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mc:AlternateContent xmlns:mc="http://schemas.openxmlformats.org/markup-compatibility/2006">
    <mc:Choice Requires="x15">
      <x15ac:absPath xmlns:x15ac="http://schemas.microsoft.com/office/spreadsheetml/2010/11/ac" url="D:\03_Viec\Nam2024\1_KH2025\8_In\1_N23.12.24_LayYKien\1_PDF_KH2024_LYK_PhongPhuong\"/>
    </mc:Choice>
  </mc:AlternateContent>
  <xr:revisionPtr revIDLastSave="0" documentId="13_ncr:1_{3524C36F-C929-464B-8329-F838F0772A03}" xr6:coauthVersionLast="47" xr6:coauthVersionMax="47" xr10:uidLastSave="{00000000-0000-0000-0000-000000000000}"/>
  <bookViews>
    <workbookView xWindow="0" yWindow="3540" windowWidth="28800" windowHeight="15345" tabRatio="769" activeTab="8" xr2:uid="{00000000-000D-0000-FFFF-FFFF00000000}"/>
  </bookViews>
  <sheets>
    <sheet name="0_TrangDauPhuLuc" sheetId="62" r:id="rId1"/>
    <sheet name="Bieu01_HT2024" sheetId="1" r:id="rId2"/>
    <sheet name="Bieu01_HT2021_1" sheetId="49" state="hidden" r:id="rId3"/>
    <sheet name="Bieu02_KQTH" sheetId="50" r:id="rId4"/>
    <sheet name="Bieu 02B_THTH_in" sheetId="66" r:id="rId5"/>
    <sheet name="Sheet1" sheetId="67" state="hidden" r:id="rId6"/>
    <sheet name="Bieu 02B_KQTH_DA" sheetId="48" state="hidden" r:id="rId7"/>
    <sheet name="Bieu 02c_THTH_2Nam_in" sheetId="68" r:id="rId8"/>
    <sheet name="Bieu 02d_Huy_KH25" sheetId="64" r:id="rId9"/>
    <sheet name="Bieu 03_CTKH" sheetId="4" r:id="rId10"/>
    <sheet name="Bieu 04A_CMD" sheetId="6" r:id="rId11"/>
    <sheet name="Bieu 04B_CMD_BĐC" sheetId="5" r:id="rId12"/>
    <sheet name="Bieu 04C_DM_Lua" sheetId="7" state="hidden" r:id="rId13"/>
    <sheet name="Bieu 04C_dm_bslua2022" sheetId="46" state="hidden" r:id="rId14"/>
    <sheet name="Bieu05A_CTTHO" sheetId="8" r:id="rId15"/>
    <sheet name="Bieu 05B_THD" sheetId="9" state="hidden" r:id="rId16"/>
    <sheet name="Bieu 06_DMKHSDĐ" sheetId="10" state="hidden" r:id="rId17"/>
    <sheet name="Bieu 07_DM_HUY" sheetId="11" state="hidden" r:id="rId18"/>
    <sheet name="Bieu05B_dm_bsthd2023" sheetId="45" state="hidden" r:id="rId19"/>
    <sheet name="Bieu06_dm_bskh2024_CĐT" sheetId="44" state="hidden" r:id="rId20"/>
    <sheet name="Bieu06_dm_bskh2024_x" sheetId="69" r:id="rId21"/>
    <sheet name="CC_2024" sheetId="12" r:id="rId22"/>
    <sheet name="Bieu07_HuyKH" sheetId="55" state="hidden" r:id="rId23"/>
    <sheet name="DSCMD_TONG" sheetId="63" r:id="rId24"/>
    <sheet name="DSCMD_NNsangPNN" sheetId="60" state="hidden" r:id="rId25"/>
    <sheet name="DSCMD_PNNkoODTsangODT" sheetId="61" state="hidden" r:id="rId26"/>
    <sheet name="An Bình" sheetId="14" state="hidden" r:id="rId27"/>
    <sheet name="An Hòa" sheetId="15" state="hidden" r:id="rId28"/>
    <sheet name="Phước Tân" sheetId="16" state="hidden" r:id="rId29"/>
    <sheet name="Long Bình" sheetId="17" state="hidden" r:id="rId30"/>
    <sheet name="Long Bình Tân" sheetId="18" state="hidden" r:id="rId31"/>
    <sheet name="Trung Dũng" sheetId="19" state="hidden" r:id="rId32"/>
    <sheet name="Thống Nhất" sheetId="20" state="hidden" r:id="rId33"/>
    <sheet name="Thanh Bình" sheetId="21" state="hidden" r:id="rId34"/>
    <sheet name="Trảng Dài" sheetId="22" state="hidden" r:id="rId35"/>
    <sheet name="Tân Vạn" sheetId="23" state="hidden" r:id="rId36"/>
    <sheet name="Tân Tiến" sheetId="24" state="hidden" r:id="rId37"/>
    <sheet name="Tân Hạnh" sheetId="25" state="hidden" r:id="rId38"/>
    <sheet name="Tân Hiệp" sheetId="26" state="hidden" r:id="rId39"/>
    <sheet name="Tân Hòa" sheetId="27" state="hidden" r:id="rId40"/>
    <sheet name="Tân Mai" sheetId="28" state="hidden" r:id="rId41"/>
    <sheet name="Tân Phong" sheetId="29" state="hidden" r:id="rId42"/>
    <sheet name="Tân Biên" sheetId="30" state="hidden" r:id="rId43"/>
    <sheet name="Bình Đa" sheetId="31" state="hidden" r:id="rId44"/>
    <sheet name="Bửu Hòa" sheetId="32" state="hidden" r:id="rId45"/>
    <sheet name="Bửu Long" sheetId="33" state="hidden" r:id="rId46"/>
    <sheet name="Hiệp Hòa" sheetId="34" state="hidden" r:id="rId47"/>
    <sheet name="Hố Nai" sheetId="35" state="hidden" r:id="rId48"/>
    <sheet name="Hóa An" sheetId="36" state="hidden" r:id="rId49"/>
    <sheet name="Hòa Bình" sheetId="37" state="hidden" r:id="rId50"/>
    <sheet name="Quyết Thắng" sheetId="38" state="hidden" r:id="rId51"/>
    <sheet name="Long Hưng" sheetId="39" state="hidden" r:id="rId52"/>
    <sheet name="Tam Hiệp" sheetId="40" state="hidden" r:id="rId53"/>
    <sheet name="Quang Vinh" sheetId="41" state="hidden" r:id="rId54"/>
    <sheet name="Tam Hòa" sheetId="42" state="hidden" r:id="rId55"/>
    <sheet name="Tam Phước" sheetId="43" state="hidden" r:id="rId56"/>
  </sheets>
  <externalReferences>
    <externalReference r:id="rId57"/>
    <externalReference r:id="rId58"/>
    <externalReference r:id="rId59"/>
    <externalReference r:id="rId60"/>
    <externalReference r:id="rId61"/>
  </externalReferences>
  <definedNames>
    <definedName name="__________________a1" hidden="1">{"'Sheet1'!$L$16"}</definedName>
    <definedName name="__________________a2" hidden="1">{"'Sheet1'!$L$16"}</definedName>
    <definedName name="__________________NSO2" hidden="1">{"'Sheet1'!$L$16"}</definedName>
    <definedName name="_________________a1" localSheetId="4" hidden="1">{"'Sheet1'!$L$16"}</definedName>
    <definedName name="_________________a1" localSheetId="7" hidden="1">{"'Sheet1'!$L$16"}</definedName>
    <definedName name="_________________a1" localSheetId="23" hidden="1">{"'Sheet1'!$L$16"}</definedName>
    <definedName name="_________________a1" hidden="1">{"'Sheet1'!$L$16"}</definedName>
    <definedName name="_________________a2" localSheetId="4" hidden="1">{"'Sheet1'!$L$16"}</definedName>
    <definedName name="_________________a2" localSheetId="7" hidden="1">{"'Sheet1'!$L$16"}</definedName>
    <definedName name="_________________a2" localSheetId="23" hidden="1">{"'Sheet1'!$L$16"}</definedName>
    <definedName name="_________________a2" hidden="1">{"'Sheet1'!$L$16"}</definedName>
    <definedName name="_________________NSO2" localSheetId="4" hidden="1">{"'Sheet1'!$L$16"}</definedName>
    <definedName name="_________________NSO2" localSheetId="7" hidden="1">{"'Sheet1'!$L$16"}</definedName>
    <definedName name="_________________NSO2" localSheetId="23" hidden="1">{"'Sheet1'!$L$16"}</definedName>
    <definedName name="_________________NSO2" hidden="1">{"'Sheet1'!$L$16"}</definedName>
    <definedName name="________________a1" localSheetId="4" hidden="1">{"'Sheet1'!$L$16"}</definedName>
    <definedName name="________________a1" localSheetId="7" hidden="1">{"'Sheet1'!$L$16"}</definedName>
    <definedName name="________________a1" localSheetId="23" hidden="1">{"'Sheet1'!$L$16"}</definedName>
    <definedName name="________________a1" hidden="1">{"'Sheet1'!$L$16"}</definedName>
    <definedName name="________________a2" localSheetId="4" hidden="1">{"'Sheet1'!$L$16"}</definedName>
    <definedName name="________________a2" localSheetId="7" hidden="1">{"'Sheet1'!$L$16"}</definedName>
    <definedName name="________________a2" localSheetId="23" hidden="1">{"'Sheet1'!$L$16"}</definedName>
    <definedName name="________________a2" hidden="1">{"'Sheet1'!$L$16"}</definedName>
    <definedName name="________________NSO2" localSheetId="4" hidden="1">{"'Sheet1'!$L$16"}</definedName>
    <definedName name="________________NSO2" localSheetId="7" hidden="1">{"'Sheet1'!$L$16"}</definedName>
    <definedName name="________________NSO2" localSheetId="23" hidden="1">{"'Sheet1'!$L$16"}</definedName>
    <definedName name="________________NSO2" hidden="1">{"'Sheet1'!$L$16"}</definedName>
    <definedName name="_______________a1" localSheetId="4" hidden="1">{"'Sheet1'!$L$16"}</definedName>
    <definedName name="_______________a1" localSheetId="7" hidden="1">{"'Sheet1'!$L$16"}</definedName>
    <definedName name="_______________a1" localSheetId="23" hidden="1">{"'Sheet1'!$L$16"}</definedName>
    <definedName name="_______________a1" hidden="1">{"'Sheet1'!$L$16"}</definedName>
    <definedName name="_______________a2" localSheetId="4" hidden="1">{"'Sheet1'!$L$16"}</definedName>
    <definedName name="_______________a2" localSheetId="7" hidden="1">{"'Sheet1'!$L$16"}</definedName>
    <definedName name="_______________a2" localSheetId="23" hidden="1">{"'Sheet1'!$L$16"}</definedName>
    <definedName name="_______________a2" hidden="1">{"'Sheet1'!$L$16"}</definedName>
    <definedName name="_______________NSO2" localSheetId="4" hidden="1">{"'Sheet1'!$L$16"}</definedName>
    <definedName name="_______________NSO2" localSheetId="7" hidden="1">{"'Sheet1'!$L$16"}</definedName>
    <definedName name="_______________NSO2" localSheetId="23" hidden="1">{"'Sheet1'!$L$16"}</definedName>
    <definedName name="_______________NSO2" hidden="1">{"'Sheet1'!$L$16"}</definedName>
    <definedName name="______________a1" localSheetId="4" hidden="1">{"'Sheet1'!$L$16"}</definedName>
    <definedName name="______________a1" localSheetId="7" hidden="1">{"'Sheet1'!$L$16"}</definedName>
    <definedName name="______________a1" localSheetId="23" hidden="1">{"'Sheet1'!$L$16"}</definedName>
    <definedName name="______________a1" hidden="1">{"'Sheet1'!$L$16"}</definedName>
    <definedName name="______________a2" localSheetId="4" hidden="1">{"'Sheet1'!$L$16"}</definedName>
    <definedName name="______________a2" localSheetId="7" hidden="1">{"'Sheet1'!$L$16"}</definedName>
    <definedName name="______________a2" localSheetId="23" hidden="1">{"'Sheet1'!$L$16"}</definedName>
    <definedName name="______________a2" hidden="1">{"'Sheet1'!$L$16"}</definedName>
    <definedName name="______________NSO2" localSheetId="4" hidden="1">{"'Sheet1'!$L$16"}</definedName>
    <definedName name="______________NSO2" localSheetId="7" hidden="1">{"'Sheet1'!$L$16"}</definedName>
    <definedName name="______________NSO2" localSheetId="23" hidden="1">{"'Sheet1'!$L$16"}</definedName>
    <definedName name="______________NSO2" hidden="1">{"'Sheet1'!$L$16"}</definedName>
    <definedName name="_____________a1" localSheetId="4" hidden="1">{"'Sheet1'!$L$16"}</definedName>
    <definedName name="_____________a1" localSheetId="7" hidden="1">{"'Sheet1'!$L$16"}</definedName>
    <definedName name="_____________a1" localSheetId="23" hidden="1">{"'Sheet1'!$L$16"}</definedName>
    <definedName name="_____________a1" hidden="1">{"'Sheet1'!$L$16"}</definedName>
    <definedName name="_____________a2" localSheetId="4" hidden="1">{"'Sheet1'!$L$16"}</definedName>
    <definedName name="_____________a2" localSheetId="7" hidden="1">{"'Sheet1'!$L$16"}</definedName>
    <definedName name="_____________a2" localSheetId="23" hidden="1">{"'Sheet1'!$L$16"}</definedName>
    <definedName name="_____________a2" hidden="1">{"'Sheet1'!$L$16"}</definedName>
    <definedName name="_____________NSO2" localSheetId="4" hidden="1">{"'Sheet1'!$L$16"}</definedName>
    <definedName name="_____________NSO2" localSheetId="7" hidden="1">{"'Sheet1'!$L$16"}</definedName>
    <definedName name="_____________NSO2" localSheetId="23" hidden="1">{"'Sheet1'!$L$16"}</definedName>
    <definedName name="_____________NSO2" hidden="1">{"'Sheet1'!$L$16"}</definedName>
    <definedName name="____________a1" localSheetId="3" hidden="1">{"'Sheet1'!$L$16"}</definedName>
    <definedName name="____________a2" localSheetId="3" hidden="1">{"'Sheet1'!$L$16"}</definedName>
    <definedName name="____________NSO2" localSheetId="3" hidden="1">{"'Sheet1'!$L$16"}</definedName>
    <definedName name="___________a1" localSheetId="4" hidden="1">{"'Sheet1'!$L$16"}</definedName>
    <definedName name="___________a1" localSheetId="7" hidden="1">{"'Sheet1'!$L$16"}</definedName>
    <definedName name="___________a1" localSheetId="23" hidden="1">{"'Sheet1'!$L$16"}</definedName>
    <definedName name="___________a1" hidden="1">{"'Sheet1'!$L$16"}</definedName>
    <definedName name="___________a2" localSheetId="4" hidden="1">{"'Sheet1'!$L$16"}</definedName>
    <definedName name="___________a2" localSheetId="7" hidden="1">{"'Sheet1'!$L$16"}</definedName>
    <definedName name="___________a2" localSheetId="23" hidden="1">{"'Sheet1'!$L$16"}</definedName>
    <definedName name="___________a2" hidden="1">{"'Sheet1'!$L$16"}</definedName>
    <definedName name="___________NSO2" localSheetId="4" hidden="1">{"'Sheet1'!$L$16"}</definedName>
    <definedName name="___________NSO2" localSheetId="7" hidden="1">{"'Sheet1'!$L$16"}</definedName>
    <definedName name="___________NSO2" localSheetId="23" hidden="1">{"'Sheet1'!$L$16"}</definedName>
    <definedName name="___________NSO2" hidden="1">{"'Sheet1'!$L$16"}</definedName>
    <definedName name="__________a1" localSheetId="4" hidden="1">{"'Sheet1'!$L$16"}</definedName>
    <definedName name="__________a1" localSheetId="7" hidden="1">{"'Sheet1'!$L$16"}</definedName>
    <definedName name="__________a1" localSheetId="23" hidden="1">{"'Sheet1'!$L$16"}</definedName>
    <definedName name="__________a1" hidden="1">{"'Sheet1'!$L$16"}</definedName>
    <definedName name="__________a2" localSheetId="4" hidden="1">{"'Sheet1'!$L$16"}</definedName>
    <definedName name="__________a2" localSheetId="7" hidden="1">{"'Sheet1'!$L$16"}</definedName>
    <definedName name="__________a2" localSheetId="23" hidden="1">{"'Sheet1'!$L$16"}</definedName>
    <definedName name="__________a2" hidden="1">{"'Sheet1'!$L$16"}</definedName>
    <definedName name="__________NSO2" localSheetId="4" hidden="1">{"'Sheet1'!$L$16"}</definedName>
    <definedName name="__________NSO2" localSheetId="7" hidden="1">{"'Sheet1'!$L$16"}</definedName>
    <definedName name="__________NSO2" localSheetId="23" hidden="1">{"'Sheet1'!$L$16"}</definedName>
    <definedName name="__________NSO2" hidden="1">{"'Sheet1'!$L$16"}</definedName>
    <definedName name="_________a1" localSheetId="7" hidden="1">{"'Sheet1'!$L$16"}</definedName>
    <definedName name="_________a1" localSheetId="8" hidden="1">{"'Sheet1'!$L$16"}</definedName>
    <definedName name="_________a1" hidden="1">{"'Sheet1'!$L$16"}</definedName>
    <definedName name="_________a2" localSheetId="7" hidden="1">{"'Sheet1'!$L$16"}</definedName>
    <definedName name="_________a2" localSheetId="8" hidden="1">{"'Sheet1'!$L$16"}</definedName>
    <definedName name="_________a2" hidden="1">{"'Sheet1'!$L$16"}</definedName>
    <definedName name="_________NSO2" localSheetId="7" hidden="1">{"'Sheet1'!$L$16"}</definedName>
    <definedName name="_________NSO2" localSheetId="8" hidden="1">{"'Sheet1'!$L$16"}</definedName>
    <definedName name="_________NSO2" hidden="1">{"'Sheet1'!$L$16"}</definedName>
    <definedName name="________a1" localSheetId="6" hidden="1">{"'Sheet1'!$L$16"}</definedName>
    <definedName name="________a1" hidden="1">{"'Sheet1'!$L$16"}</definedName>
    <definedName name="________a2" localSheetId="6" hidden="1">{"'Sheet1'!$L$16"}</definedName>
    <definedName name="________a2" hidden="1">{"'Sheet1'!$L$16"}</definedName>
    <definedName name="________NSO2" localSheetId="6" hidden="1">{"'Sheet1'!$L$16"}</definedName>
    <definedName name="________NSO2" hidden="1">{"'Sheet1'!$L$16"}</definedName>
    <definedName name="_______a1" localSheetId="4" hidden="1">{"'Sheet1'!$L$16"}</definedName>
    <definedName name="_______a1" localSheetId="7" hidden="1">{"'Sheet1'!$L$16"}</definedName>
    <definedName name="_______a1" localSheetId="23" hidden="1">{"'Sheet1'!$L$16"}</definedName>
    <definedName name="_______a1" hidden="1">{"'Sheet1'!$L$16"}</definedName>
    <definedName name="_______a2" localSheetId="4" hidden="1">{"'Sheet1'!$L$16"}</definedName>
    <definedName name="_______a2" localSheetId="7" hidden="1">{"'Sheet1'!$L$16"}</definedName>
    <definedName name="_______a2" localSheetId="23" hidden="1">{"'Sheet1'!$L$16"}</definedName>
    <definedName name="_______a2" hidden="1">{"'Sheet1'!$L$16"}</definedName>
    <definedName name="_______NSO2" localSheetId="4" hidden="1">{"'Sheet1'!$L$16"}</definedName>
    <definedName name="_______NSO2" localSheetId="7" hidden="1">{"'Sheet1'!$L$16"}</definedName>
    <definedName name="_______NSO2" localSheetId="23" hidden="1">{"'Sheet1'!$L$16"}</definedName>
    <definedName name="_______NSO2" hidden="1">{"'Sheet1'!$L$16"}</definedName>
    <definedName name="______a1" localSheetId="4" hidden="1">{"'Sheet1'!$L$16"}</definedName>
    <definedName name="______a1" localSheetId="7" hidden="1">{"'Sheet1'!$L$16"}</definedName>
    <definedName name="______a1" localSheetId="23" hidden="1">{"'Sheet1'!$L$16"}</definedName>
    <definedName name="______a1" hidden="1">{"'Sheet1'!$L$16"}</definedName>
    <definedName name="______a2" localSheetId="4" hidden="1">{"'Sheet1'!$L$16"}</definedName>
    <definedName name="______a2" localSheetId="7" hidden="1">{"'Sheet1'!$L$16"}</definedName>
    <definedName name="______a2" localSheetId="23" hidden="1">{"'Sheet1'!$L$16"}</definedName>
    <definedName name="______a2" hidden="1">{"'Sheet1'!$L$16"}</definedName>
    <definedName name="______NSO2" localSheetId="4" hidden="1">{"'Sheet1'!$L$16"}</definedName>
    <definedName name="______NSO2" localSheetId="7" hidden="1">{"'Sheet1'!$L$16"}</definedName>
    <definedName name="______NSO2" localSheetId="23" hidden="1">{"'Sheet1'!$L$16"}</definedName>
    <definedName name="______NSO2" hidden="1">{"'Sheet1'!$L$16"}</definedName>
    <definedName name="_____a1" localSheetId="4" hidden="1">{"'Sheet1'!$L$16"}</definedName>
    <definedName name="_____a1" localSheetId="7" hidden="1">{"'Sheet1'!$L$16"}</definedName>
    <definedName name="_____a1" localSheetId="23" hidden="1">{"'Sheet1'!$L$16"}</definedName>
    <definedName name="_____a1" hidden="1">{"'Sheet1'!$L$16"}</definedName>
    <definedName name="_____a2" localSheetId="4" hidden="1">{"'Sheet1'!$L$16"}</definedName>
    <definedName name="_____a2" localSheetId="7" hidden="1">{"'Sheet1'!$L$16"}</definedName>
    <definedName name="_____a2" localSheetId="23" hidden="1">{"'Sheet1'!$L$16"}</definedName>
    <definedName name="_____a2" hidden="1">{"'Sheet1'!$L$16"}</definedName>
    <definedName name="_____NSO2" localSheetId="4" hidden="1">{"'Sheet1'!$L$16"}</definedName>
    <definedName name="_____NSO2" localSheetId="7" hidden="1">{"'Sheet1'!$L$16"}</definedName>
    <definedName name="_____NSO2" localSheetId="23" hidden="1">{"'Sheet1'!$L$16"}</definedName>
    <definedName name="_____NSO2" hidden="1">{"'Sheet1'!$L$16"}</definedName>
    <definedName name="____a1" localSheetId="4" hidden="1">{"'Sheet1'!$L$16"}</definedName>
    <definedName name="____a1" localSheetId="7" hidden="1">{"'Sheet1'!$L$16"}</definedName>
    <definedName name="____a1" localSheetId="15" hidden="1">{"'Sheet1'!$L$16"}</definedName>
    <definedName name="____a1" localSheetId="22" hidden="1">{"'Sheet1'!$L$16"}</definedName>
    <definedName name="____a1" localSheetId="23" hidden="1">{"'Sheet1'!$L$16"}</definedName>
    <definedName name="____a1" hidden="1">{"'Sheet1'!$L$16"}</definedName>
    <definedName name="____a2" localSheetId="4" hidden="1">{"'Sheet1'!$L$16"}</definedName>
    <definedName name="____a2" localSheetId="7" hidden="1">{"'Sheet1'!$L$16"}</definedName>
    <definedName name="____a2" localSheetId="15" hidden="1">{"'Sheet1'!$L$16"}</definedName>
    <definedName name="____a2" localSheetId="22" hidden="1">{"'Sheet1'!$L$16"}</definedName>
    <definedName name="____a2" localSheetId="23" hidden="1">{"'Sheet1'!$L$16"}</definedName>
    <definedName name="____a2" hidden="1">{"'Sheet1'!$L$16"}</definedName>
    <definedName name="____NSO2" localSheetId="4" hidden="1">{"'Sheet1'!$L$16"}</definedName>
    <definedName name="____NSO2" localSheetId="7" hidden="1">{"'Sheet1'!$L$16"}</definedName>
    <definedName name="____NSO2" localSheetId="15" hidden="1">{"'Sheet1'!$L$16"}</definedName>
    <definedName name="____NSO2" localSheetId="22" hidden="1">{"'Sheet1'!$L$16"}</definedName>
    <definedName name="____NSO2" localSheetId="23" hidden="1">{"'Sheet1'!$L$16"}</definedName>
    <definedName name="____NSO2" hidden="1">{"'Sheet1'!$L$16"}</definedName>
    <definedName name="___a1" localSheetId="4" hidden="1">{"'Sheet1'!$L$16"}</definedName>
    <definedName name="___a1" localSheetId="7" hidden="1">{"'Sheet1'!$L$16"}</definedName>
    <definedName name="___a1" localSheetId="8" hidden="1">{"'Sheet1'!$L$16"}</definedName>
    <definedName name="___a1" localSheetId="15" hidden="1">{"'Sheet1'!$L$16"}</definedName>
    <definedName name="___a1" localSheetId="2" hidden="1">{"'Sheet1'!$L$16"}</definedName>
    <definedName name="___a1" localSheetId="3" hidden="1">{"'Sheet1'!$L$16"}</definedName>
    <definedName name="___a1" localSheetId="22" hidden="1">{"'Sheet1'!$L$16"}</definedName>
    <definedName name="___a1" localSheetId="21" hidden="1">{"'Sheet1'!$L$16"}</definedName>
    <definedName name="___a1" localSheetId="23" hidden="1">{"'Sheet1'!$L$16"}</definedName>
    <definedName name="___a1" hidden="1">{"'Sheet1'!$L$16"}</definedName>
    <definedName name="___a2" localSheetId="4" hidden="1">{"'Sheet1'!$L$16"}</definedName>
    <definedName name="___a2" localSheetId="7" hidden="1">{"'Sheet1'!$L$16"}</definedName>
    <definedName name="___a2" localSheetId="8" hidden="1">{"'Sheet1'!$L$16"}</definedName>
    <definedName name="___a2" localSheetId="15" hidden="1">{"'Sheet1'!$L$16"}</definedName>
    <definedName name="___a2" localSheetId="2" hidden="1">{"'Sheet1'!$L$16"}</definedName>
    <definedName name="___a2" localSheetId="3" hidden="1">{"'Sheet1'!$L$16"}</definedName>
    <definedName name="___a2" localSheetId="22" hidden="1">{"'Sheet1'!$L$16"}</definedName>
    <definedName name="___a2" localSheetId="21" hidden="1">{"'Sheet1'!$L$16"}</definedName>
    <definedName name="___a2" localSheetId="23" hidden="1">{"'Sheet1'!$L$16"}</definedName>
    <definedName name="___a2" hidden="1">{"'Sheet1'!$L$16"}</definedName>
    <definedName name="___NSO2" localSheetId="4" hidden="1">{"'Sheet1'!$L$16"}</definedName>
    <definedName name="___NSO2" localSheetId="7" hidden="1">{"'Sheet1'!$L$16"}</definedName>
    <definedName name="___NSO2" localSheetId="8" hidden="1">{"'Sheet1'!$L$16"}</definedName>
    <definedName name="___NSO2" localSheetId="15" hidden="1">{"'Sheet1'!$L$16"}</definedName>
    <definedName name="___NSO2" localSheetId="2" hidden="1">{"'Sheet1'!$L$16"}</definedName>
    <definedName name="___NSO2" localSheetId="3" hidden="1">{"'Sheet1'!$L$16"}</definedName>
    <definedName name="___NSO2" localSheetId="22" hidden="1">{"'Sheet1'!$L$16"}</definedName>
    <definedName name="___NSO2" localSheetId="21" hidden="1">{"'Sheet1'!$L$16"}</definedName>
    <definedName name="___NSO2" localSheetId="23" hidden="1">{"'Sheet1'!$L$16"}</definedName>
    <definedName name="___NSO2" hidden="1">{"'Sheet1'!$L$16"}</definedName>
    <definedName name="__a1" localSheetId="4" hidden="1">{"'Sheet1'!$L$16"}</definedName>
    <definedName name="__a1" localSheetId="7" hidden="1">{"'Sheet1'!$L$16"}</definedName>
    <definedName name="__a1" localSheetId="8" hidden="1">{"'Sheet1'!$L$16"}</definedName>
    <definedName name="__a1" localSheetId="12" hidden="1">{"'Sheet1'!$L$16"}</definedName>
    <definedName name="__a1" localSheetId="15" hidden="1">{"'Sheet1'!$L$16"}</definedName>
    <definedName name="__a1" localSheetId="16" hidden="1">{"'Sheet1'!$L$16"}</definedName>
    <definedName name="__a1" localSheetId="17" hidden="1">{"'Sheet1'!$L$16"}</definedName>
    <definedName name="__a1" localSheetId="2" hidden="1">{"'Sheet1'!$L$16"}</definedName>
    <definedName name="__a1" localSheetId="3" hidden="1">{"'Sheet1'!$L$16"}</definedName>
    <definedName name="__a1" localSheetId="22" hidden="1">{"'Sheet1'!$L$16"}</definedName>
    <definedName name="__a1" localSheetId="21" hidden="1">{"'Sheet1'!$L$16"}</definedName>
    <definedName name="__a1" localSheetId="23" hidden="1">{"'Sheet1'!$L$16"}</definedName>
    <definedName name="__a1" hidden="1">{"'Sheet1'!$L$16"}</definedName>
    <definedName name="__a2" localSheetId="4" hidden="1">{"'Sheet1'!$L$16"}</definedName>
    <definedName name="__a2" localSheetId="7" hidden="1">{"'Sheet1'!$L$16"}</definedName>
    <definedName name="__a2" localSheetId="8" hidden="1">{"'Sheet1'!$L$16"}</definedName>
    <definedName name="__a2" localSheetId="12" hidden="1">{"'Sheet1'!$L$16"}</definedName>
    <definedName name="__a2" localSheetId="15" hidden="1">{"'Sheet1'!$L$16"}</definedName>
    <definedName name="__a2" localSheetId="16" hidden="1">{"'Sheet1'!$L$16"}</definedName>
    <definedName name="__a2" localSheetId="17" hidden="1">{"'Sheet1'!$L$16"}</definedName>
    <definedName name="__a2" localSheetId="2" hidden="1">{"'Sheet1'!$L$16"}</definedName>
    <definedName name="__a2" localSheetId="3" hidden="1">{"'Sheet1'!$L$16"}</definedName>
    <definedName name="__a2" localSheetId="22" hidden="1">{"'Sheet1'!$L$16"}</definedName>
    <definedName name="__a2" localSheetId="21" hidden="1">{"'Sheet1'!$L$16"}</definedName>
    <definedName name="__a2" localSheetId="23" hidden="1">{"'Sheet1'!$L$16"}</definedName>
    <definedName name="__a2" hidden="1">{"'Sheet1'!$L$16"}</definedName>
    <definedName name="__IntlFixup" hidden="1">TRUE</definedName>
    <definedName name="__NSO2" localSheetId="4" hidden="1">{"'Sheet1'!$L$16"}</definedName>
    <definedName name="__NSO2" localSheetId="7" hidden="1">{"'Sheet1'!$L$16"}</definedName>
    <definedName name="__NSO2" localSheetId="8" hidden="1">{"'Sheet1'!$L$16"}</definedName>
    <definedName name="__NSO2" localSheetId="12" hidden="1">{"'Sheet1'!$L$16"}</definedName>
    <definedName name="__NSO2" localSheetId="15" hidden="1">{"'Sheet1'!$L$16"}</definedName>
    <definedName name="__NSO2" localSheetId="16" hidden="1">{"'Sheet1'!$L$16"}</definedName>
    <definedName name="__NSO2" localSheetId="17" hidden="1">{"'Sheet1'!$L$16"}</definedName>
    <definedName name="__NSO2" localSheetId="2" hidden="1">{"'Sheet1'!$L$16"}</definedName>
    <definedName name="__NSO2" localSheetId="3" hidden="1">{"'Sheet1'!$L$16"}</definedName>
    <definedName name="__NSO2" localSheetId="22" hidden="1">{"'Sheet1'!$L$16"}</definedName>
    <definedName name="__NSO2" localSheetId="21" hidden="1">{"'Sheet1'!$L$16"}</definedName>
    <definedName name="__NSO2" localSheetId="23" hidden="1">{"'Sheet1'!$L$16"}</definedName>
    <definedName name="__NSO2" hidden="1">{"'Sheet1'!$L$16"}</definedName>
    <definedName name="_a1" localSheetId="6" hidden="1">{"'Sheet1'!$L$16"}</definedName>
    <definedName name="_a1" localSheetId="4" hidden="1">{"'Sheet1'!$L$16"}</definedName>
    <definedName name="_a1" localSheetId="7" hidden="1">{"'Sheet1'!$L$16"}</definedName>
    <definedName name="_a1" localSheetId="8" hidden="1">{"'Sheet1'!$L$16"}</definedName>
    <definedName name="_a1" localSheetId="12" hidden="1">{"'Sheet1'!$L$16"}</definedName>
    <definedName name="_a1" localSheetId="15" hidden="1">{"'Sheet1'!$L$16"}</definedName>
    <definedName name="_a1" localSheetId="16" hidden="1">{"'Sheet1'!$L$16"}</definedName>
    <definedName name="_a1" localSheetId="17" hidden="1">{"'Sheet1'!$L$16"}</definedName>
    <definedName name="_a1" localSheetId="2" hidden="1">{"'Sheet1'!$L$16"}</definedName>
    <definedName name="_a1" localSheetId="3" hidden="1">{"'Sheet1'!$L$16"}</definedName>
    <definedName name="_a1" localSheetId="22" hidden="1">{"'Sheet1'!$L$16"}</definedName>
    <definedName name="_a1" localSheetId="21" hidden="1">{"'Sheet1'!$L$16"}</definedName>
    <definedName name="_a1" localSheetId="23" hidden="1">{"'Sheet1'!$L$16"}</definedName>
    <definedName name="_a1" hidden="1">{"'Sheet1'!$L$16"}</definedName>
    <definedName name="_a2" localSheetId="6" hidden="1">{"'Sheet1'!$L$16"}</definedName>
    <definedName name="_a2" localSheetId="4" hidden="1">{"'Sheet1'!$L$16"}</definedName>
    <definedName name="_a2" localSheetId="7" hidden="1">{"'Sheet1'!$L$16"}</definedName>
    <definedName name="_a2" localSheetId="8" hidden="1">{"'Sheet1'!$L$16"}</definedName>
    <definedName name="_a2" localSheetId="12" hidden="1">{"'Sheet1'!$L$16"}</definedName>
    <definedName name="_a2" localSheetId="15" hidden="1">{"'Sheet1'!$L$16"}</definedName>
    <definedName name="_a2" localSheetId="16" hidden="1">{"'Sheet1'!$L$16"}</definedName>
    <definedName name="_a2" localSheetId="17" hidden="1">{"'Sheet1'!$L$16"}</definedName>
    <definedName name="_a2" localSheetId="2" hidden="1">{"'Sheet1'!$L$16"}</definedName>
    <definedName name="_a2" localSheetId="3" hidden="1">{"'Sheet1'!$L$16"}</definedName>
    <definedName name="_a2" localSheetId="22" hidden="1">{"'Sheet1'!$L$16"}</definedName>
    <definedName name="_a2" localSheetId="21" hidden="1">{"'Sheet1'!$L$16"}</definedName>
    <definedName name="_a2" localSheetId="23" hidden="1">{"'Sheet1'!$L$16"}</definedName>
    <definedName name="_a2" hidden="1">{"'Sheet1'!$L$16"}</definedName>
    <definedName name="_Fill" localSheetId="6" hidden="1">#REF!</definedName>
    <definedName name="_Fill" localSheetId="7" hidden="1">#REF!</definedName>
    <definedName name="_Fill" localSheetId="8" hidden="1">#REF!</definedName>
    <definedName name="_Fill" localSheetId="12" hidden="1">#REF!</definedName>
    <definedName name="_Fill" localSheetId="16" hidden="1">#REF!</definedName>
    <definedName name="_Fill" localSheetId="17" hidden="1">#REF!</definedName>
    <definedName name="_Fill" localSheetId="2" hidden="1">#REF!</definedName>
    <definedName name="_Fill" localSheetId="3" hidden="1">#REF!</definedName>
    <definedName name="_Fill" localSheetId="18" hidden="1">#REF!</definedName>
    <definedName name="_Fill" localSheetId="21" hidden="1">#REF!</definedName>
    <definedName name="_Fill" hidden="1">#REF!</definedName>
    <definedName name="_xlnm._FilterDatabase" localSheetId="6" hidden="1">'Bieu 02B_KQTH_DA'!$A$2:$BU$299</definedName>
    <definedName name="_xlnm._FilterDatabase" localSheetId="4" hidden="1">'Bieu 02B_THTH_in'!$A$1:$O$245</definedName>
    <definedName name="_xlnm._FilterDatabase" localSheetId="7" hidden="1">'Bieu 02c_THTH_2Nam_in'!$A$6:$AP$239</definedName>
    <definedName name="_xlnm._FilterDatabase" localSheetId="8" hidden="1">'Bieu 02d_Huy_KH25'!$A$2:$BX$19</definedName>
    <definedName name="_xlnm._FilterDatabase" localSheetId="9" hidden="1">'Bieu 03_CTKH'!$A$5:$AZ$66</definedName>
    <definedName name="_xlnm._FilterDatabase" localSheetId="10" hidden="1">'Bieu 04A_CMD'!$A$6:$AH$31</definedName>
    <definedName name="_xlnm._FilterDatabase" localSheetId="11" hidden="1">'Bieu 04B_CMD_BĐC'!$A$6:$AH$31</definedName>
    <definedName name="_xlnm._FilterDatabase" localSheetId="13" hidden="1">'Bieu 04C_dm_bslua2022'!$A$3:$K$3</definedName>
    <definedName name="_xlnm._FilterDatabase" localSheetId="12" hidden="1">'Bieu 04C_DM_Lua'!$A$4:$G$96</definedName>
    <definedName name="_xlnm._FilterDatabase" localSheetId="15" hidden="1">'Bieu 05B_THD'!$A$5:$F$124</definedName>
    <definedName name="_xlnm._FilterDatabase" localSheetId="16" hidden="1">'Bieu 06_DMKHSDĐ'!$C$3:$K$341</definedName>
    <definedName name="_xlnm._FilterDatabase" localSheetId="17" hidden="1">'Bieu 07_DM_HUY'!$A$2:$H$66</definedName>
    <definedName name="_xlnm._FilterDatabase" localSheetId="2" hidden="1">Bieu01_HT2021_1!$A$4:$AI$60</definedName>
    <definedName name="_xlnm._FilterDatabase" localSheetId="1" hidden="1">Bieu01_HT2024!$A$6:$AJ$69</definedName>
    <definedName name="_xlnm._FilterDatabase" localSheetId="3" hidden="1">Bieu02_KQTH!$A$7:$K$57</definedName>
    <definedName name="_xlnm._FilterDatabase" localSheetId="14" hidden="1">Bieu05A_CTTHO!$A$5:$AU$62</definedName>
    <definedName name="_xlnm._FilterDatabase" localSheetId="18" hidden="1">Bieu05B_dm_bsthd2023!$A$3:$AF$17</definedName>
    <definedName name="_xlnm._FilterDatabase" localSheetId="19" hidden="1">Bieu06_dm_bskh2024_CĐT!$A$5:$BU$293</definedName>
    <definedName name="_xlnm._FilterDatabase" localSheetId="20" hidden="1">Bieu06_dm_bskh2024_x!$A$5:$BU$293</definedName>
    <definedName name="_xlnm._FilterDatabase" localSheetId="22" hidden="1">#REF!</definedName>
    <definedName name="_xlnm._FilterDatabase" localSheetId="21" hidden="1">CC_2024!$A$5:$BT$65</definedName>
    <definedName name="_xlnm._FilterDatabase" localSheetId="24" hidden="1">DSCMD_NNsangPNN!$A$3:$O$74</definedName>
    <definedName name="_xlnm._FilterDatabase" localSheetId="25" hidden="1">DSCMD_PNNkoODTsangODT!$A$3:$O$11</definedName>
    <definedName name="_xlnm._FilterDatabase" localSheetId="23" hidden="1">DSCMD_TONG!$A$5:$AJ$783</definedName>
    <definedName name="_xlnm._FilterDatabase" hidden="1">#REF!</definedName>
    <definedName name="_Key1" localSheetId="26" hidden="1">#REF!</definedName>
    <definedName name="_Key1" localSheetId="27" hidden="1">#REF!</definedName>
    <definedName name="_Key1" localSheetId="6" hidden="1">#REF!</definedName>
    <definedName name="_Key1" localSheetId="7" hidden="1">#REF!</definedName>
    <definedName name="_Key1" localSheetId="8" hidden="1">#REF!</definedName>
    <definedName name="_Key1" localSheetId="9" hidden="1">#REF!</definedName>
    <definedName name="_Key1" localSheetId="10" hidden="1">#REF!</definedName>
    <definedName name="_Key1" localSheetId="11" hidden="1">#REF!</definedName>
    <definedName name="_Key1" localSheetId="12" hidden="1">#REF!</definedName>
    <definedName name="_Key1" localSheetId="15" hidden="1">#REF!</definedName>
    <definedName name="_Key1" localSheetId="17" hidden="1">#REF!</definedName>
    <definedName name="_Key1" localSheetId="2" hidden="1">#REF!</definedName>
    <definedName name="_Key1" localSheetId="3" hidden="1">#REF!</definedName>
    <definedName name="_Key1" localSheetId="14" hidden="1">#REF!</definedName>
    <definedName name="_Key1" localSheetId="18" hidden="1">#REF!</definedName>
    <definedName name="_Key1" localSheetId="22" hidden="1">#REF!</definedName>
    <definedName name="_Key1" localSheetId="43" hidden="1">#REF!</definedName>
    <definedName name="_Key1" localSheetId="44" hidden="1">#REF!</definedName>
    <definedName name="_Key1" localSheetId="45" hidden="1">#REF!</definedName>
    <definedName name="_Key1" localSheetId="21" hidden="1">#REF!</definedName>
    <definedName name="_Key1" localSheetId="23" hidden="1">#REF!</definedName>
    <definedName name="_Key1" localSheetId="46" hidden="1">#REF!</definedName>
    <definedName name="_Key1" localSheetId="47" hidden="1">#REF!</definedName>
    <definedName name="_Key1" localSheetId="48" hidden="1">#REF!</definedName>
    <definedName name="_Key1" localSheetId="49" hidden="1">#REF!</definedName>
    <definedName name="_Key1" localSheetId="29" hidden="1">#REF!</definedName>
    <definedName name="_Key1" localSheetId="30" hidden="1">#REF!</definedName>
    <definedName name="_Key1" localSheetId="51" hidden="1">#REF!</definedName>
    <definedName name="_Key1" localSheetId="28" hidden="1">#REF!</definedName>
    <definedName name="_Key1" localSheetId="53" hidden="1">#REF!</definedName>
    <definedName name="_Key1" localSheetId="50" hidden="1">#REF!</definedName>
    <definedName name="_Key1" localSheetId="52" hidden="1">#REF!</definedName>
    <definedName name="_Key1" localSheetId="54" hidden="1">#REF!</definedName>
    <definedName name="_Key1" localSheetId="55" hidden="1">#REF!</definedName>
    <definedName name="_Key1" localSheetId="42" hidden="1">#REF!</definedName>
    <definedName name="_Key1" localSheetId="37" hidden="1">#REF!</definedName>
    <definedName name="_Key1" localSheetId="38" hidden="1">#REF!</definedName>
    <definedName name="_Key1" localSheetId="39" hidden="1">#REF!</definedName>
    <definedName name="_Key1" localSheetId="40" hidden="1">#REF!</definedName>
    <definedName name="_Key1" localSheetId="41" hidden="1">#REF!</definedName>
    <definedName name="_Key1" localSheetId="36" hidden="1">#REF!</definedName>
    <definedName name="_Key1" localSheetId="35" hidden="1">#REF!</definedName>
    <definedName name="_Key1" localSheetId="33" hidden="1">#REF!</definedName>
    <definedName name="_Key1" localSheetId="32" hidden="1">#REF!</definedName>
    <definedName name="_Key1" localSheetId="34" hidden="1">#REF!</definedName>
    <definedName name="_Key1" localSheetId="31" hidden="1">#REF!</definedName>
    <definedName name="_Key1" hidden="1">#REF!</definedName>
    <definedName name="_Key2" localSheetId="26" hidden="1">#REF!</definedName>
    <definedName name="_Key2" localSheetId="27" hidden="1">#REF!</definedName>
    <definedName name="_Key2" localSheetId="6" hidden="1">#REF!</definedName>
    <definedName name="_Key2" localSheetId="7" hidden="1">#REF!</definedName>
    <definedName name="_Key2" localSheetId="8" hidden="1">#REF!</definedName>
    <definedName name="_Key2" localSheetId="9" hidden="1">#REF!</definedName>
    <definedName name="_Key2" localSheetId="10" hidden="1">#REF!</definedName>
    <definedName name="_Key2" localSheetId="11" hidden="1">#REF!</definedName>
    <definedName name="_Key2" localSheetId="12" hidden="1">#REF!</definedName>
    <definedName name="_Key2" localSheetId="15" hidden="1">#REF!</definedName>
    <definedName name="_Key2" localSheetId="17" hidden="1">#REF!</definedName>
    <definedName name="_Key2" localSheetId="2" hidden="1">#REF!</definedName>
    <definedName name="_Key2" localSheetId="3" hidden="1">#REF!</definedName>
    <definedName name="_Key2" localSheetId="14" hidden="1">#REF!</definedName>
    <definedName name="_Key2" localSheetId="18" hidden="1">#REF!</definedName>
    <definedName name="_Key2" localSheetId="22" hidden="1">#REF!</definedName>
    <definedName name="_Key2" localSheetId="43" hidden="1">#REF!</definedName>
    <definedName name="_Key2" localSheetId="44" hidden="1">#REF!</definedName>
    <definedName name="_Key2" localSheetId="45" hidden="1">#REF!</definedName>
    <definedName name="_Key2" localSheetId="21" hidden="1">#REF!</definedName>
    <definedName name="_Key2" localSheetId="46" hidden="1">#REF!</definedName>
    <definedName name="_Key2" localSheetId="47" hidden="1">#REF!</definedName>
    <definedName name="_Key2" localSheetId="48" hidden="1">#REF!</definedName>
    <definedName name="_Key2" localSheetId="49" hidden="1">#REF!</definedName>
    <definedName name="_Key2" localSheetId="29" hidden="1">#REF!</definedName>
    <definedName name="_Key2" localSheetId="30" hidden="1">#REF!</definedName>
    <definedName name="_Key2" localSheetId="51" hidden="1">#REF!</definedName>
    <definedName name="_Key2" localSheetId="28" hidden="1">#REF!</definedName>
    <definedName name="_Key2" localSheetId="53" hidden="1">#REF!</definedName>
    <definedName name="_Key2" localSheetId="50" hidden="1">#REF!</definedName>
    <definedName name="_Key2" localSheetId="52" hidden="1">#REF!</definedName>
    <definedName name="_Key2" localSheetId="54" hidden="1">#REF!</definedName>
    <definedName name="_Key2" localSheetId="55" hidden="1">#REF!</definedName>
    <definedName name="_Key2" localSheetId="42" hidden="1">#REF!</definedName>
    <definedName name="_Key2" localSheetId="37" hidden="1">#REF!</definedName>
    <definedName name="_Key2" localSheetId="38" hidden="1">#REF!</definedName>
    <definedName name="_Key2" localSheetId="39" hidden="1">#REF!</definedName>
    <definedName name="_Key2" localSheetId="40" hidden="1">#REF!</definedName>
    <definedName name="_Key2" localSheetId="41" hidden="1">#REF!</definedName>
    <definedName name="_Key2" localSheetId="36" hidden="1">#REF!</definedName>
    <definedName name="_Key2" localSheetId="35" hidden="1">#REF!</definedName>
    <definedName name="_Key2" localSheetId="33" hidden="1">#REF!</definedName>
    <definedName name="_Key2" localSheetId="32" hidden="1">#REF!</definedName>
    <definedName name="_Key2" localSheetId="34" hidden="1">#REF!</definedName>
    <definedName name="_Key2" localSheetId="31" hidden="1">#REF!</definedName>
    <definedName name="_Key2" hidden="1">#REF!</definedName>
    <definedName name="_NSO2" localSheetId="6" hidden="1">{"'Sheet1'!$L$16"}</definedName>
    <definedName name="_NSO2" localSheetId="4" hidden="1">{"'Sheet1'!$L$16"}</definedName>
    <definedName name="_NSO2" localSheetId="7" hidden="1">{"'Sheet1'!$L$16"}</definedName>
    <definedName name="_NSO2" localSheetId="8" hidden="1">{"'Sheet1'!$L$16"}</definedName>
    <definedName name="_NSO2" localSheetId="12" hidden="1">{"'Sheet1'!$L$16"}</definedName>
    <definedName name="_NSO2" localSheetId="15" hidden="1">{"'Sheet1'!$L$16"}</definedName>
    <definedName name="_NSO2" localSheetId="16" hidden="1">{"'Sheet1'!$L$16"}</definedName>
    <definedName name="_NSO2" localSheetId="17" hidden="1">{"'Sheet1'!$L$16"}</definedName>
    <definedName name="_NSO2" localSheetId="2" hidden="1">{"'Sheet1'!$L$16"}</definedName>
    <definedName name="_NSO2" localSheetId="3" hidden="1">{"'Sheet1'!$L$16"}</definedName>
    <definedName name="_NSO2" localSheetId="22" hidden="1">{"'Sheet1'!$L$16"}</definedName>
    <definedName name="_NSO2" localSheetId="21" hidden="1">{"'Sheet1'!$L$16"}</definedName>
    <definedName name="_NSO2" localSheetId="23" hidden="1">{"'Sheet1'!$L$16"}</definedName>
    <definedName name="_NSO2" hidden="1">{"'Sheet1'!$L$16"}</definedName>
    <definedName name="_Order1" hidden="1">255</definedName>
    <definedName name="_Order2" hidden="1">255</definedName>
    <definedName name="_Sort" localSheetId="26" hidden="1">#REF!</definedName>
    <definedName name="_Sort" localSheetId="27" hidden="1">#REF!</definedName>
    <definedName name="_Sort" localSheetId="6" hidden="1">#REF!</definedName>
    <definedName name="_Sort" localSheetId="7" hidden="1">#REF!</definedName>
    <definedName name="_Sort" localSheetId="8" hidden="1">#REF!</definedName>
    <definedName name="_Sort" localSheetId="9" hidden="1">#REF!</definedName>
    <definedName name="_Sort" localSheetId="10" hidden="1">#REF!</definedName>
    <definedName name="_Sort" localSheetId="11" hidden="1">#REF!</definedName>
    <definedName name="_Sort" localSheetId="12" hidden="1">#REF!</definedName>
    <definedName name="_Sort" localSheetId="15" hidden="1">#REF!</definedName>
    <definedName name="_Sort" localSheetId="17" hidden="1">#REF!</definedName>
    <definedName name="_Sort" localSheetId="2" hidden="1">#REF!</definedName>
    <definedName name="_Sort" localSheetId="3" hidden="1">#REF!</definedName>
    <definedName name="_Sort" localSheetId="14" hidden="1">#REF!</definedName>
    <definedName name="_Sort" localSheetId="18" hidden="1">#REF!</definedName>
    <definedName name="_Sort" localSheetId="22" hidden="1">#REF!</definedName>
    <definedName name="_Sort" localSheetId="43" hidden="1">#REF!</definedName>
    <definedName name="_Sort" localSheetId="44" hidden="1">#REF!</definedName>
    <definedName name="_Sort" localSheetId="45" hidden="1">#REF!</definedName>
    <definedName name="_Sort" localSheetId="21" hidden="1">#REF!</definedName>
    <definedName name="_Sort" localSheetId="23" hidden="1">#REF!</definedName>
    <definedName name="_Sort" localSheetId="46" hidden="1">#REF!</definedName>
    <definedName name="_Sort" localSheetId="47" hidden="1">#REF!</definedName>
    <definedName name="_Sort" localSheetId="48" hidden="1">#REF!</definedName>
    <definedName name="_Sort" localSheetId="49" hidden="1">#REF!</definedName>
    <definedName name="_Sort" localSheetId="29" hidden="1">#REF!</definedName>
    <definedName name="_Sort" localSheetId="30" hidden="1">#REF!</definedName>
    <definedName name="_Sort" localSheetId="51" hidden="1">#REF!</definedName>
    <definedName name="_Sort" localSheetId="28" hidden="1">#REF!</definedName>
    <definedName name="_Sort" localSheetId="53" hidden="1">#REF!</definedName>
    <definedName name="_Sort" localSheetId="50" hidden="1">#REF!</definedName>
    <definedName name="_Sort" localSheetId="52" hidden="1">#REF!</definedName>
    <definedName name="_Sort" localSheetId="54" hidden="1">#REF!</definedName>
    <definedName name="_Sort" localSheetId="55" hidden="1">#REF!</definedName>
    <definedName name="_Sort" localSheetId="42" hidden="1">#REF!</definedName>
    <definedName name="_Sort" localSheetId="37" hidden="1">#REF!</definedName>
    <definedName name="_Sort" localSheetId="38" hidden="1">#REF!</definedName>
    <definedName name="_Sort" localSheetId="39" hidden="1">#REF!</definedName>
    <definedName name="_Sort" localSheetId="40" hidden="1">#REF!</definedName>
    <definedName name="_Sort" localSheetId="41" hidden="1">#REF!</definedName>
    <definedName name="_Sort" localSheetId="36" hidden="1">#REF!</definedName>
    <definedName name="_Sort" localSheetId="35" hidden="1">#REF!</definedName>
    <definedName name="_Sort" localSheetId="33" hidden="1">#REF!</definedName>
    <definedName name="_Sort" localSheetId="32" hidden="1">#REF!</definedName>
    <definedName name="_Sort" localSheetId="34" hidden="1">#REF!</definedName>
    <definedName name="_Sort" localSheetId="31" hidden="1">#REF!</definedName>
    <definedName name="_Sort" hidden="1">#REF!</definedName>
    <definedName name="h" localSheetId="6" hidden="1">{"'Sheet1'!$L$16"}</definedName>
    <definedName name="h" localSheetId="4" hidden="1">{"'Sheet1'!$L$16"}</definedName>
    <definedName name="h" localSheetId="7" hidden="1">{"'Sheet1'!$L$16"}</definedName>
    <definedName name="h" localSheetId="8" hidden="1">{"'Sheet1'!$L$16"}</definedName>
    <definedName name="h" localSheetId="12" hidden="1">{"'Sheet1'!$L$16"}</definedName>
    <definedName name="h" localSheetId="15" hidden="1">{"'Sheet1'!$L$16"}</definedName>
    <definedName name="h" localSheetId="16" hidden="1">{"'Sheet1'!$L$16"}</definedName>
    <definedName name="h" localSheetId="17" hidden="1">{"'Sheet1'!$L$16"}</definedName>
    <definedName name="h" localSheetId="2" hidden="1">{"'Sheet1'!$L$16"}</definedName>
    <definedName name="h" localSheetId="3" hidden="1">{"'Sheet1'!$L$16"}</definedName>
    <definedName name="h" localSheetId="22" hidden="1">{"'Sheet1'!$L$16"}</definedName>
    <definedName name="h" localSheetId="21" hidden="1">{"'Sheet1'!$L$16"}</definedName>
    <definedName name="h" localSheetId="23" hidden="1">{"'Sheet1'!$L$16"}</definedName>
    <definedName name="h" hidden="1">{"'Sheet1'!$L$16"}</definedName>
    <definedName name="hia" localSheetId="4" hidden="1">{"'Sheet1'!$L$16"}</definedName>
    <definedName name="hia" localSheetId="7" hidden="1">{"'Sheet1'!$L$16"}</definedName>
    <definedName name="hia" localSheetId="8" hidden="1">{"'Sheet1'!$L$16"}</definedName>
    <definedName name="hia" localSheetId="15" hidden="1">{"'Sheet1'!$L$16"}</definedName>
    <definedName name="hia" localSheetId="2" hidden="1">{"'Sheet1'!$L$16"}</definedName>
    <definedName name="hia" localSheetId="3" hidden="1">{"'Sheet1'!$L$16"}</definedName>
    <definedName name="hia" localSheetId="22" hidden="1">{"'Sheet1'!$L$16"}</definedName>
    <definedName name="hia" localSheetId="21" hidden="1">{"'Sheet1'!$L$16"}</definedName>
    <definedName name="hia" localSheetId="23" hidden="1">{"'Sheet1'!$L$16"}</definedName>
    <definedName name="hia" hidden="1">{"'Sheet1'!$L$16"}</definedName>
    <definedName name="HTML_CodePage" hidden="1">950</definedName>
    <definedName name="HTML_Control" localSheetId="6" hidden="1">{"'Sheet1'!$L$16"}</definedName>
    <definedName name="HTML_Control" localSheetId="4" hidden="1">{"'Sheet1'!$L$16"}</definedName>
    <definedName name="HTML_Control" localSheetId="7" hidden="1">{"'Sheet1'!$L$16"}</definedName>
    <definedName name="HTML_Control" localSheetId="8" hidden="1">{"'Sheet1'!$L$16"}</definedName>
    <definedName name="HTML_Control" localSheetId="12" hidden="1">{"'Sheet1'!$L$16"}</definedName>
    <definedName name="HTML_Control" localSheetId="15" hidden="1">{"'Sheet1'!$L$16"}</definedName>
    <definedName name="HTML_Control" localSheetId="16" hidden="1">{"'Sheet1'!$L$16"}</definedName>
    <definedName name="HTML_Control" localSheetId="17" hidden="1">{"'Sheet1'!$L$16"}</definedName>
    <definedName name="HTML_Control" localSheetId="2" hidden="1">{"'Sheet1'!$L$16"}</definedName>
    <definedName name="HTML_Control" localSheetId="3" hidden="1">{"'Sheet1'!$L$16"}</definedName>
    <definedName name="HTML_Control" localSheetId="22" hidden="1">{"'Sheet1'!$L$16"}</definedName>
    <definedName name="HTML_Control" localSheetId="21" hidden="1">{"'Sheet1'!$L$16"}</definedName>
    <definedName name="HTML_Control" localSheetId="23"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uy" localSheetId="6" hidden="1">{"'Sheet1'!$L$16"}</definedName>
    <definedName name="huy" localSheetId="4" hidden="1">{"'Sheet1'!$L$16"}</definedName>
    <definedName name="huy" localSheetId="7" hidden="1">{"'Sheet1'!$L$16"}</definedName>
    <definedName name="huy" localSheetId="8" hidden="1">{"'Sheet1'!$L$16"}</definedName>
    <definedName name="huy" localSheetId="12" hidden="1">{"'Sheet1'!$L$16"}</definedName>
    <definedName name="huy" localSheetId="15" hidden="1">{"'Sheet1'!$L$16"}</definedName>
    <definedName name="huy" localSheetId="16" hidden="1">{"'Sheet1'!$L$16"}</definedName>
    <definedName name="huy" localSheetId="17" hidden="1">{"'Sheet1'!$L$16"}</definedName>
    <definedName name="huy" localSheetId="2" hidden="1">{"'Sheet1'!$L$16"}</definedName>
    <definedName name="huy" localSheetId="3" hidden="1">{"'Sheet1'!$L$16"}</definedName>
    <definedName name="huy" localSheetId="22" hidden="1">{"'Sheet1'!$L$16"}</definedName>
    <definedName name="huy" localSheetId="21" hidden="1">{"'Sheet1'!$L$16"}</definedName>
    <definedName name="huy" localSheetId="23" hidden="1">{"'Sheet1'!$L$16"}</definedName>
    <definedName name="huy" hidden="1">{"'Sheet1'!$L$16"}</definedName>
    <definedName name="nam" localSheetId="4" hidden="1">{"'Sheet1'!$L$16"}</definedName>
    <definedName name="nam" localSheetId="7" hidden="1">{"'Sheet1'!$L$16"}</definedName>
    <definedName name="nam" localSheetId="8" hidden="1">{"'Sheet1'!$L$16"}</definedName>
    <definedName name="nam" localSheetId="15" hidden="1">{"'Sheet1'!$L$16"}</definedName>
    <definedName name="nam" localSheetId="2" hidden="1">{"'Sheet1'!$L$16"}</definedName>
    <definedName name="nam" localSheetId="3" hidden="1">{"'Sheet1'!$L$16"}</definedName>
    <definedName name="nam" localSheetId="22" hidden="1">{"'Sheet1'!$L$16"}</definedName>
    <definedName name="nam" localSheetId="21" hidden="1">{"'Sheet1'!$L$16"}</definedName>
    <definedName name="nam" localSheetId="23" hidden="1">{"'Sheet1'!$L$16"}</definedName>
    <definedName name="nam" hidden="1">{"'Sheet1'!$L$16"}</definedName>
    <definedName name="_xlnm.Print_Area" localSheetId="0">'0_TrangDauPhuLuc'!$A$2:$B$22</definedName>
    <definedName name="_xlnm.Print_Area" localSheetId="6">'Bieu 02B_KQTH_DA'!$A$2:$E$299</definedName>
    <definedName name="_xlnm.Print_Area" localSheetId="4">'Bieu 02B_THTH_in'!$A$1:$I$245</definedName>
    <definedName name="_xlnm.Print_Area" localSheetId="7">'Bieu 02c_THTH_2Nam_in'!$A$2:$X$239</definedName>
    <definedName name="_xlnm.Print_Area" localSheetId="8">'Bieu 02d_Huy_KH25'!$A$2:$I$19</definedName>
    <definedName name="_xlnm.Print_Area" localSheetId="9">'Bieu 03_CTKH'!$A$3:$AI$64</definedName>
    <definedName name="_xlnm.Print_Area" localSheetId="10">'Bieu 04A_CMD'!$A$4:$AE$31</definedName>
    <definedName name="_xlnm.Print_Area" localSheetId="11">'Bieu 04B_CMD_BĐC'!$A$4:$AE$31</definedName>
    <definedName name="_xlnm.Print_Area" localSheetId="13">'Bieu 04C_dm_bslua2022'!$B$3:$H$12</definedName>
    <definedName name="_xlnm.Print_Area" localSheetId="12">'Bieu 04C_DM_Lua'!$A$3:$G$96</definedName>
    <definedName name="_xlnm.Print_Area" localSheetId="15">'Bieu 05B_THD'!$A$5:$F$123</definedName>
    <definedName name="_xlnm.Print_Area" localSheetId="16">'Bieu 06_DMKHSDĐ'!$C$3:$J$341</definedName>
    <definedName name="_xlnm.Print_Area" localSheetId="2">Bieu01_HT2021_1!$A$1:$AH$59</definedName>
    <definedName name="_xlnm.Print_Area" localSheetId="1">Bieu01_HT2024!$A$4:$AC$68</definedName>
    <definedName name="_xlnm.Print_Area" localSheetId="3">Bieu02_KQTH!$A$1:$K$57</definedName>
    <definedName name="_xlnm.Print_Area" localSheetId="14">Bieu05A_CTTHO!$A$3:$AE$63</definedName>
    <definedName name="_xlnm.Print_Area" localSheetId="18">Bieu05B_dm_bsthd2023!$B$3:$J$17</definedName>
    <definedName name="_xlnm.Print_Area" localSheetId="19">Bieu06_dm_bskh2024_CĐT!$A$4:$N$290</definedName>
    <definedName name="_xlnm.Print_Area" localSheetId="20">Bieu06_dm_bskh2024_x!$A$4:$N$290</definedName>
    <definedName name="_xlnm.Print_Area" localSheetId="21">CC_2024!$A$3:$BK$64</definedName>
    <definedName name="_xlnm.Print_Area" localSheetId="24">DSCMD_NNsangPNN!$B$3:$L$78</definedName>
    <definedName name="_xlnm.Print_Area" localSheetId="25">DSCMD_PNNkoODTsangODT!$B$3:$L$14</definedName>
    <definedName name="_xlnm.Print_Area" localSheetId="23">DSCMD_TONG!$B$1:$M$788</definedName>
    <definedName name="Print_Area_MI">[1]ESTI.!$A$1:$U$52</definedName>
    <definedName name="_xlnm.Print_Titles" localSheetId="6">'Bieu 02B_KQTH_DA'!$2:$2</definedName>
    <definedName name="_xlnm.Print_Titles" localSheetId="4">'Bieu 02B_THTH_in'!$1:$3</definedName>
    <definedName name="_xlnm.Print_Titles" localSheetId="7">'Bieu 02c_THTH_2Nam_in'!$4:$6</definedName>
    <definedName name="_xlnm.Print_Titles" localSheetId="8">'Bieu 02d_Huy_KH25'!$2:$2</definedName>
    <definedName name="_xlnm.Print_Titles" localSheetId="9">'Bieu 03_CTKH'!$A:$E,'Bieu 03_CTKH'!$3:$6</definedName>
    <definedName name="_xlnm.Print_Titles" localSheetId="10">'Bieu 04A_CMD'!$A:$E,'Bieu 04A_CMD'!$4:$6</definedName>
    <definedName name="_xlnm.Print_Titles" localSheetId="11">'Bieu 04B_CMD_BĐC'!$A:$E,'Bieu 04B_CMD_BĐC'!$5:$7</definedName>
    <definedName name="_xlnm.Print_Titles" localSheetId="13">'Bieu 04C_dm_bslua2022'!$3:$3</definedName>
    <definedName name="_xlnm.Print_Titles" localSheetId="12">'Bieu 04C_DM_Lua'!$3:$4</definedName>
    <definedName name="_xlnm.Print_Titles" localSheetId="15">'Bieu 05B_THD'!$3:$5</definedName>
    <definedName name="_xlnm.Print_Titles" localSheetId="16">'Bieu 06_DMKHSDĐ'!$3:$4</definedName>
    <definedName name="_xlnm.Print_Titles" localSheetId="17">'Bieu 07_DM_HUY'!$1:$2</definedName>
    <definedName name="_xlnm.Print_Titles" localSheetId="2">Bieu01_HT2021_1!$A:$B,Bieu01_HT2021_1!$3:$4</definedName>
    <definedName name="_xlnm.Print_Titles" localSheetId="1">Bieu01_HT2024!$A:$D,Bieu01_HT2024!$4:$7</definedName>
    <definedName name="_xlnm.Print_Titles" localSheetId="3">Bieu02_KQTH!$4:$7</definedName>
    <definedName name="_xlnm.Print_Titles" localSheetId="14">Bieu05A_CTTHO!$A:$E,Bieu05A_CTTHO!$3:$6</definedName>
    <definedName name="_xlnm.Print_Titles" localSheetId="18">Bieu05B_dm_bsthd2023!$3:$3</definedName>
    <definedName name="_xlnm.Print_Titles" localSheetId="19">Bieu06_dm_bskh2024_CĐT!$3:$5</definedName>
    <definedName name="_xlnm.Print_Titles" localSheetId="20">Bieu06_dm_bskh2024_x!$3:$5</definedName>
    <definedName name="_xlnm.Print_Titles" localSheetId="21">CC_2024!$A:$C,CC_2024!$3:$5</definedName>
    <definedName name="_xlnm.Print_Titles" localSheetId="24">DSCMD_NNsangPNN!$3:$3</definedName>
    <definedName name="_xlnm.Print_Titles" localSheetId="25">DSCMD_PNNkoODTsangODT!$3:$3</definedName>
    <definedName name="_xlnm.Print_Titles" localSheetId="23">DSCMD_TONG!$5:$5</definedName>
    <definedName name="thanhthao" localSheetId="6" hidden="1">{#N/A,#N/A,FALSE,"Chi tiÆt"}</definedName>
    <definedName name="thanhthao" localSheetId="4" hidden="1">{#N/A,#N/A,FALSE,"Chi tiÆt"}</definedName>
    <definedName name="thanhthao" localSheetId="7" hidden="1">{#N/A,#N/A,FALSE,"Chi tiÆt"}</definedName>
    <definedName name="thanhthao" localSheetId="8" hidden="1">{#N/A,#N/A,FALSE,"Chi tiÆt"}</definedName>
    <definedName name="thanhthao" localSheetId="12" hidden="1">{#N/A,#N/A,FALSE,"Chi tiÆt"}</definedName>
    <definedName name="thanhthao" localSheetId="15" hidden="1">{#N/A,#N/A,FALSE,"Chi tiÆt"}</definedName>
    <definedName name="thanhthao" localSheetId="16" hidden="1">{#N/A,#N/A,FALSE,"Chi tiÆt"}</definedName>
    <definedName name="thanhthao" localSheetId="17" hidden="1">{#N/A,#N/A,FALSE,"Chi tiÆt"}</definedName>
    <definedName name="thanhthao" localSheetId="2" hidden="1">{#N/A,#N/A,FALSE,"Chi tiÆt"}</definedName>
    <definedName name="thanhthao" localSheetId="3" hidden="1">{#N/A,#N/A,FALSE,"Chi tiÆt"}</definedName>
    <definedName name="thanhthao" localSheetId="22" hidden="1">{#N/A,#N/A,FALSE,"Chi tiÆt"}</definedName>
    <definedName name="thanhthao" localSheetId="21" hidden="1">{#N/A,#N/A,FALSE,"Chi tiÆt"}</definedName>
    <definedName name="thanhthao" localSheetId="23" hidden="1">{#N/A,#N/A,FALSE,"Chi tiÆt"}</definedName>
    <definedName name="thanhthao" hidden="1">{#N/A,#N/A,FALSE,"Chi tiÆt"}</definedName>
    <definedName name="wrn.chi._.tiÆt." localSheetId="6" hidden="1">{#N/A,#N/A,FALSE,"Chi tiÆt"}</definedName>
    <definedName name="wrn.chi._.tiÆt." localSheetId="4" hidden="1">{#N/A,#N/A,FALSE,"Chi tiÆt"}</definedName>
    <definedName name="wrn.chi._.tiÆt." localSheetId="7" hidden="1">{#N/A,#N/A,FALSE,"Chi tiÆt"}</definedName>
    <definedName name="wrn.chi._.tiÆt." localSheetId="8" hidden="1">{#N/A,#N/A,FALSE,"Chi tiÆt"}</definedName>
    <definedName name="wrn.chi._.tiÆt." localSheetId="12" hidden="1">{#N/A,#N/A,FALSE,"Chi tiÆt"}</definedName>
    <definedName name="wrn.chi._.tiÆt." localSheetId="15" hidden="1">{#N/A,#N/A,FALSE,"Chi tiÆt"}</definedName>
    <definedName name="wrn.chi._.tiÆt." localSheetId="16" hidden="1">{#N/A,#N/A,FALSE,"Chi tiÆt"}</definedName>
    <definedName name="wrn.chi._.tiÆt." localSheetId="17" hidden="1">{#N/A,#N/A,FALSE,"Chi tiÆt"}</definedName>
    <definedName name="wrn.chi._.tiÆt." localSheetId="2" hidden="1">{#N/A,#N/A,FALSE,"Chi tiÆt"}</definedName>
    <definedName name="wrn.chi._.tiÆt." localSheetId="3" hidden="1">{#N/A,#N/A,FALSE,"Chi tiÆt"}</definedName>
    <definedName name="wrn.chi._.tiÆt." localSheetId="22" hidden="1">{#N/A,#N/A,FALSE,"Chi tiÆt"}</definedName>
    <definedName name="wrn.chi._.tiÆt." localSheetId="21" hidden="1">{#N/A,#N/A,FALSE,"Chi tiÆt"}</definedName>
    <definedName name="wrn.chi._.tiÆt." localSheetId="23" hidden="1">{#N/A,#N/A,FALSE,"Chi tiÆt"}</definedName>
    <definedName name="wrn.chi._.tiÆt." hidden="1">{#N/A,#N/A,FALSE,"Chi tiÆt"}</definedName>
    <definedName name="z" localSheetId="6" hidden="1">{"'Sheet1'!$L$16"}</definedName>
    <definedName name="z" localSheetId="4" hidden="1">{"'Sheet1'!$L$16"}</definedName>
    <definedName name="z" localSheetId="7" hidden="1">{"'Sheet1'!$L$16"}</definedName>
    <definedName name="z" localSheetId="8" hidden="1">{"'Sheet1'!$L$16"}</definedName>
    <definedName name="z" localSheetId="12" hidden="1">{"'Sheet1'!$L$16"}</definedName>
    <definedName name="z" localSheetId="15" hidden="1">{"'Sheet1'!$L$16"}</definedName>
    <definedName name="z" localSheetId="16" hidden="1">{"'Sheet1'!$L$16"}</definedName>
    <definedName name="z" localSheetId="17" hidden="1">{"'Sheet1'!$L$16"}</definedName>
    <definedName name="z" localSheetId="2" hidden="1">{"'Sheet1'!$L$16"}</definedName>
    <definedName name="z" localSheetId="3" hidden="1">{"'Sheet1'!$L$16"}</definedName>
    <definedName name="z" localSheetId="22" hidden="1">{"'Sheet1'!$L$16"}</definedName>
    <definedName name="z" localSheetId="21" hidden="1">{"'Sheet1'!$L$16"}</definedName>
    <definedName name="z" localSheetId="23" hidden="1">{"'Sheet1'!$L$16"}</definedName>
    <definedName name="z" hidden="1">{"'Sheet1'!$L$16"}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86" i="69" l="1"/>
  <c r="A285" i="69"/>
  <c r="A284" i="69"/>
  <c r="A283" i="69"/>
  <c r="A281" i="69"/>
  <c r="A280" i="69"/>
  <c r="A279" i="69"/>
  <c r="A277" i="69"/>
  <c r="A276" i="69"/>
  <c r="A274" i="69"/>
  <c r="A273" i="69"/>
  <c r="A272" i="69"/>
  <c r="A271" i="69"/>
  <c r="A270" i="69"/>
  <c r="A269" i="69"/>
  <c r="A268" i="69"/>
  <c r="A266" i="69"/>
  <c r="A264" i="69"/>
  <c r="A262" i="69"/>
  <c r="A260" i="69"/>
  <c r="A258" i="69"/>
  <c r="A257" i="69"/>
  <c r="A256" i="69"/>
  <c r="A253" i="69"/>
  <c r="A252" i="69"/>
  <c r="A251" i="69"/>
  <c r="A250" i="69"/>
  <c r="A249" i="69"/>
  <c r="A248" i="69"/>
  <c r="A247" i="69"/>
  <c r="A246" i="69"/>
  <c r="A245" i="69"/>
  <c r="A244" i="69"/>
  <c r="A243" i="69"/>
  <c r="A242" i="69"/>
  <c r="A241" i="69"/>
  <c r="A240" i="69"/>
  <c r="A239" i="69"/>
  <c r="A238" i="69"/>
  <c r="A237" i="69"/>
  <c r="A236" i="69"/>
  <c r="A235" i="69"/>
  <c r="A234" i="69"/>
  <c r="A233" i="69"/>
  <c r="A232" i="69"/>
  <c r="A231" i="69"/>
  <c r="A230" i="69"/>
  <c r="A229" i="69"/>
  <c r="A228" i="69"/>
  <c r="A225" i="69"/>
  <c r="A223" i="69"/>
  <c r="A222" i="69"/>
  <c r="A221" i="69"/>
  <c r="A220" i="69"/>
  <c r="A219" i="69"/>
  <c r="A218" i="69"/>
  <c r="A217" i="69"/>
  <c r="A216" i="69"/>
  <c r="A215" i="69"/>
  <c r="A214" i="69"/>
  <c r="A212" i="69"/>
  <c r="A211" i="69"/>
  <c r="A210" i="69"/>
  <c r="A208" i="69"/>
  <c r="A207" i="69"/>
  <c r="A206" i="69"/>
  <c r="A205" i="69"/>
  <c r="A204" i="69"/>
  <c r="A203" i="69"/>
  <c r="A202" i="69"/>
  <c r="A201" i="69"/>
  <c r="A198" i="69"/>
  <c r="A197" i="69"/>
  <c r="A196" i="69"/>
  <c r="A194" i="69"/>
  <c r="A193" i="69"/>
  <c r="A192" i="69"/>
  <c r="A191" i="69"/>
  <c r="A189" i="69"/>
  <c r="A188" i="69"/>
  <c r="A187" i="69"/>
  <c r="A186" i="69"/>
  <c r="A185" i="69"/>
  <c r="A184" i="69"/>
  <c r="A183" i="69"/>
  <c r="A182" i="69"/>
  <c r="A181" i="69"/>
  <c r="A180" i="69"/>
  <c r="A179" i="69"/>
  <c r="A178" i="69"/>
  <c r="A177" i="69"/>
  <c r="A176" i="69"/>
  <c r="A175" i="69"/>
  <c r="A174" i="69"/>
  <c r="A173" i="69"/>
  <c r="A172" i="69"/>
  <c r="A171" i="69"/>
  <c r="A169" i="69"/>
  <c r="A168" i="69"/>
  <c r="A167" i="69"/>
  <c r="A165" i="69"/>
  <c r="A164" i="69"/>
  <c r="A163" i="69"/>
  <c r="A162" i="69"/>
  <c r="A161" i="69"/>
  <c r="A160" i="69"/>
  <c r="A159" i="69"/>
  <c r="A158" i="69"/>
  <c r="A157" i="69"/>
  <c r="A156" i="69"/>
  <c r="A155" i="69"/>
  <c r="A154" i="69"/>
  <c r="A153" i="69"/>
  <c r="A152" i="69"/>
  <c r="A151" i="69"/>
  <c r="A150" i="69"/>
  <c r="A149" i="69"/>
  <c r="A148" i="69"/>
  <c r="A147" i="69"/>
  <c r="A146" i="69"/>
  <c r="A145" i="69"/>
  <c r="A144" i="69"/>
  <c r="A143" i="69"/>
  <c r="A142" i="69"/>
  <c r="A141" i="69"/>
  <c r="A140" i="69"/>
  <c r="A139" i="69"/>
  <c r="A138" i="69"/>
  <c r="A137" i="69"/>
  <c r="A136" i="69"/>
  <c r="A135" i="69"/>
  <c r="A134" i="69"/>
  <c r="A133" i="69"/>
  <c r="A132" i="69"/>
  <c r="A131" i="69"/>
  <c r="A130" i="69"/>
  <c r="A129" i="69"/>
  <c r="A127" i="69"/>
  <c r="A125" i="69"/>
  <c r="A124" i="69"/>
  <c r="A123" i="69"/>
  <c r="A122" i="69"/>
  <c r="A120" i="69"/>
  <c r="A119" i="69"/>
  <c r="A117" i="69"/>
  <c r="A116" i="69"/>
  <c r="A115" i="69"/>
  <c r="A114" i="69"/>
  <c r="A113" i="69"/>
  <c r="A112" i="69"/>
  <c r="A111" i="69"/>
  <c r="A110" i="69"/>
  <c r="A108" i="69"/>
  <c r="A107" i="69"/>
  <c r="A106" i="69"/>
  <c r="A105" i="69"/>
  <c r="A104" i="69"/>
  <c r="A103" i="69"/>
  <c r="A102" i="69"/>
  <c r="A101" i="69"/>
  <c r="A100" i="69"/>
  <c r="A99" i="69"/>
  <c r="A98" i="69"/>
  <c r="A97" i="69"/>
  <c r="A96" i="69"/>
  <c r="A95" i="69"/>
  <c r="A93" i="69"/>
  <c r="A92" i="69"/>
  <c r="A91" i="69"/>
  <c r="A90" i="69"/>
  <c r="A89" i="69"/>
  <c r="A88" i="69"/>
  <c r="A87" i="69"/>
  <c r="A86" i="69"/>
  <c r="A85" i="69"/>
  <c r="A84" i="69"/>
  <c r="A83" i="69"/>
  <c r="A82" i="69"/>
  <c r="A81" i="69"/>
  <c r="A80" i="69"/>
  <c r="A79" i="69"/>
  <c r="A78" i="69"/>
  <c r="A77" i="69"/>
  <c r="A76" i="69"/>
  <c r="A75" i="69"/>
  <c r="A74" i="69"/>
  <c r="A73" i="69"/>
  <c r="A72" i="69"/>
  <c r="A71" i="69"/>
  <c r="A70" i="69"/>
  <c r="A69" i="69"/>
  <c r="A68" i="69"/>
  <c r="A67" i="69"/>
  <c r="A65" i="69"/>
  <c r="A64" i="69"/>
  <c r="A63" i="69"/>
  <c r="A62" i="69"/>
  <c r="A61" i="69"/>
  <c r="A60" i="69"/>
  <c r="A59" i="69"/>
  <c r="A58" i="69"/>
  <c r="A57" i="69"/>
  <c r="A56" i="69"/>
  <c r="A55" i="69"/>
  <c r="A54" i="69"/>
  <c r="A53" i="69"/>
  <c r="A52" i="69"/>
  <c r="A51" i="69"/>
  <c r="A50" i="69"/>
  <c r="A49" i="69"/>
  <c r="A48" i="69"/>
  <c r="A47" i="69"/>
  <c r="A46" i="69"/>
  <c r="A45" i="69"/>
  <c r="A44" i="69"/>
  <c r="A43" i="69"/>
  <c r="A42" i="69"/>
  <c r="A41" i="69"/>
  <c r="A40" i="69"/>
  <c r="A39" i="69"/>
  <c r="A38" i="69"/>
  <c r="A37" i="69"/>
  <c r="A35" i="69"/>
  <c r="A34" i="69"/>
  <c r="A33" i="69"/>
  <c r="A32" i="69"/>
  <c r="A31" i="69"/>
  <c r="A26" i="69"/>
  <c r="A24" i="69"/>
  <c r="A23" i="69"/>
  <c r="A21" i="69"/>
  <c r="A20" i="69"/>
  <c r="A19" i="69"/>
  <c r="A18" i="69"/>
  <c r="A15" i="69"/>
  <c r="A14" i="69"/>
  <c r="A13" i="69"/>
  <c r="A12" i="69"/>
  <c r="A10" i="69"/>
  <c r="A6" i="66" l="1"/>
  <c r="A7" i="66"/>
  <c r="A8" i="66"/>
  <c r="A9" i="66"/>
  <c r="A10" i="66"/>
  <c r="A11" i="66"/>
  <c r="A12" i="66"/>
  <c r="A13" i="66"/>
  <c r="A14" i="66"/>
  <c r="A15" i="66"/>
  <c r="A16" i="66"/>
  <c r="A17" i="66"/>
  <c r="A18" i="66"/>
  <c r="A19" i="66"/>
  <c r="A20" i="66"/>
  <c r="A21" i="66"/>
  <c r="A22" i="66"/>
  <c r="A23" i="66"/>
  <c r="A24" i="66"/>
  <c r="A25" i="66"/>
  <c r="A26" i="66"/>
  <c r="A27" i="66"/>
  <c r="A28" i="66"/>
  <c r="A29" i="66"/>
  <c r="A30" i="66"/>
  <c r="A31" i="66"/>
  <c r="A32" i="66"/>
  <c r="A33" i="66"/>
  <c r="A34" i="66"/>
  <c r="A35" i="66"/>
  <c r="A36" i="66"/>
  <c r="A37" i="66"/>
  <c r="A38" i="66"/>
  <c r="A39" i="66"/>
  <c r="A40" i="66"/>
  <c r="A41" i="66"/>
  <c r="A42" i="66"/>
  <c r="A43" i="66"/>
  <c r="A44" i="66"/>
  <c r="A45" i="66"/>
  <c r="A46" i="66"/>
  <c r="A47" i="66"/>
  <c r="A48" i="66"/>
  <c r="A49" i="66"/>
  <c r="A50" i="66"/>
  <c r="A51" i="66"/>
  <c r="A52" i="66"/>
  <c r="A53" i="66"/>
  <c r="A54" i="66"/>
  <c r="A55" i="66"/>
  <c r="A56" i="66"/>
  <c r="A57" i="66"/>
  <c r="A58" i="66"/>
  <c r="A59" i="66"/>
  <c r="A60" i="66"/>
  <c r="A61" i="66"/>
  <c r="A62" i="66"/>
  <c r="A63" i="66"/>
  <c r="A64" i="66"/>
  <c r="A65" i="66"/>
  <c r="A66" i="66"/>
  <c r="A67" i="66"/>
  <c r="A68" i="66"/>
  <c r="A69" i="66"/>
  <c r="A70" i="66"/>
  <c r="A71" i="66"/>
  <c r="A72" i="66"/>
  <c r="A73" i="66"/>
  <c r="A74" i="66"/>
  <c r="A75" i="66"/>
  <c r="A76" i="66"/>
  <c r="A77" i="66"/>
  <c r="A78" i="66"/>
  <c r="A79" i="66"/>
  <c r="A80" i="66"/>
  <c r="A81" i="66"/>
  <c r="A82" i="66"/>
  <c r="A83" i="66"/>
  <c r="A84" i="66"/>
  <c r="A85" i="66"/>
  <c r="A86" i="66"/>
  <c r="A87" i="66"/>
  <c r="A88" i="66"/>
  <c r="A89" i="66"/>
  <c r="A90" i="66"/>
  <c r="A91" i="66"/>
  <c r="A92" i="66"/>
  <c r="A93" i="66"/>
  <c r="A94" i="66"/>
  <c r="A95" i="66"/>
  <c r="A96" i="66"/>
  <c r="A97" i="66"/>
  <c r="A98" i="66"/>
  <c r="A99" i="66"/>
  <c r="A100" i="66"/>
  <c r="A101" i="66"/>
  <c r="A102" i="66"/>
  <c r="A103" i="66"/>
  <c r="A104" i="66"/>
  <c r="A105" i="66"/>
  <c r="A106" i="66"/>
  <c r="A107" i="66"/>
  <c r="A108" i="66"/>
  <c r="A109" i="66"/>
  <c r="A110" i="66"/>
  <c r="A111" i="66"/>
  <c r="A112" i="66"/>
  <c r="A113" i="66"/>
  <c r="A114" i="66"/>
  <c r="A115" i="66"/>
  <c r="A116" i="66"/>
  <c r="A117" i="66"/>
  <c r="A118" i="66"/>
  <c r="A119" i="66"/>
  <c r="A120" i="66"/>
  <c r="A121" i="66"/>
  <c r="A122" i="66"/>
  <c r="A123" i="66"/>
  <c r="A124" i="66"/>
  <c r="A125" i="66"/>
  <c r="A126" i="66"/>
  <c r="A127" i="66"/>
  <c r="A128" i="66"/>
  <c r="A129" i="66"/>
  <c r="A130" i="66"/>
  <c r="A131" i="66"/>
  <c r="A132" i="66"/>
  <c r="A133" i="66"/>
  <c r="A134" i="66"/>
  <c r="A135" i="66"/>
  <c r="A136" i="66"/>
  <c r="A137" i="66"/>
  <c r="A138" i="66"/>
  <c r="A139" i="66"/>
  <c r="A140" i="66"/>
  <c r="A141" i="66"/>
  <c r="A142" i="66"/>
  <c r="A143" i="66"/>
  <c r="A144" i="66"/>
  <c r="A145" i="66"/>
  <c r="A146" i="66"/>
  <c r="A147" i="66"/>
  <c r="A148" i="66"/>
  <c r="A149" i="66"/>
  <c r="A150" i="66"/>
  <c r="A151" i="66"/>
  <c r="A152" i="66"/>
  <c r="A153" i="66"/>
  <c r="A154" i="66"/>
  <c r="A155" i="66"/>
  <c r="A156" i="66"/>
  <c r="A157" i="66"/>
  <c r="A158" i="66"/>
  <c r="A159" i="66"/>
  <c r="A160" i="66"/>
  <c r="A161" i="66"/>
  <c r="A162" i="66"/>
  <c r="A163" i="66"/>
  <c r="A164" i="66"/>
  <c r="A165" i="66"/>
  <c r="A166" i="66"/>
  <c r="A167" i="66"/>
  <c r="A168" i="66"/>
  <c r="A169" i="66"/>
  <c r="A170" i="66"/>
  <c r="A171" i="66"/>
  <c r="A172" i="66"/>
  <c r="A173" i="66"/>
  <c r="A174" i="66"/>
  <c r="A175" i="66"/>
  <c r="A176" i="66"/>
  <c r="A177" i="66"/>
  <c r="A178" i="66"/>
  <c r="A179" i="66"/>
  <c r="A180" i="66"/>
  <c r="A181" i="66"/>
  <c r="A182" i="66"/>
  <c r="A183" i="66"/>
  <c r="A184" i="66"/>
  <c r="A185" i="66"/>
  <c r="A186" i="66"/>
  <c r="A187" i="66"/>
  <c r="A188" i="66"/>
  <c r="A189" i="66"/>
  <c r="A190" i="66"/>
  <c r="A191" i="66"/>
  <c r="A192" i="66"/>
  <c r="A193" i="66"/>
  <c r="A194" i="66"/>
  <c r="A195" i="66"/>
  <c r="A196" i="66"/>
  <c r="A197" i="66"/>
  <c r="A198" i="66"/>
  <c r="A199" i="66"/>
  <c r="A200" i="66"/>
  <c r="A201" i="66"/>
  <c r="A202" i="66"/>
  <c r="A203" i="66"/>
  <c r="A204" i="66"/>
  <c r="A205" i="66"/>
  <c r="A206" i="66"/>
  <c r="A207" i="66"/>
  <c r="A208" i="66"/>
  <c r="A209" i="66"/>
  <c r="A210" i="66"/>
  <c r="A211" i="66"/>
  <c r="A212" i="66"/>
  <c r="A213" i="66"/>
  <c r="A214" i="66"/>
  <c r="A215" i="66"/>
  <c r="A216" i="66"/>
  <c r="A217" i="66"/>
  <c r="A218" i="66"/>
  <c r="A219" i="66"/>
  <c r="A220" i="66"/>
  <c r="A221" i="66"/>
  <c r="A222" i="66"/>
  <c r="A223" i="66"/>
  <c r="A224" i="66"/>
  <c r="A225" i="66"/>
  <c r="A226" i="66"/>
  <c r="A227" i="66"/>
  <c r="A228" i="66"/>
  <c r="A229" i="66"/>
  <c r="A230" i="66"/>
  <c r="A231" i="66"/>
  <c r="A232" i="66"/>
  <c r="A233" i="66"/>
  <c r="A234" i="66"/>
  <c r="A235" i="66"/>
  <c r="A236" i="66"/>
  <c r="A237" i="66"/>
  <c r="A238" i="66"/>
  <c r="A239" i="66"/>
  <c r="A240" i="66"/>
  <c r="A241" i="66"/>
  <c r="A242" i="66"/>
  <c r="A243" i="66"/>
  <c r="A244" i="66"/>
  <c r="A245" i="66"/>
  <c r="A5" i="66"/>
  <c r="K128" i="66"/>
  <c r="K118" i="66"/>
  <c r="K108" i="66"/>
  <c r="K98" i="66"/>
  <c r="K89" i="66"/>
  <c r="K88" i="66"/>
  <c r="K87" i="66"/>
  <c r="K86" i="66"/>
  <c r="K85" i="66"/>
  <c r="K84" i="66"/>
  <c r="K83" i="66"/>
  <c r="K82" i="66"/>
  <c r="K81" i="66"/>
  <c r="K80" i="66"/>
  <c r="K78" i="66"/>
  <c r="K68" i="66"/>
  <c r="K58" i="66"/>
  <c r="K48" i="66"/>
  <c r="K38" i="66"/>
  <c r="K28" i="66"/>
  <c r="K18" i="66"/>
  <c r="K8" i="66"/>
  <c r="A9" i="68"/>
  <c r="A10" i="68"/>
  <c r="A11" i="68"/>
  <c r="A12" i="68"/>
  <c r="A13" i="68"/>
  <c r="A14" i="68"/>
  <c r="A15" i="68"/>
  <c r="A16" i="68"/>
  <c r="A8" i="68"/>
  <c r="A239" i="68"/>
  <c r="A238" i="68"/>
  <c r="A237" i="68"/>
  <c r="A236" i="68"/>
  <c r="A235" i="68"/>
  <c r="A233" i="68"/>
  <c r="A232" i="68"/>
  <c r="A231" i="68"/>
  <c r="A230" i="68"/>
  <c r="A229" i="68"/>
  <c r="A228" i="68"/>
  <c r="A227" i="68"/>
  <c r="A226" i="68"/>
  <c r="A225" i="68"/>
  <c r="A224" i="68"/>
  <c r="A223" i="68"/>
  <c r="A222" i="68"/>
  <c r="A221" i="68"/>
  <c r="A220" i="68"/>
  <c r="A219" i="68"/>
  <c r="A218" i="68"/>
  <c r="A217" i="68"/>
  <c r="A216" i="68"/>
  <c r="A215" i="68"/>
  <c r="A214" i="68"/>
  <c r="A213" i="68"/>
  <c r="A211" i="68"/>
  <c r="A210" i="68"/>
  <c r="A209" i="68"/>
  <c r="A208" i="68"/>
  <c r="A207" i="68"/>
  <c r="A206" i="68"/>
  <c r="A205" i="68"/>
  <c r="A204" i="68"/>
  <c r="A203" i="68"/>
  <c r="A202" i="68"/>
  <c r="A201" i="68"/>
  <c r="A200" i="68"/>
  <c r="A199" i="68"/>
  <c r="A198" i="68"/>
  <c r="A197" i="68"/>
  <c r="A196" i="68"/>
  <c r="A195" i="68"/>
  <c r="A194" i="68"/>
  <c r="A193" i="68"/>
  <c r="A192" i="68"/>
  <c r="A191" i="68"/>
  <c r="A190" i="68"/>
  <c r="A189" i="68"/>
  <c r="A188" i="68"/>
  <c r="A187" i="68"/>
  <c r="A186" i="68"/>
  <c r="A185" i="68"/>
  <c r="A184" i="68"/>
  <c r="A183" i="68"/>
  <c r="A182" i="68"/>
  <c r="A180" i="68"/>
  <c r="A179" i="68"/>
  <c r="A178" i="68"/>
  <c r="A177" i="68"/>
  <c r="A176" i="68"/>
  <c r="A175" i="68"/>
  <c r="A174" i="68"/>
  <c r="A173" i="68"/>
  <c r="A172" i="68"/>
  <c r="A171" i="68"/>
  <c r="A170" i="68"/>
  <c r="A169" i="68"/>
  <c r="A168" i="68"/>
  <c r="A167" i="68"/>
  <c r="A166" i="68"/>
  <c r="A165" i="68"/>
  <c r="A164" i="68"/>
  <c r="A163" i="68"/>
  <c r="A162" i="68"/>
  <c r="A161" i="68"/>
  <c r="A160" i="68"/>
  <c r="A159" i="68"/>
  <c r="A158" i="68"/>
  <c r="A157" i="68"/>
  <c r="A156" i="68"/>
  <c r="A155" i="68"/>
  <c r="A154" i="68"/>
  <c r="A153" i="68"/>
  <c r="A152" i="68"/>
  <c r="A151" i="68"/>
  <c r="A149" i="68"/>
  <c r="A148" i="68"/>
  <c r="A147" i="68"/>
  <c r="A146" i="68"/>
  <c r="A145" i="68"/>
  <c r="A144" i="68"/>
  <c r="A143" i="68"/>
  <c r="A142" i="68"/>
  <c r="A141" i="68"/>
  <c r="A140" i="68"/>
  <c r="A139" i="68"/>
  <c r="A138" i="68"/>
  <c r="A137" i="68"/>
  <c r="A136" i="68"/>
  <c r="A135" i="68"/>
  <c r="A133" i="68"/>
  <c r="A132" i="68"/>
  <c r="A131" i="68"/>
  <c r="A130" i="68"/>
  <c r="A129" i="68"/>
  <c r="A128" i="68"/>
  <c r="A127" i="68"/>
  <c r="A126" i="68"/>
  <c r="A125" i="68"/>
  <c r="A124" i="68"/>
  <c r="A123" i="68"/>
  <c r="A122" i="68"/>
  <c r="A121" i="68"/>
  <c r="A120" i="68"/>
  <c r="A119" i="68"/>
  <c r="A118" i="68"/>
  <c r="A117" i="68"/>
  <c r="A116" i="68"/>
  <c r="A115" i="68"/>
  <c r="A114" i="68"/>
  <c r="A113" i="68"/>
  <c r="A112" i="68"/>
  <c r="A111" i="68"/>
  <c r="A110" i="68"/>
  <c r="A109" i="68"/>
  <c r="A108" i="68"/>
  <c r="A107" i="68"/>
  <c r="A106" i="68"/>
  <c r="A105" i="68"/>
  <c r="A104" i="68"/>
  <c r="A103" i="68"/>
  <c r="A102" i="68"/>
  <c r="A101" i="68"/>
  <c r="A100" i="68"/>
  <c r="A99" i="68"/>
  <c r="A97" i="68"/>
  <c r="A96" i="68"/>
  <c r="A95" i="68"/>
  <c r="A94" i="68"/>
  <c r="A93" i="68"/>
  <c r="A92" i="68"/>
  <c r="A91" i="68"/>
  <c r="A90" i="68"/>
  <c r="A89" i="68"/>
  <c r="A88" i="68"/>
  <c r="A87" i="68"/>
  <c r="A86" i="68"/>
  <c r="A85" i="68"/>
  <c r="A84" i="68"/>
  <c r="A83" i="68"/>
  <c r="A82" i="68"/>
  <c r="A81" i="68"/>
  <c r="A80" i="68"/>
  <c r="A79" i="68"/>
  <c r="A78" i="68"/>
  <c r="A77" i="68"/>
  <c r="A76" i="68"/>
  <c r="A75" i="68"/>
  <c r="A74" i="68"/>
  <c r="A73" i="68"/>
  <c r="A72" i="68"/>
  <c r="A71" i="68"/>
  <c r="A70" i="68"/>
  <c r="A69" i="68"/>
  <c r="A68" i="68"/>
  <c r="A67" i="68"/>
  <c r="A66" i="68"/>
  <c r="A65" i="68"/>
  <c r="A64" i="68"/>
  <c r="A63" i="68"/>
  <c r="A62" i="68"/>
  <c r="A61" i="68"/>
  <c r="A60" i="68"/>
  <c r="A59" i="68"/>
  <c r="A58" i="68"/>
  <c r="A57" i="68"/>
  <c r="A56" i="68"/>
  <c r="A55" i="68"/>
  <c r="A54" i="68"/>
  <c r="A53" i="68"/>
  <c r="A52" i="68"/>
  <c r="A51" i="68"/>
  <c r="A50" i="68"/>
  <c r="A49" i="68"/>
  <c r="A48" i="68"/>
  <c r="A47" i="68"/>
  <c r="A46" i="68"/>
  <c r="A45" i="68"/>
  <c r="A44" i="68"/>
  <c r="A43" i="68"/>
  <c r="A42" i="68"/>
  <c r="A41" i="68"/>
  <c r="A40" i="68"/>
  <c r="A39" i="68"/>
  <c r="A38" i="68"/>
  <c r="A37" i="68"/>
  <c r="A36" i="68"/>
  <c r="A35" i="68"/>
  <c r="A34" i="68"/>
  <c r="A33" i="68"/>
  <c r="A32" i="68"/>
  <c r="A31" i="68"/>
  <c r="A30" i="68"/>
  <c r="A29" i="68"/>
  <c r="A28" i="68"/>
  <c r="A27" i="68"/>
  <c r="A26" i="68"/>
  <c r="A25" i="68"/>
  <c r="A24" i="68"/>
  <c r="A23" i="68"/>
  <c r="A22" i="68"/>
  <c r="A21" i="68"/>
  <c r="A20" i="68"/>
  <c r="A19" i="68"/>
  <c r="A18" i="68"/>
  <c r="A17" i="68"/>
  <c r="AA12" i="68"/>
  <c r="A19" i="64"/>
  <c r="A18" i="64"/>
  <c r="A17" i="64"/>
  <c r="A16" i="64"/>
  <c r="A15" i="64"/>
  <c r="A14" i="64"/>
  <c r="A13" i="64"/>
  <c r="A12" i="64"/>
  <c r="A11" i="64"/>
  <c r="A10" i="64"/>
  <c r="A9" i="64"/>
  <c r="A8" i="64"/>
  <c r="A7" i="64"/>
  <c r="A6" i="64"/>
  <c r="A5" i="64"/>
  <c r="A4" i="64"/>
  <c r="A286" i="44" l="1"/>
  <c r="A285" i="44"/>
  <c r="A284" i="44"/>
  <c r="A283" i="44"/>
  <c r="AE34" i="5"/>
  <c r="AD34" i="5"/>
  <c r="AC34" i="5"/>
  <c r="AB34" i="5"/>
  <c r="AA34" i="5"/>
  <c r="Z34" i="5"/>
  <c r="Y34" i="5"/>
  <c r="X34" i="5"/>
  <c r="W34" i="5"/>
  <c r="V34" i="5"/>
  <c r="U34" i="5"/>
  <c r="T34" i="5"/>
  <c r="S34" i="5"/>
  <c r="R34" i="5"/>
  <c r="Q34" i="5"/>
  <c r="P34" i="5"/>
  <c r="O34" i="5"/>
  <c r="N34" i="5"/>
  <c r="M34" i="5"/>
  <c r="L34" i="5"/>
  <c r="K34" i="5"/>
  <c r="J34" i="5"/>
  <c r="I34" i="5"/>
  <c r="H34" i="5"/>
  <c r="G34" i="5"/>
  <c r="AE34" i="6"/>
  <c r="AD34" i="6"/>
  <c r="AC34" i="6"/>
  <c r="AB34" i="6"/>
  <c r="AA34" i="6"/>
  <c r="Z34" i="6"/>
  <c r="Y34" i="6"/>
  <c r="X34" i="6"/>
  <c r="W34" i="6"/>
  <c r="V34" i="6"/>
  <c r="U34" i="6"/>
  <c r="T34" i="6"/>
  <c r="S34" i="6"/>
  <c r="R34" i="6"/>
  <c r="Q34" i="6"/>
  <c r="P34" i="6"/>
  <c r="O34" i="6"/>
  <c r="N34" i="6"/>
  <c r="M34" i="6"/>
  <c r="L34" i="6"/>
  <c r="K34" i="6"/>
  <c r="J34" i="6"/>
  <c r="I34" i="6"/>
  <c r="H34" i="6"/>
  <c r="G34" i="6"/>
  <c r="AI69" i="4"/>
  <c r="AH69" i="4"/>
  <c r="AG69" i="4"/>
  <c r="AF69" i="4"/>
  <c r="AE69" i="4"/>
  <c r="AD69" i="4"/>
  <c r="AC69" i="4"/>
  <c r="AB69" i="4"/>
  <c r="AA69" i="4"/>
  <c r="Z69" i="4"/>
  <c r="Y69" i="4"/>
  <c r="X69" i="4"/>
  <c r="W69" i="4"/>
  <c r="V69" i="4"/>
  <c r="U69" i="4"/>
  <c r="T69" i="4"/>
  <c r="S69" i="4"/>
  <c r="R69" i="4"/>
  <c r="Q69" i="4"/>
  <c r="P69" i="4"/>
  <c r="O69" i="4"/>
  <c r="N69" i="4"/>
  <c r="M69" i="4"/>
  <c r="L69" i="4"/>
  <c r="K69" i="4"/>
  <c r="J69" i="4"/>
  <c r="I69" i="4"/>
  <c r="H69" i="4"/>
  <c r="G69" i="4"/>
  <c r="F69" i="4"/>
  <c r="AC72" i="1"/>
  <c r="AB72" i="1"/>
  <c r="AA72" i="1"/>
  <c r="Z72" i="1"/>
  <c r="Y72" i="1"/>
  <c r="X72" i="1"/>
  <c r="W72" i="1"/>
  <c r="V72" i="1"/>
  <c r="U72" i="1"/>
  <c r="T72" i="1"/>
  <c r="S72" i="1"/>
  <c r="R72" i="1"/>
  <c r="Q72" i="1"/>
  <c r="P72" i="1"/>
  <c r="O72" i="1"/>
  <c r="N72" i="1"/>
  <c r="M72" i="1"/>
  <c r="L72" i="1"/>
  <c r="K72" i="1"/>
  <c r="J72" i="1"/>
  <c r="I72" i="1"/>
  <c r="H72" i="1"/>
  <c r="G72" i="1"/>
  <c r="F72" i="1"/>
  <c r="E72" i="1"/>
  <c r="L13" i="64"/>
  <c r="M13" i="64" s="1"/>
  <c r="L12" i="64"/>
  <c r="M12" i="64" s="1"/>
  <c r="L11" i="64"/>
  <c r="M11" i="64" s="1"/>
  <c r="L10" i="64"/>
  <c r="M10" i="64" s="1"/>
  <c r="L9" i="64"/>
  <c r="M9" i="64" s="1"/>
  <c r="L8" i="64"/>
  <c r="M8" i="64" s="1"/>
  <c r="L7" i="64"/>
  <c r="M7" i="64" s="1"/>
  <c r="L6" i="64"/>
  <c r="M6" i="64" s="1"/>
  <c r="L5" i="64"/>
  <c r="M5" i="64" s="1"/>
  <c r="L4" i="64"/>
  <c r="M4" i="64" s="1"/>
  <c r="A781" i="63" l="1"/>
  <c r="A780" i="63"/>
  <c r="A779" i="63"/>
  <c r="A778" i="63"/>
  <c r="A777" i="63"/>
  <c r="A776" i="63"/>
  <c r="A775" i="63"/>
  <c r="A774" i="63"/>
  <c r="A773" i="63"/>
  <c r="A772" i="63"/>
  <c r="A771" i="63"/>
  <c r="A770" i="63"/>
  <c r="A769" i="63"/>
  <c r="A768" i="63"/>
  <c r="A767" i="63"/>
  <c r="A766" i="63"/>
  <c r="A765" i="63"/>
  <c r="A764" i="63"/>
  <c r="A763" i="63"/>
  <c r="A762" i="63"/>
  <c r="A761" i="63"/>
  <c r="A760" i="63"/>
  <c r="A759" i="63"/>
  <c r="A758" i="63"/>
  <c r="A757" i="63"/>
  <c r="A756" i="63"/>
  <c r="A755" i="63"/>
  <c r="A754" i="63"/>
  <c r="A753" i="63"/>
  <c r="A752" i="63"/>
  <c r="A751" i="63"/>
  <c r="A750" i="63"/>
  <c r="A749" i="63"/>
  <c r="A748" i="63"/>
  <c r="A747" i="63"/>
  <c r="A746" i="63"/>
  <c r="A745" i="63"/>
  <c r="A744" i="63"/>
  <c r="A743" i="63"/>
  <c r="A742" i="63"/>
  <c r="A741" i="63"/>
  <c r="A740" i="63"/>
  <c r="A739" i="63"/>
  <c r="A738" i="63"/>
  <c r="A737" i="63"/>
  <c r="A736" i="63"/>
  <c r="A735" i="63"/>
  <c r="A734" i="63"/>
  <c r="A733" i="63"/>
  <c r="A732" i="63"/>
  <c r="A731" i="63"/>
  <c r="A730" i="63"/>
  <c r="A729" i="63"/>
  <c r="A728" i="63"/>
  <c r="A727" i="63"/>
  <c r="A726" i="63"/>
  <c r="A725" i="63"/>
  <c r="A724" i="63"/>
  <c r="A723" i="63"/>
  <c r="A722" i="63"/>
  <c r="A721" i="63"/>
  <c r="A720" i="63"/>
  <c r="A719" i="63"/>
  <c r="A718" i="63"/>
  <c r="A717" i="63"/>
  <c r="A716" i="63"/>
  <c r="A715" i="63"/>
  <c r="A714" i="63"/>
  <c r="A713" i="63"/>
  <c r="A712" i="63"/>
  <c r="A711" i="63"/>
  <c r="A710" i="63"/>
  <c r="A709" i="63"/>
  <c r="A708" i="63"/>
  <c r="A707" i="63"/>
  <c r="A706" i="63"/>
  <c r="A705" i="63"/>
  <c r="A704" i="63"/>
  <c r="A703" i="63"/>
  <c r="A702" i="63"/>
  <c r="A701" i="63"/>
  <c r="A700" i="63"/>
  <c r="A699" i="63"/>
  <c r="A698" i="63"/>
  <c r="A697" i="63"/>
  <c r="A696" i="63"/>
  <c r="A695" i="63"/>
  <c r="A694" i="63"/>
  <c r="A693" i="63"/>
  <c r="A692" i="63"/>
  <c r="A691" i="63"/>
  <c r="A690" i="63"/>
  <c r="A689" i="63"/>
  <c r="A688" i="63"/>
  <c r="A687" i="63"/>
  <c r="A686" i="63"/>
  <c r="A685" i="63"/>
  <c r="A684" i="63"/>
  <c r="A683" i="63"/>
  <c r="A682" i="63"/>
  <c r="A681" i="63"/>
  <c r="A680" i="63"/>
  <c r="A679" i="63"/>
  <c r="A678" i="63"/>
  <c r="A677" i="63"/>
  <c r="A676" i="63"/>
  <c r="A675" i="63"/>
  <c r="A674" i="63"/>
  <c r="A673" i="63"/>
  <c r="A672" i="63"/>
  <c r="A671" i="63"/>
  <c r="A670" i="63"/>
  <c r="A669" i="63"/>
  <c r="A668" i="63"/>
  <c r="A667" i="63"/>
  <c r="A666" i="63"/>
  <c r="A665" i="63"/>
  <c r="A664" i="63"/>
  <c r="A663" i="63"/>
  <c r="A662" i="63"/>
  <c r="A661" i="63"/>
  <c r="A660" i="63"/>
  <c r="A659" i="63"/>
  <c r="A658" i="63"/>
  <c r="A657" i="63"/>
  <c r="A656" i="63"/>
  <c r="A655" i="63"/>
  <c r="A654" i="63"/>
  <c r="A653" i="63"/>
  <c r="A652" i="63"/>
  <c r="A651" i="63"/>
  <c r="A650" i="63"/>
  <c r="A649" i="63"/>
  <c r="A648" i="63"/>
  <c r="A647" i="63"/>
  <c r="A646" i="63"/>
  <c r="A645" i="63"/>
  <c r="A644" i="63"/>
  <c r="A643" i="63"/>
  <c r="A642" i="63"/>
  <c r="A641" i="63"/>
  <c r="A640" i="63"/>
  <c r="A639" i="63"/>
  <c r="A638" i="63"/>
  <c r="A637" i="63"/>
  <c r="A636" i="63"/>
  <c r="A635" i="63"/>
  <c r="A634" i="63"/>
  <c r="A633" i="63"/>
  <c r="A632" i="63"/>
  <c r="A631" i="63"/>
  <c r="A630" i="63"/>
  <c r="A629" i="63"/>
  <c r="A628" i="63"/>
  <c r="A627" i="63"/>
  <c r="A626" i="63"/>
  <c r="A625" i="63"/>
  <c r="A624" i="63"/>
  <c r="A623" i="63"/>
  <c r="A622" i="63"/>
  <c r="A621" i="63"/>
  <c r="A620" i="63"/>
  <c r="A619" i="63"/>
  <c r="A618" i="63"/>
  <c r="A617" i="63"/>
  <c r="A616" i="63"/>
  <c r="A615" i="63"/>
  <c r="A614" i="63"/>
  <c r="A613" i="63"/>
  <c r="A612" i="63"/>
  <c r="A611" i="63"/>
  <c r="A610" i="63"/>
  <c r="A609" i="63"/>
  <c r="A608" i="63"/>
  <c r="A607" i="63"/>
  <c r="A606" i="63"/>
  <c r="A605" i="63"/>
  <c r="A604" i="63"/>
  <c r="A603" i="63"/>
  <c r="A602" i="63"/>
  <c r="A601" i="63"/>
  <c r="A600" i="63"/>
  <c r="A599" i="63"/>
  <c r="A598" i="63"/>
  <c r="A597" i="63"/>
  <c r="A596" i="63"/>
  <c r="A595" i="63"/>
  <c r="A594" i="63"/>
  <c r="A593" i="63"/>
  <c r="A592" i="63"/>
  <c r="A591" i="63"/>
  <c r="A590" i="63"/>
  <c r="A589" i="63"/>
  <c r="A588" i="63"/>
  <c r="A587" i="63"/>
  <c r="A586" i="63"/>
  <c r="A585" i="63"/>
  <c r="A584" i="63"/>
  <c r="A583" i="63"/>
  <c r="A582" i="63"/>
  <c r="A581" i="63"/>
  <c r="A580" i="63"/>
  <c r="A579" i="63"/>
  <c r="A578" i="63"/>
  <c r="A577" i="63"/>
  <c r="A576" i="63"/>
  <c r="A575" i="63"/>
  <c r="A574" i="63"/>
  <c r="A573" i="63"/>
  <c r="A572" i="63"/>
  <c r="A571" i="63"/>
  <c r="A570" i="63"/>
  <c r="A569" i="63"/>
  <c r="A568" i="63"/>
  <c r="A567" i="63"/>
  <c r="A566" i="63"/>
  <c r="A565" i="63"/>
  <c r="A564" i="63"/>
  <c r="A563" i="63"/>
  <c r="A562" i="63"/>
  <c r="A561" i="63"/>
  <c r="A560" i="63"/>
  <c r="A559" i="63"/>
  <c r="A558" i="63"/>
  <c r="A557" i="63"/>
  <c r="A556" i="63"/>
  <c r="A555" i="63"/>
  <c r="A554" i="63"/>
  <c r="A553" i="63"/>
  <c r="A552" i="63"/>
  <c r="A551" i="63"/>
  <c r="A550" i="63"/>
  <c r="A549" i="63"/>
  <c r="A548" i="63"/>
  <c r="A547" i="63"/>
  <c r="A546" i="63"/>
  <c r="A545" i="63"/>
  <c r="A544" i="63"/>
  <c r="A543" i="63"/>
  <c r="A542" i="63"/>
  <c r="A541" i="63"/>
  <c r="A540" i="63"/>
  <c r="A539" i="63"/>
  <c r="A538" i="63"/>
  <c r="A537" i="63"/>
  <c r="A536" i="63"/>
  <c r="A535" i="63"/>
  <c r="A534" i="63"/>
  <c r="A533" i="63"/>
  <c r="A532" i="63"/>
  <c r="A531" i="63"/>
  <c r="A530" i="63"/>
  <c r="A529" i="63"/>
  <c r="A528" i="63"/>
  <c r="A527" i="63"/>
  <c r="A526" i="63"/>
  <c r="A525" i="63"/>
  <c r="A524" i="63"/>
  <c r="A523" i="63"/>
  <c r="A522" i="63"/>
  <c r="A521" i="63"/>
  <c r="A520" i="63"/>
  <c r="A519" i="63"/>
  <c r="A518" i="63"/>
  <c r="A517" i="63"/>
  <c r="A516" i="63"/>
  <c r="A515" i="63"/>
  <c r="A514" i="63"/>
  <c r="A513" i="63"/>
  <c r="A512" i="63"/>
  <c r="A511" i="63"/>
  <c r="A510" i="63"/>
  <c r="A509" i="63"/>
  <c r="A508" i="63"/>
  <c r="A507" i="63"/>
  <c r="A506" i="63"/>
  <c r="A505" i="63"/>
  <c r="A504" i="63"/>
  <c r="A503" i="63"/>
  <c r="A502" i="63"/>
  <c r="A501" i="63"/>
  <c r="A500" i="63"/>
  <c r="A499" i="63"/>
  <c r="A498" i="63"/>
  <c r="A497" i="63"/>
  <c r="A496" i="63"/>
  <c r="A495" i="63"/>
  <c r="A494" i="63"/>
  <c r="A493" i="63"/>
  <c r="A492" i="63"/>
  <c r="A491" i="63"/>
  <c r="A490" i="63"/>
  <c r="A489" i="63"/>
  <c r="A488" i="63"/>
  <c r="A487" i="63"/>
  <c r="A486" i="63"/>
  <c r="A485" i="63"/>
  <c r="A484" i="63"/>
  <c r="A483" i="63"/>
  <c r="A482" i="63"/>
  <c r="A481" i="63"/>
  <c r="A480" i="63"/>
  <c r="A479" i="63"/>
  <c r="A478" i="63"/>
  <c r="A477" i="63"/>
  <c r="A476" i="63"/>
  <c r="A475" i="63"/>
  <c r="A474" i="63"/>
  <c r="A473" i="63"/>
  <c r="A472" i="63"/>
  <c r="A471" i="63"/>
  <c r="A470" i="63"/>
  <c r="A469" i="63"/>
  <c r="A468" i="63"/>
  <c r="A467" i="63"/>
  <c r="A466" i="63"/>
  <c r="A465" i="63"/>
  <c r="A464" i="63"/>
  <c r="A463" i="63"/>
  <c r="A462" i="63"/>
  <c r="A461" i="63"/>
  <c r="A460" i="63"/>
  <c r="A459" i="63"/>
  <c r="A458" i="63"/>
  <c r="A457" i="63"/>
  <c r="A456" i="63"/>
  <c r="A455" i="63"/>
  <c r="A454" i="63"/>
  <c r="A453" i="63"/>
  <c r="A452" i="63"/>
  <c r="A451" i="63"/>
  <c r="A450" i="63"/>
  <c r="A449" i="63"/>
  <c r="A448" i="63"/>
  <c r="A447" i="63"/>
  <c r="A446" i="63"/>
  <c r="A445" i="63"/>
  <c r="A444" i="63"/>
  <c r="A443" i="63"/>
  <c r="A442" i="63"/>
  <c r="A441" i="63"/>
  <c r="A440" i="63"/>
  <c r="A439" i="63"/>
  <c r="A438" i="63"/>
  <c r="A437" i="63"/>
  <c r="A436" i="63"/>
  <c r="A435" i="63"/>
  <c r="A434" i="63"/>
  <c r="A433" i="63"/>
  <c r="A432" i="63"/>
  <c r="A431" i="63"/>
  <c r="A430" i="63"/>
  <c r="A429" i="63"/>
  <c r="A428" i="63"/>
  <c r="A427" i="63"/>
  <c r="A426" i="63"/>
  <c r="A425" i="63"/>
  <c r="A424" i="63"/>
  <c r="A423" i="63"/>
  <c r="A422" i="63"/>
  <c r="A421" i="63"/>
  <c r="A420" i="63"/>
  <c r="A419" i="63"/>
  <c r="A418" i="63"/>
  <c r="A417" i="63"/>
  <c r="A416" i="63"/>
  <c r="A415" i="63"/>
  <c r="A414" i="63"/>
  <c r="A413" i="63"/>
  <c r="A412" i="63"/>
  <c r="A411" i="63"/>
  <c r="A410" i="63"/>
  <c r="A409" i="63"/>
  <c r="A408" i="63"/>
  <c r="A407" i="63"/>
  <c r="A406" i="63"/>
  <c r="A405" i="63"/>
  <c r="A404" i="63"/>
  <c r="A403" i="63"/>
  <c r="A402" i="63"/>
  <c r="A401" i="63"/>
  <c r="A400" i="63"/>
  <c r="A399" i="63"/>
  <c r="A398" i="63"/>
  <c r="A397" i="63"/>
  <c r="A396" i="63"/>
  <c r="A395" i="63"/>
  <c r="A394" i="63"/>
  <c r="A393" i="63"/>
  <c r="A392" i="63"/>
  <c r="A391" i="63"/>
  <c r="A390" i="63"/>
  <c r="A389" i="63"/>
  <c r="A388" i="63"/>
  <c r="A387" i="63"/>
  <c r="A386" i="63"/>
  <c r="A385" i="63"/>
  <c r="A384" i="63"/>
  <c r="A383" i="63"/>
  <c r="A382" i="63"/>
  <c r="A381" i="63"/>
  <c r="A380" i="63"/>
  <c r="A379" i="63"/>
  <c r="A378" i="63"/>
  <c r="A377" i="63"/>
  <c r="A376" i="63"/>
  <c r="A375" i="63"/>
  <c r="A374" i="63"/>
  <c r="A373" i="63"/>
  <c r="A372" i="63"/>
  <c r="A371" i="63"/>
  <c r="A370" i="63"/>
  <c r="A369" i="63"/>
  <c r="A368" i="63"/>
  <c r="A367" i="63"/>
  <c r="A366" i="63"/>
  <c r="A365" i="63"/>
  <c r="A364" i="63"/>
  <c r="A363" i="63"/>
  <c r="A362" i="63"/>
  <c r="A361" i="63"/>
  <c r="A360" i="63"/>
  <c r="A359" i="63"/>
  <c r="A358" i="63"/>
  <c r="A357" i="63"/>
  <c r="A356" i="63"/>
  <c r="A355" i="63"/>
  <c r="A354" i="63"/>
  <c r="A353" i="63"/>
  <c r="A352" i="63"/>
  <c r="A351" i="63"/>
  <c r="A350" i="63"/>
  <c r="A349" i="63"/>
  <c r="A348" i="63"/>
  <c r="A347" i="63"/>
  <c r="A346" i="63"/>
  <c r="A345" i="63"/>
  <c r="A344" i="63"/>
  <c r="A343" i="63"/>
  <c r="A342" i="63"/>
  <c r="A341" i="63"/>
  <c r="A340" i="63"/>
  <c r="A339" i="63"/>
  <c r="A338" i="63"/>
  <c r="A337" i="63"/>
  <c r="A336" i="63"/>
  <c r="A335" i="63"/>
  <c r="A334" i="63"/>
  <c r="A333" i="63"/>
  <c r="A332" i="63"/>
  <c r="A331" i="63"/>
  <c r="A330" i="63"/>
  <c r="A329" i="63"/>
  <c r="A328" i="63"/>
  <c r="A327" i="63"/>
  <c r="A326" i="63"/>
  <c r="A325" i="63"/>
  <c r="A324" i="63"/>
  <c r="A323" i="63"/>
  <c r="A322" i="63"/>
  <c r="A321" i="63"/>
  <c r="A320" i="63"/>
  <c r="A319" i="63"/>
  <c r="A318" i="63"/>
  <c r="A317" i="63"/>
  <c r="A316" i="63"/>
  <c r="A315" i="63"/>
  <c r="A314" i="63"/>
  <c r="A313" i="63"/>
  <c r="A312" i="63"/>
  <c r="A311" i="63"/>
  <c r="A310" i="63"/>
  <c r="A309" i="63"/>
  <c r="A308" i="63"/>
  <c r="A307" i="63"/>
  <c r="A306" i="63"/>
  <c r="A305" i="63"/>
  <c r="A304" i="63"/>
  <c r="A303" i="63"/>
  <c r="A302" i="63"/>
  <c r="A301" i="63"/>
  <c r="A300" i="63"/>
  <c r="A299" i="63"/>
  <c r="A298" i="63"/>
  <c r="A297" i="63"/>
  <c r="A296" i="63"/>
  <c r="A295" i="63"/>
  <c r="A294" i="63"/>
  <c r="A293" i="63"/>
  <c r="A292" i="63"/>
  <c r="A291" i="63"/>
  <c r="A290" i="63"/>
  <c r="A289" i="63"/>
  <c r="A288" i="63"/>
  <c r="A287" i="63"/>
  <c r="A286" i="63"/>
  <c r="A285" i="63"/>
  <c r="A284" i="63"/>
  <c r="A283" i="63"/>
  <c r="A282" i="63"/>
  <c r="A281" i="63"/>
  <c r="A280" i="63"/>
  <c r="A279" i="63"/>
  <c r="A278" i="63"/>
  <c r="A277" i="63"/>
  <c r="A276" i="63"/>
  <c r="A275" i="63"/>
  <c r="A274" i="63"/>
  <c r="A273" i="63"/>
  <c r="A272" i="63"/>
  <c r="A271" i="63"/>
  <c r="A270" i="63"/>
  <c r="A269" i="63"/>
  <c r="A268" i="63"/>
  <c r="A267" i="63"/>
  <c r="A266" i="63"/>
  <c r="A265" i="63"/>
  <c r="A264" i="63"/>
  <c r="A263" i="63"/>
  <c r="A262" i="63"/>
  <c r="A261" i="63"/>
  <c r="A260" i="63"/>
  <c r="A259" i="63"/>
  <c r="A258" i="63"/>
  <c r="A257" i="63"/>
  <c r="A256" i="63"/>
  <c r="A255" i="63"/>
  <c r="A254" i="63"/>
  <c r="A253" i="63"/>
  <c r="A252" i="63"/>
  <c r="A251" i="63"/>
  <c r="A250" i="63"/>
  <c r="A249" i="63"/>
  <c r="A248" i="63"/>
  <c r="A247" i="63"/>
  <c r="A246" i="63"/>
  <c r="A245" i="63"/>
  <c r="A244" i="63"/>
  <c r="A243" i="63"/>
  <c r="A242" i="63"/>
  <c r="A241" i="63"/>
  <c r="A240" i="63"/>
  <c r="A239" i="63"/>
  <c r="A238" i="63"/>
  <c r="A237" i="63"/>
  <c r="A236" i="63"/>
  <c r="A235" i="63"/>
  <c r="A234" i="63"/>
  <c r="A233" i="63"/>
  <c r="A232" i="63"/>
  <c r="A231" i="63"/>
  <c r="A230" i="63"/>
  <c r="A229" i="63"/>
  <c r="A228" i="63"/>
  <c r="A227" i="63"/>
  <c r="A226" i="63"/>
  <c r="A225" i="63"/>
  <c r="A224" i="63"/>
  <c r="A223" i="63"/>
  <c r="A222" i="63"/>
  <c r="A221" i="63"/>
  <c r="A220" i="63"/>
  <c r="A219" i="63"/>
  <c r="A218" i="63"/>
  <c r="A217" i="63"/>
  <c r="A216" i="63"/>
  <c r="A215" i="63"/>
  <c r="A214" i="63"/>
  <c r="A213" i="63"/>
  <c r="A212" i="63"/>
  <c r="A211" i="63"/>
  <c r="A210" i="63"/>
  <c r="A209" i="63"/>
  <c r="A208" i="63"/>
  <c r="A207" i="63"/>
  <c r="A206" i="63"/>
  <c r="A205" i="63"/>
  <c r="A204" i="63"/>
  <c r="A203" i="63"/>
  <c r="A202" i="63"/>
  <c r="A201" i="63"/>
  <c r="A200" i="63"/>
  <c r="A199" i="63"/>
  <c r="A198" i="63"/>
  <c r="A197" i="63"/>
  <c r="A196" i="63"/>
  <c r="A195" i="63"/>
  <c r="A194" i="63"/>
  <c r="A193" i="63"/>
  <c r="A192" i="63"/>
  <c r="A191" i="63"/>
  <c r="A190" i="63"/>
  <c r="A189" i="63"/>
  <c r="A188" i="63"/>
  <c r="A187" i="63"/>
  <c r="A186" i="63"/>
  <c r="A185" i="63"/>
  <c r="A184" i="63"/>
  <c r="A183" i="63"/>
  <c r="A182" i="63"/>
  <c r="A181" i="63"/>
  <c r="A180" i="63"/>
  <c r="A179" i="63"/>
  <c r="A178" i="63"/>
  <c r="A177" i="63"/>
  <c r="A176" i="63"/>
  <c r="A175" i="63"/>
  <c r="A174" i="63"/>
  <c r="A173" i="63"/>
  <c r="A172" i="63"/>
  <c r="A171" i="63"/>
  <c r="A170" i="63"/>
  <c r="A169" i="63"/>
  <c r="A168" i="63"/>
  <c r="A167" i="63"/>
  <c r="A166" i="63"/>
  <c r="A165" i="63"/>
  <c r="A164" i="63"/>
  <c r="A163" i="63"/>
  <c r="A162" i="63"/>
  <c r="A161" i="63"/>
  <c r="A160" i="63"/>
  <c r="A159" i="63"/>
  <c r="A158" i="63"/>
  <c r="A157" i="63"/>
  <c r="A156" i="63"/>
  <c r="A155" i="63"/>
  <c r="A154" i="63"/>
  <c r="A153" i="63"/>
  <c r="A152" i="63"/>
  <c r="A151" i="63"/>
  <c r="A150" i="63"/>
  <c r="A149" i="63"/>
  <c r="A148" i="63"/>
  <c r="A147" i="63"/>
  <c r="A146" i="63"/>
  <c r="A145" i="63"/>
  <c r="A144" i="63"/>
  <c r="A143" i="63"/>
  <c r="A142" i="63"/>
  <c r="A141" i="63"/>
  <c r="A140" i="63"/>
  <c r="A139" i="63"/>
  <c r="A138" i="63"/>
  <c r="A137" i="63"/>
  <c r="A136" i="63"/>
  <c r="A135" i="63"/>
  <c r="A134" i="63"/>
  <c r="A133" i="63"/>
  <c r="A132" i="63"/>
  <c r="A131" i="63"/>
  <c r="A130" i="63"/>
  <c r="A129" i="63"/>
  <c r="A128" i="63"/>
  <c r="A127" i="63"/>
  <c r="A126" i="63"/>
  <c r="A125" i="63"/>
  <c r="A124" i="63"/>
  <c r="A123" i="63"/>
  <c r="A122" i="63"/>
  <c r="A121" i="63"/>
  <c r="A120" i="63"/>
  <c r="A119" i="63"/>
  <c r="A118" i="63"/>
  <c r="A117" i="63"/>
  <c r="A116" i="63"/>
  <c r="A115" i="63"/>
  <c r="A114" i="63"/>
  <c r="A113" i="63"/>
  <c r="A112" i="63"/>
  <c r="A111" i="63"/>
  <c r="A110" i="63"/>
  <c r="A109" i="63"/>
  <c r="A108" i="63"/>
  <c r="A107" i="63"/>
  <c r="A106" i="63"/>
  <c r="A105" i="63"/>
  <c r="A104" i="63"/>
  <c r="A103" i="63"/>
  <c r="A102" i="63"/>
  <c r="A101" i="63"/>
  <c r="A100" i="63"/>
  <c r="A99" i="63"/>
  <c r="A98" i="63"/>
  <c r="A97" i="63"/>
  <c r="A96" i="63"/>
  <c r="A95" i="63"/>
  <c r="A94" i="63"/>
  <c r="A93" i="63"/>
  <c r="A92" i="63"/>
  <c r="A91" i="63"/>
  <c r="A90" i="63"/>
  <c r="A89" i="63"/>
  <c r="A88" i="63"/>
  <c r="A87" i="63"/>
  <c r="A86" i="63"/>
  <c r="A85" i="63"/>
  <c r="A84" i="63"/>
  <c r="A83" i="63"/>
  <c r="A82" i="63"/>
  <c r="A81" i="63"/>
  <c r="A80" i="63"/>
  <c r="A79" i="63"/>
  <c r="A78" i="63"/>
  <c r="A77" i="63"/>
  <c r="A76" i="63"/>
  <c r="A75" i="63"/>
  <c r="A74" i="63"/>
  <c r="A73" i="63"/>
  <c r="A72" i="63"/>
  <c r="A71" i="63"/>
  <c r="A70" i="63"/>
  <c r="A69" i="63"/>
  <c r="A68" i="63"/>
  <c r="A67" i="63"/>
  <c r="A66" i="63"/>
  <c r="A65" i="63"/>
  <c r="A64" i="63"/>
  <c r="A63" i="63"/>
  <c r="A62" i="63"/>
  <c r="A61" i="63"/>
  <c r="A60" i="63"/>
  <c r="A59" i="63"/>
  <c r="A58" i="63"/>
  <c r="A57" i="63"/>
  <c r="A56" i="63"/>
  <c r="A55" i="63"/>
  <c r="A54" i="63"/>
  <c r="A53" i="63"/>
  <c r="A52" i="63"/>
  <c r="A51" i="63"/>
  <c r="A50" i="63"/>
  <c r="A49" i="63"/>
  <c r="A48" i="63"/>
  <c r="A47" i="63"/>
  <c r="A46" i="63"/>
  <c r="A45" i="63"/>
  <c r="A44" i="63"/>
  <c r="A43" i="63"/>
  <c r="A42" i="63"/>
  <c r="A41" i="63"/>
  <c r="A40" i="63"/>
  <c r="A39" i="63"/>
  <c r="A38" i="63"/>
  <c r="A37" i="63"/>
  <c r="A36" i="63"/>
  <c r="A35" i="63"/>
  <c r="A34" i="63"/>
  <c r="A33" i="63"/>
  <c r="A32" i="63"/>
  <c r="A31" i="63"/>
  <c r="A30" i="63"/>
  <c r="A29" i="63"/>
  <c r="A28" i="63"/>
  <c r="A27" i="63"/>
  <c r="A26" i="63"/>
  <c r="A25" i="63"/>
  <c r="A24" i="63"/>
  <c r="A23" i="63"/>
  <c r="A22" i="63"/>
  <c r="A21" i="63"/>
  <c r="A20" i="63"/>
  <c r="A19" i="63"/>
  <c r="A18" i="63"/>
  <c r="A17" i="63"/>
  <c r="A16" i="63"/>
  <c r="A15" i="63"/>
  <c r="A14" i="63"/>
  <c r="A13" i="63"/>
  <c r="A12" i="63"/>
  <c r="A11" i="63"/>
  <c r="A10" i="63"/>
  <c r="A9" i="63"/>
  <c r="A8" i="63"/>
  <c r="A7" i="63"/>
  <c r="A6" i="63"/>
  <c r="A280" i="44"/>
  <c r="A279" i="44"/>
  <c r="A277" i="44"/>
  <c r="A276" i="44"/>
  <c r="A274" i="44"/>
  <c r="A273" i="44"/>
  <c r="A272" i="44"/>
  <c r="A271" i="44"/>
  <c r="A270" i="44"/>
  <c r="A269" i="44"/>
  <c r="A268" i="44"/>
  <c r="A266" i="44"/>
  <c r="A264" i="44"/>
  <c r="A262" i="44"/>
  <c r="A260" i="44"/>
  <c r="A258" i="44"/>
  <c r="A257" i="44"/>
  <c r="A256" i="44"/>
  <c r="A253" i="44"/>
  <c r="A252" i="44"/>
  <c r="A251" i="44"/>
  <c r="A248" i="44"/>
  <c r="A247" i="44"/>
  <c r="A246" i="44"/>
  <c r="A245" i="44"/>
  <c r="A244" i="44"/>
  <c r="A243" i="44"/>
  <c r="A242" i="44"/>
  <c r="A241" i="44"/>
  <c r="A240" i="44"/>
  <c r="A239" i="44"/>
  <c r="A238" i="44"/>
  <c r="A237" i="44"/>
  <c r="A236" i="44"/>
  <c r="A235" i="44"/>
  <c r="A234" i="44"/>
  <c r="A233" i="44"/>
  <c r="A232" i="44"/>
  <c r="A231" i="44"/>
  <c r="A230" i="44"/>
  <c r="A229" i="44"/>
  <c r="A228" i="44"/>
  <c r="A225" i="44"/>
  <c r="A223" i="44"/>
  <c r="A222" i="44"/>
  <c r="A221" i="44"/>
  <c r="A220" i="44"/>
  <c r="A219" i="44"/>
  <c r="A218" i="44"/>
  <c r="A217" i="44"/>
  <c r="A216" i="44"/>
  <c r="A215" i="44"/>
  <c r="A212" i="44"/>
  <c r="A210" i="44"/>
  <c r="A208" i="44"/>
  <c r="A207" i="44"/>
  <c r="A206" i="44"/>
  <c r="A205" i="44"/>
  <c r="A204" i="44"/>
  <c r="A203" i="44"/>
  <c r="A198" i="44"/>
  <c r="A196" i="44"/>
  <c r="A194" i="44"/>
  <c r="A193" i="44"/>
  <c r="A191" i="44"/>
  <c r="A189" i="44"/>
  <c r="A188" i="44"/>
  <c r="A187" i="44"/>
  <c r="A186" i="44"/>
  <c r="A185" i="44"/>
  <c r="A184" i="44"/>
  <c r="A183" i="44"/>
  <c r="A182" i="44"/>
  <c r="A181" i="44"/>
  <c r="A180" i="44"/>
  <c r="A179" i="44"/>
  <c r="A178" i="44"/>
  <c r="A177" i="44"/>
  <c r="A176" i="44"/>
  <c r="A175" i="44"/>
  <c r="A174" i="44"/>
  <c r="A172" i="44"/>
  <c r="A171" i="44"/>
  <c r="A168" i="44"/>
  <c r="A167" i="44"/>
  <c r="A165" i="44"/>
  <c r="A164" i="44"/>
  <c r="A163" i="44"/>
  <c r="A162" i="44"/>
  <c r="A161" i="44"/>
  <c r="A160" i="44"/>
  <c r="A159" i="44"/>
  <c r="A158" i="44"/>
  <c r="A157" i="44"/>
  <c r="A156" i="44"/>
  <c r="A155" i="44"/>
  <c r="A154" i="44"/>
  <c r="A153" i="44"/>
  <c r="A152" i="44"/>
  <c r="A151" i="44"/>
  <c r="A150" i="44"/>
  <c r="A149" i="44"/>
  <c r="A148" i="44"/>
  <c r="A147" i="44"/>
  <c r="A146" i="44"/>
  <c r="A145" i="44"/>
  <c r="A144" i="44"/>
  <c r="A143" i="44"/>
  <c r="A142" i="44"/>
  <c r="A141" i="44"/>
  <c r="A140" i="44"/>
  <c r="A139" i="44"/>
  <c r="A138" i="44"/>
  <c r="A137" i="44"/>
  <c r="A136" i="44"/>
  <c r="A135" i="44"/>
  <c r="A133" i="44"/>
  <c r="A131" i="44"/>
  <c r="A130" i="44"/>
  <c r="A129" i="44"/>
  <c r="A125" i="44"/>
  <c r="A123" i="44"/>
  <c r="A122" i="44"/>
  <c r="A120" i="44"/>
  <c r="A119" i="44"/>
  <c r="A117" i="44"/>
  <c r="A116" i="44"/>
  <c r="A114" i="44"/>
  <c r="A113" i="44"/>
  <c r="A112" i="44"/>
  <c r="A111" i="44"/>
  <c r="A110" i="44"/>
  <c r="A108" i="44"/>
  <c r="A107" i="44"/>
  <c r="A106" i="44"/>
  <c r="A105" i="44"/>
  <c r="A104" i="44"/>
  <c r="A103" i="44"/>
  <c r="A102" i="44"/>
  <c r="A101" i="44"/>
  <c r="A99" i="44"/>
  <c r="A98" i="44"/>
  <c r="A97" i="44"/>
  <c r="A96" i="44"/>
  <c r="A95" i="44"/>
  <c r="A93" i="44"/>
  <c r="A92" i="44"/>
  <c r="A91" i="44"/>
  <c r="A90" i="44"/>
  <c r="A89" i="44"/>
  <c r="A88" i="44"/>
  <c r="A87" i="44"/>
  <c r="A86" i="44"/>
  <c r="A85" i="44"/>
  <c r="A84" i="44"/>
  <c r="A83" i="44"/>
  <c r="A82" i="44"/>
  <c r="A81" i="44"/>
  <c r="A80" i="44"/>
  <c r="A79" i="44"/>
  <c r="A78" i="44"/>
  <c r="A77" i="44"/>
  <c r="A76" i="44"/>
  <c r="A75" i="44"/>
  <c r="A74" i="44"/>
  <c r="A73" i="44"/>
  <c r="A72" i="44"/>
  <c r="A71" i="44"/>
  <c r="A70" i="44"/>
  <c r="A69" i="44"/>
  <c r="A68" i="44"/>
  <c r="A67" i="44"/>
  <c r="A65" i="44"/>
  <c r="A64" i="44"/>
  <c r="A63" i="44"/>
  <c r="A62" i="44"/>
  <c r="A61" i="44"/>
  <c r="A60" i="44"/>
  <c r="A59" i="44"/>
  <c r="A58" i="44"/>
  <c r="A57" i="44"/>
  <c r="A56" i="44"/>
  <c r="A55" i="44"/>
  <c r="A54" i="44"/>
  <c r="A53" i="44"/>
  <c r="A52" i="44"/>
  <c r="A51" i="44"/>
  <c r="A50" i="44"/>
  <c r="A49" i="44"/>
  <c r="A48" i="44"/>
  <c r="A47" i="44"/>
  <c r="A46" i="44"/>
  <c r="A45" i="44"/>
  <c r="A44" i="44"/>
  <c r="A43" i="44"/>
  <c r="A42" i="44"/>
  <c r="A41" i="44"/>
  <c r="A40" i="44"/>
  <c r="A39" i="44"/>
  <c r="A38" i="44"/>
  <c r="A37" i="44"/>
  <c r="A34" i="44"/>
  <c r="A33" i="44"/>
  <c r="A32" i="44"/>
  <c r="A31" i="44"/>
  <c r="A23" i="44"/>
  <c r="A20" i="44"/>
  <c r="A19" i="44"/>
  <c r="A18" i="44"/>
  <c r="A15" i="44"/>
  <c r="A14" i="44"/>
  <c r="A13" i="44"/>
  <c r="A12" i="44"/>
  <c r="AF31" i="5"/>
  <c r="AF30" i="5"/>
  <c r="AF29" i="5"/>
  <c r="AF28" i="5"/>
  <c r="AF27" i="5"/>
  <c r="AF26" i="5"/>
  <c r="AF25" i="5"/>
  <c r="AF24" i="5"/>
  <c r="AF23" i="5"/>
  <c r="AF22" i="5"/>
  <c r="AF21" i="5"/>
  <c r="AF20" i="5"/>
  <c r="AF19" i="5"/>
  <c r="AF18" i="5"/>
  <c r="AF17" i="5"/>
  <c r="AF16" i="5"/>
  <c r="AF15" i="5"/>
  <c r="AF14" i="5"/>
  <c r="AF13" i="5"/>
  <c r="AF12" i="5"/>
  <c r="AF11" i="5"/>
  <c r="AF10" i="5"/>
  <c r="AF9" i="5"/>
  <c r="AF8" i="5"/>
  <c r="AF31" i="6"/>
  <c r="AF30" i="6"/>
  <c r="AF29" i="6"/>
  <c r="AF28" i="6"/>
  <c r="AF27" i="6"/>
  <c r="AF26" i="6"/>
  <c r="AF25" i="6"/>
  <c r="AF24" i="6"/>
  <c r="AF23" i="6"/>
  <c r="AF22" i="6"/>
  <c r="AF21" i="6"/>
  <c r="AF20" i="6"/>
  <c r="AF19" i="6"/>
  <c r="AF18" i="6"/>
  <c r="AF17" i="6"/>
  <c r="AF16" i="6"/>
  <c r="AF15" i="6"/>
  <c r="AF14" i="6"/>
  <c r="AF13" i="6"/>
  <c r="AF12" i="6"/>
  <c r="AF11" i="6"/>
  <c r="AF10" i="6"/>
  <c r="AF9" i="6"/>
  <c r="AF8" i="6"/>
  <c r="J64" i="4"/>
  <c r="I64" i="4"/>
  <c r="H64" i="4"/>
  <c r="G64" i="4"/>
  <c r="F64" i="4"/>
  <c r="J63" i="4"/>
  <c r="I63" i="4"/>
  <c r="H63" i="4"/>
  <c r="G63" i="4"/>
  <c r="F63" i="4"/>
  <c r="J62" i="4"/>
  <c r="I62" i="4"/>
  <c r="H62" i="4"/>
  <c r="G62" i="4"/>
  <c r="F62" i="4"/>
  <c r="J61" i="4"/>
  <c r="I61" i="4"/>
  <c r="H61" i="4"/>
  <c r="G61" i="4"/>
  <c r="F61" i="4"/>
  <c r="J60" i="4"/>
  <c r="I60" i="4"/>
  <c r="H60" i="4"/>
  <c r="G60" i="4"/>
  <c r="F60" i="4"/>
  <c r="AJ59" i="4"/>
  <c r="J59" i="4"/>
  <c r="I59" i="4"/>
  <c r="H59" i="4"/>
  <c r="G59" i="4"/>
  <c r="F59" i="4"/>
  <c r="AJ58" i="4"/>
  <c r="J58" i="4"/>
  <c r="I58" i="4"/>
  <c r="H58" i="4"/>
  <c r="G58" i="4"/>
  <c r="F58" i="4"/>
  <c r="AJ57" i="4"/>
  <c r="J57" i="4"/>
  <c r="I57" i="4"/>
  <c r="H57" i="4"/>
  <c r="G57" i="4"/>
  <c r="F57" i="4"/>
  <c r="J56" i="4"/>
  <c r="I56" i="4"/>
  <c r="H56" i="4"/>
  <c r="G56" i="4"/>
  <c r="F56" i="4"/>
  <c r="AJ55" i="4"/>
  <c r="J55" i="4"/>
  <c r="I55" i="4"/>
  <c r="H55" i="4"/>
  <c r="G55" i="4"/>
  <c r="F55" i="4"/>
  <c r="AJ54" i="4"/>
  <c r="J54" i="4"/>
  <c r="I54" i="4"/>
  <c r="H54" i="4"/>
  <c r="G54" i="4"/>
  <c r="F54" i="4"/>
  <c r="AJ53" i="4"/>
  <c r="J53" i="4"/>
  <c r="I53" i="4"/>
  <c r="H53" i="4"/>
  <c r="G53" i="4"/>
  <c r="F53" i="4"/>
  <c r="AJ52" i="4"/>
  <c r="J52" i="4"/>
  <c r="I52" i="4"/>
  <c r="H52" i="4"/>
  <c r="G52" i="4"/>
  <c r="F52" i="4"/>
  <c r="AJ51" i="4"/>
  <c r="J51" i="4"/>
  <c r="I51" i="4"/>
  <c r="H51" i="4"/>
  <c r="G51" i="4"/>
  <c r="F51" i="4"/>
  <c r="AJ50" i="4"/>
  <c r="J50" i="4"/>
  <c r="I50" i="4"/>
  <c r="H50" i="4"/>
  <c r="G50" i="4"/>
  <c r="F50" i="4"/>
  <c r="AJ49" i="4"/>
  <c r="J49" i="4"/>
  <c r="I49" i="4"/>
  <c r="H49" i="4"/>
  <c r="G49" i="4"/>
  <c r="F49" i="4"/>
  <c r="AJ48" i="4"/>
  <c r="J48" i="4"/>
  <c r="I48" i="4"/>
  <c r="H48" i="4"/>
  <c r="G48" i="4"/>
  <c r="F48" i="4"/>
  <c r="J47" i="4"/>
  <c r="I47" i="4"/>
  <c r="H47" i="4"/>
  <c r="G47" i="4"/>
  <c r="F47" i="4"/>
  <c r="AJ46" i="4"/>
  <c r="J46" i="4"/>
  <c r="I46" i="4"/>
  <c r="H46" i="4"/>
  <c r="G46" i="4"/>
  <c r="F46" i="4"/>
  <c r="J45" i="4"/>
  <c r="I45" i="4"/>
  <c r="H45" i="4"/>
  <c r="G45" i="4"/>
  <c r="F45" i="4"/>
  <c r="AJ44" i="4"/>
  <c r="J44" i="4"/>
  <c r="I44" i="4"/>
  <c r="H44" i="4"/>
  <c r="G44" i="4"/>
  <c r="F44" i="4"/>
  <c r="AJ43" i="4"/>
  <c r="J43" i="4"/>
  <c r="I43" i="4"/>
  <c r="H43" i="4"/>
  <c r="G43" i="4"/>
  <c r="F43" i="4"/>
  <c r="AJ42" i="4"/>
  <c r="J42" i="4"/>
  <c r="I42" i="4"/>
  <c r="H42" i="4"/>
  <c r="G42" i="4"/>
  <c r="F42" i="4"/>
  <c r="AJ41" i="4"/>
  <c r="J41" i="4"/>
  <c r="I41" i="4"/>
  <c r="H41" i="4"/>
  <c r="G41" i="4"/>
  <c r="F41" i="4"/>
  <c r="J40" i="4"/>
  <c r="I40" i="4"/>
  <c r="H40" i="4"/>
  <c r="G40" i="4"/>
  <c r="F40" i="4"/>
  <c r="AJ39" i="4"/>
  <c r="J39" i="4"/>
  <c r="I39" i="4"/>
  <c r="H39" i="4"/>
  <c r="G39" i="4"/>
  <c r="F39" i="4"/>
  <c r="AJ38" i="4"/>
  <c r="J38" i="4"/>
  <c r="I38" i="4"/>
  <c r="H38" i="4"/>
  <c r="G38" i="4"/>
  <c r="F38" i="4"/>
  <c r="AJ37" i="4"/>
  <c r="J37" i="4"/>
  <c r="I37" i="4"/>
  <c r="H37" i="4"/>
  <c r="G37" i="4"/>
  <c r="F37" i="4"/>
  <c r="AJ36" i="4"/>
  <c r="J36" i="4"/>
  <c r="I36" i="4"/>
  <c r="H36" i="4"/>
  <c r="G36" i="4"/>
  <c r="F36" i="4"/>
  <c r="AJ35" i="4"/>
  <c r="J35" i="4"/>
  <c r="I35" i="4"/>
  <c r="H35" i="4"/>
  <c r="G35" i="4"/>
  <c r="F35" i="4"/>
  <c r="AJ34" i="4"/>
  <c r="J34" i="4"/>
  <c r="I34" i="4"/>
  <c r="H34" i="4"/>
  <c r="G34" i="4"/>
  <c r="F34" i="4"/>
  <c r="J33" i="4"/>
  <c r="I33" i="4"/>
  <c r="H33" i="4"/>
  <c r="G33" i="4"/>
  <c r="F33" i="4"/>
  <c r="AJ32" i="4"/>
  <c r="J32" i="4"/>
  <c r="I32" i="4"/>
  <c r="H32" i="4"/>
  <c r="G32" i="4"/>
  <c r="F32" i="4"/>
  <c r="AJ30" i="4"/>
  <c r="J30" i="4"/>
  <c r="I30" i="4"/>
  <c r="H30" i="4"/>
  <c r="G30" i="4"/>
  <c r="F30" i="4"/>
  <c r="AJ29" i="4"/>
  <c r="J29" i="4"/>
  <c r="I29" i="4"/>
  <c r="H29" i="4"/>
  <c r="G29" i="4"/>
  <c r="F29" i="4"/>
  <c r="J28" i="4"/>
  <c r="I28" i="4"/>
  <c r="H28" i="4"/>
  <c r="G28" i="4"/>
  <c r="F28" i="4"/>
  <c r="AJ27" i="4"/>
  <c r="J27" i="4"/>
  <c r="I27" i="4"/>
  <c r="H27" i="4"/>
  <c r="G27" i="4"/>
  <c r="F27" i="4"/>
  <c r="AJ26" i="4"/>
  <c r="J26" i="4"/>
  <c r="I26" i="4"/>
  <c r="H26" i="4"/>
  <c r="G26" i="4"/>
  <c r="F26" i="4"/>
  <c r="AJ25" i="4"/>
  <c r="J25" i="4"/>
  <c r="I25" i="4"/>
  <c r="H25" i="4"/>
  <c r="G25" i="4"/>
  <c r="F25" i="4"/>
  <c r="J24" i="4"/>
  <c r="I24" i="4"/>
  <c r="H24" i="4"/>
  <c r="G24" i="4"/>
  <c r="F24" i="4"/>
  <c r="AJ23" i="4"/>
  <c r="J23" i="4"/>
  <c r="I23" i="4"/>
  <c r="H23" i="4"/>
  <c r="G23" i="4"/>
  <c r="F23" i="4"/>
  <c r="AJ22" i="4"/>
  <c r="J22" i="4"/>
  <c r="I22" i="4"/>
  <c r="H22" i="4"/>
  <c r="G22" i="4"/>
  <c r="F22" i="4"/>
  <c r="AJ21" i="4"/>
  <c r="J21" i="4"/>
  <c r="I21" i="4"/>
  <c r="H21" i="4"/>
  <c r="G21" i="4"/>
  <c r="F21" i="4"/>
  <c r="J19" i="4"/>
  <c r="I19" i="4"/>
  <c r="H19" i="4"/>
  <c r="G19" i="4"/>
  <c r="F19" i="4"/>
  <c r="AJ19" i="4"/>
  <c r="J18" i="4"/>
  <c r="I18" i="4"/>
  <c r="H18" i="4"/>
  <c r="G18" i="4"/>
  <c r="F18" i="4"/>
  <c r="AJ17" i="4"/>
  <c r="J17" i="4"/>
  <c r="I17" i="4"/>
  <c r="H17" i="4"/>
  <c r="G17" i="4"/>
  <c r="F17" i="4"/>
  <c r="J16" i="4"/>
  <c r="I16" i="4"/>
  <c r="H16" i="4"/>
  <c r="G16" i="4"/>
  <c r="F16" i="4"/>
  <c r="J15" i="4"/>
  <c r="I15" i="4"/>
  <c r="H15" i="4"/>
  <c r="G15" i="4"/>
  <c r="F15" i="4"/>
  <c r="AJ14" i="4"/>
  <c r="J14" i="4"/>
  <c r="I14" i="4"/>
  <c r="H14" i="4"/>
  <c r="G14" i="4"/>
  <c r="F14" i="4"/>
  <c r="AJ13" i="4"/>
  <c r="J13" i="4"/>
  <c r="I13" i="4"/>
  <c r="H13" i="4"/>
  <c r="G13" i="4"/>
  <c r="F13" i="4"/>
  <c r="AJ12" i="4"/>
  <c r="J12" i="4"/>
  <c r="I12" i="4"/>
  <c r="H12" i="4"/>
  <c r="G12" i="4"/>
  <c r="F12" i="4"/>
  <c r="J11" i="4"/>
  <c r="I11" i="4"/>
  <c r="H11" i="4"/>
  <c r="G11" i="4"/>
  <c r="F11" i="4"/>
  <c r="AJ10" i="4"/>
  <c r="J10" i="4"/>
  <c r="I10" i="4"/>
  <c r="H10" i="4"/>
  <c r="G10" i="4"/>
  <c r="F10" i="4"/>
  <c r="J9" i="4"/>
  <c r="I9" i="4"/>
  <c r="H9" i="4"/>
  <c r="G9" i="4"/>
  <c r="F9" i="4"/>
  <c r="AJ9" i="4"/>
  <c r="J7" i="4"/>
  <c r="I7" i="4"/>
  <c r="H7" i="4"/>
  <c r="G7" i="4"/>
  <c r="F7" i="4"/>
  <c r="M11" i="61"/>
  <c r="B11" i="61"/>
  <c r="M10" i="61"/>
  <c r="B10" i="61"/>
  <c r="M9" i="61"/>
  <c r="B9" i="61"/>
  <c r="M8" i="61"/>
  <c r="B8" i="61"/>
  <c r="M7" i="61"/>
  <c r="B7" i="61"/>
  <c r="M6" i="61"/>
  <c r="B6" i="61"/>
  <c r="M5" i="61"/>
  <c r="B5" i="61"/>
  <c r="M4" i="61"/>
  <c r="I77" i="60"/>
  <c r="I76" i="60"/>
  <c r="B76" i="60"/>
  <c r="I75" i="60"/>
  <c r="B75" i="60"/>
  <c r="M74" i="60"/>
  <c r="B74" i="60"/>
  <c r="M73" i="60"/>
  <c r="B73" i="60"/>
  <c r="M72" i="60"/>
  <c r="B72" i="60"/>
  <c r="M71" i="60"/>
  <c r="B71" i="60"/>
  <c r="M70" i="60"/>
  <c r="H70" i="60"/>
  <c r="B70" i="60"/>
  <c r="M69" i="60"/>
  <c r="B69" i="60"/>
  <c r="M68" i="60"/>
  <c r="B68" i="60"/>
  <c r="M67" i="60"/>
  <c r="B67" i="60"/>
  <c r="M66" i="60"/>
  <c r="B66" i="60"/>
  <c r="M65" i="60"/>
  <c r="B65" i="60"/>
  <c r="M64" i="60"/>
  <c r="B64" i="60"/>
  <c r="M63" i="60"/>
  <c r="B63" i="60"/>
  <c r="M62" i="60"/>
  <c r="B62" i="60"/>
  <c r="M61" i="60"/>
  <c r="B61" i="60"/>
  <c r="M60" i="60"/>
  <c r="B60" i="60"/>
  <c r="M59" i="60"/>
  <c r="B59" i="60"/>
  <c r="M58" i="60"/>
  <c r="B58" i="60"/>
  <c r="M57" i="60"/>
  <c r="B57" i="60"/>
  <c r="M56" i="60"/>
  <c r="B56" i="60"/>
  <c r="M55" i="60"/>
  <c r="B55" i="60"/>
  <c r="M54" i="60"/>
  <c r="B54" i="60"/>
  <c r="M53" i="60"/>
  <c r="B53" i="60"/>
  <c r="M52" i="60"/>
  <c r="B52" i="60"/>
  <c r="M51" i="60"/>
  <c r="H51" i="60"/>
  <c r="B51" i="60"/>
  <c r="M50" i="60"/>
  <c r="B50" i="60"/>
  <c r="M49" i="60"/>
  <c r="B49" i="60"/>
  <c r="M48" i="60"/>
  <c r="B48" i="60"/>
  <c r="M47" i="60"/>
  <c r="B47" i="60"/>
  <c r="M46" i="60"/>
  <c r="B46" i="60"/>
  <c r="M45" i="60"/>
  <c r="B45" i="60"/>
  <c r="M44" i="60"/>
  <c r="B44" i="60"/>
  <c r="M43" i="60"/>
  <c r="B43" i="60"/>
  <c r="M42" i="60"/>
  <c r="B42" i="60"/>
  <c r="M41" i="60"/>
  <c r="B41" i="60"/>
  <c r="M40" i="60"/>
  <c r="B40" i="60"/>
  <c r="M39" i="60"/>
  <c r="B39" i="60"/>
  <c r="M38" i="60"/>
  <c r="B38" i="60"/>
  <c r="M37" i="60"/>
  <c r="B37" i="60"/>
  <c r="M36" i="60"/>
  <c r="B36" i="60"/>
  <c r="M35" i="60"/>
  <c r="B35" i="60"/>
  <c r="M34" i="60"/>
  <c r="B34" i="60"/>
  <c r="M33" i="60"/>
  <c r="B33" i="60"/>
  <c r="M32" i="60"/>
  <c r="B32" i="60"/>
  <c r="M31" i="60"/>
  <c r="B31" i="60"/>
  <c r="M30" i="60"/>
  <c r="B30" i="60"/>
  <c r="M29" i="60"/>
  <c r="B29" i="60"/>
  <c r="M28" i="60"/>
  <c r="B28" i="60"/>
  <c r="M27" i="60"/>
  <c r="H27" i="60"/>
  <c r="B27" i="60"/>
  <c r="M26" i="60"/>
  <c r="H26" i="60"/>
  <c r="B26" i="60"/>
  <c r="M25" i="60"/>
  <c r="H25" i="60"/>
  <c r="B25" i="60"/>
  <c r="M24" i="60"/>
  <c r="H24" i="60"/>
  <c r="B24" i="60"/>
  <c r="M23" i="60"/>
  <c r="H23" i="60"/>
  <c r="B23" i="60"/>
  <c r="M22" i="60"/>
  <c r="H22" i="60"/>
  <c r="B22" i="60"/>
  <c r="M21" i="60"/>
  <c r="H21" i="60"/>
  <c r="B21" i="60"/>
  <c r="M20" i="60"/>
  <c r="H20" i="60"/>
  <c r="B20" i="60"/>
  <c r="M19" i="60"/>
  <c r="H19" i="60"/>
  <c r="B19" i="60"/>
  <c r="M18" i="60"/>
  <c r="H18" i="60"/>
  <c r="B18" i="60"/>
  <c r="M17" i="60"/>
  <c r="H17" i="60"/>
  <c r="B17" i="60"/>
  <c r="M16" i="60"/>
  <c r="H16" i="60"/>
  <c r="B16" i="60"/>
  <c r="M15" i="60"/>
  <c r="H15" i="60"/>
  <c r="B15" i="60"/>
  <c r="M14" i="60"/>
  <c r="B14" i="60"/>
  <c r="M13" i="60"/>
  <c r="B13" i="60"/>
  <c r="M12" i="60"/>
  <c r="B12" i="60"/>
  <c r="M11" i="60"/>
  <c r="B11" i="60"/>
  <c r="M10" i="60"/>
  <c r="B10" i="60"/>
  <c r="M9" i="60"/>
  <c r="B9" i="60"/>
  <c r="M8" i="60"/>
  <c r="B8" i="60"/>
  <c r="M7" i="60"/>
  <c r="B7" i="60"/>
  <c r="M6" i="60"/>
  <c r="B6" i="60"/>
  <c r="M5" i="60"/>
  <c r="B5" i="60"/>
  <c r="M4" i="60"/>
  <c r="B781" i="63"/>
  <c r="B780" i="63"/>
  <c r="B779" i="63"/>
  <c r="B778" i="63"/>
  <c r="B777" i="63"/>
  <c r="B776" i="63"/>
  <c r="B775" i="63"/>
  <c r="B774" i="63"/>
  <c r="B773" i="63"/>
  <c r="B772" i="63"/>
  <c r="B771" i="63"/>
  <c r="B770" i="63"/>
  <c r="B769" i="63"/>
  <c r="B768" i="63"/>
  <c r="B767" i="63"/>
  <c r="B766" i="63"/>
  <c r="B765" i="63"/>
  <c r="B764" i="63"/>
  <c r="B763" i="63"/>
  <c r="B762" i="63"/>
  <c r="B761" i="63"/>
  <c r="B760" i="63"/>
  <c r="B759" i="63"/>
  <c r="B758" i="63"/>
  <c r="B757" i="63"/>
  <c r="B756" i="63"/>
  <c r="B755" i="63"/>
  <c r="B754" i="63"/>
  <c r="B753" i="63"/>
  <c r="B752" i="63"/>
  <c r="B751" i="63"/>
  <c r="B750" i="63"/>
  <c r="B749" i="63"/>
  <c r="B748" i="63"/>
  <c r="B747" i="63"/>
  <c r="B746" i="63"/>
  <c r="B745" i="63"/>
  <c r="B744" i="63"/>
  <c r="B743" i="63"/>
  <c r="B742" i="63"/>
  <c r="B741" i="63"/>
  <c r="B740" i="63"/>
  <c r="B739" i="63"/>
  <c r="B738" i="63"/>
  <c r="B737" i="63"/>
  <c r="B736" i="63"/>
  <c r="B735" i="63"/>
  <c r="B734" i="63"/>
  <c r="B733" i="63"/>
  <c r="B732" i="63"/>
  <c r="B731" i="63"/>
  <c r="B730" i="63"/>
  <c r="B729" i="63"/>
  <c r="B728" i="63"/>
  <c r="B727" i="63"/>
  <c r="B726" i="63"/>
  <c r="B725" i="63"/>
  <c r="B724" i="63"/>
  <c r="B723" i="63"/>
  <c r="B722" i="63"/>
  <c r="B721" i="63"/>
  <c r="B720" i="63"/>
  <c r="B719" i="63"/>
  <c r="B718" i="63"/>
  <c r="B717" i="63"/>
  <c r="B716" i="63"/>
  <c r="B715" i="63"/>
  <c r="B714" i="63"/>
  <c r="B713" i="63"/>
  <c r="B712" i="63"/>
  <c r="B711" i="63"/>
  <c r="B710" i="63"/>
  <c r="B709" i="63"/>
  <c r="B708" i="63"/>
  <c r="B707" i="63"/>
  <c r="B706" i="63"/>
  <c r="B705" i="63"/>
  <c r="B704" i="63"/>
  <c r="B703" i="63"/>
  <c r="B702" i="63"/>
  <c r="B701" i="63"/>
  <c r="B700" i="63"/>
  <c r="B699" i="63"/>
  <c r="B698" i="63"/>
  <c r="B697" i="63"/>
  <c r="B696" i="63"/>
  <c r="B695" i="63"/>
  <c r="B694" i="63"/>
  <c r="B693" i="63"/>
  <c r="B692" i="63"/>
  <c r="B691" i="63"/>
  <c r="B690" i="63"/>
  <c r="B689" i="63"/>
  <c r="B688" i="63"/>
  <c r="B687" i="63"/>
  <c r="B686" i="63"/>
  <c r="B685" i="63"/>
  <c r="B684" i="63"/>
  <c r="B683" i="63"/>
  <c r="B682" i="63"/>
  <c r="B681" i="63"/>
  <c r="B680" i="63"/>
  <c r="B679" i="63"/>
  <c r="B678" i="63"/>
  <c r="B677" i="63"/>
  <c r="B676" i="63"/>
  <c r="B675" i="63"/>
  <c r="B674" i="63"/>
  <c r="B673" i="63"/>
  <c r="B672" i="63"/>
  <c r="B671" i="63"/>
  <c r="B670" i="63"/>
  <c r="B669" i="63"/>
  <c r="B668" i="63"/>
  <c r="B667" i="63"/>
  <c r="B666" i="63"/>
  <c r="B665" i="63"/>
  <c r="B664" i="63"/>
  <c r="B663" i="63"/>
  <c r="B662" i="63"/>
  <c r="B661" i="63"/>
  <c r="B660" i="63"/>
  <c r="B659" i="63"/>
  <c r="B658" i="63"/>
  <c r="B657" i="63"/>
  <c r="B656" i="63"/>
  <c r="B655" i="63"/>
  <c r="B654" i="63"/>
  <c r="B653" i="63"/>
  <c r="B652" i="63"/>
  <c r="B651" i="63"/>
  <c r="B650" i="63"/>
  <c r="B649" i="63"/>
  <c r="B648" i="63"/>
  <c r="B647" i="63"/>
  <c r="B646" i="63"/>
  <c r="B645" i="63"/>
  <c r="B644" i="63"/>
  <c r="B643" i="63"/>
  <c r="B642" i="63"/>
  <c r="B641" i="63"/>
  <c r="B640" i="63"/>
  <c r="B639" i="63"/>
  <c r="B638" i="63"/>
  <c r="B637" i="63"/>
  <c r="B636" i="63"/>
  <c r="B635" i="63"/>
  <c r="B634" i="63"/>
  <c r="B633" i="63"/>
  <c r="B632" i="63"/>
  <c r="B631" i="63"/>
  <c r="B630" i="63"/>
  <c r="B629" i="63"/>
  <c r="B628" i="63"/>
  <c r="B627" i="63"/>
  <c r="B626" i="63"/>
  <c r="B625" i="63"/>
  <c r="B624" i="63"/>
  <c r="B623" i="63"/>
  <c r="B622" i="63"/>
  <c r="B621" i="63"/>
  <c r="B620" i="63"/>
  <c r="B619" i="63"/>
  <c r="B618" i="63"/>
  <c r="B617" i="63"/>
  <c r="B616" i="63"/>
  <c r="B615" i="63"/>
  <c r="B614" i="63"/>
  <c r="B613" i="63"/>
  <c r="B612" i="63"/>
  <c r="B611" i="63"/>
  <c r="B610" i="63"/>
  <c r="B609" i="63"/>
  <c r="B608" i="63"/>
  <c r="B607" i="63"/>
  <c r="B606" i="63"/>
  <c r="B605" i="63"/>
  <c r="B604" i="63"/>
  <c r="B603" i="63"/>
  <c r="B602" i="63"/>
  <c r="B601" i="63"/>
  <c r="B600" i="63"/>
  <c r="B599" i="63"/>
  <c r="B598" i="63"/>
  <c r="B597" i="63"/>
  <c r="B596" i="63"/>
  <c r="B595" i="63"/>
  <c r="B594" i="63"/>
  <c r="B593" i="63"/>
  <c r="B592" i="63"/>
  <c r="B591" i="63"/>
  <c r="B590" i="63"/>
  <c r="B589" i="63"/>
  <c r="B588" i="63"/>
  <c r="B587" i="63"/>
  <c r="B586" i="63"/>
  <c r="B585" i="63"/>
  <c r="B584" i="63"/>
  <c r="B583" i="63"/>
  <c r="B582" i="63"/>
  <c r="B581" i="63"/>
  <c r="B580" i="63"/>
  <c r="B579" i="63"/>
  <c r="B578" i="63"/>
  <c r="B577" i="63"/>
  <c r="B576" i="63"/>
  <c r="B575" i="63"/>
  <c r="B574" i="63"/>
  <c r="B573" i="63"/>
  <c r="B572" i="63"/>
  <c r="B571" i="63"/>
  <c r="B570" i="63"/>
  <c r="B569" i="63"/>
  <c r="B568" i="63"/>
  <c r="B567" i="63"/>
  <c r="B566" i="63"/>
  <c r="B565" i="63"/>
  <c r="B564" i="63"/>
  <c r="B563" i="63"/>
  <c r="B562" i="63"/>
  <c r="B561" i="63"/>
  <c r="B560" i="63"/>
  <c r="B559" i="63"/>
  <c r="B558" i="63"/>
  <c r="B557" i="63"/>
  <c r="B556" i="63"/>
  <c r="B555" i="63"/>
  <c r="B554" i="63"/>
  <c r="B553" i="63"/>
  <c r="B552" i="63"/>
  <c r="B551" i="63"/>
  <c r="B550" i="63"/>
  <c r="B549" i="63"/>
  <c r="B548" i="63"/>
  <c r="B547" i="63"/>
  <c r="B546" i="63"/>
  <c r="B545" i="63"/>
  <c r="B544" i="63"/>
  <c r="B543" i="63"/>
  <c r="B542" i="63"/>
  <c r="B541" i="63"/>
  <c r="B540" i="63"/>
  <c r="B539" i="63"/>
  <c r="B538" i="63"/>
  <c r="B537" i="63"/>
  <c r="B536" i="63"/>
  <c r="B535" i="63"/>
  <c r="B534" i="63"/>
  <c r="B533" i="63"/>
  <c r="B532" i="63"/>
  <c r="B531" i="63"/>
  <c r="B530" i="63"/>
  <c r="B529" i="63"/>
  <c r="B528" i="63"/>
  <c r="B527" i="63"/>
  <c r="B526" i="63"/>
  <c r="B525" i="63"/>
  <c r="B524" i="63"/>
  <c r="B523" i="63"/>
  <c r="B522" i="63"/>
  <c r="B521" i="63"/>
  <c r="B520" i="63"/>
  <c r="B519" i="63"/>
  <c r="B518" i="63"/>
  <c r="B517" i="63"/>
  <c r="B516" i="63"/>
  <c r="B515" i="63"/>
  <c r="B514" i="63"/>
  <c r="B513" i="63"/>
  <c r="B512" i="63"/>
  <c r="B511" i="63"/>
  <c r="B510" i="63"/>
  <c r="B509" i="63"/>
  <c r="B508" i="63"/>
  <c r="B507" i="63"/>
  <c r="B506" i="63"/>
  <c r="B505" i="63"/>
  <c r="B504" i="63"/>
  <c r="B503" i="63"/>
  <c r="B502" i="63"/>
  <c r="B501" i="63"/>
  <c r="B500" i="63"/>
  <c r="B499" i="63"/>
  <c r="B498" i="63"/>
  <c r="B497" i="63"/>
  <c r="B496" i="63"/>
  <c r="B495" i="63"/>
  <c r="B494" i="63"/>
  <c r="B493" i="63"/>
  <c r="B492" i="63"/>
  <c r="B491" i="63"/>
  <c r="B490" i="63"/>
  <c r="B489" i="63"/>
  <c r="B488" i="63"/>
  <c r="B487" i="63"/>
  <c r="B486" i="63"/>
  <c r="B485" i="63"/>
  <c r="B484" i="63"/>
  <c r="B483" i="63"/>
  <c r="B482" i="63"/>
  <c r="B481" i="63"/>
  <c r="B480" i="63"/>
  <c r="B479" i="63"/>
  <c r="B478" i="63"/>
  <c r="B477" i="63"/>
  <c r="B476" i="63"/>
  <c r="B475" i="63"/>
  <c r="B474" i="63"/>
  <c r="B473" i="63"/>
  <c r="B472" i="63"/>
  <c r="B471" i="63"/>
  <c r="B470" i="63"/>
  <c r="B469" i="63"/>
  <c r="B468" i="63"/>
  <c r="B467" i="63"/>
  <c r="B466" i="63"/>
  <c r="B465" i="63"/>
  <c r="B464" i="63"/>
  <c r="B463" i="63"/>
  <c r="B462" i="63"/>
  <c r="B461" i="63"/>
  <c r="B460" i="63"/>
  <c r="B459" i="63"/>
  <c r="B458" i="63"/>
  <c r="B457" i="63"/>
  <c r="B456" i="63"/>
  <c r="B455" i="63"/>
  <c r="B454" i="63"/>
  <c r="B453" i="63"/>
  <c r="B452" i="63"/>
  <c r="B451" i="63"/>
  <c r="B450" i="63"/>
  <c r="B449" i="63"/>
  <c r="B448" i="63"/>
  <c r="B447" i="63"/>
  <c r="B446" i="63"/>
  <c r="B445" i="63"/>
  <c r="B444" i="63"/>
  <c r="B443" i="63"/>
  <c r="B442" i="63"/>
  <c r="B441" i="63"/>
  <c r="B440" i="63"/>
  <c r="B439" i="63"/>
  <c r="B438" i="63"/>
  <c r="B437" i="63"/>
  <c r="B436" i="63"/>
  <c r="B435" i="63"/>
  <c r="B434" i="63"/>
  <c r="B433" i="63"/>
  <c r="B432" i="63"/>
  <c r="B431" i="63"/>
  <c r="B430" i="63"/>
  <c r="B429" i="63"/>
  <c r="B428" i="63"/>
  <c r="B427" i="63"/>
  <c r="B426" i="63"/>
  <c r="B425" i="63"/>
  <c r="B424" i="63"/>
  <c r="B423" i="63"/>
  <c r="B422" i="63"/>
  <c r="B421" i="63"/>
  <c r="B420" i="63"/>
  <c r="B419" i="63"/>
  <c r="B418" i="63"/>
  <c r="B417" i="63"/>
  <c r="B416" i="63"/>
  <c r="B415" i="63"/>
  <c r="B414" i="63"/>
  <c r="B413" i="63"/>
  <c r="B412" i="63"/>
  <c r="B411" i="63"/>
  <c r="B410" i="63"/>
  <c r="B409" i="63"/>
  <c r="B408" i="63"/>
  <c r="B407" i="63"/>
  <c r="B406" i="63"/>
  <c r="B405" i="63"/>
  <c r="B404" i="63"/>
  <c r="B403" i="63"/>
  <c r="B402" i="63"/>
  <c r="B401" i="63"/>
  <c r="B400" i="63"/>
  <c r="B399" i="63"/>
  <c r="B398" i="63"/>
  <c r="B397" i="63"/>
  <c r="B396" i="63"/>
  <c r="B395" i="63"/>
  <c r="B394" i="63"/>
  <c r="B393" i="63"/>
  <c r="B392" i="63"/>
  <c r="B391" i="63"/>
  <c r="B390" i="63"/>
  <c r="B389" i="63"/>
  <c r="B388" i="63"/>
  <c r="B387" i="63"/>
  <c r="B386" i="63"/>
  <c r="B385" i="63"/>
  <c r="B384" i="63"/>
  <c r="B383" i="63"/>
  <c r="B382" i="63"/>
  <c r="B381" i="63"/>
  <c r="B380" i="63"/>
  <c r="B379" i="63"/>
  <c r="B378" i="63"/>
  <c r="B377" i="63"/>
  <c r="B376" i="63"/>
  <c r="B375" i="63"/>
  <c r="B374" i="63"/>
  <c r="B373" i="63"/>
  <c r="B372" i="63"/>
  <c r="B371" i="63"/>
  <c r="B370" i="63"/>
  <c r="B369" i="63"/>
  <c r="B368" i="63"/>
  <c r="B367" i="63"/>
  <c r="B366" i="63"/>
  <c r="B365" i="63"/>
  <c r="B364" i="63"/>
  <c r="B363" i="63"/>
  <c r="B362" i="63"/>
  <c r="B361" i="63"/>
  <c r="B360" i="63"/>
  <c r="B359" i="63"/>
  <c r="B358" i="63"/>
  <c r="B357" i="63"/>
  <c r="B356" i="63"/>
  <c r="B355" i="63"/>
  <c r="B354" i="63"/>
  <c r="B353" i="63"/>
  <c r="B352" i="63"/>
  <c r="B351" i="63"/>
  <c r="B350" i="63"/>
  <c r="B349" i="63"/>
  <c r="B348" i="63"/>
  <c r="B347" i="63"/>
  <c r="B346" i="63"/>
  <c r="B345" i="63"/>
  <c r="B344" i="63"/>
  <c r="B343" i="63"/>
  <c r="B342" i="63"/>
  <c r="B341" i="63"/>
  <c r="B340" i="63"/>
  <c r="B339" i="63"/>
  <c r="B338" i="63"/>
  <c r="B337" i="63"/>
  <c r="B336" i="63"/>
  <c r="B335" i="63"/>
  <c r="B334" i="63"/>
  <c r="B333" i="63"/>
  <c r="B332" i="63"/>
  <c r="B331" i="63"/>
  <c r="B330" i="63"/>
  <c r="B329" i="63"/>
  <c r="B328" i="63"/>
  <c r="B327" i="63"/>
  <c r="B326" i="63"/>
  <c r="B325" i="63"/>
  <c r="B324" i="63"/>
  <c r="B323" i="63"/>
  <c r="B322" i="63"/>
  <c r="B321" i="63"/>
  <c r="B320" i="63"/>
  <c r="B319" i="63"/>
  <c r="B318" i="63"/>
  <c r="B317" i="63"/>
  <c r="B316" i="63"/>
  <c r="B315" i="63"/>
  <c r="B314" i="63"/>
  <c r="B313" i="63"/>
  <c r="B312" i="63"/>
  <c r="B311" i="63"/>
  <c r="B310" i="63"/>
  <c r="B309" i="63"/>
  <c r="B308" i="63"/>
  <c r="B307" i="63"/>
  <c r="B306" i="63"/>
  <c r="B305" i="63"/>
  <c r="B304" i="63"/>
  <c r="B303" i="63"/>
  <c r="B302" i="63"/>
  <c r="B301" i="63"/>
  <c r="B300" i="63"/>
  <c r="B299" i="63"/>
  <c r="B298" i="63"/>
  <c r="B297" i="63"/>
  <c r="B296" i="63"/>
  <c r="B295" i="63"/>
  <c r="B294" i="63"/>
  <c r="B293" i="63"/>
  <c r="B292" i="63"/>
  <c r="B291" i="63"/>
  <c r="B290" i="63"/>
  <c r="B289" i="63"/>
  <c r="B288" i="63"/>
  <c r="B287" i="63"/>
  <c r="B286" i="63"/>
  <c r="B285" i="63"/>
  <c r="B284" i="63"/>
  <c r="B283" i="63"/>
  <c r="B282" i="63"/>
  <c r="B281" i="63"/>
  <c r="B280" i="63"/>
  <c r="B279" i="63"/>
  <c r="B278" i="63"/>
  <c r="B277" i="63"/>
  <c r="B276" i="63"/>
  <c r="B275" i="63"/>
  <c r="B274" i="63"/>
  <c r="B273" i="63"/>
  <c r="B272" i="63"/>
  <c r="B271" i="63"/>
  <c r="B270" i="63"/>
  <c r="B269" i="63"/>
  <c r="B268" i="63"/>
  <c r="B267" i="63"/>
  <c r="B266" i="63"/>
  <c r="B265" i="63"/>
  <c r="B264" i="63"/>
  <c r="B263" i="63"/>
  <c r="B262" i="63"/>
  <c r="B261" i="63"/>
  <c r="B260" i="63"/>
  <c r="B259" i="63"/>
  <c r="B258" i="63"/>
  <c r="B257" i="63"/>
  <c r="B256" i="63"/>
  <c r="B255" i="63"/>
  <c r="B254" i="63"/>
  <c r="B253" i="63"/>
  <c r="B252" i="63"/>
  <c r="B251" i="63"/>
  <c r="B250" i="63"/>
  <c r="B249" i="63"/>
  <c r="B248" i="63"/>
  <c r="B247" i="63"/>
  <c r="B246" i="63"/>
  <c r="B245" i="63"/>
  <c r="B244" i="63"/>
  <c r="B243" i="63"/>
  <c r="B242" i="63"/>
  <c r="B241" i="63"/>
  <c r="B240" i="63"/>
  <c r="B239" i="63"/>
  <c r="B238" i="63"/>
  <c r="B237" i="63"/>
  <c r="B236" i="63"/>
  <c r="B235" i="63"/>
  <c r="B234" i="63"/>
  <c r="B233" i="63"/>
  <c r="B232" i="63"/>
  <c r="B231" i="63"/>
  <c r="B230" i="63"/>
  <c r="B229" i="63"/>
  <c r="B228" i="63"/>
  <c r="B227" i="63"/>
  <c r="B226" i="63"/>
  <c r="B225" i="63"/>
  <c r="B224" i="63"/>
  <c r="B223" i="63"/>
  <c r="B222" i="63"/>
  <c r="B221" i="63"/>
  <c r="B220" i="63"/>
  <c r="B219" i="63"/>
  <c r="B218" i="63"/>
  <c r="B217" i="63"/>
  <c r="B216" i="63"/>
  <c r="B215" i="63"/>
  <c r="B214" i="63"/>
  <c r="B213" i="63"/>
  <c r="B212" i="63"/>
  <c r="B211" i="63"/>
  <c r="B210" i="63"/>
  <c r="B209" i="63"/>
  <c r="B208" i="63"/>
  <c r="B207" i="63"/>
  <c r="B206" i="63"/>
  <c r="B205" i="63"/>
  <c r="B204" i="63"/>
  <c r="B203" i="63"/>
  <c r="B202" i="63"/>
  <c r="B201" i="63"/>
  <c r="B200" i="63"/>
  <c r="B199" i="63"/>
  <c r="B198" i="63"/>
  <c r="B197" i="63"/>
  <c r="B196" i="63"/>
  <c r="B195" i="63"/>
  <c r="B194" i="63"/>
  <c r="B193" i="63"/>
  <c r="B192" i="63"/>
  <c r="B191" i="63"/>
  <c r="B190" i="63"/>
  <c r="B189" i="63"/>
  <c r="B188" i="63"/>
  <c r="B187" i="63"/>
  <c r="B186" i="63"/>
  <c r="B185" i="63"/>
  <c r="B184" i="63"/>
  <c r="B183" i="63"/>
  <c r="B182" i="63"/>
  <c r="B181" i="63"/>
  <c r="B180" i="63"/>
  <c r="B179" i="63"/>
  <c r="B178" i="63"/>
  <c r="B177" i="63"/>
  <c r="B176" i="63"/>
  <c r="B175" i="63"/>
  <c r="B174" i="63"/>
  <c r="B173" i="63"/>
  <c r="B172" i="63"/>
  <c r="B171" i="63"/>
  <c r="B170" i="63"/>
  <c r="B169" i="63"/>
  <c r="B168" i="63"/>
  <c r="B167" i="63"/>
  <c r="B166" i="63"/>
  <c r="B165" i="63"/>
  <c r="B164" i="63"/>
  <c r="B163" i="63"/>
  <c r="B162" i="63"/>
  <c r="B161" i="63"/>
  <c r="B160" i="63"/>
  <c r="B159" i="63"/>
  <c r="B158" i="63"/>
  <c r="B157" i="63"/>
  <c r="B156" i="63"/>
  <c r="B155" i="63"/>
  <c r="B154" i="63"/>
  <c r="B153" i="63"/>
  <c r="B152" i="63"/>
  <c r="B151" i="63"/>
  <c r="B150" i="63"/>
  <c r="B149" i="63"/>
  <c r="B148" i="63"/>
  <c r="B147" i="63"/>
  <c r="B146" i="63"/>
  <c r="B145" i="63"/>
  <c r="B144" i="63"/>
  <c r="B143" i="63"/>
  <c r="B142" i="63"/>
  <c r="B141" i="63"/>
  <c r="B140" i="63"/>
  <c r="B139" i="63"/>
  <c r="B138" i="63"/>
  <c r="B137" i="63"/>
  <c r="B136" i="63"/>
  <c r="B135" i="63"/>
  <c r="B134" i="63"/>
  <c r="B133" i="63"/>
  <c r="B132" i="63"/>
  <c r="B131" i="63"/>
  <c r="B130" i="63"/>
  <c r="B129" i="63"/>
  <c r="B128" i="63"/>
  <c r="B127" i="63"/>
  <c r="B126" i="63"/>
  <c r="B125" i="63"/>
  <c r="B124" i="63"/>
  <c r="B123" i="63"/>
  <c r="B122" i="63"/>
  <c r="B121" i="63"/>
  <c r="B120" i="63"/>
  <c r="B119" i="63"/>
  <c r="B118" i="63"/>
  <c r="B117" i="63"/>
  <c r="B116" i="63"/>
  <c r="B115" i="63"/>
  <c r="B114" i="63"/>
  <c r="B113" i="63"/>
  <c r="B112" i="63"/>
  <c r="B111" i="63"/>
  <c r="B110" i="63"/>
  <c r="B109" i="63"/>
  <c r="B108" i="63"/>
  <c r="B107" i="63"/>
  <c r="B106" i="63"/>
  <c r="B105" i="63"/>
  <c r="B104" i="63"/>
  <c r="B103" i="63"/>
  <c r="B102" i="63"/>
  <c r="B101" i="63"/>
  <c r="B100" i="63"/>
  <c r="B99" i="63"/>
  <c r="B98" i="63"/>
  <c r="B97" i="63"/>
  <c r="B96" i="63"/>
  <c r="B95" i="63"/>
  <c r="B94" i="63"/>
  <c r="B93" i="63"/>
  <c r="B92" i="63"/>
  <c r="B91" i="63"/>
  <c r="B90" i="63"/>
  <c r="B89" i="63"/>
  <c r="B88" i="63"/>
  <c r="B87" i="63"/>
  <c r="B86" i="63"/>
  <c r="B85" i="63"/>
  <c r="B84" i="63"/>
  <c r="B83" i="63"/>
  <c r="B82" i="63"/>
  <c r="B81" i="63"/>
  <c r="B80" i="63"/>
  <c r="B79" i="63"/>
  <c r="B78" i="63"/>
  <c r="B77" i="63"/>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50" i="63"/>
  <c r="B49" i="63"/>
  <c r="B48" i="63"/>
  <c r="B47" i="63"/>
  <c r="B46"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A281" i="44"/>
  <c r="A10" i="44"/>
  <c r="N17" i="45"/>
  <c r="N16" i="45"/>
  <c r="N15" i="45"/>
  <c r="N14" i="45"/>
  <c r="N13" i="45"/>
  <c r="N12" i="45"/>
  <c r="N11" i="45"/>
  <c r="N10" i="45"/>
  <c r="N9" i="45"/>
  <c r="N8" i="45"/>
  <c r="N7" i="45"/>
  <c r="N6" i="45"/>
  <c r="N5" i="45"/>
  <c r="J9" i="11"/>
  <c r="B340" i="10"/>
  <c r="B339" i="10"/>
  <c r="B338" i="10"/>
  <c r="G337" i="10"/>
  <c r="B337" i="10"/>
  <c r="A337" i="10"/>
  <c r="G336" i="10"/>
  <c r="B336" i="10"/>
  <c r="G335" i="10"/>
  <c r="B335" i="10"/>
  <c r="B334" i="10"/>
  <c r="G333" i="10"/>
  <c r="B333" i="10"/>
  <c r="G332" i="10"/>
  <c r="G331" i="10"/>
  <c r="B331" i="10"/>
  <c r="G330" i="10"/>
  <c r="B330" i="10"/>
  <c r="G329" i="10"/>
  <c r="B329" i="10"/>
  <c r="G328" i="10"/>
  <c r="B328" i="10"/>
  <c r="G327" i="10"/>
  <c r="B327" i="10"/>
  <c r="G326" i="10"/>
  <c r="B326" i="10"/>
  <c r="G325" i="10"/>
  <c r="B325" i="10"/>
  <c r="G324" i="10"/>
  <c r="B324" i="10"/>
  <c r="B323" i="10"/>
  <c r="G322" i="10"/>
  <c r="B322" i="10"/>
  <c r="A322" i="10"/>
  <c r="B321" i="10"/>
  <c r="G320" i="10"/>
  <c r="E320" i="10"/>
  <c r="G319" i="10"/>
  <c r="B319" i="10"/>
  <c r="A319" i="10"/>
  <c r="B318" i="10"/>
  <c r="A318" i="10"/>
  <c r="G317" i="10"/>
  <c r="B317" i="10"/>
  <c r="G316" i="10"/>
  <c r="B316" i="10"/>
  <c r="A316" i="10"/>
  <c r="G315" i="10"/>
  <c r="G314" i="10"/>
  <c r="B314" i="10"/>
  <c r="A314" i="10"/>
  <c r="G313" i="10"/>
  <c r="B313" i="10"/>
  <c r="A313" i="10"/>
  <c r="G312" i="10"/>
  <c r="B312" i="10"/>
  <c r="A312" i="10"/>
  <c r="G310" i="10"/>
  <c r="G309" i="10"/>
  <c r="G308" i="10"/>
  <c r="G307" i="10"/>
  <c r="B307" i="10"/>
  <c r="A307" i="10"/>
  <c r="G306" i="10"/>
  <c r="B306" i="10"/>
  <c r="A306" i="10"/>
  <c r="G305" i="10"/>
  <c r="B305" i="10"/>
  <c r="A305" i="10"/>
  <c r="G304" i="10"/>
  <c r="B304" i="10"/>
  <c r="A304" i="10"/>
  <c r="G302" i="10"/>
  <c r="B302" i="10"/>
  <c r="A302" i="10"/>
  <c r="G301" i="10"/>
  <c r="B301" i="10"/>
  <c r="A301" i="10"/>
  <c r="B300" i="10"/>
  <c r="G299" i="10"/>
  <c r="B299" i="10"/>
  <c r="G298" i="10"/>
  <c r="B298" i="10"/>
  <c r="G297" i="10"/>
  <c r="B297" i="10"/>
  <c r="G296" i="10"/>
  <c r="B296" i="10"/>
  <c r="G295" i="10"/>
  <c r="B295" i="10"/>
  <c r="G294" i="10"/>
  <c r="B294" i="10"/>
  <c r="G293" i="10"/>
  <c r="B293" i="10"/>
  <c r="G292" i="10"/>
  <c r="B292" i="10"/>
  <c r="G291" i="10"/>
  <c r="B291" i="10"/>
  <c r="G290" i="10"/>
  <c r="B290" i="10"/>
  <c r="G289" i="10"/>
  <c r="B289" i="10"/>
  <c r="B288" i="10"/>
  <c r="A288" i="10"/>
  <c r="G287" i="10"/>
  <c r="B287" i="10"/>
  <c r="A287" i="10"/>
  <c r="G286" i="10"/>
  <c r="B286" i="10"/>
  <c r="A286" i="10"/>
  <c r="G285" i="10"/>
  <c r="B285" i="10"/>
  <c r="A285" i="10"/>
  <c r="G284" i="10"/>
  <c r="B284" i="10"/>
  <c r="G283" i="10"/>
  <c r="G282" i="10"/>
  <c r="B282" i="10"/>
  <c r="A282" i="10"/>
  <c r="G281" i="10"/>
  <c r="B281" i="10"/>
  <c r="A281" i="10"/>
  <c r="G280" i="10"/>
  <c r="B280" i="10"/>
  <c r="A280" i="10"/>
  <c r="G279" i="10"/>
  <c r="B279" i="10"/>
  <c r="A279" i="10"/>
  <c r="G278" i="10"/>
  <c r="B278" i="10"/>
  <c r="A278" i="10"/>
  <c r="B277" i="10"/>
  <c r="A277" i="10"/>
  <c r="G276" i="10"/>
  <c r="B276" i="10"/>
  <c r="A276" i="10"/>
  <c r="G275" i="10"/>
  <c r="B275" i="10"/>
  <c r="A275" i="10"/>
  <c r="G273" i="10"/>
  <c r="B273" i="10"/>
  <c r="G272" i="10"/>
  <c r="B272" i="10"/>
  <c r="A272" i="10"/>
  <c r="B271" i="10"/>
  <c r="G270" i="10"/>
  <c r="G269" i="10"/>
  <c r="G268" i="10"/>
  <c r="B268" i="10"/>
  <c r="G267" i="10"/>
  <c r="B267" i="10"/>
  <c r="A267" i="10"/>
  <c r="G266" i="10"/>
  <c r="B266" i="10"/>
  <c r="G265" i="10"/>
  <c r="B265" i="10"/>
  <c r="G264" i="10"/>
  <c r="B264" i="10"/>
  <c r="G263" i="10"/>
  <c r="B263" i="10"/>
  <c r="G262" i="10"/>
  <c r="B262" i="10"/>
  <c r="G261" i="10"/>
  <c r="B261" i="10"/>
  <c r="G260" i="10"/>
  <c r="B260" i="10"/>
  <c r="G259" i="10"/>
  <c r="B259" i="10"/>
  <c r="G258" i="10"/>
  <c r="B258" i="10"/>
  <c r="G257" i="10"/>
  <c r="B257" i="10"/>
  <c r="G256" i="10"/>
  <c r="B256" i="10"/>
  <c r="G255" i="10"/>
  <c r="G254" i="10"/>
  <c r="G253" i="10"/>
  <c r="G252" i="10"/>
  <c r="B252" i="10"/>
  <c r="G251" i="10"/>
  <c r="B251" i="10"/>
  <c r="G250" i="10"/>
  <c r="G249" i="10"/>
  <c r="G248" i="10"/>
  <c r="G247" i="10"/>
  <c r="G246" i="10"/>
  <c r="G245" i="10"/>
  <c r="G244" i="10"/>
  <c r="G243" i="10"/>
  <c r="G242" i="10"/>
  <c r="G241" i="10"/>
  <c r="G240" i="10"/>
  <c r="G239" i="10"/>
  <c r="B239" i="10"/>
  <c r="A239" i="10"/>
  <c r="G238" i="10"/>
  <c r="B238" i="10"/>
  <c r="A238" i="10"/>
  <c r="G237" i="10"/>
  <c r="B237" i="10"/>
  <c r="A237" i="10"/>
  <c r="G236" i="10"/>
  <c r="B236" i="10"/>
  <c r="A236" i="10"/>
  <c r="G235" i="10"/>
  <c r="B235" i="10"/>
  <c r="A235" i="10"/>
  <c r="G234" i="10"/>
  <c r="B234" i="10"/>
  <c r="A234" i="10"/>
  <c r="G233" i="10"/>
  <c r="B233" i="10"/>
  <c r="A233" i="10"/>
  <c r="G232" i="10"/>
  <c r="B232" i="10"/>
  <c r="A232" i="10"/>
  <c r="G231" i="10"/>
  <c r="B231" i="10"/>
  <c r="A231" i="10"/>
  <c r="G230" i="10"/>
  <c r="B230" i="10"/>
  <c r="A230" i="10"/>
  <c r="G229" i="10"/>
  <c r="B229" i="10"/>
  <c r="A229" i="10"/>
  <c r="G228" i="10"/>
  <c r="B228" i="10"/>
  <c r="A228" i="10"/>
  <c r="G227" i="10"/>
  <c r="B227" i="10"/>
  <c r="A227" i="10"/>
  <c r="G226" i="10"/>
  <c r="B226" i="10"/>
  <c r="A226" i="10"/>
  <c r="G225" i="10"/>
  <c r="B225" i="10"/>
  <c r="A225" i="10"/>
  <c r="G224" i="10"/>
  <c r="B224" i="10"/>
  <c r="A224" i="10"/>
  <c r="G223" i="10"/>
  <c r="B223" i="10"/>
  <c r="A223" i="10"/>
  <c r="G222" i="10"/>
  <c r="B222" i="10"/>
  <c r="A222" i="10"/>
  <c r="G221" i="10"/>
  <c r="B221" i="10"/>
  <c r="A221" i="10"/>
  <c r="G220" i="10"/>
  <c r="B220" i="10"/>
  <c r="A220" i="10"/>
  <c r="G219" i="10"/>
  <c r="B219" i="10"/>
  <c r="A219" i="10"/>
  <c r="G218" i="10"/>
  <c r="B218" i="10"/>
  <c r="A218" i="10"/>
  <c r="G217" i="10"/>
  <c r="B217" i="10"/>
  <c r="A217" i="10"/>
  <c r="G216" i="10"/>
  <c r="B216" i="10"/>
  <c r="A216" i="10"/>
  <c r="G215" i="10"/>
  <c r="B215" i="10"/>
  <c r="A215" i="10"/>
  <c r="G214" i="10"/>
  <c r="B214" i="10"/>
  <c r="A214" i="10"/>
  <c r="G213" i="10"/>
  <c r="B213" i="10"/>
  <c r="A213" i="10"/>
  <c r="G212" i="10"/>
  <c r="G211" i="10"/>
  <c r="B211" i="10"/>
  <c r="A211" i="10"/>
  <c r="G210" i="10"/>
  <c r="B210" i="10"/>
  <c r="G209" i="10"/>
  <c r="B209" i="10"/>
  <c r="A209" i="10"/>
  <c r="G208" i="10"/>
  <c r="G207" i="10"/>
  <c r="B207" i="10"/>
  <c r="A207" i="10"/>
  <c r="G206" i="10"/>
  <c r="G205" i="10"/>
  <c r="G204" i="10"/>
  <c r="G203" i="10"/>
  <c r="G202" i="10"/>
  <c r="G201" i="10"/>
  <c r="G200" i="10"/>
  <c r="G199" i="10"/>
  <c r="G198" i="10"/>
  <c r="G197" i="10"/>
  <c r="B197" i="10"/>
  <c r="G196" i="10"/>
  <c r="B196" i="10"/>
  <c r="G195" i="10"/>
  <c r="G194" i="10"/>
  <c r="G193" i="10"/>
  <c r="G192" i="10"/>
  <c r="G191" i="10"/>
  <c r="G190" i="10"/>
  <c r="G189" i="10"/>
  <c r="B189" i="10"/>
  <c r="A189" i="10"/>
  <c r="G188" i="10"/>
  <c r="B188" i="10"/>
  <c r="A188" i="10"/>
  <c r="G187" i="10"/>
  <c r="B187" i="10"/>
  <c r="A187" i="10"/>
  <c r="G186" i="10"/>
  <c r="B186" i="10"/>
  <c r="A186" i="10"/>
  <c r="G185" i="10"/>
  <c r="B185" i="10"/>
  <c r="A185" i="10"/>
  <c r="G184" i="10"/>
  <c r="B184" i="10"/>
  <c r="A184" i="10"/>
  <c r="B183" i="10"/>
  <c r="A183" i="10"/>
  <c r="B182" i="10"/>
  <c r="A182" i="10"/>
  <c r="G181" i="10"/>
  <c r="B181" i="10"/>
  <c r="A181" i="10"/>
  <c r="G180" i="10"/>
  <c r="B180" i="10"/>
  <c r="A180" i="10"/>
  <c r="G179" i="10"/>
  <c r="B179" i="10"/>
  <c r="A179" i="10"/>
  <c r="G178" i="10"/>
  <c r="B178" i="10"/>
  <c r="A178" i="10"/>
  <c r="G177" i="10"/>
  <c r="B177" i="10"/>
  <c r="A177" i="10"/>
  <c r="G176" i="10"/>
  <c r="B176" i="10"/>
  <c r="A176" i="10"/>
  <c r="G175" i="10"/>
  <c r="B175" i="10"/>
  <c r="A175" i="10"/>
  <c r="G174" i="10"/>
  <c r="B174" i="10"/>
  <c r="A174" i="10"/>
  <c r="G173" i="10"/>
  <c r="B173" i="10"/>
  <c r="A173" i="10"/>
  <c r="G172" i="10"/>
  <c r="G171" i="10"/>
  <c r="B171" i="10"/>
  <c r="A171" i="10"/>
  <c r="G170" i="10"/>
  <c r="B170" i="10"/>
  <c r="A170" i="10"/>
  <c r="G169" i="10"/>
  <c r="B169" i="10"/>
  <c r="A169" i="10"/>
  <c r="G168" i="10"/>
  <c r="B168" i="10"/>
  <c r="A168" i="10"/>
  <c r="G167" i="10"/>
  <c r="B167" i="10"/>
  <c r="G166" i="10"/>
  <c r="B166" i="10"/>
  <c r="A166" i="10"/>
  <c r="G165" i="10"/>
  <c r="B165" i="10"/>
  <c r="A165" i="10"/>
  <c r="G164" i="10"/>
  <c r="B164" i="10"/>
  <c r="A164" i="10"/>
  <c r="G163" i="10"/>
  <c r="B163" i="10"/>
  <c r="A163" i="10"/>
  <c r="G162" i="10"/>
  <c r="B162" i="10"/>
  <c r="A162" i="10"/>
  <c r="G161" i="10"/>
  <c r="B161" i="10"/>
  <c r="A161" i="10"/>
  <c r="G160" i="10"/>
  <c r="B160" i="10"/>
  <c r="A160" i="10"/>
  <c r="G159" i="10"/>
  <c r="B159" i="10"/>
  <c r="A159" i="10"/>
  <c r="G158" i="10"/>
  <c r="B158" i="10"/>
  <c r="A158" i="10"/>
  <c r="G157" i="10"/>
  <c r="B157" i="10"/>
  <c r="A157" i="10"/>
  <c r="G156" i="10"/>
  <c r="B156" i="10"/>
  <c r="A156" i="10"/>
  <c r="G155" i="10"/>
  <c r="B155" i="10"/>
  <c r="A155" i="10"/>
  <c r="G154" i="10"/>
  <c r="B154" i="10"/>
  <c r="A154" i="10"/>
  <c r="G153" i="10"/>
  <c r="B153" i="10"/>
  <c r="A153" i="10"/>
  <c r="G152" i="10"/>
  <c r="B152" i="10"/>
  <c r="A152" i="10"/>
  <c r="G151" i="10"/>
  <c r="B151" i="10"/>
  <c r="A151" i="10"/>
  <c r="G150" i="10"/>
  <c r="B150" i="10"/>
  <c r="A150" i="10"/>
  <c r="G149" i="10"/>
  <c r="B149" i="10"/>
  <c r="A149" i="10"/>
  <c r="G148" i="10"/>
  <c r="B148" i="10"/>
  <c r="A148" i="10"/>
  <c r="G147" i="10"/>
  <c r="B147" i="10"/>
  <c r="A147" i="10"/>
  <c r="G146" i="10"/>
  <c r="B146" i="10"/>
  <c r="A146" i="10"/>
  <c r="G145" i="10"/>
  <c r="B145" i="10"/>
  <c r="A145" i="10"/>
  <c r="G144" i="10"/>
  <c r="B144" i="10"/>
  <c r="A144" i="10"/>
  <c r="G143" i="10"/>
  <c r="B143" i="10"/>
  <c r="A143" i="10"/>
  <c r="G142" i="10"/>
  <c r="B142" i="10"/>
  <c r="A142" i="10"/>
  <c r="G141" i="10"/>
  <c r="B141" i="10"/>
  <c r="B140" i="10"/>
  <c r="G139" i="10"/>
  <c r="B139" i="10"/>
  <c r="A139" i="10"/>
  <c r="G138" i="10"/>
  <c r="B138" i="10"/>
  <c r="A138" i="10"/>
  <c r="G137" i="10"/>
  <c r="B137" i="10"/>
  <c r="A137" i="10"/>
  <c r="G136" i="10"/>
  <c r="G135" i="10"/>
  <c r="B135" i="10"/>
  <c r="A135" i="10"/>
  <c r="G134" i="10"/>
  <c r="B134" i="10"/>
  <c r="A134" i="10"/>
  <c r="G133" i="10"/>
  <c r="B133" i="10"/>
  <c r="A133" i="10"/>
  <c r="G132" i="10"/>
  <c r="B132" i="10"/>
  <c r="A132" i="10"/>
  <c r="G131" i="10"/>
  <c r="G130" i="10"/>
  <c r="G129" i="10"/>
  <c r="B129" i="10"/>
  <c r="A129" i="10"/>
  <c r="B128" i="10"/>
  <c r="A128" i="10"/>
  <c r="G127" i="10"/>
  <c r="B127" i="10"/>
  <c r="A127" i="10"/>
  <c r="G126" i="10"/>
  <c r="B126" i="10"/>
  <c r="A126" i="10"/>
  <c r="G125" i="10"/>
  <c r="B125" i="10"/>
  <c r="A125" i="10"/>
  <c r="G124" i="10"/>
  <c r="B124" i="10"/>
  <c r="A124" i="10"/>
  <c r="G123" i="10"/>
  <c r="B123" i="10"/>
  <c r="A123" i="10"/>
  <c r="G122" i="10"/>
  <c r="G121" i="10"/>
  <c r="G120" i="10"/>
  <c r="G119" i="10"/>
  <c r="B119" i="10"/>
  <c r="A119" i="10"/>
  <c r="G118" i="10"/>
  <c r="B118" i="10"/>
  <c r="A118" i="10"/>
  <c r="G117" i="10"/>
  <c r="B117" i="10"/>
  <c r="A117" i="10"/>
  <c r="G116" i="10"/>
  <c r="B116" i="10"/>
  <c r="G115" i="10"/>
  <c r="B115" i="10"/>
  <c r="A115" i="10"/>
  <c r="G114" i="10"/>
  <c r="B114" i="10"/>
  <c r="A114" i="10"/>
  <c r="G113" i="10"/>
  <c r="B113" i="10"/>
  <c r="G112" i="10"/>
  <c r="B112" i="10"/>
  <c r="A112" i="10"/>
  <c r="G111" i="10"/>
  <c r="B111" i="10"/>
  <c r="G110" i="10"/>
  <c r="B110" i="10"/>
  <c r="A110" i="10"/>
  <c r="G109" i="10"/>
  <c r="B109" i="10"/>
  <c r="A109" i="10"/>
  <c r="G108" i="10"/>
  <c r="B108" i="10"/>
  <c r="A108" i="10"/>
  <c r="G107" i="10"/>
  <c r="G105" i="10"/>
  <c r="G104" i="10"/>
  <c r="G103" i="10"/>
  <c r="B103" i="10"/>
  <c r="A103" i="10"/>
  <c r="G102" i="10"/>
  <c r="B102" i="10"/>
  <c r="A102" i="10"/>
  <c r="G101" i="10"/>
  <c r="B101" i="10"/>
  <c r="A101" i="10"/>
  <c r="G100" i="10"/>
  <c r="B100" i="10"/>
  <c r="A100" i="10"/>
  <c r="G99" i="10"/>
  <c r="B99" i="10"/>
  <c r="A99" i="10"/>
  <c r="G98" i="10"/>
  <c r="B98" i="10"/>
  <c r="G97" i="10"/>
  <c r="B97" i="10"/>
  <c r="A97" i="10"/>
  <c r="G96" i="10"/>
  <c r="B96" i="10"/>
  <c r="A96" i="10"/>
  <c r="G95" i="10"/>
  <c r="B95" i="10"/>
  <c r="A95" i="10"/>
  <c r="G94" i="10"/>
  <c r="B94" i="10"/>
  <c r="A94" i="10"/>
  <c r="G93" i="10"/>
  <c r="B93" i="10"/>
  <c r="G92" i="10"/>
  <c r="G91" i="10"/>
  <c r="B91" i="10"/>
  <c r="A91" i="10"/>
  <c r="G90" i="10"/>
  <c r="B90" i="10"/>
  <c r="A90" i="10"/>
  <c r="G89" i="10"/>
  <c r="B89" i="10"/>
  <c r="A89" i="10"/>
  <c r="G88" i="10"/>
  <c r="B88" i="10"/>
  <c r="A88" i="10"/>
  <c r="G87" i="10"/>
  <c r="B87" i="10"/>
  <c r="A87" i="10"/>
  <c r="G86" i="10"/>
  <c r="B86" i="10"/>
  <c r="A86" i="10"/>
  <c r="G85" i="10"/>
  <c r="B85" i="10"/>
  <c r="A85" i="10"/>
  <c r="G84" i="10"/>
  <c r="B84" i="10"/>
  <c r="A84" i="10"/>
  <c r="G83" i="10"/>
  <c r="B83" i="10"/>
  <c r="A83" i="10"/>
  <c r="G82" i="10"/>
  <c r="B82" i="10"/>
  <c r="A82" i="10"/>
  <c r="G81" i="10"/>
  <c r="B81" i="10"/>
  <c r="A81" i="10"/>
  <c r="G80" i="10"/>
  <c r="B80" i="10"/>
  <c r="A80" i="10"/>
  <c r="G79" i="10"/>
  <c r="B79" i="10"/>
  <c r="A79" i="10"/>
  <c r="G78" i="10"/>
  <c r="B78" i="10"/>
  <c r="A78" i="10"/>
  <c r="G77" i="10"/>
  <c r="B77" i="10"/>
  <c r="G76" i="10"/>
  <c r="B76" i="10"/>
  <c r="G75" i="10"/>
  <c r="B75" i="10"/>
  <c r="A75" i="10"/>
  <c r="G74" i="10"/>
  <c r="B74" i="10"/>
  <c r="A74" i="10"/>
  <c r="G73" i="10"/>
  <c r="B73" i="10"/>
  <c r="A73" i="10"/>
  <c r="G72" i="10"/>
  <c r="B72" i="10"/>
  <c r="A72" i="10"/>
  <c r="G71" i="10"/>
  <c r="B71" i="10"/>
  <c r="A71" i="10"/>
  <c r="G70" i="10"/>
  <c r="B70" i="10"/>
  <c r="A70" i="10"/>
  <c r="G69" i="10"/>
  <c r="G68" i="10"/>
  <c r="B68" i="10"/>
  <c r="A68" i="10"/>
  <c r="G67" i="10"/>
  <c r="B67" i="10"/>
  <c r="A67" i="10"/>
  <c r="G66" i="10"/>
  <c r="B66" i="10"/>
  <c r="A66" i="10"/>
  <c r="G65" i="10"/>
  <c r="B65" i="10"/>
  <c r="A65" i="10"/>
  <c r="G64" i="10"/>
  <c r="B64" i="10"/>
  <c r="A64" i="10"/>
  <c r="G63" i="10"/>
  <c r="B63" i="10"/>
  <c r="A63" i="10"/>
  <c r="G62" i="10"/>
  <c r="B62" i="10"/>
  <c r="A62" i="10"/>
  <c r="G61" i="10"/>
  <c r="B61" i="10"/>
  <c r="A61" i="10"/>
  <c r="G60" i="10"/>
  <c r="B60" i="10"/>
  <c r="A60" i="10"/>
  <c r="G59" i="10"/>
  <c r="B59" i="10"/>
  <c r="A59" i="10"/>
  <c r="G58" i="10"/>
  <c r="B58" i="10"/>
  <c r="A58" i="10"/>
  <c r="G57" i="10"/>
  <c r="B57" i="10"/>
  <c r="A57" i="10"/>
  <c r="G56" i="10"/>
  <c r="B56" i="10"/>
  <c r="A56" i="10"/>
  <c r="G55" i="10"/>
  <c r="B55" i="10"/>
  <c r="A55" i="10"/>
  <c r="G54" i="10"/>
  <c r="B54" i="10"/>
  <c r="A54" i="10"/>
  <c r="G53" i="10"/>
  <c r="B53" i="10"/>
  <c r="A53" i="10"/>
  <c r="G52" i="10"/>
  <c r="B52" i="10"/>
  <c r="A52" i="10"/>
  <c r="G51" i="10"/>
  <c r="B51" i="10"/>
  <c r="A51" i="10"/>
  <c r="G50" i="10"/>
  <c r="B50" i="10"/>
  <c r="A50" i="10"/>
  <c r="G49" i="10"/>
  <c r="B49" i="10"/>
  <c r="A49" i="10"/>
  <c r="G48" i="10"/>
  <c r="B48" i="10"/>
  <c r="A48" i="10"/>
  <c r="G47" i="10"/>
  <c r="B47" i="10"/>
  <c r="A47" i="10"/>
  <c r="G46" i="10"/>
  <c r="B46" i="10"/>
  <c r="A46" i="10"/>
  <c r="G45" i="10"/>
  <c r="B45" i="10"/>
  <c r="A45" i="10"/>
  <c r="G44" i="10"/>
  <c r="B44" i="10"/>
  <c r="G43" i="10"/>
  <c r="B43" i="10"/>
  <c r="A43" i="10"/>
  <c r="G42" i="10"/>
  <c r="B42" i="10"/>
  <c r="A42" i="10"/>
  <c r="G41" i="10"/>
  <c r="B41" i="10"/>
  <c r="A41" i="10"/>
  <c r="G40" i="10"/>
  <c r="B40" i="10"/>
  <c r="A40" i="10"/>
  <c r="G39" i="10"/>
  <c r="G38" i="10"/>
  <c r="B38" i="10"/>
  <c r="B37" i="10"/>
  <c r="G36" i="10"/>
  <c r="G35" i="10"/>
  <c r="G34" i="10"/>
  <c r="G33" i="10"/>
  <c r="B33" i="10"/>
  <c r="G32" i="10"/>
  <c r="B32" i="10"/>
  <c r="A32" i="10"/>
  <c r="B31" i="10"/>
  <c r="G27" i="10"/>
  <c r="G25" i="10"/>
  <c r="G24" i="10"/>
  <c r="G23" i="10"/>
  <c r="B23" i="10"/>
  <c r="A23" i="10"/>
  <c r="G22" i="10"/>
  <c r="B22" i="10"/>
  <c r="A22" i="10"/>
  <c r="G21" i="10"/>
  <c r="G20" i="10"/>
  <c r="B20" i="10"/>
  <c r="A20" i="10"/>
  <c r="G19" i="10"/>
  <c r="B19" i="10"/>
  <c r="A19" i="10"/>
  <c r="G18" i="10"/>
  <c r="B18" i="10"/>
  <c r="A18" i="10"/>
  <c r="G17" i="10"/>
  <c r="B17" i="10"/>
  <c r="A17" i="10"/>
  <c r="G14" i="10"/>
  <c r="B14" i="10"/>
  <c r="A14" i="10"/>
  <c r="G13" i="10"/>
  <c r="B13" i="10"/>
  <c r="A13" i="10"/>
  <c r="G12" i="10"/>
  <c r="B12" i="10"/>
  <c r="A12" i="10"/>
  <c r="G11" i="10"/>
  <c r="B11" i="10"/>
  <c r="A11" i="10"/>
  <c r="G10" i="10"/>
  <c r="B10" i="10"/>
  <c r="A10" i="10"/>
  <c r="G9" i="10"/>
  <c r="G8" i="10"/>
  <c r="B8" i="10"/>
  <c r="A8" i="10"/>
  <c r="AF62" i="8"/>
  <c r="F62" i="8"/>
  <c r="E61" i="8"/>
  <c r="AF61" i="8" s="1"/>
  <c r="H6" i="8"/>
  <c r="I6" i="8" s="1"/>
  <c r="J6" i="8" s="1"/>
  <c r="K6" i="8" s="1"/>
  <c r="L6" i="8" s="1"/>
  <c r="M6" i="8" s="1"/>
  <c r="N6" i="8" s="1"/>
  <c r="O6" i="8" s="1"/>
  <c r="P6" i="8" s="1"/>
  <c r="Q6" i="8" s="1"/>
  <c r="R6" i="8" s="1"/>
  <c r="S6" i="8" s="1"/>
  <c r="T6" i="8" s="1"/>
  <c r="U6" i="8" s="1"/>
  <c r="V6" i="8" s="1"/>
  <c r="W6" i="8" s="1"/>
  <c r="X6" i="8" s="1"/>
  <c r="Y6" i="8" s="1"/>
  <c r="Z6" i="8" s="1"/>
  <c r="AA6" i="8" s="1"/>
  <c r="AB6" i="8" s="1"/>
  <c r="AC6" i="8" s="1"/>
  <c r="AD6" i="8" s="1"/>
  <c r="AE6" i="8" s="1"/>
  <c r="C99" i="7"/>
  <c r="F31" i="5"/>
  <c r="F19" i="5"/>
  <c r="F17" i="5"/>
  <c r="F16" i="5"/>
  <c r="F13" i="5"/>
  <c r="F12" i="5"/>
  <c r="F11" i="5"/>
  <c r="F10" i="5"/>
  <c r="F8" i="5"/>
  <c r="H7" i="5"/>
  <c r="I7" i="5" s="1"/>
  <c r="J7" i="5" s="1"/>
  <c r="K7" i="5" s="1"/>
  <c r="L7" i="5" s="1"/>
  <c r="M7" i="5" s="1"/>
  <c r="N7" i="5" s="1"/>
  <c r="O7" i="5" s="1"/>
  <c r="P7" i="5" s="1"/>
  <c r="Q7" i="5" s="1"/>
  <c r="R7" i="5" s="1"/>
  <c r="S7" i="5" s="1"/>
  <c r="T7" i="5" s="1"/>
  <c r="U7" i="5" s="1"/>
  <c r="V7" i="5" s="1"/>
  <c r="W7" i="5" s="1"/>
  <c r="X7" i="5" s="1"/>
  <c r="Y7" i="5" s="1"/>
  <c r="Z7" i="5" s="1"/>
  <c r="AA7" i="5" s="1"/>
  <c r="AB7" i="5" s="1"/>
  <c r="AC7" i="5" s="1"/>
  <c r="AD7" i="5" s="1"/>
  <c r="AE7" i="5" s="1"/>
  <c r="F31" i="6"/>
  <c r="F17" i="6"/>
  <c r="F13" i="6"/>
  <c r="F12" i="6"/>
  <c r="F11" i="6"/>
  <c r="F10" i="6"/>
  <c r="F8" i="6"/>
  <c r="H7" i="6"/>
  <c r="I7" i="6" s="1"/>
  <c r="J7" i="6" s="1"/>
  <c r="K7" i="6" s="1"/>
  <c r="L7" i="6" s="1"/>
  <c r="M7" i="6" s="1"/>
  <c r="N7" i="6" s="1"/>
  <c r="O7" i="6" s="1"/>
  <c r="P7" i="6" s="1"/>
  <c r="Q7" i="6" s="1"/>
  <c r="R7" i="6" s="1"/>
  <c r="S7" i="6" s="1"/>
  <c r="T7" i="6" s="1"/>
  <c r="U7" i="6" s="1"/>
  <c r="V7" i="6" s="1"/>
  <c r="W7" i="6" s="1"/>
  <c r="X7" i="6" s="1"/>
  <c r="Y7" i="6" s="1"/>
  <c r="Z7" i="6" s="1"/>
  <c r="AA7" i="6" s="1"/>
  <c r="AB7" i="6" s="1"/>
  <c r="AC7" i="6" s="1"/>
  <c r="AD7" i="6" s="1"/>
  <c r="AE7" i="6" s="1"/>
  <c r="AJ64" i="4"/>
  <c r="AJ47" i="4"/>
  <c r="AJ33" i="4"/>
  <c r="AJ31" i="4"/>
  <c r="AJ18" i="4"/>
  <c r="M6" i="4"/>
  <c r="N6" i="4" s="1"/>
  <c r="O6" i="4" s="1"/>
  <c r="P6" i="4" s="1"/>
  <c r="Q6" i="4" s="1"/>
  <c r="R6" i="4" s="1"/>
  <c r="S6" i="4" s="1"/>
  <c r="T6" i="4" s="1"/>
  <c r="U6" i="4" s="1"/>
  <c r="V6" i="4" s="1"/>
  <c r="W6" i="4" s="1"/>
  <c r="X6" i="4" s="1"/>
  <c r="Y6" i="4" s="1"/>
  <c r="Z6" i="4" s="1"/>
  <c r="AA6" i="4" s="1"/>
  <c r="AB6" i="4" s="1"/>
  <c r="AC6" i="4" s="1"/>
  <c r="AD6" i="4" s="1"/>
  <c r="AE6" i="4" s="1"/>
  <c r="AF6" i="4" s="1"/>
  <c r="AG6" i="4" s="1"/>
  <c r="AH6" i="4" s="1"/>
  <c r="AI6" i="4" s="1"/>
  <c r="L6" i="4"/>
  <c r="K132" i="66"/>
  <c r="K131" i="66"/>
  <c r="K130" i="66"/>
  <c r="K129" i="66"/>
  <c r="K127" i="66"/>
  <c r="K126" i="66"/>
  <c r="K125" i="66"/>
  <c r="K124" i="66"/>
  <c r="K123" i="66"/>
  <c r="K122" i="66"/>
  <c r="K121" i="66"/>
  <c r="K120" i="66"/>
  <c r="K117" i="66"/>
  <c r="K116" i="66"/>
  <c r="K115" i="66"/>
  <c r="K114" i="66"/>
  <c r="K113" i="66"/>
  <c r="K112" i="66"/>
  <c r="K111" i="66"/>
  <c r="K110" i="66"/>
  <c r="K109" i="66"/>
  <c r="K107" i="66"/>
  <c r="K106" i="66"/>
  <c r="K105" i="66"/>
  <c r="K104" i="66"/>
  <c r="K103" i="66"/>
  <c r="K101" i="66"/>
  <c r="K100" i="66"/>
  <c r="K99" i="66"/>
  <c r="K97" i="66"/>
  <c r="K96" i="66"/>
  <c r="K94" i="66"/>
  <c r="K93" i="66"/>
  <c r="K92" i="66"/>
  <c r="K91" i="66"/>
  <c r="K90" i="66"/>
  <c r="K79" i="66"/>
  <c r="K77" i="66"/>
  <c r="K76" i="66"/>
  <c r="K74" i="66"/>
  <c r="K73" i="66"/>
  <c r="K72" i="66"/>
  <c r="K71" i="66"/>
  <c r="K70" i="66"/>
  <c r="K69" i="66"/>
  <c r="K67" i="66"/>
  <c r="K66" i="66"/>
  <c r="K65" i="66"/>
  <c r="K64" i="66"/>
  <c r="K63" i="66"/>
  <c r="K62" i="66"/>
  <c r="K61" i="66"/>
  <c r="K60" i="66"/>
  <c r="K59" i="66"/>
  <c r="K57" i="66"/>
  <c r="K56" i="66"/>
  <c r="K55" i="66"/>
  <c r="K54" i="66"/>
  <c r="K53" i="66"/>
  <c r="K52" i="66"/>
  <c r="K51" i="66"/>
  <c r="K50" i="66"/>
  <c r="K49" i="66"/>
  <c r="K47" i="66"/>
  <c r="K46" i="66"/>
  <c r="K45" i="66"/>
  <c r="K44" i="66"/>
  <c r="K43" i="66"/>
  <c r="K42" i="66"/>
  <c r="K41" i="66"/>
  <c r="K40" i="66"/>
  <c r="K37" i="66"/>
  <c r="K36" i="66"/>
  <c r="K35" i="66"/>
  <c r="K34" i="66"/>
  <c r="K33" i="66"/>
  <c r="K32" i="66"/>
  <c r="K31" i="66"/>
  <c r="K30" i="66"/>
  <c r="K29" i="66"/>
  <c r="K27" i="66"/>
  <c r="K26" i="66"/>
  <c r="K25" i="66"/>
  <c r="K24" i="66"/>
  <c r="K23" i="66"/>
  <c r="K22" i="66"/>
  <c r="K21" i="66"/>
  <c r="K20" i="66"/>
  <c r="K19" i="66"/>
  <c r="K17" i="66"/>
  <c r="K16" i="66"/>
  <c r="K15" i="66"/>
  <c r="K14" i="66"/>
  <c r="K13" i="66"/>
  <c r="K12" i="66"/>
  <c r="K11" i="66"/>
  <c r="K10" i="66"/>
  <c r="K9" i="66"/>
  <c r="K5" i="66"/>
  <c r="K4" i="66"/>
  <c r="K3" i="66"/>
  <c r="B57" i="50"/>
  <c r="B56" i="50"/>
  <c r="B55" i="50"/>
  <c r="B54" i="50"/>
  <c r="B53" i="50"/>
  <c r="B52" i="50"/>
  <c r="B51" i="50"/>
  <c r="B50" i="50"/>
  <c r="B49" i="50"/>
  <c r="B48" i="50"/>
  <c r="B47" i="50"/>
  <c r="B46" i="50"/>
  <c r="B45" i="50"/>
  <c r="B44" i="50"/>
  <c r="B43" i="50"/>
  <c r="B42" i="50"/>
  <c r="B41" i="50"/>
  <c r="B40" i="50"/>
  <c r="B39" i="50"/>
  <c r="B38" i="50"/>
  <c r="B37" i="50"/>
  <c r="B36" i="50"/>
  <c r="B35" i="50"/>
  <c r="B34" i="50"/>
  <c r="B33" i="50"/>
  <c r="B32" i="50"/>
  <c r="B31" i="50"/>
  <c r="B30" i="50"/>
  <c r="D28" i="50"/>
  <c r="B28" i="50"/>
  <c r="B27" i="50"/>
  <c r="B26" i="50"/>
  <c r="B25" i="50"/>
  <c r="B24" i="50"/>
  <c r="B23" i="50"/>
  <c r="B22" i="50"/>
  <c r="B21" i="50"/>
  <c r="B20" i="50"/>
  <c r="B19" i="50"/>
  <c r="B18" i="50"/>
  <c r="B17" i="50"/>
  <c r="B16" i="50"/>
  <c r="B15" i="50"/>
  <c r="B14" i="50"/>
  <c r="B13" i="50"/>
  <c r="B12" i="50"/>
  <c r="B11" i="50"/>
  <c r="B10" i="50"/>
  <c r="B9" i="50"/>
  <c r="B8" i="50"/>
  <c r="AH60" i="49"/>
  <c r="AG60" i="49"/>
  <c r="AF60" i="49"/>
  <c r="AE60" i="49"/>
  <c r="AD60" i="49"/>
  <c r="AC60" i="49"/>
  <c r="AB60" i="49"/>
  <c r="AA60" i="49"/>
  <c r="Z60" i="49"/>
  <c r="Y60" i="49"/>
  <c r="X60" i="49"/>
  <c r="W60" i="49"/>
  <c r="V60" i="49"/>
  <c r="U60" i="49"/>
  <c r="T60" i="49"/>
  <c r="S60" i="49"/>
  <c r="R60" i="49"/>
  <c r="Q60" i="49"/>
  <c r="O60" i="49"/>
  <c r="N60" i="49"/>
  <c r="M60" i="49"/>
  <c r="L60" i="49"/>
  <c r="K60" i="49"/>
  <c r="J60" i="49"/>
  <c r="I60" i="49"/>
  <c r="H60" i="49"/>
  <c r="G60" i="49"/>
  <c r="F60" i="49"/>
  <c r="E60" i="49"/>
  <c r="D60" i="49"/>
  <c r="AI58" i="49"/>
  <c r="AI57" i="49"/>
  <c r="AI56" i="49"/>
  <c r="AI55" i="49"/>
  <c r="AI54" i="49"/>
  <c r="AI53" i="49"/>
  <c r="AI52" i="49"/>
  <c r="AI51" i="49"/>
  <c r="AI50" i="49"/>
  <c r="AI49" i="49"/>
  <c r="AI48" i="49"/>
  <c r="AI47" i="49"/>
  <c r="AI46" i="49"/>
  <c r="AI45" i="49"/>
  <c r="AI44" i="49"/>
  <c r="AI43" i="49"/>
  <c r="AI42" i="49"/>
  <c r="AI41" i="49"/>
  <c r="AI40" i="49"/>
  <c r="AI39" i="49"/>
  <c r="AI38" i="49"/>
  <c r="AI37" i="49"/>
  <c r="AI36" i="49"/>
  <c r="AI35" i="49"/>
  <c r="AI34" i="49"/>
  <c r="AI33" i="49"/>
  <c r="AI32" i="49"/>
  <c r="AI31" i="49"/>
  <c r="AI30" i="49"/>
  <c r="AI29" i="49"/>
  <c r="AI28" i="49"/>
  <c r="AI27" i="49"/>
  <c r="AI26" i="49"/>
  <c r="AI25" i="49"/>
  <c r="AI24" i="49"/>
  <c r="AI23" i="49"/>
  <c r="AI22" i="49"/>
  <c r="AI21" i="49"/>
  <c r="AI20" i="49"/>
  <c r="AI19" i="49"/>
  <c r="AI18" i="49"/>
  <c r="AI17" i="49"/>
  <c r="AI16" i="49"/>
  <c r="AI15" i="49"/>
  <c r="AI14" i="49"/>
  <c r="AI13" i="49"/>
  <c r="AI12" i="49"/>
  <c r="AI11" i="49"/>
  <c r="AI10" i="49"/>
  <c r="AI9" i="49"/>
  <c r="AI8" i="49"/>
  <c r="AI7" i="49"/>
  <c r="AI6" i="49"/>
  <c r="AI5" i="49"/>
  <c r="AH5" i="49"/>
  <c r="AG5" i="49"/>
  <c r="AF5" i="49"/>
  <c r="AE5" i="49"/>
  <c r="AD5" i="49"/>
  <c r="AC5" i="49"/>
  <c r="AB5" i="49"/>
  <c r="AA5" i="49"/>
  <c r="Z5" i="49"/>
  <c r="Y5" i="49"/>
  <c r="X5" i="49"/>
  <c r="W5" i="49"/>
  <c r="V5" i="49"/>
  <c r="U5" i="49"/>
  <c r="T5" i="49"/>
  <c r="S5" i="49"/>
  <c r="R5" i="49"/>
  <c r="Q5" i="49"/>
  <c r="P5" i="49"/>
  <c r="N5" i="49"/>
  <c r="M5" i="49"/>
  <c r="L5" i="49"/>
  <c r="K5" i="49"/>
  <c r="J5" i="49"/>
  <c r="I5" i="49"/>
  <c r="H5" i="49"/>
  <c r="G5" i="49"/>
  <c r="F5" i="49"/>
  <c r="E5" i="49"/>
  <c r="D5" i="49"/>
  <c r="AD52" i="1"/>
  <c r="AD51" i="1"/>
  <c r="AD50" i="1"/>
  <c r="AD49" i="1"/>
  <c r="AD48" i="1"/>
  <c r="AD47" i="1"/>
  <c r="AD46" i="1"/>
  <c r="AD45" i="1"/>
  <c r="AD44" i="1"/>
  <c r="AD43" i="1"/>
  <c r="AD42" i="1"/>
  <c r="AD41" i="1"/>
  <c r="AD40" i="1"/>
  <c r="AD39" i="1"/>
  <c r="AD38" i="1"/>
  <c r="AD37" i="1"/>
  <c r="AD35" i="1"/>
  <c r="AD34" i="1"/>
  <c r="AD33" i="1"/>
  <c r="AD32" i="1"/>
  <c r="AD31" i="1"/>
  <c r="AD30" i="1"/>
  <c r="AD29" i="1"/>
  <c r="AD28" i="1"/>
  <c r="AD27" i="1"/>
  <c r="AD26" i="1"/>
  <c r="AD25" i="1"/>
  <c r="AD24" i="1"/>
  <c r="AD23" i="1"/>
  <c r="AD22" i="1"/>
  <c r="AD21" i="1"/>
  <c r="AD20" i="1"/>
  <c r="AD19" i="1"/>
  <c r="AD18" i="1"/>
  <c r="AD17" i="1"/>
  <c r="AD16" i="1"/>
  <c r="AD15" i="1"/>
  <c r="AD14" i="1"/>
  <c r="AD13" i="1"/>
  <c r="AD11" i="1"/>
  <c r="AD10" i="1"/>
  <c r="AD9" i="1"/>
  <c r="AD8" i="1"/>
  <c r="F7" i="1"/>
  <c r="G7" i="1" s="1"/>
  <c r="H7" i="1" s="1"/>
  <c r="I7" i="1" s="1"/>
  <c r="J7" i="1" s="1"/>
  <c r="K7" i="1" s="1"/>
  <c r="L7" i="1" s="1"/>
  <c r="M7" i="1" s="1"/>
  <c r="N7" i="1" s="1"/>
  <c r="O7" i="1" s="1"/>
  <c r="P7" i="1" s="1"/>
  <c r="Q7" i="1" s="1"/>
  <c r="R7" i="1" s="1"/>
  <c r="S7" i="1" s="1"/>
  <c r="T7" i="1" s="1"/>
  <c r="U7" i="1" s="1"/>
  <c r="V7" i="1" s="1"/>
  <c r="W7" i="1" s="1"/>
  <c r="X7" i="1" s="1"/>
  <c r="Y7" i="1" s="1"/>
  <c r="Z7" i="1" s="1"/>
  <c r="AA7" i="1" s="1"/>
  <c r="AB7" i="1" s="1"/>
  <c r="AC7" i="1" s="1"/>
  <c r="AF31" i="8" l="1"/>
  <c r="F61" i="8"/>
  <c r="AJ7" i="4"/>
  <c r="AF40" i="8" l="1"/>
  <c r="AF53" i="8" l="1"/>
  <c r="AF13" i="8"/>
  <c r="AF11" i="8"/>
  <c r="AF24" i="8"/>
  <c r="AF16" i="8"/>
  <c r="AF14" i="8"/>
  <c r="AF41" i="8"/>
  <c r="AF10" i="8"/>
  <c r="AF56" i="8"/>
  <c r="AF42" i="8"/>
  <c r="AF17" i="8"/>
  <c r="AF23" i="8"/>
  <c r="AF35" i="8"/>
  <c r="AF52" i="8"/>
  <c r="AF22" i="8"/>
  <c r="AF46" i="8"/>
  <c r="AF39" i="8"/>
  <c r="AF21" i="8"/>
  <c r="AF15" i="8"/>
  <c r="AF47" i="8"/>
  <c r="AF57" i="8"/>
  <c r="AF33" i="8"/>
  <c r="AF48" i="8"/>
  <c r="AF29" i="8"/>
  <c r="AF49" i="8"/>
  <c r="AF59" i="8"/>
  <c r="AF27" i="8"/>
  <c r="AF43" i="8"/>
  <c r="AF37" i="8"/>
  <c r="AF45" i="8"/>
  <c r="AF28" i="8"/>
  <c r="AF44" i="8"/>
  <c r="AF54" i="8"/>
  <c r="AF58" i="8"/>
  <c r="AF36" i="8"/>
  <c r="AF26" i="8"/>
  <c r="AF50" i="8"/>
  <c r="AF18" i="8"/>
  <c r="AF51" i="8"/>
  <c r="AF38" i="8"/>
  <c r="AF55" i="8"/>
  <c r="AF25" i="8"/>
  <c r="AF60" i="8"/>
  <c r="AF34" i="8"/>
  <c r="AF12" i="8"/>
  <c r="AF32" i="8" l="1"/>
  <c r="AF9" i="8"/>
  <c r="AF7" i="8" l="1"/>
  <c r="AF30" i="8"/>
  <c r="AF19" i="8" l="1"/>
</calcChain>
</file>

<file path=xl/sharedStrings.xml><?xml version="1.0" encoding="utf-8"?>
<sst xmlns="http://schemas.openxmlformats.org/spreadsheetml/2006/main" count="30737" uniqueCount="4046">
  <si>
    <t>Đơn vị tính: ha</t>
  </si>
  <si>
    <t>Thứ tự</t>
  </si>
  <si>
    <t>Chỉ tiêu sử dụng đất</t>
  </si>
  <si>
    <t>Mã</t>
  </si>
  <si>
    <t>Tổng diện tích 2021</t>
  </si>
  <si>
    <t>Phân bổ theo đơn vị hành chính</t>
  </si>
  <si>
    <t>An Bình</t>
  </si>
  <si>
    <t>An Hòa</t>
  </si>
  <si>
    <t>Bình Đa</t>
  </si>
  <si>
    <t>Bửu Hòa</t>
  </si>
  <si>
    <t>Bửu Long</t>
  </si>
  <si>
    <t>Hiệp Hòa</t>
  </si>
  <si>
    <t>Hố Nai</t>
  </si>
  <si>
    <t>Hóa An</t>
  </si>
  <si>
    <t>Hòa Bình</t>
  </si>
  <si>
    <t>Long Bình</t>
  </si>
  <si>
    <t>Long Bình Tân</t>
  </si>
  <si>
    <t>Long Hưng</t>
  </si>
  <si>
    <t>Phước Tân</t>
  </si>
  <si>
    <t>Quang Vinh</t>
  </si>
  <si>
    <t>Quyết Thắng</t>
  </si>
  <si>
    <t>Tam Hiệp</t>
  </si>
  <si>
    <t>Tam Hòa</t>
  </si>
  <si>
    <t>Tam Phước</t>
  </si>
  <si>
    <t>Tân Biên</t>
  </si>
  <si>
    <t>Tân Hạnh</t>
  </si>
  <si>
    <t>Tân Hiệp</t>
  </si>
  <si>
    <t>Tân Hòa</t>
  </si>
  <si>
    <t>Tân Mai</t>
  </si>
  <si>
    <t>Tân Phong</t>
  </si>
  <si>
    <t>Tân Tiến</t>
  </si>
  <si>
    <t>Tân Vạn</t>
  </si>
  <si>
    <t>Thanh Bình</t>
  </si>
  <si>
    <t>Thống Nhất</t>
  </si>
  <si>
    <t>Trảng Dài</t>
  </si>
  <si>
    <t>Trung Dũng</t>
  </si>
  <si>
    <t>TỔNG DIỆN TÍCH ĐẤT TỰ NHIÊN</t>
  </si>
  <si>
    <t>TTN</t>
  </si>
  <si>
    <t>Đất nông nghiệp</t>
  </si>
  <si>
    <t>NNP</t>
  </si>
  <si>
    <t>1.1</t>
  </si>
  <si>
    <t>Đất trồng lúa</t>
  </si>
  <si>
    <t>LUA</t>
  </si>
  <si>
    <t>Trong đó: Đất chuyên trồng lúa nước</t>
  </si>
  <si>
    <t>LUC</t>
  </si>
  <si>
    <t xml:space="preserve">                Đất trồng lúa còn lại</t>
  </si>
  <si>
    <t>LUK</t>
  </si>
  <si>
    <t>1.2</t>
  </si>
  <si>
    <t>Đất trồng cây hàng năm khác</t>
  </si>
  <si>
    <t>HNK</t>
  </si>
  <si>
    <t>1.3</t>
  </si>
  <si>
    <t>Đất trồng cây lâu năm</t>
  </si>
  <si>
    <t>CLN</t>
  </si>
  <si>
    <t>1.4</t>
  </si>
  <si>
    <t>Đất rừng phòng hộ</t>
  </si>
  <si>
    <t>RPH</t>
  </si>
  <si>
    <t>1.5</t>
  </si>
  <si>
    <t>Đất rừng đặc dụng</t>
  </si>
  <si>
    <t>RDD</t>
  </si>
  <si>
    <t>1.6</t>
  </si>
  <si>
    <t>Đất rừng sản xuất</t>
  </si>
  <si>
    <t>RSX</t>
  </si>
  <si>
    <t>Đất nuôi trồng thuỷ sản</t>
  </si>
  <si>
    <t>NTS</t>
  </si>
  <si>
    <t>1.8</t>
  </si>
  <si>
    <t>Đất làm muối</t>
  </si>
  <si>
    <t>LMU</t>
  </si>
  <si>
    <t>Đất nông nghiệp khác</t>
  </si>
  <si>
    <t>NKH</t>
  </si>
  <si>
    <t>Đất phi nông nghiệp</t>
  </si>
  <si>
    <t>PNN</t>
  </si>
  <si>
    <t>2.1</t>
  </si>
  <si>
    <t>Đất quốc phòng</t>
  </si>
  <si>
    <t>CQP</t>
  </si>
  <si>
    <t>2.2</t>
  </si>
  <si>
    <t>Đất an ninh</t>
  </si>
  <si>
    <t>CAN</t>
  </si>
  <si>
    <t>2.3</t>
  </si>
  <si>
    <t>Đất khu công nghiệp</t>
  </si>
  <si>
    <t>SKK</t>
  </si>
  <si>
    <t>2.4</t>
  </si>
  <si>
    <t>Đất cụm công nghiệp</t>
  </si>
  <si>
    <t>SKN</t>
  </si>
  <si>
    <t>2.5</t>
  </si>
  <si>
    <t>Đất thương mại, dịch vụ</t>
  </si>
  <si>
    <t>TMD</t>
  </si>
  <si>
    <t>2.6</t>
  </si>
  <si>
    <t>Đất cơ sở sản xuất phi nông nghiệp</t>
  </si>
  <si>
    <t>SKC</t>
  </si>
  <si>
    <t>2.7</t>
  </si>
  <si>
    <t>Đất sử dụng cho hoạt động khoáng sản</t>
  </si>
  <si>
    <t>SKS</t>
  </si>
  <si>
    <t>Đất sản xuất vật liệu xây dựng, làm đồ gốm</t>
  </si>
  <si>
    <t>SKX</t>
  </si>
  <si>
    <t>2.8</t>
  </si>
  <si>
    <t>Đất phát triển hạ tầng</t>
  </si>
  <si>
    <t>DHT</t>
  </si>
  <si>
    <t>Trong đó:</t>
  </si>
  <si>
    <t xml:space="preserve">  - Đất giao thông</t>
  </si>
  <si>
    <t>DGT</t>
  </si>
  <si>
    <t xml:space="preserve">  - Đất thủy lợi</t>
  </si>
  <si>
    <t>DTL</t>
  </si>
  <si>
    <t xml:space="preserve">  - Đất cơ sở văn hoá</t>
  </si>
  <si>
    <t>DVH</t>
  </si>
  <si>
    <t xml:space="preserve">  - Đất cơ sở y tế</t>
  </si>
  <si>
    <t>DYT</t>
  </si>
  <si>
    <t xml:space="preserve">  - Đất cơ sở giáo dục và đào tạo</t>
  </si>
  <si>
    <t>DGD</t>
  </si>
  <si>
    <t xml:space="preserve">  - Đất cơ sở thể dục - thể thao</t>
  </si>
  <si>
    <t>DTT</t>
  </si>
  <si>
    <t xml:space="preserve">  - Đất công trình năng lượng </t>
  </si>
  <si>
    <t>DNL</t>
  </si>
  <si>
    <t xml:space="preserve">  - Đất công trình bưu chính viễn thông </t>
  </si>
  <si>
    <t>DBV</t>
  </si>
  <si>
    <t xml:space="preserve"> - Đất xây dựng kho dự trữ quốc gia</t>
  </si>
  <si>
    <t>DKG</t>
  </si>
  <si>
    <t xml:space="preserve"> - Đất có di tích lịch sử - văn hóa</t>
  </si>
  <si>
    <t>DDT</t>
  </si>
  <si>
    <t xml:space="preserve"> - Đất bãi thải, xử lý chất thải</t>
  </si>
  <si>
    <t>DRA</t>
  </si>
  <si>
    <t xml:space="preserve"> - Đất cơ sở tôn giáo</t>
  </si>
  <si>
    <t>TON</t>
  </si>
  <si>
    <t xml:space="preserve"> - Đất làm nghĩa trang, nghĩa địa</t>
  </si>
  <si>
    <t>NTD</t>
  </si>
  <si>
    <t xml:space="preserve">  -  Đất cơ sở khoa học và công nghệ</t>
  </si>
  <si>
    <t>DKH</t>
  </si>
  <si>
    <t xml:space="preserve"> -  Đất cơ sở dịch vụ xã hội</t>
  </si>
  <si>
    <t>DXH</t>
  </si>
  <si>
    <t xml:space="preserve"> -  Đất chợ</t>
  </si>
  <si>
    <t>DCH</t>
  </si>
  <si>
    <t xml:space="preserve"> -  Đất công trình công cộng khác</t>
  </si>
  <si>
    <t>DHK</t>
  </si>
  <si>
    <t>2.9</t>
  </si>
  <si>
    <t>Đất danh lam thắng cảnh</t>
  </si>
  <si>
    <t>DDL</t>
  </si>
  <si>
    <t>2.10</t>
  </si>
  <si>
    <t>Đất sinh hoạt cộng đồng</t>
  </si>
  <si>
    <t>DSH</t>
  </si>
  <si>
    <t>2.11</t>
  </si>
  <si>
    <t>Đất khu vui chơi, giải trí công cộng</t>
  </si>
  <si>
    <t>DKV</t>
  </si>
  <si>
    <t>2.12</t>
  </si>
  <si>
    <t>Đất ở tại nông thôn</t>
  </si>
  <si>
    <t>ONT</t>
  </si>
  <si>
    <t>2.13</t>
  </si>
  <si>
    <t>Đất ở tại đô thị</t>
  </si>
  <si>
    <t>ODT</t>
  </si>
  <si>
    <t>2.14</t>
  </si>
  <si>
    <t>Đất xây dựng trụ sở cơ quan</t>
  </si>
  <si>
    <t>TSC</t>
  </si>
  <si>
    <t>2.15</t>
  </si>
  <si>
    <t>Đất xây dựng trụ sở của tổ chức sự nghiệp</t>
  </si>
  <si>
    <t>DTS</t>
  </si>
  <si>
    <t>2.16</t>
  </si>
  <si>
    <t>Đất xây dựng cơ sở ngoại giao</t>
  </si>
  <si>
    <t>DNG</t>
  </si>
  <si>
    <t>Đất cơ sở tín ngưỡng</t>
  </si>
  <si>
    <t>TIN</t>
  </si>
  <si>
    <t>2.17</t>
  </si>
  <si>
    <t>Đất sông, ngòi, kênh, rạch, suối</t>
  </si>
  <si>
    <t>SON</t>
  </si>
  <si>
    <t>2.18</t>
  </si>
  <si>
    <t>Đất có mặt nước chuyên dùng</t>
  </si>
  <si>
    <t>MNC</t>
  </si>
  <si>
    <t>Đất phi nông nghiệp khác</t>
  </si>
  <si>
    <t>PNK</t>
  </si>
  <si>
    <t>Đất chưa sử dụng</t>
  </si>
  <si>
    <t>CSD</t>
  </si>
  <si>
    <t>Đất đô thị*</t>
  </si>
  <si>
    <t>KDT</t>
  </si>
  <si>
    <t>Diện tích (ha)</t>
  </si>
  <si>
    <t>Tăng (+), giảm (-)</t>
  </si>
  <si>
    <t>Tỷ lệ (%)</t>
  </si>
  <si>
    <t xml:space="preserve">  -  Đất chợ</t>
  </si>
  <si>
    <t xml:space="preserve">  -  Đất hạ tầng khác</t>
  </si>
  <si>
    <t>TT</t>
  </si>
  <si>
    <t>Tên công trình</t>
  </si>
  <si>
    <t>Địa điểm (xã, phường)</t>
  </si>
  <si>
    <t>Mã Loại đất</t>
  </si>
  <si>
    <t>Tiến độ thực hiện chi tiết</t>
  </si>
  <si>
    <t>II. Các dự án đang triển khai thực hiện</t>
  </si>
  <si>
    <t>1. Các dự án đã có quyết định thu hồi đất</t>
  </si>
  <si>
    <t>Trung Đoàn Cảnh sát cơ động và Trung tâm huấn luyện Quân sự Thể dục thể thao</t>
  </si>
  <si>
    <t>Quyết định thu hồi đất số 3102/UBND ngày 9/7/2004 của UBND tỉnh và QĐ số 1484/QĐ-UBND ngày 26/5/2009 vv thu hồi đất để bồi thường, hỗ trợ tái định cư thực hiện dự án</t>
  </si>
  <si>
    <t>Trụ sở Công an phường An Hòa</t>
  </si>
  <si>
    <t>Khu công nghiệp Amata (mở rộng)</t>
  </si>
  <si>
    <t>KCN Hố Nai giai đoạn II</t>
  </si>
  <si>
    <t>Long Bình; Phước Tân</t>
  </si>
  <si>
    <t>QĐ thu hồi đất số 2250/QĐ-UBND ngày 15/7/2016 (0,4 ha) của các hộ gia đình cá nhân tại phường Long Bình. Quyết định thu hồi đất số 3946/QĐ-UBND ngày 12/11/2007 của UBND tỉnh</t>
  </si>
  <si>
    <t>Khu công nghiệp Giang Điền</t>
  </si>
  <si>
    <t>Quyết định thu hồi đất số 4018/QĐ-UBND ngày 27/11/2008 của UBND tỉnh</t>
  </si>
  <si>
    <t>Cụm công nghiệp Dốc 47</t>
  </si>
  <si>
    <t>Quyết định 2754/Quyết định-UBND ngày 11/9/2015 của UBND Tỉnh vv duyệt điều chỉnh cục bộ QH phân khu 1/2000 cụm CN Dốc 47 khoảng 9 ha sang đất ở (KDC - TM phục vụ công nhân, người lao động)</t>
  </si>
  <si>
    <t>Khu đô thị du lịch sinh thái Sơn Tiên</t>
  </si>
  <si>
    <t>Khu trung tâm thương mại dịch vụ và nhà ở của KCN AMATA</t>
  </si>
  <si>
    <t xml:space="preserve">Quyết định thu hồi đất số 4425/QĐ-UBND ngày 23/12/2008 của UBND tỉnh </t>
  </si>
  <si>
    <t>Nhà máy gạch TUYNEL (Liên hiệp HTX Dịch vụ Nông nghiệp tổng hợp Đồng Nai)</t>
  </si>
  <si>
    <t>Đầu tư xây dựng mở rộng nhà máy sản xuất phụ tùng ô tô, xe máy tại xã Tam Phước (Công ty Tiến Lộc)</t>
  </si>
  <si>
    <t>Trung tâm VH-TT phường Tân Tiến</t>
  </si>
  <si>
    <t>Đã có quyết định thu hồi đất</t>
  </si>
  <si>
    <t>Trạm y tế phường An Bình</t>
  </si>
  <si>
    <t>Cải tạo, hoàn chỉnh sân banh Biên Hòa</t>
  </si>
  <si>
    <t>Trường THPT Chu Văn An</t>
  </si>
  <si>
    <t>Trường THCS,THPT Tân Hòa</t>
  </si>
  <si>
    <t>Trường THCS Nguyễn Bỉnh Khiêm</t>
  </si>
  <si>
    <t>Trường THCS Tân Biên</t>
  </si>
  <si>
    <t>Quyết định số 1403/QĐ-UBND ngày 3/5/2019 của UBND thành phố về việc giao điều chỉnh, bổ sung kế hoạch đầu tư công năm 2019</t>
  </si>
  <si>
    <t xml:space="preserve">Trường THCS Tân Hạnh </t>
  </si>
  <si>
    <t>Trường THCS Tân Phong</t>
  </si>
  <si>
    <t>Trường THCS Thống Nhất</t>
  </si>
  <si>
    <t>Trường THCS Long Bình Tân (mở rộng)</t>
  </si>
  <si>
    <t>Trường Tiểu học Hóa An 2</t>
  </si>
  <si>
    <t>Trường TH Tân Tiến A</t>
  </si>
  <si>
    <t>Trường TH Phan Đăng Lưu</t>
  </si>
  <si>
    <t>Trường TH Lê Văn Tám</t>
  </si>
  <si>
    <t>Quyết định số 2850/QĐ-UBND ngày 04/09/2008 của UBND tỉnh về việc thu hồi đất để bồi thường, hỗ trợ tái định cư và giải phóng mặt bằng</t>
  </si>
  <si>
    <t>Trường TH - THCS Lê Quý Đôn (mở rộng)</t>
  </si>
  <si>
    <t>Trường TH Phước Tân</t>
  </si>
  <si>
    <t>Trường TH Tân Phong</t>
  </si>
  <si>
    <t>Hành lang an toàn giao thông Quốc lộ 51</t>
  </si>
  <si>
    <t>Đường số 3 (đường từ khu dân cư An Hòa đi đường số 4-KCN)</t>
  </si>
  <si>
    <t>Đường Đỗ Văn Thi (mở rộng đoạn 1)</t>
  </si>
  <si>
    <t>Đường đấu nối KCN Giang Điền với đường tránh Biên Hòa (Tổng Công ty phát triển khu công nghiệp)</t>
  </si>
  <si>
    <t>Phước Tân, Tam Phước</t>
  </si>
  <si>
    <t>Đường nối từ đường Nguyễn Ái Quốc tới đường nối Phan Đình Phùng - Cây Chàm (đường vào Viện kiểm sát)</t>
  </si>
  <si>
    <t>Đường vào Trường THCS Ngô Nhơn Tịnh</t>
  </si>
  <si>
    <t>Hương lộ 21</t>
  </si>
  <si>
    <t>Đường vào Trạm bơm tăng áp</t>
  </si>
  <si>
    <t>Đường vào trường THCS Tân Phong</t>
  </si>
  <si>
    <t>Đường Lưu Văn Viết</t>
  </si>
  <si>
    <t>Đường D9 (nối đường Võ Thị Sáu và đường Nguyễn Văn Hoa)</t>
  </si>
  <si>
    <t>Đường dẫn vào Trường THPT Chu Văn An</t>
  </si>
  <si>
    <t>Đường vào trạm bơm số 1</t>
  </si>
  <si>
    <t>Trạm bơm tăng áp và hệ thống cấp nước Thiện Tân (gđ 2)</t>
  </si>
  <si>
    <t>Tân Biên, Long Bình</t>
  </si>
  <si>
    <t>Trạm bơm nước thải số 1</t>
  </si>
  <si>
    <t>Nhà máy xử lý nước thải số 2</t>
  </si>
  <si>
    <t>Cải tạo rạch Diên Hồng</t>
  </si>
  <si>
    <t>Tuyến cống thoát nước hạ lưu khu TĐC dự án QL 1A đoạn tránh thành phố Biên Hòa (Công ty Đồng Thuận)</t>
  </si>
  <si>
    <t>Mương thoát nước cho khu công nghiệp Giang Điền</t>
  </si>
  <si>
    <t>Hệ thống thoát nước khu vực suối Nước Trong</t>
  </si>
  <si>
    <t>Trạm biến áp 500kV Tân Uyên và đường dây đấu nối</t>
  </si>
  <si>
    <t>Bửu Hòa; Hóa An; Tân Hạnh</t>
  </si>
  <si>
    <t>Đã bàn giao mặt bằng 24/24 móng trụ, 359,m5/359.5m cáp ngầm cho Chủ đầu tư để thi công</t>
  </si>
  <si>
    <t>Trạm Biến áp 110 kV Giang Điền và đường dây đấu nối</t>
  </si>
  <si>
    <t>Mở rộng chợ Sặt</t>
  </si>
  <si>
    <t>Mở rộng đền thờ Nguyễn Hữu Cảnh</t>
  </si>
  <si>
    <t xml:space="preserve">- Đã có Quyết định thu hồi đất
-11/12 hộ đã nhận tiền bồi thường. </t>
  </si>
  <si>
    <t>Đền Quốc Tổ Hùng Vương (mở rộng)</t>
  </si>
  <si>
    <t>Khu tái định cư phục vụ dự án Khu đô thị và du lịch Sơn Tiên</t>
  </si>
  <si>
    <t>Khu tái định cư phục vụ dự án Mở rộng trường THCS Hòa Hưng</t>
  </si>
  <si>
    <t>Khu tái định cư đường tránh QL1A (Công ty Đồng Thuận)</t>
  </si>
  <si>
    <t>Khu dân cư phục vụ tái định cư 4,20 ha</t>
  </si>
  <si>
    <t>Khu tái định cư số 91 (Ban quản lý dự án)</t>
  </si>
  <si>
    <t>Khu dân cư và Tái định cư Tân Biên 2 (Cty Tín Nghĩa)</t>
  </si>
  <si>
    <t>Nghị quyết số 106/NQ-HĐND ngày 31/08/2020 của Hội đồng nhân dân thành phố Biên Hòa về việc quyết định chủ trương đầu tư nhóm B, nhóm C trên địa bàn thành phố Biên Hòa.</t>
  </si>
  <si>
    <t>Xây dựng hạ tầng Khu tái định cư phường Tân Biên</t>
  </si>
  <si>
    <t>Khu dân cư phục vụ tái định cư dự án cầu Đồng Nai và kinh doanh (Công ty An Hưng Phát)</t>
  </si>
  <si>
    <t>Khu tái định cư phường Quang Vinh</t>
  </si>
  <si>
    <t>Khu dân cư phục vụ tái định cư</t>
  </si>
  <si>
    <t>Khu dân cư cho người có thu nhập thấp (Khu đô thị du lịch sinh thái của Công ty Tràng An)</t>
  </si>
  <si>
    <t>Quyết định số 2850 ngày 6/9/2013 của UBND Tỉnh duyệt quy hoạch chi tiết 1/500; QĐ thu hồi đất số 2769/QĐ-UBND ngày 25/8/2008 của UBND tỉnh và QĐ 1500/QĐ-UBND ngày 15/6/2010 đc diện tích thu hồi của QĐ 2769</t>
  </si>
  <si>
    <t>Khu dân cư Long Hưng</t>
  </si>
  <si>
    <t>Khu đô thị, sân golf, thể thao và du lịch sinh thái Long Thành (Cty Golf Long Thành)</t>
  </si>
  <si>
    <t>Khu dân cư và tái định cư số 44 (Công ty CP phát triển hạ tầng An Hưng Phát)</t>
  </si>
  <si>
    <t>Khu dân cư - TMDV số 22 (Công ty Phúc Hiếu)</t>
  </si>
  <si>
    <t>Bửu Hòa, Tân Vạn</t>
  </si>
  <si>
    <t>Khu dân cư số 3</t>
  </si>
  <si>
    <t>Nhà ở cao tầng kết hợp trường mầm non (Công ty CPVLXD Thế Giới Nhà)</t>
  </si>
  <si>
    <t>Khu dân cư Long Bình Tân tại phường Long Bình Tân (Cty Toàn Thịnh Phát)</t>
  </si>
  <si>
    <t>Khu dân cư số 93 (Cty XD Miền Đông)</t>
  </si>
  <si>
    <t>Nhà ở kết hợp TMDV số 82 (Cty Đông Á Phát)</t>
  </si>
  <si>
    <t>Khu nhà ở số 63 ( Cty Kinh Doanh Nhà)</t>
  </si>
  <si>
    <t>Khu nhà ở chung cư  cao tầng đường QL 1K</t>
  </si>
  <si>
    <t>Khu tái định cư phường Thống Nhất và phường Tân Mai</t>
  </si>
  <si>
    <t>Thống Nhất, Tân Mai</t>
  </si>
  <si>
    <t>Khu nhà ở Tân Vạn</t>
  </si>
  <si>
    <t>Khu dân cư An Hòa 2</t>
  </si>
  <si>
    <t>Nhà ở thấp tầng kết hợp TMDV số 45 (Cty Đông Á Phát)</t>
  </si>
  <si>
    <t>Văn bản số 2682/UBND-ĐT ngày 13/3/2017 của UBND TP. Biên Hòa</t>
  </si>
  <si>
    <t>Trung tâm hành chính công</t>
  </si>
  <si>
    <t>Quyết định số 1403/QĐ-UBND ngày 03/05/2019 của UBND thành phố Biên Hòa về việc giao điều chỉnh kế hoạch vốn đầu tư công năm 2019 nguồn vốn ngân sách Biên Hòa
Quyết định số 2292/QĐ-UBND ngày 01/06/2017 của UBND thành phố về việc điều chỉnh chủ trương đầu tư dự án.
VB số 838/UBND-ĐT ngày 17/01/2018 của UBND thành phố về việc xử lý đề xuất thu hồi thêm diện tích đất</t>
  </si>
  <si>
    <t>Trụ sở làm việc Trung tâm Kiểm định và Tư vấn Xây dựng Đồng Nai</t>
  </si>
  <si>
    <t>Khai thác chế biến Đá xây dựng Mỏ đá Tân Cang 9</t>
  </si>
  <si>
    <t>Giấy phép số 1325/GP-UBND ngày 20/4/2017 của UBND tỉnh về Gấy phép khai thác khoáng sản (nhận chuyển nhượng); Giấy đăng ký số 116/2017/AP-Cv ngày 8/12/2017 của HTX An Phát vv đăng ký kế hoạch SDĐ năm 2018</t>
  </si>
  <si>
    <t>Nhà văn hóa kết hợp trụ sở làm việc KP5</t>
  </si>
  <si>
    <t>TB số 509/TB-UBND ngày 2/8/2017 vv kết luận của PCT UBND TP. Biên Hòa tại buổi làm việc với các đơn vị và UBND các phường xã về tình hình xây dựng các Vp khu phố</t>
  </si>
  <si>
    <t>Nhà văn hóa kết hợp trụ sở làm việc KP3, 4</t>
  </si>
  <si>
    <t>Dự án cải tạo cảnh quan môi trường xung quanh khu vực Hồ Điều Hòa</t>
  </si>
  <si>
    <t>Khu vui chơi giải trí công cộng tại khu phố 11</t>
  </si>
  <si>
    <t>Đã đo vẽ tách phần diện tích nhận bàn giao mặt bằng từ TTPTQĐ tỉnh</t>
  </si>
  <si>
    <t>Công viên B5</t>
  </si>
  <si>
    <t>Khu đất số 5 (Tờ 9 thửa 153)</t>
  </si>
  <si>
    <t>Khu đất số 1 ( tờ 33 thửa 217)</t>
  </si>
  <si>
    <t>Khu đất số 20 (Tờ 22 thửa 19)</t>
  </si>
  <si>
    <t>Khu đất số 25 (Tờ 13 thửa 31)</t>
  </si>
  <si>
    <t>Khu đất số 23 (Tờ 25 thửa 7 )</t>
  </si>
  <si>
    <t>Khu đất số 30 (vị trí Trường TH Tân Phong A mở rộng)</t>
  </si>
  <si>
    <t>Khu đất số 72 (Khu đất Bệnh viện Đa Khoa Đồng Nai (Khu BV Trung cao-CS2))</t>
  </si>
  <si>
    <t>Khu đất số 71 (Khu đất của Ban bảo vệ sức khỏe cán bộ)</t>
  </si>
  <si>
    <t>Khu đất tờ 60 thửa 41</t>
  </si>
  <si>
    <t>Khu đất số 8 (tờ 11 thửa 137)</t>
  </si>
  <si>
    <t>Khu đất số 17 (tờ 29 thửa 62)</t>
  </si>
  <si>
    <t>2. Các dự án đã có thông báo thu hồi đất</t>
  </si>
  <si>
    <t>Khu công nghiệp Tam Phước</t>
  </si>
  <si>
    <t>Thông báo thu hồi đất số 1144/TB-UBND ngày 23/7/2021 của UBTP diện tích 2.15ha
Phần diện tích còn lại chưa có thông báo thu hồi đất</t>
  </si>
  <si>
    <t>Mở rộng trường THCS Hòa Hưng</t>
  </si>
  <si>
    <t>Trường THCS Ngô Nhơn Tịnh</t>
  </si>
  <si>
    <t>Trường TH Long Bình 1</t>
  </si>
  <si>
    <t>Trường Tiểu học Long Bình 2</t>
  </si>
  <si>
    <t>Trường TH Trảng Dài 2 (Kp4)</t>
  </si>
  <si>
    <t>Trường TH Tân Hiệp (mới)</t>
  </si>
  <si>
    <t>Trường MN Tân Vạn</t>
  </si>
  <si>
    <t>Cảng Đồng Nai (mở rộng)</t>
  </si>
  <si>
    <t>Bến Xe Biên Hòa 2</t>
  </si>
  <si>
    <t>Đường ven sông Cái đoạn từ đường Hà Huy Giáp đến đường Trần Quốc Toản</t>
  </si>
  <si>
    <t>Các phường</t>
  </si>
  <si>
    <t>Hương Lộ 2 (đoạn 1 từ QL 51 đến cầu Long Hưng)</t>
  </si>
  <si>
    <t>Phần đường bổ sung vào trường THCS Nguyễn Bỉnh Khiêm</t>
  </si>
  <si>
    <t>Bửu Long, Quang Vinh</t>
  </si>
  <si>
    <t>Xây dựng tuyến phố đi bộ tại phường Thống Nhất</t>
  </si>
  <si>
    <t>Đường vào trường TH Long Bình 1</t>
  </si>
  <si>
    <t>Xây dựng cầu vàm cái Sứt trên hương lộ 2 nối dài</t>
  </si>
  <si>
    <t>Long Hưng, Tam Phước</t>
  </si>
  <si>
    <t>- UBND tỉnh phê duyệt BC NCKT số 3436/QĐ-UBND ngày 31/10/2019
- Ngày 05/10/2020 đã khởi công công trình, tiến độ xây dựng 530 ngày (đang đổ BTCT các trụ T4,T5,T8,T9,T10,thi công móng cọc khoan nhồi trụ T6,T7)
- Hiện tại UBND thành phố đã báo cáo UBND tỉnh xem xét điều chỉnh lại thông báo thu hồi đất phần diện tích cầu Vàm Cái Sứt nằm trong dự án Khu đô thị KN Biên Hòa để triển khai công tác thu hồi bồi thường
- Ngày 17/6/2021 Sở TNMT có Văn bản số 4555/STNMT-QH báo cáo UBND tỉnh xem xét điều chỉnh thông báo thu hồi đất số 75/TB-UBND ngày 04/1/2012</t>
  </si>
  <si>
    <t>Đường ven sông Đồng Nai (đoạn từ cầu Hóa An đến ranh huyện Vĩnh Cửu)</t>
  </si>
  <si>
    <t>Nạo vét suối Săn Máu đoạn đầu của nhánh suối chính (xuất phát từ phường Tân Hòa) đến cầu Xóm Mai</t>
  </si>
  <si>
    <t>Tân Biên, Tân Hòa, Hố Nai, Trảng Dài</t>
  </si>
  <si>
    <t>Dự án chống ngập úng khu vực Suối Chùa, suối Bà Lúa và Suối Cầu Quan</t>
  </si>
  <si>
    <t>Long Bình, Long Bình Tân, An Hòa, An Bình, Phước Tân</t>
  </si>
  <si>
    <t>Đường dây 220kV Sông Mây - Tam Phước</t>
  </si>
  <si>
    <t>Tam Phước, Phước Tân</t>
  </si>
  <si>
    <t>Trạm BA 220 kV Tam Phước và đường dây đấu nối</t>
  </si>
  <si>
    <t>Chợ Hóa An (mở rộng)</t>
  </si>
  <si>
    <t>Khu dân cư và tái định cư số 27 (Công ty TNHH Đầu tư phát triển Hiệp Hòa)</t>
  </si>
  <si>
    <t>Dự án Khu nhà ở biệt thự vườn và khu tái định cư tại núi Dòng Dài</t>
  </si>
  <si>
    <t>Khu dân cư phục vụ tái định cư số 71</t>
  </si>
  <si>
    <t>Khu dân cư theo QL1 tránh TP Biên Hòa (Công ty Đồng Thuận)</t>
  </si>
  <si>
    <t>Khu đô thị mới KN Biên Hòa</t>
  </si>
  <si>
    <t>Khu dân cư dự án số 6 (Công ty Phú Thuận Lợi)</t>
  </si>
  <si>
    <t>Khu nhà ở kết hợp TMDV số 78</t>
  </si>
  <si>
    <t>Khu dân cư An Hòa 3 (giai đoạn 2 - Cty cổ phần sonadezi An Bình)</t>
  </si>
  <si>
    <t>Khu dân cư phường Thống Nhất (Công ty D2D)</t>
  </si>
  <si>
    <t>Quyết định phê duyệt điều chỉnh cục bộ quy hoạch chi tiết 1/500 số 2210/QĐ-UBND ngày 17/7/2014 của UBND tỉnh; VB số 132/UBND-CNN ngày 5/1/2018 của UBND tỉnh vv chủ trương ĐC ranh QH dự án (giai đoạn 2) của Cty D2D</t>
  </si>
  <si>
    <t>Khu dân cư phục vụ tái định cư phường Bình Đa 2</t>
  </si>
  <si>
    <t>Khu tái định cư phường Thống Nhất và phường Tân Mai 2</t>
  </si>
  <si>
    <t>Mỏ đá xây dựng Tân Cang 1 -Phước Tân</t>
  </si>
  <si>
    <t>Mỏ đá xây dựng Tân Cang 2 mở rộng -Phước Tân (BH.Đ2-3)</t>
  </si>
  <si>
    <t>Mỏ đá xây dựng Tân Cang 4 -Phước Tân</t>
  </si>
  <si>
    <t>Mỏ đá xây dựng Tân Cang 5 -Phước Tân</t>
  </si>
  <si>
    <t>Mỏ đá xây dựng Tân Cang 6 -Phước Tân</t>
  </si>
  <si>
    <t>Mỏ đá xây dựng Tân Cang 7 -Phước Tân (BH.Đ8-2)</t>
  </si>
  <si>
    <t>Phước Tân; Tam Phước</t>
  </si>
  <si>
    <t>Thông báo thu hồi đất số 1350/Tb-UBND ngày  25/2/2011 của UBND tỉnh; Vị trí xác định theo Giấy phép thăm dò số 3804/GP-UBND ngày 11/11/2016</t>
  </si>
  <si>
    <t>Mỏ đá xây dựng Tân Cang 8 -Phước Tân (BH.Đ1-3)</t>
  </si>
  <si>
    <t>Phước Tân - Tam Phước</t>
  </si>
  <si>
    <t>Mỏ đá xây dựng Ấp Miễu</t>
  </si>
  <si>
    <t>Mỏ đá xây dựng Tân Cang 3 -Phước Tân</t>
  </si>
  <si>
    <t>Công viên cây xanh và kè dọc sông Đồng Nai</t>
  </si>
  <si>
    <t>3. Các dự án đã được chấp thuận chủ trương đầu tư</t>
  </si>
  <si>
    <t>Phòng PC 68</t>
  </si>
  <si>
    <t>Trạm kinh doanh xăng dầu Phong Truyền 3</t>
  </si>
  <si>
    <t>Nhà hàng Monkok</t>
  </si>
  <si>
    <t>Sân thể thao phường Tam Phước</t>
  </si>
  <si>
    <t>Trường TH Long Bình Tân 2</t>
  </si>
  <si>
    <t>Trung tâm Công tác xã hội tổng hợp</t>
  </si>
  <si>
    <t>Tuyến đường giao thông dọc suối Săn Máu theo quy hoạch</t>
  </si>
  <si>
    <t>Đường 23 theo quy hoạch (dự án đường kết nối từ đường Điểu Xiển vào khu tập thể dệt Thống Nhất)</t>
  </si>
  <si>
    <t>Đường nối từ đường Võ Thị Sáu sang đường Hưng Đạo Vương</t>
  </si>
  <si>
    <t>Đường trục Trung tâm thành phố Biên Hòa đoạn từ đường Võ Thị Sáu đến đường Đặng Văn Trơn (Cầu Thống Nhất và đường kết nối 02 đầu cầu), tại phường Thống Nhất và phường Hiệp Hòa, thành phố Biên Hòa</t>
  </si>
  <si>
    <t>Thống Nhất, Hiệp Hòa</t>
  </si>
  <si>
    <t>Đường vào trường THPT Nam Hà</t>
  </si>
  <si>
    <t>Gia cố bờ sông khu vực trụ cầu T9</t>
  </si>
  <si>
    <t>Đường nối từ đường ven sông Cái đến đường Võ Thị Sáu</t>
  </si>
  <si>
    <t>Gia cố bờ sông Đồng Nai (đoạn từ cầu Rạch Cát đến Cầu Ghềnh)</t>
  </si>
  <si>
    <t>Gia cố bờ trái sông Đồng Nai (đoạn từ đình Phước Lư đến khu dân cư dọc sông Rạch Cát)</t>
  </si>
  <si>
    <t>Thống Nhất, Quyết Thắng</t>
  </si>
  <si>
    <t xml:space="preserve">-Dự án đã được duyệt điều chỉnh dự án đầu tư tại Quyết định số 3715/QĐ-UBND ngày 09/10/2020. - Ngày 12/5/2021, UBND tỉnh có quyết định số 1560/QĐ-UBND về việc phê duyệt kế hoạch lựa chọn nhà thầu gói thầu tư vấn. Hiện Ban QLDA đang tổ chức lựa chọn nhà thầu tư vấn
- Ngày 16/7/2021, Sở Tài nguyên và Môi trường có tờ trình số 767/STNMT gửi UBND tỉnh đề nghị phê duyệt giá đất cho dự án </t>
  </si>
  <si>
    <t>Trạm 110 kV KĐT Long Hưng và đường dây đấu nối</t>
  </si>
  <si>
    <t>Trạm biến áp 110kV Phước Tân và nhánh rẽ đấu nối</t>
  </si>
  <si>
    <t>Công văn số 12166/UBND-KTN ngày 22/10/2019 của UBND tỉnh Đồng Nai về việc thỏa thuận vị trí trạm biến áp 110kV phước Tân và đường dây đấu nối</t>
  </si>
  <si>
    <t>Đường dây 220kV 2 mạch xuất tuyến TC 220kV trạm 500kV Long Thành - Công nghệ cao</t>
  </si>
  <si>
    <t>Văn bản số 12173/UBND-CNN ngày 23/10/2017, Công văn số 01/UBND-KTN ngày 02/01/2020 của UBND tỉnh về thỏa thuận hướng tuyến</t>
  </si>
  <si>
    <t>Đường dây 4 mạch từ trạm biến áp 220kV Tam Phước đấu nối chuyển tiếp trên đường dây 2 mạch Long Bình - Long Thành</t>
  </si>
  <si>
    <t>Văn bản số 13033/UBND-CNN ngày 11/11/2019 của UBND tỉnh về việc thỏa thuận hướng tuyến.</t>
  </si>
  <si>
    <t>Khu dân cư Tân Hạnh</t>
  </si>
  <si>
    <t>Khu dân cư Bửu Hòa Phát</t>
  </si>
  <si>
    <t>Quyết định số 3341/QĐ-UBND ngày 23/10/2019 của UBND tỉnh Đồng Nai về việc chủ trương đầu tư</t>
  </si>
  <si>
    <t>Khu dân cư tạo vốn số 3 (phục vụ dự án đường từ cầu Bửu Hòa đến Quốc lộ 1K)</t>
  </si>
  <si>
    <t>Hạ tầng khu dân cư, thương mại và tái định cư 6,30 ha</t>
  </si>
  <si>
    <t>Hạ tầng khu tái định cư 11ha</t>
  </si>
  <si>
    <t>Xây dựng hạ tầng Khu tái định cư phường Tân Biên (dự án 2)</t>
  </si>
  <si>
    <t>Khu dân cư cao cấp Đại Phong</t>
  </si>
  <si>
    <t>Khu dân cư - thương mại Phú Gia</t>
  </si>
  <si>
    <t>Cụm kho vật chứng của Cục Thi hành án dân sự tỉnh Đồng Nai và Chi cục Thi hành án dân sự thành phố Biên Hòa</t>
  </si>
  <si>
    <t>Nhà văn hóa kết hợp trụ sở làm việc KP2A</t>
  </si>
  <si>
    <t>Ngày 19/11/2019, UBND thành phố có văn bản số 14734/UBND-XDCB về việc chủ trương thay đổi quy mô công trình xây dựng Văn phòng khu phố 2A phường Trảng Dài</t>
  </si>
  <si>
    <t>4. Các dự án đang lập thủ tục giao đất</t>
  </si>
  <si>
    <t>Công trình phòng thủ tỉnh</t>
  </si>
  <si>
    <t>QĐ số 571/QĐ-UBND ngày 19/4/2016 của UBND thành phố v/v thu hồi đất do bà Trần Ngọc Thụy Trâm tự nguyện trả lại đất giao UBND phường Tam Phước quản lý
Theo VB số 8641/STNMT-QH ngày 30/10/2020, sau khi đăng ký vào KHSDD, đề nghị Bộ CHQS nộp hồ sơ tại Trung tâm hành chính công tỉnh để Sở TNMT lập thủ tục trình UBND tỉnh giao đất</t>
  </si>
  <si>
    <t xml:space="preserve">Đồn Công an Khu công nghiệp Tam Phước </t>
  </si>
  <si>
    <t>Trụ sở công an xã Long Hưng</t>
  </si>
  <si>
    <t>Vị trí trong khu trung tâm hành chính xã, đất do UBND xã quản lý</t>
  </si>
  <si>
    <t>Cụm công nghiệp gốm sứ Tân Hạnh</t>
  </si>
  <si>
    <t>Mở rộng nhà xưởng sản xuất (công ty SCM)</t>
  </si>
  <si>
    <t>Khu trưng bày sản phẩm và kho hàng (Cty TNHH SX Thương Mại Tiến Lộc)</t>
  </si>
  <si>
    <t>Trung tâm VH-TT phường Bửu Hòa</t>
  </si>
  <si>
    <t>Trường TH Long Hưng</t>
  </si>
  <si>
    <t>Trường MN Long Bình</t>
  </si>
  <si>
    <t>Trường MN Long Hưng</t>
  </si>
  <si>
    <t>Chùa Từ Bi</t>
  </si>
  <si>
    <t>Chùa Trúc Lâm Viên Nghiêm</t>
  </si>
  <si>
    <t>Cơ sở hiện trạng, đăng ký để cấp giấy</t>
  </si>
  <si>
    <t>Niệm Phật Đường Long Hưng</t>
  </si>
  <si>
    <t>Họ đạo Cao Đài Tân Hạnh (CĐTN)</t>
  </si>
  <si>
    <t xml:space="preserve">Cơ sở tôn giáo hiện trạng </t>
  </si>
  <si>
    <t>Ban Trị sự GHPGVN tỉnh</t>
  </si>
  <si>
    <t>Đã có hiện trạng, đăng ký để cấp giấy</t>
  </si>
  <si>
    <t>Tịnh xá Ngọc Pháp</t>
  </si>
  <si>
    <t>Cơ sở Hóa An (nay là Giáo xứ Hóa An)</t>
  </si>
  <si>
    <t>Cập nhật điều chỉnh lại QHSDD 2030 để giao đất</t>
  </si>
  <si>
    <t>Chùa Long Phú</t>
  </si>
  <si>
    <t>Trường Trung cấp Phật học</t>
  </si>
  <si>
    <t>Nhà thờ Tân Cang (Giáo xứ Tân Cang)</t>
  </si>
  <si>
    <t>Chùa Quảng Nghiêm</t>
  </si>
  <si>
    <t>Tịnh thất Quan Âm</t>
  </si>
  <si>
    <t>Hội trường giáo xứ Thiên Bình (Giáo xứ Thiên Bình)</t>
  </si>
  <si>
    <t>Nhà dòng giáo xứ Long Đức (Trường MG Long Đức 1)</t>
  </si>
  <si>
    <t>Nhà thờ giáo xứ Đại Lộ (Giáo xứ Đại Lộ)</t>
  </si>
  <si>
    <t>Dòng Nữ Tu Đa Minh Thái Bình (Trường mầm non)</t>
  </si>
  <si>
    <t>Nhà Giáo lý Giáo xứ Bình Hải (Giáo xứ Bình Hải)</t>
  </si>
  <si>
    <t>Chùa Tịnh Châu Như Ý</t>
  </si>
  <si>
    <t>Chùa Pháp Bửu</t>
  </si>
  <si>
    <t>Tịnh Thất Bửu Minh</t>
  </si>
  <si>
    <t xml:space="preserve">Nhà Thờ Tin Lành (Chi hội Tin Lành Bên Hòa) </t>
  </si>
  <si>
    <t>Tịnh thất Liên Thanh</t>
  </si>
  <si>
    <t>Chùa Phước Long</t>
  </si>
  <si>
    <t>Thiền viện Trúc Lâm Nhật Quang</t>
  </si>
  <si>
    <t>Nhà văn hóa kết hợp trụ sở làm việc KP6</t>
  </si>
  <si>
    <t xml:space="preserve">Nhà văn hóa kết hợp trụ sở làm việc KP5 </t>
  </si>
  <si>
    <t>Nhà văn hóa kết hợp trụ sở làm việc khu phố Nhị Hòa</t>
  </si>
  <si>
    <t>Đất công của phường, đưa vào kế hoạch để giao đất</t>
  </si>
  <si>
    <t>Nhà văn hóa kết hợp trụ sở làm việc KP 2</t>
  </si>
  <si>
    <t>Văn phòng khu phố 7</t>
  </si>
  <si>
    <t>Văn phòng khu phố 2</t>
  </si>
  <si>
    <t>Nhà từ đường</t>
  </si>
  <si>
    <t>III. Các dự án chưa thực hiện</t>
  </si>
  <si>
    <t>Trạm tiếp nhận dầu của Trung đoàn 935 - Sư đoàn 370</t>
  </si>
  <si>
    <t>Nhà ở xã hội cho cán bộ, chiến sỹ LLVT QK7</t>
  </si>
  <si>
    <t>Trảng Dài, Tân Phong</t>
  </si>
  <si>
    <t>Trụ sở Ngân hàng TMCP Sài Gòn</t>
  </si>
  <si>
    <t>Văn phòng khu phố 4</t>
  </si>
  <si>
    <t>Thao trường huấn luyện LLVT thành phố</t>
  </si>
  <si>
    <t>Khu gia đình B, sân bay Biên Hòa</t>
  </si>
  <si>
    <t>Điểm du lịch sinh thái nghỉ dưỡng kết hợp dịch vụ vui chơi giải trí (Công ty TNHH Thương mại - Dịch vụ Hoàng Gia Bảo)</t>
  </si>
  <si>
    <t>Trụ sở làm việc Chi nhánh Ngân hàng Nông nghiệp và Phát triển Nông thôn</t>
  </si>
  <si>
    <t>Kho - bãi lưu trữ hàng hóa (Công ty TNHH Hữu Trọng)</t>
  </si>
  <si>
    <t>Khu thương mại cơ giới và kho bãi nông sản (Công ty Mai Mai)</t>
  </si>
  <si>
    <t>Khu thương mại dịch vụ nhà hàng khách sạn (Công ty Mai Mai)</t>
  </si>
  <si>
    <t>Trung tâm Hội nghị</t>
  </si>
  <si>
    <t>Trung tâm thương mại, siêu thị</t>
  </si>
  <si>
    <t>Trung tâm TMDV theo quy hoạch (Cty TNHH TMDV Khang Điền Thịnh)</t>
  </si>
  <si>
    <t>Khu trung tâm thương mại - Dịch vụ - dân cư</t>
  </si>
  <si>
    <t>Trạm xăng dầu Long Bình (Tổng Cty Tín Nghĩa)</t>
  </si>
  <si>
    <t>Trạm xăng dầu trên đường Đặng Văn Trơn (Mã ngành 548)</t>
  </si>
  <si>
    <t>Trạm xăng dầu trên đường Đặng Văn Trơn (Mã ngành 560)</t>
  </si>
  <si>
    <t>Trạm kinh doanh xăng dầu và nhà nghỉ - Cty TNHH MTV Hà Bình (Mã 557)</t>
  </si>
  <si>
    <t>Trạm xăng dầu tại phường Tân Biên (mã 57) (công ty Yến Bình Minh)</t>
  </si>
  <si>
    <t>Trạm xăng dầu tại Tân Hòa (mã 58) (công ty Yến Bình Minh)</t>
  </si>
  <si>
    <t>Trạm xăng dầu và cửa hàng vật liệu xây dựng (Cty TNHH MTV Quý Như Ngọc)</t>
  </si>
  <si>
    <t>Showroom trưng bày mô tô</t>
  </si>
  <si>
    <t>Bến đò Bửu Long</t>
  </si>
  <si>
    <t>Nhà xưởng sản xuất gạch, đá Granit (HTX Phước Tân)</t>
  </si>
  <si>
    <t>Nhà lưu trú cho công nhân (Công ty Cp Trung Đông)</t>
  </si>
  <si>
    <t xml:space="preserve">Trung tâm học tập cộng đồng, Bia tưởng niệm </t>
  </si>
  <si>
    <t>Trung tâm học tập cộng đồng phường Thanh Bình</t>
  </si>
  <si>
    <t>Bệnh viện điều dưỡng kết hợp trung tâm chuẩn đoán y khoa</t>
  </si>
  <si>
    <t>Trường MN tại xã Hóa An (mở rộng)</t>
  </si>
  <si>
    <t>Trường MN Sơn Long</t>
  </si>
  <si>
    <t>Trường MN ấp Vườn Dừa</t>
  </si>
  <si>
    <t>Trường MN Quang Vinh (vị trí hạt duy tu cũ)</t>
  </si>
  <si>
    <t>Đường nối từ cầu Bửu Hòa và Quốc lộ 1K</t>
  </si>
  <si>
    <t>Đường chuyên dùng vận chuyển VLXD</t>
  </si>
  <si>
    <t>Xây dựng một phần tuyến đường giao thông theo quy hoạch (Đường N1)</t>
  </si>
  <si>
    <t>Đường QH D6 và Đường QH D35 theo quy hoạch</t>
  </si>
  <si>
    <t>Đường từ Huỳnh Văn Nghệ và bến đò Trạm phường Bửu Long (đường Ngô Thì Nhậm)</t>
  </si>
  <si>
    <t>Đoạn kết nối hạ tầng giữa giai đoạn 1 và giai đoạn 2 khu công nghiệp Hố Nai</t>
  </si>
  <si>
    <t>Phước Tân, Long Bình</t>
  </si>
  <si>
    <t>Nâng cấp, mở rộng đường nhà máy nước Thiện Tân</t>
  </si>
  <si>
    <t>Tân Hòa, Tân Biên, Trảng Dài</t>
  </si>
  <si>
    <t>Mở rộng Nhà máy nước Hóa An</t>
  </si>
  <si>
    <t>Khu dân cư tái định cư phường Thống Nhất (gồm: khu TDC3, TDC4 của Cty Đông Á Phát)</t>
  </si>
  <si>
    <t>Khu dân cư dự án số 7 (Cty TNHH TM và DV Lê Sơn Thịnh)</t>
  </si>
  <si>
    <t>Khu căn hộ cao cấp kết hợp thương mại dịch vụ</t>
  </si>
  <si>
    <t>Khu dân cư theo quy hoạch số 25 (Công ty CP Kinh doanh nhà Đồng Nai)</t>
  </si>
  <si>
    <t>Khu dân cư và trạm kinh doanh xăng dầu số 65 ( Cty Cổ phần Đồng Tiến)</t>
  </si>
  <si>
    <t>Khu dân cư An Bình Riverside (KDC số 13 của Cty cổ phần An Bình)</t>
  </si>
  <si>
    <t>Cải tạo cảnh quan và phát trển đô thị ven sông Đồng Nai</t>
  </si>
  <si>
    <t>Nhà ở thấp tầng và trường học theo quy hoạch</t>
  </si>
  <si>
    <t>Khu dân cư số 86 (Cty Phú Gia)</t>
  </si>
  <si>
    <t>Nhà ở kết hợp TMDV và nhà ở thấp tầng số 67 (Cty CP vật tư xây lắp Phương Nam)</t>
  </si>
  <si>
    <t>Khu dân cư số 33 (Cty TNHH Haiyatt Việt Nam)</t>
  </si>
  <si>
    <t>Chung cư cao tầng kết hợp TMDV (Công ty Phát triển nhà Lộc An)</t>
  </si>
  <si>
    <t>Mở rộng trụ sở UBMTTQ tỉnh</t>
  </si>
  <si>
    <t>Nhà văn hóa kết hợp trụ sở làm việc KP3</t>
  </si>
  <si>
    <t>Khu đất số 74 (ngân hàng TMCP Công thương VN đất giáo dục)</t>
  </si>
  <si>
    <t>Khu đất số 10 (Tờ 34 thửa 40)</t>
  </si>
  <si>
    <t>Khu đất số 11 (Tờ 57 thửa 141)</t>
  </si>
  <si>
    <t>Khu đất số 9 (Tờ 28 thửa 103)</t>
  </si>
  <si>
    <t>Khu đất (khu đất bến đò Bửu Long)</t>
  </si>
  <si>
    <t>Khu đất số 69 (thửa 35 tờ bản đồ số 71)</t>
  </si>
  <si>
    <t>Khu đất số 106, 144 tờ 25 công ty Lâm sản Sài Gòn</t>
  </si>
  <si>
    <t>Giáo xứ Tân Lộc</t>
  </si>
  <si>
    <t>Khu đất số 91 (khu đất mỏ đá công ty Tín Nghĩa cũ tờ 10 thửa 3)</t>
  </si>
  <si>
    <t>Mục đích sử dụng đất</t>
  </si>
  <si>
    <t>Diện tích phân theo đơn vị hành chính</t>
  </si>
  <si>
    <t>(1)</t>
  </si>
  <si>
    <t>(2)</t>
  </si>
  <si>
    <t>(3)</t>
  </si>
  <si>
    <t>luk</t>
  </si>
  <si>
    <t>Đất khu chế xuất</t>
  </si>
  <si>
    <t>SKT</t>
  </si>
  <si>
    <t>2.19</t>
  </si>
  <si>
    <t>2.25</t>
  </si>
  <si>
    <t>Đất khu công nghệ cao*</t>
  </si>
  <si>
    <t>KCN</t>
  </si>
  <si>
    <t>2.26</t>
  </si>
  <si>
    <t>Đất khu kinh tế*</t>
  </si>
  <si>
    <t>KKT</t>
  </si>
  <si>
    <t>Đất nông nghiệp chuyển sang phi nông nghiệp</t>
  </si>
  <si>
    <t>NNP/PNN</t>
  </si>
  <si>
    <t>LUA/PNN</t>
  </si>
  <si>
    <t>LUC/PNN</t>
  </si>
  <si>
    <t>HNK/PNN</t>
  </si>
  <si>
    <t>CLN/PNN</t>
  </si>
  <si>
    <t>RPH/PNN</t>
  </si>
  <si>
    <t>RDD/PNN</t>
  </si>
  <si>
    <t>RSX/PNN</t>
  </si>
  <si>
    <t>NTS/PNN</t>
  </si>
  <si>
    <t>LMU/PNN</t>
  </si>
  <si>
    <t>NKH/PNN</t>
  </si>
  <si>
    <t>Chuyển đổi cơ cấu sử dụng đất trong nội bộ đất nông nghiệp</t>
  </si>
  <si>
    <t>Đất trồng lúa chuyển sang đất trồng cây lâu năm</t>
  </si>
  <si>
    <t>LUA/CLN</t>
  </si>
  <si>
    <t>Đất trồng lúa chuyển sang đất trồng rừng</t>
  </si>
  <si>
    <t>LUA/LNP</t>
  </si>
  <si>
    <t>Đất trồng lúa chuyển sang đất nuôi trồng thuỷ sản</t>
  </si>
  <si>
    <t>LUA/NTS</t>
  </si>
  <si>
    <t>Đất trồng lúa chuyển sang đất làm muối</t>
  </si>
  <si>
    <t>LUA/LMU</t>
  </si>
  <si>
    <t>Đất trồng cây hàng năm khác chuyển sang đất nuôi trồng thuỷ sản</t>
  </si>
  <si>
    <t>HNK/NTS</t>
  </si>
  <si>
    <t>Đất trồng cây hàng năm khác chuyển sang đất làm muối</t>
  </si>
  <si>
    <t>HNK/LMU</t>
  </si>
  <si>
    <t>Đất rừng phòng hộ chuyển sang đất nông nghiệp không phải là rừng</t>
  </si>
  <si>
    <t>RPH/NKR(a)</t>
  </si>
  <si>
    <t>Đất rừng đặc dụng chuyển sang đất nông nghiệp không phải là rừng</t>
  </si>
  <si>
    <t>RDD/NKR(a)</t>
  </si>
  <si>
    <t>Đất rừng sản xuất chuyển sang đất nông nghiệp không phải là rừng</t>
  </si>
  <si>
    <t>RSX/NKR(a)</t>
  </si>
  <si>
    <t>Đất phi nông nghiệp không phải là đất ở chuyển sang đất ở</t>
  </si>
  <si>
    <t>PKO/OCT</t>
  </si>
  <si>
    <t>STT</t>
  </si>
  <si>
    <t>Tên công trình, dự án</t>
  </si>
  <si>
    <t>Địa điểm (xã, thị trấn)</t>
  </si>
  <si>
    <t>Mã đất</t>
  </si>
  <si>
    <t>Diện tích kế hoạch (ha)</t>
  </si>
  <si>
    <t xml:space="preserve">Trong đó: </t>
  </si>
  <si>
    <t>Cơ sở đề xuất</t>
  </si>
  <si>
    <t xml:space="preserve">Sử dụng vào đất trồng lúa </t>
  </si>
  <si>
    <t>1. Các dự án có sử dụng đất trồng lúa từ 10 ha trở lên; dự án có sử dụng đất rừng phòng hộ, đất rừng đặc dụng từ 20 ha trở lên.</t>
  </si>
  <si>
    <t>Đường trục Trung tâm thành phố Biên Hòa đoạn từ đường Võ Thị Sáu đến đường Đặng Văn Trơn (Cầu Thống Nhất và đường kết nối 02 đầu cầu)</t>
  </si>
  <si>
    <t xml:space="preserve"> - NQ số 22/NQ-HĐND ngày 30/7/2021 của HĐND tỉnh Đồng Nai về điều chỉnh CTĐT một số dự án đầu tư công nhóm A, nhóm B trên địa bàn tỉnh Đồng Nai.
- QĐ số 1580/QĐ-UBND ngày 13/5/2021 của UBND tỉnh về việc phê duyệt Báo cáo nghiên cứu khả thi
- Văn bản số 14695-UBND-ĐT ngày 04/11/2020 của UBND TP về việc kiến nghị trình TTCP phê duyệt diện tích đất trồng lúa đối với dự án Đường trục Trung tâm thành phố Biên Hòa đoạn từ đường Võ Thị Sáu đến đường Đặng Văn Trơn (Cầu Thống Nhất và đường kết nối 02 đầu cầu), tại phường Thống Nhất và phường Hiệp Hòa</t>
  </si>
  <si>
    <t xml:space="preserve">Quyết định số 3128/QĐ-UBND ngày 04/9/2018 của UBND tỉnh về việc chấp thuận chủ trương đầu tư </t>
  </si>
  <si>
    <t>Quyết định chấp thuận đầu tư GĐ1 2592/QĐ-UBND ngày 28/9/2015 với diện tích 35,92ha
Quyết định số 2952/QĐ-UBND ngày 28/9/2015 về việc giao đất đợt 1</t>
  </si>
  <si>
    <t>Tên cũ: Khu dân cư với các dịch vụ thương mại, nhà ở cao cấp và tái định cư số 26 (công ty CP kinh doanh nhà Đồng Nai)
Quyết định số 3462/QĐ-UBT ngày 05/10/2017 của UBND tỉnh về việc chấp thuận chủ trương đầu tư
Văn bản 276A/KDN ngày 07/9/2021 của Công ty</t>
  </si>
  <si>
    <t>Các khu đất dọc đường ven sông Đồng Nai (đoạn từ cầu Hóa An đến huyện Vĩnh Cửu)</t>
  </si>
  <si>
    <t xml:space="preserve">- Văn bản số 11048/UBND-KTN ngày 02/8/2021 của UBND thành phố về việc danh mục các dự án cần thu hồi đất trên địa bàn thành phố Biên Hòa theo quy định của pháp luật về đất đai
- Văn bản số 12445/UBND-KTN ngày 19/8/2021 của UBND TP.Biên Hòa v/v bổ sung các dự án KDC, khu đô thị trên địa bàn TP.Biên Hòa vào danh mục, chương trình, kế hoạch phát triển nhà ở theo quy định của PL về nhà ở, chương trình phát triển đô thị giai đoạn 2021 - 2025 </t>
  </si>
  <si>
    <t>Khu dân cư theo quy hoạch</t>
  </si>
  <si>
    <t>- Thông báo thu hồi đất số 75/TB-UBND ngày 4/9/2012 của UBND tỉnh;
- Quyết định số 1365/QĐ-UBND ngày 8/5/2019 của UBND tỉnh Đồng Nai về việc điều chỉnh chủ trương đầu tư</t>
  </si>
  <si>
    <t>Quyết định số 2349/QĐ-UBND ngày 30/7/2019 của UBND tỉnh Đồng Nai về việc phê duyệt quy hoạch chi tiết xây dựng 1/500</t>
  </si>
  <si>
    <t>Cao tốc Biên Hòa - Phú Mỹ - Vũng Tàu</t>
  </si>
  <si>
    <t>Quyết định số 1602/QĐ-TTg ngày 23/9/2021 của Thủ tướng Chính phủ phê duyệt chủ trương đầu tư dự án Đầu tư xây dựng đường cao tốc Biên Hòa – Vũng Tàu giai đoạn I theo phương thức đối tác công tư (PPP)</t>
  </si>
  <si>
    <t>2. Các dự án có sử dụng đất trồng lúa dưới10 ha; dự án có sử dụng đất rừng phòng hộ, đất rừng đặc dụng dưới 20 ha.</t>
  </si>
  <si>
    <t xml:space="preserve">+ Văn bản số 1594/SKHĐT-TĐ ngày 08/5/2020 của Sở Kế hoạch và Đầu tư về việc đăng ký kế hoạch sử dụng đất 2020 để thực hiện công tác thu hồi đất, giao đất xây dựng Cụm kho vật chứng của Cục Thi hành án dân sự tỉnh Đồng Nai và Chi cục Thi hành án dân sự thành phố Biên Hòa.
+ Văn bản thỏa thuận địa điểm số 2682/UBND-ĐT ngày 13/3/2017 của UBND thành phố Biên Hòa ;
+ Quyết định số 2232/QĐ-BTP ngày 21/8/2019 của Bộ Tư pháp về việc phê duyệt chủ trương đầu tư dự án ; 
+ Quyết định số 1116/QĐ-TCTHADS ngày 01/10/2019 của Tổng cục Thi hành án dân sự về việc phê duyệt dự toán chi phí chuẩn bị thực hiện dự án ;
+ Quyết định số 1252/QĐ-TCTHADS ngày 31/10/2019 của Tổng cục Thi hành án dân sự về việc phê duyệt Báo cáo kinh tế - kỹ thuật đầu tư xây dựng ;
+ Văn bản số 1396/TCTHADS-KHTC ngày 29/4/2020 của Tổng cục Thi hành án dân sự về việc thông báo kế hoạch đầu tư vốn HSNN năm 2020 dự án Cụm kho vật chứng của Cục Thi hành án dân sự tỉnh Đồng Nai và Chi cục Thi hành án dân sự thành phố Biên Hòa;
</t>
  </si>
  <si>
    <t>- QĐ số 5413/QĐ-UBND ngày 05/8/2021 của UBND TP.Biên Hòa v/v giao điều chỉnh, bổ sung kế hoạch đầu tư công năm 2021 nguồn vốn ngân sách TP.Biên Hòa (lần 1)
- VB số 833/UBND-ĐT ngày 17/01/2018 của UBND thành phố Biên Hòa về việc thỏa thuận địa điểm đầu tư xây dựng
- Quyết định số 5156/QĐ-UBND ngày 30/10/2018 của UBND thành phố Biên Hòa về việc phê duyệt báo cáo nghiên cứu khả thi dự án
- Quyết định số 5838/QĐ-UBND ngày 19/12/2018 của UBND thành phố Biên Hòa về việc giao chỉ tiêu đầu tư công năm 2019
- VB số 833/UBND-ĐT ngày 17/01/2018 của UBND thành phố Biên Hòa về việc thỏa thuận địa điểm đầu tư xây dựng</t>
  </si>
  <si>
    <t>THống Nhất</t>
  </si>
  <si>
    <t>+ QĐ số 5413/QĐ-UBND ngày 05/8/2021 của UBND TP.Biên Hòa v/v giao điều chỉnh, bổ sung kế hoạch đầu tư công năm 2021 nguồn vốn ngân sách TP.Biên Hòa (lần 1)
+ NQ số 74/NQ-HĐND ngày 23/4/2019 của HĐND TP.Biên Hòa v/v quyết định CTĐT dự án nhóm B, trọng điểm nhóm C trong kế hoạch vốn đầu tư công trung hạn 5 năm 2016 - 2020 trên địa bàn TP.Biên Hòa
+ Văn bản số 12345/UBND-ĐT ngày 06/9/2018 của UBND thành phố Biên Hòa v/v chủ trương đầu tư các tuyến đường giao thông dọc suối Săn Máu theo quy hoạch
+ Văn bản số 14189/UBND-ĐT ngày 10/10/2018 của UBND thành phố Biên Hòa v/v đầu tư các tuyến đường giao thông theo quy hoạch trên địa bàn thành phố Biên Hòa</t>
  </si>
  <si>
    <t>+ QĐ số 5413/QĐ-UBND ngày 05/8/2021 của UBND Tp. Biên Hòa v/v giao điều chỉnh, bổ sung kế hoạch đầu tư công năm 2021 nguồn vốn ngân sách TP. Biên Hòa (lần 1).
+ QĐ số 2970/QĐ-UBND ngày 20/8/2015 v/v duyệt CTĐT dự án xây dựng hạ tầng KDC phục vụ TĐC xã Tân Hạnh
+ Căn cứ NQ 179/NQ-HĐND ngày 29/10/2019 của HĐND tỉnh Đồng Nai v/v bổ sung danh mục các dự án cần thu hồi đất, điều chỉnh quy mô, địa điểm thực hiện các dự án năm 2019 trên địa bàn tỉnh Đồng Nai.</t>
  </si>
  <si>
    <t>+ QĐ số 5413/QĐ-UBND ngày 05/8/2021 của UBND TP. Biên Hòa v/v giao điều chỉnh, bổ sung kế hoạch đầu tư công năm 2021 nguồn vốn ngân sách TP. Biên Hòa (lần 1)
 + Quyết định số 4978/QĐ-UBND ngày 17/12/2019 của UBND thành phố Biên Hòa về việc giao chỉ tiêu kế hoạch vốn đầu tư công năm 2020.
+ QĐ số 574/QĐ-UBND ngày 18/01/2018 của UBND TP. Biên Hòa v/v phê duyệt báo cáo nghiên cứu khả thi dự án Khu dân cư phục vụ tái định cư phường Tân Vạn.</t>
  </si>
  <si>
    <t>Điều chỉnh diện tích theo Quy hoạch Khoáng Sản</t>
  </si>
  <si>
    <t>- QĐ số 5413/QĐ-UBND ngày 05/8/2021 của UBND TP.Biên Hòa v/v giao điều chỉnh, bổ sung kế hoạch đầu tư công năm 2021 nguồn vốn ngân sách TP.Biên Hòa (lần 1)
- Nghị quyết 102/2020/NQ-HĐND ngày 17/7/2020 của Hội đồng nhân dân thành phố Biên Hòa về việc Sửa đổi, bổ sung kế hoạch đầu tư công  trung hạn 5 năm 2016-2020 trên địa bàn thành phố Biên Hòa.
- Nghị quyết số 96/NQ-HĐND ngày 12/12/2019 của Hội đồng nhân dân thành phố Biên Hòa về việc Sửa đổi, bổ sung quyết định chủ trương đầu tư các dự án nhóm B, trọng điểm nhóm C trong kế hoạch vốn đầu tư công trung hạn 5 năm 2016-2020 trên địa bàn thành phố.</t>
  </si>
  <si>
    <t>QĐ số 1392/QĐ-UBND ngày 01/6/2015 của UBND tỉnh về việc phê duyệt phương án giá đất để bồi thường khi Nhà nước thu hồi đất thuộc Dự án xây dựng nhà máy gạch TuyNel</t>
  </si>
  <si>
    <t>QĐ số 3446/QĐ-UBND ngày 31/10/2019 của UBND tỉnh quyết định duyệt báo cáo kinh tế kỹ thuật đầu tư xây dựng Trạm y tế phường An Bình</t>
  </si>
  <si>
    <t>+ QĐ số 5413/QĐ-UBND ngày 05/8/2021 của UBND TP.Biên Hòa v/v giao điều chỉnh, bổ sung kế hoạch đầu tư công năm 2021 nguồn vốn ngân sách TP.Biên Hòa (lần 1)
+ QĐ số 5215/QĐ-UBND ngày 31/12/2015 của UBND TP.Biên Hòa v/v phê duyệt CTĐT công trình Xây dựng trường THCS Tân Hạnh
+ Quyết định số 1403/QĐ-UBND ngày 3/5/2019 của UBND thành phố về việc giao điều chỉnh, bổ sung kế hoạch đầu tư công năm 2019
+ VB số 9405/UBND-ĐT ngày 31/07/2019 của UBND thành phố Biên Hòa về việc xác nhận công tác bồi thường dự án</t>
  </si>
  <si>
    <t>+ QĐ số 5413/QĐ-UBND ngày 05/8/2021 của UBND TP.Biên Hòa v/v giao điều chỉnh, bổ sung kế hoạch đầu tư công năm 2021 nguồn vốn ngân sách TP.Biên Hòa (lần 1)
+ Quyết định số 1403/QĐ-UBND ngày 3/5/2019 của UBND thành phố về việc giao điều chỉnh, bổ sung kế hoạch đầu tư công năm 2019
+ Quyết định số 4369/QĐ-UBND ngày 4/10/2017 của UBND thành phố về việc phê duyệt dự án đầu tư xây dựng.</t>
  </si>
  <si>
    <t>- Quyết định số 1403/QĐ-UBND ngày 03/05/2019 của UBND thành phố Biên Hòa về việc giao điều chỉnh kế hoạch vốn đầu tư công năm 2019 nguồn vốn ngân sách Biên Hòa (lần 1)
- VB số 4691/UBND-ĐT ngày 24/04/2019 của UBND thành phố Biên Hòa về việc xác nhận hoàn thành công tác bồi thường dự án (1,27 ha)</t>
  </si>
  <si>
    <t>Trường MN Tân Hạnh 2</t>
  </si>
  <si>
    <t>+ QĐ số 5413/QĐ-UBND ngày 05/8/2021 của UBND TP.Biên Hòa v/v giao điều chỉnh, bổ sung kế hoạch đầu tư công năm 2021 nguồn vốn ngân sách TP.Biên Hòa (lần 1)
+ NQ số 57/NQ-HĐND ngày 24/08/2018 của HĐND thành phố về việc quyết định chủ trương đầu tư dự án nhóm B, C trong kế hoạch vốn đầu tư công trung hạn 5 năm 2016-2020
+ Quyết định số 5838/QĐ-UBND ngày 19/12/2018 của UBND thành phố Biên Hòa về việc giao chỉ tiêu đầu tư công năm 2019
+ CV số 2156/UBND-ĐT ngày 27/2/2019 của UBND thành phố Biên Hòa về việc phê duyệt kế hoạch thu hồi đất để thực hiện dự án</t>
  </si>
  <si>
    <t xml:space="preserve">- Tờ trình số 9291/TTr-UBND ngày 30/11/2015 của UBND TP. Biên Hòa vv xin điều chỉnh cục bộ Quy hoạch phân khu 1/2000 phường Long Bình Tân (vị trí đoạn đường giao thông nằm giữa giai đoạn 2 và giai đoạn 3 dự kiến tại khu vực đất của dự án mở rộng Cảng Đồng Nai do Cty CP Cảng Đồng Nai làm chủ đầu tư) 
- Thông báo thu hồi đất số 2638/Thông báo-UBND ngày 17/4/2012 của UBND tỉnh </t>
  </si>
  <si>
    <t>Nối dài tuyến đường số 1 và số 3</t>
  </si>
  <si>
    <t>Quyết định số 1566/QĐ-UBND ngày 17/6/2021 và Quyết định số 1567/QĐ-UBND ngày 17/6/2021 của UBND thành phố về việc cưỡng chế, thu hồi đất</t>
  </si>
  <si>
    <t xml:space="preserve">- UBND thành phố Biên Hòa đã phê duyệt Kế hoạch thu hồi đất, điều tra, khảo sát, đo đạc, kiểm đếm tại văn bản số 2140/UBND-ĐT ngày 25/02/2021 và ban hành các Thông báo thu hồi đất đối với cá nhân, tổ chức thuộc phạm vi thu hồi đất thực hiện hiện Dự án (ngày 03/3/2021)
- Đang thực hiện công tácbồi thường, GPMB
</t>
  </si>
  <si>
    <t>- HĐND tỉnh điều chỉnh quy mô địa điểm khoảng 12,07ha và cho phép tiếp tục thu hồi đất tại Nghị quyết số 24/2020/NQ-HĐND ngày 04/12/2020;
- Quyết định số 3895/QĐ-UBND ngày 20/10/2020 của UBND tỉnh V/v phê duyệt thiết kế bản vẽ thi công, dự toán xây dựng đường Hương lộ 2 nối dài (đoạn 1-giai đôạn 1)
- Quyết định số 3893/QĐ-UBND ngày 29/11/2019 của UBND tỉnh Duyệt Báo cáo nghiên cứu khả thi đầu tư xây dựng đường Hương lộ 2 nối dài (đoạn 1- giai đoạn 1);
-Nghị quyết số 158/2019/NQ-HĐND ngày 12/7/2019 của Hội đồng nhân dân tỉnh về việc sửa đổi Khoản 1 Điều 1 Nghị quyết số 83/2017/NQ-HĐND ngày 08/12/2017 của Hội đồng nhân dân tỉnh về kế hoạch đầu tư công trung hạn tỉnh Đồng Nai giai đoạn 2016-2020 và chủ trương đầu tư một số dự án</t>
  </si>
  <si>
    <t>- Quyết định số 5838/QĐ-UBND ngày 19/12/2018 của UBND thành phố Biên Hòa về việc giao chỉ tiêu đầu tư công năm 2019
- Quyết định số 782/QĐ-UBND ngày 20/3/2017 của UBND tỉnh Đồng Nai về việc duyệt báo cáo nghiên cứu khả thi đầu tư dự án</t>
  </si>
  <si>
    <t>Đường dây 220KV Sông Mây - Tam Phước</t>
  </si>
  <si>
    <t>- Văn bản số 9136/UBND-CNN ngày 13/09/2017 của UBND tỉnh Đồng Nai về việc thỏa thuận hướng tuyến
- Văn bản số 3926/UBND-CNN ngày 20/4/2018 của UBND tỉnh về việc điều chỉnh cục bộ hướng tuyến công trình đường dây 220 kv Sông Mây - Tam Phước</t>
  </si>
  <si>
    <t>Khu nhà ở Hoàng Long</t>
  </si>
  <si>
    <t>QĐ 1170/QĐ-UBND ngày 14/4/2020 của UBND tỉnh v/v chấp thuận chủ trương đầu tư
QĐ 2430/QĐ-UBND ngày 14/7/2020 của UBND tỉnh v/v điều chỉnh CTĐT
QĐ 167/QĐ-UBND ngày 14/1/2021 của UBND tỉnh v/v điều chỉnh CTĐT (lần 2)</t>
  </si>
  <si>
    <t>Bửu Hòa, Hóa An, Tân Hạnh</t>
  </si>
  <si>
    <t>Đã xây dựng xong</t>
  </si>
  <si>
    <t>Quyết định số 1403/QĐ-UBND ngày 03/5/2019 của UBND thành phố Biên Hòa về việc điều chỉnh bổ sung kế hoạch vốn đầu tư công năm 2019</t>
  </si>
  <si>
    <t>- QĐ số 3706/QĐ-UBND ngày 15/11/2019 của UBND tỉnh V/v phê duyệt phương án giá đất để tính tiền bồi thường khi Nhà nước thu hồi đất thực hiện dự án đầu tư sữa chữa cục bộ và đại tu tuyến đường Hương lộ 21 tại phường Tam Phước, Tp.Biên Hòa
Quyết định số 2648/QĐ-UBND ngày 31/7/2017 của UBND tỉnh duyệt điều chỉnh Báo cáo nghiên cứu khả thi Sửa chữa cục bộ và đại tu tuyến đường Hương lộ 21</t>
  </si>
  <si>
    <t>+ Quyết định số 1403/QĐ-UBND ngày 3/5/2019 của UBND thành phố về việc giao điều chỉnh, bổ sung kế hoạch đầu tư công năm 2019
+ Quyết định số 4369/QĐ-UBND ngày 4/10/2017 của UBND thành phố về việc phê duyệt dự án đầu tư xây dựng.
+ QĐ số 5413/QĐ-UBND ngày 05/8/2021 của UBND TP.Biên Hòa v/v giao điều chỉnh, bổ sung kế hoạch đầu tư công năm 2021 nguồn vốn ngân sách TP.Biên Hòa (lần 1)
+ QĐ số 4369/QĐ-UBND ngày 04/10/2017 của UBND thành phố v/v phê duyệt dự án đầu tư xây dựng công trình: Trường THCS Tân Phong</t>
  </si>
  <si>
    <t>- NQ số 20/NQ-HĐND ngày 03/8/2021 của HĐND TP.Biên Hòa v/v phê duyệt điều chỉnh CTĐT dự án nhóm B, trọng điểm nhóm C trên địa bàn TP.Biên Hòa
- QĐ số 5674/QĐ-UBND ngày 03/12/2018 của UBND TP.Biên Hòa v/v duyệt báo cáo nghiên cứu khả thi dự án Tuyến đường D9 (đoạn từ Nguyễn Văn Hoa đến đường Võ Thị Sáu)
- Quyết định số 4978/QĐ-UBND ngày 17/12/2019 của UBND thành phố Biên Hòa về việc giao chỉ tiêu kế hoạch đầu tư công năm 2020.
- Quyết định số 4385/QĐ-UBND ngày 31/12/2019 của UBND tỉnh về việc phê duyệt KHSDĐ năm 2020 TP BH.
- Quyết định số 1210/QĐ-UBND ngày 28/02/2018 của UBND thành phố Biên Hòa về việc duyệt chủ trương đầu tư công trình: Cải tạo cảnh quan xung quanh khu vực hồ Điều Hòa.</t>
  </si>
  <si>
    <t>Đường nối từ đường Hưng Đạo Vương</t>
  </si>
  <si>
    <t xml:space="preserve"> - Nghị quyết số 96/NQ-HĐND ngày 12/12/2019 của HĐND thành phố Sửa đổi, bổ sung quyết định chủ trương đầu tư các dự án nhóm B</t>
  </si>
  <si>
    <t>- Quyết định số 2930/QĐ-UBND ngày 25/8/2021 của UBND tỉnh v/v triển khai thực hiện Nghị quyết số 20/NQ-HĐND ngày 30/7/2021 của HĐND tỉnh đối với Dự án chống ngập úng khu vực Suối Chùa, suối Bà Lúa và Suối Cầu Quan 
-  Nghị quyết số 20/NQ-HĐND ngày 30/7/2021 của HĐND tỉnh
- Thông báo thu hồi đất số 5049/TB-UBND ngày 24/6/2010 của UBND tỉnh Đồng Nai</t>
  </si>
  <si>
    <t>Thông báo thu hồi đất số 5964/TB-UBND ngày 1/9/2011 của UBND tỉnh
Đã có quyết định thu hồi đất</t>
  </si>
  <si>
    <t>- Quyết định số 2911/QĐ-UBND ngày 29/8/2021 của UBND tỉnh v/v triển khai Nghị quyết số 21/NQ-HĐND ngày 30/7/2021 của HĐND tỉnh về chủ trương đầu tư Dự án Kè chống sạt lở bờ sông Đồng Nai (đoạn từ câu Rạch Cát đến cầu Ghènh phía Cù lao phố), thành phố Biên Hòa, tỉnh Đồng Nai
- Nghị quyết số 21/NQ-HĐND ngày 30/7/2021 của HĐND tỉnh về chủ trương đầu tư</t>
  </si>
  <si>
    <t>+ QĐ số 5413/QĐ-UBND ngày 05/8/2021 của UBND TP.Biên Hòa v/v giao điều chỉnh, bổ sung kế hoạch đầu tư công năm 2021 nguồn vốn ngân sách TP.Biên Hòa
+ QĐ số 5177/QĐ-UBND ngày 31/10/2018 của UBND TP.Biên Hòa v/v phê duyệt báo cáo nghiên cứu khả thi dự án Xây dựng và mở rộng chợ Hóa An
+ Quyết định số 4438/QĐ-UBND ngày 11/10/2017 của UBND thành phố Biên Hòa về việc duyệt chủ trương đầu tư</t>
  </si>
  <si>
    <t>- QĐ số 5413/QĐ-UBND ngày 05/8/2021 của UBND TP. Biên Hòa v/v giao điều chỉnh, bổ sung kế hoạch đầu tư công năm 2021 nguồn vốn ngân sách TP. Biên Hòa (lần 1).
- QĐ số 4845/QĐ-UBND ngày 30/10/2019 của UBND TP. Biên Hòa v/v phê duyệt báo cáo kinh tế kỹ thuật công trình Xây dựng hạ tầng KDC phục vụ TĐC tại phường Quang Vinh (0,4ha).</t>
  </si>
  <si>
    <t>- Văn bản số 12445/UBND-KTN ngày 19/8/2021 của UBND TP.Biên Hòa v/v bổ sung các dự án KDC, khu đô thị trên địa bàn TP.Biên Hòa vào danh mục, chương trình, kế hoạch phát triển nhà ở theo quy định của PL về nhà ở, chương trình phát triển đô thị giai đoạn 2021 - 2025  (mở rộng phần khu đất trường MN Sơn Long)
- Quyết định chủ trương đầu tư số 4238/QĐ-UBND ngày 29 tháng 1 1 năm 2018 của UBND tỉnh Đồng Nai
- Thông báo kết luận số 4532/TB-UBND ngày 16/05/2017 của PCT UBND tỉnh Trần Văn Vĩnh tại cuộc họp xử lý đề xuất và quy hoạch của một số dự án
Công văn số 14395/UBND-ĐT ngày 12/10/2018 của UBND thành phố về việc góp ý hồ sơ Quyết định chủ trương đầu tư dự án khu dân cư phức hợp FELICITY</t>
  </si>
  <si>
    <t>Quyết định giao đất số 877/QĐ-UBND ngày 27/3/2012 và Quyết định số 2233/QĐ-UBND ngày 21/7/2014-</t>
  </si>
  <si>
    <t>Đã có quyết định thu hồi đất 1 phần diện tích 3,1 ha
Quyết định chủ trương đầu tư số 1231/QĐ-UBND ngày 10/4/2018 về việc quyết định chủ trương đầu tư.</t>
  </si>
  <si>
    <t>+ VB số 10949/UBND-KTN ngày 24/9/2019 của UBND tỉnh giao cho UBND thành phố Biên Hòa quản lý, lập thủ tục đầu tư dự án làm khu tái định cư
+ Thông báo thu hồi đất số 1070/TB-UBND ngày 8/6/2011 của UBND TP. Biên Hòa; 
+ Công văn thỏa thuận địa điểm số 2740/UBND-ĐT ngày 12/5/2014 của UBND thành phố Biên Hòa</t>
  </si>
  <si>
    <t>Công văn số 80/2017/CV-TTPCorp ngày 21/8/2017 của Cty Toàn Thịnh Phát vv đăng ký KH SDĐ năm 2018 cho dự án</t>
  </si>
  <si>
    <t>- Nghị quyết số 145/2018/NQ-HĐND ngày 07/12/2018 của Hội đồng nhân dân tỉnh Đồng Nai về việc thông qua danh mục các dự án thu hồi đất; dự án có sử dụng đất trồng lúa, đất rừng phòng hộ, rừng đặc dụng năm 2019 của tỉnh Đồng Nai. -    Quyết định số 4076/QĐ-ƯBND ngày 16/11 /2018 của UBND tỉnh Đồng Nai về việc quyết định chủ trương đầu tư dự án. 
- Quyết định số 4043/QĐ-ƯBND ngày 10/12/2019 của ƯBND tỉnh Đồng Nai về duyệt điều chỉnh chủ trương đầu tư dự án.
- Quyết định số 5056/QĐ-ƯBND ngày 31/12/2020 của ƯBND tỉnh Đồng Nai về việc phê duyệt kế hoạch sử dụng đất năm 2021 thành phố Biên Hòa.</t>
  </si>
  <si>
    <t>Trụ sở làm việc Cục Thi hành án Tỉnh và Chi cục Thi hành án dân sự thành phố Biên Hoà</t>
  </si>
  <si>
    <t>cơ sở có hiện trạng</t>
  </si>
  <si>
    <t>Thông báo thu hồi đất số 4869/TB-UBND ngày 18/7/2011 của UBND tỉnh</t>
  </si>
  <si>
    <t>tổng diện tích dự án 65 ha, đã được giao đất 18 ha, hoàn thành công tác bồi thường 44,5 ha; chưa thực hiện 2,5 ha</t>
  </si>
  <si>
    <t>- Quyết định số 1210/QĐ-UBND ngày 28/02/2018 của UBND TP. Biên Hòa về việc duyệt chủ trương đầu tư công trình Cải tạo cảnh quan xung quanh khu vực Hồ Điều Hòa
- QĐ số 5413/QĐ-UBND ngày 05/8/2021 của UBND TP.Biên Hòa v/v giao điều chỉnh, bổ sung kế hoạch đầu tư công năm 2021 nguôn vốn ngân sách TP.Biên Hòa (lần 1)
- Quyết định số 2023/QĐ-UBND ngày 2/8/2019 của UBND thành phố Biên Hòa về việc giao điều chỉnh, bổ sung kế hoạch đầu tư công năm 2019
- Quyết định số 1210/QĐ-UBND ngày 28/02/2018 của UBND thành phố Biên Hòa về việc duyệt chủ trương đầu tư công trình</t>
  </si>
  <si>
    <t>+ Căn cứ NQ số 78/NQ-HĐND ngày 24/7/2019 của HĐND TP. Biên Hòa về quyết định CTĐT dự án nhóm B, trọng điểm nhóm C trong kế hoạch vốn đâu tư công trung hạn 5 năm 2016 - 2020 trên địa bàn TP. Biên Hòa.
+ QĐ số 5413/QD-UBND ngày 05/8/2021 của UBND TP. Biên Hòa v/v giao điều chỉnh, bổ sung kế hoạch đầu tư công năm 2021 nguồn vốn ngân sách TP. Biên Hòa (lần 1)
+ Quyết định số 5838/QĐ-UBND ngày 19/12/2018 của UBND thành phố Biên Hòa về việc giao chỉ tiêu đầu tư công năm 2019</t>
  </si>
  <si>
    <t>+ QĐ số 5413/QĐ-UBND ngày 05/8/2021 của UBND TP. Biên Hòa v/v giao điều chỉnh, bổ sung kế hoạch đầu tư công năm 2021 nguồn vốn ngân sách TP. Biên Hòa (lần 1).
+ Nghị quyết số 106/NQ-HĐND ngày 31/08/2020 của Hội đồng nhân dân thành phố Biên Hòa về việc quyết định chủ trương đầu tư nhóm B, nhóm C trên địa bàn thành phố Biên Hòa.</t>
  </si>
  <si>
    <t>Quyết định số 1173/QĐ-TTg ngày 22/11/2000 của Thủ tướng Chính phủ về việc giao đất cho công ty phát triển đô thị và KCN thuộc Bộ Xây dựng.
Quyết định số 921/QĐ-BXD ngày 7/7/2000 của Bộ Xây dựng về việc phê duyệt dự án đầu tư
Quyết định số 2764/QĐ.CT.UBT ngày 28/7/1999 của UBND tỉnh Đồng Nai về việc chấp thuận chủ trương và giới thiệu địa diểmđể lập thủ tục đầu tư xây dựng</t>
  </si>
  <si>
    <t>Quyết định số 1084/QĐ-UBND ngày 18/1/2006 về việc thu hồi đất để thực hiện dự án xây dựng khu dân cư An Hòa 2</t>
  </si>
  <si>
    <t>- Quyết định số 3029/QĐ-UBND ngày 01/9/2021 của UBND tỉnh v/v triển khai thực hiện NQ số 22/NQ-HĐND ngày 30/7/2021 của HĐND tỉnh Đồng Nai đối với dự án Xây dựng Kè sông Đồng Nai, thành phố Biên Hòa (từ cầu Hóa An đến giá ranh huyện Vĩnh Cửu)
 - NQ số 22/NQ-HĐND ngày 30/7/2021 của HĐND tỉnh Đồng Nai
- VB số 7103/UBND-CNN ngày 21/06/2019 của UBND tỉnh Đồng Nai về việc triển khai các công trình trọng điểm trên địa bàn thành phố Biên Hòa</t>
  </si>
  <si>
    <t xml:space="preserve">- Quyết định số 596/QĐ-ƯBND ngày 17/2/2021 của UBND tỉnh Đồng Nai về duyệt chủ trương đầu tư điều chỉnh dự án.
- Quyết định số 5056/QĐ-UBND ngày 31/12/2020 của ƯBND tỉnh Đồng Nai về việc phê duyệt kế hoạch sử dụng đất năm 2021 thành phố Biên Hòa.
- Nghị quyết số 145/2018/NQ-HĐND ngày 07/12/2018 của Hội đồng nhân dân tỉnh Đồng Nai về việc thông qua danh mục các dự án thu hồi đất; dự án có sử dụng đất trồng lúa, đất rừng phòng hộ, rừng đặc dụng năm 2019 của tỉnh Đồng Nai. 
- Đã được UBND TP.Biên Hòa xác nhận hoàn thành công tác bồi thường dự án tại Văn bản số 15954/UBND-DT ngày 02/12/2020.
-  Quyết định số 2700/QĐ-UBND ngày 03/08/2017 của UBND tỉnh Đồng Nai về việc chủ trương đầu tư dự án. </t>
  </si>
  <si>
    <t>- Quyết định số 3028/QĐ-UBND ngày 01/9/2021 của UBND tỉnh v/v triển khai thực hiện NQ số 22/NQ-HĐND ngày 30/7/2021 của HĐND tỉnh Đồng Nai đối với dự án Đường ven sông Đồng Nai (đoạn từ cầu Hóa An đến ranh huyện Vĩnh Cửu)
- NQ số 22/NQ-HĐND ngày 30/7/2021 của HĐND tỉnh Đồng Nai về điều chỉnh CTĐT một số dự án đầu tư công nhóm A, nhóm B trên địa bàn tỉnh Đồng Nai.
- VB số 7103/UBND-CNN ngày 21/6/2019 của UBND tỉnh ĐỒng Nai về việc triển khai các dự án trọng điểm trên địa bàn thành phố
- VB số 7947/UBND-XDCB ngày 3/7/2019 của UBND thành phố về việc ủy quyền thay mặt UBND thành phố Biên Hòa thực hiện các công việc của chủ đầu tư theo quy định đối với dự án đường ven sông ĐỒng Nai
 - Chủ trương đầu tư: Nghị Quyết số 178/NQ-HĐND ngày 29/10/2019 của Hội Đồng nhân dân tỉnh Đồng Nai.
 - Quyết định duyệt dự án đầu tư: Quyết định số 3533/QĐ-UBND ngày 29/9/2020 của UBND tỉnh Đồng Nai.
 - UBND tỉnh Đồng Nai đã ban hành Quyết định số 3445/QĐ-UBND ngày 22/9/2020 về việc phê duyệt giá đất cụ thể.</t>
  </si>
  <si>
    <t>Trạm xăng dầu và xưởng sửa chữa các loại xe cơ giới</t>
  </si>
  <si>
    <t>- Văn bản số 9848/UBND-KTN ngày 17/8/2021 của UBND tỉnh Đồng Nai V/v Công ty TNHH Xăng dầu Cao Vân đề nghị nhận chuyển nhượng, nhận góp vốn, thuê quyền sử dụng đất để thực hiện dự án Trạm xăng dầu và xưởng sửa chữa các loại xe tại phường Phước Tân, TP Biên Hòa
- Quyết địng số 593/QĐ-UBND ngày 09/02/2021 của UBND tỉnh Đồng Nai về việc quyết định chủ trương đầu tư 
(Thửa đất số 360, 228 và một phần 227 - tờ bản đồ 94)</t>
  </si>
  <si>
    <t>Trường THCS Phước Tân 3</t>
  </si>
  <si>
    <t>- QĐ số 5413/QĐ-UBND ngày 05/8/2021 của UBND TP.Biên Hòa v/v giao điều chỉnh, bổ sung kế hoạch đầu tư công năm 2021 nguồn vốn ngân sách TP.Biên Hòa (lần 1)
- NQ số 54/2018/NQ-HĐND ngày 12/7/2018 của HĐND TP.Biên Hòa Khóa XI, kỳ họp thứ 8 v/v quyết định CTĐT dự án nhóm B, trọng điểm nhóm C trong kế hoạch vốn đầu tư công trung hạn 5 năm 2016 - 2020</t>
  </si>
  <si>
    <t>Đường từ nút giao vườn Mít đến đường Võ Thị Sáu</t>
  </si>
  <si>
    <t>Trung Dũng; Thống Nhất</t>
  </si>
  <si>
    <t>- Nghị quyết 27/NQ-HĐND ngày 4/12/2020 v/v quyết định CTĐT và điều chỉnh CTĐT một số dự án trên địa bàn tỉnh Đồng Nai.
- 716/QLDA ngày 9/6/2021 v/v đăng ký KHSDĐ bổ sung 2021 và điều chỉnh quy mô dự án</t>
  </si>
  <si>
    <t xml:space="preserve">Khu dân cư theo quy hoạch </t>
  </si>
  <si>
    <t>Văn bản số 11048/UBND-KTN ngày 02/8/2021 của UBND thành phố về việc danh mục các dự án cần thu hồi đất trên địa bàn thành phố Biên Hòa theo quy định của pháp luật về đất đai</t>
  </si>
  <si>
    <t>Các khu đất dọc đường ven sông Cái (đoạn từ đường Hà Huy Giáp đến đường Trần Quốc Toản)</t>
  </si>
  <si>
    <t>Thống Nhất; Tân Mai; Tam Hiệp; An Bình</t>
  </si>
  <si>
    <t>Các khu đất dọc đường ven sông Đồng Nai (đoạn từ cầu Hóa An đến cầu Ghềnh)</t>
  </si>
  <si>
    <t>Hóa An, Bửu Hòa; Tân Vạn</t>
  </si>
  <si>
    <t xml:space="preserve">- Văn bản số 11048/UBND-KTN ngày 02/8/2021 của UBND thành phố về việc danh mục các dự án cần thu hồi đất trên địa bàn thành phố Biên Hòa theo quy định của pháp luật về đất đai
Văn bản số 12445/UBND-KTN ngày 19/8/2021 của UBND TP.Biên Hòa v/v bổ sung các dự án KDC, khu đô thị trên địa bàn TP.Biên Hòa vào danh mục, chương trình, kế hoạch phát triển nhà ở theo quy định của PL về nhà ở, chương trình phát triển đô thị giai đoạn 2021 - 2025 </t>
  </si>
  <si>
    <t>Bửu Long, Tân Phong, Quang Vinh</t>
  </si>
  <si>
    <t xml:space="preserve">- Văn bản số 7971/UBND-CNN ngày 12/7/2019 của UBND tỉnh Đồng Nai v/v thỏa thuận vị trí TBA 110kV KĐT Long Hưng và đường dây đấu nối        
- Quyết định số 3316/QĐ-EVN SPC ngày 15/11/2019 của Tổng công ty Điện lực miền Nam về việc phê duyệt  BCNCKT </t>
  </si>
  <si>
    <t>- Quyết định số 14507/QĐ-BCT ngày 29/12/2015 của Bộ Công Thương về phê duyệt quy hoạch phát triển điện lực tỉnh Đồng Nai. Văn bản số 157/SCT-ĐN ngày 19/01/2016 của Sở Công Thương về việc đăng ký nhu cầu sử dụng đất giai đoạn 2016-2025. 
- Nghị quyết số 91/2017/NQ-HĐND ngày 08/12/2017 của HĐND tỉnh Đồng Nai về việc thông qua danh mục các dự án cần thu hồi đất.
Bổ sung diện tích thu hồi theo bản vẽ mới</t>
  </si>
  <si>
    <t>Văn bản số 335/VLXD-KSCL ngày 14/8 của Cty CP xây dựng và sản xuất VLXD Biên Hòa đăng ký KHSDĐ 2022 (đăng ký diện tích kế hoạch 2021 64,11ha, đã được UBND cho thuê 58,24ha, còn lại 5,87ha xin đăng ký kế hoạch 2022)</t>
  </si>
  <si>
    <t>3. Chuyển mục đích của hộ gia đình, cá nhân</t>
  </si>
  <si>
    <t>Chuyển mục đích từ đất trồng lúa sang đất ở</t>
  </si>
  <si>
    <t>Theo nhu cầu chuyển mục đích của hộ gia đình, cá nhân</t>
  </si>
  <si>
    <t xml:space="preserve">                 Đất trồng lúa còn lại</t>
  </si>
  <si>
    <t>1.7</t>
  </si>
  <si>
    <t xml:space="preserve">  - Đất xây dựng cơ sở văn hoá</t>
  </si>
  <si>
    <t xml:space="preserve">  - Đất xây dựng kho dự trữ quốc gia</t>
  </si>
  <si>
    <t xml:space="preserve">  - Đất có di tích lịch sử - văn hóa</t>
  </si>
  <si>
    <t>THO</t>
  </si>
  <si>
    <t>Diện tích hiện trạng</t>
  </si>
  <si>
    <t>Tổng các dự án cần thu hồi đất</t>
  </si>
  <si>
    <t>I. Dự án thu hồi theo Điều 61 - Luật đất đai 2013</t>
  </si>
  <si>
    <t>Công văn số 3709/UBND-CNN ngày 11/5/2016 của UBND Tỉnh vv chấp thuận chủ trương và vị trí đầu tư xây dựng trụ sở</t>
  </si>
  <si>
    <t>II. Dự án thu hồi theo khoản 2 Điều 62 - Luật đất đai 2013</t>
  </si>
  <si>
    <t>a) Dự án xây dựng trụ sở cơ quan nhà nước, tổ chức chính trị, tổ chức chính trị - xã hội; công trình di tích lịch sử - văn hóa, danh lam thắng cảnh được xếp hạng, công viên, quảng trường, tượng đài, bia tưởng niệm, công trình sự nghiệp công cấp địa phương</t>
  </si>
  <si>
    <t>Bảo tồn, tôn tạo khu lăng mộ Trịnh Hoài Đức</t>
  </si>
  <si>
    <t>Nghị quyết số 84/2019/NQ-HĐND ngày 27/8/2019 của HĐND thành phố về việc sửa đổi, bổ sung kế hoạch đầu tư công trung hạn 5 năm 2016-2020</t>
  </si>
  <si>
    <t>Nghị quyết số 33/2017/NQ-HĐND ngày 24/10/2017 của HĐND thành phố Biên Hòa</t>
  </si>
  <si>
    <t>Quyết định số 3522/QĐ-UBND ngày 02/08/2018 của UBND thành phố Biên Hòa về việc điều chỉnh, bổ sung chỉ tiêu kế hoạch vốn đầu tư công năm 2018
Quyết định số 5838/QĐ-UBND ngày 19/12/2018 của UBND thành phố Biên Hòa về việc giao chỉ tiêu đầu tư công năm 2019</t>
  </si>
  <si>
    <t>Quyết định số 5838/QĐ-UBND ngày 19/12/2018 của UBND thành phố Biên Hòa về việc giao chỉ tiêu đầu tư công năm 2019
VB số 5133/KH-UBND ngày 26/04/2018 của UBND thành phố về việc thu hồi đất, điều tra, khảo sát, đo đạc, kiểm đếm thực hiện dự án.</t>
  </si>
  <si>
    <t>b) Dự án xây dựng kết cấu hạ tầng kỹ thuật của địa phương gồm giao thông, thủy lợi, cấp nước, thoát nước, điện lực thông tin liên lạc, chiếu sáng đô thị; công trình thu gom xử lý chất thải</t>
  </si>
  <si>
    <t>Đường vào trường THCS Ngô Nhơn Tịnh</t>
  </si>
  <si>
    <t>Quyết định số 739/QĐ-UBND ngày 24/1/2009 của UBND thành phố Biên Hòa về việc phê duyệt dự án đầu tư xây dựng công trình: Xây dựng đường vào trường THCS Quyết Thắng 2 tại phường Quyết Thắng</t>
  </si>
  <si>
    <t>Nâng cấp, mổ rộng đường vào trường THPT Nam Hà.</t>
  </si>
  <si>
    <t>Quyết định chủ trương đầu tư số 3742/QĐ-UBND ngày 14/08/2018 của UBND thành phố Biên Hòa.
'Quyết định số 5838/QĐ-UBND ngày 19/12/2018 của UBND thành phố Biên Hòa về việc giao chỉ tiêu đầu tư công năm 2019</t>
  </si>
  <si>
    <t>Đường ven sông Cái (Đường Trần Phú)</t>
  </si>
  <si>
    <t xml:space="preserve">Thông báo thu hồi đất số 10056/TB-UBND ngày 03/12/2010; Đã có trong NQ 31/2017/NQ-HĐND ngày 19/7/2017 vv giao điều chỉnh, bổ sung kế hoạch đầu tư công trung hạn năm 5 năm (2016-2020) của năm 2017 trên địa bàn TP. Biên Hòa </t>
  </si>
  <si>
    <t>+ Nghị quyết số 11/2020/NQ-HĐND ngày 10/7/2020 của Hội đồng nhân dân tỉnh bổ sung danh mục các dự án cần thu hồi đất; các trường hợp chuyển mục đích sử dụng đất đối với đất trồng lúa và các dự án điều chỉnh quy mô, địa điểm thực hiện năm 2020 trên địa bàn tỉnh Đồng Nai;
+ Quyết định số 3429/QĐ-UBND ngày 22/9/2020 của UBND tỉnh Đồng Nai về việc Phê duyệt điều chỉnh, bổ sung kế hoạch sử dụng đất năm 2020 thành phố Biên Hòa;
+ File thiết kế trong hồ sơ báo cáo nghiên cứu khả thi của Chủ đầu tư có bổ sung vị trí các nút giao cắt qua đường ngang hiện hữu hoặc các đường ngang quy hoạch được thiết kế nút giao.</t>
  </si>
  <si>
    <t>Văn bản số 10031/UBND-XDCB ngày 17/8/2017 của UBTP vv xây dựng trường TH Long Bình 1 và đường giao thông kết nối khu dân cư.
Đang lập dự án đầu tư</t>
  </si>
  <si>
    <t>Đã được thỏa thuận địa điểm hoặc có quyết định chủ trương đầu tư của cấp có thẩm quyền</t>
  </si>
  <si>
    <t>Công vắn số 7971/UBND-CNN ngày 12/7/2019 của UBND tỉnh Đồng Nai về việc thỏa thuận vị trí TBA 110kV KĐT Long Hưng và hướng tuyến đường dây đấu nối</t>
  </si>
  <si>
    <t>Nghị quyết số 106/NQ-HĐND ngày 31/08/2020 của Hội đồng nhân dân thành phố Biên Hòa về việc quyết định chủ trương đầu tư nhóm B, nhóm C trên địa bàn thành phố Biên Hòa. Đã được HĐND tỉnh thông qua danh mục thu hồi đất số 113, 145, 196 năm 2018,2019, 2020. Bổ sung diện tích do sai số đo đạc</t>
  </si>
  <si>
    <t>Kè gia cố bờ sông Đồng Nai đoạn từ khu dân cư dọc sông Rạch Cát đến nhà máy xử lý nước thải số 2 phường Tam Hiệp</t>
  </si>
  <si>
    <t>Quyết định số 2916/QĐ-UBND 
ngày 25/8/2021 về việc triển khai nghị quyết  số 20/NQ-HĐND ngày 30/7/2021 về duyệt chủ trương đầu tư; Nghị quyết số 19/NQ-HĐND ngày 30/7/2021 của Hội đồng nhân dân tỉnh Đồng Nai có về việc phê duyệt vốn đầu tư công trung hạn năm 2021-2025 trên địa bàn tỉnh Đồng Nai</t>
  </si>
  <si>
    <t>Văn bản số 12345/UBND-ĐT ngày 06/9/2018 của UBND thành phố Biên Hòa v/v chủ trương đầu tư các tuyến đường giao thông dọc suối Săn Máu theo quy hoạch
Văn bản số 14189/UBND-ĐT ngày 10/10/2018 của UBND thành phố Biên Hòa v/v đầu tư các tuyến đường giao thông</t>
  </si>
  <si>
    <t>Văn bản số 9136/UBND-CNN ngày 13/09/2017 của UBND tỉnh Đồng Nai về việc thỏa thuận hướng tuyến; Văn bản số 3926/UBND-CNN ngày 20/4/2018 của UBND tỉnh về việc điều chỉnh cục bộ hướng tuyến công trình đường dây 220 kv Sông Mây - Tam Phước</t>
  </si>
  <si>
    <t>Thông báo số 154/TB-HĐND ngày 13/03/2019 của HĐND tỉnh về việc kết luận phiên họp thường trực HĐND tỉnh khóa IX, trong đó, quyết định chủ trương đầu tư nhóm B, trọng điểm nhóm C</t>
  </si>
  <si>
    <t xml:space="preserve">Đường dây 220kV 2 mạch xuất tuyến TC 220kV trạm 500kV Long Thành - Công nghệ cao </t>
  </si>
  <si>
    <t>Công văn số 01/UBND-KTN ngày 02/01/2020 của UBND tỉnh về việc thống nhất điều chỉnh hướng tuyến</t>
  </si>
  <si>
    <t>Gia cố bờ sông khu vực trụ T9 cầu Bửu Hòa</t>
  </si>
  <si>
    <t>+ Nghị quyết số 96/NQ-HĐND ngày 12/12/2019 của HĐND thành phố sửa đổi, bổ sung quyết định chủ trương đầu tư các dự án nhóm B, trọng điểm nhóm C trong kế hoạch vốn đầu tư công trung hạn 5 năm 2016-2020 trên địa bàn thành phố Biên Hòa;</t>
  </si>
  <si>
    <t>Nút giao thông theo quy hoạch kết nối khu nhà ở Bửu Long vào đường Nguyễn Du</t>
  </si>
  <si>
    <t>- Quyết định số 4462/QĐ-UBND ngày 19/7/2021 vê việc duyệt báo cáo kinh tế kỹ thuật công trình Nâng cấp, cải tạo nút giao đường Nguỹen Du với đường N4 phường Bửu Long.
- Văn bản số 129/UBND-XDCB ngày 06/01/2020 của UBND thành phố về việc chủ trương đầu tư Nút giao thông theo quy hoạch kết nối khu nhà ở Bửu Long vào đường Nguyễn Du, thành phố Biên Hòa.
- Nghị quyết 106/NQ-HĐND ngày 31/08/2020 của HĐND thành phố Biên Hòa về quyết định CTĐT và điều chỉnh CTĐT từ dự án nhóm B, nhóm C 
- Văn bản số 129/UBND-XDCB ngày 06/01/2020 của UBND thành phố về việc chủ trương đầu tư Nút giao thông theo quy hoạch kết nối khu nhà ở Bửu Long vào đường Nguyễn Du, thành phố Biên Hòa.
- QĐ số 5413/QĐ-UBND ngày 05/8/2021 của UBND TP.Biên Hòa v/v giao điều chỉnh, bổ sung kế hoạch đầu tư công năm 2021 nguồn vốn ngân sách TP.Biên Hòa (lần 1)</t>
  </si>
  <si>
    <t>Trung Dũng, Thống Nhất</t>
  </si>
  <si>
    <t>Hầm chui kết nối dự án đường ven sông Đồng Nai và đường Nguyễn Văn Trị</t>
  </si>
  <si>
    <t>Bửu Long, Hòa Bình</t>
  </si>
  <si>
    <t>NQ số 27/NQ-HĐND ngày 04/12/2020 của HĐND tỉnh Đồng Nai quyết định CTĐT và điều chỉnh CTĐT một số dự án trên địa bàn tỉnh</t>
  </si>
  <si>
    <t>Tuyến thu gom về trạm xử lý nước thải số 1 tại phường Hố Nai</t>
  </si>
  <si>
    <t>Được duyệt chủ trương đầu tư tại Nghị Quyết số 158/2019/NQ-HĐND ngày 12/7/2019. Hiện Ban QLDA đã trình thẩm định báo cáo Nghiên cứu Khả thi tại văn bản số 667/BQLDAĐTXD-CTN ngày 05/05/2021.</t>
  </si>
  <si>
    <t>- Quyết định số 4837/QĐ-UBND ngày 22/12/2020 của UBND tỉnh về duyệt dự án đầu tư.  
- Văn bản số 3179/SKHĐT-TĐ ngày 13/8/2021, của Sở KH&amp;ĐT về việc thông báo điều chỉnh, bổ sung kế hoạch đầu tư công năm 2021</t>
  </si>
  <si>
    <t>Gia cố bờ sông Đồng Nai đoạn từ Nhà máy xử lý nước thải số 2 phường Tam hiệp đến cầu An Hảo</t>
  </si>
  <si>
    <t>An Bình, Tam Hiệp</t>
  </si>
  <si>
    <t>Quyết định số 2916/QĐ-UBND ngày 25/8/2021 về việc triển khai thực hiện Nghị quyết số 20/NQ-HĐND ngày 30/7/2021 của HĐND tỉnh đối với Dự án Gia cố bờ sông Đồng Nai, đoạn từ trạm xử lý nước thải số 2 phường Tam Hiệp đến cầu An Hảo phường An Bình</t>
  </si>
  <si>
    <t>Bổ sung</t>
  </si>
  <si>
    <t>c) Dự án xây dựng công trình phục vụ sinh hoạt chung của cộng đồng dân cư, dự án tái định cư, nhà ở cho sinh viên, nhà ở xã hội, nhà ở công vụ; xây dựng công trình của cơ sở tôn giáo; khu văn hóa, thể thao, vui chơi giải trí phục vụ công cộng; chợ; nghĩa trang, nghĩa địa, nhà tang lễ, nhà hỏa táng</t>
  </si>
  <si>
    <t>Quyết định 2626/QĐ-UBND ngày 16/08/2016 duyệt điều chỉnh cục bộ quy hoạch phân khu tỷ lệ 1/2000 phường Tân Hiệp</t>
  </si>
  <si>
    <t>Văn bản số 8148/UBND-XDCB ngày 25/6/2018 của UBND thành phố Biên Hòa Vv thông báo đơn vị đầu tư về quyết định chủ trương đầu tư các dự án đầu tư công</t>
  </si>
  <si>
    <t>Khu tái định cư Thống Nhất, Tân Mai</t>
  </si>
  <si>
    <t>Nghị quyết số 85/NQ-HĐND ngày 27/08/2019 của HĐND thành phố Biên Hòa về việc quyết định chủ trương đầu tư dự án nhóm B, trọng điểm nhóm C trong kế hoạch vốn đầu tư công trung hạn 5 năm 2016-2020, trùng khu đất tạo vốn 13
Nghị quyết số 84/2019/NQ-HĐND ngày</t>
  </si>
  <si>
    <t>Quyết định số 2023/QĐ-UBND ngày 02/08/2019 của UBND thành phố Biên Hòa về việc giao điều chỉnh, bổ sung kế hoạch đầu tư công năm 2019 nguồn vốn ngân sách thành phố Biên Hòa
Nghị quyết số 74/NQ-HDND ngày 23/04/20019 của HĐND thành phố Biên Hòa về việc quyế</t>
  </si>
  <si>
    <t xml:space="preserve"> + Văn bản số 9005/UBND-ĐT ngày 13/07/2020 của UBND thành phố Biên Hòa về việc đầu tư dự án Xây dựng hạ tầng Khu tái định cư phường Tân Biên;
 + Quyết định số 2185/QĐ-UBND ngày 29/06/2020 của UBND tỉnh Đồng Nai về việc thu hồi đất do Trung tâm Dịch vụ Nông nghiệp tỉnh Đồng Nai quản lý;
+ Nghị quyết số 106/NQ-HĐND ngày 31/8/2020 của HĐND thành phố Quyết định chủ trương đầu tư và điều chỉnh chủ trương đầu tư dự án nhóm B, nhóm C trên địa bàn thành phố Biên Hòa</t>
  </si>
  <si>
    <t>+ Quyết định 3904/QĐ-UBND ngày 22/10/2020 của UBND tỉnh về việc Phê duyệt điều chỉnh cục bộ quy hoạch phân khu 1/2000 Khu du lịch và dân cư Bửu Long tại thành phố Biên Hòa và huyện Vĩnh Cửu;
+ Nghị quyết số 96/NQ-HĐND ngày 12/12/2019 của HĐND thành phố sửa đổi, bổ sung quyết định chủ trương đầu tư các dự án nhóm B, trọng điểm nhóm C trong kế hoạch vốn đầu tư công trung hạn 5 năm 2016-2020 trên địa bàn thành phố Biên Hòa;
+ Nghị quyết số 102/2020/NQ-HĐND ngày 17/7/2020 của HĐND thành phố sửa đổi, bổ sung kế hoạch đầu tư công trung hạn 5 năm 2016-2020 trên địa bàn thành phố Biên Hòa.</t>
  </si>
  <si>
    <t>Xây dựng hạ tầng khu tái định cư phường Bửu Hòa</t>
  </si>
  <si>
    <t>Căn cứ Quyết định số 4978/QĐ-UBND ngày 19/8/2019 của UBND thành phố Biên Hòa về việc giao chỉ tiêu kế hoạch đầu tư công năm 2020;</t>
  </si>
  <si>
    <t>Khu dân cư phục vụ tái định cư phường Tân Vạn</t>
  </si>
  <si>
    <t>Khu chung cư nhà ở Xã hội</t>
  </si>
  <si>
    <t xml:space="preserve">Văn bản số 12445/UBND-KTN ngày 19/8/2021 của UBND TP.Biên Hòa v/v bổ sung các dự án KDC, khu đô thị trên địa bàn TP.Biên Hòa vào danh mục, chương trình, kế hoạch phát triển nhà ở theo quy định của PL về nhà ở, chương trình phát triển đô thị giai đoạn 2021 - 2025 </t>
  </si>
  <si>
    <t xml:space="preserve">Khu nhà ở xã hội </t>
  </si>
  <si>
    <t>- Văn bản số 3244/SXD-QLQHKT ngày 27/8/2021 của SXD về lập kế hoạch sử dụng đất năm 2022 các huyện và thành phố (lần 2)
- UBND tỉnh chấp thuận sử dụng vào mục tiêu nhà ở xã hội, chuẩn bị đấu thầu lựa chọn nhà đầu tư
- Văn bản số 668/TTPTQĐ-QLPTĐT ngày 19/08/2020 của TTPTQĐ tỉnh về việc đăng ký kế hoạch sử dụng đất năm 2021 trên địa bàn thành phố Biên Hòa</t>
  </si>
  <si>
    <t>Ý kiến chỉ đạo của UBND tỉnh tại buổi tiếp xúc đối thoại giữa Bí thư Tỉnh ủy - CT.HĐND tỉnh với các hộ dân buôn bán kinh doanh tại chợ Sặt</t>
  </si>
  <si>
    <t>d) Dự án xây dựng khu đô thị mới, khu dân cư nông thôn mới; chỉnh trang đô thị, khu dân cư nông thôn; cụm công nghiệp; khu sản xuất, chế biến nông sản, lâm sản, thủy sản, hải sản tập trung; dự án phát triển rừng phòng hộ, rừng đặc dụng</t>
  </si>
  <si>
    <t>Nghị quyết số 96/NQ-HĐND ngày 12/12/2019 về việc sửa đổi, bổ sung quyết định chủ trương đầu tư các dự án nhóm B, trọng điểm nhóm C trong kế hoạch vốn đầu tư công trung hạn 5 năm</t>
  </si>
  <si>
    <t>Khu nhà ở An Hòa</t>
  </si>
  <si>
    <t>Kết luận Thanh tra số 250/KL-STNMT ngày 4/9/2020 về việc sử dụng đất để thực hiện dự án của Công ty TNHH MTV Phát triển đô thị và Khu công nghiệp IDICO tại phường An Hòa, thành phố Biên Hòa</t>
  </si>
  <si>
    <t>Quyết định số 2952/QĐ-UBND ngày 28/9/2015 về việc giao đất đợt 1</t>
  </si>
  <si>
    <t>QĐ số 2207/QĐ-UBND ngày 13/7/2016 của UBND tỉnh vv chấp thuận chủ trương đầu tư dự án; Thông báo số 560/TB-UBND ngày 20/1/2012</t>
  </si>
  <si>
    <t>Quyết định giao đất số 877/QĐ-UBND ngày 27/3/2012 và Quyết định số 2233/QĐ-UBND ngày 21/7/2014</t>
  </si>
  <si>
    <t>Thông báo kết luận số 4532/TB-UBND ngày 16/05/2017 của PCT UBND tỉnh Trần Văn Vĩnh tại cuộc họp xử lý đề xuất và quy hoạch của một số dự án
Công văn số 14395/UBND-ĐT ngày 12/10/2018 của UBND thành phố về việc góp ý hồ sơ Quyết định chủ trương đầu tư dự án</t>
  </si>
  <si>
    <t>Văn bản số 11048/UBND-KTN ngày 02/8/2021 của UBND thành phố Biên Hòa về việc danh mục các dự án càn thu hồi đất trên địa bàn thành phố Biên Hòa theo quy định của pháp luật về đất đai</t>
  </si>
  <si>
    <t xml:space="preserve">- Văn bản số 11048/UBND-KTN ngày 02/8/2021 của UBND thành phố Biên Hòa về việc danh mục các dự án càn thu hồi đất trên địa bàn thành phố Biên Hòa theo quy định của pháp luật về đất đai
- Văn bản số 12445/UBND-KTN ngày 19/8/2021 của UBND TP.Biên Hòa v/v bổ sung các dự án KDC, khu đô thị trên địa bàn TP.Biên Hòa vào danh mục, chương trình, kế hoạch phát triển nhà ở theo quy định của PL về nhà ở, chương trình phát triển đô thị giai đoạn 2021 - 2025 </t>
  </si>
  <si>
    <t>Khu dân cư theo quy hoạch (thửa 261 tờ 49)</t>
  </si>
  <si>
    <t>Quyết định giao đất số 3495/QĐ-Ct.UBT ngày 29/09/2003 của UBND tỉnh Đồng Nai; Quyết định điều chỉnh giao đất số 745/QĐ-UBND ngày 12/03/2013 của UBND tỉnh Đồng Nai.</t>
  </si>
  <si>
    <t>Quyết định số 2210/QĐ-UBND ngày 17/7/2014 của UBND tỉnh về việc phê duyệt điều chỉnh cục bộ quy hoạch chi tiết 1/500; Văn bản số 132/UBND-CNN ngày 5/1/2018 của UBND tỉnh về việc  chủ trương Điều chỉnh ranh giới quy hoạch dự án (giai đoạn 2) của Công ty D2D</t>
  </si>
  <si>
    <t xml:space="preserve">Nhà ở cao cấp Diamond Central A </t>
  </si>
  <si>
    <t>IV. Dự án thu hồi theo Điều 65 - Luật đất đai 2013</t>
  </si>
  <si>
    <t>Bổ sung theo Công văn số 166/BTG-PC ngày 23/3/2016 của BTG; VB số 653/BTG-TCHC ngày 21/9/2017 của BTG</t>
  </si>
  <si>
    <t xml:space="preserve">Công văn số 280/BTG-PC ngày 17/4/2015 (Giấy chứng nhận số 83/GCN-BTG ngày 13/11/2011);  Thông báo số 1366/TB-VP ngày 08/11/2013 của Văn phòng UBND tỉnh Đồng Nai </t>
  </si>
  <si>
    <t>Tịnh xá Ngọc Tánh</t>
  </si>
  <si>
    <t>Chùa Chơn Nguyên</t>
  </si>
  <si>
    <t>Chùa Quảng Thông</t>
  </si>
  <si>
    <t>Tịnh xá Ngọc Duyên</t>
  </si>
  <si>
    <t>Chùa Từ Ân</t>
  </si>
  <si>
    <t>Chùa Đại Bi</t>
  </si>
  <si>
    <t>Giáo xứ Tây Hải</t>
  </si>
  <si>
    <t>Giáo xứ Long Bình</t>
  </si>
  <si>
    <t>Giáo xứ Thiên An</t>
  </si>
  <si>
    <t>Cộng đoàn Thiên Trợ Phước Tân (thuộc Tu hội Nữ Tử Bác Ái Vinh Sơn)</t>
  </si>
  <si>
    <t>Diện tích kế hoạch</t>
  </si>
  <si>
    <t>Diện tích bổ sung</t>
  </si>
  <si>
    <t>Sử dụng vào lại đất</t>
  </si>
  <si>
    <t>Vị trí trên bản đồ địa chính (tờ bản đồ số, thửa số)</t>
  </si>
  <si>
    <t>1. Các công trình, dự án trong kế hoạch sử dụng đất cấp tỉnh</t>
  </si>
  <si>
    <t>1.1. Công trình, dự án mục đích quốc phòng, an ninh</t>
  </si>
  <si>
    <t>1. Đất Quốc phòng</t>
  </si>
  <si>
    <t>CLN; ODT</t>
  </si>
  <si>
    <t>2. Đất an ninh</t>
  </si>
  <si>
    <t/>
  </si>
  <si>
    <t>1.2. Công trình, dự án để phát triển kinh tế - xã hội vì lợi ích quốc gia, công cộng</t>
  </si>
  <si>
    <t>1. Khu công nghiệp</t>
  </si>
  <si>
    <t>HNK; CLN; NTS; ODT</t>
  </si>
  <si>
    <t>HNK; CLN; NTS; DGT; ODT</t>
  </si>
  <si>
    <t>2. Cụm công nghiệp</t>
  </si>
  <si>
    <t>HNK; CLN</t>
  </si>
  <si>
    <t>3. Đất giao thông</t>
  </si>
  <si>
    <t>Đường Cao tốc Biên Hòa - Vũng Tàu</t>
  </si>
  <si>
    <t>HNK; CLN; NTS; SKK; SKC; DGT; DTL; ODT</t>
  </si>
  <si>
    <t>2. Các công trình, dự án còn lại</t>
  </si>
  <si>
    <t>1. Đất phát triển hạ tầng</t>
  </si>
  <si>
    <t>1.1. Đất cơ sở y tế</t>
  </si>
  <si>
    <t>Mở rộng khu điều trị bắt buộc (Viện Pháp y Tâm thần)</t>
  </si>
  <si>
    <t>HNK; CLN; DGT; DYT; NTD; ODT</t>
  </si>
  <si>
    <t>Đất xây dựng trạm y tế</t>
  </si>
  <si>
    <t>Trạm y tế phường Thống Nhất</t>
  </si>
  <si>
    <t>Trạm y tế phường Bình Đa</t>
  </si>
  <si>
    <t>Trạm y tế phường An Hòa</t>
  </si>
  <si>
    <t>1.2. Đất cơ sở giáo dục</t>
  </si>
  <si>
    <t>Trường THPT Nguyễn Khuyến Trảng Dài</t>
  </si>
  <si>
    <t>DGT; NTD; ODT</t>
  </si>
  <si>
    <t xml:space="preserve">Trường THCS Bình Đa </t>
  </si>
  <si>
    <t>CLN; DGT; NTD; ODT</t>
  </si>
  <si>
    <t>HNK; CLN; ODT</t>
  </si>
  <si>
    <t>HNK; CLN; DGT; ODT</t>
  </si>
  <si>
    <t>DGT; ODT</t>
  </si>
  <si>
    <t>DVH; NTD</t>
  </si>
  <si>
    <t>HNK; DGT; ODT</t>
  </si>
  <si>
    <t>CLN; DGT; ODT</t>
  </si>
  <si>
    <t>Cải tạo, hoàn chỉnh Trường tiểu học Trần Văn Ơn</t>
  </si>
  <si>
    <t>HNK; SKK; ODT</t>
  </si>
  <si>
    <t>Trường Tiểu học Trảng Dài KP2</t>
  </si>
  <si>
    <t>Trường Mầm non Thống Nhất</t>
  </si>
  <si>
    <t>CLN; DGT; DKV; ODT</t>
  </si>
  <si>
    <t>Trường Tiểu học Trảng Dài 3</t>
  </si>
  <si>
    <t>Trường TH Tân Hiệp</t>
  </si>
  <si>
    <t>CLN; DGT; DTL; ODT</t>
  </si>
  <si>
    <t>Trường mầm non Tân Hạnh</t>
  </si>
  <si>
    <t>Trường mẫu giáo Tân Phong</t>
  </si>
  <si>
    <t>HNK; DGT</t>
  </si>
  <si>
    <t>1.3. Đất giao thông</t>
  </si>
  <si>
    <t>HNK; CLN; NTS; SKC; NTD; ODT; TIN</t>
  </si>
  <si>
    <t>HNK; ODT</t>
  </si>
  <si>
    <t>HNK; CLN; NTS; DGT; ODT; TMD</t>
  </si>
  <si>
    <t>Đầu tư xây dựng hương lộ 2 nối dài (đoạn 1-giai đoạn 1)</t>
  </si>
  <si>
    <t>An Hòa; Long Hưng</t>
  </si>
  <si>
    <t>HNK; CLN; NTS; SKC; DGT; NTD; DSH; ODT; ONT</t>
  </si>
  <si>
    <t>Nâng cấp và mở rộng đường Đỗ Văn Thi</t>
  </si>
  <si>
    <t>Nâng cấp đường vào trường TH Phan Bội Châu</t>
  </si>
  <si>
    <t>Trường THCS Nguyễn Bỉnh Khiêm (phần đường bổ sung)</t>
  </si>
  <si>
    <t>HNK; CLN; SKC; DGT; DNL; ODT; TSC</t>
  </si>
  <si>
    <t>Đường giao thông dọc suối Săn Máu phường Thống Nhất</t>
  </si>
  <si>
    <t>HNK; SKC; DGD; NTD; DSH; ODT</t>
  </si>
  <si>
    <t>Đường vào trường THCS Tân Hiệp</t>
  </si>
  <si>
    <t>Nâng cấp, cải tạo Nút giao đường Trương Định - Trương Quyền</t>
  </si>
  <si>
    <t>Trường THCS Tân Phong (phần đường bổ sung)</t>
  </si>
  <si>
    <t>Đường vào trường mầm non Tân Tiến và Trường tiểu học Tân Tiến A</t>
  </si>
  <si>
    <t>NTD; ODT; TIN</t>
  </si>
  <si>
    <t>Cải tạo chỉnh trang Vỉa hè Lê Thánh Tôn</t>
  </si>
  <si>
    <t>Tuyến đường D9 (đoạn từ Nguyễn Văn Hoa đến đường Võ Thị Sáu)</t>
  </si>
  <si>
    <t>SKC; DGD; ODT</t>
  </si>
  <si>
    <t>Nâng cấp, mở rộng đường Nguyễn Tri Phương</t>
  </si>
  <si>
    <t>HNK; CLN; TMD; SKC; DGT; DGD; DBV; TON; ODT; TSC</t>
  </si>
  <si>
    <t>Đường D23 theo quy hoạch (dự án đường kết nối từ đường Điểu Xiển vào khu tập thể dệt Thống Nhất)</t>
  </si>
  <si>
    <t>Tân Biên; Tân Hòa</t>
  </si>
  <si>
    <t>DGT; ONT; CLN</t>
  </si>
  <si>
    <t>HNK; CLN; NTS; CQP; TMD; DGT; DVH; DGD; TON; ODT</t>
  </si>
  <si>
    <t>LUK; HNK; CLN; NTS; DGT; TON; NTD; ODT</t>
  </si>
  <si>
    <t>1.4. Đất thủy lợi</t>
  </si>
  <si>
    <t>Xây dựng một số hạng mục thuộc tiểu dự án trạm xử lý nước thải số 1</t>
  </si>
  <si>
    <t>HNK; CLN; DTL; ODT</t>
  </si>
  <si>
    <t>Kè chống sạt lở bờ sông Đồng Nai (đoạn từ cầu Rạch Cát đến Cầu Ghềnh phía Cù Lao Phố)</t>
  </si>
  <si>
    <t>HNK; CLN; NTS; DGT; DTL; TON</t>
  </si>
  <si>
    <t>Kè gia cố bờ trái sông Đồng Nai (đoạn từ đình Phước Lư đến khu dân cư dọc sông Rạch Cát)</t>
  </si>
  <si>
    <t>Quyết Thắng; Thống Nhất</t>
  </si>
  <si>
    <t xml:space="preserve">1.5. Đất công trình năng lượng </t>
  </si>
  <si>
    <t>Trạm biến áp 110 kV KĐT Long Hưng và đường dây đấu nối</t>
  </si>
  <si>
    <t>1.6. Đất chợ</t>
  </si>
  <si>
    <t>Xây dựng và mở rộng chợ Hóa An</t>
  </si>
  <si>
    <t>HNK; NTS; DGT; DCH; ODT</t>
  </si>
  <si>
    <t>1.7. Đất có di tích lịch sử - văn hóa</t>
  </si>
  <si>
    <t>Tu bổ, tôn tạo di tích mộ, đền thờ Đoàn Văn Cự và 16 nghĩa binh Thiên địa hội (Khu mộ tại phường Long Bình)</t>
  </si>
  <si>
    <t>TMD; DGT; ODT</t>
  </si>
  <si>
    <t>DGT; ODT; TIN</t>
  </si>
  <si>
    <t>Bảo tồn, tôn tạo Khu lăng mộ Trịnh Hoài Đức</t>
  </si>
  <si>
    <t>2. Đất sinh hoạt cộng đồng</t>
  </si>
  <si>
    <t>3. Đất ở</t>
  </si>
  <si>
    <t>LUK; HNK; CLN; NTS; DGT; DTL; DNL; ODT</t>
  </si>
  <si>
    <t>Khu dân cư phục vụ tái định cư 2 phường Hiệp Hòa</t>
  </si>
  <si>
    <t>Hủy do thu hồi chung với dự án Khu dân cư và tái định cư số 27. Khi thi hồi xong sẽ giao phần 5,10 cho BQLDA thực hiện xây dựng Khu dân cư phục vụ tái định cư 2 phường Hiệp Hòa</t>
  </si>
  <si>
    <t>LUC; HNK; CLN; NTS; DGT; ODT</t>
  </si>
  <si>
    <t>Xây dựng hạ tầng khu dân cư phục vụ tái định cư xã Tân Hạnh</t>
  </si>
  <si>
    <t>HNK; NTS; DGT; DTL; ODT</t>
  </si>
  <si>
    <t>Xây dựng hạ tầng khu dân cư phục vụ tái định cư Tân Phong 2</t>
  </si>
  <si>
    <t>Xây dựng Khu dân cư theo quy hoạch phường Trảng Dài</t>
  </si>
  <si>
    <t>HNK; CLN; DGT; DTL; ODT</t>
  </si>
  <si>
    <t>Xây dựng hạ tầng khu dân cư phục vụ tái định cư</t>
  </si>
  <si>
    <t>HNK; CLN; DGT; NTD; ODT</t>
  </si>
  <si>
    <t>HNK; CLN; DGT; ODT; DSH</t>
  </si>
  <si>
    <t>Xây dựng hạ tầng Khu tái định cư phường Thống Nhất</t>
  </si>
  <si>
    <t>Xây dựng hạ tầng Khu tái định cư 2 phường Tân Hiệp</t>
  </si>
  <si>
    <t>Khu dân cư phục vụ tái định cư phường Bình Đa (3ha)</t>
  </si>
  <si>
    <t>CLN; NTS; ODT</t>
  </si>
  <si>
    <t>Khu dân cư phục vụ tái định cư phường Tam Hiệp (9,4 ha)</t>
  </si>
  <si>
    <t xml:space="preserve">Hạ tầng khu tái định cư 2 </t>
  </si>
  <si>
    <t>HNK; CLN; DGT; SKC; ODT</t>
  </si>
  <si>
    <t>LUK; HNK; CLN; NTS; DGT; NTD; DGD; SKC; TON; ODT; SON</t>
  </si>
  <si>
    <t>Khu dân cư phức hợp Felicty (Công ty TNHH thương Mại Blue Diamond Đồng Nai)</t>
  </si>
  <si>
    <t>HNK; CLN; NTS; DGT; NTD; ODT</t>
  </si>
  <si>
    <t>Khu dân cư An Hòa 3 (giai đoạn 2 - Cty cổ phần sonadezi An Bình) cũ</t>
  </si>
  <si>
    <t>HNK; CLN; NTS; DGT; NTD; ODT; DVH; DKV</t>
  </si>
  <si>
    <t>Khu nhà ở cao tầng kết hợp Trường mẫu giáo (Công ty CPVLXD Thế Giới Nhà)</t>
  </si>
  <si>
    <t>HNK; CLN; SKC; DGT; DTL; ODT</t>
  </si>
  <si>
    <t>Khu dân cư phường Trảng Dài (giai đoạn 2)</t>
  </si>
  <si>
    <t>Khu nhà ở kết hợp thương mại dịch vụ Diamond Square (Công ty CP Gotec Land)</t>
  </si>
  <si>
    <t>HNK; CLN; DGT; DVH; DSH; ODT; NTD; DTL</t>
  </si>
  <si>
    <t>HNK; CLN; SKC; ODT</t>
  </si>
  <si>
    <t xml:space="preserve">Khu dân cư An Hòa 2 </t>
  </si>
  <si>
    <t>HNK; CLN; ODt</t>
  </si>
  <si>
    <t>HNK; CLN; CQP; ODT</t>
  </si>
  <si>
    <t>Khu nhà ở cao cấp Diamond Central (Công ty CP Gotec Land)</t>
  </si>
  <si>
    <t>CLN; DGT</t>
  </si>
  <si>
    <t>Nhà ở tái định cư số 60 (phục vụ mở rộng Giáo xứ Tân Lộc)</t>
  </si>
  <si>
    <t>HNK; CLN; SKC; DGT; ODT</t>
  </si>
  <si>
    <t>Khu thương mại và nhà ở cao tầng</t>
  </si>
  <si>
    <t>Hạ tầng Khu tái định cư phường Long Bình Tân</t>
  </si>
  <si>
    <t>TMD; SKC; DGT; NTD; ODT</t>
  </si>
  <si>
    <t>Quỹ đất vùng phụ cận (dự án đường ven sông Cái đoạn từ đường Hà Huy Giáp đến đường Trần Quốc Toản)</t>
  </si>
  <si>
    <t>HNK; CLN; NTS; DGT; NTD; ODT; TMD</t>
  </si>
  <si>
    <t>Quỹ đất vùng phụ cận (dự án đường ven sông Đồng Nai đoạn từ cầu Hóa An đến cầu Ghềnh)</t>
  </si>
  <si>
    <t>Hóa An, Bửu Hòa</t>
  </si>
  <si>
    <t>HNK; CLN; NTS; TMD; SKC; DYT; ODT; DGT</t>
  </si>
  <si>
    <t>Quỹ đất vùng phụ cận (dự án đường ven sông Đồng Nai (đoạn từ cầu Hóa An đến huyện Vĩnh Cửu)</t>
  </si>
  <si>
    <t>HNK; CLN; DGT; DTL; NTD; ODT</t>
  </si>
  <si>
    <t>HNK; CQP; NTD; ODT; NTS; DGD; CLN</t>
  </si>
  <si>
    <t>SKC; DGT</t>
  </si>
  <si>
    <t>4. Đất xây dựng trụ sở cơ quan</t>
  </si>
  <si>
    <t>Trụ sở Chi cục Thi hành án dân sự thành phố</t>
  </si>
  <si>
    <t>Trung tâm dịch vụ hành chính công</t>
  </si>
  <si>
    <t>5. Đất xây dựng trụ sở của tổ chức sự nghiệp</t>
  </si>
  <si>
    <t>6. Đất cơ sở tôn giáo</t>
  </si>
  <si>
    <t>Giáo xứ Phanxicô</t>
  </si>
  <si>
    <t>HNK; CLN; NTS; DGT; ONT</t>
  </si>
  <si>
    <t>Cơ sở Hóa An (Giáo xứ Hóa An)</t>
  </si>
  <si>
    <t>HNK; NTS</t>
  </si>
  <si>
    <t>7. Đất khu vui chơi, giải trí công cộng</t>
  </si>
  <si>
    <t>Cải tạo cảnh quan xung quanh khu vực Hồ Điều Hòa</t>
  </si>
  <si>
    <t>CLN; DGT; DKV</t>
  </si>
  <si>
    <t>DTL; DKV; ODT</t>
  </si>
  <si>
    <t>Xây dựng Kè sông Đồng Nai, thành phố Biên Hòa (từ cầu Hóa An đến giáp ranh huyện Vĩnh Cửu)</t>
  </si>
  <si>
    <t>HNK; CLN; NTS; DGT; DGD; ODT</t>
  </si>
  <si>
    <t>8. Đất cơ sở tín ngưỡng</t>
  </si>
  <si>
    <t>9. Các khu đất đấu giá</t>
  </si>
  <si>
    <t>Khu đất thu hồi công ty XNK Biên Hòa - Tổng CT CNTP Đồng Nai (thửa đất số 29, tờ bản đồ số 50)</t>
  </si>
  <si>
    <t>10. Đất sông, suối, ngòi, kênh, rạch</t>
  </si>
  <si>
    <t>HNK; CLN; NTS; CQP; SKK; SKC; DGT; DNL; DKV; ODT; DGD; TMD; DTL</t>
  </si>
  <si>
    <t>HNK; DGT; ODT; TMD; CLN</t>
  </si>
  <si>
    <t>2.2. Công trình, dự án chuyển mục đích sử dụng đất</t>
  </si>
  <si>
    <t>* Đất quốc phòng bàn giao</t>
  </si>
  <si>
    <t>1. Đất thương mại dịch vụ</t>
  </si>
  <si>
    <t>2. Đất cơ sở sản xuất phi nông nghiệp</t>
  </si>
  <si>
    <t>LUC; ODT</t>
  </si>
  <si>
    <t>CLN; TMD</t>
  </si>
  <si>
    <t>3. Đất sản xuất vật liệu xây dựng, làm đồ gốm</t>
  </si>
  <si>
    <t>HNK; CLN; NTS; SKC; ODT</t>
  </si>
  <si>
    <t>4. Đất cơ sở giáo dục - đào tạo</t>
  </si>
  <si>
    <t>DTL; ODT</t>
  </si>
  <si>
    <t>5. Đất ở</t>
  </si>
  <si>
    <t>Khu dân cư - thương mại (Xuân Thủy)</t>
  </si>
  <si>
    <t>Khu dân cư, đô thị và dịch vụ, thương mại Hóa An</t>
  </si>
  <si>
    <t>2.3. Các khu vực sử dụng đất khác</t>
  </si>
  <si>
    <t>1.1. Đất xây dựng cơ sở  văn hóa</t>
  </si>
  <si>
    <t>1.2. Đất xây dựng cơ sở y tế</t>
  </si>
  <si>
    <t>1.3.Đất cơ sở thể dục thể thao</t>
  </si>
  <si>
    <t>2. Đất xây dựng trụ sở của tổ chức sự nghiệp</t>
  </si>
  <si>
    <t>3. Đất sinh hoạt cộng đồng</t>
  </si>
  <si>
    <t>Nhà văn hóa khu phố 4</t>
  </si>
  <si>
    <t>4. Các khu đất do TTPTQĐ tỉnh quản lý</t>
  </si>
  <si>
    <t>Khu đất số 67 (thu hồi Trung tâm phát hành phim và chiếu bóng) (thửa đất số 21, 22, 105 tờ bản đồ số 16)</t>
  </si>
  <si>
    <t>Khu đất cù lao 3 xê (thửa đất sô 195 tờ bản đồ 63)</t>
  </si>
  <si>
    <t>Khu đất số 80 (khu bến thủy Nguyễn Văn Trị)</t>
  </si>
  <si>
    <t>Chuyển mục đích từ đất trồng lúa sang đất ở của hộ gia đình cá nhân</t>
  </si>
  <si>
    <t>Các phường, xã</t>
  </si>
  <si>
    <t>Chuyển mục đích đất nông nghiệp sang đất ở của hộ gia đình, cá nhân</t>
  </si>
  <si>
    <t>Chuyển mục đí từ đất phi nông nghiệp không phải là đất ở sang đất ở</t>
  </si>
  <si>
    <t>Năm đăng ký kế hoạch</t>
  </si>
  <si>
    <t>Ghi chú</t>
  </si>
  <si>
    <t xml:space="preserve"> Hủy do dự án quá 3 năm nhưng chưa có quyết định  giao đất, chuyển mục đích sử dụng đất, thu hồi đất theo quy định</t>
  </si>
  <si>
    <t>Khu đất số 26 (Tờ 21 thửa 36)</t>
  </si>
  <si>
    <t>Khu thương mại dịch vụ kết hợp chung cư 9 tầng</t>
  </si>
  <si>
    <t xml:space="preserve">Xây dựng đường Nguyễn Văn Hoa </t>
  </si>
  <si>
    <t xml:space="preserve"> Hủy do dự án quá 3 năm nhưng chưa có quyết định  giao đất, chuyển mục đích sử dụng đất, thu hồi đất theo quy định và chưa bố trí vốn</t>
  </si>
  <si>
    <t>Quang Vinh; Bửu Long</t>
  </si>
  <si>
    <t>Hủy do không còn nhu cầu</t>
  </si>
  <si>
    <t>Hủy do thay đổi chức năng đấu giá</t>
  </si>
  <si>
    <t>Hủy do quá 03 năm chưa có quyết định thu hồi</t>
  </si>
  <si>
    <t>Biểu 03/CH</t>
  </si>
  <si>
    <t>Biểu 01/CH</t>
  </si>
  <si>
    <t>IIi. Dự án thu hồi theo khoản 3 Điều 62 - Luật đất đai 2013</t>
  </si>
  <si>
    <t>NQ số 52/NQ-HĐND ngày 12/07/2018 của UBND thành phố về việc giao điều chỉnh, bổ sung kế hoạch vốn đầu tư công năm 2018 nguồn vốn ngân sách thành phố Biên hòa
Quyết định số 2023/QĐ-UBND ngày 02/08/2019 của UBND thành phố Biên hòa về việc giao điều chỉnh</t>
  </si>
  <si>
    <t>NQ số 54/NQ-HĐND ngày 12/07/2018 của HĐND thành phố về việc quyết địn chủ trương đầu tư dự án nhóm B, C trong kế hoạch vốn đầu tư công trung hạn 5 năm 2016-2020</t>
  </si>
  <si>
    <t>Tăng thêm</t>
  </si>
  <si>
    <t>Bản vẽ số:1</t>
  </si>
  <si>
    <t>Bản vẽ số:2</t>
  </si>
  <si>
    <t>Bản vẽ số:3</t>
  </si>
  <si>
    <t>Bản vẽ số:4</t>
  </si>
  <si>
    <t>Bản vẽ số:5</t>
  </si>
  <si>
    <t>Bản vẽ số:6</t>
  </si>
  <si>
    <t>Bản vẽ số:7</t>
  </si>
  <si>
    <t>Bản vẽ số:8</t>
  </si>
  <si>
    <t>Bản vẽ số:9</t>
  </si>
  <si>
    <t>Bản vẽ số:10</t>
  </si>
  <si>
    <t>Bản vẽ số:11</t>
  </si>
  <si>
    <t>Bản vẽ số:12</t>
  </si>
  <si>
    <t>Bản vẽ số:13</t>
  </si>
  <si>
    <t>Bản vẽ số:14</t>
  </si>
  <si>
    <t>Bản vẽ số:15</t>
  </si>
  <si>
    <t>Bản vẽ số:16</t>
  </si>
  <si>
    <t>Bản vẽ số:17</t>
  </si>
  <si>
    <t>Bản vẽ số:18</t>
  </si>
  <si>
    <t>Bản vẽ số:19</t>
  </si>
  <si>
    <t>Bản vẽ số:20</t>
  </si>
  <si>
    <t>Bản vẽ số:21</t>
  </si>
  <si>
    <t>Bản vẽ số:289</t>
  </si>
  <si>
    <t>Bản vẽ số:23</t>
  </si>
  <si>
    <t>Bản vẽ số:24</t>
  </si>
  <si>
    <t>Bản vẽ số:25</t>
  </si>
  <si>
    <t>Bản vẽ số:26</t>
  </si>
  <si>
    <t>Bản vẽ số:27</t>
  </si>
  <si>
    <t>Bản vẽ số:28</t>
  </si>
  <si>
    <t>Bản vẽ số:29</t>
  </si>
  <si>
    <t>Bản vẽ số:30</t>
  </si>
  <si>
    <t>Bản vẽ số:31</t>
  </si>
  <si>
    <t>Bản vẽ số:32</t>
  </si>
  <si>
    <t>Bản vẽ số:33</t>
  </si>
  <si>
    <t>Bản vẽ số:34</t>
  </si>
  <si>
    <t>Bản vẽ số:35</t>
  </si>
  <si>
    <t>Bản vẽ số:36</t>
  </si>
  <si>
    <t>Bản vẽ số:37</t>
  </si>
  <si>
    <t>Bản vẽ số:38</t>
  </si>
  <si>
    <t>Bản vẽ số:39</t>
  </si>
  <si>
    <t>Bản vẽ số:278</t>
  </si>
  <si>
    <t>Bản vẽ số:41</t>
  </si>
  <si>
    <t>Bản vẽ số:42</t>
  </si>
  <si>
    <t>Bản vẽ số:43</t>
  </si>
  <si>
    <t>Bản vẽ số:44</t>
  </si>
  <si>
    <t>Bản vẽ số:45</t>
  </si>
  <si>
    <t>Bản vẽ số:46</t>
  </si>
  <si>
    <t>Bản vẽ số:47</t>
  </si>
  <si>
    <t>Bản vẽ số:48</t>
  </si>
  <si>
    <t>Bản vẽ số:49</t>
  </si>
  <si>
    <t>Bản vẽ số:50</t>
  </si>
  <si>
    <t>Bản vẽ số:51</t>
  </si>
  <si>
    <t>Bản vẽ số:53</t>
  </si>
  <si>
    <t>Bản vẽ số:54</t>
  </si>
  <si>
    <t>Bản vẽ số:55</t>
  </si>
  <si>
    <t>Bản vẽ số:56</t>
  </si>
  <si>
    <t>Bản vẽ số:57</t>
  </si>
  <si>
    <t>Bản vẽ số:58</t>
  </si>
  <si>
    <t>Bản vẽ số:59</t>
  </si>
  <si>
    <t>Bản vẽ số:60</t>
  </si>
  <si>
    <t>Bản vẽ số:61</t>
  </si>
  <si>
    <t>Bản vẽ số:62</t>
  </si>
  <si>
    <t>Bản vẽ số:63</t>
  </si>
  <si>
    <t>Bản vẽ số:64</t>
  </si>
  <si>
    <t>Bản vẽ số:65</t>
  </si>
  <si>
    <t>Bản vẽ số:66</t>
  </si>
  <si>
    <t>Bản vẽ số:67</t>
  </si>
  <si>
    <t>Bản vẽ số:68</t>
  </si>
  <si>
    <t>Bản vẽ số:69</t>
  </si>
  <si>
    <t>Bản vẽ số:70</t>
  </si>
  <si>
    <t>Bản vẽ số:71</t>
  </si>
  <si>
    <t>Bản vẽ số:72</t>
  </si>
  <si>
    <t>Bản vẽ số:73</t>
  </si>
  <si>
    <t>Bản vẽ số:75</t>
  </si>
  <si>
    <t>Bản vẽ số:76</t>
  </si>
  <si>
    <t>Bản vẽ số:77</t>
  </si>
  <si>
    <t>Bản vẽ số:78</t>
  </si>
  <si>
    <t>Bản vẽ số:79</t>
  </si>
  <si>
    <t>Bản vẽ số:80</t>
  </si>
  <si>
    <t>Bản vẽ số:81</t>
  </si>
  <si>
    <t>Bản vẽ số:82</t>
  </si>
  <si>
    <t>Bản vẽ số:83</t>
  </si>
  <si>
    <t>Bản vẽ số:84</t>
  </si>
  <si>
    <t>Bản vẽ số:86</t>
  </si>
  <si>
    <t>Bản vẽ số:87</t>
  </si>
  <si>
    <t>Bản vẽ số:88</t>
  </si>
  <si>
    <t>Bản vẽ số:89</t>
  </si>
  <si>
    <t>Bản vẽ số:90</t>
  </si>
  <si>
    <t>Bản vẽ số:91</t>
  </si>
  <si>
    <t>Bản vẽ số:92</t>
  </si>
  <si>
    <t>Bản vẽ số:93</t>
  </si>
  <si>
    <t>Bản vẽ số:94</t>
  </si>
  <si>
    <t>Bản vẽ số:95</t>
  </si>
  <si>
    <t>Bản vẽ số:96</t>
  </si>
  <si>
    <t>Bản vẽ số:97</t>
  </si>
  <si>
    <t>Bản vẽ số:98</t>
  </si>
  <si>
    <t>Bản vẽ số:99</t>
  </si>
  <si>
    <t>Bản vẽ số:100</t>
  </si>
  <si>
    <t>Bản vẽ số:242</t>
  </si>
  <si>
    <t>Bản vẽ số:102</t>
  </si>
  <si>
    <t>Bản vẽ số:103</t>
  </si>
  <si>
    <t>Bản vẽ số:104</t>
  </si>
  <si>
    <t>Bản vẽ số:105</t>
  </si>
  <si>
    <t>Bản vẽ số:106</t>
  </si>
  <si>
    <t>Bản vẽ số:107</t>
  </si>
  <si>
    <t>Bản vẽ số:108</t>
  </si>
  <si>
    <t>Bản vẽ số:109</t>
  </si>
  <si>
    <t>Bản vẽ số:110</t>
  </si>
  <si>
    <t>Bản vẽ số:111</t>
  </si>
  <si>
    <t>Bản vẽ số:112</t>
  </si>
  <si>
    <t>Bản vẽ số:113</t>
  </si>
  <si>
    <t>Bản vẽ số:241</t>
  </si>
  <si>
    <t>Bản vẽ số:115</t>
  </si>
  <si>
    <t>Bản vẽ số:116</t>
  </si>
  <si>
    <t>Bản vẽ số:117</t>
  </si>
  <si>
    <t>Bản vẽ số:282</t>
  </si>
  <si>
    <t>Bản vẽ số:120</t>
  </si>
  <si>
    <t>Bản vẽ số:121</t>
  </si>
  <si>
    <t>Bản vẽ số:122</t>
  </si>
  <si>
    <t>Bản vẽ số:123</t>
  </si>
  <si>
    <t>Bản vẽ số:124</t>
  </si>
  <si>
    <t>Bản vẽ số:125</t>
  </si>
  <si>
    <t>Bản vẽ số:126</t>
  </si>
  <si>
    <t>Bản vẽ số:127</t>
  </si>
  <si>
    <t>Bản vẽ số:128</t>
  </si>
  <si>
    <t>Bản vẽ số:129</t>
  </si>
  <si>
    <t>Bản vẽ số:130</t>
  </si>
  <si>
    <t>Bản vẽ số:131</t>
  </si>
  <si>
    <t>Bản vẽ số:132</t>
  </si>
  <si>
    <t>Bản vẽ số:133</t>
  </si>
  <si>
    <t>Bản vẽ số:134</t>
  </si>
  <si>
    <t>Bản vẽ số:135</t>
  </si>
  <si>
    <t>Bản vẽ số:136</t>
  </si>
  <si>
    <t>Bản vẽ số:137</t>
  </si>
  <si>
    <t>Bản vẽ số:138</t>
  </si>
  <si>
    <t>Bản vẽ số:139</t>
  </si>
  <si>
    <t>Bản vẽ số:140</t>
  </si>
  <si>
    <t>Bản vẽ số:141</t>
  </si>
  <si>
    <t>Bản vẽ số:142</t>
  </si>
  <si>
    <t>Bản vẽ số:143</t>
  </si>
  <si>
    <t>Bản vẽ số:144</t>
  </si>
  <si>
    <t>Bản vẽ số:145</t>
  </si>
  <si>
    <t>Bản vẽ số:146</t>
  </si>
  <si>
    <t>Bản vẽ số:147</t>
  </si>
  <si>
    <t>Bản vẽ số:149</t>
  </si>
  <si>
    <t>Bản vẽ số:150</t>
  </si>
  <si>
    <t>Bản vẽ số:151</t>
  </si>
  <si>
    <t>Bản vẽ số:152</t>
  </si>
  <si>
    <t>Bản vẽ số:153</t>
  </si>
  <si>
    <t>Bản vẽ số:154</t>
  </si>
  <si>
    <t>Bản vẽ số:155</t>
  </si>
  <si>
    <t>Bản vẽ số:156</t>
  </si>
  <si>
    <t>Bản vẽ số:157</t>
  </si>
  <si>
    <t>Bản vẽ số:158</t>
  </si>
  <si>
    <t>Bản vẽ số:159</t>
  </si>
  <si>
    <t>Bản vẽ số:160</t>
  </si>
  <si>
    <t>Bản vẽ số:161</t>
  </si>
  <si>
    <t>Bản vẽ số:162</t>
  </si>
  <si>
    <t>Bản vẽ số:164</t>
  </si>
  <si>
    <t>Bản vẽ số:279</t>
  </si>
  <si>
    <t>Bản vẽ số:166</t>
  </si>
  <si>
    <t>Bản vẽ số:167</t>
  </si>
  <si>
    <t>Bản vẽ số:168</t>
  </si>
  <si>
    <t>Bản vẽ số:169</t>
  </si>
  <si>
    <t>Bản vẽ số:170</t>
  </si>
  <si>
    <t>Bản vẽ số:171</t>
  </si>
  <si>
    <t>Bản vẽ số:172</t>
  </si>
  <si>
    <t>Bản vẽ số:173</t>
  </si>
  <si>
    <t>Bản vẽ số:174</t>
  </si>
  <si>
    <t>Bản vẽ số:175</t>
  </si>
  <si>
    <t>Bản vẽ số:176</t>
  </si>
  <si>
    <t>Bản vẽ số:177</t>
  </si>
  <si>
    <t>Bản vẽ số:178</t>
  </si>
  <si>
    <t>Bản vẽ số:179</t>
  </si>
  <si>
    <t>Bản vẽ số:180</t>
  </si>
  <si>
    <t>Bản vẽ số:181</t>
  </si>
  <si>
    <t>Bản vẽ số:182</t>
  </si>
  <si>
    <t>Bản vẽ số:183</t>
  </si>
  <si>
    <t>Bản vẽ số:184</t>
  </si>
  <si>
    <t>Bản vẽ số:185</t>
  </si>
  <si>
    <t>Bản vẽ số:187</t>
  </si>
  <si>
    <t>Bản vẽ số:188</t>
  </si>
  <si>
    <t>Bản vẽ số:189</t>
  </si>
  <si>
    <t>Bản vẽ số:190</t>
  </si>
  <si>
    <t>Bản vẽ số:191</t>
  </si>
  <si>
    <t>Bản vẽ số:192</t>
  </si>
  <si>
    <t>Bản vẽ số:193</t>
  </si>
  <si>
    <t>Bản vẽ số:194</t>
  </si>
  <si>
    <t>Bản vẽ số:195</t>
  </si>
  <si>
    <t>Bản vẽ số:196</t>
  </si>
  <si>
    <t>Bản vẽ số:197</t>
  </si>
  <si>
    <t>Bản vẽ số:198</t>
  </si>
  <si>
    <t>Bản vẽ số:199</t>
  </si>
  <si>
    <t>Bản vẽ số:200</t>
  </si>
  <si>
    <t>Bản vẽ số:201</t>
  </si>
  <si>
    <t>Bản vẽ số:202</t>
  </si>
  <si>
    <t>Bản vẽ số:203</t>
  </si>
  <si>
    <t>Bản vẽ số:204</t>
  </si>
  <si>
    <t>Bản vẽ số:205</t>
  </si>
  <si>
    <t>Bản vẽ số:206</t>
  </si>
  <si>
    <t>Bản vẽ số:207</t>
  </si>
  <si>
    <t>Bản vẽ số:208</t>
  </si>
  <si>
    <t>Bản vẽ số:209</t>
  </si>
  <si>
    <t>Bản vẽ số:210</t>
  </si>
  <si>
    <t>Bản vẽ số:211</t>
  </si>
  <si>
    <t>Bản vẽ số:212</t>
  </si>
  <si>
    <t>Bản vẽ số:213</t>
  </si>
  <si>
    <t>Bản vẽ số:214</t>
  </si>
  <si>
    <t>Bản vẽ số:215</t>
  </si>
  <si>
    <t>Bản vẽ số:216</t>
  </si>
  <si>
    <t>Bản vẽ số:217</t>
  </si>
  <si>
    <t>Bản vẽ số:218</t>
  </si>
  <si>
    <t>Bản vẽ số:219</t>
  </si>
  <si>
    <t>Bản vẽ số:220</t>
  </si>
  <si>
    <t>Bản vẽ số:221</t>
  </si>
  <si>
    <t>Bản vẽ số:222</t>
  </si>
  <si>
    <t>Bản vẽ số:223</t>
  </si>
  <si>
    <t>Bản vẽ số:224</t>
  </si>
  <si>
    <t>Bản vẽ số:225</t>
  </si>
  <si>
    <t>Bản vẽ số:226</t>
  </si>
  <si>
    <t>Bản vẽ số:227</t>
  </si>
  <si>
    <t>Bản vẽ số:228</t>
  </si>
  <si>
    <t>Bản vẽ số:229</t>
  </si>
  <si>
    <t>Bản vẽ số:230</t>
  </si>
  <si>
    <t>Bản vẽ số:231</t>
  </si>
  <si>
    <t>Bản vẽ số:232</t>
  </si>
  <si>
    <t>Bản vẽ số:233</t>
  </si>
  <si>
    <t>Bản vẽ số:234</t>
  </si>
  <si>
    <t>Bản vẽ số:236</t>
  </si>
  <si>
    <t>Bản vẽ số:237</t>
  </si>
  <si>
    <t>Bản vẽ số:239</t>
  </si>
  <si>
    <t>Bản vẽ số:240</t>
  </si>
  <si>
    <t>Bản vẽ số:243</t>
  </si>
  <si>
    <t>Bản vẽ số:245</t>
  </si>
  <si>
    <t>Bản vẽ số:246</t>
  </si>
  <si>
    <t>Bản vẽ số:247</t>
  </si>
  <si>
    <t>Bản vẽ số:248</t>
  </si>
  <si>
    <t>Bản vẽ số:249</t>
  </si>
  <si>
    <t>Bản vẽ số:250</t>
  </si>
  <si>
    <t>Bản vẽ số:252</t>
  </si>
  <si>
    <t>Bản vẽ số:253</t>
  </si>
  <si>
    <t>Bản vẽ số:273</t>
  </si>
  <si>
    <t>Bản vẽ số:255</t>
  </si>
  <si>
    <t>Bản vẽ số:256</t>
  </si>
  <si>
    <t>Bản vẽ số:257</t>
  </si>
  <si>
    <t>Bản vẽ số:258</t>
  </si>
  <si>
    <t>Bản vẽ số:259</t>
  </si>
  <si>
    <t>Bản vẽ số:260</t>
  </si>
  <si>
    <t>Bản vẽ số:261</t>
  </si>
  <si>
    <t>Bản vẽ số:262</t>
  </si>
  <si>
    <t>Bản vẽ số:263</t>
  </si>
  <si>
    <t>Bản vẽ số:269</t>
  </si>
  <si>
    <t>Bản vẽ số:271</t>
  </si>
  <si>
    <t>Bản vẽ số:272</t>
  </si>
  <si>
    <t>Bản vẽ số:274</t>
  </si>
  <si>
    <t>Bản vẽ số:275</t>
  </si>
  <si>
    <t>Bản vẽ số:276</t>
  </si>
  <si>
    <t>Bản vẽ số:277</t>
  </si>
  <si>
    <t>Bản vẽ số:280</t>
  </si>
  <si>
    <t>Bản vẽ số:281</t>
  </si>
  <si>
    <t>Bản vẽ số:283</t>
  </si>
  <si>
    <t>Bản vẽ số:284</t>
  </si>
  <si>
    <t>Bản vẽ số:285</t>
  </si>
  <si>
    <t>Bản vẽ số:286</t>
  </si>
  <si>
    <t>Bản vẽ số:287</t>
  </si>
  <si>
    <t>Bản vẽ số:288</t>
  </si>
  <si>
    <t>Bản vẽ số:290</t>
  </si>
  <si>
    <t>Bản vẽ số:291</t>
  </si>
  <si>
    <t>Bản vẽ số:22</t>
  </si>
  <si>
    <t>Bản vẽ số:40</t>
  </si>
  <si>
    <t>Bản vẽ số:52</t>
  </si>
  <si>
    <t>Bản vẽ số:74</t>
  </si>
  <si>
    <t>Bản vẽ số:85</t>
  </si>
  <si>
    <t>Bản vẽ số:101</t>
  </si>
  <si>
    <t>Bản vẽ số:114</t>
  </si>
  <si>
    <t>Bản vẽ số:118</t>
  </si>
  <si>
    <t>Bản vẽ số:119</t>
  </si>
  <si>
    <t>Bản vẽ số:148</t>
  </si>
  <si>
    <t>Bản vẽ số:163</t>
  </si>
  <si>
    <t>Bản vẽ số:165</t>
  </si>
  <si>
    <t>Bản vẽ số:186</t>
  </si>
  <si>
    <t>Bản vẽ số:235</t>
  </si>
  <si>
    <t>Bản vẽ số:238</t>
  </si>
  <si>
    <t>Bản vẽ số:244</t>
  </si>
  <si>
    <t>Bản vẽ số:251</t>
  </si>
  <si>
    <t>Bản vẽ số:254</t>
  </si>
  <si>
    <t>Bản vẽ số:264</t>
  </si>
  <si>
    <t>Bản vẽ số:265</t>
  </si>
  <si>
    <t>Bản vẽ số:266</t>
  </si>
  <si>
    <t>Bản vẽ số:267</t>
  </si>
  <si>
    <t>Bản vẽ số:268</t>
  </si>
  <si>
    <t>Bản vẽ số:270</t>
  </si>
  <si>
    <t>2.1. Các công trình phải thu hồi đất</t>
  </si>
  <si>
    <t>HNK; CLN; DVH; DYT; DGD; TON; DSH; ODT; TIN</t>
  </si>
  <si>
    <t>Diện tích năm 2021</t>
  </si>
  <si>
    <t>Diện tích tăng trong kỳ</t>
  </si>
  <si>
    <t>Sử dụng từ các loại đất</t>
  </si>
  <si>
    <t>Biến động Tăng (+) Giảm (-)</t>
  </si>
  <si>
    <t>Diện tích năm 2022</t>
  </si>
  <si>
    <t>Diện tích tự nhiên</t>
  </si>
  <si>
    <t xml:space="preserve">  - Đất công trình bưu chính, viễn thông </t>
  </si>
  <si>
    <t xml:space="preserve">  - Đất xây cơ sở khoa học và công nghệ</t>
  </si>
  <si>
    <t xml:space="preserve">  - Đất xây dựng cơ sở dịch vụ xã hội</t>
  </si>
  <si>
    <t>2.24</t>
  </si>
  <si>
    <t>2.22</t>
  </si>
  <si>
    <t>Diện tích giảm trong kỳ</t>
  </si>
  <si>
    <t>II</t>
  </si>
  <si>
    <t>KHU CHỨC NĂNG*</t>
  </si>
  <si>
    <t>Ghi chú: * Không tổng hợp khi tính tổng diện tích tự nhiên</t>
  </si>
  <si>
    <t>Biểu CC/KH2016</t>
  </si>
  <si>
    <t>BẢNG CHU CHUYỂN ĐẤT ĐAI TRONG KẾ HOẠCH SỬ DỤNG ĐẤT NĂM 2016 CỦA XÃ</t>
  </si>
  <si>
    <t>1.9</t>
  </si>
  <si>
    <t>Đất phát triển hạ tầng cấp quốc gia, cấp tỉnh, cấp huyện, cấp xã</t>
  </si>
  <si>
    <t xml:space="preserve">  - Đất xây dựng cơ sở y tế</t>
  </si>
  <si>
    <t xml:space="preserve">  - Đất xây dựng cơ sở giáo dục và đào tạo</t>
  </si>
  <si>
    <t xml:space="preserve">  - Đất xây dựng cơ sở thể dục - thể thao</t>
  </si>
  <si>
    <t xml:space="preserve">  - Đất bãi thải, xử lý chất thải</t>
  </si>
  <si>
    <t xml:space="preserve">  - Đất cơ sở tôn giáo</t>
  </si>
  <si>
    <t xml:space="preserve">  - Đất làm nghĩa trang, nghĩa địa, nhà tang lễ, nhà hỏa táng</t>
  </si>
  <si>
    <t>2.21</t>
  </si>
  <si>
    <t>2.23</t>
  </si>
  <si>
    <t>Đất có di tích lịch sử - văn hóa</t>
  </si>
  <si>
    <t>Đất bãi thải, xử lý chất thải</t>
  </si>
  <si>
    <t>Đất cơ sở tôn giáo</t>
  </si>
  <si>
    <t>Đất làm nghĩa trang, nghĩa địa, nhà tang lễ, nhà hỏa táng</t>
  </si>
  <si>
    <t xml:space="preserve">  - Đất xây dựng kho dự trữ quôc gia</t>
  </si>
  <si>
    <t xml:space="preserve">  - Đất xây dựng kho dự trữ quốc gia </t>
  </si>
  <si>
    <t xml:space="preserve">  - Đất xây dựng kho dự trự quốc gia</t>
  </si>
  <si>
    <t>BẢNG CHU CHUYỂN ĐẤT ĐAI TRONG KẾ HOẠCH SỬ DỤNG ĐẤT NĂM 2022 CỦA PHƯỜNG AN BÌNH</t>
  </si>
  <si>
    <t>Biểu CC/KH2022</t>
  </si>
  <si>
    <t>BẢNG CHU CHUYỂN ĐẤT ĐAI TRONG KẾ HOẠCH SỬ DỤNG ĐẤT NĂM 2022 CỦA PHƯỜNG AN HÒA</t>
  </si>
  <si>
    <t>BẢNG CHU CHUYỂN ĐẤT ĐAI TRONG KẾ HOẠCH SỬ DỤNG ĐẤT NĂM 2022 CỦA PHƯỜNG PHƯỚC TÂN</t>
  </si>
  <si>
    <t>BẢNG CHU CHUYỂN ĐẤT ĐAI TRONG KẾ HOẠCH SỬ DỤNG ĐẤT NĂM 2022 CỦA PHƯỜNG LONG BÌNH</t>
  </si>
  <si>
    <t>BẢNG CHU CHUYỂN ĐẤT ĐAI TRONG KẾ HOẠCH SỬ DỤNG ĐẤT NĂM 2022 PHƯỜNG LONG BÌNH TÂN</t>
  </si>
  <si>
    <t>BẢNG CHU CHUYỂN ĐẤT ĐAI TRONG KẾ HOẠCH SỬ DỤNG ĐẤT NĂM 2022 CỦA PHƯỜNG TRUNG DŨNG</t>
  </si>
  <si>
    <t>BẢNG CHU CHUYỂN ĐẤT ĐAI TRONG KẾ HOẠCH SỬ DỤNG ĐẤT NĂM 2022 CỦA PHƯỜNG THỐNG NHẤT</t>
  </si>
  <si>
    <t>BẢNG CHU CHUYỂN ĐẤT ĐAI TRONG KẾ HOẠCH SỬ DỤNG ĐẤT NĂM 2022 CỦA PHƯỜNG THANH BÌNH</t>
  </si>
  <si>
    <t>BẢNG CHU CHUYỂN ĐẤT ĐAI TRONG KẾ HOẠCH SỬ DỤNG ĐẤT NĂM 2022 CỦA PHƯỜNG TRẢNG DÀI</t>
  </si>
  <si>
    <t>BẢNG CHU CHUYỂN ĐẤT ĐAI TRONG KẾ HOẠCH SỬ DỤNG ĐẤT NĂM 2022 CỦA PHƯỜNG TÂN VẠN</t>
  </si>
  <si>
    <t>BẢNG CHU CHUYỂN ĐẤT ĐAI TRONG KẾ HOẠCH SỬ DỤNG ĐẤT NĂM 2016 CỦA PHƯỜNG TÂN TIẾN</t>
  </si>
  <si>
    <t>BẢNG CHU CHUYỂN ĐẤT ĐAI TRONG KẾ HOẠCH SỬ DỤNG ĐẤT NĂM 2022 PHƯỜNG TÂN HẠNH</t>
  </si>
  <si>
    <t>BẢNG CHU CHUYỂN ĐẤT ĐAI TRONG KẾ HOẠCH SỬ DỤNG ĐẤT NĂM 2022 CỦA PHƯỜNG TÂN HIỆP</t>
  </si>
  <si>
    <t>BẢNG CHU CHUYỂN ĐẤT ĐAI TRONG KẾ HOẠCH SỬ DỤNG ĐẤT NĂM 2022 CỦA PHƯỜNG TÂN HÒA</t>
  </si>
  <si>
    <t>BẢNG CHU CHUYỂN ĐẤT ĐAI TRONG KẾ HOẠCH SỬ DỤNG ĐẤT NĂM 2022 PHƯỜNG TÂN PHONG</t>
  </si>
  <si>
    <t>BẢNG CHU CHUYỂN ĐẤT ĐAI TRONG KẾ HOẠCH SỬ DỤNG ĐẤT NĂM 2022 CỦA PHƯỜNG TÂN BIÊN</t>
  </si>
  <si>
    <t>BẢNG CHU CHUYỂN ĐẤT ĐAI TRONG KẾ HOẠCH SỬ DỤNG ĐẤT NĂM 2022 CỦA PHƯỜNG BÌNH ĐA</t>
  </si>
  <si>
    <t>BẢNG CHU CHUYỂN ĐẤT ĐAI TRONG KẾ HOẠCH SỬ DỤNG ĐẤT NĂM 2022 CỦA PHƯỜNG BỬU LONG</t>
  </si>
  <si>
    <t>BẢNG CHU CHUYỂN ĐẤT ĐAI TRONG KẾ HOẠCH SỬ DỤNG ĐẤT NĂM 2022 CỦA PHƯỜNG HIỆP HÒA</t>
  </si>
  <si>
    <t>BẢNG CHU CHUYỂN ĐẤT ĐAI TRONG KẾ HOẠCH SỬ DỤNG ĐẤT NĂM 2022 CỦA PHƯỜNG HỐ NAI</t>
  </si>
  <si>
    <t>BẢNG CHU CHUYỂN ĐẤT ĐAI TRONG KẾ HOẠCH SỬ DỤNG ĐẤT NĂM 2022 CỦA PHƯỜNG HÓA AN</t>
  </si>
  <si>
    <t>BẢNG CHU CHUYỂN ĐẤT ĐAI TRONG KẾ HOẠCH SỬ DỤNG ĐẤT NĂM 2022 CỦA PHƯỜNG HÒA BÌNH</t>
  </si>
  <si>
    <t>BẢNG CHU CHUYỂN ĐẤT ĐAI TRONG KẾ HOẠCH SỬ DỤNG ĐẤT NĂM 2022 CỦA PHƯỜNG QUYẾT THẮNG</t>
  </si>
  <si>
    <t>BẢNG CHU CHUYỂN ĐẤT ĐAI TRONG KẾ HOẠCH SỬ DỤNG ĐẤT NĂM 2022 CỦA XÃ LONG HƯNG</t>
  </si>
  <si>
    <t>BẢNG CHU CHUYỂN ĐẤT ĐAI TRONG KẾ HOẠCH SỬ DỤNG ĐẤT NĂM 2022 PHƯỜNG TAM HIỆP</t>
  </si>
  <si>
    <t>BẢNG CHU CHUYỂN ĐẤT ĐAI TRONG KẾ HOẠCH SỬ DỤNG ĐẤT NĂM 2022 CỦA PHƯỜNG QUANG VINH</t>
  </si>
  <si>
    <t>BẢNG CHU CHUYỂN ĐẤT ĐAI TRONG KẾ HOẠCH SỬ DỤNG ĐẤT NĂM 2022 CỦA PHƯỜNG TAM HÒA</t>
  </si>
  <si>
    <t>BẢNG CHU CHUYỂN ĐẤT ĐAI TRONG KẾ HOẠCH SỬ DỤNG ĐẤT NĂM 2022 CỦA PHƯỜNG TAM PHƯỚC</t>
  </si>
  <si>
    <t>Biểu 02/CH</t>
  </si>
  <si>
    <t>Biểu 04B/CH</t>
  </si>
  <si>
    <t>Biểu 04/CH</t>
  </si>
  <si>
    <t>Biểu 04C/CH</t>
  </si>
  <si>
    <t>DANH MỤC CÁC DỰ ÁN CÓ SỬ DỤNG ĐẤT TRỒNG LÚA TRONG NĂM 2022 CỦA THÀNH PHỐ BIÊN HÒA</t>
  </si>
  <si>
    <t>Biểu 05/CH</t>
  </si>
  <si>
    <t>Biểu 05B/CH</t>
  </si>
  <si>
    <t>DANH MỤC CÁC DỰ ÁN CẦN THU HỒI ĐẤT TRONG NĂM 2022 CỦA THÀNH PHỐ BIÊN HÒA</t>
  </si>
  <si>
    <t>Biểu 06/CH</t>
  </si>
  <si>
    <t>DANH MỤC CÁC DỰ ÁN ĐƯA VÀO KẾ HOẠCH SỬ DỤNG ĐẤT NĂM 2022 CỦA THÀNH PHỐ BIÊN HÒA</t>
  </si>
  <si>
    <t>Địa điểm</t>
  </si>
  <si>
    <t>Loại đất</t>
  </si>
  <si>
    <t>Cơ sở pháp lý</t>
  </si>
  <si>
    <t>Diện tích thu hồi (ha)</t>
  </si>
  <si>
    <t>Phụ lục II</t>
  </si>
  <si>
    <t>Diện tích đất lúa (ha)</t>
  </si>
  <si>
    <t>Sử dụng vào loại đất</t>
  </si>
  <si>
    <t>Diện tích quy hoạch được duyệt</t>
  </si>
  <si>
    <t>*</t>
  </si>
  <si>
    <t>I. Các dự án đang triển khai thực hiện</t>
  </si>
  <si>
    <t>II. Các dự án chưa thực hiện</t>
  </si>
  <si>
    <t>Trong đó: đất có rừng sản xuất là rừng tự nhiên</t>
  </si>
  <si>
    <t>RSN</t>
  </si>
  <si>
    <t>Diện tích Kế hoạch 2022</t>
  </si>
  <si>
    <t>Đất sự nghiệp khác theo Kiểm kê</t>
  </si>
  <si>
    <t>DSK</t>
  </si>
  <si>
    <t>in</t>
  </si>
  <si>
    <t>bienhoa975</t>
  </si>
  <si>
    <t>BS</t>
  </si>
  <si>
    <t>CP</t>
  </si>
  <si>
    <t>L</t>
  </si>
  <si>
    <t>bienhoa1700</t>
  </si>
  <si>
    <t>bienhoa268</t>
  </si>
  <si>
    <t>HĐ</t>
  </si>
  <si>
    <t>Xây dựng Trường THCS Nguyễn Bỉnh Khiêm</t>
  </si>
  <si>
    <t>bienhoa284</t>
  </si>
  <si>
    <t>bienhoa505</t>
  </si>
  <si>
    <t>bienhoa522</t>
  </si>
  <si>
    <t>bienhoa664</t>
  </si>
  <si>
    <t>bienhoa904</t>
  </si>
  <si>
    <t>bienhoa916</t>
  </si>
  <si>
    <t>uyen2050</t>
  </si>
  <si>
    <t>bienhoa654</t>
  </si>
  <si>
    <t>uyen258</t>
  </si>
  <si>
    <t>bienhoa1750</t>
  </si>
  <si>
    <t>bienhoa705</t>
  </si>
  <si>
    <t>uyen204</t>
  </si>
  <si>
    <t>bienhoa747</t>
  </si>
  <si>
    <t>bienhoa264</t>
  </si>
  <si>
    <t>bienhoa298</t>
  </si>
  <si>
    <t>bienhoa301</t>
  </si>
  <si>
    <t>bienhoa316</t>
  </si>
  <si>
    <t>bienhoa291</t>
  </si>
  <si>
    <t>moi12</t>
  </si>
  <si>
    <t>bienhoa670</t>
  </si>
  <si>
    <t>Uyen_2</t>
  </si>
  <si>
    <t>moi7</t>
  </si>
  <si>
    <t>Uyen254</t>
  </si>
  <si>
    <t>uyen255</t>
  </si>
  <si>
    <t>Trường Tiểu học Long Bình 1</t>
  </si>
  <si>
    <t>a</t>
  </si>
  <si>
    <t>b</t>
  </si>
  <si>
    <t>c</t>
  </si>
  <si>
    <t>bienhoa58</t>
  </si>
  <si>
    <t>bienhoa61</t>
  </si>
  <si>
    <t>bienhoa277</t>
  </si>
  <si>
    <t>bienhoa283</t>
  </si>
  <si>
    <t>Trường THCS Tân Biên, thành phố Biên Hòa</t>
  </si>
  <si>
    <t>bienhoa338</t>
  </si>
  <si>
    <t>Trường Tiểu học Trảng Dài KP2
(Xây dựng hoàn chỉnh Trường tiểu học Nguyễn Thái Học)</t>
  </si>
  <si>
    <t>Xây dựng Trường TH Tân Hiệp</t>
  </si>
  <si>
    <t>bienhoa511</t>
  </si>
  <si>
    <t>bienhoa568</t>
  </si>
  <si>
    <t>bienhoa574</t>
  </si>
  <si>
    <t>bienhoa594</t>
  </si>
  <si>
    <t>bienhoa513</t>
  </si>
  <si>
    <t>bienhoa695</t>
  </si>
  <si>
    <t>bienhoa727</t>
  </si>
  <si>
    <t>bienhoa744</t>
  </si>
  <si>
    <t>bienhoa914</t>
  </si>
  <si>
    <t>bienhoa768</t>
  </si>
  <si>
    <t>ngan340</t>
  </si>
  <si>
    <t>bienhoa773</t>
  </si>
  <si>
    <t>bienhoa1124</t>
  </si>
  <si>
    <t>bienhoa1217</t>
  </si>
  <si>
    <t>bienhoa1428</t>
  </si>
  <si>
    <t>bienhoa161</t>
  </si>
  <si>
    <t>bienhoa1361</t>
  </si>
  <si>
    <t>bienhoa227</t>
  </si>
  <si>
    <t>bienhoa1372</t>
  </si>
  <si>
    <t>Đến 1/9/2022
(ha)</t>
  </si>
  <si>
    <t>So sánh (đến 01/9/2022)</t>
  </si>
  <si>
    <t>Năm kế hoạch</t>
  </si>
  <si>
    <t>QĐTHO</t>
  </si>
  <si>
    <t>Ngày 12/01/2022 UBND phường Bửu Long có Văn bản số 34/UBND kiến nghị UBND thành phố Biên Hòa kiến nghị UBND tỉnh chấp thuận điều chỉnh giảm 150,7m2 thuộc thửa đất 137 để làm đường đi</t>
  </si>
  <si>
    <t>TTPTQĐ tỉnh đã tạm bàn giao khu đất cho UBND thành phố Biên Hòa theo Văn bản số 14320/UBND-KTNS ngày 18/11/2021 của UBND tỉnh</t>
  </si>
  <si>
    <t>TTPTQĐ đang hoàn thiện các thủ tục để xây dựng phương án đấu giá quyền sử dụng đất</t>
  </si>
  <si>
    <t>QĐTHO 1P</t>
  </si>
  <si>
    <t>Đầu tư xây dựng 02 tuyến đường QH-D35 và QH-D6 theo quy hoạch tại phường Tân Vạn</t>
  </si>
  <si>
    <t>- Đã ban hành quyết định thu hồi đất 3,48/4,08 ha
- Tiếp tục thực hiện kế hoạch sử dụng đất</t>
  </si>
  <si>
    <t>- Đã ban thành thông báo thu hồi đất 0,11/0,11 ha.
- Đã hoàn thành công tác đo vẽ lập bản đồ thu hồi đất.
- Quyết định số 3742/QĐ-UBND ngày 14/8/2018 của UBND thành phố Biên Hòa về việc duyệt chủ trương đầu tư
- Quyết định số 13815/QĐ-UBND ngày 21/12/2021 của UBND thành phố Biên Hòa về việc giao chỉ tiêu Kế hoạch đầu tư công năm 2022</t>
  </si>
  <si>
    <t>- Đã ban hành thông báo thu hồi đất 9,80/9,80 ha. Tiếp tục thực hiện công tác thu hồi đất, bồi thường trong năm kế hoạch</t>
  </si>
  <si>
    <t>Sở Tài nguyên và Môi trường đang lấy ý kiến các Sở, ngành về phương án đấu giá quyền sử dụng đất tại Văn bản số 3841/STNMT-TTPTQĐ ngày 6/6/2022</t>
  </si>
  <si>
    <t xml:space="preserve">- Ngày 16/6/2022, Quốc hội có Nghị quyết số 59/2022/QH15 về chủ trương đầu tư Dự án đầu tư xây dựng đường bộ cao tốc Biên Hòa – Vũng Tàu (Giai đoạn 1).  
- Ngày 25/7/2022, Chính phủ V646có Nghị quyết số 90/NQ-CP về việc Triển khai Nghị quyết số 59/2022/QH15 ngày 16 tháng 6 năm 2022 của Quốc hội về chủ trương đầu tư Dự án đầu tư xây dựng đường bộ cao tốc Biên Hòa – Vũng Tàu (Giai đoạn 1).
- Ngày 09/8/2022, UBND tỉnh Đồng Nai có Văn bản số 179/KH-UBND ban hành kế hoạch triển khai thực hiện dự án đường cao tốc Biên Hòa – Vũng Tàu (dự án thành phần 1).
- Ngày 07/9/2022, Thủ tướng Chính phủ có Quyết định số 1049/QĐ-TTg về việc dừng chủ trương đầu tư Dự án đầu tư xây dưng đường cao tốc Biên Hòa – Vũng Tàu (giai đoạn 1) theo phương thức đôi tác công tư.
- Ngày 26/9/2022, UBND tỉnh Đồng Nai có Quyết định số 2594/QĐ-UBND về việc Duyệt kế hoạch lựa chọn nhà thầu các gói thầu chuẩn bị đầu tư bước lập BCNCKT đầu tư xây dựng đường bộ cao tốc Biên Hòa – Vũng Tàu giai đoạn 1 (dự án thành phần 1).
- Dự kiến ngày 26/10/2022 hoàn thành công tác lựa chọn và ký hợp đồng đơn vị tư vấn lập BCNCKT, lập Đánh giá tác động môi trường và thiết mốc GPMB và hoàn tất hồ sơ BCNCKT trình thẩm định trước ngày 31/10/2022. </t>
  </si>
  <si>
    <t>CTĐT</t>
  </si>
  <si>
    <t>Đường nối từ khu dân cư phục vụ tái định cư Tam Hiệp 9,4 ha ra đường Trần Quốc Toản</t>
  </si>
  <si>
    <t>Tam Hiệp, Bình Đa</t>
  </si>
  <si>
    <t>Đã được chấp thuận chủ trương đầu tư. Đang thực hiện cắm mốc, đo đạc chuẩn bị ban hành thông báo thu hồi đất</t>
  </si>
  <si>
    <t>- Đã ban hành thông báo thu hồi đất 1,07/1,07 ha.
- Quyết định số 5534/QĐ-UBND ngày 08/08/2021 của UBND thành phố Biên Hòa về duyệt BCNCKT;
- Quyết định số 13815/QĐ-UBND ngày 21/12/2021 của UBND thành phố Biên Hòa về việc giao chỉ tiêu Kế hoạch đầu tư công năm 2022
- Tiếp tục thực hiện công tác thu hồi, bồi thường, giao đất trong năm kế hoạch</t>
  </si>
  <si>
    <t>- Đã ban hành quyết định thu hồi đất 5,17/5,90 ha
- Tiếp tục thực hiện công tác thu hồi bồi thường</t>
  </si>
  <si>
    <t>Khu đô thị Hiệp Hòa tại phường Hiệp Hòa</t>
  </si>
  <si>
    <t>4. Các dự án đã có hiện trạng, đang lập thủ tục giao đất</t>
  </si>
  <si>
    <t>CTH</t>
  </si>
  <si>
    <t>Nạo vét bờ trái tuyến rạch Cái Cầu (Suối Xiệp) đoạn qua phường Bửu Hòa, phường Hóa An, thành phố Biên Hòa</t>
  </si>
  <si>
    <t>Bửu Hòa, Hóa An</t>
  </si>
  <si>
    <t>Giáo xứ Thái Hiệp</t>
  </si>
  <si>
    <t xml:space="preserve">Khu đô thị Thương mại Dịch vụ Biên Hòa 1 chuyển đổi công năng Khu công nghiệp Biên Hòa 1 </t>
  </si>
  <si>
    <t>Chợ truyền thống Tân Vạn</t>
  </si>
  <si>
    <t>Trung tâm dịch vụ công ích</t>
  </si>
  <si>
    <t>Văn phòng thường trú Báo Nhân dân</t>
  </si>
  <si>
    <t>Trạm xăng dầu Vũ Đại Phát</t>
  </si>
  <si>
    <t>Trung tâm thương mại tại phường Hiệp Hòa</t>
  </si>
  <si>
    <t>Khu đất số 75 (thửa đất số 222, tờ bản đồ số 11)</t>
  </si>
  <si>
    <t>Khu đất số 62 (thửa đất số 558, tờ bản đồ số 5)</t>
  </si>
  <si>
    <t>Khu đất số 83 (thửa đất số 83, tờ bản đồ số 2)</t>
  </si>
  <si>
    <t>Khoản</t>
  </si>
  <si>
    <t>Long Bình Tân, An Hòa, Phước Tân</t>
  </si>
  <si>
    <t>DA</t>
  </si>
  <si>
    <t>bienhoa65</t>
  </si>
  <si>
    <t>bienhoa758</t>
  </si>
  <si>
    <t>bienhoa875-1</t>
  </si>
  <si>
    <t>bienhoa1044</t>
  </si>
  <si>
    <t>bienhoa1459</t>
  </si>
  <si>
    <t>bienhoa1468</t>
  </si>
  <si>
    <t>bienhoa1020-3</t>
  </si>
  <si>
    <t xml:space="preserve">  - Đã có Quyết định phê duyệt phương án bồi thường 72/72 hộ. Trong đó 71 hộ đã bàn giao mặt bằng, diện tích là 1,49ha/1,51ha. Còn lại 01 hộ đang triển khai lập hồ sơ thu hồi đất theo quy định (hộ ông Trần Minh Tấn - khu vực Miếu Bà), diện tích khoảng 280m2.
 - Tiếp tục triển khai công tác thu hồi đất, giao đất theo quy định</t>
  </si>
  <si>
    <t>Đã ban hành quyết định thu hồi đất. Chủ đầu tư đề xuất chuyển tiếp để thực hiện các thủ tục giao đất, cho thuê đất trong năm kế hoạch</t>
  </si>
  <si>
    <t>Đang khẩn trương triển khai thực hiện. Do gặp nhiều khó khăn trong công tác BTGPMB nên đã được UBND tỉnh thống nhất điều chỉnh hướng tuyển hoặc xử lý thiết kế nên phải sinh diện tích phải thu hồi thêm 0,16 ha. Đến nay 0,05 ha đã có Thông báo thu hồi đất (từ số 1786 đến số 1793/TB-UBND ngày 24/7/2020 của UBND TP Biên Hòa). Phần diện tích phát sinh còn lại (0,11 ha) đang khẩn trương thực hiện để sớm hoàn thành đưa vào thi công</t>
  </si>
  <si>
    <t>- Đã ban hành thông báo thu hồi đất
- Đã ban hành quyết định thu hồi đất</t>
  </si>
  <si>
    <t>Đã ban hành quyết định thu hồi đất 0,2/0,2 ha. Tiếp tục thực hiện thủ tục giao đất</t>
  </si>
  <si>
    <t xml:space="preserve"> - Đã bàn giao mặt bằng, đang xác nhận hoàn thành công tác bồi thường.</t>
  </si>
  <si>
    <t>Đang thực hiện công tác thu hồi. Hiện nay, còn 01 hộ chưa hoàn thành</t>
  </si>
  <si>
    <t>2. Các dự án đã có quyết định thu hồi đất 1 phần hoặc đã được ban hành thông báo thu hồi đất</t>
  </si>
  <si>
    <t>bienhoa11111</t>
  </si>
  <si>
    <t>bienhoa599</t>
  </si>
  <si>
    <t>Uyen_3</t>
  </si>
  <si>
    <t>bienhoa711</t>
  </si>
  <si>
    <t>bienhoa1082_1</t>
  </si>
  <si>
    <t xml:space="preserve"> + Đối với phần thu hồi ranh khu TĐC 3,05ha: Đã có quyết định phê duyệt phương án bồi thường 27/27 hộ; đã bàn giao mặt bằng với diện tích 2,83ha/3,05 ha; còn lại 02 hộ chưa bàn giao mặt bằng với diện tích 0,22ha.
 + Đối với phần thu hồi ranh đất giao thông 1,15ha: Đã có quyết định phê duyệt phương án bồi thường 38/38 hộ; Đã bàn giao mặt bằng với diện tích 0,95ha/1,15 ha; Còn lại 02 hộ chưa bàn giao mặt bằng với diện tích 0,2ha.
 + Đang tiếp tục triển khai thu hồi đất theo quy định.</t>
  </si>
  <si>
    <t>- Đã ban hành quyết định thu hồi đất 7,56/8,60 ha
- Đã ban hành thông báo thu hồi đất
- Tiếp tục thực hiện công tác thu hồi, bồi thường trong năm kế hoạch</t>
  </si>
  <si>
    <t>- Đã ban hành quyết định thu hồi đất 0,75/8,70 ha
- Đã ban hành thông báo thu hồi đất
- Tiếp tục thực hiện công tác thu hồi, bồi thường trong năm kế hoạch</t>
  </si>
  <si>
    <t xml:space="preserve"> - Đã thực hiện hoàn thành công tác bồi thường và bàn giao mặt bằng với diện tích là 2,05/2,61 ha.
 - Diện tích còn lại đang tiếp tục thực hiện là 0,57 ha</t>
  </si>
  <si>
    <t>Đã được UBND cho thuê đất một phần diện tích. Tiếp tục chuyển tiếp sang năm 2023 để hoàn thiện phần còn lại</t>
  </si>
  <si>
    <t>bienhoa62</t>
  </si>
  <si>
    <t>bienhoa1701</t>
  </si>
  <si>
    <t>bienhoa1065-1</t>
  </si>
  <si>
    <t>bienhoa1658</t>
  </si>
  <si>
    <t>- Tổng số hộ là 46 hộ (giai đoạn 1).
- Đã thực hiện kiểm đếm 21/46 hộ và chuyển phường xác nhận nguồn gốc đất.
 - Tiếp tục triển khai công tác thu hồi đất theo quy định</t>
  </si>
  <si>
    <t>- Đã có thông báo thu hồi đất 1,18/1,18 ha. Hiện nay, các hộ dân không hợp tác để cơ quan có thẩm quyền xuống thực hiện kiểm đếm. Tiếp tục thực hiện công tác thu hồi đất trong năm 2023.
- Nghị Quyết số 54/2018/NQ-HĐND ngày 12/7/2018 của Hội đồng nhân dân thành phố Biên Hòa về việc quyết định chủ trương đầu tư dự án</t>
  </si>
  <si>
    <t xml:space="preserve"> + Đã hoàn thành công tác đo vẽ lập bản đồ thu hồi đất.
 + Đã trình và phê duyệt kế hoạch, ban hành thông báo thu hồi đất
 + Đã tổ chức đo đạc, kiểm đếm..
 + Đang tổ chức thẩm tra nguồn gốc đất…và lập trình giá đất cụ thể của dự án.</t>
  </si>
  <si>
    <t xml:space="preserve">+ Đã ban hành thông báo thu hồi đất 0,61/0,61 ha
 + Đã hoàn thành công tác đo vẽ lập bản đồ thu hồi đất.
 + Đã trình và phê duyệt kế hoạch, ban hành thông báo thu hồi đất
 + Đã tổ chức đo đạc, kiểm đếm.., đã duyệt giá đất cụ thể của dự án.
 + Đang tổ chức thẩm tra nguồn gốc đất…, áp giá tính toán bồi thường. </t>
  </si>
  <si>
    <t>TBTHO</t>
  </si>
  <si>
    <t>bienhoa488</t>
  </si>
  <si>
    <t>bienhoa1733</t>
  </si>
  <si>
    <t>bienhoa384</t>
  </si>
  <si>
    <t>Xây dựng Trường mầm non Tân Vạn</t>
  </si>
  <si>
    <t>bienhoa1734</t>
  </si>
  <si>
    <t>Nâng cấp, cải tạo nút giao thông đường Nguyễn Du với Đường N4, phường Bửu Long</t>
  </si>
  <si>
    <t>bienhoa1735</t>
  </si>
  <si>
    <t>bienhoa1901</t>
  </si>
  <si>
    <t>Xây dựng hầm chui qua cầu Hoá An để nối đường ven sông Đồng Nai với đường Nguyễn Văn Trị, thành phố Biên Hòa</t>
  </si>
  <si>
    <t>bienhoa3197</t>
  </si>
  <si>
    <t>bienhoa1693</t>
  </si>
  <si>
    <t>bienhoa2058</t>
  </si>
  <si>
    <t>bienhoa1704</t>
  </si>
  <si>
    <t>ngan117</t>
  </si>
  <si>
    <t>bienhoa708</t>
  </si>
  <si>
    <t>Đường dây 4 mạch từ trạm biến áp 220kV Tam Phước đấu nối chuyển tiếp trên đường dây 2 mạch Long Bình - Long Thành (lộ ra 110kV TBA 220kV Tam Phước)</t>
  </si>
  <si>
    <t>bienhoa1902</t>
  </si>
  <si>
    <t>bienhoa1900</t>
  </si>
  <si>
    <t>bienhoa898</t>
  </si>
  <si>
    <t>bienhoa2084</t>
  </si>
  <si>
    <t>Bienhoa1027</t>
  </si>
  <si>
    <t>bienhoa1780</t>
  </si>
  <si>
    <t>Văn phòng khu phố 3-4 (đất công do UBND phường quản lý)</t>
  </si>
  <si>
    <t>bienhoa1099</t>
  </si>
  <si>
    <t>- Đã hoàn thành công tác bồi thường. Đang lập hồ sơ xin giao đất.</t>
  </si>
  <si>
    <t xml:space="preserve"> + Đã hoàn thành bản đồ thu hồi đất, cắm mốc, vạch sơn ranh đất.
 + Đã trình ban hành KH và thông báo thu hồi đất. Dự kiến ban hành thông báo thu hồi đất và đo đạc, kiểm đếm trong quý 3/2023. </t>
  </si>
  <si>
    <t xml:space="preserve"> + Đã hoàn thành công tác đo vẽ lập bản đồ thu hồi đất.
 + Đã trình và phê duyệt kế hoạch, ban hành thông báo thu hồi đất
 + Đã tổ chức đo đạc, kiểm đếm..
 + Đang tổ chức thẩm tra nguồn gốc đất…và lập trình giá đất cụ thể của dự án</t>
  </si>
  <si>
    <t xml:space="preserve"> - Đã hoàn thành bản đồ thu hồi đất, xuất hồ sơ kỹ thuật, danh sách các thửa đất thu hồi.
 - Đã gửi hồ sơ trình ban hành thông báo thu hồi đất</t>
  </si>
  <si>
    <t>bienhoa1118</t>
  </si>
  <si>
    <t>tai15</t>
  </si>
  <si>
    <t>tai12</t>
  </si>
  <si>
    <t>tai13</t>
  </si>
  <si>
    <t>tai14</t>
  </si>
  <si>
    <t>bienhoa1124_1</t>
  </si>
  <si>
    <t>Cụm kho vật chứng của Cục Thi hành án dân sự tỉnh Đồng Nai</t>
  </si>
  <si>
    <t>bienhoa1711</t>
  </si>
  <si>
    <t>bienhoa1294</t>
  </si>
  <si>
    <t>bienhoa1290</t>
  </si>
  <si>
    <t>bienhoa1224</t>
  </si>
  <si>
    <t>bienhoa1342</t>
  </si>
  <si>
    <t>bienhoa1288</t>
  </si>
  <si>
    <t>bienhoa1344</t>
  </si>
  <si>
    <t>bienhoa1198</t>
  </si>
  <si>
    <t>bienhoa1211</t>
  </si>
  <si>
    <t>bienhoa1233</t>
  </si>
  <si>
    <t>bienhoa187</t>
  </si>
  <si>
    <t>bienhoa417</t>
  </si>
  <si>
    <t>bienhoa6</t>
  </si>
  <si>
    <t>bienhoa745</t>
  </si>
  <si>
    <t>bienhoa917</t>
  </si>
  <si>
    <t>bienhoa1740</t>
  </si>
  <si>
    <t>bienhoa936</t>
  </si>
  <si>
    <t>bienhoa1236</t>
  </si>
  <si>
    <t>tai16</t>
  </si>
  <si>
    <t>bienhoa1325</t>
  </si>
  <si>
    <t>bienhoa1722</t>
  </si>
  <si>
    <t>bienhoa1664</t>
  </si>
  <si>
    <t>bienhoa3410</t>
  </si>
  <si>
    <t>bienhoa1707</t>
  </si>
  <si>
    <t>bienhoa1727</t>
  </si>
  <si>
    <t>bienhoa122</t>
  </si>
  <si>
    <t>bienhoa1099-1</t>
  </si>
  <si>
    <t>bienhoa1405</t>
  </si>
  <si>
    <t>bienhoa1477</t>
  </si>
  <si>
    <t>bienhoa738</t>
  </si>
  <si>
    <t>bienhoa1800</t>
  </si>
  <si>
    <t>HT</t>
  </si>
  <si>
    <t>Diện tích KHSDĐ năm 2023 được duyệt tại Quyết định số 757/QĐ-UBND ngày 14/4/2023</t>
  </si>
  <si>
    <t>Trụ sở bộ phận tiếp nhận và trả kết quả thành phố Biên Hòa và Trụ sở Ban tiếp công dân</t>
  </si>
  <si>
    <t>- Nghị quyết số 68/NQ-HĐND ngày 20/12/2022 của HĐND thành phố Biên Hòa.
- Bố trí vốn thực hiện năm 2023: 100 triệu đồng tại Quyết định số 4418/QĐ-UBND ngày 22/12/2022 của UBND thành phố Biên Hòa về việc giao chỉ tiêu kế hoạch đầu tư công năm 2023. Ban Quản lý dự án Biên Hòa sẽ trình phê duyệt điều chỉnh bổ sung vốn khi có quyết định phê duyệt phương án bồi thường.</t>
  </si>
  <si>
    <t>Nghị quyết số 106/NQ-HĐND ngày 31/08/2020 của Hội đồng nhân dân thành phố Biên Hòa về việc quyết định chủ trương đầu tư nhóm B, nhóm C trên địa bàn thành phố Biên Hòa;
- Bố trí vốn thực hiện năm 2023: 100 triệu đồng tại Quyết định số 4418/QĐ-UBND ngày 22/12/2022 của UBND thành phố Biên Hòa về việc giao chỉ tiêu kế hoạch đầu tư công năm 2023. Ban Quản lý dự án Biên Hòa sẽ trình phê duyệt điều chỉnh bổ sung vốn khi có quyết định phê duyệt phương án bồi thường. 
- Nghị quyết số 60/NQ-HĐND ngày 13/10/2022 của Hội đồng nhân dân thành phố Biên Hòa về việc điều chỉnh, bổ sung kế hoạch đầu tư công năm 2022 Nguồn vốn ngân sách thành phố Biên Hòa (Lần 2)</t>
  </si>
  <si>
    <t>bienhoa246</t>
  </si>
  <si>
    <t>bienhoa1150_1</t>
  </si>
  <si>
    <t>bienhoa3198</t>
  </si>
  <si>
    <t>bienhoa1691</t>
  </si>
  <si>
    <t>bienhoa3201</t>
  </si>
  <si>
    <t>bienhoa441</t>
  </si>
  <si>
    <t>bienhoa767</t>
  </si>
  <si>
    <t>Trường tiểu học Trảng Dài 4</t>
  </si>
  <si>
    <t>Đường kết nối đường Huỳnh Văn Nghệ và đường ven sông Đồng Nai (đường Nguyễn Bỉnh Khiêm nối dài)</t>
  </si>
  <si>
    <t>Xây dựng đường D10 tại phường Quang Vinh</t>
  </si>
  <si>
    <t>Đường liên khu phố 3,4 phường Long Bình, thành phố Biên Hòa</t>
  </si>
  <si>
    <t xml:space="preserve">- Căn cứ Nghị quyết số 52/NQ-HĐND ngày 15/07/2022 của HĐND thành phố Biên Hòa về việc Phê duyệt chủ trương đầu tư các dự án nhóm B, nhóm C trên địa bàn thành phố Biên Hòa 
- Bố trí vốn thực hiện năm 2023 tại Quyết định số 4418/QĐ-UBND ngày 22/12/2022 của UBND thành phố Biên Hòa về việc giao chỉ tiêu kế hoạch đầu tư công năm 2023. Ban Quản lý dự án Biên Hòa sẽ trình phê duyệt điều chỉnh bổ sung vốn khi có quyết định phê duyệt phương án bồi thường. </t>
  </si>
  <si>
    <t xml:space="preserve">- Văn bản số 1105/BQLDA-DA ngày 19/8/2022 của BQLDA thành phố Biên Hòa về việc rà soát, đánh giá kế hoạch sử dụng đất năm 2022 và đăng ký kế hoạch sử dụng đất năm 2023 các dự án do Ban Quản lý dự án làm chủ đầu tư;
- Nghị quyết số 19/NQ-HĐND ngày 03/8/2021 của HĐND thành phố Biên Hòa 
 - Bố trí vốn thực hiện năm 2023: 100 triệu đồng tại Quyết định số 4418/QĐ-UBND ngày 22/12/2022 của UBND thành phố Biên Hòa về việc giao chỉ tiêu kế hoạch đầu tư công năm 2023. Ban Quản lý dự án Biên Hòa sẽ trình phê duyệt điều chỉnh bổ sung vốn khi có quyết định phê duyệt phương án bồi thường. </t>
  </si>
  <si>
    <t>- Văn bản số 1105/BQLDA-DA ngày 19/8/2022 của BQLDA thành phố Biên Hòa về việc rà soát, đánh giá kế hoạch sử dụng đất năm 2022 và đăng ký kế hoạch sử dụng đất năm 2023 các dự án do Ban Quản lý dự án làm chủ đầu tư; 
- Bố trí vốn thực hiện năm 2023: 100 triệu đồng tại Quyết định số 4418/QĐ-UBND ngày 22/12/2022 của UBND thành phố Biên Hòa về việc giao chỉ tiêu kế hoạch đầu tư công năm 2023. Ban Quản lý dự án Biên Hòa sẽ trình phê duyệt điều chỉnh bổ sung vốn khi có quyết định phê duyệt phương án bồi thường. 
- Nghị quyết số 19/NQ-HĐND ngày 3/8/2021 của HĐND thành phố Biên Hòa</t>
  </si>
  <si>
    <t>- Nghị quyết số 60/NQ-HĐND ngày 13/10/2022 của Hội đồng nhân dân thành phố Biên Hòa về việc điều chỉnh, bổ sung kế hoạch đầu tư công năm 2022 Nguồn vốn ngân sách thành phố Biên Hòa (Lần 2)
-Nghị quyết số 28/NQ-HĐND ngày 04/11/2021 của HĐND thành phố Biên Hòa về việc phê duyệt chủ trương đầu tư các dự án nhóm B, nhóm C trên địa bàn thành phố Biên Hòa;
- Bố trí vốn thực hiện năm 2023: 500 triệu đồng tại Quyết định số 4418/QĐ-UBND ngày 22/12/2022 của UBND thành phố Biên Hòa về việc giao chỉ tiêu kế hoạch đầu tư công năm 2023. Ban Quản lý dự án Biên Hòa sẽ trình phê duyệt điều chỉnh bổ sung vốn khi có quyết định phê duyệt phương án bồi thường. 
 - Tờ trình số 9380/TTr-UBND ngày 07/7/2022 của UBND thành phố Biên Hòa cho ý kiến về Kế hoạch đầu tư công năm 2023 nguồn vốn ngân sách thành phố Biên Hòa.</t>
  </si>
  <si>
    <t>bienhoa296</t>
  </si>
  <si>
    <t>bienhoa1052</t>
  </si>
  <si>
    <t>bienhoa370</t>
  </si>
  <si>
    <t>Xây dựng trường mầm non Tân Hạnh</t>
  </si>
  <si>
    <t>bienhoa604</t>
  </si>
  <si>
    <t>bienhoa648</t>
  </si>
  <si>
    <t>bienhoa915</t>
  </si>
  <si>
    <t>Xây dựng hạ tầng Khu dân cư phục vụ tái định cư tại phường Quang Vinh (0,4ha), thành phố Biên Hòa</t>
  </si>
  <si>
    <t>bienhoa1465</t>
  </si>
  <si>
    <t>Khu nhà ở xã hội</t>
  </si>
  <si>
    <t>ODT; DGT</t>
  </si>
  <si>
    <t>- Quyết định số 3111/QĐ-UBND ngày 15/11/2022 của UBND tỉnh Đồng Nai về việc Quyết định chấp thuận chủ trương đầu tư;
- Quyết định số 4443/QĐ-UBND ngày 26/12/2016 về việc thu hồi đất do Công ty cổ phần vật tư Nông nghiệp Đồng Nai sử dụng tại phường Long Bình Tân, thành phố Biên Hòa giao  Trung tâm Phát triển Quỹ đất tỉnh Đồng Nai quản lý
- Văn bản số 3244/SXD-QLQHKT ngày 27/8/2021 của SXD về lập kế hoạch sử dụng đất năm 2022 các huyện và thành phố (lần 2)
- UBND tỉnh chấp thuận sử dụng vào mục tiêu nhà ở xã hội, chuẩn bị đấu thầu lựa chọn nhà đầu tư</t>
  </si>
  <si>
    <t>DANH MỤC CÁC DỰ ÁN ĐỀ XUẤT HỦY TRONG BỔ SUNG KẾ HOẠCH SỬ DỤNG ĐẤT NĂM 2023 CỦA THÀNH PHỐ BIÊN HÒA</t>
  </si>
  <si>
    <t>Uyen_1</t>
  </si>
  <si>
    <t>Hủy do quá 03 năm. Đồng thời, không còn nhu cầu tiếp tục thực hiện</t>
  </si>
  <si>
    <t>bienhoa610</t>
  </si>
  <si>
    <t>bienhoa820</t>
  </si>
  <si>
    <t xml:space="preserve">Hủy do đang thực hiện các thủ tục để đầu thầu lựa chọn nhà đầu tư. Chưa đảm bảo thời gian để đưa vào kế hoạch sử dụng đất </t>
  </si>
  <si>
    <t>bienhoa1106</t>
  </si>
  <si>
    <t>bienhoa960</t>
  </si>
  <si>
    <t>bienhoa1095</t>
  </si>
  <si>
    <t>bienhoa2097</t>
  </si>
  <si>
    <t>bienhoa1101</t>
  </si>
  <si>
    <t>bienhoa1008</t>
  </si>
  <si>
    <t>bienhoa785</t>
  </si>
  <si>
    <t>bienhoa3159</t>
  </si>
  <si>
    <t>bienhoa953</t>
  </si>
  <si>
    <t>bienhoa3057</t>
  </si>
  <si>
    <t>bienhoa2001</t>
  </si>
  <si>
    <t>Các khu đất dọc tuyến Đường Hương lộ 2 giai đoạn 1 (04 khu đất)</t>
  </si>
  <si>
    <t>bienhoa1065</t>
  </si>
  <si>
    <t xml:space="preserve">Các khu đất dọc tuyến đường nối từ ngã tư Vườn Mít đến đường Võ Thị Sáu </t>
  </si>
  <si>
    <t>bienhoa1736</t>
  </si>
  <si>
    <t>bienhoa956</t>
  </si>
  <si>
    <t>bienhoa1150</t>
  </si>
  <si>
    <t>Đã hoàn thành giao đất khoảng 0,9 ha. phần diện tích còn lại (0,8 ha) đang thực hiện các thủ tục chuyển đổi chức năng sang để thực hiện dự án Trụ Sở bộ phận Tiếp nhận và Trả kết quả thành phố Biên Hòa và Trụ sở Ban tiếp công dân thành phố Biên Hòa</t>
  </si>
  <si>
    <t>bienhoa009</t>
  </si>
  <si>
    <t>DTG</t>
  </si>
  <si>
    <t xml:space="preserve"> - Hủy do quá 03 năm. Đồng thời, không còn nhu cầu tiếp tục thực hiện
 - Đã chủ trương hủy tại Nghị quyết số 50/NQ-HĐND ngày 15/7/2022 của Hộ đồng nhân dân thành phố Biên Hòa.</t>
  </si>
  <si>
    <t>Dự án đã được UBND tỉnh phê duyệt kế hoạch sử dụng đất tại Quyết định số 5056/QĐ-UBND ngày 31/12/2020 (và được chuyển tiếp tại Quyết định số 3730/QĐ-UBND ngày 30/12/2022) tuy nhiên đến nay vẫn chưa triển khai thực hiện (tính tới thời điểm này thuộc trường hợp dự án quá 03 năm). Do đó, để đảm bảo thời gian thực hiện của dự án theo quy định tại Điều 49, Luật đất đai 2013 thì UBND thành phố đề xuất hủy dự án tại Quyết định số 5056/QĐ-UBND và đồng thời bổ sung kế hoạch sử dụng đất năm 2023 để kịp thời thực hiện.</t>
  </si>
  <si>
    <t>Biểu 07/CH</t>
  </si>
  <si>
    <t>Tên chủ sử dụng đất</t>
  </si>
  <si>
    <t>Phường (xã)</t>
  </si>
  <si>
    <t>Loại đất xin chuyển mục đích</t>
  </si>
  <si>
    <t>Loại đất trước khi chuyển mục đích</t>
  </si>
  <si>
    <t>Đất lúa</t>
  </si>
  <si>
    <t>Diện tích (m2)</t>
  </si>
  <si>
    <t>Số thửa</t>
  </si>
  <si>
    <t>Số tờ</t>
  </si>
  <si>
    <t>Quy hoạch sử dụng đất</t>
  </si>
  <si>
    <t>Quy hoạch xây dựng</t>
  </si>
  <si>
    <t>Phan Danh Chất</t>
  </si>
  <si>
    <t>BHK</t>
  </si>
  <si>
    <t>Đất ở tại đô thị và giao thông</t>
  </si>
  <si>
    <t>Đất ở hiện hữu chỉnh trang và đất giao thông</t>
  </si>
  <si>
    <t>Trịnh Giang Thành</t>
  </si>
  <si>
    <t>Đất ở hiện hữu chỉnh trang</t>
  </si>
  <si>
    <t>Trương Quang Tiến</t>
  </si>
  <si>
    <t>Vũ Văn Thường</t>
  </si>
  <si>
    <t>Đất ở tại đô thị và đất khu vui chơi, giải trí công cộng</t>
  </si>
  <si>
    <t>Đất ở hiện hữu chỉnh trang và đất cây xanh đơn vị ở</t>
  </si>
  <si>
    <t>Nguyễn Thái Bình</t>
  </si>
  <si>
    <t>Nguyễn Văn Phúc</t>
  </si>
  <si>
    <t>Phạm Trọng Thứ</t>
  </si>
  <si>
    <t>Phạm Văn Duyên</t>
  </si>
  <si>
    <t>Nguyễn Thị Hạnh</t>
  </si>
  <si>
    <t>Cao Văn Say</t>
  </si>
  <si>
    <t>Tống Minh Khánh</t>
  </si>
  <si>
    <t>Nguyễn Xuân Quý</t>
  </si>
  <si>
    <t>Nguyễn Văn Kha</t>
  </si>
  <si>
    <t>Nguyễn Văn Hoạt</t>
  </si>
  <si>
    <t>CLN + ODT</t>
  </si>
  <si>
    <t>Dương Xuân Trường</t>
  </si>
  <si>
    <t>Cao Thị Thanh Tâm</t>
  </si>
  <si>
    <t>Đật ở hiện hữu chỉnh trang và đất giao thông</t>
  </si>
  <si>
    <t>Thái Thị Huỳnh Nga</t>
  </si>
  <si>
    <t>Trần Thị Lam Vân</t>
  </si>
  <si>
    <t>Hoàng Diệu Thúy</t>
  </si>
  <si>
    <t>Đật ở hiện hữu chỉnh trang và đất ở dự án</t>
  </si>
  <si>
    <t>Trần Quang Hải</t>
  </si>
  <si>
    <t>Lúa</t>
  </si>
  <si>
    <t>Đật ở hiện hữu chỉnh trang và đất trường trung học cơ sở, tiểu học, mầm non</t>
  </si>
  <si>
    <t>Tiêu Thị Thanh Lam</t>
  </si>
  <si>
    <t>Lê Sỹ Dũng</t>
  </si>
  <si>
    <t>Nguyễn Tiến Dũng</t>
  </si>
  <si>
    <t>Phạm Bang</t>
  </si>
  <si>
    <t>Nguyễn Văn Thái</t>
  </si>
  <si>
    <t>Huỳnh Anh Thiện</t>
  </si>
  <si>
    <t>Đất ở tại đô thị, đất khu vui chơi, giải trí công cộng và đất phát triển hạ tầng</t>
  </si>
  <si>
    <t>Phạm Thiên Thạch</t>
  </si>
  <si>
    <t>Nguyễn Nam Thắng</t>
  </si>
  <si>
    <t>Đất ở tại đô thị, đất khu vui chơi, giải trí công cộng và đất sông, ngòi, kênh, rạch, suối</t>
  </si>
  <si>
    <t>Đất nhóm nhà ở hiện hữu, đất công viên cây xanh và đất mặt nước</t>
  </si>
  <si>
    <t>Phan Hiệp Hòa</t>
  </si>
  <si>
    <t xml:space="preserve">
ODT hiện hữu  -  chỉnh trang</t>
  </si>
  <si>
    <t>Triệu Văn Lợi</t>
  </si>
  <si>
    <t>Đất nhóm nhà ở hiện hữu</t>
  </si>
  <si>
    <t>Đặng Hiếu Dũng</t>
  </si>
  <si>
    <t>Nguyễn Thành Long</t>
  </si>
  <si>
    <t>Đặng Thị Thanh</t>
  </si>
  <si>
    <t>Đất ở tại đô thị và Đất ở tại đô thị kết hợp đất trồng cây</t>
  </si>
  <si>
    <t>Đất nhóm nhà ở hiện hữu, đất nhóm nhà ở dự án</t>
  </si>
  <si>
    <t>BHK + NTS</t>
  </si>
  <si>
    <t>Đất nhóm nhà ở hiện hữu và đất giao thông</t>
  </si>
  <si>
    <t>Phan Vĩnh Cung</t>
  </si>
  <si>
    <t>Nguyễn Phương Thảo</t>
  </si>
  <si>
    <t>Đất nhóm nhà ở hiện hữu, đất công viên cây xanh</t>
  </si>
  <si>
    <t>Trần Quyết Chiến</t>
  </si>
  <si>
    <t>Trần Thị Yến</t>
  </si>
  <si>
    <t>Trần Đình Tiến</t>
  </si>
  <si>
    <t>Vương Huy Đào</t>
  </si>
  <si>
    <t>Đất ở tại đô thị, đất giao thông, đất khu vui chơi, giải trí công cộng và đất sông, ngòi, kênh, rạch, suối</t>
  </si>
  <si>
    <t>Đất nhóm nhà ở hiện hữu, đất công viên cây xanh, đất giao thông, đất hạ tầng kỹ thuật</t>
  </si>
  <si>
    <t>Đất ở tại đô thị, đất giao thông và đất khu vui chơi, giải trí công cộng</t>
  </si>
  <si>
    <t>Đất nhóm nhà ở hiện hữu, đất công viên cây xanh, đất giao thông</t>
  </si>
  <si>
    <t>Vũ Ngọc Thiết</t>
  </si>
  <si>
    <t>Phạm Đức Thắng</t>
  </si>
  <si>
    <t>Nguyễn Văn Quân</t>
  </si>
  <si>
    <t>Lê Thị Hồng Sương</t>
  </si>
  <si>
    <t>Phùng Xuân Vũ</t>
  </si>
  <si>
    <t>Đoàn Thị Vân</t>
  </si>
  <si>
    <t>Đất nhóm nhà ở hiện hữu, đất công viên cây xanh, đất giao thông và đất mặt nước</t>
  </si>
  <si>
    <t>Nguyễn Kim Thị Trung Phượng</t>
  </si>
  <si>
    <t>Phạm Văn Thanh</t>
  </si>
  <si>
    <t xml:space="preserve">
ODT hiện hữu  - chỉnh trang</t>
  </si>
  <si>
    <t>Đặng Thị Tuấn Anh</t>
  </si>
  <si>
    <t>Nguyễn Minh Hải</t>
  </si>
  <si>
    <t>khu ở hiện  hữu chỉnh trang</t>
  </si>
  <si>
    <t>Nguyễn Thị Cúc</t>
  </si>
  <si>
    <t>Nguyễn Thị Lý</t>
  </si>
  <si>
    <t>Trịnh Mạnh Hùng</t>
  </si>
  <si>
    <t>ODT + CLN + BHK</t>
  </si>
  <si>
    <t>ODT + LUC</t>
  </si>
  <si>
    <t>ODT+CLN</t>
  </si>
  <si>
    <t>ODT+LUC</t>
  </si>
  <si>
    <t>đất ở tại đô thị, đất giao thông và đất khu vui chơi, giải trí công cộng</t>
  </si>
  <si>
    <t>Nguyễn Thị Nguyệt</t>
  </si>
  <si>
    <t xml:space="preserve"> ODT + CLN</t>
  </si>
  <si>
    <t>đất ở hiện hữu</t>
  </si>
  <si>
    <t>Hồ Thị Nê</t>
  </si>
  <si>
    <t>Đất ở tại đô thị + xây dựng cơ sở giáo dục và đào tạo</t>
  </si>
  <si>
    <t>đất ở hiện hữu + giáo dục</t>
  </si>
  <si>
    <t xml:space="preserve">Trần Mạnh Toàn </t>
  </si>
  <si>
    <t xml:space="preserve">đất ở hiện hữu và một phần đường giao thông </t>
  </si>
  <si>
    <t>Cao Tấn Minh</t>
  </si>
  <si>
    <t>Mai Tường Lan</t>
  </si>
  <si>
    <t xml:space="preserve">Phạm Thị Hai </t>
  </si>
  <si>
    <t>đất ở hiện hữu và một phần đất cây xanh cách ly</t>
  </si>
  <si>
    <t>Dương Thị Mỹ Dung</t>
  </si>
  <si>
    <t>Nguyễn Tuấn Kiết và Nguyễn Đình Tuấn Phát</t>
  </si>
  <si>
    <t>Đất ở hiện hữu chỉnh trang + đất giao thông + đất ở thấp tầng (đất ở dự án)</t>
  </si>
  <si>
    <t>Hoàng Thị Thu Hằng</t>
  </si>
  <si>
    <t>Đất ở hiện hữu chỉnh trang + đất giao thông + đất cây xanh cách ly</t>
  </si>
  <si>
    <t>Võ Thị Xuân Đào</t>
  </si>
  <si>
    <t>Lê Hữu Hậu</t>
  </si>
  <si>
    <t>Đất ở hiện hữu chỉnh trang + đất giao thông</t>
  </si>
  <si>
    <t>Hồ Văn Hiền</t>
  </si>
  <si>
    <t>Nguyễn Nghĩa Hiệp và Hoàng Quyết Thắng</t>
  </si>
  <si>
    <t>Nguyễn Tấn Hải</t>
  </si>
  <si>
    <t>Nguyễn Hồng Đăng Khoa</t>
  </si>
  <si>
    <t>Lê Hoàng Hồ</t>
  </si>
  <si>
    <t>Hoàng Quyết Thắng</t>
  </si>
  <si>
    <t>Bì Long Hiếu</t>
  </si>
  <si>
    <t>Nguyễn Văn Hải 
Đinh Công Thanhh</t>
  </si>
  <si>
    <t>Nguyễn Trí Đức 
Tống Thị Mai Loan</t>
  </si>
  <si>
    <t>Lê Thị Thanh Hòa</t>
  </si>
  <si>
    <t>Trần Văn Hạnh 
và bà Đỗ Thị Loan</t>
  </si>
  <si>
    <t>Nguyễn Thị Ngọc</t>
  </si>
  <si>
    <t>Đất ở tại đô thị, đất thương mại dịch vụ và đất giao thông</t>
  </si>
  <si>
    <t>Đất ở hiện hữu chỉnh trang + đất giao thông + đất  hỗn hợp (đất dự án)</t>
  </si>
  <si>
    <t>Huỳnh Văn Hiếu</t>
  </si>
  <si>
    <t>Đinh Ngọc Hoàng Hiệt</t>
  </si>
  <si>
    <t>Đất ở tại đô thị + phát triển hạ tầng</t>
  </si>
  <si>
    <t>Đất ở hiện hữu chỉnh trang + đất giao thông + đất cây xanh cách ly dọc sông tuyến điện</t>
  </si>
  <si>
    <t>Phan Quang Dũng
Mai Thị Thu Thảo
Nguyễn Thị Hương</t>
  </si>
  <si>
    <t>Đặng Thị Thu Trang</t>
  </si>
  <si>
    <t>Nguyễn Văn Thận</t>
  </si>
  <si>
    <t>Nguyễn Thị Quý</t>
  </si>
  <si>
    <t>Đoàn Thị Hương</t>
  </si>
  <si>
    <t>Đất ở tại đô thị, đất giao thông, đất khu vui chơi, giải trí công cộng và đất phát triển hạ tầng</t>
  </si>
  <si>
    <t>Phạm Thị Hoàng Oanh</t>
  </si>
  <si>
    <t>Nguyễn Thị Thanh Hương cùng sử dụng đất với bà Đặng Thị Thu Trang</t>
  </si>
  <si>
    <t>Nguyễn Chí Công</t>
  </si>
  <si>
    <t>Nguyễn Công Chính</t>
  </si>
  <si>
    <t>Nguyễn Thị Dung</t>
  </si>
  <si>
    <t>Nguyễn Hoàng Hà</t>
  </si>
  <si>
    <t>LUK + ODT</t>
  </si>
  <si>
    <t>NST</t>
  </si>
  <si>
    <t>Đỗ Ngọc Hưng</t>
  </si>
  <si>
    <t>Chữ Thị Vui</t>
  </si>
  <si>
    <t>ODT + CLN</t>
  </si>
  <si>
    <t>Đào Tuyết Mai</t>
  </si>
  <si>
    <t>ODT+ CLN</t>
  </si>
  <si>
    <t>Lê Thị Phương</t>
  </si>
  <si>
    <t>ONT+LUK</t>
  </si>
  <si>
    <t>TS + ODT</t>
  </si>
  <si>
    <t>Trần Thị Liên</t>
  </si>
  <si>
    <t>Đất ở tại đô thị + giao thông</t>
  </si>
  <si>
    <t>Nguyễn Đức Chiến</t>
  </si>
  <si>
    <t>đất ở hiện hữu + giao thông</t>
  </si>
  <si>
    <t>Đoàn Thị Hiệu Huyền</t>
  </si>
  <si>
    <t>Đất ở hiện hữu + cây xanh các ly</t>
  </si>
  <si>
    <t>Nguyễn Thị Mai</t>
  </si>
  <si>
    <t xml:space="preserve">CLN </t>
  </si>
  <si>
    <t>Đất ở cải tạo chỉnh trang</t>
  </si>
  <si>
    <t>Nguyễn Quang Trung Vũ Thị Dung</t>
  </si>
  <si>
    <t>Đất ở cải tạo chỉnh trang + mở đường</t>
  </si>
  <si>
    <t>Trịnh Khắc Lương</t>
  </si>
  <si>
    <t>Bùi Xuân Điện</t>
  </si>
  <si>
    <t>Bùi Thế Sơn. Nguyễn Thị Thuận</t>
  </si>
  <si>
    <t>Lê Hữu Thuấn. Phạm Thị Mùi</t>
  </si>
  <si>
    <t>Lê Văn Trường. Trần Thị Nhung</t>
  </si>
  <si>
    <t>Trần Công Hiền. Trần Thị Dung</t>
  </si>
  <si>
    <t>Trần Minh Tuấn. Huỳnh Thị Hoàng Hoa</t>
  </si>
  <si>
    <t>Nguyễn Thị Phượng. Nguyễn Văn Khánh</t>
  </si>
  <si>
    <t>Trần Cao Nhuận</t>
  </si>
  <si>
    <t>Nguyễn Thị Nguyên</t>
  </si>
  <si>
    <t>Nguyễn Văn Tàu</t>
  </si>
  <si>
    <t>Nguyễn Thị Ngọc Hà</t>
  </si>
  <si>
    <t>Huỳnh Văn Phước</t>
  </si>
  <si>
    <t>Nguyễn Thị Hồng</t>
  </si>
  <si>
    <t>Phan Thanh Long</t>
  </si>
  <si>
    <t>Nguyễn Khắc Nhật</t>
  </si>
  <si>
    <t>Đất ở cải tạo chỉnh trang; cây xanh và công viên</t>
  </si>
  <si>
    <t>Vũ Minh Đức</t>
  </si>
  <si>
    <t>Đất ở cải tạo chỉnh trang và đất ở dự án mật độ cao</t>
  </si>
  <si>
    <t xml:space="preserve">Nguyễn Chí Linh </t>
  </si>
  <si>
    <t>Trần Anh Sơn</t>
  </si>
  <si>
    <t>Đất ở hiện hữu - cải tạo chỉnh trang</t>
  </si>
  <si>
    <t>CLN + NTS</t>
  </si>
  <si>
    <t>Trần Thị Bích và Lê Mạnh Khôi</t>
  </si>
  <si>
    <t>Lê Thị Quyên</t>
  </si>
  <si>
    <t>Đất ở hiện hữu + Cây xanh công viên</t>
  </si>
  <si>
    <t>Phan Lê Việt Cường</t>
  </si>
  <si>
    <t>Đất ở hiện hữu + Giao thông</t>
  </si>
  <si>
    <t>Đất ở hiện hữu</t>
  </si>
  <si>
    <t>Huỳnh Văn Tấn</t>
  </si>
  <si>
    <t>Phan Tuấn Nghĩa</t>
  </si>
  <si>
    <t>Phạm Văn Tùng</t>
  </si>
  <si>
    <t>Chung Kim Thòn</t>
  </si>
  <si>
    <t>Vũ Văn Thức</t>
  </si>
  <si>
    <t>Trần Văn Bình</t>
  </si>
  <si>
    <t>Phạm Sơn Hà</t>
  </si>
  <si>
    <t>Nguyễn Thị Ngân</t>
  </si>
  <si>
    <t>Lưu Thị Oanh</t>
  </si>
  <si>
    <t>Phạm Xuân Tùng</t>
  </si>
  <si>
    <t>Hoàng Xuân Thuỷ</t>
  </si>
  <si>
    <t>Nguyễn Thị Thuỷ</t>
  </si>
  <si>
    <t>Phan Viết Hải</t>
  </si>
  <si>
    <t>Bùi Văn Sơn</t>
  </si>
  <si>
    <t>Vũ Ngọc Thiệp</t>
  </si>
  <si>
    <t>Trần Thị Nhung</t>
  </si>
  <si>
    <t>Nguyễn Thiện Năng</t>
  </si>
  <si>
    <t>Nguyễn Văn Vũ</t>
  </si>
  <si>
    <t>Phạm Thanh Tâm</t>
  </si>
  <si>
    <t>Thân Thị liệu</t>
  </si>
  <si>
    <t>Thái Việt Dũng</t>
  </si>
  <si>
    <t>Hoàng Thị Thái</t>
  </si>
  <si>
    <t>Dương Hoài Nhơn</t>
  </si>
  <si>
    <t>Trần Duy Lý</t>
  </si>
  <si>
    <t>Nguyễn Tuấn Anh</t>
  </si>
  <si>
    <t>Nguyễn Thị Thương</t>
  </si>
  <si>
    <t>Trương Quang Thông</t>
  </si>
  <si>
    <t>Trần Đình Trường</t>
  </si>
  <si>
    <t>Nguyễn Tất Thành</t>
  </si>
  <si>
    <t>Đất ở tại đô thị, đất giao thông và đất thương mại dịch vụ</t>
  </si>
  <si>
    <t>Đất ở hiện hữu + đất du lịch + Giao thông</t>
  </si>
  <si>
    <t>Mai Thị Thu Hà</t>
  </si>
  <si>
    <t>Trần Ngọc Biên</t>
  </si>
  <si>
    <t>Đậu Mạnh Tường</t>
  </si>
  <si>
    <t>Trần Minh Hào</t>
  </si>
  <si>
    <t>Nguyễn Công Toại</t>
  </si>
  <si>
    <t>Lương Thanh Triều</t>
  </si>
  <si>
    <t>Giang Xuân Thành</t>
  </si>
  <si>
    <t>Bùi Tiến Hùng</t>
  </si>
  <si>
    <t>Trương Văn An</t>
  </si>
  <si>
    <t>Đất ở hiện hữu + Cây xanh cách ly</t>
  </si>
  <si>
    <t>Đỗ Thị Yến Chư</t>
  </si>
  <si>
    <t>Trần Quang Huy</t>
  </si>
  <si>
    <t>Nguyễn Thị Vui</t>
  </si>
  <si>
    <t xml:space="preserve">BHK </t>
  </si>
  <si>
    <t>Nguyễn Thị Tình</t>
  </si>
  <si>
    <t>Nguyễn Minh Tuấn</t>
  </si>
  <si>
    <t>Đất ở tại đô thị kết hợp với đất trồng cây lâu năm + xây dựng cơ sở giáo dục và đào tạo + giao thông</t>
  </si>
  <si>
    <t>Khu ở hiện hữu - cải tạo chỉnh trang + giao thông + khu cây xanh cách ly</t>
  </si>
  <si>
    <t>Nguyễn Văn Lực</t>
  </si>
  <si>
    <t>Vũ Thị Luyến</t>
  </si>
  <si>
    <t>Đặng Văn Huy</t>
  </si>
  <si>
    <t>Hoàng Tấn Hữu</t>
  </si>
  <si>
    <t>Nguyễn Thị Nga</t>
  </si>
  <si>
    <t>Nguyễn Cảnh Tuyến</t>
  </si>
  <si>
    <t>Cao Văn Bình</t>
  </si>
  <si>
    <t>Trần Thị Nguyên</t>
  </si>
  <si>
    <t>Lê Thị Hạnh</t>
  </si>
  <si>
    <t>Phan Thị Đức</t>
  </si>
  <si>
    <t>Ngô Xuân Phương</t>
  </si>
  <si>
    <t>Nguyễn Hữu Hưng</t>
  </si>
  <si>
    <t>Phạm Thị Hà</t>
  </si>
  <si>
    <t>Nguyễn Văn Hải</t>
  </si>
  <si>
    <t>Nguyễn Xuân Tuấn</t>
  </si>
  <si>
    <t>Thái Văn Thế</t>
  </si>
  <si>
    <t>Đất ở tại đô thị kết hợp với đất trồng cây lâu năm + phát triển hạ tầng + giao thông</t>
  </si>
  <si>
    <t>Lương Văn Phong</t>
  </si>
  <si>
    <t>Hoàng Ngọc Thịnh</t>
  </si>
  <si>
    <t>Phùng Cao Cường</t>
  </si>
  <si>
    <t>Nguyễn Đắc Dương</t>
  </si>
  <si>
    <t>Phạm Thị Ứng</t>
  </si>
  <si>
    <t>Phạm Văn Hồng</t>
  </si>
  <si>
    <t>Lê Thị Thuyên</t>
  </si>
  <si>
    <t>đất ở tại đô thị, đất giao thông và đất thương mại dịch vụ</t>
  </si>
  <si>
    <t>Đất xây dựng Hỗn hợp + Ở hiện hữu + Giao thông</t>
  </si>
  <si>
    <t>Phạm Văn Phương</t>
  </si>
  <si>
    <t>Phạm Thị Thùy Thương</t>
  </si>
  <si>
    <t>Lầu Tấn Thành</t>
  </si>
  <si>
    <t>Kim Thị Thanh Bạch</t>
  </si>
  <si>
    <t>Lương Minh Thảo</t>
  </si>
  <si>
    <t>Vũ Khánh Nguyên</t>
  </si>
  <si>
    <t>Nguyễn Ngọc Duyên</t>
  </si>
  <si>
    <t>Nguyễn Văn Hạnh</t>
  </si>
  <si>
    <t>Đất ở hiện hữu chỉnh trang + giao thông</t>
  </si>
  <si>
    <t>Chu Quý Bình</t>
  </si>
  <si>
    <t>Đất ở tại đô thị +  khu vui chơi, giải trí công cộng + giao thông</t>
  </si>
  <si>
    <t>Đất ở hiện hữu chỉnh trang + Cây xanh đơn vị ở + giao thông</t>
  </si>
  <si>
    <t>Lê Đức Lâm</t>
  </si>
  <si>
    <t>Đào Văn Kình</t>
  </si>
  <si>
    <t>Trần Thị Tâm</t>
  </si>
  <si>
    <t>Đỗ Văn Quyền</t>
  </si>
  <si>
    <t>Vũ Đình Dũng</t>
  </si>
  <si>
    <t>Nguyễn Long Biên</t>
  </si>
  <si>
    <t>Đất ở hiện hữu chỉnh trang + giao thông+ hỗn hợp</t>
  </si>
  <si>
    <t>Hoàng Văn Thuấn</t>
  </si>
  <si>
    <t>Vũ Đình Triều</t>
  </si>
  <si>
    <t>Đinh Quang Trung</t>
  </si>
  <si>
    <t>Trần Đăng Sinh</t>
  </si>
  <si>
    <t>Hoàng Trọng Thế</t>
  </si>
  <si>
    <t>Nguyễn Thị Ánh</t>
  </si>
  <si>
    <t>Lê Thế Anh</t>
  </si>
  <si>
    <t>Lê Minh Diễn</t>
  </si>
  <si>
    <t>Phạm Văn Hiển</t>
  </si>
  <si>
    <t>Trần Văn Khoa</t>
  </si>
  <si>
    <t>Trần Quang Liêm</t>
  </si>
  <si>
    <t>Phan Trọng Quang</t>
  </si>
  <si>
    <t>Lưu Văn Tuyển</t>
  </si>
  <si>
    <t>Lê Bá Khánh</t>
  </si>
  <si>
    <t>Lê Văn Hà</t>
  </si>
  <si>
    <t>Lê Thị Huyền</t>
  </si>
  <si>
    <t>Bùi Thị Yến</t>
  </si>
  <si>
    <t>Trần Quang Boông</t>
  </si>
  <si>
    <t>Trần Thị Nga</t>
  </si>
  <si>
    <t>Nguyễn Quốc Khánh</t>
  </si>
  <si>
    <t>Nguyễn Văn Thế</t>
  </si>
  <si>
    <t>Nguyễn Thị Cẩm Vân</t>
  </si>
  <si>
    <t xml:space="preserve">Đất ở hiện hữu chỉnh trang </t>
  </si>
  <si>
    <t>Lê Xuân Hiệp</t>
  </si>
  <si>
    <t>Nguyễn Thị Gấm</t>
  </si>
  <si>
    <t>Bùi Kế Thuật</t>
  </si>
  <si>
    <t>Đất ở tại đô thị +  khu vui chơi, giải trí công cộng + xây dựng cơ sở giáo dục và đào tạo</t>
  </si>
  <si>
    <t>Đất ở hiện hữu chỉnh trang + giáo dục + cây xanh cách ly</t>
  </si>
  <si>
    <t>Nguyễn Văn Hoàng</t>
  </si>
  <si>
    <t>Đoàn Văn Hoài</t>
  </si>
  <si>
    <t>Võ Thị Duyên</t>
  </si>
  <si>
    <t>Đinh Thị Tươi</t>
  </si>
  <si>
    <t>Nguyễn Quang Long</t>
  </si>
  <si>
    <t>Nguyễn Thế Canh</t>
  </si>
  <si>
    <t>Nguyễn Thế Bảng</t>
  </si>
  <si>
    <t>Nguyễn Thị Phượng</t>
  </si>
  <si>
    <t>Trịnh Thị Nhung</t>
  </si>
  <si>
    <t>Đặng Văn Em</t>
  </si>
  <si>
    <t>Đất ở hiện hữu chỉnh trang + đất ở dự án</t>
  </si>
  <si>
    <t>Nguyễn Văn Đồng</t>
  </si>
  <si>
    <t>Nguyễn Chiến Thắng</t>
  </si>
  <si>
    <t>Nguyễn Ngọc Chủ</t>
  </si>
  <si>
    <t>Vũ Nam Vinh</t>
  </si>
  <si>
    <t>Nguyễn Đức Vượng</t>
  </si>
  <si>
    <t>Trần Thị Thúy</t>
  </si>
  <si>
    <t>Nguyễn Hữu Thọ</t>
  </si>
  <si>
    <t>Nguyễn Trí Thắng</t>
  </si>
  <si>
    <t>Ngô Đức Thắng</t>
  </si>
  <si>
    <t>Lê Trần Lượng</t>
  </si>
  <si>
    <t>Đinh Văn Phong</t>
  </si>
  <si>
    <t>Kiều Ngọc Hà</t>
  </si>
  <si>
    <t>Đất ở hiện hữu chỉnh trang + đất dự án</t>
  </si>
  <si>
    <t>Ngô Thị Vân</t>
  </si>
  <si>
    <t>Võ Hữu Tiến</t>
  </si>
  <si>
    <t>Nguyễn Thị Hoa</t>
  </si>
  <si>
    <t>Nguyễn Văn Thông</t>
  </si>
  <si>
    <t>Tống Ngọc Thu</t>
  </si>
  <si>
    <t>Trần Văn Lý</t>
  </si>
  <si>
    <t>Trần Văn Vĩnh</t>
  </si>
  <si>
    <t>Phạm Thị Lý</t>
  </si>
  <si>
    <t>Lê Văn Khang</t>
  </si>
  <si>
    <t>Hoàng Thị Hồng</t>
  </si>
  <si>
    <t>Trần Thị Tiền</t>
  </si>
  <si>
    <t>Nguyễn Thị Kim Oanh</t>
  </si>
  <si>
    <t>Võ Thị Kim Huệ</t>
  </si>
  <si>
    <t>Nguyễn Hữu Quỳnh</t>
  </si>
  <si>
    <t>Phạm Thị Hoàng Anh</t>
  </si>
  <si>
    <t>Trần Thị Cẩm Nguyên</t>
  </si>
  <si>
    <t>Lâm Thị Thùy Trinh</t>
  </si>
  <si>
    <t>Nguyễn Văn Tuân</t>
  </si>
  <si>
    <t>Lê Văn Chiến</t>
  </si>
  <si>
    <t>Đoàn Thị Sáu</t>
  </si>
  <si>
    <t>Phan Viết Dũng</t>
  </si>
  <si>
    <t>Vy Thị Thảo</t>
  </si>
  <si>
    <t>Trần Đông Hải</t>
  </si>
  <si>
    <t>Phạm Xuân Dương</t>
  </si>
  <si>
    <t>Lê Văn Chinh</t>
  </si>
  <si>
    <t>Đặng Ngọc Quân</t>
  </si>
  <si>
    <t>Nguyễn Thị Thu</t>
  </si>
  <si>
    <t>Trần Xuân Tú</t>
  </si>
  <si>
    <t>Nguyễn Thanh Hà</t>
  </si>
  <si>
    <t>Nguyễn Hữu Thành</t>
  </si>
  <si>
    <t>Trần Thị Xuân Hòa</t>
  </si>
  <si>
    <t>Phạm Thanh Hải</t>
  </si>
  <si>
    <t>Bùi Văn Hải</t>
  </si>
  <si>
    <t>Vũ Văn Ngân</t>
  </si>
  <si>
    <t>Nguyễn Bủi Thinh</t>
  </si>
  <si>
    <t>Võ Thành Hiệp</t>
  </si>
  <si>
    <t>Lê Quang Tiến Sĩ</t>
  </si>
  <si>
    <t>Đỗ Xuân Đức</t>
  </si>
  <si>
    <t>Đặng Văn Nam</t>
  </si>
  <si>
    <t>Nguyễn Thanh Tuấn</t>
  </si>
  <si>
    <t>Đỗ Xuân Liên</t>
  </si>
  <si>
    <t>Lê Hoàng Du</t>
  </si>
  <si>
    <t>Võ Thái Hòa</t>
  </si>
  <si>
    <t>Trịnh Văn Cường</t>
  </si>
  <si>
    <t>Hà Duyên Thực</t>
  </si>
  <si>
    <t>Đặng Văn Hùng</t>
  </si>
  <si>
    <t>Lê Ngọc Ánh</t>
  </si>
  <si>
    <t>Hoàng Công Chính</t>
  </si>
  <si>
    <t>Hoàng Mạnh Cường</t>
  </si>
  <si>
    <t>Trần Thị Thơm</t>
  </si>
  <si>
    <t>Phạm Thị Hồng Lý</t>
  </si>
  <si>
    <t>Phạm Thị Như Quỳnh</t>
  </si>
  <si>
    <t>Trần Hoàng Huy</t>
  </si>
  <si>
    <t>Bùi Đình Hưng</t>
  </si>
  <si>
    <t>Lê Văn Cường</t>
  </si>
  <si>
    <t>Đinh Danh Hiển</t>
  </si>
  <si>
    <t>Nguyễn Văn Bình</t>
  </si>
  <si>
    <t>Hoàng Danh Hảo</t>
  </si>
  <si>
    <t>Trần Văn Hùng</t>
  </si>
  <si>
    <t>Hoàng Văn Chính</t>
  </si>
  <si>
    <t>Hồ Đình Viễn</t>
  </si>
  <si>
    <t>Nguyễn Bá Thuận</t>
  </si>
  <si>
    <t>Hồ Đắc Cường</t>
  </si>
  <si>
    <t>Nguyễn Văn Tú</t>
  </si>
  <si>
    <t>Phạm Thị Thương</t>
  </si>
  <si>
    <t>Nguyễn Xuân Thực</t>
  </si>
  <si>
    <t>Lê Hữu Chiến</t>
  </si>
  <si>
    <t>Bùi Bá Tước</t>
  </si>
  <si>
    <t>Trần Văn Chinh</t>
  </si>
  <si>
    <t>Nguyễn Đức Hùng</t>
  </si>
  <si>
    <t>Trần Quốc Hoàn</t>
  </si>
  <si>
    <t>Phạm Quang Huy</t>
  </si>
  <si>
    <t>Nguyễn Thị Ninh</t>
  </si>
  <si>
    <t>Võ Viết Thắng</t>
  </si>
  <si>
    <t>Võ Viết Lợi</t>
  </si>
  <si>
    <t>Nguyễn Văn Tuấn</t>
  </si>
  <si>
    <t>Phạm Thị Tình</t>
  </si>
  <si>
    <t>Trịnh Ngọc Thuận</t>
  </si>
  <si>
    <t>Đặng Văn Dương</t>
  </si>
  <si>
    <t>Nguyễn Thị Ngọc Mai</t>
  </si>
  <si>
    <t>Lê Thanh Tĩnh</t>
  </si>
  <si>
    <t>Nguyễn Phùng Văn Trung</t>
  </si>
  <si>
    <t>Đặng Thị Tiếp</t>
  </si>
  <si>
    <t>Trần Văn Hoa</t>
  </si>
  <si>
    <t>CLN+LUK</t>
  </si>
  <si>
    <t>Đất ở tại đô thị +  khu vui chơi, giải trí công cộng + thủy lợi</t>
  </si>
  <si>
    <t>Đất ở hiện hữu chỉnh trang + cây xanh cách ly + mặt nước</t>
  </si>
  <si>
    <t>Hoàng Thị Hương</t>
  </si>
  <si>
    <t>Nguyễn Thị Tú Kiều</t>
  </si>
  <si>
    <t>Nguyễn Thị Minh</t>
  </si>
  <si>
    <t>Đỗ Thị Hiền</t>
  </si>
  <si>
    <t>Nguyễn Thị Kim Anh</t>
  </si>
  <si>
    <t>Hoàng Thị Trinh</t>
  </si>
  <si>
    <t>Đỗ Thị Phương Anh</t>
  </si>
  <si>
    <t>Đỗ Thị Thơm</t>
  </si>
  <si>
    <t>Nguyễn Văn Lưu</t>
  </si>
  <si>
    <t>Nguyễn Văn Trí</t>
  </si>
  <si>
    <t>Lê Hồng Hậu</t>
  </si>
  <si>
    <t>Lê Văn Lộc</t>
  </si>
  <si>
    <t>RST</t>
  </si>
  <si>
    <t>Ngô Quang Hiền</t>
  </si>
  <si>
    <t>Chu Quý Thành</t>
  </si>
  <si>
    <t>Đất ở tại đô thị +  xây dựng cơ sở giáo dục và đào tạo + giao thông</t>
  </si>
  <si>
    <t>Đất ở hiện hữu chỉnh trang + giao thông + giáo dục</t>
  </si>
  <si>
    <t>Đỗ Văn Chính</t>
  </si>
  <si>
    <t>RSX và CLN</t>
  </si>
  <si>
    <t>Trần Thị Thúy Hân</t>
  </si>
  <si>
    <t>Vũ Ngọc Đức</t>
  </si>
  <si>
    <t>ODT+CLN+RST</t>
  </si>
  <si>
    <t>Phạm Đức Việt</t>
  </si>
  <si>
    <t>Phạm Công Tâm</t>
  </si>
  <si>
    <t>Phạm Như Tương</t>
  </si>
  <si>
    <t>Đất ở hiện hữu và đất giao thông</t>
  </si>
  <si>
    <t>Phạm Thị Hồng Quế</t>
  </si>
  <si>
    <t>Phạm Hoàng Sang</t>
  </si>
  <si>
    <t>khu ở hiện  hữu chỉnh trang + giao thông</t>
  </si>
  <si>
    <t>Nguyễn Thị Mai Trinh và Nguyễn Trọng Nhân</t>
  </si>
  <si>
    <t>Đất ở tại đô thị + giao thông + thương mại dịch vụ</t>
  </si>
  <si>
    <t xml:space="preserve">
ODT + DGT</t>
  </si>
  <si>
    <t>Nguyễn Thúy Hằng</t>
  </si>
  <si>
    <t xml:space="preserve">
ODT hiện hữu</t>
  </si>
  <si>
    <t>Huỳnh Ngọc Thùy</t>
  </si>
  <si>
    <t>Đất ở hiện hữu + đất giao thông</t>
  </si>
  <si>
    <t>Bùi Thị Hiền</t>
  </si>
  <si>
    <t>Trương Thị Phi</t>
  </si>
  <si>
    <t>Bùi Thị Thanh Hương</t>
  </si>
  <si>
    <t>Trần Tấn Tài</t>
  </si>
  <si>
    <t>Bùi Ngọc Thơ</t>
  </si>
  <si>
    <t>Trương Quang Phúc - Đào Thị Lan</t>
  </si>
  <si>
    <t>Mai Phú Hộ</t>
  </si>
  <si>
    <t>Nguyễn Thị Ngọc Hoài</t>
  </si>
  <si>
    <t>Hồ Thị Ớ</t>
  </si>
  <si>
    <t>Nguyễn Văn An</t>
  </si>
  <si>
    <t>Mai Thị Sắn</t>
  </si>
  <si>
    <t>Trịnh Văn Tuấn</t>
  </si>
  <si>
    <t>Đất ở hiện hữu + giao thông</t>
  </si>
  <si>
    <t>Hoàng Khắc Tú</t>
  </si>
  <si>
    <t>Hà Ngọc Dũng</t>
  </si>
  <si>
    <t>Nguyễn Văn Quyến</t>
  </si>
  <si>
    <t>Lương Văn Dự</t>
  </si>
  <si>
    <t>Hoàng Kim Oanh</t>
  </si>
  <si>
    <t>Đại Hiếu Ngọc</t>
  </si>
  <si>
    <t>Nguyễn Thị Hồng Lê</t>
  </si>
  <si>
    <t>Lã Thị Thơm</t>
  </si>
  <si>
    <t>Nguyễn Văn Hùng</t>
  </si>
  <si>
    <t>Nguyễn Văn Lạc</t>
  </si>
  <si>
    <t>Lê Như Thạch</t>
  </si>
  <si>
    <t>Phạm Thị Thúy Diễm</t>
  </si>
  <si>
    <t>Nguyễn Thị Oanh</t>
  </si>
  <si>
    <t>Hoàng Thị Kim Liên</t>
  </si>
  <si>
    <t>Trần Thị Hồng Ánh</t>
  </si>
  <si>
    <t>CHN</t>
  </si>
  <si>
    <t>Nguyễn Hữu Hoàng Thân</t>
  </si>
  <si>
    <t>Nguyễn Thị Xá</t>
  </si>
  <si>
    <t>Nguyễn Quang Hiền</t>
  </si>
  <si>
    <t>Nguyễn Văn Cậy</t>
  </si>
  <si>
    <t>Vương Thị Linh</t>
  </si>
  <si>
    <t>Nguyễn Hữu Tuấn</t>
  </si>
  <si>
    <t>Nguyễn Thị Bảy</t>
  </si>
  <si>
    <t>Lê Văn Thống Nhất</t>
  </si>
  <si>
    <t>Nguyễn Ngọc Hoan</t>
  </si>
  <si>
    <t>Hoàng Văn Thức</t>
  </si>
  <si>
    <t>Nguyễn Quốc Trí</t>
  </si>
  <si>
    <t>Nguyễn Ngọc Liệu 
Trương Xuân Phú Đức 
Lý Thu Hương</t>
  </si>
  <si>
    <t>Nguyễn Minh Tâm</t>
  </si>
  <si>
    <t>Đỗ Thị Ánh</t>
  </si>
  <si>
    <t>Trần Văn Cầm</t>
  </si>
  <si>
    <t>Lê Quốc Dũng</t>
  </si>
  <si>
    <t>Lê Quốc Hùng</t>
  </si>
  <si>
    <t>Chu Hoài Thanh</t>
  </si>
  <si>
    <t>100,0</t>
  </si>
  <si>
    <t>Hoàng Mai Trung Sơn</t>
  </si>
  <si>
    <t>Đất ở kết hợp với trồng cây lâu năm</t>
  </si>
  <si>
    <t>Đoàn Văn Chung</t>
  </si>
  <si>
    <t>400,0</t>
  </si>
  <si>
    <t>Nguyễn Huỳnh Ngọc Linh</t>
  </si>
  <si>
    <t>Bùi Văn Bốn và Nguyễn Thị Thân</t>
  </si>
  <si>
    <t>Nguyễn Tấn Tài</t>
  </si>
  <si>
    <t>Phạm Thanh Tùng</t>
  </si>
  <si>
    <t>Trần Thị Phượng</t>
  </si>
  <si>
    <t>Phạm Hoàng Ngọc Mai</t>
  </si>
  <si>
    <t>Huỳnh Thị Kim Nga</t>
  </si>
  <si>
    <t>Đinh Văn Liên - Đỗ Thị Lệ Quyên</t>
  </si>
  <si>
    <t>Đất ở hiện hữu +  mở đường + đất ở dự án</t>
  </si>
  <si>
    <t>Trương Văn Tâm</t>
  </si>
  <si>
    <t>Đất ở hiện hữu +  mở đường</t>
  </si>
  <si>
    <t>Huỳnh Văn Hưng</t>
  </si>
  <si>
    <t>Bùi Văn Hệt</t>
  </si>
  <si>
    <t>Nguyễn Hoàng Hải</t>
  </si>
  <si>
    <t>Đặng Thanh Sơn</t>
  </si>
  <si>
    <t xml:space="preserve">Trần Thị Phượng </t>
  </si>
  <si>
    <t>Hoàng Thị Kim Anh</t>
  </si>
  <si>
    <t>Trịnh Thị Thanh Tâm</t>
  </si>
  <si>
    <t>Nguyễn Tiến Toản</t>
  </si>
  <si>
    <t>Ngô Minh Phương</t>
  </si>
  <si>
    <t>Trịnh Thị Lương</t>
  </si>
  <si>
    <t>Nguyễn Văn Tín</t>
  </si>
  <si>
    <t>Trần Trung Nguyễn</t>
  </si>
  <si>
    <t>Nguyễn Thị Thu Hương</t>
  </si>
  <si>
    <t>Nguyễn Xuân Vĩ</t>
  </si>
  <si>
    <t>Lương Thị Khoa</t>
  </si>
  <si>
    <t>Trịnh Ngọc Luyện</t>
  </si>
  <si>
    <t>Nguyễn Thế Hùng</t>
  </si>
  <si>
    <t>Vũ Thị Bạch Mai</t>
  </si>
  <si>
    <t>Lê Thị Tưởng</t>
  </si>
  <si>
    <t>Nguyễn Thị Chuyên</t>
  </si>
  <si>
    <t>Nguyễn Thị Mỹ Phụng</t>
  </si>
  <si>
    <t>Thiều Văn Hạnh</t>
  </si>
  <si>
    <t>Lê Đình Tuyên</t>
  </si>
  <si>
    <t>Nguyễn Khắc Tú</t>
  </si>
  <si>
    <t>Nguyễn Văn Năng</t>
  </si>
  <si>
    <t>Nguyễn Thị Ngọc Tú</t>
  </si>
  <si>
    <t>Phan Anh Tuấn</t>
  </si>
  <si>
    <t>Phạm Huy Thuấn</t>
  </si>
  <si>
    <t>Nguyễn Thị Tuyết</t>
  </si>
  <si>
    <t>Nguyễn Thị Tuyết Ngọc</t>
  </si>
  <si>
    <t>Huỳnh Mạnh Hùng</t>
  </si>
  <si>
    <t>Dương Thị Mơ</t>
  </si>
  <si>
    <t>Đặng Bá Việt</t>
  </si>
  <si>
    <t>Bùi Đăng Tiến</t>
  </si>
  <si>
    <t>Nguyễn Thị Thanh Thúy</t>
  </si>
  <si>
    <t>Huỳnh Thị Bảy</t>
  </si>
  <si>
    <t>Trần Đức Tú</t>
  </si>
  <si>
    <t>Đất ở đô thị kết hợp với trồng cây hàng năm</t>
  </si>
  <si>
    <t>Bạch Văn Sơn</t>
  </si>
  <si>
    <t>Nguyễn Thị Ngọc Bích</t>
  </si>
  <si>
    <t>Võ Thị Chung</t>
  </si>
  <si>
    <t>Lê Bá Đồng</t>
  </si>
  <si>
    <t>Phan Văn Thuân</t>
  </si>
  <si>
    <t>Nguyễn Thế Nguyên</t>
  </si>
  <si>
    <t>Võ Phương Tùng và Nguyễn Thị Phương Thảo</t>
  </si>
  <si>
    <t>Tống Thanh Liêm</t>
  </si>
  <si>
    <t>Cao Thị Huệ</t>
  </si>
  <si>
    <t>Nguyễn Thị Hóa</t>
  </si>
  <si>
    <t>Nguyễn Thùy Dương</t>
  </si>
  <si>
    <t>Đoàn Xuân Biên</t>
  </si>
  <si>
    <t>Phạm Thị Cần</t>
  </si>
  <si>
    <t>Trần Văn Học</t>
  </si>
  <si>
    <t>Hoàng Thị Hằng</t>
  </si>
  <si>
    <t>Trương Công Khánh</t>
  </si>
  <si>
    <t>Hồ Quang Toàn</t>
  </si>
  <si>
    <t>Hoàng Thanh Sơn</t>
  </si>
  <si>
    <t>Phan Xuân Vịnh</t>
  </si>
  <si>
    <t>Hoàng Anh Tuấn</t>
  </si>
  <si>
    <t>Lê Văn Tám</t>
  </si>
  <si>
    <t xml:space="preserve">Cao Doãn Thọ </t>
  </si>
  <si>
    <t>Nguyễn Đức Bính</t>
  </si>
  <si>
    <t>Nguyễn Phước Bảo</t>
  </si>
  <si>
    <t>Trần Đình Điềm</t>
  </si>
  <si>
    <t>Đất ở hiện hữu, đất giao thông, đất công viên cây xanh</t>
  </si>
  <si>
    <t>Nguyễn Thị Ngọc Nhung</t>
  </si>
  <si>
    <t xml:space="preserve">Nguyễn Thị Hồng Trang </t>
  </si>
  <si>
    <t>Nguyễn Văn Ước</t>
  </si>
  <si>
    <t>Phùng Thị Ánh Tuyết</t>
  </si>
  <si>
    <t>Đỗ Anh Tuấn</t>
  </si>
  <si>
    <t>Mai Đức Công</t>
  </si>
  <si>
    <t>Nguyễn Đình Bằng</t>
  </si>
  <si>
    <t>Ngô Ngọc Nam</t>
  </si>
  <si>
    <t>Võ Thị Mỹ Dung</t>
  </si>
  <si>
    <t>Phạm Văn Công</t>
  </si>
  <si>
    <t>Nguyễn Trọng Nghĩa</t>
  </si>
  <si>
    <t>Lý Hồng</t>
  </si>
  <si>
    <t>Đất ở hiện hữu, đất giao thông ,đất ở dự án</t>
  </si>
  <si>
    <t>Nguyễn Mạnh Cường</t>
  </si>
  <si>
    <t>Phạm Đức Phú</t>
  </si>
  <si>
    <t>Cáp Thị Ngọc</t>
  </si>
  <si>
    <t>Nguyễn Thế Phong</t>
  </si>
  <si>
    <t>Vũ Quang Hòa</t>
  </si>
  <si>
    <t>Phan Tuyết Hương</t>
  </si>
  <si>
    <t>Hoàng Hồng Sơn</t>
  </si>
  <si>
    <t>Phan Thị Hiền</t>
  </si>
  <si>
    <t>Đoàn Đình Thị Hồng</t>
  </si>
  <si>
    <t>Nguyễn Hoàng Dân</t>
  </si>
  <si>
    <t>Nguyễn Trọng Nhật</t>
  </si>
  <si>
    <t>Phạm Thị Quỳnh Châu</t>
  </si>
  <si>
    <t>Định Ngọc Sơn</t>
  </si>
  <si>
    <t>Nguyễn Thị Thanh Hải</t>
  </si>
  <si>
    <t>Đặng Bá Anh</t>
  </si>
  <si>
    <t>Vũ Văn Lâm</t>
  </si>
  <si>
    <t>Lê Thị Tuyết Nhung</t>
  </si>
  <si>
    <t>Võ Văn Hiệp</t>
  </si>
  <si>
    <t>Vũ Ngọc Khanh</t>
  </si>
  <si>
    <t>Phạm Thị Hải</t>
  </si>
  <si>
    <t>Hà Thị Ga và Hà Công Chiến</t>
  </si>
  <si>
    <t>Lý Thị Ngọc Trinh</t>
  </si>
  <si>
    <t>Ngô Văn Thành</t>
  </si>
  <si>
    <t>Hồ Ngọc Uyên</t>
  </si>
  <si>
    <t>DANH SÁCH CÁC TRƯỜNG HỢP ĐĂNG KÝ NHU CẦU SỬ DỤNG ĐẤT PHÙ HỢP 2 LOẠI HÌNH QUY HOẠCH (CHUYỂN MỤC ĐÍCH SỬ DỤNG ĐẤT TỪ ĐẤT NÔNG NGHIỆP SANG ĐẤT PHI NÔNG NGHIỆP)</t>
  </si>
  <si>
    <t>Trịnh Văn Tư</t>
  </si>
  <si>
    <t>Đất thương mại dịch vụ</t>
  </si>
  <si>
    <t>Đất hỗn hợp (đất dự án)</t>
  </si>
  <si>
    <t>Đất thương mại dịch vụ, đất phát triển hạ tầng và đất khu vui, chơi giải trí công cộng</t>
  </si>
  <si>
    <t>Đất hạ tầng kỹ thuật + đất cây xanh công viên và cây xanh cảnh quan + đất hỗn hợp (đất dự án)</t>
  </si>
  <si>
    <t>Đất thương mại dịch vụ và đất giao thông</t>
  </si>
  <si>
    <t>Đất hỗn hợp (đất dự án) + đất giao thông</t>
  </si>
  <si>
    <t>Lê Thị Nhung và Nguyễn Thị Lam</t>
  </si>
  <si>
    <t>M</t>
  </si>
  <si>
    <t>Nguyễn Văn Tiến</t>
  </si>
  <si>
    <t>Đất phát triển du lịch</t>
  </si>
  <si>
    <t>Lê Thị Yến Trinh</t>
  </si>
  <si>
    <t>Trần Thị Thu Mai</t>
  </si>
  <si>
    <t>Đất xây dựng hỗn hợp + giao thông</t>
  </si>
  <si>
    <t>Trần Thi Thu Mai</t>
  </si>
  <si>
    <t>Nguyễn Vũ Linh</t>
  </si>
  <si>
    <t>Đất xây dựng hỗn hợp</t>
  </si>
  <si>
    <t>Phạm Kim Oanh</t>
  </si>
  <si>
    <t xml:space="preserve">Đất thương mại dịch vụ </t>
  </si>
  <si>
    <t>Lê Ngọc Anh</t>
  </si>
  <si>
    <t>Khu phát triển hỗn hợp</t>
  </si>
  <si>
    <t>Trần Đình Khâm</t>
  </si>
  <si>
    <t>CLN+HNK</t>
  </si>
  <si>
    <t>Đất thương mại dịch vụ + giao thông</t>
  </si>
  <si>
    <t>Đất phát triển du lịch + đất giao thông</t>
  </si>
  <si>
    <t>Nguyễn Văn Huệ - Nguyễn Thị Kiên</t>
  </si>
  <si>
    <t>Nguyễn Thị Kiên</t>
  </si>
  <si>
    <t>Tạ Văn Tính</t>
  </si>
  <si>
    <t>Hồ Văn Một</t>
  </si>
  <si>
    <t>Đất thương mại dịch vụ + giao thông + phát triển hạ tầng + công trình năng lượng</t>
  </si>
  <si>
    <t>Đất dự kiến phát triển du lịch</t>
  </si>
  <si>
    <t xml:space="preserve">Đất thương mại dịch vụ + giao thông + phát triển hạ tầng </t>
  </si>
  <si>
    <t>Hồ Văn Sửa</t>
  </si>
  <si>
    <t xml:space="preserve">Hồ Nhật Tiến </t>
  </si>
  <si>
    <t>Đất thương mại dịch vụ + giao thông + đất sông ngòi, kênh, rạch, suối</t>
  </si>
  <si>
    <t>Nguyễn Văn Huệ</t>
  </si>
  <si>
    <t>Nguyễn Thị Kim liên</t>
  </si>
  <si>
    <t>Phạm Thị Vân Anh</t>
  </si>
  <si>
    <t>Đỗ Thị Hương</t>
  </si>
  <si>
    <t>Phạm Văn Hùng</t>
  </si>
  <si>
    <t>DANH SÁCH CÁC TRƯỜNG HỢP ĐĂNG KÝ NHU CẦU SỬ DỤNG ĐẤT PHÙ HỢP 2 LOẠI HÌNH QUY HOẠCH (CHUYỂN MỤC ĐÍCH TỪ PHI NÔNG NGHIỆP KHÔNG PHẢI ĐẤT Ở SANG ĐẤT Ở)</t>
  </si>
  <si>
    <t>Trần Nhật Lam Thuỳ</t>
  </si>
  <si>
    <t>Phạm Văn Phóng</t>
  </si>
  <si>
    <t>Lưu Hoà Bình</t>
  </si>
  <si>
    <t>Đất ở tại đô thị, đất giao thông và đất cơ sở sản xuất phi nông nghiệp</t>
  </si>
  <si>
    <t>Đất ở hiện hữu + Sản xuất KD + Giao thông</t>
  </si>
  <si>
    <t>Lưu Thị Châm</t>
  </si>
  <si>
    <t>Lưu Thị Ánh Hồng</t>
  </si>
  <si>
    <t>Lưu Vĩnh Hà</t>
  </si>
  <si>
    <t>Nghị quyết số 12/NQ-HĐND ngày 14/07/2023 của Hội đồng nhân dân tỉnh Đồng Nai về việc chủ trương đầu tư và điều chỉnh chủ trương đầu tư một số dự án đầu tư công trên địa bàn tỉnh Đồng Nai</t>
  </si>
  <si>
    <t>bienhoa4003</t>
  </si>
  <si>
    <t>bienhoa4004</t>
  </si>
  <si>
    <t>Mai Xuân Dũng và Mai Công Hải</t>
  </si>
  <si>
    <t>mm</t>
  </si>
  <si>
    <t>Nghê Thuận Phú</t>
  </si>
  <si>
    <t>NTS+HNK+CLN</t>
  </si>
  <si>
    <t>NTS+HNK</t>
  </si>
  <si>
    <t>Chu Thị Sâm</t>
  </si>
  <si>
    <t>Diện tích bản đồ (ha)</t>
  </si>
  <si>
    <t>Diện tích đăng ký (ha)</t>
  </si>
  <si>
    <t>Lê Văn Vương</t>
  </si>
  <si>
    <t>Đề mục</t>
  </si>
  <si>
    <t>Trong đó: Đất có rừng sản xuất là rừng tự nhiên</t>
  </si>
  <si>
    <t>Đất giao thông</t>
  </si>
  <si>
    <t>Đất thủy lợi</t>
  </si>
  <si>
    <t>Đất xây dựng cơ sở văn hoá</t>
  </si>
  <si>
    <t>Đất xây dựng cơ sở y tế</t>
  </si>
  <si>
    <t>Đất xây dựng cơ sở giáo dục và đào tạo</t>
  </si>
  <si>
    <t>Đất xây dựng cơ sở thể dục - thể thao</t>
  </si>
  <si>
    <t xml:space="preserve">Đất công trình năng lượng </t>
  </si>
  <si>
    <t xml:space="preserve">Đất công trình bưu chính, viễn thông </t>
  </si>
  <si>
    <t>Đất xây dựng kho dự trữ quốc gia</t>
  </si>
  <si>
    <t>Đất làm nghĩa trang, nhà tang lễ, nhà hỏa táng</t>
  </si>
  <si>
    <t>Đất xây dựng cơ sở khoa học và công nghệ</t>
  </si>
  <si>
    <t>Đất xây dựng cơ sở dịch vụ xã hội</t>
  </si>
  <si>
    <t>Đất chợ</t>
  </si>
  <si>
    <t>Đất hạ tầng khác</t>
  </si>
  <si>
    <t>Đất đô thị</t>
  </si>
  <si>
    <t>IN</t>
  </si>
  <si>
    <t>Ghi chú: * Đất đô thị không tổng hợp khi tính  tổng diện tích tự nhiên</t>
  </si>
  <si>
    <t>-</t>
  </si>
  <si>
    <t>(4)=(5)+...(34)</t>
  </si>
  <si>
    <t>Tăng (+), giảm (-)
(ha)</t>
  </si>
  <si>
    <t>Diện tích
(ha)</t>
  </si>
  <si>
    <t>Đất khu công nghệ cao</t>
  </si>
  <si>
    <t>Đất khu kinh tế</t>
  </si>
  <si>
    <t>IN3</t>
  </si>
  <si>
    <t>(5)=(6)+...(35)</t>
  </si>
  <si>
    <t>KHSDĐ năm 2023 được duyệt tại Quyết định số 757/QĐ-UBND ngày 14/4/2023</t>
  </si>
  <si>
    <t>Tên</t>
  </si>
  <si>
    <t>(5)</t>
  </si>
  <si>
    <t>Danh mục các dự án, công trình phải thu hồi đất trong bổ sung kế hoạch sử dụng đất năm 2023 của thành phố Biên Hòa</t>
  </si>
  <si>
    <t>Liên kết sai</t>
  </si>
  <si>
    <t>1. Dự án có sử dụng đất trồng lúa từ 10 ha lúa trở lên</t>
  </si>
  <si>
    <t>Khu tái định cư tại phường Phước Tân</t>
  </si>
  <si>
    <t>2. Dự án có sử dụng đất trồng lúa dưới 10 ha</t>
  </si>
  <si>
    <t>chưa xin</t>
  </si>
  <si>
    <t>Khu tái định cư tại phường Tam Phước</t>
  </si>
  <si>
    <t>e</t>
  </si>
  <si>
    <t>Dự án thu hồi theo khoản 3 Điều 62 Luật Đất đai năm 2013</t>
  </si>
  <si>
    <t xml:space="preserve">LK </t>
  </si>
  <si>
    <t>LUC; CLN; DGT; ODT</t>
  </si>
  <si>
    <t>Phạm Quế Lân</t>
  </si>
  <si>
    <t>Phạm Thị Ngọc Hà</t>
  </si>
  <si>
    <t>Đinh Thị Xuân Trang</t>
  </si>
  <si>
    <t>Nguyễn Đình Trung</t>
  </si>
  <si>
    <t>Biểu 02b/CH</t>
  </si>
  <si>
    <t>Biểu 04b/CH</t>
  </si>
  <si>
    <t>Biểu 04c/CH</t>
  </si>
  <si>
    <t>Biểu 05b/CH</t>
  </si>
  <si>
    <t>Tổng diện tích</t>
  </si>
  <si>
    <t>Phụ lục 1</t>
  </si>
  <si>
    <t>Phụ lục 2</t>
  </si>
  <si>
    <t>Phụ lục 3</t>
  </si>
  <si>
    <t>Danh mục các dự án, công trình có sử dụng đất trồng lúa trong bổ sung kế hoạch sử dụng đất năm 2024 của thành phố Biên Hòa</t>
  </si>
  <si>
    <t>Kết quả thực hiện</t>
  </si>
  <si>
    <t>So sánh</t>
  </si>
  <si>
    <t>BHK+LUK</t>
  </si>
  <si>
    <t>RSX + ODT</t>
  </si>
  <si>
    <t>Trần Thị Tập</t>
  </si>
  <si>
    <t>Lê Thị Như Ngọc</t>
  </si>
  <si>
    <t>Nguyễn An Điền và Diệp Bảo Long</t>
  </si>
  <si>
    <t>Bùi Ngọc Cảnh</t>
  </si>
  <si>
    <t>Đỗ Nam Phong</t>
  </si>
  <si>
    <t xml:space="preserve">Trần Minh Phúc </t>
  </si>
  <si>
    <t>Phạm Thị Ngọc Vân</t>
  </si>
  <si>
    <t>Lê Thị Trang</t>
  </si>
  <si>
    <t>Phan Tấn Lộc</t>
  </si>
  <si>
    <t>Nguyễn An Điền</t>
  </si>
  <si>
    <t>Đoàn Kiển Hồng</t>
  </si>
  <si>
    <t>Nguyễn Thị Sang</t>
  </si>
  <si>
    <t>Nguyễn Thị Hồng Thắm</t>
  </si>
  <si>
    <t>Hồ Thị Yến Linh</t>
  </si>
  <si>
    <t>Lê Thanh Trúc</t>
  </si>
  <si>
    <t>Nguyễn Anh Thiều</t>
  </si>
  <si>
    <t>Nguyễn Hoàng Luân</t>
  </si>
  <si>
    <t>Nguyễn Thị Ngọc Lệ</t>
  </si>
  <si>
    <t>Mai Xuân Hòa</t>
  </si>
  <si>
    <t>Lê Thị Huyền Trân</t>
  </si>
  <si>
    <t>Nguyễn Văn Khiêm</t>
  </si>
  <si>
    <t>HNK+ODT</t>
  </si>
  <si>
    <t>CLN+ODT</t>
  </si>
  <si>
    <t>Hồ Văn Một và ba Phạm Thị Mỹ Yến</t>
  </si>
  <si>
    <t>Đào Thanh Quý</t>
  </si>
  <si>
    <t>bienhoa34</t>
  </si>
  <si>
    <t>bienhoa36</t>
  </si>
  <si>
    <t>bienhoa35</t>
  </si>
  <si>
    <t>Xây dựng Cơ sở làm việc của lực lượng Cảnh sát giao thông đường thủy (Phòng PC 68)</t>
  </si>
  <si>
    <t>II. Các công trình, dự án còn lại</t>
  </si>
  <si>
    <t>bienhoa254</t>
  </si>
  <si>
    <t>bienhoa266</t>
  </si>
  <si>
    <t>bienhoa290</t>
  </si>
  <si>
    <t>bienhoa310</t>
  </si>
  <si>
    <t>bienhoa335</t>
  </si>
  <si>
    <t>Trường Tiểu học Tân Tiến A</t>
  </si>
  <si>
    <t>bienhoa336</t>
  </si>
  <si>
    <t>bienhoa339</t>
  </si>
  <si>
    <t>uyen256</t>
  </si>
  <si>
    <t>uyen198</t>
  </si>
  <si>
    <t>Trường Mầm non Long Bình</t>
  </si>
  <si>
    <t>uyen199</t>
  </si>
  <si>
    <t>Trường Mầm non Long Hưng</t>
  </si>
  <si>
    <t>bienhoa320</t>
  </si>
  <si>
    <t>bienhoa317</t>
  </si>
  <si>
    <t>Trường Tiểu học Long Bình Tân 2</t>
  </si>
  <si>
    <t>bienhoa334</t>
  </si>
  <si>
    <t>bienhoa395</t>
  </si>
  <si>
    <t>bienhoa498</t>
  </si>
  <si>
    <t>bienhoa565</t>
  </si>
  <si>
    <t>bienhoa601</t>
  </si>
  <si>
    <t>bienhoa447</t>
  </si>
  <si>
    <t>ngan332</t>
  </si>
  <si>
    <t>bienhoa636</t>
  </si>
  <si>
    <t>bienhoa651</t>
  </si>
  <si>
    <t>bienhoa650</t>
  </si>
  <si>
    <t>Trạm xử lý nước thải số 2</t>
  </si>
  <si>
    <t>bienhoa653</t>
  </si>
  <si>
    <t>bienhoa680</t>
  </si>
  <si>
    <t>bienhoa681</t>
  </si>
  <si>
    <t>bienhoa684</t>
  </si>
  <si>
    <t>bienhoa698</t>
  </si>
  <si>
    <t>bienhoa7333</t>
  </si>
  <si>
    <t>bienhoa743</t>
  </si>
  <si>
    <t>bienhoa1389</t>
  </si>
  <si>
    <t>bienhoa805</t>
  </si>
  <si>
    <t>bienhoa751</t>
  </si>
  <si>
    <t>bienhoa928</t>
  </si>
  <si>
    <t>bienhoa995</t>
  </si>
  <si>
    <t>bienhoa1053</t>
  </si>
  <si>
    <t>bienhoa1006</t>
  </si>
  <si>
    <t>bienhoa841</t>
  </si>
  <si>
    <t>bienhoa1045</t>
  </si>
  <si>
    <t>uyen257</t>
  </si>
  <si>
    <t>Hạ tầng khu tái định cư 7,4 ha</t>
  </si>
  <si>
    <t>bienhoa1212</t>
  </si>
  <si>
    <t>bienhoa1308</t>
  </si>
  <si>
    <t>bienhoa1207</t>
  </si>
  <si>
    <t>bienhoa1215</t>
  </si>
  <si>
    <t>bienhoa1352</t>
  </si>
  <si>
    <t xml:space="preserve">Nhà Thờ Tin Lành (Chi hội Tin Lành Biên Hòa) </t>
  </si>
  <si>
    <t>bienhoa1431</t>
  </si>
  <si>
    <t>bienhoa1435</t>
  </si>
  <si>
    <t>bienhoa1456</t>
  </si>
  <si>
    <t>bienhoa1471</t>
  </si>
  <si>
    <t>bienhoa1473</t>
  </si>
  <si>
    <t>bienhoa1481</t>
  </si>
  <si>
    <t>bienhoa1732</t>
  </si>
  <si>
    <t>Đất giáo dục (Thửa đất số 664 tờ bản đồ số 49 (J250))</t>
  </si>
  <si>
    <t>bienhoa1472</t>
  </si>
  <si>
    <t>Khu đất số 21 (Tờ 22 thửa 59)</t>
  </si>
  <si>
    <t>bienhoa1043</t>
  </si>
  <si>
    <t>Khu dân cư và trạm kinh doanh xăng dầu số 65 (thửa đất số 71, tờ bản đồ số 18)</t>
  </si>
  <si>
    <t>bienhoa614-1</t>
  </si>
  <si>
    <t>bienhoa98</t>
  </si>
  <si>
    <t>Khu đất số 97  (thửa đất số 5 tờ bản đồ số 9)</t>
  </si>
  <si>
    <t>tai20</t>
  </si>
  <si>
    <t>Khu đất số 98  (thửa đất số 9, tờ bản đồ số 9)</t>
  </si>
  <si>
    <t>bienhoa685</t>
  </si>
  <si>
    <t>bienhoa69</t>
  </si>
  <si>
    <t>bienhoa85</t>
  </si>
  <si>
    <t>bienhoa103</t>
  </si>
  <si>
    <t>tai19</t>
  </si>
  <si>
    <t>Đầu tư xây dựng công trình Tòa nhà Bảo Việt tại Đồng Nai</t>
  </si>
  <si>
    <t>ngan103</t>
  </si>
  <si>
    <t>bienhoa1354</t>
  </si>
  <si>
    <t>bienhoa1356</t>
  </si>
  <si>
    <t>bienhoa1357</t>
  </si>
  <si>
    <t>bienhoa1359</t>
  </si>
  <si>
    <t>bienhoa1360</t>
  </si>
  <si>
    <t>bienhoa1362</t>
  </si>
  <si>
    <t>bienhoa1363</t>
  </si>
  <si>
    <t>bienhoa1358</t>
  </si>
  <si>
    <t>bienhoa200</t>
  </si>
  <si>
    <t>bienhoa438</t>
  </si>
  <si>
    <t>bienhoa1399</t>
  </si>
  <si>
    <t>bienhoa1414</t>
  </si>
  <si>
    <t>bienhoa1381</t>
  </si>
  <si>
    <t>bienhoa1402</t>
  </si>
  <si>
    <t>bienhoa33333</t>
  </si>
  <si>
    <t>bienhoa1710</t>
  </si>
  <si>
    <t>Trụ sở Liên đoàn Lao động tỉnh</t>
  </si>
  <si>
    <t>Trụ sở làm việc Viện kiểm sát nhân dân thành phố Biên Hòa</t>
  </si>
  <si>
    <t>phuoc11</t>
  </si>
  <si>
    <t>TBA 110kV An Phước và nhánh rẽ</t>
  </si>
  <si>
    <t>phuoc28</t>
  </si>
  <si>
    <t>Đất xây dựng cơ sở y tế (thửa 60 tờ bản đồ số 48)</t>
  </si>
  <si>
    <t>phuoc25</t>
  </si>
  <si>
    <t>uyen261</t>
  </si>
  <si>
    <t>Khu đất 2,8 phường Tam Phước, thành phố Biên Hòa</t>
  </si>
  <si>
    <t>phuoc6</t>
  </si>
  <si>
    <t>Xây dựng hạ tầng khu tái định cư 2 tại phường Tân Hiệp</t>
  </si>
  <si>
    <t>ngan3344</t>
  </si>
  <si>
    <t>Khu đất số 74 (ngân hàng TMCP Công thương VN)</t>
  </si>
  <si>
    <t>phuoc12</t>
  </si>
  <si>
    <t>phuoc31</t>
  </si>
  <si>
    <t>LUC, LUK, HNK, CLN, RSX, NTS, PNN, SKK, SKC, DHT, DGT, TON, ODT, TIN, SON</t>
  </si>
  <si>
    <t>HNK, CLN, DHT, DGT, ODT</t>
  </si>
  <si>
    <t>LUC, LUK, HNK, CLN, NTS, SKC, DHT, NTD, DKH, TSC, DTS, SON</t>
  </si>
  <si>
    <t>HNK, CLN, DHT, DGT</t>
  </si>
  <si>
    <t>CLN, DHT, DGD, ODT</t>
  </si>
  <si>
    <t>HNK, CLN, DHT, DGT, TON, ODT, TSC</t>
  </si>
  <si>
    <t>CLN, NTS, DHT, DGT, ODT, SON</t>
  </si>
  <si>
    <t>CLN, HNK</t>
  </si>
  <si>
    <t>HNK, CLN, NTS,  SKC, DHT, DGT, ODT, SON</t>
  </si>
  <si>
    <t>CLN, RSX</t>
  </si>
  <si>
    <t>HNK, CLN, ODT</t>
  </si>
  <si>
    <t>SKK; DGT; SKC</t>
  </si>
  <si>
    <t>HNK; CLN; NTS; DTL; ODT; DKV</t>
  </si>
  <si>
    <t>CLN; SKC</t>
  </si>
  <si>
    <t>HNK; CLN; NTS; DGT; ODT; NTD</t>
  </si>
  <si>
    <t>Quyết định thu hồi đất số 3102/UBND ngày 9/7/2004 của UBND tỉnh và QĐ số 1484/QĐ-UBND ngày 26/5/2009 về việc thu hồi đất để bồi thường, hỗ trợ tái định cư thực hiện dự án</t>
  </si>
  <si>
    <t>- Văn bản số 3338/CAT-PH10 ngày 06/10/2022 v/v đăng ký nhu cầu sử dụng đất năm 2023 thành phố Biên Hòa
- Văn bản số 2666/CAT-PH10 ngày 11/8/2021 v/v đăng ký nhu cầu sử dụng đất năm 2021 thành phố Biên Hòa để thực hiện dự án xây dựng Cơ sở làm việc của lực lượng Cảnh sát giao thông đường thủy thuộc CAT
(1 phần thửa đất 69, 70 tờ bản đồ 52)
- Sở Kế hoạch và Đầu tư có Văn bản 2297/SKHĐT-TĐ ngày 15/6/2021 lấy ý kiến thẩm định báo cáo đề xuất chủ trương đầu tư dự án xây dựng cơ sở làm việc của lực lượng Cảnh sát giao thông đường thủy thuộc Công an tỉnh Đồng Nai
- UBND thành phố Biên Hòa đã góp ý tại Văn bản số 8973/UBND-ĐT ngày 05/7/2021
- Công văn số 3709/UBND-CNN ngày 11/5/2016 của UBND Tỉnh vv chấp thuận chủ trương và vị trí đầu tư xây dựng trụ sở
Nghị quyết số 39/NQ-HĐND ngày 10/12/2022 của Hội đồng nhân dân tỉnh đối với dự án Xây dưng Cơ sở làm việc của lực lượng Cảnh sát giao thông đường thủy thuộc Công an tỉnh Đồng Nai</t>
  </si>
  <si>
    <t>Đăng ký kế hoạch sử dụng đất để thực hiện giao đất</t>
  </si>
  <si>
    <t>Quyết định chủ trương đầu tư số 1922/QĐ-UBND ngày 07/06/2018 của UBND tỉnh
Đã xây dựng tường rào tại một phần mở rộng, một phần còn lại chưa xây dựng do chờ điều chỉnh lại chủ trương đầu tư theo hồ sơ điều chỉnh Cụm công nghiệp dốc 47</t>
  </si>
  <si>
    <t>CTĐT: Công văn số 4669/UBND-XDCB ngày 26/4/2017 và công văn 8402/UBND-ĐT ngày 30/6/2020 của UBND TP. Biên Hòa (đã có hiện trạng, đưa vào kế hoạch để lập thủ tục giao đất)</t>
  </si>
  <si>
    <t>Có hiện trạng, đưa vào giao đất</t>
  </si>
  <si>
    <t>Thông báo thu hồi đất số 480/Thông báo-UBND ngày 24/7/2012 của UBND TP. Biên Hòa, Đa hoàn thành công tác bồi thương</t>
  </si>
  <si>
    <t>- Tờ trình số 9380/TTr-UBND ngày 07/7/2022 của UBND thành phố Biên Hòa về việc cho ý kiến về kế hoạch đầu tư công năm 2023 Nguồn vốn ngân sách thành phố Biên Hòa
- QĐ số 5413/QĐ-UBND ngày 05/8/2021  của UBND TP.Biên Hòa v/v giao điều chỉnh, bổ sung kế hoạch đầu tư công năm 2021 nguồn vốn ngân sách TP.Biên Hòa (lần 1)
- Căn cứ QĐ số 3151/QĐ-UBND ngày 28/3/2016 của UBND TP.Biên Hòa v/v duyệt CTĐT dự án Mở rộng Trường THCS Hòa Hưng
- Nghị quyết số 84/2019/NQ-HĐND ngày 27/8/2019 của HĐND thành phố về việc sửa đổi, bổ sung kế hoạch đầu tư công trung hạn 5 năm 2016-2020</t>
  </si>
  <si>
    <t>- Thông báo thu hồi đất số 1445/TB-UBND ngày 17/10/2011 của UBND thành phố Biên Hòa về việc thông báo thu hồi đất và cho phép khảo sát, đo đạc lập dự án đầu tư xây dựng Trường THCS Bình Đa tại phường Bình Đa, thành phố Biên Hòa.</t>
  </si>
  <si>
    <t>- Tờ trình số 9350/TTr-UBND ngày 07/7/2022 của UBND thành phố Biên Hòa cho ý kiến về Kế hoạch đầu tư công năm 2023 nguồn vốn ngân sách thành phố Biên Hòa.
- QĐ số 5413/QĐ-UBND ngày 05/8/2021 của UBND TP.Biên Hòa v/v giao điều chỉnh, bổ sung kế hoạch đầu tư công năm 2021 nguồn vốn ngân sách TP.Biên Hòa (lần 1)
- VB số 833/UBND-ĐT ngày 17/01/2018 của UBND thành phố Biên Hòa về việc thỏa thuận địa điểm đầu tư xây dựng
- Quyết định số 5156/QĐ-UBND ngày 30/10/2018 của UBND thành phố Biên Hòa về việc phê duyệt báo cáo nghiên cứu khả thi dự án
- Quyết định số 5838/QĐ-UBND ngày 19/12/2018 của UBND thành phố Biên Hòa về việc giao chỉ tiêu đầu tư công năm 2019
- VB số 833/UBND-ĐT ngày 17/01/2018 của UBND thành phố Biên Hòa về việc thỏa thuận địa điểm đầu tư xây dựng</t>
  </si>
  <si>
    <t xml:space="preserve"> '- Tờ trình số 9380/TTr-UBND ngày 07/7/2022 của UBND thành phố Biên Hòa về việc cho ý kiến về kế hoạch đầu tư công năm 2023 Nguồn vốn ngân sách thành phố Biên Hòa
- Nghị quyết số 106/NQ-HĐND ngày 31/08/2020 của Hội đồng nhân dân thành phố Biên Hòa về việc quyết định chủ trương đầu tư nhóm B, nhóm C trên địa bàn thành phố Biên Hòa.</t>
  </si>
  <si>
    <t xml:space="preserve"> '- Tờ trình số 9380/TTr-UBND ngày 07/7/2022 của UBND thành phố Biên Hòa về việc cho ý kiến về kế hoạch đầu tư công năm 2023 Nguồn vốn ngân sách thành phố Biên Hòa
- QĐ số 5413/QĐ-UBND ngày 05/8/2021 của UBND TP.Biên Hòa v/v giao điều chỉnh, bổ sung kế hoạch đầu tư công năm 2021 nguồn vốn ngân sách TP.Biên Hòa (lần 1)
- QĐ số 5215/QĐ-UBND ngày 31/12/2015 của UBND TP.Biên Hòa v/v phê duyệt CTĐT công trình Xây dựng trường THCS Tân Hạnh
- Quyết định số 1403/QĐ-UBND ngày 3/5/2019 của UBND thành phố về việc giao điều chỉnh, bổ sung kế hoạch đầu tư công năm 2019
- VB số 9405/UBND-ĐT ngày 31/07/2019 của UBND thành phố Biên Hòa về việc xác nhận công tác bồi thường dự án</t>
  </si>
  <si>
    <t>Quyết định số 685/QĐ-UBND ngày 4/03/2008 của UBND tỉnh Đồng Nai về việc thu hồi đất thực hiện dự án</t>
  </si>
  <si>
    <t xml:space="preserve"> '- Tờ trình số 9380/TTr-UBND ngày 07/7/2022 của UBND thành phố Biên Hòa về việc cho ý kiến về kế hoạch đầu tư công năm 2023 Nguồn vốn ngân sách thành phố Biên Hòa
- Quyết định số 5838/QĐ-UBND ngày 19/12/2018 của UBND thành phố Biên Hòa về việc giao chỉ tiêu đầu tư công năm 2019
- VB số 5133/KH-UBND ngày 26/04/2018 của UBND thành phố về việc thu hồi đất, điều tra, khảo sát, đo đạc, kiểm đếm thực hiện dự án
- QĐ số 4841/QĐ-UBND ngày 30/10/2017 của UBND TP.Biên Hòa v/v phê duyệt báo cáo nghiên cứu khả thi dự án Trường Tiểu học Long Bình 1</t>
  </si>
  <si>
    <t xml:space="preserve">- Tờ trình số 9380/TTr-UBND ngày 07/7/2022 của UBND thành phố Biên Hòa về việc cho ý kiến về kế hoạch đầu tư công năm 2023 Nguồn vốn ngân sách thành phố Biên Hòa.
- QĐ số 482/QĐ-UBND ngày 31/01/2019 của UBND TP.Biên Hòa v/v phê duyệt báo cáo nghiên cứu khả thi công trình Trường Tiểu học Hóa An 2
- QĐ số 5413/QĐ-UBND ngày 05/8/2021 của UBND TP.Biên Hòa v/v giao điều chỉnh, bổ sung kế hoạch đầu tư công năm 2021 nguồn vốn ngân sách TP.Biên Hòa (lần 1)
- NQ số 54/NQ-HĐND ngày 12/07/2018 của HĐND thành phố về việc quyết định chủ trương đầu tư dự án nhóm B, C trong kế hoạch vốn đầu tư công trung hạn 5 năm 2016-2020
- Quyết định số 5838/QĐ-UBND ngày 19/12/2018 của UBND thành phố Biên Hòa về việc giao chỉ tiêu đầu tư công năm 2019
</t>
  </si>
  <si>
    <t xml:space="preserve">- Tờ trình số 9380/TTr-UBND ngày 07/7/2022 của UBND thành phố Biên Hòa về việc cho ý kiến về kế hoạch đầu tư công năm 2023 Nguồn vốn ngân sách thành phố Biên Hòa. 
- QĐ số 5413/QĐ-UBND ngày 05/8/2021 của UBND TP.Biên Hòa v/v giao điều chỉnh, bổ sung kế hoạch đầu tư công năm 2021 nguồn vốn ngân sách TP.Biên Hòa (lần 1)
- NQ số 54/NQ-HĐND ngày 12/07/2018 của HĐND thành phố về việc quyết địn chủ trương đầu tư dự án nhóm B, C trong kế hoạch vốn đầu tư công trung hạn 5 năm 2016-2020
- Quyết định số 5838/QĐ-UBND ngày 19/12/2018 của UBND thành phố Biên Hòa về việc giao chỉ tiêu đầu tư công năm 2019
</t>
  </si>
  <si>
    <t xml:space="preserve">- Tờ trình số 9380/TTr-UBND ngày 07/7/2022 của UBND thành phố Biên Hòa về việc cho ý kiến về kế hoạch đầu tư công năm 2023 Nguồn vốn ngân sách thành phố Biên Hòa. 
- QĐ số  4840/QĐ-UBND ngày 30/10/2017 của UBND TP.Biên Hòa v/v duyệt báo cáo nghiên cứu khả thi (dự án đầu tư) dự án xây dựng Trường Tiểu học Phan Đăng Lưu
- Nghị quyết số 106/NQ-HĐND ngày 31/08/2020 của Hội đồng nhân dân thành phố Biên Hòa về việc quyết định chủ trương đầu tư nhóm B, nhóm C trên địa bàn thành phố Biên Hòa.
- QĐ số 5413/QĐ-UBND ngày 05/8/2021 của UBND TP.Biên Hòa v/v giao điều chỉnh, bổ sung kế hoạch đầu tư công năm 2021 nguồn vốn ngân sách TP.Biên Hòa (lần 1)
</t>
  </si>
  <si>
    <t>- Tờ trình số 9380/TTr-UBND ngày 07/7/2022 của UBND thành phố Biên Hòa về việc cho ý kiến về kế hoạch đầu tư công năm 2023 Nguồn vốn ngân sách thành phố Biên Hòa
- QĐ số 5413/QĐ-UBND ngày 05/8/2021 của UBND TP.Biên Hòa v/v giao điều chỉnh, bổ sung kế hoạch đầu tư công năm 2021 nguồn vốn ngân sách TP.Biên Hòa
- QĐ số 1018/QĐ-UBND ngày 23/3/2016 của UBND TP.Biên Hòa v/v duyệt điều chỉnh dự án đầu tư xây dựng công trình, dự án: Xây dựng Trường tiểu học Trảng Dài K2
- Quyết định số 5838/QĐ-UBND ngày 19/12/2018 của UBND thành phố Biên Hòa về việc giao chỉ tiêu đầu tư công năm 2019
- Quyết định số 2101/QĐ-UBND ngày 27/07/2011 của UBND thành phố Biên Hòa về việc duyệt dự án đầu tư công trình xây dựng
- VB số 8777/UBND-ĐT ngày 19/7/2019 của UBND thành phố về việc xác nhận hoàn thành công tác bồi thường dự án ((0,72 ha)</t>
  </si>
  <si>
    <t xml:space="preserve">- Quyết định số 3925/QĐ-UBND ngày 9/11/2007 của UBND tỉnh Đồng Nai về việc phê duyệt dự án đầu tư Trường TH Lê Văn Tám </t>
  </si>
  <si>
    <t>Quyết định số 691/QĐ-UBND ngày 25/02/2016 của UBND tỉnh Đồng Nai về việc phê duyệt chủ trương đầu tư (điều chỉnh) dự án;</t>
  </si>
  <si>
    <t>- Quyết định số 5946/QĐ-UBND ngày 30/9/2016 của UBND thành phố Biên Hòa về việc phê duyệt BCKTKT đầu tư dự án: Xây dựng Trường MN Long Bình, phường Long Bình, thành phố Biên Hòa.
- Quyết định 4587/QĐ-UBND ngày15/12/2015 của UBND thành phố về việc phê duyệt chủ trương đầu tư
Đưa vào để giao đất</t>
  </si>
  <si>
    <t>- Quyết định 4955/QĐ-UBND ngày 23/12/2015 của UBND thành phố về việc phê duyệt chủ trương đầu tư
Đưa vào để giao đất</t>
  </si>
  <si>
    <t xml:space="preserve">Văn bản số 2065/UBND-XDCB ngày 23/3/2016 của UBND thành phố Biên hòa về việc chỉ trương xây dựng trường TH Phước Tân tại Khu TĐC 27ha xã Phước Tân và mở rộng trường THCS Hòa Hưng xã An Hòa </t>
  </si>
  <si>
    <t>+ Thông báo số 12180/TB-UBND ngày 23/11/2017 của UBND tỉnh về việc kết luận của đồng chí Trần Văn Vĩnh - PCT UBND tỉnh tại buổi họp nghe báo cáo tình hình điều chỉnh cục bộ quy hoạch phân khu tại các phường xã trên địa bàn tp Biên Hòa
+ QĐ số 5413/QĐ-UBND ngày 05/8/2021 của UBND TP.Biên Hòa v/v giao điều chỉnh, bổ sung kế hoạch đầu tư công năm 2021 nguồn vốn ngân sách TP.Biên Hòa (lần 1)
+ QĐ  số 196/QĐ-UBND ngày 17/01/2019 của UBND tỉnh phê duyệt giá đất cụ thể
+ QĐ số 4842/QĐ-UBND ngày 30/10/2017 của UBND TP.Biên Hòa v/v phê duyệt báo cáo nghiên cứu khả thi dự án Trường mầm non Thống Nhất
+ Quyết định số 5183/QĐ-UBND ngày 31/10/2018 của UBND thành phố Biên Hòa về việc phê duyệt báo cáo nghiên cứu khả thi.
+ Quyết định số 3522/QĐ-UBND ngày 02/08/2018 của UBND thành phố Biên Hòa về việc điều chỉnh, bổ sung chỉ tiêu kế hoạch vốn đầu tư công năm 2018
+ Quyết định số 5838/QĐ-UBND ngày 19/12/2018 của UBND thành phố Biên Hòa về việc giao chỉ tiêu đầu tư công năm 2019</t>
  </si>
  <si>
    <t>+ QĐ số 5413/QĐ-UBND ngày 05/8/2021 của UBND TP.Biên Hòa v/v giao điều chỉnh, bổ sung kế hoạch đầu tư công năm 2021 nguồn vốn ngân sách TP.Biên Hòa (lần 1)
+ QĐ số 4839/QĐ-UBND ngày 30/10/2017 của UBND TP.Biên Hòa v/v phê duyệt báo cáo nghiên cứu khả thi dự án Xây dựng trường Tiểu học Tân Hiệp
+ Quyết định số 3522/QĐ-UBND ngày 02/08/2018 của UBND thành phố Biên Hòa về việc điều chỉnh, bổ sung chỉ tiêu kế hoạch vốn đầu tư công năm 2018
+ Quyết định số 5838/QĐ-UBND ngày 19/12/2018 của UBND thành phố Biên Hòa về việc giao chỉ tiêu đầu tư công năm 2019</t>
  </si>
  <si>
    <t>- Tờ trình số 9380/TTr-UBND ngày 07/7/2022 của UBND thành phố Biên Hòa về việc cho ý kiến về kế hoạch đầu tư công năm 2023 Nguồn vốn ngân sách thành phố Biên Hòa.
- QĐ số 5413/QĐ-UBND ngày 05/8/2021 của UBND TP.Biên Hòa v/v giao điều chỉnh, bổ sung kế hoạch đầu tư công năm 2021 nguồn vốn ngân sách TP.Biên Hòa (lần 1)
- QĐ số 4473/QĐ-UBND ngày 30/10/2019 của UBND TP.Biên Hòa v/v phê duyệt báo cáo nghiên cứu khả thi công trình Trường Tiểu học Long Bình Tân 2
- NQ số 52/NQ-HĐND ngày 12/07/2018 của UBND thành phố về việc giao điều chỉnh, bổ sung kế hoạch vốn đầu tư công năm 2018 nguồn vốn ngân sách thành phố Biên hòa
- Quyết định số 2023/QĐ-UBND ngày 02/08/2019 của UBND thành phố Biên hòa về việc giao điều chỉnh, bổ sung kế hoạch vốn đầu tư công năm 2019 nguồn vốn ngân sách thành phố Biên Hòa</t>
  </si>
  <si>
    <t>Quyết định số 5838/QĐ-UBND ngày 19/12/2018 của UBND thành phố Biên Hòa về việc giao chỉ tiêu đầu tư công năm 2019</t>
  </si>
  <si>
    <t>- NQ số 31/2017/NQ-HĐND ngày 19/07/2017 của HĐND thành phố về việc giao điều chỉnh, bổ sung kế hoạch đầu tư công trung hạn 5 năm (2016-2020)
- VB số 13508/UBND-ĐT ngày 01/11/2017 của UBND thành phố về việc thỏa thuận địa điểm đầu tư
- Quyết định số 5189/QĐ-UBND ngày 31/10/2018 của UBND thành phố Biên Hòa về việc phê duyệt báo cáo nghiên cứu khả thi dự án
- Quyết định số 5838/QĐ-UBND ngày 19/12/2018 của UBND thành phố Biên Hòa về việc giao chỉ tiêu đầu tư công năm 2019</t>
  </si>
  <si>
    <t>- Tờ trình số 9350/TTr-UBND ngày 07/7/2022 của UBND thành phố Biên Hòa cho ý kiến về Kế hoạch đầu tư công năm 2023 nguồn vốn ngân sách thành phố Biên Hòa.
- QĐ số 5413/QĐ-UBND ngày 05/8/2021 của UBND TP.Biên Hòa v/v giao điều chỉnh, bổ sung kế hoạch đầu tư công năm 2021 nguồn vốn ngân sách TP.Biên Hòa (lần 1)
- Nghị quyết 102/2020/NQ-HĐND ngày 17/7/2020 của Hội đồng nhân dân thành phố Biên Hòa về việc Sửa đổi, bổ sung kế hoạch đầu tư công  trung hạn 5 năm 2016-2020 trên địa bàn thành phố Biên Hòa.
- Nghị quyết số 96/NQ-HĐND ngày 12/12/2019 của Hội đồng nhân dân thành phố Biên Hòa về việc Sửa đổi, bổ sung quyết định chủ trương đầu tư các dự án nhóm B, trọng điểm nhóm C trong kế hoạch vốn đầu tư công trung hạn 5 năm 2016-2020 trên địa bàn thành phố.</t>
  </si>
  <si>
    <t>- Văn bản số 284/CV-TNAC ngày 23/8/2022 của Công ty CP Đầu tư Tín Nghĩa - Á Châu về việc đăng ký KHSDĐ năm 2023 dự án đầu tư xây dựng 02 tuyến đường QH-D6  và QH-D35 theo quy hoạch tại phường Tân Vạn
- Thông báo số 6690/TB-UBND ngày 16/6/2021 của UBND tỉnh Đồng Nai kế luận của Phó Chủ tịch UBND tỉnh Nguyễn Thị Hoàng tại buổi làm việc nghe báo cáo xử lý kiện nghị đầu tư xây dựng 2 tuyến đường QH-D6 và QH-D35 tại phường Tân Vạn
-Văn bản chấp thuận chủ trương đầu tư số 7035/UBND-ĐT ngày 10/8/2016 và 4997/UBND-XDCB ngày 13/6/2016</t>
  </si>
  <si>
    <t>- Quyết định chủ trương đầu tư tại Quyết định số 1103/QĐ-UBND ngày 09/4/2020 của Chủ tịch UBND tỉnh Đồng Nai. 
- Ngày 09/4/2020 Chủ tịch UBND tỉnh Đồng Nai có Quyết định số 1103/QĐ-UBND về việc triển khai thực hiện Nghị quyết số 05/NQ-HĐND ngày 20/03/2020 của Hội đồng nhân dân tỉnh Đồng Nai về quyết định chủ trương đầu tư một số dự án nhóm A.
- Ngày 25/06/2021 UBND tỉnh có Quyết định số 2149/QD-UBND về việc phê duyệt dự án.
- Ngày 9/9/2021 Ban QLDA đã có tờ trình số 129/TTr-BQLDAĐTXD trình Sở Kế hoạch và Đầu tư thẩm định kế hoạch lựa chọn nhà thầu (tiếp theo).
- Ngày 04/10/2021 UBND tỉnh có Quyết định số 3773/QĐ-UBND về việc duyệt kế hoạch lựa chọn nhà thầu các gói thầu tư vấn bước lập thiết kế bản vẽ thi công. 
- Ngày 06/10/2021 Ban QLDA có Quyết định số 525/QĐ-BQLDAĐTXD về việc phê duyệt kết quả chỉ định thầu Gói thầu số 01 (tư vấn): Lập nhiệm vụ khảo sát xây dựng bước lập thiết kế bản vẽ thi công thuộc dự án Xây dựng đường Ven sông Cái.
- Ngày 13/10/2021, Ban QLDA có Quyết định số 542/QĐ-BQLDAĐTXD về việc phê duyệt nhiệm vụ khảo sát xây dựng, nhiệm vụ thiết kế bước lập thiết kế bản vẽ thi công thuộc dự án Xây dựng đường Ven sông Cái.
- Ngày 12/01/2022, Ban QLDA có Quyết định số 16/QĐ-BQLDAĐTXD về việc phê duyệt kết quả lựa chọn nhà thầu tư vấn khảo sát xây dựng bước lập thiết kế bản vẽ thiết kế thi công – dự toán công trình.</t>
  </si>
  <si>
    <t>Văn bản số 8391/QĐ-UBND ngày 12/07/2019 của UBND TP Biên Hòa về việc xác nhận hoàn thành công tác bồi thường dự án Đường vào trạm bơm tăng áp xã Tam Phước</t>
  </si>
  <si>
    <t xml:space="preserve">+ Quyết định số 2685, 2717/QĐ-UBND ngày 18, 19/8/2008 của UBND tỉnh Đồng Nai, về việc thu hồi đất để bồi thường, hỗ trợ và tái định cư thực hiện dự án.       </t>
  </si>
  <si>
    <t>- QĐ số 3766/QĐ-UBND ngày 22/10/2015 của UBND TP.Biên Hòa v/v duyệt BCKTKT công trình Cải tạo chỉnh trang Vỉa hè Lê Thánh Tôn tại phường Thanh Bình
- Kế hoạch số 879/KH-UBND ngày 1/2/2016 của UBND TP.Biên Hòa v/v THĐ, điều tra, khảo sát, đo đạc, kiểm đếm và Thông báo THĐ thực hiện dự án Cải tạo Chỉnh trang Vỉa hè Lê Thánh Tôn</t>
  </si>
  <si>
    <t>- Quyết định số 4191/QĐ-UBND ngày 14/09/2018 của UBND thành phố Biên Hòa về việc phê duyệt chủ trương đầu tư dự án.
- Quyết định số 924/QĐ-UBND ngày 14/05/2019 của UBND thành phố về việc phê duyệt phương án bồi thường dự án.
- Quyết định số 1181a/QĐ-UBND ngày 12/06/2019 của UBND thành phố về việc phê duyệt phương án bồi thường đợt 2</t>
  </si>
  <si>
    <t>- Tờ trình số 9380/TTr-UBND ngày 07/7/2022 của UBND thành phố Biên Hòa về việc cho ý kiến về kế hoạch đầu tư công năm 2023 Nguồn vốn ngân sách thành phố Biên Hòa
- Quyết định số 4462/QĐ-UBND ngày 19/7/2021 vê việc duyệt báo cáo kinh tế kỹ thuật công trình Nâng cấp, cải tạo nút giao đường Nguỹen Du với đường N4 phường Bửu Long.
- Văn bản số 129/UBND-XDCB ngày 06/01/2020 của UBND thành phố về việc chủ trương đầu tư Nút giao thông theo quy hoạch kết nối khu nhà ở Bửu Long vào đường Nguyễn Du, thành phố Biên Hòa.
- Nghị quyết 106/NQ-HĐND ngày 31/08/2020 của HĐND thành phố Biên Hòa về quyết định CTĐT và điều chỉnh CTĐT từ dự án nhóm B, nhóm C 
- Văn bản số 129/UBND-XDCB ngày 06/01/2020 của UBND thành phố về việc chủ trương đầu tư Nút giao thông theo quy hoạch kết nối khu nhà ở Bửu Long vào đường Nguyễn Du, thành phố Biên Hòa.
- QĐ số 5413/QĐ-UBND ngày 05/8/2021 của UBND TP.Biên Hòa v/v giao điều chỉnh, bổ sung kế hoạch đầu tư công năm 2021 nguồn vốn ngân sách TP.Biên Hòa (lần 1)</t>
  </si>
  <si>
    <t xml:space="preserve"> - QĐ số 792/QĐ-UBND ngày 10/3/2021 của UBND tỉnh Đồng Nai V/v Phê duyệt giá đất của  dự án.
- Quyết định số 5674/QĐ-UBND ngày 03/12/2018 của UBND thành phố Biên Hòa về việc duyệt báo cáo nghiên cứu khả thi.
- Quyết định số 4618/QĐ-UBND ngày 26/12/2018 của UBND thành phố Biên Hòa về việc phê duyệt báo cáo nghiên cứu khả thi đầu tư xây dựng Nâng cấp, mở rộng đường Nguyễn Tri Phương (giai đoạn 1)
- QĐ số 5413/QĐ-UBND ngày 05/8/2021 của UBND TP.Biên Hòa v/v giao điều chỉnh, bổ sung kế hoạch đầu tư công năm 2021 nguồn vốn ngân sách TP.Biên Hòa (lần 1)</t>
  </si>
  <si>
    <t>Đã ban hành quyết định thu hồi đất. Đang tiến hành lập hồ sơ giao đất</t>
  </si>
  <si>
    <t>- NQ số 22/NQ-HĐND ngày 30/7/2021 của HĐND tỉnh Đồng Nai về điều chỉnh CTĐT một số dự án đầu tư công nhóm A, nhóm B trên địa bàn tỉnh Đồng Nai.
- Quyết định chủ trương đầu tư tại Quyết định số 1103/QĐ-UBND ngày 09/4/2020 của Chủ tịch UBND tỉnh Đồng Nai 
- Ngày 09/4/2020 Chủ tịch UBND tỉnh Đồng Nai có Quyết định số 1103/QĐ-UBND về việc triển khai thực hiện Nghị quyết số 05/NQ-HĐND ngày 20/03/2020 của Hội đồng nhân dân tỉnh Đồng Nai về quyết định chủ trương đầu tư một số dự án nhóm A.
- QĐ số 1580/QĐ-UBND ngày 13/5/2021 của UBND tỉnh về việc phê duyệt Báo cáo nghiên cứu khả thi
- Văn bản số 14695-UBND-ĐT ngày 04/11/2020 của UBND TP về việc kiến nghị trình TTCP phê duyệt diện tích đất trồng lúa đối với dự án Đường trục Trung tâm thành phố Biên Hòa đoạn từ đường Võ Thị Sáu đến đường Đặng Văn Trơn (Cầu Thống Nhất và đường kết nối 02 đầu cầu), tại phường Thống Nhất và phường Hiệp Hòa</t>
  </si>
  <si>
    <t>Quyết định chủ trương đầu tư số 3742/QĐ-UBND ngày 14/08/2018 của UBND thành phố Biên Hòa</t>
  </si>
  <si>
    <t>- Văn bản số 1105/BQLDA-DA ngày 19/8/2022 của BQLDA thành phố Biên Hòa về việc rà soát, đánh giá kế hoạch sử dụng đất năm 2022 và đăng ký kế hoạch sử dụng đất năm 2023 các dự án do Ban Quản lý dự án làm chủ đầu tư;
- NQ số 19/NQ-HĐND ngày 03/8/2021 của HĐND TP.Biên Hòa v/v phê duyệt CTĐT dự án nhóm B, nhóm C trên địa bàn TP.Biên Hòa</t>
  </si>
  <si>
    <t>- QĐ số 3650/QĐ-UBND ngày 12/11/2019 của UBND tỉnh Đồng Naiv/v phê duyệt CTĐT dự án Xây dựng một số hạng mục thuộc tiểu dự án trạm xử lý nước thải số 1
- Văn bản số 5936/UBND-ĐT ngày 14/5/2021 của UBND TP.Biên Hòa v/v xử lý hồ sơ dự án Trạm xử lý nước thải số 1</t>
  </si>
  <si>
    <t>Thông báo thu hồi đất số 118/TB-UBND ngày 4/2/2013 của UBND TP
Đã có quyết định thu hồi đất năm 2019</t>
  </si>
  <si>
    <t>- Quyết định số 2916/QĐ-UBND  ngày 25/8/2021 về việc triển khai nghị quyết  số 20/NQ-HĐND ngày 30/7/2021 về duyệt chủ trương đầu tư; Nghị quyết số 19/NQ-HĐND ngày 30/7/2021 của Hội đồng nhân dân tỉnh Đồng Nai có về việc phê duyệt vốn đầu tư công trung hạn năm 2021-2025 trên địa bàn tỉnh Đồng Nai
- Quyết định phê duyệt báo cáo nghiên cứu khả thi số 3560/QĐ-UBND ngày 28/10/2016</t>
  </si>
  <si>
    <t xml:space="preserve"> - Nghị quyết số 96/NQ-HĐND ngày 12/12/2019 của HĐND thành phố Biên Hòa về việc sửa đổi, bổ sung quyết định chủ trương đầu tư dự án.
- Quyết định số 5534/QĐ-UBND ngày 08/08/2021 của UBND thành phố Biên Hòa về duyệt BCNCKT.
- Tờ trình số 9350/TTr-UBND ngày 07/7/2022 của UBND thành phố Biên Hòa cho ý kiến về Kế hoạch đầu tư công năm 2023 nguồn vốn ngân sách thành phố Biên Hòa.</t>
  </si>
  <si>
    <t>- Văn bản số 5467/QLĐMN-QLCTĐ1 ngày 16/8/2022 của BQLDA điện lực miền Nam về việc đánh giá KHSDĐ năm 2022 và đăng ký nhu cầu sử dụng đất năm 2023 cho các công trình điện 110kV trên địa bàn thành phố Biên Hòa
- Văn bản số 4997/AĐLMN-QLCTĐ1 ngày 13/8/2021 của BQLDA Điện lực miền nam v/v rà soát đăng ký nhu cầu sử đụng đất năm 2022 cho các công trình điện 110kV trên địa bàn TP.BH
- QĐ 3316/QĐ-EVN SPC ngày 15/11/2019 của Tổng Công ty Điện lực miền nam v/v phê duyệt báo cáo khả khi đầu tư xây dựng công trình
- Công vắn số 7971/UBND-CNN ngày 12/7/2019 của UBND tỉnh Đồng Nai về việc thỏa thuận vị trí TBA 110kV KĐT Long Hưng và hướng tuyến đường dây đấu nối</t>
  </si>
  <si>
    <t>- Văn bản số 5467/QLĐMN-QLCTĐ1 ngày 16/8/2022 của BQLDA điện lực miền Nam về việc đánh giá KHSDĐ năm 2022 và đăng ký nhu cầu sử dụng đất năm 2023 cho các công trình điện 110kV trên địa bàn thành phố Biên Hòa
- Văn bản số 6989/UBND-KTN ngày 23/6/2021 của UBND tỉnh Đồng Nai về việc xin ý kiến vị trí lắp đặt trụ mới 6A công trình trạm 110kV Giang Điền và đường dây đấu nối trên địa bàn tỉnh Đồng Nai
- TBKL số 5320/TB-UBND ngày 18/5/2021 của đồng chí Võ Tấn Đức - Phó Chủ tịch UBND tỉnh Đồng Nai;
- Văn bản số 4997/AĐLMN-QLCTĐ1 ngày 13/8/2021 của BQLDA Điện lực miền nam v/v rà soát đăng ký nhu cầu sử đụng đất năm 2022 cho các công trình điện 110kV trên địa bàn TP.BH cuaủa UBND tinỉnh Đông Nai 2019 của UBND tỉnh Đồng Nai v/v điều chỉnh hướng tuyến đường dây 110kV Giang Điền.
- Các thông báo thu hồi đất số 1786 đến 1793/TB-UBND ngày 24/7/2020 của thành phố Biên Hòa.   
- VB số 8318/UBND-KTN ngày 19/7/2019 của UBND tỉnh Đồng Nai về việc điều chỉnh hướng tuyến đường dây 110kV đấu nối TBA 110kV Giang Điền</t>
  </si>
  <si>
    <t>- Văn bản đăng ký nhu cầu số 4822/PCĐN-KHVT ngày 15/8/2022 về việc đánh giá KHSDĐ năm 2022 và đăng ký nhu cầu sử KHSDĐ năm 2023 trên địa bàn tỉnh Đồng Nai
- 4427/PCĐN-BQLDA ngày 10/8/2021 của Cty Điện lực Đồng Nai v/v đăng ký KHSDĐ các công trình lưới điện 110kV năm 2022
- Công văn số 12166/UBND-KTN ngày 22/10/2019 của UBND tỉnh Đồng Nai về việc thỏa thuận vị trí trạm biến áp 110kV phước Tân và đường dây đấu nối</t>
  </si>
  <si>
    <t>- Văn bản đăng ký nhu cầu số 4822/PCĐN-KHVT ngày 15/8/2022 về việc đánh giá KHSDĐ năm 2022 và đăng ký nhu cầu KHSDĐ 2023 trên địa bàn tỉnh Đồng Nai
- Quyết định phê duyệt thiết kế bản vẽ tiêu chuẩn số 1269/QĐ-PCĐN ngày 21/6/2021;
- Văn bản số 13033/UBND-CNN ngày 11/11/2019 của UBND tỉnh về việc thỏa thuận hướng tuyến.</t>
  </si>
  <si>
    <t>- Tờ trình số 9380/TTr-UBND ngày 07/7/2022 của UBND thành phố Biên Hòa về việc cho ý kiến về kế hoạch đầu tư công năm 2023 Nguồn vốn ngân sách thành phố Biên Hòa
- QĐ số 5413/QĐ-UBND ngày 05/8/2021 của UBND TP.Biên Hòa v/v giao điều chỉnh, bổ sung kế hoạch đầu tư công năm 2021 nguồn vốn ngân sách TP.Biên Hòa
- QĐ số 5177/QĐ-UBND ngày 31/10/2018 của UBND TP.Biên Hòa v/v phê duyệt báo cáo nghiên cứu khả thi dự án Xây dựng và mở rộng chợ Hóa An
- Quyết định số 4438/QĐ-UBND ngày 11/10/2017 của UBND thành phố Biên Hòa về việc duyệt chủ trương đầu tư</t>
  </si>
  <si>
    <t>- Văn bản số 7345/UBND-VX ngày 08/09/2008 của UBND tỉnh về chủ trương lập dự án đầu tư.
- Văn bản số 13413/UBND-ĐT ngày 25/12/2017 về việc chuyển chủ đầu tư sang Ban Quản lý dự án đầu tư xây dựng tỉnh.</t>
  </si>
  <si>
    <t>- Văn bản số 4235/SKHĐT-TĐ ngày 04/11/2021 của SKHĐT V/v thông báo kế hoạch đầu tư công trung hạn vốn ngân sách nhà nước giai đoạn 2021-2025 do BQLDAĐTXD tỉnh làm chủ đầu tư (nguồn vốn XSKT)</t>
  </si>
  <si>
    <t xml:space="preserve"> '- Tờ trình số 9350/TTr-UBND ngày 07/7/2022 của UBND thành phố Biên Hòa cho ý kiến về Kế hoạch đầu tư công năm 2023 nguồn vốn ngân sách thành phố Biên Hòa.
 - NQ số 79/NQ-HĐND ngàu 24/7/2019 của HĐND TP.Biên Hòa v/v quyết định CTĐT dự án nhóm B, trọng điểm nhóm C trong kế hoạch vốn đầu tư công trung hạn 5 năm 2016 - 2020 trên địa bàn TP.Biên Hòa
 - QĐ số 5413/QĐ-UBND ngày 05/8/2021 của UBND TP.Biên Hòa v/v giao điều chỉnh, bổ sung kế hoạch đầu tư công năm 2021 nguồn vốn ngân sách TP.Biên Hòa (lần 1)</t>
  </si>
  <si>
    <t>- UBND thành phố Biên Hòa chấp thuận chủ trương xây dựng tại Văn bản số 735/UBND-KTN ngày 14/01/2022 và văn bản điều chỉnh chủ
trương đầu tư xây dựng số 4128/UBND-KTN ngày 08/4/2022
- Quyết định 2626/QĐ-UBND ngày 16/08/2016 duyệt điều chỉnh cục bộ quy hoạch phân khu tỷ lệ 1/2000 phường Tân Hiệp</t>
  </si>
  <si>
    <t xml:space="preserve">- Quyết định thu hồi đất số 2771/QĐ-UBND ngày 25/8/2008 của UBND tỉnh và QĐ/QĐ-UBND ngày 29/6/2010 đc diện tích thu hồi đất của QĐ 2771
- QĐ 3284/QĐ-UBND ngày 18/9/2017 vv ĐCQH chi tiết xây dựng 1/500 khu dân cư Long Hưng
</t>
  </si>
  <si>
    <t xml:space="preserve">  - Tờ trình số 9350/TTr-UBND ngày 07/7/2022 của UBND thành phố Biên Hòa cho ý kiến về Kế hoạch đầu tư công năm 2023 nguồn vốn ngân sách thành phố Biên Hòa.
- QĐ số 5413/QĐ-UBND ngày 05/8/2021 của UBND Tp. Biên Hòa v/v giao điều chỉnh, bổ sung kế hoạch đầu tư công năm 2021 nguồn vốn ngân sách TP. Biên Hòa (lần 1).
- QĐ số 2970/QĐ-UBND ngày 20/8/2015 v/v duyệt CTĐT dự án xây dựng hạ tầng KDC phục vụ TĐC xã Tân Hạnh
- Căn cứ NQ 179/NQ-HĐND ngày 29/10/2019 của HĐND tỉnh Đồng Nai v/v bổ sung danh mục các dự án cần thu hồi đất, điều chỉnh quy mô, địa điểm thực hiện các dự án năm 2019 trên địa bàn tỉnh Đồng Nai.</t>
  </si>
  <si>
    <t>- Tờ trình số 9350/TTr-UBND ngày 07/7/2022 của UBND thành phố Biên Hòa cho ý kiến về Kế hoạch đầu tư công năm 2023 nguồn vốn ngân sách thành phố Biên Hòa;
- Văn bản số 14192/UBND-XDCB ngày 14/11/2017 của UBND thành phố về việc thông báo đơn vị chủ đầu tư về quyết định chủ trương đầu tư;
 - Quyết định số 3903/QĐ-UBND ngày 23/8/2018 của UBND thành phố Biên Hòa phê duyệt báo cáo NCKT;
- Căn cứ Quyết định số 4978/QĐ-UBND ngày 19/8/2019 của UBND thành phố Biên Hòa về việc giao chỉ tiêu kế hoạch đầu tư công năm 2020.</t>
  </si>
  <si>
    <t>- Văn bản số 1105/BQLDA-DA ngày 19/8/2022 của BQLDA thành phố Biên Hòa về việc rà soát, đánh giá kế hoạch sử dụng đất năm 2022 và đăng ký kế hoạch sử dụng đất năm 2023 các dự án do BQLDA làm chủ đầu tư
-  Quyết định số 4465/QĐ-UBND ngày 30/10/2019 của UBND thành phố Biên Hòa về việc phê duyệt báo cáo nghiên cứu khả thi dự án.
-  QĐ số 3280/QĐ-UBND ngày 17/10/2019 của UBND tỉnh phê duyệt giá đất cụ thể.
-  QĐ số 5413/QĐ-UBND ngày 05/8/2021 của UBND TP. Biên Hòa v/v giao điều chỉnh, bổ sung kế hoạch đầu tư công năm 2021 nguồn vốn ngân sách TP. Biên Hòa (lần 1)
- Văn bản số 143/HĐND ngày 6/11/2017 của HĐND thành phố Biên Hòa</t>
  </si>
  <si>
    <t xml:space="preserve">  - Quyết định duyệt dự án: 4474/QĐ-UBND ngày 30/10/2019, duyệt điều chỉnh tổng mức đầu tư số 2661/QĐ-UBND ngày 25/5/2020. 
  - UBND tỉnh Đồng Nai đã ban hành Quyết định số 3857/QĐ-UBND ngày 21/10/2020 về việc phê duyệt giá đất cụ thể.</t>
  </si>
  <si>
    <t>- Tờ trình số 9350/TTr-UBND ngày 07/7/2022 của UBND thành phố Biên Hòa cho ý kiến về Kế hoạch đầu tư công năm 2023 nguồn vốn ngân sách thành phố Biên Hòa; 
- NQ 31/2017/NQ-HĐND ngày 19/7/2017 vv giao điều chỉnh, bổ sung kế hoạch đầu tư công trung hạn năm 5 năm (2016-2020) của năm 2017 trên địa bàn TP. Biên Hòa 
 - Văn bản số 12360/UBND-ĐT ngày 01/10/2019 của UBND thành phố Biên Hòa về việc đầu tư khu tái định cư phục vụ dự án trọng điểm tại khu đất 4,8ha tại phường Long Bình Tân.
 - Văn bản số 8375/UBND-ĐT 30/6/2020 của UBND thành phố Biên Hòa về việc điều chỉnh quy mô dự án Khu tái định cư tại phường Long Bình Tân (khu đất 4,8ha của Kho I250).</t>
  </si>
  <si>
    <t>- Thông báo số 9802/TB-UBND ngày 29/11/2010 của UBND tỉnh Đồng Nai</t>
  </si>
  <si>
    <t>- Văn bản số 1105/BQLDA-DA ngày 19/8/2022 của BQLDA thành phố Biên Hòa về việc rà soát, đánh giá kế hoạch sử dụng đất năm 2022 và đăng ký kế hoạch sử dụng đất năm 2023 các dự án do BQLDA làm chủ đầu tư
- Căn cứ NQ số 78/NQ-HĐND ngày 24/7/2019 của HĐND TP. Biên Hòa về quyết định CTĐT dự án nhóm B, trọng điểm nhóm C trong kế hoạch vốn đâu tư công trung hạn 5 năm 2016 - 2020 trên địa bàn TP. Biên Hòa.
- QĐ số 5413/QD-UBND ngày 05/8/2021 của UBND TP. Biên Hòa v/v giao điều chỉnh, bổ sung kế hoạch đầu tư công năm 2021 nguồn vốn ngân sách TP. Biên Hòa (lần 1)
- Quyết định số 5838/QĐ-UBND ngày 19/12/2018 của UBND thành phố Biên Hòa về việc giao chỉ tiêu đầu tư công năm 2019</t>
  </si>
  <si>
    <t xml:space="preserve">- Nghị quyết số 96/NQ-HĐND ngày 12/12/2019 về việc sử dổi, bổ sung quyết định chủ trương đầu tư các dự án nhóm B, trọng điểm nhóm C trong kế hoạch vốn đầu tư công trung hạn 5 năm
- Quyết định Điều chỉnh cục bộ quy hoạch phân khu: Quyết định số 2096/QĐ-UBND ngày 22/6/2020 của UBND Tỉnh Đồng Nai 
- Quyết định phê duyệt nhiệm vụ quy hoạch: Quyết định số 77/QĐ-UBND ngày 13/01/2021 của UBND thành phố Biên Hòa.
- QĐ số 5413/QĐ-UBND ngày 05/8/2021 của UBND TP. Biên Hòa v/v giao điều chỉnh, bổ sung kế hoạch đầu tư công năm 2021 nguồn vốn ngân sách TP. Biên Hòa (lần 1). </t>
  </si>
  <si>
    <t>- Tờ trình số 9350/TTr-UBND ngày 07/7/2022 của UBND thành phố Biên Hòa cho ý kiến về Kế hoạch đầu tư công năm 2023 nguồn vốn ngân sách thành phố Biên Hòa.
- QĐ số 5413/QĐ-UBND ngày 05/8/2021 của UBND TP. Biên Hòa v/v giao điều chỉnh, bổ sung kế hoạch đầu tư công năm 2021 nguồn vốn ngân sách TP. Biên Hòa (lần 1).
- NQ  số 106/NQ-HĐND ngày 31/8/2020 của HĐND thành phố v/v Quyết định CTĐT và điều chỉnh CTĐT dự án nhóm B, nhóm C trên địa bàn TP. Biên Hòa.
- Văn bản số 9005/UBND-ĐT ngày 13/07/2020 của UBND thành phố Biên Hòa về việc đầu tư dự án Xây dựng hạ tầng Khu tái định cư phường Tân Biên
- Quyết định số 2185/QĐ-UBND ngày 29/06/2020 của UBND tỉnh Đồng Nai về việc thu hồi đất do Trung tâm Dịch vụ Nông nghiệp tỉnh Đồng Nai quản lý</t>
  </si>
  <si>
    <t>- Công văn số 30/2022-TGN ngày 05/10/2022 V/v đăng ký kế hoạch sử dụng đất năm 2023 
- Quyết định số 3105/QĐ-UBND ngày 14/10/2015 của UBND tỉnh Đồng Nai giao đất đợt 1
- Quyết định số 297/QĐ-UBND ngày 1/2/2012 về việc phê duyệt phương án bồi thường hỗ trợ (2 hộ, nhưng chưa lập thủ tục giao đất)
- Văn bản số 04/2021-TGN ngày 4/2/2021 về việc bổ sung, giải trình một số nội dung liên quan đến việc đăng ký kế hoạch sử dụng đất năm 2021 của công ty CP Thế Giới Nhà (đã có quyết định thu hồi)</t>
  </si>
  <si>
    <t>- QĐ số 1332/QĐ-UBND ngày 28/4/2020 của UBND tỉnh Đồng Nai v/v phê duyệt điều chỉnh cục bộ quy hoạch phân khu tỷ lệ 1/2000 phường Long Bình Tân, TP. Biên Hòa.
- QĐ số 1070/QĐ-UBND ngày 07/4/2021 của UBND tỉnh Đồng Nai v/v thu hồi đất do Công ty Cổ phần Lâm nghiệp Miền Đông đang sử dụng tại phường Long Bình Tân, TP. Biên Hòa để giao TTPTQĐ tỉnh quản lý theo quy định.</t>
  </si>
  <si>
    <t>Nghị quyết số 01/2022/NQ-HĐND ngày 15/04/2022 của HĐND tỉnh về việc thông qua danh mục bổ sung các dự án thu hồi đất năm 2022 tỉnh Đồng Nai</t>
  </si>
  <si>
    <t>- Văn bản số 3062/SNV-BTG ngày 19/8/2022 của Sở Nội Vụ về việc đăng ký nhu cầu sử dụng đất tôn giáo năm 2023 trên địa bàn thành phố Biên Hòa;
- Văn bản số 3326/UBND-VX ngày 28/4/2016 của UBND tỉnh;
- Giấy chứng nhận số 44/GCN-BTG ngày 28/4/2016 của Ban Tôn giáo tỉnh;</t>
  </si>
  <si>
    <t>- Văn bản số 3062/SNV-BTG ngày 19/8/2022 của Sở Nội Vụ về việc đăng ký nhu cầu sử dụng đất tôn giáo năm 2023 trên địa bàn thành phố Biên Hòa;
- Có đơn xin đăng ký nhu cầu sử dụng đất của Linh mục Giáo xứ Hóa An ngày 23/6/2021;
- Văn bản số 6761/UBND-KTN ngày 17/6/2021 của UBND tỉnh Đồng Nai về việc giao đất tôn giáo cho Giáo xứ Hóa An, thành phố Biên Hòa</t>
  </si>
  <si>
    <t>- Văn bản số 3062/SNV-BTG ngày 19/8/2022 của Sở Nội Vụ về việc đăng ký nhu cầu sử dụng đất tôn giáo năm 2023 trên địa bàn thành phố Biên Hòa;
Cơ sở hiện trạng, đăng ký để cấp giấy</t>
  </si>
  <si>
    <t>- Văn bản số 2602/STNMT-CCQLĐĐ ngày 15/6/2016 của Sở TNMT;
- Nghị quyết số 01/2022/NQ-HĐND ngày 15/04/2022 của HĐND tỉnh về việc thông qua danh mục bổ sung các dự án thu hồi đất năm 2022 tỉnh Đồng Nai</t>
  </si>
  <si>
    <t xml:space="preserve">+ Quyết định số 2023/QĐ-UBND ngày 2/8/2019 của UBND thành phố Biên Hòa về việc giao điều chỉnh, bổ sung kế hoạch đầu tư công năm 2019
+ Quyết định số 1140/QĐ-UBND ngày 8/4/2019 của UBND thành phố Biên Hòa về việc duyệt chủ trương đầu tư công trình
+ Quyết định số 1996/QĐ-UBND ngày 11/6/2021 UBND tỉnh Đồng Nai V/v Giao đất (đợt 1) cho Ban QLDA Biên Hòa.  </t>
  </si>
  <si>
    <t>Đã trình UBND tỉnh ban hành phương án đấu giá tại Tờ trình số 298/TTr-STNMT ngày 26/03/2021.
- Quyết định giao đất số 1855/QĐ-UBND ngày 07/7/2015; 1931/QĐ-UBND ngày 21/06/2017; 1480/QĐ-UBND ngày 02/8/2018.</t>
  </si>
  <si>
    <t>- Văn bản số 1087/TTPTQĐ-QLPTĐT ngày 26/09/2022 của TTPTQĐ tỉnh về việc đăng ký kế hoạch sử dụng đất năm 2023 trên địa bàn thành phố Biên Hòa (chuyển tiếp sang năm 2023)
- UBND tỉnh ban hành phương án đấu giá tại các quyết định số 2822/QĐ-UBND ngày 11/8/2020, 2823/QĐ-UBND ngày 11/8/2020. Hiện nay, đơn vị tư vấn đang xác định giá khởi điểm</t>
  </si>
  <si>
    <t>- Kế hoạch số 133/KH-UBND ngày 26/5/2023 về việc đấu giá quyền sử dụng đất năm 2023 trên địa bàn tỉnh Đồng Nai;
- Văn bản số 1087/TTPTQĐ-QLPTĐT ngày 26/09/2022 của TTPTQĐ tỉnh về việc đăng ký kế hoạch sử dụng đất năm 2023 trên địa bàn thành phố Biên Hòa
Quyết định số 2638/QĐ-UBND ngày 17/08/2017 chuyển sang làm khu đất đấu giá</t>
  </si>
  <si>
    <t>- Văn bản số 1087/TTPTQĐ-QLPTĐT ngày 26/09/2022 của TTPTQĐ tỉnh về việc đăng ký kế hoạch sử dụng đất năm 2023 trên địa bàn thành phố Biên Hòa
- Văn bản số 668/TTPTQĐ-QLPTĐT ngày 19/08/2020 của TTPTQĐ tỉnh về việc đăng ký kế hoạch sử dụng đất năm 2021 trên địa bàn thành phố Biên Hòa
- Quyết định số 1871A/QĐ-UBND ngày 01/06/2018 của UBND tỉnh Đồng Nai</t>
  </si>
  <si>
    <t>- Kế hoạch số 133/KH-UBND ngày 26/5/2023 về việc đấu giá quyền sử dụng đất năm 2023 trên địa bàn tỉnh Đồng Nai;
- Kế hoạch 105/KH-UBND ngày 11/5/2022 của UBND tỉnh Đồng Nai;
- Văn số 9546/UBND ngày 13/9/2022 của UBND tỉnh Đồng Nai;
- Văn bản số 668/TTPTQĐ-QLPTĐT ngày 19/08/2020 của TTPTQĐ tỉnh về việc đăng ký kế hoạch sử dụng đất năm 2021 trên địa bàn thành phố Biên Hòa
- Quyết định giao đất số 2280/QĐ-UBND ngày 20/7/2016</t>
  </si>
  <si>
    <t>- Văn bản số 1087/TTPTQĐ-QLPTĐT ngày 26/09/2022 của TTPTQĐ tỉnh về việc đăng ký kế hoạch sử dụng đất năm 2023 trên địa bàn thành phố Biên Hòa (chuyển tiếp sang năm 2023)
- Văn bản số 668/TTPTQĐ-QLPTĐT ngày 19/08/2020 của TTPTQĐ tỉnh về việc đăng ký kế hoạch sử dụng đất năm 2021 trên địa bàn thành phố Biên Hòa
- Quyết định giao đất số 2280/QĐ-UBND ngày 20/7/2016</t>
  </si>
  <si>
    <t>- Văn bản số 1087/TTPTQĐ-QLPTQĐ ngày 26/9/2022 của TTPTQĐ tỉnh về việc đăng ký kế hoạch sử dụng đất năm 2023 trên địa bàn thành phố Biên Hòa;
- Quyết định số 258/QĐ-UBND ngày 30/01/2015 của UBND tỉnh Đồng Nai</t>
  </si>
  <si>
    <t>- Kế hoạch số 133/KH-UBND ngày 26/5/2023 về việc đấu giá quyền sử dụng đất năm 2023 trên địa bàn tỉnh Đồng Nai;
- Văn bản số 1087/TTPTQĐ-QLPTQĐ ngày 26/9/2022 của TTPTQĐ tỉnh về việc đăng ký kế hoạch sử dụng đất năm 2023 trên địa bàn thành phố Biên Hòa;</t>
  </si>
  <si>
    <t>- Văn bản số 1087/TTPTQĐ-QLPTQĐ ngày 26/9/2022 của TTPTQĐ tỉnh về việc đăng ký kế hoạch sử dụng đất năm 2023 trên địa bàn thành phố Biên Hòa;
- Quyết định số 2200/QĐ-UBND ngày 23/08/  của UBND tỉnh về việc giao đất cho Trung tâm Phát triển quỹ đất tỉnh quản lý (đất sạch)
- Văn bản số 8818/STNMT-TTPTQĐ ngày 24/10/2023 của Sở Tài nguyên và Môi trường về việc điều chỉnh dự kiến nguồn thu từ đất giá quyền sử dụng đất giai đoạn 2022-2025</t>
  </si>
  <si>
    <t>- Văn bản số 1087/TTPTQĐ-QLPTĐT ngày 26/09/2022 của TTPTQĐ tỉnh về việc đăng ký kế hoạch sử dụng đất năm 2023 trên địa bàn thành phố Biên Hòa (chuyển tiếp sang năm 2023)
- Quyết định giao đất số 139/QĐ-UBND ngày 14/01/2020</t>
  </si>
  <si>
    <t>- Kế hoạch số 133/KH-UBND ngày 26/5/2023 về việc đấu giá quyền sử dụng đất năm 2023 trên địa bàn tỉnh Đồng Nai;
- Quyết định thu hồi số 1646/QĐ-UBND ngày 31/5/2019</t>
  </si>
  <si>
    <t>- Quyết định số 2870/QĐ-UBND ngày 23/8/2021 của UBND tỉnh Đồng Nai về việc thu hồi nhà, đất và tài sản khác gắn liền với trụ sở của Nhà khách 71 trực thuộc Văn phòng Tỉnh ủy do giải thể giao Trung tâm Phát triển quỹ đất tỉnh quản lý
- Văn bản số 1244/TTPTQĐ-QLPTQĐ ngày 07/11/2022 về việc đăng ký bổ sung kế hoạch sử dụng đất năm 2023 trên địa bàn thành phố Biên Hòa</t>
  </si>
  <si>
    <t>- Kế hoạch số 133/KH-UBND ngày 26/5/2023 về việc đấu giá quyền sử dụng đất năm 2023 trên địa bàn tỉnh Đồng Nai;
- Văn bản số 6526/UBND-KTNS ngày 25/5/2022 về việc báo cáo xin ý kiến đấu giá các khu đất công trên địa bàn thành phố Biên Hòa</t>
  </si>
  <si>
    <t>Văn bản số 6526/UBND-KTNS ngày 25/5/2022 về việc báo cáo xin ý kiến đấu giá các khu đất công trên địa bàn thành phố Biên Hòa</t>
  </si>
  <si>
    <t>- Quyết định số 512/QĐ-UBND ngày 05/3/2021 của UBND tỉnh Đồng Nai về việc triển khai thực hiện Nghị quyết số 27/NQ-HĐND ngày 4/12/2020
- Nghị quyết số 27/NQ-HĐND ngày 04/12/2020 của Hội Đồng nhân dân tỉnh ban hành về Quyết định chủ trương đầu tư và điều chỉnh chủ trương đầu tư một số dự ấn trên địa bàn tỉnh Đồng Nai
- Quyết định số 1900/QĐ-UBND ngày 20/6/2019 của UBND tỉnh Đồng Nai về việc điều chirh tên dự án tại Quyết định số 3831/QĐ-UBND ngày 31/10/2018  của UBND tỉnh
- Quyết định số 3831/QĐ-UBND ngày 31/10/2018 của UBND tỉnh ĐN về việc phê duyệt Tiểu dự án Bồi thường, hỗ trợ và tái định cư dự án nạo vét tuyến rạch Cầu Cái (Suối Xiệp), đoạn qua địa bàn tỉnh ĐN thuộc dự án đầu tư xây dựng công trình: Hệ thống thoát nước thị trấn Dĩ An và KCN Tân Đông Hiệp</t>
  </si>
  <si>
    <t xml:space="preserve">- Quyết định phê duyệt quy hoạch chi tiết tỷ lệ 1/500 Khu du lịch và đô thị Sơn Tiên số 424/QĐ-UBND ngày 13/2/2017 của UBND tỉnh (Trong đó khu đô thị Sơn Tiên có diện tích 180,5ha)
- Công văn số 19 ngày 31/3/2015 của Cty CP Thành phố Du lịch sinh thái Sơn Tiên đăng ký nhu cầu sử dụng đất; 
- Quyết định thu hồi đất số 5530/QĐ.CT.UBT ngày 15/11/2004 của UBND tỉnh </t>
  </si>
  <si>
    <t>- Quyết định chủ trương đầu tư số 4434/QĐ-UBND ngày 23/11/2020 của UBND tỉnh Đồng Nai về việc điều chỉnh thông tin nhà đầu tư, diện tích thực hiện dự án và điều kiện nhà đầu tư được quy định tại quyết định chủ trương đầu tư số 3988/QĐ-UBND ngày 06/12/2019
- Văn bản số 3046/UBND-ĐT ngày 26/5/2014 của UBND TP Biên Hòa vv thỏa thuận địa điểm
- Quyết định số 3988/QĐ-UBND ngày 6/12/2019 của UBND tỉnh về việc quyết định chủ trương đầu tư</t>
  </si>
  <si>
    <t>- Văn bản số 9848/UBND-KTN ngày 17/8/2021 của UBND tỉnh Đồng Nai V/v Công ty TNHH Xăng dầu Cao Vân đề nghị nhận chuyển nhượng, nhận góp vốn, thuê quyền sử dụng đất để thực hiện dự án Trạm xăng dầu và xưởng sửa chữa các loại xe tại phường Phước Tân, TP Biên Hòa
- Quyết địng số 593/QĐ-UBND ngày 09/02/2021 của UBND tỉnh Đồng Nai về việc quyết định chủ trương đầu tư 
- Văn bản số 8622/UBND-KTN ngày 24/7/2020 của UBND tỉnh Đồng Nai V/v điêu chỉnh vị trí, số lượng dự án trong QHSDĐ đến năm 2020TP Biên Hòa (dự án Trạm xăng dầu, xưởng sửa chữa các loại xe cơ giới tại phường Phước Tân)
(Thửa đất số 360, 228 và một phần 227 - tờ bản đồ 94)</t>
  </si>
  <si>
    <t>- Đơn đăng ký nhu cầu chuyển mục đích sử dụng đất của Tổng công ty Bảo Việt Nhân thọ
- Đã được cấp giấy chứng quyền sử dụng đất tại tờ bản đồ số 8 thửa đất số 89 (mục đích đất ở đô thị chuyển sang đất thương mại dịch vụ)</t>
  </si>
  <si>
    <t>- Công văn số 6028/UBND-KTN ngày 17/05/2022 của UBND thành phố Biên Hòa về việc Công ty Cổ phần Tập đoàn Việt Phát và Công ty TNHH Xăng dầu Vũ Đại Phát đăng ký kế hoạch sử dụng đất năm 2022 của thành phố</t>
  </si>
  <si>
    <t xml:space="preserve">'- Quyết định số 4433/QĐ-UBND ngày 23/11/2020 của UBND tỉnh Đồng Nai về việc điều chỉnh thông tin nhà đầu tư thực hiện dự án và điều kiện nhà đầu tư được quy định tại Quyết định chủ trương đầu tư số 3987/QĐ-UBND ngày 06/12/2019 của UBND tỉnh Đồng Nai
- Quyết định Chủ trương đầu tư số 3987/QĐ-UBND ngày 06/12/2019 của UBND tỉnh </t>
  </si>
  <si>
    <t>'- Giấy phép số 1325/GP-UBND ngày 20/4/2017 của UBND tỉnh về Gấy phép khai thác khoáng sản (nhận chuyển nhượng); 
- Văn bản số 116/2017/AP-Cv ngày 8/12/2017 của HTX An Phát vv đăng ký kế hoạch SDĐ năm 2018.</t>
  </si>
  <si>
    <t>- Công văn số 429/VLXD-KSCL ngày 19/10/2022 của Công ty cổ phần Xây dựng và Sản xuất VLXD Biên Hòa về đăng ký kế hoạch sử dụng đất năm 2023
- Văn bản số 335/VLXD-KSCL ngày 14/8 của Cty CP xây dựng và sản xuất VLXD Biên Hòa đăng ký KHSDĐ 2022 (đăng ký diện tích kế hoạch 2021 64,11ha, đã được UBND cho thuê 58,24ha, còn lại 5,87ha xin đăng ký kế hoạch 2022)</t>
  </si>
  <si>
    <t>Công văn số 41/CV-DNC ngày 20/3/2023 của Công ty CP Đầu tư Xây dựng và Vật liệu Đồng Nai về việc đăng ký nhu cầu sử dụng đất về việc đăng ký nhu cầu sử dụng đất năm 2023 Mỏ đá Tân Cang 5
Thông báo thu hồi đất số 4869/TB-UBND ngày 18/7/2011 của UBND tỉnh</t>
  </si>
  <si>
    <t>- Văn bản số 176/AP-CV ngày 15/11/2022 của Hợp tác xã An Phát về việc xin đăng ký kế hoạch sử dụng đất năm 2023 thành phố Biên Hòa
- Giấy phép thăm dò số 3804/GP-UBND ngày 11/11/2016;
- Thông báo thu hồi đất số 1350/TB-UBND ngày 25/2/2011 của UBND tỉnh.</t>
  </si>
  <si>
    <t>Công văn số 08/KHKT ngày 10/11/2017 về đăng ký KHSDD năm 2018 của Công ty Cổ phần Hóa An</t>
  </si>
  <si>
    <t>QĐ giao đất số 737/QĐ-UBND ngày 26/3/2010 của UBND tỉnh giao đất cho cty Minh Tiến Tân</t>
  </si>
  <si>
    <t>Văn bản số 2544/UBND-XDCB ngày 09/03/2020 về việc chấp thuận chủ trương xây dựng</t>
  </si>
  <si>
    <t>Nghị quyết số 158/2019/NQ-HĐND ngày 12/7/2019 của HĐND tỉnh ĐỒng Nai về việc quyết định chủ trương đầu tư
Tờ trình về việc thẩm định báo cáo nghiên cứu khả thi dự án đầu tư xây dựng</t>
  </si>
  <si>
    <t>đang thực hiện bàn giao lại cho chủ sử dụng, và chuyển về thửa 250, 251 tờ bản đồ số 04, đưa vào để lập lập thủ tục giao đất</t>
  </si>
  <si>
    <t>đã có hiện trạng, đang xin giao đất, đưa vào để lập lập thủ tục giao đất</t>
  </si>
  <si>
    <t>Văn bản số 356/UBND ngày 11/8/2021 của UBND phường Tân Vạn Về việc đăng ký kế hoạch sử dụng đất năm 2022 (đã có hiện trạng, đưa vào lập hồ sơ giao đất)
Thửa đất số 116, tờ bản đồ số 9</t>
  </si>
  <si>
    <t>-Văn bản số 174/UBND ngày 23/8/2022 về việc đăng ký kế hoạch sử dụng đất năm 2023
- Đất công do UBND phường quản lý</t>
  </si>
  <si>
    <t>- Văn bản số 6215/STNMT-QH ngày 19/8/2022 V/v tham mưu xử lý kiến nghị của Liên đoàn Lao động tỉnh Đồng Nai (trong đó đề xuất UBND tỉnh giao UBND TP Biên Hòa Đăng ký kế hoạch sử dụng đất năm 2023 đối với Trụ sở Liên đoàn Lao động tỉnh)
- VB số 6357/UBND-KT ngày 05/06/2019 của UBND tỉnh Đồng Nai về việc thực hiện kết luận của Ban Thường vụ Tỉnh ủy  về chủ trương xây dựng mới trụ sở</t>
  </si>
  <si>
    <t>- Văn bản số 6922/UBND-KTN ngày 22/6/2021 của UBND tỉnh Đồng Nai về việc Báo Nhân dân đề nghị giao đất xây dựng Văn phòng thường trú Báo Nhân dân tại thành phố Biên Hòa;
- Dự án thuộc trường hợp thu hồi đất, tuy nhiên đã hoàn thành công tác bồi thường giải phóng mặt bằng. Hiện nay do TTPTQĐ tỉnh quản lý (đất công)</t>
  </si>
  <si>
    <t>- Văn bản số 13132/UBND-KTN ngày 30/10/2020 của UBND tỉnh Đồng Nai v/v chấp thuận chủ trương xây dựng chợ truyền thống Tân Vạn tại thửa đất số 173, tờ bản đồ 8 phường Tân Vạn, TP. Biên Hòa.
- Văn bản số 15663/UBND-ĐT ngày 25/11/2020 của UBND TP. Biên Hòa về CTĐT xây dựng Chợ Tân Vạn tại phường Tân Vạn, TP. Biên Hòa;
- Dự án thuộc trường hợp thu hồi đất, tuy nhiên đã hoàn thành công tác bồi thường giải phóng mặt bằng. Hiện nay do UBND phường Tân Vạn quản lý (đất công)</t>
  </si>
  <si>
    <t>- Công văn số 126/TTDVCI ngày 19/05/2022 của Trung tâm Dịch vụ công ích về việc bổ sung kế hoạch sử dụng đất năm 2022 để xây dựng trụ sở làm việc của Trung tâm Dịch vụ công ích thành phố Biên Hòa
- Công văn số 8659/UBND-KTN ngày 24/07/2020 của UBND tỉnh về việc quy hoạch đầu tư Trung tâm dịch vụ công ích thành phố Biên Hòa.
- Văn bản 16070/UBND-XDCB  ngày 4/12/2020 của UBND TP. Biên Hòa v/v tham mưu chủ trương xây dựng Trụ sở làm việc Trung tâm Dịch vụ công ích TP. Biên Hòa
- Dự án thuộc trường hợp thu hồi đất, tuy nhiên đã hoàn thành công tác bồi thường giải phóng mặt bằng. Đang thực hiện các thủ tục giao đất cho Trung tâm dịch vụ công ích (đất công)</t>
  </si>
  <si>
    <t>- Nghị quyết số 21/2022/NQ-HĐND ngày 22/9/2022 của Hội đồng nhân dân tỉnh về việc Sử đổi Điều 2 của Nghị quyết số 01/2022/NQ-HĐND ngày 15/4/2022 của HĐND tỉnh về bổ sung danh mục danh mục các dự án thu hồi đất năm 2022 tỉnh Đồng Nai
- Quyết định số 3014/QĐ-UBND ngày 04/11/2022 về việc tổ chức triển khai thực hiện Nghị quyết số 21/2022/NQ-HĐND ngày 22/9/2022 của Hội đồng nhân dân tỉnh về việc Sử đổi Điều 2 của Nghị quyết số 01/2022/NQ-HĐND ngày 15/4/2022 của HĐND tỉnh về bổ sung danh mục danh mục các dự án thu hồi đất năm 2022 tỉnh Đồng Nai</t>
  </si>
  <si>
    <t>Công trình này đã đóng điện, đăng ký KH SDĐ để thực hiện thủ tục thuê đất, hiện UBND TP. Biên Hòa đang thực hiện công tác xác nhận hoàn thành công tác BTGPMB</t>
  </si>
  <si>
    <t>Quyết định số 1357/QĐ-UBND ngày 23/4/2023 của UBND tỉnh Đồng Nai về việc  phê duyệt điều chỉnh cục bộ quy hoạch chi tiết xây dựng tỷ lệ 1/500 Khu dân cư đường 5 nối dài tại phường Thống Nhất, thành phố Biên Hòa
Giấy phép môi trường số 116/GPMT-UBND ngày 5/9/2023 của UBND tỉnh
Văn bản số 4657/STNMT-QH ngày 4/7/2023 của Sở Tài nguyên và Môi trường về việc góp ý hồ sơ đề nghị điều chỉnh Giấy chứng nhận dầu tư dự án Bệnh viện Quốc tế chấn thương chỉnh hình Sài Gòn - Đồng Nai tại phường Thống Nhất, thành phố Biên Hòa</t>
  </si>
  <si>
    <t>- Văn bản số 1087/TTPTQĐ-QLPTQĐ ngày 26/9/2022 của TTPTQĐ tỉnh về việc đăng ký kế hoạch sử dụng đất năm 2023 trên địa bàn thành phố Biên Hòa;
- Quyết định số 8237/UBND-KTN ngày 18/07/2019 của UBND tỉnh Đồng Nai</t>
  </si>
  <si>
    <t>Được phê duyệt tại Nghị quyết số 86/NQ-HĐND ngày 21/9/2023 Hội đồng nhân dân thành phố Biên Hòa</t>
  </si>
  <si>
    <t>- Văn bản số 1087/TTPTQĐ-QLPTQĐ ngày 26/9/2022 của TTPTQĐ tỉnh về việc đăng ký kế hoạch sử dụng đất năm 2023 trên địa bàn thành phố Biên Hòa;
- Quyết định số 3215/QĐ-UBND ngày 12/09/2017</t>
  </si>
  <si>
    <t>Văn bản số 9876/UBND-KTNS ngày 25/9/2023 của UBND tỉnh về việc bố trí địa điểm di dời Trung tâm tích hợp cơ sở dữ liệu tỉnh</t>
  </si>
  <si>
    <t>Quyết định số 2740/QĐ-UBND ngày 10/10/2022 của UBND tỉnh về việc giao đất cho Trung tâm Phát triển quỹ đất tỉnh quản lý
Văn bản số 8818/STNMT-TTPTQĐ ngày 24/10/2023 của Sở Tài nguyên và Môi trường về việc điều chỉnh dự kiến nguồn thu từ đất giá quyền sử dụng đất giai đoạn 2022-2025</t>
  </si>
  <si>
    <t>38+196</t>
  </si>
  <si>
    <t>144+24</t>
  </si>
  <si>
    <t>183+24</t>
  </si>
  <si>
    <t>166+145+24</t>
  </si>
  <si>
    <t>145+18</t>
  </si>
  <si>
    <t>144+145</t>
  </si>
  <si>
    <t>183+145</t>
  </si>
  <si>
    <t>91+24</t>
  </si>
  <si>
    <t>91+18</t>
  </si>
  <si>
    <t>166+24+18</t>
  </si>
  <si>
    <t>128+196+18</t>
  </si>
  <si>
    <t>38+18</t>
  </si>
  <si>
    <t>183+196+24+18</t>
  </si>
  <si>
    <t>91+11</t>
  </si>
  <si>
    <t>113+145+196</t>
  </si>
  <si>
    <t>196+24</t>
  </si>
  <si>
    <t>91+196</t>
  </si>
  <si>
    <t>11+24+18</t>
  </si>
  <si>
    <t>183+128</t>
  </si>
  <si>
    <t>128+91+145</t>
  </si>
  <si>
    <t>91+145</t>
  </si>
  <si>
    <t>24+18</t>
  </si>
  <si>
    <t>144+166+145</t>
  </si>
  <si>
    <t>166+196</t>
  </si>
  <si>
    <t>128+145</t>
  </si>
  <si>
    <t>145+196</t>
  </si>
  <si>
    <t>183+128+145</t>
  </si>
  <si>
    <t>91+145+24</t>
  </si>
  <si>
    <t>145+91</t>
  </si>
  <si>
    <t>chuyển tiếp</t>
  </si>
  <si>
    <t>Dự án bổ sung, chuyển tiếp</t>
  </si>
  <si>
    <t>Biểu 02c/CH</t>
  </si>
  <si>
    <t>I. Các dự án đã hoàn thành</t>
  </si>
  <si>
    <t>Công trình đã được cấp giấy chứng nhận (số DA 391507) là đất xây dựng cơ sở văn hóa, ngày 17/6/2021
Quyết định số 1991/QĐ-UBND ngày 11/6/2021 của UBND tỉnh về việc công nhân kết quả rà soát, kê khai hiện trạng sử dụng đát của UBND phường Bửu Hòa để sử dụng làm Trung tâm văn hóa thể thao - học tập cộng đồng tại phường Bửu Hòa, thành phố Biên Hòa, tỉnh Đồng Nai</t>
  </si>
  <si>
    <t>Cơ sở tôn giáo hiện trạng, Quyết định số 1898/QĐ-UBND ngày 04/6/2021 của UBND tỉnh về việc giao đất cho Thiền viện Trúc Lâm Nhật Quang xây dựng công trình tôn giáo tại phường Long Bình, thành phố Biên Hòa, tỉnh Đồng Nai</t>
  </si>
  <si>
    <t>Quyết định số 2342/QĐ-UBND ngày 29/9/2023 của UBND tỉnh về việc giao đất cho Ban Quản lý dự án thành phố Biên Hòa tại phường Tân Biên, thành phố Biên Hòa để sử dụng vào mục đích đầu tư xây dựng hạ tầng khu tái định cư phường Tân Biên.</t>
  </si>
  <si>
    <t xml:space="preserve">- Đã phê duyệt 137 hộ/137 hộ. Đã bàn giao mặt bằng 134 hộ/137 hộ (diện tích bàn giao khoảng 143,83 ha)
- Đã xét TĐC 15 hộ/15 hộ giải tỏa trắng.
- Hiện còn 03 hộ chưa đồng ý bàn giao mặt bằng (diện tích khoảng 0,93 ha)
</t>
  </si>
  <si>
    <t>Đã xác nhận hoàn thành công tác bồi thường dự án Đường váo trạm bơm tăng áp tại Văn bản số 8391/UBND-ĐT ngày 10/7/2019 của UBND thành phố Biên Hòa. Chủ đầu tư đề xuất chuyển tiếp để thực hiện các thủ tục giao đất, cho thuê đất trong năm kế hoạch</t>
  </si>
  <si>
    <t>- Đã ban hành quyết định thu hồi đất 0,42/0,42 ha. Tiếp tục thực hiện công tác bồi thường, giao đất 
- Quyết định số 1338, 1339/QĐ-UBND ngày 23/04/2008 của UBND tỉnh Đồng Nai về việc thu hồi đất</t>
  </si>
  <si>
    <t>- Hiện nay, đang tiếp tục thi công dự án. Tiếp tục hoàn thiện thủ tục giao đất
- Đã ban hành quyết định thu hồi đất 0,75/0,75 ha
- Đã bàn giao mặt bằng 0,75/0,75ha, đã  hoàn thành công tác bồi thường, tuyến đường đã đưa vào sử dụng
- Đưa vào Kế hoạch sử dụng đất để lập thủ tục giao đất</t>
  </si>
  <si>
    <t>Đang thực hiện lấy ý kiến thẩm định nhu cầu sử dụng đất tại Văn bản số 3478/SKHĐT-THQH ngày 14/9/2022 của Sở Kế hoạch và Đầu tư về việc thẩm định nhu cầu sử dụng đất dự án đầu tư Nhà ở xã hội tại phường Tân Hòa, thành phố Biên Hòa do UBND TP Biên Hòa đề xuất đầu tư</t>
  </si>
  <si>
    <t>- Công văn số 30/2022-TGN ngày 05/10/2022 V/v đăng ký kế hoạch sử dụng đất năm 2023 
- Quyết định số 3105/QĐ-UBND ngày 14/10/2015 của UBND tỉnh Đồng Nai giao đất đợt 1
- Quyết định số 297/QĐ-UBND ngày 1/2/2012 về việc phê duyệt phương án bồi thường hỗ trợ (2 hộ, nhưng chưa lập thủ tục giao đất)
- Văn bản số 04/2021-TGN ngày 4/2/2021 về việc bổ sung, giải trình một số nội dung liên quan đến việc đăng ký kế hoạch sử dụng đất năm 2021 của công ty CP Thế Giới Nhà (đã có quyết định thu hồi).</t>
  </si>
  <si>
    <t>Đã xây dựng tường rào tại một phần mở rộng, một phần còn lại chưa xây dựng do chờ điều chỉnh lại chủ trương đầu tư theo hồ sơ điều chỉnh Cụm công nghiệp dốc 47
Đã hoàn thành công tác bồi thường, giao đất cho Ban Quản lý dự án TP, hiện tại đang lập thủ tục cho thuê các Công ty sản xuất gốm
Văn bản số 8818/STNMT-TTPTQĐ ngày 24/10/2023 của Sở Tài nguyên và Môi trường về việc điều chỉnh dự kiến nguồn thu từ đất giá quyền sử dụng đất giai đoạn 2022-2025 (trong Cụm công nghiệp này có 02 khu đất giá quyền sử dụng đất gồm: Thửa đất số 66 tờ bản đồ số 41 và thửa đất số 167 tờ bản đồ số 25 phường Tân Hạnh;)</t>
  </si>
  <si>
    <t xml:space="preserve">- Đã có thông báo thu hồi đất 0,81/0,81 ha. Tiếp tuc thực hiện công tác bồi thường.
- Nghị Quyết số 54/2018/NQ-HĐND ngày 12/7/2018 của Hội đồng nhân dân thành phố Biên Hòa về việc quyết định chủ trương đầu tư </t>
  </si>
  <si>
    <t>- Đã ban hành quyết định thu hồi đất 5,74/6,35 ha
- Tiếp tục thực hiện công tác thu hồi bồi thường</t>
  </si>
  <si>
    <t>Quyết định chủ trương đầu tư số 430/QĐ-UBND ngày 01/02/2019 của UBND tỉnh</t>
  </si>
  <si>
    <t xml:space="preserve"> + Đã hoàn thành bản đồ thu hồi đất, cắm mốc, vạch sơn ranh đất.
 + Đã trình ban hành KH và thông báo thu hồi đất. Dự kiến ban hành thông báo thu hồi đất và đo đạc, kiểm đếm trong quý 3/2023. 
'Nghị quyết số 106/NQ-HĐND ngày 31/08/2020 của Hội đồng nhân dân thành phố Biên Hòa về việc quyết định chủ trương đầu tư nhóm B, nhóm C trên địa bàn thành phố Biên Hòa;
- Bố trí vốn thực hiện năm 2023: 100 triệu đồng tại Quyết định số 4418/QĐ-UBND ngày 22/12/2022 của UBND thành phố Biên Hòa về việc giao chỉ tiêu kế hoạch đầu tư công năm 2023. Ban Quản lý dự án Biên Hòa sẽ trình phê duyệt điều chỉnh bổ sung vốn khi có quyết định phê duyệt phương án bồi thường. 
- Nghị quyết số 60/NQ-HĐND ngày 13/10/2022 của Hội đồng nhân dân thành phố Biên Hòa về việc điều chỉnh, bổ sung kế hoạch đầu tư công năm 2022 Nguồn vốn ngân sách thành phố Biên Hòa (Lần 2)</t>
  </si>
  <si>
    <t>Đã hoàn thành xong công tác đo đạc địa chính. Tiếp tục thực hiện công tác BTGPMB trong quý 4 năm 2022 và quý 1 năm 2023. Dự kiến khởi công xây dựng vào quý 3 năm 2023 và đóng điện vận hành trong quý 1 năm 2024</t>
  </si>
  <si>
    <t>Quyết định chủ trương đầu tư số 1134/QĐ-UBND ngày 17/4/2019 của UBND tỉnh</t>
  </si>
  <si>
    <t>Quyết định chủ trương đầu tư số 1958/QĐ-UBND ngày 11/6/2020 của UBND tỉnh</t>
  </si>
  <si>
    <t>Văn bản số 3425/STC_GCS ngày 20/6/2023 của Sở Tài chính về việc tham mưu xử lý địa điểm thực hiện dự án xây dựng Cụm kho vật chứng của Cục Thi hành án dân sự tỉnh Đồng Nai và Cục thi hành án dân sự thành phố Biên Hòa</t>
  </si>
  <si>
    <t>III. Các dự án chưa thực hiện, đề xuất tiếp tục thực hiện</t>
  </si>
  <si>
    <t>Phụ lục I</t>
  </si>
  <si>
    <t>LK</t>
  </si>
  <si>
    <t>XONG</t>
  </si>
  <si>
    <t>bienhoa3</t>
  </si>
  <si>
    <t>bienhoa1120</t>
  </si>
  <si>
    <t>bienhoa56</t>
  </si>
  <si>
    <t>bienhoa223</t>
  </si>
  <si>
    <t>bienhoa273</t>
  </si>
  <si>
    <t>bienhoa307</t>
  </si>
  <si>
    <t>bienhoa495</t>
  </si>
  <si>
    <t>bienhoa525</t>
  </si>
  <si>
    <t>bienhoa531</t>
  </si>
  <si>
    <t>bienhoa555</t>
  </si>
  <si>
    <t>bienhoa593</t>
  </si>
  <si>
    <t>bienhoa755</t>
  </si>
  <si>
    <t>bienhoa823</t>
  </si>
  <si>
    <t>uyen260</t>
  </si>
  <si>
    <t>Khu đất số 82 (tờ bản đồ số 60 thửa đất số 41)</t>
  </si>
  <si>
    <t>Đã hoàn thành công tác bồi thường, đang hoàn thiện các thủ tục giao đất</t>
  </si>
  <si>
    <t>da</t>
  </si>
  <si>
    <t>tiến độ</t>
  </si>
  <si>
    <t>cspl</t>
  </si>
  <si>
    <t>QĐ thu hồi đất số 2250/QĐ-UBND ngày 15/7/2016 (0,4 ha) của các hộ gia đình cá nhân tại phường Long Bình. Quyết định thu hồi đất số 3946/QĐ-UBND ngày 12/11/2007 của UBND tỉnh (90% diện tích dự án đã ban hành quyết định thu hồi đất)</t>
  </si>
  <si>
    <t>- Đã có Quyết định thu hồi đất 0,2 ha/0,24 ha. Phần diện tích còn lại đang tiếp tục thực hiện (50%)
 - Quyết định số 3151/QĐ-UBND ngày 28/3/2016 của UBND thành phố Biên Hòa về việc duyệt chủ trương đầu tư dự án</t>
  </si>
  <si>
    <t>- Đã ban hành toàn bộ quyết định thu hồi đất 
- Đã bàn giao mặt bằng 26/29 hộ với diện tích 0,64/0,73 ha. 
 - Đang củng cố hồ sơ thực hiện cưỡng chế thu hồi đất theo quy định 03 hộ còn lại.</t>
  </si>
  <si>
    <t>- Đã ban hành toàn bộ quyết định thu hồi đất 
 - Đã bàn giao mặt bằng 0,7 ha/1,33ha (đất tổ chức). Phần còn lại đang thực hiện công tác bồi thường.</t>
  </si>
  <si>
    <t xml:space="preserve">- Đã ban hành toàn bộ quyết định thu hồi đất, tuy nhiên có  07 hộ còn lại đang trình điều chỉnh phương án bồi thường do điều chỉnh diện tích thu hồi.
-  Tổng số hộ 15 hộ (06 hộ đã bàn giao mặt bằng với diện tích là 1,2/1,34ha). 
</t>
  </si>
  <si>
    <t>- Tổng diện tích thu hồi là 1,01 ha. Trong đó, đã có quyết định thu hồi đất 0,9 ha.</t>
  </si>
  <si>
    <t xml:space="preserve"> - Đã thực hiện hoàn thành công tác bồi thường và bàn giao mặt bằng với diện tích là 1,27/1,33ha (90%
 -  Diện tích còn lại đang tiếp tục thực hiện là 0,07 ha</t>
  </si>
  <si>
    <t>Tổng diện tích khoảng: 29,3ha, khoảng khoảng 649 hộ gia đình, cá nhân, (khoảng 563 hộ gia đình, cá nhân giải tỏa trắng), trong đó có 136 thửa đất với 284 căn nhà hộ dân xây dựng trên đất người khác. 
+ Đã phê duyệt phương án bồi thường: 11 đợt, 261 hồ sơ hộ gia đình với tổng kinh phí là 570,72 tỷ đồng
+ Hoàn thành lập hồ sơ bồi thường, hiện đang thẩm định và niêm yết Phương án bồi thường: 71 hồ sơ hộ gia đình, cá nhân với số tiền là 234,1 tỷ đồng. 
+ Các phòng ban và UBND các phường đang tiếp tục thẩm tra: 317 hồ sơ hộ gia đình, cá nhân/11,95ha/
Diện tích đã ban hành quyết định thu hồi đất chiếm tỷ lệ 50%</t>
  </si>
  <si>
    <t>- Phường An Hòa: Tổng số hộ khoảng 167 hộ dân và 02 tổ chức, trong đó có 82 hộ giải tỏa trắng. Trong đó, đã hoàn thành công tác bồi thường và bàn giao mặt bằng 154 hộ và 01 tổ chức; Còn 13 hộ và 01 tổ chức chưa bàn giao mặt bằng
- Xã Long Hưng: Chiều dài khoảng 250m với 75 hộ dân (đã được UBND tỉnh Đồng Nai ban hành Quyết định thu hồi đất thực hiện dự án Khu dân cư Long Hưng và dự án cầu An Hòa - đường Hương Lộ 2). Trong đó 27 hộ đã hoàn thành công tác giải phóng mặt bằng, triển khai thi công tại giai đoạn 1 của dự án Khu đô thị kinh tế mở Long Hưng; 48 hộ thuộc giai đoạn 2 của dự án cần lập lại hồ sơ bồi thường, hỗ trợ và tái định cư. Đã kiểm kê 44 hộ, còn lại 04 hộ Trung tâm đã gửi hồ sơ đến Phòng Tài nguyên và Môi trường thẩm định trình UBND thành phố Biên Hòa ban hành quyết định kiểm đếm bắt buộc theo quy định
Diện tích đã ban hành quyết định thu hồi đất đạt tỷ lệ 86%</t>
  </si>
  <si>
    <t>- Đã có quyết định thu hồi đất 0,38/0,38 ha. 
- Đã phê duyệt PABT 33/33 hộ. 15/33 hộ đã nhận tiền và bàn giao mặt bằng. Diện tích đã bàn giao mặt bằng là 1.272/3.716m2. Phần diện tích còn lại tiếp tục triển khai thu hồi đất theo quy định. Tiếp tục thực hiện, đang triển khai thi công xây dựng và triển công tác bồi thường</t>
  </si>
  <si>
    <t xml:space="preserve"> '+ Đã hoàn thành công tác đo vẽ lập bản đồ thu hồi đất.
 + Đã trình và phê duyệt kế hoạch, ban hành thông báo thu hồi đất
 + Đã tổ chức đo đạc, kiểm đếm..
 + Đang tổ chức thẩm tra nguồn gốc đất…và lập trình giá đất cụ thể của dự án.
Thông báo thu hồi đất số 1659/TB-UBND ngày 22/11/2022 của UBND thành phố Biên Hòa để thực hiện Nâng cấp, cải tạo nút giao thông đường Nguyễn Du với Đường N4, phường Bửu Long, ...</t>
  </si>
  <si>
    <t xml:space="preserve"> - Đã thực hiện hoàn thành công tác bồi thường và bàn giao mặt bằng với diện tích là 2,4/2,63ha, (90%)
 -  Diện tích còn lại đang tiếp tục thực hiện là 0,19 ha</t>
  </si>
  <si>
    <t xml:space="preserve">- Đã bàn hành toàn bộ quyết định thu hồi đất, tiếp tục thực hiện công tác bàn giao mặt bằng
</t>
  </si>
  <si>
    <t xml:space="preserve"> - Đã thực hiện hoàn thành công tác bồi thường và bàn giao mặt bằng với diện tích là 17/17,64 ha (96%)</t>
  </si>
  <si>
    <t>Tổng diện tích khoảng: 33,38 ha, Tổng số: 374 hộ, trong đó: phường Thống Nhất khoảng 50 hộ, phường Hiệp Hòa khoảng 326 hộ. Về tái định cư: dự kiến bố trí vào các khu tái định cư trên địa bàn phường Thống Nhất và Phường Tân Mai - Khu tái định cư Thống Nhất, Tân Mai 
- Phường Thống Nhất: Đã kiểm đếm 49 trường hợp/22.264,7 m2 (23 trường hợp sử dụng đất; 26 trường hợp xây dựng tài sản trên đất người khác). Còn lại 01 trường hợp (thửa 17 tờ 50), Trung tâm PTQĐ tỉnh đã có Văn bản số 1085/TTPTQĐ-BT đề nghị Phòng Tài nguyên và Môi trường tham mưu UBND thành phố Biên Hòa ban hành thông báo thu hồi đất. UBND phường Thống Nhất đã xác nhận nguồn gốc đất 16 trường hợp. Còn lại 33 trường hợp, UBND phường chưa xác nhận được nguồn gốc sử dụng đất do vướng mắc, như: Các trường hợp mua bán, tặng cho quyền sử dụng đất bằng giấy tay; trường hợp sử dụng đất có nguồn gốc từ hợp tác xác Gò Me; xác định hạn mức đất ở đối với các hộ sử dụng đất có một trong các loại giấy tờ được quy định tại Điều 100 Luật Đất đai
- Phường Hiệp Hòa: Đã hoàn thành kiểm đếm 304 trường hợp/243.758,4m2 (239 trường hợp sử dụng đất; 65 trường hợp xây dựng tài sản trên đất người khác). Trong đó:UBND phường Hiệp Hòa đang xác nhận nguồn gốc đất 123 trường hợp (106 trường hợp sử dụng đất, 17 trường hợp xây dựng trên đất người khác). Phòng Tài nguyên và Môi trường: 39 trường hợp - đang lập thủ tục điều chỉnh thông báo thu hồi đất. Phòng Quản lý đô thị: 16 trường hợp – đang thẩm tra nguồn gốc, thời gian tạo lập tài sản. Trung tâm Phát triển quỹ đất tỉnh đang xử lý: 126 trường hợp. Hồ sơ đang thưc hiện kiểm đếm: 22 thửa đất.</t>
  </si>
  <si>
    <t>- Đã ban hành quyết định thu hồi 1 phần diện tích thực hiện dự án 1,2/1,85 ha
- Tiếp tục hoàn thiện hồ sơ khẩn trương thực hiện trong năm 2023</t>
  </si>
  <si>
    <t>- Đã ban hành quyết định thu hồi đất 1,47/1,6 ha (93 %)
- 130 hộ và 05 tổ chức đã được phê duyệt phương án bồi thường, bàn giao mặt bằng. Còn lại 7 hộ đã phê duyệt phương án bồi thường nhưng chưa nhận tiền và bàn giao mặt bằng 
- Hiện nay đã thi công khối lượng đạt 75%  so với hợp đồng thi công, tình hình thi công đang gặp khó khăn do 07 hộ chưa bàn giao mặt bằng.</t>
  </si>
  <si>
    <t>- Đã ban hành quyết định thu hồi toàn bộ diện tích thực hiện dự án</t>
  </si>
  <si>
    <t>Trên cơ sở báo cáo số 13484/UBN-KTNS của UBND thành phố Biên Hòa báo cáo kết quả thực hiện thu hồi đất, bồi thường giải phóng mặt bằng 'Đường dây 220kV Sông Mây - Tam Phước và Trạm BA 220 kV Tam Phước và đường dây đấu nối, cụ thể như sau:
Kết quả thực hiện: 74 hộ đã phê duyệt phương án bồi thường, hỗ trợ với tổng số tiền là 105,49 tỷ đồng (trong đó 65,14 tỷ đồng chủ đầu tư đã chuyển kinh phí để chi trả). Đối với phần diện tích còn lại đang xác nhận nguồn gốc đất để thu hồi đất.
Đã ban hành quyết định thu hồi đất với tỷ lệ 90%</t>
  </si>
  <si>
    <t>Trên cơ sở báo cáo số 13484/UBN-KTNS của UBND thành phố Biên Hòa báo cáo kết quả thực hiện thu hồi đất, bồi thường giải phóng mặt bằng 'Đường dây 220kV Sông Mây - Tam Phước và Trạm BA 220 kV Tam Phước và đường dây đấu nối, cụ thể như sau: 
- Đã phê duyệt phương án bồi thường, hỗ trơ 4 trường hợp. Hộ dân đã nhận tiền và bàn giao mặt bằng với diện tích 4,42 ha
- Phần diện tích còn lại đang thực hiện các bước để ban hành quyết định thu hồi đất
Tỷ lệ diện tích đã ban hành quyết định thu hồi đất 70%</t>
  </si>
  <si>
    <t>- Đã ban hành toàn bộ quyết định thu hồi đất;
- Đã ban hành thông báo thu hồi đất;
- Tiếp tục thực hiện công tác thu hồi, bồi thường, giao đất trong năm kế hoạch</t>
  </si>
  <si>
    <t>Đã ban hành toàn bộ quyết định thu hồi đất</t>
  </si>
  <si>
    <t>- Đã ban hành quyết định thu hồi đất 1,6/3,24 ha; (50%)
- Đã ban hành thông báo thu hồi đất 2,96/3,24 ha;
Tiếp tục thực hiện công tác bồi thường trong năm kế hoạch</t>
  </si>
  <si>
    <t>- Đã ban hành toàn bộ quyết định thu hồi đất, đưa vào kế hoạch để thực hiện các thủ tục đất đai</t>
  </si>
  <si>
    <t>- Đã ban hành quyết định thu hồi đất 6,2 ha/6,2 ha
 - Đã thực hiện hoàn thành công tác bồi thường và bàn giao mặt bằng với diện tích là 5,31/6,2 ha</t>
  </si>
  <si>
    <t>- Đã ban hành quyệt định thu hồi đất 1 phần diện tích 35,16/46,56 ha (74%)
- Tiếp tục thực hiện trong năm kế hoạch</t>
  </si>
  <si>
    <t xml:space="preserve">Đã ban hành quyết định thu hồi đất. Chủ đầu tư đề xuất chuyển tiếp để thực hiện các thủ tục giao đất, cho thuê đất trong năm kế hoạch. Tổng diện tích dự án là 49,63 ha
- Đến này đã giao đất 19,24/49,63 ha
+ Đã được UBND tỉnh giao đất 73.114,8 m2 (7,31 ha) tại Quyết định số 24/5/2021 của UBND tỉnh về việc sửa đổi Điều 1 Quyết định số 4176/QĐ-UBND ngày 23/11/2018 của UBND tỉnh về việc giao đất cho Công ty Cổ phần kinh doanh nhà Đồng Nai thực hiện dự án Khu dân cư với các dịch vụ thương mại, nhà ở cao cấp và tái định cư (khu dân cư số 3) tại phường Bửu Long
+ Đã được UBND tỉnh giao 119.318,4 m2 (11,93 ha) tại Quyết định số 2323/QĐ-UBND ngày 8/7/2020 về việc giao đất, cho thuê đất (đợt 2) để Công tyu Cổ phần Kinh doanh nhà Đồng Nai thực hiện Dự án Khu dân cư với các dịch vụ thương mại, nhà ở cao cấp và tái định cư tại phường Bửu Long
Còn lại 30,39 ha
</t>
  </si>
  <si>
    <t>Nghị quyết số 96/NQ-HĐND ngày 12 /12/2019 và nghị quyết số 51/NG-HĐND ngày 15/7/2022 của HĐND thành phố Biên Hòa
Ngày 29/9/2023, Ban Quản lý dự án đề xuất điều chỉnh diện tích từ 11,4 ha thành 7,4 ha tại Văn bản số 1454/BQLDA-DA ngày 29/9/2023 về việc chuyển báo cáo kết quả thực hiện kế hoạch sử dụng đất năm 2023 và đăng ký kế hoạch sử dụng đất năm 2024</t>
  </si>
  <si>
    <t xml:space="preserve"> Đã ban hành quyết định thu hồi đất một phần diện tích dự án 13,2/15,2 ha
- Đã phê duyệt phương án bồi thường</t>
  </si>
  <si>
    <t>- Công văn số 6028/UBND-KTN ngày 17/05/2022 của UBND thành phố Biên Hòa về việc Công ty Cổ phần Tập đoàn Việt Phát và Công ty TNHH Xăng dầu Vũ Đại Phát đăng ký kế hoạch sử dụng đất năm 2022 của thành phố
Quyết định chấp thuận chủ trương đầu tư số 1919/QĐ-UBND ngày 10/8/2023 của UBND tỉnh</t>
  </si>
  <si>
    <t>Quyết định chấp thuận chủ trương đầu tư số 479/QĐ-UBND ngày 23/3/2023 của UBND tỉnh</t>
  </si>
  <si>
    <t>tdth cũ</t>
  </si>
  <si>
    <t>tdth mới</t>
  </si>
  <si>
    <t>rà</t>
  </si>
  <si>
    <t xml:space="preserve"> Đã ban hành toàn bộ quyết định thu hồi đất 
 Đã bàn giao mặt bằng 26/29 hộ với diện tích 0,64/0,73 ha. 
  Đang củng cố hồ sơ thực hiện cưỡng chế thu hồi đất theo quy định 03 hộ còn lại.</t>
  </si>
  <si>
    <t>SORT 1</t>
  </si>
  <si>
    <t>SORT 2</t>
  </si>
  <si>
    <t>SORT3</t>
  </si>
  <si>
    <t>Mã QH</t>
  </si>
  <si>
    <t>114+21+An Bình</t>
  </si>
  <si>
    <t>OK</t>
  </si>
  <si>
    <t>NNP-OCT</t>
  </si>
  <si>
    <t>BSKH23_L2</t>
  </si>
  <si>
    <t>266+11+An Bình</t>
  </si>
  <si>
    <t>82+12+An Bình</t>
  </si>
  <si>
    <t>86+12+An Bình</t>
  </si>
  <si>
    <t>44+13+An Bình</t>
  </si>
  <si>
    <t>263+14+An Bình</t>
  </si>
  <si>
    <t>274+19+An Bình</t>
  </si>
  <si>
    <t>195+20+An Bình</t>
  </si>
  <si>
    <t>371+20+An Bình</t>
  </si>
  <si>
    <t>374+20+An Bình</t>
  </si>
  <si>
    <t>376+20+An Bình</t>
  </si>
  <si>
    <t>196+21+An Bình</t>
  </si>
  <si>
    <t>83+28+An Bình</t>
  </si>
  <si>
    <t>564+58+An Bình</t>
  </si>
  <si>
    <t>204+11+An Bình</t>
  </si>
  <si>
    <t>106+12+An Bình</t>
  </si>
  <si>
    <t>78+18+An Bình</t>
  </si>
  <si>
    <t>13+22+An Bình</t>
  </si>
  <si>
    <t>41+22+An Bình</t>
  </si>
  <si>
    <t>184+11+An Bình</t>
  </si>
  <si>
    <t>53+25+An Bình</t>
  </si>
  <si>
    <t>178+20+An Bình</t>
  </si>
  <si>
    <t>180+20+An Bình</t>
  </si>
  <si>
    <t>196+20+An Bình</t>
  </si>
  <si>
    <t>132+22+An Bình</t>
  </si>
  <si>
    <t>107+40+An Bình</t>
  </si>
  <si>
    <t>145+12+An Bình</t>
  </si>
  <si>
    <t>300+15+An Bình</t>
  </si>
  <si>
    <t>130+29+An Hòa</t>
  </si>
  <si>
    <t>87+31+An Hòa</t>
  </si>
  <si>
    <t>184+31+An Hòa</t>
  </si>
  <si>
    <t>180+32+An Hòa</t>
  </si>
  <si>
    <t>208+32+An Hòa</t>
  </si>
  <si>
    <t>165+42+An Hòa</t>
  </si>
  <si>
    <t>166+42+An Hòa</t>
  </si>
  <si>
    <t>248+42+An Hòa</t>
  </si>
  <si>
    <t>96+43+An Hòa</t>
  </si>
  <si>
    <t>303+43+An Hòa</t>
  </si>
  <si>
    <t>259+42+An Hòa</t>
  </si>
  <si>
    <t>95+19+An Hòa</t>
  </si>
  <si>
    <t>559+28+An Hòa</t>
  </si>
  <si>
    <t>561+28+An Hòa</t>
  </si>
  <si>
    <t>38+29+An Hòa</t>
  </si>
  <si>
    <t>51+29+An Hòa</t>
  </si>
  <si>
    <t>90+29+An Hòa</t>
  </si>
  <si>
    <t>129+29+An Hòa</t>
  </si>
  <si>
    <t>155+29+An Hòa</t>
  </si>
  <si>
    <t>180+29+An Hòa</t>
  </si>
  <si>
    <t>209+29+An Hòa</t>
  </si>
  <si>
    <t>268+29+An Hòa</t>
  </si>
  <si>
    <t>269+29+An Hòa</t>
  </si>
  <si>
    <t>271+29+An Hòa</t>
  </si>
  <si>
    <t>273+29+An Hòa</t>
  </si>
  <si>
    <t>258+33+An Hòa</t>
  </si>
  <si>
    <t>295+33+An Hòa</t>
  </si>
  <si>
    <t>178+42+An Hòa</t>
  </si>
  <si>
    <t>179+42+An Hòa</t>
  </si>
  <si>
    <t>195+43+An Hòa</t>
  </si>
  <si>
    <t>218+43+An Hòa</t>
  </si>
  <si>
    <t>131+29+An Hòa</t>
  </si>
  <si>
    <t>197+29+An Hòa</t>
  </si>
  <si>
    <t>255+29+An Hòa</t>
  </si>
  <si>
    <t>281+29+An Hòa</t>
  </si>
  <si>
    <t>284+29+An Hòa</t>
  </si>
  <si>
    <t>286+29+An Hòa</t>
  </si>
  <si>
    <t>287+29+An Hòa</t>
  </si>
  <si>
    <t>288+29+An Hòa</t>
  </si>
  <si>
    <t>290+29+An Hòa</t>
  </si>
  <si>
    <t>291+29+An Hòa</t>
  </si>
  <si>
    <t>292+29+An Hòa</t>
  </si>
  <si>
    <t>293+29+An Hòa</t>
  </si>
  <si>
    <t>339+32+An Hòa</t>
  </si>
  <si>
    <t>341+32+An Hòa</t>
  </si>
  <si>
    <t>342+32+An Hòa</t>
  </si>
  <si>
    <t>61+42+An Hòa</t>
  </si>
  <si>
    <t>62+42+An Hòa</t>
  </si>
  <si>
    <t>71+42+An Hòa</t>
  </si>
  <si>
    <t>72+42+An Hòa</t>
  </si>
  <si>
    <t>73+42+An Hòa</t>
  </si>
  <si>
    <t>93+42+An Hòa</t>
  </si>
  <si>
    <t>95+42+An Hòa</t>
  </si>
  <si>
    <t>96+42+An Hòa</t>
  </si>
  <si>
    <t>194+42+An Hòa</t>
  </si>
  <si>
    <t>195+42+An Hòa</t>
  </si>
  <si>
    <t>196+42+An Hòa</t>
  </si>
  <si>
    <t>197+42+An Hòa</t>
  </si>
  <si>
    <t>61+19+An Hòa</t>
  </si>
  <si>
    <t>202+19+An Hòa</t>
  </si>
  <si>
    <t>279+29+An Hòa</t>
  </si>
  <si>
    <t>280+29+An Hòa</t>
  </si>
  <si>
    <t>187+31+An Hòa</t>
  </si>
  <si>
    <t>188+31+An Hòa</t>
  </si>
  <si>
    <t>189+31+An Hòa</t>
  </si>
  <si>
    <t>190+31+An Hòa</t>
  </si>
  <si>
    <t>235+32+An Hòa</t>
  </si>
  <si>
    <t>18+43+An Hòa</t>
  </si>
  <si>
    <t>19+43+An Hòa</t>
  </si>
  <si>
    <t>72+43+An Hòa</t>
  </si>
  <si>
    <t>97+43+An Hòa</t>
  </si>
  <si>
    <t>259+43+An Hòa</t>
  </si>
  <si>
    <t>300+43+An Hòa</t>
  </si>
  <si>
    <t>301+43+An Hòa</t>
  </si>
  <si>
    <t>72+19+An Hòa</t>
  </si>
  <si>
    <t>73+19+An Hòa</t>
  </si>
  <si>
    <t>249+29+An Hòa</t>
  </si>
  <si>
    <t>251+29+An Hòa</t>
  </si>
  <si>
    <t>252+29+An Hòa</t>
  </si>
  <si>
    <t>332+32+An Hòa</t>
  </si>
  <si>
    <t>314+42+An Hòa</t>
  </si>
  <si>
    <t>369+32+An Hòa</t>
  </si>
  <si>
    <t>183+31+An Hòa</t>
  </si>
  <si>
    <t>93+29+An Hòa</t>
  </si>
  <si>
    <t>132+29+An Hòa</t>
  </si>
  <si>
    <t>205+29+An Hòa</t>
  </si>
  <si>
    <t>212+29+An Hòa</t>
  </si>
  <si>
    <t>640+12+Bửu Long</t>
  </si>
  <si>
    <t>133+6+Bửu Long</t>
  </si>
  <si>
    <t>134+6+Bửu Long</t>
  </si>
  <si>
    <t>186+11+Bửu Long</t>
  </si>
  <si>
    <t>64+29+Bửu Long</t>
  </si>
  <si>
    <t>29+32+Bửu Long</t>
  </si>
  <si>
    <t>230+11+Bửu Long</t>
  </si>
  <si>
    <t>69+4+Hiệp Hòa</t>
  </si>
  <si>
    <t>26+6+Hiệp Hòa</t>
  </si>
  <si>
    <t>73+19+Hiệp Hòa</t>
  </si>
  <si>
    <t>163+20+Hiệp Hòa</t>
  </si>
  <si>
    <t>53+23+Hiệp Hòa</t>
  </si>
  <si>
    <t>125+23+Hiệp Hòa</t>
  </si>
  <si>
    <t xml:space="preserve">Đất ở tại đô thị </t>
  </si>
  <si>
    <t>56+32+Hiệp Hòa</t>
  </si>
  <si>
    <t>31+33+Hiệp Hòa</t>
  </si>
  <si>
    <t>156+36+Hiệp Hòa</t>
  </si>
  <si>
    <t>24+37+Hiệp Hòa</t>
  </si>
  <si>
    <t>71+39+Hiệp Hòa</t>
  </si>
  <si>
    <t>64+44+Hiệp Hòa</t>
  </si>
  <si>
    <t>86+44+Hiệp Hòa</t>
  </si>
  <si>
    <t>87+44+Hiệp Hòa</t>
  </si>
  <si>
    <t>291+46+Hiệp Hòa</t>
  </si>
  <si>
    <t>24+55+Hiệp Hòa</t>
  </si>
  <si>
    <t>35+55+Hiệp Hòa</t>
  </si>
  <si>
    <t>70+58+Hiệp Hòa</t>
  </si>
  <si>
    <t>62+60+Hiệp Hòa</t>
  </si>
  <si>
    <t>62+63+Hiệp Hòa</t>
  </si>
  <si>
    <t>108+61+Hiệp Hòa</t>
  </si>
  <si>
    <t>109+61+Hiệp Hòa</t>
  </si>
  <si>
    <t>203+63+Hiệp Hòa</t>
  </si>
  <si>
    <t>205+63+Hiệp Hòa</t>
  </si>
  <si>
    <t>204+11+Hiệp Hòa</t>
  </si>
  <si>
    <t>40+28+Hiệp Hòa</t>
  </si>
  <si>
    <t>48+55+Hiệp Hòa</t>
  </si>
  <si>
    <t>79+63+Hiệp Hòa</t>
  </si>
  <si>
    <t>123+63+Hiệp Hòa</t>
  </si>
  <si>
    <t>195+63+Hiệp Hòa</t>
  </si>
  <si>
    <t>198+63+Hiệp Hòa</t>
  </si>
  <si>
    <t>199+63+Hiệp Hòa</t>
  </si>
  <si>
    <t>200+63+Hiệp Hòa</t>
  </si>
  <si>
    <t>201+63+Hiệp Hòa</t>
  </si>
  <si>
    <t>202+63+Hiệp Hòa</t>
  </si>
  <si>
    <t>204+63+Hiệp Hòa</t>
  </si>
  <si>
    <t>206+63+Hiệp Hòa</t>
  </si>
  <si>
    <t>207+63+Hiệp Hòa</t>
  </si>
  <si>
    <t>214+63+Hiệp Hòa</t>
  </si>
  <si>
    <t>216+63+Hiệp Hòa</t>
  </si>
  <si>
    <t>217+63+Hiệp Hòa</t>
  </si>
  <si>
    <t>218+63+Hiệp Hòa</t>
  </si>
  <si>
    <t>32+27+Hiệp Hòa</t>
  </si>
  <si>
    <t>7+6+Hiệp Hòa</t>
  </si>
  <si>
    <t>23+56+Hiệp Hòa</t>
  </si>
  <si>
    <t>80+20+Hiệp Hòa</t>
  </si>
  <si>
    <t>149+28+Hiệp Hòa</t>
  </si>
  <si>
    <t>8+36+Hiệp Hòa</t>
  </si>
  <si>
    <t>98+60+Hiệp Hòa</t>
  </si>
  <si>
    <t>39+27+Hiệp Hòa</t>
  </si>
  <si>
    <t>545+38+Hố Nai</t>
  </si>
  <si>
    <t>127+40+Hố Nai</t>
  </si>
  <si>
    <t>202+23+Hóa An</t>
  </si>
  <si>
    <t>255+77+Long Bình</t>
  </si>
  <si>
    <t>30+107+Long Bình</t>
  </si>
  <si>
    <t>275+110+Long Bình</t>
  </si>
  <si>
    <t>172+124+Long Bình</t>
  </si>
  <si>
    <t>22+129+Long Bình</t>
  </si>
  <si>
    <t>63+130+Long Bình</t>
  </si>
  <si>
    <t>285+133+Long Bình</t>
  </si>
  <si>
    <t>69+138+Long Bình</t>
  </si>
  <si>
    <t>87 
(thửa mới15)+40 
(tờ mới 108) +Long Bình</t>
  </si>
  <si>
    <t>131 
(thửa mới 52)+42 
(tờ mới 100)+Long Bình</t>
  </si>
  <si>
    <t>181+36+Long Bình Tân</t>
  </si>
  <si>
    <t>199+36+Long Bình Tân</t>
  </si>
  <si>
    <t>203+36+Long Bình Tân</t>
  </si>
  <si>
    <t>379+58+Long Bình Tân</t>
  </si>
  <si>
    <t>380+58+Long Bình Tân</t>
  </si>
  <si>
    <t>305+60+Long Bình Tân</t>
  </si>
  <si>
    <t>580+60+Long Bình Tân</t>
  </si>
  <si>
    <t>875+60+Long Bình Tân</t>
  </si>
  <si>
    <t>876+60+Long Bình Tân</t>
  </si>
  <si>
    <t>877+60+Long Bình Tân</t>
  </si>
  <si>
    <t>878+60+Long Bình Tân</t>
  </si>
  <si>
    <t>113+64+Long Bình Tân</t>
  </si>
  <si>
    <t>45+62+Long Bình Tân</t>
  </si>
  <si>
    <t>11+64+Long Bình Tân</t>
  </si>
  <si>
    <t>25+64+Long Bình Tân</t>
  </si>
  <si>
    <t>26+64+Long Bình Tân</t>
  </si>
  <si>
    <t>27+64+Long Bình Tân</t>
  </si>
  <si>
    <t>28+64+Long Bình Tân</t>
  </si>
  <si>
    <t>34+64+Long Bình Tân</t>
  </si>
  <si>
    <t>35+64+Long Bình Tân</t>
  </si>
  <si>
    <t>103+64+Long Bình Tân</t>
  </si>
  <si>
    <t>112+64+Long Bình Tân</t>
  </si>
  <si>
    <t>136+64+Long Bình Tân</t>
  </si>
  <si>
    <t>80+64+Long Bình Tân</t>
  </si>
  <si>
    <t>200+64+Long Bình Tân</t>
  </si>
  <si>
    <t>201+64+Long Bình Tân</t>
  </si>
  <si>
    <t>196+64+Long Bình Tân</t>
  </si>
  <si>
    <t>317+60+Long Bình Tân</t>
  </si>
  <si>
    <t>140+18+Phước Tân</t>
  </si>
  <si>
    <t>229+18+Phước Tân</t>
  </si>
  <si>
    <t>253+48+Phước Tân</t>
  </si>
  <si>
    <t>308+54+Phước Tân</t>
  </si>
  <si>
    <t>87+55+Phước Tân</t>
  </si>
  <si>
    <t>88+55+Phước Tân</t>
  </si>
  <si>
    <t>113+55+Phước Tân</t>
  </si>
  <si>
    <t>288+55+Phước Tân</t>
  </si>
  <si>
    <t>375+55+Phước Tân</t>
  </si>
  <si>
    <t>446+55+Phước Tân</t>
  </si>
  <si>
    <t>449+55+Phước Tân</t>
  </si>
  <si>
    <t>496+55+Phước Tân</t>
  </si>
  <si>
    <t>558+55+Phước Tân</t>
  </si>
  <si>
    <t>177+56+Phước Tân</t>
  </si>
  <si>
    <t>200+56+Phước Tân</t>
  </si>
  <si>
    <t>261+56+Phước Tân</t>
  </si>
  <si>
    <t>333+56+Phước Tân</t>
  </si>
  <si>
    <t>195+65+Phước Tân</t>
  </si>
  <si>
    <t>166+69+Phước Tân</t>
  </si>
  <si>
    <t>78+71+Phước Tân</t>
  </si>
  <si>
    <t>277+72+Phước Tân</t>
  </si>
  <si>
    <t>21+74+Phước Tân</t>
  </si>
  <si>
    <t>245+74+Phước Tân</t>
  </si>
  <si>
    <t>224+76+Phước Tân</t>
  </si>
  <si>
    <t>105+77+Phước Tân</t>
  </si>
  <si>
    <t>344+77+Phước Tân</t>
  </si>
  <si>
    <t>94+78+Phước Tân</t>
  </si>
  <si>
    <t>228+78+Phước Tân</t>
  </si>
  <si>
    <t>330+78+Phước Tân</t>
  </si>
  <si>
    <t>335+78+Phước Tân</t>
  </si>
  <si>
    <t>392+78+Phước Tân</t>
  </si>
  <si>
    <t>407+78+Phước Tân</t>
  </si>
  <si>
    <t>1+79+Phước Tân</t>
  </si>
  <si>
    <t>216+84+Phước Tân</t>
  </si>
  <si>
    <t>219+84+Phước Tân</t>
  </si>
  <si>
    <t>295+84+Phước Tân</t>
  </si>
  <si>
    <t>312+84+Phước Tân</t>
  </si>
  <si>
    <t>168+86+Phước Tân</t>
  </si>
  <si>
    <t>202+91+Phước Tân</t>
  </si>
  <si>
    <t>104+92+Phước Tân</t>
  </si>
  <si>
    <t>157+92+Phước Tân</t>
  </si>
  <si>
    <t>156+95+Phước Tân</t>
  </si>
  <si>
    <t>169+95+Phước Tân</t>
  </si>
  <si>
    <t>105+97+Phước Tân</t>
  </si>
  <si>
    <t>406+99+Phước Tân</t>
  </si>
  <si>
    <t>300+78+Phước Tân</t>
  </si>
  <si>
    <t>142+71+Phước Tân</t>
  </si>
  <si>
    <t>37+29+Phước Tân</t>
  </si>
  <si>
    <t>138+48+Phước Tân</t>
  </si>
  <si>
    <t>215+48+Phước Tân</t>
  </si>
  <si>
    <t>168+64+Phước Tân</t>
  </si>
  <si>
    <t>182+71+Phước Tân</t>
  </si>
  <si>
    <t>426+71+Phước Tân</t>
  </si>
  <si>
    <t>427+71+Phước Tân</t>
  </si>
  <si>
    <t>236+72+Phước Tân</t>
  </si>
  <si>
    <t>240+73+Phước Tân</t>
  </si>
  <si>
    <t>187+78+Phước Tân</t>
  </si>
  <si>
    <t>431+78+Phước Tân</t>
  </si>
  <si>
    <t>442+78+Phước Tân</t>
  </si>
  <si>
    <t>170+84+Phước Tân</t>
  </si>
  <si>
    <t>372+84+Phước Tân</t>
  </si>
  <si>
    <t>397+84+Phước Tân</t>
  </si>
  <si>
    <t>409+84+Phước Tân</t>
  </si>
  <si>
    <t>310+92+Phước Tân</t>
  </si>
  <si>
    <t>25+93+Phước Tân</t>
  </si>
  <si>
    <t>237+18+Phước Tân</t>
  </si>
  <si>
    <t>133+79+Phước Tân</t>
  </si>
  <si>
    <t>410+70+Phước Tân</t>
  </si>
  <si>
    <t>411+70+Phước Tân</t>
  </si>
  <si>
    <t>461+78+Phước Tân</t>
  </si>
  <si>
    <t>478+78+Phước Tân</t>
  </si>
  <si>
    <t>10+87+Phước Tân</t>
  </si>
  <si>
    <t>52+99+Phước Tân</t>
  </si>
  <si>
    <t>122+99+Phước Tân</t>
  </si>
  <si>
    <t>123+99+Phước Tân</t>
  </si>
  <si>
    <t>237+56+Phước Tân</t>
  </si>
  <si>
    <t>130+48+Phước Tân</t>
  </si>
  <si>
    <t>109+95+Phước Tân</t>
  </si>
  <si>
    <t>108+95+Phước Tân</t>
  </si>
  <si>
    <t>19+16+Quang Vinh</t>
  </si>
  <si>
    <t>313+11+Quang Vinh</t>
  </si>
  <si>
    <t>108+32+Tam Hiệp</t>
  </si>
  <si>
    <t>103+8+Tam Hòa</t>
  </si>
  <si>
    <t>9+29+Tam Phước</t>
  </si>
  <si>
    <t>37+29+Tam Phước</t>
  </si>
  <si>
    <t>121+29+Tam Phước</t>
  </si>
  <si>
    <t>242+29+Tam Phước</t>
  </si>
  <si>
    <t>332+29+Tam Phước</t>
  </si>
  <si>
    <t>26+30+Tam Phước</t>
  </si>
  <si>
    <t>67+30+Tam Phước</t>
  </si>
  <si>
    <t>142+30+Tam Phước</t>
  </si>
  <si>
    <t>104+33+Tam Phước</t>
  </si>
  <si>
    <t>107+33+Tam Phước</t>
  </si>
  <si>
    <t>134+33+Tam Phước</t>
  </si>
  <si>
    <t>139+33+Tam Phước</t>
  </si>
  <si>
    <t>142+33+Tam Phước</t>
  </si>
  <si>
    <t>143+34+Tam Phước</t>
  </si>
  <si>
    <t>212+34+Tam Phước</t>
  </si>
  <si>
    <t>382+34+Tam Phước</t>
  </si>
  <si>
    <t>535+34+Tam Phước</t>
  </si>
  <si>
    <t>539+34+Tam Phước</t>
  </si>
  <si>
    <t>580+34+Tam Phước</t>
  </si>
  <si>
    <t>594+34+Tam Phước</t>
  </si>
  <si>
    <t>599+34+Tam Phước</t>
  </si>
  <si>
    <t>87+35+Tam Phước</t>
  </si>
  <si>
    <t>346+35+Tam Phước</t>
  </si>
  <si>
    <t>352+35+Tam Phước</t>
  </si>
  <si>
    <t>388+35+Tam Phước</t>
  </si>
  <si>
    <t>390+35+Tam Phước</t>
  </si>
  <si>
    <t>391+35+Tam Phước</t>
  </si>
  <si>
    <t>418+35+Tam Phước</t>
  </si>
  <si>
    <t>241+36+Tam Phước</t>
  </si>
  <si>
    <t>245+36+Tam Phước</t>
  </si>
  <si>
    <t>246+36+Tam Phước</t>
  </si>
  <si>
    <t>232+37+Tam Phước</t>
  </si>
  <si>
    <t>249+37+Tam Phước</t>
  </si>
  <si>
    <t>253+37+Tam Phước</t>
  </si>
  <si>
    <t>405+37+Tam Phước</t>
  </si>
  <si>
    <t>406+37+Tam Phước</t>
  </si>
  <si>
    <t>407+37+Tam Phước</t>
  </si>
  <si>
    <t>475+43+Tam Phước</t>
  </si>
  <si>
    <t>599+43+Tam Phước</t>
  </si>
  <si>
    <t>116+64+Tam Phước</t>
  </si>
  <si>
    <t>45+65+Tam Phước</t>
  </si>
  <si>
    <t>65+65+Tam Phước</t>
  </si>
  <si>
    <t>83+65+Tam Phước</t>
  </si>
  <si>
    <t>229+65+Tam Phước</t>
  </si>
  <si>
    <t>241+65+Tam Phước</t>
  </si>
  <si>
    <t>274+65+Tam Phước</t>
  </si>
  <si>
    <t>29+66+Tam Phước</t>
  </si>
  <si>
    <t>33+66+Tam Phước</t>
  </si>
  <si>
    <t>35+66+Tam Phước</t>
  </si>
  <si>
    <t>214+68+Tam Phước</t>
  </si>
  <si>
    <t>215+68+Tam Phước</t>
  </si>
  <si>
    <t>827+68+Tam Phước</t>
  </si>
  <si>
    <t>16+69+Tam Phước</t>
  </si>
  <si>
    <t>55+69+Tam Phước</t>
  </si>
  <si>
    <t>90+69+Tam Phước</t>
  </si>
  <si>
    <t>95+69+Tam Phước</t>
  </si>
  <si>
    <t>9+71+Tam Phước</t>
  </si>
  <si>
    <t>11+71+Tam Phước</t>
  </si>
  <si>
    <t>13+71+Tam Phước</t>
  </si>
  <si>
    <t>14+71+Tam Phước</t>
  </si>
  <si>
    <t>17+71+Tam Phước</t>
  </si>
  <si>
    <t>21+71+Tam Phước</t>
  </si>
  <si>
    <t>36+71+Tam Phước</t>
  </si>
  <si>
    <t>46+71+Tam Phước</t>
  </si>
  <si>
    <t>69+71+Tam Phước</t>
  </si>
  <si>
    <t>134+71+Tam Phước</t>
  </si>
  <si>
    <t>150+71+Tam Phước</t>
  </si>
  <si>
    <t>212+71+Tam Phước</t>
  </si>
  <si>
    <t>213+71+Tam Phước</t>
  </si>
  <si>
    <t>226+71+Tam Phước</t>
  </si>
  <si>
    <t>285+71+Tam Phước</t>
  </si>
  <si>
    <t>6+73+Tam Phước</t>
  </si>
  <si>
    <t>7+73+Tam Phước</t>
  </si>
  <si>
    <t>12+73+Tam Phước</t>
  </si>
  <si>
    <t>23+73+Tam Phước</t>
  </si>
  <si>
    <t>282+73+Tam Phước</t>
  </si>
  <si>
    <t>284+73+Tam Phước</t>
  </si>
  <si>
    <t>288+73+Tam Phước</t>
  </si>
  <si>
    <t>296+73+Tam Phước</t>
  </si>
  <si>
    <t>300+73+Tam Phước</t>
  </si>
  <si>
    <t>301+73+Tam Phước</t>
  </si>
  <si>
    <t>304+73+Tam Phước</t>
  </si>
  <si>
    <t>305+73+Tam Phước</t>
  </si>
  <si>
    <t>111+74+Tam Phước</t>
  </si>
  <si>
    <t>112+74+Tam Phước</t>
  </si>
  <si>
    <t>138+74+Tam Phước</t>
  </si>
  <si>
    <t>167+74+Tam Phước</t>
  </si>
  <si>
    <t>169+74+Tam Phước</t>
  </si>
  <si>
    <t>186+74+Tam Phước</t>
  </si>
  <si>
    <t>322+74+Tam Phước</t>
  </si>
  <si>
    <t>426+74+Tam Phước</t>
  </si>
  <si>
    <t>439+74+Tam Phước</t>
  </si>
  <si>
    <t>459+74+Tam Phước</t>
  </si>
  <si>
    <t>488+74+Tam Phước</t>
  </si>
  <si>
    <t>513+74+Tam Phước</t>
  </si>
  <si>
    <t>516+74+Tam Phước</t>
  </si>
  <si>
    <t>519+74+Tam Phước</t>
  </si>
  <si>
    <t>556+74+Tam Phước</t>
  </si>
  <si>
    <t>622+74+Tam Phước</t>
  </si>
  <si>
    <t>624+74+Tam Phước</t>
  </si>
  <si>
    <t>629+74+Tam Phước</t>
  </si>
  <si>
    <t>630+74+Tam Phước</t>
  </si>
  <si>
    <t>633+74+Tam Phước</t>
  </si>
  <si>
    <t>634+74+Tam Phước</t>
  </si>
  <si>
    <t>656+74+Tam Phước</t>
  </si>
  <si>
    <t>40+75+Tam Phước</t>
  </si>
  <si>
    <t>41+75+Tam Phước</t>
  </si>
  <si>
    <t>42+75+Tam Phước</t>
  </si>
  <si>
    <t>43+75+Tam Phước</t>
  </si>
  <si>
    <t>66+75+Tam Phước</t>
  </si>
  <si>
    <t>67+75+Tam Phước</t>
  </si>
  <si>
    <t>87+75+Tam Phước</t>
  </si>
  <si>
    <t>121+75+Tam Phước</t>
  </si>
  <si>
    <t>122+75+Tam Phước</t>
  </si>
  <si>
    <t>147+75+Tam Phước</t>
  </si>
  <si>
    <t>155+75+Tam Phước</t>
  </si>
  <si>
    <t>161+75+Tam Phước</t>
  </si>
  <si>
    <t>164+75+Tam Phước</t>
  </si>
  <si>
    <t>346+75+Tam Phước</t>
  </si>
  <si>
    <t>347+75+Tam Phước</t>
  </si>
  <si>
    <t>362+75+Tam Phước</t>
  </si>
  <si>
    <t>385+75+Tam Phước</t>
  </si>
  <si>
    <t>388+75+Tam Phước</t>
  </si>
  <si>
    <t>57+76+Tam Phước</t>
  </si>
  <si>
    <t>60+76+Tam Phước</t>
  </si>
  <si>
    <t>63+76+Tam Phước</t>
  </si>
  <si>
    <t>82+76+Tam Phước</t>
  </si>
  <si>
    <t>92+76+Tam Phước</t>
  </si>
  <si>
    <t>185+76+Tam Phước</t>
  </si>
  <si>
    <t>198+76+Tam Phước</t>
  </si>
  <si>
    <t>199+76+Tam Phước</t>
  </si>
  <si>
    <t>206+76+Tam Phước</t>
  </si>
  <si>
    <t>228+76+Tam Phước</t>
  </si>
  <si>
    <t>229+76+Tam Phước</t>
  </si>
  <si>
    <t>230+76+Tam Phước</t>
  </si>
  <si>
    <t>259+76+Tam Phước</t>
  </si>
  <si>
    <t>263+76+Tam Phước</t>
  </si>
  <si>
    <t>418+76+Tam Phước</t>
  </si>
  <si>
    <t>419+76+Tam Phước</t>
  </si>
  <si>
    <t>22+77+Tam Phước</t>
  </si>
  <si>
    <t>41+77+Tam Phước</t>
  </si>
  <si>
    <t>62+77+Tam Phước</t>
  </si>
  <si>
    <t>132+77+Tam Phước</t>
  </si>
  <si>
    <t>140+77+Tam Phước</t>
  </si>
  <si>
    <t>257+77+Tam Phước</t>
  </si>
  <si>
    <t>267+77+Tam Phước</t>
  </si>
  <si>
    <t>37+78+Tam Phước</t>
  </si>
  <si>
    <t>39+78+Tam Phước</t>
  </si>
  <si>
    <t>56+78+Tam Phước</t>
  </si>
  <si>
    <t>57+78+Tam Phước</t>
  </si>
  <si>
    <t>58+78+Tam Phước</t>
  </si>
  <si>
    <t>59+78+Tam Phước</t>
  </si>
  <si>
    <t>63+78+Tam Phước</t>
  </si>
  <si>
    <t>122+78+Tam Phước</t>
  </si>
  <si>
    <t>300+78+Tam Phước</t>
  </si>
  <si>
    <t>397+78+Tam Phước</t>
  </si>
  <si>
    <t>415+78+Tam Phước</t>
  </si>
  <si>
    <t>467+78+Tam Phước</t>
  </si>
  <si>
    <t>565+78+Tam Phước</t>
  </si>
  <si>
    <t>569+78+Tam Phước</t>
  </si>
  <si>
    <t>134+78+Tam Phước</t>
  </si>
  <si>
    <t>523+34+Tam Phước</t>
  </si>
  <si>
    <t>198+68+Tam Phước</t>
  </si>
  <si>
    <t>204+68+Tam Phước</t>
  </si>
  <si>
    <t>824+68+Tam Phước</t>
  </si>
  <si>
    <t>828+68+Tam Phước</t>
  </si>
  <si>
    <t>687+74+Tam Phước</t>
  </si>
  <si>
    <t>247+75+Tam Phước</t>
  </si>
  <si>
    <t>248+75+Tam Phước</t>
  </si>
  <si>
    <t>421+75+Tam Phước</t>
  </si>
  <si>
    <t>422+75+Tam Phước</t>
  </si>
  <si>
    <t>139+79+Tam Phước</t>
  </si>
  <si>
    <t>312+35+Tam Phước</t>
  </si>
  <si>
    <t>228+30+Tam Phước</t>
  </si>
  <si>
    <t>156+30+Tam Phước</t>
  </si>
  <si>
    <t>222+30+Tam Phước</t>
  </si>
  <si>
    <t>135+74+Tam Phước</t>
  </si>
  <si>
    <t>130+74+Tam Phước</t>
  </si>
  <si>
    <t>646+43+Tam Phước</t>
  </si>
  <si>
    <t>682+74+Tam Phước</t>
  </si>
  <si>
    <t>647+43+Tam Phước</t>
  </si>
  <si>
    <t>360+75+Tam Phước</t>
  </si>
  <si>
    <t>186+28+Tam Phước</t>
  </si>
  <si>
    <t>182+28+Tam Phước</t>
  </si>
  <si>
    <t>136+29+Tam Phước</t>
  </si>
  <si>
    <t>10+31+Tân Biên</t>
  </si>
  <si>
    <t>168+16+Tân Biên</t>
  </si>
  <si>
    <t>174+19+Tân Biên</t>
  </si>
  <si>
    <t>38+47+Tân Biên</t>
  </si>
  <si>
    <t>13+16+Tân Hạnh</t>
  </si>
  <si>
    <t>21+16+Tân Hạnh</t>
  </si>
  <si>
    <t>358+16+Tân Hạnh</t>
  </si>
  <si>
    <t>359+16+Tân Hạnh</t>
  </si>
  <si>
    <t>360+16+Tân Hạnh</t>
  </si>
  <si>
    <t>134+26+Tân Hạnh</t>
  </si>
  <si>
    <t>279+35+Tân Hạnh</t>
  </si>
  <si>
    <t>56+43+Tân Hạnh</t>
  </si>
  <si>
    <t>64+17+Tân Hạnh</t>
  </si>
  <si>
    <t>171+26+Tân Hạnh</t>
  </si>
  <si>
    <t>207+26+Tân Hạnh</t>
  </si>
  <si>
    <t>26+39+Tân Hạnh</t>
  </si>
  <si>
    <t>294+44+Tân Hạnh</t>
  </si>
  <si>
    <t>295+44+Tân Hạnh</t>
  </si>
  <si>
    <t>296+44+Tân Hạnh</t>
  </si>
  <si>
    <t>413+35+Tân Hạnh</t>
  </si>
  <si>
    <t>75+35+Tân Hạnh</t>
  </si>
  <si>
    <t>47+9+Tân Hiệp</t>
  </si>
  <si>
    <t>175+11+Tân Hiệp</t>
  </si>
  <si>
    <t>108+12+Tân Hiệp</t>
  </si>
  <si>
    <t>522+12+Tân Hiệp</t>
  </si>
  <si>
    <t>126+15+Tân Hiệp</t>
  </si>
  <si>
    <t>271+23+Tân Hiệp</t>
  </si>
  <si>
    <t>281+23+Tân Hiệp</t>
  </si>
  <si>
    <t>96+30+Tân Hiệp</t>
  </si>
  <si>
    <t>13+32+Tân Hiệp</t>
  </si>
  <si>
    <t>169+8+Tân Hiệp</t>
  </si>
  <si>
    <t>139+9+Tân Hiệp</t>
  </si>
  <si>
    <t>172+9+Tân Hiệp</t>
  </si>
  <si>
    <t>197+9+Tân Hiệp</t>
  </si>
  <si>
    <t>173+30+Tân Hiệp</t>
  </si>
  <si>
    <t>69+39+Tân Hòa</t>
  </si>
  <si>
    <t>151+42+Tân Hòa</t>
  </si>
  <si>
    <t>135+47+Tân Hòa</t>
  </si>
  <si>
    <t>644+8+Tân Phong</t>
  </si>
  <si>
    <t>326+16+Tân Phong</t>
  </si>
  <si>
    <t>114+23+Tân Phong</t>
  </si>
  <si>
    <t>140+23+Tân Phong</t>
  </si>
  <si>
    <t>52+26+Tân Phong</t>
  </si>
  <si>
    <t>283+30+Tân Phong</t>
  </si>
  <si>
    <t>352+4+Tân Phong</t>
  </si>
  <si>
    <t>388+8+Tân Phong</t>
  </si>
  <si>
    <t>389+8+Tân Phong</t>
  </si>
  <si>
    <t>177+16+Tân Phong</t>
  </si>
  <si>
    <t>296+17+Tân Phong</t>
  </si>
  <si>
    <t>112+18+Tân Phong</t>
  </si>
  <si>
    <t>147+18+Tân Phong</t>
  </si>
  <si>
    <t>96+23+Tân Phong</t>
  </si>
  <si>
    <t>177+23+Tân Phong</t>
  </si>
  <si>
    <t>109+24+Tân Phong</t>
  </si>
  <si>
    <t>276+24+Tân Phong</t>
  </si>
  <si>
    <t>670+24+Tân Phong</t>
  </si>
  <si>
    <t>740+24+Tân Phong</t>
  </si>
  <si>
    <t>225+28+Tân Phong</t>
  </si>
  <si>
    <t>294+32+Tân Phong</t>
  </si>
  <si>
    <t>38+33+Tân Phong</t>
  </si>
  <si>
    <t>148+38+Tân Phong</t>
  </si>
  <si>
    <t>226+28+Tân Phong</t>
  </si>
  <si>
    <t>82+18+Tân Phong</t>
  </si>
  <si>
    <t>90+18+Tân Phong</t>
  </si>
  <si>
    <t>91+36+Tân Phong</t>
  </si>
  <si>
    <t>84+7+Tân Tiến</t>
  </si>
  <si>
    <t>162+15+Tân Tiến</t>
  </si>
  <si>
    <t>251+15+Tân Tiến</t>
  </si>
  <si>
    <t>51+17+Tân Vạn</t>
  </si>
  <si>
    <t>118+8+Thống Nhất</t>
  </si>
  <si>
    <t>121+8+Thống Nhất</t>
  </si>
  <si>
    <t>122+8+Thống Nhất</t>
  </si>
  <si>
    <t>14+63+Thống Nhất</t>
  </si>
  <si>
    <t>13+66+Thống Nhất</t>
  </si>
  <si>
    <t>17+66+Thống Nhất</t>
  </si>
  <si>
    <t>18+66+Thống Nhất</t>
  </si>
  <si>
    <t>33+14+Trảng Dài</t>
  </si>
  <si>
    <t>34+14+Trảng Dài</t>
  </si>
  <si>
    <t>215+20+Trảng Dài</t>
  </si>
  <si>
    <t>578+21+Trảng Dài</t>
  </si>
  <si>
    <t>721+21+Trảng Dài</t>
  </si>
  <si>
    <t>344+22+Trảng Dài</t>
  </si>
  <si>
    <t>554+22+Trảng Dài</t>
  </si>
  <si>
    <t>293+23+Trảng Dài</t>
  </si>
  <si>
    <t>312+23+Trảng Dài</t>
  </si>
  <si>
    <t>313+23+Trảng Dài</t>
  </si>
  <si>
    <t>354+23+Trảng Dài</t>
  </si>
  <si>
    <t>391+23+Trảng Dài</t>
  </si>
  <si>
    <t>519+24+Trảng Dài</t>
  </si>
  <si>
    <t>520+24+Trảng Dài</t>
  </si>
  <si>
    <t>454+26+Trảng Dài</t>
  </si>
  <si>
    <t>590+26+Trảng Dài</t>
  </si>
  <si>
    <t>604+26+Trảng Dài</t>
  </si>
  <si>
    <t>590+27+Trảng Dài</t>
  </si>
  <si>
    <t>174+29+Trảng Dài</t>
  </si>
  <si>
    <t>611+31+Trảng Dài</t>
  </si>
  <si>
    <t>552+32+Trảng Dài</t>
  </si>
  <si>
    <t>766+32+Trảng Dài</t>
  </si>
  <si>
    <t>455+34+Trảng Dài</t>
  </si>
  <si>
    <t>56+36+Trảng Dài</t>
  </si>
  <si>
    <t>1059+36+Trảng Dài</t>
  </si>
  <si>
    <t>973+40+Trảng Dài</t>
  </si>
  <si>
    <t>412+49+Trảng Dài</t>
  </si>
  <si>
    <t>680+49+Trảng Dài</t>
  </si>
  <si>
    <t>683+49+Trảng Dài</t>
  </si>
  <si>
    <t>394+53+Trảng Dài</t>
  </si>
  <si>
    <t>397+53+Trảng Dài</t>
  </si>
  <si>
    <t>419+53+Trảng Dài</t>
  </si>
  <si>
    <t>23+14+Trảng Dài</t>
  </si>
  <si>
    <t>58+14+Trảng Dài</t>
  </si>
  <si>
    <t>216+14+Trảng Dài</t>
  </si>
  <si>
    <t>234+14+Trảng Dài</t>
  </si>
  <si>
    <t>346+14+Trảng Dài</t>
  </si>
  <si>
    <t>357+14+Trảng Dài</t>
  </si>
  <si>
    <t>524+14+Trảng Dài</t>
  </si>
  <si>
    <t>528+14+Trảng Dài</t>
  </si>
  <si>
    <t>592+14+Trảng Dài</t>
  </si>
  <si>
    <t>613+14+Trảng Dài</t>
  </si>
  <si>
    <t>614+14+Trảng Dài</t>
  </si>
  <si>
    <t>657+14+Trảng Dài</t>
  </si>
  <si>
    <t>658+14+Trảng Dài</t>
  </si>
  <si>
    <t>30+19+Trảng Dài</t>
  </si>
  <si>
    <t>135+20+Trảng Dài</t>
  </si>
  <si>
    <t>200+20+Trảng Dài</t>
  </si>
  <si>
    <t>305+20+Trảng Dài</t>
  </si>
  <si>
    <t>341+20+Trảng Dài</t>
  </si>
  <si>
    <t>457+20+Trảng Dài</t>
  </si>
  <si>
    <t>458+20+Trảng Dài</t>
  </si>
  <si>
    <t>528+20+Trảng Dài</t>
  </si>
  <si>
    <t>531+20+Trảng Dài</t>
  </si>
  <si>
    <t>658+20+Trảng Dài</t>
  </si>
  <si>
    <t>661+20+Trảng Dài</t>
  </si>
  <si>
    <t>755+20+Trảng Dài</t>
  </si>
  <si>
    <t>541+21+Trảng Dài</t>
  </si>
  <si>
    <t>656+21+Trảng Dài</t>
  </si>
  <si>
    <t>657+21+Trảng Dài</t>
  </si>
  <si>
    <t>712+21+Trảng Dài</t>
  </si>
  <si>
    <t>327+23+Trảng Dài</t>
  </si>
  <si>
    <t>586+23+Trảng Dài</t>
  </si>
  <si>
    <t>326+24+Trảng Dài</t>
  </si>
  <si>
    <t>381+24+Trảng Dài</t>
  </si>
  <si>
    <t>383+24+Trảng Dài</t>
  </si>
  <si>
    <t>59+26+Trảng Dài</t>
  </si>
  <si>
    <t>264+26+Trảng Dài</t>
  </si>
  <si>
    <t>440+26+Trảng Dài</t>
  </si>
  <si>
    <t>539+26+Trảng Dài</t>
  </si>
  <si>
    <t>574+26+Trảng Dài</t>
  </si>
  <si>
    <t>660+27+Trảng Dài</t>
  </si>
  <si>
    <t>661+27+Trảng Dài</t>
  </si>
  <si>
    <t>894+28+Trảng Dài</t>
  </si>
  <si>
    <t>148+29+Trảng Dài</t>
  </si>
  <si>
    <t>553+29+Trảng Dài</t>
  </si>
  <si>
    <t>716+29+Trảng Dài</t>
  </si>
  <si>
    <t>385+31+Trảng Dài</t>
  </si>
  <si>
    <t>264+32+Trảng Dài</t>
  </si>
  <si>
    <t>637+32+Trảng Dài</t>
  </si>
  <si>
    <t>734+32+Trảng Dài</t>
  </si>
  <si>
    <t>754+32+Trảng Dài</t>
  </si>
  <si>
    <t>795+32+Trảng Dài</t>
  </si>
  <si>
    <t>256+35+Trảng Dài</t>
  </si>
  <si>
    <t>154+36+Trảng Dài</t>
  </si>
  <si>
    <t>349+36+Trảng Dài</t>
  </si>
  <si>
    <t>470+36+Trảng Dài</t>
  </si>
  <si>
    <t>521+36+Trảng Dài</t>
  </si>
  <si>
    <t>537+36+Trảng Dài</t>
  </si>
  <si>
    <t>668+36+Trảng Dài</t>
  </si>
  <si>
    <t>829+36+Trảng Dài</t>
  </si>
  <si>
    <t>968+36+Trảng Dài</t>
  </si>
  <si>
    <t>145+40+Trảng Dài</t>
  </si>
  <si>
    <t>445+23+Trảng Dài</t>
  </si>
  <si>
    <t>699+20+Trảng Dài</t>
  </si>
  <si>
    <t>727+20+Trảng Dài</t>
  </si>
  <si>
    <t>729+20+Trảng Dài</t>
  </si>
  <si>
    <t>734+20+Trảng Dài</t>
  </si>
  <si>
    <t>749+20+Trảng Dài</t>
  </si>
  <si>
    <t>628+35+Trảng Dài</t>
  </si>
  <si>
    <t>503+23+Trảng Dài</t>
  </si>
  <si>
    <t>308+19+Trảng Dài</t>
  </si>
  <si>
    <t>116+7+Quyết Thắng</t>
  </si>
  <si>
    <t>117+7+Quyết Thắng</t>
  </si>
  <si>
    <t>89+20+Trung Dũng</t>
  </si>
  <si>
    <t>Quy hoạch đất khu ở hiện hữu - cải tạo chỉnh trang</t>
  </si>
  <si>
    <t>PH</t>
  </si>
  <si>
    <t>KH24</t>
  </si>
  <si>
    <t>Quy hoạch đất ở hiện hữu cải tạo chỉnh trang</t>
  </si>
  <si>
    <t>Quy hoạch đất giao thông và đất ở dự án</t>
  </si>
  <si>
    <t>CPH_QHXD</t>
  </si>
  <si>
    <t>Quy hoạch đất ở hiện hữu, đất giao thông và đất dự kiến phát triển du lịch</t>
  </si>
  <si>
    <t>Quy hoạch đất ở hiện hữu và đất giao thông</t>
  </si>
  <si>
    <t>Quy hoạch đất ở hiện hữu</t>
  </si>
  <si>
    <t>Quy hoạch đất ở hiện hữu chỉnh trang</t>
  </si>
  <si>
    <t>Quy hoạch đất ở hiện hữu chỉnh trang và đất giao thông</t>
  </si>
  <si>
    <t xml:space="preserve">Quy hoạch đất ở hiện hữu </t>
  </si>
  <si>
    <t>Quy hoạch đất ở hiện hữu chỉnh trang, đất giao thông, đất cây xanh cách ly và đất kênh rạch mặt nước</t>
  </si>
  <si>
    <t>Quy hoạch đất ở hiện hữu, đất giao thông và đất giáo dục</t>
  </si>
  <si>
    <t>Nguyễn Thị Huỳnh  Trúc</t>
  </si>
  <si>
    <t>KH24_PS1_Ahong</t>
  </si>
  <si>
    <t>Võ Thị Tuyết Hồng</t>
  </si>
  <si>
    <t>QLĐT có</t>
  </si>
  <si>
    <t>Vũ Hoàng Hiệp</t>
  </si>
  <si>
    <t>1920+1919,898</t>
  </si>
  <si>
    <t>NNP-PKO</t>
  </si>
  <si>
    <t>1164,3+217,8205</t>
  </si>
  <si>
    <t>586,2+586,0244</t>
  </si>
  <si>
    <t>321+321,0684</t>
  </si>
  <si>
    <t>697,9+292,3416</t>
  </si>
  <si>
    <t>4472,7+4458,082</t>
  </si>
  <si>
    <t>3652,3+3216,533</t>
  </si>
  <si>
    <t>200+200,7358</t>
  </si>
  <si>
    <t>600+463,7968</t>
  </si>
  <si>
    <t>500+385,1864</t>
  </si>
  <si>
    <t>1150,9+1150,713</t>
  </si>
  <si>
    <t>533+532,9594</t>
  </si>
  <si>
    <t>534,8+534,8239</t>
  </si>
  <si>
    <t>330,2+330,1537</t>
  </si>
  <si>
    <t>99,8+99,7429</t>
  </si>
  <si>
    <t>140,4+140,366</t>
  </si>
  <si>
    <t>196,3+196,2876</t>
  </si>
  <si>
    <t>276,6+276,5929</t>
  </si>
  <si>
    <t>1209,4+1192,988</t>
  </si>
  <si>
    <t>261,4+261,4198</t>
  </si>
  <si>
    <t>437+437,4614</t>
  </si>
  <si>
    <t>156,2+155,9068</t>
  </si>
  <si>
    <t>262+265,9268</t>
  </si>
  <si>
    <t>2434,1+1631,184</t>
  </si>
  <si>
    <t>2311,9+2186,423</t>
  </si>
  <si>
    <t>4351,2+3634,627</t>
  </si>
  <si>
    <t>2012,8+2012,819</t>
  </si>
  <si>
    <t>1641+1642,069</t>
  </si>
  <si>
    <t>958,2+958,1741</t>
  </si>
  <si>
    <t>935+935,077</t>
  </si>
  <si>
    <t>1120,8+1120,679</t>
  </si>
  <si>
    <t>1077+1076,424</t>
  </si>
  <si>
    <t>500+1363,286</t>
  </si>
  <si>
    <t>2400+2093,68</t>
  </si>
  <si>
    <t>1000+1013,698</t>
  </si>
  <si>
    <t>1000+1078,757</t>
  </si>
  <si>
    <t>1000+929,5239</t>
  </si>
  <si>
    <t>1000+987,2383</t>
  </si>
  <si>
    <t>513+513,5814</t>
  </si>
  <si>
    <t>1000+1003,656</t>
  </si>
  <si>
    <t>1662,1+1655,715</t>
  </si>
  <si>
    <t>95,9+95,86131</t>
  </si>
  <si>
    <t>517,3+517,4021</t>
  </si>
  <si>
    <t>1676,9+1871,147</t>
  </si>
  <si>
    <t>200+987,4</t>
  </si>
  <si>
    <t>2275,4+2275,104</t>
  </si>
  <si>
    <t>1041,9+1042,151</t>
  </si>
  <si>
    <t>158,7+158,9521</t>
  </si>
  <si>
    <t>1167,1+660,4635</t>
  </si>
  <si>
    <t>533,5+457,4487</t>
  </si>
  <si>
    <t>803,7+803,4767</t>
  </si>
  <si>
    <t>837,4+893,8508</t>
  </si>
  <si>
    <t>722,6+722,4549</t>
  </si>
  <si>
    <t>9010,2+9009,336</t>
  </si>
  <si>
    <t>5071,6+5060,214</t>
  </si>
  <si>
    <t>447,4+447,4367</t>
  </si>
  <si>
    <t>563,7+563,1113</t>
  </si>
  <si>
    <t>437,4+437,279</t>
  </si>
  <si>
    <t>357,8+357,6196</t>
  </si>
  <si>
    <t>457,1+457,0576</t>
  </si>
  <si>
    <t>783,4+783,3951</t>
  </si>
  <si>
    <t>874,6+875,0232</t>
  </si>
  <si>
    <t>360,8+780,9849</t>
  </si>
  <si>
    <t>478+475,699</t>
  </si>
  <si>
    <t>463+461,4535</t>
  </si>
  <si>
    <t>450+448,5574</t>
  </si>
  <si>
    <t>470,9+467,1292</t>
  </si>
  <si>
    <t>240+96</t>
  </si>
  <si>
    <t>PKO-OCT</t>
  </si>
  <si>
    <t>241+96</t>
  </si>
  <si>
    <t>243+96</t>
  </si>
  <si>
    <t>244+96</t>
  </si>
  <si>
    <t>245+96</t>
  </si>
  <si>
    <t>246+96</t>
  </si>
  <si>
    <t>247+96</t>
  </si>
  <si>
    <t>248+96</t>
  </si>
  <si>
    <t>406+74</t>
  </si>
  <si>
    <t>Cá đớt</t>
  </si>
  <si>
    <t>Công văn số 8188/UBND-ĐT ngày 26/8/2016 của UBND thành phố vv thống nhất xử lý giao đất cho Giáo xứ Tân Lộc</t>
  </si>
  <si>
    <t>Diện tích Kế hoạch</t>
  </si>
  <si>
    <t>a) Khu công nghiệp</t>
  </si>
  <si>
    <t>b) Cụm công nghiệp</t>
  </si>
  <si>
    <t>c) Đất giao thông</t>
  </si>
  <si>
    <t>2.1.1. Đất phát triển hạ tầng</t>
  </si>
  <si>
    <t>a) Đất xây dựng cơ sở y tế</t>
  </si>
  <si>
    <t>b) Đất xây dựng cơ sở giáo dục và đào tạo</t>
  </si>
  <si>
    <t>d) Đất thủy lợi</t>
  </si>
  <si>
    <t xml:space="preserve">đ) Đất công trình năng lượng </t>
  </si>
  <si>
    <t>e) Đất chợ</t>
  </si>
  <si>
    <t>g) Đất có di tích lịch sử - văn hóa</t>
  </si>
  <si>
    <t>h) Đất sinh hoạt cộng đồng</t>
  </si>
  <si>
    <t>i) Đất ở đô thị</t>
  </si>
  <si>
    <t>Xây dựng hạ tầng khu dân cư và tái định cư phường Trảng Dài</t>
  </si>
  <si>
    <t>Khu dân cư phục vụ tái định cư phường Tam Hiệp (6,2 ha)</t>
  </si>
  <si>
    <t>k) Đất xây dựng trụ sở cơ quan</t>
  </si>
  <si>
    <t>m) Đất cơ sở tôn giáo</t>
  </si>
  <si>
    <t>n) Đất khu vui chơi, giải trí công cộng</t>
  </si>
  <si>
    <t>o) Đất sông, suối, ngòi, kênh, rạch</t>
  </si>
  <si>
    <t>a) Đất thương mại dịch vụ</t>
  </si>
  <si>
    <t>b) Đất cơ sở sản xuất phi nông nghiệp</t>
  </si>
  <si>
    <t>c) Đất sản xuất vật liệu xây dựng, làm đồ gốm</t>
  </si>
  <si>
    <t>đ) Đất xây dựng cơ sở y tế</t>
  </si>
  <si>
    <t>2.3.1. Các khu đất đấu giá</t>
  </si>
  <si>
    <t>phuoc36</t>
  </si>
  <si>
    <t>Khu đất số 100 (Thửa đất số 167 tờ bản đồ số 25 phường Tân Hạnh, thành phố Biên Hòa)</t>
  </si>
  <si>
    <t>phuoc37</t>
  </si>
  <si>
    <t>Khu đất số 101 (Thửa đất số 66 tờ bản đồ số 41 phường Tân Hạnh, thành phố Biên Hòa)</t>
  </si>
  <si>
    <t>Khu đất số 99 (Thửa đất số 197 tờ bản đồ số 27 phường Tân Tiến, thành phố Biên Hòa)</t>
  </si>
  <si>
    <t>2.3.2. Đất phát triển hạ tầng</t>
  </si>
  <si>
    <t>a) Đất xây dựng cơ sở  văn hóa</t>
  </si>
  <si>
    <t>b) Đất xây dựng cơ sở y tế</t>
  </si>
  <si>
    <t>c) Đất cơ sở thể dục thể thao</t>
  </si>
  <si>
    <t>d) Đất công trình năng lượng</t>
  </si>
  <si>
    <t>đ) Đất chợ</t>
  </si>
  <si>
    <t>LUC, LUK, HNK</t>
  </si>
  <si>
    <t>ODT, DGT</t>
  </si>
  <si>
    <t>bổ sung</t>
  </si>
  <si>
    <t>- Văn bản số 2508/BCH-TM ngày 20/10/2022 về việc đăng ký kế hoạch sử dụng đất năm 2023
- QĐ số 571/QĐ-UBND ngày 19/4/2016 của UBND thành phố v/v thu hồi đất do bà Trần Ngọc Thụy Trâm tự nguyện trả lại đất giao UBND phường Tam Phước quản lý
- Theo VB số 8641/STNMT-QH ngày 30/10/2020, sau khi đăng ký vào KHSDD, đề nghị Bộ CHQS nộp hồ sơ tại Trung tâm hành chính công tỉnh để Sở TNMT lập thủ tục trình UBND tỉnh giao đất
Công văn số 2563/BCH-TM ngày 25/09/2020 về việc giao đất tại phường Tam Phước</t>
  </si>
  <si>
    <t>Đã phê duyệt 15 hộ và 01 tổ chức. 03 hộ còn lại đang rà soát xử lý hồ sơ, 04 hộ chưa xét TĐC. Đon vị đã chuyển toàn bộ số tiền 2,42 tỷ đồng (để bồi thường  cho 3 hộ chưa nhận tiền) cho TTPTQĐ</t>
  </si>
  <si>
    <t>- Tờ trình số 9291/TTr-UBND ngày 30/11/2015 của UBND TP. Biên Hòa vv xin điều chỉnh cục bộ Quy hoạch phân khu 1/2000 phường Long Bình Tân (vị trí đoạn đường giao thông nằm giữa giai đoạn 2 và giai đoạn 3 dự kiến tại khu vực đất của dự án mở rộng Cảng Đồng Nai do Cty CP Cảng Đồng Nai làm chủ đầu tư) 
- Thông báo thu hồi đất số 2638/Thông báo-UBND ngày 17/4/2012 của UBND tỉnh 
- Theo Văn bản số 1156/CĐN-DACN ngày 13/12/2023 của Công ty CP Cảng Đồng Nai kết quả thực hiện dự án như sau: đã thu hồi 11,54 ha/11,86 ha; còn lại 3,18 ha đất công và 1,27 ha đất không được khai thác (Rạch Tham Mạng, đất hành lang bảo vệ đường ống công ty xăng dầu Đồng Nai)</t>
  </si>
  <si>
    <t xml:space="preserve"> - Văn bản số 9853/UBND-KTN ngày 17/8/2021 của UBND tỉnh Đồng Nai;
- Văn bản số 7795/UBND-KTN ngày 15/6/2021 của UBND TP. Biên Hòa v/v tiếp nhận bàn giao dự án Xây dựng Khu dân cư theo quy hoạch tại phường Trảng Dài, TP. Biên Hòa (4,5 ha);
- Văn bản số 1313/QLĐT-GT ngày 07/7/2021 của phòng QLĐT TP. Biên Hòa v/v tiếp nhận bàn giao và đề xuất CTĐT khu đất 4,5 ha phường Trảng Dài.
- Điều chỉnh tên dư án Xây dựng Khu dân cư theo quy hoạch phường Trảng Dài thành Xây dựng hạ tầng khu dân cư và tái định cư phường Trảng Dài tại Nghị quyết số 68/NQ-HĐND ngày 20/12/2022 của Hội đồng nhân dân thành phố về việc phê duyệt chủ trương đàu tư các dự án nhóm B, nhóm C trên địa bàn thành phố Biên hòa</t>
  </si>
  <si>
    <t>- Nghị quyết số 70/NQ-HĐND ngày 20/12/2022 của HĐND thành phố Biên Hòa về việc phê duyệt điều chỉnh chủ trương đầu tư các dự án nhóm B, nhóm C, trên địa bàn thành phố Biên Hòa
- Văn bản số 1105/BQLDA-DA ngày 19/8/2022 của BQLDA thành phố Biên Hòa về việc rà soát, đánh giá kế hoạch sử dụng đất năm 2022 và đăng ký kế hoạch sử dụng đất năm 2023 các dự án do BQLDA làm chủ đầu tư
- Nghị quyết số 54/NQ-HĐND ngày 12 /7/2018 của UBND thành phố Biên Hòa
- Văn bản số 8148/UBND-XDCB ngày 25/6/2018 của UBND thành phố Biên Hòa Vv thông báo đơn vị đầu tư về quyết định chủ trương đầu tư các dự án đầu tư công
- Dự án có diện tích 9,4 ha, ngày 25/9/2023 Ban Quản lý dự án thành phố Biên Hòa đăng ký dự án này với diện tích là 6,2 ha tại Văn bản số 1454/BQLDA-DA  của về việc đăng ký kế hoạch sử dụng đất năm 2024</t>
  </si>
  <si>
    <t>Tên cũ: Khu dân cư với các dịch vụ thương mại, nhà ở cao cấp và tái định cư số 26 (công ty CP kinh doanh nhà Đồng Nai)
Quyết định số 3462/QĐ-UBT ngày 05/10/2017 của UBND tỉnh về việc chấp thuận chủ trương đầu tư
Văn bản 276A/KDN ngày 07/9/2021 của Công ty
- Đến này đã giao đất 19,24/49,63 ha
+ Đã được UBND tỉnh giao đất 73.114,8 m2 (7,31 ha) tại Quyết định số 24/5/2021 của UBND tỉnh về việc sửa đổi Điều 1 Quyết định số 4176/QĐ-UBND ngày 23/11/2018 của UBND tỉnh về việc giao đất cho Công ty Cổ phần kinh doanh nhà Đồng Nai thực hiện dự án Khu dân cư với các dịch vụ thương mại, nhà ở cao cấp và tái định cư (khu dân cư số 3) tại phường Bửu Long
+ Đã được UBND tỉnh giao 119.318,4 m2 (11,93 ha) tại Quyết định số 2323/QĐ-UBND ngày 8/7/2020 về việc giao đất, cho thuê đất (đợt 2) để Công ty Cổ phần Kinh doanh nhà Đồng Nai thực hiện Dự án Khu dân cư với các dịch vụ thương mại, nhà ở cao cấp và tái định cư tại phường Bửu Long
Còn lại 30,39 ha</t>
  </si>
  <si>
    <t>Văn bản số 322/CT-KHKT ngày 23/8/2022 của Công ty CP Đầu tư phát triển nhà và đô thị IDICO về việc đăng ký KHSDĐ năm 2023 Dự án Khu nhà ở chung cư cao tầng đường QL1K, phường Hóa An, TP Biên Hòa
Quyết định số 1173/QĐ-TTg ngày 22/11/2000 của Thủ tướng Chính phủ về việc giao đất cho công ty phát triển đô thị và KCN thuộc Bộ Xây dựng.
Quyết định số 921/QĐ-BXD ngày 7/7/2000 của Bộ Xây dựng về việc phê duyệt dự án đầu tư
Quyết định số 2764/QĐ.CT.UBT ngày 28/7/1999 của UBND tỉnh Đồng Nai về việc chấp thuận chủ trương và giới thiệu địa diểm để lập thủ tục đầu tư xây dựng</t>
  </si>
  <si>
    <t>- QĐ số 5413/QĐ-UBND ngày 05/8/2021 của UBND TP. Biên Hòa v/v giao điều chỉnh, bổ sung kế hoạch đầu tư công năm 2021 nguồn vốn ngân sách TP. Biên Hòa (lần 1)
- Nghị quyết số 96/NQ-HĐND ngày 12/12/2019 của HĐND thành phố Biên Hòa sửa đổi, bổ sung quyết định chủ trương đầu tư các dự án nhóm B, trọng điểm nhóm C trong kế hoạch vốn đầu tư công trung hạn 5 năm 2016-2020.
- Nghị quyết số 102/2020/NQ-HĐND ngày 17/7/2020 của HĐND thành phố Biên Hòa sửa đổi, bổ sung kế hoạch đầu tư công trung hạn 5 năm 2016-2020.
- Diện tích dự án trong kế hoạch sử dụng đất năm 2023 là 11 ha, theo đề nghị của Ban Quản lý dự án thành phố Biên Hòa đề nghị điều chỉnh diện tích thành 7,4 ha tại Văn bản số 1993/BQLDA_DA ngày 5/12/2023 về việc thống nhất và giải trình các danh mục đăng ký nhu cầu kế hoạch sử dụng đất năm 2024 thành phố Biên Hòa và Văn bản số 1454/BQLDA-DA ngày 25/9/2023 về việc rà soát, đánh giá các dự án trong kế hoạch sử dụng đất năm 2023 và nhu cầu sử dụng đất năm 2024 các dự án do Ban quản lý dự án làm chủ đầu tư 
Ngày 29/9/2023, Ban Quản lý dự án đề xuất điều chỉnh diện tích từ 11,4 ha thành 7,4 ha tại Văn bản số 1454/BQLDA-DA ngày 29/9/2023 về việc chuyển báo cáo kết quả thực hiện kế hoạch sử dụng đất năm 2023 và đăng ký kế hoạch sử dụng đất năm 2024</t>
  </si>
  <si>
    <t>- Văn bản số 3244/SXD-QLQHKT ngày 27/8/2021 của SXD về lập kế hoạch sử dụng đất năm 2022 các huyện và thành phố (lần 2)
- Quyết định số 1453/QĐ-UBND ngày 11/5/2020 của UBND tỉnh về việc thu hồi đất của công ty Cổ phần Đồng Nai sử dụng tại phường Tân Hòa, thành phố Biên Hòa giao trung tâm Phát triển Quỹ đất tỉnh quản lý, xây dựng phương án khai thác
- UBND tỉnh chấp thuận sử dụng vào mục tiêu nhà ở xã hội, chuẩn bị đấu thầu lựa chọn nhà đầu tư
- Văn bản số 668/TTPTQĐ-QLPTĐT ngày 19/08/2020 của TTPTQĐ tỉnh về việc đăng ký kế hoạch sử dụng đất năm 2021 trên địa bàn thành phố Biên Hòa</t>
  </si>
  <si>
    <t>- Văn bản số 1087-TTPTQĐ-QLPTQĐ ngày 26/9/2022 của Trung tâm phát triển quỹ đất tỉnh về việc đăng ký kế hoạch sử dụng đất năm 2023 trên địa bàn thành phố Biên Hòa (chuyển tiếp sang năm 2023)
- Quyết định số 1398/QĐ-UBND  ngày 25/4/2017
- Trước đây tổng khu đất này nằm trên 2 thửa 153 tờ bản đồ số 9 và thửa 01 tờ bản đồ số 20, đến ngày 10/5/2018 thì 2 thửa đất này đã gộp lại thành 01 thửa, với số thửa là  153 tờ bản đồ số 9 phường Bửu Hòa tại Bản đồ trích lục và biên vẽ hợp thửa đất tờ bản đồ địa chính số 3667/2018 do Văn phòng đăng ký đất đai tỉnh lập (Hợp đồng số 1750/VPĐKĐĐ.</t>
  </si>
  <si>
    <t>Văn bản số 1676/TTPTQĐ-QLPTQĐ ngày 14/12/2023 của Trung tâm Phát triển quỹ đất tỉnh về việc có ý kiến trong kế hoạch sử dụng đất năm 2024 của các huyện, thành phố
(Khu đất Công ty Sản xuất Gạch men King Minh cũ)</t>
  </si>
  <si>
    <t>Văn bản số 1676/TTPTQĐ-QLPTQĐ ngày 14/12/2023 của Trung tâm Phát triển quỹ đất tỉnh về việc có ý kiến trong kế hoạch sử dụng đất năm 2024 của các huyện, thành phố
(Khu đất Công ty gốm Thái Dương cũ)</t>
  </si>
  <si>
    <t>QĐ số 3446/QĐ-UBND ngày 31/10/2019 của UBND tỉnh quyết định duyệt báo cáo kinh tế kỹ thuật đầu tư xây dựng Trạm y tế phường An Bình 
(nằm trong Khu dân cư phường An Bình mở rộng)</t>
  </si>
  <si>
    <t>Họ và tên</t>
  </si>
  <si>
    <r>
      <t>Diện tích (m</t>
    </r>
    <r>
      <rPr>
        <b/>
        <vertAlign val="superscript"/>
        <sz val="10"/>
        <rFont val="Times New Roman"/>
        <family val="1"/>
      </rPr>
      <t>2</t>
    </r>
    <r>
      <rPr>
        <b/>
        <sz val="10"/>
        <rFont val="Times New Roman"/>
        <family val="1"/>
      </rPr>
      <t>)</t>
    </r>
  </si>
  <si>
    <r>
      <t>Diện tích máy tính (m</t>
    </r>
    <r>
      <rPr>
        <b/>
        <vertAlign val="superscript"/>
        <sz val="10"/>
        <rFont val="Times New Roman"/>
        <family val="1"/>
      </rPr>
      <t>2</t>
    </r>
    <r>
      <rPr>
        <b/>
        <sz val="10"/>
        <rFont val="Times New Roman"/>
        <family val="1"/>
      </rPr>
      <t>)</t>
    </r>
  </si>
  <si>
    <t>Hạng mục</t>
  </si>
  <si>
    <t>DANH MỤC HỆ THỐNG BIỂU SỐ LIỆU KẾ HOẠCH SỬ DỤNG ĐẤT NĂM 2025  THÀNH PHỐ BIÊN HÒA</t>
  </si>
  <si>
    <t>Danh mục công trình, dự án không tiếp tục thực hiện trong kế hoạch sử dụng đất năm 2025 của thành phố Biên Hòa</t>
  </si>
  <si>
    <t>Kế hoạch sử dụng đất năm 2025 thành phố Biên Hòa</t>
  </si>
  <si>
    <t>Kế hoạch chuyển mục đích sử dụng đất năm 2025 theo loại đất hiện trạng thành phố Biên Hòa</t>
  </si>
  <si>
    <t>Kế hoạch chuyển mục đích sử dụng đất năm 2025 theo loại đất trong hồ sơ địa chính thành phố Biên Hòa</t>
  </si>
  <si>
    <t>Danh mục các dự án có sử dụng đất trồng lúa đất rừng phòng hộ trong năm 2025 thành phố Biên Hòa</t>
  </si>
  <si>
    <t>Kế hoạch thu hồi đất năm 2025 thành phố Biên Hòa</t>
  </si>
  <si>
    <t>Danh mục các dự án phải thu hồi đất trong năm 2025 thành phố Biên Hòa</t>
  </si>
  <si>
    <t>Danh mục công trình, dự án thực hiện trong năm 2025 thành phố Biên Hòa</t>
  </si>
  <si>
    <t>Chu chuyển đất đai trong kế hoạch sử dụng đất năm 2025 của thành phố Biên Hòa</t>
  </si>
  <si>
    <t>Danh sách các trường hợp đăng ký nhu cầu chuyển mục đích sử dụng đất của hộ gia đình, cá nhân trong năm 2025</t>
  </si>
  <si>
    <t>Danh sách các trường hợp đăng ký chuyển mục đích sử dụng đất từ đất nông nghiệp sang đất phi nông nghiệp không phải đất ở của hộ gia đình, cá nhân trong năm 2025</t>
  </si>
  <si>
    <t>Danh sách các trường hợp đăng ký chuyển mục đích từ phi nông nghiệp không phải đất ở sang đất ở của hộ gia đình, cá nhân trong năm 2025</t>
  </si>
  <si>
    <t>Hiện trạng sử dụng đất năm 2024 thành phố Biên Hòa</t>
  </si>
  <si>
    <t>Kết quả thực hiện kế hoạch sử dụng đất năm 2024 thành phố Biên Hòa</t>
  </si>
  <si>
    <t>Tình hình thực hiện các dự án trong kế hoạch sử dụng đất năm 2024 của thành phố Biên Hòa</t>
  </si>
  <si>
    <t>KẾT QUẢ THỰC HIỆN KẾ HOẠCH SỬ DỤNG ĐẤT NĂM 2024 THÀNH PHỐ BIÊN HÒA</t>
  </si>
  <si>
    <t>BẢNG CHU CHUYỂN ĐẤT ĐAI TRONG KẾ HOẠCH SỬ DỤNG ĐẤT NĂM 2025 CỦA THÀNH PHỐ BIÊN HÒA</t>
  </si>
  <si>
    <t>Diện tích năm 2024</t>
  </si>
  <si>
    <t>Diện tích KHSDĐ năm 2025</t>
  </si>
  <si>
    <t>DANH SÁCH CÁC TRƯỜNG HỢP ĐĂNG KÝ CHUYỂN MỤC ĐÍCH SỬ DỤNG ĐẤT CỦA HỘ GIA ĐÌNH, CÁ NHÂN TRONG NĂM 2025 CỦA THÀNH PHỐ BIÊN HÒA</t>
  </si>
  <si>
    <t>(Kèm theo Tờ trình số                   /TTr-UBND ngày        tháng 12 năm 2024 của Ủy ban nhân dân thành phố Biên Hòa)</t>
  </si>
  <si>
    <t>HIỆN TRẠNG SỬ DỤNG ĐẤT NĂM 2024 CỦA THÀNH PHỐ BIÊN HÒA</t>
  </si>
  <si>
    <t>KẾ HOẠCH SỬ DỤNG ĐẤT NĂM 2025 CỦA THÀNH PHỐ BIÊN HÒA</t>
  </si>
  <si>
    <t>KẾ HOẠCH THU HỒI ĐẤT NĂM 2025 CỦA THÀNH PHỐ BIÊN HÒA</t>
  </si>
  <si>
    <t>KẾ HOẠCH CHUYỂN MỤC ĐÍCH SỬ DỤNG ĐẤT NĂM 2025 THEO LOẠI ĐẤT TRONG HỒ SƠ ĐỊA CHÍNH CỦA THÀNH PHỐ BIÊN HÒA</t>
  </si>
  <si>
    <t>KẾ HOẠCH CHUYỂN MỤC ĐÍCH SỬ DỤNG ĐẤT NĂM 2025 THEO LOẠI ĐẤT HIỆN TRẠNG CỦA THÀNH PHỐ BIÊN HÒA</t>
  </si>
  <si>
    <t>(4)=(5)+...(29)</t>
  </si>
  <si>
    <t>Biểu CC/2025</t>
  </si>
  <si>
    <t>Kế hoạch được duyệt năm 2024 được duyệt tại Quyết định số 3518/QĐ-UBND ngày 29/12/2023
(ha)</t>
  </si>
  <si>
    <t>Khu công nghiệp Amata</t>
  </si>
  <si>
    <t>bienhoa361</t>
  </si>
  <si>
    <t>Trường Tiểu học Quang Vinh</t>
  </si>
  <si>
    <t>bienhoa3202</t>
  </si>
  <si>
    <t>Xây dựng đường D8 tại phường Quang Vinh</t>
  </si>
  <si>
    <t>phuoc50</t>
  </si>
  <si>
    <t>Xây dựng cải tạo một số tuyến đường đảm bảo tổ chức giao thông tại vị trí giao cắt giữa đường ven sông Cái với đường sắt Hà Nội - TP HCM</t>
  </si>
  <si>
    <t>bienhoa864</t>
  </si>
  <si>
    <t>bienhoa931</t>
  </si>
  <si>
    <t>Khu nhà ở công nhân và thu nhập thấp</t>
  </si>
  <si>
    <t>bienhoa994</t>
  </si>
  <si>
    <t>bienhoa1086</t>
  </si>
  <si>
    <t>bienhoa9351</t>
  </si>
  <si>
    <t>Hạ tầng khu tái định cư 49,32 ha phường Phước Tân, thành phố Biên Hòa</t>
  </si>
  <si>
    <t>bienhoa1993</t>
  </si>
  <si>
    <t>Thiền viện Duy Lực</t>
  </si>
  <si>
    <t>bienhoa87</t>
  </si>
  <si>
    <t>Điểm du lịch sinh thái nghỉ dưỡng kết hợp dịch vụ vui chơi giải trí tại Cù Lao Ba Xê (Công ty TNHH Thương mại - Dịch vụ Hoàng Gia Bảo)</t>
  </si>
  <si>
    <t>bienhoa1903</t>
  </si>
  <si>
    <t>Trạm trộn bê tông nhựa nóng</t>
  </si>
  <si>
    <t>bienhoa1082</t>
  </si>
  <si>
    <t>phuoc44</t>
  </si>
  <si>
    <t>Khu đất số 24 (Tờ 18 thửa 102)</t>
  </si>
  <si>
    <t>bienhoa1457</t>
  </si>
  <si>
    <t>Thửa đất số 76 tờ 23</t>
  </si>
  <si>
    <t>bienhoa3199</t>
  </si>
  <si>
    <t>Thửa đất số 267 tờ 05</t>
  </si>
  <si>
    <t>phuoc47</t>
  </si>
  <si>
    <t>bienhoa11408</t>
  </si>
  <si>
    <t>Nhà văn hóa Thanh niên tỉnh Đồng Nai</t>
  </si>
  <si>
    <t>bienhoa197</t>
  </si>
  <si>
    <t>Bia tưởng niệm gắn với trung tâm học tập cộng đồng</t>
  </si>
  <si>
    <t>2.3.3. Đất sinh hoạt cộng đồng</t>
  </si>
  <si>
    <t>2.3.4. Đất xây dựng trụ sở của tổ chức sự nghiệp</t>
  </si>
  <si>
    <t>2.3.5. Đất xây dựng trụ sở cơ quan</t>
  </si>
  <si>
    <t>Trung tâm tích hợp dữ liệu tỉnh (Sở Thông tin và Truyền thông)</t>
  </si>
  <si>
    <t>2.3.6. Đất ở đô thị</t>
  </si>
  <si>
    <t>ODT, CLN</t>
  </si>
  <si>
    <t>- Theo Quyết định số 3966 ngày 3/12/2013 của UBND Tỉnh về việc duyệt điều chỉnh cục bộ chi tiết xây dựng 1/2000 KCN Amata và Công văn số 4734/UBNT-ĐT ngày 22/6/2015 của UBND Tỉnh vv chấp thuận cho Công ty cổ phần Amata đầu tư mở rộng KCN Amata.
- Văn bản số 2004/TTg-CN ngày 25/12/2007 của Thủ tướng Chính phủ về việc chủ trương đầu tư mở rộng KCN Long Bình (Amata), tỉnh Đồng Nai và được chấp thuận điều chỉnh ranh giới, diện tích tại Văn bản số 349/TTg-KTN ngày 06/3/2009 
- Công văn số 252/CV-Land ngày 25/9/2024 của Công ty Cổ phần Đô thị Amata Biên Hòa</t>
  </si>
  <si>
    <t>Đã hoàn thành công tác bồi thường, giao đất cho Ban Quản lý dự án TP, hiện tại đang lập thủ tục cho thuê các Công ty sản xuất gốm
Điều chỉnh giảm diện tích từ 6,97 ha thành 2,34 ha do bổ sung 02 khu đất đấu giá (Thửa đất số 66 tờ bản đồ số 41 - Khu đất Công ty gốm Thái Dương cũ và thửa đất số 167 tờ bản đồ số 25 phường Tân Hạnh-Khu đất Công ty Sản xuất Gạch men King Minh cũ) tại Văn bản số 8818/STNMT-TTPTQĐ ngày 24/10/2023 của Sở Tài nguyên và Môi trường về việc điều chỉnh dự kiến nguồn thu từ đất giá quyền sử dụng đất giai đoạn 2022-2025</t>
  </si>
  <si>
    <t>Nghị quyết số 68/NQ-HĐND ngày 20/12/2022 của HĐND tp. Biên Hòa;
Quyết định số 843/QĐ-UBND ngày 19/4/2024</t>
  </si>
  <si>
    <t>- QĐ số 5413/QĐ-UBND ngày 05/8/2021 của UBND TP.Biên Hòa v/v giao điều chỉnh, bổ sung kế hoạch đầu tư công năm 2021 nguồn vốn ngân sách TP.Biên Hòa (lần 1)
- QĐ số 824/UBND-ĐT ngày 13/3/2019 của UBND TP.Biên Hòa v/v phê duyệt báo cáo nghiên cứu khả thi công trình xây dựng Đường vào trường mầm non Tân Tiến và Trường tiểu học Tân Tiến</t>
  </si>
  <si>
    <t>Nghị quyết số 59/NQ-HĐND ngày 13/10/2022 của HĐND thành phố Biên Hòa;
 Quyết định số 1991/QĐ-UBND ngày 27/07/2023 của UBND thành phố Biên Hòa về duyệt BCNCKT</t>
  </si>
  <si>
    <t>Nghị Quyết số 27/NQ-HĐND ngày 22/9/2022 của HĐND tỉnh</t>
  </si>
  <si>
    <t>Quyết định số 2936/QĐ-UBND ngày 22/08/2017 của UBND tỉnh về việc chủ trương đầu tư dự án giai đoạn 1 dự án Khu dân cư và Tái định cư tại ấp Đồng, xã Phước Tân, thành phố Biên Hòa, tỉnh Đồng Nai
Quyết định chấp thuận chủ trương đầu tư số 2607/QĐ-UBND ngày 04/9/2024 của UBND tỉnh</t>
  </si>
  <si>
    <t>Quyết định số 2207/QĐ-UBND ngày 13/7/2016 của UBND tỉnh về việc chấp thuận chủ trương đầu tư và được chấp thuận điều chỉnh chủ trương tại Quyết định số 05/QĐ-UBND ngày 02/01/2020 (trong đó, điều chỉnh diện tích thực hiện dự án thành 19,02 ha)
Đã được xác nhận hoàn thành công tác bồi thường đợt 2 tại Văn bản số 12286/UBND-ĐT ngày 10/9/2020 của UBND thành phố Biên Hòa (diện tích 14,49 ha), Đợt 1 (3,35 ha)
Văn bản số 1117/UBND-ĐT ngày 13/2/2014 của UBND tỉnh về việc địa điểm đầu tư (trong đó có nội dung chấp thuận chủ trương đầu tư);</t>
  </si>
  <si>
    <t>Văn bản số 12/10/2009, UBND tỉnh có số 8204/UBND-CNN thỏa thuận địa điểm
Văn bản số 2746/UBND-CNN ngày 20/4/2012 của UBND tỉnh chấp thuận đầu tư dự án;
Văn bản số 879//UBND-CNN ngày 22/01/2019 của UBND tỉnh về việc gia hạn tiến độ sử dụng đất của Công ty TNHH Minh Luận</t>
  </si>
  <si>
    <t>'+ Công Văn số 29/2022-TGN ngày 05/10/2022 V/v đăng ký kế hoạch sử dụng đất năm 2023;
+ VB số 10949/UBND-KTN ngày 24/9/2019 của UBND tỉnh giao cho UBND thành phố Biên Hòa quản lý, lập thủ tục đầu tư dự án làm khu tái định cư
+ Thông báo thu hồi đất số 1070/TB-UBND ngày 8/6/2011 của UBND TP. Biên Hòa; 
+ Công văn thỏa thuận địa điểm số 2740/UBND-ĐT ngày 12/5/2014 của UBND thành phố Biên Hòa
+ Văn bản số 9210/UBND-ĐT ngày 27/12/2014 của UBND thành phố Biên Hòa về việc chấp thuận đầu tư dự án nhà ở</t>
  </si>
  <si>
    <t>- Quyết định số 1442/QĐ-UBND ngày 11/5/2020 của UBND tỉnh Đồng Nai v/v phê duyệt điều chỉnh cục bộ quy hoạch chi tiết tỷ lệ 1/500 Khu dân cư theo quy hoạch tại phường Trảng Dài, TP. Biên Hòa.
- Văn bản số 3799/UBND-ĐT ngày 07/10/2013 của UBND thành phố Biên Hòa về việc chấp thuận chủ trương đầu tư dự án phát triển nhà ở khu dân cư (giai đoạn 2) taik phường Trảng Dài, thành phố Biên Hòa; Quyết định số 741/QĐ-UBND ngày 26/3/2024 của UBND tỉnh về việc chấp thuận điều chỉnh chủ trương đầu tư</t>
  </si>
  <si>
    <t>Quyết định chấp thuận chủ trường đầu tư số 3143/UBND-ĐT cấp lần đầu ngày 08/9/2011 của UBND thành phố Biên Hòa, được UBND tỉnh Đồng Nai điều chỉnh tiến độ thực hiện dự án tại Văn bản số 15969/UBND-KTN ngày 29/12/2020, Quyết định số 1694/QĐ-UBND ngày 14/7/2023 và Quyết định số 2684/QĐ-UBND ngày 30/7/2024</t>
  </si>
  <si>
    <t>Nghị quyết số 01/2022/NQ-HĐND ngày 15/04/2022 của HĐND tỉnh về việc thông qua danh mục bổ sung các dự án thu hồi đất năm 2022 tỉnh Đồng Nai
Nghị quyết số 36/NQ-HĐND ngày 8/12/2023 của Hội đồng nhân dân tỉnh quyết định chủ trương đầu tư và điều chỉnh chủ trương đầu tư một số dự án trên địa bàn tỉnh (trong đó chấp thuận chủ trương đầu tư hạng mục Xây dựng các tuyến đường trong nội bộ Khu 1 - khu đô thị thương mại dịch vụ Biên Hòa 1 , diện tích 5,27 ha)</t>
  </si>
  <si>
    <t>Văn bản số 9908/STNMT-QH ngày 24/11/2022 của Sở Tài nguyên và Môi trường về việc rà soát, tham mưu kiến nghị giao đất tôn giáo tôn giáo của Thiền viện Duy Lực
(thửa 100 tờ bản đồ số 43, An Hòa, hiện thửa đất này của Phan Văn Long (chủ trì) đã nhận chuyển nhượng)
Văn bản số 684/UBND-KTN ngày 16/01/2024 của UBND tỉnh (trong đó có  nội dung chấp thuận chủ trương)</t>
  </si>
  <si>
    <t>- Công văn số 17/2022-HGB ngày 05/10/2022 của Công ty TNHH TMDV Hoàng Gia Bảo về việc đăng ký kế hoạch sử dụng đất năm 2023
 - Quyết định chủ trương đầu tư số 1964/QĐ-UBND ngày 11/6/2018 của UBND tỉnh Đồng Nai;
- Văn bản số 4729/UBND-ĐT ngày 22/6/2015 của UBND tỉnh Đồng Nai về việc chấp thuận chủ trương và thỏa thuận địa điểm
- Quyết định chấp thuận điều chỉnh chủ trương đầu tư số 2837/QĐ-UBND ngày 26/9/2024 của UBND tỉnh Đồng Nai</t>
  </si>
  <si>
    <t>Công văn số 10/2024/CV-BA ngày 17/10/2024 của Công ty TNHH Xây dựng giao thông Bình An về việc đăng ký kế hoạch sử dụng đất trong năm 2025</t>
  </si>
  <si>
    <t>Quyết định chủ trương đầu tư số 262/QĐ-UBND ngày 21/1/2020 của UBND tỉnh (thực hiện theo hình thức thỏa thuận nhận chuyển nhượng)</t>
  </si>
  <si>
    <t>Quyết định số 2949/QĐ-UBND ngày 31/10/2022 của UBND tỉnh Đồng Nai (thu hồi đất)</t>
  </si>
  <si>
    <t>Quyết định số 2015/QĐ-UBND ngày 04/8/2022 của UBND tỉnh Đồng Nai</t>
  </si>
  <si>
    <t>Quyết định số 2009/QĐ-UBND ngày 04/8/2022 của UBND tỉnh Đồng Nai</t>
  </si>
  <si>
    <t>- Công văn số 7655/UBND-CNN ngày 23/07/2018 của UBND tỉnh Đồng Nai về việc công ty Hoàng Gia Bảo đề nghị thuê đất
- Văn bản 853/TTPTQĐ-QLPTQĐ ngày 13/8/2021 v/v đăng ký KHSDĐ năm 2022 một số khu đất TTPTQĐ tỉnh được giao quản lý trên địa bàn TP. Biên Hòa.
- Quyết định giao đất số 2774/QĐ-UBND ngày 08/8/2018
- Quyết định số 2013/QĐ-UBND ngày 04/8/2022 của UBND tỉnh Đồng Nai (thu hồi đất)</t>
  </si>
  <si>
    <t>Văn bản số 10543/UBND-KTNS ngày 31/8/2021 của UBND tỉnh về việc chủ trương đầu tư Nhà Văn hóa Thanh niên tỉnh Đồng Nai;
Vị trí xây dựng Nhà Văn hóa Thanh niên tỉnh Đồng Nai tại Văn bản số 9818/UBND-KTN ngày 16/7/2021 của UBND thành phố Biên Hòa;
Công văn số 2303-CV/TĐTN-BPT ngày 09/10/2024 của Ban chấp hành đoàn tỉnh Đồng Nai;</t>
  </si>
  <si>
    <t>Quyết định  2921/QĐ-UBND ngày 30/7/2024 của UBND thành phố về việc giao điều chỉnh, bổ sung kế hoạch đầu tư công năm 2024 nguồn vốn ngân sách thành phố Biên Hòa</t>
  </si>
  <si>
    <t>Đã được Hội đồng nhân dân tỉnh thông qua danh mục đấu thầu lựa chọn nhà đầu tư tại Nghị quyết số 18/2021/NQ-HĐND
Quyết định chấp thuận chủ trường trường đầu tư số 158/QĐ-UBND ngày 18/1/2024 của UBND tỉnh;
Quyết định chấp thuận nhà đầu tư số 2668/QĐ-UBND ngày 11/9/2024 của UBND tỉnh</t>
  </si>
  <si>
    <t>Đơn vị đăng ký, chủ đầu tư hoặc đơn vị chịu trách nhiệm thực hiện</t>
  </si>
  <si>
    <t>Bộ CHQS tỉnh</t>
  </si>
  <si>
    <t>Công an tỉnh</t>
  </si>
  <si>
    <t>Công an thành phố</t>
  </si>
  <si>
    <t>Công ty CP Đô thị Amata Biên Hòa</t>
  </si>
  <si>
    <t>Công ty KCN Hố Nai</t>
  </si>
  <si>
    <t>TTDVCI</t>
  </si>
  <si>
    <t>Ban Quản lý dự án Tp. Biên Hòa</t>
  </si>
  <si>
    <t>Sở Y tế</t>
  </si>
  <si>
    <t>Ban Quản lý Dự án Đầu tư xây dựng tỉnh</t>
  </si>
  <si>
    <t>Cty Tín Nghĩa Á Châu</t>
  </si>
  <si>
    <t>Cty CP Cảng Đồng Nai</t>
  </si>
  <si>
    <t>Cty cổ phần sonadezi An Bình</t>
  </si>
  <si>
    <t>Bến xe BH</t>
  </si>
  <si>
    <t>Trung tâm phát triển quỹ đất tỉnh</t>
  </si>
  <si>
    <t>Công ty Đồng Thuận</t>
  </si>
  <si>
    <t>Ban Quản lý dự án điện Miền Nam</t>
  </si>
  <si>
    <t>Công ty TNHH MTV Điện lực Đồng Nai</t>
  </si>
  <si>
    <t>UBND phường</t>
  </si>
  <si>
    <t>Liên hiệp HTX DV NN TH Đồng Nai</t>
  </si>
  <si>
    <t>Cty CP Thành phố Du lịch sinh thái Sơn Tiên</t>
  </si>
  <si>
    <t>UBND phường An Hòa</t>
  </si>
  <si>
    <t>Công ty An Hưng Phát</t>
  </si>
  <si>
    <t>Công ty Tràng An</t>
  </si>
  <si>
    <t>Công ty CP phát triển hạ tầng An Hưng Phát</t>
  </si>
  <si>
    <t>Công ty Cổ phần Đầu tư và Phát triển Kinh Oanh Đồng Nai</t>
  </si>
  <si>
    <t>Công ty TNHH Minh Luận</t>
  </si>
  <si>
    <t>công ty CP kinh doanh nhà Đồng Nai</t>
  </si>
  <si>
    <t>Công ty CPVLXD Thế Giới Nhà</t>
  </si>
  <si>
    <t>Công ty D2D</t>
  </si>
  <si>
    <t>Công ty CP XD Dân dụng CN số 1 ĐN</t>
  </si>
  <si>
    <t>Cty Toàn Thịnh Phát</t>
  </si>
  <si>
    <t>Công ty PT nhà và đô thị IDiCO</t>
  </si>
  <si>
    <t>UBND thành phố</t>
  </si>
  <si>
    <t>Công ty Thế Giới Nhà</t>
  </si>
  <si>
    <t>Ban Quản lý dự án BTGPMB&amp;HTTĐC</t>
  </si>
  <si>
    <t>Trung tâm Phát triển Quỹ đất tỉnh</t>
  </si>
  <si>
    <t>Chi cục Thi hành án</t>
  </si>
  <si>
    <t>Cục THA</t>
  </si>
  <si>
    <t>Sở Nội vụ</t>
  </si>
  <si>
    <t>Cty TNHH SX Thương Mại Tiến Lộc</t>
  </si>
  <si>
    <t>DNTN Cao Vân</t>
  </si>
  <si>
    <t>Tổng Công ty Bảo Việt Nhân Thọ</t>
  </si>
  <si>
    <t>Công ty TNHH Xăng dầu Vũ Đại Phát</t>
  </si>
  <si>
    <t>Công ty Cổ phần Tập đoàn Việt Phát</t>
  </si>
  <si>
    <t>Công ty TNHH Thương mại - Dịch vụ Hoàng Gia Bảo</t>
  </si>
  <si>
    <t>Cty TNHH SX Xây dựng Giao thông Bình An</t>
  </si>
  <si>
    <t>HTX An Phát</t>
  </si>
  <si>
    <t>Công ty CP Đầu tư Xây dựng và Vật liệu Đồng Nai</t>
  </si>
  <si>
    <t>Liên hiệp HTX nông nghiệp dịch vụ tổng hợp</t>
  </si>
  <si>
    <t>Công ty CP Đầu tư Phát triển Cường Thuận IDICO</t>
  </si>
  <si>
    <t>Cty TNHH Xuân thủy</t>
  </si>
  <si>
    <t>Cty Cổ phần bệnh viện quốc tế chấn thương chỉnh hình Sài Gòn</t>
  </si>
  <si>
    <t>Trung tâm Phát triển Quỹ đất thành phố</t>
  </si>
  <si>
    <t>Ban Chấp hành Đoàn tỉnh</t>
  </si>
  <si>
    <t>UBND phường Tân Hiệp</t>
  </si>
  <si>
    <t>Sở Công thương</t>
  </si>
  <si>
    <t>Liên đoàn Lao động tỉnh</t>
  </si>
  <si>
    <t>Sở TTTT</t>
  </si>
  <si>
    <t>Công ty TNHH Dream Home Hóa An</t>
  </si>
  <si>
    <t>Sở Xây dựng</t>
  </si>
  <si>
    <t>QHXD</t>
  </si>
  <si>
    <t>Chức năng QH Xây dựng</t>
  </si>
  <si>
    <t>Quyết định phê duyệt QHXD</t>
  </si>
  <si>
    <t>Nằm ngoài vùng quy hoạch</t>
  </si>
  <si>
    <t>Nằm ngoài vùng quy hoạch (CQP)</t>
  </si>
  <si>
    <t>Bản đồ điều chỉnh quy hoạch chi tiết xây dựng  tỷ lệ 1/2000 được UBND tỉnh Đồng Nai phê duyệt tại Quyết định số: 1957 ngày 27/7/2010</t>
  </si>
  <si>
    <t>Đất an ninh quốc phòng</t>
  </si>
  <si>
    <t>QHPK A2 (Quyết định số 104/QĐ-UBND ngày 12/12/2022)</t>
  </si>
  <si>
    <t>Đất công trình hành chính</t>
  </si>
  <si>
    <t>QHPK C4 (Quyết định số 2916/QĐ-UBND ngày 12/9/2016)</t>
  </si>
  <si>
    <t>Đất công nghiệp</t>
  </si>
  <si>
    <t>chồng ghép (Quyết định số 3386/QĐ.UBND ngày 20/11/2012 và nằm ngoài vùng quy hoạch (Phước Tân))</t>
  </si>
  <si>
    <t>Đất dịch vụ đô thị, Đất công trình đầu mối hạ tầng kỹ thuật, Đất giao thông, Đất cây xanh cách ly, Đất công nghiệp</t>
  </si>
  <si>
    <t>Quyết định số 2537/QĐ.UBND ngày 09/06/2012 QHCG Phường Tân Hạnh</t>
  </si>
  <si>
    <t>Tam Phước: Nằm ngoài vùng quy hoạch 
Phước Tân: Đất giao thông</t>
  </si>
  <si>
    <t>Theo QHPK C1, C3 và D1</t>
  </si>
  <si>
    <t>Đất giao thông, Đất dịch vụ đô thị</t>
  </si>
  <si>
    <t>Đất y tế</t>
  </si>
  <si>
    <t>Quyết định số 2230/QĐ.UBND ngày 13/08/2012 QHCG</t>
  </si>
  <si>
    <t xml:space="preserve">Đất y tế </t>
  </si>
  <si>
    <t>QHPK A2 (Quyết định số 104/QĐ-UBND ngày 12/12/2022 )</t>
  </si>
  <si>
    <t>Khu trung tâm công cộng</t>
  </si>
  <si>
    <t>QHPK C2 (Quyết định số 3625/QĐ-UBND ngày 08/11/2019)</t>
  </si>
  <si>
    <t>Đất giáo dục, đất giao thông, Đất ở dự án</t>
  </si>
  <si>
    <t>Quyết định số 3365/QĐ.UBND ngày 16/11/2012 QH chi tiết XD</t>
  </si>
  <si>
    <t>Đất giáo dục</t>
  </si>
  <si>
    <t>Quyết định số 458/QĐ-UBND ngày 13 tháng 02 năm 2015 duyệt quy hoạch chi tiết xây dựng tỷ lệ 1/500 khu dân cư và tái định cư tại xã Phước Tân</t>
  </si>
  <si>
    <t>chồng ghép (Quyết định số 556/QĐ.UBND ngày 19/02/2013)</t>
  </si>
  <si>
    <t xml:space="preserve">Đất giáo dục </t>
  </si>
  <si>
    <t>QĐ 3285/QĐ-UBND ngày 18/9/2017 vv Phê duyệt quy hoạch chi tiết xây dựng tỷ lệ 1/500 Khu dân cư với các dịch vụ thương mại, nhà ở cao cấp và tái định cư (khu dân cư số 3), phường Bửu Long</t>
  </si>
  <si>
    <t>BĐ ĐCQHCT XD (Quyết định số 1669/QĐ.UBND ngày 16/06/2009)</t>
  </si>
  <si>
    <t>Đất giao thông, Đất giáo dục</t>
  </si>
  <si>
    <t>Đất thể dục thể thao</t>
  </si>
  <si>
    <t>QHPK B4 (Quyết định số 1487/QĐ-UBND ngày 08/6/2022)</t>
  </si>
  <si>
    <t>QHPK A9 (Quyết định số 3355/QĐ-UBND ngày 21/12/2023)</t>
  </si>
  <si>
    <t>đất giáo dục, đất giao thông</t>
  </si>
  <si>
    <t>Quyết định số 2231/QĐ.UBND ngày 13/08/2012 QHCG</t>
  </si>
  <si>
    <t>Đất giao thông, đất ở dự án, đất công viên cây xanh</t>
  </si>
  <si>
    <t>Quyết định số 1182/QĐ.UBND ngày 05/02/2012 QHCG</t>
  </si>
  <si>
    <t>Đất dịch vụ đô thị, đất giao thông</t>
  </si>
  <si>
    <t>Chồng ghép (Quyết định số 1482/QĐ.UBND ngày 06/04/2012)</t>
  </si>
  <si>
    <t>Phê duyệt theo QĐ chi tiết 1/500 Khu tái định cư đường tránh QL 1A (Công ty Đồng Thuận)</t>
  </si>
  <si>
    <t>Đất giáo dục, đất giao thông, đất công viên cây xanh</t>
  </si>
  <si>
    <t>Quyết định số 555/QĐ.UBND ngày 19/02/2013 QHCG Phường Tân Hiệp</t>
  </si>
  <si>
    <t>QHPK A1C2 (Quyết định số 1185/QĐ-UBND ngày 10/5/2022)</t>
  </si>
  <si>
    <t>Đất trường THCS- Tiểu học- Mầm non, đất giao thông</t>
  </si>
  <si>
    <t>Quy hoạch phân khu A9 phê duyệt tại Quyết định số 3355/QĐ-UBND ngày 21/12/2023</t>
  </si>
  <si>
    <t>chồng ghép (Quyết định số 3385/QĐ.UBND ngày 20/11/2012)</t>
  </si>
  <si>
    <t>Đất cây xanh cách ly, đất giao thông</t>
  </si>
  <si>
    <t>Đất đầu mối hạ tầng kỹ thuật</t>
  </si>
  <si>
    <t>An Bình: Đất cây xanh chuyên đề, đất cây xanh cách ly, đất giao thông;
phường Thống Nhất: Đất giao thông, Đất mặt nước, Đất tôn giáo,  tín ngưỡng, Đất công viên cây xanh;
phường Quyết Thắng: Đất ở dự án, Đất giao thông;
phường Tân Mai: Đất tôn giáo,  tín ngưỡng, Đất mặt nước, Đất giao thông, Đất công viên cây xanh;
phường Tam Hiệp: Đất mặt nước, Đất giao thông, Đất công viên cây xanh.</t>
  </si>
  <si>
    <t>Quyết định số 104/QĐ-UBND ngày 12/12/2022 QHPK A2;
Bản đồ điều chỉnh quy hoạch chi tiết xây dựng tỷ lệ 1/2000 được UBND tỉnh Đồng Nai phê duyệt tại Quyết định số: 1669 ngày 16/6/2009;
Quyết định số 557/QĐ.UBND ngày 19/02/2013 QHCG Phường Tam Hiệp;
Quyết định số 2230/QĐ.UBND ngày 13/08/2012 QHCG Phường Thống Nhất;
Bản đồ điều chỉnh quy hoạch chi tiết xây dựng tỷ lệ 1/2000 được UBND tỉnh Đồng Nai phê duyệt tại Quyết định số: 1115 ngày 10/5/2010 Phường Tân Mai.</t>
  </si>
  <si>
    <t>Tân Hòa: Đất giao thông
Tân Biên: Đất giao thông</t>
  </si>
  <si>
    <t>Quyết định số 1487/QĐ-UBND ngày 08/6/2022 phân khu B4</t>
  </si>
  <si>
    <t>Đất giao thông + cây xanh cách ly</t>
  </si>
  <si>
    <t>Thống Nhất: Đất mặt nước, đất giao thông
Hiệp Hòa: Đất giao thông</t>
  </si>
  <si>
    <t>Quyết định số 2230/QĐ.UBND ngày 13/08/2012 QHCG phường Thống Nhất
QHPK A4 (Quyết định số 2551/QĐ-UBND ngày 28/7/2021 ) phường Hiệp Hòa</t>
  </si>
  <si>
    <t>QHPK A4 (Quyết định số 2551/QĐ-UBND ngày 28/7/2021 )</t>
  </si>
  <si>
    <t>Trung Dũng: đất giao thông; 
Thống Nhất: Đất giao thông</t>
  </si>
  <si>
    <t>Quyết định số 1838/QĐ.UBND ngày 20/06/2014 QHCG phường Trung Dũng; 
Quyết định số 2230/QĐ.UBND ngày 13/08/2012 QHCG phường Thống Nhất</t>
  </si>
  <si>
    <t>Đất giao thông + Công viên cây xanh</t>
  </si>
  <si>
    <t>chồng ghép (Quyết định số 3385/QĐ.UBND ngày 20/11/2012 (Bửu Long); Quyết định số 1483/QĐ.UBND ngày 06/04/2012 (Hòa Bình))</t>
  </si>
  <si>
    <t>Tân Biên: Đất giao thông, đất đầu mối hạ tầng kỹ thuật, khu cây xanh cách ly, khu ở dự án mật độ cao, khu ở hiện hữu- cải tạo chỉnh trang
Long Bình: Đất hạ tầng kỹ thuật</t>
  </si>
  <si>
    <t>Đất công trình đầu mối hạ tầng kỹ thuật</t>
  </si>
  <si>
    <t>chồng ghép (Quyết định số 3384/QĐ.UBND ngày 20/11/2012)</t>
  </si>
  <si>
    <t>chồng ghép (Quyết định số 557/QĐ.UBND ngày 19/02/2013)</t>
  </si>
  <si>
    <t>Đất văn hóa, đất mặt nước, đất giao thông</t>
  </si>
  <si>
    <t>Đất cây xanh cách ly dọc sông</t>
  </si>
  <si>
    <t>phường Tam Hiệp: Đất giao thông, Đất công viên cây xanh, Đất mặt nước;
phường Tân Mai: Đất tôn giáo,  tín ngưỡng, Đất giao thông, Đất công viên cây xanh, Đất mặt nước;
phường Thống Nhất: Đất tôn giáo,  tín ngưỡng, Đất giao thông, Đất công viên cây xanh, Đất mặt nước.</t>
  </si>
  <si>
    <t>Quyết định số 557/QĐ.UBND ngày 19/02/2013 QHCG Phường Tam Hiệp
Quyết định số 2230/QĐ.UBND ngày 13/08/2012 QHCG Phường Thống Nhất
Bản đồ điều chỉnh quy hoạch chi tiết xây dựng tỷ lệ 1/2000 được UBND tỉnh Đồng Nai phê duyệt tại Quyết định số: 1115 ngày 10/5/2010 Phường Tân Mai</t>
  </si>
  <si>
    <t>Thống Nhất: Đất tôn giáo, tín ngưỡng, Đất mặt nước, Đất ở hiện hữu, đất giao thông</t>
  </si>
  <si>
    <t>Quyết định số 2230/QĐ.UBND ngày 13/08/2012 QHCG phường Thống Nhất</t>
  </si>
  <si>
    <t>Đất công trình đầu mối hạ tầng kỹ thuật + đất mặt nước</t>
  </si>
  <si>
    <t>Đất công viên cây xanh</t>
  </si>
  <si>
    <t>Tân Hạnh: Đất giao thông, Đất công trình đầu mối hạ tầng kỹ thuật, Đất dự kiến phát triển du lịch, Đất phát triển du lịch, Đất cây xanh cách ly
C. Thảo: Đất cây xanh cách ly</t>
  </si>
  <si>
    <t>Quyết định số 2537/QĐ.UBND ngày 09/06/2012 QHCG Phường Tân Hạnh
QHPK A9 (Quyết định số 3355/QĐ-UBND ngày 21/12/2023)</t>
  </si>
  <si>
    <t>QHPK C3 (Quyết định số 613/QĐ-UBND ngày 03/3/2020 )</t>
  </si>
  <si>
    <t>Công viên cây xanh</t>
  </si>
  <si>
    <t>Quyết định số 1589/QĐ-UBND ngày 29 tháng 05 năm 2014 phê duyệt điều chỉnh quy hoạch chi tiết xây dựng tỷ lệ 1/500 Khu dân cư tại núi Dòng Dài, xã Phước Tân, thành phố Biên Hòa (quy mô 156,53 ha do Côn</t>
  </si>
  <si>
    <t>Tam Phước: Nằm ngoài vùng quy hoạch 
Phước Tân: Đất cây xanh cấp đô thị</t>
  </si>
  <si>
    <t>QHPK D1, D2</t>
  </si>
  <si>
    <t>Tam Phước: Nằm ngoài vùng quy hoạch 
Phước Tân: Khu TT công cộng - TMDV</t>
  </si>
  <si>
    <t>QHPK D1 (Quyết định số 3318/QĐ-UBND ngày 21/10/2019)</t>
  </si>
  <si>
    <t>Đất giao thông + đất ở dự án</t>
  </si>
  <si>
    <t>Quyết định số 561/QĐ.UBND ngày 19/02/2013 QHCG Phường Tân Biên</t>
  </si>
  <si>
    <t>Đất tôn giáo</t>
  </si>
  <si>
    <t>Đất công trình tôn giáo</t>
  </si>
  <si>
    <t>Đất công trình di tích</t>
  </si>
  <si>
    <t>Quyết định số 1838/QĐ.UBND ngày 20/06/2014 QHCG</t>
  </si>
  <si>
    <t>Đất tôn giáo, di tích</t>
  </si>
  <si>
    <t>Đất ở hiện hữu + đất ở dự án</t>
  </si>
  <si>
    <t>Đất ở dự án - mật độ cao</t>
  </si>
  <si>
    <t>nhiều loại đất</t>
  </si>
  <si>
    <t>Theo QĐ chi tiết 1/500 Khu tái định cư đường tránh QL 1A (Công ty Đồng Thuận)</t>
  </si>
  <si>
    <t>Đất ở hiện hữu, Đất giao thông, Đất ở dự án</t>
  </si>
  <si>
    <t>Đất ở dự án, đất giao thông</t>
  </si>
  <si>
    <t>Quyết định số 3365/QĐ.UBND ngày 16/11/2012 QHCG</t>
  </si>
  <si>
    <t>Đất ở dự án</t>
  </si>
  <si>
    <t>Đất ở dự án + đất giao thông</t>
  </si>
  <si>
    <t>QĐ 2262_2/7/2021/UBND tỉnh Đồng Nai về việc phê duyệt đồ án ĐC QHCT 1/500 KDCtheo QH tại phường Phước Tân (Cty Đồng Thuận</t>
  </si>
  <si>
    <t>Theo QHCT (nhiefu loại đất)</t>
  </si>
  <si>
    <t>QĐ 3285/QĐ-UBND ngày 18/9/2017 vv Phê duyệt quy hoạch chi tiết xây dựng tỷ lệ 1/500 Khu dân cư với các dịch vụ thương mại, nhà ở cao cấp và tái định cư (khu dân cư số 3), phường Bửu Long, thành phố Bi</t>
  </si>
  <si>
    <t>Đất nhà ở liên kế</t>
  </si>
  <si>
    <t>Quyết định số 10672/QĐ-UBND ngày 18/12/2006 QH chi tiết XD</t>
  </si>
  <si>
    <t xml:space="preserve">Thống Nhất: Đất ở dự án, đất ở hiện hữu, đất giao thông, đất công viên cây xanh;
Tân Mai: Đất giao thông, Đất công viên cây xanh, Đất ở hiện hữu, Đất ở dự án
</t>
  </si>
  <si>
    <t>Quyết định số 2230/QĐ.UBND ngày 13/08/2012 QHCG phường Thống Nhất
Bản đồ điều chỉnh quy hoạch chi tiết xây dựng tỷ lệ 1/2000 được UBND tỉnh Đồng Nai phê duyệt tại Quyết định số: 1115 ngày 10/5/2010 Phường Tân Mai</t>
  </si>
  <si>
    <t>nằm ngoài vùng quy hoạch</t>
  </si>
  <si>
    <t>Đất công viên cây xanh, Đất ở hiện hữu, Đất giao thông</t>
  </si>
  <si>
    <t>Khu ở dự án mật độ cao, đất giao thông</t>
  </si>
  <si>
    <t>Đất dịch vụ đô thị</t>
  </si>
  <si>
    <t>Bản đồ điều chỉnh quy hoạch chi tiết xây dựng tỷ lệ 1/2000 được UBND tỉnh Đồng Nai phê duyệt tại Quyết định số: 1115 ngày 10/5/2010 Phường Tân Mai</t>
  </si>
  <si>
    <t>Đất giáo dục, đất thương mại dịch vụ, đất ở dự án, đất dịch vụ đô thị, đất giao thông</t>
  </si>
  <si>
    <t xml:space="preserve"> Đất dự trữ phát triển dân cư</t>
  </si>
  <si>
    <t>QHPK C3 (Quyết định số 613/QĐ-UBND ngày 03/3/2020)</t>
  </si>
  <si>
    <t>QĐ số 4217/QĐ-UBND ngày 24-11-2017 v/v ĐCCB QHPK tỷ lệ 1/2000 chuyển đổi công năng KCNBH1 thành khu Đô thị TMDV</t>
  </si>
  <si>
    <t>Đất công trình hành chính, đất giao thông, đất công viên cây xanh</t>
  </si>
  <si>
    <t>Đất cây xanh cách ly, Đất ở hiện hữu</t>
  </si>
  <si>
    <t>Đất tôn giáo tín ngưỡng</t>
  </si>
  <si>
    <t>Đất dự phòng, đất giao thông</t>
  </si>
  <si>
    <t>Khu cây xanh - Công viên - Cấp đơn vị ở</t>
  </si>
  <si>
    <t>Đất giao thông,Đất ở hiện hữu</t>
  </si>
  <si>
    <t>Đất công viên cây xanh + đất mặt nước</t>
  </si>
  <si>
    <t>khu TT công cộng + đất cây xanh cách ly</t>
  </si>
  <si>
    <t>Cây xanh cách ly</t>
  </si>
  <si>
    <t>Sông ngòi</t>
  </si>
  <si>
    <t>Trảng Dài: Đất công viên cây xanh, đất mặt nước, đất giao thông; 
Tân Biên:Đất cây xanh cách ly, Đất giao thông, Đất mặt nước, Đất công viên cây xanh; 
Tân Hòa: Đất công viên cây xanh, Đất mặt nước ; 
Hố Nai: công viên cây xanh, cây xanh cách ly, đất mặt nước</t>
  </si>
  <si>
    <t>Quyết định số 3365/QĐ.UBND ngày 16/11/2012 QHCG phường Trảng Dài; 
Quyết định số 2691/QĐ.UBND ngày 19/09/2012 QHCG Phường Tân Hòa;
Quyết định số 561/QĐ.UBND ngày 19/02/2013 QHCG Phường Tân Biên
Quyết định số 3384/QĐ.UBND ngày 20/11/2012 ( Hố Nai)</t>
  </si>
  <si>
    <t>Sông, suối</t>
  </si>
  <si>
    <t>Theo QH chi tiết (có nhiều loại đất)</t>
  </si>
  <si>
    <t>Khu TT công cộng + Khu ở dự án</t>
  </si>
  <si>
    <t>Khu TT công cộng - TMDV</t>
  </si>
  <si>
    <t>Đất thương mại,  dịch vụ</t>
  </si>
  <si>
    <t>Đất hạ tầng kỹ thuật</t>
  </si>
  <si>
    <t>Đất hỗn hợp (dự án)</t>
  </si>
  <si>
    <t>Khu lâm viên rừng trồng</t>
  </si>
  <si>
    <t>Sông ngòi- ao hồ- cảnh quan, Khu du lịch cấp đô thị</t>
  </si>
  <si>
    <t>Quyết định số 3318/QĐ-UBND ngày 21/10/2019 (Phân khu D1)</t>
  </si>
  <si>
    <t>Đất du lịch</t>
  </si>
  <si>
    <t>Đất du lịch + Ao hồ cảng quan</t>
  </si>
  <si>
    <t>Tam Phước: Sông ngòi- ao hồ- cảnh quan, Khu du lịch cấp đô thị 
Phước Tân: Đất du lịch + Ao hồ cảng quan</t>
  </si>
  <si>
    <t>Tam Phước: Sông ngòi- ao hồ- cảnh quan, Khu du lịch cấp đô thị Phước Tân: Đất du lịch + Ao hồ cảng quan</t>
  </si>
  <si>
    <t>Đất ở dự án, Đất giáo dục, Đất giao thông</t>
  </si>
  <si>
    <t>Đất giao thông, Đất công nghiệp</t>
  </si>
  <si>
    <t>Đất công trình đầu mối hạ tầng kỹ thuật, Đất giao thông, Đất công nghiệp</t>
  </si>
  <si>
    <t>Đất ở dự án, Đất giao thông</t>
  </si>
  <si>
    <t>Đất giao thông,Đất ở dự án</t>
  </si>
  <si>
    <t>Đất dịch vụ đô thị,Đất giáo dục</t>
  </si>
  <si>
    <t>Đất TMDV</t>
  </si>
  <si>
    <t>Đất dịch vụ đô thị, đất mặt nước</t>
  </si>
  <si>
    <t>chồng ghép (Quyết định số 1483/QĐ.UBND ngày 06/04/2012)</t>
  </si>
  <si>
    <t>Đất ở dự án, đất ở hiện hữu</t>
  </si>
  <si>
    <t>Đất dịch vụ công cộng (đô thị)</t>
  </si>
  <si>
    <t>Đất mặt nước</t>
  </si>
  <si>
    <t>Đất dự phòng</t>
  </si>
  <si>
    <t>Đất giao thông, Đất công viên cây xanh</t>
  </si>
  <si>
    <t>Đất dịch vụ công cộng</t>
  </si>
  <si>
    <t>Đất dịch vụ công cộng (đô thị), đất giao thông</t>
  </si>
  <si>
    <t>Nhiều loại đất</t>
  </si>
  <si>
    <t>Đất ở xây mới</t>
  </si>
  <si>
    <t>Ghi chú khác</t>
  </si>
  <si>
    <t>CÁC DỰ ÁN ĐỀ XUẤT BỔ SUNG NHƯNG KHÔNG ĐỦ ĐIỀU KIỆN TỔNG HỢP VÀO KẾ HOẠCH SỬ DỤNG ĐẤT</t>
  </si>
  <si>
    <t>Khu dân cư An Hòa tại phường An Hòa, thành phố Biên Hòa</t>
  </si>
  <si>
    <t>Nút giao ngã tư Tân Phong</t>
  </si>
  <si>
    <t>Công ty CP Phát triển hạ tầng An Hưng Phát</t>
  </si>
  <si>
    <t>TTPTQĐ tỉnh</t>
  </si>
  <si>
    <t>Trảng Dài, Tân Phong, Tân Hiệp, Tân Tiến</t>
  </si>
  <si>
    <t>BSX</t>
  </si>
  <si>
    <t>Chưa có chủ trương</t>
  </si>
  <si>
    <t>chức năng dự án này là đất giao thông (trạm phát điện phục vục nút giao thông hầm chui Tân Phong, tuy nhiên Quy hoạch là đất ở tại đô thị</t>
  </si>
  <si>
    <t>lk</t>
  </si>
  <si>
    <t>Đã hoàn thành công tác bồi thường</t>
  </si>
  <si>
    <t xml:space="preserve">- Đã có quyết định thu hồi đất 0,38/0,38 ha. 
- Đã phê duyệt PABT 33/33 hộ. 15/33 hộ đã nhận tiền và bàn giao mặt bằng. Diện tích đã bàn giao mặt bằng là 1.272/3.716m2. </t>
  </si>
  <si>
    <t>Đã xác nhận hoàn thành công tác bồi thường</t>
  </si>
  <si>
    <t>- Đã hoàn thành công tác giải phóng mặt bằng.</t>
  </si>
  <si>
    <t>- Văn bản số 1451/CV-VKSBH ngày 14/9/2022 của Viện kiểm sát nhân dân thành phố Biên Hòa về việc đưa diện tích đất trụ sở Viện kiểm sát nhân dân TP Biên Hòa vào kế hoạch sử dụng đất năm 2023
-  Quyết định số 800/TTr-TNMT ngày 7/9/2007 của STNMT về việc VKSND tỉnh đề nghị thu hồi và tạm giao đất để thực hiện việc bồi thường, giải phóng mặt bằng tại phường Quang Vinh
- Quyết định số 4162/QĐ.CT.UBT ngày 13/9/2004 thu hồi và tạm giao đất để thực hiện việc bồi thường, giải phóng mặt bằng và lập thủ tục đầu tư xây dựng trụ sở làm việc Viện Kiểm sát Nhân dân thành phố Biên Hòa tại phường Quang Vinh
- Quyết định số 2258/QĐ-UBND ngày 31/7/2024 của UBND tỉnh về việc giao đất cho Viện Kiểm sát nhân dân thành phố Biên Hòa để tiếp tục sử dụng làm trụ sở làm việc tại phường Quang Vinh, thành phố Biên Hòa</t>
  </si>
  <si>
    <t>- Đã ban hành toàn bộ quyết định thu hồi đất 
 - Đã bàn giao mặt bằng 0,7 ha/1,33ha (đất tổ chức). Phần còn lại đang thực hiện công tác bồi thường.
- Nghị quyết số 113/NQ-HĐND ngày 23/7/2024 của HĐND thành phố về việc phê duyệt điều chỉnh chủ trương đầu tư các dự án nhóm B, nhóm C trên địa bàn thành phố Biên Hòa; trong đó hủy, loại khỏi danh mục đầu tư công dự án Trường THCS Tân Biên. Nguyên nhân hủy: Do chưa triển khai được công tác bồi thường, thu hồi đất, thời gian thực hiện kéo dài nên chưa thể khời công xây dựng công trình.</t>
  </si>
  <si>
    <t>- Nghị Quyết số 54/2018/NQ-HĐND ngày 12/7/2018 của Hội đồng nhân dân thành phố Biên Hòa về việc quyết định chủ trương đầu tư dự án
- Nghị quyết số 113/NQ-HĐND ngày 23/7/2024 của HĐND thành phố về việc phê duyệt điều chỉnh chủ trương đầu tư các dự án nhóm B, nhóm C trên địa bàn thành phố Biên Hòa; trong đó hủy, loại khỏi danh mục đầu tư công dự án Trường Tiểu học Trảng Dài 3. Nguyên nhân hủy: Do số giải tỏa trắng nhiều, thành phố chưa có quỹ đất để bố trí tái định cư cho các hộ dân bị giải tỏa; thời gian thực hiện kéo dài, nhưng vẫn chưa hoàn thành công tác bồi thường để khởi công xây dựng công trình</t>
  </si>
  <si>
    <t>Nghị quyết số 113/NQ-HĐND ngày 23/7/2024 của HĐND thành phố về việc phê duyệt điều chỉnh chủ trương đầu tư các dự án nhóm B, nhóm C trên địa bàn thành phố Biên Hòa; trong đó hủy, loại bỏ khỏi danh mục đầu tư công dự án Xây dựng hạ tầng khu dân cư phục vụ tái định cư Tân Phong 2. Nguyên nhân hủy: thời gian thực hiện dự án kéo dài, nhưng vẫn chưa hoàn thành công tác bồi thường để khởi công xây dựng công trình; khu đất chưa phù hợp với chức năng của Quy hoạch chung (quy hoạch được duyệt là đất quốc phòng); hiện có 1 phần diện tích đất Trung đoàn 935 được giao quản lý, chưa bàn giao về cho địa phương</t>
  </si>
  <si>
    <t>Quyết định số 943/QĐ-UBND ngày 06/5/2024 của UBND thành phố Biên Hòa triển khai thực hiện Nghị quyết số 104/NQ-HĐND ngày 24/4/2024 của HĐND thành phố Biên Hòa về việc phê duyệt điều chỉnh chủ trương đầu tư các dự án nhóm B, nhóm C trên địa bàn thành phố Biên Hòa. Theo đó Hủy dự án Hạ tầng khu tái định cư phường Thống Nhất - Tân Mai 2</t>
  </si>
  <si>
    <t>Quyết định chủ trương đầu tư số 430/QĐ-UBND ngày 01/02/2019 của UBND tỉnh.
Văn bản số 4697/UBND-KTN ngày 02/5/2024 của UBND tỉnh về việc chấm dứt hoạt động dự án Nhà hàng Monkok tại phường Tân Tiến, thành phố Biên Hòa do ông Vũ Bá Lộc làm chủ đầu tư (trong đó giao Sở Kế hoạch và Đầu tư thông báo chấm dứt hoạt động dự án)</t>
  </si>
  <si>
    <t>DỰ ĐÃ HOÀN THÀNH (10 DỰ ÁN)</t>
  </si>
  <si>
    <t>DỰ ÁN HỦY (5 DỰ ÁN)</t>
  </si>
  <si>
    <t>Hồ Văn Năm</t>
  </si>
  <si>
    <t>Phan Hồ Nhựt</t>
  </si>
  <si>
    <t>bs25</t>
  </si>
  <si>
    <t>A</t>
  </si>
  <si>
    <r>
      <t xml:space="preserve">Phụ lục I.
TÌNH HÌNH THỰC HIỆN CÁC CÔNG TRÌNH, DỰ ÁN QUÁ 02 NĂM LIÊN TỤC
TRONG KẾ HOẠCH SỬ DỤNG ĐẤT NĂM 2024 THÀNH PHỐ BIÊN HÒA
</t>
    </r>
    <r>
      <rPr>
        <i/>
        <sz val="10"/>
        <rFont val="Times New Roman"/>
        <family val="1"/>
      </rPr>
      <t>(Kèm theo Văn bản số      /TNMT-QLĐĐ ngày    tháng  12 năm 2024 của Phòng Tài nguyên và Môi trường)</t>
    </r>
  </si>
  <si>
    <t>ẨN</t>
  </si>
  <si>
    <t>DA/A</t>
  </si>
  <si>
    <t>Diện tích Kế hoạch 2024 (ha)</t>
  </si>
  <si>
    <t>Chủ đầu tư, cơ quan, đơn vị, tổ chức đề nghị cung cấp tài liệu</t>
  </si>
  <si>
    <t>Đánh dấu dự án quá 3 năm</t>
  </si>
  <si>
    <t>RÀ SOÁT CÁC ĐIỀU KIỆN ĐẺ CHUYỂN TIẾP SANG KHSDĐ NĂM 2024</t>
  </si>
  <si>
    <t>Đánh dấu 17 dự án bổ sung lần 2</t>
  </si>
  <si>
    <t>Mã tiến độ</t>
  </si>
  <si>
    <t xml:space="preserve">Chốt
Chuyển tiếp/HUY
đk1: chưa quá 3 năm
đk2: có VBTĐNCSDĐ của STNMT(thẩm định để giao đất)
đk3: đã có QĐ thu hồi hoặc thu hồi 1 phần
đk4: đang có trong dự thảo bố trí vốn năm 2024
đk5: còn thời gian thực hiện theo quyết định chủ trượng có chủ trương, đến nay vẫn còn thời hạn trong </t>
  </si>
  <si>
    <t>Có Văn bản thẩm đinh nhu cầu sử dụng đất</t>
  </si>
  <si>
    <t>Vốn (X)</t>
  </si>
  <si>
    <t>Ghi chú chung</t>
  </si>
  <si>
    <t>Vốn 2023 
(triệu đồng)</t>
  </si>
  <si>
    <t xml:space="preserve">Vốn 2024 
(triệu đồng) </t>
  </si>
  <si>
    <t>dem</t>
  </si>
  <si>
    <t>I. Dự án đã hoàn thành (10 dự án)</t>
  </si>
  <si>
    <t>bienhoa550</t>
  </si>
  <si>
    <t>bienhoa554</t>
  </si>
  <si>
    <t>bienhoa591</t>
  </si>
  <si>
    <t>ngan2</t>
  </si>
  <si>
    <t>bienhoa606</t>
  </si>
  <si>
    <t>tai17</t>
  </si>
  <si>
    <t>2.1. Các dự án đã có quyết định thu hồi đất</t>
  </si>
  <si>
    <t>- Đã phê duyệt 137 hộ/137 hộ. Đã bàn giao mặt bằng 134 hộ/137 hộ (diện tích bàn giao khoảng 144,16 ha)
- Đã xét TĐC 15 hộ/15 hộ giải tỏa trắng.
- Hiện còn 02 hộ chưa đồng ý bàn giao mặt bằng (diện tích khoảng 0,6 ha)</t>
  </si>
  <si>
    <t>Đã xây dựng tường rào tại một phần mở rộng, một phần còn lại chưa xây dựng do chờ điều chỉnh lại chủ trương đầu tư theo hồ sơ điều chỉnh Cụm công nghiệp dốc 47
Đã hoàn thành công tác bồi thường, giao đất cho Ban Quản lý dự án TP, hiện tại đang lập thủ tục cho thuê các Công ty sản xuất gốm
Điều chỉnh giảm diện tích từ 6,97 ha thành 2,34 ha do bổ sung 02 khu đất đấu giá (Thửa đất số 66 tờ bản đồ số 41 - Khu đất Công ty gốm Thái Dương cũ và thửa đất số 167 tờ bản đồ số 25 phường Tân Hạnh-Khu đất Công ty Sản xuất Gạch men King Minh cũ) tại Văn bản số 8818/STNMT-TTPTQĐ ngày 24/10/2023 của Sở Tài nguyên và Môi trường về việc điều chỉnh dự kiến nguồn thu từ đất giá quyền sử dụng đất giai đoạn 2022-2025</t>
  </si>
  <si>
    <t>- Đã hoàn thành công tác bồi thường về đất. Còn 01 hộ đang thực hiện công tác bồi thường hỗ trợ tài sản và vật kiến trúc</t>
  </si>
  <si>
    <t>Đã hoàn thành công tác bồi thường. Tiếp tục chuyển tiếp để thực hiện các thu tục giao đất, cho thuê đất trong năm kế hoạch sử dụng đất</t>
  </si>
  <si>
    <t xml:space="preserve">- Đã có Quyết định thu hồi đất toàn bộ dự án. Hiện đang thực hiện các thủ tục giao đất 
- Thông báo thu hồi đất số 1445/TB-UBND ngày 17/10/2011 của UBND thành phố Biên Hòa </t>
  </si>
  <si>
    <t>- Đã có Quyết định phê duyệt phương án bồi thường 72/72 hộ. Trong đó 72 hộ đã bàn giao mặt bằng, diện tích là 1,5ha/1,51ha. 
 - Tiếp tục triển khai công tác thu hồi đất, giao đất theo quy định</t>
  </si>
  <si>
    <t>- Đã phê duyệt PABT 29/29 hộ
- Đã bàn giao mặt bằng 24/29 hộ với diện tích 0,64/0,73 ha. 
 - Đang hoàn chỉnh hồ sơ thực hiện cưỡng chế thu hồi đất 05 hộ còn lại.
Nghị quyết số 113/NQ-HĐND ngày 23/7/2024 của HĐND thành phố về việc phê duyệt điều chỉnh chủ trương đầu tư các dự án nhóm B, nhóm C trên địa bàn thành phố Biên Hòa; trong đó dự án Trường THCS Ngô Nhơn Tịnh được điều chỉnh tiến độ đến hết năm 2025</t>
  </si>
  <si>
    <t>- Đã hoàn thành công tác bồi thường, hỗ trợ;
Nghị quyết số 113/NQ-HĐND ngày 23/7/2024 của HĐND thành phố về việc phê duyệt điều chỉnh chủ trương đầu tư các dự án nhóm B, nhóm C trên địa bàn thành phố Biên Hòa; trong đó dự án Trường THCS Tân Hạnh  được điều chỉnh tiến độ đến hết năm 2025</t>
  </si>
  <si>
    <t>- Đã hoàn thành công tác thu hồi, bồi thương, đang tiếp thục hiện công tác giao đất
- Quyết định số 4369/QĐ-UBND ngày 04/10/2017 của UBND thành phố về việc phê duyệt dự án đầu tư xây dựng công trình</t>
  </si>
  <si>
    <t>- Văn bản số 8440/STNMT-QH  ngày 7/12/2018 của Sở Tài nguyên và Môi trường về việc thẩm định nhu cầu sử dụng đất và điều kiện kiện giao đất để đầu tư xây dựng trường THCS Thống Nhất tại phường Thống Nhất</t>
  </si>
  <si>
    <t xml:space="preserve">- Đã phê duyệt PABT 5/5 hộ
Đã bàn giao mặt bằng 4/5 hộ
Còn 1 hộ thu hồi đất của người đã chết; Hiện thành phố đã ban hành Quyết định ngày 29/8/2024 sửa đổi bổ sung người thừa kế khi thu hồi đất của người đã chết. TTPTQĐ đang tống đạt, vận động và lập thủ tục trình TP ban hành lại QĐ cưỡng chế thu hồi đất dự kiến hoàn thành trong năm 2024 </t>
  </si>
  <si>
    <t>- Đã hoàn thành công tác thu hồi, bồi thường GPMB 1,3/1,3 ha. Tiếp tục thực hiện các thủ tục giao đất
- Quyết định số 1606/QĐ-UBND ngày 28/05/2019 của UBND tỉnh Đồng Nai về việc thu hồi đất để giao TTPTQĐ quản lý</t>
  </si>
  <si>
    <t>- Quyết định số 4840/QĐ-UBND ngày 30/10/2017 của UBND thành phố Biên Hòa về việc duyệt Báo cáo nghiên cứu khả thi (dự án đầu tư)
'- Hiện nay, Trung tâm đã trình UBND thành phố đã phê duyệt bồi thường, hỗ trợ cho 30/30 hộ (26 hộ đã nhận tiền bồi thường, tuy nhiên chưa có quỹ đất để bố trí tái định cư nên các hộ dân chưa bàn giao mặt bằng).
- Về tái định cư: UBND thành phố đã phê duyệt phương án tái định cư cho 22 hộ tại các khu tái định cư Quang Vinh, Bửu Long. Tuy nhiên, hiện nay chưa có đất tái định cư để bàn giao nên hộ dân chưa bàn giao mặt bằng. Còn lại 02 hộ đến nay UBND phường chưa xét tái định cư.
Nghị quyết số 113/NQ-HĐND ngày 23/7/2024 của HĐND thành phố về việc phê duyệt điều chỉnh chủ trương đầu tư các dự án nhóm B, nhóm C trên địa bàn thành phố Biên Hòa; trong đó dự án Trường TH Phan Đăng Lưu được điều chỉnh tiến độ đến hết năm 2025</t>
  </si>
  <si>
    <t>- Quyết định số 3925/QĐ-UBND ngày 9/11/2007 của UBND tỉnh Đồng Nai về việc phê duyệt dự án đầu tư;
- Đã hoàn thành công tác bồi thường.</t>
  </si>
  <si>
    <t>- Đã hoàn thành công tác thu hồi, bồi thường 1,03/1,03 ha. Tiếp tục thực hiện thủ tục giao đất;
'- Văn bản số 2065/UBND-XDCB ngày 23/3/2016 của UBND thành phố Biên Hòa về việc chủ trương xây dựng
- Đang thực hiện thủ tục giao đất</t>
  </si>
  <si>
    <t>- Đã có quyết định thu hồi đất 0,55/0,55 ha; chưa vào kế hoạch để tiếp tục thực hiện thủ tục cấp giấy chứng nhận
- Ngày 14/12/2020, Sở Tài nguyên và Môi trường có Văn bản số 9896/STNMT-Qh ngày 14/12/2020 về việc lập thủ tục thẩm định nhu cầu sử dụng đất của dự án trường Mầm non Thống Nhất tại phường Thống Nhất, thành phố Biên Hòa, theo đó do chưa có ý kiến của UBND thành phố Biên Hòa, nên tạm ngưng giải quyết hồ sơ</t>
  </si>
  <si>
    <t>- Đã hoàn thành công tác bồi thường, hỗ trợ
- Nghị quyết số 127/HĐND ngày 03/10/2017 của HĐND thành phố Biên Hòa
- Đang thực hiện thủ tục giao đất</t>
  </si>
  <si>
    <t>- Đã có quyết định thu hồi đất 0,84/0,84 ha. Tiếp tục thực hiện do dự án đang triển khai thi công xây dựng và triển khai thủ tục giao đất của dự án
- Văn bản thẩm định số 59/VBTĐ-STNMT ngày 19/3/2021 của Sở Tài nguyên và Môi trường thẩm định nhu cầu sử dụng đất và điều kiện giao đất thực hiện dự án xây dựng và Trường mầm non Tân Hạnh tại phường Tân Hạnh, thành phố Biên Hòa (lâp thủ tục giao đất)</t>
  </si>
  <si>
    <t>- Đã ban hành toàn bộ quyết định thu hồi đất, tiếp tục thực hiện công tác bàn giao mặt bằng
- Nghị quyết số 57/NQ-HĐND ngày 24/8/2018 của HĐND thành phố Biên Hòa</t>
  </si>
  <si>
    <t xml:space="preserve">
- Theo Văn bản số 1156/CĐN-DACN ngày 13/12/2023 của Công ty CP Cảng Đồng Nai kết quả thực hiện dự án như sau: đã thu hồi 11,54 ha/11,86 ha; còn lại 3,18 ha đất công và 1,27 ha đất không được khai thác (Rạch Tham Mạng, đất hành lang bảo vệ đường ống công ty xăng dầu Đồng Nai)
- Đang thẩm định nhu cầu sử dụng đất: Văn bản số 8907/STNMT ngày 26/10/2023 của Sở Tài nguyên và Môi trường về việc Công ty Cổ phần Cảng Đồng Nai xin thuê đất mặt nước tại phường Long Bình Tân, thành phố Biên Hòa</t>
  </si>
  <si>
    <t>Hiện nay dự án đã hoàn thành thi công công trình và đưa vào sử dụng từ năm 2021. Tuy nhiên, còn lại khoảng 32 hộ/32 thửa đất chưa được phê duyệt phương án bồi thường và 02 thửa đất</t>
  </si>
  <si>
    <t>Tổng diện tích thu hồi là 153,6m2 của 06 hộ; đã phê duyệt bồi thường, thu hồi đất 153,6m2 cho 06 hộ dân. Đến nay đã có 03 hộ dân nhận tiền bồi thường hỗ trợ và 03 hộ chưa nhận tiền. Đang hoàn chỉnh thủ tục cưỡng chế thu hồi đất
Nghị quyết số 104/NQ-HĐND ngày 24/4/2024 của HĐND thành phố Biên Hòa về việc phê duyệt điều chỉnh chủ trương đầu tư các dự án nhóm B, nhóm C trên địa bàn thành phố Biên Hòa (trong đó dự án Cải tạo chỉnh trang Vỉa hè Lê Thánh Tôn được điều chỉnh tiến độ đến hết năm 2024)</t>
  </si>
  <si>
    <t>- Quyết định số 4191/QĐ-UBND ngày 14/09/2018 của UBND thành phố Biên Hòa về việc phê duyệt chủ trương đầu tư dự án.
- Đã hoàn thành công tác bồi thường
-Nghị quyết số 104/NQ-HĐND ngày 24/4/2024 của HĐND thành phố Biên Hòa về việc phê duyệt điều chỉnh chủ trương đầu tư các dự án nhóm B, nhóm C trên địa bàn thành phố Biên Hòa (trong đó dự án Bến Xe Biên Hòa 2 tại phường Phước Tân được điều chỉnh tiến độ đến hết năm 2024)</t>
  </si>
  <si>
    <t>Văn bản số 2246/STNMT-QH ngày 31/3/2023 của Sở Tài nguyên và Môi trường về việc Ban Quản lý Dự án thành phố Biên Hòa xin thẩm định nhu cầu sử dụng đất, thẩm định điều kiện giao đất tại phường Hố Nai, thành phố Biên Hòa, tỉnh Đồng Nai</t>
  </si>
  <si>
    <t>Đã xác nhận hoàn thành công tác bồi thường. Chủ đầu tư đề xuất chuyển tiếp để thực hiện các thủ tục giao đất, cho thuê đất trong năm kế hoạch</t>
  </si>
  <si>
    <t>Đã hoàn thành công tác bồi thường và ban giao cho chủ đầu tư. Chủ đầu tư đề xuất chuyển tiếp để thực hiện các thủ tục giao đất, cho thuê đất trong năm kế hoạch</t>
  </si>
  <si>
    <t>- Đã ban hành quyết định thu hồi và giải phóng mặt bằng toàn bộ diện tích thu hồi và bàn giao CĐT khởi công từ tháng 12/2023. Tuy nhiên hiện còn vướng 50m tại cầu Hiệp Hòa thu hồi đất mặt nước sông Đồng Nai, đang  chưa được phường XN NGĐ và lấy ý kiến KDC làm cơ sở xây dựng phương án hỗ trợ thi công hoàn thành dự án.</t>
  </si>
  <si>
    <t xml:space="preserve"> Đã hoàn tất công tác bồi thường</t>
  </si>
  <si>
    <t>Đã hoàn thành công tác BT, hỗ trợ và bàn giao cho chủ đầu tư</t>
  </si>
  <si>
    <t>Văn bản số 3098/STNMT-QH ngày 25/4/2023 của Sở Tài nguyên và Môi trường về việc góp ý hồ sơ thẩm định nhu cầu sử dụng đất, thẩm định điều kiện giao đất dự án xây dựng hạ tầng khu tái định cư phục vụ dự án Mở rộng trường THCS Hòa Hưng</t>
  </si>
  <si>
    <t>Đã hoàn thành công tác bồi thường và bàn giao cho chủ đầu tư</t>
  </si>
  <si>
    <t>chỉnh</t>
  </si>
  <si>
    <t xml:space="preserve"> '+ Đối với phần thu hồi ranh khu TĐC 3,05ha: Đã có quyết định phê duyệt phương án bồi thường 27/27 hộ; đã bàn giao mặt bằng với diện tích 2,83ha/3,05 ha; còn lại 02 hộ chưa bàn giao mặt bằng với diện tích 0,22ha.
 + Đối với phần thu hồi ranh đất giao thông 1,15ha: Đã có quyết định phê duyệt phương án bồi thường 38/38 hộ; Đã bàn giao mặt bằng với diện tích 0,95ha/1,15 ha; Còn lại 02 hộ chưa bàn giao mặt bằng với diện tích 0,2ha.
 + Đang tiếp tục triển khai thu hồi đất theo quy định.
Nghị quyết số 113/NQ-HĐND ngày 23/7/2024 của HĐND thành phố về việc phê duyệt điều chỉnh chủ trương đầu tư các dự án nhóm B, nhóm C trên địa bàn thành phố Biên Hòa; trong đó dự án Xây dựng hạ tầng khu dân cư phục vụ tái định cư xã Tân Hạnh được điều chỉnh tiến độ đến hết năm 2025</t>
  </si>
  <si>
    <t>- Đã phê duyệt phương án bồi thường 26/26 hộ;
- Số hộ đã nhận tiền và bàn giao mặt bằng: 21 hộ/44.044,3m2
- còn 05 đang làm thủ tục cưỡng chế</t>
  </si>
  <si>
    <t>Văn bản thẩm định số 51/STNMT-QH ngày 07/8/2023 của Sở Tài nguyên và Môi trường thẩm định nhu cầu sử dụng đất dự án Xây dựng hạ tầng khu tái định cư tại phường Bửu Hòa, thành phố Biên Hòa.
Đã hoàn thành công tác thu hồi, xác nhận công tác bồi thường được UBND tỉnh bàn giao đất cho CĐT. Dự án đã thi công hoàn thành khu TĐC và tiếp tục hỗ trợ thi công vào ngày 26 và 27/9/2024 đối với phần đất giao thông hộ dân chống không cho thi công 
Nghị quyết số 104/NQ-HĐND ngày 24/4/2024 của HĐND thành phố Biên Hòa về việc phê duyệt điều chỉnh chủ trương đầu tư các dự án nhóm B, nhóm C trên địa bàn thành phố Biên Hòa (trong đó dự án Xây dựng hạ tầng khu tái định cư phường Bửu Hòa được điều chỉnh tiến độ đến hết năm 2024)</t>
  </si>
  <si>
    <t>Đã hoàn thành công tác bồi thường, hỗ trợ. Còn lại 1193,6m2 đã thực hiện xong công tác bồi thường hỗi trợ tuy nhiên chưa được UBND tỉnh Đồng Nai quyết định giao đất (thuộc quy hoạch đất tái định cư bố trí tái định cư cho các hộ dân tại dự án đã bàn giao mặt bằng)</t>
  </si>
  <si>
    <t>Xây dựng hạ tầng Khu dân cư phục vụ tái định cư tại phường Quang Vinh (0,4 ha), thành phố Biên Hòa</t>
  </si>
  <si>
    <t>Văn bản số 3623/STNMT ngày 21/5/2021 của Sở Tài nguyên và Môi trường về việc góp ý phương án thi công chuyển thiết kế quy hoạch lên bản đồ địa chính khu đất, biên vẽ lập bản đồ địa chính khu đất, lập Hồ sơ kỹ thuật thửa đất, cắm mộc xác định vị trí từng thửa đất dự án xây dựng khu dân cư phục vụ Tái định cư phường Quang Vinh 0,4 ha, thành phố Biên Hòa</t>
  </si>
  <si>
    <t>- Đã phê duyệt phương án bồi thường, hỗ trợ 64/64 hộ. 01 tổ chức HTX Gò me chưa phê duyệt.
- Trung tâm đã giao mặt bằng 2.523m2 với 14 hộ đã nhận tiền và di dời;
- 50 hộ chưa nhận tiền bồi thường, chưa bàn giao mặt bằng.</t>
  </si>
  <si>
    <t>- Đã ban hành quyết định thu hồi đất 6,2 ha/6,2 ha
 - Đã thực hiện hoàn thành công tác bồi thường và bàn giao mặt bằng với diện tích là 5,31/6,2 ha
- Nghị quyết số 113/NQ-HĐND ngày 23/7/2024 của HĐND thành phố về việc phê duyệt điều chỉnh chủ trương đầu tư các dự án nhóm B, nhóm C trên địa bàn thành phố Biên Hòa; trong đó dự án Khu dân cư phục vụ tái định cư phường Tam Hiệp được điều chỉnh tiến độ đến hết năm 2025</t>
  </si>
  <si>
    <t>- Tổng diện tích của dự án là 497.918 m2. 
- Đã xác nhận hoàn thành công tác bồi thường và được giao đất, cho thuê đất với diện tích 374.715m2.
- Phần diện tích còn lại là 123.203m2 đã được UBND thành phố Biên Hòa ban hành Quyết định thu hồi đất và phê duyệt phương án bồi thường, hỗ trợ và tái định cư.</t>
  </si>
  <si>
    <t xml:space="preserve">Đã ban hành quyết định thu hồi đất. Chủ đầu tư đề xuất chuyển tiếp để thực hiện các thủ tục giao đất, cho thuê đất trong năm kế hoạch. Tổng diện tích dự án là 49,63 ha
- Đến này đã giao đất 19,24/49,63 ha
+ Đã được UBND tỉnh giao đất 73.114,8 m2 (7,31 ha) tại Quyết định số 24/5/2021 của UBND tỉnh về việc sửa đổi Điều 1 Quyết định số 4176/QĐ-UBND ngày 23/11/2018 của UBND tỉnh về việc giao đất cho Công ty Cổ phần kinh doanh nhà Đồng Nai thực hiện dự án Khu dân cư với các dịch vụ thương mại, nhà ở cao cấp và tái định cư (khu dân cư số 3) tại phường Bửu Long
+ Đã được UBND tỉnh giao 119.318,4 m2 (11,93 ha) tại Quyết định số 2323/QĐ-UBND ngày 8/7/2020 về việc giao đất, cho thuê đất (đợt 2) để Công tyu Cổ phần Kinh doanh nhà Đồng Nai thực hiện Dự án Khu dân cư với các dịch vụ thương mại, nhà ở cao cấp và tái định cư tại phường Bửu Long
+ Ngày 22/3/2024, UBND tỉnh ban hành Quyết định số 717/QĐ-UBND về việc giao đất, cho thuê đất (đợt 3) để Công ty Cổ phần Kinh doanh  nhà Đồng Nai xây dựng hạ tầng khu tái định cư và trường học thuộc dự án Khu dân cư với các dịch vụ thương mại, nhà ở cao cấp và tái định cư tại phường Bửu Long, thành phố Biên Hòa, tỉnh Đồng Nai (diện tích 4,42455 ha)
</t>
  </si>
  <si>
    <t xml:space="preserve">Đã hoàn thành công tác bồi thường trong đó 3 hộ chưa thu hồi giấy để điều chỉnh phần diện tích thu hồi đã bàn giao. Cho đến nay, Trung tâm đã phối hợp Văn phòng đăng ký Biên Hoà và Công ty IDICO để thu hồi giấy chứng nhận và điều chỉnh phần diện tích thu hồi 3 hộ nêu trên.
- Còn lại 02 hộ với diện tích 406,1m2, Công ty đã thoả thuận với 2 hộ dân (đã nhận tiền và bàn giao mặt bằng).
</t>
  </si>
  <si>
    <t>- Đã ban hành quyết định thu hồi đất 
- Đã được UBND thành phố Biên Hòa phê duyệt phương án bồi thường, hỗ trợ vào năm 2019
- Tiếp tục thực hiện công tác bồi thường, giao đất</t>
  </si>
  <si>
    <t>17 dự án_X</t>
  </si>
  <si>
    <t>Đã ban hành quyết định thu hồi đất. Chủ đầu tư đề xuất chuyển tiếp để thực hiện các thủ tục giao đất, cho thuê đất trong năm kế hoạch
Quyết định số 569/QĐ-UBND ngày 27/02/2017 của UBND tỉnh chấp thuận cho Công ty Cổ phần thành phố du lịch sinh thái Sơn Tiên thuê 176,43654 ha đất tại An Hòa, thành phố Biên Hòa để sử dụng vào mục đích đất thương mại, dịch vụ (thời hạn thuê đến ngày 26/01/2064, hình thức Nhà nước cho thuê đất trả tiền hàng năm). Sở Tài nguyên và Môi trường đã ký hợp đồng thuê đất số 98/HĐTĐ ngày 15/12/2017 với Công ty Cổ phần thành phố Du lịch sinh thái Sơn Tiên</t>
  </si>
  <si>
    <t>Đã hoàn thành công tác bồi thường, bàn giao cho chủ đầu tư. Trong đó, đợt 2 được xác nhận tại Văn bản số 13172/UBND-KTN ngày 05/8/2024 và đợt 3 tại Văn bản số 13897/UBND-KTN ngày 15/8/2024 của UBND thành phố</t>
  </si>
  <si>
    <t>TTPTQĐ tỉnh đang hoàn thiện các thủ tục để xây dựng phương án đấu giá quyền sử dụng đất</t>
  </si>
  <si>
    <t>TTPTQĐ tỉnh đang hoàn thiện các thủ tục để xây dựng phương án đấu giá quyền sử dụng đất (Hiện nay, đang chờ Sở Xây dựng cung cấp thuông tin quy hoạch xây dựng và dự kiến tổng mức đầu tư)</t>
  </si>
  <si>
    <t>Sở Tài nguyên và Môi trường đang lấy ý kiến các Sở, ngành về phương án đấu giá quyền sử dụng đất tại Văn bản số 3674/STNMT-TTPTQĐ ngày 31/5/2022</t>
  </si>
  <si>
    <t>2.2. Các dự án đã có quyết định thu hồi một phần diện tích dự án</t>
  </si>
  <si>
    <t>phường Long Bình: đã hoàn thành công tác bồi thường
phường Phước Tân: QĐ thu hồi đất số số 1104/QĐ-UBND ngày 20/4/2009 của UBND tỉnh Đồng Nai:  Chưa phê duyệt 03 tổ chức Tôn giáo. khoảng 7,98 ha.</t>
  </si>
  <si>
    <t>- Ngày 16/6/2022, Quốc hội có Nghị quyết số 59/2022/QH15 về chủ trương đầu tư Dự án đầu tư xây dựng đường bộ cao tốc Biên Hòa – Vũng Tàu (Giai đoạn 1). Ngày 25/7/2022, Chính phủ có Nghị quyết số 90/NQ-CP về việc Triển khai Nghị quyết số 59/2022/QH15 ngày 16 tháng 6 năm 2022 của Quốc hội về chủ trương đầu tư Dự án đầu tư xây dựng đường bộ cao tốc Biên Hòa – Vũng Tàu (Giai đoạn 1).
Kết quả thực hiện:
a) Công tác xác nhận, thẩm tra nguồn gốc đất
- Phường Phước Tân: 
+ Đã xác nhận nguồn gốc đất và thẩm tra xong 743/743 thửa đất tường ứng 37,97 ha, đạt 100%.
+ Hoàn thành xác nhận nguồn gốc về tài sản và thẩm tra xong 499 hồ sơ/181 thửa đất, đạt 100%.
- Phường Tam Phước:
+ Hoàn thành xác nhận nguồn gốc đất và thẩm tra xong 383/383 thửa đất tương ứng diện tích 21,53 ha, đạt 100%.
b) Thẩm định và phê duyệt phương án bồi thường:
UBND thành phố Biên Hòa đã phê duyệt PABT (đến đợt 14B): 56,19 ha/1.024 thửa đất tương ứng 94,44% về diện tích. Trong đó, Phước Tân là 35,36 ha/676 thửa đất tương ứng 93,11% về diện tích; Tam Phước 20,83 ha/348 thửa tương úng 96,77% về diện tích.
c) Công tác bàn giao mặt bằng
Tổng diện tích Ban QLDABT đã nhận bàn giao từ hộ gia đình, cá nhaann trên thực địa là 36,83 ha, đạt 61,90% trên diện tích cần thu hồi đất của dự án là 59,5 ha; trong đó đã bàn giao cho chủ đầu tư (Ban Giao thông) là 31,307 ha, tương ứng với 52,61%; phần còn lại do còn tài sản của người dân chưa thực hiện di dời nên Chủ đầu tư chưa nhận bàn giao (trong đó có các hộ mua bán giấy tay đang chờ bố trí chỗ ở mới thực hiện di dời). Chi tiết từng phường như sau:
- Phước Tân đã bàn giao 19,58 ha/37,97 ha tương ungwss 51,57% (7,58 ha đất công; 12 ha đất hộ gia đình cá nhân)
- Tam Phước đã bàn giao 17,25 ha/21,53 ha tương ứng 80,13% (2,7 ha đất cao su; 2,9 ha đất giao thông, sông suối; 10,92 ha đất hộ gia đình, cá nhân;  0,73 ha Đan viện Điển Đức Bình. Riêng 02 ha Đan viện Biển Đức Bình sau khi lãnh đạo UBND tỉnh, các Sở ban ngành và Ban QLDABT thực hiện vận động, đến nay Đan viện cơ bản đồng ý bàn giao nhưng yêu cầu phải có lộ trình chi trả, di dời, thi công đoạn qua Đan viện để không ảnh hưởng đến hoạt động tín ngưỡng
d) Khối lượng còn lại phải thực hiện
- Trình thẩm định, họp HĐBTDA, phê duyệt PABT đối với 0,86 ha/41 thửa đất
- Trình thẩm định, họp HĐBTDA, phê duyệt PABT đối với 203 hồ sơ TSTĐ
- Tiếp tục xét tái định cư: dự kiến hoàn thành trong tháng 11/2024.
- Về di dời hạ tầng: dự kiến hoàn thành trong tháng 11/2024.</t>
  </si>
  <si>
    <t>- Đã có Quyết định phê duyệt PABT với diện tích 0,77ha.
Phần diện tích còn lại 0,24ha đang triển khai công tác thu hồi đất.</t>
  </si>
  <si>
    <t xml:space="preserve"> '- Đã thực hiện hoàn thành công tác bồi thường và bàn giao mặt bằng với diện tích là 1,27/1,33ha (90%
-  Diện tích còn lại đang tiếp tục thực hiện là 0,06 ha đã lập PA số 3821 ngày 30/9/2024 niêm yết 30 ngày trước khi lấy ý kiến công khai, tổ chức đối thoại và trình thẩm định
- Điều chỉnh diện tích từ 1,33 ha thành 1,48 ha theo Quyết định số 4839/QĐ-UBND ngày 30/10/2017 của UBND thành phố về việc phê duyệt BCNCKT
Nghị quyết số 113/NQ-HĐND ngày 23/7/2024 của HĐND thành phố về việc phê duyệt điều chỉnh chủ trương đầu tư các dự án nhóm B, nhóm C trên địa bàn thành phố Biên Hòa; trong đó dự án Xây dựng Trường TH Tân Hiệp được điều chỉnh tiến độ đến hết năm 2025</t>
  </si>
  <si>
    <t>Tổng diện tích 237.112m2; có 731 hộ gia đình, cá nhân bị giải tỏa (khoảng 563 trường hợp giải tỏa trắng. 
+ Đã phê duyệt 591 trường hợp, thu hồi diện tích 167.253,8m2, với tổng giá trị là 1.319,47 tỷ.
+ Chưa phê duyệt 206 hồ sơ, với diện tích 69.876m2. Trong đó đã lập phương án bồi thường, niêm yết, trình phê duyệt: 139 hồ sơ, với giá trị khoảng 193,7 tỷ đồng
Diện tích đã ban hành quyết định thu hồi đất chiếm tỷ lệ 70,54%</t>
  </si>
  <si>
    <t>- Phường An Hòa:  đã hoàn thành công tác bồi thường 
- Xã Long Hưng: Chiều dài khoảng 250m với 68 hộ dân (đã được UBND tỉnh Đồng Nai ban hành Quyết định thu hồi đất thực hiện dự án Khu dân cư Long Hưng và dự án cầu An Hòa - đường Hương Lộ 2). Trong đó 26 hộ đã hoàn thành công tác giải phóng mặt bằng, triển khai thi công tại giai đoạn 1 của dự án Khu đô thị kinh tế mở Long Hưng; 42 hộ thuộc giai đoạn 2 của dự án cần lập lại hồ sơ bồi thường, hỗ trợ và tái định cư (đã phê duyệt phương án bồi thường 39 hộ, 01 hộ đang trình phê duyệt Phương án bồi thường, 02 hộ đang niêm yết phương án bồi thường).Diện tích đã ban hành quyết định thu hồi đất đạt tỷ lệ 86%</t>
  </si>
  <si>
    <t>- Đã thực hiện hoàn thành công tác bồi thường và bàn giao mặt bằng với diện tích là 17/17,64 ha (96%)</t>
  </si>
  <si>
    <t>Ngày 24/01/2024 UBND thành phố ban hành Quyết định số 98/QĐ-UBND về việc phê duyệt phương án bồi thường, hỗ trợ (đợt 1- 28 hồ sơ) với tổng số tiền bồi thường, hỗ trợ là  22.977.919.000 đồng.
 Còn 12 hồ sơ đang thực hiện công tác bồi tường.</t>
  </si>
  <si>
    <t>Quyết định phê duyệt phương án bồi thường:
- Đợt 1: 426/QĐ-UBND ngày 07/6/2023;
- Đợt 2: 583/QĐ-UBND ngày 14/7/2023
- Đợt 3: 981/QĐ-UBND ngày 12/9/2023
- Đợt 4, 5: 1079/QĐ-UBND ngày 27/9/2023
- Đợt 6: 1211/QĐ-UBND ngày 27/10/2023
- Đợt 7: 1420/QĐ-UBND ngày 29/11/2023
- Đợt 8: 1535/QĐ-UBND ngày 18/12/2023
- Đợt 9: 1895/QĐ-UBND ngày 29/12/2023
- Đợt 10: 372/QĐ-UBND ngày 06/5/2024
- Đợt 11: 430/QĐ-UBND ngày 06/5/2024
- Đợt 12: 1878/QĐ-UBND ngày 03/7/2024
- Đợt 13: 1909/QĐ-UBND ngày 03/7/2024
- Đợt 14: 3415/QĐ-UBND ngày 31/7/2024
- Đợt 15: 3448/QĐ-UBND ngày 31/7/2024</t>
  </si>
  <si>
    <t>- Đã ban hành quyết định thu hồi 1 phần diện tích thực hiện dự án 1,2/1,85 ha
- Tiếp tục hoàn thiện hồ sơ khẩn trương thực hiện trong năm 2024</t>
  </si>
  <si>
    <t>- Đã ban hành quyết định thu hồi đất 1,47/1,6 ha (93 %), - 142 hộ và 05 tổ chức đã được phê duyệt phương án bồi thường, bàn giao mặt bằng. Còn lại 1 hộ đã phê duyệt phương án bồi thường nhưng chưa nhận tiền và bàn giao mặt bằng 
- Hiện nay đã thi công khối lượng đạt 93% so với hợp đồng thi công, tình hình thi công đang gặp khó khăn do 01 hộ chưa bàn giao mặt bằng.</t>
  </si>
  <si>
    <t>Trên cơ sở báo cáo số 13484/UBN-KTNS của UBND thành phố Biên Hòa báo cáo kết quả thực hiện thu hồi đất, bồi thường giải phóng mặt bằng 'Đường dây 220kV Sông Mây - Tam Phước và Trạm BA 220 kV Tam Phước và đường dây đấu nối, cụ thể như sau:
Kết quả thực hiện: Phê duyệt 121/133 hộ.
Đã ban hành quyết định thu hồi đất với tỷ lệ 90%</t>
  </si>
  <si>
    <t>Đang khẩn trương triển khai thực hiện. 
- Tuyến 19-21: đã thực hiện kiểm kê được 13/19 thửa (Tam Phước) 6 thửa còn lại không chồng ghép được bản đồ cũ và mới, UBND phường không quy chủ được. Tại Phước Tân 5/5 thửa đã thực hiện kiểm kê. Đã chuyển phòng tài nguyên 6hs Tam Phước thẩm tra nguồn gốc đất.
- Trụ 12A: phòng Tài nguyên trả HS trình ban hành Thông báo thu hồi đất, do chủ đầu tư chưa cung cấp được QĐ chấp thuận chủ trương đầu tư
- Trụ 10 (ông Nguyễn Như Phong): đã báo cáo UBND TP tham mưu UBND tỉnh.</t>
  </si>
  <si>
    <t>- Đã phê duyệt 8 hộ dân, tuy nhiên trong đó còn môt thửa đất số 187 của ông Trần Văn Út chưa phê duyệt do điều chỉnh lại ranh thu hồi dự án
- Tiếp tục thực hiện công tác thu hồi, bồi thường, giao đất trong năm kế hoạch
Nghị quyết số 104/NQ-HĐND ngày 24/4/2024 của HĐND thành phố Biên Hòa về việc phê duyệt điều chỉnh chủ trương đầu tư các dự án nhóm B, nhóm C trên địa bàn thành phố Biên Hòa (trong đó dự án Xây dựng và mở rộng chợ Hóa An được điều chỉnh tổng mức đầu tư)</t>
  </si>
  <si>
    <t>- Đã ban hành quyết định thu hồi đất của 29/66 hộ tương ứng diện tích 10.384,2m2/3,24 ha; Hiện có 4 hộ nhận tiền và bàn giao được 7.360,5m2/3,24 ha
- Đối với các hộ giải tỏa trắng tổ chức xét TĐC vận động nhận tiền bàn giao đất.
- Còn lại 37 hộ  tiếp tục tính toán lập phương án niêm yết trình trong năm 2024</t>
  </si>
  <si>
    <t>- Đã phê duyệt bồi thường: 126 hộ với 190  thửa, diện tích: 8,91ha từ đợt 01 đến đợt 16. 
- Chưa phê duyệt bồi thường: 05 hộ với 05 thửa diện tích 0,94ha (trong đó 03 hộ đã thẩm định trình Phòng tài Nguyên và Môi trường tham mưa UBND thành phố phê duyệt, còn lại 02 hộ đã áp giá và tổng họp chờ niêm yết công khai phương án bồi thường, hỗ trợ. Hiên tại 05 hộ trên chưa trình phê duyệt do chưa có kế hoạch sử dụng đất năm 2023).
- Đã ban hành quyết định thu hồi đất 7,02/10,42 ha;
- Tiếp tục thực hiện công tác bồi thường trong năm kế hoạch</t>
  </si>
  <si>
    <t>Đã ban hành quyết định thu hồi đất
Về quy mô dự án: khoảng 395 hộ có đất thu hồi (theo danh sách của phường Thống Nhất), trong đó giải tỏa trắng khoảng 280 hộ, giải tỏa một phần khoảng 34 hộ. Các hộ giải tỏa trắng được xét bố trí tái định cư tại Khu dân cư phường Thống Nhất (do Công ty D2D thực hiện):
- Giai đoạn thực hiện công tác bồi thường, hỗ trợ theo luật đất đai năm 2013, khoảng 254 hộ/11,4ha:
+ Các trường hợp đã được kiểm đếm đất đai, tài sản gồm 232hộ/10,4ha có đất thu hồi với diện tích, 
+ Các trường hợp chưa được kiểm đếm khoảng 22hộ/1,0ha do chưa đồng ý cho kiểm đếm (một số hộ điều chỉnh ranh thu hồi đất).
- Đã Phê duyệt phương án bồi thường và chuyển tiền để thực hiện chi trả trả tiền cho dân với tổng số tiền là: 289.579.554.000 đồng</t>
  </si>
  <si>
    <t xml:space="preserve"> - Đã thực hiện hoàn thành công tác bồi thường và bàn giao mặt bằng với diện tích là 2,05/2,61 ha.
 - Diện tích còn lại đang tiếp tục thực hiện là 0,57 ha
- Ngày 17/7/2024, HĐND tỉnh đã ban hành Nghị quyết số 29/NQ-HĐND về điều chỉnh chủ trương đầu tư dự án xây dựng kè sông Đồng Nai, thành phố Biên Hòa (từ cầu Hóa An đến giáp ranh huyện Vĩnh Cửu)</t>
  </si>
  <si>
    <t>Đã ban hành quyết định phê duyệt phương án bồi thường:
- Đợt 1: 320/QĐ-UBND ngày 04/5/2024
- Đợt 2: 2841/QĐ-UBND ngày 29/7/2024</t>
  </si>
  <si>
    <t xml:space="preserve">- Hiện UBND thành phố Biên Hoà đã ban hành Quyết định số 4722/QĐ-UBND ngày 26/07/2013; Quyết định số 142/QĐ-UBND ngày 15/01/2016; Quyết định số 3052/QĐ-UBND ngày 15/06/2016 về việc phê duyệt phương án bồi thường, hỗ trợ cho 15 hộ/ 74.379,5m2; phần diện tích còn lại do Công ty Cổ phần đầu tư xây dựng và vật liệu Đồng Nai tự thoả thuận với hộ dân. 
- Theo các Quyết định phê duyệt phương án bồi thường, hỗ trợ trên thì kết quả bàn giao mặt bằng như sau
+ 05 hộ/24.224,0m2 đã hoàn thành công tác bồi thường; 
+ 03 hộ/19.466,1m2 chưa đồng ý nhận tiền bồi thường, hỗ trợ nhưng đã thực hiện cưỡng chế bàn giao mặt bằng cho Công ty; 
+ 07 hộ/ 30.689,4m2 chưa đồng ý nhận tiền bồi thường, hỗ trợ và chưa bàn giao mặt bằng.
</t>
  </si>
  <si>
    <t>Nội vụ</t>
  </si>
  <si>
    <t>- Đã ban hành quyết định thồi 1 phần diện tích thực hiện dự án
- Tiếp tục hoàn thiện hồ sơ khẩn trương thực hiện trong năm 2023</t>
  </si>
  <si>
    <t>2.3. Dự án đã có thông báo thu hồi đất</t>
  </si>
  <si>
    <t>Thông báo thu hồi đất số 1144/TB-UBND ngày 23/7/2021 của UBTP diện tích 2,15ha
Phần diện tích còn lại chưa có thông báo thu hồi đất</t>
  </si>
  <si>
    <t>- Tổng số hộ là 43 hộ (giai đoạn 1).
-  Đã xác nhận và thẩm tra xong nguồn gốc đất.
 - Chưa có giá đất cụ thể.
 - Tiếp tục triển khai công tác thu hồi đất theo quy định
Nghị quyết số 113/NQ-HĐND ngày 23/7/2024 của HĐND thành phố về việc phê duyệt điều chỉnh chủ trương đầu tư các dự án nhóm B, nhóm C trên địa bàn thành phố Biên Hòa; trong đó dự án trường tiểu học Long Bình 1 được điều chỉnh tiến độ đến hết năm 2025</t>
  </si>
  <si>
    <t xml:space="preserve"> + Đã hoàn thành bản đồ thu hồi đất, cắm mốc, vạch sơn ranh đất.
 + Đã trình ban hành KH và thông báo thu hồi đất. Dự kiến ban hành thông báo thu hồi đất và đo đạc, kiểm đếm trong quý 3/2023. 
Nghị quyết số 113/NQ-HĐND ngày 23/7/2024 của HĐND thành phố về việc phê duyệt điều chỉnh chủ trương đầu tư các dự án nhóm B, nhóm C trên địa bàn thành phố Biên Hòa; trong đó dự án Xây dựng Trường mầm non Tân Vạn được điều chỉnh tiến độ đến hết năm 2025</t>
  </si>
  <si>
    <t>- Căn cứ Nghị quyết số 52/NQ-HĐND ngày 15/07/2022 của HĐND thành phố Biên Hòa về việc Phê duyệt chủ trương đầu tư các dự án nhóm B, nhóm C trên địa bàn thành phố Biên Hòa 
- Bố trí vốn thực hiện năm 2023 tại Quyết định số 4418/QĐ-UBND ngày 22/12/2022 của UBND thành phố Biên Hòa về việc giao chỉ tiêu kế hoạch đầu tư công năm 2023. Ban Quản lý dự án Biên Hòa sẽ trình phê duyệt điều chỉnh bổ sung vốn khi có quyết định phê duyệt phương án bồi thường. 
- Đã hoàn thành công tác xác nhận/thẩm tra nguồn gốc nhà đất đối với 01 hồ sơ. (Thông báo thu hồi đất số 244 và số 245/TB-UBND ngày 12/4/2024)</t>
  </si>
  <si>
    <t>-Văn bản chấp thuận chủ trương đầu tư số 7035/UBND-ĐT ngày 10/8/2016 và 4997/UBND-XDCB ngày 13/6/2016
- Văn bản số 284/CV-TNAC ngày 23/8/2022 của Công ty CP Đầu tư Tín Nghĩa - Á Châu về việc đăng ký KHSDĐ năm 2023 dự án đầu tư xây dựng 02 tuyến đường QH-D6  và QH-D35 theo quy hoạch tại phường Tân Vạn
- Thông báo số 6690/TB-UBND ngày 16/6/2021 của UBND tỉnh Đồng Nai kế luận của Phó Chủ tịch UBND tỉnh Nguyễn Thị Hoàng tại buổi làm việc nghe báo cáo xử lý kiện nghị đầu tư xây dựng 2 tuyến đường QH-D6 và QH-D35 tại phường Tân Vạn tiếp tục chủ trương tại Văn bản chấp thuận chủ trương đầu tư số 7035/UBND-ĐT ngày 10/8/2016 và 4997/UBND-XDCB ngày 13/6/2016
- Còn lại 6 hộ cập nhật chính sách pháp luật đất đai 2024 trình thẩm định 5 hộ và niêm yết công khai 01 hộ lấy ý kiến trước khi trình thẩm định
- Đã được UBND tỉnh ban hành Văn bản số 8503/UBND-KTNS ngày 22/7/2024 về việc phê duyệt giá trị bồi thường, hỗ trợ tài sản, vật kiên trúc của hộ ông Huỳnh Ngọc Huệ thuộc dự án đầu tư xây dựng tuyến đường Qh-D6 và QH-D35 theo quy hoạch tại phường Tân Vạn, thành phố Biên Hòa</t>
  </si>
  <si>
    <t>Đã họp dân triển khai chủ trương thông báo THĐ. Hiện đang chờ bản đồ thu hồi đất chỉnh lý để triển khai công tác kiểm đếm
Các thông báo thu hồi đất số 217, 218, … /TB-UBND ngày 09/4/2024 của UBND thành phố Biên Hòa
Nghị quyết số 113/NQ-HĐND ngày 23/7/2024 của HĐND thành phố về việc phê duyệt điều chỉnh chủ trương đầu tư các dự án nhóm B, nhóm C trên địa bàn thành phố Biên Hòa; trong đó dự án Đường D23 theo quy hoạch  được điều chỉnh tiến độ đến hết năm 2025</t>
  </si>
  <si>
    <t>- Quyết định số 3742/QĐ-UBND ngày 14/8/2018 của UBND thành phố Biên Hòa về việc duyệt chủ trương đầu tư
- Quyết định số 3742/QĐ-UBND ngày 14/8/2018 của UBND thành phố Biên Hòa về việc duyệt chủ trương đầu tư
- Đã họp dân triển khai TB THĐ, kiểm đếm, có Quyết định giá đát cụ thể tính toán lập phương án bồi thường niêm yết, đối thoại và trình thẩm định đối với 11/11 trường hợp với tổng diện tích thu hồi là 0,11 ha.
Hiên phòng TNMT dang thẩm định PABT</t>
  </si>
  <si>
    <t>- Đã ban hành thông báo thu hồi đất 9,80/9,80 ha. Họp dân triển khai chủ trương thu hồi, kiểm đếm và chuyển phường XN NGĐ. Hiện phường Trung Dũng đã hoàn thành NGĐ, phường Thống nhất hoàn thành 281/375 hồ sơ. Hiện dự án chưa được cấp có thẩm quyền phê duyệt báoc áo nghiên cứu khả thi.
Trung tâm Phát triển Quỹ đất thành phố Biên Hòa đã có VB số 3746 ngày 24/9/2024 xin ý kiến về trình phê duyệt PABT
Nghị Quyết số 23/NQ-HĐND ngày 17/7/2024 của HĐND tỉnh về chủ trương đầu tư</t>
  </si>
  <si>
    <t>Đã ban hành thông báo thu hồi đất, hoàn thành công tác kiểm đếm, xác nhận nguồn gốc đất. Đang chờ phê duyệt giá đất</t>
  </si>
  <si>
    <t>- Đã ban hành thông báo thu hồi đất 1,07/1,07 ha.
- Quyết định số 5534/QĐ-UBND ngày 08/08/2021 của UBND thành phố Biên Hòa về duyệt BCNCKT;
- Đã họp dân triển khai chủ trương, tổ chức kiểm đếm, lập phương án BT trình phê duyệt19/35 hộ và bàn giao mặt bằng 6884,9/10.734,1m2 đạt 64%. Còn 2 hộ không đồng ý bàn giao đất Trung tâm đang lập thủ tục vận động đề xuất cưỡng chế THĐ
- Đối với 16 hộ còn lại kiến nghị hủy 11 hộ theo Nghị Quyết số số 104/NQ-HĐND ngày 24/04/2024 còn 5 hộ thì 4 hộ tiếp tục trình thẩm định và 01 hộ lập phương án niêm yết công khai xử lúa dứt điểm trong năm 2024
- Nghị quyết số 104/NQ-HĐND ngày 24/4/2024 của HĐND thành phố Biên Hòa về việc phê duyệt điều chỉnh chủ trương đầu tư các dự án nhóm B, nhóm C trên địa bàn thành phố Biên Hòa (trong đó dự án Gia cố bờ sông khu vực trụ cầu T9 được chấp thuận điều chỉnh thời gian thực hiện đến hết năm 2024)</t>
  </si>
  <si>
    <t xml:space="preserve"> '- Trung tâm Phát triển quỹ đất thành phố đã phối hợp với các đơn vị thực hiện hoàn thành công tác kiểm đếm đất đai, nhà ở và tài sản khác gắn liền với đất đối với 48 hộ dân  tại dự án.
- Hoàn chỉnh hồ sơ lập thủ tục để ban hành Quyết định kiểm đếm bắt buộc đối với 9 hộ không đồng ý cho kiểm đếm (đã vận động hộ dân)
- Đã chuyển hồ sơ UBND phường Bửu Long xác nhận nguồn gốc đất tại văn bản 1400/TTPTQĐ ngày 17/4/2024. </t>
  </si>
  <si>
    <t>2.4. Các dự án đã được chấp thuận chủ trương</t>
  </si>
  <si>
    <t>Nghị quyết số 39/NQ-HĐND ngày 10/12/2022 của Hội đồng nhân dân tỉnh đối với dự án Xây dựng Cơ sở làm việc của lực lượng Cảnh sát giao thông đường thủy thuộc Công an tỉnh Đồng Nai
Quyết định số 1694/QĐ-UBND ngày 03/7/2024 của UBND tỉnh phê duyệt báo cáo nghiên cứu khả thi dự án xây dựng Cơ sở làm việc của lực lượng Cảnh sát giao thông đường thủy thuộc Công an tỉnh Đồng Nai</t>
  </si>
  <si>
    <t>- Nghị Quyết số 54/2018/NQ-HĐND ngày 12/7/2018 của Hội đồng nhân dân thành phố Biên Hòa về việc quyết định chủ trương đầu tư dự án 
- Nghị quyết số 113/NQ-HĐND ngày 23/7/2024 của HĐND thành phố về việc phê duyệt điều chỉnh chủ trương đầu tư các dự án nhóm B, nhóm C trên địa bàn thành phố Biên Hòa; trong đó dự án Trường Tiểu học Long Bình Tân 2 được điều chỉnh tiến độ đến hết năm 2025</t>
  </si>
  <si>
    <t xml:space="preserve"> '+ Đã phê duyệt phương án bồi thường hỗ trợ đợt 1 ( 03 hộ) theo Quyết định số 91/QĐ-UBND ngày 24/01/2024 , 
- Lập thủ tục cho 01 hộ dân nhận tiền bồi thường, hỗ trợ. 
- Vận động hộ dân nhận tiền và bốc thăm tái định cư vào ngày 10/8/2024. Kết quả buổi làm việc hộ dân đồng ý nhận tái định cư và nhận tiền bồi thường. 
- Còn 01 hộ đã được phê duyệt tại Quyết định số 91/QĐ-UBND ngày 24/01/2024, Trung tâm đang tiến hành vận động hộ dân nhận tiền và bàn giao mặt bằng để thực hiện dự án. 
- Đối với 01 trường hợp đã được bồi thường ở dự án cũ, Trung tâm đã tiến hành mời vận động hộ dân bàn giao mặt bằng nhưng đến nay hộ dân vẫn chưa đồng ý bàn giao
Nghị quyết số 113/NQ-HĐND ngày 23/7/2024 của HĐND thành phố về việc phê duyệt điều chỉnh chủ trương đầu tư các dự án nhóm B, nhóm C trên địa bàn thành phố Biên Hòa; trong đó dự án Nâng cấp, cải tạo nút giao thông đường Nguyễn Du với Đường N4, phường Bửu Long được điều chỉnh tiến độ đến hết năm 2025</t>
  </si>
  <si>
    <t>- Văn bản số 1105/BQLDA-DA ngày 19/8/2022 của BQLDA thành phố Biên Hòa về việc rà soát, đánh giá kế hoạch sử dụng đất năm 2022 và đăng ký kế hoạch sử dụng đất năm 2023 các dự án do Ban Quản lý dự án làm chủ đầu tư;
- Nghị quyết số 19/NQ-HĐND ngày 03/8/2021 của HĐND thành phố Biên Hòa 
 - Ngày 02/10/2024, Trung tâm Phát triển Quỹ đất đã kiểm kê được 21/22 thửa đất của dự án, còn lại 01 thửa đất đã thu hồi hết thuộc dự án Đường ven sông Đồng Nai.</t>
  </si>
  <si>
    <t>- Văn bản số 1105/BQLDA-DA ngày 19/8/2022 của BQLDA thành phố Biên Hòa về việc rà soát, đánh giá kế hoạch sử dụng đất năm 2022 và đăng ký kế hoạch sử dụng đất năm 2023 các dự án do Ban Quản lý dự án làm chủ đầu tư; 
- Bố trí vốn thực hiện năm 2023: 100 triệu đồng tại Quyết định số 4418/QĐ-UBND ngày 22/12/2022 của UBND thành phố Biên Hòa về việc giao chỉ tiêu kế hoạch đầu tư công năm 2023. Ban Quản lý dự án Biên Hòa sẽ trình phê duyệt điều chỉnh bổ sung vốn khi có quyết định phê duyệt phương án bồi thường. 
- Nghị quyết số 19/NQ-HĐND ngày 3/8/2021 của HĐND thành phố Biên Hòa
- Nghị quyết số 113/NQ-HĐND ngày 23/7/2024 của HĐND thành phố về việc phê duyệt điều chỉnh chủ trương đầu tư các dự án nhóm B, nhóm C trên địa bàn thành phố Biên Hòa; trong đó dự án Xây dựng đường D10 tại phường Quang Vinh được điều chỉnh tiến độ đến hết năm 2025</t>
  </si>
  <si>
    <t xml:space="preserve">  - Nghị quyết số 19/NQ-HĐND ngày 03/8/2021 của HĐND TP Biên Hòa về phê duyệt chủ trương đầu tư .
 - Quyết định số 13815/QĐ-UBND ngày 21/12/2021 của UBND thành phố Biên Hòa về việc giao chỉ tiêu Kế hoạch đầu tư công năm 2022.</t>
  </si>
  <si>
    <t>Nghị quyết số 12/NQ-HĐND ngày 14/07/2023 của Hội đồng nhân dân tỉnh Đồng Nai về việc chủ trương đầu tư và điều chỉnh chủ trương đầu tư một số dự án đầu tư công trên địa bàn tỉnh Đồng Nai
Quyết định số 3281/QĐ-UBND ngày 06/11/2024 của UBND tỉnh về việc phê duyệt dự án Bồi thường, hỗ trợ và tái định cư Hạ tầng Khu tái định cư 49,32 ha phường Phước Tân, thành phố Biên Hòa</t>
  </si>
  <si>
    <t>Chủ đàu tư đề xuất chuyển tiếp sang kế hoạch sử dụng đất năm 2023 để tiếp tục thực hiện các thủ tục tiếp theo sau khi đã được UBND tỉnh Đồng Nai chấp thuận chủ trương thực hiện dự án</t>
  </si>
  <si>
    <t>- Văn bản số 6215/STNMT-QH ngày 19/8/2022 V/v tham mưu xử lý kiến nghị của Liên đoàn Lao động tỉnh Đồng Nai (trong đó đề xuất UBND tỉnh giao UBND TP Biên Hòa Đăng ký kế hoạch sử dụng đất năm 2023 đối với Trụ sở Liên đoàn Lao động tỉnh)
- VB số 6357/UBND-KT ngày 05/06/2019 của UBND tỉnh Đồng Nai về việc thực hiện kết luận của Ban Thường vụ Tỉnh ủy  về chủ trương xây dựng mới trụ sở
- Quyết định số 1660/QĐ-TLĐ ngày 04/12/2020 của Tổng Liên đoàn Lao động Viêt Nam phê duyệt chủ trương dự án xây dựng mới trụ sở làm việc Liên đoàn Lao động tỉnh Đồng Nai</t>
  </si>
  <si>
    <t>2.5. Các dự án đã có hiện trạng</t>
  </si>
  <si>
    <t xml:space="preserve">- Đã hoàn thành công tác thu hồi, bồi thường 1,1/1,1ha. Tiếp tục thực hiện thủ tục giao đất;
- Quyết định số 3950/QĐ-UBND ngày 30/10/2015 của UBND thành phố Biên Hòa về việc phê duyệt chủ trương đầu tư </t>
  </si>
  <si>
    <t>- Đã hoàn thành công tác thu hồi, bồi thường 0,35/0,35ha. Tiếp tục thực hiện thủ tục giao đất;
- Quyết định số 5946/QĐ-UBND ngày 30/9/2016 của UBND thành phố Biên Hòa về việc phê duyệt BCKTKT</t>
  </si>
  <si>
    <t xml:space="preserve">- Đã hoàn thành công tác thu hồi, bồi thường 0,36/0,36ha. Tiếp tục thực hiện thủ tục giao đất;
- Quyết định số 4955/QĐ-UBND ngày 23/12/2015 của UBND thành phố Biên Hòa về việc phê duyệt chủ trương đầu tư dự án </t>
  </si>
  <si>
    <t>Đang thực hiện các thủ tục giao đất</t>
  </si>
  <si>
    <t xml:space="preserve">Khu đất có diện tích khoảng 3.350,4m2. Họ đạo Tân Hạnh xin giao đất tôn giáo đã được UBND tỉnh chấp thuận chủ trương tại Văn bản số 12779/UBND-KTN ngày 06/11/2019 và vị trí khu đất này đã được cập nhật vào quy hoạch phân khu tỷ lệ 1/5000 thuộc phân khu A8 tại phường Tân Hạnh và một phần phường Hóa An phù hợp đất cơ sở tôn giáo. </t>
  </si>
  <si>
    <t>Đã hoàn thành việc xây dựng một hiện trạng. Hiện nay, chủ đầu tư đã nộp hồ sơ về Sở Tài nguyên và Môi trường để sớm hoàn thành thủ tục cho phép chuyển mục đích sử dụng đất.</t>
  </si>
  <si>
    <t>Đã xây dựng hiện trạng và đưa vào sử dụng. UBND phường đang hoàn thiện hồ sơ để trình chấp thuận giao đất, cho thuê đất</t>
  </si>
  <si>
    <t>Hiện nay, thành phố đang tích cực đối thoại, vận động các hộ dân. Do đó, đề xuất tiếp tục chuyển tiếp sang kế hoạch sử dụng đất năm 2023 để sớm hoàn thành thủ tục đất đai</t>
  </si>
  <si>
    <t>* Các dự án hủy</t>
  </si>
  <si>
    <t>HUY</t>
  </si>
  <si>
    <t xml:space="preserve"> + Đã hoàn thành bản đồ thu hồi đất, cắm mốc, vạch sơn ranh đất.
 + Đã trình ban hành KH và thông báo thu hồi đất. Dự kiến ban hành thông báo thu hồi đất và đo đạc, kiểm đếm trong quý 3/2023. 
+ Nghị quyết số 106/NQ-HĐND ngày 31/08/2020 của Hội đồng nhân dân thành phố Biên Hòa về việc quyết định chủ trương đầu tư nhóm B, nhóm C trên địa bàn thành phố Biên Hòa;
+ Đã hoàn thành bản đồ thu hồi đất, cắm mốc, vạch sơn ranh đất trình ban hành KH thu hồi đất nhưng chưa được phê duyệt với lý do không có TĐC và dự án chưa được bố trí vốn trong giai đoạn 2021-2025 theo theo Văn bản số 1160/TCKH-XDCB ngày 21/04/2023 </t>
  </si>
  <si>
    <t>Văn bản số 9876/UBND-KTNS ngày 25/9/2023 của UBND tỉnh về việc bố trí địa điểm di dời Trung tâm tích hợp cơ sở dữ liệu tỉnh (trong đó có nội dung chấp thuận chủ trương di dời)</t>
  </si>
  <si>
    <t>Đã được Hội đồng nhân dân tỉnh thông qua danh mục đấu thầu lựa chọn nhà đầu tư tại Nghị quyết số 18/2021/NQ-HĐND;
Quyết định chấp thuận chủ trường trường đầu tư số 158/QĐ-UBND ngày 18/1/2024 của UBND tỉnh;
Quyết định chấp thuận nhà đầu tư số 2668/QĐ-UBND ngày 11/9/2024 của UBND tỉnh</t>
  </si>
  <si>
    <t>Quyết định số 1357/QĐ-UBND ngày 23/4/2023 của UBND tỉnh Đồng Nai về việc  phê duyệt điều chỉnh cục bộ quy hoạch chi tiết xây dựng tỷ lệ 1/500 Khu dân cư đường 5 nối dài tại phường Thống Nhất, thành phố Biên Hòa
Giấy phép môi trường số 116/GPMT-UBND ngày 5/9/2023 của UBND tỉnh
Văn bản số 4657/STNMT-QH ngày 4/7/2023 của Sở Tài nguyên và Môi trường về việc góp ý hồ sơ đề nghị điều chỉnh Giấy chứng nhận dầu tư dự án Bệnh viện Quốc tế chấn thương chỉnh hình Sài Gòn - Đồng Nai tại phường Thống Nhất, thành phố Biên Hòa
Báo cáo thẩm định số 611/BC-SKHĐT ngày 28/8/2024 của Sở Kế hoạch và Đầu tư hồ sơ điều chỉnh (lần 2) Giấy chứng nhận đăng ký đầu tư dự án Bệnh viện Quốc tế chấn thương chỉnh hình Sài Gòn</t>
  </si>
  <si>
    <t>x</t>
  </si>
  <si>
    <t>1. Công trình, dự án mục đích quốc phòng, an ninh</t>
  </si>
  <si>
    <t>1.1. Đất Quốc phòng</t>
  </si>
  <si>
    <t>1.2 Đất an ninh</t>
  </si>
  <si>
    <t>2. Công trình, dự án để phát triển kinh tế - xã hội vì lợi ích quốc gia, công cộng</t>
  </si>
  <si>
    <t>I. Công trình, dự án mục đích quốc phòng, an ninh; phát triển triển kinh tế - xã hội</t>
  </si>
  <si>
    <t>Dax</t>
  </si>
  <si>
    <t>Biểu 02d/CH</t>
  </si>
  <si>
    <t>TÌNH HÌNH THỰC HIỆN CÁC CÔNG TRÌNH, DỰ ÁN QUÁ 02 NĂM LIÊN TỤC
TRONG KẾ HOẠCH SỬ DỤNG ĐẤT NĂM 2024 THÀNH PHỐ BIÊN HÒA</t>
  </si>
  <si>
    <t>tình hình thực hiện các công trình, dự án quá 02 năm liên tục
trong kế hoạch sử dụng đất năm 2024 thành phố biên hòa</t>
  </si>
  <si>
    <t>Tình hình thực hiện các công trình, dự án quá 02 năm liên tục
trong kế hoạch sử dụng đất năm 2024 thành phố Biên Hòa</t>
  </si>
  <si>
    <t>I. Công trình, dự án mục đích quốc phòng, an ninh; phát triển triển kinh tế - xã hội vì lợi tích quốc gia, công cộng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</si>
</sst>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_(* #,##0.0000_);_(* \(#,##0.0000\);_(* &quot;-&quot;??_);_(@_)"/>
    <numFmt numFmtId="165" formatCode="0;[Red]0"/>
    <numFmt numFmtId="166" formatCode="#,##0;[Red]#,##0"/>
    <numFmt numFmtId="167" formatCode="_-* #,##0.00\ _₫_-;\-* #,##0.00\ _₫_-;_-* &quot;-&quot;??\ _₫_-;_-@_-"/>
    <numFmt numFmtId="168" formatCode="0_);\(0\)"/>
    <numFmt numFmtId="169" formatCode="_(* #,##0_);_(* \(#,##0\);_(* &quot;-&quot;??_);_(@_)"/>
    <numFmt numFmtId="170" formatCode="_ * #,##0.00_ ;_ * \-#,##0.00_ ;_ * &quot;-&quot;??_ ;_ @_ "/>
    <numFmt numFmtId="171" formatCode="_ * #,##0_ ;_ * \-#,##0_ ;_ * &quot;-&quot;??_ ;_ @_ "/>
    <numFmt numFmtId="172" formatCode="#,##0.0"/>
    <numFmt numFmtId="173" formatCode="_(* #,##0.000_);_(* \(#,##0.000\);_(* &quot;-&quot;??_);_(@_)"/>
    <numFmt numFmtId="174" formatCode="_(* #,##0.00000_);_(* \(#,##0.00000\);_(* &quot;-&quot;??_);_(@_)"/>
    <numFmt numFmtId="175" formatCode="0.000"/>
  </numFmts>
  <fonts count="8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9"/>
      <color theme="1"/>
      <name val="Times New Roman"/>
      <family val="1"/>
    </font>
    <font>
      <sz val="9"/>
      <color theme="1"/>
      <name val="Times New Roman"/>
      <family val="1"/>
    </font>
    <font>
      <sz val="9"/>
      <name val="Times New Roman"/>
      <family val="1"/>
    </font>
    <font>
      <sz val="12"/>
      <name val=".VnTime"/>
      <family val="2"/>
    </font>
    <font>
      <sz val="10"/>
      <name val="Arial"/>
      <family val="2"/>
    </font>
    <font>
      <b/>
      <sz val="9"/>
      <name val="Times New Roman"/>
      <family val="1"/>
    </font>
    <font>
      <i/>
      <sz val="9"/>
      <name val="Times New Roman"/>
      <family val="1"/>
    </font>
    <font>
      <sz val="9"/>
      <name val="Arial"/>
      <family val="2"/>
    </font>
    <font>
      <i/>
      <sz val="9"/>
      <color rgb="FF7030A0"/>
      <name val="Times New Roman"/>
      <family val="1"/>
    </font>
    <font>
      <sz val="9"/>
      <color rgb="FF7030A0"/>
      <name val="Times New Roman"/>
      <family val="1"/>
    </font>
    <font>
      <sz val="10"/>
      <name val=".VnTime"/>
      <family val="2"/>
    </font>
    <font>
      <b/>
      <sz val="10"/>
      <name val="Times New Roman"/>
      <family val="1"/>
    </font>
    <font>
      <sz val="10"/>
      <name val="Times New Roman"/>
      <family val="1"/>
    </font>
    <font>
      <sz val="10"/>
      <color theme="1"/>
      <name val="Times New Roman"/>
      <family val="1"/>
    </font>
    <font>
      <b/>
      <sz val="10"/>
      <color theme="1"/>
      <name val="Times New Roman"/>
      <family val="1"/>
    </font>
    <font>
      <i/>
      <sz val="10"/>
      <color theme="1"/>
      <name val="Times New Roman"/>
      <family val="1"/>
    </font>
    <font>
      <i/>
      <sz val="10"/>
      <name val="Times New Roman"/>
      <family val="1"/>
    </font>
    <font>
      <sz val="11"/>
      <name val="Times New Roman"/>
      <family val="1"/>
    </font>
    <font>
      <sz val="12"/>
      <name val="Times New Roman"/>
      <family val="1"/>
    </font>
    <font>
      <sz val="11"/>
      <color theme="1"/>
      <name val="Times New Roman"/>
      <family val="1"/>
    </font>
    <font>
      <sz val="10"/>
      <color rgb="FF7030A0"/>
      <name val="Times New Roman"/>
      <family val="1"/>
    </font>
    <font>
      <i/>
      <sz val="10"/>
      <color rgb="FF7030A0"/>
      <name val="Times New Roman"/>
      <family val="1"/>
    </font>
    <font>
      <b/>
      <sz val="11"/>
      <name val="Times New Roman"/>
      <family val="1"/>
    </font>
    <font>
      <b/>
      <sz val="11"/>
      <color theme="1"/>
      <name val="Times New Roman"/>
      <family val="1"/>
    </font>
    <font>
      <i/>
      <sz val="11"/>
      <color theme="1"/>
      <name val="Times New Roman"/>
      <family val="1"/>
    </font>
    <font>
      <i/>
      <sz val="11"/>
      <name val="Times New Roman"/>
      <family val="1"/>
    </font>
    <font>
      <sz val="13"/>
      <name val="Times New Roman"/>
      <family val="1"/>
    </font>
    <font>
      <sz val="10"/>
      <color rgb="FFFF0000"/>
      <name val="Times New Roman"/>
      <family val="1"/>
    </font>
    <font>
      <sz val="11"/>
      <color rgb="FFFF0000"/>
      <name val="Times New Roman"/>
      <family val="1"/>
    </font>
    <font>
      <sz val="8"/>
      <name val="Times New Roman"/>
      <family val="1"/>
    </font>
    <font>
      <b/>
      <sz val="12"/>
      <name val="Times New Roman"/>
      <family val="1"/>
    </font>
    <font>
      <b/>
      <i/>
      <sz val="12"/>
      <name val="Times New Roman"/>
      <family val="1"/>
    </font>
    <font>
      <b/>
      <sz val="8"/>
      <name val="Times New Roman"/>
      <family val="1"/>
    </font>
    <font>
      <i/>
      <sz val="8"/>
      <name val="Times New Roman"/>
      <family val="1"/>
    </font>
    <font>
      <b/>
      <i/>
      <sz val="8"/>
      <name val="Times New Roman"/>
      <family val="1"/>
    </font>
    <font>
      <b/>
      <i/>
      <sz val="11"/>
      <name val="Times New Roman"/>
      <family val="1"/>
    </font>
    <font>
      <i/>
      <sz val="11"/>
      <color indexed="10"/>
      <name val="Times New Roman"/>
      <family val="1"/>
    </font>
    <font>
      <b/>
      <sz val="9"/>
      <color rgb="FFFF0000"/>
      <name val="Times New Roman"/>
      <family val="1"/>
    </font>
    <font>
      <sz val="9"/>
      <color rgb="FFFF0000"/>
      <name val="Times New Roman"/>
      <family val="1"/>
    </font>
    <font>
      <i/>
      <sz val="9"/>
      <color rgb="FF0000FF"/>
      <name val="Times New Roman"/>
      <family val="1"/>
    </font>
    <font>
      <b/>
      <sz val="10"/>
      <name val="Arial"/>
      <family val="2"/>
    </font>
    <font>
      <sz val="11"/>
      <color indexed="8"/>
      <name val="Calibri"/>
      <family val="2"/>
    </font>
    <font>
      <sz val="11"/>
      <color indexed="8"/>
      <name val="Arial"/>
      <family val="2"/>
    </font>
    <font>
      <sz val="11"/>
      <name val="Calibri"/>
      <family val="2"/>
      <scheme val="minor"/>
    </font>
    <font>
      <sz val="10"/>
      <name val="Arial"/>
      <family val="2"/>
    </font>
    <font>
      <b/>
      <sz val="11"/>
      <color rgb="FFFF0000"/>
      <name val="Times New Roman"/>
      <family val="1"/>
    </font>
    <font>
      <i/>
      <sz val="7"/>
      <color indexed="8"/>
      <name val="Times New Roman"/>
      <family val="1"/>
    </font>
    <font>
      <i/>
      <sz val="7"/>
      <color theme="1"/>
      <name val="Times New Roman"/>
      <family val="1"/>
    </font>
    <font>
      <i/>
      <sz val="7"/>
      <name val="Times New Roman"/>
      <family val="1"/>
    </font>
    <font>
      <b/>
      <sz val="13"/>
      <name val="Times New Roman"/>
      <family val="1"/>
    </font>
    <font>
      <b/>
      <sz val="9"/>
      <color rgb="FF7030A0"/>
      <name val="Times New Roman"/>
      <family val="1"/>
    </font>
    <font>
      <b/>
      <sz val="10"/>
      <color rgb="FF7030A0"/>
      <name val="Times New Roman"/>
      <family val="1"/>
    </font>
    <font>
      <sz val="10"/>
      <color rgb="FF7030A0"/>
      <name val="Arial"/>
      <family val="2"/>
    </font>
    <font>
      <b/>
      <sz val="11"/>
      <color rgb="FF7030A0"/>
      <name val="Times New Roman"/>
      <family val="1"/>
    </font>
    <font>
      <sz val="11"/>
      <color rgb="FF7030A0"/>
      <name val="Times New Roman"/>
      <family val="1"/>
    </font>
    <font>
      <b/>
      <sz val="10"/>
      <color rgb="FF7030A0"/>
      <name val="Arial"/>
      <family val="2"/>
    </font>
    <font>
      <i/>
      <sz val="12"/>
      <name val="Times New Roman"/>
      <family val="1"/>
    </font>
    <font>
      <b/>
      <i/>
      <sz val="9"/>
      <name val="Times New Roman"/>
      <family val="1"/>
    </font>
    <font>
      <i/>
      <sz val="9"/>
      <name val="Arial"/>
      <family val="2"/>
    </font>
    <font>
      <b/>
      <sz val="10"/>
      <color rgb="FF0033CC"/>
      <name val="Times New Roman"/>
      <family val="1"/>
    </font>
    <font>
      <sz val="10"/>
      <color rgb="FF0033CC"/>
      <name val="Times New Roman"/>
      <family val="1"/>
    </font>
    <font>
      <i/>
      <sz val="7"/>
      <color rgb="FF0033CC"/>
      <name val="Times New Roman"/>
      <family val="1"/>
    </font>
    <font>
      <b/>
      <sz val="11"/>
      <color rgb="FF0033CC"/>
      <name val="Times New Roman"/>
      <family val="1"/>
    </font>
    <font>
      <sz val="11"/>
      <color rgb="FF0033CC"/>
      <name val="Times New Roman"/>
      <family val="1"/>
    </font>
    <font>
      <i/>
      <sz val="11"/>
      <color rgb="FF0033CC"/>
      <name val="Times New Roman"/>
      <family val="1"/>
    </font>
    <font>
      <sz val="10"/>
      <color rgb="FF0033CC"/>
      <name val="Arial"/>
      <family val="2"/>
    </font>
    <font>
      <b/>
      <sz val="10"/>
      <color rgb="FF0033CC"/>
      <name val="Arial"/>
      <family val="2"/>
    </font>
    <font>
      <b/>
      <i/>
      <sz val="10"/>
      <color theme="1"/>
      <name val="Times New Roman"/>
      <family val="1"/>
    </font>
    <font>
      <b/>
      <sz val="11"/>
      <color indexed="8"/>
      <name val="Times New Roman"/>
      <family val="1"/>
    </font>
    <font>
      <b/>
      <vertAlign val="superscript"/>
      <sz val="10"/>
      <name val="Times New Roman"/>
      <family val="1"/>
    </font>
    <font>
      <b/>
      <i/>
      <sz val="10"/>
      <name val="Times New Roman"/>
      <family val="1"/>
    </font>
    <font>
      <sz val="10"/>
      <color rgb="FF0000FF"/>
      <name val="Times New Roman"/>
      <family val="1"/>
    </font>
    <font>
      <b/>
      <sz val="10"/>
      <color rgb="FF0000FF"/>
      <name val="Times New Roman"/>
      <family val="1"/>
    </font>
    <font>
      <sz val="12"/>
      <color theme="1"/>
      <name val="Times New Roman"/>
      <family val="1"/>
    </font>
  </fonts>
  <fills count="15">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9" tint="0.59999389629810485"/>
        <bgColor indexed="64"/>
      </patternFill>
    </fill>
    <fill>
      <patternFill patternType="solid">
        <fgColor rgb="FFFFFF00"/>
        <bgColor indexed="64"/>
      </patternFill>
    </fill>
    <fill>
      <patternFill patternType="solid">
        <fgColor theme="9" tint="0.39997558519241921"/>
        <bgColor indexed="64"/>
      </patternFill>
    </fill>
    <fill>
      <patternFill patternType="solid">
        <fgColor indexed="9"/>
        <bgColor indexed="64"/>
      </patternFill>
    </fill>
    <fill>
      <patternFill patternType="solid">
        <fgColor theme="8" tint="0.59999389629810485"/>
        <bgColor indexed="64"/>
      </patternFill>
    </fill>
    <fill>
      <patternFill patternType="solid">
        <fgColor rgb="FF9966FF"/>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rgb="FFFFC000"/>
        <bgColor indexed="64"/>
      </patternFill>
    </fill>
    <fill>
      <patternFill patternType="solid">
        <fgColor theme="5"/>
        <bgColor indexed="64"/>
      </patternFill>
    </fill>
    <fill>
      <patternFill patternType="solid">
        <fgColor indexed="44"/>
        <bgColor indexed="64"/>
      </patternFill>
    </fill>
  </fills>
  <borders count="94">
    <border>
      <left/>
      <right/>
      <top/>
      <bottom/>
      <diagonal/>
    </border>
    <border>
      <left/>
      <right/>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style="thin">
        <color indexed="64"/>
      </top>
      <bottom style="hair">
        <color indexed="8"/>
      </bottom>
      <diagonal/>
    </border>
    <border>
      <left style="thin">
        <color indexed="8"/>
      </left>
      <right style="thin">
        <color indexed="8"/>
      </right>
      <top style="thin">
        <color indexed="64"/>
      </top>
      <bottom/>
      <diagonal/>
    </border>
    <border>
      <left style="thin">
        <color indexed="8"/>
      </left>
      <right style="thin">
        <color indexed="8"/>
      </right>
      <top style="hair">
        <color indexed="8"/>
      </top>
      <bottom style="hair">
        <color indexed="8"/>
      </bottom>
      <diagonal/>
    </border>
    <border>
      <left/>
      <right style="thin">
        <color indexed="64"/>
      </right>
      <top style="hair">
        <color indexed="64"/>
      </top>
      <bottom style="hair">
        <color indexed="64"/>
      </bottom>
      <diagonal/>
    </border>
    <border>
      <left style="thin">
        <color indexed="8"/>
      </left>
      <right style="thin">
        <color indexed="8"/>
      </right>
      <top style="hair">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8"/>
      </left>
      <right style="thin">
        <color indexed="8"/>
      </right>
      <top style="thin">
        <color indexed="8"/>
      </top>
      <bottom style="hair">
        <color indexed="8"/>
      </bottom>
      <diagonal/>
    </border>
    <border>
      <left style="thin">
        <color indexed="8"/>
      </left>
      <right style="thin">
        <color indexed="8"/>
      </right>
      <top style="hair">
        <color indexed="8"/>
      </top>
      <bottom/>
      <diagonal/>
    </border>
    <border>
      <left style="thin">
        <color indexed="64"/>
      </left>
      <right style="thin">
        <color indexed="64"/>
      </right>
      <top/>
      <bottom style="hair">
        <color indexed="64"/>
      </bottom>
      <diagonal/>
    </border>
    <border>
      <left style="thin">
        <color indexed="8"/>
      </left>
      <right style="thin">
        <color indexed="8"/>
      </right>
      <top/>
      <bottom style="hair">
        <color indexed="8"/>
      </bottom>
      <diagonal/>
    </border>
    <border>
      <left/>
      <right style="thin">
        <color indexed="64"/>
      </right>
      <top style="hair">
        <color indexed="64"/>
      </top>
      <bottom style="thin">
        <color indexed="64"/>
      </bottom>
      <diagonal/>
    </border>
    <border>
      <left/>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thick">
        <color indexed="64"/>
      </top>
      <bottom/>
      <diagonal/>
    </border>
    <border>
      <left style="thick">
        <color indexed="64"/>
      </left>
      <right style="thin">
        <color indexed="64"/>
      </right>
      <top style="thick">
        <color indexed="64"/>
      </top>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8"/>
      </right>
      <top/>
      <bottom style="hair">
        <color indexed="8"/>
      </bottom>
      <diagonal/>
    </border>
    <border>
      <left style="thick">
        <color indexed="64"/>
      </left>
      <right style="thin">
        <color indexed="8"/>
      </right>
      <top style="hair">
        <color indexed="8"/>
      </top>
      <bottom style="hair">
        <color indexed="8"/>
      </bottom>
      <diagonal/>
    </border>
    <border>
      <left style="thick">
        <color indexed="64"/>
      </left>
      <right style="thin">
        <color indexed="8"/>
      </right>
      <top style="hair">
        <color indexed="8"/>
      </top>
      <bottom/>
      <diagonal/>
    </border>
    <border>
      <left style="thick">
        <color indexed="64"/>
      </left>
      <right style="thin">
        <color indexed="64"/>
      </right>
      <top style="hair">
        <color indexed="64"/>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style="hair">
        <color indexed="64"/>
      </top>
      <bottom style="thin">
        <color indexed="64"/>
      </bottom>
      <diagonal/>
    </border>
    <border>
      <left style="thin">
        <color auto="1"/>
      </left>
      <right style="thin">
        <color auto="1"/>
      </right>
      <top style="hair">
        <color auto="1"/>
      </top>
      <bottom style="thin">
        <color auto="1"/>
      </bottom>
      <diagonal/>
    </border>
    <border>
      <left style="thin">
        <color auto="1"/>
      </left>
      <right style="thin">
        <color auto="1"/>
      </right>
      <top style="hair">
        <color auto="1"/>
      </top>
      <bottom style="hair">
        <color auto="1"/>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diagonal/>
    </border>
    <border>
      <left style="thin">
        <color auto="1"/>
      </left>
      <right style="thin">
        <color auto="1"/>
      </right>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indexed="64"/>
      </right>
      <top style="hair">
        <color auto="1"/>
      </top>
      <bottom style="hair">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style="thin">
        <color indexed="8"/>
      </right>
      <top style="hair">
        <color indexed="8"/>
      </top>
      <bottom style="hair">
        <color indexed="8"/>
      </bottom>
      <diagonal/>
    </border>
    <border>
      <left/>
      <right style="thin">
        <color indexed="64"/>
      </right>
      <top style="hair">
        <color indexed="64"/>
      </top>
      <bottom style="hair">
        <color indexed="64"/>
      </bottom>
      <diagonal/>
    </border>
    <border>
      <left style="thin">
        <color indexed="8"/>
      </left>
      <right style="thin">
        <color indexed="8"/>
      </right>
      <top style="hair">
        <color indexed="8"/>
      </top>
      <bottom style="thin">
        <color indexed="8"/>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hair">
        <color auto="1"/>
      </top>
      <bottom style="thin">
        <color indexed="64"/>
      </bottom>
      <diagonal/>
    </border>
    <border>
      <left style="thin">
        <color indexed="8"/>
      </left>
      <right style="thin">
        <color indexed="8"/>
      </right>
      <top style="hair">
        <color indexed="8"/>
      </top>
      <bottom/>
      <diagonal/>
    </border>
    <border>
      <left style="thin">
        <color indexed="8"/>
      </left>
      <right style="thin">
        <color indexed="8"/>
      </right>
      <top style="hair">
        <color indexed="8"/>
      </top>
      <bottom style="hair">
        <color indexed="8"/>
      </bottom>
      <diagonal/>
    </border>
    <border>
      <left style="thin">
        <color indexed="8"/>
      </left>
      <right style="thin">
        <color indexed="8"/>
      </right>
      <top style="hair">
        <color indexed="8"/>
      </top>
      <bottom/>
      <diagonal/>
    </border>
    <border>
      <left style="thin">
        <color indexed="64"/>
      </left>
      <right style="thin">
        <color indexed="8"/>
      </right>
      <top style="hair">
        <color indexed="64"/>
      </top>
      <bottom style="hair">
        <color indexed="8"/>
      </bottom>
      <diagonal/>
    </border>
    <border>
      <left style="thin">
        <color indexed="64"/>
      </left>
      <right style="thin">
        <color indexed="64"/>
      </right>
      <top style="hair">
        <color auto="1"/>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auto="1"/>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auto="1"/>
      </top>
      <bottom style="hair">
        <color indexed="64"/>
      </bottom>
      <diagonal/>
    </border>
    <border>
      <left style="thin">
        <color indexed="64"/>
      </left>
      <right style="thin">
        <color indexed="64"/>
      </right>
      <top style="hair">
        <color auto="1"/>
      </top>
      <bottom style="thin">
        <color indexed="64"/>
      </bottom>
      <diagonal/>
    </border>
    <border>
      <left style="thin">
        <color indexed="64"/>
      </left>
      <right style="thin">
        <color indexed="64"/>
      </right>
      <top style="hair">
        <color auto="1"/>
      </top>
      <bottom style="hair">
        <color indexed="64"/>
      </bottom>
      <diagonal/>
    </border>
    <border>
      <left style="thin">
        <color indexed="64"/>
      </left>
      <right style="thin">
        <color indexed="64"/>
      </right>
      <top style="hair">
        <color auto="1"/>
      </top>
      <bottom style="thin">
        <color indexed="64"/>
      </bottom>
      <diagonal/>
    </border>
    <border>
      <left style="thin">
        <color indexed="8"/>
      </left>
      <right style="thin">
        <color indexed="8"/>
      </right>
      <top style="hair">
        <color indexed="8"/>
      </top>
      <bottom style="thin">
        <color indexed="8"/>
      </bottom>
      <diagonal/>
    </border>
    <border>
      <left style="thin">
        <color indexed="64"/>
      </left>
      <right style="thin">
        <color indexed="64"/>
      </right>
      <top style="hair">
        <color auto="1"/>
      </top>
      <bottom style="hair">
        <color indexed="64"/>
      </bottom>
      <diagonal/>
    </border>
    <border>
      <left/>
      <right style="thin">
        <color indexed="64"/>
      </right>
      <top/>
      <bottom style="hair">
        <color indexed="64"/>
      </bottom>
      <diagonal/>
    </border>
    <border>
      <left style="thin">
        <color indexed="64"/>
      </left>
      <right style="thin">
        <color indexed="8"/>
      </right>
      <top style="hair">
        <color indexed="64"/>
      </top>
      <bottom style="hair">
        <color indexed="64"/>
      </bottom>
      <diagonal/>
    </border>
    <border>
      <left style="thin">
        <color indexed="64"/>
      </left>
      <right style="thin">
        <color indexed="8"/>
      </right>
      <top style="hair">
        <color indexed="8"/>
      </top>
      <bottom style="thin">
        <color indexed="64"/>
      </bottom>
      <diagonal/>
    </border>
    <border>
      <left style="thin">
        <color indexed="8"/>
      </left>
      <right style="thin">
        <color indexed="8"/>
      </right>
      <top/>
      <bottom style="hair">
        <color indexed="8"/>
      </bottom>
      <diagonal/>
    </border>
    <border>
      <left style="thin">
        <color indexed="64"/>
      </left>
      <right style="thin">
        <color indexed="64"/>
      </right>
      <top style="hair">
        <color indexed="64"/>
      </top>
      <bottom/>
      <diagonal/>
    </border>
    <border>
      <left style="thin">
        <color indexed="64"/>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top/>
      <bottom style="hair">
        <color indexed="64"/>
      </bottom>
      <diagonal/>
    </border>
    <border>
      <left/>
      <right/>
      <top/>
      <bottom style="hair">
        <color indexed="64"/>
      </bottom>
      <diagonal/>
    </border>
    <border>
      <left style="thin">
        <color indexed="64"/>
      </left>
      <right style="thin">
        <color indexed="64"/>
      </right>
      <top style="hair">
        <color auto="1"/>
      </top>
      <bottom style="thin">
        <color indexed="64"/>
      </bottom>
      <diagonal/>
    </border>
    <border>
      <left/>
      <right/>
      <top style="thin">
        <color indexed="8"/>
      </top>
      <bottom/>
      <diagonal/>
    </border>
    <border>
      <left style="thin">
        <color indexed="8"/>
      </left>
      <right style="thin">
        <color indexed="8"/>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auto="1"/>
      </top>
      <bottom style="hair">
        <color indexed="64"/>
      </bottom>
      <diagonal/>
    </border>
    <border>
      <left/>
      <right style="thin">
        <color indexed="64"/>
      </right>
      <top/>
      <bottom/>
      <diagonal/>
    </border>
    <border>
      <left style="thin">
        <color auto="1"/>
      </left>
      <right style="thin">
        <color auto="1"/>
      </right>
      <top style="hair">
        <color auto="1"/>
      </top>
      <bottom style="hair">
        <color auto="1"/>
      </bottom>
      <diagonal/>
    </border>
    <border>
      <left style="thin">
        <color auto="1"/>
      </left>
      <right style="thin">
        <color auto="1"/>
      </right>
      <top/>
      <bottom style="hair">
        <color auto="1"/>
      </bottom>
      <diagonal/>
    </border>
    <border>
      <left style="thin">
        <color indexed="64"/>
      </left>
      <right/>
      <top/>
      <bottom/>
      <diagonal/>
    </border>
    <border>
      <left style="thin">
        <color indexed="64"/>
      </left>
      <right style="thin">
        <color indexed="64"/>
      </right>
      <top style="hair">
        <color auto="1"/>
      </top>
      <bottom style="hair">
        <color indexed="64"/>
      </bottom>
      <diagonal/>
    </border>
  </borders>
  <cellStyleXfs count="43">
    <xf numFmtId="0" fontId="0" fillId="0" borderId="0"/>
    <xf numFmtId="43" fontId="12" fillId="0" borderId="0" applyFont="0" applyFill="0" applyBorder="0" applyAlignment="0" applyProtection="0"/>
    <xf numFmtId="0" fontId="16" fillId="0" borderId="0"/>
    <xf numFmtId="43" fontId="17" fillId="0" borderId="0" applyFont="0" applyFill="0" applyBorder="0" applyAlignment="0" applyProtection="0"/>
    <xf numFmtId="0" fontId="23"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167" fontId="17" fillId="0" borderId="0" applyFont="0" applyFill="0" applyBorder="0" applyAlignment="0" applyProtection="0"/>
    <xf numFmtId="0" fontId="17" fillId="0" borderId="0"/>
    <xf numFmtId="0" fontId="17" fillId="0" borderId="0"/>
    <xf numFmtId="43" fontId="11"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167" fontId="12" fillId="0" borderId="0" applyFont="0" applyFill="0" applyBorder="0" applyAlignment="0" applyProtection="0"/>
    <xf numFmtId="0" fontId="12" fillId="0" borderId="0"/>
    <xf numFmtId="43" fontId="12" fillId="0" borderId="0" applyFont="0" applyFill="0" applyBorder="0" applyAlignment="0" applyProtection="0"/>
    <xf numFmtId="43" fontId="9" fillId="0" borderId="0" applyFont="0" applyFill="0" applyBorder="0" applyAlignment="0" applyProtection="0"/>
    <xf numFmtId="0" fontId="8" fillId="0" borderId="0"/>
    <xf numFmtId="43" fontId="54" fillId="0" borderId="0" applyFont="0" applyFill="0" applyBorder="0" applyAlignment="0" applyProtection="0"/>
    <xf numFmtId="0" fontId="55" fillId="0" borderId="0"/>
    <xf numFmtId="0" fontId="7" fillId="0" borderId="0"/>
    <xf numFmtId="0" fontId="7" fillId="0" borderId="0"/>
    <xf numFmtId="43" fontId="7" fillId="0" borderId="0" applyFont="0" applyFill="0" applyBorder="0" applyAlignment="0" applyProtection="0"/>
    <xf numFmtId="0" fontId="6" fillId="0" borderId="0"/>
    <xf numFmtId="0" fontId="5" fillId="0" borderId="0"/>
    <xf numFmtId="43" fontId="57" fillId="0" borderId="0" applyFont="0" applyFill="0" applyBorder="0" applyAlignment="0" applyProtection="0"/>
    <xf numFmtId="0" fontId="4" fillId="0" borderId="0"/>
    <xf numFmtId="0" fontId="3" fillId="0" borderId="0"/>
    <xf numFmtId="0" fontId="3" fillId="0" borderId="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cellStyleXfs>
  <cellXfs count="1536">
    <xf numFmtId="0" fontId="0" fillId="0" borderId="0" xfId="0"/>
    <xf numFmtId="0" fontId="14" fillId="0" borderId="0" xfId="0" applyFont="1" applyAlignment="1">
      <alignment horizontal="center" vertical="center"/>
    </xf>
    <xf numFmtId="43" fontId="14" fillId="0" borderId="0" xfId="1" applyFont="1" applyFill="1" applyAlignment="1">
      <alignment horizontal="center" vertical="center"/>
    </xf>
    <xf numFmtId="43" fontId="14" fillId="0" borderId="0" xfId="1" applyFont="1" applyFill="1" applyBorder="1" applyAlignment="1">
      <alignment horizontal="center" vertical="center" wrapText="1"/>
    </xf>
    <xf numFmtId="0" fontId="14" fillId="0" borderId="0" xfId="0" applyFont="1" applyAlignment="1">
      <alignment vertical="center"/>
    </xf>
    <xf numFmtId="0" fontId="15" fillId="0" borderId="0" xfId="0" applyFont="1" applyAlignment="1">
      <alignment vertical="center"/>
    </xf>
    <xf numFmtId="43" fontId="14" fillId="0" borderId="0" xfId="0" applyNumberFormat="1" applyFont="1" applyAlignment="1">
      <alignment vertical="center"/>
    </xf>
    <xf numFmtId="164" fontId="15" fillId="0" borderId="0" xfId="1" applyNumberFormat="1" applyFont="1" applyFill="1" applyAlignment="1">
      <alignment horizontal="center" vertical="center"/>
    </xf>
    <xf numFmtId="43" fontId="14" fillId="0" borderId="0" xfId="1" applyFont="1" applyFill="1" applyAlignment="1">
      <alignment vertical="center"/>
    </xf>
    <xf numFmtId="0" fontId="18" fillId="0" borderId="5" xfId="0" applyFont="1" applyBorder="1" applyAlignment="1">
      <alignment horizontal="center" vertical="center" wrapText="1"/>
    </xf>
    <xf numFmtId="0" fontId="18" fillId="0" borderId="5" xfId="0" applyFont="1" applyBorder="1" applyAlignment="1">
      <alignment vertical="center" wrapText="1"/>
    </xf>
    <xf numFmtId="0" fontId="18" fillId="0" borderId="0" xfId="0" applyFont="1" applyAlignment="1">
      <alignment vertical="center"/>
    </xf>
    <xf numFmtId="0" fontId="19" fillId="0" borderId="0" xfId="0" applyFont="1" applyAlignment="1">
      <alignment vertical="center"/>
    </xf>
    <xf numFmtId="0" fontId="21" fillId="0" borderId="0" xfId="0" applyFont="1" applyAlignment="1">
      <alignment vertical="center"/>
    </xf>
    <xf numFmtId="0" fontId="22" fillId="0" borderId="0" xfId="0" applyFont="1" applyAlignment="1">
      <alignment vertical="center"/>
    </xf>
    <xf numFmtId="0" fontId="15" fillId="0" borderId="6" xfId="4" applyFont="1" applyBorder="1" applyAlignment="1">
      <alignment horizontal="left" vertical="center"/>
    </xf>
    <xf numFmtId="0" fontId="15" fillId="0" borderId="6" xfId="4" applyFont="1" applyBorder="1" applyAlignment="1">
      <alignment horizontal="center" vertical="center"/>
    </xf>
    <xf numFmtId="43" fontId="15" fillId="0" borderId="0" xfId="0" applyNumberFormat="1" applyFont="1" applyAlignment="1">
      <alignment vertical="center"/>
    </xf>
    <xf numFmtId="0" fontId="15" fillId="0" borderId="0" xfId="0" applyFont="1" applyAlignment="1">
      <alignment horizontal="center" vertical="center"/>
    </xf>
    <xf numFmtId="164" fontId="15" fillId="0" borderId="0" xfId="1" applyNumberFormat="1" applyFont="1" applyFill="1" applyAlignment="1">
      <alignment vertical="center"/>
    </xf>
    <xf numFmtId="164" fontId="18" fillId="0" borderId="0" xfId="1" applyNumberFormat="1" applyFont="1" applyFill="1" applyAlignment="1">
      <alignment horizontal="center" vertical="center"/>
    </xf>
    <xf numFmtId="0" fontId="26" fillId="0" borderId="6" xfId="5" applyFont="1" applyBorder="1" applyAlignment="1">
      <alignment vertical="center" wrapText="1"/>
    </xf>
    <xf numFmtId="0" fontId="26" fillId="0" borderId="6" xfId="5" applyFont="1" applyBorder="1" applyAlignment="1">
      <alignment horizontal="center" vertical="center" wrapText="1"/>
    </xf>
    <xf numFmtId="0" fontId="25" fillId="0" borderId="0" xfId="0" applyFont="1" applyAlignment="1">
      <alignment horizontal="center" vertical="center" wrapText="1"/>
    </xf>
    <xf numFmtId="43" fontId="25" fillId="0" borderId="0" xfId="1" applyFont="1" applyFill="1" applyAlignment="1">
      <alignment horizontal="center" vertical="center"/>
    </xf>
    <xf numFmtId="43" fontId="25" fillId="0" borderId="0" xfId="1" applyFont="1" applyFill="1" applyAlignment="1">
      <alignment horizontal="right" vertical="center"/>
    </xf>
    <xf numFmtId="0" fontId="25" fillId="0" borderId="0" xfId="0" applyFont="1" applyAlignment="1">
      <alignment vertical="center"/>
    </xf>
    <xf numFmtId="43" fontId="25" fillId="0" borderId="2" xfId="1" applyFont="1" applyFill="1" applyBorder="1" applyAlignment="1">
      <alignment horizontal="center" vertical="center" wrapText="1"/>
    </xf>
    <xf numFmtId="0" fontId="24" fillId="0" borderId="5" xfId="0" applyFont="1" applyBorder="1" applyAlignment="1">
      <alignment horizontal="left" vertical="center" wrapText="1"/>
    </xf>
    <xf numFmtId="0" fontId="25" fillId="0" borderId="5" xfId="0" applyFont="1" applyBorder="1" applyAlignment="1">
      <alignment horizontal="center" vertical="center" wrapText="1"/>
    </xf>
    <xf numFmtId="43" fontId="25" fillId="0" borderId="6" xfId="3" applyFont="1" applyFill="1" applyBorder="1" applyAlignment="1">
      <alignment horizontal="left" vertical="center" wrapText="1"/>
    </xf>
    <xf numFmtId="43" fontId="25" fillId="0" borderId="6" xfId="3" applyFont="1" applyFill="1" applyBorder="1" applyAlignment="1">
      <alignment horizontal="center" vertical="center" wrapText="1"/>
    </xf>
    <xf numFmtId="0" fontId="25" fillId="0" borderId="6" xfId="0" applyFont="1" applyBorder="1" applyAlignment="1">
      <alignment horizontal="center" vertical="center" wrapText="1"/>
    </xf>
    <xf numFmtId="43" fontId="25" fillId="0" borderId="6" xfId="1" applyFont="1" applyFill="1" applyBorder="1" applyAlignment="1">
      <alignment horizontal="right" vertical="center"/>
    </xf>
    <xf numFmtId="0" fontId="25" fillId="0" borderId="6" xfId="0" applyFont="1" applyBorder="1" applyAlignment="1">
      <alignment horizontal="left" vertical="center" wrapText="1"/>
    </xf>
    <xf numFmtId="0" fontId="25" fillId="0" borderId="6" xfId="5" applyFont="1" applyBorder="1" applyAlignment="1">
      <alignment horizontal="left" vertical="center" wrapText="1"/>
    </xf>
    <xf numFmtId="0" fontId="25" fillId="0" borderId="6" xfId="0" applyFont="1" applyBorder="1" applyAlignment="1">
      <alignment vertical="center" wrapText="1"/>
    </xf>
    <xf numFmtId="43" fontId="25" fillId="0" borderId="6" xfId="3" applyFont="1" applyFill="1" applyBorder="1" applyAlignment="1">
      <alignment horizontal="center" vertical="center"/>
    </xf>
    <xf numFmtId="0" fontId="25" fillId="0" borderId="6" xfId="5" applyFont="1" applyBorder="1" applyAlignment="1">
      <alignment horizontal="center" vertical="center"/>
    </xf>
    <xf numFmtId="3" fontId="25" fillId="0" borderId="6" xfId="0" applyNumberFormat="1" applyFont="1" applyBorder="1" applyAlignment="1">
      <alignment horizontal="left" vertical="center" wrapText="1"/>
    </xf>
    <xf numFmtId="49" fontId="25" fillId="0" borderId="6" xfId="0" applyNumberFormat="1" applyFont="1" applyBorder="1" applyAlignment="1">
      <alignment horizontal="left" vertical="center" wrapText="1"/>
    </xf>
    <xf numFmtId="0" fontId="24" fillId="0" borderId="6" xfId="0" applyFont="1" applyBorder="1" applyAlignment="1">
      <alignment horizontal="left" vertical="center" wrapText="1"/>
    </xf>
    <xf numFmtId="0" fontId="25" fillId="0" borderId="6" xfId="5" applyFont="1" applyBorder="1" applyAlignment="1">
      <alignment horizontal="center" vertical="center" wrapText="1"/>
    </xf>
    <xf numFmtId="165" fontId="25" fillId="0" borderId="6" xfId="3" applyNumberFormat="1" applyFont="1" applyFill="1" applyBorder="1" applyAlignment="1">
      <alignment horizontal="left" vertical="center" wrapText="1"/>
    </xf>
    <xf numFmtId="43" fontId="25" fillId="0" borderId="6" xfId="3" applyFont="1" applyFill="1" applyBorder="1" applyAlignment="1">
      <alignment vertical="center" wrapText="1"/>
    </xf>
    <xf numFmtId="0" fontId="24" fillId="0" borderId="0" xfId="0" applyFont="1" applyAlignment="1">
      <alignment vertical="center"/>
    </xf>
    <xf numFmtId="43" fontId="25" fillId="0" borderId="0" xfId="3" applyFont="1" applyFill="1" applyAlignment="1">
      <alignment vertical="center"/>
    </xf>
    <xf numFmtId="0" fontId="25" fillId="0" borderId="6" xfId="5" quotePrefix="1" applyFont="1" applyBorder="1" applyAlignment="1">
      <alignment horizontal="left" vertical="center" wrapText="1"/>
    </xf>
    <xf numFmtId="0" fontId="25" fillId="0" borderId="6" xfId="3" applyNumberFormat="1" applyFont="1" applyFill="1" applyBorder="1" applyAlignment="1">
      <alignment horizontal="left" vertical="center" wrapText="1"/>
    </xf>
    <xf numFmtId="0" fontId="25" fillId="0" borderId="6" xfId="0" quotePrefix="1" applyFont="1" applyBorder="1" applyAlignment="1">
      <alignment horizontal="left" vertical="center" wrapText="1"/>
    </xf>
    <xf numFmtId="43" fontId="25" fillId="0" borderId="6" xfId="3" quotePrefix="1" applyFont="1" applyFill="1" applyBorder="1" applyAlignment="1">
      <alignment horizontal="left" vertical="center" wrapText="1"/>
    </xf>
    <xf numFmtId="49" fontId="25" fillId="0" borderId="6" xfId="0" quotePrefix="1" applyNumberFormat="1" applyFont="1" applyBorder="1" applyAlignment="1">
      <alignment horizontal="left" vertical="center" wrapText="1"/>
    </xf>
    <xf numFmtId="43" fontId="24" fillId="0" borderId="6" xfId="3" applyFont="1" applyFill="1" applyBorder="1" applyAlignment="1">
      <alignment horizontal="left" vertical="center" wrapText="1"/>
    </xf>
    <xf numFmtId="43" fontId="30" fillId="0" borderId="6" xfId="3" applyFont="1" applyFill="1" applyBorder="1" applyAlignment="1">
      <alignment horizontal="center" vertical="center" wrapText="1"/>
    </xf>
    <xf numFmtId="43" fontId="30" fillId="0" borderId="6" xfId="1" applyFont="1" applyFill="1" applyBorder="1" applyAlignment="1">
      <alignment horizontal="right" vertical="center"/>
    </xf>
    <xf numFmtId="167" fontId="25" fillId="0" borderId="6" xfId="8" applyFont="1" applyFill="1" applyBorder="1" applyAlignment="1">
      <alignment horizontal="left" vertical="top" wrapText="1"/>
    </xf>
    <xf numFmtId="43" fontId="25" fillId="0" borderId="6" xfId="0" applyNumberFormat="1" applyFont="1" applyBorder="1" applyAlignment="1">
      <alignment horizontal="left" vertical="center" wrapText="1"/>
    </xf>
    <xf numFmtId="0" fontId="24" fillId="0" borderId="6" xfId="5" applyFont="1" applyBorder="1" applyAlignment="1">
      <alignment horizontal="left" vertical="center" wrapText="1"/>
    </xf>
    <xf numFmtId="0" fontId="30" fillId="0" borderId="6" xfId="0" applyFont="1" applyBorder="1" applyAlignment="1">
      <alignment vertical="center" wrapText="1"/>
    </xf>
    <xf numFmtId="0" fontId="25" fillId="0" borderId="6" xfId="0" applyFont="1" applyBorder="1" applyAlignment="1">
      <alignment horizontal="center" vertical="center"/>
    </xf>
    <xf numFmtId="0" fontId="25" fillId="0" borderId="6" xfId="9" applyFont="1" applyBorder="1" applyAlignment="1">
      <alignment horizontal="left" vertical="center" wrapText="1"/>
    </xf>
    <xf numFmtId="0" fontId="25" fillId="0" borderId="6" xfId="9" applyFont="1" applyBorder="1" applyAlignment="1">
      <alignment horizontal="center" vertical="center"/>
    </xf>
    <xf numFmtId="43" fontId="25" fillId="0" borderId="6" xfId="3" applyFont="1" applyFill="1" applyBorder="1" applyAlignment="1">
      <alignment horizontal="left" vertical="top" wrapText="1"/>
    </xf>
    <xf numFmtId="0" fontId="25" fillId="0" borderId="6" xfId="0" applyFont="1" applyBorder="1" applyAlignment="1">
      <alignment horizontal="left" vertical="top" wrapText="1"/>
    </xf>
    <xf numFmtId="0" fontId="25" fillId="0" borderId="7" xfId="0" applyFont="1" applyBorder="1" applyAlignment="1">
      <alignment horizontal="left" vertical="center" wrapText="1"/>
    </xf>
    <xf numFmtId="0" fontId="25" fillId="0" borderId="0" xfId="0" applyFont="1" applyAlignment="1">
      <alignment horizontal="center" vertical="center"/>
    </xf>
    <xf numFmtId="0" fontId="25" fillId="0" borderId="0" xfId="0" applyFont="1" applyAlignment="1">
      <alignment vertical="center" wrapText="1"/>
    </xf>
    <xf numFmtId="43" fontId="27" fillId="0" borderId="21" xfId="1" applyFont="1" applyFill="1" applyBorder="1" applyAlignment="1">
      <alignment horizontal="right" vertical="center" wrapText="1"/>
    </xf>
    <xf numFmtId="167" fontId="26" fillId="0" borderId="0" xfId="0" applyNumberFormat="1" applyFont="1" applyAlignment="1">
      <alignment vertical="center"/>
    </xf>
    <xf numFmtId="0" fontId="26" fillId="0" borderId="14" xfId="0" applyFont="1" applyBorder="1" applyAlignment="1">
      <alignment horizontal="center" vertical="center" wrapText="1"/>
    </xf>
    <xf numFmtId="0" fontId="26" fillId="0" borderId="14" xfId="0" applyFont="1" applyBorder="1" applyAlignment="1">
      <alignment vertical="center" wrapText="1"/>
    </xf>
    <xf numFmtId="43" fontId="26" fillId="0" borderId="14" xfId="1" applyFont="1" applyFill="1" applyBorder="1" applyAlignment="1">
      <alignment horizontal="right" vertical="center" wrapText="1"/>
    </xf>
    <xf numFmtId="43" fontId="25" fillId="0" borderId="14" xfId="1" applyFont="1" applyFill="1" applyBorder="1" applyAlignment="1">
      <alignment horizontal="right" vertical="center" wrapText="1"/>
    </xf>
    <xf numFmtId="0" fontId="28" fillId="0" borderId="14" xfId="0" applyFont="1" applyBorder="1" applyAlignment="1">
      <alignment horizontal="center" vertical="center" wrapText="1"/>
    </xf>
    <xf numFmtId="0" fontId="28" fillId="0" borderId="14" xfId="0" applyFont="1" applyBorder="1" applyAlignment="1">
      <alignment vertical="center" wrapText="1"/>
    </xf>
    <xf numFmtId="43" fontId="28" fillId="0" borderId="14" xfId="1" applyFont="1" applyFill="1" applyBorder="1" applyAlignment="1">
      <alignment horizontal="right" vertical="center" wrapText="1"/>
    </xf>
    <xf numFmtId="43" fontId="29" fillId="0" borderId="14" xfId="1" applyFont="1" applyFill="1" applyBorder="1" applyAlignment="1">
      <alignment horizontal="right" vertical="center" wrapText="1"/>
    </xf>
    <xf numFmtId="0" fontId="33" fillId="0" borderId="0" xfId="0" applyFont="1" applyAlignment="1">
      <alignment vertical="center"/>
    </xf>
    <xf numFmtId="0" fontId="27" fillId="0" borderId="14" xfId="0" applyFont="1" applyBorder="1" applyAlignment="1">
      <alignment horizontal="center" vertical="center" wrapText="1"/>
    </xf>
    <xf numFmtId="0" fontId="27" fillId="0" borderId="14" xfId="0" applyFont="1" applyBorder="1" applyAlignment="1">
      <alignment vertical="center" wrapText="1"/>
    </xf>
    <xf numFmtId="43" fontId="27" fillId="0" borderId="14" xfId="1" applyFont="1" applyFill="1" applyBorder="1" applyAlignment="1">
      <alignment horizontal="right" vertical="center" wrapText="1"/>
    </xf>
    <xf numFmtId="43" fontId="24" fillId="0" borderId="14" xfId="1" applyFont="1" applyFill="1" applyBorder="1" applyAlignment="1">
      <alignment horizontal="right" vertical="center" wrapText="1"/>
    </xf>
    <xf numFmtId="43" fontId="26" fillId="0" borderId="14" xfId="1" applyFont="1" applyFill="1" applyBorder="1" applyAlignment="1">
      <alignment horizontal="right" vertical="center"/>
    </xf>
    <xf numFmtId="0" fontId="33" fillId="2" borderId="0" xfId="0" applyFont="1" applyFill="1" applyAlignment="1">
      <alignment vertical="center"/>
    </xf>
    <xf numFmtId="0" fontId="28" fillId="0" borderId="14" xfId="0" applyFont="1" applyBorder="1" applyAlignment="1">
      <alignment horizontal="left" vertical="center" wrapText="1"/>
    </xf>
    <xf numFmtId="0" fontId="28" fillId="0" borderId="14" xfId="0" applyFont="1" applyBorder="1" applyAlignment="1">
      <alignment horizontal="center" vertical="center"/>
    </xf>
    <xf numFmtId="43" fontId="28" fillId="0" borderId="14" xfId="1" applyFont="1" applyFill="1" applyBorder="1" applyAlignment="1">
      <alignment horizontal="right" vertical="center"/>
    </xf>
    <xf numFmtId="43" fontId="29" fillId="0" borderId="14" xfId="1" applyFont="1" applyFill="1" applyBorder="1" applyAlignment="1">
      <alignment horizontal="right" vertical="center"/>
    </xf>
    <xf numFmtId="0" fontId="34" fillId="2" borderId="0" xfId="0" applyFont="1" applyFill="1" applyAlignment="1">
      <alignment vertical="center"/>
    </xf>
    <xf numFmtId="0" fontId="29" fillId="0" borderId="0" xfId="0" applyFont="1" applyAlignment="1">
      <alignment vertical="center"/>
    </xf>
    <xf numFmtId="43" fontId="25" fillId="0" borderId="14" xfId="1" applyFont="1" applyFill="1" applyBorder="1" applyAlignment="1">
      <alignment horizontal="right" vertical="center"/>
    </xf>
    <xf numFmtId="0" fontId="25" fillId="2" borderId="0" xfId="0" applyFont="1" applyFill="1" applyAlignment="1">
      <alignment vertical="center"/>
    </xf>
    <xf numFmtId="0" fontId="34" fillId="0" borderId="0" xfId="0" applyFont="1" applyAlignment="1">
      <alignment vertical="center"/>
    </xf>
    <xf numFmtId="43" fontId="26" fillId="0" borderId="22" xfId="1" applyFont="1" applyFill="1" applyBorder="1" applyAlignment="1">
      <alignment horizontal="right" vertical="center"/>
    </xf>
    <xf numFmtId="0" fontId="27" fillId="0" borderId="16" xfId="0" applyFont="1" applyBorder="1" applyAlignment="1">
      <alignment horizontal="center" vertical="center" wrapText="1"/>
    </xf>
    <xf numFmtId="0" fontId="27" fillId="0" borderId="16" xfId="0" applyFont="1" applyBorder="1" applyAlignment="1">
      <alignment vertical="center" wrapText="1"/>
    </xf>
    <xf numFmtId="43" fontId="27" fillId="0" borderId="16" xfId="1" applyFont="1" applyFill="1" applyBorder="1" applyAlignment="1">
      <alignment horizontal="center" vertical="center" wrapText="1"/>
    </xf>
    <xf numFmtId="0" fontId="25" fillId="0" borderId="0" xfId="0" applyFont="1" applyAlignment="1">
      <alignment horizontal="left" vertical="center"/>
    </xf>
    <xf numFmtId="43" fontId="24" fillId="0" borderId="0" xfId="1" applyFont="1" applyAlignment="1">
      <alignment horizontal="center" vertical="center"/>
    </xf>
    <xf numFmtId="43" fontId="25" fillId="0" borderId="0" xfId="1" applyFont="1" applyAlignment="1">
      <alignment vertical="center"/>
    </xf>
    <xf numFmtId="43" fontId="30" fillId="0" borderId="0" xfId="3" applyFont="1" applyAlignment="1">
      <alignment horizontal="center" vertical="center"/>
    </xf>
    <xf numFmtId="43" fontId="30" fillId="0" borderId="0" xfId="1" applyFont="1" applyAlignment="1">
      <alignment vertical="center"/>
    </xf>
    <xf numFmtId="43" fontId="30" fillId="0" borderId="0" xfId="3" applyFont="1" applyAlignment="1">
      <alignment vertical="center"/>
    </xf>
    <xf numFmtId="43" fontId="36" fillId="0" borderId="0" xfId="3" applyFont="1" applyAlignment="1">
      <alignment vertical="center"/>
    </xf>
    <xf numFmtId="43" fontId="35" fillId="0" borderId="0" xfId="3" applyFont="1" applyAlignment="1">
      <alignment vertical="center"/>
    </xf>
    <xf numFmtId="0" fontId="32" fillId="0" borderId="6" xfId="3" applyNumberFormat="1" applyFont="1" applyBorder="1" applyAlignment="1">
      <alignment horizontal="center" vertical="center" wrapText="1"/>
    </xf>
    <xf numFmtId="43" fontId="32" fillId="0" borderId="6" xfId="3" applyFont="1" applyBorder="1" applyAlignment="1">
      <alignment vertical="center" wrapText="1"/>
    </xf>
    <xf numFmtId="43" fontId="32" fillId="0" borderId="6" xfId="3" applyFont="1" applyBorder="1" applyAlignment="1">
      <alignment horizontal="center" vertical="center"/>
    </xf>
    <xf numFmtId="43" fontId="32" fillId="0" borderId="6" xfId="1" applyFont="1" applyBorder="1" applyAlignment="1">
      <alignment vertical="center"/>
    </xf>
    <xf numFmtId="43" fontId="32" fillId="0" borderId="15" xfId="1" applyFont="1" applyBorder="1" applyAlignment="1">
      <alignment vertical="center"/>
    </xf>
    <xf numFmtId="43" fontId="37" fillId="0" borderId="6" xfId="3" applyFont="1" applyBorder="1" applyAlignment="1">
      <alignment vertical="center" wrapText="1"/>
    </xf>
    <xf numFmtId="0" fontId="32" fillId="0" borderId="6" xfId="0" applyFont="1" applyBorder="1" applyAlignment="1">
      <alignment horizontal="center" vertical="center" wrapText="1"/>
    </xf>
    <xf numFmtId="0" fontId="32" fillId="0" borderId="6" xfId="0" applyFont="1" applyBorder="1" applyAlignment="1">
      <alignment vertical="center" wrapText="1"/>
    </xf>
    <xf numFmtId="0" fontId="36" fillId="0" borderId="6" xfId="3" applyNumberFormat="1" applyFont="1" applyBorder="1" applyAlignment="1">
      <alignment horizontal="center" vertical="center" wrapText="1"/>
    </xf>
    <xf numFmtId="43" fontId="36" fillId="0" borderId="6" xfId="3" applyFont="1" applyBorder="1" applyAlignment="1">
      <alignment vertical="center" wrapText="1"/>
    </xf>
    <xf numFmtId="43" fontId="36" fillId="0" borderId="6" xfId="3" applyFont="1" applyBorder="1" applyAlignment="1">
      <alignment horizontal="center" vertical="center" wrapText="1"/>
    </xf>
    <xf numFmtId="43" fontId="36" fillId="0" borderId="6" xfId="1" applyFont="1" applyBorder="1" applyAlignment="1">
      <alignment vertical="center"/>
    </xf>
    <xf numFmtId="43" fontId="36" fillId="0" borderId="15" xfId="1" applyFont="1" applyBorder="1" applyAlignment="1">
      <alignment vertical="center"/>
    </xf>
    <xf numFmtId="43" fontId="32" fillId="0" borderId="6" xfId="3" applyFont="1" applyBorder="1" applyAlignment="1">
      <alignment horizontal="center" vertical="center" wrapText="1"/>
    </xf>
    <xf numFmtId="43" fontId="30" fillId="0" borderId="0" xfId="3" applyFont="1" applyAlignment="1">
      <alignment horizontal="center"/>
    </xf>
    <xf numFmtId="169" fontId="30" fillId="0" borderId="0" xfId="0" applyNumberFormat="1" applyFont="1" applyAlignment="1">
      <alignment horizontal="center" vertical="center"/>
    </xf>
    <xf numFmtId="0" fontId="30" fillId="0" borderId="0" xfId="0" applyFont="1" applyAlignment="1">
      <alignment horizontal="center" vertical="center"/>
    </xf>
    <xf numFmtId="0" fontId="39" fillId="0" borderId="0" xfId="0" applyFont="1" applyAlignment="1">
      <alignment horizontal="left" vertical="center"/>
    </xf>
    <xf numFmtId="0" fontId="30" fillId="0" borderId="0" xfId="0" applyFont="1" applyAlignment="1">
      <alignment vertical="center" wrapText="1"/>
    </xf>
    <xf numFmtId="0" fontId="30" fillId="0" borderId="0" xfId="0" applyFont="1" applyAlignment="1">
      <alignment vertical="center"/>
    </xf>
    <xf numFmtId="169" fontId="30" fillId="0" borderId="0" xfId="1" applyNumberFormat="1" applyFont="1" applyFill="1" applyAlignment="1">
      <alignment vertical="center"/>
    </xf>
    <xf numFmtId="0" fontId="30" fillId="0" borderId="0" xfId="0" applyFont="1" applyAlignment="1">
      <alignment horizontal="left" vertical="center" wrapText="1"/>
    </xf>
    <xf numFmtId="0" fontId="26" fillId="0" borderId="6" xfId="0" applyFont="1" applyBorder="1" applyAlignment="1">
      <alignment vertical="center"/>
    </xf>
    <xf numFmtId="0" fontId="27" fillId="0" borderId="6" xfId="5" applyFont="1" applyBorder="1" applyAlignment="1">
      <alignment vertical="center" wrapText="1"/>
    </xf>
    <xf numFmtId="43" fontId="26" fillId="0" borderId="6" xfId="1" applyFont="1" applyFill="1" applyBorder="1" applyAlignment="1">
      <alignment vertical="center" wrapText="1"/>
    </xf>
    <xf numFmtId="165" fontId="26" fillId="0" borderId="6" xfId="3" applyNumberFormat="1" applyFont="1" applyFill="1" applyBorder="1" applyAlignment="1">
      <alignment horizontal="center" vertical="center" wrapText="1"/>
    </xf>
    <xf numFmtId="0" fontId="25" fillId="0" borderId="6" xfId="0" applyFont="1" applyBorder="1" applyAlignment="1">
      <alignment vertical="center"/>
    </xf>
    <xf numFmtId="0" fontId="26" fillId="0" borderId="6" xfId="0" applyFont="1" applyBorder="1" applyAlignment="1">
      <alignment horizontal="left" vertical="center" wrapText="1"/>
    </xf>
    <xf numFmtId="0" fontId="26" fillId="0" borderId="6" xfId="0" applyFont="1" applyBorder="1" applyAlignment="1">
      <alignment horizontal="center" vertical="center" wrapText="1"/>
    </xf>
    <xf numFmtId="0" fontId="26" fillId="0" borderId="6" xfId="0" quotePrefix="1" applyFont="1" applyBorder="1" applyAlignment="1">
      <alignment horizontal="left" vertical="center" wrapText="1"/>
    </xf>
    <xf numFmtId="43" fontId="26" fillId="0" borderId="6" xfId="1" applyFont="1" applyFill="1" applyBorder="1" applyAlignment="1">
      <alignment horizontal="right" vertical="center"/>
    </xf>
    <xf numFmtId="43" fontId="26" fillId="0" borderId="6" xfId="3" applyFont="1" applyFill="1" applyBorder="1" applyAlignment="1">
      <alignment vertical="center"/>
    </xf>
    <xf numFmtId="43" fontId="25" fillId="0" borderId="6" xfId="3" quotePrefix="1" applyFont="1" applyFill="1" applyBorder="1" applyAlignment="1">
      <alignment vertical="center" wrapText="1"/>
    </xf>
    <xf numFmtId="43" fontId="25" fillId="0" borderId="6" xfId="3" applyFont="1" applyFill="1" applyBorder="1" applyAlignment="1">
      <alignment vertical="center"/>
    </xf>
    <xf numFmtId="43" fontId="25" fillId="0" borderId="6" xfId="3" applyFont="1" applyFill="1" applyBorder="1" applyAlignment="1">
      <alignment horizontal="right" vertical="center"/>
    </xf>
    <xf numFmtId="0" fontId="30" fillId="0" borderId="6" xfId="0" applyFont="1" applyBorder="1" applyAlignment="1">
      <alignment vertical="center"/>
    </xf>
    <xf numFmtId="43" fontId="30" fillId="0" borderId="6" xfId="3" applyFont="1" applyFill="1" applyBorder="1" applyAlignment="1">
      <alignment vertical="center" wrapText="1"/>
    </xf>
    <xf numFmtId="43" fontId="30" fillId="0" borderId="6" xfId="3" applyFont="1" applyFill="1" applyBorder="1" applyAlignment="1">
      <alignment horizontal="center" vertical="center"/>
    </xf>
    <xf numFmtId="0" fontId="30" fillId="0" borderId="6" xfId="0" applyFont="1" applyBorder="1" applyAlignment="1">
      <alignment horizontal="center" vertical="center" wrapText="1"/>
    </xf>
    <xf numFmtId="0" fontId="26" fillId="0" borderId="6" xfId="9" applyFont="1" applyBorder="1" applyAlignment="1">
      <alignment horizontal="left" vertical="center" wrapText="1"/>
    </xf>
    <xf numFmtId="43" fontId="26" fillId="0" borderId="6" xfId="3" applyFont="1" applyFill="1" applyBorder="1" applyAlignment="1">
      <alignment horizontal="left" vertical="center" wrapText="1"/>
    </xf>
    <xf numFmtId="0" fontId="26" fillId="0" borderId="6" xfId="0" applyFont="1" applyBorder="1" applyAlignment="1">
      <alignment horizontal="center"/>
    </xf>
    <xf numFmtId="0" fontId="26" fillId="0" borderId="6" xfId="0" applyFont="1" applyBorder="1"/>
    <xf numFmtId="0" fontId="26" fillId="0" borderId="6" xfId="0" applyFont="1" applyBorder="1" applyAlignment="1">
      <alignment vertical="center" wrapText="1"/>
    </xf>
    <xf numFmtId="164" fontId="40" fillId="0" borderId="0" xfId="1" applyNumberFormat="1" applyFont="1" applyFill="1" applyBorder="1" applyAlignment="1">
      <alignment horizontal="center" vertical="center"/>
    </xf>
    <xf numFmtId="164" fontId="41" fillId="0" borderId="0" xfId="1" applyNumberFormat="1" applyFont="1" applyFill="1" applyBorder="1" applyAlignment="1">
      <alignment horizontal="center" vertical="center"/>
    </xf>
    <xf numFmtId="0" fontId="25" fillId="0" borderId="6" xfId="5" applyFont="1" applyBorder="1" applyAlignment="1">
      <alignment vertical="center"/>
    </xf>
    <xf numFmtId="43" fontId="25" fillId="0" borderId="6" xfId="1" applyFont="1" applyFill="1" applyBorder="1" applyAlignment="1">
      <alignment horizontal="center" vertical="center"/>
    </xf>
    <xf numFmtId="0" fontId="25" fillId="0" borderId="6" xfId="0" quotePrefix="1" applyFont="1" applyBorder="1" applyAlignment="1">
      <alignment vertical="center" wrapText="1"/>
    </xf>
    <xf numFmtId="43" fontId="25" fillId="0" borderId="6" xfId="11" applyFont="1" applyFill="1" applyBorder="1" applyAlignment="1">
      <alignment horizontal="right" vertical="center"/>
    </xf>
    <xf numFmtId="0" fontId="24" fillId="0" borderId="6" xfId="0" applyFont="1" applyBorder="1" applyAlignment="1">
      <alignment vertical="center" wrapText="1"/>
    </xf>
    <xf numFmtId="1" fontId="25" fillId="0" borderId="6" xfId="0" applyNumberFormat="1" applyFont="1" applyBorder="1" applyAlignment="1">
      <alignment horizontal="center" vertical="center"/>
    </xf>
    <xf numFmtId="43" fontId="25" fillId="0" borderId="6" xfId="1" applyFont="1" applyFill="1" applyBorder="1" applyAlignment="1">
      <alignment horizontal="right" wrapText="1"/>
    </xf>
    <xf numFmtId="43" fontId="25" fillId="0" borderId="6" xfId="1" applyFont="1" applyFill="1" applyBorder="1" applyAlignment="1">
      <alignment wrapText="1"/>
    </xf>
    <xf numFmtId="0" fontId="24" fillId="0" borderId="0" xfId="0" applyFont="1" applyAlignment="1">
      <alignment horizontal="center" vertical="center" wrapText="1"/>
    </xf>
    <xf numFmtId="43" fontId="25" fillId="0" borderId="14" xfId="1" applyFont="1" applyFill="1" applyBorder="1" applyAlignment="1">
      <alignment vertical="center" wrapText="1"/>
    </xf>
    <xf numFmtId="0" fontId="28" fillId="2" borderId="14" xfId="0" applyFont="1" applyFill="1" applyBorder="1" applyAlignment="1">
      <alignment horizontal="center" vertical="center" wrapText="1"/>
    </xf>
    <xf numFmtId="0" fontId="28" fillId="2" borderId="14" xfId="0" applyFont="1" applyFill="1" applyBorder="1" applyAlignment="1">
      <alignment horizontal="center" vertical="center"/>
    </xf>
    <xf numFmtId="43" fontId="29" fillId="2" borderId="14" xfId="1" applyFont="1" applyFill="1" applyBorder="1" applyAlignment="1">
      <alignment horizontal="right" vertical="center"/>
    </xf>
    <xf numFmtId="0" fontId="26" fillId="2" borderId="14" xfId="0" applyFont="1" applyFill="1" applyBorder="1" applyAlignment="1">
      <alignment horizontal="center" vertical="center" wrapText="1"/>
    </xf>
    <xf numFmtId="43" fontId="25" fillId="2" borderId="14" xfId="1" applyFont="1" applyFill="1" applyBorder="1" applyAlignment="1">
      <alignment horizontal="right" vertical="center" wrapText="1"/>
    </xf>
    <xf numFmtId="0" fontId="26" fillId="2" borderId="14" xfId="0" applyFont="1" applyFill="1" applyBorder="1" applyAlignment="1">
      <alignment vertical="center" wrapText="1"/>
    </xf>
    <xf numFmtId="43" fontId="25" fillId="2" borderId="14" xfId="1" applyFont="1" applyFill="1" applyBorder="1" applyAlignment="1">
      <alignment horizontal="right" vertical="center"/>
    </xf>
    <xf numFmtId="43" fontId="33" fillId="2" borderId="14" xfId="1" applyFont="1" applyFill="1" applyBorder="1" applyAlignment="1">
      <alignment horizontal="right" vertical="center" wrapText="1"/>
    </xf>
    <xf numFmtId="43" fontId="26" fillId="2" borderId="14" xfId="1" applyFont="1" applyFill="1" applyBorder="1" applyAlignment="1">
      <alignment horizontal="right" vertical="center"/>
    </xf>
    <xf numFmtId="43" fontId="26" fillId="2" borderId="14" xfId="1" applyFont="1" applyFill="1" applyBorder="1" applyAlignment="1">
      <alignment horizontal="right" vertical="center" wrapText="1"/>
    </xf>
    <xf numFmtId="0" fontId="33" fillId="0" borderId="1" xfId="0" applyFont="1" applyBorder="1" applyAlignment="1">
      <alignment vertical="center"/>
    </xf>
    <xf numFmtId="0" fontId="26" fillId="0" borderId="24" xfId="0" applyFont="1" applyBorder="1" applyAlignment="1">
      <alignment horizontal="center" vertical="center" wrapText="1"/>
    </xf>
    <xf numFmtId="43" fontId="25" fillId="0" borderId="16" xfId="1" applyFont="1" applyBorder="1" applyAlignment="1">
      <alignment horizontal="right" vertical="center" wrapText="1"/>
    </xf>
    <xf numFmtId="0" fontId="27" fillId="0" borderId="24" xfId="0" applyFont="1" applyBorder="1" applyAlignment="1">
      <alignment vertical="center" wrapText="1"/>
    </xf>
    <xf numFmtId="43" fontId="24" fillId="0" borderId="24" xfId="1" applyFont="1" applyFill="1" applyBorder="1" applyAlignment="1">
      <alignment horizontal="right" vertical="center" wrapText="1"/>
    </xf>
    <xf numFmtId="43" fontId="24" fillId="0" borderId="24" xfId="1" applyFont="1" applyFill="1" applyBorder="1" applyAlignment="1">
      <alignment vertical="center" wrapText="1"/>
    </xf>
    <xf numFmtId="43" fontId="24" fillId="0" borderId="16" xfId="1" applyFont="1" applyBorder="1" applyAlignment="1">
      <alignment horizontal="center" vertical="center" wrapText="1"/>
    </xf>
    <xf numFmtId="0" fontId="35" fillId="0" borderId="0" xfId="5" applyFont="1" applyAlignment="1">
      <alignment vertical="center" wrapText="1"/>
    </xf>
    <xf numFmtId="0" fontId="35" fillId="0" borderId="0" xfId="5" applyFont="1" applyAlignment="1">
      <alignment horizontal="center" vertical="center" wrapText="1"/>
    </xf>
    <xf numFmtId="0" fontId="30" fillId="0" borderId="0" xfId="5" applyFont="1" applyAlignment="1">
      <alignment horizontal="center" vertical="center" wrapText="1"/>
    </xf>
    <xf numFmtId="169" fontId="30" fillId="0" borderId="0" xfId="12" applyNumberFormat="1" applyFont="1" applyFill="1" applyAlignment="1">
      <alignment horizontal="center" vertical="center" wrapText="1"/>
    </xf>
    <xf numFmtId="0" fontId="30" fillId="0" borderId="0" xfId="5" applyFont="1" applyAlignment="1">
      <alignment vertical="center" wrapText="1"/>
    </xf>
    <xf numFmtId="0" fontId="30" fillId="0" borderId="2" xfId="5" applyFont="1" applyBorder="1" applyAlignment="1">
      <alignment horizontal="center" vertical="center" wrapText="1"/>
    </xf>
    <xf numFmtId="43" fontId="30" fillId="0" borderId="2" xfId="1" applyFont="1" applyFill="1" applyBorder="1" applyAlignment="1">
      <alignment horizontal="center" vertical="center" wrapText="1"/>
    </xf>
    <xf numFmtId="43" fontId="30" fillId="0" borderId="2" xfId="3" applyFont="1" applyFill="1" applyBorder="1" applyAlignment="1">
      <alignment horizontal="center" vertical="center" wrapText="1"/>
    </xf>
    <xf numFmtId="0" fontId="35" fillId="0" borderId="5" xfId="5" applyFont="1" applyBorder="1" applyAlignment="1">
      <alignment horizontal="center" vertical="center" wrapText="1"/>
    </xf>
    <xf numFmtId="43" fontId="35" fillId="0" borderId="5" xfId="3" applyFont="1" applyFill="1" applyBorder="1" applyAlignment="1">
      <alignment horizontal="center" vertical="center" wrapText="1"/>
    </xf>
    <xf numFmtId="0" fontId="35" fillId="0" borderId="6" xfId="5" applyFont="1" applyBorder="1" applyAlignment="1">
      <alignment vertical="center" wrapText="1"/>
    </xf>
    <xf numFmtId="0" fontId="35" fillId="0" borderId="6" xfId="5" applyFont="1" applyBorder="1" applyAlignment="1">
      <alignment horizontal="center" vertical="center" wrapText="1"/>
    </xf>
    <xf numFmtId="0" fontId="30" fillId="0" borderId="6" xfId="5" applyFont="1" applyBorder="1" applyAlignment="1">
      <alignment horizontal="center" vertical="center" wrapText="1"/>
    </xf>
    <xf numFmtId="43" fontId="30" fillId="0" borderId="6" xfId="1" applyFont="1" applyFill="1" applyBorder="1" applyAlignment="1">
      <alignment horizontal="center" vertical="center"/>
    </xf>
    <xf numFmtId="166" fontId="30" fillId="0" borderId="6" xfId="7" applyNumberFormat="1" applyFont="1" applyFill="1" applyBorder="1" applyAlignment="1">
      <alignment horizontal="center" vertical="center" wrapText="1"/>
    </xf>
    <xf numFmtId="0" fontId="30" fillId="0" borderId="6" xfId="3" applyNumberFormat="1" applyFont="1" applyFill="1" applyBorder="1" applyAlignment="1">
      <alignment horizontal="left" vertical="center" wrapText="1"/>
    </xf>
    <xf numFmtId="0" fontId="30" fillId="0" borderId="6" xfId="3" applyNumberFormat="1" applyFont="1" applyFill="1" applyBorder="1" applyAlignment="1">
      <alignment horizontal="center" vertical="center" wrapText="1"/>
    </xf>
    <xf numFmtId="0" fontId="30" fillId="0" borderId="6" xfId="0" applyFont="1" applyBorder="1" applyAlignment="1">
      <alignment horizontal="left" vertical="center" wrapText="1"/>
    </xf>
    <xf numFmtId="0" fontId="30" fillId="0" borderId="6" xfId="0" applyFont="1" applyBorder="1" applyAlignment="1">
      <alignment horizontal="center" vertical="center"/>
    </xf>
    <xf numFmtId="0" fontId="30" fillId="0" borderId="6" xfId="13" applyFont="1" applyBorder="1" applyAlignment="1">
      <alignment vertical="center" wrapText="1"/>
    </xf>
    <xf numFmtId="0" fontId="30" fillId="0" borderId="0" xfId="5" applyFont="1" applyAlignment="1">
      <alignment horizontal="left" vertical="center" wrapText="1"/>
    </xf>
    <xf numFmtId="0" fontId="30" fillId="0" borderId="6" xfId="5" applyFont="1" applyBorder="1" applyAlignment="1">
      <alignment horizontal="left" vertical="center" wrapText="1"/>
    </xf>
    <xf numFmtId="0" fontId="30" fillId="0" borderId="6" xfId="5" applyFont="1" applyBorder="1" applyAlignment="1">
      <alignment vertical="center" wrapText="1"/>
    </xf>
    <xf numFmtId="169" fontId="30" fillId="0" borderId="6" xfId="12" applyNumberFormat="1" applyFont="1" applyFill="1" applyBorder="1" applyAlignment="1">
      <alignment horizontal="center" vertical="center" wrapText="1"/>
    </xf>
    <xf numFmtId="43" fontId="30" fillId="0" borderId="6" xfId="1" applyFont="1" applyFill="1" applyBorder="1" applyAlignment="1">
      <alignment vertical="center"/>
    </xf>
    <xf numFmtId="1" fontId="30" fillId="0" borderId="6" xfId="3" quotePrefix="1" applyNumberFormat="1" applyFont="1" applyFill="1" applyBorder="1" applyAlignment="1">
      <alignment horizontal="left" vertical="center" wrapText="1"/>
    </xf>
    <xf numFmtId="49" fontId="30" fillId="0" borderId="6" xfId="3" applyNumberFormat="1" applyFont="1" applyFill="1" applyBorder="1" applyAlignment="1">
      <alignment horizontal="left" vertical="center" wrapText="1"/>
    </xf>
    <xf numFmtId="0" fontId="30" fillId="0" borderId="6" xfId="9" applyFont="1" applyBorder="1" applyAlignment="1">
      <alignment horizontal="left" vertical="center" wrapText="1"/>
    </xf>
    <xf numFmtId="49" fontId="30" fillId="0" borderId="6" xfId="0" quotePrefix="1" applyNumberFormat="1" applyFont="1" applyBorder="1" applyAlignment="1">
      <alignment horizontal="left" vertical="center" wrapText="1"/>
    </xf>
    <xf numFmtId="43" fontId="30" fillId="0" borderId="6" xfId="3" applyFont="1" applyFill="1" applyBorder="1" applyAlignment="1">
      <alignment horizontal="left" vertical="center" wrapText="1"/>
    </xf>
    <xf numFmtId="0" fontId="30" fillId="0" borderId="6" xfId="0" quotePrefix="1" applyFont="1" applyBorder="1" applyAlignment="1">
      <alignment horizontal="left" vertical="center" wrapText="1"/>
    </xf>
    <xf numFmtId="0" fontId="30" fillId="0" borderId="6" xfId="5" applyFont="1" applyBorder="1" applyAlignment="1">
      <alignment horizontal="justify" vertical="center" wrapText="1"/>
    </xf>
    <xf numFmtId="0" fontId="30" fillId="0" borderId="6" xfId="3" quotePrefix="1" applyNumberFormat="1" applyFont="1" applyFill="1" applyBorder="1" applyAlignment="1">
      <alignment horizontal="left" vertical="center" wrapText="1"/>
    </xf>
    <xf numFmtId="43" fontId="30" fillId="0" borderId="6" xfId="3" quotePrefix="1" applyFont="1" applyFill="1" applyBorder="1" applyAlignment="1">
      <alignment vertical="center" wrapText="1"/>
    </xf>
    <xf numFmtId="0" fontId="30" fillId="0" borderId="4" xfId="3" applyNumberFormat="1" applyFont="1" applyFill="1" applyBorder="1" applyAlignment="1">
      <alignment horizontal="left" vertical="center" wrapText="1"/>
    </xf>
    <xf numFmtId="0" fontId="25" fillId="0" borderId="7" xfId="0" applyFont="1" applyBorder="1" applyAlignment="1">
      <alignment vertical="center" wrapText="1"/>
    </xf>
    <xf numFmtId="0" fontId="25" fillId="0" borderId="7" xfId="0" applyFont="1" applyBorder="1" applyAlignment="1">
      <alignment horizontal="center" vertical="center" wrapText="1"/>
    </xf>
    <xf numFmtId="166" fontId="30" fillId="0" borderId="7" xfId="7" applyNumberFormat="1" applyFont="1" applyFill="1" applyBorder="1" applyAlignment="1">
      <alignment horizontal="center" vertical="center" wrapText="1"/>
    </xf>
    <xf numFmtId="0" fontId="30" fillId="0" borderId="7" xfId="5" applyFont="1" applyBorder="1" applyAlignment="1">
      <alignment vertical="center" wrapText="1"/>
    </xf>
    <xf numFmtId="0" fontId="30" fillId="0" borderId="7" xfId="3" applyNumberFormat="1" applyFont="1" applyFill="1" applyBorder="1" applyAlignment="1">
      <alignment horizontal="center" vertical="center" wrapText="1"/>
    </xf>
    <xf numFmtId="43" fontId="30" fillId="0" borderId="7" xfId="1" applyFont="1" applyFill="1" applyBorder="1" applyAlignment="1">
      <alignment horizontal="right" vertical="center"/>
    </xf>
    <xf numFmtId="0" fontId="30" fillId="0" borderId="7" xfId="3" applyNumberFormat="1" applyFont="1" applyFill="1" applyBorder="1" applyAlignment="1">
      <alignment horizontal="left" vertical="center" wrapText="1"/>
    </xf>
    <xf numFmtId="43" fontId="24" fillId="0" borderId="2" xfId="1" applyFont="1" applyFill="1" applyBorder="1" applyAlignment="1">
      <alignment horizontal="center" vertical="center" wrapText="1"/>
    </xf>
    <xf numFmtId="169" fontId="25" fillId="0" borderId="23" xfId="3" applyNumberFormat="1" applyFont="1" applyFill="1" applyBorder="1" applyAlignment="1">
      <alignment horizontal="center" vertical="center" wrapText="1"/>
    </xf>
    <xf numFmtId="0" fontId="25" fillId="0" borderId="23" xfId="0" applyFont="1" applyBorder="1" applyAlignment="1">
      <alignment vertical="center"/>
    </xf>
    <xf numFmtId="0" fontId="24" fillId="0" borderId="23" xfId="0" applyFont="1" applyBorder="1" applyAlignment="1">
      <alignment horizontal="left" vertical="center" wrapText="1"/>
    </xf>
    <xf numFmtId="0" fontId="25" fillId="0" borderId="23" xfId="0" applyFont="1" applyBorder="1" applyAlignment="1">
      <alignment horizontal="center" vertical="center" wrapText="1"/>
    </xf>
    <xf numFmtId="0" fontId="25" fillId="0" borderId="6" xfId="5" applyFont="1" applyBorder="1" applyAlignment="1">
      <alignment horizontal="center"/>
    </xf>
    <xf numFmtId="165" fontId="25" fillId="0" borderId="6" xfId="3" applyNumberFormat="1" applyFont="1" applyFill="1" applyBorder="1" applyAlignment="1">
      <alignment horizontal="center" vertical="center"/>
    </xf>
    <xf numFmtId="1" fontId="25" fillId="0" borderId="6" xfId="1" applyNumberFormat="1" applyFont="1" applyFill="1" applyBorder="1" applyAlignment="1">
      <alignment horizontal="left" vertical="center" wrapText="1"/>
    </xf>
    <xf numFmtId="3" fontId="24" fillId="0" borderId="6" xfId="0" applyNumberFormat="1" applyFont="1" applyBorder="1" applyAlignment="1">
      <alignment horizontal="left" vertical="center" wrapText="1"/>
    </xf>
    <xf numFmtId="0" fontId="25" fillId="0" borderId="0" xfId="0" applyFont="1" applyAlignment="1">
      <alignment horizontal="left" vertical="center" wrapText="1"/>
    </xf>
    <xf numFmtId="165" fontId="25" fillId="0" borderId="0" xfId="0" applyNumberFormat="1" applyFont="1" applyAlignment="1">
      <alignment horizontal="center" vertical="center"/>
    </xf>
    <xf numFmtId="43" fontId="24" fillId="0" borderId="0" xfId="3" applyFont="1" applyFill="1" applyAlignment="1">
      <alignment vertical="center"/>
    </xf>
    <xf numFmtId="43" fontId="24" fillId="0" borderId="6" xfId="3" applyFont="1" applyFill="1" applyBorder="1" applyAlignment="1">
      <alignment horizontal="center" vertical="center" wrapText="1"/>
    </xf>
    <xf numFmtId="165" fontId="25" fillId="0" borderId="7" xfId="0" applyNumberFormat="1" applyFont="1" applyBorder="1" applyAlignment="1">
      <alignment horizontal="center" vertical="center"/>
    </xf>
    <xf numFmtId="43" fontId="25" fillId="0" borderId="7" xfId="1" applyFont="1" applyFill="1" applyBorder="1" applyAlignment="1">
      <alignment horizontal="center" vertical="center"/>
    </xf>
    <xf numFmtId="43" fontId="40" fillId="0" borderId="0" xfId="1" applyFont="1" applyFill="1" applyAlignment="1">
      <alignment horizontal="center" vertical="center"/>
    </xf>
    <xf numFmtId="165" fontId="30" fillId="0" borderId="0" xfId="0" applyNumberFormat="1" applyFont="1" applyAlignment="1">
      <alignment horizontal="center" vertical="center"/>
    </xf>
    <xf numFmtId="0" fontId="25" fillId="0" borderId="0" xfId="0" applyFont="1"/>
    <xf numFmtId="0" fontId="26" fillId="0" borderId="23" xfId="0" applyFont="1" applyBorder="1" applyAlignment="1">
      <alignment vertical="center"/>
    </xf>
    <xf numFmtId="0" fontId="27" fillId="0" borderId="23" xfId="5" applyFont="1" applyBorder="1" applyAlignment="1">
      <alignment vertical="center" wrapText="1"/>
    </xf>
    <xf numFmtId="0" fontId="26" fillId="0" borderId="23" xfId="5" applyFont="1" applyBorder="1" applyAlignment="1">
      <alignment horizontal="center" vertical="center" wrapText="1"/>
    </xf>
    <xf numFmtId="43" fontId="26" fillId="0" borderId="23" xfId="1" applyFont="1" applyFill="1" applyBorder="1" applyAlignment="1">
      <alignment vertical="center" wrapText="1"/>
    </xf>
    <xf numFmtId="43" fontId="27" fillId="0" borderId="23" xfId="1" applyFont="1" applyFill="1" applyBorder="1" applyAlignment="1">
      <alignment vertical="center" wrapText="1"/>
    </xf>
    <xf numFmtId="0" fontId="26" fillId="0" borderId="23" xfId="3" applyNumberFormat="1" applyFont="1" applyFill="1" applyBorder="1" applyAlignment="1">
      <alignment horizontal="left" vertical="center" wrapText="1"/>
    </xf>
    <xf numFmtId="0" fontId="25" fillId="0" borderId="26" xfId="0" applyFont="1" applyBorder="1" applyAlignment="1">
      <alignment vertical="center"/>
    </xf>
    <xf numFmtId="0" fontId="30" fillId="0" borderId="26" xfId="0" applyFont="1" applyBorder="1" applyAlignment="1">
      <alignment vertical="center"/>
    </xf>
    <xf numFmtId="0" fontId="27" fillId="0" borderId="7" xfId="0" applyFont="1" applyBorder="1" applyAlignment="1">
      <alignment horizontal="center" vertical="center" wrapText="1"/>
    </xf>
    <xf numFmtId="43" fontId="30" fillId="0" borderId="6" xfId="1" applyFont="1" applyFill="1" applyBorder="1" applyAlignment="1">
      <alignment horizontal="right" vertical="center" wrapText="1"/>
    </xf>
    <xf numFmtId="43" fontId="25" fillId="0" borderId="6" xfId="1" applyFont="1" applyFill="1" applyBorder="1" applyAlignment="1">
      <alignment vertical="center"/>
    </xf>
    <xf numFmtId="43" fontId="30" fillId="0" borderId="0" xfId="1" applyFont="1" applyFill="1" applyAlignment="1">
      <alignment horizontal="right" vertical="center" wrapText="1"/>
    </xf>
    <xf numFmtId="43" fontId="35" fillId="0" borderId="0" xfId="1" applyFont="1" applyFill="1" applyAlignment="1">
      <alignment horizontal="right" vertical="center" wrapText="1"/>
    </xf>
    <xf numFmtId="43" fontId="35" fillId="0" borderId="5" xfId="1" applyFont="1" applyFill="1" applyBorder="1" applyAlignment="1">
      <alignment horizontal="right" vertical="center" wrapText="1"/>
    </xf>
    <xf numFmtId="43" fontId="35" fillId="0" borderId="6" xfId="1" applyFont="1" applyFill="1" applyBorder="1" applyAlignment="1">
      <alignment horizontal="right" vertical="center" wrapText="1"/>
    </xf>
    <xf numFmtId="169" fontId="30" fillId="0" borderId="2" xfId="12" applyNumberFormat="1" applyFont="1" applyFill="1" applyBorder="1" applyAlignment="1">
      <alignment horizontal="center" vertical="center" wrapText="1"/>
    </xf>
    <xf numFmtId="169" fontId="35" fillId="0" borderId="5" xfId="12" applyNumberFormat="1" applyFont="1" applyFill="1" applyBorder="1" applyAlignment="1">
      <alignment horizontal="center" vertical="center" wrapText="1"/>
    </xf>
    <xf numFmtId="169" fontId="35" fillId="0" borderId="6" xfId="12" applyNumberFormat="1" applyFont="1" applyFill="1" applyBorder="1" applyAlignment="1">
      <alignment horizontal="center" vertical="center" wrapText="1"/>
    </xf>
    <xf numFmtId="169" fontId="30" fillId="0" borderId="7" xfId="12" applyNumberFormat="1" applyFont="1" applyFill="1" applyBorder="1" applyAlignment="1">
      <alignment horizontal="center" vertical="center" wrapText="1"/>
    </xf>
    <xf numFmtId="0" fontId="25" fillId="0" borderId="23" xfId="0" applyFont="1" applyBorder="1" applyAlignment="1">
      <alignment horizontal="center" vertical="center"/>
    </xf>
    <xf numFmtId="169" fontId="25" fillId="0" borderId="6" xfId="3" applyNumberFormat="1" applyFont="1" applyFill="1" applyBorder="1" applyAlignment="1">
      <alignment horizontal="center" vertical="center" wrapText="1"/>
    </xf>
    <xf numFmtId="0" fontId="25" fillId="0" borderId="7" xfId="5" applyFont="1" applyBorder="1" applyAlignment="1">
      <alignment horizontal="left" vertical="center" wrapText="1"/>
    </xf>
    <xf numFmtId="0" fontId="25" fillId="0" borderId="7" xfId="5" applyFont="1" applyBorder="1" applyAlignment="1">
      <alignment horizontal="center" vertical="center" wrapText="1"/>
    </xf>
    <xf numFmtId="43" fontId="25" fillId="0" borderId="23" xfId="1" applyFont="1" applyFill="1" applyBorder="1" applyAlignment="1">
      <alignment vertical="center"/>
    </xf>
    <xf numFmtId="43" fontId="24" fillId="0" borderId="6" xfId="1" applyFont="1" applyFill="1" applyBorder="1" applyAlignment="1">
      <alignment horizontal="right" vertical="center"/>
    </xf>
    <xf numFmtId="43" fontId="25" fillId="0" borderId="6" xfId="1" applyFont="1" applyFill="1" applyBorder="1" applyAlignment="1">
      <alignment horizontal="right" vertical="center" wrapText="1"/>
    </xf>
    <xf numFmtId="165" fontId="25" fillId="0" borderId="5" xfId="5" applyNumberFormat="1" applyFont="1" applyBorder="1" applyAlignment="1">
      <alignment horizontal="center" vertical="center" wrapText="1"/>
    </xf>
    <xf numFmtId="43" fontId="25" fillId="0" borderId="5" xfId="3" applyFont="1" applyFill="1" applyBorder="1" applyAlignment="1">
      <alignment horizontal="left" vertical="center" wrapText="1"/>
    </xf>
    <xf numFmtId="4" fontId="25" fillId="0" borderId="5" xfId="1" applyNumberFormat="1" applyFont="1" applyFill="1" applyBorder="1" applyAlignment="1">
      <alignment horizontal="right" vertical="center"/>
    </xf>
    <xf numFmtId="1" fontId="25" fillId="0" borderId="5" xfId="1" applyNumberFormat="1" applyFont="1" applyFill="1" applyBorder="1" applyAlignment="1">
      <alignment horizontal="center" vertical="center" wrapText="1"/>
    </xf>
    <xf numFmtId="0" fontId="25" fillId="0" borderId="5" xfId="0" applyFont="1" applyBorder="1" applyAlignment="1">
      <alignment horizontal="left" vertical="center" wrapText="1"/>
    </xf>
    <xf numFmtId="165" fontId="25" fillId="0" borderId="6" xfId="5" applyNumberFormat="1" applyFont="1" applyBorder="1" applyAlignment="1">
      <alignment horizontal="center" vertical="center" wrapText="1"/>
    </xf>
    <xf numFmtId="4" fontId="25" fillId="0" borderId="6" xfId="1" applyNumberFormat="1" applyFont="1" applyFill="1" applyBorder="1" applyAlignment="1">
      <alignment horizontal="right" vertical="center"/>
    </xf>
    <xf numFmtId="1" fontId="25" fillId="0" borderId="6" xfId="1" applyNumberFormat="1" applyFont="1" applyFill="1" applyBorder="1" applyAlignment="1">
      <alignment horizontal="center" vertical="center" wrapText="1"/>
    </xf>
    <xf numFmtId="1" fontId="25" fillId="0" borderId="6" xfId="3" applyNumberFormat="1" applyFont="1" applyFill="1" applyBorder="1" applyAlignment="1">
      <alignment horizontal="center" vertical="center" wrapText="1"/>
    </xf>
    <xf numFmtId="1" fontId="25" fillId="0" borderId="6" xfId="1" quotePrefix="1" applyNumberFormat="1" applyFont="1" applyFill="1" applyBorder="1" applyAlignment="1">
      <alignment horizontal="left" vertical="center" wrapText="1"/>
    </xf>
    <xf numFmtId="4" fontId="25" fillId="0" borderId="6" xfId="3" applyNumberFormat="1" applyFont="1" applyFill="1" applyBorder="1" applyAlignment="1">
      <alignment horizontal="right" vertical="center"/>
    </xf>
    <xf numFmtId="165" fontId="25" fillId="0" borderId="7" xfId="5" applyNumberFormat="1" applyFont="1" applyBorder="1" applyAlignment="1">
      <alignment horizontal="center" vertical="center" wrapText="1"/>
    </xf>
    <xf numFmtId="43" fontId="25" fillId="0" borderId="7" xfId="3" applyFont="1" applyFill="1" applyBorder="1" applyAlignment="1">
      <alignment horizontal="right" vertical="center"/>
    </xf>
    <xf numFmtId="1" fontId="25" fillId="0" borderId="7" xfId="3" applyNumberFormat="1" applyFont="1" applyFill="1" applyBorder="1" applyAlignment="1">
      <alignment horizontal="center" vertical="center" wrapText="1"/>
    </xf>
    <xf numFmtId="0" fontId="25" fillId="0" borderId="0" xfId="0" applyFont="1" applyAlignment="1">
      <alignment wrapText="1"/>
    </xf>
    <xf numFmtId="0" fontId="27" fillId="0" borderId="5" xfId="0" applyFont="1" applyBorder="1" applyAlignment="1">
      <alignment horizontal="center" vertical="center" wrapText="1"/>
    </xf>
    <xf numFmtId="0" fontId="30" fillId="0" borderId="0" xfId="16" applyFont="1" applyAlignment="1">
      <alignment vertical="center"/>
    </xf>
    <xf numFmtId="0" fontId="38" fillId="0" borderId="0" xfId="16" applyFont="1" applyAlignment="1">
      <alignment vertical="center"/>
    </xf>
    <xf numFmtId="0" fontId="30" fillId="3" borderId="0" xfId="16" applyFont="1" applyFill="1" applyAlignment="1">
      <alignment vertical="center"/>
    </xf>
    <xf numFmtId="0" fontId="43" fillId="0" borderId="0" xfId="16" applyFont="1" applyAlignment="1">
      <alignment vertical="center"/>
    </xf>
    <xf numFmtId="0" fontId="45" fillId="0" borderId="5" xfId="16" applyFont="1" applyBorder="1" applyAlignment="1">
      <alignment horizontal="center" vertical="center" wrapText="1"/>
    </xf>
    <xf numFmtId="43" fontId="45" fillId="0" borderId="5" xfId="1" applyFont="1" applyFill="1" applyBorder="1" applyAlignment="1">
      <alignment vertical="center"/>
    </xf>
    <xf numFmtId="43" fontId="47" fillId="0" borderId="5" xfId="1" applyFont="1" applyFill="1" applyBorder="1" applyAlignment="1">
      <alignment vertical="center"/>
    </xf>
    <xf numFmtId="170" fontId="45" fillId="0" borderId="5" xfId="1" applyNumberFormat="1" applyFont="1" applyFill="1" applyBorder="1" applyAlignment="1">
      <alignment vertical="center"/>
    </xf>
    <xf numFmtId="0" fontId="35" fillId="0" borderId="0" xfId="16" applyFont="1" applyAlignment="1">
      <alignment vertical="center"/>
    </xf>
    <xf numFmtId="0" fontId="45" fillId="0" borderId="6" xfId="16" applyFont="1" applyBorder="1" applyAlignment="1">
      <alignment horizontal="center" vertical="center" wrapText="1"/>
    </xf>
    <xf numFmtId="0" fontId="45" fillId="0" borderId="6" xfId="16" applyFont="1" applyBorder="1" applyAlignment="1">
      <alignment vertical="center" wrapText="1"/>
    </xf>
    <xf numFmtId="43" fontId="45" fillId="0" borderId="6" xfId="1" applyFont="1" applyFill="1" applyBorder="1" applyAlignment="1">
      <alignment vertical="center"/>
    </xf>
    <xf numFmtId="43" fontId="47" fillId="0" borderId="6" xfId="1" applyFont="1" applyFill="1" applyBorder="1" applyAlignment="1">
      <alignment vertical="center"/>
    </xf>
    <xf numFmtId="170" fontId="45" fillId="0" borderId="6" xfId="1" applyNumberFormat="1" applyFont="1" applyFill="1" applyBorder="1" applyAlignment="1">
      <alignment vertical="center"/>
    </xf>
    <xf numFmtId="0" fontId="42" fillId="0" borderId="6" xfId="16" applyFont="1" applyBorder="1" applyAlignment="1">
      <alignment horizontal="center" vertical="center" wrapText="1"/>
    </xf>
    <xf numFmtId="0" fontId="42" fillId="0" borderId="6" xfId="16" applyFont="1" applyBorder="1" applyAlignment="1">
      <alignment vertical="center" wrapText="1"/>
    </xf>
    <xf numFmtId="43" fontId="42" fillId="0" borderId="6" xfId="1" applyFont="1" applyFill="1" applyBorder="1" applyAlignment="1">
      <alignment vertical="center"/>
    </xf>
    <xf numFmtId="43" fontId="46" fillId="0" borderId="6" xfId="1" applyFont="1" applyFill="1" applyBorder="1" applyAlignment="1">
      <alignment vertical="center"/>
    </xf>
    <xf numFmtId="170" fontId="42" fillId="0" borderId="6" xfId="1" applyNumberFormat="1" applyFont="1" applyFill="1" applyBorder="1" applyAlignment="1">
      <alignment vertical="center"/>
    </xf>
    <xf numFmtId="0" fontId="46" fillId="0" borderId="6" xfId="16" applyFont="1" applyBorder="1" applyAlignment="1">
      <alignment vertical="center" wrapText="1"/>
    </xf>
    <xf numFmtId="0" fontId="46" fillId="0" borderId="6" xfId="16" applyFont="1" applyBorder="1" applyAlignment="1">
      <alignment horizontal="center" vertical="center" wrapText="1"/>
    </xf>
    <xf numFmtId="0" fontId="30" fillId="2" borderId="0" xfId="16" applyFont="1" applyFill="1" applyAlignment="1">
      <alignment vertical="center"/>
    </xf>
    <xf numFmtId="170" fontId="46" fillId="0" borderId="6" xfId="1" applyNumberFormat="1" applyFont="1" applyFill="1" applyBorder="1" applyAlignment="1">
      <alignment vertical="center"/>
    </xf>
    <xf numFmtId="0" fontId="38" fillId="2" borderId="0" xfId="16" applyFont="1" applyFill="1" applyAlignment="1">
      <alignment vertical="center"/>
    </xf>
    <xf numFmtId="171" fontId="30" fillId="0" borderId="0" xfId="16" applyNumberFormat="1" applyFont="1" applyAlignment="1">
      <alignment vertical="center"/>
    </xf>
    <xf numFmtId="0" fontId="35" fillId="0" borderId="23" xfId="16" applyFont="1" applyBorder="1" applyAlignment="1">
      <alignment horizontal="center" vertical="center" wrapText="1"/>
    </xf>
    <xf numFmtId="0" fontId="35" fillId="0" borderId="23" xfId="16" applyFont="1" applyBorder="1" applyAlignment="1">
      <alignment vertical="center" wrapText="1"/>
    </xf>
    <xf numFmtId="43" fontId="38" fillId="0" borderId="23" xfId="1" applyFont="1" applyFill="1" applyBorder="1" applyAlignment="1">
      <alignment vertical="center"/>
    </xf>
    <xf numFmtId="43" fontId="35" fillId="0" borderId="23" xfId="1" applyFont="1" applyFill="1" applyBorder="1" applyAlignment="1">
      <alignment vertical="center"/>
    </xf>
    <xf numFmtId="43" fontId="30" fillId="0" borderId="23" xfId="1" applyFont="1" applyFill="1" applyBorder="1" applyAlignment="1">
      <alignment vertical="center"/>
    </xf>
    <xf numFmtId="170" fontId="30" fillId="0" borderId="23" xfId="1" applyNumberFormat="1" applyFont="1" applyFill="1" applyBorder="1" applyAlignment="1">
      <alignment vertical="center"/>
    </xf>
    <xf numFmtId="0" fontId="30" fillId="0" borderId="0" xfId="16" applyFont="1" applyAlignment="1">
      <alignment horizontal="left" vertical="center"/>
    </xf>
    <xf numFmtId="43" fontId="30" fillId="0" borderId="0" xfId="1" applyFont="1" applyFill="1" applyAlignment="1">
      <alignment vertical="center"/>
    </xf>
    <xf numFmtId="43" fontId="38" fillId="0" borderId="0" xfId="1" applyFont="1" applyFill="1" applyAlignment="1">
      <alignment vertical="center"/>
    </xf>
    <xf numFmtId="170" fontId="30" fillId="0" borderId="0" xfId="1" applyNumberFormat="1" applyFont="1" applyFill="1" applyAlignment="1">
      <alignment vertical="center"/>
    </xf>
    <xf numFmtId="43" fontId="30" fillId="2" borderId="0" xfId="1" applyFont="1" applyFill="1" applyAlignment="1">
      <alignment vertical="center"/>
    </xf>
    <xf numFmtId="0" fontId="35" fillId="0" borderId="14" xfId="16" applyFont="1" applyBorder="1" applyAlignment="1">
      <alignment horizontal="center" vertical="center" wrapText="1"/>
    </xf>
    <xf numFmtId="0" fontId="35" fillId="0" borderId="14" xfId="16" applyFont="1" applyBorder="1" applyAlignment="1">
      <alignment vertical="center" wrapText="1"/>
    </xf>
    <xf numFmtId="0" fontId="48" fillId="0" borderId="6" xfId="16" applyFont="1" applyBorder="1" applyAlignment="1">
      <alignment horizontal="center" vertical="center" wrapText="1"/>
    </xf>
    <xf numFmtId="43" fontId="38" fillId="0" borderId="6" xfId="1" applyFont="1" applyFill="1" applyBorder="1" applyAlignment="1">
      <alignment vertical="center"/>
    </xf>
    <xf numFmtId="43" fontId="35" fillId="0" borderId="6" xfId="1" applyFont="1" applyFill="1" applyBorder="1" applyAlignment="1">
      <alignment vertical="center"/>
    </xf>
    <xf numFmtId="170" fontId="30" fillId="0" borderId="6" xfId="1" applyNumberFormat="1" applyFont="1" applyFill="1" applyBorder="1" applyAlignment="1">
      <alignment vertical="center"/>
    </xf>
    <xf numFmtId="170" fontId="48" fillId="0" borderId="6" xfId="1" applyNumberFormat="1" applyFont="1" applyFill="1" applyBorder="1" applyAlignment="1">
      <alignment vertical="center"/>
    </xf>
    <xf numFmtId="0" fontId="35" fillId="0" borderId="6" xfId="16" applyFont="1" applyBorder="1" applyAlignment="1">
      <alignment horizontal="center" vertical="center" wrapText="1"/>
    </xf>
    <xf numFmtId="43" fontId="30" fillId="0" borderId="4" xfId="1" applyFont="1" applyFill="1" applyBorder="1" applyAlignment="1">
      <alignment vertical="center"/>
    </xf>
    <xf numFmtId="170" fontId="30" fillId="0" borderId="0" xfId="1" applyNumberFormat="1" applyFont="1" applyAlignment="1">
      <alignment vertical="center"/>
    </xf>
    <xf numFmtId="43" fontId="38" fillId="0" borderId="2" xfId="1" applyFont="1" applyFill="1" applyBorder="1" applyAlignment="1">
      <alignment horizontal="center" vertical="center" wrapText="1"/>
    </xf>
    <xf numFmtId="0" fontId="41" fillId="0" borderId="0" xfId="16" applyFont="1" applyAlignment="1">
      <alignment vertical="center"/>
    </xf>
    <xf numFmtId="43" fontId="38" fillId="2" borderId="0" xfId="1" applyFont="1" applyFill="1" applyAlignment="1">
      <alignment vertical="center"/>
    </xf>
    <xf numFmtId="43" fontId="38" fillId="0" borderId="0" xfId="1" applyFont="1" applyAlignment="1">
      <alignment vertical="center"/>
    </xf>
    <xf numFmtId="43" fontId="49" fillId="0" borderId="0" xfId="1" applyFont="1" applyAlignment="1">
      <alignment vertical="center"/>
    </xf>
    <xf numFmtId="0" fontId="30" fillId="4" borderId="0" xfId="16" applyFont="1" applyFill="1" applyAlignment="1">
      <alignment vertical="center"/>
    </xf>
    <xf numFmtId="0" fontId="42" fillId="0" borderId="0" xfId="16" applyFont="1" applyAlignment="1">
      <alignment vertical="center"/>
    </xf>
    <xf numFmtId="43" fontId="35" fillId="0" borderId="2" xfId="1" applyFont="1" applyFill="1" applyBorder="1" applyAlignment="1">
      <alignment horizontal="center" vertical="center" wrapText="1"/>
    </xf>
    <xf numFmtId="0" fontId="35" fillId="0" borderId="24" xfId="16" applyFont="1" applyBorder="1" applyAlignment="1">
      <alignment horizontal="center" vertical="center" wrapText="1"/>
    </xf>
    <xf numFmtId="43" fontId="48" fillId="0" borderId="23" xfId="1" applyFont="1" applyFill="1" applyBorder="1" applyAlignment="1">
      <alignment vertical="center"/>
    </xf>
    <xf numFmtId="170" fontId="35" fillId="0" borderId="23" xfId="1" applyNumberFormat="1" applyFont="1" applyFill="1" applyBorder="1" applyAlignment="1">
      <alignment vertical="center"/>
    </xf>
    <xf numFmtId="0" fontId="35" fillId="0" borderId="24" xfId="16" applyFont="1" applyBorder="1" applyAlignment="1">
      <alignment vertical="center" wrapText="1"/>
    </xf>
    <xf numFmtId="43" fontId="48" fillId="0" borderId="6" xfId="1" applyFont="1" applyFill="1" applyBorder="1" applyAlignment="1">
      <alignment vertical="center"/>
    </xf>
    <xf numFmtId="170" fontId="35" fillId="0" borderId="6" xfId="1" applyNumberFormat="1" applyFont="1" applyFill="1" applyBorder="1" applyAlignment="1">
      <alignment vertical="center"/>
    </xf>
    <xf numFmtId="0" fontId="30" fillId="0" borderId="14" xfId="16" applyFont="1" applyBorder="1" applyAlignment="1">
      <alignment horizontal="center" vertical="center" wrapText="1"/>
    </xf>
    <xf numFmtId="0" fontId="30" fillId="0" borderId="14" xfId="16" applyFont="1" applyBorder="1" applyAlignment="1">
      <alignment vertical="center" wrapText="1"/>
    </xf>
    <xf numFmtId="0" fontId="38" fillId="0" borderId="14" xfId="16" applyFont="1" applyBorder="1" applyAlignment="1">
      <alignment vertical="center" wrapText="1"/>
    </xf>
    <xf numFmtId="0" fontId="38" fillId="0" borderId="14" xfId="16" applyFont="1" applyBorder="1" applyAlignment="1">
      <alignment horizontal="center" vertical="center" wrapText="1"/>
    </xf>
    <xf numFmtId="2" fontId="30" fillId="0" borderId="14" xfId="16" applyNumberFormat="1" applyFont="1" applyBorder="1" applyAlignment="1">
      <alignment horizontal="center" vertical="center" wrapText="1"/>
    </xf>
    <xf numFmtId="171" fontId="35" fillId="0" borderId="2" xfId="16" applyNumberFormat="1" applyFont="1" applyBorder="1" applyAlignment="1">
      <alignment horizontal="center" vertical="center" wrapText="1"/>
    </xf>
    <xf numFmtId="43" fontId="30" fillId="0" borderId="2" xfId="1" applyFont="1" applyFill="1" applyBorder="1" applyAlignment="1">
      <alignment vertical="center"/>
    </xf>
    <xf numFmtId="43" fontId="38" fillId="0" borderId="2" xfId="1" applyFont="1" applyFill="1" applyBorder="1" applyAlignment="1">
      <alignment vertical="center"/>
    </xf>
    <xf numFmtId="170" fontId="30" fillId="0" borderId="2" xfId="1" applyNumberFormat="1" applyFont="1" applyFill="1" applyBorder="1" applyAlignment="1">
      <alignment vertical="center"/>
    </xf>
    <xf numFmtId="0" fontId="30" fillId="0" borderId="0" xfId="16" applyFont="1" applyAlignment="1">
      <alignment horizontal="center" vertical="center"/>
    </xf>
    <xf numFmtId="43" fontId="49" fillId="0" borderId="0" xfId="1" applyFont="1" applyFill="1" applyAlignment="1">
      <alignment vertical="center"/>
    </xf>
    <xf numFmtId="43" fontId="48" fillId="0" borderId="2" xfId="1" applyFont="1" applyFill="1" applyBorder="1" applyAlignment="1">
      <alignment horizontal="center" vertical="center" wrapText="1"/>
    </xf>
    <xf numFmtId="0" fontId="38" fillId="0" borderId="6" xfId="16" applyFont="1" applyBorder="1" applyAlignment="1">
      <alignment horizontal="left" vertical="center"/>
    </xf>
    <xf numFmtId="0" fontId="38" fillId="0" borderId="6" xfId="16" applyFont="1" applyBorder="1" applyAlignment="1">
      <alignment horizontal="center" vertical="center"/>
    </xf>
    <xf numFmtId="170" fontId="38" fillId="0" borderId="6" xfId="1" applyNumberFormat="1" applyFont="1" applyFill="1" applyBorder="1" applyAlignment="1">
      <alignment vertical="center"/>
    </xf>
    <xf numFmtId="0" fontId="38" fillId="0" borderId="0" xfId="16" applyFont="1" applyAlignment="1">
      <alignment horizontal="left" vertical="center"/>
    </xf>
    <xf numFmtId="0" fontId="38" fillId="0" borderId="0" xfId="16" applyFont="1" applyAlignment="1">
      <alignment horizontal="center" vertical="center"/>
    </xf>
    <xf numFmtId="0" fontId="48" fillId="0" borderId="14" xfId="16" applyFont="1" applyBorder="1" applyAlignment="1">
      <alignment horizontal="center" vertical="center" wrapText="1"/>
    </xf>
    <xf numFmtId="0" fontId="48" fillId="0" borderId="14" xfId="16" applyFont="1" applyBorder="1" applyAlignment="1">
      <alignment vertical="center" wrapText="1"/>
    </xf>
    <xf numFmtId="0" fontId="48" fillId="0" borderId="22" xfId="16" applyFont="1" applyBorder="1" applyAlignment="1">
      <alignment horizontal="center" vertical="center" wrapText="1"/>
    </xf>
    <xf numFmtId="0" fontId="48" fillId="0" borderId="22" xfId="16" applyFont="1" applyBorder="1" applyAlignment="1">
      <alignment vertical="center" wrapText="1"/>
    </xf>
    <xf numFmtId="43" fontId="48" fillId="0" borderId="4" xfId="1" applyFont="1" applyFill="1" applyBorder="1" applyAlignment="1">
      <alignment vertical="center"/>
    </xf>
    <xf numFmtId="0" fontId="48" fillId="0" borderId="4" xfId="16" applyFont="1" applyBorder="1" applyAlignment="1">
      <alignment horizontal="center" vertical="center" wrapText="1"/>
    </xf>
    <xf numFmtId="0" fontId="48" fillId="0" borderId="4" xfId="16" applyFont="1" applyBorder="1" applyAlignment="1">
      <alignment vertical="center" wrapText="1"/>
    </xf>
    <xf numFmtId="170" fontId="48" fillId="0" borderId="4" xfId="1" applyNumberFormat="1" applyFont="1" applyFill="1" applyBorder="1" applyAlignment="1">
      <alignment vertical="center"/>
    </xf>
    <xf numFmtId="0" fontId="35" fillId="0" borderId="6" xfId="16" applyFont="1" applyBorder="1" applyAlignment="1">
      <alignment vertical="center" wrapText="1"/>
    </xf>
    <xf numFmtId="171" fontId="35" fillId="0" borderId="7" xfId="16" applyNumberFormat="1" applyFont="1" applyBorder="1" applyAlignment="1">
      <alignment horizontal="center" vertical="center" wrapText="1"/>
    </xf>
    <xf numFmtId="43" fontId="30" fillId="0" borderId="7" xfId="1" applyFont="1" applyFill="1" applyBorder="1" applyAlignment="1">
      <alignment vertical="center"/>
    </xf>
    <xf numFmtId="43" fontId="35" fillId="0" borderId="7" xfId="1" applyFont="1" applyFill="1" applyBorder="1" applyAlignment="1">
      <alignment vertical="center"/>
    </xf>
    <xf numFmtId="43" fontId="38" fillId="0" borderId="7" xfId="1" applyFont="1" applyFill="1" applyBorder="1" applyAlignment="1">
      <alignment vertical="center"/>
    </xf>
    <xf numFmtId="170" fontId="30" fillId="0" borderId="7" xfId="1" applyNumberFormat="1" applyFont="1" applyFill="1" applyBorder="1" applyAlignment="1">
      <alignment vertical="center"/>
    </xf>
    <xf numFmtId="43" fontId="30" fillId="0" borderId="30" xfId="1" applyFont="1" applyFill="1" applyBorder="1" applyAlignment="1">
      <alignment vertical="center" wrapText="1"/>
    </xf>
    <xf numFmtId="43" fontId="30" fillId="0" borderId="31" xfId="1" applyFont="1" applyFill="1" applyBorder="1" applyAlignment="1">
      <alignment vertical="center" wrapText="1"/>
    </xf>
    <xf numFmtId="43" fontId="30" fillId="0" borderId="32" xfId="1" applyFont="1" applyFill="1" applyBorder="1" applyAlignment="1">
      <alignment vertical="center" wrapText="1"/>
    </xf>
    <xf numFmtId="0" fontId="35" fillId="0" borderId="34" xfId="16" applyFont="1" applyBorder="1" applyAlignment="1">
      <alignment horizontal="center" vertical="center" wrapText="1"/>
    </xf>
    <xf numFmtId="0" fontId="30" fillId="0" borderId="35" xfId="16" applyFont="1" applyBorder="1" applyAlignment="1">
      <alignment horizontal="center" vertical="center" wrapText="1"/>
    </xf>
    <xf numFmtId="0" fontId="35" fillId="0" borderId="35" xfId="16" applyFont="1" applyBorder="1" applyAlignment="1">
      <alignment horizontal="center" vertical="center" wrapText="1"/>
    </xf>
    <xf numFmtId="2" fontId="30" fillId="0" borderId="35" xfId="16" applyNumberFormat="1" applyFont="1" applyBorder="1" applyAlignment="1">
      <alignment horizontal="center" vertical="center" wrapText="1"/>
    </xf>
    <xf numFmtId="0" fontId="38" fillId="0" borderId="35" xfId="16" applyFont="1" applyBorder="1" applyAlignment="1">
      <alignment horizontal="center" vertical="center" wrapText="1"/>
    </xf>
    <xf numFmtId="0" fontId="48" fillId="0" borderId="37" xfId="16" applyFont="1" applyBorder="1" applyAlignment="1">
      <alignment horizontal="center" vertical="center" wrapText="1"/>
    </xf>
    <xf numFmtId="0" fontId="48" fillId="0" borderId="35" xfId="16" applyFont="1" applyBorder="1" applyAlignment="1">
      <alignment horizontal="center" vertical="center" wrapText="1"/>
    </xf>
    <xf numFmtId="0" fontId="48" fillId="0" borderId="36" xfId="16" applyFont="1" applyBorder="1" applyAlignment="1">
      <alignment horizontal="center" vertical="center" wrapText="1"/>
    </xf>
    <xf numFmtId="0" fontId="30" fillId="0" borderId="6" xfId="16" applyFont="1" applyBorder="1" applyAlignment="1">
      <alignment vertical="center" wrapText="1"/>
    </xf>
    <xf numFmtId="0" fontId="30" fillId="0" borderId="6" xfId="16" applyFont="1" applyBorder="1" applyAlignment="1">
      <alignment horizontal="center" vertical="center" wrapText="1"/>
    </xf>
    <xf numFmtId="0" fontId="38" fillId="0" borderId="6" xfId="16" applyFont="1" applyBorder="1" applyAlignment="1">
      <alignment vertical="center" wrapText="1"/>
    </xf>
    <xf numFmtId="0" fontId="38" fillId="0" borderId="6" xfId="16" applyFont="1" applyBorder="1" applyAlignment="1">
      <alignment horizontal="center" vertical="center" wrapText="1"/>
    </xf>
    <xf numFmtId="2" fontId="30" fillId="0" borderId="6" xfId="16" applyNumberFormat="1" applyFont="1" applyBorder="1" applyAlignment="1">
      <alignment horizontal="center" vertical="center" wrapText="1"/>
    </xf>
    <xf numFmtId="0" fontId="48" fillId="0" borderId="6" xfId="16" applyFont="1" applyBorder="1" applyAlignment="1">
      <alignment vertical="center" wrapText="1"/>
    </xf>
    <xf numFmtId="43" fontId="48" fillId="0" borderId="7" xfId="1" applyFont="1" applyFill="1" applyBorder="1" applyAlignment="1">
      <alignment vertical="center"/>
    </xf>
    <xf numFmtId="0" fontId="12" fillId="0" borderId="0" xfId="0" applyFont="1"/>
    <xf numFmtId="43" fontId="35" fillId="0" borderId="0" xfId="3" applyFont="1" applyAlignment="1">
      <alignment vertical="center" wrapText="1"/>
    </xf>
    <xf numFmtId="43" fontId="35" fillId="0" borderId="0" xfId="3" applyFont="1" applyAlignment="1">
      <alignment horizontal="left" vertical="center"/>
    </xf>
    <xf numFmtId="169" fontId="35" fillId="0" borderId="0" xfId="0" applyNumberFormat="1" applyFont="1" applyAlignment="1">
      <alignment horizontal="left" vertical="center"/>
    </xf>
    <xf numFmtId="0" fontId="35" fillId="0" borderId="0" xfId="5" applyFont="1" applyAlignment="1">
      <alignment vertical="center"/>
    </xf>
    <xf numFmtId="0" fontId="24" fillId="0" borderId="0" xfId="0" applyFont="1" applyAlignment="1">
      <alignment vertical="center" wrapText="1"/>
    </xf>
    <xf numFmtId="43" fontId="24" fillId="0" borderId="0" xfId="1" applyFont="1" applyFill="1" applyAlignment="1">
      <alignment vertical="center"/>
    </xf>
    <xf numFmtId="0" fontId="24" fillId="0" borderId="0" xfId="0" applyFont="1" applyAlignment="1">
      <alignment horizontal="center" vertical="center"/>
    </xf>
    <xf numFmtId="0" fontId="24" fillId="0" borderId="0" xfId="0" applyFont="1"/>
    <xf numFmtId="0" fontId="25" fillId="0" borderId="5" xfId="18" applyFont="1" applyBorder="1" applyAlignment="1">
      <alignment horizontal="left" vertical="center" wrapText="1"/>
    </xf>
    <xf numFmtId="43" fontId="33" fillId="0" borderId="0" xfId="1" applyFont="1" applyFill="1" applyAlignment="1">
      <alignment vertical="center"/>
    </xf>
    <xf numFmtId="43" fontId="33" fillId="2" borderId="0" xfId="1" applyFont="1" applyFill="1" applyAlignment="1">
      <alignment vertical="center"/>
    </xf>
    <xf numFmtId="43" fontId="33" fillId="0" borderId="0" xfId="1" applyFont="1" applyFill="1" applyAlignment="1">
      <alignment horizontal="center" vertical="center"/>
    </xf>
    <xf numFmtId="43" fontId="33" fillId="2" borderId="0" xfId="1" applyFont="1" applyFill="1" applyAlignment="1">
      <alignment horizontal="center" vertical="center"/>
    </xf>
    <xf numFmtId="43" fontId="28" fillId="0" borderId="14" xfId="1" applyFont="1" applyFill="1" applyBorder="1" applyAlignment="1">
      <alignment horizontal="center" vertical="center" wrapText="1"/>
    </xf>
    <xf numFmtId="43" fontId="29" fillId="0" borderId="0" xfId="1" applyFont="1" applyAlignment="1">
      <alignment vertical="center"/>
    </xf>
    <xf numFmtId="43" fontId="28" fillId="0" borderId="14" xfId="1" applyFont="1" applyFill="1" applyBorder="1" applyAlignment="1">
      <alignment vertical="center"/>
    </xf>
    <xf numFmtId="43" fontId="25" fillId="0" borderId="14" xfId="1" applyFont="1" applyFill="1" applyBorder="1" applyAlignment="1">
      <alignment vertical="center"/>
    </xf>
    <xf numFmtId="0" fontId="45" fillId="0" borderId="43" xfId="16" applyFont="1" applyBorder="1" applyAlignment="1">
      <alignment horizontal="center" vertical="center" wrapText="1"/>
    </xf>
    <xf numFmtId="0" fontId="45" fillId="0" borderId="44" xfId="16" applyFont="1" applyBorder="1" applyAlignment="1">
      <alignment vertical="center" wrapText="1"/>
    </xf>
    <xf numFmtId="0" fontId="45" fillId="0" borderId="4" xfId="16" applyFont="1" applyBorder="1" applyAlignment="1">
      <alignment horizontal="center" vertical="center" wrapText="1"/>
    </xf>
    <xf numFmtId="43" fontId="45" fillId="0" borderId="4" xfId="1" applyFont="1" applyFill="1" applyBorder="1" applyAlignment="1">
      <alignment vertical="center"/>
    </xf>
    <xf numFmtId="43" fontId="42" fillId="0" borderId="4" xfId="1" applyFont="1" applyFill="1" applyBorder="1" applyAlignment="1">
      <alignment vertical="center"/>
    </xf>
    <xf numFmtId="170" fontId="45" fillId="0" borderId="4" xfId="1" applyNumberFormat="1" applyFont="1" applyFill="1" applyBorder="1" applyAlignment="1">
      <alignment vertical="center"/>
    </xf>
    <xf numFmtId="0" fontId="25" fillId="0" borderId="47" xfId="18" applyFont="1" applyBorder="1" applyAlignment="1">
      <alignment horizontal="center" vertical="center"/>
    </xf>
    <xf numFmtId="0" fontId="25" fillId="0" borderId="47" xfId="0" applyFont="1" applyBorder="1" applyAlignment="1">
      <alignment horizontal="center" vertical="center" wrapText="1"/>
    </xf>
    <xf numFmtId="43" fontId="26" fillId="0" borderId="2" xfId="20" applyFont="1" applyBorder="1" applyAlignment="1">
      <alignment horizontal="center" vertical="center" wrapText="1"/>
    </xf>
    <xf numFmtId="43" fontId="27" fillId="0" borderId="5" xfId="17" applyFont="1" applyFill="1" applyBorder="1" applyAlignment="1">
      <alignment horizontal="center" vertical="center" wrapText="1"/>
    </xf>
    <xf numFmtId="43" fontId="27" fillId="0" borderId="13" xfId="17" applyFont="1" applyBorder="1" applyAlignment="1">
      <alignment horizontal="center" vertical="center" wrapText="1"/>
    </xf>
    <xf numFmtId="4" fontId="27" fillId="0" borderId="12" xfId="17" applyNumberFormat="1" applyFont="1" applyBorder="1" applyAlignment="1">
      <alignment horizontal="right" vertical="center" wrapText="1"/>
    </xf>
    <xf numFmtId="43" fontId="26" fillId="0" borderId="6" xfId="17" applyFont="1" applyFill="1" applyBorder="1" applyAlignment="1">
      <alignment horizontal="center" vertical="center" wrapText="1"/>
    </xf>
    <xf numFmtId="43" fontId="27" fillId="0" borderId="6" xfId="17" applyFont="1" applyFill="1" applyBorder="1" applyAlignment="1">
      <alignment horizontal="center" vertical="center" wrapText="1"/>
    </xf>
    <xf numFmtId="43" fontId="26" fillId="0" borderId="6" xfId="17" applyFont="1" applyFill="1" applyBorder="1" applyAlignment="1">
      <alignment horizontal="right" vertical="center" wrapText="1"/>
    </xf>
    <xf numFmtId="43" fontId="28" fillId="0" borderId="6" xfId="17" applyFont="1" applyFill="1" applyBorder="1" applyAlignment="1">
      <alignment horizontal="right" vertical="center" wrapText="1"/>
    </xf>
    <xf numFmtId="165" fontId="24" fillId="0" borderId="0" xfId="18" applyNumberFormat="1" applyFont="1" applyAlignment="1">
      <alignment horizontal="left" vertical="center"/>
    </xf>
    <xf numFmtId="0" fontId="25" fillId="0" borderId="0" xfId="18" applyFont="1" applyAlignment="1">
      <alignment horizontal="center" vertical="center" wrapText="1"/>
    </xf>
    <xf numFmtId="0" fontId="25" fillId="0" borderId="0" xfId="18" applyFont="1" applyAlignment="1">
      <alignment horizontal="left" vertical="center"/>
    </xf>
    <xf numFmtId="0" fontId="25" fillId="0" borderId="0" xfId="18" applyFont="1" applyAlignment="1">
      <alignment vertical="center"/>
    </xf>
    <xf numFmtId="0" fontId="25" fillId="0" borderId="2" xfId="18" applyFont="1" applyBorder="1" applyAlignment="1">
      <alignment horizontal="center" vertical="center"/>
    </xf>
    <xf numFmtId="0" fontId="25" fillId="0" borderId="2" xfId="18" applyFont="1" applyBorder="1" applyAlignment="1">
      <alignment horizontal="center" vertical="center" wrapText="1"/>
    </xf>
    <xf numFmtId="166" fontId="25" fillId="0" borderId="5" xfId="21" applyNumberFormat="1" applyFont="1" applyFill="1" applyBorder="1" applyAlignment="1">
      <alignment horizontal="center" vertical="center" wrapText="1"/>
    </xf>
    <xf numFmtId="43" fontId="25" fillId="0" borderId="5" xfId="1" applyFont="1" applyFill="1" applyBorder="1" applyAlignment="1">
      <alignment horizontal="right" vertical="center"/>
    </xf>
    <xf numFmtId="0" fontId="25" fillId="0" borderId="6" xfId="18" applyFont="1" applyBorder="1" applyAlignment="1">
      <alignment horizontal="left" vertical="center" wrapText="1"/>
    </xf>
    <xf numFmtId="0" fontId="25" fillId="0" borderId="6" xfId="18" applyFont="1" applyBorder="1" applyAlignment="1">
      <alignment horizontal="left" vertical="center"/>
    </xf>
    <xf numFmtId="0" fontId="25" fillId="0" borderId="0" xfId="18" applyFont="1" applyAlignment="1">
      <alignment horizontal="center" vertical="center"/>
    </xf>
    <xf numFmtId="0" fontId="25" fillId="0" borderId="57" xfId="18" applyFont="1" applyBorder="1" applyAlignment="1">
      <alignment horizontal="left" vertical="center"/>
    </xf>
    <xf numFmtId="165" fontId="25" fillId="0" borderId="0" xfId="18" applyNumberFormat="1" applyFont="1" applyAlignment="1">
      <alignment horizontal="center" vertical="center"/>
    </xf>
    <xf numFmtId="43" fontId="25" fillId="0" borderId="0" xfId="17" applyFont="1" applyFill="1" applyAlignment="1">
      <alignment horizontal="center" vertical="center"/>
    </xf>
    <xf numFmtId="0" fontId="14" fillId="0" borderId="0" xfId="18" applyFont="1" applyAlignment="1">
      <alignment horizontal="center" vertical="center"/>
    </xf>
    <xf numFmtId="0" fontId="14" fillId="0" borderId="0" xfId="18" applyFont="1" applyAlignment="1">
      <alignment vertical="center"/>
    </xf>
    <xf numFmtId="0" fontId="15" fillId="0" borderId="0" xfId="18" applyFont="1" applyAlignment="1">
      <alignment vertical="center"/>
    </xf>
    <xf numFmtId="43" fontId="14" fillId="0" borderId="0" xfId="18" applyNumberFormat="1" applyFont="1" applyAlignment="1">
      <alignment vertical="center"/>
    </xf>
    <xf numFmtId="0" fontId="13" fillId="0" borderId="0" xfId="18" applyFont="1" applyAlignment="1">
      <alignment horizontal="center" vertical="center" wrapText="1"/>
    </xf>
    <xf numFmtId="164" fontId="13" fillId="0" borderId="0" xfId="1" applyNumberFormat="1" applyFont="1" applyFill="1" applyBorder="1" applyAlignment="1">
      <alignment horizontal="center" vertical="center" wrapText="1"/>
    </xf>
    <xf numFmtId="43" fontId="14" fillId="0" borderId="1" xfId="1" applyFont="1" applyFill="1" applyBorder="1" applyAlignment="1">
      <alignment vertical="center"/>
    </xf>
    <xf numFmtId="43" fontId="14" fillId="0" borderId="1" xfId="1" applyFont="1" applyFill="1" applyBorder="1" applyAlignment="1">
      <alignment horizontal="right" vertical="center"/>
    </xf>
    <xf numFmtId="0" fontId="15" fillId="0" borderId="3" xfId="18" applyFont="1" applyBorder="1" applyAlignment="1">
      <alignment horizontal="center" vertical="center" wrapText="1"/>
    </xf>
    <xf numFmtId="0" fontId="15" fillId="0" borderId="58" xfId="17" applyNumberFormat="1" applyFont="1" applyFill="1" applyBorder="1" applyAlignment="1">
      <alignment horizontal="center" vertical="center" wrapText="1"/>
    </xf>
    <xf numFmtId="0" fontId="18" fillId="0" borderId="5" xfId="18" applyFont="1" applyBorder="1" applyAlignment="1">
      <alignment horizontal="center" vertical="center" wrapText="1"/>
    </xf>
    <xf numFmtId="0" fontId="18" fillId="0" borderId="5" xfId="18" applyFont="1" applyBorder="1" applyAlignment="1">
      <alignment vertical="center" wrapText="1"/>
    </xf>
    <xf numFmtId="43" fontId="18" fillId="0" borderId="5" xfId="17" applyFont="1" applyFill="1" applyBorder="1" applyAlignment="1">
      <alignment vertical="center"/>
    </xf>
    <xf numFmtId="0" fontId="18" fillId="0" borderId="0" xfId="18" applyFont="1" applyAlignment="1">
      <alignment vertical="center"/>
    </xf>
    <xf numFmtId="0" fontId="18" fillId="0" borderId="6" xfId="18" applyFont="1" applyBorder="1" applyAlignment="1">
      <alignment horizontal="center" vertical="center" wrapText="1"/>
    </xf>
    <xf numFmtId="0" fontId="18" fillId="0" borderId="6" xfId="18" applyFont="1" applyBorder="1" applyAlignment="1">
      <alignment vertical="center" wrapText="1"/>
    </xf>
    <xf numFmtId="43" fontId="18" fillId="0" borderId="6" xfId="17" applyFont="1" applyFill="1" applyBorder="1" applyAlignment="1">
      <alignment vertical="center"/>
    </xf>
    <xf numFmtId="0" fontId="15" fillId="0" borderId="6" xfId="18" applyFont="1" applyBorder="1" applyAlignment="1">
      <alignment horizontal="center" vertical="center" wrapText="1"/>
    </xf>
    <xf numFmtId="0" fontId="15" fillId="0" borderId="6" xfId="18" applyFont="1" applyBorder="1" applyAlignment="1">
      <alignment vertical="center" wrapText="1"/>
    </xf>
    <xf numFmtId="43" fontId="15" fillId="0" borderId="6" xfId="17" applyFont="1" applyFill="1" applyBorder="1" applyAlignment="1">
      <alignment vertical="center"/>
    </xf>
    <xf numFmtId="0" fontId="19" fillId="0" borderId="0" xfId="18" applyFont="1" applyAlignment="1">
      <alignment vertical="center"/>
    </xf>
    <xf numFmtId="0" fontId="20" fillId="0" borderId="6" xfId="18" applyFont="1" applyBorder="1"/>
    <xf numFmtId="0" fontId="19" fillId="0" borderId="6" xfId="18" applyFont="1" applyBorder="1" applyAlignment="1">
      <alignment vertical="center" wrapText="1"/>
    </xf>
    <xf numFmtId="0" fontId="21" fillId="0" borderId="0" xfId="18" applyFont="1" applyAlignment="1">
      <alignment vertical="center"/>
    </xf>
    <xf numFmtId="0" fontId="19" fillId="0" borderId="6" xfId="18" applyFont="1" applyBorder="1" applyAlignment="1">
      <alignment horizontal="center" vertical="center" wrapText="1"/>
    </xf>
    <xf numFmtId="0" fontId="22" fillId="0" borderId="0" xfId="18" applyFont="1" applyAlignment="1">
      <alignment vertical="center"/>
    </xf>
    <xf numFmtId="0" fontId="19" fillId="0" borderId="6" xfId="4" quotePrefix="1" applyFont="1" applyBorder="1" applyAlignment="1">
      <alignment horizontal="left" vertical="center"/>
    </xf>
    <xf numFmtId="0" fontId="19" fillId="0" borderId="6" xfId="4" applyFont="1" applyBorder="1" applyAlignment="1">
      <alignment horizontal="center" vertical="center"/>
    </xf>
    <xf numFmtId="0" fontId="19" fillId="0" borderId="6" xfId="4" applyFont="1" applyBorder="1" applyAlignment="1">
      <alignment horizontal="left" vertical="center"/>
    </xf>
    <xf numFmtId="43" fontId="15" fillId="0" borderId="0" xfId="18" applyNumberFormat="1" applyFont="1" applyAlignment="1">
      <alignment vertical="center"/>
    </xf>
    <xf numFmtId="0" fontId="13" fillId="0" borderId="0" xfId="18" applyFont="1" applyAlignment="1">
      <alignment vertical="center"/>
    </xf>
    <xf numFmtId="0" fontId="18" fillId="0" borderId="57" xfId="18" applyFont="1" applyBorder="1" applyAlignment="1">
      <alignment horizontal="center" vertical="center" wrapText="1"/>
    </xf>
    <xf numFmtId="43" fontId="18" fillId="0" borderId="57" xfId="17" applyFont="1" applyFill="1" applyBorder="1" applyAlignment="1">
      <alignment vertical="center" wrapText="1"/>
    </xf>
    <xf numFmtId="43" fontId="18" fillId="0" borderId="57" xfId="17" applyFont="1" applyFill="1" applyBorder="1" applyAlignment="1">
      <alignment vertical="center"/>
    </xf>
    <xf numFmtId="43" fontId="18" fillId="0" borderId="57" xfId="17" applyFont="1" applyFill="1" applyBorder="1" applyAlignment="1">
      <alignment horizontal="right" vertical="center" wrapText="1"/>
    </xf>
    <xf numFmtId="0" fontId="15" fillId="0" borderId="0" xfId="18" applyFont="1" applyAlignment="1">
      <alignment horizontal="center" vertical="center"/>
    </xf>
    <xf numFmtId="166" fontId="25" fillId="0" borderId="48" xfId="21" applyNumberFormat="1" applyFont="1" applyFill="1" applyBorder="1" applyAlignment="1">
      <alignment horizontal="center" vertical="center" wrapText="1"/>
    </xf>
    <xf numFmtId="0" fontId="24" fillId="0" borderId="48" xfId="0" applyFont="1" applyBorder="1" applyAlignment="1">
      <alignment horizontal="left" vertical="center" wrapText="1"/>
    </xf>
    <xf numFmtId="0" fontId="25" fillId="0" borderId="48" xfId="0" applyFont="1" applyBorder="1" applyAlignment="1">
      <alignment horizontal="center" vertical="center" wrapText="1"/>
    </xf>
    <xf numFmtId="43" fontId="25" fillId="0" borderId="48" xfId="1" applyFont="1" applyFill="1" applyBorder="1" applyAlignment="1">
      <alignment horizontal="right" vertical="center"/>
    </xf>
    <xf numFmtId="43" fontId="25" fillId="0" borderId="48" xfId="17" applyFont="1" applyFill="1" applyBorder="1" applyAlignment="1">
      <alignment horizontal="left" vertical="center" wrapText="1"/>
    </xf>
    <xf numFmtId="43" fontId="25" fillId="0" borderId="48" xfId="17" applyFont="1" applyFill="1" applyBorder="1" applyAlignment="1">
      <alignment horizontal="center" vertical="center" wrapText="1"/>
    </xf>
    <xf numFmtId="43" fontId="25" fillId="0" borderId="48" xfId="17" applyFont="1" applyFill="1" applyBorder="1" applyAlignment="1">
      <alignment horizontal="center" vertical="center"/>
    </xf>
    <xf numFmtId="43" fontId="25" fillId="0" borderId="48" xfId="17" applyFont="1" applyFill="1" applyBorder="1" applyAlignment="1">
      <alignment horizontal="right" vertical="center"/>
    </xf>
    <xf numFmtId="0" fontId="25" fillId="0" borderId="48" xfId="0" applyFont="1" applyBorder="1" applyAlignment="1">
      <alignment horizontal="left" vertical="center" wrapText="1"/>
    </xf>
    <xf numFmtId="0" fontId="25" fillId="0" borderId="48" xfId="18" applyFont="1" applyBorder="1" applyAlignment="1">
      <alignment horizontal="center" vertical="center"/>
    </xf>
    <xf numFmtId="0" fontId="25" fillId="0" borderId="48" xfId="0" applyFont="1" applyBorder="1" applyAlignment="1">
      <alignment horizontal="left" vertical="center"/>
    </xf>
    <xf numFmtId="43" fontId="25" fillId="0" borderId="48" xfId="11" applyFont="1" applyFill="1" applyBorder="1" applyAlignment="1">
      <alignment horizontal="right" vertical="center"/>
    </xf>
    <xf numFmtId="49" fontId="25" fillId="0" borderId="48" xfId="0" applyNumberFormat="1" applyFont="1" applyBorder="1" applyAlignment="1">
      <alignment horizontal="left" vertical="center" wrapText="1"/>
    </xf>
    <xf numFmtId="165" fontId="25" fillId="0" borderId="48" xfId="17" applyNumberFormat="1" applyFont="1" applyFill="1" applyBorder="1" applyAlignment="1">
      <alignment horizontal="left" vertical="center" wrapText="1"/>
    </xf>
    <xf numFmtId="3" fontId="25" fillId="0" borderId="48" xfId="0" applyNumberFormat="1" applyFont="1" applyBorder="1" applyAlignment="1">
      <alignment horizontal="left" vertical="center" wrapText="1"/>
    </xf>
    <xf numFmtId="4" fontId="25" fillId="0" borderId="48" xfId="1" applyNumberFormat="1" applyFont="1" applyFill="1" applyBorder="1" applyAlignment="1">
      <alignment horizontal="right" vertical="center"/>
    </xf>
    <xf numFmtId="0" fontId="25" fillId="0" borderId="48" xfId="18" quotePrefix="1" applyFont="1" applyBorder="1" applyAlignment="1">
      <alignment horizontal="left" vertical="center" wrapText="1"/>
    </xf>
    <xf numFmtId="0" fontId="25" fillId="0" borderId="48" xfId="17" applyNumberFormat="1" applyFont="1" applyFill="1" applyBorder="1" applyAlignment="1">
      <alignment horizontal="left" vertical="center" wrapText="1"/>
    </xf>
    <xf numFmtId="0" fontId="25" fillId="0" borderId="48" xfId="18" applyFont="1" applyBorder="1" applyAlignment="1">
      <alignment horizontal="left" vertical="center" wrapText="1"/>
    </xf>
    <xf numFmtId="0" fontId="25" fillId="0" borderId="48" xfId="0" quotePrefix="1" applyFont="1" applyBorder="1" applyAlignment="1">
      <alignment horizontal="left" vertical="center" wrapText="1"/>
    </xf>
    <xf numFmtId="0" fontId="25" fillId="0" borderId="48" xfId="18" applyFont="1" applyBorder="1" applyAlignment="1">
      <alignment horizontal="center" vertical="center" wrapText="1"/>
    </xf>
    <xf numFmtId="43" fontId="25" fillId="0" borderId="48" xfId="17" quotePrefix="1" applyFont="1" applyFill="1" applyBorder="1" applyAlignment="1">
      <alignment horizontal="left" vertical="center" wrapText="1"/>
    </xf>
    <xf numFmtId="49" fontId="25" fillId="0" borderId="48" xfId="0" quotePrefix="1" applyNumberFormat="1" applyFont="1" applyBorder="1" applyAlignment="1">
      <alignment horizontal="left" vertical="center" wrapText="1"/>
    </xf>
    <xf numFmtId="43" fontId="24" fillId="0" borderId="48" xfId="17" applyFont="1" applyFill="1" applyBorder="1" applyAlignment="1">
      <alignment horizontal="left" vertical="center" wrapText="1"/>
    </xf>
    <xf numFmtId="0" fontId="25" fillId="0" borderId="48" xfId="0" applyFont="1" applyBorder="1" applyAlignment="1">
      <alignment horizontal="center" vertical="center"/>
    </xf>
    <xf numFmtId="167" fontId="25" fillId="0" borderId="48" xfId="23" applyFont="1" applyFill="1" applyBorder="1" applyAlignment="1">
      <alignment horizontal="left" vertical="center" wrapText="1"/>
    </xf>
    <xf numFmtId="1" fontId="25" fillId="0" borderId="48" xfId="1" applyNumberFormat="1" applyFont="1" applyFill="1" applyBorder="1" applyAlignment="1">
      <alignment horizontal="left" vertical="center" wrapText="1"/>
    </xf>
    <xf numFmtId="0" fontId="25" fillId="0" borderId="48" xfId="0" applyFont="1" applyBorder="1" applyAlignment="1">
      <alignment horizontal="right" vertical="center"/>
    </xf>
    <xf numFmtId="0" fontId="24" fillId="0" borderId="48" xfId="18" applyFont="1" applyBorder="1" applyAlignment="1">
      <alignment horizontal="left" vertical="center" wrapText="1"/>
    </xf>
    <xf numFmtId="43" fontId="25" fillId="0" borderId="48" xfId="0" applyNumberFormat="1" applyFont="1" applyBorder="1" applyAlignment="1">
      <alignment horizontal="left" vertical="center" wrapText="1"/>
    </xf>
    <xf numFmtId="0" fontId="25" fillId="0" borderId="48" xfId="24" applyFont="1" applyBorder="1" applyAlignment="1">
      <alignment horizontal="left" vertical="center" wrapText="1"/>
    </xf>
    <xf numFmtId="0" fontId="25" fillId="0" borderId="48" xfId="24" applyFont="1" applyBorder="1" applyAlignment="1">
      <alignment horizontal="center" vertical="center"/>
    </xf>
    <xf numFmtId="43" fontId="25" fillId="0" borderId="48" xfId="17" applyFont="1" applyFill="1" applyBorder="1" applyAlignment="1">
      <alignment horizontal="left" vertical="center"/>
    </xf>
    <xf numFmtId="4" fontId="25" fillId="0" borderId="48" xfId="17" applyNumberFormat="1" applyFont="1" applyFill="1" applyBorder="1" applyAlignment="1">
      <alignment horizontal="right" vertical="center"/>
    </xf>
    <xf numFmtId="0" fontId="25" fillId="0" borderId="47" xfId="0" applyFont="1" applyBorder="1" applyAlignment="1">
      <alignment horizontal="left" vertical="center" wrapText="1"/>
    </xf>
    <xf numFmtId="0" fontId="25" fillId="0" borderId="47" xfId="0" applyFont="1" applyBorder="1" applyAlignment="1">
      <alignment horizontal="right" vertical="center"/>
    </xf>
    <xf numFmtId="43" fontId="45" fillId="0" borderId="0" xfId="1" applyFont="1" applyAlignment="1">
      <alignment vertical="center"/>
    </xf>
    <xf numFmtId="166" fontId="25" fillId="0" borderId="59" xfId="21" applyNumberFormat="1" applyFont="1" applyFill="1" applyBorder="1" applyAlignment="1">
      <alignment horizontal="center" vertical="center" wrapText="1"/>
    </xf>
    <xf numFmtId="0" fontId="18" fillId="0" borderId="46" xfId="0" applyFont="1" applyBorder="1" applyAlignment="1">
      <alignment horizontal="center" vertical="center" wrapText="1"/>
    </xf>
    <xf numFmtId="0" fontId="18" fillId="0" borderId="46" xfId="0" applyFont="1" applyBorder="1" applyAlignment="1">
      <alignment vertical="center" wrapText="1"/>
    </xf>
    <xf numFmtId="43" fontId="18" fillId="0" borderId="46" xfId="17" applyFont="1" applyFill="1" applyBorder="1" applyAlignment="1">
      <alignment vertical="center"/>
    </xf>
    <xf numFmtId="43" fontId="50" fillId="0" borderId="0" xfId="0" applyNumberFormat="1" applyFont="1" applyAlignment="1">
      <alignment vertical="center"/>
    </xf>
    <xf numFmtId="43" fontId="50" fillId="5" borderId="0" xfId="0" applyNumberFormat="1" applyFont="1" applyFill="1" applyAlignment="1">
      <alignment vertical="center"/>
    </xf>
    <xf numFmtId="43" fontId="18" fillId="0" borderId="0" xfId="0" applyNumberFormat="1" applyFont="1" applyAlignment="1">
      <alignment vertical="center"/>
    </xf>
    <xf numFmtId="43" fontId="18" fillId="5" borderId="0" xfId="0" applyNumberFormat="1" applyFont="1" applyFill="1" applyAlignment="1">
      <alignment vertical="center"/>
    </xf>
    <xf numFmtId="0" fontId="18" fillId="0" borderId="48" xfId="0" applyFont="1" applyBorder="1" applyAlignment="1">
      <alignment horizontal="center" vertical="center" wrapText="1"/>
    </xf>
    <xf numFmtId="0" fontId="18" fillId="0" borderId="48" xfId="0" applyFont="1" applyBorder="1" applyAlignment="1">
      <alignment vertical="center" wrapText="1"/>
    </xf>
    <xf numFmtId="0" fontId="15" fillId="0" borderId="48" xfId="0" applyFont="1" applyBorder="1" applyAlignment="1">
      <alignment horizontal="center" vertical="center" wrapText="1"/>
    </xf>
    <xf numFmtId="43" fontId="51" fillId="0" borderId="48" xfId="17" applyFont="1" applyFill="1" applyBorder="1" applyAlignment="1">
      <alignment vertical="center"/>
    </xf>
    <xf numFmtId="0" fontId="20" fillId="0" borderId="48" xfId="0" applyFont="1" applyBorder="1"/>
    <xf numFmtId="0" fontId="19" fillId="0" borderId="48" xfId="0" applyFont="1" applyBorder="1" applyAlignment="1">
      <alignment horizontal="center" vertical="center" wrapText="1"/>
    </xf>
    <xf numFmtId="43" fontId="15" fillId="0" borderId="48" xfId="17" applyFont="1" applyFill="1" applyBorder="1" applyAlignment="1">
      <alignment vertical="center"/>
    </xf>
    <xf numFmtId="0" fontId="19" fillId="0" borderId="48" xfId="4" applyFont="1" applyBorder="1" applyAlignment="1">
      <alignment horizontal="center" vertical="center"/>
    </xf>
    <xf numFmtId="0" fontId="52" fillId="0" borderId="48" xfId="0" applyFont="1" applyBorder="1" applyAlignment="1">
      <alignment horizontal="center" vertical="center" wrapText="1"/>
    </xf>
    <xf numFmtId="43" fontId="52" fillId="0" borderId="48" xfId="17" applyFont="1" applyFill="1" applyBorder="1" applyAlignment="1">
      <alignment vertical="center"/>
    </xf>
    <xf numFmtId="43" fontId="25" fillId="0" borderId="61" xfId="1" applyFont="1" applyBorder="1" applyAlignment="1">
      <alignment horizontal="right" vertical="center" wrapText="1"/>
    </xf>
    <xf numFmtId="0" fontId="24" fillId="0" borderId="0" xfId="24" applyFont="1" applyAlignment="1">
      <alignment vertical="center"/>
    </xf>
    <xf numFmtId="0" fontId="25" fillId="0" borderId="0" xfId="24" applyFont="1" applyAlignment="1">
      <alignment vertical="center" wrapText="1"/>
    </xf>
    <xf numFmtId="0" fontId="25" fillId="0" borderId="0" xfId="24" applyFont="1" applyAlignment="1">
      <alignment vertical="center"/>
    </xf>
    <xf numFmtId="0" fontId="26" fillId="0" borderId="2" xfId="24" applyFont="1" applyBorder="1" applyAlignment="1">
      <alignment horizontal="center" vertical="center" wrapText="1"/>
    </xf>
    <xf numFmtId="0" fontId="26" fillId="0" borderId="14" xfId="24" applyFont="1" applyBorder="1" applyAlignment="1">
      <alignment horizontal="center" vertical="center" wrapText="1"/>
    </xf>
    <xf numFmtId="0" fontId="26" fillId="0" borderId="14" xfId="24" applyFont="1" applyBorder="1" applyAlignment="1">
      <alignment vertical="center" wrapText="1"/>
    </xf>
    <xf numFmtId="43" fontId="26" fillId="0" borderId="14" xfId="17" applyFont="1" applyBorder="1" applyAlignment="1">
      <alignment horizontal="center" vertical="center" wrapText="1"/>
    </xf>
    <xf numFmtId="4" fontId="26" fillId="0" borderId="24" xfId="17" applyNumberFormat="1" applyFont="1" applyBorder="1" applyAlignment="1">
      <alignment horizontal="right" vertical="center" wrapText="1"/>
    </xf>
    <xf numFmtId="4" fontId="26" fillId="0" borderId="14" xfId="17" applyNumberFormat="1" applyFont="1" applyBorder="1" applyAlignment="1">
      <alignment horizontal="right" vertical="center" wrapText="1"/>
    </xf>
    <xf numFmtId="43" fontId="26" fillId="0" borderId="14" xfId="20" applyFont="1" applyBorder="1" applyAlignment="1">
      <alignment horizontal="right" vertical="center" wrapText="1"/>
    </xf>
    <xf numFmtId="0" fontId="28" fillId="0" borderId="14" xfId="24" applyFont="1" applyBorder="1" applyAlignment="1">
      <alignment vertical="center" wrapText="1"/>
    </xf>
    <xf numFmtId="0" fontId="28" fillId="0" borderId="14" xfId="24" applyFont="1" applyBorder="1" applyAlignment="1">
      <alignment horizontal="center" vertical="center" wrapText="1"/>
    </xf>
    <xf numFmtId="0" fontId="26" fillId="0" borderId="6" xfId="24" applyFont="1" applyBorder="1" applyAlignment="1">
      <alignment vertical="center" wrapText="1"/>
    </xf>
    <xf numFmtId="0" fontId="26" fillId="0" borderId="6" xfId="24" applyFont="1" applyBorder="1" applyAlignment="1">
      <alignment horizontal="center" vertical="center" wrapText="1"/>
    </xf>
    <xf numFmtId="43" fontId="27" fillId="0" borderId="14" xfId="17" applyFont="1" applyBorder="1" applyAlignment="1">
      <alignment horizontal="center" vertical="center" wrapText="1"/>
    </xf>
    <xf numFmtId="4" fontId="27" fillId="0" borderId="14" xfId="17" applyNumberFormat="1" applyFont="1" applyBorder="1" applyAlignment="1">
      <alignment horizontal="right" vertical="center" wrapText="1"/>
    </xf>
    <xf numFmtId="0" fontId="29" fillId="0" borderId="0" xfId="24" applyFont="1" applyAlignment="1">
      <alignment vertical="center"/>
    </xf>
    <xf numFmtId="0" fontId="28" fillId="0" borderId="14" xfId="24" applyFont="1" applyBorder="1" applyAlignment="1">
      <alignment horizontal="center" vertical="center"/>
    </xf>
    <xf numFmtId="0" fontId="28" fillId="0" borderId="6" xfId="24" applyFont="1" applyBorder="1" applyAlignment="1">
      <alignment horizontal="center" vertical="center"/>
    </xf>
    <xf numFmtId="0" fontId="26" fillId="0" borderId="6" xfId="24" applyFont="1" applyBorder="1" applyAlignment="1">
      <alignment horizontal="left" vertical="center" wrapText="1"/>
    </xf>
    <xf numFmtId="43" fontId="26" fillId="5" borderId="6" xfId="17" applyFont="1" applyFill="1" applyBorder="1" applyAlignment="1">
      <alignment horizontal="right" vertical="center" wrapText="1"/>
    </xf>
    <xf numFmtId="43" fontId="26" fillId="0" borderId="16" xfId="17" applyFont="1" applyBorder="1" applyAlignment="1">
      <alignment horizontal="center" vertical="center" wrapText="1"/>
    </xf>
    <xf numFmtId="4" fontId="26" fillId="0" borderId="16" xfId="17" applyNumberFormat="1" applyFont="1" applyBorder="1" applyAlignment="1">
      <alignment horizontal="right" vertical="center" wrapText="1"/>
    </xf>
    <xf numFmtId="43" fontId="26" fillId="0" borderId="24" xfId="1" applyFont="1" applyFill="1" applyBorder="1" applyAlignment="1">
      <alignment horizontal="right" vertical="center"/>
    </xf>
    <xf numFmtId="43" fontId="25" fillId="0" borderId="0" xfId="0" applyNumberFormat="1" applyFont="1" applyAlignment="1">
      <alignment vertical="center"/>
    </xf>
    <xf numFmtId="43" fontId="32" fillId="0" borderId="6" xfId="1" applyFont="1" applyBorder="1" applyAlignment="1">
      <alignment horizontal="center" vertical="center" wrapText="1"/>
    </xf>
    <xf numFmtId="43" fontId="35" fillId="0" borderId="0" xfId="1" applyFont="1" applyFill="1" applyAlignment="1">
      <alignment vertical="center"/>
    </xf>
    <xf numFmtId="0" fontId="53" fillId="0" borderId="0" xfId="0" applyFont="1"/>
    <xf numFmtId="165" fontId="25" fillId="0" borderId="66" xfId="17" applyNumberFormat="1" applyFont="1" applyFill="1" applyBorder="1" applyAlignment="1">
      <alignment horizontal="center" vertical="center"/>
    </xf>
    <xf numFmtId="0" fontId="25" fillId="0" borderId="66" xfId="18" applyFont="1" applyBorder="1" applyAlignment="1">
      <alignment horizontal="center" vertical="center"/>
    </xf>
    <xf numFmtId="43" fontId="25" fillId="0" borderId="66" xfId="17" applyFont="1" applyFill="1" applyBorder="1" applyAlignment="1">
      <alignment horizontal="left" vertical="center" wrapText="1"/>
    </xf>
    <xf numFmtId="0" fontId="35" fillId="0" borderId="0" xfId="31" applyFont="1"/>
    <xf numFmtId="0" fontId="56" fillId="0" borderId="0" xfId="31" applyFont="1"/>
    <xf numFmtId="169" fontId="56" fillId="0" borderId="0" xfId="32" applyNumberFormat="1" applyFont="1"/>
    <xf numFmtId="165" fontId="25" fillId="0" borderId="5" xfId="17" applyNumberFormat="1" applyFont="1" applyFill="1" applyBorder="1" applyAlignment="1">
      <alignment horizontal="center" vertical="center"/>
    </xf>
    <xf numFmtId="0" fontId="25" fillId="0" borderId="5" xfId="31" applyFont="1" applyBorder="1" applyAlignment="1">
      <alignment vertical="center"/>
    </xf>
    <xf numFmtId="43" fontId="25" fillId="0" borderId="5" xfId="17" applyFont="1" applyFill="1" applyBorder="1" applyAlignment="1">
      <alignment horizontal="left" vertical="center" wrapText="1"/>
    </xf>
    <xf numFmtId="0" fontId="25" fillId="0" borderId="5" xfId="31" applyFont="1" applyBorder="1" applyAlignment="1">
      <alignment horizontal="center" vertical="center" wrapText="1"/>
    </xf>
    <xf numFmtId="0" fontId="25" fillId="0" borderId="5" xfId="18" applyFont="1" applyBorder="1" applyAlignment="1">
      <alignment horizontal="center" vertical="center"/>
    </xf>
    <xf numFmtId="43" fontId="25" fillId="0" borderId="5" xfId="32" applyFont="1" applyFill="1" applyBorder="1" applyAlignment="1">
      <alignment horizontal="center" vertical="center"/>
    </xf>
    <xf numFmtId="1" fontId="25" fillId="0" borderId="5" xfId="32" applyNumberFormat="1" applyFont="1" applyFill="1" applyBorder="1" applyAlignment="1">
      <alignment horizontal="center" vertical="center"/>
    </xf>
    <xf numFmtId="0" fontId="25" fillId="0" borderId="66" xfId="31" applyFont="1" applyBorder="1" applyAlignment="1">
      <alignment vertical="center"/>
    </xf>
    <xf numFmtId="0" fontId="25" fillId="0" borderId="66" xfId="31" applyFont="1" applyBorder="1" applyAlignment="1">
      <alignment horizontal="left" vertical="center" wrapText="1"/>
    </xf>
    <xf numFmtId="0" fontId="25" fillId="0" borderId="66" xfId="31" applyFont="1" applyBorder="1" applyAlignment="1">
      <alignment horizontal="center" vertical="center" wrapText="1"/>
    </xf>
    <xf numFmtId="43" fontId="25" fillId="0" borderId="66" xfId="32" applyFont="1" applyFill="1" applyBorder="1" applyAlignment="1">
      <alignment horizontal="center" vertical="center"/>
    </xf>
    <xf numFmtId="1" fontId="25" fillId="0" borderId="66" xfId="32" applyNumberFormat="1" applyFont="1" applyFill="1" applyBorder="1" applyAlignment="1">
      <alignment horizontal="center" vertical="center"/>
    </xf>
    <xf numFmtId="0" fontId="25" fillId="0" borderId="66" xfId="31" applyFont="1" applyBorder="1" applyAlignment="1">
      <alignment vertical="center" wrapText="1"/>
    </xf>
    <xf numFmtId="43" fontId="25" fillId="0" borderId="66" xfId="17" applyFont="1" applyFill="1" applyBorder="1" applyAlignment="1">
      <alignment horizontal="center" vertical="center" wrapText="1"/>
    </xf>
    <xf numFmtId="0" fontId="25" fillId="0" borderId="66" xfId="31" applyFont="1" applyBorder="1" applyAlignment="1">
      <alignment horizontal="center" vertical="center"/>
    </xf>
    <xf numFmtId="1" fontId="25" fillId="0" borderId="66" xfId="17" applyNumberFormat="1" applyFont="1" applyFill="1" applyBorder="1" applyAlignment="1">
      <alignment horizontal="left" vertical="center" wrapText="1"/>
    </xf>
    <xf numFmtId="0" fontId="31" fillId="7" borderId="2" xfId="18" applyFont="1" applyFill="1" applyBorder="1" applyAlignment="1">
      <alignment horizontal="center" vertical="center"/>
    </xf>
    <xf numFmtId="43" fontId="41" fillId="0" borderId="0" xfId="1" applyFont="1" applyAlignment="1">
      <alignment vertical="center"/>
    </xf>
    <xf numFmtId="43" fontId="58" fillId="0" borderId="0" xfId="3" applyFont="1" applyAlignment="1">
      <alignment vertical="center" wrapText="1"/>
    </xf>
    <xf numFmtId="43" fontId="41" fillId="0" borderId="2" xfId="1" applyFont="1" applyBorder="1" applyAlignment="1">
      <alignment horizontal="center" vertical="center" wrapText="1"/>
    </xf>
    <xf numFmtId="43" fontId="58" fillId="0" borderId="0" xfId="1" applyFont="1" applyBorder="1" applyAlignment="1">
      <alignment horizontal="right" vertical="center" wrapText="1"/>
    </xf>
    <xf numFmtId="43" fontId="41" fillId="0" borderId="0" xfId="1" applyFont="1" applyBorder="1" applyAlignment="1">
      <alignment horizontal="right" vertical="center" wrapText="1"/>
    </xf>
    <xf numFmtId="43" fontId="41" fillId="0" borderId="55" xfId="1" applyFont="1" applyBorder="1" applyAlignment="1">
      <alignment vertical="center"/>
    </xf>
    <xf numFmtId="43" fontId="58" fillId="0" borderId="55" xfId="1" applyFont="1" applyBorder="1" applyAlignment="1">
      <alignment vertical="center"/>
    </xf>
    <xf numFmtId="43" fontId="41" fillId="0" borderId="0" xfId="1" applyFont="1" applyAlignment="1"/>
    <xf numFmtId="0" fontId="31" fillId="7" borderId="2" xfId="18" applyFont="1" applyFill="1" applyBorder="1" applyAlignment="1">
      <alignment horizontal="center"/>
    </xf>
    <xf numFmtId="0" fontId="25" fillId="0" borderId="0" xfId="18" applyFont="1"/>
    <xf numFmtId="0" fontId="31" fillId="7" borderId="8" xfId="18" applyFont="1" applyFill="1" applyBorder="1" applyAlignment="1">
      <alignment horizontal="center" vertical="center"/>
    </xf>
    <xf numFmtId="0" fontId="25" fillId="0" borderId="2" xfId="18" applyFont="1" applyBorder="1" applyAlignment="1">
      <alignment horizontal="center"/>
    </xf>
    <xf numFmtId="0" fontId="25" fillId="0" borderId="0" xfId="18" applyFont="1" applyAlignment="1">
      <alignment horizontal="left" vertical="center" wrapText="1"/>
    </xf>
    <xf numFmtId="0" fontId="24" fillId="0" borderId="0" xfId="18" applyFont="1" applyAlignment="1">
      <alignment horizontal="center" vertical="center" wrapText="1"/>
    </xf>
    <xf numFmtId="0" fontId="25" fillId="0" borderId="71" xfId="31" applyFont="1" applyBorder="1" applyAlignment="1">
      <alignment horizontal="center" vertical="center"/>
    </xf>
    <xf numFmtId="0" fontId="25" fillId="0" borderId="71" xfId="18" applyFont="1" applyBorder="1" applyAlignment="1">
      <alignment vertical="center"/>
    </xf>
    <xf numFmtId="0" fontId="25" fillId="0" borderId="71" xfId="18" applyFont="1" applyBorder="1" applyAlignment="1">
      <alignment horizontal="left" vertical="center" wrapText="1"/>
    </xf>
    <xf numFmtId="0" fontId="25" fillId="0" borderId="71" xfId="18" applyFont="1" applyBorder="1" applyAlignment="1">
      <alignment horizontal="center" vertical="center" wrapText="1"/>
    </xf>
    <xf numFmtId="0" fontId="25" fillId="0" borderId="71" xfId="18" applyFont="1" applyBorder="1" applyAlignment="1">
      <alignment horizontal="center" vertical="center"/>
    </xf>
    <xf numFmtId="43" fontId="25" fillId="0" borderId="71" xfId="32" applyFont="1" applyFill="1" applyBorder="1" applyAlignment="1">
      <alignment horizontal="center" vertical="center"/>
    </xf>
    <xf numFmtId="1" fontId="25" fillId="0" borderId="71" xfId="32" applyNumberFormat="1" applyFont="1" applyFill="1" applyBorder="1" applyAlignment="1">
      <alignment horizontal="center" vertical="center"/>
    </xf>
    <xf numFmtId="0" fontId="25" fillId="0" borderId="71" xfId="31" applyFont="1" applyBorder="1" applyAlignment="1">
      <alignment vertical="center" wrapText="1"/>
    </xf>
    <xf numFmtId="0" fontId="24" fillId="0" borderId="2" xfId="18" applyFont="1" applyBorder="1" applyAlignment="1">
      <alignment horizontal="center" vertical="center" wrapText="1"/>
    </xf>
    <xf numFmtId="0" fontId="26" fillId="0" borderId="19" xfId="0" applyFont="1" applyBorder="1" applyAlignment="1">
      <alignment horizontal="center" vertical="center" wrapText="1"/>
    </xf>
    <xf numFmtId="0" fontId="26" fillId="0" borderId="14" xfId="24" applyFont="1" applyBorder="1" applyAlignment="1">
      <alignment horizontal="left" vertical="center" wrapText="1"/>
    </xf>
    <xf numFmtId="0" fontId="29" fillId="0" borderId="45" xfId="0" applyFont="1" applyBorder="1" applyAlignment="1">
      <alignment vertical="center" wrapText="1"/>
    </xf>
    <xf numFmtId="43" fontId="15" fillId="0" borderId="48" xfId="0" applyNumberFormat="1" applyFont="1" applyBorder="1" applyAlignment="1">
      <alignment vertical="center" wrapText="1"/>
    </xf>
    <xf numFmtId="0" fontId="14" fillId="8" borderId="0" xfId="0" applyFont="1" applyFill="1" applyAlignment="1">
      <alignment vertical="center"/>
    </xf>
    <xf numFmtId="0" fontId="15" fillId="8" borderId="0" xfId="0" applyFont="1" applyFill="1" applyAlignment="1">
      <alignment vertical="center"/>
    </xf>
    <xf numFmtId="43" fontId="15" fillId="8" borderId="0" xfId="0" applyNumberFormat="1" applyFont="1" applyFill="1" applyAlignment="1">
      <alignment vertical="center"/>
    </xf>
    <xf numFmtId="43" fontId="14" fillId="8" borderId="0" xfId="0" applyNumberFormat="1" applyFont="1" applyFill="1" applyAlignment="1">
      <alignment vertical="center"/>
    </xf>
    <xf numFmtId="43" fontId="15" fillId="8" borderId="2" xfId="0" applyNumberFormat="1" applyFont="1" applyFill="1" applyBorder="1" applyAlignment="1">
      <alignment vertical="center"/>
    </xf>
    <xf numFmtId="0" fontId="61" fillId="0" borderId="0" xfId="0" applyFont="1" applyAlignment="1">
      <alignment vertical="center"/>
    </xf>
    <xf numFmtId="0" fontId="61" fillId="9" borderId="0" xfId="0" applyFont="1" applyFill="1" applyAlignment="1">
      <alignment horizontal="center" vertical="center"/>
    </xf>
    <xf numFmtId="0" fontId="26" fillId="0" borderId="19" xfId="0" applyFont="1" applyBorder="1" applyAlignment="1">
      <alignment vertical="center" wrapText="1"/>
    </xf>
    <xf numFmtId="0" fontId="27" fillId="0" borderId="24" xfId="0" applyFont="1" applyBorder="1" applyAlignment="1">
      <alignment horizontal="center" vertical="center" wrapText="1"/>
    </xf>
    <xf numFmtId="43" fontId="25" fillId="0" borderId="19" xfId="1" applyFont="1" applyBorder="1" applyAlignment="1">
      <alignment horizontal="right" vertical="center" wrapText="1"/>
    </xf>
    <xf numFmtId="0" fontId="42" fillId="0" borderId="6" xfId="16" applyFont="1" applyBorder="1" applyAlignment="1">
      <alignment horizontal="left" vertical="center"/>
    </xf>
    <xf numFmtId="0" fontId="42" fillId="0" borderId="6" xfId="16" applyFont="1" applyBorder="1" applyAlignment="1">
      <alignment horizontal="center" vertical="center"/>
    </xf>
    <xf numFmtId="43" fontId="36" fillId="0" borderId="0" xfId="3" applyFont="1" applyBorder="1" applyAlignment="1">
      <alignment horizontal="center" vertical="center" wrapText="1"/>
    </xf>
    <xf numFmtId="43" fontId="32" fillId="0" borderId="0" xfId="1" applyFont="1" applyBorder="1" applyAlignment="1">
      <alignment vertical="center"/>
    </xf>
    <xf numFmtId="43" fontId="36" fillId="0" borderId="0" xfId="1" applyFont="1" applyBorder="1" applyAlignment="1">
      <alignment vertical="center"/>
    </xf>
    <xf numFmtId="43" fontId="32" fillId="10" borderId="0" xfId="3" applyFont="1" applyFill="1" applyAlignment="1">
      <alignment vertical="center"/>
    </xf>
    <xf numFmtId="168" fontId="59" fillId="0" borderId="5" xfId="0" quotePrefix="1" applyNumberFormat="1" applyFont="1" applyBorder="1" applyAlignment="1">
      <alignment horizontal="center" vertical="center" wrapText="1"/>
    </xf>
    <xf numFmtId="43" fontId="58" fillId="0" borderId="73" xfId="1" applyFont="1" applyBorder="1" applyAlignment="1">
      <alignment horizontal="right" vertical="center" wrapText="1"/>
    </xf>
    <xf numFmtId="43" fontId="27" fillId="0" borderId="77" xfId="17" applyFont="1" applyBorder="1" applyAlignment="1">
      <alignment horizontal="center" vertical="center" wrapText="1"/>
    </xf>
    <xf numFmtId="43" fontId="24" fillId="5" borderId="0" xfId="1" applyFont="1" applyFill="1" applyAlignment="1">
      <alignment horizontal="center" vertical="center"/>
    </xf>
    <xf numFmtId="43" fontId="27" fillId="5" borderId="18" xfId="1" applyFont="1" applyFill="1" applyBorder="1" applyAlignment="1">
      <alignment horizontal="center" vertical="center" wrapText="1"/>
    </xf>
    <xf numFmtId="43" fontId="27" fillId="5" borderId="0" xfId="1" applyFont="1" applyFill="1" applyBorder="1" applyAlignment="1">
      <alignment horizontal="center" vertical="center" wrapText="1"/>
    </xf>
    <xf numFmtId="168" fontId="60" fillId="5" borderId="17" xfId="0" quotePrefix="1" applyNumberFormat="1" applyFont="1" applyFill="1" applyBorder="1" applyAlignment="1">
      <alignment horizontal="center" vertical="center" wrapText="1"/>
    </xf>
    <xf numFmtId="4" fontId="27" fillId="5" borderId="21" xfId="1" applyNumberFormat="1" applyFont="1" applyFill="1" applyBorder="1" applyAlignment="1">
      <alignment horizontal="right" vertical="center" wrapText="1"/>
    </xf>
    <xf numFmtId="43" fontId="27" fillId="5" borderId="77" xfId="1" applyFont="1" applyFill="1" applyBorder="1" applyAlignment="1">
      <alignment horizontal="right" vertical="center" wrapText="1"/>
    </xf>
    <xf numFmtId="4" fontId="27" fillId="5" borderId="77" xfId="1" applyNumberFormat="1" applyFont="1" applyFill="1" applyBorder="1" applyAlignment="1">
      <alignment horizontal="right" vertical="center" wrapText="1"/>
    </xf>
    <xf numFmtId="43" fontId="26" fillId="5" borderId="54" xfId="1" applyFont="1" applyFill="1" applyBorder="1" applyAlignment="1">
      <alignment horizontal="right" vertical="center" wrapText="1"/>
    </xf>
    <xf numFmtId="4" fontId="26" fillId="5" borderId="14" xfId="1" applyNumberFormat="1" applyFont="1" applyFill="1" applyBorder="1" applyAlignment="1">
      <alignment horizontal="right" vertical="center" wrapText="1"/>
    </xf>
    <xf numFmtId="43" fontId="26" fillId="5" borderId="14" xfId="1" applyFont="1" applyFill="1" applyBorder="1" applyAlignment="1">
      <alignment horizontal="right" vertical="center" wrapText="1"/>
    </xf>
    <xf numFmtId="43" fontId="27" fillId="5" borderId="54" xfId="1" applyFont="1" applyFill="1" applyBorder="1" applyAlignment="1">
      <alignment horizontal="right" vertical="center" wrapText="1"/>
    </xf>
    <xf numFmtId="4" fontId="27" fillId="5" borderId="14" xfId="1" applyNumberFormat="1" applyFont="1" applyFill="1" applyBorder="1" applyAlignment="1">
      <alignment horizontal="right" vertical="center" wrapText="1"/>
    </xf>
    <xf numFmtId="43" fontId="27" fillId="5" borderId="61" xfId="1" applyFont="1" applyFill="1" applyBorder="1" applyAlignment="1">
      <alignment horizontal="right" vertical="center" wrapText="1"/>
    </xf>
    <xf numFmtId="4" fontId="27" fillId="5" borderId="61" xfId="1" applyNumberFormat="1" applyFont="1" applyFill="1" applyBorder="1" applyAlignment="1">
      <alignment horizontal="right" vertical="center" wrapText="1"/>
    </xf>
    <xf numFmtId="43" fontId="26" fillId="5" borderId="54" xfId="1" applyFont="1" applyFill="1" applyBorder="1" applyAlignment="1">
      <alignment horizontal="right" vertical="center"/>
    </xf>
    <xf numFmtId="43" fontId="26" fillId="5" borderId="14" xfId="1" applyFont="1" applyFill="1" applyBorder="1" applyAlignment="1">
      <alignment horizontal="right" vertical="center"/>
    </xf>
    <xf numFmtId="43" fontId="28" fillId="5" borderId="54" xfId="1" applyFont="1" applyFill="1" applyBorder="1" applyAlignment="1">
      <alignment horizontal="right" vertical="center"/>
    </xf>
    <xf numFmtId="4" fontId="26" fillId="5" borderId="14" xfId="1" applyNumberFormat="1" applyFont="1" applyFill="1" applyBorder="1" applyAlignment="1">
      <alignment horizontal="right" vertical="center"/>
    </xf>
    <xf numFmtId="43" fontId="26" fillId="5" borderId="60" xfId="1" applyFont="1" applyFill="1" applyBorder="1" applyAlignment="1">
      <alignment horizontal="right" vertical="center"/>
    </xf>
    <xf numFmtId="4" fontId="26" fillId="5" borderId="22" xfId="1" applyNumberFormat="1" applyFont="1" applyFill="1" applyBorder="1" applyAlignment="1">
      <alignment horizontal="right" vertical="center"/>
    </xf>
    <xf numFmtId="43" fontId="28" fillId="5" borderId="14" xfId="1" applyFont="1" applyFill="1" applyBorder="1" applyAlignment="1">
      <alignment horizontal="right" vertical="center"/>
    </xf>
    <xf numFmtId="43" fontId="27" fillId="5" borderId="14" xfId="1" applyFont="1" applyFill="1" applyBorder="1" applyAlignment="1">
      <alignment horizontal="right" vertical="center" wrapText="1"/>
    </xf>
    <xf numFmtId="43" fontId="26" fillId="5" borderId="22" xfId="1" applyFont="1" applyFill="1" applyBorder="1" applyAlignment="1">
      <alignment horizontal="right" vertical="center"/>
    </xf>
    <xf numFmtId="43" fontId="30" fillId="5" borderId="0" xfId="1" applyFont="1" applyFill="1" applyAlignment="1">
      <alignment vertical="center"/>
    </xf>
    <xf numFmtId="43" fontId="35" fillId="5" borderId="0" xfId="3" applyFont="1" applyFill="1" applyAlignment="1">
      <alignment vertical="center" wrapText="1"/>
    </xf>
    <xf numFmtId="43" fontId="32" fillId="5" borderId="2" xfId="1" applyFont="1" applyFill="1" applyBorder="1" applyAlignment="1">
      <alignment horizontal="center" vertical="center" wrapText="1"/>
    </xf>
    <xf numFmtId="168" fontId="60" fillId="5" borderId="5" xfId="0" quotePrefix="1" applyNumberFormat="1" applyFont="1" applyFill="1" applyBorder="1" applyAlignment="1">
      <alignment horizontal="center" vertical="center" wrapText="1"/>
    </xf>
    <xf numFmtId="4" fontId="36" fillId="5" borderId="73" xfId="1" applyNumberFormat="1" applyFont="1" applyFill="1" applyBorder="1" applyAlignment="1">
      <alignment vertical="center" wrapText="1"/>
    </xf>
    <xf numFmtId="4" fontId="32" fillId="5" borderId="0" xfId="1" applyNumberFormat="1" applyFont="1" applyFill="1" applyBorder="1" applyAlignment="1">
      <alignment vertical="center" wrapText="1"/>
    </xf>
    <xf numFmtId="43" fontId="32" fillId="5" borderId="55" xfId="1" applyFont="1" applyFill="1" applyBorder="1" applyAlignment="1">
      <alignment vertical="center"/>
    </xf>
    <xf numFmtId="43" fontId="36" fillId="5" borderId="55" xfId="1" applyFont="1" applyFill="1" applyBorder="1" applyAlignment="1">
      <alignment vertical="center"/>
    </xf>
    <xf numFmtId="4" fontId="36" fillId="5" borderId="0" xfId="1" applyNumberFormat="1" applyFont="1" applyFill="1" applyBorder="1" applyAlignment="1">
      <alignment vertical="center" wrapText="1"/>
    </xf>
    <xf numFmtId="43" fontId="30" fillId="5" borderId="0" xfId="1" applyFont="1" applyFill="1" applyAlignment="1"/>
    <xf numFmtId="0" fontId="61" fillId="9" borderId="2" xfId="0" applyFont="1" applyFill="1" applyBorder="1" applyAlignment="1">
      <alignment horizontal="center" vertical="center"/>
    </xf>
    <xf numFmtId="0" fontId="61" fillId="9" borderId="2" xfId="0" applyFont="1" applyFill="1" applyBorder="1" applyAlignment="1">
      <alignment vertical="center"/>
    </xf>
    <xf numFmtId="0" fontId="30" fillId="5" borderId="0" xfId="16" applyFont="1" applyFill="1" applyAlignment="1">
      <alignment vertical="center"/>
    </xf>
    <xf numFmtId="0" fontId="43" fillId="5" borderId="0" xfId="16" applyFont="1" applyFill="1" applyAlignment="1">
      <alignment vertical="center"/>
    </xf>
    <xf numFmtId="43" fontId="46" fillId="5" borderId="2" xfId="1" applyFont="1" applyFill="1" applyBorder="1" applyAlignment="1">
      <alignment horizontal="center" vertical="center" wrapText="1"/>
    </xf>
    <xf numFmtId="43" fontId="45" fillId="5" borderId="5" xfId="1" applyFont="1" applyFill="1" applyBorder="1" applyAlignment="1">
      <alignment vertical="center"/>
    </xf>
    <xf numFmtId="43" fontId="45" fillId="5" borderId="6" xfId="1" applyFont="1" applyFill="1" applyBorder="1" applyAlignment="1">
      <alignment vertical="center"/>
    </xf>
    <xf numFmtId="43" fontId="42" fillId="5" borderId="6" xfId="1" applyFont="1" applyFill="1" applyBorder="1" applyAlignment="1">
      <alignment vertical="center"/>
    </xf>
    <xf numFmtId="43" fontId="46" fillId="5" borderId="6" xfId="1" applyFont="1" applyFill="1" applyBorder="1" applyAlignment="1">
      <alignment vertical="center"/>
    </xf>
    <xf numFmtId="43" fontId="45" fillId="5" borderId="4" xfId="1" applyFont="1" applyFill="1" applyBorder="1" applyAlignment="1">
      <alignment vertical="center"/>
    </xf>
    <xf numFmtId="43" fontId="42" fillId="5" borderId="7" xfId="1" applyFont="1" applyFill="1" applyBorder="1" applyAlignment="1">
      <alignment vertical="center"/>
    </xf>
    <xf numFmtId="0" fontId="0" fillId="5" borderId="0" xfId="0" applyFill="1"/>
    <xf numFmtId="43" fontId="42" fillId="5" borderId="2" xfId="1" applyFont="1" applyFill="1" applyBorder="1" applyAlignment="1">
      <alignment horizontal="center" vertical="center" wrapText="1"/>
    </xf>
    <xf numFmtId="0" fontId="38" fillId="5" borderId="0" xfId="16" applyFont="1" applyFill="1" applyAlignment="1">
      <alignment vertical="center"/>
    </xf>
    <xf numFmtId="0" fontId="44" fillId="5" borderId="0" xfId="16" applyFont="1" applyFill="1" applyAlignment="1">
      <alignment vertical="center"/>
    </xf>
    <xf numFmtId="43" fontId="47" fillId="5" borderId="5" xfId="1" applyFont="1" applyFill="1" applyBorder="1" applyAlignment="1">
      <alignment vertical="center"/>
    </xf>
    <xf numFmtId="43" fontId="47" fillId="5" borderId="6" xfId="1" applyFont="1" applyFill="1" applyBorder="1" applyAlignment="1">
      <alignment vertical="center"/>
    </xf>
    <xf numFmtId="43" fontId="42" fillId="5" borderId="4" xfId="1" applyFont="1" applyFill="1" applyBorder="1" applyAlignment="1">
      <alignment vertical="center"/>
    </xf>
    <xf numFmtId="43" fontId="46" fillId="5" borderId="7" xfId="1" applyFont="1" applyFill="1" applyBorder="1" applyAlignment="1">
      <alignment vertical="center"/>
    </xf>
    <xf numFmtId="43" fontId="38" fillId="5" borderId="0" xfId="1" applyFont="1" applyFill="1" applyAlignment="1">
      <alignment vertical="center"/>
    </xf>
    <xf numFmtId="43" fontId="42" fillId="5" borderId="45" xfId="1" applyFont="1" applyFill="1" applyBorder="1" applyAlignment="1">
      <alignment vertical="center" wrapText="1"/>
    </xf>
    <xf numFmtId="43" fontId="47" fillId="5" borderId="11" xfId="1" applyFont="1" applyFill="1" applyBorder="1" applyAlignment="1">
      <alignment horizontal="center" vertical="center" wrapText="1"/>
    </xf>
    <xf numFmtId="43" fontId="45" fillId="5" borderId="42" xfId="1" applyFont="1" applyFill="1" applyBorder="1" applyAlignment="1">
      <alignment vertical="center"/>
    </xf>
    <xf numFmtId="43" fontId="42" fillId="5" borderId="42" xfId="1" applyFont="1" applyFill="1" applyBorder="1" applyAlignment="1">
      <alignment vertical="center"/>
    </xf>
    <xf numFmtId="43" fontId="46" fillId="5" borderId="42" xfId="1" applyFont="1" applyFill="1" applyBorder="1" applyAlignment="1">
      <alignment vertical="center"/>
    </xf>
    <xf numFmtId="43" fontId="42" fillId="5" borderId="41" xfId="1" applyFont="1" applyFill="1" applyBorder="1" applyAlignment="1">
      <alignment vertical="center"/>
    </xf>
    <xf numFmtId="43" fontId="42" fillId="5" borderId="9" xfId="1" applyFont="1" applyFill="1" applyBorder="1" applyAlignment="1">
      <alignment vertical="center" wrapText="1"/>
    </xf>
    <xf numFmtId="43" fontId="45" fillId="5" borderId="2" xfId="1" applyFont="1" applyFill="1" applyBorder="1" applyAlignment="1">
      <alignment horizontal="center" vertical="center" wrapText="1"/>
    </xf>
    <xf numFmtId="0" fontId="12" fillId="5" borderId="0" xfId="0" applyFont="1" applyFill="1"/>
    <xf numFmtId="43" fontId="42" fillId="0" borderId="9" xfId="1" applyFont="1" applyFill="1" applyBorder="1" applyAlignment="1">
      <alignment horizontal="center" vertical="center" wrapText="1"/>
    </xf>
    <xf numFmtId="43" fontId="46" fillId="0" borderId="9" xfId="1" applyFont="1" applyFill="1" applyBorder="1" applyAlignment="1">
      <alignment horizontal="center" vertical="center" wrapText="1"/>
    </xf>
    <xf numFmtId="0" fontId="24" fillId="0" borderId="2" xfId="18" applyFont="1" applyBorder="1" applyAlignment="1">
      <alignment horizontal="center" vertical="center"/>
    </xf>
    <xf numFmtId="0" fontId="25" fillId="0" borderId="5" xfId="18" applyFont="1" applyBorder="1" applyAlignment="1">
      <alignment horizontal="center" vertical="center" wrapText="1"/>
    </xf>
    <xf numFmtId="0" fontId="62" fillId="0" borderId="0" xfId="0" applyFont="1" applyAlignment="1">
      <alignment horizontal="center" vertical="center"/>
    </xf>
    <xf numFmtId="4" fontId="27" fillId="0" borderId="14" xfId="1" applyNumberFormat="1" applyFont="1" applyFill="1" applyBorder="1" applyAlignment="1">
      <alignment horizontal="right" vertical="center" wrapText="1"/>
    </xf>
    <xf numFmtId="0" fontId="27" fillId="0" borderId="0" xfId="0" applyFont="1" applyAlignment="1">
      <alignment horizontal="center" vertical="center"/>
    </xf>
    <xf numFmtId="0" fontId="39" fillId="0" borderId="5" xfId="0" applyFont="1" applyBorder="1" applyAlignment="1">
      <alignment horizontal="center" vertical="center" wrapText="1"/>
    </xf>
    <xf numFmtId="0" fontId="39" fillId="0" borderId="5" xfId="0" applyFont="1" applyBorder="1" applyAlignment="1">
      <alignment vertical="center" wrapText="1"/>
    </xf>
    <xf numFmtId="0" fontId="39" fillId="0" borderId="73" xfId="0" applyFont="1" applyBorder="1" applyAlignment="1">
      <alignment horizontal="center" vertical="center" wrapText="1"/>
    </xf>
    <xf numFmtId="0" fontId="39" fillId="0" borderId="73" xfId="0" applyFont="1" applyBorder="1" applyAlignment="1">
      <alignment vertical="center" wrapText="1"/>
    </xf>
    <xf numFmtId="43" fontId="27" fillId="5" borderId="85" xfId="1" applyFont="1" applyFill="1" applyBorder="1" applyAlignment="1">
      <alignment horizontal="center" vertical="center" wrapText="1"/>
    </xf>
    <xf numFmtId="0" fontId="39" fillId="0" borderId="78" xfId="0" applyFont="1" applyBorder="1" applyAlignment="1">
      <alignment vertical="center" wrapText="1"/>
    </xf>
    <xf numFmtId="0" fontId="39" fillId="0" borderId="87" xfId="0" applyFont="1" applyBorder="1" applyAlignment="1">
      <alignment horizontal="center" vertical="center" wrapText="1"/>
    </xf>
    <xf numFmtId="0" fontId="39" fillId="0" borderId="87" xfId="0" applyFont="1" applyBorder="1" applyAlignment="1">
      <alignment vertical="center" wrapText="1"/>
    </xf>
    <xf numFmtId="168" fontId="60" fillId="6" borderId="86" xfId="0" quotePrefix="1" applyNumberFormat="1" applyFont="1" applyFill="1" applyBorder="1" applyAlignment="1">
      <alignment horizontal="center" vertical="center" wrapText="1"/>
    </xf>
    <xf numFmtId="43" fontId="27" fillId="6" borderId="77" xfId="1" applyFont="1" applyFill="1" applyBorder="1" applyAlignment="1">
      <alignment horizontal="right" vertical="center" wrapText="1"/>
    </xf>
    <xf numFmtId="43" fontId="26" fillId="6" borderId="14" xfId="1" applyFont="1" applyFill="1" applyBorder="1" applyAlignment="1">
      <alignment horizontal="right" vertical="center" wrapText="1"/>
    </xf>
    <xf numFmtId="4" fontId="26" fillId="6" borderId="14" xfId="1" applyNumberFormat="1" applyFont="1" applyFill="1" applyBorder="1" applyAlignment="1">
      <alignment horizontal="right" vertical="center" wrapText="1"/>
    </xf>
    <xf numFmtId="43" fontId="27" fillId="6" borderId="61" xfId="1" applyFont="1" applyFill="1" applyBorder="1" applyAlignment="1">
      <alignment horizontal="right" vertical="center" wrapText="1"/>
    </xf>
    <xf numFmtId="43" fontId="26" fillId="6" borderId="14" xfId="1" applyFont="1" applyFill="1" applyBorder="1" applyAlignment="1">
      <alignment horizontal="right" vertical="center"/>
    </xf>
    <xf numFmtId="43" fontId="26" fillId="6" borderId="22" xfId="1" applyFont="1" applyFill="1" applyBorder="1" applyAlignment="1">
      <alignment horizontal="right" vertical="center"/>
    </xf>
    <xf numFmtId="43" fontId="26" fillId="6" borderId="54" xfId="1" applyFont="1" applyFill="1" applyBorder="1" applyAlignment="1">
      <alignment horizontal="center" vertical="center" wrapText="1"/>
    </xf>
    <xf numFmtId="43" fontId="27" fillId="6" borderId="56" xfId="1" applyFont="1" applyFill="1" applyBorder="1" applyAlignment="1">
      <alignment horizontal="right" vertical="center" wrapText="1"/>
    </xf>
    <xf numFmtId="43" fontId="36" fillId="0" borderId="26" xfId="3" applyFont="1" applyBorder="1" applyAlignment="1">
      <alignment horizontal="center" vertical="center" wrapText="1"/>
    </xf>
    <xf numFmtId="168" fontId="60" fillId="11" borderId="5" xfId="0" quotePrefix="1" applyNumberFormat="1" applyFont="1" applyFill="1" applyBorder="1" applyAlignment="1">
      <alignment horizontal="center" vertical="center" wrapText="1"/>
    </xf>
    <xf numFmtId="43" fontId="36" fillId="11" borderId="73" xfId="3" applyFont="1" applyFill="1" applyBorder="1" applyAlignment="1">
      <alignment horizontal="center" vertical="center"/>
    </xf>
    <xf numFmtId="43" fontId="32" fillId="11" borderId="46" xfId="3" applyFont="1" applyFill="1" applyBorder="1" applyAlignment="1">
      <alignment horizontal="center" vertical="center"/>
    </xf>
    <xf numFmtId="43" fontId="36" fillId="11" borderId="46" xfId="3" applyFont="1" applyFill="1" applyBorder="1" applyAlignment="1">
      <alignment horizontal="center" vertical="center"/>
    </xf>
    <xf numFmtId="43" fontId="36" fillId="11" borderId="47" xfId="3" applyFont="1" applyFill="1" applyBorder="1" applyAlignment="1">
      <alignment horizontal="center" vertical="center"/>
    </xf>
    <xf numFmtId="168" fontId="60" fillId="11" borderId="17" xfId="0" quotePrefix="1" applyNumberFormat="1" applyFont="1" applyFill="1" applyBorder="1" applyAlignment="1">
      <alignment horizontal="center" vertical="center" wrapText="1"/>
    </xf>
    <xf numFmtId="43" fontId="27" fillId="11" borderId="21" xfId="1" applyFont="1" applyFill="1" applyBorder="1" applyAlignment="1">
      <alignment horizontal="right" vertical="center" wrapText="1"/>
    </xf>
    <xf numFmtId="43" fontId="26" fillId="11" borderId="14" xfId="1" applyFont="1" applyFill="1" applyBorder="1" applyAlignment="1">
      <alignment horizontal="right" vertical="center" wrapText="1"/>
    </xf>
    <xf numFmtId="43" fontId="28" fillId="11" borderId="14" xfId="1" applyFont="1" applyFill="1" applyBorder="1" applyAlignment="1">
      <alignment horizontal="right" vertical="center" wrapText="1"/>
    </xf>
    <xf numFmtId="43" fontId="27" fillId="11" borderId="14" xfId="1" applyFont="1" applyFill="1" applyBorder="1" applyAlignment="1">
      <alignment horizontal="right" vertical="center" wrapText="1"/>
    </xf>
    <xf numFmtId="43" fontId="26" fillId="11" borderId="14" xfId="1" applyFont="1" applyFill="1" applyBorder="1" applyAlignment="1">
      <alignment horizontal="right" vertical="center"/>
    </xf>
    <xf numFmtId="43" fontId="25" fillId="11" borderId="14" xfId="1" applyFont="1" applyFill="1" applyBorder="1" applyAlignment="1">
      <alignment horizontal="right" vertical="center"/>
    </xf>
    <xf numFmtId="43" fontId="26" fillId="11" borderId="14" xfId="1" applyFont="1" applyFill="1" applyBorder="1" applyAlignment="1">
      <alignment horizontal="center" vertical="center"/>
    </xf>
    <xf numFmtId="43" fontId="26" fillId="11" borderId="62" xfId="1" applyFont="1" applyFill="1" applyBorder="1" applyAlignment="1">
      <alignment horizontal="right" vertical="center"/>
    </xf>
    <xf numFmtId="43" fontId="26" fillId="11" borderId="72" xfId="1" applyFont="1" applyFill="1" applyBorder="1" applyAlignment="1">
      <alignment horizontal="right" vertical="center"/>
    </xf>
    <xf numFmtId="0" fontId="22" fillId="8" borderId="0" xfId="0" applyFont="1" applyFill="1" applyAlignment="1">
      <alignment vertical="center"/>
    </xf>
    <xf numFmtId="0" fontId="21" fillId="8" borderId="0" xfId="0" applyFont="1" applyFill="1" applyAlignment="1">
      <alignment vertical="center"/>
    </xf>
    <xf numFmtId="43" fontId="22" fillId="0" borderId="0" xfId="0" applyNumberFormat="1" applyFont="1" applyAlignment="1">
      <alignment vertical="center"/>
    </xf>
    <xf numFmtId="43" fontId="22" fillId="8" borderId="2" xfId="0" applyNumberFormat="1" applyFont="1" applyFill="1" applyBorder="1" applyAlignment="1">
      <alignment vertical="center"/>
    </xf>
    <xf numFmtId="43" fontId="21" fillId="0" borderId="0" xfId="0" applyNumberFormat="1" applyFont="1" applyAlignment="1">
      <alignment vertical="center"/>
    </xf>
    <xf numFmtId="43" fontId="21" fillId="8" borderId="2" xfId="0" applyNumberFormat="1" applyFont="1" applyFill="1" applyBorder="1" applyAlignment="1">
      <alignment vertical="center"/>
    </xf>
    <xf numFmtId="43" fontId="22" fillId="0" borderId="0" xfId="1" applyFont="1" applyFill="1" applyAlignment="1">
      <alignment vertical="center"/>
    </xf>
    <xf numFmtId="0" fontId="63" fillId="0" borderId="0" xfId="0" applyFont="1" applyAlignment="1">
      <alignment vertical="center"/>
    </xf>
    <xf numFmtId="0" fontId="22" fillId="0" borderId="0" xfId="0" applyFont="1" applyAlignment="1">
      <alignment horizontal="center" vertical="center"/>
    </xf>
    <xf numFmtId="164" fontId="63" fillId="0" borderId="0" xfId="1" applyNumberFormat="1" applyFont="1" applyFill="1" applyAlignment="1">
      <alignment horizontal="center" vertical="center"/>
    </xf>
    <xf numFmtId="164" fontId="22" fillId="0" borderId="0" xfId="1" applyNumberFormat="1" applyFont="1" applyFill="1" applyAlignment="1">
      <alignment horizontal="center" vertical="center"/>
    </xf>
    <xf numFmtId="164" fontId="22" fillId="0" borderId="0" xfId="1" applyNumberFormat="1" applyFont="1" applyFill="1" applyAlignment="1">
      <alignment vertical="center"/>
    </xf>
    <xf numFmtId="0" fontId="33" fillId="0" borderId="0" xfId="0" applyFont="1" applyAlignment="1">
      <alignment horizontal="center" vertical="center"/>
    </xf>
    <xf numFmtId="0" fontId="64" fillId="0" borderId="2" xfId="0" applyFont="1" applyBorder="1" applyAlignment="1">
      <alignment horizontal="center" vertical="center" wrapText="1"/>
    </xf>
    <xf numFmtId="0" fontId="67" fillId="0" borderId="6" xfId="0" applyFont="1" applyBorder="1" applyAlignment="1">
      <alignment horizontal="center" vertical="center" wrapText="1"/>
    </xf>
    <xf numFmtId="43" fontId="67" fillId="0" borderId="6" xfId="1" applyFont="1" applyBorder="1" applyAlignment="1">
      <alignment vertical="center"/>
    </xf>
    <xf numFmtId="43" fontId="67" fillId="0" borderId="15" xfId="1" applyFont="1" applyBorder="1" applyAlignment="1">
      <alignment vertical="center"/>
    </xf>
    <xf numFmtId="0" fontId="67" fillId="0" borderId="6" xfId="0" applyFont="1" applyBorder="1" applyAlignment="1">
      <alignment vertical="center" wrapText="1"/>
    </xf>
    <xf numFmtId="0" fontId="65" fillId="0" borderId="0" xfId="0" applyFont="1"/>
    <xf numFmtId="0" fontId="66" fillId="0" borderId="0" xfId="0" applyFont="1" applyAlignment="1">
      <alignment vertical="center"/>
    </xf>
    <xf numFmtId="0" fontId="66" fillId="0" borderId="2" xfId="0" applyFont="1" applyBorder="1" applyAlignment="1">
      <alignment horizontal="center" vertical="center"/>
    </xf>
    <xf numFmtId="0" fontId="66" fillId="0" borderId="2" xfId="0" applyFont="1" applyBorder="1" applyAlignment="1">
      <alignment horizontal="center" vertical="center" wrapText="1"/>
    </xf>
    <xf numFmtId="0" fontId="66" fillId="0" borderId="49" xfId="0" applyFont="1" applyBorder="1" applyAlignment="1">
      <alignment horizontal="center" vertical="center"/>
    </xf>
    <xf numFmtId="0" fontId="66" fillId="0" borderId="49" xfId="0" applyFont="1" applyBorder="1" applyAlignment="1">
      <alignment horizontal="left" vertical="center"/>
    </xf>
    <xf numFmtId="0" fontId="66" fillId="0" borderId="49" xfId="0" applyFont="1" applyBorder="1" applyAlignment="1">
      <alignment horizontal="center" vertical="center" wrapText="1"/>
    </xf>
    <xf numFmtId="0" fontId="33" fillId="6" borderId="6" xfId="0" applyFont="1" applyFill="1" applyBorder="1" applyAlignment="1">
      <alignment vertical="center"/>
    </xf>
    <xf numFmtId="0" fontId="33" fillId="0" borderId="6" xfId="0" applyFont="1" applyBorder="1" applyAlignment="1">
      <alignment horizontal="center" vertical="center"/>
    </xf>
    <xf numFmtId="0" fontId="33" fillId="0" borderId="6" xfId="0" applyFont="1" applyBorder="1" applyAlignment="1">
      <alignment horizontal="left" vertical="center" wrapText="1"/>
    </xf>
    <xf numFmtId="0" fontId="33" fillId="0" borderId="6" xfId="0" applyFont="1" applyBorder="1" applyAlignment="1">
      <alignment horizontal="center" vertical="center" wrapText="1"/>
    </xf>
    <xf numFmtId="0" fontId="33" fillId="0" borderId="6" xfId="18" applyFont="1" applyBorder="1" applyAlignment="1">
      <alignment horizontal="center" vertical="center"/>
    </xf>
    <xf numFmtId="4" fontId="33" fillId="0" borderId="6" xfId="1" applyNumberFormat="1" applyFont="1" applyFill="1" applyBorder="1" applyAlignment="1">
      <alignment horizontal="right" vertical="center"/>
    </xf>
    <xf numFmtId="43" fontId="33" fillId="0" borderId="6" xfId="1" applyFont="1" applyFill="1" applyBorder="1" applyAlignment="1">
      <alignment horizontal="right" vertical="center"/>
    </xf>
    <xf numFmtId="1" fontId="33" fillId="0" borderId="73" xfId="17" quotePrefix="1" applyNumberFormat="1" applyFont="1" applyFill="1" applyBorder="1" applyAlignment="1">
      <alignment horizontal="left" vertical="center" wrapText="1"/>
    </xf>
    <xf numFmtId="165" fontId="33" fillId="6" borderId="6" xfId="17" applyNumberFormat="1" applyFont="1" applyFill="1" applyBorder="1" applyAlignment="1">
      <alignment horizontal="center" vertical="center"/>
    </xf>
    <xf numFmtId="166" fontId="33" fillId="0" borderId="6" xfId="21" applyNumberFormat="1" applyFont="1" applyFill="1" applyBorder="1" applyAlignment="1">
      <alignment horizontal="center" vertical="center" wrapText="1"/>
    </xf>
    <xf numFmtId="0" fontId="33" fillId="6" borderId="73" xfId="0" applyFont="1" applyFill="1" applyBorder="1" applyAlignment="1">
      <alignment vertical="center"/>
    </xf>
    <xf numFmtId="0" fontId="33" fillId="0" borderId="73" xfId="0" applyFont="1" applyBorder="1" applyAlignment="1">
      <alignment horizontal="center" vertical="center"/>
    </xf>
    <xf numFmtId="0" fontId="33" fillId="0" borderId="73" xfId="0" applyFont="1" applyBorder="1" applyAlignment="1">
      <alignment horizontal="center" vertical="center" wrapText="1"/>
    </xf>
    <xf numFmtId="0" fontId="33" fillId="0" borderId="73" xfId="18" applyFont="1" applyBorder="1" applyAlignment="1">
      <alignment horizontal="center" vertical="center"/>
    </xf>
    <xf numFmtId="4" fontId="33" fillId="0" borderId="73" xfId="1" applyNumberFormat="1" applyFont="1" applyFill="1" applyBorder="1" applyAlignment="1">
      <alignment horizontal="right" vertical="center"/>
    </xf>
    <xf numFmtId="43" fontId="33" fillId="0" borderId="73" xfId="1" applyFont="1" applyFill="1" applyBorder="1" applyAlignment="1">
      <alignment horizontal="right" vertical="center"/>
    </xf>
    <xf numFmtId="0" fontId="33" fillId="0" borderId="73" xfId="0" quotePrefix="1" applyFont="1" applyBorder="1" applyAlignment="1">
      <alignment horizontal="left" vertical="center" wrapText="1"/>
    </xf>
    <xf numFmtId="165" fontId="33" fillId="6" borderId="73" xfId="17" applyNumberFormat="1" applyFont="1" applyFill="1" applyBorder="1" applyAlignment="1">
      <alignment horizontal="center" vertical="center"/>
    </xf>
    <xf numFmtId="166" fontId="33" fillId="0" borderId="73" xfId="21" applyNumberFormat="1" applyFont="1" applyFill="1" applyBorder="1" applyAlignment="1">
      <alignment horizontal="center" vertical="center" wrapText="1"/>
    </xf>
    <xf numFmtId="0" fontId="33" fillId="0" borderId="6" xfId="0" applyFont="1" applyBorder="1" applyAlignment="1">
      <alignment vertical="center"/>
    </xf>
    <xf numFmtId="0" fontId="33" fillId="0" borderId="73" xfId="0" applyFont="1" applyBorder="1" applyAlignment="1">
      <alignment horizontal="left" vertical="center" wrapText="1"/>
    </xf>
    <xf numFmtId="0" fontId="33" fillId="0" borderId="6" xfId="18" applyFont="1" applyBorder="1" applyAlignment="1">
      <alignment horizontal="center" vertical="center" wrapText="1"/>
    </xf>
    <xf numFmtId="43" fontId="33" fillId="0" borderId="6" xfId="1" applyFont="1" applyFill="1" applyBorder="1" applyAlignment="1">
      <alignment vertical="center" wrapText="1"/>
    </xf>
    <xf numFmtId="43" fontId="33" fillId="0" borderId="6" xfId="17" applyFont="1" applyFill="1" applyBorder="1" applyAlignment="1">
      <alignment horizontal="center" vertical="center"/>
    </xf>
    <xf numFmtId="43" fontId="33" fillId="0" borderId="6" xfId="17" applyFont="1" applyFill="1" applyBorder="1" applyAlignment="1">
      <alignment horizontal="right" vertical="center"/>
    </xf>
    <xf numFmtId="43" fontId="33" fillId="0" borderId="6" xfId="17" applyFont="1" applyFill="1" applyBorder="1" applyAlignment="1">
      <alignment horizontal="left" vertical="center" wrapText="1"/>
    </xf>
    <xf numFmtId="43" fontId="33" fillId="0" borderId="6" xfId="17" applyFont="1" applyFill="1" applyBorder="1" applyAlignment="1">
      <alignment vertical="center"/>
    </xf>
    <xf numFmtId="0" fontId="33" fillId="0" borderId="0" xfId="0" applyFont="1"/>
    <xf numFmtId="0" fontId="64" fillId="0" borderId="2" xfId="0" applyFont="1" applyBorder="1" applyAlignment="1">
      <alignment horizontal="center" vertical="center"/>
    </xf>
    <xf numFmtId="0" fontId="64" fillId="0" borderId="46" xfId="0" applyFont="1" applyBorder="1" applyAlignment="1">
      <alignment horizontal="center" vertical="center"/>
    </xf>
    <xf numFmtId="0" fontId="33" fillId="0" borderId="65" xfId="0" applyFont="1" applyBorder="1" applyAlignment="1">
      <alignment vertical="center"/>
    </xf>
    <xf numFmtId="0" fontId="33" fillId="0" borderId="46" xfId="0" applyFont="1" applyBorder="1" applyAlignment="1">
      <alignment horizontal="center" vertical="center"/>
    </xf>
    <xf numFmtId="165" fontId="33" fillId="0" borderId="46" xfId="17" applyNumberFormat="1" applyFont="1" applyFill="1" applyBorder="1" applyAlignment="1">
      <alignment horizontal="center" vertical="center"/>
    </xf>
    <xf numFmtId="0" fontId="33" fillId="0" borderId="65" xfId="0" applyFont="1" applyBorder="1" applyAlignment="1">
      <alignment horizontal="center" vertical="center"/>
    </xf>
    <xf numFmtId="166" fontId="67" fillId="0" borderId="73" xfId="21" applyNumberFormat="1" applyFont="1" applyFill="1" applyBorder="1" applyAlignment="1">
      <alignment horizontal="center" vertical="center" wrapText="1"/>
    </xf>
    <xf numFmtId="165" fontId="33" fillId="0" borderId="64" xfId="17" applyNumberFormat="1" applyFont="1" applyFill="1" applyBorder="1" applyAlignment="1">
      <alignment horizontal="center" vertical="center"/>
    </xf>
    <xf numFmtId="0" fontId="33" fillId="0" borderId="78" xfId="18" applyFont="1" applyBorder="1" applyAlignment="1">
      <alignment vertical="center"/>
    </xf>
    <xf numFmtId="0" fontId="33" fillId="0" borderId="73" xfId="0" applyFont="1" applyBorder="1" applyAlignment="1">
      <alignment vertical="center" wrapText="1"/>
    </xf>
    <xf numFmtId="169" fontId="33" fillId="0" borderId="73" xfId="25" applyNumberFormat="1" applyFont="1" applyFill="1" applyBorder="1" applyAlignment="1">
      <alignment horizontal="center" vertical="center" wrapText="1"/>
    </xf>
    <xf numFmtId="43" fontId="33" fillId="0" borderId="73" xfId="25" applyFont="1" applyFill="1" applyBorder="1" applyAlignment="1">
      <alignment horizontal="right" vertical="center"/>
    </xf>
    <xf numFmtId="0" fontId="33" fillId="0" borderId="73" xfId="0" applyFont="1" applyBorder="1" applyAlignment="1">
      <alignment vertical="center"/>
    </xf>
    <xf numFmtId="0" fontId="33" fillId="6" borderId="65" xfId="0" applyFont="1" applyFill="1" applyBorder="1" applyAlignment="1">
      <alignment vertical="center"/>
    </xf>
    <xf numFmtId="0" fontId="67" fillId="0" borderId="73" xfId="0" applyFont="1" applyBorder="1" applyAlignment="1">
      <alignment horizontal="center" vertical="center"/>
    </xf>
    <xf numFmtId="43" fontId="33" fillId="0" borderId="73" xfId="17" applyFont="1" applyFill="1" applyBorder="1" applyAlignment="1">
      <alignment horizontal="left" vertical="center" wrapText="1"/>
    </xf>
    <xf numFmtId="0" fontId="33" fillId="0" borderId="73" xfId="24" applyFont="1" applyBorder="1" applyAlignment="1">
      <alignment horizontal="center" vertical="center" wrapText="1"/>
    </xf>
    <xf numFmtId="43" fontId="33" fillId="0" borderId="73" xfId="17" applyFont="1" applyFill="1" applyBorder="1" applyAlignment="1">
      <alignment horizontal="center" vertical="center"/>
    </xf>
    <xf numFmtId="0" fontId="33" fillId="0" borderId="73" xfId="27" quotePrefix="1" applyFont="1" applyBorder="1" applyAlignment="1">
      <alignment horizontal="left" vertical="center" wrapText="1"/>
    </xf>
    <xf numFmtId="0" fontId="33" fillId="0" borderId="73" xfId="18" applyFont="1" applyBorder="1" applyAlignment="1">
      <alignment vertical="center"/>
    </xf>
    <xf numFmtId="0" fontId="33" fillId="0" borderId="73" xfId="18" applyFont="1" applyBorder="1" applyAlignment="1">
      <alignment horizontal="left" vertical="center" wrapText="1"/>
    </xf>
    <xf numFmtId="0" fontId="33" fillId="0" borderId="73" xfId="18" applyFont="1" applyBorder="1" applyAlignment="1">
      <alignment horizontal="center" vertical="center" wrapText="1"/>
    </xf>
    <xf numFmtId="0" fontId="33" fillId="0" borderId="73" xfId="24" applyFont="1" applyBorder="1" applyAlignment="1">
      <alignment horizontal="justify" vertical="center" wrapText="1"/>
    </xf>
    <xf numFmtId="0" fontId="67" fillId="0" borderId="73" xfId="18" applyFont="1" applyBorder="1" applyAlignment="1">
      <alignment horizontal="center" vertical="center"/>
    </xf>
    <xf numFmtId="0" fontId="33" fillId="0" borderId="73" xfId="18" applyFont="1" applyBorder="1" applyAlignment="1">
      <alignment vertical="center" wrapText="1"/>
    </xf>
    <xf numFmtId="0" fontId="33" fillId="6" borderId="65" xfId="18" applyFont="1" applyFill="1" applyBorder="1" applyAlignment="1">
      <alignment vertical="center"/>
    </xf>
    <xf numFmtId="0" fontId="67" fillId="0" borderId="73" xfId="0" applyFont="1" applyBorder="1" applyAlignment="1">
      <alignment vertical="center" wrapText="1"/>
    </xf>
    <xf numFmtId="0" fontId="67" fillId="0" borderId="73" xfId="0" applyFont="1" applyBorder="1" applyAlignment="1">
      <alignment horizontal="center" vertical="center" wrapText="1"/>
    </xf>
    <xf numFmtId="169" fontId="67" fillId="0" borderId="73" xfId="25" applyNumberFormat="1" applyFont="1" applyFill="1" applyBorder="1" applyAlignment="1">
      <alignment horizontal="center" vertical="center" wrapText="1"/>
    </xf>
    <xf numFmtId="0" fontId="67" fillId="0" borderId="73" xfId="0" applyFont="1" applyBorder="1" applyAlignment="1">
      <alignment horizontal="left" vertical="center" wrapText="1"/>
    </xf>
    <xf numFmtId="0" fontId="65" fillId="0" borderId="0" xfId="0" applyFont="1" applyAlignment="1">
      <alignment horizontal="center" vertical="center"/>
    </xf>
    <xf numFmtId="166" fontId="67" fillId="0" borderId="84" xfId="21" applyNumberFormat="1" applyFont="1" applyFill="1" applyBorder="1" applyAlignment="1">
      <alignment horizontal="center" vertical="center" wrapText="1"/>
    </xf>
    <xf numFmtId="165" fontId="33" fillId="0" borderId="84" xfId="17" applyNumberFormat="1" applyFont="1" applyFill="1" applyBorder="1" applyAlignment="1">
      <alignment horizontal="center" vertical="center"/>
    </xf>
    <xf numFmtId="0" fontId="65" fillId="0" borderId="26" xfId="0" applyFont="1" applyBorder="1" applyAlignment="1">
      <alignment horizontal="center" vertical="center"/>
    </xf>
    <xf numFmtId="0" fontId="33" fillId="0" borderId="84" xfId="0" applyFont="1" applyBorder="1" applyAlignment="1">
      <alignment horizontal="left" vertical="center" wrapText="1"/>
    </xf>
    <xf numFmtId="0" fontId="33" fillId="0" borderId="84" xfId="0" applyFont="1" applyBorder="1" applyAlignment="1">
      <alignment horizontal="center" vertical="center" wrapText="1"/>
    </xf>
    <xf numFmtId="0" fontId="33" fillId="0" borderId="84" xfId="0" applyFont="1" applyBorder="1" applyAlignment="1">
      <alignment horizontal="center" vertical="center"/>
    </xf>
    <xf numFmtId="43" fontId="33" fillId="0" borderId="84" xfId="25" applyFont="1" applyFill="1" applyBorder="1" applyAlignment="1">
      <alignment horizontal="right" vertical="center"/>
    </xf>
    <xf numFmtId="1" fontId="33" fillId="0" borderId="84" xfId="17" quotePrefix="1" applyNumberFormat="1" applyFont="1" applyFill="1" applyBorder="1" applyAlignment="1">
      <alignment horizontal="left" vertical="center" wrapText="1"/>
    </xf>
    <xf numFmtId="0" fontId="65" fillId="0" borderId="0" xfId="0" applyFont="1" applyAlignment="1">
      <alignment horizontal="center"/>
    </xf>
    <xf numFmtId="0" fontId="25" fillId="0" borderId="0" xfId="18" applyFont="1" applyAlignment="1">
      <alignment horizontal="center"/>
    </xf>
    <xf numFmtId="0" fontId="25" fillId="0" borderId="8" xfId="18" applyFont="1" applyBorder="1" applyAlignment="1">
      <alignment horizontal="center"/>
    </xf>
    <xf numFmtId="0" fontId="69" fillId="0" borderId="0" xfId="37" applyFont="1" applyAlignment="1">
      <alignment vertical="center"/>
    </xf>
    <xf numFmtId="0" fontId="69" fillId="0" borderId="0" xfId="37" applyFont="1" applyAlignment="1">
      <alignment horizontal="center" vertical="center"/>
    </xf>
    <xf numFmtId="0" fontId="24" fillId="0" borderId="89" xfId="18" applyFont="1" applyBorder="1" applyAlignment="1">
      <alignment horizontal="center" vertical="center" wrapText="1"/>
    </xf>
    <xf numFmtId="0" fontId="25" fillId="0" borderId="88" xfId="18" applyFont="1" applyBorder="1" applyAlignment="1">
      <alignment horizontal="center" vertical="center"/>
    </xf>
    <xf numFmtId="0" fontId="25" fillId="0" borderId="88" xfId="18" applyFont="1" applyBorder="1" applyAlignment="1">
      <alignment horizontal="left" vertical="center" wrapText="1"/>
    </xf>
    <xf numFmtId="0" fontId="25" fillId="0" borderId="88" xfId="18" applyFont="1" applyBorder="1" applyAlignment="1">
      <alignment horizontal="center" vertical="center" wrapText="1"/>
    </xf>
    <xf numFmtId="43" fontId="25" fillId="0" borderId="88" xfId="17" applyFont="1" applyFill="1" applyBorder="1" applyAlignment="1">
      <alignment horizontal="center" vertical="center" wrapText="1"/>
    </xf>
    <xf numFmtId="0" fontId="65" fillId="12" borderId="0" xfId="0" applyFont="1" applyFill="1"/>
    <xf numFmtId="0" fontId="26" fillId="0" borderId="0" xfId="39" applyFont="1"/>
    <xf numFmtId="0" fontId="26" fillId="0" borderId="0" xfId="39" applyFont="1" applyAlignment="1">
      <alignment wrapText="1"/>
    </xf>
    <xf numFmtId="0" fontId="26" fillId="0" borderId="0" xfId="39" applyFont="1" applyAlignment="1">
      <alignment horizontal="center" vertical="center"/>
    </xf>
    <xf numFmtId="0" fontId="26" fillId="0" borderId="0" xfId="39" applyFont="1" applyAlignment="1">
      <alignment horizontal="left" wrapText="1"/>
    </xf>
    <xf numFmtId="0" fontId="18" fillId="0" borderId="26" xfId="0" applyFont="1" applyBorder="1" applyAlignment="1">
      <alignment horizontal="center" vertical="center"/>
    </xf>
    <xf numFmtId="0" fontId="19" fillId="0" borderId="26" xfId="0" applyFont="1" applyBorder="1" applyAlignment="1">
      <alignment horizontal="right" vertical="center"/>
    </xf>
    <xf numFmtId="0" fontId="29" fillId="0" borderId="0" xfId="0" applyFont="1" applyAlignment="1">
      <alignment horizontal="right" vertical="center"/>
    </xf>
    <xf numFmtId="0" fontId="18" fillId="0" borderId="2" xfId="0" applyFont="1" applyBorder="1" applyAlignment="1">
      <alignment horizontal="center" vertical="center" wrapText="1"/>
    </xf>
    <xf numFmtId="0" fontId="18" fillId="0" borderId="2" xfId="17" applyNumberFormat="1" applyFont="1" applyFill="1" applyBorder="1" applyAlignment="1">
      <alignment horizontal="center" vertical="center" wrapText="1"/>
    </xf>
    <xf numFmtId="0" fontId="61" fillId="0" borderId="86" xfId="0" quotePrefix="1" applyFont="1" applyBorder="1" applyAlignment="1">
      <alignment horizontal="center" vertical="center" wrapText="1"/>
    </xf>
    <xf numFmtId="168" fontId="61" fillId="0" borderId="86" xfId="0" quotePrefix="1" applyNumberFormat="1" applyFont="1" applyBorder="1" applyAlignment="1">
      <alignment horizontal="center" vertical="center" wrapText="1"/>
    </xf>
    <xf numFmtId="0" fontId="70" fillId="0" borderId="48" xfId="0" applyFont="1" applyBorder="1" applyAlignment="1">
      <alignment horizontal="center" vertical="center" wrapText="1"/>
    </xf>
    <xf numFmtId="0" fontId="70" fillId="0" borderId="48" xfId="0" applyFont="1" applyBorder="1" applyAlignment="1">
      <alignment vertical="center" wrapText="1"/>
    </xf>
    <xf numFmtId="43" fontId="70" fillId="0" borderId="48" xfId="17" applyFont="1" applyFill="1" applyBorder="1" applyAlignment="1">
      <alignment vertical="center"/>
    </xf>
    <xf numFmtId="0" fontId="19" fillId="0" borderId="48" xfId="0" applyFont="1" applyBorder="1" applyAlignment="1">
      <alignment vertical="center" wrapText="1"/>
    </xf>
    <xf numFmtId="43" fontId="18" fillId="0" borderId="48" xfId="17" applyFont="1" applyFill="1" applyBorder="1" applyAlignment="1">
      <alignment vertical="center"/>
    </xf>
    <xf numFmtId="0" fontId="71" fillId="0" borderId="48" xfId="0" applyFont="1" applyBorder="1"/>
    <xf numFmtId="43" fontId="19" fillId="0" borderId="48" xfId="0" applyNumberFormat="1" applyFont="1" applyBorder="1" applyAlignment="1">
      <alignment vertical="center" wrapText="1"/>
    </xf>
    <xf numFmtId="43" fontId="19" fillId="0" borderId="48" xfId="17" applyFont="1" applyFill="1" applyBorder="1" applyAlignment="1">
      <alignment vertical="center"/>
    </xf>
    <xf numFmtId="43" fontId="19" fillId="0" borderId="0" xfId="0" applyNumberFormat="1" applyFont="1" applyAlignment="1">
      <alignment vertical="center"/>
    </xf>
    <xf numFmtId="43" fontId="70" fillId="0" borderId="48" xfId="0" applyNumberFormat="1" applyFont="1" applyBorder="1" applyAlignment="1">
      <alignment vertical="center" wrapText="1"/>
    </xf>
    <xf numFmtId="0" fontId="15" fillId="0" borderId="48" xfId="4" applyFont="1" applyBorder="1" applyAlignment="1">
      <alignment horizontal="center" vertical="center"/>
    </xf>
    <xf numFmtId="43" fontId="15" fillId="0" borderId="0" xfId="1" applyFont="1" applyFill="1" applyAlignment="1">
      <alignment vertical="center"/>
    </xf>
    <xf numFmtId="0" fontId="18" fillId="0" borderId="47" xfId="0" applyFont="1" applyBorder="1" applyAlignment="1">
      <alignment horizontal="center" vertical="center" wrapText="1"/>
    </xf>
    <xf numFmtId="43" fontId="18" fillId="0" borderId="47" xfId="17" applyFont="1" applyFill="1" applyBorder="1" applyAlignment="1">
      <alignment vertical="center" wrapText="1"/>
    </xf>
    <xf numFmtId="43" fontId="18" fillId="0" borderId="47" xfId="17" applyFont="1" applyFill="1" applyBorder="1" applyAlignment="1">
      <alignment vertical="center"/>
    </xf>
    <xf numFmtId="43" fontId="18" fillId="0" borderId="47" xfId="17" applyFont="1" applyFill="1" applyBorder="1" applyAlignment="1">
      <alignment horizontal="center" vertical="center" wrapText="1"/>
    </xf>
    <xf numFmtId="0" fontId="24" fillId="0" borderId="2" xfId="24" applyFont="1" applyBorder="1" applyAlignment="1">
      <alignment horizontal="center" vertical="center" wrapText="1"/>
    </xf>
    <xf numFmtId="0" fontId="24" fillId="0" borderId="12" xfId="24" applyFont="1" applyBorder="1" applyAlignment="1">
      <alignment horizontal="center" vertical="center" wrapText="1"/>
    </xf>
    <xf numFmtId="0" fontId="24" fillId="0" borderId="12" xfId="24" applyFont="1" applyBorder="1" applyAlignment="1">
      <alignment vertical="center" wrapText="1"/>
    </xf>
    <xf numFmtId="0" fontId="25" fillId="0" borderId="14" xfId="24" applyFont="1" applyBorder="1" applyAlignment="1">
      <alignment horizontal="center" vertical="center" wrapText="1"/>
    </xf>
    <xf numFmtId="0" fontId="25" fillId="0" borderId="14" xfId="24" applyFont="1" applyBorder="1" applyAlignment="1">
      <alignment vertical="center" wrapText="1"/>
    </xf>
    <xf numFmtId="0" fontId="29" fillId="0" borderId="14" xfId="24" applyFont="1" applyBorder="1" applyAlignment="1">
      <alignment vertical="center" wrapText="1"/>
    </xf>
    <xf numFmtId="0" fontId="29" fillId="0" borderId="14" xfId="24" applyFont="1" applyBorder="1" applyAlignment="1">
      <alignment horizontal="center" vertical="center" wrapText="1"/>
    </xf>
    <xf numFmtId="43" fontId="24" fillId="0" borderId="2" xfId="20" applyFont="1" applyBorder="1" applyAlignment="1">
      <alignment horizontal="center" vertical="center" wrapText="1"/>
    </xf>
    <xf numFmtId="43" fontId="24" fillId="0" borderId="12" xfId="17" applyFont="1" applyBorder="1" applyAlignment="1">
      <alignment horizontal="center" vertical="center" wrapText="1"/>
    </xf>
    <xf numFmtId="43" fontId="25" fillId="0" borderId="24" xfId="17" applyFont="1" applyBorder="1" applyAlignment="1">
      <alignment horizontal="center" vertical="center" wrapText="1"/>
    </xf>
    <xf numFmtId="43" fontId="25" fillId="0" borderId="14" xfId="17" applyFont="1" applyBorder="1" applyAlignment="1">
      <alignment horizontal="center" vertical="center" wrapText="1"/>
    </xf>
    <xf numFmtId="4" fontId="24" fillId="0" borderId="12" xfId="17" applyNumberFormat="1" applyFont="1" applyBorder="1" applyAlignment="1">
      <alignment horizontal="right" vertical="center" wrapText="1"/>
    </xf>
    <xf numFmtId="43" fontId="24" fillId="0" borderId="12" xfId="20" applyFont="1" applyBorder="1" applyAlignment="1">
      <alignment horizontal="right" vertical="center" wrapText="1"/>
    </xf>
    <xf numFmtId="4" fontId="25" fillId="0" borderId="14" xfId="17" applyNumberFormat="1" applyFont="1" applyBorder="1" applyAlignment="1">
      <alignment horizontal="right" vertical="center" wrapText="1"/>
    </xf>
    <xf numFmtId="43" fontId="25" fillId="0" borderId="14" xfId="20" applyFont="1" applyBorder="1" applyAlignment="1">
      <alignment horizontal="right" vertical="center" wrapText="1"/>
    </xf>
    <xf numFmtId="43" fontId="25" fillId="0" borderId="14" xfId="1" applyFont="1" applyBorder="1" applyAlignment="1">
      <alignment horizontal="right" vertical="center" wrapText="1"/>
    </xf>
    <xf numFmtId="0" fontId="24" fillId="0" borderId="14" xfId="24" applyFont="1" applyBorder="1" applyAlignment="1">
      <alignment horizontal="center" vertical="center" wrapText="1"/>
    </xf>
    <xf numFmtId="0" fontId="24" fillId="0" borderId="14" xfId="24" applyFont="1" applyBorder="1" applyAlignment="1">
      <alignment vertical="center" wrapText="1"/>
    </xf>
    <xf numFmtId="43" fontId="24" fillId="0" borderId="14" xfId="17" applyFont="1" applyBorder="1" applyAlignment="1">
      <alignment horizontal="center" vertical="center" wrapText="1"/>
    </xf>
    <xf numFmtId="4" fontId="24" fillId="0" borderId="14" xfId="17" applyNumberFormat="1" applyFont="1" applyBorder="1" applyAlignment="1">
      <alignment horizontal="right" vertical="center" wrapText="1"/>
    </xf>
    <xf numFmtId="43" fontId="24" fillId="0" borderId="14" xfId="20" applyFont="1" applyBorder="1" applyAlignment="1">
      <alignment horizontal="right" vertical="center" wrapText="1"/>
    </xf>
    <xf numFmtId="2" fontId="25" fillId="0" borderId="14" xfId="24" applyNumberFormat="1" applyFont="1" applyBorder="1" applyAlignment="1">
      <alignment horizontal="center" vertical="center" wrapText="1"/>
    </xf>
    <xf numFmtId="0" fontId="25" fillId="0" borderId="14" xfId="24" applyFont="1" applyBorder="1" applyAlignment="1">
      <alignment horizontal="left" vertical="center" wrapText="1"/>
    </xf>
    <xf numFmtId="0" fontId="25" fillId="0" borderId="14" xfId="24" applyFont="1" applyBorder="1" applyAlignment="1">
      <alignment horizontal="center" vertical="center"/>
    </xf>
    <xf numFmtId="0" fontId="25" fillId="0" borderId="14" xfId="24" quotePrefix="1" applyFont="1" applyBorder="1" applyAlignment="1">
      <alignment vertical="center" wrapText="1"/>
    </xf>
    <xf numFmtId="0" fontId="25" fillId="0" borderId="6" xfId="24" applyFont="1" applyBorder="1" applyAlignment="1">
      <alignment horizontal="center" vertical="center" wrapText="1"/>
    </xf>
    <xf numFmtId="0" fontId="25" fillId="0" borderId="6" xfId="24" applyFont="1" applyBorder="1" applyAlignment="1">
      <alignment horizontal="left" vertical="center" wrapText="1"/>
    </xf>
    <xf numFmtId="0" fontId="25" fillId="0" borderId="6" xfId="24" applyFont="1" applyBorder="1" applyAlignment="1">
      <alignment horizontal="center" vertical="center"/>
    </xf>
    <xf numFmtId="43" fontId="25" fillId="0" borderId="22" xfId="17" applyFont="1" applyBorder="1" applyAlignment="1">
      <alignment horizontal="center" vertical="center" wrapText="1"/>
    </xf>
    <xf numFmtId="43" fontId="25" fillId="0" borderId="63" xfId="17" applyFont="1" applyBorder="1" applyAlignment="1">
      <alignment horizontal="center" vertical="center" wrapText="1"/>
    </xf>
    <xf numFmtId="0" fontId="25" fillId="0" borderId="16" xfId="24" applyFont="1" applyBorder="1" applyAlignment="1">
      <alignment horizontal="center" vertical="center" wrapText="1"/>
    </xf>
    <xf numFmtId="0" fontId="25" fillId="0" borderId="16" xfId="24" applyFont="1" applyBorder="1" applyAlignment="1">
      <alignment vertical="center" wrapText="1"/>
    </xf>
    <xf numFmtId="43" fontId="25" fillId="0" borderId="76" xfId="17" applyFont="1" applyBorder="1" applyAlignment="1">
      <alignment horizontal="center" vertical="center" wrapText="1"/>
    </xf>
    <xf numFmtId="43" fontId="25" fillId="0" borderId="16" xfId="17" applyFont="1" applyBorder="1" applyAlignment="1">
      <alignment horizontal="center" vertical="center" wrapText="1"/>
    </xf>
    <xf numFmtId="4" fontId="25" fillId="0" borderId="16" xfId="17" applyNumberFormat="1" applyFont="1" applyBorder="1" applyAlignment="1">
      <alignment horizontal="right" vertical="center" wrapText="1"/>
    </xf>
    <xf numFmtId="43" fontId="25" fillId="0" borderId="16" xfId="20" applyFont="1" applyBorder="1" applyAlignment="1">
      <alignment horizontal="right" vertical="center" wrapText="1"/>
    </xf>
    <xf numFmtId="165" fontId="24" fillId="5" borderId="0" xfId="18" applyNumberFormat="1" applyFont="1" applyFill="1" applyAlignment="1">
      <alignment horizontal="left" vertical="center"/>
    </xf>
    <xf numFmtId="0" fontId="24" fillId="5" borderId="2" xfId="18" applyFont="1" applyFill="1" applyBorder="1" applyAlignment="1">
      <alignment horizontal="center" vertical="center" wrapText="1"/>
    </xf>
    <xf numFmtId="165" fontId="25" fillId="5" borderId="0" xfId="18" applyNumberFormat="1" applyFont="1" applyFill="1" applyAlignment="1">
      <alignment horizontal="center" vertical="center"/>
    </xf>
    <xf numFmtId="0" fontId="29" fillId="0" borderId="14" xfId="0" applyFont="1" applyBorder="1" applyAlignment="1">
      <alignment vertical="center" wrapText="1"/>
    </xf>
    <xf numFmtId="0" fontId="25" fillId="9" borderId="0" xfId="0" applyFont="1" applyFill="1" applyAlignment="1">
      <alignment vertical="center"/>
    </xf>
    <xf numFmtId="0" fontId="24" fillId="7" borderId="2" xfId="18" applyFont="1" applyFill="1" applyBorder="1" applyAlignment="1">
      <alignment horizontal="center" vertical="center" wrapText="1"/>
    </xf>
    <xf numFmtId="0" fontId="24" fillId="0" borderId="5" xfId="18" applyFont="1" applyBorder="1" applyAlignment="1">
      <alignment horizontal="center" vertical="center" wrapText="1"/>
    </xf>
    <xf numFmtId="0" fontId="25" fillId="0" borderId="46" xfId="18" applyFont="1" applyBorder="1" applyAlignment="1">
      <alignment horizontal="center" vertical="center"/>
    </xf>
    <xf numFmtId="0" fontId="25" fillId="0" borderId="46" xfId="18" applyFont="1" applyBorder="1" applyAlignment="1">
      <alignment horizontal="left" vertical="center" wrapText="1"/>
    </xf>
    <xf numFmtId="2" fontId="25" fillId="0" borderId="46" xfId="18" applyNumberFormat="1" applyFont="1" applyBorder="1" applyAlignment="1">
      <alignment horizontal="center" vertical="center"/>
    </xf>
    <xf numFmtId="0" fontId="25" fillId="0" borderId="46" xfId="18" applyFont="1" applyBorder="1" applyAlignment="1">
      <alignment horizontal="center" vertical="center" wrapText="1"/>
    </xf>
    <xf numFmtId="0" fontId="25" fillId="0" borderId="68" xfId="18" applyFont="1" applyBorder="1"/>
    <xf numFmtId="0" fontId="25" fillId="0" borderId="68" xfId="18" applyFont="1" applyBorder="1" applyAlignment="1">
      <alignment horizontal="center" vertical="center"/>
    </xf>
    <xf numFmtId="0" fontId="25" fillId="0" borderId="68" xfId="18" applyFont="1" applyBorder="1" applyAlignment="1">
      <alignment horizontal="left" vertical="center" wrapText="1"/>
    </xf>
    <xf numFmtId="2" fontId="25" fillId="0" borderId="68" xfId="18" applyNumberFormat="1" applyFont="1" applyBorder="1" applyAlignment="1">
      <alignment horizontal="center" vertical="center"/>
    </xf>
    <xf numFmtId="0" fontId="25" fillId="0" borderId="68" xfId="18" applyFont="1" applyBorder="1" applyAlignment="1">
      <alignment horizontal="center" vertical="center" wrapText="1"/>
    </xf>
    <xf numFmtId="0" fontId="25" fillId="0" borderId="69" xfId="18" applyFont="1" applyBorder="1" applyAlignment="1">
      <alignment horizontal="center" vertical="center"/>
    </xf>
    <xf numFmtId="0" fontId="25" fillId="0" borderId="69" xfId="18" applyFont="1" applyBorder="1" applyAlignment="1">
      <alignment horizontal="center" vertical="center" wrapText="1"/>
    </xf>
    <xf numFmtId="0" fontId="25" fillId="0" borderId="69" xfId="18" applyFont="1" applyBorder="1"/>
    <xf numFmtId="0" fontId="12" fillId="0" borderId="0" xfId="18"/>
    <xf numFmtId="0" fontId="43" fillId="7" borderId="2" xfId="18" applyFont="1" applyFill="1" applyBorder="1" applyAlignment="1">
      <alignment horizontal="center" vertical="center" wrapText="1"/>
    </xf>
    <xf numFmtId="3" fontId="43" fillId="7" borderId="2" xfId="18" applyNumberFormat="1" applyFont="1" applyFill="1" applyBorder="1" applyAlignment="1">
      <alignment horizontal="center" vertical="center" wrapText="1"/>
    </xf>
    <xf numFmtId="0" fontId="25" fillId="7" borderId="5" xfId="18" applyFont="1" applyFill="1" applyBorder="1" applyAlignment="1">
      <alignment horizontal="center" vertical="center"/>
    </xf>
    <xf numFmtId="0" fontId="25" fillId="7" borderId="5" xfId="18" applyFont="1" applyFill="1" applyBorder="1" applyAlignment="1">
      <alignment horizontal="left" vertical="center" wrapText="1"/>
    </xf>
    <xf numFmtId="2" fontId="25" fillId="7" borderId="5" xfId="28" applyNumberFormat="1" applyFont="1" applyFill="1" applyBorder="1" applyAlignment="1">
      <alignment horizontal="center" vertical="center"/>
    </xf>
    <xf numFmtId="3" fontId="25" fillId="7" borderId="5" xfId="18" applyNumberFormat="1" applyFont="1" applyFill="1" applyBorder="1" applyAlignment="1">
      <alignment horizontal="center" vertical="center" wrapText="1"/>
    </xf>
    <xf numFmtId="0" fontId="31" fillId="7" borderId="5" xfId="18" applyFont="1" applyFill="1" applyBorder="1" applyAlignment="1">
      <alignment horizontal="center" vertical="center"/>
    </xf>
    <xf numFmtId="0" fontId="25" fillId="7" borderId="68" xfId="18" applyFont="1" applyFill="1" applyBorder="1" applyAlignment="1">
      <alignment horizontal="center" vertical="center"/>
    </xf>
    <xf numFmtId="0" fontId="25" fillId="7" borderId="68" xfId="18" applyFont="1" applyFill="1" applyBorder="1" applyAlignment="1">
      <alignment horizontal="left" vertical="center" wrapText="1"/>
    </xf>
    <xf numFmtId="2" fontId="25" fillId="7" borderId="68" xfId="28" applyNumberFormat="1" applyFont="1" applyFill="1" applyBorder="1" applyAlignment="1">
      <alignment horizontal="center" vertical="center"/>
    </xf>
    <xf numFmtId="2" fontId="25" fillId="7" borderId="70" xfId="28" applyNumberFormat="1" applyFont="1" applyFill="1" applyBorder="1" applyAlignment="1">
      <alignment horizontal="center" vertical="center"/>
    </xf>
    <xf numFmtId="3" fontId="25" fillId="7" borderId="68" xfId="18" applyNumberFormat="1" applyFont="1" applyFill="1" applyBorder="1" applyAlignment="1">
      <alignment horizontal="center" vertical="center" wrapText="1"/>
    </xf>
    <xf numFmtId="0" fontId="31" fillId="7" borderId="68" xfId="18" applyFont="1" applyFill="1" applyBorder="1" applyAlignment="1">
      <alignment horizontal="center" vertical="center"/>
    </xf>
    <xf numFmtId="0" fontId="25" fillId="7" borderId="69" xfId="18" applyFont="1" applyFill="1" applyBorder="1" applyAlignment="1">
      <alignment horizontal="center" vertical="center"/>
    </xf>
    <xf numFmtId="3" fontId="25" fillId="7" borderId="69" xfId="18" applyNumberFormat="1" applyFont="1" applyFill="1" applyBorder="1" applyAlignment="1">
      <alignment horizontal="center" vertical="center" wrapText="1"/>
    </xf>
    <xf numFmtId="0" fontId="31" fillId="7" borderId="69" xfId="18" applyFont="1" applyFill="1" applyBorder="1" applyAlignment="1">
      <alignment horizontal="center" vertical="center"/>
    </xf>
    <xf numFmtId="0" fontId="25" fillId="7" borderId="47" xfId="18" applyFont="1" applyFill="1" applyBorder="1" applyAlignment="1">
      <alignment horizontal="center" vertical="center"/>
    </xf>
    <xf numFmtId="0" fontId="25" fillId="7" borderId="47" xfId="18" applyFont="1" applyFill="1" applyBorder="1" applyAlignment="1">
      <alignment horizontal="left" vertical="center" wrapText="1"/>
    </xf>
    <xf numFmtId="2" fontId="25" fillId="7" borderId="47" xfId="28" applyNumberFormat="1" applyFont="1" applyFill="1" applyBorder="1" applyAlignment="1">
      <alignment horizontal="center" vertical="center"/>
    </xf>
    <xf numFmtId="0" fontId="12" fillId="0" borderId="0" xfId="18" applyAlignment="1">
      <alignment wrapText="1"/>
    </xf>
    <xf numFmtId="0" fontId="12" fillId="0" borderId="0" xfId="18" applyAlignment="1">
      <alignment vertical="center"/>
    </xf>
    <xf numFmtId="2" fontId="12" fillId="0" borderId="0" xfId="18" applyNumberFormat="1"/>
    <xf numFmtId="4" fontId="70" fillId="0" borderId="48" xfId="17" applyNumberFormat="1" applyFont="1" applyFill="1" applyBorder="1" applyAlignment="1">
      <alignment vertical="center"/>
    </xf>
    <xf numFmtId="2" fontId="25" fillId="0" borderId="0" xfId="18" applyNumberFormat="1" applyFont="1" applyAlignment="1">
      <alignment horizontal="center" vertical="center"/>
    </xf>
    <xf numFmtId="0" fontId="73" fillId="0" borderId="14" xfId="0" applyFont="1" applyBorder="1" applyAlignment="1">
      <alignment horizontal="center" vertical="center" wrapText="1"/>
    </xf>
    <xf numFmtId="0" fontId="73" fillId="0" borderId="14" xfId="0" applyFont="1" applyBorder="1" applyAlignment="1">
      <alignment horizontal="left" vertical="center" wrapText="1"/>
    </xf>
    <xf numFmtId="43" fontId="76" fillId="0" borderId="0" xfId="3" applyFont="1" applyAlignment="1">
      <alignment horizontal="center" vertical="center"/>
    </xf>
    <xf numFmtId="43" fontId="76" fillId="0" borderId="0" xfId="1" applyFont="1" applyAlignment="1">
      <alignment vertical="center"/>
    </xf>
    <xf numFmtId="43" fontId="76" fillId="0" borderId="0" xfId="3" applyFont="1" applyAlignment="1">
      <alignment vertical="center"/>
    </xf>
    <xf numFmtId="43" fontId="75" fillId="0" borderId="0" xfId="3" applyFont="1" applyBorder="1" applyAlignment="1">
      <alignment horizontal="center" vertical="center" wrapText="1"/>
    </xf>
    <xf numFmtId="43" fontId="76" fillId="0" borderId="0" xfId="3" applyFont="1" applyAlignment="1">
      <alignment horizontal="right" vertical="center"/>
    </xf>
    <xf numFmtId="43" fontId="75" fillId="0" borderId="0" xfId="1" applyFont="1" applyBorder="1" applyAlignment="1">
      <alignment horizontal="center" vertical="center"/>
    </xf>
    <xf numFmtId="43" fontId="75" fillId="0" borderId="0" xfId="1" applyFont="1" applyBorder="1" applyAlignment="1">
      <alignment horizontal="center" vertical="center" wrapText="1"/>
    </xf>
    <xf numFmtId="168" fontId="74" fillId="0" borderId="17" xfId="0" quotePrefix="1" applyNumberFormat="1" applyFont="1" applyBorder="1" applyAlignment="1">
      <alignment horizontal="center" vertical="center" wrapText="1"/>
    </xf>
    <xf numFmtId="43" fontId="75" fillId="0" borderId="0" xfId="1" applyFont="1" applyBorder="1" applyAlignment="1">
      <alignment vertical="center" wrapText="1"/>
    </xf>
    <xf numFmtId="43" fontId="75" fillId="0" borderId="0" xfId="3" applyFont="1" applyAlignment="1">
      <alignment vertical="center"/>
    </xf>
    <xf numFmtId="43" fontId="76" fillId="0" borderId="0" xfId="1" applyFont="1" applyBorder="1" applyAlignment="1">
      <alignment vertical="center"/>
    </xf>
    <xf numFmtId="43" fontId="77" fillId="0" borderId="0" xfId="1" applyFont="1" applyBorder="1" applyAlignment="1">
      <alignment vertical="center"/>
    </xf>
    <xf numFmtId="43" fontId="77" fillId="0" borderId="0" xfId="3" applyFont="1" applyAlignment="1"/>
    <xf numFmtId="43" fontId="76" fillId="0" borderId="0" xfId="3" applyFont="1" applyAlignment="1"/>
    <xf numFmtId="43" fontId="76" fillId="0" borderId="0" xfId="3" applyFont="1" applyAlignment="1">
      <alignment horizontal="center"/>
    </xf>
    <xf numFmtId="43" fontId="77" fillId="0" borderId="0" xfId="3" applyFont="1" applyAlignment="1">
      <alignment horizontal="left" vertical="center"/>
    </xf>
    <xf numFmtId="43" fontId="76" fillId="0" borderId="0" xfId="1" applyFont="1" applyAlignment="1"/>
    <xf numFmtId="43" fontId="75" fillId="0" borderId="0" xfId="1" applyFont="1" applyBorder="1" applyAlignment="1">
      <alignment vertical="center"/>
    </xf>
    <xf numFmtId="0" fontId="78" fillId="0" borderId="0" xfId="0" applyFont="1"/>
    <xf numFmtId="169" fontId="73" fillId="0" borderId="46" xfId="1" applyNumberFormat="1" applyFont="1" applyFill="1" applyBorder="1" applyAlignment="1">
      <alignment horizontal="center" vertical="center" wrapText="1"/>
    </xf>
    <xf numFmtId="169" fontId="73" fillId="0" borderId="88" xfId="1" applyNumberFormat="1" applyFont="1" applyFill="1" applyBorder="1" applyAlignment="1">
      <alignment vertical="center"/>
    </xf>
    <xf numFmtId="169" fontId="73" fillId="0" borderId="88" xfId="1" applyNumberFormat="1" applyFont="1" applyFill="1" applyBorder="1" applyAlignment="1">
      <alignment vertical="center" wrapText="1"/>
    </xf>
    <xf numFmtId="169" fontId="73" fillId="0" borderId="88" xfId="1" applyNumberFormat="1" applyFont="1" applyFill="1" applyBorder="1" applyAlignment="1">
      <alignment horizontal="center" vertical="center" wrapText="1"/>
    </xf>
    <xf numFmtId="169" fontId="73" fillId="0" borderId="88" xfId="17" applyNumberFormat="1" applyFont="1" applyFill="1" applyBorder="1" applyAlignment="1">
      <alignment vertical="center" wrapText="1"/>
    </xf>
    <xf numFmtId="169" fontId="73" fillId="0" borderId="46" xfId="1" applyNumberFormat="1" applyFont="1" applyFill="1" applyBorder="1" applyAlignment="1">
      <alignment vertical="center" wrapText="1"/>
    </xf>
    <xf numFmtId="169" fontId="72" fillId="0" borderId="88" xfId="1" applyNumberFormat="1" applyFont="1" applyFill="1" applyBorder="1" applyAlignment="1">
      <alignment vertical="center" wrapText="1"/>
    </xf>
    <xf numFmtId="0" fontId="43" fillId="0" borderId="0" xfId="18" applyFont="1"/>
    <xf numFmtId="0" fontId="31" fillId="0" borderId="0" xfId="18" applyFont="1" applyAlignment="1">
      <alignment horizontal="left" vertical="center" wrapText="1"/>
    </xf>
    <xf numFmtId="0" fontId="31" fillId="0" borderId="0" xfId="18" applyFont="1" applyAlignment="1">
      <alignment horizontal="center" vertical="center" wrapText="1"/>
    </xf>
    <xf numFmtId="0" fontId="31" fillId="0" borderId="0" xfId="18" applyFont="1"/>
    <xf numFmtId="43" fontId="80" fillId="6" borderId="21" xfId="1" applyFont="1" applyFill="1" applyBorder="1" applyAlignment="1">
      <alignment horizontal="right" vertical="center" wrapText="1"/>
    </xf>
    <xf numFmtId="4" fontId="80" fillId="0" borderId="14" xfId="1" applyNumberFormat="1" applyFont="1" applyFill="1" applyBorder="1" applyAlignment="1">
      <alignment horizontal="right" vertical="center" wrapText="1"/>
    </xf>
    <xf numFmtId="4" fontId="80" fillId="6" borderId="14" xfId="1" applyNumberFormat="1" applyFont="1" applyFill="1" applyBorder="1" applyAlignment="1">
      <alignment horizontal="right" vertical="center" wrapText="1"/>
    </xf>
    <xf numFmtId="173" fontId="81" fillId="0" borderId="0" xfId="17" applyNumberFormat="1" applyFont="1" applyAlignment="1">
      <alignment vertical="center"/>
    </xf>
    <xf numFmtId="0" fontId="24" fillId="0" borderId="0" xfId="0" applyFont="1" applyAlignment="1">
      <alignment horizontal="left" vertical="center"/>
    </xf>
    <xf numFmtId="0" fontId="24" fillId="0" borderId="26" xfId="0" applyFont="1" applyBorder="1" applyAlignment="1">
      <alignment horizontal="center" vertical="center" wrapText="1"/>
    </xf>
    <xf numFmtId="43" fontId="27" fillId="11" borderId="77" xfId="1" applyFont="1" applyFill="1" applyBorder="1" applyAlignment="1">
      <alignment horizontal="right" vertical="center" wrapText="1"/>
    </xf>
    <xf numFmtId="0" fontId="27" fillId="5" borderId="0" xfId="0" applyFont="1" applyFill="1" applyAlignment="1">
      <alignment horizontal="center" vertical="center"/>
    </xf>
    <xf numFmtId="43" fontId="26" fillId="5" borderId="18" xfId="1" applyFont="1" applyFill="1" applyBorder="1" applyAlignment="1">
      <alignment horizontal="center" vertical="center" wrapText="1"/>
    </xf>
    <xf numFmtId="43" fontId="26" fillId="5" borderId="0" xfId="1" applyFont="1" applyFill="1" applyBorder="1" applyAlignment="1">
      <alignment horizontal="center" vertical="center" wrapText="1"/>
    </xf>
    <xf numFmtId="43" fontId="27" fillId="5" borderId="21" xfId="1" applyFont="1" applyFill="1" applyBorder="1" applyAlignment="1">
      <alignment horizontal="right" vertical="center" wrapText="1"/>
    </xf>
    <xf numFmtId="43" fontId="28" fillId="5" borderId="14" xfId="1" applyFont="1" applyFill="1" applyBorder="1" applyAlignment="1">
      <alignment horizontal="right" vertical="center" wrapText="1"/>
    </xf>
    <xf numFmtId="43" fontId="29" fillId="5" borderId="14" xfId="1" applyFont="1" applyFill="1" applyBorder="1" applyAlignment="1">
      <alignment horizontal="right" vertical="center"/>
    </xf>
    <xf numFmtId="43" fontId="25" fillId="5" borderId="14" xfId="1" applyFont="1" applyFill="1" applyBorder="1" applyAlignment="1">
      <alignment horizontal="right" vertical="center"/>
    </xf>
    <xf numFmtId="43" fontId="26" fillId="5" borderId="14" xfId="1" applyFont="1" applyFill="1" applyBorder="1" applyAlignment="1">
      <alignment vertical="center"/>
    </xf>
    <xf numFmtId="43" fontId="26" fillId="5" borderId="62" xfId="1" applyFont="1" applyFill="1" applyBorder="1" applyAlignment="1">
      <alignment horizontal="right" vertical="center"/>
    </xf>
    <xf numFmtId="4" fontId="25" fillId="5" borderId="61" xfId="1" applyNumberFormat="1" applyFont="1" applyFill="1" applyBorder="1" applyAlignment="1">
      <alignment horizontal="right" vertical="center" wrapText="1"/>
    </xf>
    <xf numFmtId="43" fontId="24" fillId="0" borderId="90" xfId="17" applyFont="1" applyFill="1" applyBorder="1" applyAlignment="1">
      <alignment horizontal="left" vertical="center" wrapText="1"/>
    </xf>
    <xf numFmtId="165" fontId="25" fillId="0" borderId="90" xfId="17" applyNumberFormat="1" applyFont="1" applyFill="1" applyBorder="1" applyAlignment="1">
      <alignment horizontal="center" vertical="center"/>
    </xf>
    <xf numFmtId="43" fontId="25" fillId="0" borderId="90" xfId="17" applyFont="1" applyFill="1" applyBorder="1" applyAlignment="1">
      <alignment horizontal="center" vertical="center"/>
    </xf>
    <xf numFmtId="43" fontId="25" fillId="0" borderId="90" xfId="17" applyFont="1" applyFill="1" applyBorder="1" applyAlignment="1">
      <alignment horizontal="left" vertical="center" wrapText="1"/>
    </xf>
    <xf numFmtId="43" fontId="25" fillId="0" borderId="90" xfId="17" applyFont="1" applyFill="1" applyBorder="1" applyAlignment="1">
      <alignment horizontal="center" vertical="center" wrapText="1"/>
    </xf>
    <xf numFmtId="43" fontId="25" fillId="0" borderId="90" xfId="17" applyFont="1" applyFill="1" applyBorder="1" applyAlignment="1">
      <alignment vertical="center"/>
    </xf>
    <xf numFmtId="43" fontId="25" fillId="0" borderId="90" xfId="17" applyFont="1" applyFill="1" applyBorder="1" applyAlignment="1">
      <alignment horizontal="right" vertical="center"/>
    </xf>
    <xf numFmtId="43" fontId="25" fillId="0" borderId="90" xfId="1" applyFont="1" applyFill="1" applyBorder="1" applyAlignment="1">
      <alignment horizontal="right" vertical="center"/>
    </xf>
    <xf numFmtId="43" fontId="25" fillId="0" borderId="90" xfId="17" applyFont="1" applyFill="1" applyBorder="1" applyAlignment="1">
      <alignment vertical="center" wrapText="1"/>
    </xf>
    <xf numFmtId="43" fontId="25" fillId="0" borderId="90" xfId="28" applyFont="1" applyFill="1" applyBorder="1" applyAlignment="1">
      <alignment vertical="center"/>
    </xf>
    <xf numFmtId="43" fontId="25" fillId="0" borderId="90" xfId="1" applyFont="1" applyFill="1" applyBorder="1" applyAlignment="1">
      <alignment vertical="center"/>
    </xf>
    <xf numFmtId="167" fontId="25" fillId="0" borderId="90" xfId="23" applyFont="1" applyFill="1" applyBorder="1" applyAlignment="1">
      <alignment horizontal="left" vertical="center" wrapText="1"/>
    </xf>
    <xf numFmtId="43" fontId="25" fillId="0" borderId="90" xfId="17" quotePrefix="1" applyFont="1" applyFill="1" applyBorder="1" applyAlignment="1">
      <alignment horizontal="left" vertical="center" wrapText="1"/>
    </xf>
    <xf numFmtId="43" fontId="25" fillId="0" borderId="90" xfId="28" applyFont="1" applyFill="1" applyBorder="1" applyAlignment="1">
      <alignment horizontal="right" vertical="center"/>
    </xf>
    <xf numFmtId="165" fontId="24" fillId="0" borderId="90" xfId="17" applyNumberFormat="1" applyFont="1" applyFill="1" applyBorder="1" applyAlignment="1">
      <alignment horizontal="center" vertical="center"/>
    </xf>
    <xf numFmtId="43" fontId="24" fillId="0" borderId="90" xfId="17" applyFont="1" applyFill="1" applyBorder="1" applyAlignment="1">
      <alignment horizontal="center" vertical="center" wrapText="1"/>
    </xf>
    <xf numFmtId="43" fontId="24" fillId="0" borderId="90" xfId="17" applyFont="1" applyFill="1" applyBorder="1" applyAlignment="1">
      <alignment horizontal="center" vertical="center"/>
    </xf>
    <xf numFmtId="43" fontId="24" fillId="0" borderId="90" xfId="17" applyFont="1" applyFill="1" applyBorder="1" applyAlignment="1">
      <alignment horizontal="right" vertical="center"/>
    </xf>
    <xf numFmtId="43" fontId="24" fillId="0" borderId="90" xfId="17" quotePrefix="1" applyFont="1" applyFill="1" applyBorder="1" applyAlignment="1">
      <alignment vertical="center" wrapText="1"/>
    </xf>
    <xf numFmtId="43" fontId="24" fillId="0" borderId="90" xfId="17" applyFont="1" applyFill="1" applyBorder="1" applyAlignment="1">
      <alignment vertical="center" wrapText="1"/>
    </xf>
    <xf numFmtId="1" fontId="25" fillId="0" borderId="90" xfId="1" applyNumberFormat="1" applyFont="1" applyFill="1" applyBorder="1" applyAlignment="1">
      <alignment horizontal="center" vertical="center" wrapText="1"/>
    </xf>
    <xf numFmtId="169" fontId="25" fillId="0" borderId="90" xfId="1" applyNumberFormat="1" applyFont="1" applyFill="1" applyBorder="1" applyAlignment="1">
      <alignment vertical="center" wrapText="1"/>
    </xf>
    <xf numFmtId="1" fontId="25" fillId="0" borderId="90" xfId="17" applyNumberFormat="1" applyFont="1" applyFill="1" applyBorder="1" applyAlignment="1">
      <alignment horizontal="center" vertical="center" wrapText="1"/>
    </xf>
    <xf numFmtId="1" fontId="24" fillId="0" borderId="90" xfId="1" applyNumberFormat="1" applyFont="1" applyFill="1" applyBorder="1" applyAlignment="1">
      <alignment horizontal="center" vertical="center" wrapText="1"/>
    </xf>
    <xf numFmtId="1" fontId="25" fillId="0" borderId="90" xfId="1" applyNumberFormat="1" applyFont="1" applyFill="1" applyBorder="1" applyAlignment="1">
      <alignment horizontal="left" vertical="center" wrapText="1"/>
    </xf>
    <xf numFmtId="1" fontId="25" fillId="0" borderId="90" xfId="17" quotePrefix="1" applyNumberFormat="1" applyFont="1" applyFill="1" applyBorder="1" applyAlignment="1">
      <alignment horizontal="left" vertical="center" wrapText="1"/>
    </xf>
    <xf numFmtId="49" fontId="25" fillId="0" borderId="90" xfId="17" applyNumberFormat="1" applyFont="1" applyFill="1" applyBorder="1" applyAlignment="1">
      <alignment horizontal="left" vertical="center" wrapText="1"/>
    </xf>
    <xf numFmtId="49" fontId="25" fillId="0" borderId="90" xfId="17" quotePrefix="1" applyNumberFormat="1" applyFont="1" applyFill="1" applyBorder="1" applyAlignment="1">
      <alignment horizontal="left" vertical="center" wrapText="1"/>
    </xf>
    <xf numFmtId="1" fontId="25" fillId="0" borderId="90" xfId="1" quotePrefix="1" applyNumberFormat="1" applyFont="1" applyFill="1" applyBorder="1" applyAlignment="1">
      <alignment horizontal="left" vertical="center" wrapText="1"/>
    </xf>
    <xf numFmtId="0" fontId="25" fillId="0" borderId="90" xfId="0" applyFont="1" applyBorder="1" applyAlignment="1">
      <alignment horizontal="center" vertical="center" wrapText="1"/>
    </xf>
    <xf numFmtId="0" fontId="25" fillId="0" borderId="90" xfId="0" applyFont="1" applyBorder="1" applyAlignment="1">
      <alignment horizontal="left" vertical="center" wrapText="1"/>
    </xf>
    <xf numFmtId="0" fontId="25" fillId="0" borderId="90" xfId="18" applyFont="1" applyBorder="1" applyAlignment="1">
      <alignment horizontal="left" vertical="center" wrapText="1"/>
    </xf>
    <xf numFmtId="0" fontId="25" fillId="0" borderId="90" xfId="18" applyFont="1" applyBorder="1" applyAlignment="1">
      <alignment horizontal="center" vertical="center" wrapText="1"/>
    </xf>
    <xf numFmtId="0" fontId="25" fillId="0" borderId="90" xfId="18" applyFont="1" applyBorder="1" applyAlignment="1">
      <alignment horizontal="center" vertical="center"/>
    </xf>
    <xf numFmtId="43" fontId="25" fillId="0" borderId="90" xfId="17" quotePrefix="1" applyFont="1" applyFill="1" applyBorder="1" applyAlignment="1">
      <alignment vertical="center" wrapText="1"/>
    </xf>
    <xf numFmtId="0" fontId="12" fillId="0" borderId="0" xfId="0" applyFont="1" applyAlignment="1">
      <alignment horizontal="center"/>
    </xf>
    <xf numFmtId="0" fontId="29" fillId="0" borderId="0" xfId="0" applyFont="1" applyAlignment="1">
      <alignment horizontal="right" vertical="center" wrapText="1"/>
    </xf>
    <xf numFmtId="165" fontId="25" fillId="0" borderId="88" xfId="17" applyNumberFormat="1" applyFont="1" applyFill="1" applyBorder="1" applyAlignment="1">
      <alignment horizontal="center" vertical="center"/>
    </xf>
    <xf numFmtId="165" fontId="25" fillId="0" borderId="90" xfId="17" applyNumberFormat="1" applyFont="1" applyFill="1" applyBorder="1" applyAlignment="1">
      <alignment horizontal="left" vertical="center" wrapText="1"/>
    </xf>
    <xf numFmtId="0" fontId="65" fillId="0" borderId="0" xfId="0" applyFont="1" applyAlignment="1">
      <alignment vertical="center" wrapText="1"/>
    </xf>
    <xf numFmtId="0" fontId="68" fillId="0" borderId="0" xfId="0" applyFont="1"/>
    <xf numFmtId="0" fontId="78" fillId="0" borderId="0" xfId="0" applyFont="1" applyAlignment="1">
      <alignment vertical="center" wrapText="1"/>
    </xf>
    <xf numFmtId="0" fontId="79" fillId="0" borderId="0" xfId="0" applyFont="1"/>
    <xf numFmtId="169" fontId="73" fillId="0" borderId="88" xfId="17" applyNumberFormat="1" applyFont="1" applyFill="1" applyBorder="1" applyAlignment="1">
      <alignment horizontal="center" vertical="center" wrapText="1"/>
    </xf>
    <xf numFmtId="0" fontId="78" fillId="0" borderId="0" xfId="0" applyFont="1" applyAlignment="1">
      <alignment vertical="center"/>
    </xf>
    <xf numFmtId="43" fontId="73" fillId="0" borderId="88" xfId="1" applyFont="1" applyFill="1" applyBorder="1" applyAlignment="1">
      <alignment vertical="center" wrapText="1"/>
    </xf>
    <xf numFmtId="0" fontId="24" fillId="0" borderId="5" xfId="0" applyFont="1" applyBorder="1" applyAlignment="1">
      <alignment horizontal="center" vertical="center" wrapText="1"/>
    </xf>
    <xf numFmtId="0" fontId="43" fillId="0" borderId="0" xfId="24" applyFont="1" applyAlignment="1">
      <alignment vertical="center"/>
    </xf>
    <xf numFmtId="0" fontId="31" fillId="0" borderId="0" xfId="24" applyFont="1" applyAlignment="1">
      <alignment vertical="center" wrapText="1"/>
    </xf>
    <xf numFmtId="0" fontId="31" fillId="0" borderId="0" xfId="24" applyFont="1" applyAlignment="1">
      <alignment vertical="center"/>
    </xf>
    <xf numFmtId="0" fontId="83" fillId="0" borderId="21" xfId="0" applyFont="1" applyBorder="1" applyAlignment="1">
      <alignment horizontal="center" vertical="center" wrapText="1"/>
    </xf>
    <xf numFmtId="0" fontId="83" fillId="0" borderId="21" xfId="0" applyFont="1" applyBorder="1" applyAlignment="1">
      <alignment vertical="center" wrapText="1"/>
    </xf>
    <xf numFmtId="0" fontId="24" fillId="0" borderId="77" xfId="0" applyFont="1" applyBorder="1" applyAlignment="1">
      <alignment horizontal="center" vertical="center" wrapText="1"/>
    </xf>
    <xf numFmtId="0" fontId="25" fillId="0" borderId="14" xfId="0" applyFont="1" applyBorder="1" applyAlignment="1">
      <alignment horizontal="center" vertical="center" wrapText="1"/>
    </xf>
    <xf numFmtId="0" fontId="25" fillId="0" borderId="14" xfId="0" applyFont="1" applyBorder="1" applyAlignment="1">
      <alignment vertical="center" wrapText="1"/>
    </xf>
    <xf numFmtId="0" fontId="29" fillId="0" borderId="14" xfId="0" applyFont="1" applyBorder="1" applyAlignment="1">
      <alignment horizontal="center" vertical="center" wrapText="1"/>
    </xf>
    <xf numFmtId="43" fontId="35" fillId="0" borderId="2" xfId="1" applyFont="1" applyBorder="1" applyAlignment="1">
      <alignment horizontal="center" vertical="center" wrapText="1"/>
    </xf>
    <xf numFmtId="4" fontId="83" fillId="0" borderId="14" xfId="1" applyNumberFormat="1" applyFont="1" applyFill="1" applyBorder="1" applyAlignment="1">
      <alignment horizontal="right" vertical="center" wrapText="1"/>
    </xf>
    <xf numFmtId="43" fontId="24" fillId="0" borderId="77" xfId="1" applyFont="1" applyFill="1" applyBorder="1" applyAlignment="1">
      <alignment horizontal="right" vertical="center" wrapText="1"/>
    </xf>
    <xf numFmtId="43" fontId="83" fillId="0" borderId="21" xfId="1" applyFont="1" applyFill="1" applyBorder="1" applyAlignment="1">
      <alignment horizontal="right" vertical="center" wrapText="1"/>
    </xf>
    <xf numFmtId="167" fontId="25" fillId="0" borderId="0" xfId="0" applyNumberFormat="1" applyFont="1" applyAlignment="1">
      <alignment vertical="center"/>
    </xf>
    <xf numFmtId="4" fontId="25" fillId="0" borderId="14" xfId="1" applyNumberFormat="1" applyFont="1" applyFill="1" applyBorder="1" applyAlignment="1">
      <alignment horizontal="right" vertical="center" wrapText="1"/>
    </xf>
    <xf numFmtId="0" fontId="83" fillId="0" borderId="14" xfId="0" applyFont="1" applyBorder="1" applyAlignment="1">
      <alignment horizontal="center" vertical="center" wrapText="1"/>
    </xf>
    <xf numFmtId="0" fontId="83" fillId="0" borderId="14" xfId="0" applyFont="1" applyBorder="1" applyAlignment="1">
      <alignment vertical="center" wrapText="1"/>
    </xf>
    <xf numFmtId="0" fontId="24" fillId="0" borderId="61" xfId="0" applyFont="1" applyBorder="1" applyAlignment="1">
      <alignment horizontal="center" vertical="center" wrapText="1"/>
    </xf>
    <xf numFmtId="43" fontId="24" fillId="0" borderId="61" xfId="1" applyFont="1" applyFill="1" applyBorder="1" applyAlignment="1">
      <alignment horizontal="right" vertical="center" wrapText="1"/>
    </xf>
    <xf numFmtId="0" fontId="24" fillId="0" borderId="14" xfId="0" applyFont="1" applyBorder="1" applyAlignment="1">
      <alignment horizontal="center" vertical="center" wrapText="1"/>
    </xf>
    <xf numFmtId="0" fontId="25" fillId="0" borderId="14" xfId="0" applyFont="1" applyBorder="1" applyAlignment="1">
      <alignment horizontal="left" vertical="center" wrapText="1"/>
    </xf>
    <xf numFmtId="0" fontId="25" fillId="0" borderId="14" xfId="0" applyFont="1" applyBorder="1" applyAlignment="1">
      <alignment horizontal="center" vertical="center"/>
    </xf>
    <xf numFmtId="0" fontId="25" fillId="0" borderId="22" xfId="0" applyFont="1" applyBorder="1" applyAlignment="1">
      <alignment horizontal="center" vertical="center" wrapText="1"/>
    </xf>
    <xf numFmtId="0" fontId="25" fillId="0" borderId="22" xfId="0" applyFont="1" applyBorder="1" applyAlignment="1">
      <alignment vertical="center" wrapText="1"/>
    </xf>
    <xf numFmtId="43" fontId="25" fillId="0" borderId="22" xfId="1" applyFont="1" applyFill="1" applyBorder="1" applyAlignment="1">
      <alignment horizontal="right" vertical="center"/>
    </xf>
    <xf numFmtId="43" fontId="25" fillId="0" borderId="22" xfId="1" applyFont="1" applyFill="1" applyBorder="1" applyAlignment="1">
      <alignment horizontal="right" vertical="center" wrapText="1"/>
    </xf>
    <xf numFmtId="0" fontId="24" fillId="0" borderId="16" xfId="0" applyFont="1" applyBorder="1" applyAlignment="1">
      <alignment horizontal="center" vertical="center" wrapText="1"/>
    </xf>
    <xf numFmtId="0" fontId="24" fillId="0" borderId="16" xfId="0" applyFont="1" applyBorder="1" applyAlignment="1">
      <alignment vertical="center" wrapText="1"/>
    </xf>
    <xf numFmtId="4" fontId="24" fillId="0" borderId="14" xfId="1" applyNumberFormat="1" applyFont="1" applyFill="1" applyBorder="1" applyAlignment="1">
      <alignment horizontal="right" vertical="center" wrapText="1"/>
    </xf>
    <xf numFmtId="43" fontId="35" fillId="0" borderId="26" xfId="3" applyFont="1" applyBorder="1" applyAlignment="1">
      <alignment horizontal="center" vertical="center" wrapText="1"/>
    </xf>
    <xf numFmtId="0" fontId="61" fillId="0" borderId="5" xfId="0" quotePrefix="1" applyFont="1" applyBorder="1" applyAlignment="1">
      <alignment horizontal="center" vertical="center" wrapText="1"/>
    </xf>
    <xf numFmtId="168" fontId="61" fillId="0" borderId="5" xfId="0" quotePrefix="1" applyNumberFormat="1" applyFont="1" applyBorder="1" applyAlignment="1">
      <alignment horizontal="center" vertical="center" wrapText="1"/>
    </xf>
    <xf numFmtId="0" fontId="35" fillId="0" borderId="73" xfId="3" applyNumberFormat="1" applyFont="1" applyBorder="1" applyAlignment="1">
      <alignment horizontal="center" vertical="center" wrapText="1"/>
    </xf>
    <xf numFmtId="43" fontId="35" fillId="0" borderId="73" xfId="3" applyFont="1" applyBorder="1" applyAlignment="1">
      <alignment vertical="center" wrapText="1"/>
    </xf>
    <xf numFmtId="43" fontId="35" fillId="0" borderId="73" xfId="3" applyFont="1" applyBorder="1" applyAlignment="1">
      <alignment horizontal="center" vertical="center"/>
    </xf>
    <xf numFmtId="0" fontId="35" fillId="0" borderId="46" xfId="3" applyNumberFormat="1" applyFont="1" applyBorder="1" applyAlignment="1">
      <alignment horizontal="center" vertical="center" wrapText="1"/>
    </xf>
    <xf numFmtId="43" fontId="38" fillId="0" borderId="46" xfId="3" applyFont="1" applyBorder="1" applyAlignment="1">
      <alignment vertical="center" wrapText="1"/>
    </xf>
    <xf numFmtId="43" fontId="35" fillId="0" borderId="46" xfId="3" applyFont="1" applyBorder="1" applyAlignment="1">
      <alignment horizontal="center" vertical="center"/>
    </xf>
    <xf numFmtId="0" fontId="30" fillId="0" borderId="6" xfId="3" applyNumberFormat="1" applyFont="1" applyBorder="1" applyAlignment="1">
      <alignment horizontal="center" vertical="center" wrapText="1"/>
    </xf>
    <xf numFmtId="43" fontId="30" fillId="0" borderId="6" xfId="3" applyFont="1" applyBorder="1" applyAlignment="1">
      <alignment vertical="center" wrapText="1"/>
    </xf>
    <xf numFmtId="43" fontId="30" fillId="0" borderId="6" xfId="3" applyFont="1" applyBorder="1" applyAlignment="1">
      <alignment horizontal="center" vertical="center"/>
    </xf>
    <xf numFmtId="43" fontId="38" fillId="0" borderId="6" xfId="3" applyFont="1" applyBorder="1" applyAlignment="1">
      <alignment vertical="center" wrapText="1"/>
    </xf>
    <xf numFmtId="43" fontId="35" fillId="0" borderId="73" xfId="1" applyFont="1" applyBorder="1" applyAlignment="1">
      <alignment vertical="center" wrapText="1"/>
    </xf>
    <xf numFmtId="43" fontId="30" fillId="0" borderId="46" xfId="1" applyFont="1" applyBorder="1" applyAlignment="1">
      <alignment vertical="center"/>
    </xf>
    <xf numFmtId="43" fontId="30" fillId="0" borderId="6" xfId="1" applyFont="1" applyBorder="1" applyAlignment="1">
      <alignment vertical="center"/>
    </xf>
    <xf numFmtId="43" fontId="38" fillId="0" borderId="6" xfId="1" applyFont="1" applyBorder="1" applyAlignment="1">
      <alignment vertical="center"/>
    </xf>
    <xf numFmtId="43" fontId="35" fillId="0" borderId="0" xfId="3" applyFont="1" applyBorder="1" applyAlignment="1">
      <alignment horizontal="center" vertical="center" wrapText="1"/>
    </xf>
    <xf numFmtId="43" fontId="35" fillId="0" borderId="0" xfId="1" applyFont="1" applyBorder="1" applyAlignment="1">
      <alignment horizontal="center" vertical="center"/>
    </xf>
    <xf numFmtId="43" fontId="35" fillId="0" borderId="0" xfId="1" applyFont="1" applyBorder="1" applyAlignment="1">
      <alignment horizontal="center" vertical="center" wrapText="1"/>
    </xf>
    <xf numFmtId="168" fontId="61" fillId="0" borderId="17" xfId="0" quotePrefix="1" applyNumberFormat="1" applyFont="1" applyBorder="1" applyAlignment="1">
      <alignment horizontal="center" vertical="center" wrapText="1"/>
    </xf>
    <xf numFmtId="43" fontId="35" fillId="0" borderId="75" xfId="1" applyFont="1" applyBorder="1" applyAlignment="1">
      <alignment vertical="center" wrapText="1"/>
    </xf>
    <xf numFmtId="173" fontId="35" fillId="0" borderId="0" xfId="17" applyNumberFormat="1" applyFont="1" applyAlignment="1">
      <alignment vertical="center"/>
    </xf>
    <xf numFmtId="43" fontId="30" fillId="0" borderId="74" xfId="1" applyFont="1" applyBorder="1" applyAlignment="1">
      <alignment vertical="center"/>
    </xf>
    <xf numFmtId="43" fontId="30" fillId="0" borderId="15" xfId="1" applyFont="1" applyBorder="1" applyAlignment="1">
      <alignment vertical="center"/>
    </xf>
    <xf numFmtId="43" fontId="38" fillId="0" borderId="15" xfId="1" applyFont="1" applyBorder="1" applyAlignment="1">
      <alignment vertical="center"/>
    </xf>
    <xf numFmtId="43" fontId="25" fillId="0" borderId="15" xfId="1" applyFont="1" applyBorder="1" applyAlignment="1">
      <alignment vertical="center"/>
    </xf>
    <xf numFmtId="0" fontId="35" fillId="0" borderId="7" xfId="3" applyNumberFormat="1" applyFont="1" applyBorder="1" applyAlignment="1">
      <alignment horizontal="center" vertical="center"/>
    </xf>
    <xf numFmtId="43" fontId="35" fillId="0" borderId="7" xfId="3" applyFont="1" applyBorder="1" applyAlignment="1">
      <alignment vertical="center" wrapText="1"/>
    </xf>
    <xf numFmtId="43" fontId="35" fillId="0" borderId="7" xfId="3" applyFont="1" applyBorder="1" applyAlignment="1">
      <alignment horizontal="center" vertical="center"/>
    </xf>
    <xf numFmtId="43" fontId="35" fillId="0" borderId="7" xfId="1" applyFont="1" applyBorder="1" applyAlignment="1">
      <alignment vertical="center"/>
    </xf>
    <xf numFmtId="43" fontId="35" fillId="0" borderId="25" xfId="1" applyFont="1" applyBorder="1" applyAlignment="1">
      <alignment vertical="center"/>
    </xf>
    <xf numFmtId="0" fontId="30" fillId="0" borderId="46" xfId="3" applyNumberFormat="1" applyFont="1" applyBorder="1" applyAlignment="1">
      <alignment horizontal="center" vertical="center" wrapText="1"/>
    </xf>
    <xf numFmtId="43" fontId="30" fillId="0" borderId="46" xfId="3" applyFont="1" applyBorder="1" applyAlignment="1">
      <alignment horizontal="center" vertical="center"/>
    </xf>
    <xf numFmtId="43" fontId="35" fillId="0" borderId="73" xfId="1" applyFont="1" applyBorder="1" applyAlignment="1">
      <alignment horizontal="right" vertical="center" wrapText="1"/>
    </xf>
    <xf numFmtId="43" fontId="30" fillId="0" borderId="0" xfId="3" applyFont="1" applyAlignment="1">
      <alignment horizontal="right" vertical="center"/>
    </xf>
    <xf numFmtId="43" fontId="30" fillId="10" borderId="0" xfId="3" applyFont="1" applyFill="1" applyAlignment="1">
      <alignment vertical="center"/>
    </xf>
    <xf numFmtId="168" fontId="61" fillId="0" borderId="0" xfId="0" quotePrefix="1" applyNumberFormat="1" applyFont="1" applyAlignment="1">
      <alignment horizontal="center" vertical="center" wrapText="1"/>
    </xf>
    <xf numFmtId="43" fontId="35" fillId="0" borderId="0" xfId="1" applyFont="1" applyBorder="1" applyAlignment="1">
      <alignment vertical="center" wrapText="1"/>
    </xf>
    <xf numFmtId="43" fontId="30" fillId="0" borderId="0" xfId="1" applyFont="1" applyBorder="1" applyAlignment="1">
      <alignment vertical="center"/>
    </xf>
    <xf numFmtId="43" fontId="38" fillId="0" borderId="0" xfId="1" applyFont="1" applyBorder="1" applyAlignment="1">
      <alignment vertical="center"/>
    </xf>
    <xf numFmtId="43" fontId="35" fillId="0" borderId="0" xfId="1" applyFont="1" applyBorder="1" applyAlignment="1">
      <alignment vertical="center"/>
    </xf>
    <xf numFmtId="0" fontId="61" fillId="0" borderId="17" xfId="0" quotePrefix="1" applyFont="1" applyBorder="1" applyAlignment="1">
      <alignment horizontal="center" vertical="center" wrapText="1"/>
    </xf>
    <xf numFmtId="0" fontId="24" fillId="0" borderId="21" xfId="0" applyFont="1" applyBorder="1" applyAlignment="1">
      <alignment horizontal="center" vertical="center" wrapText="1"/>
    </xf>
    <xf numFmtId="0" fontId="24" fillId="0" borderId="21" xfId="0" applyFont="1" applyBorder="1" applyAlignment="1">
      <alignment vertical="center" wrapText="1"/>
    </xf>
    <xf numFmtId="0" fontId="29" fillId="0" borderId="14" xfId="0" applyFont="1" applyBorder="1" applyAlignment="1">
      <alignment horizontal="left" vertical="center" wrapText="1"/>
    </xf>
    <xf numFmtId="43" fontId="24" fillId="0" borderId="0" xfId="1" applyFont="1" applyFill="1" applyBorder="1" applyAlignment="1">
      <alignment horizontal="center" vertical="center" wrapText="1"/>
    </xf>
    <xf numFmtId="43" fontId="24" fillId="0" borderId="21" xfId="1" applyFont="1" applyFill="1" applyBorder="1" applyAlignment="1">
      <alignment horizontal="right" vertical="center" wrapText="1"/>
    </xf>
    <xf numFmtId="43" fontId="12" fillId="0" borderId="0" xfId="1" applyFont="1"/>
    <xf numFmtId="43" fontId="18" fillId="0" borderId="2" xfId="1" applyFont="1" applyFill="1" applyBorder="1" applyAlignment="1">
      <alignment horizontal="center" vertical="center" wrapText="1"/>
    </xf>
    <xf numFmtId="43" fontId="24" fillId="0" borderId="21" xfId="1" applyFont="1" applyFill="1" applyBorder="1" applyAlignment="1">
      <alignment vertical="center"/>
    </xf>
    <xf numFmtId="43" fontId="24" fillId="0" borderId="77" xfId="1" applyFont="1" applyFill="1" applyBorder="1" applyAlignment="1">
      <alignment vertical="center"/>
    </xf>
    <xf numFmtId="43" fontId="29" fillId="0" borderId="14" xfId="1" applyFont="1" applyFill="1" applyBorder="1" applyAlignment="1">
      <alignment vertical="center"/>
    </xf>
    <xf numFmtId="0" fontId="24" fillId="0" borderId="14" xfId="0" applyFont="1" applyBorder="1" applyAlignment="1">
      <alignment vertical="center" wrapText="1"/>
    </xf>
    <xf numFmtId="43" fontId="24" fillId="0" borderId="14" xfId="1" applyFont="1" applyFill="1" applyBorder="1" applyAlignment="1">
      <alignment vertical="center"/>
    </xf>
    <xf numFmtId="0" fontId="29" fillId="0" borderId="14" xfId="0" applyFont="1" applyBorder="1" applyAlignment="1">
      <alignment horizontal="center" vertical="center"/>
    </xf>
    <xf numFmtId="43" fontId="25" fillId="0" borderId="14" xfId="1" applyFont="1" applyFill="1" applyBorder="1" applyAlignment="1">
      <alignment horizontal="center" vertical="center"/>
    </xf>
    <xf numFmtId="43" fontId="25" fillId="0" borderId="14" xfId="1" applyFont="1" applyFill="1" applyBorder="1" applyAlignment="1">
      <alignment horizontal="center" vertical="center" wrapText="1"/>
    </xf>
    <xf numFmtId="0" fontId="25" fillId="0" borderId="62" xfId="0" applyFont="1" applyBorder="1" applyAlignment="1">
      <alignment horizontal="center" vertical="center" wrapText="1"/>
    </xf>
    <xf numFmtId="0" fontId="25" fillId="0" borderId="62" xfId="0" applyFont="1" applyBorder="1" applyAlignment="1">
      <alignment vertical="center" wrapText="1"/>
    </xf>
    <xf numFmtId="0" fontId="25" fillId="0" borderId="72" xfId="0" applyFont="1" applyBorder="1" applyAlignment="1">
      <alignment horizontal="center" vertical="center" wrapText="1"/>
    </xf>
    <xf numFmtId="0" fontId="25" fillId="0" borderId="72" xfId="0" applyFont="1" applyBorder="1" applyAlignment="1">
      <alignment vertical="center" wrapText="1"/>
    </xf>
    <xf numFmtId="43" fontId="25" fillId="0" borderId="62" xfId="1" applyFont="1" applyFill="1" applyBorder="1" applyAlignment="1">
      <alignment horizontal="right" vertical="center"/>
    </xf>
    <xf numFmtId="43" fontId="25" fillId="0" borderId="72" xfId="1" applyFont="1" applyBorder="1" applyAlignment="1">
      <alignment horizontal="right" vertical="center" wrapText="1"/>
    </xf>
    <xf numFmtId="43" fontId="25" fillId="0" borderId="62" xfId="1" applyFont="1" applyFill="1" applyBorder="1" applyAlignment="1">
      <alignment vertical="center"/>
    </xf>
    <xf numFmtId="0" fontId="24" fillId="0" borderId="0" xfId="16" applyFont="1" applyAlignment="1">
      <alignment vertical="center"/>
    </xf>
    <xf numFmtId="43" fontId="45" fillId="0" borderId="2" xfId="1" applyFont="1" applyFill="1" applyBorder="1" applyAlignment="1">
      <alignment horizontal="center" vertical="center" wrapText="1"/>
    </xf>
    <xf numFmtId="43" fontId="42" fillId="0" borderId="2" xfId="1" applyFont="1" applyFill="1" applyBorder="1" applyAlignment="1">
      <alignment horizontal="center" vertical="center" wrapText="1"/>
    </xf>
    <xf numFmtId="0" fontId="46" fillId="0" borderId="0" xfId="16" applyFont="1" applyAlignment="1">
      <alignment horizontal="right" vertical="center"/>
    </xf>
    <xf numFmtId="0" fontId="44" fillId="0" borderId="0" xfId="16" applyFont="1" applyAlignment="1">
      <alignment vertical="center"/>
    </xf>
    <xf numFmtId="43" fontId="24" fillId="0" borderId="6" xfId="1" applyFont="1" applyFill="1" applyBorder="1" applyAlignment="1">
      <alignment vertical="center"/>
    </xf>
    <xf numFmtId="4" fontId="45" fillId="0" borderId="6" xfId="1" applyNumberFormat="1" applyFont="1" applyFill="1" applyBorder="1" applyAlignment="1">
      <alignment vertical="center"/>
    </xf>
    <xf numFmtId="2" fontId="42" fillId="0" borderId="6" xfId="16" applyNumberFormat="1" applyFont="1" applyBorder="1" applyAlignment="1">
      <alignment horizontal="center" vertical="center" wrapText="1"/>
    </xf>
    <xf numFmtId="0" fontId="42" fillId="0" borderId="6" xfId="16" applyFont="1" applyBorder="1" applyAlignment="1">
      <alignment horizontal="left" vertical="center" wrapText="1"/>
    </xf>
    <xf numFmtId="171" fontId="42" fillId="0" borderId="7" xfId="16" applyNumberFormat="1" applyFont="1" applyBorder="1" applyAlignment="1">
      <alignment vertical="center"/>
    </xf>
    <xf numFmtId="169" fontId="42" fillId="0" borderId="7" xfId="1" applyNumberFormat="1" applyFont="1" applyFill="1" applyBorder="1" applyAlignment="1">
      <alignment vertical="center"/>
    </xf>
    <xf numFmtId="43" fontId="42" fillId="0" borderId="7" xfId="1" applyFont="1" applyFill="1" applyBorder="1" applyAlignment="1">
      <alignment vertical="center"/>
    </xf>
    <xf numFmtId="43" fontId="45" fillId="0" borderId="7" xfId="1" applyFont="1" applyFill="1" applyBorder="1" applyAlignment="1">
      <alignment vertical="center"/>
    </xf>
    <xf numFmtId="170" fontId="42" fillId="0" borderId="7" xfId="1" applyNumberFormat="1" applyFont="1" applyFill="1" applyBorder="1" applyAlignment="1">
      <alignment vertical="center"/>
    </xf>
    <xf numFmtId="3" fontId="24" fillId="0" borderId="11" xfId="18" applyNumberFormat="1" applyFont="1" applyBorder="1" applyAlignment="1">
      <alignment horizontal="center" vertical="center"/>
    </xf>
    <xf numFmtId="0" fontId="24" fillId="0" borderId="11" xfId="18" applyFont="1" applyBorder="1" applyAlignment="1">
      <alignment horizontal="center" vertical="center"/>
    </xf>
    <xf numFmtId="0" fontId="24" fillId="0" borderId="11" xfId="18" applyFont="1" applyBorder="1" applyAlignment="1">
      <alignment horizontal="center" vertical="center" wrapText="1"/>
    </xf>
    <xf numFmtId="3" fontId="25" fillId="0" borderId="5" xfId="18" applyNumberFormat="1" applyFont="1" applyBorder="1" applyAlignment="1">
      <alignment horizontal="center" vertical="center" wrapText="1"/>
    </xf>
    <xf numFmtId="3" fontId="25" fillId="0" borderId="5" xfId="18" applyNumberFormat="1" applyFont="1" applyBorder="1" applyAlignment="1">
      <alignment horizontal="center" vertical="center"/>
    </xf>
    <xf numFmtId="2" fontId="25" fillId="0" borderId="5" xfId="28" applyNumberFormat="1" applyFont="1" applyFill="1" applyBorder="1" applyAlignment="1">
      <alignment horizontal="center" vertical="center"/>
    </xf>
    <xf numFmtId="172" fontId="25" fillId="0" borderId="5" xfId="18" applyNumberFormat="1" applyFont="1" applyBorder="1" applyAlignment="1">
      <alignment horizontal="right" vertical="center"/>
    </xf>
    <xf numFmtId="0" fontId="25" fillId="0" borderId="88" xfId="24" applyFont="1" applyBorder="1" applyAlignment="1">
      <alignment horizontal="center" vertical="center" wrapText="1"/>
    </xf>
    <xf numFmtId="2" fontId="25" fillId="0" borderId="88" xfId="28" applyNumberFormat="1" applyFont="1" applyFill="1" applyBorder="1" applyAlignment="1">
      <alignment horizontal="center" vertical="center"/>
    </xf>
    <xf numFmtId="172" fontId="25" fillId="0" borderId="88" xfId="18" applyNumberFormat="1" applyFont="1" applyBorder="1" applyAlignment="1">
      <alignment horizontal="right" vertical="center" wrapText="1"/>
    </xf>
    <xf numFmtId="3" fontId="25" fillId="0" borderId="88" xfId="18" applyNumberFormat="1" applyFont="1" applyBorder="1" applyAlignment="1">
      <alignment horizontal="center" vertical="center" wrapText="1"/>
    </xf>
    <xf numFmtId="172" fontId="25" fillId="0" borderId="88" xfId="18" applyNumberFormat="1" applyFont="1" applyBorder="1" applyAlignment="1">
      <alignment horizontal="right" vertical="center"/>
    </xf>
    <xf numFmtId="172" fontId="25" fillId="0" borderId="88" xfId="29" applyNumberFormat="1" applyFont="1" applyBorder="1" applyAlignment="1">
      <alignment horizontal="right" vertical="center" wrapText="1"/>
    </xf>
    <xf numFmtId="3" fontId="25" fillId="0" borderId="88" xfId="18" applyNumberFormat="1" applyFont="1" applyBorder="1" applyAlignment="1">
      <alignment horizontal="center" vertical="center"/>
    </xf>
    <xf numFmtId="172" fontId="25" fillId="0" borderId="88" xfId="28" applyNumberFormat="1" applyFont="1" applyFill="1" applyBorder="1" applyAlignment="1">
      <alignment horizontal="right" vertical="center"/>
    </xf>
    <xf numFmtId="0" fontId="25" fillId="0" borderId="88" xfId="38" applyFont="1" applyBorder="1" applyAlignment="1">
      <alignment horizontal="left" vertical="center" wrapText="1"/>
    </xf>
    <xf numFmtId="0" fontId="25" fillId="0" borderId="88" xfId="38" applyFont="1" applyBorder="1" applyAlignment="1">
      <alignment horizontal="center" vertical="center" wrapText="1"/>
    </xf>
    <xf numFmtId="172" fontId="25" fillId="0" borderId="88" xfId="38" applyNumberFormat="1" applyFont="1" applyBorder="1" applyAlignment="1">
      <alignment horizontal="right" vertical="center" wrapText="1"/>
    </xf>
    <xf numFmtId="0" fontId="25" fillId="0" borderId="88" xfId="17" applyNumberFormat="1" applyFont="1" applyFill="1" applyBorder="1" applyAlignment="1">
      <alignment horizontal="center" vertical="center" wrapText="1"/>
    </xf>
    <xf numFmtId="43" fontId="25" fillId="0" borderId="88" xfId="28" applyFont="1" applyFill="1" applyBorder="1" applyAlignment="1">
      <alignment horizontal="center" vertical="center"/>
    </xf>
    <xf numFmtId="3" fontId="25" fillId="0" borderId="88" xfId="28" applyNumberFormat="1" applyFont="1" applyFill="1" applyBorder="1" applyAlignment="1">
      <alignment horizontal="center" vertical="center" wrapText="1"/>
    </xf>
    <xf numFmtId="2" fontId="25" fillId="0" borderId="88" xfId="17" applyNumberFormat="1" applyFont="1" applyFill="1" applyBorder="1" applyAlignment="1">
      <alignment horizontal="center" vertical="center"/>
    </xf>
    <xf numFmtId="3" fontId="25" fillId="0" borderId="88" xfId="29" applyNumberFormat="1" applyFont="1" applyBorder="1" applyAlignment="1">
      <alignment horizontal="center" vertical="center" wrapText="1"/>
    </xf>
    <xf numFmtId="0" fontId="25" fillId="0" borderId="88" xfId="18" applyFont="1" applyBorder="1"/>
    <xf numFmtId="43" fontId="18" fillId="0" borderId="3" xfId="1" applyFont="1" applyFill="1" applyBorder="1" applyAlignment="1">
      <alignment horizontal="center" vertical="center" wrapText="1"/>
    </xf>
    <xf numFmtId="43" fontId="18" fillId="0" borderId="78" xfId="1" applyFont="1" applyFill="1" applyBorder="1" applyAlignment="1">
      <alignment horizontal="center" vertical="center" wrapText="1"/>
    </xf>
    <xf numFmtId="43" fontId="24" fillId="0" borderId="2" xfId="1" applyFont="1" applyBorder="1" applyAlignment="1">
      <alignment horizontal="center" vertical="center"/>
    </xf>
    <xf numFmtId="0" fontId="24" fillId="0" borderId="2" xfId="0" applyFont="1" applyBorder="1" applyAlignment="1">
      <alignment horizontal="center" vertical="center" wrapText="1"/>
    </xf>
    <xf numFmtId="0" fontId="84" fillId="0" borderId="90" xfId="0" applyFont="1" applyBorder="1" applyAlignment="1">
      <alignment vertical="center" wrapText="1"/>
    </xf>
    <xf numFmtId="0" fontId="84" fillId="0" borderId="90" xfId="0" applyFont="1" applyBorder="1" applyAlignment="1">
      <alignment horizontal="center" vertical="center" wrapText="1"/>
    </xf>
    <xf numFmtId="43" fontId="84" fillId="0" borderId="90" xfId="17" applyFont="1" applyFill="1" applyBorder="1" applyAlignment="1">
      <alignment horizontal="center" vertical="center" wrapText="1"/>
    </xf>
    <xf numFmtId="43" fontId="84" fillId="0" borderId="90" xfId="17" applyFont="1" applyFill="1" applyBorder="1" applyAlignment="1">
      <alignment vertical="center" wrapText="1"/>
    </xf>
    <xf numFmtId="43" fontId="84" fillId="5" borderId="90" xfId="17" quotePrefix="1" applyFont="1" applyFill="1" applyBorder="1" applyAlignment="1">
      <alignment vertical="center" wrapText="1"/>
    </xf>
    <xf numFmtId="43" fontId="84" fillId="0" borderId="90" xfId="17" applyFont="1" applyFill="1" applyBorder="1" applyAlignment="1">
      <alignment vertical="center"/>
    </xf>
    <xf numFmtId="43" fontId="84" fillId="0" borderId="90" xfId="17" applyFont="1" applyFill="1" applyBorder="1" applyAlignment="1">
      <alignment horizontal="right" vertical="center"/>
    </xf>
    <xf numFmtId="1" fontId="84" fillId="0" borderId="90" xfId="17" applyNumberFormat="1" applyFont="1" applyFill="1" applyBorder="1" applyAlignment="1">
      <alignment horizontal="center" vertical="center" wrapText="1"/>
    </xf>
    <xf numFmtId="0" fontId="79" fillId="0" borderId="0" xfId="0" applyFont="1" applyAlignment="1">
      <alignment vertical="center"/>
    </xf>
    <xf numFmtId="0" fontId="29" fillId="0" borderId="0" xfId="0" applyFont="1" applyAlignment="1">
      <alignment horizontal="center" vertical="center" wrapText="1"/>
    </xf>
    <xf numFmtId="0" fontId="12" fillId="0" borderId="0" xfId="0" applyFont="1" applyAlignment="1">
      <alignment horizontal="center" wrapText="1"/>
    </xf>
    <xf numFmtId="0" fontId="86" fillId="0" borderId="90" xfId="0" applyFont="1" applyBorder="1" applyAlignment="1">
      <alignment horizontal="center" vertical="center" wrapText="1"/>
    </xf>
    <xf numFmtId="165" fontId="25" fillId="0" borderId="88" xfId="17" applyNumberFormat="1" applyFont="1" applyFill="1" applyBorder="1" applyAlignment="1">
      <alignment horizontal="center" vertical="center" wrapText="1"/>
    </xf>
    <xf numFmtId="165" fontId="25" fillId="0" borderId="90" xfId="17" applyNumberFormat="1" applyFont="1" applyFill="1" applyBorder="1" applyAlignment="1">
      <alignment horizontal="center" vertical="center" wrapText="1"/>
    </xf>
    <xf numFmtId="43" fontId="84" fillId="0" borderId="90" xfId="17" applyFont="1" applyFill="1" applyBorder="1" applyAlignment="1">
      <alignment horizontal="right" vertical="center" wrapText="1"/>
    </xf>
    <xf numFmtId="43" fontId="85" fillId="5" borderId="90" xfId="17" quotePrefix="1" applyFont="1" applyFill="1" applyBorder="1" applyAlignment="1">
      <alignment vertical="center" wrapText="1"/>
    </xf>
    <xf numFmtId="0" fontId="24" fillId="0" borderId="2" xfId="0" applyFont="1" applyBorder="1" applyAlignment="1">
      <alignment horizontal="center" vertical="center"/>
    </xf>
    <xf numFmtId="0" fontId="24" fillId="0" borderId="90" xfId="0" applyFont="1" applyBorder="1" applyAlignment="1">
      <alignment horizontal="center" vertical="center"/>
    </xf>
    <xf numFmtId="0" fontId="24" fillId="0" borderId="5" xfId="0" applyFont="1" applyBorder="1" applyAlignment="1">
      <alignment horizontal="center" vertical="center"/>
    </xf>
    <xf numFmtId="165" fontId="24" fillId="0" borderId="90" xfId="0" applyNumberFormat="1" applyFont="1" applyBorder="1" applyAlignment="1">
      <alignment horizontal="center" vertical="center"/>
    </xf>
    <xf numFmtId="0" fontId="24" fillId="0" borderId="90" xfId="0" applyFont="1" applyBorder="1" applyAlignment="1">
      <alignment horizontal="left" vertical="center" wrapText="1"/>
    </xf>
    <xf numFmtId="0" fontId="25" fillId="0" borderId="90" xfId="0" applyFont="1" applyBorder="1" applyAlignment="1">
      <alignment vertical="center"/>
    </xf>
    <xf numFmtId="0" fontId="25" fillId="0" borderId="90" xfId="0" applyFont="1" applyBorder="1" applyAlignment="1">
      <alignment horizontal="center" vertical="center"/>
    </xf>
    <xf numFmtId="49" fontId="25" fillId="0" borderId="90" xfId="0" applyNumberFormat="1" applyFont="1" applyBorder="1" applyAlignment="1">
      <alignment horizontal="center" vertical="center" wrapText="1"/>
    </xf>
    <xf numFmtId="165" fontId="25" fillId="0" borderId="90" xfId="18" applyNumberFormat="1" applyFont="1" applyBorder="1" applyAlignment="1">
      <alignment horizontal="center" vertical="center"/>
    </xf>
    <xf numFmtId="0" fontId="25" fillId="0" borderId="90" xfId="0" quotePrefix="1" applyFont="1" applyBorder="1" applyAlignment="1">
      <alignment horizontal="left" vertical="center" wrapText="1"/>
    </xf>
    <xf numFmtId="165" fontId="24" fillId="0" borderId="90" xfId="18" applyNumberFormat="1" applyFont="1" applyBorder="1" applyAlignment="1">
      <alignment horizontal="center" vertical="center"/>
    </xf>
    <xf numFmtId="0" fontId="24" fillId="0" borderId="90" xfId="0" applyFont="1" applyBorder="1" applyAlignment="1">
      <alignment vertical="center" wrapText="1"/>
    </xf>
    <xf numFmtId="0" fontId="25" fillId="0" borderId="90" xfId="0" applyFont="1" applyBorder="1" applyAlignment="1">
      <alignment vertical="center" wrapText="1"/>
    </xf>
    <xf numFmtId="43" fontId="25" fillId="0" borderId="90" xfId="0" applyNumberFormat="1" applyFont="1" applyBorder="1" applyAlignment="1">
      <alignment vertical="center"/>
    </xf>
    <xf numFmtId="49" fontId="25" fillId="0" borderId="90" xfId="0" applyNumberFormat="1" applyFont="1" applyBorder="1" applyAlignment="1">
      <alignment horizontal="left" vertical="center" wrapText="1"/>
    </xf>
    <xf numFmtId="0" fontId="24" fillId="0" borderId="90" xfId="0" applyFont="1" applyBorder="1" applyAlignment="1">
      <alignment horizontal="center" vertical="center" wrapText="1"/>
    </xf>
    <xf numFmtId="3" fontId="24" fillId="0" borderId="90" xfId="0" applyNumberFormat="1" applyFont="1" applyBorder="1" applyAlignment="1">
      <alignment horizontal="left" vertical="center" wrapText="1"/>
    </xf>
    <xf numFmtId="43" fontId="25" fillId="0" borderId="90" xfId="0" quotePrefix="1" applyNumberFormat="1" applyFont="1" applyBorder="1" applyAlignment="1">
      <alignment horizontal="left" vertical="center" wrapText="1"/>
    </xf>
    <xf numFmtId="0" fontId="24" fillId="0" borderId="90" xfId="18" applyFont="1" applyBorder="1" applyAlignment="1">
      <alignment horizontal="left" vertical="center" wrapText="1"/>
    </xf>
    <xf numFmtId="43" fontId="25" fillId="0" borderId="90" xfId="0" applyNumberFormat="1" applyFont="1" applyBorder="1" applyAlignment="1">
      <alignment horizontal="left" vertical="center" wrapText="1"/>
    </xf>
    <xf numFmtId="0" fontId="35" fillId="0" borderId="90" xfId="1" applyNumberFormat="1" applyFont="1" applyFill="1" applyBorder="1" applyAlignment="1">
      <alignment horizontal="center" vertical="center" wrapText="1"/>
    </xf>
    <xf numFmtId="0" fontId="25" fillId="0" borderId="90" xfId="17" applyNumberFormat="1" applyFont="1" applyFill="1" applyBorder="1" applyAlignment="1">
      <alignment vertical="center" wrapText="1"/>
    </xf>
    <xf numFmtId="0" fontId="25" fillId="0" borderId="90" xfId="18" applyFont="1" applyBorder="1" applyAlignment="1">
      <alignment vertical="center" wrapText="1"/>
    </xf>
    <xf numFmtId="43" fontId="25" fillId="0" borderId="90" xfId="0" applyNumberFormat="1" applyFont="1" applyBorder="1" applyAlignment="1">
      <alignment horizontal="center" vertical="center" wrapText="1"/>
    </xf>
    <xf numFmtId="0" fontId="31" fillId="0" borderId="91" xfId="0" applyFont="1" applyBorder="1" applyAlignment="1">
      <alignment horizontal="center" vertical="center" wrapText="1"/>
    </xf>
    <xf numFmtId="0" fontId="25" fillId="0" borderId="90" xfId="24" applyFont="1" applyBorder="1" applyAlignment="1">
      <alignment horizontal="center" vertical="center" wrapText="1"/>
    </xf>
    <xf numFmtId="0" fontId="25" fillId="0" borderId="90" xfId="27" quotePrefix="1" applyFont="1" applyBorder="1" applyAlignment="1">
      <alignment horizontal="left" vertical="center" wrapText="1"/>
    </xf>
    <xf numFmtId="0" fontId="25" fillId="0" borderId="90" xfId="24" applyFont="1" applyBorder="1" applyAlignment="1">
      <alignment horizontal="justify" vertical="center" wrapText="1"/>
    </xf>
    <xf numFmtId="3" fontId="25" fillId="0" borderId="90" xfId="0" applyNumberFormat="1" applyFont="1" applyBorder="1" applyAlignment="1">
      <alignment horizontal="left" vertical="center" wrapText="1"/>
    </xf>
    <xf numFmtId="0" fontId="31" fillId="0" borderId="90" xfId="0" applyFont="1" applyBorder="1" applyAlignment="1">
      <alignment horizontal="center" vertical="center" wrapText="1"/>
    </xf>
    <xf numFmtId="0" fontId="25" fillId="0" borderId="90" xfId="18" quotePrefix="1" applyFont="1" applyBorder="1" applyAlignment="1">
      <alignment horizontal="left" vertical="center" wrapText="1"/>
    </xf>
    <xf numFmtId="0" fontId="12" fillId="0" borderId="90" xfId="0" applyFont="1" applyBorder="1" applyAlignment="1">
      <alignment horizontal="center" vertical="center"/>
    </xf>
    <xf numFmtId="49" fontId="25" fillId="0" borderId="90" xfId="0" quotePrefix="1" applyNumberFormat="1" applyFont="1" applyBorder="1" applyAlignment="1">
      <alignment horizontal="left" vertical="center" wrapText="1"/>
    </xf>
    <xf numFmtId="0" fontId="25" fillId="0" borderId="90" xfId="24" applyFont="1" applyBorder="1" applyAlignment="1">
      <alignment vertical="center" wrapText="1"/>
    </xf>
    <xf numFmtId="43" fontId="25" fillId="0" borderId="90" xfId="17" applyFont="1" applyFill="1" applyBorder="1" applyAlignment="1">
      <alignment horizontal="right" vertical="center" wrapText="1"/>
    </xf>
    <xf numFmtId="2" fontId="84" fillId="0" borderId="90" xfId="17" applyNumberFormat="1" applyFont="1" applyFill="1" applyBorder="1" applyAlignment="1">
      <alignment horizontal="right" vertical="center"/>
    </xf>
    <xf numFmtId="1" fontId="25" fillId="0" borderId="90" xfId="17" applyNumberFormat="1" applyFont="1" applyFill="1" applyBorder="1" applyAlignment="1">
      <alignment horizontal="left" vertical="center" wrapText="1"/>
    </xf>
    <xf numFmtId="43" fontId="24" fillId="0" borderId="49" xfId="1" applyFont="1" applyFill="1" applyBorder="1" applyAlignment="1">
      <alignment horizontal="center" vertical="center" wrapText="1"/>
    </xf>
    <xf numFmtId="0" fontId="25" fillId="13" borderId="0" xfId="18" applyFont="1" applyFill="1"/>
    <xf numFmtId="2" fontId="25" fillId="13" borderId="88" xfId="28" applyNumberFormat="1" applyFont="1" applyFill="1" applyBorder="1" applyAlignment="1">
      <alignment horizontal="center" vertical="center"/>
    </xf>
    <xf numFmtId="0" fontId="25" fillId="13" borderId="0" xfId="18" applyFont="1" applyFill="1" applyAlignment="1">
      <alignment horizontal="center"/>
    </xf>
    <xf numFmtId="43" fontId="25" fillId="5" borderId="90" xfId="17" applyFont="1" applyFill="1" applyBorder="1" applyAlignment="1">
      <alignment horizontal="center" vertical="center" wrapText="1"/>
    </xf>
    <xf numFmtId="43" fontId="25" fillId="0" borderId="0" xfId="21" applyFont="1" applyFill="1" applyAlignment="1">
      <alignment horizontal="center" vertical="center"/>
    </xf>
    <xf numFmtId="0" fontId="25" fillId="5" borderId="0" xfId="18" applyFont="1" applyFill="1" applyAlignment="1">
      <alignment vertical="center"/>
    </xf>
    <xf numFmtId="0" fontId="29" fillId="0" borderId="0" xfId="18" applyFont="1" applyAlignment="1">
      <alignment horizontal="right" vertical="center"/>
    </xf>
    <xf numFmtId="0" fontId="24" fillId="0" borderId="2" xfId="41" applyFont="1" applyBorder="1" applyAlignment="1">
      <alignment vertical="center"/>
    </xf>
    <xf numFmtId="0" fontId="24" fillId="0" borderId="2" xfId="41" applyFont="1" applyBorder="1" applyAlignment="1">
      <alignment horizontal="center" vertical="center"/>
    </xf>
    <xf numFmtId="0" fontId="24" fillId="0" borderId="2" xfId="41" applyFont="1" applyBorder="1" applyAlignment="1">
      <alignment horizontal="center" vertical="center" wrapText="1"/>
    </xf>
    <xf numFmtId="0" fontId="24" fillId="0" borderId="0" xfId="41" applyFont="1" applyAlignment="1">
      <alignment vertical="center"/>
    </xf>
    <xf numFmtId="0" fontId="25" fillId="0" borderId="2" xfId="18" applyFont="1" applyBorder="1" applyAlignment="1">
      <alignment vertical="center"/>
    </xf>
    <xf numFmtId="166" fontId="25" fillId="0" borderId="3" xfId="21" applyNumberFormat="1" applyFont="1" applyFill="1" applyBorder="1" applyAlignment="1">
      <alignment horizontal="center" vertical="center" wrapText="1"/>
    </xf>
    <xf numFmtId="166" fontId="25" fillId="5" borderId="3" xfId="21" applyNumberFormat="1" applyFont="1" applyFill="1" applyBorder="1" applyAlignment="1">
      <alignment horizontal="center" vertical="center" wrapText="1"/>
    </xf>
    <xf numFmtId="0" fontId="24" fillId="0" borderId="3" xfId="18" applyFont="1" applyBorder="1" applyAlignment="1">
      <alignment horizontal="left" vertical="center"/>
    </xf>
    <xf numFmtId="0" fontId="25" fillId="0" borderId="3" xfId="18" applyFont="1" applyBorder="1" applyAlignment="1">
      <alignment horizontal="center" vertical="center" wrapText="1"/>
    </xf>
    <xf numFmtId="43" fontId="25" fillId="0" borderId="3" xfId="1" applyFont="1" applyFill="1" applyBorder="1" applyAlignment="1">
      <alignment horizontal="right" vertical="center"/>
    </xf>
    <xf numFmtId="0" fontId="25" fillId="0" borderId="3" xfId="21" applyNumberFormat="1" applyFont="1" applyFill="1" applyBorder="1" applyAlignment="1">
      <alignment horizontal="center" vertical="center"/>
    </xf>
    <xf numFmtId="0" fontId="25" fillId="0" borderId="3" xfId="18" applyFont="1" applyBorder="1" applyAlignment="1">
      <alignment horizontal="left" vertical="center" wrapText="1"/>
    </xf>
    <xf numFmtId="0" fontId="25" fillId="0" borderId="49" xfId="18" applyFont="1" applyBorder="1" applyAlignment="1">
      <alignment vertical="center" wrapText="1"/>
    </xf>
    <xf numFmtId="0" fontId="25" fillId="0" borderId="3" xfId="18" applyFont="1" applyBorder="1" applyAlignment="1">
      <alignment vertical="center"/>
    </xf>
    <xf numFmtId="2" fontId="25" fillId="5" borderId="5" xfId="18" applyNumberFormat="1" applyFont="1" applyFill="1" applyBorder="1" applyAlignment="1">
      <alignment vertical="center" wrapText="1"/>
    </xf>
    <xf numFmtId="2" fontId="25" fillId="5" borderId="5" xfId="21" applyNumberFormat="1" applyFont="1" applyFill="1" applyBorder="1" applyAlignment="1">
      <alignment horizontal="center" vertical="center" wrapText="1"/>
    </xf>
    <xf numFmtId="2" fontId="25" fillId="0" borderId="5" xfId="18" applyNumberFormat="1" applyFont="1" applyBorder="1" applyAlignment="1">
      <alignment horizontal="left" vertical="center" wrapText="1"/>
    </xf>
    <xf numFmtId="2" fontId="25" fillId="0" borderId="5" xfId="18" applyNumberFormat="1" applyFont="1" applyBorder="1" applyAlignment="1">
      <alignment horizontal="center" vertical="center" wrapText="1"/>
    </xf>
    <xf numFmtId="2" fontId="25" fillId="0" borderId="5" xfId="21" applyNumberFormat="1" applyFont="1" applyFill="1" applyBorder="1" applyAlignment="1">
      <alignment horizontal="center" vertical="center" wrapText="1"/>
    </xf>
    <xf numFmtId="2" fontId="25" fillId="0" borderId="5" xfId="21" applyNumberFormat="1" applyFont="1" applyFill="1" applyBorder="1" applyAlignment="1">
      <alignment horizontal="right" vertical="center" wrapText="1"/>
    </xf>
    <xf numFmtId="0" fontId="25" fillId="0" borderId="5" xfId="1" applyNumberFormat="1" applyFont="1" applyFill="1" applyBorder="1" applyAlignment="1">
      <alignment horizontal="center" vertical="center" wrapText="1"/>
    </xf>
    <xf numFmtId="2" fontId="25" fillId="0" borderId="5" xfId="21" applyNumberFormat="1" applyFont="1" applyFill="1" applyBorder="1" applyAlignment="1">
      <alignment horizontal="left" vertical="center" wrapText="1"/>
    </xf>
    <xf numFmtId="2" fontId="25" fillId="0" borderId="5" xfId="18" applyNumberFormat="1" applyFont="1" applyBorder="1" applyAlignment="1">
      <alignment vertical="center"/>
    </xf>
    <xf numFmtId="2" fontId="25" fillId="0" borderId="5" xfId="41" applyNumberFormat="1" applyFont="1" applyBorder="1" applyAlignment="1">
      <alignment horizontal="center" vertical="center" wrapText="1"/>
    </xf>
    <xf numFmtId="2" fontId="25" fillId="0" borderId="5" xfId="41" applyNumberFormat="1" applyFont="1" applyBorder="1" applyAlignment="1">
      <alignment vertical="center"/>
    </xf>
    <xf numFmtId="2" fontId="25" fillId="0" borderId="5" xfId="41" applyNumberFormat="1" applyFont="1" applyBorder="1" applyAlignment="1">
      <alignment horizontal="center" vertical="center"/>
    </xf>
    <xf numFmtId="2" fontId="25" fillId="0" borderId="5" xfId="41" applyNumberFormat="1" applyFont="1" applyBorder="1" applyAlignment="1">
      <alignment vertical="center" wrapText="1"/>
    </xf>
    <xf numFmtId="0" fontId="25" fillId="0" borderId="0" xfId="18" applyFont="1" applyAlignment="1">
      <alignment vertical="center" wrapText="1"/>
    </xf>
    <xf numFmtId="0" fontId="25" fillId="0" borderId="90" xfId="21" applyNumberFormat="1" applyFont="1" applyFill="1" applyBorder="1" applyAlignment="1">
      <alignment horizontal="center" vertical="center" wrapText="1"/>
    </xf>
    <xf numFmtId="2" fontId="25" fillId="5" borderId="90" xfId="18" applyNumberFormat="1" applyFont="1" applyFill="1" applyBorder="1" applyAlignment="1">
      <alignment vertical="center" wrapText="1"/>
    </xf>
    <xf numFmtId="2" fontId="25" fillId="5" borderId="90" xfId="21" applyNumberFormat="1" applyFont="1" applyFill="1" applyBorder="1" applyAlignment="1">
      <alignment horizontal="center" vertical="center" wrapText="1"/>
    </xf>
    <xf numFmtId="2" fontId="25" fillId="0" borderId="90" xfId="18" applyNumberFormat="1" applyFont="1" applyBorder="1" applyAlignment="1">
      <alignment horizontal="left" vertical="center" wrapText="1"/>
    </xf>
    <xf numFmtId="2" fontId="25" fillId="0" borderId="90" xfId="18" applyNumberFormat="1" applyFont="1" applyBorder="1" applyAlignment="1">
      <alignment horizontal="center" vertical="center" wrapText="1"/>
    </xf>
    <xf numFmtId="2" fontId="25" fillId="0" borderId="90" xfId="21" applyNumberFormat="1" applyFont="1" applyFill="1" applyBorder="1" applyAlignment="1">
      <alignment horizontal="center" vertical="center" wrapText="1"/>
    </xf>
    <xf numFmtId="2" fontId="25" fillId="0" borderId="90" xfId="21" applyNumberFormat="1" applyFont="1" applyFill="1" applyBorder="1" applyAlignment="1">
      <alignment horizontal="right" vertical="center" wrapText="1"/>
    </xf>
    <xf numFmtId="0" fontId="25" fillId="0" borderId="90" xfId="1" applyNumberFormat="1" applyFont="1" applyFill="1" applyBorder="1" applyAlignment="1">
      <alignment horizontal="center" vertical="center" wrapText="1"/>
    </xf>
    <xf numFmtId="2" fontId="25" fillId="0" borderId="90" xfId="21" applyNumberFormat="1" applyFont="1" applyFill="1" applyBorder="1" applyAlignment="1">
      <alignment horizontal="left" vertical="center" wrapText="1"/>
    </xf>
    <xf numFmtId="2" fontId="25" fillId="0" borderId="90" xfId="18" applyNumberFormat="1" applyFont="1" applyBorder="1" applyAlignment="1">
      <alignment vertical="center"/>
    </xf>
    <xf numFmtId="2" fontId="25" fillId="0" borderId="90" xfId="41" applyNumberFormat="1" applyFont="1" applyBorder="1" applyAlignment="1">
      <alignment horizontal="center" vertical="center" wrapText="1"/>
    </xf>
    <xf numFmtId="2" fontId="25" fillId="0" borderId="90" xfId="41" applyNumberFormat="1" applyFont="1" applyBorder="1" applyAlignment="1">
      <alignment vertical="center"/>
    </xf>
    <xf numFmtId="2" fontId="25" fillId="0" borderId="90" xfId="41" applyNumberFormat="1" applyFont="1" applyBorder="1" applyAlignment="1">
      <alignment horizontal="center" vertical="center"/>
    </xf>
    <xf numFmtId="2" fontId="25" fillId="0" borderId="90" xfId="41" applyNumberFormat="1" applyFont="1" applyBorder="1" applyAlignment="1">
      <alignment vertical="center" wrapText="1"/>
    </xf>
    <xf numFmtId="2" fontId="25" fillId="0" borderId="90" xfId="18" applyNumberFormat="1" applyFont="1" applyBorder="1" applyAlignment="1">
      <alignment vertical="center" wrapText="1"/>
    </xf>
    <xf numFmtId="2" fontId="25" fillId="5" borderId="90" xfId="18" applyNumberFormat="1" applyFont="1" applyFill="1" applyBorder="1" applyAlignment="1">
      <alignment vertical="center"/>
    </xf>
    <xf numFmtId="2" fontId="24" fillId="5" borderId="90" xfId="21" applyNumberFormat="1" applyFont="1" applyFill="1" applyBorder="1" applyAlignment="1">
      <alignment horizontal="center" vertical="center"/>
    </xf>
    <xf numFmtId="2" fontId="24" fillId="0" borderId="90" xfId="18" applyNumberFormat="1" applyFont="1" applyBorder="1" applyAlignment="1">
      <alignment horizontal="left" vertical="center" wrapText="1"/>
    </xf>
    <xf numFmtId="2" fontId="25" fillId="0" borderId="90" xfId="21" applyNumberFormat="1" applyFont="1" applyFill="1" applyBorder="1" applyAlignment="1">
      <alignment horizontal="center" vertical="center"/>
    </xf>
    <xf numFmtId="2" fontId="25" fillId="0" borderId="90" xfId="21" applyNumberFormat="1" applyFont="1" applyFill="1" applyBorder="1" applyAlignment="1">
      <alignment horizontal="right" vertical="center"/>
    </xf>
    <xf numFmtId="2" fontId="25" fillId="0" borderId="90" xfId="1" applyNumberFormat="1" applyFont="1" applyFill="1" applyBorder="1" applyAlignment="1">
      <alignment horizontal="center" vertical="center" wrapText="1"/>
    </xf>
    <xf numFmtId="0" fontId="25" fillId="0" borderId="90" xfId="41" applyFont="1" applyBorder="1" applyAlignment="1">
      <alignment vertical="center" wrapText="1"/>
    </xf>
    <xf numFmtId="165" fontId="25" fillId="0" borderId="90" xfId="21" applyNumberFormat="1" applyFont="1" applyFill="1" applyBorder="1" applyAlignment="1">
      <alignment horizontal="center" vertical="center" wrapText="1"/>
    </xf>
    <xf numFmtId="43" fontId="25" fillId="0" borderId="90" xfId="21" applyFont="1" applyFill="1" applyBorder="1" applyAlignment="1">
      <alignment horizontal="left" vertical="center" wrapText="1"/>
    </xf>
    <xf numFmtId="43" fontId="25" fillId="0" borderId="90" xfId="21" applyFont="1" applyFill="1" applyBorder="1" applyAlignment="1">
      <alignment horizontal="center" vertical="center" wrapText="1"/>
    </xf>
    <xf numFmtId="43" fontId="25" fillId="0" borderId="90" xfId="21" applyFont="1" applyFill="1" applyBorder="1" applyAlignment="1">
      <alignment horizontal="right" vertical="center" wrapText="1"/>
    </xf>
    <xf numFmtId="0" fontId="25" fillId="0" borderId="0" xfId="18" quotePrefix="1" applyFont="1" applyAlignment="1">
      <alignment vertical="center" wrapText="1"/>
    </xf>
    <xf numFmtId="0" fontId="25" fillId="0" borderId="90" xfId="41" applyFont="1" applyBorder="1" applyAlignment="1">
      <alignment horizontal="center" vertical="center" wrapText="1"/>
    </xf>
    <xf numFmtId="165" fontId="25" fillId="0" borderId="90" xfId="18" applyNumberFormat="1" applyFont="1" applyBorder="1" applyAlignment="1">
      <alignment horizontal="center" vertical="center" wrapText="1"/>
    </xf>
    <xf numFmtId="0" fontId="25" fillId="0" borderId="90" xfId="41" applyFont="1" applyBorder="1" applyAlignment="1">
      <alignment horizontal="left" vertical="center" wrapText="1"/>
    </xf>
    <xf numFmtId="43" fontId="25" fillId="0" borderId="90" xfId="42" applyFont="1" applyFill="1" applyBorder="1" applyAlignment="1">
      <alignment vertical="center" wrapText="1"/>
    </xf>
    <xf numFmtId="49" fontId="25" fillId="0" borderId="90" xfId="41" applyNumberFormat="1" applyFont="1" applyBorder="1" applyAlignment="1">
      <alignment horizontal="left" vertical="center" wrapText="1"/>
    </xf>
    <xf numFmtId="2" fontId="25" fillId="0" borderId="90" xfId="41" quotePrefix="1" applyNumberFormat="1" applyFont="1" applyBorder="1" applyAlignment="1">
      <alignment vertical="center" wrapText="1"/>
    </xf>
    <xf numFmtId="3" fontId="25" fillId="0" borderId="90" xfId="41" applyNumberFormat="1" applyFont="1" applyBorder="1" applyAlignment="1">
      <alignment horizontal="left" vertical="center" wrapText="1"/>
    </xf>
    <xf numFmtId="4" fontId="25" fillId="0" borderId="90" xfId="1" applyNumberFormat="1" applyFont="1" applyFill="1" applyBorder="1" applyAlignment="1">
      <alignment horizontal="right" vertical="center" wrapText="1"/>
    </xf>
    <xf numFmtId="0" fontId="25" fillId="0" borderId="90" xfId="41" quotePrefix="1" applyFont="1" applyBorder="1" applyAlignment="1">
      <alignment horizontal="left" vertical="center" wrapText="1"/>
    </xf>
    <xf numFmtId="2" fontId="25" fillId="0" borderId="90" xfId="1" applyNumberFormat="1" applyFont="1" applyFill="1" applyBorder="1" applyAlignment="1">
      <alignment horizontal="right" vertical="center" wrapText="1"/>
    </xf>
    <xf numFmtId="43" fontId="25" fillId="0" borderId="90" xfId="42" applyFont="1" applyFill="1" applyBorder="1" applyAlignment="1">
      <alignment horizontal="right" vertical="center" wrapText="1"/>
    </xf>
    <xf numFmtId="43" fontId="25" fillId="0" borderId="90" xfId="21" applyFont="1" applyFill="1" applyBorder="1" applyAlignment="1">
      <alignment vertical="center" wrapText="1"/>
    </xf>
    <xf numFmtId="49" fontId="25" fillId="0" borderId="90" xfId="41" quotePrefix="1" applyNumberFormat="1" applyFont="1" applyBorder="1" applyAlignment="1">
      <alignment horizontal="left" vertical="center" wrapText="1"/>
    </xf>
    <xf numFmtId="2" fontId="25" fillId="5" borderId="90" xfId="21" applyNumberFormat="1" applyFont="1" applyFill="1" applyBorder="1" applyAlignment="1">
      <alignment horizontal="center" vertical="center"/>
    </xf>
    <xf numFmtId="2" fontId="25" fillId="0" borderId="90" xfId="18" applyNumberFormat="1" applyFont="1" applyBorder="1" applyAlignment="1">
      <alignment horizontal="center" vertical="center"/>
    </xf>
    <xf numFmtId="2" fontId="25" fillId="0" borderId="87" xfId="18" applyNumberFormat="1" applyFont="1" applyBorder="1" applyAlignment="1">
      <alignment vertical="center" wrapText="1"/>
    </xf>
    <xf numFmtId="2" fontId="25" fillId="0" borderId="87" xfId="41" applyNumberFormat="1" applyFont="1" applyBorder="1" applyAlignment="1">
      <alignment horizontal="center" vertical="center" wrapText="1"/>
    </xf>
    <xf numFmtId="2" fontId="25" fillId="0" borderId="87" xfId="41" applyNumberFormat="1" applyFont="1" applyBorder="1" applyAlignment="1">
      <alignment vertical="center" wrapText="1"/>
    </xf>
    <xf numFmtId="2" fontId="25" fillId="5" borderId="90" xfId="18" applyNumberFormat="1" applyFont="1" applyFill="1" applyBorder="1" applyAlignment="1">
      <alignment horizontal="center" vertical="center"/>
    </xf>
    <xf numFmtId="2" fontId="25" fillId="0" borderId="90" xfId="1" applyNumberFormat="1" applyFont="1" applyFill="1" applyBorder="1" applyAlignment="1">
      <alignment horizontal="right" vertical="center"/>
    </xf>
    <xf numFmtId="2" fontId="25" fillId="0" borderId="90" xfId="18" applyNumberFormat="1" applyFont="1" applyBorder="1" applyAlignment="1">
      <alignment horizontal="left" vertical="center"/>
    </xf>
    <xf numFmtId="1" fontId="25" fillId="0" borderId="90" xfId="21" quotePrefix="1" applyNumberFormat="1" applyFont="1" applyFill="1" applyBorder="1" applyAlignment="1">
      <alignment horizontal="left" vertical="center" wrapText="1"/>
    </xf>
    <xf numFmtId="1" fontId="25" fillId="14" borderId="90" xfId="21" applyNumberFormat="1" applyFont="1" applyFill="1" applyBorder="1" applyAlignment="1">
      <alignment horizontal="center" vertical="center" wrapText="1"/>
    </xf>
    <xf numFmtId="1" fontId="25" fillId="0" borderId="90" xfId="21" applyNumberFormat="1" applyFont="1" applyFill="1" applyBorder="1" applyAlignment="1">
      <alignment horizontal="left" vertical="center" wrapText="1"/>
    </xf>
    <xf numFmtId="0" fontId="25" fillId="5" borderId="0" xfId="0" applyFont="1" applyFill="1" applyAlignment="1">
      <alignment horizontal="center" vertical="center"/>
    </xf>
    <xf numFmtId="0" fontId="24" fillId="5" borderId="0" xfId="0" applyFont="1" applyFill="1" applyAlignment="1">
      <alignment horizontal="center" vertical="center" wrapText="1"/>
    </xf>
    <xf numFmtId="0" fontId="25" fillId="5" borderId="90" xfId="0" applyFont="1" applyFill="1" applyBorder="1" applyAlignment="1">
      <alignment horizontal="center" vertical="center"/>
    </xf>
    <xf numFmtId="43" fontId="24" fillId="5" borderId="90" xfId="17" applyFont="1" applyFill="1" applyBorder="1" applyAlignment="1">
      <alignment horizontal="center" vertical="center" wrapText="1"/>
    </xf>
    <xf numFmtId="43" fontId="25" fillId="5" borderId="90" xfId="1" applyFont="1" applyFill="1" applyBorder="1" applyAlignment="1">
      <alignment horizontal="center" vertical="center"/>
    </xf>
    <xf numFmtId="43" fontId="84" fillId="5" borderId="90" xfId="17" applyFont="1" applyFill="1" applyBorder="1" applyAlignment="1">
      <alignment horizontal="center" vertical="center" wrapText="1"/>
    </xf>
    <xf numFmtId="0" fontId="12" fillId="5" borderId="0" xfId="0" applyFont="1" applyFill="1" applyAlignment="1">
      <alignment horizontal="center"/>
    </xf>
    <xf numFmtId="49" fontId="25" fillId="0" borderId="46" xfId="0" applyNumberFormat="1" applyFont="1" applyBorder="1" applyAlignment="1">
      <alignment horizontal="center" vertical="center" wrapText="1"/>
    </xf>
    <xf numFmtId="2" fontId="25" fillId="0" borderId="93" xfId="18" applyNumberFormat="1" applyFont="1" applyBorder="1" applyAlignment="1">
      <alignment horizontal="left" vertical="center" wrapText="1"/>
    </xf>
    <xf numFmtId="2" fontId="25" fillId="0" borderId="93" xfId="18" applyNumberFormat="1" applyFont="1" applyBorder="1" applyAlignment="1">
      <alignment horizontal="center" vertical="center" wrapText="1"/>
    </xf>
    <xf numFmtId="2" fontId="25" fillId="0" borderId="93" xfId="21" applyNumberFormat="1" applyFont="1" applyFill="1" applyBorder="1" applyAlignment="1">
      <alignment horizontal="center" vertical="center" wrapText="1"/>
    </xf>
    <xf numFmtId="2" fontId="25" fillId="0" borderId="93" xfId="21" applyNumberFormat="1" applyFont="1" applyFill="1" applyBorder="1" applyAlignment="1">
      <alignment horizontal="right" vertical="center" wrapText="1"/>
    </xf>
    <xf numFmtId="0" fontId="25" fillId="0" borderId="93" xfId="1" applyNumberFormat="1" applyFont="1" applyFill="1" applyBorder="1" applyAlignment="1">
      <alignment horizontal="center" vertical="center" wrapText="1"/>
    </xf>
    <xf numFmtId="2" fontId="25" fillId="0" borderId="93" xfId="21" applyNumberFormat="1" applyFont="1" applyFill="1" applyBorder="1" applyAlignment="1">
      <alignment horizontal="left" vertical="center" wrapText="1"/>
    </xf>
    <xf numFmtId="0" fontId="25" fillId="0" borderId="93" xfId="18" applyFont="1" applyBorder="1" applyAlignment="1">
      <alignment vertical="center"/>
    </xf>
    <xf numFmtId="0" fontId="25" fillId="0" borderId="93" xfId="0" applyFont="1" applyBorder="1" applyAlignment="1">
      <alignment vertical="center"/>
    </xf>
    <xf numFmtId="0" fontId="25" fillId="0" borderId="93" xfId="41" applyFont="1" applyBorder="1" applyAlignment="1">
      <alignment vertical="center" wrapText="1"/>
    </xf>
    <xf numFmtId="165" fontId="25" fillId="0" borderId="93" xfId="21" applyNumberFormat="1" applyFont="1" applyFill="1" applyBorder="1" applyAlignment="1">
      <alignment horizontal="center" vertical="center" wrapText="1"/>
    </xf>
    <xf numFmtId="0" fontId="25" fillId="0" borderId="93" xfId="41" applyFont="1" applyBorder="1" applyAlignment="1">
      <alignment horizontal="left" vertical="center" wrapText="1"/>
    </xf>
    <xf numFmtId="0" fontId="25" fillId="0" borderId="93" xfId="41" applyFont="1" applyBorder="1" applyAlignment="1">
      <alignment horizontal="center" vertical="center" wrapText="1"/>
    </xf>
    <xf numFmtId="1" fontId="25" fillId="0" borderId="93" xfId="1" applyNumberFormat="1" applyFont="1" applyFill="1" applyBorder="1" applyAlignment="1">
      <alignment horizontal="center" vertical="center" wrapText="1"/>
    </xf>
    <xf numFmtId="43" fontId="84" fillId="0" borderId="93" xfId="17" applyFont="1" applyFill="1" applyBorder="1" applyAlignment="1">
      <alignment horizontal="right" vertical="center"/>
    </xf>
    <xf numFmtId="0" fontId="25" fillId="0" borderId="93" xfId="0" applyFont="1" applyBorder="1" applyAlignment="1">
      <alignment horizontal="left" vertical="center" wrapText="1"/>
    </xf>
    <xf numFmtId="0" fontId="24" fillId="0" borderId="3" xfId="18" applyFont="1" applyBorder="1" applyAlignment="1">
      <alignment horizontal="center" vertical="center"/>
    </xf>
    <xf numFmtId="0" fontId="24" fillId="0" borderId="49" xfId="18" applyFont="1" applyBorder="1" applyAlignment="1">
      <alignment horizontal="center" vertical="center"/>
    </xf>
    <xf numFmtId="0" fontId="24" fillId="0" borderId="49" xfId="18" applyFont="1" applyBorder="1" applyAlignment="1">
      <alignment horizontal="center" vertical="center" wrapText="1"/>
    </xf>
    <xf numFmtId="175" fontId="25" fillId="0" borderId="0" xfId="18" applyNumberFormat="1" applyFont="1" applyAlignment="1">
      <alignment vertical="center"/>
    </xf>
    <xf numFmtId="174" fontId="25" fillId="0" borderId="0" xfId="18" applyNumberFormat="1" applyFont="1" applyAlignment="1">
      <alignment vertical="center"/>
    </xf>
    <xf numFmtId="0" fontId="25" fillId="0" borderId="88" xfId="18" applyFont="1" applyBorder="1" applyAlignment="1">
      <alignment vertical="center" wrapText="1"/>
    </xf>
    <xf numFmtId="0" fontId="25" fillId="0" borderId="88" xfId="39" applyFont="1" applyBorder="1" applyAlignment="1">
      <alignment vertical="center" wrapText="1"/>
    </xf>
    <xf numFmtId="0" fontId="25" fillId="0" borderId="88" xfId="39" applyFont="1" applyBorder="1" applyAlignment="1">
      <alignment wrapText="1"/>
    </xf>
    <xf numFmtId="165" fontId="25" fillId="0" borderId="88" xfId="21" applyNumberFormat="1" applyFont="1" applyFill="1" applyBorder="1" applyAlignment="1">
      <alignment horizontal="center" vertical="center" wrapText="1"/>
    </xf>
    <xf numFmtId="0" fontId="24" fillId="0" borderId="88" xfId="0" applyFont="1" applyBorder="1" applyAlignment="1">
      <alignment horizontal="left" vertical="center" wrapText="1"/>
    </xf>
    <xf numFmtId="0" fontId="25" fillId="0" borderId="88" xfId="0" applyFont="1" applyBorder="1" applyAlignment="1">
      <alignment horizontal="center" vertical="center" wrapText="1"/>
    </xf>
    <xf numFmtId="43" fontId="25" fillId="0" borderId="88" xfId="21" applyFont="1" applyFill="1" applyBorder="1" applyAlignment="1">
      <alignment horizontal="center" vertical="center" wrapText="1"/>
    </xf>
    <xf numFmtId="2" fontId="25" fillId="0" borderId="88" xfId="17" applyNumberFormat="1" applyFont="1" applyFill="1" applyBorder="1" applyAlignment="1">
      <alignment horizontal="right" vertical="center"/>
    </xf>
    <xf numFmtId="1" fontId="25" fillId="0" borderId="88" xfId="21" applyNumberFormat="1" applyFont="1" applyFill="1" applyBorder="1" applyAlignment="1">
      <alignment horizontal="center" vertical="center" wrapText="1"/>
    </xf>
    <xf numFmtId="0" fontId="25" fillId="0" borderId="90" xfId="18" applyFont="1" applyBorder="1" applyAlignment="1">
      <alignment vertical="center"/>
    </xf>
    <xf numFmtId="2" fontId="25" fillId="0" borderId="90" xfId="17" applyNumberFormat="1" applyFont="1" applyFill="1" applyBorder="1" applyAlignment="1">
      <alignment horizontal="right" vertical="center"/>
    </xf>
    <xf numFmtId="165" fontId="24" fillId="0" borderId="48" xfId="0" applyNumberFormat="1" applyFont="1" applyBorder="1" applyAlignment="1">
      <alignment horizontal="center" vertical="center"/>
    </xf>
    <xf numFmtId="165" fontId="25" fillId="0" borderId="48" xfId="0" applyNumberFormat="1" applyFont="1" applyBorder="1" applyAlignment="1">
      <alignment horizontal="center" vertical="center"/>
    </xf>
    <xf numFmtId="0" fontId="24" fillId="0" borderId="49" xfId="0" applyFont="1" applyBorder="1" applyAlignment="1">
      <alignment horizontal="center" vertical="center"/>
    </xf>
    <xf numFmtId="0" fontId="24" fillId="5" borderId="49" xfId="0" applyFont="1" applyFill="1" applyBorder="1" applyAlignment="1">
      <alignment horizontal="center" vertical="center" wrapText="1"/>
    </xf>
    <xf numFmtId="0" fontId="35" fillId="0" borderId="48" xfId="1" applyNumberFormat="1" applyFont="1" applyFill="1" applyBorder="1" applyAlignment="1">
      <alignment horizontal="center" vertical="center" wrapText="1"/>
    </xf>
    <xf numFmtId="0" fontId="24" fillId="0" borderId="46" xfId="0" applyFont="1" applyBorder="1" applyAlignment="1">
      <alignment horizontal="center" vertical="center"/>
    </xf>
    <xf numFmtId="0" fontId="24" fillId="0" borderId="46" xfId="0" applyFont="1" applyBorder="1" applyAlignment="1">
      <alignment horizontal="left" vertical="center" wrapText="1"/>
    </xf>
    <xf numFmtId="0" fontId="25" fillId="0" borderId="46" xfId="0" applyFont="1" applyBorder="1" applyAlignment="1">
      <alignment horizontal="center" vertical="center" wrapText="1"/>
    </xf>
    <xf numFmtId="0" fontId="25" fillId="0" borderId="46" xfId="0" applyFont="1" applyBorder="1" applyAlignment="1">
      <alignment vertical="center"/>
    </xf>
    <xf numFmtId="0" fontId="25" fillId="0" borderId="46" xfId="0" applyFont="1" applyBorder="1" applyAlignment="1">
      <alignment horizontal="center" vertical="center"/>
    </xf>
    <xf numFmtId="49" fontId="25" fillId="0" borderId="46" xfId="0" applyNumberFormat="1" applyFont="1" applyBorder="1" applyAlignment="1">
      <alignment horizontal="left" vertical="center" wrapText="1"/>
    </xf>
    <xf numFmtId="0" fontId="0" fillId="0" borderId="0" xfId="0" applyAlignment="1">
      <alignment wrapText="1"/>
    </xf>
    <xf numFmtId="0" fontId="62" fillId="0" borderId="0" xfId="0" applyFont="1" applyAlignment="1">
      <alignment horizontal="center" vertical="center" wrapText="1"/>
    </xf>
    <xf numFmtId="0" fontId="13" fillId="0" borderId="0" xfId="0" applyFont="1" applyAlignment="1">
      <alignment horizontal="left" vertical="center"/>
    </xf>
    <xf numFmtId="0" fontId="18" fillId="0" borderId="2" xfId="0" applyFont="1" applyBorder="1" applyAlignment="1">
      <alignment horizontal="center" vertical="center" wrapText="1"/>
    </xf>
    <xf numFmtId="0" fontId="18" fillId="0" borderId="2" xfId="2" applyFont="1" applyBorder="1" applyAlignment="1">
      <alignment horizontal="center" vertical="center" wrapText="1"/>
    </xf>
    <xf numFmtId="43" fontId="18" fillId="0" borderId="2" xfId="17" applyFont="1" applyFill="1" applyBorder="1" applyAlignment="1">
      <alignment horizontal="center" vertical="center" wrapText="1"/>
    </xf>
    <xf numFmtId="0" fontId="18" fillId="0" borderId="0" xfId="0" applyFont="1" applyAlignment="1">
      <alignment horizontal="center" vertical="center"/>
    </xf>
    <xf numFmtId="164" fontId="24" fillId="0" borderId="8" xfId="1" applyNumberFormat="1" applyFont="1" applyFill="1" applyBorder="1" applyAlignment="1">
      <alignment horizontal="center" vertical="center"/>
    </xf>
    <xf numFmtId="164" fontId="24" fillId="0" borderId="9" xfId="1" applyNumberFormat="1" applyFont="1" applyFill="1" applyBorder="1" applyAlignment="1">
      <alignment horizontal="center" vertical="center"/>
    </xf>
    <xf numFmtId="164" fontId="24" fillId="0" borderId="10" xfId="1" applyNumberFormat="1" applyFont="1" applyFill="1" applyBorder="1" applyAlignment="1">
      <alignment horizontal="center" vertical="center"/>
    </xf>
    <xf numFmtId="0" fontId="15" fillId="0" borderId="2" xfId="18" applyFont="1" applyBorder="1" applyAlignment="1">
      <alignment horizontal="center" vertical="center"/>
    </xf>
    <xf numFmtId="0" fontId="13" fillId="0" borderId="0" xfId="18" applyFont="1" applyAlignment="1">
      <alignment horizontal="left" vertical="center"/>
    </xf>
    <xf numFmtId="0" fontId="15" fillId="0" borderId="2" xfId="18" applyFont="1" applyBorder="1" applyAlignment="1">
      <alignment horizontal="center" vertical="center" wrapText="1"/>
    </xf>
    <xf numFmtId="0" fontId="15" fillId="0" borderId="3" xfId="18" applyFont="1" applyBorder="1" applyAlignment="1">
      <alignment horizontal="center" vertical="center" wrapText="1"/>
    </xf>
    <xf numFmtId="0" fontId="15" fillId="0" borderId="2" xfId="2" applyFont="1" applyBorder="1" applyAlignment="1">
      <alignment horizontal="center" vertical="center" wrapText="1"/>
    </xf>
    <xf numFmtId="0" fontId="15" fillId="0" borderId="3" xfId="2" applyFont="1" applyBorder="1" applyAlignment="1">
      <alignment horizontal="center" vertical="center" wrapText="1"/>
    </xf>
    <xf numFmtId="43" fontId="15" fillId="0" borderId="2" xfId="17" applyFont="1" applyFill="1" applyBorder="1" applyAlignment="1">
      <alignment horizontal="center" vertical="center" wrapText="1"/>
    </xf>
    <xf numFmtId="43" fontId="15" fillId="0" borderId="3" xfId="17" applyFont="1" applyFill="1" applyBorder="1" applyAlignment="1">
      <alignment horizontal="center" vertical="center" wrapText="1"/>
    </xf>
    <xf numFmtId="0" fontId="24" fillId="0" borderId="50" xfId="18" applyFont="1" applyBorder="1" applyAlignment="1">
      <alignment horizontal="center" vertical="center" wrapText="1"/>
    </xf>
    <xf numFmtId="0" fontId="24" fillId="0" borderId="51" xfId="18" applyFont="1" applyBorder="1" applyAlignment="1">
      <alignment horizontal="center" vertical="center" wrapText="1"/>
    </xf>
    <xf numFmtId="0" fontId="24" fillId="0" borderId="52" xfId="18" applyFont="1" applyBorder="1" applyAlignment="1">
      <alignment horizontal="center" vertical="center" wrapText="1"/>
    </xf>
    <xf numFmtId="0" fontId="24" fillId="0" borderId="53" xfId="18" applyFont="1" applyBorder="1" applyAlignment="1">
      <alignment horizontal="center" vertical="center" wrapText="1"/>
    </xf>
    <xf numFmtId="0" fontId="43" fillId="0" borderId="0" xfId="24" applyFont="1" applyAlignment="1">
      <alignment horizontal="center" vertical="center"/>
    </xf>
    <xf numFmtId="0" fontId="24" fillId="0" borderId="0" xfId="24" applyFont="1" applyAlignment="1">
      <alignment horizontal="center" vertical="center"/>
    </xf>
    <xf numFmtId="0" fontId="24" fillId="0" borderId="2" xfId="24" applyFont="1" applyBorder="1" applyAlignment="1">
      <alignment horizontal="center" vertical="center" wrapText="1"/>
    </xf>
    <xf numFmtId="0" fontId="26" fillId="0" borderId="3" xfId="24" applyFont="1" applyBorder="1" applyAlignment="1">
      <alignment horizontal="center" vertical="center" wrapText="1"/>
    </xf>
    <xf numFmtId="0" fontId="26" fillId="0" borderId="49" xfId="24" applyFont="1" applyBorder="1" applyAlignment="1">
      <alignment horizontal="center" vertical="center" wrapText="1"/>
    </xf>
    <xf numFmtId="0" fontId="26" fillId="0" borderId="11" xfId="24" applyFont="1" applyBorder="1" applyAlignment="1">
      <alignment horizontal="center" vertical="center" wrapText="1"/>
    </xf>
    <xf numFmtId="43" fontId="24" fillId="0" borderId="2" xfId="20" applyFont="1" applyBorder="1" applyAlignment="1">
      <alignment horizontal="center" vertical="center" wrapText="1"/>
    </xf>
    <xf numFmtId="0" fontId="27" fillId="0" borderId="8" xfId="24" applyFont="1" applyBorder="1" applyAlignment="1">
      <alignment horizontal="center" vertical="center" wrapText="1"/>
    </xf>
    <xf numFmtId="0" fontId="24" fillId="0" borderId="9" xfId="24" applyFont="1" applyBorder="1" applyAlignment="1">
      <alignment horizontal="center" vertical="center" wrapText="1"/>
    </xf>
    <xf numFmtId="0" fontId="27" fillId="0" borderId="9" xfId="24" applyFont="1" applyBorder="1" applyAlignment="1">
      <alignment horizontal="center" vertical="center" wrapText="1"/>
    </xf>
    <xf numFmtId="0" fontId="24" fillId="0" borderId="10" xfId="24" applyFont="1" applyBorder="1" applyAlignment="1">
      <alignment horizontal="center" vertical="center" wrapText="1"/>
    </xf>
    <xf numFmtId="0" fontId="26" fillId="0" borderId="2" xfId="24" applyFont="1" applyBorder="1" applyAlignment="1">
      <alignment horizontal="center" vertical="center" wrapText="1"/>
    </xf>
    <xf numFmtId="0" fontId="26" fillId="0" borderId="50" xfId="18" applyFont="1" applyBorder="1" applyAlignment="1">
      <alignment horizontal="center" vertical="center" wrapText="1"/>
    </xf>
    <xf numFmtId="0" fontId="26" fillId="0" borderId="51" xfId="18" applyFont="1" applyBorder="1" applyAlignment="1">
      <alignment horizontal="center" vertical="center" wrapText="1"/>
    </xf>
    <xf numFmtId="0" fontId="26" fillId="0" borderId="52" xfId="18" applyFont="1" applyBorder="1" applyAlignment="1">
      <alignment horizontal="center" vertical="center" wrapText="1"/>
    </xf>
    <xf numFmtId="0" fontId="26" fillId="0" borderId="53" xfId="18" applyFont="1" applyBorder="1" applyAlignment="1">
      <alignment horizontal="center" vertical="center" wrapText="1"/>
    </xf>
    <xf numFmtId="0" fontId="24" fillId="0" borderId="3" xfId="18" applyFont="1" applyBorder="1" applyAlignment="1">
      <alignment horizontal="center" vertical="center" wrapText="1"/>
    </xf>
    <xf numFmtId="0" fontId="24" fillId="0" borderId="49" xfId="18" applyFont="1" applyBorder="1" applyAlignment="1">
      <alignment horizontal="center" vertical="center" wrapText="1"/>
    </xf>
    <xf numFmtId="0" fontId="24" fillId="0" borderId="11" xfId="18" applyFont="1" applyBorder="1" applyAlignment="1">
      <alignment horizontal="center" vertical="center" wrapText="1"/>
    </xf>
    <xf numFmtId="43" fontId="24" fillId="0" borderId="3" xfId="1" applyFont="1" applyFill="1" applyBorder="1" applyAlignment="1">
      <alignment horizontal="center" vertical="center" wrapText="1"/>
    </xf>
    <xf numFmtId="43" fontId="24" fillId="0" borderId="49" xfId="1" applyFont="1" applyFill="1" applyBorder="1" applyAlignment="1">
      <alignment horizontal="center" vertical="center" wrapText="1"/>
    </xf>
    <xf numFmtId="43" fontId="24" fillId="0" borderId="11" xfId="1" applyFont="1" applyFill="1" applyBorder="1" applyAlignment="1">
      <alignment horizontal="center" vertical="center" wrapText="1"/>
    </xf>
    <xf numFmtId="0" fontId="24" fillId="0" borderId="3" xfId="18" applyFont="1" applyBorder="1" applyAlignment="1">
      <alignment horizontal="center" vertical="center"/>
    </xf>
    <xf numFmtId="0" fontId="24" fillId="0" borderId="49" xfId="18" applyFont="1" applyBorder="1" applyAlignment="1">
      <alignment horizontal="center" vertical="center"/>
    </xf>
    <xf numFmtId="0" fontId="24" fillId="0" borderId="11" xfId="18" applyFont="1" applyBorder="1" applyAlignment="1">
      <alignment horizontal="center" vertical="center"/>
    </xf>
    <xf numFmtId="0" fontId="24" fillId="0" borderId="8" xfId="18" applyFont="1" applyBorder="1" applyAlignment="1">
      <alignment horizontal="left" vertical="center"/>
    </xf>
    <xf numFmtId="0" fontId="24" fillId="0" borderId="9" xfId="18" applyFont="1" applyBorder="1" applyAlignment="1">
      <alignment horizontal="left" vertical="center"/>
    </xf>
    <xf numFmtId="0" fontId="24" fillId="0" borderId="10" xfId="18" applyFont="1" applyBorder="1" applyAlignment="1">
      <alignment horizontal="left" vertical="center"/>
    </xf>
    <xf numFmtId="0" fontId="24" fillId="5" borderId="3" xfId="18" applyFont="1" applyFill="1" applyBorder="1" applyAlignment="1">
      <alignment horizontal="center" vertical="center"/>
    </xf>
    <xf numFmtId="0" fontId="24" fillId="5" borderId="49" xfId="18" applyFont="1" applyFill="1" applyBorder="1" applyAlignment="1">
      <alignment horizontal="center" vertical="center"/>
    </xf>
    <xf numFmtId="0" fontId="24" fillId="5" borderId="11" xfId="18" applyFont="1" applyFill="1" applyBorder="1" applyAlignment="1">
      <alignment horizontal="center" vertical="center"/>
    </xf>
    <xf numFmtId="0" fontId="25" fillId="0" borderId="2" xfId="18" applyFont="1" applyBorder="1" applyAlignment="1">
      <alignment horizontal="center" vertical="center"/>
    </xf>
    <xf numFmtId="0" fontId="24" fillId="0" borderId="2" xfId="41" applyFont="1" applyBorder="1" applyAlignment="1">
      <alignment horizontal="center" vertical="center"/>
    </xf>
    <xf numFmtId="165" fontId="24" fillId="0" borderId="0" xfId="18" applyNumberFormat="1" applyFont="1" applyAlignment="1">
      <alignment horizontal="center" vertical="center" wrapText="1"/>
    </xf>
    <xf numFmtId="165" fontId="24" fillId="0" borderId="0" xfId="18" applyNumberFormat="1" applyFont="1" applyAlignment="1">
      <alignment horizontal="center" vertical="center"/>
    </xf>
    <xf numFmtId="0" fontId="24" fillId="0" borderId="92" xfId="18" applyFont="1" applyBorder="1" applyAlignment="1">
      <alignment horizontal="center" vertical="center" wrapText="1"/>
    </xf>
    <xf numFmtId="0" fontId="24" fillId="0" borderId="0" xfId="0" applyFont="1" applyAlignment="1">
      <alignment horizontal="center" vertical="center"/>
    </xf>
    <xf numFmtId="0" fontId="27" fillId="0" borderId="0" xfId="0" applyFont="1" applyAlignment="1">
      <alignment horizontal="center" vertical="center"/>
    </xf>
    <xf numFmtId="0" fontId="27" fillId="0" borderId="1" xfId="0" applyFont="1" applyBorder="1" applyAlignment="1">
      <alignment horizontal="center" vertical="center"/>
    </xf>
    <xf numFmtId="0" fontId="24" fillId="0" borderId="2" xfId="0" applyFont="1" applyBorder="1" applyAlignment="1">
      <alignment horizontal="center" vertical="center" wrapText="1"/>
    </xf>
    <xf numFmtId="43" fontId="35" fillId="0" borderId="2" xfId="1" applyFont="1" applyBorder="1" applyAlignment="1">
      <alignment horizontal="center" vertical="center" wrapText="1"/>
    </xf>
    <xf numFmtId="0" fontId="27" fillId="6" borderId="2" xfId="0" applyFont="1" applyFill="1" applyBorder="1" applyAlignment="1">
      <alignment horizontal="center" vertical="center" wrapText="1"/>
    </xf>
    <xf numFmtId="43" fontId="35" fillId="0" borderId="26" xfId="3" applyFont="1" applyBorder="1" applyAlignment="1">
      <alignment horizontal="center" vertical="center" wrapText="1"/>
    </xf>
    <xf numFmtId="43" fontId="36" fillId="0" borderId="26" xfId="3" applyFont="1" applyBorder="1" applyAlignment="1">
      <alignment horizontal="center" vertical="center" wrapText="1"/>
    </xf>
    <xf numFmtId="0" fontId="72" fillId="0" borderId="0" xfId="0" applyFont="1" applyAlignment="1">
      <alignment horizontal="left" vertical="center"/>
    </xf>
    <xf numFmtId="0" fontId="35" fillId="0" borderId="2" xfId="3" applyNumberFormat="1" applyFont="1" applyBorder="1" applyAlignment="1">
      <alignment horizontal="center" vertical="center" wrapText="1"/>
    </xf>
    <xf numFmtId="43" fontId="35" fillId="0" borderId="2" xfId="3" applyFont="1" applyBorder="1" applyAlignment="1">
      <alignment horizontal="center" vertical="center" wrapText="1"/>
    </xf>
    <xf numFmtId="43" fontId="36" fillId="11" borderId="3" xfId="3" applyFont="1" applyFill="1" applyBorder="1" applyAlignment="1">
      <alignment horizontal="center" vertical="center" wrapText="1"/>
    </xf>
    <xf numFmtId="43" fontId="36" fillId="11" borderId="11" xfId="3" applyFont="1" applyFill="1" applyBorder="1" applyAlignment="1">
      <alignment horizontal="center" vertical="center" wrapText="1"/>
    </xf>
    <xf numFmtId="43" fontId="35" fillId="0" borderId="0" xfId="3" applyFont="1" applyBorder="1" applyAlignment="1">
      <alignment horizontal="center" vertical="center" wrapText="1"/>
    </xf>
    <xf numFmtId="0" fontId="24" fillId="0" borderId="0" xfId="0" applyFont="1" applyAlignment="1">
      <alignment horizontal="left" vertical="center"/>
    </xf>
    <xf numFmtId="169" fontId="35" fillId="0" borderId="26" xfId="0" applyNumberFormat="1" applyFont="1" applyBorder="1" applyAlignment="1">
      <alignment horizontal="center" vertical="center"/>
    </xf>
    <xf numFmtId="0" fontId="27" fillId="0" borderId="5" xfId="3" applyNumberFormat="1" applyFont="1" applyFill="1" applyBorder="1" applyAlignment="1">
      <alignment horizontal="center" vertical="center" wrapText="1"/>
    </xf>
    <xf numFmtId="0" fontId="27" fillId="0" borderId="7" xfId="3" applyNumberFormat="1" applyFont="1" applyFill="1" applyBorder="1" applyAlignment="1">
      <alignment horizontal="center" vertical="center" wrapText="1"/>
    </xf>
    <xf numFmtId="169" fontId="27" fillId="0" borderId="5" xfId="0" applyNumberFormat="1" applyFont="1" applyBorder="1" applyAlignment="1">
      <alignment horizontal="center" vertical="center" wrapText="1"/>
    </xf>
    <xf numFmtId="169" fontId="27" fillId="0" borderId="7" xfId="0" applyNumberFormat="1" applyFont="1" applyBorder="1" applyAlignment="1">
      <alignment horizontal="center" vertical="center" wrapText="1"/>
    </xf>
    <xf numFmtId="0" fontId="27" fillId="0" borderId="5" xfId="0" applyFont="1" applyBorder="1" applyAlignment="1">
      <alignment horizontal="center" vertical="center" wrapText="1"/>
    </xf>
    <xf numFmtId="0" fontId="27" fillId="0" borderId="7" xfId="0" applyFont="1" applyBorder="1" applyAlignment="1">
      <alignment horizontal="center" vertical="center" wrapText="1"/>
    </xf>
    <xf numFmtId="0" fontId="66" fillId="0" borderId="0" xfId="0" applyFont="1" applyAlignment="1">
      <alignment horizontal="center" vertical="center" wrapText="1"/>
    </xf>
    <xf numFmtId="0" fontId="24" fillId="0" borderId="1" xfId="0" applyFont="1" applyBorder="1" applyAlignment="1">
      <alignment horizontal="center" vertical="center"/>
    </xf>
    <xf numFmtId="0" fontId="27" fillId="5" borderId="1" xfId="0" applyFont="1" applyFill="1" applyBorder="1" applyAlignment="1">
      <alignment horizontal="center" vertical="center"/>
    </xf>
    <xf numFmtId="43" fontId="24" fillId="0" borderId="1" xfId="1" applyFont="1" applyFill="1" applyBorder="1" applyAlignment="1">
      <alignment horizontal="center" vertical="center"/>
    </xf>
    <xf numFmtId="0" fontId="24" fillId="0" borderId="17" xfId="0" applyFont="1" applyBorder="1" applyAlignment="1">
      <alignment horizontal="center" vertical="center" wrapText="1"/>
    </xf>
    <xf numFmtId="0" fontId="24" fillId="0" borderId="19" xfId="0" applyFont="1" applyBorder="1" applyAlignment="1">
      <alignment horizontal="center" vertical="center" wrapText="1"/>
    </xf>
    <xf numFmtId="43" fontId="24" fillId="0" borderId="18" xfId="1" applyFont="1" applyFill="1" applyBorder="1" applyAlignment="1">
      <alignment horizontal="center" vertical="center" wrapText="1"/>
    </xf>
    <xf numFmtId="43" fontId="24" fillId="0" borderId="20" xfId="1" applyFont="1" applyFill="1" applyBorder="1" applyAlignment="1">
      <alignment horizontal="center" vertical="center" wrapText="1"/>
    </xf>
    <xf numFmtId="43" fontId="27" fillId="11" borderId="3" xfId="3" applyFont="1" applyFill="1" applyBorder="1" applyAlignment="1">
      <alignment horizontal="center" vertical="center" wrapText="1"/>
    </xf>
    <xf numFmtId="43" fontId="27" fillId="11" borderId="11" xfId="3" applyFont="1" applyFill="1" applyBorder="1" applyAlignment="1">
      <alignment horizontal="center" vertical="center" wrapText="1"/>
    </xf>
    <xf numFmtId="0" fontId="35" fillId="0" borderId="0" xfId="5" applyFont="1" applyAlignment="1">
      <alignment horizontal="center" vertical="center"/>
    </xf>
    <xf numFmtId="0" fontId="24" fillId="0" borderId="26" xfId="0" applyFont="1" applyBorder="1" applyAlignment="1">
      <alignment horizontal="center" vertical="center" wrapText="1"/>
    </xf>
    <xf numFmtId="165" fontId="24" fillId="0" borderId="2" xfId="0" applyNumberFormat="1" applyFont="1" applyBorder="1" applyAlignment="1">
      <alignment horizontal="center" vertical="center" wrapText="1"/>
    </xf>
    <xf numFmtId="43" fontId="24" fillId="0" borderId="2" xfId="1" applyFont="1" applyFill="1" applyBorder="1" applyAlignment="1">
      <alignment horizontal="center" vertical="center" wrapText="1"/>
    </xf>
    <xf numFmtId="43" fontId="24" fillId="0" borderId="2" xfId="1" applyFont="1" applyFill="1" applyBorder="1" applyAlignment="1">
      <alignment horizontal="center" vertical="center"/>
    </xf>
    <xf numFmtId="0" fontId="25" fillId="0" borderId="2" xfId="0" applyFont="1" applyBorder="1" applyAlignment="1">
      <alignment horizontal="center" vertical="center" wrapText="1"/>
    </xf>
    <xf numFmtId="165" fontId="25" fillId="0" borderId="2" xfId="0" applyNumberFormat="1" applyFont="1" applyBorder="1" applyAlignment="1">
      <alignment horizontal="center" vertical="center" wrapText="1"/>
    </xf>
    <xf numFmtId="43" fontId="25" fillId="0" borderId="2" xfId="1" applyFont="1" applyFill="1" applyBorder="1" applyAlignment="1">
      <alignment horizontal="center" vertical="center" wrapText="1"/>
    </xf>
    <xf numFmtId="0" fontId="66" fillId="0" borderId="79" xfId="18" applyFont="1" applyBorder="1" applyAlignment="1">
      <alignment horizontal="left" vertical="center" wrapText="1"/>
    </xf>
    <xf numFmtId="0" fontId="66" fillId="0" borderId="80" xfId="18" applyFont="1" applyBorder="1" applyAlignment="1">
      <alignment horizontal="left" vertical="center" wrapText="1"/>
    </xf>
    <xf numFmtId="0" fontId="66" fillId="0" borderId="81" xfId="18" applyFont="1" applyBorder="1" applyAlignment="1">
      <alignment horizontal="left" vertical="center" wrapText="1"/>
    </xf>
    <xf numFmtId="0" fontId="64" fillId="0" borderId="0" xfId="0" applyFont="1" applyAlignment="1">
      <alignment horizontal="center" vertical="center"/>
    </xf>
    <xf numFmtId="0" fontId="64" fillId="0" borderId="0" xfId="0" applyFont="1" applyAlignment="1">
      <alignment horizontal="center" vertical="center" wrapText="1"/>
    </xf>
    <xf numFmtId="0" fontId="64" fillId="0" borderId="79" xfId="18" applyFont="1" applyBorder="1" applyAlignment="1">
      <alignment horizontal="left" vertical="center" wrapText="1"/>
    </xf>
    <xf numFmtId="0" fontId="64" fillId="0" borderId="80" xfId="18" applyFont="1" applyBorder="1" applyAlignment="1">
      <alignment horizontal="left" vertical="center" wrapText="1"/>
    </xf>
    <xf numFmtId="0" fontId="64" fillId="0" borderId="81" xfId="18" applyFont="1" applyBorder="1" applyAlignment="1">
      <alignment horizontal="left" vertical="center" wrapText="1"/>
    </xf>
    <xf numFmtId="0" fontId="64" fillId="0" borderId="82" xfId="18" applyFont="1" applyBorder="1" applyAlignment="1">
      <alignment horizontal="left" vertical="center" wrapText="1"/>
    </xf>
    <xf numFmtId="0" fontId="64" fillId="0" borderId="83" xfId="18" applyFont="1" applyBorder="1" applyAlignment="1">
      <alignment horizontal="left" vertical="center" wrapText="1"/>
    </xf>
    <xf numFmtId="0" fontId="64" fillId="0" borderId="74" xfId="18" applyFont="1" applyBorder="1" applyAlignment="1">
      <alignment horizontal="left" vertical="center" wrapText="1"/>
    </xf>
    <xf numFmtId="0" fontId="24" fillId="0" borderId="90" xfId="0" applyFont="1" applyBorder="1" applyAlignment="1">
      <alignment horizontal="center" vertical="center" wrapText="1"/>
    </xf>
    <xf numFmtId="0" fontId="24" fillId="0" borderId="0" xfId="0" applyFont="1" applyAlignment="1">
      <alignment horizontal="center" vertical="center" wrapText="1"/>
    </xf>
    <xf numFmtId="0" fontId="24" fillId="0" borderId="2" xfId="0" applyFont="1" applyBorder="1" applyAlignment="1">
      <alignment horizontal="center" vertical="center"/>
    </xf>
    <xf numFmtId="0" fontId="24" fillId="5" borderId="2" xfId="0" applyFont="1" applyFill="1" applyBorder="1" applyAlignment="1">
      <alignment horizontal="center" vertical="center" wrapText="1"/>
    </xf>
    <xf numFmtId="0" fontId="24" fillId="0" borderId="3" xfId="0" applyFont="1" applyBorder="1" applyAlignment="1">
      <alignment horizontal="center" vertical="center" wrapText="1"/>
    </xf>
    <xf numFmtId="0" fontId="24" fillId="0" borderId="11" xfId="0" applyFont="1" applyBorder="1" applyAlignment="1">
      <alignment horizontal="center" vertical="center" wrapText="1"/>
    </xf>
    <xf numFmtId="170" fontId="45" fillId="0" borderId="3" xfId="1" applyNumberFormat="1" applyFont="1" applyFill="1" applyBorder="1" applyAlignment="1">
      <alignment horizontal="center" vertical="center" wrapText="1"/>
    </xf>
    <xf numFmtId="170" fontId="45" fillId="0" borderId="11" xfId="1" applyNumberFormat="1" applyFont="1" applyFill="1" applyBorder="1" applyAlignment="1">
      <alignment horizontal="center" vertical="center" wrapText="1"/>
    </xf>
    <xf numFmtId="171" fontId="42" fillId="0" borderId="27" xfId="16" applyNumberFormat="1" applyFont="1" applyBorder="1" applyAlignment="1">
      <alignment horizontal="center" vertical="center"/>
    </xf>
    <xf numFmtId="171" fontId="42" fillId="0" borderId="25" xfId="16" applyNumberFormat="1" applyFont="1" applyBorder="1" applyAlignment="1">
      <alignment horizontal="center" vertical="center"/>
    </xf>
    <xf numFmtId="0" fontId="45" fillId="0" borderId="3" xfId="16" applyFont="1" applyBorder="1" applyAlignment="1">
      <alignment horizontal="center" vertical="center" wrapText="1"/>
    </xf>
    <xf numFmtId="0" fontId="45" fillId="0" borderId="11" xfId="16" applyFont="1" applyBorder="1" applyAlignment="1">
      <alignment horizontal="center" vertical="center" wrapText="1"/>
    </xf>
    <xf numFmtId="169" fontId="45" fillId="0" borderId="3" xfId="16" applyNumberFormat="1" applyFont="1" applyBorder="1" applyAlignment="1">
      <alignment horizontal="center" vertical="center" wrapText="1"/>
    </xf>
    <xf numFmtId="169" fontId="45" fillId="0" borderId="11" xfId="16" applyNumberFormat="1" applyFont="1" applyBorder="1" applyAlignment="1">
      <alignment horizontal="center" vertical="center" wrapText="1"/>
    </xf>
    <xf numFmtId="43" fontId="45" fillId="0" borderId="3" xfId="1" applyFont="1" applyFill="1" applyBorder="1" applyAlignment="1">
      <alignment horizontal="center" vertical="center" wrapText="1"/>
    </xf>
    <xf numFmtId="43" fontId="45" fillId="0" borderId="11" xfId="1" applyFont="1" applyFill="1" applyBorder="1" applyAlignment="1">
      <alignment horizontal="center" vertical="center" wrapText="1"/>
    </xf>
    <xf numFmtId="43" fontId="45" fillId="0" borderId="8" xfId="1" applyFont="1" applyFill="1" applyBorder="1" applyAlignment="1">
      <alignment horizontal="center" vertical="center" wrapText="1"/>
    </xf>
    <xf numFmtId="43" fontId="45" fillId="0" borderId="9" xfId="1" applyFont="1" applyFill="1" applyBorder="1" applyAlignment="1">
      <alignment horizontal="center" vertical="center" wrapText="1"/>
    </xf>
    <xf numFmtId="43" fontId="45" fillId="0" borderId="10" xfId="1" applyFont="1" applyFill="1" applyBorder="1" applyAlignment="1">
      <alignment horizontal="center" vertical="center" wrapText="1"/>
    </xf>
    <xf numFmtId="0" fontId="35" fillId="0" borderId="26" xfId="31" applyFont="1" applyBorder="1" applyAlignment="1">
      <alignment horizontal="center" vertical="center" wrapText="1"/>
    </xf>
    <xf numFmtId="165" fontId="35" fillId="0" borderId="5" xfId="31" applyNumberFormat="1" applyFont="1" applyBorder="1" applyAlignment="1">
      <alignment horizontal="center" vertical="center" wrapText="1"/>
    </xf>
    <xf numFmtId="165" fontId="35" fillId="0" borderId="67" xfId="31" applyNumberFormat="1" applyFont="1" applyBorder="1" applyAlignment="1">
      <alignment horizontal="center" vertical="center" wrapText="1"/>
    </xf>
    <xf numFmtId="165" fontId="35" fillId="0" borderId="3" xfId="31" applyNumberFormat="1" applyFont="1" applyBorder="1" applyAlignment="1">
      <alignment horizontal="center" vertical="center" wrapText="1"/>
    </xf>
    <xf numFmtId="165" fontId="35" fillId="0" borderId="11" xfId="31" applyNumberFormat="1" applyFont="1" applyBorder="1" applyAlignment="1">
      <alignment horizontal="center" vertical="center" wrapText="1"/>
    </xf>
    <xf numFmtId="0" fontId="35" fillId="0" borderId="5" xfId="31" applyFont="1" applyBorder="1" applyAlignment="1">
      <alignment horizontal="center" vertical="center" wrapText="1"/>
    </xf>
    <xf numFmtId="0" fontId="35" fillId="0" borderId="67" xfId="31" applyFont="1" applyBorder="1" applyAlignment="1">
      <alignment horizontal="center" vertical="center" wrapText="1"/>
    </xf>
    <xf numFmtId="0" fontId="35" fillId="0" borderId="3" xfId="31" applyFont="1" applyBorder="1" applyAlignment="1">
      <alignment horizontal="center" vertical="center" wrapText="1"/>
    </xf>
    <xf numFmtId="0" fontId="35" fillId="0" borderId="11" xfId="31" applyFont="1" applyBorder="1" applyAlignment="1">
      <alignment horizontal="center" vertical="center" wrapText="1"/>
    </xf>
    <xf numFmtId="43" fontId="35" fillId="0" borderId="5" xfId="32" applyFont="1" applyFill="1" applyBorder="1" applyAlignment="1">
      <alignment horizontal="center" vertical="center" wrapText="1"/>
    </xf>
    <xf numFmtId="43" fontId="35" fillId="0" borderId="67" xfId="32" applyFont="1" applyFill="1" applyBorder="1" applyAlignment="1">
      <alignment horizontal="center" vertical="center" wrapText="1"/>
    </xf>
    <xf numFmtId="169" fontId="35" fillId="0" borderId="3" xfId="32" applyNumberFormat="1" applyFont="1" applyFill="1" applyBorder="1" applyAlignment="1">
      <alignment horizontal="center" vertical="center" wrapText="1"/>
    </xf>
    <xf numFmtId="169" fontId="35" fillId="0" borderId="11" xfId="32" applyNumberFormat="1" applyFont="1" applyFill="1" applyBorder="1" applyAlignment="1">
      <alignment horizontal="center" vertical="center" wrapText="1"/>
    </xf>
    <xf numFmtId="0" fontId="43" fillId="0" borderId="0" xfId="18" applyFont="1" applyAlignment="1">
      <alignment horizontal="center" vertical="center" wrapText="1"/>
    </xf>
    <xf numFmtId="0" fontId="69" fillId="0" borderId="0" xfId="37" applyFont="1" applyAlignment="1">
      <alignment horizontal="center" vertical="center" wrapText="1"/>
    </xf>
    <xf numFmtId="0" fontId="24" fillId="0" borderId="0" xfId="18" applyFont="1" applyAlignment="1">
      <alignment horizontal="center" vertical="center" wrapText="1"/>
    </xf>
    <xf numFmtId="0" fontId="43" fillId="7" borderId="50" xfId="18" applyFont="1" applyFill="1" applyBorder="1" applyAlignment="1">
      <alignment horizontal="center" vertical="center" wrapText="1"/>
    </xf>
    <xf numFmtId="0" fontId="43" fillId="7" borderId="45" xfId="18" applyFont="1" applyFill="1" applyBorder="1" applyAlignment="1">
      <alignment horizontal="center" vertical="center" wrapText="1"/>
    </xf>
    <xf numFmtId="0" fontId="43" fillId="7" borderId="51" xfId="18" applyFont="1" applyFill="1" applyBorder="1" applyAlignment="1">
      <alignment horizontal="center" vertical="center" wrapText="1"/>
    </xf>
    <xf numFmtId="0" fontId="43" fillId="7" borderId="52" xfId="18" applyFont="1" applyFill="1" applyBorder="1" applyAlignment="1">
      <alignment horizontal="center" vertical="center" wrapText="1"/>
    </xf>
    <xf numFmtId="0" fontId="43" fillId="7" borderId="26" xfId="18" applyFont="1" applyFill="1" applyBorder="1" applyAlignment="1">
      <alignment horizontal="center" vertical="center" wrapText="1"/>
    </xf>
    <xf numFmtId="0" fontId="43" fillId="7" borderId="53" xfId="18" applyFont="1" applyFill="1" applyBorder="1" applyAlignment="1">
      <alignment horizontal="center" vertical="center" wrapText="1"/>
    </xf>
    <xf numFmtId="170" fontId="30" fillId="0" borderId="3" xfId="1" applyNumberFormat="1" applyFont="1" applyFill="1" applyBorder="1" applyAlignment="1">
      <alignment horizontal="center" vertical="center" wrapText="1"/>
    </xf>
    <xf numFmtId="170" fontId="30" fillId="0" borderId="11" xfId="1" applyNumberFormat="1" applyFont="1" applyFill="1" applyBorder="1" applyAlignment="1">
      <alignment horizontal="center" vertical="center" wrapText="1"/>
    </xf>
    <xf numFmtId="0" fontId="30" fillId="0" borderId="3" xfId="16" applyFont="1" applyBorder="1" applyAlignment="1">
      <alignment horizontal="center" vertical="center" wrapText="1"/>
    </xf>
    <xf numFmtId="0" fontId="30" fillId="0" borderId="11" xfId="16" applyFont="1" applyBorder="1" applyAlignment="1">
      <alignment horizontal="center" vertical="center" wrapText="1"/>
    </xf>
    <xf numFmtId="171" fontId="35" fillId="0" borderId="7" xfId="16" applyNumberFormat="1" applyFont="1" applyBorder="1" applyAlignment="1">
      <alignment horizontal="center" vertical="center" wrapText="1"/>
    </xf>
    <xf numFmtId="43" fontId="30" fillId="0" borderId="3" xfId="1" applyFont="1" applyFill="1" applyBorder="1" applyAlignment="1">
      <alignment horizontal="center" vertical="center" wrapText="1"/>
    </xf>
    <xf numFmtId="43" fontId="30" fillId="0" borderId="11" xfId="1" applyFont="1" applyFill="1" applyBorder="1" applyAlignment="1">
      <alignment horizontal="center" vertical="center" wrapText="1"/>
    </xf>
    <xf numFmtId="43" fontId="30" fillId="0" borderId="8" xfId="1" applyFont="1" applyFill="1" applyBorder="1" applyAlignment="1">
      <alignment horizontal="center" vertical="center" wrapText="1"/>
    </xf>
    <xf numFmtId="43" fontId="30" fillId="0" borderId="9" xfId="1" applyFont="1" applyFill="1" applyBorder="1" applyAlignment="1">
      <alignment horizontal="center" vertical="center" wrapText="1"/>
    </xf>
    <xf numFmtId="43" fontId="30" fillId="0" borderId="10" xfId="1" applyFont="1" applyFill="1" applyBorder="1" applyAlignment="1">
      <alignment horizontal="center" vertical="center" wrapText="1"/>
    </xf>
    <xf numFmtId="43" fontId="30" fillId="0" borderId="28" xfId="1" applyFont="1" applyFill="1" applyBorder="1" applyAlignment="1">
      <alignment horizontal="center" vertical="center" wrapText="1"/>
    </xf>
    <xf numFmtId="43" fontId="30" fillId="0" borderId="30" xfId="1" applyFont="1" applyFill="1" applyBorder="1" applyAlignment="1">
      <alignment horizontal="center" vertical="center" wrapText="1"/>
    </xf>
    <xf numFmtId="43" fontId="30" fillId="0" borderId="31" xfId="1" applyFont="1" applyFill="1" applyBorder="1" applyAlignment="1">
      <alignment horizontal="center" vertical="center" wrapText="1"/>
    </xf>
    <xf numFmtId="43" fontId="30" fillId="0" borderId="32" xfId="1" applyFont="1" applyFill="1" applyBorder="1" applyAlignment="1">
      <alignment horizontal="center" vertical="center" wrapText="1"/>
    </xf>
    <xf numFmtId="0" fontId="30" fillId="0" borderId="29" xfId="16" applyFont="1" applyBorder="1" applyAlignment="1">
      <alignment horizontal="center" vertical="center" wrapText="1"/>
    </xf>
    <xf numFmtId="0" fontId="30" fillId="0" borderId="33" xfId="16" applyFont="1" applyBorder="1" applyAlignment="1">
      <alignment horizontal="center" vertical="center" wrapText="1"/>
    </xf>
    <xf numFmtId="0" fontId="30" fillId="0" borderId="28" xfId="16" applyFont="1" applyBorder="1" applyAlignment="1">
      <alignment horizontal="center" vertical="center" wrapText="1"/>
    </xf>
    <xf numFmtId="43" fontId="30" fillId="0" borderId="2" xfId="1" applyFont="1" applyFill="1" applyBorder="1" applyAlignment="1">
      <alignment horizontal="center" vertical="center" wrapText="1"/>
    </xf>
    <xf numFmtId="171" fontId="35" fillId="0" borderId="40" xfId="16" applyNumberFormat="1" applyFont="1" applyBorder="1" applyAlignment="1">
      <alignment horizontal="center" vertical="center" wrapText="1"/>
    </xf>
    <xf numFmtId="0" fontId="30" fillId="0" borderId="39" xfId="16" applyFont="1" applyBorder="1" applyAlignment="1">
      <alignment horizontal="center" vertical="center" wrapText="1"/>
    </xf>
    <xf numFmtId="170" fontId="30" fillId="0" borderId="28" xfId="1" applyNumberFormat="1" applyFont="1" applyFill="1" applyBorder="1" applyAlignment="1">
      <alignment horizontal="center" vertical="center" wrapText="1"/>
    </xf>
    <xf numFmtId="0" fontId="30" fillId="0" borderId="2" xfId="16" applyFont="1" applyBorder="1" applyAlignment="1">
      <alignment horizontal="center" vertical="center" wrapText="1"/>
    </xf>
    <xf numFmtId="170" fontId="30" fillId="0" borderId="2" xfId="1" applyNumberFormat="1" applyFont="1" applyFill="1" applyBorder="1" applyAlignment="1">
      <alignment horizontal="center" vertical="center" wrapText="1"/>
    </xf>
    <xf numFmtId="171" fontId="35" fillId="0" borderId="38" xfId="16" applyNumberFormat="1" applyFont="1" applyBorder="1" applyAlignment="1">
      <alignment horizontal="center" vertical="center" wrapText="1"/>
    </xf>
    <xf numFmtId="171" fontId="35" fillId="0" borderId="9" xfId="16" applyNumberFormat="1" applyFont="1" applyBorder="1" applyAlignment="1">
      <alignment horizontal="center" vertical="center" wrapText="1"/>
    </xf>
    <xf numFmtId="171" fontId="35" fillId="0" borderId="10" xfId="16" applyNumberFormat="1" applyFont="1" applyBorder="1" applyAlignment="1">
      <alignment horizontal="center" vertical="center" wrapText="1"/>
    </xf>
  </cellXfs>
  <cellStyles count="43">
    <cellStyle name="Bình thường 3" xfId="27" xr:uid="{79C92D5D-447D-45CD-AD1D-99BB4AEED5C5}"/>
    <cellStyle name="Bình thường 3 2" xfId="30" xr:uid="{77A65F20-6DB1-426F-B35D-A07C3AB99DC8}"/>
    <cellStyle name="Bình thường 3 3" xfId="33" xr:uid="{2D694BD4-D0EF-434A-B9AF-51E8EBD398AF}"/>
    <cellStyle name="Bình thường 3 4" xfId="34" xr:uid="{B2E04EC1-1A7A-49EE-9E0E-B5A4038978EE}"/>
    <cellStyle name="Bình thường 3 5" xfId="36" xr:uid="{60565738-38CE-49A8-A1E8-0A83325DB1F1}"/>
    <cellStyle name="Bình thường 3 5 2" xfId="38" xr:uid="{7C920275-8B0F-4980-A55B-C8D51121C52A}"/>
    <cellStyle name="Comma" xfId="1" builtinId="3"/>
    <cellStyle name="Comma 10" xfId="3" xr:uid="{00000000-0005-0000-0000-000001000000}"/>
    <cellStyle name="Comma 10 2" xfId="17" xr:uid="{00000000-0005-0000-0000-000002000000}"/>
    <cellStyle name="Comma 10 2 2 2" xfId="7" xr:uid="{00000000-0005-0000-0000-000003000000}"/>
    <cellStyle name="Comma 10 2 2 2 2" xfId="8" xr:uid="{00000000-0005-0000-0000-000004000000}"/>
    <cellStyle name="Comma 10 2 2 2 2 2" xfId="23" xr:uid="{00000000-0005-0000-0000-000005000000}"/>
    <cellStyle name="Comma 10 2 2 2 3" xfId="14" xr:uid="{00000000-0005-0000-0000-000006000000}"/>
    <cellStyle name="Comma 10 2 2 2 4" xfId="21" xr:uid="{00000000-0005-0000-0000-000007000000}"/>
    <cellStyle name="Comma 10 3" xfId="15" xr:uid="{00000000-0005-0000-0000-000008000000}"/>
    <cellStyle name="Comma 14" xfId="11" xr:uid="{00000000-0005-0000-0000-000009000000}"/>
    <cellStyle name="Comma 14 2" xfId="22" xr:uid="{00000000-0005-0000-0000-00000A000000}"/>
    <cellStyle name="Comma 14 3" xfId="26" xr:uid="{00000000-0005-0000-0000-00000B000000}"/>
    <cellStyle name="Comma 14 4" xfId="28" xr:uid="{ABCC0D94-7141-454F-9528-224E2826940B}"/>
    <cellStyle name="Comma 14 5" xfId="42" xr:uid="{C8DA3C41-8B85-430C-A617-D4F16205EC11}"/>
    <cellStyle name="Comma 15" xfId="6" xr:uid="{00000000-0005-0000-0000-00000C000000}"/>
    <cellStyle name="Comma 15 2" xfId="20" xr:uid="{00000000-0005-0000-0000-00000D000000}"/>
    <cellStyle name="Comma 2" xfId="32" xr:uid="{2C259377-4F5E-4FC5-B097-FBAF948CF254}"/>
    <cellStyle name="Comma 3" xfId="35" xr:uid="{F5FAA265-0D92-4384-904C-3A06001C6A61}"/>
    <cellStyle name="Comma 4" xfId="40" xr:uid="{B44BB0EF-849E-4073-B73F-D8A75B8362A9}"/>
    <cellStyle name="Comma 8" xfId="12" xr:uid="{00000000-0005-0000-0000-00000E000000}"/>
    <cellStyle name="Comma 8 2" xfId="25" xr:uid="{00000000-0005-0000-0000-00000F000000}"/>
    <cellStyle name="Normal" xfId="0" builtinId="0"/>
    <cellStyle name="Normal - Style1 2" xfId="18" xr:uid="{00000000-0005-0000-0000-000011000000}"/>
    <cellStyle name="Normal - Style1 2 2" xfId="5" xr:uid="{00000000-0005-0000-0000-000012000000}"/>
    <cellStyle name="Normal - Style1 2 2 2" xfId="9" xr:uid="{00000000-0005-0000-0000-000013000000}"/>
    <cellStyle name="Normal - Style1 2 2 2 2" xfId="24" xr:uid="{00000000-0005-0000-0000-000014000000}"/>
    <cellStyle name="Normal - Style1 2 2 3" xfId="19" xr:uid="{00000000-0005-0000-0000-000015000000}"/>
    <cellStyle name="Normal 2" xfId="16" xr:uid="{00000000-0005-0000-0000-000016000000}"/>
    <cellStyle name="Normal 2 2 2" xfId="10" xr:uid="{00000000-0005-0000-0000-000017000000}"/>
    <cellStyle name="Normal 3" xfId="29" xr:uid="{7869DA9C-E76D-472E-B983-4572ACA58B56}"/>
    <cellStyle name="Normal 4" xfId="31" xr:uid="{62A5760E-1E7F-4BF8-8222-80546AA5BAD5}"/>
    <cellStyle name="Normal 5" xfId="37" xr:uid="{729C27D3-213D-42A8-AC1A-EE78B422041D}"/>
    <cellStyle name="Normal 5 2" xfId="39" xr:uid="{4A2ED492-6609-4184-88E3-3DDE7B7521CA}"/>
    <cellStyle name="Normal 6" xfId="41" xr:uid="{5DDC28D3-1F30-4D3B-8B4E-6F420029E3D5}"/>
    <cellStyle name="Normal 8" xfId="13" xr:uid="{00000000-0005-0000-0000-000018000000}"/>
    <cellStyle name="Normal_bieuDH" xfId="2" xr:uid="{00000000-0005-0000-0000-000019000000}"/>
    <cellStyle name="Normal_THop_Tinh(HaNoi)" xfId="4" xr:uid="{00000000-0005-0000-0000-00001A000000}"/>
  </cellStyles>
  <dxfs count="15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rgb="FF9C0006"/>
      </font>
      <fill>
        <patternFill>
          <bgColor rgb="FFFFC7CE"/>
        </patternFill>
      </fill>
    </dxf>
    <dxf>
      <font>
        <color indexed="20"/>
      </font>
      <fill>
        <patternFill>
          <bgColor indexed="45"/>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rgb="FF9C0006"/>
      </font>
      <fill>
        <patternFill>
          <bgColor rgb="FFFFC7CE"/>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rgb="FF9C0006"/>
      </font>
      <fill>
        <patternFill>
          <bgColor rgb="FFFFC7CE"/>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s>
  <tableStyles count="0" defaultTableStyle="TableStyleMedium2" defaultPivotStyle="PivotStyleLight16"/>
  <colors>
    <mruColors>
      <color rgb="FF9966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styles" Target="styles.xml"/><Relationship Id="rId68"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66"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externalLink" Target="externalLinks/externalLink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69"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 Id="rId6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CS3408\Standard\RPT.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03_Viec\Nam2023\11_KH24_BienHoa\3b_SoLieu_191223_SauThamDinh\SL_11C_KH2024_BHoa_231223_V.xlsx" TargetMode="External"/><Relationship Id="rId1" Type="http://schemas.openxmlformats.org/officeDocument/2006/relationships/externalLinkPath" Target="/03_Viec/Nam2023/11_KH24_BienHoa/3b_SoLieu_191223_SauThamDinh/SL_11C_KH2024_BHoa_231223_V.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D:\03_Viec\Nam2023\11_KH24_BienHoa\3b_SoLieu_191223_SauThamDinh\SL_11C_KH2024_BHoa_231223.xlsb.xlsx" TargetMode="External"/><Relationship Id="rId1" Type="http://schemas.openxmlformats.org/officeDocument/2006/relationships/externalLinkPath" Target="/03_Viec/Nam2023/11_KH24_BienHoa/3b_SoLieu_191223_SauThamDinh/SL_11C_KH2024_BHoa_231223.xlsb.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03_Viec\Nam2023\9a_BSkh23_L2_BienHoa\11a%20KH2023%20BS%20LAN%202%20BIEN%20HOA\1a2_TrinhLai_N131124_ChiTrinh17DA\SL_4C_BSKH2023_Lan2_BHoa_131123.xlsx" TargetMode="External"/><Relationship Id="rId1" Type="http://schemas.openxmlformats.org/officeDocument/2006/relationships/externalLinkPath" Target="/03_Viec/Nam2023/9a_BSkh23_L2_BienHoa/11a%20KH2023%20BS%20LAN%202%20BIEN%20HOA/1a2_TrinhLai_N131124_ChiTrinh17DA/SL_4C_BSKH2023_Lan2_BHoa_1311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D:\03_Viec\Nam2023\9a_BSkh23_L2_BienHoa\11a%20KH2023%20BS%20LAN%202%20BIEN%20HOA\1a1_Trinh_N241024_LoaiDAkhongdudieukien_ConLai_129DA\SL_3_BSKH2023_Lan2_BHoa_241023.xlsx" TargetMode="External"/><Relationship Id="rId1" Type="http://schemas.openxmlformats.org/officeDocument/2006/relationships/externalLinkPath" Target="/03_Viec/Nam2023/9a_BSkh23_L2_BienHoa/11a%20KH2023%20BS%20LAN%202%20BIEN%20HOA/1a1_Trinh_N241024_LoaiDAkhongdudieukien_ConLai_129DA/SL_3_BSKH2023_Lan2_BHoa_241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切割 MTL"/>
      <sheetName val="切割 DI"/>
      <sheetName val="ESTI."/>
      <sheetName val="DI-ESTI"/>
      <sheetName val="IBASE"/>
      <sheetName val="__ MTL"/>
      <sheetName val="__ DI"/>
      <sheetName val="CAN DOI"/>
      <sheetName val="GIA TRI"/>
      <sheetName val="NO-DIEN"/>
      <sheetName val="NO-KHUONG"/>
      <sheetName val="NO-DUNG"/>
      <sheetName val="NO-DU"/>
      <sheetName val="TC NV"/>
      <sheetName val="NHAP"/>
      <sheetName val="khuong"/>
      <sheetName val="du"/>
      <sheetName val="dien"/>
      <sheetName val="dung"/>
      <sheetName val="NO-BANG"/>
      <sheetName val="ton kho"/>
      <sheetName val="bang"/>
      <sheetName val="00000000"/>
      <sheetName val="10000000"/>
      <sheetName val="XL4Poppy"/>
      <sheetName val="MAU_A"/>
      <sheetName val="MAU_B"/>
      <sheetName val="MAU_C"/>
      <sheetName val="MAU E -XCD"/>
      <sheetName val="MAU E -TDS1"/>
      <sheetName val="MAU E- NDH"/>
      <sheetName val="giao nv TH chong qua tai dot 3"/>
      <sheetName val="ton tai cac tram dong dien"/>
      <sheetName val="chong qua tai dot 3"/>
      <sheetName val="cac du an"/>
      <sheetName val="Chong qua tai dot 3 moi"/>
      <sheetName val="H.so tram chong qua tai dot 3"/>
      <sheetName val="cac tram dong dien"/>
      <sheetName val="Bieu ngang"/>
      <sheetName val="T.van gs"/>
      <sheetName val="23 tram von WB"/>
      <sheetName val="Chi phi den bu A"/>
      <sheetName val="Sheet1"/>
      <sheetName val="TH9"/>
      <sheetName val="TH12"/>
      <sheetName val="Sheet3"/>
    </sheetNames>
    <sheetDataSet>
      <sheetData sheetId="0" refreshError="1"/>
      <sheetData sheetId="1" refreshError="1"/>
      <sheetData sheetId="2" refreshError="1">
        <row r="1">
          <cell r="A1" t="str">
            <v>STATISTICAL ESTIMATION OF FITTINGS AND VALVES FOR PIPING WORK</v>
          </cell>
        </row>
        <row r="2">
          <cell r="A2" t="str">
            <v xml:space="preserve">PROJECT NO : </v>
          </cell>
        </row>
        <row r="3">
          <cell r="A3" t="str">
            <v>Fc =</v>
          </cell>
          <cell r="B3">
            <v>1</v>
          </cell>
          <cell r="C3" t="str">
            <v>Fp =</v>
          </cell>
          <cell r="D3">
            <v>0.1</v>
          </cell>
        </row>
        <row r="4">
          <cell r="F4" t="str">
            <v>FITTING NO</v>
          </cell>
          <cell r="N4" t="str">
            <v>VALVE NO</v>
          </cell>
          <cell r="R4" t="str">
            <v>TOTAL</v>
          </cell>
          <cell r="S4" t="str">
            <v>TOTAL</v>
          </cell>
          <cell r="T4" t="str">
            <v>J/M</v>
          </cell>
          <cell r="U4" t="str">
            <v>J/M</v>
          </cell>
        </row>
        <row r="5">
          <cell r="A5" t="str">
            <v>NO</v>
          </cell>
          <cell r="B5" t="str">
            <v>SIZE</v>
          </cell>
          <cell r="C5" t="str">
            <v>SCH</v>
          </cell>
          <cell r="D5" t="str">
            <v>LG (M)</v>
          </cell>
          <cell r="E5" t="str">
            <v>IN-M</v>
          </cell>
          <cell r="F5" t="str">
            <v>90 ELL</v>
          </cell>
          <cell r="G5" t="str">
            <v>45 ELL</v>
          </cell>
          <cell r="H5" t="str">
            <v>TEE</v>
          </cell>
          <cell r="I5" t="str">
            <v>RED</v>
          </cell>
          <cell r="J5" t="str">
            <v>FLG</v>
          </cell>
          <cell r="K5" t="str">
            <v>CPLG</v>
          </cell>
          <cell r="L5" t="str">
            <v>CAP</v>
          </cell>
          <cell r="M5" t="str">
            <v>TOTAL</v>
          </cell>
          <cell r="N5" t="str">
            <v>BLOCK</v>
          </cell>
          <cell r="O5" t="str">
            <v>CHECK</v>
          </cell>
          <cell r="P5" t="str">
            <v>GLOBE</v>
          </cell>
          <cell r="Q5" t="str">
            <v>TOTAL</v>
          </cell>
          <cell r="R5" t="str">
            <v>JOINT</v>
          </cell>
          <cell r="S5" t="str">
            <v>DI</v>
          </cell>
          <cell r="T5" t="str">
            <v>(JOINT)</v>
          </cell>
          <cell r="U5" t="str">
            <v>(DI)</v>
          </cell>
        </row>
        <row r="6">
          <cell r="A6">
            <v>1</v>
          </cell>
          <cell r="B6">
            <v>0.5</v>
          </cell>
          <cell r="E6" t="str">
            <v xml:space="preserve"> </v>
          </cell>
          <cell r="F6">
            <v>0</v>
          </cell>
          <cell r="G6">
            <v>0</v>
          </cell>
          <cell r="H6">
            <v>0</v>
          </cell>
          <cell r="I6">
            <v>0</v>
          </cell>
          <cell r="J6">
            <v>0</v>
          </cell>
          <cell r="K6">
            <v>0</v>
          </cell>
          <cell r="L6">
            <v>0</v>
          </cell>
          <cell r="M6">
            <v>0</v>
          </cell>
          <cell r="N6">
            <v>0</v>
          </cell>
          <cell r="O6">
            <v>0</v>
          </cell>
          <cell r="P6">
            <v>0</v>
          </cell>
          <cell r="Q6">
            <v>0</v>
          </cell>
          <cell r="R6">
            <v>0</v>
          </cell>
          <cell r="S6">
            <v>0</v>
          </cell>
          <cell r="T6" t="str">
            <v xml:space="preserve"> </v>
          </cell>
          <cell r="U6" t="str">
            <v xml:space="preserve"> </v>
          </cell>
        </row>
        <row r="7">
          <cell r="A7">
            <v>2</v>
          </cell>
          <cell r="B7">
            <v>0.75</v>
          </cell>
          <cell r="E7" t="str">
            <v xml:space="preserve"> </v>
          </cell>
          <cell r="F7">
            <v>0</v>
          </cell>
          <cell r="G7">
            <v>0</v>
          </cell>
          <cell r="H7">
            <v>0</v>
          </cell>
          <cell r="I7">
            <v>0</v>
          </cell>
          <cell r="J7">
            <v>0</v>
          </cell>
          <cell r="K7">
            <v>0</v>
          </cell>
          <cell r="L7">
            <v>0</v>
          </cell>
          <cell r="M7">
            <v>0</v>
          </cell>
          <cell r="N7">
            <v>0</v>
          </cell>
          <cell r="O7">
            <v>0</v>
          </cell>
          <cell r="P7">
            <v>0</v>
          </cell>
          <cell r="Q7">
            <v>0</v>
          </cell>
          <cell r="R7">
            <v>0</v>
          </cell>
          <cell r="S7">
            <v>0</v>
          </cell>
          <cell r="T7" t="str">
            <v xml:space="preserve"> </v>
          </cell>
          <cell r="U7" t="str">
            <v xml:space="preserve"> </v>
          </cell>
        </row>
        <row r="8">
          <cell r="A8">
            <v>3</v>
          </cell>
          <cell r="B8">
            <v>1</v>
          </cell>
          <cell r="E8" t="str">
            <v xml:space="preserve"> </v>
          </cell>
          <cell r="F8">
            <v>0</v>
          </cell>
          <cell r="G8">
            <v>0</v>
          </cell>
          <cell r="H8">
            <v>0</v>
          </cell>
          <cell r="I8">
            <v>0</v>
          </cell>
          <cell r="J8">
            <v>0</v>
          </cell>
          <cell r="K8">
            <v>0</v>
          </cell>
          <cell r="L8">
            <v>0</v>
          </cell>
          <cell r="M8">
            <v>0</v>
          </cell>
          <cell r="N8">
            <v>0</v>
          </cell>
          <cell r="O8">
            <v>0</v>
          </cell>
          <cell r="P8">
            <v>0</v>
          </cell>
          <cell r="Q8">
            <v>0</v>
          </cell>
          <cell r="R8">
            <v>0</v>
          </cell>
          <cell r="S8">
            <v>0</v>
          </cell>
          <cell r="T8" t="str">
            <v xml:space="preserve"> </v>
          </cell>
          <cell r="U8" t="str">
            <v xml:space="preserve"> </v>
          </cell>
        </row>
        <row r="9">
          <cell r="A9">
            <v>4</v>
          </cell>
          <cell r="B9">
            <v>1.5</v>
          </cell>
          <cell r="E9" t="str">
            <v xml:space="preserve"> </v>
          </cell>
          <cell r="F9">
            <v>0</v>
          </cell>
          <cell r="G9">
            <v>0</v>
          </cell>
          <cell r="H9">
            <v>0</v>
          </cell>
          <cell r="I9">
            <v>0</v>
          </cell>
          <cell r="J9">
            <v>0</v>
          </cell>
          <cell r="K9">
            <v>0</v>
          </cell>
          <cell r="L9">
            <v>0</v>
          </cell>
          <cell r="M9">
            <v>0</v>
          </cell>
          <cell r="N9">
            <v>0</v>
          </cell>
          <cell r="O9">
            <v>0</v>
          </cell>
          <cell r="P9">
            <v>0</v>
          </cell>
          <cell r="Q9">
            <v>0</v>
          </cell>
          <cell r="R9">
            <v>0</v>
          </cell>
          <cell r="S9">
            <v>0</v>
          </cell>
          <cell r="T9" t="str">
            <v xml:space="preserve"> </v>
          </cell>
          <cell r="U9" t="str">
            <v xml:space="preserve"> </v>
          </cell>
        </row>
        <row r="10">
          <cell r="A10">
            <v>5</v>
          </cell>
          <cell r="B10">
            <v>2</v>
          </cell>
          <cell r="E10" t="str">
            <v xml:space="preserve"> </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t="str">
            <v xml:space="preserve"> </v>
          </cell>
          <cell r="U10" t="str">
            <v xml:space="preserve"> </v>
          </cell>
        </row>
        <row r="11">
          <cell r="A11">
            <v>6</v>
          </cell>
          <cell r="B11">
            <v>2.5</v>
          </cell>
          <cell r="E11" t="str">
            <v xml:space="preserve"> </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t="str">
            <v xml:space="preserve"> </v>
          </cell>
          <cell r="U11" t="str">
            <v xml:space="preserve"> </v>
          </cell>
        </row>
        <row r="12">
          <cell r="A12">
            <v>7</v>
          </cell>
          <cell r="B12">
            <v>3</v>
          </cell>
          <cell r="E12" t="str">
            <v xml:space="preserve"> </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t="str">
            <v xml:space="preserve"> </v>
          </cell>
          <cell r="U12" t="str">
            <v xml:space="preserve"> </v>
          </cell>
        </row>
        <row r="13">
          <cell r="A13">
            <v>8</v>
          </cell>
          <cell r="B13">
            <v>4</v>
          </cell>
          <cell r="E13" t="str">
            <v xml:space="preserve"> </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t="str">
            <v xml:space="preserve"> </v>
          </cell>
          <cell r="U13" t="str">
            <v xml:space="preserve"> </v>
          </cell>
        </row>
        <row r="14">
          <cell r="A14">
            <v>9</v>
          </cell>
          <cell r="B14">
            <v>5</v>
          </cell>
          <cell r="E14" t="str">
            <v xml:space="preserve"> </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t="str">
            <v xml:space="preserve"> </v>
          </cell>
          <cell r="U14" t="str">
            <v xml:space="preserve"> </v>
          </cell>
        </row>
        <row r="15">
          <cell r="A15">
            <v>10</v>
          </cell>
          <cell r="B15">
            <v>6</v>
          </cell>
          <cell r="E15" t="str">
            <v xml:space="preserve"> </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t="str">
            <v xml:space="preserve"> </v>
          </cell>
          <cell r="U15" t="str">
            <v xml:space="preserve"> </v>
          </cell>
        </row>
        <row r="16">
          <cell r="A16">
            <v>11</v>
          </cell>
          <cell r="B16">
            <v>8</v>
          </cell>
          <cell r="E16" t="str">
            <v xml:space="preserve"> </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t="str">
            <v xml:space="preserve"> </v>
          </cell>
          <cell r="U16" t="str">
            <v xml:space="preserve"> </v>
          </cell>
        </row>
        <row r="17">
          <cell r="A17">
            <v>12</v>
          </cell>
          <cell r="B17">
            <v>10</v>
          </cell>
          <cell r="E17" t="str">
            <v xml:space="preserve"> </v>
          </cell>
          <cell r="F17">
            <v>0</v>
          </cell>
          <cell r="G17">
            <v>0</v>
          </cell>
          <cell r="H17">
            <v>0</v>
          </cell>
          <cell r="I17">
            <v>0</v>
          </cell>
          <cell r="J17">
            <v>0</v>
          </cell>
          <cell r="L17">
            <v>0</v>
          </cell>
          <cell r="M17">
            <v>0</v>
          </cell>
          <cell r="N17">
            <v>0</v>
          </cell>
          <cell r="O17">
            <v>0</v>
          </cell>
          <cell r="P17">
            <v>0</v>
          </cell>
          <cell r="Q17">
            <v>0</v>
          </cell>
          <cell r="R17">
            <v>0</v>
          </cell>
          <cell r="S17">
            <v>0</v>
          </cell>
          <cell r="T17" t="str">
            <v xml:space="preserve"> </v>
          </cell>
          <cell r="U17" t="str">
            <v xml:space="preserve"> </v>
          </cell>
        </row>
        <row r="18">
          <cell r="A18">
            <v>13</v>
          </cell>
          <cell r="B18">
            <v>12</v>
          </cell>
          <cell r="E18" t="str">
            <v xml:space="preserve"> </v>
          </cell>
          <cell r="F18">
            <v>0</v>
          </cell>
          <cell r="G18">
            <v>0</v>
          </cell>
          <cell r="H18">
            <v>0</v>
          </cell>
          <cell r="I18">
            <v>0</v>
          </cell>
          <cell r="J18">
            <v>0</v>
          </cell>
          <cell r="L18">
            <v>0</v>
          </cell>
          <cell r="M18">
            <v>0</v>
          </cell>
          <cell r="N18">
            <v>0</v>
          </cell>
          <cell r="O18">
            <v>0</v>
          </cell>
          <cell r="P18">
            <v>0</v>
          </cell>
          <cell r="Q18">
            <v>0</v>
          </cell>
          <cell r="R18">
            <v>0</v>
          </cell>
          <cell r="S18">
            <v>0</v>
          </cell>
          <cell r="T18" t="str">
            <v xml:space="preserve"> </v>
          </cell>
          <cell r="U18" t="str">
            <v xml:space="preserve"> </v>
          </cell>
        </row>
        <row r="19">
          <cell r="A19">
            <v>14</v>
          </cell>
          <cell r="B19">
            <v>14</v>
          </cell>
          <cell r="E19" t="str">
            <v xml:space="preserve"> </v>
          </cell>
          <cell r="F19">
            <v>0</v>
          </cell>
          <cell r="G19">
            <v>0</v>
          </cell>
          <cell r="H19">
            <v>0</v>
          </cell>
          <cell r="I19">
            <v>0</v>
          </cell>
          <cell r="J19">
            <v>0</v>
          </cell>
          <cell r="L19">
            <v>0</v>
          </cell>
          <cell r="M19">
            <v>0</v>
          </cell>
          <cell r="N19">
            <v>0</v>
          </cell>
          <cell r="O19">
            <v>0</v>
          </cell>
          <cell r="P19">
            <v>0</v>
          </cell>
          <cell r="Q19">
            <v>0</v>
          </cell>
          <cell r="R19">
            <v>0</v>
          </cell>
          <cell r="S19">
            <v>0</v>
          </cell>
          <cell r="T19" t="str">
            <v xml:space="preserve"> </v>
          </cell>
          <cell r="U19" t="str">
            <v xml:space="preserve"> </v>
          </cell>
        </row>
        <row r="20">
          <cell r="A20">
            <v>15</v>
          </cell>
          <cell r="B20">
            <v>16</v>
          </cell>
          <cell r="E20" t="str">
            <v xml:space="preserve"> </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t="str">
            <v xml:space="preserve"> </v>
          </cell>
          <cell r="U20" t="str">
            <v xml:space="preserve"> </v>
          </cell>
        </row>
        <row r="21">
          <cell r="A21">
            <v>16</v>
          </cell>
          <cell r="B21">
            <v>18</v>
          </cell>
          <cell r="E21" t="str">
            <v xml:space="preserve"> </v>
          </cell>
          <cell r="F21">
            <v>0</v>
          </cell>
          <cell r="G21">
            <v>0</v>
          </cell>
          <cell r="H21">
            <v>0</v>
          </cell>
          <cell r="I21">
            <v>0</v>
          </cell>
          <cell r="J21">
            <v>0</v>
          </cell>
          <cell r="L21">
            <v>0</v>
          </cell>
          <cell r="M21">
            <v>0</v>
          </cell>
          <cell r="N21">
            <v>0</v>
          </cell>
          <cell r="O21">
            <v>0</v>
          </cell>
          <cell r="P21">
            <v>0</v>
          </cell>
          <cell r="Q21">
            <v>0</v>
          </cell>
          <cell r="R21">
            <v>0</v>
          </cell>
          <cell r="S21">
            <v>0</v>
          </cell>
          <cell r="T21" t="str">
            <v xml:space="preserve"> </v>
          </cell>
          <cell r="U21" t="str">
            <v xml:space="preserve"> </v>
          </cell>
        </row>
        <row r="22">
          <cell r="A22">
            <v>17</v>
          </cell>
          <cell r="B22">
            <v>20</v>
          </cell>
          <cell r="E22" t="str">
            <v xml:space="preserve"> </v>
          </cell>
          <cell r="F22">
            <v>0</v>
          </cell>
          <cell r="G22">
            <v>0</v>
          </cell>
          <cell r="H22">
            <v>0</v>
          </cell>
          <cell r="I22">
            <v>0</v>
          </cell>
          <cell r="J22">
            <v>0</v>
          </cell>
          <cell r="L22">
            <v>0</v>
          </cell>
          <cell r="M22">
            <v>0</v>
          </cell>
          <cell r="N22">
            <v>0</v>
          </cell>
          <cell r="O22">
            <v>0</v>
          </cell>
          <cell r="P22">
            <v>0</v>
          </cell>
          <cell r="Q22">
            <v>0</v>
          </cell>
          <cell r="R22">
            <v>0</v>
          </cell>
          <cell r="S22">
            <v>0</v>
          </cell>
          <cell r="T22" t="str">
            <v xml:space="preserve"> </v>
          </cell>
          <cell r="U22" t="str">
            <v xml:space="preserve"> </v>
          </cell>
        </row>
        <row r="23">
          <cell r="A23">
            <v>18</v>
          </cell>
          <cell r="B23">
            <v>22</v>
          </cell>
          <cell r="E23" t="str">
            <v xml:space="preserve"> </v>
          </cell>
          <cell r="F23">
            <v>0</v>
          </cell>
          <cell r="G23">
            <v>0</v>
          </cell>
          <cell r="H23">
            <v>0</v>
          </cell>
          <cell r="I23">
            <v>0</v>
          </cell>
          <cell r="J23">
            <v>0</v>
          </cell>
          <cell r="L23">
            <v>0</v>
          </cell>
          <cell r="M23">
            <v>0</v>
          </cell>
          <cell r="N23">
            <v>0</v>
          </cell>
          <cell r="O23">
            <v>0</v>
          </cell>
          <cell r="P23">
            <v>0</v>
          </cell>
          <cell r="Q23">
            <v>0</v>
          </cell>
          <cell r="R23">
            <v>0</v>
          </cell>
          <cell r="S23">
            <v>0</v>
          </cell>
          <cell r="T23" t="str">
            <v xml:space="preserve"> </v>
          </cell>
          <cell r="U23" t="str">
            <v xml:space="preserve"> </v>
          </cell>
        </row>
        <row r="24">
          <cell r="A24">
            <v>19</v>
          </cell>
          <cell r="B24">
            <v>24</v>
          </cell>
          <cell r="E24" t="str">
            <v xml:space="preserve"> </v>
          </cell>
          <cell r="F24">
            <v>0</v>
          </cell>
          <cell r="G24">
            <v>0</v>
          </cell>
          <cell r="H24">
            <v>0</v>
          </cell>
          <cell r="I24">
            <v>0</v>
          </cell>
          <cell r="J24">
            <v>0</v>
          </cell>
          <cell r="L24">
            <v>0</v>
          </cell>
          <cell r="M24">
            <v>0</v>
          </cell>
          <cell r="N24">
            <v>0</v>
          </cell>
          <cell r="O24">
            <v>0</v>
          </cell>
          <cell r="P24">
            <v>0</v>
          </cell>
          <cell r="Q24">
            <v>0</v>
          </cell>
          <cell r="R24">
            <v>0</v>
          </cell>
          <cell r="S24">
            <v>0</v>
          </cell>
          <cell r="T24" t="str">
            <v xml:space="preserve"> </v>
          </cell>
          <cell r="U24" t="str">
            <v xml:space="preserve"> </v>
          </cell>
        </row>
        <row r="25">
          <cell r="A25">
            <v>20</v>
          </cell>
          <cell r="B25">
            <v>26</v>
          </cell>
          <cell r="E25" t="str">
            <v xml:space="preserve"> </v>
          </cell>
          <cell r="F25">
            <v>0</v>
          </cell>
          <cell r="G25">
            <v>0</v>
          </cell>
          <cell r="H25">
            <v>0</v>
          </cell>
          <cell r="I25">
            <v>0</v>
          </cell>
          <cell r="J25">
            <v>0</v>
          </cell>
          <cell r="L25">
            <v>0</v>
          </cell>
          <cell r="M25">
            <v>0</v>
          </cell>
          <cell r="N25">
            <v>0</v>
          </cell>
          <cell r="O25">
            <v>0</v>
          </cell>
          <cell r="P25">
            <v>0</v>
          </cell>
          <cell r="Q25">
            <v>0</v>
          </cell>
          <cell r="R25">
            <v>0</v>
          </cell>
          <cell r="S25">
            <v>0</v>
          </cell>
          <cell r="T25" t="str">
            <v xml:space="preserve"> </v>
          </cell>
          <cell r="U25" t="str">
            <v xml:space="preserve"> </v>
          </cell>
        </row>
        <row r="26">
          <cell r="A26">
            <v>21</v>
          </cell>
          <cell r="B26">
            <v>28</v>
          </cell>
          <cell r="E26" t="str">
            <v xml:space="preserve"> </v>
          </cell>
          <cell r="F26">
            <v>0</v>
          </cell>
          <cell r="G26">
            <v>0</v>
          </cell>
          <cell r="H26">
            <v>0</v>
          </cell>
          <cell r="I26">
            <v>0</v>
          </cell>
          <cell r="J26">
            <v>0</v>
          </cell>
          <cell r="L26">
            <v>0</v>
          </cell>
          <cell r="M26">
            <v>0</v>
          </cell>
          <cell r="N26">
            <v>0</v>
          </cell>
          <cell r="O26">
            <v>0</v>
          </cell>
          <cell r="P26">
            <v>0</v>
          </cell>
          <cell r="Q26">
            <v>0</v>
          </cell>
          <cell r="R26">
            <v>0</v>
          </cell>
          <cell r="S26">
            <v>0</v>
          </cell>
          <cell r="T26" t="str">
            <v xml:space="preserve"> </v>
          </cell>
          <cell r="U26" t="str">
            <v xml:space="preserve"> </v>
          </cell>
        </row>
        <row r="27">
          <cell r="A27">
            <v>22</v>
          </cell>
          <cell r="B27">
            <v>30</v>
          </cell>
          <cell r="E27" t="str">
            <v xml:space="preserve"> </v>
          </cell>
          <cell r="F27">
            <v>0</v>
          </cell>
          <cell r="G27">
            <v>0</v>
          </cell>
          <cell r="H27">
            <v>0</v>
          </cell>
          <cell r="I27">
            <v>0</v>
          </cell>
          <cell r="J27">
            <v>0</v>
          </cell>
          <cell r="L27">
            <v>0</v>
          </cell>
          <cell r="M27">
            <v>0</v>
          </cell>
          <cell r="N27">
            <v>0</v>
          </cell>
          <cell r="O27">
            <v>0</v>
          </cell>
          <cell r="P27">
            <v>0</v>
          </cell>
          <cell r="Q27">
            <v>0</v>
          </cell>
          <cell r="R27">
            <v>0</v>
          </cell>
          <cell r="S27">
            <v>0</v>
          </cell>
          <cell r="T27" t="str">
            <v xml:space="preserve"> </v>
          </cell>
          <cell r="U27" t="str">
            <v xml:space="preserve"> </v>
          </cell>
        </row>
        <row r="28">
          <cell r="A28">
            <v>23</v>
          </cell>
          <cell r="B28">
            <v>32</v>
          </cell>
          <cell r="E28" t="str">
            <v xml:space="preserve"> </v>
          </cell>
          <cell r="F28">
            <v>0</v>
          </cell>
          <cell r="G28">
            <v>0</v>
          </cell>
          <cell r="H28">
            <v>0</v>
          </cell>
          <cell r="I28">
            <v>0</v>
          </cell>
          <cell r="J28">
            <v>0</v>
          </cell>
          <cell r="L28">
            <v>0</v>
          </cell>
          <cell r="M28">
            <v>0</v>
          </cell>
          <cell r="N28">
            <v>0</v>
          </cell>
          <cell r="O28">
            <v>0</v>
          </cell>
          <cell r="P28">
            <v>0</v>
          </cell>
          <cell r="Q28">
            <v>0</v>
          </cell>
          <cell r="R28">
            <v>0</v>
          </cell>
          <cell r="S28">
            <v>0</v>
          </cell>
          <cell r="T28" t="str">
            <v xml:space="preserve"> </v>
          </cell>
          <cell r="U28" t="str">
            <v xml:space="preserve"> </v>
          </cell>
        </row>
        <row r="29">
          <cell r="A29">
            <v>24</v>
          </cell>
          <cell r="B29">
            <v>34</v>
          </cell>
          <cell r="E29" t="str">
            <v xml:space="preserve"> </v>
          </cell>
          <cell r="F29">
            <v>0</v>
          </cell>
          <cell r="G29">
            <v>0</v>
          </cell>
          <cell r="H29">
            <v>0</v>
          </cell>
          <cell r="I29">
            <v>0</v>
          </cell>
          <cell r="J29">
            <v>0</v>
          </cell>
          <cell r="L29">
            <v>0</v>
          </cell>
          <cell r="M29">
            <v>0</v>
          </cell>
          <cell r="N29">
            <v>0</v>
          </cell>
          <cell r="O29">
            <v>0</v>
          </cell>
          <cell r="P29">
            <v>0</v>
          </cell>
          <cell r="Q29">
            <v>0</v>
          </cell>
          <cell r="R29">
            <v>0</v>
          </cell>
          <cell r="S29">
            <v>0</v>
          </cell>
          <cell r="T29" t="str">
            <v xml:space="preserve"> </v>
          </cell>
          <cell r="U29" t="str">
            <v xml:space="preserve"> </v>
          </cell>
        </row>
        <row r="30">
          <cell r="A30">
            <v>25</v>
          </cell>
          <cell r="B30">
            <v>36</v>
          </cell>
          <cell r="E30" t="str">
            <v xml:space="preserve"> </v>
          </cell>
          <cell r="F30">
            <v>0</v>
          </cell>
          <cell r="G30">
            <v>0</v>
          </cell>
          <cell r="H30">
            <v>0</v>
          </cell>
          <cell r="I30">
            <v>0</v>
          </cell>
          <cell r="J30">
            <v>0</v>
          </cell>
          <cell r="L30">
            <v>0</v>
          </cell>
          <cell r="M30">
            <v>0</v>
          </cell>
          <cell r="N30">
            <v>0</v>
          </cell>
          <cell r="O30">
            <v>0</v>
          </cell>
          <cell r="P30">
            <v>0</v>
          </cell>
          <cell r="Q30">
            <v>0</v>
          </cell>
          <cell r="R30">
            <v>0</v>
          </cell>
          <cell r="S30">
            <v>0</v>
          </cell>
          <cell r="T30" t="str">
            <v xml:space="preserve"> </v>
          </cell>
          <cell r="U30" t="str">
            <v xml:space="preserve"> </v>
          </cell>
        </row>
        <row r="31">
          <cell r="A31">
            <v>26</v>
          </cell>
          <cell r="B31">
            <v>38</v>
          </cell>
          <cell r="E31" t="str">
            <v xml:space="preserve"> </v>
          </cell>
          <cell r="F31">
            <v>0</v>
          </cell>
          <cell r="G31">
            <v>0</v>
          </cell>
          <cell r="H31">
            <v>0</v>
          </cell>
          <cell r="I31">
            <v>0</v>
          </cell>
          <cell r="J31">
            <v>0</v>
          </cell>
          <cell r="L31">
            <v>0</v>
          </cell>
          <cell r="M31">
            <v>0</v>
          </cell>
          <cell r="N31">
            <v>0</v>
          </cell>
          <cell r="O31">
            <v>0</v>
          </cell>
          <cell r="P31">
            <v>0</v>
          </cell>
          <cell r="Q31">
            <v>0</v>
          </cell>
          <cell r="R31">
            <v>0</v>
          </cell>
          <cell r="S31">
            <v>0</v>
          </cell>
          <cell r="T31" t="str">
            <v xml:space="preserve"> </v>
          </cell>
          <cell r="U31" t="str">
            <v xml:space="preserve"> </v>
          </cell>
        </row>
        <row r="32">
          <cell r="A32">
            <v>27</v>
          </cell>
          <cell r="B32">
            <v>40</v>
          </cell>
          <cell r="E32" t="str">
            <v xml:space="preserve"> </v>
          </cell>
          <cell r="F32">
            <v>0</v>
          </cell>
          <cell r="G32">
            <v>0</v>
          </cell>
          <cell r="H32">
            <v>0</v>
          </cell>
          <cell r="I32">
            <v>0</v>
          </cell>
          <cell r="J32">
            <v>0</v>
          </cell>
          <cell r="L32">
            <v>0</v>
          </cell>
          <cell r="M32">
            <v>0</v>
          </cell>
          <cell r="N32">
            <v>0</v>
          </cell>
          <cell r="O32">
            <v>0</v>
          </cell>
          <cell r="P32">
            <v>0</v>
          </cell>
          <cell r="Q32">
            <v>0</v>
          </cell>
          <cell r="R32">
            <v>0</v>
          </cell>
          <cell r="S32">
            <v>0</v>
          </cell>
          <cell r="T32" t="str">
            <v xml:space="preserve"> </v>
          </cell>
          <cell r="U32" t="str">
            <v xml:space="preserve"> </v>
          </cell>
        </row>
        <row r="33">
          <cell r="A33">
            <v>28</v>
          </cell>
          <cell r="B33">
            <v>42</v>
          </cell>
          <cell r="E33" t="str">
            <v xml:space="preserve"> </v>
          </cell>
          <cell r="F33">
            <v>0</v>
          </cell>
          <cell r="G33">
            <v>0</v>
          </cell>
          <cell r="H33">
            <v>0</v>
          </cell>
          <cell r="I33">
            <v>0</v>
          </cell>
          <cell r="J33">
            <v>0</v>
          </cell>
          <cell r="L33">
            <v>0</v>
          </cell>
          <cell r="M33">
            <v>0</v>
          </cell>
          <cell r="N33">
            <v>0</v>
          </cell>
          <cell r="O33">
            <v>0</v>
          </cell>
          <cell r="P33">
            <v>0</v>
          </cell>
          <cell r="Q33">
            <v>0</v>
          </cell>
          <cell r="R33">
            <v>0</v>
          </cell>
          <cell r="S33">
            <v>0</v>
          </cell>
          <cell r="T33" t="str">
            <v xml:space="preserve"> </v>
          </cell>
          <cell r="U33" t="str">
            <v xml:space="preserve"> </v>
          </cell>
        </row>
        <row r="34">
          <cell r="A34">
            <v>29</v>
          </cell>
          <cell r="B34">
            <v>44</v>
          </cell>
          <cell r="E34" t="str">
            <v xml:space="preserve"> </v>
          </cell>
          <cell r="F34">
            <v>0</v>
          </cell>
          <cell r="G34">
            <v>0</v>
          </cell>
          <cell r="H34">
            <v>0</v>
          </cell>
          <cell r="I34">
            <v>0</v>
          </cell>
          <cell r="J34">
            <v>0</v>
          </cell>
          <cell r="L34">
            <v>0</v>
          </cell>
          <cell r="M34">
            <v>0</v>
          </cell>
          <cell r="N34">
            <v>0</v>
          </cell>
          <cell r="O34">
            <v>0</v>
          </cell>
          <cell r="P34">
            <v>0</v>
          </cell>
          <cell r="Q34">
            <v>0</v>
          </cell>
          <cell r="R34">
            <v>0</v>
          </cell>
          <cell r="S34">
            <v>0</v>
          </cell>
          <cell r="T34" t="str">
            <v xml:space="preserve"> </v>
          </cell>
          <cell r="U34" t="str">
            <v xml:space="preserve"> </v>
          </cell>
        </row>
        <row r="35">
          <cell r="A35">
            <v>30</v>
          </cell>
          <cell r="B35">
            <v>46</v>
          </cell>
          <cell r="E35" t="str">
            <v xml:space="preserve"> </v>
          </cell>
          <cell r="F35">
            <v>0</v>
          </cell>
          <cell r="G35">
            <v>0</v>
          </cell>
          <cell r="H35">
            <v>0</v>
          </cell>
          <cell r="I35">
            <v>0</v>
          </cell>
          <cell r="J35">
            <v>0</v>
          </cell>
          <cell r="L35">
            <v>0</v>
          </cell>
          <cell r="M35">
            <v>0</v>
          </cell>
          <cell r="N35">
            <v>0</v>
          </cell>
          <cell r="O35">
            <v>0</v>
          </cell>
          <cell r="P35">
            <v>0</v>
          </cell>
          <cell r="Q35">
            <v>0</v>
          </cell>
          <cell r="R35">
            <v>0</v>
          </cell>
          <cell r="S35">
            <v>0</v>
          </cell>
          <cell r="T35" t="str">
            <v xml:space="preserve"> </v>
          </cell>
          <cell r="U35" t="str">
            <v xml:space="preserve"> </v>
          </cell>
        </row>
        <row r="36">
          <cell r="A36">
            <v>31</v>
          </cell>
          <cell r="B36">
            <v>48</v>
          </cell>
          <cell r="E36" t="str">
            <v xml:space="preserve"> </v>
          </cell>
          <cell r="F36">
            <v>0</v>
          </cell>
          <cell r="G36">
            <v>0</v>
          </cell>
          <cell r="H36">
            <v>0</v>
          </cell>
          <cell r="I36">
            <v>0</v>
          </cell>
          <cell r="J36">
            <v>0</v>
          </cell>
          <cell r="L36">
            <v>0</v>
          </cell>
          <cell r="M36">
            <v>0</v>
          </cell>
          <cell r="N36">
            <v>0</v>
          </cell>
          <cell r="O36">
            <v>0</v>
          </cell>
          <cell r="P36">
            <v>0</v>
          </cell>
          <cell r="Q36">
            <v>0</v>
          </cell>
          <cell r="R36">
            <v>0</v>
          </cell>
          <cell r="S36">
            <v>0</v>
          </cell>
          <cell r="T36" t="str">
            <v xml:space="preserve"> </v>
          </cell>
          <cell r="U36" t="str">
            <v xml:space="preserve"> </v>
          </cell>
        </row>
        <row r="37">
          <cell r="A37">
            <v>32</v>
          </cell>
          <cell r="B37">
            <v>52</v>
          </cell>
          <cell r="E37" t="str">
            <v xml:space="preserve"> </v>
          </cell>
          <cell r="F37">
            <v>0</v>
          </cell>
          <cell r="G37">
            <v>0</v>
          </cell>
          <cell r="H37">
            <v>0</v>
          </cell>
          <cell r="I37">
            <v>0</v>
          </cell>
          <cell r="J37">
            <v>0</v>
          </cell>
          <cell r="L37">
            <v>0</v>
          </cell>
          <cell r="M37">
            <v>0</v>
          </cell>
          <cell r="N37">
            <v>0</v>
          </cell>
          <cell r="O37">
            <v>0</v>
          </cell>
          <cell r="P37">
            <v>0</v>
          </cell>
          <cell r="Q37">
            <v>0</v>
          </cell>
          <cell r="R37">
            <v>0</v>
          </cell>
          <cell r="S37">
            <v>0</v>
          </cell>
          <cell r="T37" t="str">
            <v xml:space="preserve"> </v>
          </cell>
          <cell r="U37" t="str">
            <v xml:space="preserve"> </v>
          </cell>
        </row>
        <row r="38">
          <cell r="A38">
            <v>33</v>
          </cell>
          <cell r="B38">
            <v>56</v>
          </cell>
          <cell r="E38" t="str">
            <v xml:space="preserve"> </v>
          </cell>
          <cell r="F38">
            <v>0</v>
          </cell>
          <cell r="G38">
            <v>0</v>
          </cell>
          <cell r="H38">
            <v>0</v>
          </cell>
          <cell r="I38">
            <v>0</v>
          </cell>
          <cell r="J38">
            <v>0</v>
          </cell>
          <cell r="L38">
            <v>0</v>
          </cell>
          <cell r="M38">
            <v>0</v>
          </cell>
          <cell r="N38">
            <v>0</v>
          </cell>
          <cell r="O38">
            <v>0</v>
          </cell>
          <cell r="P38">
            <v>0</v>
          </cell>
          <cell r="Q38">
            <v>0</v>
          </cell>
          <cell r="R38">
            <v>0</v>
          </cell>
          <cell r="S38">
            <v>0</v>
          </cell>
          <cell r="T38" t="str">
            <v xml:space="preserve"> </v>
          </cell>
          <cell r="U38" t="str">
            <v xml:space="preserve"> </v>
          </cell>
        </row>
        <row r="39">
          <cell r="A39">
            <v>34</v>
          </cell>
          <cell r="B39">
            <v>60</v>
          </cell>
          <cell r="E39" t="str">
            <v xml:space="preserve"> </v>
          </cell>
          <cell r="F39">
            <v>0</v>
          </cell>
          <cell r="G39">
            <v>0</v>
          </cell>
          <cell r="H39">
            <v>0</v>
          </cell>
          <cell r="I39">
            <v>0</v>
          </cell>
          <cell r="J39">
            <v>0</v>
          </cell>
          <cell r="L39">
            <v>0</v>
          </cell>
          <cell r="M39">
            <v>0</v>
          </cell>
          <cell r="N39">
            <v>0</v>
          </cell>
          <cell r="O39">
            <v>0</v>
          </cell>
          <cell r="P39">
            <v>0</v>
          </cell>
          <cell r="Q39">
            <v>0</v>
          </cell>
          <cell r="R39">
            <v>0</v>
          </cell>
          <cell r="S39">
            <v>0</v>
          </cell>
          <cell r="T39" t="str">
            <v xml:space="preserve"> </v>
          </cell>
          <cell r="U39" t="str">
            <v xml:space="preserve"> </v>
          </cell>
        </row>
        <row r="40">
          <cell r="A40">
            <v>35</v>
          </cell>
          <cell r="B40">
            <v>64</v>
          </cell>
          <cell r="E40" t="str">
            <v xml:space="preserve"> </v>
          </cell>
          <cell r="F40">
            <v>0</v>
          </cell>
          <cell r="G40">
            <v>0</v>
          </cell>
          <cell r="H40">
            <v>0</v>
          </cell>
          <cell r="I40">
            <v>0</v>
          </cell>
          <cell r="J40">
            <v>0</v>
          </cell>
          <cell r="L40">
            <v>0</v>
          </cell>
          <cell r="M40">
            <v>0</v>
          </cell>
          <cell r="N40">
            <v>0</v>
          </cell>
          <cell r="O40">
            <v>0</v>
          </cell>
          <cell r="P40">
            <v>0</v>
          </cell>
          <cell r="Q40">
            <v>0</v>
          </cell>
          <cell r="R40">
            <v>0</v>
          </cell>
          <cell r="S40">
            <v>0</v>
          </cell>
          <cell r="T40" t="str">
            <v xml:space="preserve"> </v>
          </cell>
          <cell r="U40" t="str">
            <v xml:space="preserve"> </v>
          </cell>
        </row>
        <row r="41">
          <cell r="A41">
            <v>36</v>
          </cell>
          <cell r="B41">
            <v>68</v>
          </cell>
          <cell r="E41" t="str">
            <v xml:space="preserve"> </v>
          </cell>
          <cell r="F41">
            <v>0</v>
          </cell>
          <cell r="G41">
            <v>0</v>
          </cell>
          <cell r="H41">
            <v>0</v>
          </cell>
          <cell r="I41">
            <v>0</v>
          </cell>
          <cell r="J41">
            <v>0</v>
          </cell>
          <cell r="L41">
            <v>0</v>
          </cell>
          <cell r="M41">
            <v>0</v>
          </cell>
          <cell r="N41">
            <v>0</v>
          </cell>
          <cell r="O41">
            <v>0</v>
          </cell>
          <cell r="P41">
            <v>0</v>
          </cell>
          <cell r="Q41">
            <v>0</v>
          </cell>
          <cell r="R41">
            <v>0</v>
          </cell>
          <cell r="S41">
            <v>0</v>
          </cell>
          <cell r="T41" t="str">
            <v xml:space="preserve"> </v>
          </cell>
          <cell r="U41" t="str">
            <v xml:space="preserve"> </v>
          </cell>
        </row>
        <row r="42">
          <cell r="A42">
            <v>37</v>
          </cell>
          <cell r="B42">
            <v>72</v>
          </cell>
          <cell r="E42" t="str">
            <v xml:space="preserve"> </v>
          </cell>
          <cell r="F42">
            <v>0</v>
          </cell>
          <cell r="G42">
            <v>0</v>
          </cell>
          <cell r="H42">
            <v>0</v>
          </cell>
          <cell r="I42">
            <v>0</v>
          </cell>
          <cell r="J42">
            <v>0</v>
          </cell>
          <cell r="L42">
            <v>0</v>
          </cell>
          <cell r="M42">
            <v>0</v>
          </cell>
          <cell r="N42">
            <v>0</v>
          </cell>
          <cell r="O42">
            <v>0</v>
          </cell>
          <cell r="P42">
            <v>0</v>
          </cell>
          <cell r="Q42">
            <v>0</v>
          </cell>
          <cell r="R42">
            <v>0</v>
          </cell>
          <cell r="S42">
            <v>0</v>
          </cell>
          <cell r="T42" t="str">
            <v xml:space="preserve"> </v>
          </cell>
          <cell r="U42" t="str">
            <v xml:space="preserve"> </v>
          </cell>
        </row>
        <row r="43">
          <cell r="A43">
            <v>38</v>
          </cell>
          <cell r="B43">
            <v>76</v>
          </cell>
          <cell r="E43" t="str">
            <v xml:space="preserve"> </v>
          </cell>
          <cell r="F43">
            <v>0</v>
          </cell>
          <cell r="G43">
            <v>0</v>
          </cell>
          <cell r="H43">
            <v>0</v>
          </cell>
          <cell r="I43">
            <v>0</v>
          </cell>
          <cell r="J43">
            <v>0</v>
          </cell>
          <cell r="L43">
            <v>0</v>
          </cell>
          <cell r="M43">
            <v>0</v>
          </cell>
          <cell r="N43">
            <v>0</v>
          </cell>
          <cell r="O43">
            <v>0</v>
          </cell>
          <cell r="P43">
            <v>0</v>
          </cell>
          <cell r="Q43">
            <v>0</v>
          </cell>
          <cell r="R43">
            <v>0</v>
          </cell>
          <cell r="S43">
            <v>0</v>
          </cell>
          <cell r="T43" t="str">
            <v xml:space="preserve"> </v>
          </cell>
          <cell r="U43" t="str">
            <v xml:space="preserve"> </v>
          </cell>
        </row>
        <row r="44">
          <cell r="A44">
            <v>39</v>
          </cell>
          <cell r="B44">
            <v>80</v>
          </cell>
          <cell r="E44" t="str">
            <v xml:space="preserve"> </v>
          </cell>
          <cell r="F44">
            <v>0</v>
          </cell>
          <cell r="G44">
            <v>0</v>
          </cell>
          <cell r="H44">
            <v>0</v>
          </cell>
          <cell r="I44">
            <v>0</v>
          </cell>
          <cell r="J44">
            <v>0</v>
          </cell>
          <cell r="L44">
            <v>0</v>
          </cell>
          <cell r="M44">
            <v>0</v>
          </cell>
          <cell r="N44">
            <v>0</v>
          </cell>
          <cell r="O44">
            <v>0</v>
          </cell>
          <cell r="P44">
            <v>0</v>
          </cell>
          <cell r="Q44">
            <v>0</v>
          </cell>
          <cell r="R44">
            <v>0</v>
          </cell>
          <cell r="S44">
            <v>0</v>
          </cell>
          <cell r="T44" t="str">
            <v xml:space="preserve"> </v>
          </cell>
          <cell r="U44" t="str">
            <v xml:space="preserve"> </v>
          </cell>
        </row>
        <row r="45">
          <cell r="A45" t="str">
            <v>AVE.</v>
          </cell>
          <cell r="B45" t="str">
            <v xml:space="preserve"> </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t="str">
            <v xml:space="preserve"> </v>
          </cell>
          <cell r="U45" t="str">
            <v xml:space="preserve"> </v>
          </cell>
        </row>
        <row r="47">
          <cell r="A47" t="str">
            <v>*** Reference Paper : Predict Fittings For Piping Systems ***</v>
          </cell>
          <cell r="K47" t="str">
            <v>Fc = 0.25  Utility Supply Lines, OSBL</v>
          </cell>
          <cell r="R47" t="str">
            <v>Fc = 2.00  Manifold Type Piping</v>
          </cell>
        </row>
        <row r="48">
          <cell r="D48" t="str">
            <v xml:space="preserve">   By William B. Hooper , Monsanto Co.</v>
          </cell>
          <cell r="K48" t="str">
            <v xml:space="preserve">        (PIPE JOINT FACTOR Fp = 100%)</v>
          </cell>
          <cell r="R48" t="str">
            <v xml:space="preserve">        (PIPE JOINT FACTOR Fp = 0%)</v>
          </cell>
        </row>
        <row r="49">
          <cell r="K49" t="str">
            <v>Fc = 0.50  Long, Straight Piping Run</v>
          </cell>
          <cell r="R49" t="str">
            <v>Fc = 4.00  Very Complex Manifolds</v>
          </cell>
        </row>
        <row r="50">
          <cell r="A50" t="str">
            <v>The number and types of pipe fittings can be estimated by this method</v>
          </cell>
          <cell r="K50" t="str">
            <v xml:space="preserve">        (PIPE JOINT FACTOR Fp = 100%)</v>
          </cell>
          <cell r="R50" t="str">
            <v xml:space="preserve">        (PIPE JOINT FACTOR Fp = 0%)</v>
          </cell>
        </row>
        <row r="51">
          <cell r="A51" t="str">
            <v>long before the piping isometrics are done. Pipe size and a general idea</v>
          </cell>
          <cell r="K51" t="str">
            <v>Fc = 1.00  Normal Piping</v>
          </cell>
        </row>
        <row r="52">
          <cell r="A52" t="str">
            <v>of the system's complexity are all that is needed.</v>
          </cell>
          <cell r="K52" t="str">
            <v xml:space="preserve">        (PIPE JOINT FACTOR Fp = 10%)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ieu02_KQH_31-12(DU)"/>
      <sheetName val="CC_TH_1-9"/>
      <sheetName val="CC_TH_31-12"/>
      <sheetName val="Bieu 02B_THTH_in"/>
      <sheetName val="Bieu02C"/>
      <sheetName val="SLCMĐ"/>
      <sheetName val="DSCMD_TONG_KH23"/>
      <sheetName val="DSCMD_Nam2024"/>
      <sheetName val="DSCMD_NNsangPNN"/>
      <sheetName val="DSCMD_NNsangODT"/>
      <sheetName val="DSCMD_PNNkoODTsangODT"/>
      <sheetName val="DS_CMĐ HGĐCN_CPH"/>
      <sheetName val="Bieu01_HT2022_(DuLieuThoTK)"/>
      <sheetName val="SL_DA_THTH"/>
      <sheetName val="LoLung"/>
      <sheetName val="Bieu 01_THTH"/>
      <sheetName val="Bieu02_KQTH"/>
      <sheetName val="Bieu01_HT2022"/>
      <sheetName val="Bieu 06_DMKHSDĐ"/>
      <sheetName val="Bieu 03_CTKH"/>
      <sheetName val="Bieu 04_CMD"/>
      <sheetName val="Bieu 04B_CMD_BĐC"/>
      <sheetName val="Bieu 04C_DM_Lua"/>
      <sheetName val="Bieu05_CTTHO"/>
      <sheetName val="Bieu 05B_THD"/>
      <sheetName val="CC_2023"/>
      <sheetName val="Số lượng dự án"/>
      <sheetName val="Sheet4"/>
      <sheetName val="KhongtrinhKHSDD"/>
      <sheetName val="Bieu 07_DM_HUY"/>
      <sheetName val="So luong dat lua"/>
      <sheetName val="Bieu 05_huy KH"/>
      <sheetName val="Bieu 06_huy 3 NAM)"/>
      <sheetName val="BCTM"/>
      <sheetName val="HQKTXH"/>
      <sheetName val="BieuPluc3.5_B"/>
      <sheetName val="BieuPluc3.5_A"/>
      <sheetName val="THD_CPH"/>
      <sheetName val="B10_THD_coQDTHO_XONG"/>
      <sheetName val="THTH_THO"/>
      <sheetName val="CC_THTHoi"/>
      <sheetName val="KQTHO_1-9"/>
      <sheetName val="KQTHO_31-12"/>
      <sheetName val="LUA_CPH"/>
      <sheetName val="DM_3 nam CT"/>
      <sheetName val="Sheet2"/>
      <sheetName val="KĐK_ke hoach"/>
      <sheetName val="sỞ ĐỀ XUẤT HỦY"/>
      <sheetName val="Bieu 05_2015-2016-2017"/>
      <sheetName val="Bang kiem soat chi tieu"/>
      <sheetName val="An Bình"/>
      <sheetName val="An Hòa"/>
      <sheetName val="Danh sach ĐCQMVT"/>
      <sheetName val="Bieu10_KQTHoi"/>
      <sheetName val="Bieu 05_KQTH_3nam"/>
      <sheetName val="2015C-2018"/>
      <sheetName val="Sheet1"/>
      <sheetName val="Đã thực hiện"/>
      <sheetName val="Bieu06_CSD"/>
      <sheetName val="Bieu07-CN"/>
      <sheetName val="TH_KH2015"/>
      <sheetName val="Phước Tân"/>
      <sheetName val="Long Bình"/>
      <sheetName val="Long Bình Tân"/>
      <sheetName val="Trung Dũng"/>
      <sheetName val="Thống Nhất"/>
      <sheetName val="Thanh Bình"/>
      <sheetName val="Hiệp Hòa"/>
      <sheetName val="Trảng Dài"/>
      <sheetName val="Tân Vạn"/>
      <sheetName val="Tân Tiến"/>
      <sheetName val="Tân Hạnh"/>
      <sheetName val="Tân Hiệp"/>
      <sheetName val="Tân Hòa"/>
      <sheetName val="Tân Mai"/>
      <sheetName val="Tân Phong"/>
      <sheetName val="Tân Biên"/>
      <sheetName val="Bình Đa"/>
      <sheetName val="Bửu Hòa"/>
      <sheetName val="Bửu Long"/>
      <sheetName val="Hố Nai"/>
      <sheetName val="Hóa An"/>
      <sheetName val="Hòa Bình"/>
      <sheetName val="Quyết Thắng"/>
      <sheetName val="Long Hưng"/>
      <sheetName val="Tam Hiệp"/>
      <sheetName val="Quang Vinh"/>
      <sheetName val="Tam Hòa"/>
      <sheetName val="Tam Phướ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3">
          <cell r="A3" t="str">
            <v>bienhoa3</v>
          </cell>
          <cell r="B3" t="str">
            <v>XYK</v>
          </cell>
          <cell r="C3" t="str">
            <v>Trạm tiếp nhận dầu của Trung đoàn 935 - Sư đoàn 370</v>
          </cell>
          <cell r="D3" t="str">
            <v>Bửu Long</v>
          </cell>
          <cell r="E3" t="str">
            <v>CQP</v>
          </cell>
          <cell r="F3">
            <v>0.26</v>
          </cell>
        </row>
        <row r="4">
          <cell r="A4" t="str">
            <v>bienhoa34</v>
          </cell>
          <cell r="B4" t="str">
            <v>XYK</v>
          </cell>
          <cell r="C4" t="str">
            <v xml:space="preserve">Đồn Công an Khu công nghiệp Tam Phước </v>
          </cell>
          <cell r="D4" t="str">
            <v>Tam Phước</v>
          </cell>
          <cell r="E4" t="str">
            <v>CAN</v>
          </cell>
          <cell r="F4">
            <v>0.21</v>
          </cell>
        </row>
        <row r="5">
          <cell r="A5" t="str">
            <v>bienhoa36</v>
          </cell>
          <cell r="B5" t="str">
            <v>XYK</v>
          </cell>
          <cell r="C5" t="str">
            <v>Trung Đoàn Cảnh sát cơ động và Trung tâm huấn luyện Quân sự Thể dục thể thao</v>
          </cell>
          <cell r="D5" t="str">
            <v>Tân Phong</v>
          </cell>
          <cell r="E5" t="str">
            <v>CAN</v>
          </cell>
          <cell r="F5">
            <v>26.24</v>
          </cell>
        </row>
        <row r="6">
          <cell r="A6" t="str">
            <v>bienhoa35</v>
          </cell>
          <cell r="B6" t="str">
            <v>XYK</v>
          </cell>
          <cell r="C6" t="str">
            <v>Phòng PC 68</v>
          </cell>
          <cell r="D6" t="str">
            <v>An Bình</v>
          </cell>
          <cell r="E6" t="str">
            <v>CAN</v>
          </cell>
          <cell r="F6">
            <v>1.1000000000000001</v>
          </cell>
        </row>
        <row r="7">
          <cell r="A7" t="str">
            <v>bienhoa1120</v>
          </cell>
          <cell r="B7" t="str">
            <v>XYK</v>
          </cell>
          <cell r="C7" t="str">
            <v>Trụ sở Công an phường An Hòa</v>
          </cell>
          <cell r="D7" t="str">
            <v>An Hòa</v>
          </cell>
          <cell r="E7" t="str">
            <v>CAN</v>
          </cell>
          <cell r="F7">
            <v>0.04</v>
          </cell>
        </row>
        <row r="8">
          <cell r="A8" t="str">
            <v>bienhoa56</v>
          </cell>
          <cell r="B8" t="str">
            <v>XYK</v>
          </cell>
          <cell r="C8" t="str">
            <v>Khu công nghiệp Amata (mở rộng)</v>
          </cell>
          <cell r="D8" t="str">
            <v>Long Bình</v>
          </cell>
          <cell r="E8" t="str">
            <v>SKK</v>
          </cell>
          <cell r="F8">
            <v>52.5</v>
          </cell>
        </row>
        <row r="9">
          <cell r="A9" t="str">
            <v>bienhoa65-1</v>
          </cell>
          <cell r="B9" t="str">
            <v>XYK</v>
          </cell>
          <cell r="C9" t="str">
            <v>Cụm công nghiệp Dốc 47</v>
          </cell>
          <cell r="D9" t="str">
            <v>Tam Phước</v>
          </cell>
          <cell r="E9" t="str">
            <v>SKN</v>
          </cell>
          <cell r="F9">
            <v>31.2</v>
          </cell>
        </row>
        <row r="10">
          <cell r="A10" t="str">
            <v>bienhoa223</v>
          </cell>
          <cell r="B10" t="str">
            <v>XYK</v>
          </cell>
          <cell r="C10" t="str">
            <v>Mở rộng khu điều trị bắt buộc (Viện Pháp y Tâm thần)</v>
          </cell>
          <cell r="D10" t="str">
            <v>Tân Phong</v>
          </cell>
          <cell r="E10" t="str">
            <v>DYT</v>
          </cell>
          <cell r="F10">
            <v>0.8</v>
          </cell>
        </row>
        <row r="11">
          <cell r="A11" t="str">
            <v>bienhoa254</v>
          </cell>
          <cell r="B11" t="str">
            <v>XYK</v>
          </cell>
          <cell r="C11" t="str">
            <v>Trường THPT Chu Văn An</v>
          </cell>
          <cell r="D11" t="str">
            <v>Hóa An</v>
          </cell>
          <cell r="E11" t="str">
            <v>DGD</v>
          </cell>
          <cell r="F11">
            <v>1.33</v>
          </cell>
        </row>
        <row r="12">
          <cell r="A12" t="str">
            <v>bienhoa266</v>
          </cell>
          <cell r="B12" t="str">
            <v>XYK</v>
          </cell>
          <cell r="C12" t="str">
            <v xml:space="preserve">Trường THCS Bình Đa </v>
          </cell>
          <cell r="D12" t="str">
            <v>Bình Đa</v>
          </cell>
          <cell r="E12" t="str">
            <v>DGD</v>
          </cell>
          <cell r="F12">
            <v>1.45</v>
          </cell>
        </row>
        <row r="13">
          <cell r="A13" t="str">
            <v>bienhoa290</v>
          </cell>
          <cell r="B13" t="str">
            <v>XYK</v>
          </cell>
          <cell r="C13" t="str">
            <v>Trường THCS Tân Phong</v>
          </cell>
          <cell r="D13" t="str">
            <v>Tân Phong</v>
          </cell>
          <cell r="E13" t="str">
            <v>DGD</v>
          </cell>
          <cell r="F13">
            <v>1.58</v>
          </cell>
        </row>
        <row r="14">
          <cell r="A14" t="str">
            <v>bienhoa296</v>
          </cell>
          <cell r="B14" t="str">
            <v>XYK</v>
          </cell>
          <cell r="C14" t="str">
            <v>Trường THCS Thống Nhất</v>
          </cell>
          <cell r="D14" t="str">
            <v>Thống Nhất</v>
          </cell>
          <cell r="E14" t="str">
            <v>DGD</v>
          </cell>
          <cell r="F14">
            <v>1.1000000000000001</v>
          </cell>
        </row>
        <row r="15">
          <cell r="A15" t="str">
            <v>bienhoa273</v>
          </cell>
          <cell r="B15" t="str">
            <v>XYK</v>
          </cell>
          <cell r="C15" t="str">
            <v>Trường THCS Long Bình Tân (mở rộng)</v>
          </cell>
          <cell r="D15" t="str">
            <v>Long Bình Tân</v>
          </cell>
          <cell r="E15" t="str">
            <v>DGD</v>
          </cell>
          <cell r="F15">
            <v>0.21</v>
          </cell>
        </row>
        <row r="16">
          <cell r="A16" t="str">
            <v>bienhoa310</v>
          </cell>
          <cell r="B16" t="str">
            <v>XYK</v>
          </cell>
          <cell r="C16" t="str">
            <v>Trường Tiểu học Hóa An 2</v>
          </cell>
          <cell r="D16" t="str">
            <v>Hóa An</v>
          </cell>
          <cell r="E16" t="str">
            <v>DGD</v>
          </cell>
          <cell r="F16">
            <v>0.86</v>
          </cell>
        </row>
        <row r="17">
          <cell r="A17" t="str">
            <v>bienhoa307</v>
          </cell>
          <cell r="B17" t="str">
            <v>XYK</v>
          </cell>
          <cell r="C17" t="str">
            <v>Cải tạo, hoàn chỉnh Trường tiểu học Trần Văn Ơn</v>
          </cell>
          <cell r="D17" t="str">
            <v>Bửu Hòa</v>
          </cell>
          <cell r="E17" t="str">
            <v>DGD</v>
          </cell>
          <cell r="F17">
            <v>1.3</v>
          </cell>
        </row>
        <row r="18">
          <cell r="A18" t="str">
            <v>bienhoa335</v>
          </cell>
          <cell r="B18" t="str">
            <v>XYK</v>
          </cell>
          <cell r="C18" t="str">
            <v>Trường Tiểu học Tân Tiến A</v>
          </cell>
          <cell r="D18" t="str">
            <v>Tân Tiến</v>
          </cell>
          <cell r="E18" t="str">
            <v>DGD</v>
          </cell>
          <cell r="F18">
            <v>1.3</v>
          </cell>
        </row>
        <row r="19">
          <cell r="A19" t="str">
            <v>bienhoa336</v>
          </cell>
          <cell r="B19" t="str">
            <v>XYK</v>
          </cell>
          <cell r="C19" t="str">
            <v>Trường TH Phan Đăng Lưu</v>
          </cell>
          <cell r="D19" t="str">
            <v>Thanh Bình</v>
          </cell>
          <cell r="E19" t="str">
            <v>DGD</v>
          </cell>
          <cell r="F19">
            <v>0.51</v>
          </cell>
        </row>
        <row r="20">
          <cell r="A20" t="str">
            <v>bienhoa339</v>
          </cell>
          <cell r="B20" t="str">
            <v>XYK</v>
          </cell>
          <cell r="C20" t="str">
            <v>Trường TH Lê Văn Tám</v>
          </cell>
          <cell r="D20" t="str">
            <v>Quang Vinh</v>
          </cell>
          <cell r="E20" t="str">
            <v>DGD</v>
          </cell>
          <cell r="F20">
            <v>1</v>
          </cell>
        </row>
        <row r="21">
          <cell r="A21" t="str">
            <v>uyen256</v>
          </cell>
          <cell r="B21" t="str">
            <v>XYK</v>
          </cell>
          <cell r="C21" t="str">
            <v>Trường TH Long Hưng</v>
          </cell>
          <cell r="D21" t="str">
            <v>Long Hưng</v>
          </cell>
          <cell r="E21" t="str">
            <v>DGD</v>
          </cell>
          <cell r="F21">
            <v>1.7</v>
          </cell>
        </row>
        <row r="22">
          <cell r="A22" t="str">
            <v>uyen198</v>
          </cell>
          <cell r="B22" t="str">
            <v>XYK</v>
          </cell>
          <cell r="C22" t="str">
            <v>Trường Mầm non Long Bình</v>
          </cell>
          <cell r="D22" t="str">
            <v>Long Bình</v>
          </cell>
          <cell r="E22" t="str">
            <v>DGD</v>
          </cell>
          <cell r="F22">
            <v>0.35</v>
          </cell>
        </row>
        <row r="23">
          <cell r="A23" t="str">
            <v>uyen199</v>
          </cell>
          <cell r="B23" t="str">
            <v>XYK</v>
          </cell>
          <cell r="C23" t="str">
            <v>Trường Mầm non Long Hưng</v>
          </cell>
          <cell r="D23" t="str">
            <v>Long Hưng</v>
          </cell>
          <cell r="E23" t="str">
            <v>DGD</v>
          </cell>
          <cell r="F23">
            <v>0.36</v>
          </cell>
        </row>
        <row r="24">
          <cell r="A24" t="str">
            <v>bienhoa320</v>
          </cell>
          <cell r="B24" t="str">
            <v>XYK</v>
          </cell>
          <cell r="C24" t="str">
            <v>Trường TH Phước Tân</v>
          </cell>
          <cell r="D24" t="str">
            <v>Phước Tân</v>
          </cell>
          <cell r="E24" t="str">
            <v>DGD</v>
          </cell>
          <cell r="F24">
            <v>1.03</v>
          </cell>
        </row>
        <row r="25">
          <cell r="A25" t="str">
            <v>bienhoa1052</v>
          </cell>
          <cell r="B25" t="str">
            <v>XYK</v>
          </cell>
          <cell r="C25" t="str">
            <v>Trường Mầm non Thống Nhất</v>
          </cell>
          <cell r="D25" t="str">
            <v>Thống Nhất</v>
          </cell>
          <cell r="E25" t="str">
            <v>DGD</v>
          </cell>
          <cell r="F25">
            <v>0.55000000000000004</v>
          </cell>
        </row>
        <row r="26">
          <cell r="A26" t="str">
            <v>bienhoa317</v>
          </cell>
          <cell r="B26" t="str">
            <v>XYK</v>
          </cell>
          <cell r="C26" t="str">
            <v>Trường Tiểu học Long Bình Tân 2</v>
          </cell>
          <cell r="D26" t="str">
            <v>Long Bình Tân</v>
          </cell>
          <cell r="E26" t="str">
            <v>DGD</v>
          </cell>
          <cell r="F26">
            <v>1.23</v>
          </cell>
        </row>
        <row r="27">
          <cell r="A27" t="str">
            <v>bienhoa334</v>
          </cell>
          <cell r="B27" t="str">
            <v>XYK</v>
          </cell>
          <cell r="C27" t="str">
            <v>Trường TH Tân Phong</v>
          </cell>
          <cell r="D27" t="str">
            <v>Tân Phong</v>
          </cell>
          <cell r="E27" t="str">
            <v>DGD</v>
          </cell>
          <cell r="F27">
            <v>1.78</v>
          </cell>
        </row>
        <row r="28">
          <cell r="A28" t="str">
            <v>bienhoa370</v>
          </cell>
          <cell r="B28" t="str">
            <v>XYK</v>
          </cell>
          <cell r="C28" t="str">
            <v>Xây dựng trường mầm non Tân Hạnh</v>
          </cell>
          <cell r="D28" t="str">
            <v>Tân Hạnh</v>
          </cell>
          <cell r="E28" t="str">
            <v>DGD</v>
          </cell>
          <cell r="F28">
            <v>0.84</v>
          </cell>
        </row>
        <row r="29">
          <cell r="A29" t="str">
            <v>bienhoa395</v>
          </cell>
          <cell r="B29" t="str">
            <v>XYK</v>
          </cell>
          <cell r="C29" t="str">
            <v>Trường mẫu giáo Tân Phong</v>
          </cell>
          <cell r="D29" t="str">
            <v>Tân Phong</v>
          </cell>
          <cell r="E29" t="str">
            <v>DGD</v>
          </cell>
          <cell r="F29">
            <v>0.67</v>
          </cell>
        </row>
        <row r="30">
          <cell r="A30" t="str">
            <v>bienhoa441</v>
          </cell>
          <cell r="B30" t="str">
            <v>XYK</v>
          </cell>
          <cell r="C30" t="str">
            <v>Cảng Đồng Nai (mở rộng)</v>
          </cell>
          <cell r="D30" t="str">
            <v>Long Bình Tân</v>
          </cell>
          <cell r="E30" t="str">
            <v>DGT</v>
          </cell>
          <cell r="F30">
            <v>15.59</v>
          </cell>
        </row>
        <row r="31">
          <cell r="A31" t="str">
            <v>bienhoa495</v>
          </cell>
          <cell r="B31" t="str">
            <v>XYK</v>
          </cell>
          <cell r="C31" t="str">
            <v>Hành lang an toàn giao thông Quốc lộ 51</v>
          </cell>
          <cell r="D31" t="str">
            <v>An Hòa</v>
          </cell>
          <cell r="E31" t="str">
            <v>DGT</v>
          </cell>
          <cell r="F31">
            <v>1</v>
          </cell>
        </row>
        <row r="32">
          <cell r="A32" t="str">
            <v>bienhoa498</v>
          </cell>
          <cell r="B32" t="str">
            <v>XYK</v>
          </cell>
          <cell r="C32" t="str">
            <v>Đường số 3 (đường từ khu dân cư An Hòa đi đường số 4-KCN)</v>
          </cell>
          <cell r="D32" t="str">
            <v>An Bình</v>
          </cell>
          <cell r="E32" t="str">
            <v>DGT</v>
          </cell>
          <cell r="F32">
            <v>0.94</v>
          </cell>
        </row>
        <row r="33">
          <cell r="A33" t="str">
            <v>bienhoa525</v>
          </cell>
          <cell r="B33" t="str">
            <v>XYK</v>
          </cell>
          <cell r="C33" t="str">
            <v>Nâng cấp và mở rộng đường Đỗ Văn Thi</v>
          </cell>
          <cell r="D33" t="str">
            <v>Hiệp Hòa</v>
          </cell>
          <cell r="E33" t="str">
            <v>DGT</v>
          </cell>
          <cell r="F33">
            <v>2.46</v>
          </cell>
        </row>
        <row r="34">
          <cell r="A34" t="str">
            <v>bienhoa531</v>
          </cell>
          <cell r="B34" t="str">
            <v>XYK</v>
          </cell>
          <cell r="C34" t="str">
            <v>Nâng cấp đường vào trường TH Phan Bội Châu</v>
          </cell>
          <cell r="D34" t="str">
            <v>Long Bình</v>
          </cell>
          <cell r="E34" t="str">
            <v>DGT</v>
          </cell>
          <cell r="F34">
            <v>1.32</v>
          </cell>
        </row>
        <row r="35">
          <cell r="A35" t="str">
            <v>bienhoa550</v>
          </cell>
          <cell r="B35" t="str">
            <v>XYK</v>
          </cell>
          <cell r="C35" t="str">
            <v>Đường đấu nối KCN Giang Điền với đường tránh Biên Hòa (Tổng Công ty phát triển khu công nghiệp)</v>
          </cell>
          <cell r="D35" t="str">
            <v>Phước Tân, Tam Phước</v>
          </cell>
          <cell r="E35" t="str">
            <v>DGT</v>
          </cell>
          <cell r="F35">
            <v>24.16</v>
          </cell>
        </row>
        <row r="36">
          <cell r="A36" t="str">
            <v>bienhoa554</v>
          </cell>
          <cell r="B36" t="str">
            <v>XYK</v>
          </cell>
          <cell r="C36" t="str">
            <v>Đường nối từ đường Nguyễn Ái Quốc tới đường nối Phan Đình Phùng - Cây Chàm (đường vào Viện kiểm sát)</v>
          </cell>
          <cell r="D36" t="str">
            <v>Quang Vinh</v>
          </cell>
          <cell r="E36" t="str">
            <v>DGT</v>
          </cell>
          <cell r="F36">
            <v>0.36</v>
          </cell>
        </row>
        <row r="37">
          <cell r="A37" t="str">
            <v>bienhoa009</v>
          </cell>
          <cell r="B37" t="str">
            <v>XYK</v>
          </cell>
          <cell r="C37" t="str">
            <v>Xây dựng tuyến phố đi bộ tại phường Thống Nhất</v>
          </cell>
          <cell r="D37" t="str">
            <v>Thống Nhất</v>
          </cell>
          <cell r="E37" t="str">
            <v>DGT</v>
          </cell>
          <cell r="F37">
            <v>1.21</v>
          </cell>
        </row>
        <row r="38">
          <cell r="A38" t="str">
            <v>bienhoa555</v>
          </cell>
          <cell r="B38" t="str">
            <v>XYK</v>
          </cell>
          <cell r="C38" t="str">
            <v>Đường vào Trường THCS Ngô Nhơn Tịnh</v>
          </cell>
          <cell r="D38" t="str">
            <v>Quyết Thắng</v>
          </cell>
          <cell r="E38" t="str">
            <v>DGT</v>
          </cell>
          <cell r="F38">
            <v>0.34</v>
          </cell>
        </row>
        <row r="39">
          <cell r="A39" t="str">
            <v>bienhoa565</v>
          </cell>
          <cell r="B39" t="str">
            <v>XYK</v>
          </cell>
          <cell r="C39" t="str">
            <v>Hương lộ 21</v>
          </cell>
          <cell r="D39" t="str">
            <v>Tam Phước</v>
          </cell>
          <cell r="E39" t="str">
            <v>DGT</v>
          </cell>
          <cell r="F39">
            <v>1.1000000000000001</v>
          </cell>
        </row>
        <row r="40">
          <cell r="A40" t="str">
            <v>bienhoa591</v>
          </cell>
          <cell r="B40" t="str">
            <v>XYK</v>
          </cell>
          <cell r="C40" t="str">
            <v>Trường THCS Tân Phong (phần đường bổ sung)</v>
          </cell>
          <cell r="D40" t="str">
            <v>Tân Phong</v>
          </cell>
          <cell r="E40" t="str">
            <v>DGT</v>
          </cell>
          <cell r="F40">
            <v>0.23</v>
          </cell>
        </row>
        <row r="41">
          <cell r="A41" t="str">
            <v>bienhoa593</v>
          </cell>
          <cell r="B41" t="str">
            <v>XYK</v>
          </cell>
          <cell r="C41" t="str">
            <v>Đường vào trường mầm non Tân Tiến và Trường tiểu học Tân Tiến A</v>
          </cell>
          <cell r="D41" t="str">
            <v>Tân Tiến</v>
          </cell>
          <cell r="E41" t="str">
            <v>DGT</v>
          </cell>
          <cell r="F41">
            <v>0.47</v>
          </cell>
        </row>
        <row r="42">
          <cell r="A42" t="str">
            <v>bienhoa601</v>
          </cell>
          <cell r="B42" t="str">
            <v>XYK</v>
          </cell>
          <cell r="C42" t="str">
            <v>Cải tạo chỉnh trang Vỉa hè Lê Thánh Tôn</v>
          </cell>
          <cell r="D42" t="str">
            <v>Thanh Bình</v>
          </cell>
          <cell r="E42" t="str">
            <v>DGT</v>
          </cell>
          <cell r="F42">
            <v>0.02</v>
          </cell>
        </row>
        <row r="43">
          <cell r="A43" t="str">
            <v>bienhoa447</v>
          </cell>
          <cell r="B43" t="str">
            <v>XYK</v>
          </cell>
          <cell r="C43" t="str">
            <v>Bến Xe Biên Hòa 2</v>
          </cell>
          <cell r="D43" t="str">
            <v>Phước Tân</v>
          </cell>
          <cell r="E43" t="str">
            <v>DGT</v>
          </cell>
          <cell r="F43">
            <v>2.33</v>
          </cell>
        </row>
        <row r="44">
          <cell r="A44" t="str">
            <v>bienhoa604</v>
          </cell>
          <cell r="B44" t="str">
            <v>XYK</v>
          </cell>
          <cell r="C44" t="str">
            <v>Tuyến đường D9 (đoạn từ Nguyễn Văn Hoa đến đường Võ Thị Sáu)</v>
          </cell>
          <cell r="D44" t="str">
            <v>Thống Nhất</v>
          </cell>
          <cell r="E44" t="str">
            <v>DGT</v>
          </cell>
          <cell r="F44">
            <v>1.65</v>
          </cell>
        </row>
        <row r="45">
          <cell r="A45" t="str">
            <v>ngan2</v>
          </cell>
          <cell r="B45" t="str">
            <v>XYK</v>
          </cell>
          <cell r="C45" t="str">
            <v>Đường dẫn vào Trường THPT Chu Văn An</v>
          </cell>
          <cell r="D45" t="str">
            <v>Hóa An</v>
          </cell>
          <cell r="E45" t="str">
            <v>DGT</v>
          </cell>
          <cell r="F45">
            <v>0.15</v>
          </cell>
        </row>
        <row r="46">
          <cell r="A46" t="str">
            <v>bienhoa606</v>
          </cell>
          <cell r="B46" t="str">
            <v>XYK</v>
          </cell>
          <cell r="C46" t="str">
            <v>Đường vào trạm bơm số 1</v>
          </cell>
          <cell r="D46" t="str">
            <v>Thống Nhất</v>
          </cell>
          <cell r="E46" t="str">
            <v>DGT</v>
          </cell>
          <cell r="F46">
            <v>0.02</v>
          </cell>
        </row>
        <row r="47">
          <cell r="A47" t="str">
            <v>ngan332</v>
          </cell>
          <cell r="B47" t="str">
            <v>XYK</v>
          </cell>
          <cell r="C47" t="str">
            <v>Đường D23 theo quy hoạch (dự án đường kết nối từ đường Điểu Xiển vào khu tập thể dệt Thống Nhất)</v>
          </cell>
          <cell r="D47" t="str">
            <v>Tân Biên; Tân Hòa</v>
          </cell>
          <cell r="E47" t="str">
            <v>DGT</v>
          </cell>
          <cell r="F47">
            <v>0.14000000000000001</v>
          </cell>
        </row>
        <row r="48">
          <cell r="A48" t="str">
            <v>bienhoa636</v>
          </cell>
          <cell r="B48" t="str">
            <v>XYK</v>
          </cell>
          <cell r="C48" t="str">
            <v>Trạm bơm tăng áp và hệ thống cấp nước Thiện Tân (gđ 2)</v>
          </cell>
          <cell r="D48" t="str">
            <v>Tân Biên, Long Bình</v>
          </cell>
          <cell r="E48" t="str">
            <v>DTL</v>
          </cell>
          <cell r="F48">
            <v>2.33</v>
          </cell>
        </row>
        <row r="49">
          <cell r="A49" t="str">
            <v>bienhoa648</v>
          </cell>
          <cell r="B49" t="str">
            <v>XYK</v>
          </cell>
          <cell r="C49" t="str">
            <v>Xây dựng một số hạng mục thuộc tiểu dự án trạm xử lý nước thải số 1</v>
          </cell>
          <cell r="D49" t="str">
            <v>Hố Nai</v>
          </cell>
          <cell r="E49" t="str">
            <v>DTL</v>
          </cell>
          <cell r="F49">
            <v>1.7</v>
          </cell>
        </row>
        <row r="50">
          <cell r="A50" t="str">
            <v>bienhoa651</v>
          </cell>
          <cell r="B50" t="str">
            <v>XYK</v>
          </cell>
          <cell r="C50" t="str">
            <v>Trạm bơm nước thải số 1</v>
          </cell>
          <cell r="D50" t="str">
            <v>Thống Nhất</v>
          </cell>
          <cell r="E50" t="str">
            <v>DTL</v>
          </cell>
          <cell r="F50">
            <v>0.49</v>
          </cell>
        </row>
        <row r="51">
          <cell r="A51" t="str">
            <v>bienhoa650</v>
          </cell>
          <cell r="B51" t="str">
            <v>XYK</v>
          </cell>
          <cell r="C51" t="str">
            <v>Nhà máy xử lý nước thải số 2</v>
          </cell>
          <cell r="D51" t="str">
            <v>Tam Hiệp</v>
          </cell>
          <cell r="E51" t="str">
            <v>DTL</v>
          </cell>
          <cell r="F51">
            <v>2.4</v>
          </cell>
        </row>
        <row r="52">
          <cell r="A52" t="str">
            <v>bienhoa653</v>
          </cell>
          <cell r="B52" t="str">
            <v>XYK</v>
          </cell>
          <cell r="C52" t="str">
            <v>Cải tạo rạch Diên Hồng</v>
          </cell>
          <cell r="D52" t="str">
            <v>Thống Nhất</v>
          </cell>
          <cell r="E52" t="str">
            <v>DTL</v>
          </cell>
          <cell r="F52">
            <v>0.72</v>
          </cell>
        </row>
        <row r="53">
          <cell r="A53" t="str">
            <v>bienhoa680</v>
          </cell>
          <cell r="B53" t="str">
            <v>XYK</v>
          </cell>
          <cell r="C53" t="str">
            <v>Tuyến cống thoát nước hạ lưu khu TĐC dự án QL 1A đoạn tránh thành phố Biên Hòa (Công ty Đồng Thuận)</v>
          </cell>
          <cell r="D53" t="str">
            <v>Phước Tân</v>
          </cell>
          <cell r="E53" t="str">
            <v>DTL</v>
          </cell>
          <cell r="F53">
            <v>0.16</v>
          </cell>
        </row>
        <row r="54">
          <cell r="A54" t="str">
            <v>bienhoa681</v>
          </cell>
          <cell r="B54" t="str">
            <v>XYK</v>
          </cell>
          <cell r="C54" t="str">
            <v>Mương thoát nước cho khu công nghiệp Giang Điền</v>
          </cell>
          <cell r="D54" t="str">
            <v>Tam Phước</v>
          </cell>
          <cell r="E54" t="str">
            <v>DTL</v>
          </cell>
          <cell r="F54">
            <v>0.09</v>
          </cell>
        </row>
        <row r="55">
          <cell r="A55" t="str">
            <v>bienhoa684</v>
          </cell>
          <cell r="B55" t="str">
            <v>XYK</v>
          </cell>
          <cell r="C55" t="str">
            <v>Hệ thống thoát nước khu vực suối Nước Trong</v>
          </cell>
          <cell r="D55" t="str">
            <v>Tam Phước</v>
          </cell>
          <cell r="E55" t="str">
            <v>DTL</v>
          </cell>
          <cell r="F55">
            <v>0.96</v>
          </cell>
        </row>
        <row r="56">
          <cell r="A56" t="str">
            <v>bienhoa698</v>
          </cell>
          <cell r="B56" t="str">
            <v>XYK</v>
          </cell>
          <cell r="C56" t="str">
            <v>Trạm biến áp 500kV Tân Uyên và đường dây đấu nối</v>
          </cell>
          <cell r="D56" t="str">
            <v>Bửu Hòa; Hóa An; Tân Hạnh</v>
          </cell>
          <cell r="E56" t="str">
            <v>DNL</v>
          </cell>
          <cell r="F56">
            <v>1.59</v>
          </cell>
        </row>
        <row r="57">
          <cell r="A57" t="str">
            <v>bienhoa7333</v>
          </cell>
          <cell r="B57" t="str">
            <v>XYK</v>
          </cell>
          <cell r="C57" t="str">
            <v>Mở rộng chợ Sặt</v>
          </cell>
          <cell r="D57" t="str">
            <v>Tân Biên</v>
          </cell>
          <cell r="E57" t="str">
            <v>DCH</v>
          </cell>
          <cell r="F57">
            <v>0.09</v>
          </cell>
        </row>
        <row r="58">
          <cell r="A58" t="str">
            <v>bienhoa743</v>
          </cell>
          <cell r="B58" t="str">
            <v>XYK</v>
          </cell>
          <cell r="C58" t="str">
            <v>Đền Quốc Tổ Hùng Vương (mở rộng)</v>
          </cell>
          <cell r="D58" t="str">
            <v>Bình Đa</v>
          </cell>
          <cell r="E58" t="str">
            <v>DDT</v>
          </cell>
          <cell r="F58">
            <v>0.02</v>
          </cell>
        </row>
        <row r="59">
          <cell r="A59" t="str">
            <v>bienhoa1389</v>
          </cell>
          <cell r="B59" t="str">
            <v>XYK</v>
          </cell>
          <cell r="C59" t="str">
            <v xml:space="preserve">Nhà văn hóa kết hợp trụ sở làm việc KP5 </v>
          </cell>
          <cell r="D59" t="str">
            <v>Tân Hiệp</v>
          </cell>
          <cell r="E59" t="str">
            <v>DSH</v>
          </cell>
          <cell r="F59">
            <v>0.05</v>
          </cell>
        </row>
        <row r="60">
          <cell r="A60" t="str">
            <v>bienhoa805</v>
          </cell>
          <cell r="B60" t="str">
            <v>XYK</v>
          </cell>
          <cell r="C60" t="str">
            <v>Khu dân cư Long Hưng</v>
          </cell>
          <cell r="D60" t="str">
            <v>Long Hưng</v>
          </cell>
          <cell r="E60" t="str">
            <v>ONT</v>
          </cell>
          <cell r="F60">
            <v>4</v>
          </cell>
        </row>
        <row r="61">
          <cell r="A61" t="str">
            <v>bienhoa751</v>
          </cell>
          <cell r="B61" t="str">
            <v>XYK</v>
          </cell>
          <cell r="C61" t="str">
            <v>Khu tái định cư phục vụ dự án Khu đô thị và du lịch Sơn Tiên</v>
          </cell>
          <cell r="D61" t="str">
            <v>An Hòa</v>
          </cell>
          <cell r="E61" t="str">
            <v>ODT</v>
          </cell>
          <cell r="F61">
            <v>8.0500000000000007</v>
          </cell>
        </row>
        <row r="62">
          <cell r="A62" t="str">
            <v>bienhoa755</v>
          </cell>
          <cell r="B62" t="str">
            <v>XYK</v>
          </cell>
          <cell r="C62" t="str">
            <v>Khu tái định cư phục vụ dự án Mở rộng trường THCS Hòa Hưng</v>
          </cell>
          <cell r="D62" t="str">
            <v>An Hòa</v>
          </cell>
          <cell r="E62" t="str">
            <v>ODT</v>
          </cell>
          <cell r="F62">
            <v>0.23</v>
          </cell>
        </row>
        <row r="63">
          <cell r="A63" t="str">
            <v>bienhoa757</v>
          </cell>
          <cell r="B63" t="str">
            <v>XYK</v>
          </cell>
          <cell r="C63" t="str">
            <v>Khu dân cư và tái định cư số 27 (Công ty TNHH Đầu tư phát triển Hiệp Hòa)</v>
          </cell>
          <cell r="D63" t="str">
            <v>Hiệp Hòa</v>
          </cell>
          <cell r="E63" t="str">
            <v>ODT</v>
          </cell>
          <cell r="F63">
            <v>28.6</v>
          </cell>
        </row>
        <row r="64">
          <cell r="A64" t="str">
            <v>bienhoa765</v>
          </cell>
          <cell r="B64" t="str">
            <v>XYK</v>
          </cell>
          <cell r="C64" t="str">
            <v>Dự án Khu nhà ở biệt thự vườn và khu tái định cư tại núi Dòng Dài</v>
          </cell>
          <cell r="D64" t="str">
            <v>Phước Tân</v>
          </cell>
          <cell r="E64" t="str">
            <v>ODT</v>
          </cell>
          <cell r="F64">
            <v>111.49</v>
          </cell>
        </row>
        <row r="65">
          <cell r="A65" t="str">
            <v>bienhoa902</v>
          </cell>
          <cell r="B65" t="str">
            <v>XYK</v>
          </cell>
          <cell r="C65" t="str">
            <v>Khu dân cư và Tái định cư Tân Biên 2 (Cty Tín Nghĩa)</v>
          </cell>
          <cell r="D65" t="str">
            <v>Tân Biên</v>
          </cell>
          <cell r="E65" t="str">
            <v>ODT</v>
          </cell>
          <cell r="F65">
            <v>0.23</v>
          </cell>
        </row>
        <row r="66">
          <cell r="A66" t="str">
            <v>bienhoa928</v>
          </cell>
          <cell r="B66" t="str">
            <v>XYK</v>
          </cell>
          <cell r="C66" t="str">
            <v>Xây dựng Khu dân cư theo quy hoạch phường Trảng Dài</v>
          </cell>
          <cell r="D66" t="str">
            <v>Trảng Dài</v>
          </cell>
          <cell r="E66" t="str">
            <v>ODT</v>
          </cell>
          <cell r="F66">
            <v>4.5</v>
          </cell>
        </row>
        <row r="67">
          <cell r="A67" t="str">
            <v>bienhoa767</v>
          </cell>
          <cell r="B67" t="str">
            <v>XYK</v>
          </cell>
          <cell r="C67" t="str">
            <v>Xây dựng hạ tầng khu tái định cư phường Bửu Hòa</v>
          </cell>
          <cell r="D67" t="str">
            <v>Bửu Hòa</v>
          </cell>
          <cell r="E67" t="str">
            <v>ODT</v>
          </cell>
          <cell r="F67">
            <v>1.8</v>
          </cell>
        </row>
        <row r="68">
          <cell r="A68" t="str">
            <v>bienhoa995</v>
          </cell>
          <cell r="B68" t="str">
            <v>XYK</v>
          </cell>
          <cell r="C68" t="str">
            <v>Khu dân cư phục vụ tái định cư dự án cầu Đồng Nai và kinh doanh (Công ty An Hưng Phát)</v>
          </cell>
          <cell r="D68" t="str">
            <v>Long Bình Tân</v>
          </cell>
          <cell r="E68" t="str">
            <v>ODT</v>
          </cell>
          <cell r="F68">
            <v>0.12</v>
          </cell>
        </row>
        <row r="69">
          <cell r="A69" t="str">
            <v>bienhoa915</v>
          </cell>
          <cell r="B69" t="str">
            <v>XYK</v>
          </cell>
          <cell r="C69" t="str">
            <v>Xây dựng hạ tầng Khu dân cư phục vụ tái định cư tại phường Quang Vinh (0,4ha), thành phố Biên Hòa</v>
          </cell>
          <cell r="D69" t="str">
            <v>Quang Vinh</v>
          </cell>
          <cell r="E69" t="str">
            <v>ODT</v>
          </cell>
          <cell r="F69">
            <v>0.55000000000000004</v>
          </cell>
        </row>
        <row r="70">
          <cell r="A70" t="str">
            <v>bienhoa1053</v>
          </cell>
          <cell r="B70" t="str">
            <v>XYK</v>
          </cell>
          <cell r="C70" t="str">
            <v>Xây dựng hạ tầng Khu tái định cư phường Thống Nhất</v>
          </cell>
          <cell r="D70" t="str">
            <v>Thống Nhất</v>
          </cell>
          <cell r="E70" t="str">
            <v>ODT</v>
          </cell>
          <cell r="F70">
            <v>0.76</v>
          </cell>
        </row>
        <row r="71">
          <cell r="A71" t="str">
            <v>bienhoa1006</v>
          </cell>
          <cell r="B71" t="str">
            <v>XYK</v>
          </cell>
          <cell r="C71" t="str">
            <v xml:space="preserve">Hạ tầng khu tái định cư 2 </v>
          </cell>
          <cell r="D71" t="str">
            <v>Long Bình Tân</v>
          </cell>
          <cell r="E71" t="str">
            <v>ODT</v>
          </cell>
          <cell r="F71">
            <v>1.5</v>
          </cell>
        </row>
        <row r="72">
          <cell r="A72" t="str">
            <v>bienhoa823</v>
          </cell>
          <cell r="B72" t="str">
            <v>XYK</v>
          </cell>
          <cell r="C72" t="str">
            <v>Khu dân cư và tái định cư số 44 (Công ty CP phát triển hạ tầng An Hưng Phát)</v>
          </cell>
          <cell r="D72" t="str">
            <v>Phước Tân</v>
          </cell>
          <cell r="E72" t="str">
            <v>ODT</v>
          </cell>
          <cell r="F72">
            <v>12.5</v>
          </cell>
        </row>
        <row r="73">
          <cell r="A73" t="str">
            <v>bienhoa841</v>
          </cell>
          <cell r="B73" t="str">
            <v>XYK</v>
          </cell>
          <cell r="C73" t="str">
            <v>Khu dân cư theo QL1 tránh TP Biên Hòa (Công ty Đồng Thuận)</v>
          </cell>
          <cell r="D73" t="str">
            <v>Phước Tân</v>
          </cell>
          <cell r="E73" t="str">
            <v>ODT</v>
          </cell>
          <cell r="F73">
            <v>10.42</v>
          </cell>
        </row>
        <row r="74">
          <cell r="A74" t="str">
            <v>bienhoa847</v>
          </cell>
          <cell r="B74" t="str">
            <v>XYK</v>
          </cell>
          <cell r="C74" t="str">
            <v>Khu đô thị mới KN Biên Hòa</v>
          </cell>
          <cell r="D74" t="str">
            <v>Phước Tân, Tam Phước</v>
          </cell>
          <cell r="E74" t="str">
            <v>ODT</v>
          </cell>
          <cell r="F74">
            <v>771</v>
          </cell>
        </row>
        <row r="75">
          <cell r="A75" t="str">
            <v>bienhoa864</v>
          </cell>
          <cell r="B75" t="str">
            <v>XYK</v>
          </cell>
          <cell r="C75" t="str">
            <v>Khu dân cư dự án số 6 (Công ty Phú Thuận Lợi)</v>
          </cell>
          <cell r="D75" t="str">
            <v>Tam Phước</v>
          </cell>
          <cell r="E75" t="str">
            <v>ODT</v>
          </cell>
          <cell r="F75">
            <v>19.100000000000001</v>
          </cell>
        </row>
        <row r="76">
          <cell r="A76" t="str">
            <v>bienhoa874</v>
          </cell>
          <cell r="B76" t="str">
            <v>XYK</v>
          </cell>
          <cell r="C76" t="str">
            <v>Khu dân cư Tân Hạnh</v>
          </cell>
          <cell r="D76" t="str">
            <v>Tân Hạnh</v>
          </cell>
          <cell r="E76" t="str">
            <v>ODT</v>
          </cell>
          <cell r="F76">
            <v>0.4</v>
          </cell>
        </row>
        <row r="77">
          <cell r="A77" t="str">
            <v>Uyen_4</v>
          </cell>
          <cell r="B77" t="str">
            <v>XYK</v>
          </cell>
          <cell r="C77" t="str">
            <v>Khu dân cư phức hợp Felicty (Công ty TNHH thương Mại Blue Diamond Đồng Nai)</v>
          </cell>
          <cell r="D77" t="str">
            <v>Thống Nhất</v>
          </cell>
          <cell r="E77" t="str">
            <v>ODT</v>
          </cell>
          <cell r="F77">
            <v>3.71</v>
          </cell>
        </row>
        <row r="78">
          <cell r="A78" t="str">
            <v>bienhoa964</v>
          </cell>
          <cell r="B78" t="str">
            <v>XYK</v>
          </cell>
          <cell r="C78" t="str">
            <v>Khu dân cư - TMDV số 22 (Công ty Phúc Hiếu)</v>
          </cell>
          <cell r="D78" t="str">
            <v>Bửu Hòa, Tân Vạn</v>
          </cell>
          <cell r="E78" t="str">
            <v>ODT</v>
          </cell>
          <cell r="F78">
            <v>19</v>
          </cell>
        </row>
        <row r="79">
          <cell r="A79" t="str">
            <v>bienhoa954</v>
          </cell>
          <cell r="B79" t="str">
            <v>XYK</v>
          </cell>
          <cell r="C79" t="str">
            <v>Khu dân cư An Hòa 3 (giai đoạn 2 - Cty cổ phần sonadezi An Bình) cũ</v>
          </cell>
          <cell r="D79" t="str">
            <v>An Bình</v>
          </cell>
          <cell r="E79" t="str">
            <v>ODT</v>
          </cell>
          <cell r="F79">
            <v>2.4</v>
          </cell>
        </row>
        <row r="80">
          <cell r="A80" t="str">
            <v>bienhoa994</v>
          </cell>
          <cell r="B80" t="str">
            <v>XYK</v>
          </cell>
          <cell r="C80" t="str">
            <v>Khu nhà ở cao tầng kết hợp Trường mẫu giáo (Công ty CPVLXD Thế Giới Nhà)</v>
          </cell>
          <cell r="D80" t="str">
            <v>Long Bình Tân</v>
          </cell>
          <cell r="E80" t="str">
            <v>ODT</v>
          </cell>
          <cell r="F80">
            <v>0.99</v>
          </cell>
        </row>
        <row r="81">
          <cell r="A81" t="str">
            <v>bienhoa1045</v>
          </cell>
          <cell r="B81" t="str">
            <v>XYK</v>
          </cell>
          <cell r="C81" t="str">
            <v>Khu dân cư phường Thống Nhất (Công ty D2D)</v>
          </cell>
          <cell r="D81" t="str">
            <v>Thống Nhất</v>
          </cell>
          <cell r="E81" t="str">
            <v>ODT</v>
          </cell>
          <cell r="F81">
            <v>13.73</v>
          </cell>
        </row>
        <row r="82">
          <cell r="A82" t="str">
            <v>bienhoa1086</v>
          </cell>
          <cell r="B82" t="str">
            <v>XYK</v>
          </cell>
          <cell r="C82" t="str">
            <v>Khu dân cư phường Trảng Dài (giai đoạn 2)</v>
          </cell>
          <cell r="D82" t="str">
            <v>Trảng Dài</v>
          </cell>
          <cell r="E82" t="str">
            <v>ODT</v>
          </cell>
          <cell r="F82">
            <v>1.05</v>
          </cell>
        </row>
        <row r="83">
          <cell r="A83" t="str">
            <v>bienhoa9351</v>
          </cell>
          <cell r="B83" t="str">
            <v>XYK</v>
          </cell>
          <cell r="C83" t="str">
            <v>Khu dân cư Long Bình Tân tại phường Long Bình Tân (Cty Toàn Thịnh Phát)</v>
          </cell>
          <cell r="D83" t="str">
            <v>Long Bình Tân</v>
          </cell>
          <cell r="E83" t="str">
            <v>ODT</v>
          </cell>
          <cell r="F83">
            <v>5.51</v>
          </cell>
        </row>
        <row r="84">
          <cell r="A84" t="str">
            <v>bienhoa997</v>
          </cell>
          <cell r="B84" t="str">
            <v>XYK</v>
          </cell>
          <cell r="C84" t="str">
            <v>Khu dân cư số 93 (Cty XD Miền Đông)</v>
          </cell>
          <cell r="D84" t="str">
            <v>Long Bình Tân</v>
          </cell>
          <cell r="E84" t="str">
            <v>ODT</v>
          </cell>
          <cell r="F84">
            <v>7.0000000000000007E-2</v>
          </cell>
        </row>
        <row r="85">
          <cell r="A85" t="str">
            <v>bienhoa1090</v>
          </cell>
          <cell r="B85" t="str">
            <v>XYK</v>
          </cell>
          <cell r="C85" t="str">
            <v>Khu nhà ở kết hợp thương mại dịch vụ Diamond Square (Công ty CP Gotec Land)</v>
          </cell>
          <cell r="D85" t="str">
            <v>Thống Nhất</v>
          </cell>
          <cell r="E85" t="str">
            <v>ODT</v>
          </cell>
          <cell r="F85">
            <v>4.0199999999999996</v>
          </cell>
        </row>
        <row r="86">
          <cell r="A86" t="str">
            <v>bienhoa1091</v>
          </cell>
          <cell r="B86" t="str">
            <v>XYK</v>
          </cell>
          <cell r="C86" t="str">
            <v>Khu nhà ở số 63 ( Cty Kinh Doanh Nhà)</v>
          </cell>
          <cell r="D86" t="str">
            <v>Tân Phong</v>
          </cell>
          <cell r="E86" t="str">
            <v>ODT</v>
          </cell>
          <cell r="F86">
            <v>1.07</v>
          </cell>
        </row>
        <row r="87">
          <cell r="A87" t="str">
            <v>uyen257</v>
          </cell>
          <cell r="B87" t="str">
            <v>XYK</v>
          </cell>
          <cell r="C87" t="str">
            <v>Khu nhà ở chung cư  cao tầng đường QL 1K</v>
          </cell>
          <cell r="D87" t="str">
            <v>Hóa An</v>
          </cell>
          <cell r="E87" t="str">
            <v>ODT</v>
          </cell>
          <cell r="F87">
            <v>1.33</v>
          </cell>
        </row>
        <row r="88">
          <cell r="A88" t="str">
            <v>Uyen253</v>
          </cell>
          <cell r="B88" t="str">
            <v>XYK</v>
          </cell>
          <cell r="C88" t="str">
            <v>Khu dân cư phục vụ tái định cư phường Bình Đa 2</v>
          </cell>
          <cell r="D88" t="str">
            <v>Bình Đa</v>
          </cell>
          <cell r="E88" t="str">
            <v>ODT</v>
          </cell>
          <cell r="F88">
            <v>1.45</v>
          </cell>
        </row>
        <row r="89">
          <cell r="A89" t="str">
            <v>uyen201</v>
          </cell>
          <cell r="B89" t="str">
            <v>XYK</v>
          </cell>
          <cell r="C89" t="str">
            <v>Khu dân cư Bửu Hòa Phát</v>
          </cell>
          <cell r="D89" t="str">
            <v>Bửu Hòa</v>
          </cell>
          <cell r="E89" t="str">
            <v>ODT</v>
          </cell>
          <cell r="F89">
            <v>5.68</v>
          </cell>
        </row>
        <row r="90">
          <cell r="A90" t="str">
            <v>Uyen456</v>
          </cell>
          <cell r="B90" t="str">
            <v>XYK</v>
          </cell>
          <cell r="C90" t="str">
            <v xml:space="preserve">Khu dân cư An Hòa 2 </v>
          </cell>
          <cell r="D90" t="str">
            <v>An Bình</v>
          </cell>
          <cell r="E90" t="str">
            <v>ODT</v>
          </cell>
          <cell r="F90">
            <v>1.37</v>
          </cell>
        </row>
        <row r="91">
          <cell r="A91" t="str">
            <v>bienhoa1098</v>
          </cell>
          <cell r="B91" t="str">
            <v>XYK</v>
          </cell>
          <cell r="C91" t="str">
            <v>Khu dân cư tạo vốn số 3 (phục vụ dự án đường từ cầu Bửu Hòa đến Quốc lộ 1K)</v>
          </cell>
          <cell r="D91" t="str">
            <v>Bửu Hòa, Tân Vạn</v>
          </cell>
          <cell r="E91" t="str">
            <v>ODT</v>
          </cell>
          <cell r="F91">
            <v>40.880000000000003</v>
          </cell>
        </row>
        <row r="92">
          <cell r="A92" t="str">
            <v>bienhoa1062</v>
          </cell>
          <cell r="B92" t="str">
            <v>XYK</v>
          </cell>
          <cell r="C92" t="str">
            <v>Khu nhà ở cao cấp Diamond Central (Công ty CP Gotec Land)</v>
          </cell>
          <cell r="D92" t="str">
            <v>Thống Nhất</v>
          </cell>
          <cell r="E92" t="str">
            <v>ODT</v>
          </cell>
          <cell r="F92">
            <v>0.98</v>
          </cell>
        </row>
        <row r="93">
          <cell r="A93" t="str">
            <v>bienhoa1063</v>
          </cell>
          <cell r="B93" t="str">
            <v>XYK</v>
          </cell>
          <cell r="C93" t="str">
            <v xml:space="preserve">Nhà ở cao cấp Diamond Central A </v>
          </cell>
          <cell r="D93" t="str">
            <v>Thống Nhất</v>
          </cell>
          <cell r="E93" t="str">
            <v>ODT</v>
          </cell>
          <cell r="F93">
            <v>0.27</v>
          </cell>
        </row>
        <row r="94">
          <cell r="A94" t="str">
            <v>bienhoa1157</v>
          </cell>
          <cell r="B94" t="str">
            <v>XYK</v>
          </cell>
          <cell r="C94" t="str">
            <v>Trụ sở làm việc Trung tâm Kiểm định và Tư vấn Xây dựng Đồng Nai</v>
          </cell>
          <cell r="D94" t="str">
            <v>Quang Vinh</v>
          </cell>
          <cell r="E94" t="str">
            <v>DTS</v>
          </cell>
          <cell r="F94">
            <v>0.12</v>
          </cell>
        </row>
        <row r="95">
          <cell r="A95" t="str">
            <v>bienhoa1232</v>
          </cell>
          <cell r="B95" t="str">
            <v>XYK</v>
          </cell>
          <cell r="C95" t="str">
            <v>Chùa Từ Bi</v>
          </cell>
          <cell r="D95" t="str">
            <v>Phước Tân</v>
          </cell>
          <cell r="E95" t="str">
            <v>TON</v>
          </cell>
          <cell r="F95">
            <v>0.09</v>
          </cell>
        </row>
        <row r="96">
          <cell r="A96" t="str">
            <v>bienhoa1212</v>
          </cell>
          <cell r="B96" t="str">
            <v>XYK</v>
          </cell>
          <cell r="C96" t="str">
            <v>Giáo xứ Phanxicô</v>
          </cell>
          <cell r="D96" t="str">
            <v>Long Bình</v>
          </cell>
          <cell r="E96" t="str">
            <v>TON</v>
          </cell>
          <cell r="F96">
            <v>0.25</v>
          </cell>
        </row>
        <row r="97">
          <cell r="A97" t="str">
            <v>bienhoa1213</v>
          </cell>
          <cell r="B97" t="str">
            <v>XYK</v>
          </cell>
          <cell r="C97" t="str">
            <v>Chùa Trúc Lâm Viên Nghiêm</v>
          </cell>
          <cell r="D97" t="str">
            <v>Long Bình</v>
          </cell>
          <cell r="E97" t="str">
            <v>TON</v>
          </cell>
          <cell r="F97">
            <v>0.21</v>
          </cell>
        </row>
        <row r="98">
          <cell r="A98" t="str">
            <v>bienhoa1308</v>
          </cell>
          <cell r="B98" t="str">
            <v>XYK</v>
          </cell>
          <cell r="C98" t="str">
            <v>Họ đạo Cao Đài Tân Hạnh (CĐTN)</v>
          </cell>
          <cell r="D98" t="str">
            <v>Tân Hạnh</v>
          </cell>
          <cell r="E98" t="str">
            <v>TON</v>
          </cell>
          <cell r="F98">
            <v>0.37</v>
          </cell>
        </row>
        <row r="99">
          <cell r="A99" t="str">
            <v>bienhoa1182</v>
          </cell>
          <cell r="B99" t="str">
            <v>XYK</v>
          </cell>
          <cell r="C99" t="str">
            <v>Ban Trị sự GHPGVN tỉnh</v>
          </cell>
          <cell r="D99" t="str">
            <v>Hiệp Hòa</v>
          </cell>
          <cell r="E99" t="str">
            <v>TON</v>
          </cell>
          <cell r="F99">
            <v>0.7</v>
          </cell>
        </row>
        <row r="100">
          <cell r="A100" t="str">
            <v>bienhoa1187</v>
          </cell>
          <cell r="B100" t="str">
            <v>XYK</v>
          </cell>
          <cell r="C100" t="str">
            <v>Tịnh xá Ngọc Pháp</v>
          </cell>
          <cell r="D100" t="str">
            <v>Hiệp Hòa</v>
          </cell>
          <cell r="E100" t="str">
            <v>TON</v>
          </cell>
          <cell r="F100">
            <v>0.17</v>
          </cell>
        </row>
        <row r="101">
          <cell r="A101" t="str">
            <v>bienhoa1207</v>
          </cell>
          <cell r="B101" t="str">
            <v>XYK</v>
          </cell>
          <cell r="C101" t="str">
            <v>Cơ sở Hóa An (Giáo xứ Hóa An)</v>
          </cell>
          <cell r="D101" t="str">
            <v>Hóa An</v>
          </cell>
          <cell r="E101" t="str">
            <v>TON</v>
          </cell>
          <cell r="F101">
            <v>0.2</v>
          </cell>
        </row>
        <row r="102">
          <cell r="A102" t="str">
            <v>bienhoa1215</v>
          </cell>
          <cell r="B102" t="str">
            <v>XYK</v>
          </cell>
          <cell r="C102" t="str">
            <v>Chùa Long Phú</v>
          </cell>
          <cell r="D102" t="str">
            <v>Long Bình Tân</v>
          </cell>
          <cell r="E102" t="str">
            <v>TON</v>
          </cell>
          <cell r="F102">
            <v>0.53</v>
          </cell>
        </row>
        <row r="103">
          <cell r="A103" t="str">
            <v>bienhoa1234</v>
          </cell>
          <cell r="B103" t="str">
            <v>XYK</v>
          </cell>
          <cell r="C103" t="str">
            <v>Trường Trung cấp Phật học</v>
          </cell>
          <cell r="D103" t="str">
            <v>Phước Tân</v>
          </cell>
          <cell r="E103" t="str">
            <v>TON</v>
          </cell>
          <cell r="F103">
            <v>0.73</v>
          </cell>
        </row>
        <row r="104">
          <cell r="A104" t="str">
            <v>bienhoa1222</v>
          </cell>
          <cell r="B104" t="str">
            <v>XYK</v>
          </cell>
          <cell r="C104" t="str">
            <v>Nhà thờ Tân Cang (Giáo xứ Tân Cang)</v>
          </cell>
          <cell r="D104" t="str">
            <v>Phước Tân</v>
          </cell>
          <cell r="E104" t="str">
            <v>TON</v>
          </cell>
          <cell r="F104">
            <v>1.22</v>
          </cell>
        </row>
        <row r="105">
          <cell r="A105" t="str">
            <v>bienhoa1237</v>
          </cell>
          <cell r="B105" t="str">
            <v>XYK</v>
          </cell>
          <cell r="C105" t="str">
            <v>Chùa Quảng Nghiêm</v>
          </cell>
          <cell r="D105" t="str">
            <v>Phước Tân</v>
          </cell>
          <cell r="E105" t="str">
            <v>TON</v>
          </cell>
          <cell r="F105">
            <v>0.14000000000000001</v>
          </cell>
        </row>
        <row r="106">
          <cell r="A106" t="str">
            <v>bienhoa1256</v>
          </cell>
          <cell r="B106" t="str">
            <v>XYK</v>
          </cell>
          <cell r="C106" t="str">
            <v>Tịnh thất Quan Âm</v>
          </cell>
          <cell r="D106" t="str">
            <v>Phước Tân</v>
          </cell>
          <cell r="E106" t="str">
            <v>TON</v>
          </cell>
          <cell r="F106">
            <v>0.03</v>
          </cell>
        </row>
        <row r="107">
          <cell r="A107" t="str">
            <v>bienhoa1281</v>
          </cell>
          <cell r="B107" t="str">
            <v>XYK</v>
          </cell>
          <cell r="C107" t="str">
            <v>Hội trường giáo xứ Thiên Bình (Giáo xứ Thiên Bình)</v>
          </cell>
          <cell r="D107" t="str">
            <v>Tam Phước</v>
          </cell>
          <cell r="E107" t="str">
            <v>TON</v>
          </cell>
          <cell r="F107">
            <v>0.46</v>
          </cell>
        </row>
        <row r="108">
          <cell r="A108" t="str">
            <v>bienhoa1286</v>
          </cell>
          <cell r="B108" t="str">
            <v>XYK</v>
          </cell>
          <cell r="C108" t="str">
            <v>Nhà dòng giáo xứ Long Đức (Trường MG Long Đức 1)</v>
          </cell>
          <cell r="D108" t="str">
            <v>Tam Phước</v>
          </cell>
          <cell r="E108" t="str">
            <v>TON</v>
          </cell>
          <cell r="F108">
            <v>0.1</v>
          </cell>
        </row>
        <row r="109">
          <cell r="A109" t="str">
            <v>bienhoa1298</v>
          </cell>
          <cell r="B109" t="str">
            <v>XYK</v>
          </cell>
          <cell r="C109" t="str">
            <v>Nhà thờ giáo xứ Đại Lộ (Giáo xứ Đại Lộ)</v>
          </cell>
          <cell r="D109" t="str">
            <v>Tân Biên</v>
          </cell>
          <cell r="E109" t="str">
            <v>TON</v>
          </cell>
          <cell r="F109">
            <v>0.3</v>
          </cell>
        </row>
        <row r="110">
          <cell r="A110" t="str">
            <v>bienhoa1299</v>
          </cell>
          <cell r="B110" t="str">
            <v>XYK</v>
          </cell>
          <cell r="C110" t="str">
            <v>Dòng Nữ Tu Đa Minh Thái Bình (Trường mầm non)</v>
          </cell>
          <cell r="D110" t="str">
            <v>Tân Biên</v>
          </cell>
          <cell r="E110" t="str">
            <v>TON</v>
          </cell>
          <cell r="F110">
            <v>0.18</v>
          </cell>
        </row>
        <row r="111">
          <cell r="A111" t="str">
            <v>bienhoa1330</v>
          </cell>
          <cell r="B111" t="str">
            <v>XYK</v>
          </cell>
          <cell r="C111" t="str">
            <v>Nhà Giáo lý Giáo xứ Bình Hải (Giáo xứ Bình Hải)</v>
          </cell>
          <cell r="D111" t="str">
            <v>Tân Tiến</v>
          </cell>
          <cell r="E111" t="str">
            <v>TON</v>
          </cell>
          <cell r="F111">
            <v>0.01</v>
          </cell>
        </row>
        <row r="112">
          <cell r="A112" t="str">
            <v>bienhoa1339</v>
          </cell>
          <cell r="B112" t="str">
            <v>XYK</v>
          </cell>
          <cell r="C112" t="str">
            <v>Chùa Tịnh Châu Như Ý</v>
          </cell>
          <cell r="D112" t="str">
            <v>Thống Nhất</v>
          </cell>
          <cell r="E112" t="str">
            <v>TON</v>
          </cell>
          <cell r="F112">
            <v>0.04</v>
          </cell>
        </row>
        <row r="113">
          <cell r="A113" t="str">
            <v>bienhoa1340</v>
          </cell>
          <cell r="B113" t="str">
            <v>XYK</v>
          </cell>
          <cell r="C113" t="str">
            <v>Chùa Pháp Bửu</v>
          </cell>
          <cell r="D113" t="str">
            <v>Thống Nhất</v>
          </cell>
          <cell r="E113" t="str">
            <v>TON</v>
          </cell>
          <cell r="F113">
            <v>0.03</v>
          </cell>
        </row>
        <row r="114">
          <cell r="A114" t="str">
            <v>bienhoa1341</v>
          </cell>
          <cell r="B114" t="str">
            <v>XYK</v>
          </cell>
          <cell r="C114" t="str">
            <v>Tịnh Thất Bửu Minh</v>
          </cell>
          <cell r="D114" t="str">
            <v>Trảng Dài</v>
          </cell>
          <cell r="E114" t="str">
            <v>TON</v>
          </cell>
          <cell r="F114">
            <v>0.04</v>
          </cell>
        </row>
        <row r="115">
          <cell r="A115" t="str">
            <v>bienhoa1352</v>
          </cell>
          <cell r="B115" t="str">
            <v>XYK</v>
          </cell>
          <cell r="C115" t="str">
            <v xml:space="preserve">Nhà Thờ Tin Lành (Chi hội Tin Lành Biên Hòa) </v>
          </cell>
          <cell r="D115" t="str">
            <v>Trung Dũng</v>
          </cell>
          <cell r="E115" t="str">
            <v>TON</v>
          </cell>
          <cell r="F115">
            <v>7.0000000000000007E-2</v>
          </cell>
        </row>
        <row r="116">
          <cell r="A116" t="str">
            <v>bienhoa1292</v>
          </cell>
          <cell r="B116" t="str">
            <v>XYK</v>
          </cell>
          <cell r="C116" t="str">
            <v>Tịnh thất Liên Thanh</v>
          </cell>
          <cell r="D116" t="str">
            <v>Tam Phước</v>
          </cell>
          <cell r="E116" t="str">
            <v>TON</v>
          </cell>
          <cell r="F116">
            <v>0.16</v>
          </cell>
        </row>
        <row r="117">
          <cell r="A117" t="str">
            <v>bienhoa1295</v>
          </cell>
          <cell r="B117" t="str">
            <v>XYK</v>
          </cell>
          <cell r="C117" t="str">
            <v>Chùa Phước Long</v>
          </cell>
          <cell r="D117" t="str">
            <v>Tam Phước</v>
          </cell>
          <cell r="E117" t="str">
            <v>TON</v>
          </cell>
          <cell r="F117">
            <v>0.49</v>
          </cell>
        </row>
        <row r="118">
          <cell r="A118" t="str">
            <v>bienhoa1431</v>
          </cell>
          <cell r="B118" t="str">
            <v>XYK</v>
          </cell>
          <cell r="C118" t="str">
            <v>Cải tạo cảnh quan xung quanh khu vực Hồ Điều Hòa</v>
          </cell>
          <cell r="D118" t="str">
            <v>Quang Vinh</v>
          </cell>
          <cell r="E118" t="str">
            <v>DKV</v>
          </cell>
          <cell r="F118">
            <v>1.1000000000000001</v>
          </cell>
        </row>
        <row r="119">
          <cell r="A119" t="str">
            <v>bienhoa1435</v>
          </cell>
          <cell r="B119" t="str">
            <v>XYK</v>
          </cell>
          <cell r="C119" t="str">
            <v>Khu vui chơi giải trí công cộng tại khu phố 11</v>
          </cell>
          <cell r="D119" t="str">
            <v>An Bình</v>
          </cell>
          <cell r="E119" t="str">
            <v>DKV</v>
          </cell>
          <cell r="F119">
            <v>0.12</v>
          </cell>
        </row>
        <row r="120">
          <cell r="A120" t="str">
            <v>bienhoa1438</v>
          </cell>
          <cell r="B120" t="str">
            <v>XYK</v>
          </cell>
          <cell r="C120" t="str">
            <v>Nhà từ đường</v>
          </cell>
          <cell r="D120" t="str">
            <v>Bửu Long</v>
          </cell>
          <cell r="E120" t="str">
            <v>TIN</v>
          </cell>
          <cell r="F120">
            <v>1.6</v>
          </cell>
        </row>
        <row r="121">
          <cell r="A121" t="str">
            <v>bienhoa1456</v>
          </cell>
          <cell r="B121" t="str">
            <v>XYK</v>
          </cell>
          <cell r="C121" t="str">
            <v>Khu đất số 5 (Tờ 9 thửa 153)</v>
          </cell>
          <cell r="D121" t="str">
            <v>Bửu Hòa</v>
          </cell>
          <cell r="E121" t="str">
            <v>ODT</v>
          </cell>
          <cell r="F121">
            <v>0.53</v>
          </cell>
        </row>
        <row r="122">
          <cell r="A122" t="str">
            <v>bienhoa1452</v>
          </cell>
          <cell r="B122" t="str">
            <v>XYK</v>
          </cell>
          <cell r="C122" t="str">
            <v>Khu đất số 1 ( tờ 33 thửa 217)</v>
          </cell>
          <cell r="D122" t="str">
            <v>An Hòa</v>
          </cell>
          <cell r="E122" t="str">
            <v>ODT</v>
          </cell>
          <cell r="F122">
            <v>0.26</v>
          </cell>
        </row>
        <row r="123">
          <cell r="A123" t="str">
            <v>bienhoa1471</v>
          </cell>
          <cell r="B123" t="str">
            <v>XYK</v>
          </cell>
          <cell r="C123" t="str">
            <v>Khu đất số 20 (Tờ 22 thửa 19)</v>
          </cell>
          <cell r="D123" t="str">
            <v>Tân Hiệp</v>
          </cell>
          <cell r="E123" t="str">
            <v>ODT</v>
          </cell>
          <cell r="F123">
            <v>0.74</v>
          </cell>
        </row>
        <row r="124">
          <cell r="A124" t="str">
            <v>bienhoa1473</v>
          </cell>
          <cell r="B124" t="str">
            <v>XYK</v>
          </cell>
          <cell r="C124" t="str">
            <v>Khu đất số 25 (Tờ 13 thửa 31)</v>
          </cell>
          <cell r="D124" t="str">
            <v>Quyết Thắng</v>
          </cell>
          <cell r="E124" t="str">
            <v>ODT</v>
          </cell>
          <cell r="F124">
            <v>7.0000000000000007E-2</v>
          </cell>
        </row>
        <row r="125">
          <cell r="A125" t="str">
            <v>bienhoa1474</v>
          </cell>
          <cell r="B125" t="str">
            <v>XYK</v>
          </cell>
          <cell r="C125" t="str">
            <v>Khu đất số 23 (Tờ 25 thửa 7, khu đất Trường đại học Công Nghiệp)</v>
          </cell>
          <cell r="D125" t="str">
            <v>Quyết Thắng</v>
          </cell>
          <cell r="E125" t="str">
            <v>ODT</v>
          </cell>
          <cell r="F125">
            <v>0.28000000000000003</v>
          </cell>
        </row>
        <row r="126">
          <cell r="A126" t="str">
            <v>bienhoa1481</v>
          </cell>
          <cell r="B126" t="str">
            <v>XYK</v>
          </cell>
          <cell r="C126" t="str">
            <v>Khu đất số 30 (vị trí Trường TH Tân Phong A mở rộng)</v>
          </cell>
          <cell r="D126" t="str">
            <v>Tân Phong</v>
          </cell>
          <cell r="E126" t="str">
            <v>ODT</v>
          </cell>
          <cell r="F126">
            <v>0.31</v>
          </cell>
        </row>
        <row r="127">
          <cell r="A127" t="str">
            <v>moi05</v>
          </cell>
          <cell r="B127" t="str">
            <v>XYK</v>
          </cell>
          <cell r="C127" t="str">
            <v>Khu đất số 72 (Khu đất Bệnh viện Đa Khoa Đồng Nai (Khu BV Trung cao-CS2))</v>
          </cell>
          <cell r="D127" t="str">
            <v>Quyết Thắng</v>
          </cell>
          <cell r="E127" t="str">
            <v>ODT</v>
          </cell>
          <cell r="F127">
            <v>0.32</v>
          </cell>
        </row>
        <row r="128">
          <cell r="A128" t="str">
            <v>uyen59</v>
          </cell>
          <cell r="B128" t="str">
            <v>XYK</v>
          </cell>
          <cell r="C128" t="str">
            <v>Khu đất số 71 (Khu đất của Ban bảo vệ sức khỏe cán bộ)</v>
          </cell>
          <cell r="D128" t="str">
            <v>Quyết Thắng</v>
          </cell>
          <cell r="E128" t="str">
            <v>ODT</v>
          </cell>
          <cell r="F128">
            <v>0.19</v>
          </cell>
        </row>
        <row r="129">
          <cell r="A129" t="str">
            <v>uyen260</v>
          </cell>
          <cell r="B129" t="str">
            <v>XYK</v>
          </cell>
          <cell r="C129" t="str">
            <v>Khu đất số 82 (tờ bản đồ số 60 thửa đất số 41)</v>
          </cell>
          <cell r="D129" t="str">
            <v>Tân Biên</v>
          </cell>
          <cell r="E129" t="str">
            <v>ODT</v>
          </cell>
          <cell r="F129">
            <v>0.01</v>
          </cell>
        </row>
        <row r="130">
          <cell r="A130" t="str">
            <v>uyen56</v>
          </cell>
          <cell r="B130" t="str">
            <v>XYK</v>
          </cell>
          <cell r="C130" t="str">
            <v>Khu đất cù lao 3 xê (thửa đất sô 195 tờ bản đồ 63)</v>
          </cell>
          <cell r="D130" t="str">
            <v>Long Bình Tân</v>
          </cell>
          <cell r="E130" t="str">
            <v>TMD</v>
          </cell>
          <cell r="F130">
            <v>1.06</v>
          </cell>
        </row>
        <row r="131">
          <cell r="A131" t="str">
            <v>bienhoa614-1</v>
          </cell>
          <cell r="B131" t="str">
            <v>XYK</v>
          </cell>
          <cell r="C131" t="str">
            <v>Khu đất số 80 (khu bến thủy Nguyễn Văn Trị)</v>
          </cell>
          <cell r="D131" t="str">
            <v>Thanh Bình</v>
          </cell>
          <cell r="E131" t="str">
            <v>TMD</v>
          </cell>
          <cell r="F131">
            <v>0.13</v>
          </cell>
        </row>
        <row r="132">
          <cell r="A132" t="str">
            <v>bienhoa685</v>
          </cell>
          <cell r="B132" t="str">
            <v>XYK</v>
          </cell>
          <cell r="C132" t="str">
            <v>Nạo vét suối Săn Máu đoạn đầu của nhánh suối chính (xuất phát từ phường Tân Hòa) đến cầu Xóm Mai</v>
          </cell>
          <cell r="D132" t="str">
            <v>Tân Biên, Tân Hòa, Hố Nai, Trảng Dài</v>
          </cell>
          <cell r="E132" t="str">
            <v>SON</v>
          </cell>
          <cell r="F132">
            <v>13.75</v>
          </cell>
        </row>
        <row r="133">
          <cell r="A133" t="str">
            <v>bienhoa14</v>
          </cell>
          <cell r="B133" t="str">
            <v>XYK</v>
          </cell>
          <cell r="C133" t="str">
            <v>Nhà ở xã hội cho cán bộ, chiến sỹ LLVT QK7</v>
          </cell>
          <cell r="D133" t="str">
            <v>Trảng Dài, Tân Phong</v>
          </cell>
          <cell r="E133" t="str">
            <v>ODT</v>
          </cell>
          <cell r="F133">
            <v>4.3499999999999996</v>
          </cell>
        </row>
        <row r="134">
          <cell r="A134" t="str">
            <v>bienhoa69</v>
          </cell>
          <cell r="B134" t="str">
            <v>XYK</v>
          </cell>
          <cell r="C134" t="str">
            <v>Khu đô thị du lịch sinh thái Sơn Tiên</v>
          </cell>
          <cell r="D134" t="str">
            <v>An Hòa</v>
          </cell>
          <cell r="E134" t="str">
            <v>TMD</v>
          </cell>
          <cell r="F134">
            <v>179.5</v>
          </cell>
        </row>
        <row r="135">
          <cell r="A135" t="str">
            <v>bienhoa85</v>
          </cell>
          <cell r="B135" t="str">
            <v>XYK</v>
          </cell>
          <cell r="C135" t="str">
            <v>Khu trung tâm thương mại dịch vụ và nhà ở của KCN AMATA</v>
          </cell>
          <cell r="D135" t="str">
            <v>Long Bình</v>
          </cell>
          <cell r="E135" t="str">
            <v>TMD</v>
          </cell>
          <cell r="F135">
            <v>2.17</v>
          </cell>
        </row>
        <row r="136">
          <cell r="A136" t="str">
            <v>bienhoa103</v>
          </cell>
          <cell r="B136" t="str">
            <v>XYK</v>
          </cell>
          <cell r="C136" t="str">
            <v>Khu trưng bày sản phẩm và kho hàng (Cty TNHH SX Thương Mại Tiến Lộc)</v>
          </cell>
          <cell r="D136" t="str">
            <v>Tam Phước</v>
          </cell>
          <cell r="E136" t="str">
            <v>TMD</v>
          </cell>
          <cell r="F136">
            <v>0.75</v>
          </cell>
        </row>
        <row r="137">
          <cell r="A137" t="str">
            <v>bienhoa133</v>
          </cell>
          <cell r="B137" t="str">
            <v>XYK</v>
          </cell>
          <cell r="C137" t="str">
            <v>Trạm kinh doanh xăng dầu Phong Truyền 3</v>
          </cell>
          <cell r="D137" t="str">
            <v>Phước Tân</v>
          </cell>
          <cell r="E137" t="str">
            <v>TMD</v>
          </cell>
          <cell r="F137">
            <v>0.13</v>
          </cell>
        </row>
        <row r="138">
          <cell r="A138" t="str">
            <v>uyen269</v>
          </cell>
          <cell r="B138" t="str">
            <v>XYK</v>
          </cell>
          <cell r="C138" t="str">
            <v>Trụ sở Ngân hàng TMCP Sài Gòn</v>
          </cell>
          <cell r="D138" t="str">
            <v>Thống Nhất</v>
          </cell>
          <cell r="E138" t="str">
            <v>TMD</v>
          </cell>
          <cell r="F138">
            <v>0.03</v>
          </cell>
        </row>
        <row r="139">
          <cell r="A139" t="str">
            <v>bienhoa821</v>
          </cell>
          <cell r="B139" t="str">
            <v>XYK</v>
          </cell>
          <cell r="C139" t="str">
            <v>Khu đô thị, sân golf, thể thao và du lịch sinh thái Long Thành (Cty Golf Long Thành)</v>
          </cell>
          <cell r="D139" t="str">
            <v>Phước Tân</v>
          </cell>
          <cell r="E139" t="str">
            <v>TMD</v>
          </cell>
          <cell r="F139">
            <v>3.34</v>
          </cell>
        </row>
        <row r="140">
          <cell r="A140" t="str">
            <v>ngan103</v>
          </cell>
          <cell r="B140" t="str">
            <v>XYK</v>
          </cell>
          <cell r="C140" t="str">
            <v>Đầu tư xây dựng mở rộng nhà máy sản xuất phụ tùng ô tô, xe máy tại xã Tam Phước (Công ty Tiến Lộc)</v>
          </cell>
          <cell r="D140" t="str">
            <v>Tam Phước</v>
          </cell>
          <cell r="E140" t="str">
            <v>SKC</v>
          </cell>
          <cell r="F140">
            <v>5.19</v>
          </cell>
        </row>
        <row r="141">
          <cell r="A141" t="str">
            <v>bienhoa1354</v>
          </cell>
          <cell r="B141" t="str">
            <v>XYK</v>
          </cell>
          <cell r="C141" t="str">
            <v>Khai thác chế biến Đá xây dựng Mỏ đá Tân Cang 9</v>
          </cell>
          <cell r="D141" t="str">
            <v>Tam Phước</v>
          </cell>
          <cell r="E141" t="str">
            <v>SKX</v>
          </cell>
          <cell r="F141">
            <v>15.1</v>
          </cell>
        </row>
        <row r="142">
          <cell r="A142" t="str">
            <v>bienhoa1356</v>
          </cell>
          <cell r="B142" t="str">
            <v>XYK</v>
          </cell>
          <cell r="C142" t="str">
            <v>Mỏ đá xây dựng Tân Cang 1 -Phước Tân</v>
          </cell>
          <cell r="D142" t="str">
            <v>Phước Tân</v>
          </cell>
          <cell r="E142" t="str">
            <v>SKX</v>
          </cell>
          <cell r="F142">
            <v>5.87</v>
          </cell>
        </row>
        <row r="143">
          <cell r="A143" t="str">
            <v>bienhoa1357</v>
          </cell>
          <cell r="B143" t="str">
            <v>XYK</v>
          </cell>
          <cell r="C143" t="str">
            <v>Mỏ đá xây dựng Tân Cang 2 mở rộng -Phước Tân (BH.Đ2-3)</v>
          </cell>
          <cell r="D143" t="str">
            <v>Phước Tân</v>
          </cell>
          <cell r="E143" t="str">
            <v>SKX</v>
          </cell>
          <cell r="F143">
            <v>5.65</v>
          </cell>
        </row>
        <row r="144">
          <cell r="A144" t="str">
            <v>bienhoa1359</v>
          </cell>
          <cell r="B144" t="str">
            <v>XYK</v>
          </cell>
          <cell r="C144" t="str">
            <v>Mỏ đá xây dựng Tân Cang 4 -Phước Tân</v>
          </cell>
          <cell r="D144" t="str">
            <v>Phước Tân</v>
          </cell>
          <cell r="E144" t="str">
            <v>SKX</v>
          </cell>
          <cell r="F144">
            <v>18.170000000000002</v>
          </cell>
        </row>
        <row r="145">
          <cell r="A145" t="str">
            <v>bienhoa1360</v>
          </cell>
          <cell r="B145" t="str">
            <v>XYK</v>
          </cell>
          <cell r="C145" t="str">
            <v>Mỏ đá xây dựng Tân Cang 5 -Phước Tân</v>
          </cell>
          <cell r="D145" t="str">
            <v>Phước Tân</v>
          </cell>
          <cell r="E145" t="str">
            <v>SKX</v>
          </cell>
          <cell r="F145">
            <v>9.8800000000000008</v>
          </cell>
        </row>
        <row r="146">
          <cell r="A146" t="str">
            <v>bienhoa1362</v>
          </cell>
          <cell r="B146" t="str">
            <v>XYK</v>
          </cell>
          <cell r="C146" t="str">
            <v>Mỏ đá xây dựng Tân Cang 7 -Phước Tân (BH.Đ8-2)</v>
          </cell>
          <cell r="D146" t="str">
            <v>Phước Tân; Tam Phước</v>
          </cell>
          <cell r="E146" t="str">
            <v>SKX</v>
          </cell>
          <cell r="F146">
            <v>60</v>
          </cell>
        </row>
        <row r="147">
          <cell r="A147" t="str">
            <v>bienhoa1363</v>
          </cell>
          <cell r="B147" t="str">
            <v>XYK</v>
          </cell>
          <cell r="C147" t="str">
            <v>Mỏ đá xây dựng Tân Cang 8 -Phước Tân (BH.Đ1-3)</v>
          </cell>
          <cell r="D147" t="str">
            <v>Phước Tân - Tam Phước</v>
          </cell>
          <cell r="E147" t="str">
            <v>SKX</v>
          </cell>
          <cell r="F147">
            <v>35.979999999999997</v>
          </cell>
        </row>
        <row r="148">
          <cell r="A148" t="str">
            <v>bienhoa1355</v>
          </cell>
          <cell r="B148" t="str">
            <v>XYK</v>
          </cell>
          <cell r="C148" t="str">
            <v>Mỏ đá xây dựng Ấp Miễu</v>
          </cell>
          <cell r="D148" t="str">
            <v>Phước Tân</v>
          </cell>
          <cell r="E148" t="str">
            <v>SKX</v>
          </cell>
          <cell r="F148">
            <v>5</v>
          </cell>
        </row>
        <row r="149">
          <cell r="A149" t="str">
            <v>bienhoa1358</v>
          </cell>
          <cell r="B149" t="str">
            <v>XYK</v>
          </cell>
          <cell r="C149" t="str">
            <v>Mỏ đá xây dựng Tân Cang 3 -Phước Tân</v>
          </cell>
          <cell r="D149" t="str">
            <v>Phước Tân, Tam Phước</v>
          </cell>
          <cell r="E149" t="str">
            <v>SKX</v>
          </cell>
          <cell r="F149">
            <v>4.29</v>
          </cell>
        </row>
        <row r="150">
          <cell r="A150" t="str">
            <v>bienhoa258</v>
          </cell>
          <cell r="B150" t="str">
            <v>XYK</v>
          </cell>
          <cell r="C150" t="str">
            <v>Trường THCS,THPT Tân Hòa</v>
          </cell>
          <cell r="D150" t="str">
            <v>Tân Hòa</v>
          </cell>
          <cell r="E150" t="str">
            <v>DGD</v>
          </cell>
          <cell r="F150">
            <v>0.61</v>
          </cell>
        </row>
        <row r="151">
          <cell r="A151" t="str">
            <v>bienhoa322</v>
          </cell>
          <cell r="B151" t="str">
            <v>XYK</v>
          </cell>
          <cell r="C151" t="str">
            <v>Trường TH - THCS Lê Quý Đôn (mở rộng)</v>
          </cell>
          <cell r="D151" t="str">
            <v>Quyết Thắng</v>
          </cell>
          <cell r="E151" t="str">
            <v>DGD</v>
          </cell>
          <cell r="F151">
            <v>0.16</v>
          </cell>
        </row>
        <row r="152">
          <cell r="A152" t="str">
            <v>bienhoa1082</v>
          </cell>
          <cell r="B152" t="str">
            <v>XYK</v>
          </cell>
          <cell r="C152" t="str">
            <v>Khu dân cư - thương mại (Xuân Thủy)</v>
          </cell>
          <cell r="D152" t="str">
            <v>Trảng Dài</v>
          </cell>
          <cell r="E152" t="str">
            <v>ODT</v>
          </cell>
          <cell r="F152">
            <v>1.62</v>
          </cell>
        </row>
        <row r="153">
          <cell r="A153" t="str">
            <v>uyen268</v>
          </cell>
          <cell r="B153" t="str">
            <v>XYK</v>
          </cell>
          <cell r="C153" t="str">
            <v>Chung cư cao tầng Tân Vạn Tower</v>
          </cell>
          <cell r="D153" t="str">
            <v>Tân Vạn</v>
          </cell>
          <cell r="E153" t="str">
            <v>ODT</v>
          </cell>
          <cell r="F153">
            <v>0.96</v>
          </cell>
        </row>
        <row r="154">
          <cell r="A154" t="str">
            <v>bienhoa1020-1</v>
          </cell>
          <cell r="B154" t="str">
            <v>XYK</v>
          </cell>
          <cell r="C154" t="str">
            <v>Khu dân cư theo quy hoạch</v>
          </cell>
          <cell r="D154" t="str">
            <v>Tam Hiệp</v>
          </cell>
          <cell r="E154" t="str">
            <v>ODT</v>
          </cell>
          <cell r="F154">
            <v>5.44</v>
          </cell>
        </row>
        <row r="155">
          <cell r="A155" t="str">
            <v>bienhoa1753</v>
          </cell>
          <cell r="B155" t="str">
            <v>XYK</v>
          </cell>
          <cell r="C155" t="str">
            <v>Khu dân cư theo quy hoạch</v>
          </cell>
          <cell r="D155" t="str">
            <v>Tân Biên</v>
          </cell>
          <cell r="E155" t="str">
            <v>ODT</v>
          </cell>
          <cell r="F155">
            <v>3.1</v>
          </cell>
        </row>
        <row r="156">
          <cell r="A156" t="str">
            <v>bienhoa200</v>
          </cell>
          <cell r="B156" t="str">
            <v>XYK</v>
          </cell>
          <cell r="C156" t="str">
            <v>Trung tâm VH-TT phường Tân Tiến</v>
          </cell>
          <cell r="D156" t="str">
            <v>Tân Tiến</v>
          </cell>
          <cell r="E156" t="str">
            <v>DVH</v>
          </cell>
          <cell r="F156">
            <v>0.47</v>
          </cell>
        </row>
        <row r="157">
          <cell r="A157" t="str">
            <v>uyen459</v>
          </cell>
          <cell r="B157" t="str">
            <v>XYK</v>
          </cell>
          <cell r="C157" t="str">
            <v>Cải tạo, hoàn chỉnh sân banh Biên Hòa</v>
          </cell>
          <cell r="D157" t="str">
            <v>Hòa Bình</v>
          </cell>
          <cell r="E157" t="str">
            <v>DTT</v>
          </cell>
          <cell r="F157">
            <v>1.28</v>
          </cell>
        </row>
        <row r="158">
          <cell r="A158" t="str">
            <v>bienhoa438</v>
          </cell>
          <cell r="B158" t="str">
            <v>XYK</v>
          </cell>
          <cell r="C158" t="str">
            <v>Trung tâm Công tác xã hội tổng hợp</v>
          </cell>
          <cell r="D158" t="str">
            <v>Tân Hiệp</v>
          </cell>
          <cell r="E158" t="str">
            <v>DTS</v>
          </cell>
          <cell r="F158">
            <v>2.59</v>
          </cell>
        </row>
        <row r="159">
          <cell r="A159" t="str">
            <v>bienhoa1399</v>
          </cell>
          <cell r="B159" t="str">
            <v>XYK</v>
          </cell>
          <cell r="C159" t="str">
            <v>Nhà văn hóa kết hợp trụ sở làm việc KP5</v>
          </cell>
          <cell r="D159" t="str">
            <v>Tân Mai</v>
          </cell>
          <cell r="E159" t="str">
            <v>DSH</v>
          </cell>
          <cell r="F159">
            <v>0.02</v>
          </cell>
        </row>
        <row r="160">
          <cell r="A160" t="str">
            <v>bienhoa1409</v>
          </cell>
          <cell r="B160" t="str">
            <v>XYK</v>
          </cell>
          <cell r="C160" t="str">
            <v>Nhà văn hóa kết hợp trụ sở làm việc KP6</v>
          </cell>
          <cell r="D160" t="str">
            <v>Trung Dũng</v>
          </cell>
          <cell r="E160" t="str">
            <v>DSH</v>
          </cell>
          <cell r="F160">
            <v>0.09</v>
          </cell>
        </row>
        <row r="161">
          <cell r="A161" t="str">
            <v>bienhoa1414</v>
          </cell>
          <cell r="B161" t="str">
            <v>XYK</v>
          </cell>
          <cell r="C161" t="str">
            <v>Nhà văn hóa kết hợp trụ sở làm việc KP2A</v>
          </cell>
          <cell r="D161" t="str">
            <v>Trảng Dài</v>
          </cell>
          <cell r="E161" t="str">
            <v>DSH</v>
          </cell>
          <cell r="F161">
            <v>0.03</v>
          </cell>
        </row>
        <row r="162">
          <cell r="A162" t="str">
            <v>bienhoa1371</v>
          </cell>
          <cell r="B162" t="str">
            <v>XYK</v>
          </cell>
          <cell r="C162" t="str">
            <v>Nhà văn hóa kết hợp trụ sở làm việc khu phố Nhị Hòa</v>
          </cell>
          <cell r="D162" t="str">
            <v>Hiệp Hòa</v>
          </cell>
          <cell r="E162" t="str">
            <v>DSH</v>
          </cell>
          <cell r="F162">
            <v>0.06</v>
          </cell>
        </row>
        <row r="163">
          <cell r="A163" t="str">
            <v>bienhoa1368</v>
          </cell>
          <cell r="B163" t="str">
            <v>XYK</v>
          </cell>
          <cell r="C163" t="str">
            <v>Nhà văn hóa kết hợp trụ sở làm việc KP 2</v>
          </cell>
          <cell r="D163" t="str">
            <v>An Hòa</v>
          </cell>
          <cell r="E163" t="str">
            <v>DSH</v>
          </cell>
          <cell r="F163">
            <v>0.11</v>
          </cell>
        </row>
        <row r="164">
          <cell r="A164" t="str">
            <v>bienhoa1716</v>
          </cell>
          <cell r="B164" t="str">
            <v>XYK</v>
          </cell>
          <cell r="C164" t="str">
            <v>Nhà văn hóa kết hợp trụ sở làm việc KP3, 4</v>
          </cell>
          <cell r="D164" t="str">
            <v>Tam Hiệp</v>
          </cell>
          <cell r="E164" t="str">
            <v>DSH</v>
          </cell>
          <cell r="F164">
            <v>0.04</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ieu02_KQH_31-12(DU)"/>
      <sheetName val="CC_TH_1-9"/>
      <sheetName val="CC_TH_31-12"/>
      <sheetName val="Bieu 02B_THTH_in"/>
      <sheetName val="Bieu02C"/>
      <sheetName val="SLCMĐ"/>
      <sheetName val="DSCMD_TONG_KH23"/>
      <sheetName val="DSCMD_Nam2024"/>
      <sheetName val="DSCMD_NNsangPNN"/>
      <sheetName val="DSCMD_NNsangODT"/>
      <sheetName val="DSCMD_PNNkoODTsangODT"/>
      <sheetName val="DS_CMĐ HGĐCN_CPH"/>
      <sheetName val="Bieu01_HT2022_(DuLieuThoTK)"/>
      <sheetName val="SL_DA_THTH"/>
      <sheetName val="LoLung"/>
      <sheetName val="Bieu 01_THTH"/>
      <sheetName val="Bieu02_KQTH"/>
      <sheetName val="Bieu01_HT2022"/>
      <sheetName val="Bieu 06_DMKHSDĐ"/>
      <sheetName val="Bieu 03_CTKH"/>
      <sheetName val="Bieu 04_CMD"/>
      <sheetName val="Bieu 04B_CMD_BĐC"/>
      <sheetName val="Bieu 04C_DM_Lua"/>
      <sheetName val="Bieu 05B_THD"/>
      <sheetName val="Bieu05_CTTHO"/>
      <sheetName val="CC_2023"/>
      <sheetName val="Số lượng dự án"/>
      <sheetName val="Sheet4"/>
      <sheetName val="KhongtrinhKHSDD"/>
      <sheetName val="Bieu 07_DM_HUY"/>
      <sheetName val="So luong dat lua"/>
      <sheetName val="Bieu 05_huy KH"/>
      <sheetName val="Bieu 06_huy 3 NAM)"/>
      <sheetName val="BCTM"/>
      <sheetName val="HQKTXH"/>
      <sheetName val="BieuPluc3.5_B"/>
      <sheetName val="BieuPluc3.5_A"/>
      <sheetName val="THD_CPH"/>
      <sheetName val="B10_THD_coQDTHO_XONG"/>
      <sheetName val="THTH_THO"/>
      <sheetName val="CC_THTHoi"/>
      <sheetName val="KQTHO_1-9"/>
      <sheetName val="KQTHO_31-12"/>
      <sheetName val="LUA_CPH"/>
      <sheetName val="DM_3 nam CT"/>
      <sheetName val="Sheet2"/>
      <sheetName val="KĐK_ke hoach"/>
      <sheetName val="sỞ ĐỀ XUẤT HỦY"/>
      <sheetName val="Bieu 05_2015-2016-2017"/>
      <sheetName val="Bang kiem soat chi tieu"/>
      <sheetName val="An Bình"/>
      <sheetName val="An Hòa"/>
      <sheetName val="Danh sach ĐCQMVT"/>
      <sheetName val="Bieu10_KQTHoi"/>
      <sheetName val="Bieu 05_KQTH_3nam"/>
      <sheetName val="2015C-2018"/>
      <sheetName val="Sheet1"/>
      <sheetName val="Đã thực hiện"/>
      <sheetName val="Bieu06_CSD"/>
      <sheetName val="Bieu07-CN"/>
      <sheetName val="TH_KH2015"/>
      <sheetName val="Phước Tân"/>
      <sheetName val="Long Bình"/>
      <sheetName val="Long Bình Tân"/>
      <sheetName val="Trung Dũng"/>
      <sheetName val="Thống Nhất"/>
      <sheetName val="Thanh Bình"/>
      <sheetName val="Hiệp Hòa"/>
      <sheetName val="Trảng Dài"/>
      <sheetName val="Tân Vạn"/>
      <sheetName val="Tân Tiến"/>
      <sheetName val="Tân Hạnh"/>
      <sheetName val="Tân Hiệp"/>
      <sheetName val="Tân Hòa"/>
      <sheetName val="Tân Mai"/>
      <sheetName val="Tân Phong"/>
      <sheetName val="Tân Biên"/>
      <sheetName val="Bình Đa"/>
      <sheetName val="Bửu Hòa"/>
      <sheetName val="Bửu Long"/>
      <sheetName val="Hố Nai"/>
      <sheetName val="Hóa An"/>
      <sheetName val="Hòa Bình"/>
      <sheetName val="Quyết Thắng"/>
      <sheetName val="Long Hưng"/>
      <sheetName val="Tam Hiệp"/>
      <sheetName val="Quang Vinh"/>
      <sheetName val="Tam Hòa"/>
      <sheetName val="Tam Phướ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F3">
            <v>4</v>
          </cell>
          <cell r="G3">
            <v>5</v>
          </cell>
          <cell r="H3">
            <v>6</v>
          </cell>
          <cell r="I3">
            <v>7</v>
          </cell>
          <cell r="J3">
            <v>8</v>
          </cell>
        </row>
        <row r="8">
          <cell r="C8" t="str">
            <v>NNP</v>
          </cell>
          <cell r="D8">
            <v>7758.1799999999985</v>
          </cell>
          <cell r="E8">
            <v>7190.5299999999988</v>
          </cell>
          <cell r="F8">
            <v>7324.8569999999991</v>
          </cell>
          <cell r="G8">
            <v>-134.32700000000023</v>
          </cell>
          <cell r="H8">
            <v>-567.64999999999964</v>
          </cell>
          <cell r="I8">
            <v>27.27609644480961</v>
          </cell>
          <cell r="J8" t="str">
            <v>in</v>
          </cell>
          <cell r="K8">
            <v>25.339999999999996</v>
          </cell>
          <cell r="L8">
            <v>293.15000000000003</v>
          </cell>
          <cell r="M8">
            <v>0.01</v>
          </cell>
          <cell r="N8">
            <v>152.08999999999997</v>
          </cell>
          <cell r="O8">
            <v>103.13999999999999</v>
          </cell>
          <cell r="P8">
            <v>214.2</v>
          </cell>
          <cell r="Q8">
            <v>72.709999999999994</v>
          </cell>
          <cell r="R8">
            <v>207.9</v>
          </cell>
          <cell r="S8">
            <v>0</v>
          </cell>
          <cell r="T8">
            <v>296.86</v>
          </cell>
          <cell r="U8">
            <v>35.549999999999997</v>
          </cell>
          <cell r="V8">
            <v>53.64</v>
          </cell>
          <cell r="W8">
            <v>2169.9000000000005</v>
          </cell>
          <cell r="X8">
            <v>8.1999999999999993</v>
          </cell>
          <cell r="Y8">
            <v>7.15</v>
          </cell>
          <cell r="Z8">
            <v>20.45</v>
          </cell>
          <cell r="AA8">
            <v>0.72</v>
          </cell>
          <cell r="AB8">
            <v>1948.93</v>
          </cell>
          <cell r="AC8">
            <v>158.46</v>
          </cell>
          <cell r="AD8">
            <v>313.62</v>
          </cell>
          <cell r="AE8">
            <v>34.159999999999997</v>
          </cell>
          <cell r="AF8">
            <v>95.760000000000019</v>
          </cell>
          <cell r="AG8">
            <v>11.66</v>
          </cell>
          <cell r="AH8">
            <v>99.78</v>
          </cell>
          <cell r="AI8">
            <v>7.8000000000000007</v>
          </cell>
          <cell r="AJ8">
            <v>118.81</v>
          </cell>
          <cell r="AK8">
            <v>0.16</v>
          </cell>
          <cell r="AL8">
            <v>54.7</v>
          </cell>
          <cell r="AM8">
            <v>685.68000000000006</v>
          </cell>
          <cell r="AN8">
            <v>0</v>
          </cell>
        </row>
        <row r="9">
          <cell r="C9" t="str">
            <v>LUA</v>
          </cell>
          <cell r="D9">
            <v>98.699999999999989</v>
          </cell>
          <cell r="E9">
            <v>67.779999999999987</v>
          </cell>
          <cell r="F9">
            <v>93.72999999999999</v>
          </cell>
          <cell r="G9">
            <v>-25.950000000000003</v>
          </cell>
          <cell r="H9">
            <v>-30.92</v>
          </cell>
          <cell r="I9">
            <v>0.9426287074805334</v>
          </cell>
          <cell r="K9">
            <v>0</v>
          </cell>
          <cell r="L9">
            <v>0</v>
          </cell>
          <cell r="M9">
            <v>0</v>
          </cell>
          <cell r="N9">
            <v>0</v>
          </cell>
          <cell r="O9">
            <v>0.74</v>
          </cell>
          <cell r="P9">
            <v>4.13</v>
          </cell>
          <cell r="Q9">
            <v>0</v>
          </cell>
          <cell r="R9">
            <v>0</v>
          </cell>
          <cell r="S9">
            <v>0</v>
          </cell>
          <cell r="T9">
            <v>0</v>
          </cell>
          <cell r="U9">
            <v>0</v>
          </cell>
          <cell r="V9">
            <v>0</v>
          </cell>
          <cell r="W9">
            <v>12.900000000000002</v>
          </cell>
          <cell r="X9">
            <v>0</v>
          </cell>
          <cell r="Y9">
            <v>0</v>
          </cell>
          <cell r="Z9">
            <v>0</v>
          </cell>
          <cell r="AA9">
            <v>0</v>
          </cell>
          <cell r="AB9">
            <v>41.26</v>
          </cell>
          <cell r="AC9">
            <v>0</v>
          </cell>
          <cell r="AD9">
            <v>8.75</v>
          </cell>
          <cell r="AE9">
            <v>0</v>
          </cell>
          <cell r="AF9">
            <v>0</v>
          </cell>
          <cell r="AG9">
            <v>0</v>
          </cell>
          <cell r="AH9">
            <v>0</v>
          </cell>
          <cell r="AI9">
            <v>0</v>
          </cell>
          <cell r="AJ9">
            <v>0</v>
          </cell>
          <cell r="AK9">
            <v>0</v>
          </cell>
          <cell r="AL9">
            <v>0</v>
          </cell>
          <cell r="AM9">
            <v>0</v>
          </cell>
          <cell r="AN9">
            <v>0</v>
          </cell>
        </row>
        <row r="10">
          <cell r="C10" t="str">
            <v>LUC</v>
          </cell>
          <cell r="D10">
            <v>43.21</v>
          </cell>
          <cell r="E10">
            <v>12.900000000000002</v>
          </cell>
          <cell r="F10">
            <v>43.21</v>
          </cell>
          <cell r="G10">
            <v>-30.31</v>
          </cell>
          <cell r="H10">
            <v>-30.31</v>
          </cell>
          <cell r="I10">
            <v>19.032162879905584</v>
          </cell>
          <cell r="K10">
            <v>0</v>
          </cell>
          <cell r="L10">
            <v>0</v>
          </cell>
          <cell r="M10">
            <v>0</v>
          </cell>
          <cell r="N10">
            <v>0</v>
          </cell>
          <cell r="O10">
            <v>0</v>
          </cell>
          <cell r="P10">
            <v>0</v>
          </cell>
          <cell r="Q10">
            <v>0</v>
          </cell>
          <cell r="R10">
            <v>0</v>
          </cell>
          <cell r="S10">
            <v>0</v>
          </cell>
          <cell r="T10">
            <v>0</v>
          </cell>
          <cell r="U10">
            <v>0</v>
          </cell>
          <cell r="V10">
            <v>0</v>
          </cell>
          <cell r="W10">
            <v>12.900000000000002</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row>
        <row r="11">
          <cell r="C11" t="str">
            <v>luk</v>
          </cell>
          <cell r="D11">
            <v>55.489999999999995</v>
          </cell>
          <cell r="E11">
            <v>54.879999999999995</v>
          </cell>
          <cell r="F11" t="e">
            <v>#N/A</v>
          </cell>
          <cell r="G11" t="e">
            <v>#N/A</v>
          </cell>
          <cell r="H11">
            <v>-0.60999999999999943</v>
          </cell>
          <cell r="I11">
            <v>98.900702829338613</v>
          </cell>
          <cell r="K11">
            <v>0</v>
          </cell>
          <cell r="L11">
            <v>0</v>
          </cell>
          <cell r="M11">
            <v>0</v>
          </cell>
          <cell r="N11">
            <v>0</v>
          </cell>
          <cell r="O11">
            <v>0.74</v>
          </cell>
          <cell r="P11">
            <v>4.13</v>
          </cell>
          <cell r="Q11">
            <v>0</v>
          </cell>
          <cell r="R11">
            <v>0</v>
          </cell>
          <cell r="S11">
            <v>0</v>
          </cell>
          <cell r="T11">
            <v>0</v>
          </cell>
          <cell r="U11">
            <v>0</v>
          </cell>
          <cell r="V11">
            <v>0</v>
          </cell>
          <cell r="W11">
            <v>0</v>
          </cell>
          <cell r="X11">
            <v>0</v>
          </cell>
          <cell r="Y11">
            <v>0</v>
          </cell>
          <cell r="Z11">
            <v>0</v>
          </cell>
          <cell r="AA11">
            <v>0</v>
          </cell>
          <cell r="AB11">
            <v>41.26</v>
          </cell>
          <cell r="AC11">
            <v>0</v>
          </cell>
          <cell r="AD11">
            <v>8.75</v>
          </cell>
          <cell r="AE11">
            <v>0</v>
          </cell>
          <cell r="AF11">
            <v>0</v>
          </cell>
          <cell r="AG11">
            <v>0</v>
          </cell>
          <cell r="AH11">
            <v>0</v>
          </cell>
          <cell r="AI11">
            <v>0</v>
          </cell>
          <cell r="AJ11">
            <v>0</v>
          </cell>
          <cell r="AK11">
            <v>0</v>
          </cell>
          <cell r="AL11">
            <v>0</v>
          </cell>
          <cell r="AM11">
            <v>0</v>
          </cell>
          <cell r="AN11">
            <v>0</v>
          </cell>
        </row>
        <row r="12">
          <cell r="C12" t="str">
            <v>HNK</v>
          </cell>
          <cell r="D12">
            <v>3022.54</v>
          </cell>
          <cell r="E12">
            <v>2842.62</v>
          </cell>
          <cell r="F12">
            <v>2880.79</v>
          </cell>
          <cell r="G12">
            <v>-38.170000000000073</v>
          </cell>
          <cell r="H12">
            <v>-179.92000000000007</v>
          </cell>
          <cell r="I12">
            <v>39.532829986106734</v>
          </cell>
          <cell r="K12">
            <v>12.92</v>
          </cell>
          <cell r="L12">
            <v>131.83000000000001</v>
          </cell>
          <cell r="M12">
            <v>0</v>
          </cell>
          <cell r="N12">
            <v>46.25</v>
          </cell>
          <cell r="O12">
            <v>55.66</v>
          </cell>
          <cell r="P12">
            <v>89.18</v>
          </cell>
          <cell r="Q12">
            <v>41.97</v>
          </cell>
          <cell r="R12">
            <v>122.74</v>
          </cell>
          <cell r="S12">
            <v>0</v>
          </cell>
          <cell r="T12">
            <v>125.54</v>
          </cell>
          <cell r="U12">
            <v>6.83</v>
          </cell>
          <cell r="V12">
            <v>24.94</v>
          </cell>
          <cell r="W12">
            <v>770.67000000000007</v>
          </cell>
          <cell r="X12">
            <v>5.86</v>
          </cell>
          <cell r="Y12">
            <v>5.34</v>
          </cell>
          <cell r="Z12">
            <v>12.62</v>
          </cell>
          <cell r="AA12">
            <v>0.72</v>
          </cell>
          <cell r="AB12">
            <v>527.19000000000005</v>
          </cell>
          <cell r="AC12">
            <v>59.6</v>
          </cell>
          <cell r="AD12">
            <v>146.04</v>
          </cell>
          <cell r="AE12">
            <v>9.34</v>
          </cell>
          <cell r="AF12">
            <v>13.76</v>
          </cell>
          <cell r="AG12">
            <v>6.97</v>
          </cell>
          <cell r="AH12">
            <v>63.45</v>
          </cell>
          <cell r="AI12">
            <v>3.99</v>
          </cell>
          <cell r="AJ12">
            <v>57.45</v>
          </cell>
          <cell r="AK12">
            <v>0.16</v>
          </cell>
          <cell r="AL12">
            <v>23.9</v>
          </cell>
          <cell r="AM12">
            <v>477.7</v>
          </cell>
          <cell r="AN12">
            <v>0</v>
          </cell>
        </row>
        <row r="13">
          <cell r="C13" t="str">
            <v>CLN</v>
          </cell>
          <cell r="D13">
            <v>4161.49</v>
          </cell>
          <cell r="E13">
            <v>3842.96</v>
          </cell>
          <cell r="F13">
            <v>3907.453</v>
          </cell>
          <cell r="G13">
            <v>-64.492999999999938</v>
          </cell>
          <cell r="H13">
            <v>-318.52999999999975</v>
          </cell>
          <cell r="I13">
            <v>53.444739122150949</v>
          </cell>
          <cell r="K13">
            <v>9.9499999999999993</v>
          </cell>
          <cell r="L13">
            <v>114.53</v>
          </cell>
          <cell r="M13">
            <v>0.01</v>
          </cell>
          <cell r="N13">
            <v>86.26</v>
          </cell>
          <cell r="O13">
            <v>39.5</v>
          </cell>
          <cell r="P13">
            <v>105.77</v>
          </cell>
          <cell r="Q13">
            <v>22.03</v>
          </cell>
          <cell r="R13">
            <v>80.25</v>
          </cell>
          <cell r="S13">
            <v>0</v>
          </cell>
          <cell r="T13">
            <v>156.72</v>
          </cell>
          <cell r="U13">
            <v>27.14</v>
          </cell>
          <cell r="V13">
            <v>17.170000000000002</v>
          </cell>
          <cell r="W13">
            <v>1328.4</v>
          </cell>
          <cell r="X13">
            <v>2.34</v>
          </cell>
          <cell r="Y13">
            <v>0.49</v>
          </cell>
          <cell r="Z13">
            <v>5.89</v>
          </cell>
          <cell r="AA13">
            <v>0</v>
          </cell>
          <cell r="AB13">
            <v>1349.99</v>
          </cell>
          <cell r="AC13">
            <v>50.9</v>
          </cell>
          <cell r="AD13">
            <v>115.19</v>
          </cell>
          <cell r="AE13">
            <v>24.82</v>
          </cell>
          <cell r="AF13">
            <v>63.34</v>
          </cell>
          <cell r="AG13">
            <v>4.6900000000000004</v>
          </cell>
          <cell r="AH13">
            <v>35.71</v>
          </cell>
          <cell r="AI13">
            <v>3.81</v>
          </cell>
          <cell r="AJ13">
            <v>38.909999999999997</v>
          </cell>
          <cell r="AK13">
            <v>0</v>
          </cell>
          <cell r="AL13">
            <v>27.41</v>
          </cell>
          <cell r="AM13">
            <v>131.74</v>
          </cell>
          <cell r="AN13">
            <v>0</v>
          </cell>
        </row>
        <row r="14">
          <cell r="C14" t="str">
            <v>RPH</v>
          </cell>
          <cell r="D14">
            <v>148.07</v>
          </cell>
          <cell r="E14">
            <v>148.07</v>
          </cell>
          <cell r="F14">
            <v>148.07</v>
          </cell>
          <cell r="G14">
            <v>0</v>
          </cell>
          <cell r="H14">
            <v>0</v>
          </cell>
          <cell r="I14">
            <v>2.0592362454506139</v>
          </cell>
          <cell r="J14" t="str">
            <v>in</v>
          </cell>
          <cell r="K14">
            <v>0</v>
          </cell>
          <cell r="L14">
            <v>0</v>
          </cell>
          <cell r="M14">
            <v>0</v>
          </cell>
          <cell r="N14">
            <v>0</v>
          </cell>
          <cell r="O14">
            <v>0</v>
          </cell>
          <cell r="P14">
            <v>0</v>
          </cell>
          <cell r="Q14">
            <v>8.66</v>
          </cell>
          <cell r="R14">
            <v>0</v>
          </cell>
          <cell r="S14">
            <v>0</v>
          </cell>
          <cell r="T14">
            <v>0</v>
          </cell>
          <cell r="U14">
            <v>0</v>
          </cell>
          <cell r="V14">
            <v>0</v>
          </cell>
          <cell r="W14">
            <v>0</v>
          </cell>
          <cell r="X14">
            <v>0</v>
          </cell>
          <cell r="Y14">
            <v>0</v>
          </cell>
          <cell r="Z14">
            <v>0</v>
          </cell>
          <cell r="AA14">
            <v>0</v>
          </cell>
          <cell r="AB14">
            <v>0</v>
          </cell>
          <cell r="AC14">
            <v>47.15</v>
          </cell>
          <cell r="AD14">
            <v>0</v>
          </cell>
          <cell r="AE14">
            <v>0</v>
          </cell>
          <cell r="AF14">
            <v>17.54</v>
          </cell>
          <cell r="AG14">
            <v>0</v>
          </cell>
          <cell r="AH14">
            <v>0</v>
          </cell>
          <cell r="AI14">
            <v>0</v>
          </cell>
          <cell r="AJ14">
            <v>0</v>
          </cell>
          <cell r="AK14">
            <v>0</v>
          </cell>
          <cell r="AL14">
            <v>0</v>
          </cell>
          <cell r="AM14">
            <v>74.72</v>
          </cell>
          <cell r="AN14">
            <v>0</v>
          </cell>
        </row>
        <row r="15">
          <cell r="C15" t="str">
            <v>RDD</v>
          </cell>
          <cell r="D15">
            <v>0</v>
          </cell>
          <cell r="E15">
            <v>0</v>
          </cell>
          <cell r="F15">
            <v>0</v>
          </cell>
          <cell r="G15">
            <v>0</v>
          </cell>
          <cell r="H15">
            <v>0</v>
          </cell>
          <cell r="I15" t="e">
            <v>#DIV/0!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row>
        <row r="16">
          <cell r="C16" t="str">
            <v>RSX</v>
          </cell>
          <cell r="D16">
            <v>0</v>
          </cell>
          <cell r="E16">
            <v>0</v>
          </cell>
          <cell r="F16">
            <v>0</v>
          </cell>
          <cell r="G16">
            <v>0</v>
          </cell>
          <cell r="H16">
            <v>0</v>
          </cell>
          <cell r="I16" t="e">
            <v>#DIV/0!</v>
          </cell>
          <cell r="J16" t="str">
            <v>in</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row>
        <row r="17">
          <cell r="C17" t="str">
            <v>NTS</v>
          </cell>
          <cell r="D17">
            <v>299.15000000000003</v>
          </cell>
          <cell r="E17">
            <v>260.87</v>
          </cell>
          <cell r="F17">
            <v>266.58400000000006</v>
          </cell>
          <cell r="G17">
            <v>-5.7140000000000555</v>
          </cell>
          <cell r="H17">
            <v>-38.28000000000003</v>
          </cell>
          <cell r="I17">
            <v>3.6279662278024016</v>
          </cell>
          <cell r="K17">
            <v>2.4700000000000002</v>
          </cell>
          <cell r="L17">
            <v>38.840000000000003</v>
          </cell>
          <cell r="M17">
            <v>0</v>
          </cell>
          <cell r="N17">
            <v>19.48</v>
          </cell>
          <cell r="O17">
            <v>7.24</v>
          </cell>
          <cell r="P17">
            <v>14.97</v>
          </cell>
          <cell r="Q17">
            <v>0.05</v>
          </cell>
          <cell r="R17">
            <v>4.91</v>
          </cell>
          <cell r="S17">
            <v>0</v>
          </cell>
          <cell r="T17">
            <v>14.6</v>
          </cell>
          <cell r="U17">
            <v>1.58</v>
          </cell>
          <cell r="V17">
            <v>11.53</v>
          </cell>
          <cell r="W17">
            <v>44.01</v>
          </cell>
          <cell r="X17">
            <v>0</v>
          </cell>
          <cell r="Y17">
            <v>1.32</v>
          </cell>
          <cell r="Z17">
            <v>1.94</v>
          </cell>
          <cell r="AA17">
            <v>0</v>
          </cell>
          <cell r="AB17">
            <v>25.41</v>
          </cell>
          <cell r="AC17">
            <v>0.81</v>
          </cell>
          <cell r="AD17">
            <v>43.64</v>
          </cell>
          <cell r="AE17">
            <v>0</v>
          </cell>
          <cell r="AF17">
            <v>1.1200000000000001</v>
          </cell>
          <cell r="AG17">
            <v>0</v>
          </cell>
          <cell r="AH17">
            <v>0.62</v>
          </cell>
          <cell r="AI17">
            <v>0</v>
          </cell>
          <cell r="AJ17">
            <v>22.45</v>
          </cell>
          <cell r="AK17">
            <v>0</v>
          </cell>
          <cell r="AL17">
            <v>3.39</v>
          </cell>
          <cell r="AM17">
            <v>0.49</v>
          </cell>
          <cell r="AN17">
            <v>0</v>
          </cell>
        </row>
        <row r="18">
          <cell r="C18" t="str">
            <v>NKH</v>
          </cell>
          <cell r="D18">
            <v>28.230000000000004</v>
          </cell>
          <cell r="E18">
            <v>28.230000000000004</v>
          </cell>
          <cell r="F18">
            <v>28.230000000000004</v>
          </cell>
          <cell r="G18">
            <v>0</v>
          </cell>
          <cell r="H18">
            <v>0</v>
          </cell>
          <cell r="I18">
            <v>0.39259971100878527</v>
          </cell>
          <cell r="K18">
            <v>0</v>
          </cell>
          <cell r="L18">
            <v>7.95</v>
          </cell>
          <cell r="M18">
            <v>0</v>
          </cell>
          <cell r="N18">
            <v>0.1</v>
          </cell>
          <cell r="O18">
            <v>0</v>
          </cell>
          <cell r="P18">
            <v>0.15</v>
          </cell>
          <cell r="Q18">
            <v>0</v>
          </cell>
          <cell r="R18">
            <v>0</v>
          </cell>
          <cell r="S18">
            <v>0</v>
          </cell>
          <cell r="T18">
            <v>0</v>
          </cell>
          <cell r="U18">
            <v>0</v>
          </cell>
          <cell r="V18">
            <v>0</v>
          </cell>
          <cell r="W18">
            <v>13.92</v>
          </cell>
          <cell r="X18">
            <v>0</v>
          </cell>
          <cell r="Y18">
            <v>0</v>
          </cell>
          <cell r="Z18">
            <v>0</v>
          </cell>
          <cell r="AA18">
            <v>0</v>
          </cell>
          <cell r="AB18">
            <v>5.08</v>
          </cell>
          <cell r="AC18">
            <v>0</v>
          </cell>
          <cell r="AD18">
            <v>0</v>
          </cell>
          <cell r="AE18">
            <v>0</v>
          </cell>
          <cell r="AF18">
            <v>0</v>
          </cell>
          <cell r="AG18">
            <v>0</v>
          </cell>
          <cell r="AH18">
            <v>0</v>
          </cell>
          <cell r="AI18">
            <v>0</v>
          </cell>
          <cell r="AJ18">
            <v>0</v>
          </cell>
          <cell r="AK18">
            <v>0</v>
          </cell>
          <cell r="AL18">
            <v>0</v>
          </cell>
          <cell r="AM18">
            <v>1.03</v>
          </cell>
          <cell r="AN18">
            <v>0</v>
          </cell>
        </row>
        <row r="19">
          <cell r="C19" t="str">
            <v>PNN</v>
          </cell>
          <cell r="D19">
            <v>18603.84</v>
          </cell>
          <cell r="E19">
            <v>19171.490000000002</v>
          </cell>
          <cell r="F19">
            <v>19037.164000000001</v>
          </cell>
          <cell r="G19">
            <v>134.32600000000093</v>
          </cell>
          <cell r="H19">
            <v>567.65000000000146</v>
          </cell>
          <cell r="I19">
            <v>72.72390355519039</v>
          </cell>
          <cell r="K19">
            <v>1013.4000000000001</v>
          </cell>
          <cell r="L19">
            <v>627.05999999999995</v>
          </cell>
          <cell r="M19">
            <v>127.31</v>
          </cell>
          <cell r="N19">
            <v>265.74</v>
          </cell>
          <cell r="O19">
            <v>477.55999999999995</v>
          </cell>
          <cell r="P19">
            <v>490.16</v>
          </cell>
          <cell r="Q19">
            <v>315.73</v>
          </cell>
          <cell r="R19">
            <v>475.39</v>
          </cell>
          <cell r="S19">
            <v>55.66</v>
          </cell>
          <cell r="T19">
            <v>3194.12</v>
          </cell>
          <cell r="U19">
            <v>1122.71</v>
          </cell>
          <cell r="V19">
            <v>1108.42</v>
          </cell>
          <cell r="W19">
            <v>2112.79</v>
          </cell>
          <cell r="X19">
            <v>102.3</v>
          </cell>
          <cell r="Y19">
            <v>129.99</v>
          </cell>
          <cell r="Z19">
            <v>196.24</v>
          </cell>
          <cell r="AA19">
            <v>120.69000000000001</v>
          </cell>
          <cell r="AB19">
            <v>2560.2000000000003</v>
          </cell>
          <cell r="AC19">
            <v>453.78999999999996</v>
          </cell>
          <cell r="AD19">
            <v>295.78999999999996</v>
          </cell>
          <cell r="AE19">
            <v>312.67999999999995</v>
          </cell>
          <cell r="AF19">
            <v>298.31</v>
          </cell>
          <cell r="AG19">
            <v>124.75</v>
          </cell>
          <cell r="AH19">
            <v>1585.1499999999999</v>
          </cell>
          <cell r="AI19">
            <v>123.6</v>
          </cell>
          <cell r="AJ19">
            <v>317.15000000000003</v>
          </cell>
          <cell r="AK19">
            <v>36.36</v>
          </cell>
          <cell r="AL19">
            <v>286.90999999999997</v>
          </cell>
          <cell r="AM19">
            <v>760.18999999999994</v>
          </cell>
          <cell r="AN19">
            <v>81.34</v>
          </cell>
        </row>
        <row r="20">
          <cell r="C20" t="str">
            <v>CQP</v>
          </cell>
          <cell r="D20">
            <v>4297.420000000001</v>
          </cell>
          <cell r="E20">
            <v>4297.6400000000012</v>
          </cell>
          <cell r="F20">
            <v>4297.38</v>
          </cell>
          <cell r="G20">
            <v>0.26000000000112777</v>
          </cell>
          <cell r="H20">
            <v>0.22000000000025466</v>
          </cell>
          <cell r="I20">
            <v>22.416828321638022</v>
          </cell>
          <cell r="J20" t="str">
            <v>in</v>
          </cell>
          <cell r="K20">
            <v>87.09</v>
          </cell>
          <cell r="L20">
            <v>0</v>
          </cell>
          <cell r="M20">
            <v>19.670000000000002</v>
          </cell>
          <cell r="N20">
            <v>0</v>
          </cell>
          <cell r="O20">
            <v>8.3800000000000008</v>
          </cell>
          <cell r="P20">
            <v>0</v>
          </cell>
          <cell r="Q20">
            <v>0.93</v>
          </cell>
          <cell r="R20">
            <v>0</v>
          </cell>
          <cell r="S20">
            <v>0</v>
          </cell>
          <cell r="T20">
            <v>1824.05</v>
          </cell>
          <cell r="U20">
            <v>363</v>
          </cell>
          <cell r="V20">
            <v>0</v>
          </cell>
          <cell r="W20">
            <v>53.96</v>
          </cell>
          <cell r="X20">
            <v>6.55</v>
          </cell>
          <cell r="Y20">
            <v>0</v>
          </cell>
          <cell r="Z20">
            <v>0</v>
          </cell>
          <cell r="AA20">
            <v>5.44</v>
          </cell>
          <cell r="AB20">
            <v>655.02</v>
          </cell>
          <cell r="AC20">
            <v>4.97</v>
          </cell>
          <cell r="AD20">
            <v>0</v>
          </cell>
          <cell r="AE20">
            <v>27.87</v>
          </cell>
          <cell r="AF20">
            <v>0</v>
          </cell>
          <cell r="AG20">
            <v>0</v>
          </cell>
          <cell r="AH20">
            <v>1200.1500000000001</v>
          </cell>
          <cell r="AI20">
            <v>4.26</v>
          </cell>
          <cell r="AJ20">
            <v>0</v>
          </cell>
          <cell r="AK20">
            <v>0</v>
          </cell>
          <cell r="AL20">
            <v>0</v>
          </cell>
          <cell r="AM20">
            <v>35.950000000000003</v>
          </cell>
          <cell r="AN20">
            <v>0.35</v>
          </cell>
        </row>
        <row r="21">
          <cell r="C21" t="str">
            <v>CAN</v>
          </cell>
          <cell r="D21">
            <v>85.2</v>
          </cell>
          <cell r="E21">
            <v>86.3</v>
          </cell>
          <cell r="F21">
            <v>85.2</v>
          </cell>
          <cell r="G21">
            <v>1.0999999999999943</v>
          </cell>
          <cell r="H21">
            <v>1.0999999999999943</v>
          </cell>
          <cell r="I21">
            <v>0.45014758894587736</v>
          </cell>
          <cell r="K21">
            <v>7.87</v>
          </cell>
          <cell r="L21">
            <v>0</v>
          </cell>
          <cell r="M21">
            <v>0.02</v>
          </cell>
          <cell r="N21">
            <v>0.03</v>
          </cell>
          <cell r="O21">
            <v>7.0000000000000007E-2</v>
          </cell>
          <cell r="P21">
            <v>0.02</v>
          </cell>
          <cell r="Q21">
            <v>0.03</v>
          </cell>
          <cell r="R21">
            <v>1.91</v>
          </cell>
          <cell r="S21">
            <v>0.75</v>
          </cell>
          <cell r="T21">
            <v>0.06</v>
          </cell>
          <cell r="U21">
            <v>0.34</v>
          </cell>
          <cell r="V21">
            <v>0</v>
          </cell>
          <cell r="W21">
            <v>0</v>
          </cell>
          <cell r="X21">
            <v>0.01</v>
          </cell>
          <cell r="Y21">
            <v>0.05</v>
          </cell>
          <cell r="Z21">
            <v>0.26</v>
          </cell>
          <cell r="AA21">
            <v>0.31</v>
          </cell>
          <cell r="AB21">
            <v>24.72</v>
          </cell>
          <cell r="AC21">
            <v>0.18</v>
          </cell>
          <cell r="AD21">
            <v>0</v>
          </cell>
          <cell r="AE21">
            <v>9.42</v>
          </cell>
          <cell r="AF21">
            <v>0.1</v>
          </cell>
          <cell r="AG21">
            <v>0.01</v>
          </cell>
          <cell r="AH21">
            <v>33.33</v>
          </cell>
          <cell r="AI21">
            <v>3.75</v>
          </cell>
          <cell r="AJ21">
            <v>0.03</v>
          </cell>
          <cell r="AK21">
            <v>0.03</v>
          </cell>
          <cell r="AL21">
            <v>0.05</v>
          </cell>
          <cell r="AM21">
            <v>1.84</v>
          </cell>
          <cell r="AN21">
            <v>1.1100000000000001</v>
          </cell>
        </row>
        <row r="22">
          <cell r="C22" t="str">
            <v>SKK</v>
          </cell>
          <cell r="D22">
            <v>1867.95</v>
          </cell>
          <cell r="E22">
            <v>1623.88</v>
          </cell>
          <cell r="F22">
            <v>1623.88</v>
          </cell>
          <cell r="G22">
            <v>0</v>
          </cell>
          <cell r="H22">
            <v>-244.06999999999994</v>
          </cell>
          <cell r="I22">
            <v>8.4702858254627049</v>
          </cell>
          <cell r="K22">
            <v>272.5</v>
          </cell>
          <cell r="L22">
            <v>0</v>
          </cell>
          <cell r="M22">
            <v>0</v>
          </cell>
          <cell r="N22">
            <v>0</v>
          </cell>
          <cell r="O22">
            <v>0</v>
          </cell>
          <cell r="P22">
            <v>0</v>
          </cell>
          <cell r="Q22">
            <v>0</v>
          </cell>
          <cell r="R22">
            <v>0</v>
          </cell>
          <cell r="S22">
            <v>0</v>
          </cell>
          <cell r="T22">
            <v>659.95</v>
          </cell>
          <cell r="U22">
            <v>123.91</v>
          </cell>
          <cell r="V22">
            <v>0</v>
          </cell>
          <cell r="W22">
            <v>87.140000000000015</v>
          </cell>
          <cell r="X22">
            <v>0</v>
          </cell>
          <cell r="Y22">
            <v>0</v>
          </cell>
          <cell r="Z22">
            <v>0</v>
          </cell>
          <cell r="AA22">
            <v>0</v>
          </cell>
          <cell r="AB22">
            <v>473.12</v>
          </cell>
          <cell r="AC22">
            <v>0</v>
          </cell>
          <cell r="AD22">
            <v>0</v>
          </cell>
          <cell r="AE22">
            <v>7.26</v>
          </cell>
          <cell r="AF22">
            <v>0</v>
          </cell>
          <cell r="AG22">
            <v>0</v>
          </cell>
          <cell r="AH22">
            <v>0</v>
          </cell>
          <cell r="AI22">
            <v>0</v>
          </cell>
          <cell r="AJ22">
            <v>0</v>
          </cell>
          <cell r="AK22">
            <v>0</v>
          </cell>
          <cell r="AL22">
            <v>0</v>
          </cell>
          <cell r="AM22">
            <v>0</v>
          </cell>
          <cell r="AN22">
            <v>0</v>
          </cell>
        </row>
        <row r="23">
          <cell r="C23" t="str">
            <v>SKT</v>
          </cell>
          <cell r="E23">
            <v>0</v>
          </cell>
          <cell r="F23" t="e">
            <v>#N/A</v>
          </cell>
          <cell r="G23" t="e">
            <v>#N/A</v>
          </cell>
          <cell r="I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row>
        <row r="24">
          <cell r="C24" t="str">
            <v>SKN</v>
          </cell>
          <cell r="D24">
            <v>112.62</v>
          </cell>
          <cell r="E24">
            <v>112.62</v>
          </cell>
          <cell r="F24">
            <v>112.62</v>
          </cell>
          <cell r="G24">
            <v>0</v>
          </cell>
          <cell r="H24">
            <v>0</v>
          </cell>
          <cell r="I24">
            <v>0.58743477945636979</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58.33</v>
          </cell>
          <cell r="AC24">
            <v>0</v>
          </cell>
          <cell r="AD24">
            <v>54.29</v>
          </cell>
          <cell r="AE24">
            <v>0</v>
          </cell>
          <cell r="AF24">
            <v>0</v>
          </cell>
          <cell r="AG24">
            <v>0</v>
          </cell>
          <cell r="AH24">
            <v>0</v>
          </cell>
          <cell r="AI24">
            <v>0</v>
          </cell>
          <cell r="AJ24">
            <v>0</v>
          </cell>
          <cell r="AK24">
            <v>0</v>
          </cell>
          <cell r="AL24">
            <v>0</v>
          </cell>
          <cell r="AM24">
            <v>0</v>
          </cell>
          <cell r="AN24">
            <v>0</v>
          </cell>
        </row>
        <row r="25">
          <cell r="C25" t="str">
            <v>TMD</v>
          </cell>
          <cell r="D25">
            <v>475.24999999999994</v>
          </cell>
          <cell r="E25">
            <v>575.27</v>
          </cell>
          <cell r="F25">
            <v>574.28</v>
          </cell>
          <cell r="G25">
            <v>0.99000000000000909</v>
          </cell>
          <cell r="H25">
            <v>100.02000000000004</v>
          </cell>
          <cell r="I25">
            <v>3.0006535746569512</v>
          </cell>
          <cell r="K25">
            <v>57.33</v>
          </cell>
          <cell r="L25">
            <v>137.52000000000001</v>
          </cell>
          <cell r="M25">
            <v>1.46</v>
          </cell>
          <cell r="N25">
            <v>7.45</v>
          </cell>
          <cell r="O25">
            <v>5.73</v>
          </cell>
          <cell r="P25">
            <v>40.08</v>
          </cell>
          <cell r="Q25">
            <v>0.01</v>
          </cell>
          <cell r="R25">
            <v>3.66</v>
          </cell>
          <cell r="S25">
            <v>0.53</v>
          </cell>
          <cell r="T25">
            <v>20.63</v>
          </cell>
          <cell r="U25">
            <v>38.49</v>
          </cell>
          <cell r="V25">
            <v>40.229999999999997</v>
          </cell>
          <cell r="W25">
            <v>63.95</v>
          </cell>
          <cell r="X25">
            <v>5.27</v>
          </cell>
          <cell r="Y25">
            <v>5.27</v>
          </cell>
          <cell r="Z25">
            <v>0.65</v>
          </cell>
          <cell r="AA25">
            <v>0.03</v>
          </cell>
          <cell r="AB25">
            <v>71.45</v>
          </cell>
          <cell r="AC25">
            <v>2.8</v>
          </cell>
          <cell r="AD25">
            <v>0.35</v>
          </cell>
          <cell r="AE25">
            <v>7.06</v>
          </cell>
          <cell r="AF25">
            <v>0.2</v>
          </cell>
          <cell r="AG25">
            <v>1.58</v>
          </cell>
          <cell r="AH25">
            <v>0.1</v>
          </cell>
          <cell r="AI25">
            <v>8.7100000000000009</v>
          </cell>
          <cell r="AJ25">
            <v>40.409999999999997</v>
          </cell>
          <cell r="AK25">
            <v>0.71</v>
          </cell>
          <cell r="AL25">
            <v>6.98</v>
          </cell>
          <cell r="AM25">
            <v>5.78</v>
          </cell>
          <cell r="AN25">
            <v>0.85</v>
          </cell>
        </row>
        <row r="26">
          <cell r="C26" t="str">
            <v>SKC</v>
          </cell>
          <cell r="D26">
            <v>872.78999999999985</v>
          </cell>
          <cell r="E26">
            <v>856.52999999999986</v>
          </cell>
          <cell r="F26">
            <v>858.2199999999998</v>
          </cell>
          <cell r="G26">
            <v>-1.6899999999999409</v>
          </cell>
          <cell r="H26">
            <v>-16.259999999999991</v>
          </cell>
          <cell r="I26">
            <v>4.4677278604844997</v>
          </cell>
          <cell r="J26" t="str">
            <v>in</v>
          </cell>
          <cell r="K26">
            <v>18.63</v>
          </cell>
          <cell r="L26">
            <v>23.7</v>
          </cell>
          <cell r="M26">
            <v>9.44</v>
          </cell>
          <cell r="N26">
            <v>17.260000000000002</v>
          </cell>
          <cell r="O26">
            <v>0.82</v>
          </cell>
          <cell r="P26">
            <v>0.43</v>
          </cell>
          <cell r="Q26">
            <v>0</v>
          </cell>
          <cell r="R26">
            <v>85.7</v>
          </cell>
          <cell r="S26">
            <v>0</v>
          </cell>
          <cell r="T26">
            <v>125.4</v>
          </cell>
          <cell r="U26">
            <v>23.18</v>
          </cell>
          <cell r="V26">
            <v>0.27</v>
          </cell>
          <cell r="W26">
            <v>245.69</v>
          </cell>
          <cell r="X26">
            <v>1.48</v>
          </cell>
          <cell r="Y26">
            <v>1.62</v>
          </cell>
          <cell r="Z26">
            <v>15.11</v>
          </cell>
          <cell r="AA26">
            <v>0.22</v>
          </cell>
          <cell r="AB26">
            <v>122.03</v>
          </cell>
          <cell r="AC26">
            <v>59.25</v>
          </cell>
          <cell r="AD26">
            <v>4.58</v>
          </cell>
          <cell r="AE26">
            <v>6.59</v>
          </cell>
          <cell r="AF26">
            <v>41.89</v>
          </cell>
          <cell r="AG26">
            <v>0.06</v>
          </cell>
          <cell r="AH26">
            <v>0</v>
          </cell>
          <cell r="AI26">
            <v>0.73</v>
          </cell>
          <cell r="AJ26">
            <v>30.77</v>
          </cell>
          <cell r="AK26">
            <v>0</v>
          </cell>
          <cell r="AL26">
            <v>13.68</v>
          </cell>
          <cell r="AM26">
            <v>7.98</v>
          </cell>
          <cell r="AN26">
            <v>0.02</v>
          </cell>
        </row>
        <row r="27">
          <cell r="C27" t="str">
            <v>SKS</v>
          </cell>
          <cell r="D27">
            <v>0</v>
          </cell>
          <cell r="E27">
            <v>0</v>
          </cell>
          <cell r="F27">
            <v>0</v>
          </cell>
          <cell r="G27">
            <v>0</v>
          </cell>
          <cell r="H27">
            <v>0</v>
          </cell>
          <cell r="I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row>
        <row r="28">
          <cell r="C28" t="str">
            <v>SKX</v>
          </cell>
          <cell r="D28">
            <v>386.37</v>
          </cell>
          <cell r="E28">
            <v>412.53</v>
          </cell>
          <cell r="F28">
            <v>386.37</v>
          </cell>
          <cell r="G28">
            <v>26.159999999999968</v>
          </cell>
          <cell r="H28">
            <v>26.159999999999968</v>
          </cell>
          <cell r="I28">
            <v>2.1517889324199628</v>
          </cell>
          <cell r="K28">
            <v>0</v>
          </cell>
          <cell r="L28">
            <v>0</v>
          </cell>
          <cell r="M28">
            <v>0</v>
          </cell>
          <cell r="N28">
            <v>0</v>
          </cell>
          <cell r="O28">
            <v>0</v>
          </cell>
          <cell r="P28">
            <v>0</v>
          </cell>
          <cell r="Q28">
            <v>0</v>
          </cell>
          <cell r="R28">
            <v>0.16</v>
          </cell>
          <cell r="S28">
            <v>0</v>
          </cell>
          <cell r="T28">
            <v>0</v>
          </cell>
          <cell r="U28">
            <v>0</v>
          </cell>
          <cell r="V28">
            <v>0</v>
          </cell>
          <cell r="W28">
            <v>335.5</v>
          </cell>
          <cell r="X28">
            <v>0</v>
          </cell>
          <cell r="Y28">
            <v>0</v>
          </cell>
          <cell r="Z28">
            <v>0</v>
          </cell>
          <cell r="AA28">
            <v>0</v>
          </cell>
          <cell r="AB28">
            <v>76.87</v>
          </cell>
          <cell r="AC28">
            <v>0</v>
          </cell>
          <cell r="AD28">
            <v>0</v>
          </cell>
          <cell r="AE28">
            <v>0</v>
          </cell>
          <cell r="AF28">
            <v>0</v>
          </cell>
          <cell r="AG28">
            <v>0</v>
          </cell>
          <cell r="AH28">
            <v>0</v>
          </cell>
          <cell r="AI28">
            <v>0</v>
          </cell>
          <cell r="AJ28">
            <v>0</v>
          </cell>
          <cell r="AK28">
            <v>0</v>
          </cell>
          <cell r="AL28">
            <v>0</v>
          </cell>
          <cell r="AM28">
            <v>0</v>
          </cell>
          <cell r="AN28">
            <v>0</v>
          </cell>
        </row>
        <row r="29">
          <cell r="C29" t="str">
            <v>DHT</v>
          </cell>
          <cell r="D29">
            <v>3263.7999999999997</v>
          </cell>
          <cell r="E29">
            <v>3660.39</v>
          </cell>
          <cell r="F29">
            <v>3613.5340000000006</v>
          </cell>
          <cell r="G29">
            <v>46.855999999999312</v>
          </cell>
          <cell r="H29">
            <v>396.59000000000015</v>
          </cell>
          <cell r="I29">
            <v>19.092882191212052</v>
          </cell>
          <cell r="K29">
            <v>170.62000000000003</v>
          </cell>
          <cell r="L29">
            <v>125.91000000000001</v>
          </cell>
          <cell r="M29">
            <v>36.519999999999996</v>
          </cell>
          <cell r="N29">
            <v>60.300000000000011</v>
          </cell>
          <cell r="O29">
            <v>145.20999999999998</v>
          </cell>
          <cell r="P29">
            <v>127.13000000000001</v>
          </cell>
          <cell r="Q29">
            <v>76.849999999999994</v>
          </cell>
          <cell r="R29">
            <v>99.44</v>
          </cell>
          <cell r="S29">
            <v>11.689999999999998</v>
          </cell>
          <cell r="T29">
            <v>166.27000000000004</v>
          </cell>
          <cell r="U29">
            <v>210.08</v>
          </cell>
          <cell r="V29">
            <v>305.75</v>
          </cell>
          <cell r="W29">
            <v>594.74000000000012</v>
          </cell>
          <cell r="X29">
            <v>31.019999999999996</v>
          </cell>
          <cell r="Y29">
            <v>30.339999999999996</v>
          </cell>
          <cell r="Z29">
            <v>58.17</v>
          </cell>
          <cell r="AA29">
            <v>47.620000000000005</v>
          </cell>
          <cell r="AB29">
            <v>404.90000000000003</v>
          </cell>
          <cell r="AC29">
            <v>182.03</v>
          </cell>
          <cell r="AD29">
            <v>37.99</v>
          </cell>
          <cell r="AE29">
            <v>107.99</v>
          </cell>
          <cell r="AF29">
            <v>67.42</v>
          </cell>
          <cell r="AG29">
            <v>29.959999999999997</v>
          </cell>
          <cell r="AH29">
            <v>111.56</v>
          </cell>
          <cell r="AI29">
            <v>33.859999999999992</v>
          </cell>
          <cell r="AJ29">
            <v>45.660000000000004</v>
          </cell>
          <cell r="AK29">
            <v>10.54</v>
          </cell>
          <cell r="AL29">
            <v>101</v>
          </cell>
          <cell r="AM29">
            <v>202.36999999999998</v>
          </cell>
          <cell r="AN29">
            <v>27.450000000000003</v>
          </cell>
        </row>
        <row r="30">
          <cell r="E30">
            <v>0</v>
          </cell>
          <cell r="K30">
            <v>0</v>
          </cell>
          <cell r="L30">
            <v>0</v>
          </cell>
          <cell r="M30">
            <v>0</v>
          </cell>
          <cell r="N30">
            <v>0</v>
          </cell>
          <cell r="O30">
            <v>0</v>
          </cell>
          <cell r="P30">
            <v>0</v>
          </cell>
          <cell r="Q30">
            <v>0</v>
          </cell>
          <cell r="R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row>
        <row r="31">
          <cell r="C31" t="str">
            <v>DGT</v>
          </cell>
          <cell r="D31">
            <v>2154.58</v>
          </cell>
          <cell r="E31">
            <v>2441.08</v>
          </cell>
          <cell r="F31">
            <v>2408.9900000000002</v>
          </cell>
          <cell r="G31">
            <v>32.089999999999691</v>
          </cell>
          <cell r="H31">
            <v>286.5</v>
          </cell>
          <cell r="I31">
            <v>66.689068651154656</v>
          </cell>
          <cell r="K31">
            <v>121.33</v>
          </cell>
          <cell r="L31">
            <v>105.54</v>
          </cell>
          <cell r="M31">
            <v>22.04</v>
          </cell>
          <cell r="N31">
            <v>38.909999999999997</v>
          </cell>
          <cell r="O31">
            <v>92.25</v>
          </cell>
          <cell r="P31">
            <v>87.25</v>
          </cell>
          <cell r="Q31">
            <v>38.950000000000003</v>
          </cell>
          <cell r="R31">
            <v>47.74</v>
          </cell>
          <cell r="S31">
            <v>8.43</v>
          </cell>
          <cell r="T31">
            <v>111.08</v>
          </cell>
          <cell r="U31">
            <v>129.72999999999999</v>
          </cell>
          <cell r="V31">
            <v>260.08999999999997</v>
          </cell>
          <cell r="W31">
            <v>366.21</v>
          </cell>
          <cell r="X31">
            <v>23.59</v>
          </cell>
          <cell r="Y31">
            <v>18.559999999999999</v>
          </cell>
          <cell r="Z31">
            <v>32.22</v>
          </cell>
          <cell r="AA31">
            <v>19.03</v>
          </cell>
          <cell r="AB31">
            <v>308.5</v>
          </cell>
          <cell r="AC31">
            <v>76.290000000000006</v>
          </cell>
          <cell r="AD31">
            <v>25.89</v>
          </cell>
          <cell r="AE31">
            <v>51.73</v>
          </cell>
          <cell r="AF31">
            <v>42.73</v>
          </cell>
          <cell r="AG31">
            <v>22.47</v>
          </cell>
          <cell r="AH31">
            <v>66.41</v>
          </cell>
          <cell r="AI31">
            <v>23.9</v>
          </cell>
          <cell r="AJ31">
            <v>33.21</v>
          </cell>
          <cell r="AK31">
            <v>7.18</v>
          </cell>
          <cell r="AL31">
            <v>80.33</v>
          </cell>
          <cell r="AM31">
            <v>158.72999999999999</v>
          </cell>
          <cell r="AN31">
            <v>20.76</v>
          </cell>
        </row>
        <row r="32">
          <cell r="C32" t="str">
            <v>DTL</v>
          </cell>
          <cell r="D32">
            <v>98.660000000000011</v>
          </cell>
          <cell r="E32">
            <v>101.52000000000001</v>
          </cell>
          <cell r="F32">
            <v>98.64400000000002</v>
          </cell>
          <cell r="G32">
            <v>2.8759999999999906</v>
          </cell>
          <cell r="H32">
            <v>2.8599999999999994</v>
          </cell>
          <cell r="I32">
            <v>2.7734749575864868</v>
          </cell>
          <cell r="K32">
            <v>2.59</v>
          </cell>
          <cell r="L32">
            <v>1.26</v>
          </cell>
          <cell r="M32">
            <v>0.61</v>
          </cell>
          <cell r="N32">
            <v>1.35</v>
          </cell>
          <cell r="O32">
            <v>2.82</v>
          </cell>
          <cell r="P32">
            <v>1.86</v>
          </cell>
          <cell r="Q32">
            <v>10.210000000000001</v>
          </cell>
          <cell r="R32">
            <v>9.69</v>
          </cell>
          <cell r="S32">
            <v>0.18</v>
          </cell>
          <cell r="T32">
            <v>8.4499999999999993</v>
          </cell>
          <cell r="U32">
            <v>1.42</v>
          </cell>
          <cell r="V32">
            <v>2.38</v>
          </cell>
          <cell r="W32">
            <v>13.190000000000001</v>
          </cell>
          <cell r="X32">
            <v>1.55</v>
          </cell>
          <cell r="Y32">
            <v>2.08</v>
          </cell>
          <cell r="Z32">
            <v>10.55</v>
          </cell>
          <cell r="AA32">
            <v>0.65</v>
          </cell>
          <cell r="AB32">
            <v>10.81</v>
          </cell>
          <cell r="AC32">
            <v>2.42</v>
          </cell>
          <cell r="AD32">
            <v>1.6</v>
          </cell>
          <cell r="AE32">
            <v>0.83</v>
          </cell>
          <cell r="AF32">
            <v>1.77</v>
          </cell>
          <cell r="AG32">
            <v>0.06</v>
          </cell>
          <cell r="AH32">
            <v>1.25</v>
          </cell>
          <cell r="AI32">
            <v>0.61</v>
          </cell>
          <cell r="AJ32">
            <v>3.66</v>
          </cell>
          <cell r="AK32">
            <v>0.02</v>
          </cell>
          <cell r="AL32">
            <v>6.17</v>
          </cell>
          <cell r="AM32">
            <v>1.39</v>
          </cell>
          <cell r="AN32">
            <v>0.09</v>
          </cell>
        </row>
        <row r="33">
          <cell r="C33" t="str">
            <v>DVH</v>
          </cell>
          <cell r="D33">
            <v>35.81</v>
          </cell>
          <cell r="E33">
            <v>42.32</v>
          </cell>
          <cell r="F33">
            <v>42.35</v>
          </cell>
          <cell r="G33">
            <v>-3.0000000000001137E-2</v>
          </cell>
          <cell r="H33">
            <v>6.509999999999998</v>
          </cell>
          <cell r="I33">
            <v>1.1561609555265968</v>
          </cell>
          <cell r="K33">
            <v>8.14</v>
          </cell>
          <cell r="L33">
            <v>1.43</v>
          </cell>
          <cell r="M33">
            <v>0.14000000000000001</v>
          </cell>
          <cell r="N33">
            <v>0.1</v>
          </cell>
          <cell r="O33">
            <v>10.62</v>
          </cell>
          <cell r="P33">
            <v>0.2</v>
          </cell>
          <cell r="Q33">
            <v>0</v>
          </cell>
          <cell r="R33">
            <v>0.54</v>
          </cell>
          <cell r="S33">
            <v>0.12</v>
          </cell>
          <cell r="T33">
            <v>0</v>
          </cell>
          <cell r="U33">
            <v>0.45</v>
          </cell>
          <cell r="V33">
            <v>5.31</v>
          </cell>
          <cell r="W33">
            <v>1.72</v>
          </cell>
          <cell r="X33">
            <v>0</v>
          </cell>
          <cell r="Y33">
            <v>0.44</v>
          </cell>
          <cell r="Z33">
            <v>0</v>
          </cell>
          <cell r="AA33">
            <v>0.1</v>
          </cell>
          <cell r="AB33">
            <v>1.21</v>
          </cell>
          <cell r="AC33">
            <v>1.24</v>
          </cell>
          <cell r="AD33">
            <v>0.23</v>
          </cell>
          <cell r="AE33">
            <v>0.14000000000000001</v>
          </cell>
          <cell r="AF33">
            <v>0.08</v>
          </cell>
          <cell r="AG33">
            <v>0.01</v>
          </cell>
          <cell r="AH33">
            <v>7.16</v>
          </cell>
          <cell r="AI33">
            <v>0.53</v>
          </cell>
          <cell r="AJ33">
            <v>0</v>
          </cell>
          <cell r="AK33">
            <v>1.56</v>
          </cell>
          <cell r="AL33">
            <v>0.04</v>
          </cell>
          <cell r="AM33">
            <v>0.5</v>
          </cell>
          <cell r="AN33">
            <v>0.31</v>
          </cell>
        </row>
        <row r="34">
          <cell r="C34" t="str">
            <v>DYT</v>
          </cell>
          <cell r="D34">
            <v>66.089999999999989</v>
          </cell>
          <cell r="E34">
            <v>92.6</v>
          </cell>
          <cell r="F34">
            <v>91.449999999999989</v>
          </cell>
          <cell r="G34">
            <v>1.1500000000000057</v>
          </cell>
          <cell r="H34">
            <v>26.510000000000005</v>
          </cell>
          <cell r="I34">
            <v>2.5297850775463813</v>
          </cell>
          <cell r="K34">
            <v>2.1800000000000002</v>
          </cell>
          <cell r="L34">
            <v>1.97</v>
          </cell>
          <cell r="M34">
            <v>0.04</v>
          </cell>
          <cell r="N34">
            <v>0.27</v>
          </cell>
          <cell r="O34">
            <v>0.04</v>
          </cell>
          <cell r="P34">
            <v>1.75</v>
          </cell>
          <cell r="Q34">
            <v>0.04</v>
          </cell>
          <cell r="R34">
            <v>7.0000000000000007E-2</v>
          </cell>
          <cell r="S34">
            <v>0.02</v>
          </cell>
          <cell r="T34">
            <v>0.76</v>
          </cell>
          <cell r="U34">
            <v>11.65</v>
          </cell>
          <cell r="V34">
            <v>2.91</v>
          </cell>
          <cell r="W34">
            <v>3.62</v>
          </cell>
          <cell r="X34">
            <v>0.03</v>
          </cell>
          <cell r="Y34">
            <v>0.56000000000000005</v>
          </cell>
          <cell r="Z34">
            <v>0.09</v>
          </cell>
          <cell r="AA34">
            <v>8.9600000000000009</v>
          </cell>
          <cell r="AB34">
            <v>24.67</v>
          </cell>
          <cell r="AC34">
            <v>4.05</v>
          </cell>
          <cell r="AD34">
            <v>0.11</v>
          </cell>
          <cell r="AE34">
            <v>4.0999999999999996</v>
          </cell>
          <cell r="AF34">
            <v>0.04</v>
          </cell>
          <cell r="AG34">
            <v>1.79</v>
          </cell>
          <cell r="AH34">
            <v>19.739999999999998</v>
          </cell>
          <cell r="AI34">
            <v>0.03</v>
          </cell>
          <cell r="AJ34">
            <v>0.28000000000000003</v>
          </cell>
          <cell r="AK34">
            <v>0.15</v>
          </cell>
          <cell r="AL34">
            <v>0.16</v>
          </cell>
          <cell r="AM34">
            <v>2.5</v>
          </cell>
          <cell r="AN34">
            <v>0.02</v>
          </cell>
        </row>
        <row r="35">
          <cell r="C35" t="str">
            <v>DGD</v>
          </cell>
          <cell r="D35">
            <v>271.31</v>
          </cell>
          <cell r="E35">
            <v>328.92</v>
          </cell>
          <cell r="F35">
            <v>315.39999999999998</v>
          </cell>
          <cell r="G35">
            <v>13.520000000000039</v>
          </cell>
          <cell r="H35">
            <v>57.610000000000014</v>
          </cell>
          <cell r="I35">
            <v>8.9859277290124826</v>
          </cell>
          <cell r="K35">
            <v>32.54</v>
          </cell>
          <cell r="L35">
            <v>10.02</v>
          </cell>
          <cell r="M35">
            <v>10.92</v>
          </cell>
          <cell r="N35">
            <v>1.98</v>
          </cell>
          <cell r="O35">
            <v>20.03</v>
          </cell>
          <cell r="P35">
            <v>7.78</v>
          </cell>
          <cell r="Q35">
            <v>6.33</v>
          </cell>
          <cell r="R35">
            <v>3.56</v>
          </cell>
          <cell r="S35">
            <v>0.59</v>
          </cell>
          <cell r="T35">
            <v>7.29</v>
          </cell>
          <cell r="U35">
            <v>61.5</v>
          </cell>
          <cell r="V35">
            <v>31.1</v>
          </cell>
          <cell r="W35">
            <v>14.950000000000001</v>
          </cell>
          <cell r="X35">
            <v>3.21</v>
          </cell>
          <cell r="Y35">
            <v>7.06</v>
          </cell>
          <cell r="Z35">
            <v>2.71</v>
          </cell>
          <cell r="AA35">
            <v>5.1100000000000003</v>
          </cell>
          <cell r="AB35">
            <v>21.03</v>
          </cell>
          <cell r="AC35">
            <v>10.42</v>
          </cell>
          <cell r="AD35">
            <v>3.46</v>
          </cell>
          <cell r="AE35">
            <v>18.8</v>
          </cell>
          <cell r="AF35">
            <v>3.69</v>
          </cell>
          <cell r="AG35">
            <v>1.88</v>
          </cell>
          <cell r="AH35">
            <v>7.17</v>
          </cell>
          <cell r="AI35">
            <v>4.6500000000000004</v>
          </cell>
          <cell r="AJ35">
            <v>3.65</v>
          </cell>
          <cell r="AK35">
            <v>0.91</v>
          </cell>
          <cell r="AL35">
            <v>8.73</v>
          </cell>
          <cell r="AM35">
            <v>13.64</v>
          </cell>
          <cell r="AN35">
            <v>4.21</v>
          </cell>
        </row>
        <row r="36">
          <cell r="C36" t="str">
            <v>DTT</v>
          </cell>
          <cell r="D36">
            <v>147.13</v>
          </cell>
          <cell r="E36">
            <v>150.38999999999999</v>
          </cell>
          <cell r="F36">
            <v>150.38999999999999</v>
          </cell>
          <cell r="G36">
            <v>0</v>
          </cell>
          <cell r="H36">
            <v>3.2599999999999909</v>
          </cell>
          <cell r="I36">
            <v>4.1085785940842365</v>
          </cell>
          <cell r="K36">
            <v>0.57999999999999996</v>
          </cell>
          <cell r="L36">
            <v>0.33</v>
          </cell>
          <cell r="M36">
            <v>1.1200000000000001</v>
          </cell>
          <cell r="N36">
            <v>0</v>
          </cell>
          <cell r="O36">
            <v>0</v>
          </cell>
          <cell r="P36">
            <v>3.64</v>
          </cell>
          <cell r="Q36">
            <v>0</v>
          </cell>
          <cell r="R36">
            <v>0</v>
          </cell>
          <cell r="S36">
            <v>1.28</v>
          </cell>
          <cell r="T36">
            <v>0</v>
          </cell>
          <cell r="U36">
            <v>1.46</v>
          </cell>
          <cell r="V36">
            <v>0</v>
          </cell>
          <cell r="W36">
            <v>120.88</v>
          </cell>
          <cell r="X36">
            <v>0</v>
          </cell>
          <cell r="Y36">
            <v>0</v>
          </cell>
          <cell r="Z36">
            <v>0</v>
          </cell>
          <cell r="AA36">
            <v>0</v>
          </cell>
          <cell r="AB36">
            <v>1.06</v>
          </cell>
          <cell r="AC36">
            <v>0</v>
          </cell>
          <cell r="AD36">
            <v>0.26</v>
          </cell>
          <cell r="AE36">
            <v>12.59</v>
          </cell>
          <cell r="AF36">
            <v>0</v>
          </cell>
          <cell r="AG36">
            <v>0</v>
          </cell>
          <cell r="AH36">
            <v>5.23</v>
          </cell>
          <cell r="AI36">
            <v>0</v>
          </cell>
          <cell r="AJ36">
            <v>0.02</v>
          </cell>
          <cell r="AK36">
            <v>0</v>
          </cell>
          <cell r="AL36">
            <v>0</v>
          </cell>
          <cell r="AM36">
            <v>1.94</v>
          </cell>
          <cell r="AN36">
            <v>0</v>
          </cell>
        </row>
        <row r="37">
          <cell r="C37" t="str">
            <v>DNL</v>
          </cell>
          <cell r="D37">
            <v>9.6799999999999962</v>
          </cell>
          <cell r="E37">
            <v>18.949999999999996</v>
          </cell>
          <cell r="F37">
            <v>17.979999999999997</v>
          </cell>
          <cell r="G37">
            <v>0.96999999999999886</v>
          </cell>
          <cell r="H37">
            <v>9.27</v>
          </cell>
          <cell r="I37">
            <v>0.51770439761883291</v>
          </cell>
          <cell r="K37">
            <v>0.25</v>
          </cell>
          <cell r="L37">
            <v>0.28999999999999998</v>
          </cell>
          <cell r="M37">
            <v>0.01</v>
          </cell>
          <cell r="N37">
            <v>1.52</v>
          </cell>
          <cell r="O37">
            <v>0</v>
          </cell>
          <cell r="P37">
            <v>0.41</v>
          </cell>
          <cell r="Q37">
            <v>0</v>
          </cell>
          <cell r="R37">
            <v>0.73</v>
          </cell>
          <cell r="S37">
            <v>0</v>
          </cell>
          <cell r="T37">
            <v>5.47</v>
          </cell>
          <cell r="U37">
            <v>0.01</v>
          </cell>
          <cell r="V37">
            <v>0.04</v>
          </cell>
          <cell r="W37">
            <v>7.8400000000000007</v>
          </cell>
          <cell r="X37">
            <v>0.02</v>
          </cell>
          <cell r="Y37">
            <v>0.02</v>
          </cell>
          <cell r="Z37">
            <v>0</v>
          </cell>
          <cell r="AA37">
            <v>0.01</v>
          </cell>
          <cell r="AB37">
            <v>0.79</v>
          </cell>
          <cell r="AC37">
            <v>0</v>
          </cell>
          <cell r="AD37">
            <v>0.52</v>
          </cell>
          <cell r="AE37">
            <v>0</v>
          </cell>
          <cell r="AF37">
            <v>0.32</v>
          </cell>
          <cell r="AG37">
            <v>0.02</v>
          </cell>
          <cell r="AH37">
            <v>0.01</v>
          </cell>
          <cell r="AI37">
            <v>0.04</v>
          </cell>
          <cell r="AJ37">
            <v>0.04</v>
          </cell>
          <cell r="AK37">
            <v>0.01</v>
          </cell>
          <cell r="AL37">
            <v>0.56999999999999995</v>
          </cell>
          <cell r="AM37">
            <v>0</v>
          </cell>
          <cell r="AN37">
            <v>0.01</v>
          </cell>
        </row>
        <row r="38">
          <cell r="C38" t="str">
            <v>DBV</v>
          </cell>
          <cell r="D38">
            <v>3.1599999999999993</v>
          </cell>
          <cell r="E38">
            <v>3.1399999999999992</v>
          </cell>
          <cell r="F38">
            <v>3.1399999999999992</v>
          </cell>
          <cell r="G38">
            <v>0</v>
          </cell>
          <cell r="H38">
            <v>-2.0000000000000018E-2</v>
          </cell>
          <cell r="I38">
            <v>8.5783208893041432E-2</v>
          </cell>
          <cell r="J38" t="str">
            <v>in</v>
          </cell>
          <cell r="K38">
            <v>0.47</v>
          </cell>
          <cell r="L38">
            <v>0.01</v>
          </cell>
          <cell r="M38">
            <v>0</v>
          </cell>
          <cell r="N38">
            <v>0.02</v>
          </cell>
          <cell r="O38">
            <v>7.0000000000000007E-2</v>
          </cell>
          <cell r="P38">
            <v>0.03</v>
          </cell>
          <cell r="Q38">
            <v>0</v>
          </cell>
          <cell r="R38">
            <v>0.01</v>
          </cell>
          <cell r="S38">
            <v>0.45</v>
          </cell>
          <cell r="T38">
            <v>0.05</v>
          </cell>
          <cell r="U38">
            <v>0.05</v>
          </cell>
          <cell r="V38">
            <v>0.12</v>
          </cell>
          <cell r="W38">
            <v>0.11</v>
          </cell>
          <cell r="X38">
            <v>0.65</v>
          </cell>
          <cell r="Y38">
            <v>0.09</v>
          </cell>
          <cell r="Z38">
            <v>0.02</v>
          </cell>
          <cell r="AA38">
            <v>0</v>
          </cell>
          <cell r="AB38">
            <v>0.26</v>
          </cell>
          <cell r="AC38">
            <v>0.02</v>
          </cell>
          <cell r="AD38">
            <v>0.01</v>
          </cell>
          <cell r="AE38">
            <v>0.06</v>
          </cell>
          <cell r="AF38">
            <v>0.09</v>
          </cell>
          <cell r="AG38">
            <v>0</v>
          </cell>
          <cell r="AH38">
            <v>0</v>
          </cell>
          <cell r="AI38">
            <v>0</v>
          </cell>
          <cell r="AJ38">
            <v>0.01</v>
          </cell>
          <cell r="AK38">
            <v>0</v>
          </cell>
          <cell r="AL38">
            <v>0.05</v>
          </cell>
          <cell r="AM38">
            <v>0.01</v>
          </cell>
          <cell r="AN38">
            <v>0.48</v>
          </cell>
        </row>
        <row r="39">
          <cell r="C39" t="str">
            <v>DKG</v>
          </cell>
          <cell r="D39">
            <v>0</v>
          </cell>
          <cell r="E39">
            <v>0</v>
          </cell>
          <cell r="F39">
            <v>0</v>
          </cell>
          <cell r="G39">
            <v>0</v>
          </cell>
          <cell r="K39">
            <v>0</v>
          </cell>
          <cell r="L39">
            <v>0</v>
          </cell>
          <cell r="M39">
            <v>0</v>
          </cell>
          <cell r="N39">
            <v>0</v>
          </cell>
          <cell r="O39">
            <v>0</v>
          </cell>
          <cell r="P39">
            <v>0</v>
          </cell>
          <cell r="Q39">
            <v>0</v>
          </cell>
          <cell r="R39" t="str">
            <v>in</v>
          </cell>
          <cell r="S39">
            <v>0.45</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row>
        <row r="40">
          <cell r="C40" t="str">
            <v>DDT</v>
          </cell>
          <cell r="D40">
            <v>9.8399999999999981</v>
          </cell>
          <cell r="E40">
            <v>11.779999999999998</v>
          </cell>
          <cell r="F40">
            <v>11.76</v>
          </cell>
          <cell r="G40">
            <v>1.9999999999997797E-2</v>
          </cell>
          <cell r="H40">
            <v>1.9399999999999995</v>
          </cell>
          <cell r="I40">
            <v>0.32182363081529558</v>
          </cell>
          <cell r="K40">
            <v>0</v>
          </cell>
          <cell r="L40">
            <v>0.25</v>
          </cell>
          <cell r="M40">
            <v>0.02</v>
          </cell>
          <cell r="N40">
            <v>0.47</v>
          </cell>
          <cell r="O40">
            <v>0</v>
          </cell>
          <cell r="P40">
            <v>2.25</v>
          </cell>
          <cell r="Q40">
            <v>0</v>
          </cell>
          <cell r="R40">
            <v>0</v>
          </cell>
          <cell r="S40">
            <v>0</v>
          </cell>
          <cell r="T40">
            <v>0.35</v>
          </cell>
          <cell r="U40">
            <v>0</v>
          </cell>
          <cell r="V40">
            <v>0</v>
          </cell>
          <cell r="W40">
            <v>0</v>
          </cell>
          <cell r="X40">
            <v>1.06</v>
          </cell>
          <cell r="Y40">
            <v>0</v>
          </cell>
          <cell r="Z40">
            <v>0.36</v>
          </cell>
          <cell r="AA40">
            <v>0</v>
          </cell>
          <cell r="AB40">
            <v>5.5</v>
          </cell>
          <cell r="AC40">
            <v>0</v>
          </cell>
          <cell r="AD40">
            <v>0</v>
          </cell>
          <cell r="AE40">
            <v>0</v>
          </cell>
          <cell r="AF40">
            <v>0</v>
          </cell>
          <cell r="AG40">
            <v>0</v>
          </cell>
          <cell r="AH40">
            <v>0</v>
          </cell>
          <cell r="AI40">
            <v>0.54</v>
          </cell>
          <cell r="AJ40">
            <v>0</v>
          </cell>
          <cell r="AK40">
            <v>0.1</v>
          </cell>
          <cell r="AL40">
            <v>0</v>
          </cell>
          <cell r="AM40">
            <v>0</v>
          </cell>
          <cell r="AN40">
            <v>0.88</v>
          </cell>
        </row>
        <row r="41">
          <cell r="C41" t="str">
            <v>DRA</v>
          </cell>
          <cell r="D41">
            <v>21.48</v>
          </cell>
          <cell r="E41">
            <v>21.48</v>
          </cell>
          <cell r="F41">
            <v>21.479999999999997</v>
          </cell>
          <cell r="G41">
            <v>0</v>
          </cell>
          <cell r="H41">
            <v>0</v>
          </cell>
          <cell r="I41">
            <v>0.58682271561227084</v>
          </cell>
          <cell r="J41" t="str">
            <v>in</v>
          </cell>
          <cell r="K41">
            <v>0</v>
          </cell>
          <cell r="L41">
            <v>0.31</v>
          </cell>
          <cell r="M41">
            <v>0</v>
          </cell>
          <cell r="N41">
            <v>0</v>
          </cell>
          <cell r="O41">
            <v>0</v>
          </cell>
          <cell r="P41">
            <v>0</v>
          </cell>
          <cell r="Q41">
            <v>0</v>
          </cell>
          <cell r="R41">
            <v>0</v>
          </cell>
          <cell r="S41">
            <v>0</v>
          </cell>
          <cell r="T41">
            <v>0.31</v>
          </cell>
          <cell r="U41">
            <v>0</v>
          </cell>
          <cell r="V41">
            <v>0</v>
          </cell>
          <cell r="W41">
            <v>0.19</v>
          </cell>
          <cell r="X41">
            <v>0</v>
          </cell>
          <cell r="Y41">
            <v>0</v>
          </cell>
          <cell r="Z41">
            <v>0</v>
          </cell>
          <cell r="AA41">
            <v>0</v>
          </cell>
          <cell r="AB41">
            <v>0.35</v>
          </cell>
          <cell r="AC41">
            <v>0</v>
          </cell>
          <cell r="AD41">
            <v>0</v>
          </cell>
          <cell r="AE41">
            <v>0</v>
          </cell>
          <cell r="AF41">
            <v>0</v>
          </cell>
          <cell r="AG41">
            <v>0</v>
          </cell>
          <cell r="AH41">
            <v>0</v>
          </cell>
          <cell r="AI41">
            <v>0</v>
          </cell>
          <cell r="AJ41">
            <v>0</v>
          </cell>
          <cell r="AK41">
            <v>0</v>
          </cell>
          <cell r="AL41">
            <v>0</v>
          </cell>
          <cell r="AM41">
            <v>20.32</v>
          </cell>
          <cell r="AN41">
            <v>0</v>
          </cell>
        </row>
        <row r="42">
          <cell r="C42" t="str">
            <v>TON</v>
          </cell>
          <cell r="D42">
            <v>181.18999999999997</v>
          </cell>
          <cell r="E42">
            <v>181.43999999999997</v>
          </cell>
          <cell r="F42">
            <v>181.87999999999997</v>
          </cell>
          <cell r="G42">
            <v>-0.43999999999999773</v>
          </cell>
          <cell r="H42">
            <v>0.25</v>
          </cell>
          <cell r="I42">
            <v>4.9568488603673373</v>
          </cell>
          <cell r="K42">
            <v>2.37</v>
          </cell>
          <cell r="L42">
            <v>0.97</v>
          </cell>
          <cell r="M42">
            <v>1.51</v>
          </cell>
          <cell r="N42">
            <v>4.42</v>
          </cell>
          <cell r="O42">
            <v>11.53</v>
          </cell>
          <cell r="P42">
            <v>4.72</v>
          </cell>
          <cell r="Q42">
            <v>10.94</v>
          </cell>
          <cell r="R42">
            <v>1.87</v>
          </cell>
          <cell r="S42">
            <v>0.26</v>
          </cell>
          <cell r="T42">
            <v>1.65</v>
          </cell>
          <cell r="U42">
            <v>1.43</v>
          </cell>
          <cell r="V42">
            <v>1.06</v>
          </cell>
          <cell r="W42">
            <v>53.47</v>
          </cell>
          <cell r="X42">
            <v>0.15</v>
          </cell>
          <cell r="Y42">
            <v>1.24</v>
          </cell>
          <cell r="Z42">
            <v>5.05</v>
          </cell>
          <cell r="AA42">
            <v>4.09</v>
          </cell>
          <cell r="AB42">
            <v>21.25</v>
          </cell>
          <cell r="AC42">
            <v>32.93</v>
          </cell>
          <cell r="AD42">
            <v>0.72</v>
          </cell>
          <cell r="AE42">
            <v>2.02</v>
          </cell>
          <cell r="AF42">
            <v>7.63</v>
          </cell>
          <cell r="AG42">
            <v>2.0499999999999998</v>
          </cell>
          <cell r="AH42">
            <v>2.5099999999999998</v>
          </cell>
          <cell r="AI42">
            <v>1.56</v>
          </cell>
          <cell r="AJ42">
            <v>0.79</v>
          </cell>
          <cell r="AK42">
            <v>0</v>
          </cell>
          <cell r="AL42">
            <v>1.91</v>
          </cell>
          <cell r="AM42">
            <v>0.81</v>
          </cell>
          <cell r="AN42">
            <v>0.53</v>
          </cell>
        </row>
        <row r="43">
          <cell r="C43" t="str">
            <v>NTD</v>
          </cell>
          <cell r="D43">
            <v>227.26</v>
          </cell>
          <cell r="E43">
            <v>222.63</v>
          </cell>
          <cell r="F43">
            <v>223.06</v>
          </cell>
          <cell r="G43">
            <v>-0.43000000000000682</v>
          </cell>
          <cell r="H43">
            <v>-4.6299999999999955</v>
          </cell>
          <cell r="I43">
            <v>6.0821387884897513</v>
          </cell>
          <cell r="J43" t="str">
            <v>in</v>
          </cell>
          <cell r="K43">
            <v>0.02</v>
          </cell>
          <cell r="L43">
            <v>3.05</v>
          </cell>
          <cell r="M43">
            <v>0</v>
          </cell>
          <cell r="N43">
            <v>10.029999999999999</v>
          </cell>
          <cell r="O43">
            <v>7.11</v>
          </cell>
          <cell r="P43">
            <v>6.67</v>
          </cell>
          <cell r="Q43">
            <v>10.38</v>
          </cell>
          <cell r="R43">
            <v>33.549999999999997</v>
          </cell>
          <cell r="S43">
            <v>0.14000000000000001</v>
          </cell>
          <cell r="T43">
            <v>30.86</v>
          </cell>
          <cell r="U43">
            <v>2.02</v>
          </cell>
          <cell r="V43">
            <v>0.25</v>
          </cell>
          <cell r="W43">
            <v>10.61</v>
          </cell>
          <cell r="X43">
            <v>0.7</v>
          </cell>
          <cell r="Y43">
            <v>0</v>
          </cell>
          <cell r="Z43">
            <v>7.11</v>
          </cell>
          <cell r="AA43">
            <v>9.2100000000000009</v>
          </cell>
          <cell r="AB43">
            <v>7.76</v>
          </cell>
          <cell r="AC43">
            <v>52.15</v>
          </cell>
          <cell r="AD43">
            <v>5.03</v>
          </cell>
          <cell r="AE43">
            <v>1.44</v>
          </cell>
          <cell r="AF43">
            <v>10.039999999999999</v>
          </cell>
          <cell r="AG43">
            <v>1.53</v>
          </cell>
          <cell r="AH43">
            <v>1.94</v>
          </cell>
          <cell r="AI43">
            <v>1.95</v>
          </cell>
          <cell r="AJ43">
            <v>3.49</v>
          </cell>
          <cell r="AK43">
            <v>0</v>
          </cell>
          <cell r="AL43">
            <v>2.92</v>
          </cell>
          <cell r="AM43">
            <v>2.5299999999999998</v>
          </cell>
          <cell r="AN43">
            <v>0.14000000000000001</v>
          </cell>
        </row>
        <row r="44">
          <cell r="C44" t="str">
            <v>DKH</v>
          </cell>
          <cell r="D44">
            <v>0</v>
          </cell>
          <cell r="E44">
            <v>0</v>
          </cell>
          <cell r="F44">
            <v>0</v>
          </cell>
          <cell r="G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row>
        <row r="45">
          <cell r="C45" t="str">
            <v>DXH</v>
          </cell>
          <cell r="D45">
            <v>20.259999999999998</v>
          </cell>
          <cell r="E45">
            <v>17.669999999999998</v>
          </cell>
          <cell r="F45">
            <v>20.260000000000002</v>
          </cell>
          <cell r="G45">
            <v>-2.5900000000000034</v>
          </cell>
          <cell r="H45">
            <v>-2.59</v>
          </cell>
          <cell r="I45">
            <v>0.4827354462229434</v>
          </cell>
          <cell r="J45" t="str">
            <v>in</v>
          </cell>
          <cell r="K45">
            <v>0</v>
          </cell>
          <cell r="L45">
            <v>0</v>
          </cell>
          <cell r="M45">
            <v>0</v>
          </cell>
          <cell r="N45">
            <v>1.1399999999999999</v>
          </cell>
          <cell r="O45">
            <v>0</v>
          </cell>
          <cell r="P45">
            <v>0.75</v>
          </cell>
          <cell r="Q45">
            <v>0</v>
          </cell>
          <cell r="R45">
            <v>0</v>
          </cell>
          <cell r="S45">
            <v>0</v>
          </cell>
          <cell r="T45">
            <v>0</v>
          </cell>
          <cell r="U45">
            <v>0</v>
          </cell>
          <cell r="V45">
            <v>0</v>
          </cell>
          <cell r="W45">
            <v>0</v>
          </cell>
          <cell r="X45">
            <v>0</v>
          </cell>
          <cell r="Y45">
            <v>0.27</v>
          </cell>
          <cell r="Z45">
            <v>0</v>
          </cell>
          <cell r="AA45">
            <v>0</v>
          </cell>
          <cell r="AB45">
            <v>0</v>
          </cell>
          <cell r="AC45">
            <v>0</v>
          </cell>
          <cell r="AD45">
            <v>0</v>
          </cell>
          <cell r="AE45">
            <v>14.63</v>
          </cell>
          <cell r="AF45">
            <v>0.88</v>
          </cell>
          <cell r="AG45">
            <v>0</v>
          </cell>
          <cell r="AH45">
            <v>0</v>
          </cell>
          <cell r="AI45">
            <v>0</v>
          </cell>
          <cell r="AJ45">
            <v>0</v>
          </cell>
          <cell r="AK45">
            <v>0</v>
          </cell>
          <cell r="AL45">
            <v>0</v>
          </cell>
          <cell r="AM45">
            <v>0</v>
          </cell>
          <cell r="AN45">
            <v>0</v>
          </cell>
        </row>
        <row r="46">
          <cell r="C46" t="str">
            <v>DCH</v>
          </cell>
          <cell r="D46">
            <v>12.849999999999998</v>
          </cell>
          <cell r="E46">
            <v>14.159999999999998</v>
          </cell>
          <cell r="F46">
            <v>14.44</v>
          </cell>
          <cell r="G46">
            <v>-0.28000000000000114</v>
          </cell>
          <cell r="H46">
            <v>1.3100000000000005</v>
          </cell>
          <cell r="I46">
            <v>0.38684402481702768</v>
          </cell>
          <cell r="K46">
            <v>0.15</v>
          </cell>
          <cell r="L46">
            <v>0.13</v>
          </cell>
          <cell r="M46">
            <v>0</v>
          </cell>
          <cell r="N46">
            <v>0.09</v>
          </cell>
          <cell r="O46">
            <v>0.23</v>
          </cell>
          <cell r="P46">
            <v>0.17</v>
          </cell>
          <cell r="Q46">
            <v>0</v>
          </cell>
          <cell r="R46">
            <v>1.68</v>
          </cell>
          <cell r="S46">
            <v>0.22</v>
          </cell>
          <cell r="T46">
            <v>0</v>
          </cell>
          <cell r="U46">
            <v>0.36</v>
          </cell>
          <cell r="V46">
            <v>0.96</v>
          </cell>
          <cell r="W46">
            <v>1.95</v>
          </cell>
          <cell r="X46">
            <v>0.06</v>
          </cell>
          <cell r="Y46">
            <v>0.02</v>
          </cell>
          <cell r="Z46">
            <v>0.06</v>
          </cell>
          <cell r="AA46">
            <v>0.46</v>
          </cell>
          <cell r="AB46">
            <v>1.71</v>
          </cell>
          <cell r="AC46">
            <v>2.5099999999999998</v>
          </cell>
          <cell r="AD46">
            <v>0.16</v>
          </cell>
          <cell r="AE46">
            <v>1.65</v>
          </cell>
          <cell r="AF46">
            <v>0.15</v>
          </cell>
          <cell r="AG46">
            <v>0.11</v>
          </cell>
          <cell r="AH46">
            <v>0.14000000000000001</v>
          </cell>
          <cell r="AI46">
            <v>0.05</v>
          </cell>
          <cell r="AJ46">
            <v>0.51</v>
          </cell>
          <cell r="AK46">
            <v>0.61</v>
          </cell>
          <cell r="AL46">
            <v>0</v>
          </cell>
          <cell r="AM46">
            <v>0</v>
          </cell>
          <cell r="AN46">
            <v>0.02</v>
          </cell>
        </row>
        <row r="47">
          <cell r="C47" t="str">
            <v>DHK</v>
          </cell>
          <cell r="D47">
            <v>4.5</v>
          </cell>
          <cell r="E47">
            <v>12.309999999999999</v>
          </cell>
          <cell r="F47">
            <v>12.309999999999999</v>
          </cell>
          <cell r="G47">
            <v>0</v>
          </cell>
          <cell r="H47">
            <v>7.8099999999999987</v>
          </cell>
          <cell r="I47">
            <v>0.3363029622526561</v>
          </cell>
          <cell r="K47">
            <v>0</v>
          </cell>
          <cell r="L47">
            <v>0.35</v>
          </cell>
          <cell r="M47">
            <v>0.11</v>
          </cell>
          <cell r="N47">
            <v>0</v>
          </cell>
          <cell r="O47">
            <v>0.51</v>
          </cell>
          <cell r="P47">
            <v>9.65</v>
          </cell>
          <cell r="Q47">
            <v>0</v>
          </cell>
          <cell r="R47">
            <v>0</v>
          </cell>
          <cell r="S47">
            <v>0</v>
          </cell>
          <cell r="T47">
            <v>0</v>
          </cell>
          <cell r="U47">
            <v>0</v>
          </cell>
          <cell r="V47">
            <v>1.53</v>
          </cell>
          <cell r="W47">
            <v>0</v>
          </cell>
          <cell r="X47">
            <v>0</v>
          </cell>
          <cell r="Y47">
            <v>0</v>
          </cell>
          <cell r="Z47">
            <v>0</v>
          </cell>
          <cell r="AA47">
            <v>0</v>
          </cell>
          <cell r="AB47">
            <v>0</v>
          </cell>
          <cell r="AC47">
            <v>0</v>
          </cell>
          <cell r="AD47">
            <v>0</v>
          </cell>
          <cell r="AE47">
            <v>0</v>
          </cell>
          <cell r="AF47">
            <v>0</v>
          </cell>
          <cell r="AG47">
            <v>0.04</v>
          </cell>
          <cell r="AH47">
            <v>0</v>
          </cell>
          <cell r="AI47">
            <v>0</v>
          </cell>
          <cell r="AJ47">
            <v>0</v>
          </cell>
          <cell r="AK47">
            <v>0</v>
          </cell>
          <cell r="AL47">
            <v>0.12</v>
          </cell>
          <cell r="AM47">
            <v>0</v>
          </cell>
          <cell r="AN47">
            <v>0</v>
          </cell>
        </row>
        <row r="48">
          <cell r="C48" t="str">
            <v>DDL</v>
          </cell>
          <cell r="D48">
            <v>45.89</v>
          </cell>
          <cell r="E48">
            <v>45.89</v>
          </cell>
          <cell r="F48">
            <v>45.89</v>
          </cell>
          <cell r="G48">
            <v>0</v>
          </cell>
          <cell r="H48">
            <v>0</v>
          </cell>
          <cell r="I48">
            <v>0.23936585002000363</v>
          </cell>
          <cell r="K48">
            <v>0</v>
          </cell>
          <cell r="L48">
            <v>0</v>
          </cell>
          <cell r="M48">
            <v>0</v>
          </cell>
          <cell r="N48">
            <v>0</v>
          </cell>
          <cell r="O48">
            <v>45.89</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row>
        <row r="49">
          <cell r="C49" t="str">
            <v>DSH</v>
          </cell>
          <cell r="D49">
            <v>5.83</v>
          </cell>
          <cell r="E49">
            <v>5.85</v>
          </cell>
          <cell r="F49">
            <v>5.65</v>
          </cell>
          <cell r="G49">
            <v>0.19999999999999929</v>
          </cell>
          <cell r="H49">
            <v>1.9999999999999574E-2</v>
          </cell>
          <cell r="I49">
            <v>3.0514060200850318E-2</v>
          </cell>
          <cell r="K49">
            <v>0.42</v>
          </cell>
          <cell r="L49">
            <v>0.19</v>
          </cell>
          <cell r="M49">
            <v>0.11</v>
          </cell>
          <cell r="N49">
            <v>0.22</v>
          </cell>
          <cell r="O49">
            <v>0.12</v>
          </cell>
          <cell r="P49">
            <v>0.15</v>
          </cell>
          <cell r="Q49">
            <v>0.2</v>
          </cell>
          <cell r="R49">
            <v>7.0000000000000007E-2</v>
          </cell>
          <cell r="S49">
            <v>0.05</v>
          </cell>
          <cell r="T49">
            <v>0.57999999999999996</v>
          </cell>
          <cell r="U49">
            <v>0.15</v>
          </cell>
          <cell r="V49">
            <v>0</v>
          </cell>
          <cell r="W49">
            <v>0.95</v>
          </cell>
          <cell r="X49">
            <v>0.1</v>
          </cell>
          <cell r="Y49">
            <v>0.06</v>
          </cell>
          <cell r="Z49">
            <v>0.17</v>
          </cell>
          <cell r="AA49">
            <v>0.04</v>
          </cell>
          <cell r="AB49">
            <v>0.73</v>
          </cell>
          <cell r="AC49">
            <v>0.22</v>
          </cell>
          <cell r="AD49">
            <v>0.12</v>
          </cell>
          <cell r="AE49">
            <v>0.13</v>
          </cell>
          <cell r="AF49">
            <v>0.11</v>
          </cell>
          <cell r="AG49">
            <v>0.08</v>
          </cell>
          <cell r="AH49">
            <v>0.23</v>
          </cell>
          <cell r="AI49">
            <v>0.05</v>
          </cell>
          <cell r="AJ49">
            <v>0.04</v>
          </cell>
          <cell r="AK49">
            <v>0.04</v>
          </cell>
          <cell r="AL49">
            <v>0.17</v>
          </cell>
          <cell r="AM49">
            <v>0.22</v>
          </cell>
          <cell r="AN49">
            <v>0.13</v>
          </cell>
        </row>
        <row r="50">
          <cell r="C50" t="str">
            <v>DKV</v>
          </cell>
          <cell r="D50">
            <v>255.67999999999998</v>
          </cell>
          <cell r="E50">
            <v>386.41999999999996</v>
          </cell>
          <cell r="F50">
            <v>383.48</v>
          </cell>
          <cell r="G50">
            <v>2.9399999999999409</v>
          </cell>
          <cell r="H50">
            <v>130.73999999999998</v>
          </cell>
          <cell r="I50">
            <v>2.015597118429501</v>
          </cell>
          <cell r="K50">
            <v>37.18</v>
          </cell>
          <cell r="L50">
            <v>35.54</v>
          </cell>
          <cell r="M50">
            <v>2.82</v>
          </cell>
          <cell r="N50">
            <v>0.31</v>
          </cell>
          <cell r="O50">
            <v>10.37</v>
          </cell>
          <cell r="P50">
            <v>85.93</v>
          </cell>
          <cell r="Q50">
            <v>0</v>
          </cell>
          <cell r="R50">
            <v>0</v>
          </cell>
          <cell r="S50">
            <v>3.58</v>
          </cell>
          <cell r="T50">
            <v>9.6199999999999992</v>
          </cell>
          <cell r="U50">
            <v>1.72</v>
          </cell>
          <cell r="V50">
            <v>91.11</v>
          </cell>
          <cell r="W50">
            <v>37.599999999999994</v>
          </cell>
          <cell r="X50">
            <v>0.85</v>
          </cell>
          <cell r="Y50">
            <v>0.6</v>
          </cell>
          <cell r="Z50">
            <v>1.7</v>
          </cell>
          <cell r="AA50">
            <v>0.1</v>
          </cell>
          <cell r="AB50">
            <v>43.25</v>
          </cell>
          <cell r="AC50">
            <v>1.67</v>
          </cell>
          <cell r="AD50">
            <v>0.68</v>
          </cell>
          <cell r="AE50">
            <v>0</v>
          </cell>
          <cell r="AF50">
            <v>0.17</v>
          </cell>
          <cell r="AG50">
            <v>0.42</v>
          </cell>
          <cell r="AH50">
            <v>0.41</v>
          </cell>
          <cell r="AI50">
            <v>3.57</v>
          </cell>
          <cell r="AJ50">
            <v>9.73</v>
          </cell>
          <cell r="AK50">
            <v>0.72</v>
          </cell>
          <cell r="AL50">
            <v>2.78</v>
          </cell>
          <cell r="AM50">
            <v>0.53</v>
          </cell>
          <cell r="AN50">
            <v>3.46</v>
          </cell>
        </row>
        <row r="51">
          <cell r="C51" t="str">
            <v>ONT</v>
          </cell>
          <cell r="D51">
            <v>363.53</v>
          </cell>
          <cell r="E51">
            <v>361.46999999999997</v>
          </cell>
          <cell r="F51">
            <v>361.46999999999997</v>
          </cell>
          <cell r="G51">
            <v>0</v>
          </cell>
          <cell r="H51">
            <v>-2.0600000000000023</v>
          </cell>
          <cell r="I51">
            <v>1.8854559556925412</v>
          </cell>
          <cell r="K51">
            <v>0</v>
          </cell>
          <cell r="L51">
            <v>0</v>
          </cell>
          <cell r="M51">
            <v>0</v>
          </cell>
          <cell r="N51">
            <v>0</v>
          </cell>
          <cell r="O51">
            <v>0</v>
          </cell>
          <cell r="P51">
            <v>0</v>
          </cell>
          <cell r="Q51">
            <v>0</v>
          </cell>
          <cell r="R51">
            <v>0</v>
          </cell>
          <cell r="S51">
            <v>0</v>
          </cell>
          <cell r="T51">
            <v>0</v>
          </cell>
          <cell r="U51">
            <v>0</v>
          </cell>
          <cell r="V51">
            <v>361.44</v>
          </cell>
          <cell r="W51">
            <v>0</v>
          </cell>
          <cell r="X51">
            <v>0</v>
          </cell>
          <cell r="Y51">
            <v>0</v>
          </cell>
          <cell r="Z51">
            <v>0.03</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row>
        <row r="52">
          <cell r="C52" t="str">
            <v>ODT</v>
          </cell>
          <cell r="D52">
            <v>4534.2700000000004</v>
          </cell>
          <cell r="E52">
            <v>4655.7400000000007</v>
          </cell>
          <cell r="F52">
            <v>4607.2699999999995</v>
          </cell>
          <cell r="G52">
            <v>48.470000000001164</v>
          </cell>
          <cell r="H52">
            <v>121.47000000000025</v>
          </cell>
          <cell r="I52">
            <v>24.284706092223402</v>
          </cell>
          <cell r="K52">
            <v>260.95</v>
          </cell>
          <cell r="L52">
            <v>214.76</v>
          </cell>
          <cell r="M52">
            <v>53.02</v>
          </cell>
          <cell r="N52">
            <v>86.54</v>
          </cell>
          <cell r="O52">
            <v>134.04</v>
          </cell>
          <cell r="P52">
            <v>52.72</v>
          </cell>
          <cell r="Q52">
            <v>226.26</v>
          </cell>
          <cell r="R52">
            <v>118.77</v>
          </cell>
          <cell r="S52">
            <v>17.670000000000002</v>
          </cell>
          <cell r="T52">
            <v>363.21</v>
          </cell>
          <cell r="U52">
            <v>226.32</v>
          </cell>
          <cell r="V52">
            <v>0</v>
          </cell>
          <cell r="W52">
            <v>499.56</v>
          </cell>
          <cell r="X52">
            <v>50.76</v>
          </cell>
          <cell r="Y52">
            <v>44.33</v>
          </cell>
          <cell r="Z52">
            <v>109.02</v>
          </cell>
          <cell r="AA52">
            <v>57.54</v>
          </cell>
          <cell r="AB52">
            <v>437.04</v>
          </cell>
          <cell r="AC52">
            <v>195.16</v>
          </cell>
          <cell r="AD52">
            <v>73.349999999999994</v>
          </cell>
          <cell r="AE52">
            <v>135.72999999999999</v>
          </cell>
          <cell r="AF52">
            <v>180.55</v>
          </cell>
          <cell r="AG52">
            <v>77.37</v>
          </cell>
          <cell r="AH52">
            <v>229.78</v>
          </cell>
          <cell r="AI52">
            <v>64.52</v>
          </cell>
          <cell r="AJ52">
            <v>83.62</v>
          </cell>
          <cell r="AK52">
            <v>10.93</v>
          </cell>
          <cell r="AL52">
            <v>123.16</v>
          </cell>
          <cell r="AM52">
            <v>486.68</v>
          </cell>
          <cell r="AN52">
            <v>42.38</v>
          </cell>
        </row>
        <row r="53">
          <cell r="C53" t="str">
            <v>TSC</v>
          </cell>
          <cell r="D53">
            <v>38.54</v>
          </cell>
          <cell r="E53">
            <v>67.960000000000008</v>
          </cell>
          <cell r="F53">
            <v>67.31</v>
          </cell>
          <cell r="G53">
            <v>0.65000000000000568</v>
          </cell>
          <cell r="H53">
            <v>29.420000000000009</v>
          </cell>
          <cell r="I53">
            <v>0.35448470619654499</v>
          </cell>
          <cell r="K53">
            <v>21.33</v>
          </cell>
          <cell r="L53">
            <v>1.3</v>
          </cell>
          <cell r="M53">
            <v>0.56999999999999995</v>
          </cell>
          <cell r="N53">
            <v>0.19</v>
          </cell>
          <cell r="O53">
            <v>1.62</v>
          </cell>
          <cell r="P53">
            <v>0.17</v>
          </cell>
          <cell r="Q53">
            <v>0.6</v>
          </cell>
          <cell r="R53">
            <v>0.62</v>
          </cell>
          <cell r="S53">
            <v>0.73</v>
          </cell>
          <cell r="T53">
            <v>1.65</v>
          </cell>
          <cell r="U53">
            <v>0.25</v>
          </cell>
          <cell r="V53">
            <v>2.2799999999999998</v>
          </cell>
          <cell r="W53">
            <v>0.28999999999999998</v>
          </cell>
          <cell r="X53">
            <v>4.51</v>
          </cell>
          <cell r="Y53">
            <v>6.04</v>
          </cell>
          <cell r="Z53">
            <v>0.16</v>
          </cell>
          <cell r="AA53">
            <v>2.4500000000000002</v>
          </cell>
          <cell r="AB53">
            <v>10.72</v>
          </cell>
          <cell r="AC53">
            <v>0.7</v>
          </cell>
          <cell r="AD53">
            <v>0.46</v>
          </cell>
          <cell r="AE53">
            <v>2.36</v>
          </cell>
          <cell r="AF53">
            <v>0.2</v>
          </cell>
          <cell r="AG53">
            <v>0.13</v>
          </cell>
          <cell r="AH53">
            <v>0.24</v>
          </cell>
          <cell r="AI53">
            <v>1.51</v>
          </cell>
          <cell r="AJ53">
            <v>0.5</v>
          </cell>
          <cell r="AK53">
            <v>2</v>
          </cell>
          <cell r="AL53">
            <v>2.4</v>
          </cell>
          <cell r="AM53">
            <v>0.59</v>
          </cell>
          <cell r="AN53">
            <v>1.39</v>
          </cell>
        </row>
        <row r="54">
          <cell r="C54" t="str">
            <v>DTS</v>
          </cell>
          <cell r="D54">
            <v>11.179999999999998</v>
          </cell>
          <cell r="E54">
            <v>14.289999999999997</v>
          </cell>
          <cell r="F54">
            <v>11.669999999999998</v>
          </cell>
          <cell r="G54">
            <v>2.6199999999999992</v>
          </cell>
          <cell r="H54">
            <v>3.1099999999999994</v>
          </cell>
          <cell r="I54">
            <v>7.4537764148743774E-2</v>
          </cell>
          <cell r="K54">
            <v>0</v>
          </cell>
          <cell r="L54">
            <v>0</v>
          </cell>
          <cell r="M54">
            <v>0</v>
          </cell>
          <cell r="N54">
            <v>0</v>
          </cell>
          <cell r="O54">
            <v>0</v>
          </cell>
          <cell r="P54">
            <v>0</v>
          </cell>
          <cell r="Q54">
            <v>0.61</v>
          </cell>
          <cell r="R54">
            <v>0</v>
          </cell>
          <cell r="S54">
            <v>0.05</v>
          </cell>
          <cell r="T54">
            <v>0</v>
          </cell>
          <cell r="U54">
            <v>0</v>
          </cell>
          <cell r="V54">
            <v>0</v>
          </cell>
          <cell r="W54">
            <v>0</v>
          </cell>
          <cell r="X54">
            <v>0.65</v>
          </cell>
          <cell r="Y54">
            <v>0.2</v>
          </cell>
          <cell r="Z54">
            <v>0</v>
          </cell>
          <cell r="AA54">
            <v>4.71</v>
          </cell>
          <cell r="AB54">
            <v>0</v>
          </cell>
          <cell r="AC54">
            <v>0.39</v>
          </cell>
          <cell r="AD54">
            <v>7.0000000000000007E-2</v>
          </cell>
          <cell r="AE54">
            <v>7.45</v>
          </cell>
          <cell r="AF54">
            <v>0</v>
          </cell>
          <cell r="AG54">
            <v>0</v>
          </cell>
          <cell r="AH54">
            <v>0</v>
          </cell>
          <cell r="AI54">
            <v>0.1</v>
          </cell>
          <cell r="AJ54">
            <v>0</v>
          </cell>
          <cell r="AK54">
            <v>0.02</v>
          </cell>
          <cell r="AL54">
            <v>0</v>
          </cell>
          <cell r="AM54">
            <v>0</v>
          </cell>
          <cell r="AN54">
            <v>0.04</v>
          </cell>
        </row>
        <row r="55">
          <cell r="C55" t="str">
            <v>DNG</v>
          </cell>
          <cell r="D55">
            <v>0</v>
          </cell>
          <cell r="E55">
            <v>0</v>
          </cell>
          <cell r="F55">
            <v>0</v>
          </cell>
          <cell r="G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row>
        <row r="56">
          <cell r="C56" t="str">
            <v>TIN</v>
          </cell>
          <cell r="D56">
            <v>15.669999999999998</v>
          </cell>
          <cell r="E56">
            <v>14.669999999999998</v>
          </cell>
          <cell r="F56">
            <v>14.759999999999998</v>
          </cell>
          <cell r="G56">
            <v>-8.9999999999999858E-2</v>
          </cell>
          <cell r="H56">
            <v>-1</v>
          </cell>
          <cell r="I56">
            <v>7.6519874042132341E-2</v>
          </cell>
          <cell r="J56" t="str">
            <v>in</v>
          </cell>
          <cell r="K56">
            <v>0.3</v>
          </cell>
          <cell r="L56">
            <v>0.4</v>
          </cell>
          <cell r="M56">
            <v>0.11</v>
          </cell>
          <cell r="N56">
            <v>1.34</v>
          </cell>
          <cell r="O56">
            <v>2.17</v>
          </cell>
          <cell r="P56">
            <v>2.5</v>
          </cell>
          <cell r="Q56">
            <v>0</v>
          </cell>
          <cell r="R56">
            <v>1.02</v>
          </cell>
          <cell r="S56">
            <v>0.3</v>
          </cell>
          <cell r="T56">
            <v>0</v>
          </cell>
          <cell r="U56">
            <v>0.76</v>
          </cell>
          <cell r="V56">
            <v>0.31</v>
          </cell>
          <cell r="W56">
            <v>1.55</v>
          </cell>
          <cell r="X56">
            <v>0.42</v>
          </cell>
          <cell r="Y56">
            <v>0.24</v>
          </cell>
          <cell r="Z56">
            <v>0</v>
          </cell>
          <cell r="AA56">
            <v>0</v>
          </cell>
          <cell r="AB56">
            <v>0.86</v>
          </cell>
          <cell r="AC56">
            <v>0.02</v>
          </cell>
          <cell r="AD56">
            <v>0.23</v>
          </cell>
          <cell r="AE56">
            <v>0</v>
          </cell>
          <cell r="AF56">
            <v>0</v>
          </cell>
          <cell r="AG56">
            <v>0.02</v>
          </cell>
          <cell r="AH56">
            <v>0.36</v>
          </cell>
          <cell r="AI56">
            <v>0.26</v>
          </cell>
          <cell r="AJ56">
            <v>0.45</v>
          </cell>
          <cell r="AK56">
            <v>0.03</v>
          </cell>
          <cell r="AL56">
            <v>0.99</v>
          </cell>
          <cell r="AM56">
            <v>0</v>
          </cell>
          <cell r="AN56">
            <v>0.03</v>
          </cell>
        </row>
        <row r="57">
          <cell r="C57" t="str">
            <v>SON</v>
          </cell>
          <cell r="D57">
            <v>1727.77</v>
          </cell>
          <cell r="E57">
            <v>1749.87</v>
          </cell>
          <cell r="F57">
            <v>1744.0600000000002</v>
          </cell>
          <cell r="G57">
            <v>5.8099999999997181</v>
          </cell>
          <cell r="H57">
            <v>22.099999999999909</v>
          </cell>
          <cell r="I57">
            <v>9.1274595766943509</v>
          </cell>
          <cell r="J57" t="str">
            <v>in</v>
          </cell>
          <cell r="K57">
            <v>79.180000000000007</v>
          </cell>
          <cell r="L57">
            <v>66.540000000000006</v>
          </cell>
          <cell r="M57">
            <v>3.57</v>
          </cell>
          <cell r="N57">
            <v>67.78</v>
          </cell>
          <cell r="O57">
            <v>120</v>
          </cell>
          <cell r="P57">
            <v>181.03</v>
          </cell>
          <cell r="Q57">
            <v>10.24</v>
          </cell>
          <cell r="R57">
            <v>75.12</v>
          </cell>
          <cell r="S57">
            <v>20.309999999999999</v>
          </cell>
          <cell r="T57">
            <v>22.7</v>
          </cell>
          <cell r="U57">
            <v>134.51</v>
          </cell>
          <cell r="V57">
            <v>289.95</v>
          </cell>
          <cell r="W57">
            <v>174.82999999999998</v>
          </cell>
          <cell r="X57">
            <v>0</v>
          </cell>
          <cell r="Y57">
            <v>41.24</v>
          </cell>
          <cell r="Z57">
            <v>10.97</v>
          </cell>
          <cell r="AA57">
            <v>2.23</v>
          </cell>
          <cell r="AB57">
            <v>175.16</v>
          </cell>
          <cell r="AC57">
            <v>6.4</v>
          </cell>
          <cell r="AD57">
            <v>81.47</v>
          </cell>
          <cell r="AE57">
            <v>0.82</v>
          </cell>
          <cell r="AF57">
            <v>7.67</v>
          </cell>
          <cell r="AG57">
            <v>15.12</v>
          </cell>
          <cell r="AH57">
            <v>8.99</v>
          </cell>
          <cell r="AI57">
            <v>2.2799999999999998</v>
          </cell>
          <cell r="AJ57">
            <v>85.76</v>
          </cell>
          <cell r="AK57">
            <v>11.33</v>
          </cell>
          <cell r="AL57">
            <v>35.700000000000003</v>
          </cell>
          <cell r="AM57">
            <v>18.25</v>
          </cell>
          <cell r="AN57">
            <v>0.72</v>
          </cell>
        </row>
        <row r="58">
          <cell r="C58" t="str">
            <v>MNC</v>
          </cell>
          <cell r="D58">
            <v>244.07999999999996</v>
          </cell>
          <cell r="E58">
            <v>244.16999999999996</v>
          </cell>
          <cell r="F58">
            <v>244.12</v>
          </cell>
          <cell r="G58">
            <v>4.9999999999954525E-2</v>
          </cell>
          <cell r="H58">
            <v>9.0000000000003411E-2</v>
          </cell>
          <cell r="I58">
            <v>1.2736099280754909</v>
          </cell>
          <cell r="K58">
            <v>0</v>
          </cell>
          <cell r="L58">
            <v>21.2</v>
          </cell>
          <cell r="M58">
            <v>0</v>
          </cell>
          <cell r="N58">
            <v>24.32</v>
          </cell>
          <cell r="O58">
            <v>3.14</v>
          </cell>
          <cell r="P58">
            <v>0</v>
          </cell>
          <cell r="Q58">
            <v>0</v>
          </cell>
          <cell r="R58">
            <v>88.92</v>
          </cell>
          <cell r="S58">
            <v>0</v>
          </cell>
          <cell r="T58">
            <v>0</v>
          </cell>
          <cell r="U58">
            <v>0</v>
          </cell>
          <cell r="V58">
            <v>17.079999999999998</v>
          </cell>
          <cell r="W58">
            <v>17.03</v>
          </cell>
          <cell r="X58">
            <v>0.68</v>
          </cell>
          <cell r="Y58">
            <v>0</v>
          </cell>
          <cell r="Z58">
            <v>0</v>
          </cell>
          <cell r="AA58">
            <v>0</v>
          </cell>
          <cell r="AB58">
            <v>6</v>
          </cell>
          <cell r="AC58">
            <v>0</v>
          </cell>
          <cell r="AD58">
            <v>42.2</v>
          </cell>
          <cell r="AE58">
            <v>0</v>
          </cell>
          <cell r="AF58">
            <v>0</v>
          </cell>
          <cell r="AG58">
            <v>0</v>
          </cell>
          <cell r="AH58">
            <v>0</v>
          </cell>
          <cell r="AI58">
            <v>0</v>
          </cell>
          <cell r="AJ58">
            <v>20.18</v>
          </cell>
          <cell r="AK58">
            <v>0.01</v>
          </cell>
          <cell r="AL58">
            <v>0</v>
          </cell>
          <cell r="AM58">
            <v>0</v>
          </cell>
          <cell r="AN58">
            <v>3.41</v>
          </cell>
        </row>
        <row r="59">
          <cell r="C59" t="str">
            <v>PNK</v>
          </cell>
          <cell r="D59">
            <v>0</v>
          </cell>
          <cell r="E59">
            <v>0</v>
          </cell>
          <cell r="F59" t="e">
            <v>#N/A</v>
          </cell>
          <cell r="G59" t="e">
            <v>#N/A</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row>
        <row r="60">
          <cell r="C60" t="str">
            <v>CSD</v>
          </cell>
          <cell r="D60" t="e">
            <v>#N/A</v>
          </cell>
          <cell r="E60">
            <v>0</v>
          </cell>
          <cell r="F60" t="e">
            <v>#N/A</v>
          </cell>
          <cell r="G60" t="e">
            <v>#N/A</v>
          </cell>
          <cell r="K60" t="e">
            <v>#N/A</v>
          </cell>
          <cell r="M60" t="e">
            <v>#N/A</v>
          </cell>
          <cell r="N60" t="e">
            <v>#N/A</v>
          </cell>
          <cell r="O60" t="e">
            <v>#N/A</v>
          </cell>
          <cell r="P60" t="e">
            <v>#N/A</v>
          </cell>
          <cell r="Q60" t="e">
            <v>#N/A</v>
          </cell>
          <cell r="R60" t="e">
            <v>#N/A</v>
          </cell>
          <cell r="S60" t="e">
            <v>#N/A</v>
          </cell>
          <cell r="T60" t="e">
            <v>#N/A</v>
          </cell>
          <cell r="U60" t="e">
            <v>#N/A</v>
          </cell>
          <cell r="V60" t="e">
            <v>#N/A</v>
          </cell>
          <cell r="W60" t="e">
            <v>#N/A</v>
          </cell>
          <cell r="X60" t="e">
            <v>#N/A</v>
          </cell>
          <cell r="Y60" t="e">
            <v>#N/A</v>
          </cell>
          <cell r="Z60" t="e">
            <v>#N/A</v>
          </cell>
          <cell r="AA60" t="e">
            <v>#N/A</v>
          </cell>
          <cell r="AB60" t="e">
            <v>#N/A</v>
          </cell>
          <cell r="AC60" t="e">
            <v>#N/A</v>
          </cell>
          <cell r="AD60" t="e">
            <v>#N/A</v>
          </cell>
          <cell r="AE60" t="e">
            <v>#N/A</v>
          </cell>
          <cell r="AF60" t="e">
            <v>#N/A</v>
          </cell>
          <cell r="AG60" t="e">
            <v>#N/A</v>
          </cell>
          <cell r="AH60" t="e">
            <v>#N/A</v>
          </cell>
          <cell r="AI60" t="e">
            <v>#N/A</v>
          </cell>
          <cell r="AJ60" t="e">
            <v>#N/A</v>
          </cell>
          <cell r="AK60" t="e">
            <v>#N/A</v>
          </cell>
          <cell r="AL60" t="e">
            <v>#N/A</v>
          </cell>
          <cell r="AM60" t="e">
            <v>#N/A</v>
          </cell>
          <cell r="AN60" t="e">
            <v>#N/A</v>
          </cell>
        </row>
        <row r="61">
          <cell r="C61" t="str">
            <v>KCN</v>
          </cell>
          <cell r="D61" t="e">
            <v>#N/A</v>
          </cell>
          <cell r="E61" t="e">
            <v>#N/A</v>
          </cell>
          <cell r="F61" t="e">
            <v>#N/A</v>
          </cell>
          <cell r="G61" t="e">
            <v>#N/A</v>
          </cell>
          <cell r="H61" t="e">
            <v>#N/A</v>
          </cell>
          <cell r="I61" t="e">
            <v>#N/A</v>
          </cell>
          <cell r="K61" t="e">
            <v>#N/A</v>
          </cell>
          <cell r="M61" t="e">
            <v>#N/A</v>
          </cell>
          <cell r="N61" t="e">
            <v>#N/A</v>
          </cell>
          <cell r="O61" t="e">
            <v>#N/A</v>
          </cell>
          <cell r="P61" t="e">
            <v>#N/A</v>
          </cell>
          <cell r="Q61" t="e">
            <v>#N/A</v>
          </cell>
          <cell r="R61" t="e">
            <v>#N/A</v>
          </cell>
          <cell r="S61" t="e">
            <v>#N/A</v>
          </cell>
          <cell r="T61" t="e">
            <v>#N/A</v>
          </cell>
          <cell r="U61" t="e">
            <v>#N/A</v>
          </cell>
          <cell r="V61" t="e">
            <v>#N/A</v>
          </cell>
          <cell r="W61" t="e">
            <v>#N/A</v>
          </cell>
          <cell r="X61" t="e">
            <v>#N/A</v>
          </cell>
          <cell r="Y61" t="e">
            <v>#N/A</v>
          </cell>
          <cell r="Z61" t="e">
            <v>#N/A</v>
          </cell>
          <cell r="AA61" t="e">
            <v>#N/A</v>
          </cell>
          <cell r="AB61" t="e">
            <v>#N/A</v>
          </cell>
          <cell r="AC61" t="e">
            <v>#N/A</v>
          </cell>
          <cell r="AD61" t="e">
            <v>#N/A</v>
          </cell>
          <cell r="AE61" t="e">
            <v>#N/A</v>
          </cell>
          <cell r="AF61" t="e">
            <v>#N/A</v>
          </cell>
          <cell r="AG61" t="e">
            <v>#N/A</v>
          </cell>
          <cell r="AH61" t="e">
            <v>#N/A</v>
          </cell>
          <cell r="AI61" t="e">
            <v>#N/A</v>
          </cell>
          <cell r="AJ61" t="e">
            <v>#N/A</v>
          </cell>
          <cell r="AK61" t="e">
            <v>#N/A</v>
          </cell>
          <cell r="AL61" t="e">
            <v>#N/A</v>
          </cell>
          <cell r="AM61" t="e">
            <v>#N/A</v>
          </cell>
          <cell r="AN61" t="e">
            <v>#N/A</v>
          </cell>
        </row>
        <row r="62">
          <cell r="C62" t="str">
            <v>KKT</v>
          </cell>
          <cell r="D62" t="e">
            <v>#N/A</v>
          </cell>
          <cell r="E62">
            <v>0</v>
          </cell>
          <cell r="F62" t="e">
            <v>#N/A</v>
          </cell>
          <cell r="G62" t="e">
            <v>#N/A</v>
          </cell>
          <cell r="H62" t="e">
            <v>#N/A</v>
          </cell>
          <cell r="I62" t="e">
            <v>#N/A</v>
          </cell>
          <cell r="K62" t="e">
            <v>#N/A</v>
          </cell>
          <cell r="M62" t="e">
            <v>#N/A</v>
          </cell>
          <cell r="N62" t="e">
            <v>#N/A</v>
          </cell>
          <cell r="O62" t="e">
            <v>#N/A</v>
          </cell>
          <cell r="P62" t="e">
            <v>#N/A</v>
          </cell>
          <cell r="Q62" t="e">
            <v>#N/A</v>
          </cell>
          <cell r="R62" t="e">
            <v>#N/A</v>
          </cell>
          <cell r="S62" t="e">
            <v>#N/A</v>
          </cell>
          <cell r="T62" t="e">
            <v>#N/A</v>
          </cell>
          <cell r="U62" t="e">
            <v>#N/A</v>
          </cell>
          <cell r="V62" t="e">
            <v>#N/A</v>
          </cell>
          <cell r="W62" t="e">
            <v>#N/A</v>
          </cell>
          <cell r="X62" t="e">
            <v>#N/A</v>
          </cell>
          <cell r="Y62" t="e">
            <v>#N/A</v>
          </cell>
          <cell r="Z62" t="e">
            <v>#N/A</v>
          </cell>
          <cell r="AA62" t="e">
            <v>#N/A</v>
          </cell>
          <cell r="AB62" t="e">
            <v>#N/A</v>
          </cell>
          <cell r="AC62" t="e">
            <v>#N/A</v>
          </cell>
          <cell r="AD62" t="e">
            <v>#N/A</v>
          </cell>
          <cell r="AE62" t="e">
            <v>#N/A</v>
          </cell>
          <cell r="AF62" t="e">
            <v>#N/A</v>
          </cell>
          <cell r="AG62" t="e">
            <v>#N/A</v>
          </cell>
          <cell r="AH62" t="e">
            <v>#N/A</v>
          </cell>
          <cell r="AI62" t="e">
            <v>#N/A</v>
          </cell>
          <cell r="AJ62" t="e">
            <v>#N/A</v>
          </cell>
          <cell r="AK62" t="e">
            <v>#N/A</v>
          </cell>
          <cell r="AL62" t="e">
            <v>#N/A</v>
          </cell>
          <cell r="AM62" t="e">
            <v>#N/A</v>
          </cell>
          <cell r="AN62" t="e">
            <v>#N/A</v>
          </cell>
        </row>
        <row r="63">
          <cell r="C63" t="str">
            <v>KDT</v>
          </cell>
          <cell r="D63">
            <v>25199.96</v>
          </cell>
          <cell r="E63">
            <v>25199.96</v>
          </cell>
          <cell r="F63">
            <v>25199.920000000002</v>
          </cell>
          <cell r="G63">
            <v>3.9999999997235136E-2</v>
          </cell>
          <cell r="H63">
            <v>0</v>
          </cell>
          <cell r="I63">
            <v>95.591915945743153</v>
          </cell>
          <cell r="K63">
            <v>1038.74</v>
          </cell>
          <cell r="L63">
            <v>920.21</v>
          </cell>
          <cell r="M63">
            <v>127.32</v>
          </cell>
          <cell r="N63">
            <v>417.83</v>
          </cell>
          <cell r="O63">
            <v>580.70000000000005</v>
          </cell>
          <cell r="P63">
            <v>704.36</v>
          </cell>
          <cell r="Q63">
            <v>388.44</v>
          </cell>
          <cell r="R63">
            <v>683.29</v>
          </cell>
          <cell r="S63">
            <v>55.66</v>
          </cell>
          <cell r="T63">
            <v>3490.98</v>
          </cell>
          <cell r="U63">
            <v>1158.26</v>
          </cell>
          <cell r="V63">
            <v>0</v>
          </cell>
          <cell r="W63">
            <v>4282.6899999999996</v>
          </cell>
          <cell r="X63">
            <v>110.5</v>
          </cell>
          <cell r="Y63">
            <v>137.13999999999999</v>
          </cell>
          <cell r="Z63">
            <v>216.69</v>
          </cell>
          <cell r="AA63">
            <v>121.41</v>
          </cell>
          <cell r="AB63">
            <v>4509.13</v>
          </cell>
          <cell r="AC63">
            <v>612.25</v>
          </cell>
          <cell r="AD63">
            <v>609.41</v>
          </cell>
          <cell r="AE63">
            <v>346.84</v>
          </cell>
          <cell r="AF63">
            <v>394.07</v>
          </cell>
          <cell r="AG63">
            <v>136.41</v>
          </cell>
          <cell r="AH63">
            <v>1684.93</v>
          </cell>
          <cell r="AI63">
            <v>131.4</v>
          </cell>
          <cell r="AJ63">
            <v>435.96</v>
          </cell>
          <cell r="AK63">
            <v>36.520000000000003</v>
          </cell>
          <cell r="AL63">
            <v>341.61</v>
          </cell>
          <cell r="AM63">
            <v>1445.87</v>
          </cell>
          <cell r="AN63">
            <v>81.34</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ieu02_KQH_31-12(DU)"/>
      <sheetName val="CC_TH_31-12"/>
      <sheetName val="CC_TH_1-9"/>
      <sheetName val="Bieu 02B_THTH_in"/>
      <sheetName val="Bieu02C"/>
      <sheetName val="SLCMĐ"/>
      <sheetName val="DSCMD_TONG_KH23"/>
      <sheetName val="DSCMD_Nam2024"/>
      <sheetName val="DSCMD_NNsangPNN"/>
      <sheetName val="DSCMD_NNsangODT"/>
      <sheetName val="DSCMD_PNNkoODTsangODT"/>
      <sheetName val="DS_CMĐ HGĐCN_CPH"/>
      <sheetName val="Bieu01_HT2022"/>
      <sheetName val="Bieu02_KQTH"/>
      <sheetName val="Bieu 04_CMD"/>
      <sheetName val="Bieu 04B_CMD_BĐC"/>
      <sheetName val="SL_DA_THTH"/>
      <sheetName val="Bieu 04C_DM_Lua"/>
      <sheetName val="Bieu05_CTTHO"/>
      <sheetName val="Bieu 05B_THD"/>
      <sheetName val="Bieu 01_THTH"/>
      <sheetName val="Số lượng dự án"/>
      <sheetName val="Bieu 06_DMKHSDĐ"/>
      <sheetName val="Bieu 03_CTKH"/>
      <sheetName val="CC_2023"/>
      <sheetName val="Sheet4"/>
      <sheetName val="KhongtrinhKHSDD"/>
      <sheetName val="Bieu 07_DM_HUY"/>
      <sheetName val="So luong dat lua"/>
      <sheetName val="Bieu 05_huy KH"/>
      <sheetName val="Bieu 06_huy 3 NAM)"/>
      <sheetName val="BCTM"/>
      <sheetName val="HQKTXH"/>
      <sheetName val="BieuPluc3.5_B"/>
      <sheetName val="BieuPluc3.5_A"/>
      <sheetName val="THD_CPH"/>
      <sheetName val="B10_THD_coQDTHO_XONG"/>
      <sheetName val="THTH_THO"/>
      <sheetName val="CC_THTHoi"/>
      <sheetName val="KQTHO_1-9"/>
      <sheetName val="KQTHO_31-12"/>
      <sheetName val="LUA_CPH"/>
      <sheetName val="DM_3 nam CT"/>
      <sheetName val="Sheet2"/>
      <sheetName val="KĐK_ke hoach"/>
      <sheetName val="sỞ ĐỀ XUẤT HỦY"/>
      <sheetName val="Bieu 05_2015-2016-2017"/>
      <sheetName val="Bang kiem soat chi tieu"/>
      <sheetName val="An Bình"/>
      <sheetName val="An Hòa"/>
      <sheetName val="Danh sach ĐCQMVT"/>
      <sheetName val="Bieu10_KQTHoi"/>
      <sheetName val="Bieu 05_KQTH_3nam"/>
      <sheetName val="2015C-2018"/>
      <sheetName val="Sheet1"/>
      <sheetName val="Đã thực hiện"/>
      <sheetName val="Bieu06_CSD"/>
      <sheetName val="Bieu07-CN"/>
      <sheetName val="TH_KH2015"/>
      <sheetName val="Phước Tân"/>
      <sheetName val="Long Bình"/>
      <sheetName val="Long Bình Tân"/>
      <sheetName val="Trung Dũng"/>
      <sheetName val="Thống Nhất"/>
      <sheetName val="Thanh Bình"/>
      <sheetName val="Hiệp Hòa"/>
      <sheetName val="Trảng Dài"/>
      <sheetName val="Tân Vạn"/>
      <sheetName val="Tân Tiến"/>
      <sheetName val="Tân Hạnh"/>
      <sheetName val="Tân Hiệp"/>
      <sheetName val="Tân Hòa"/>
      <sheetName val="Tân Mai"/>
      <sheetName val="Tân Phong"/>
      <sheetName val="Tân Biên"/>
      <sheetName val="Bình Đa"/>
      <sheetName val="Bửu Hòa"/>
      <sheetName val="Bửu Long"/>
      <sheetName val="Hố Nai"/>
      <sheetName val="Hóa An"/>
      <sheetName val="Hòa Bình"/>
      <sheetName val="Quyết Thắng"/>
      <sheetName val="Long Hưng"/>
      <sheetName val="Tam Hiệp"/>
      <sheetName val="Quang Vinh"/>
      <sheetName val="Tam Hòa"/>
      <sheetName val="Tam Phướ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D1">
            <v>2</v>
          </cell>
        </row>
        <row r="6">
          <cell r="C6" t="str">
            <v>NNP</v>
          </cell>
          <cell r="D6">
            <v>499.88720000000001</v>
          </cell>
          <cell r="E6"/>
          <cell r="F6">
            <v>8.2245000000000008</v>
          </cell>
          <cell r="G6">
            <v>0.84</v>
          </cell>
          <cell r="H6">
            <v>0.03</v>
          </cell>
          <cell r="I6">
            <v>4.0845000000000002</v>
          </cell>
          <cell r="J6">
            <v>27.35</v>
          </cell>
          <cell r="K6">
            <v>263.08240000000001</v>
          </cell>
          <cell r="L6">
            <v>0.25</v>
          </cell>
          <cell r="M6">
            <v>0.21029999999999999</v>
          </cell>
          <cell r="N6">
            <v>0.58000000000000007</v>
          </cell>
          <cell r="O6">
            <v>2.6599999999999997</v>
          </cell>
          <cell r="P6">
            <v>10.711099999999998</v>
          </cell>
          <cell r="Q6">
            <v>0.2</v>
          </cell>
          <cell r="R6">
            <v>76.940000000000026</v>
          </cell>
          <cell r="S6">
            <v>0.27</v>
          </cell>
          <cell r="T6">
            <v>0.69389999999999996</v>
          </cell>
          <cell r="U6">
            <v>7.3583000000000007</v>
          </cell>
          <cell r="V6">
            <v>0</v>
          </cell>
          <cell r="W6">
            <v>55.089999999999996</v>
          </cell>
          <cell r="X6">
            <v>0.88</v>
          </cell>
          <cell r="Y6">
            <v>0</v>
          </cell>
          <cell r="Z6">
            <v>1.31</v>
          </cell>
          <cell r="AA6">
            <v>0</v>
          </cell>
          <cell r="AB6">
            <v>5.13</v>
          </cell>
          <cell r="AC6">
            <v>0</v>
          </cell>
          <cell r="AD6">
            <v>0</v>
          </cell>
          <cell r="AE6">
            <v>3.9022000000000001</v>
          </cell>
          <cell r="AF6">
            <v>0</v>
          </cell>
          <cell r="AG6">
            <v>25.229999999999997</v>
          </cell>
          <cell r="AH6">
            <v>2.56</v>
          </cell>
          <cell r="AI6">
            <v>2.3000000000000003</v>
          </cell>
        </row>
        <row r="7">
          <cell r="C7" t="str">
            <v>LUA</v>
          </cell>
          <cell r="D7">
            <v>196.1677</v>
          </cell>
          <cell r="E7"/>
          <cell r="F7">
            <v>0.14000000000000001</v>
          </cell>
          <cell r="G7">
            <v>0.57999999999999996</v>
          </cell>
          <cell r="H7">
            <v>0</v>
          </cell>
          <cell r="I7">
            <v>0.40920000000000001</v>
          </cell>
          <cell r="J7">
            <v>1.48</v>
          </cell>
          <cell r="K7">
            <v>144.57000000000002</v>
          </cell>
          <cell r="L7">
            <v>0</v>
          </cell>
          <cell r="M7">
            <v>9.5000000000000001E-2</v>
          </cell>
          <cell r="N7">
            <v>0</v>
          </cell>
          <cell r="O7">
            <v>0.02</v>
          </cell>
          <cell r="P7">
            <v>1.0606</v>
          </cell>
          <cell r="Q7">
            <v>0</v>
          </cell>
          <cell r="R7">
            <v>43.040000000000006</v>
          </cell>
          <cell r="S7">
            <v>0.14000000000000001</v>
          </cell>
          <cell r="T7">
            <v>0.14429999999999998</v>
          </cell>
          <cell r="U7">
            <v>0</v>
          </cell>
          <cell r="V7">
            <v>0</v>
          </cell>
          <cell r="W7">
            <v>0</v>
          </cell>
          <cell r="X7">
            <v>0</v>
          </cell>
          <cell r="Y7">
            <v>0</v>
          </cell>
          <cell r="Z7">
            <v>0</v>
          </cell>
          <cell r="AA7">
            <v>0</v>
          </cell>
          <cell r="AB7">
            <v>0</v>
          </cell>
          <cell r="AC7">
            <v>0</v>
          </cell>
          <cell r="AD7">
            <v>0</v>
          </cell>
          <cell r="AE7">
            <v>0.2586</v>
          </cell>
          <cell r="AF7">
            <v>0</v>
          </cell>
          <cell r="AG7">
            <v>4.2299999999999995</v>
          </cell>
          <cell r="AH7">
            <v>0</v>
          </cell>
          <cell r="AI7">
            <v>0</v>
          </cell>
        </row>
        <row r="8">
          <cell r="C8" t="str">
            <v>LUC</v>
          </cell>
          <cell r="D8">
            <v>37.111199999999997</v>
          </cell>
          <cell r="E8"/>
          <cell r="F8">
            <v>0.14000000000000001</v>
          </cell>
          <cell r="G8">
            <v>0.5</v>
          </cell>
          <cell r="H8">
            <v>0</v>
          </cell>
          <cell r="I8">
            <v>0.06</v>
          </cell>
          <cell r="J8">
            <v>0.49</v>
          </cell>
          <cell r="K8">
            <v>14.91</v>
          </cell>
          <cell r="L8">
            <v>0</v>
          </cell>
          <cell r="M8">
            <v>9.1200000000000003E-2</v>
          </cell>
          <cell r="N8">
            <v>0</v>
          </cell>
          <cell r="O8">
            <v>0</v>
          </cell>
          <cell r="P8">
            <v>0.3619</v>
          </cell>
          <cell r="Q8">
            <v>0</v>
          </cell>
          <cell r="R8">
            <v>16.669999999999998</v>
          </cell>
          <cell r="S8">
            <v>0.14000000000000001</v>
          </cell>
          <cell r="T8">
            <v>6.9500000000000006E-2</v>
          </cell>
          <cell r="U8">
            <v>0</v>
          </cell>
          <cell r="V8">
            <v>0</v>
          </cell>
          <cell r="W8">
            <v>0</v>
          </cell>
          <cell r="X8">
            <v>0</v>
          </cell>
          <cell r="Y8">
            <v>0</v>
          </cell>
          <cell r="Z8">
            <v>0</v>
          </cell>
          <cell r="AA8">
            <v>0</v>
          </cell>
          <cell r="AB8">
            <v>0</v>
          </cell>
          <cell r="AC8">
            <v>0</v>
          </cell>
          <cell r="AD8">
            <v>0</v>
          </cell>
          <cell r="AE8">
            <v>0.2586</v>
          </cell>
          <cell r="AF8">
            <v>0</v>
          </cell>
          <cell r="AG8">
            <v>3.42</v>
          </cell>
          <cell r="AH8">
            <v>0</v>
          </cell>
          <cell r="AI8">
            <v>0</v>
          </cell>
        </row>
        <row r="9">
          <cell r="C9" t="str">
            <v>LUK</v>
          </cell>
          <cell r="D9">
            <v>159.0565</v>
          </cell>
          <cell r="E9"/>
          <cell r="F9">
            <v>0</v>
          </cell>
          <cell r="G9">
            <v>0.08</v>
          </cell>
          <cell r="H9">
            <v>0</v>
          </cell>
          <cell r="I9">
            <v>0.34920000000000001</v>
          </cell>
          <cell r="J9">
            <v>0.99</v>
          </cell>
          <cell r="K9">
            <v>129.66</v>
          </cell>
          <cell r="L9">
            <v>0</v>
          </cell>
          <cell r="M9">
            <v>3.8E-3</v>
          </cell>
          <cell r="N9">
            <v>0</v>
          </cell>
          <cell r="O9">
            <v>0.02</v>
          </cell>
          <cell r="P9">
            <v>0.69869999999999999</v>
          </cell>
          <cell r="Q9">
            <v>0</v>
          </cell>
          <cell r="R9">
            <v>26.37</v>
          </cell>
          <cell r="S9">
            <v>0</v>
          </cell>
          <cell r="T9">
            <v>7.4799999999999991E-2</v>
          </cell>
          <cell r="U9">
            <v>0</v>
          </cell>
          <cell r="V9">
            <v>0</v>
          </cell>
          <cell r="W9">
            <v>0</v>
          </cell>
          <cell r="X9">
            <v>0</v>
          </cell>
          <cell r="Y9">
            <v>0</v>
          </cell>
          <cell r="Z9">
            <v>0</v>
          </cell>
          <cell r="AA9">
            <v>0</v>
          </cell>
          <cell r="AB9">
            <v>0</v>
          </cell>
          <cell r="AC9">
            <v>0</v>
          </cell>
          <cell r="AD9">
            <v>0</v>
          </cell>
          <cell r="AE9">
            <v>0</v>
          </cell>
          <cell r="AF9">
            <v>0</v>
          </cell>
          <cell r="AG9">
            <v>0.81</v>
          </cell>
          <cell r="AH9">
            <v>0</v>
          </cell>
          <cell r="AI9">
            <v>0</v>
          </cell>
        </row>
        <row r="10">
          <cell r="C10" t="str">
            <v>HNK</v>
          </cell>
          <cell r="D10">
            <v>109.07739999999998</v>
          </cell>
          <cell r="E10"/>
          <cell r="F10">
            <v>4.0876999999999999</v>
          </cell>
          <cell r="G10">
            <v>0.18</v>
          </cell>
          <cell r="H10">
            <v>0</v>
          </cell>
          <cell r="I10">
            <v>1.8149999999999999</v>
          </cell>
          <cell r="J10">
            <v>8.1999999999999993</v>
          </cell>
          <cell r="K10">
            <v>23.36</v>
          </cell>
          <cell r="L10">
            <v>0.03</v>
          </cell>
          <cell r="M10">
            <v>8.2599999999999993E-2</v>
          </cell>
          <cell r="N10">
            <v>0.33</v>
          </cell>
          <cell r="O10">
            <v>0.49999999999999994</v>
          </cell>
          <cell r="P10">
            <v>0.55869999999999997</v>
          </cell>
          <cell r="Q10">
            <v>0.2</v>
          </cell>
          <cell r="R10">
            <v>13.110000000000001</v>
          </cell>
          <cell r="S10">
            <v>0.06</v>
          </cell>
          <cell r="T10">
            <v>0.24960000000000002</v>
          </cell>
          <cell r="U10">
            <v>3.8738000000000001</v>
          </cell>
          <cell r="V10">
            <v>0</v>
          </cell>
          <cell r="W10">
            <v>32.629999999999995</v>
          </cell>
          <cell r="X10">
            <v>0.88</v>
          </cell>
          <cell r="Y10">
            <v>0</v>
          </cell>
          <cell r="Z10">
            <v>0.49</v>
          </cell>
          <cell r="AA10">
            <v>0</v>
          </cell>
          <cell r="AB10">
            <v>3.41</v>
          </cell>
          <cell r="AC10">
            <v>0</v>
          </cell>
          <cell r="AD10">
            <v>0</v>
          </cell>
          <cell r="AE10">
            <v>0.8</v>
          </cell>
          <cell r="AF10">
            <v>0</v>
          </cell>
          <cell r="AG10">
            <v>12.569999999999999</v>
          </cell>
          <cell r="AH10">
            <v>1.6600000000000001</v>
          </cell>
          <cell r="AI10">
            <v>0</v>
          </cell>
        </row>
        <row r="11">
          <cell r="C11" t="str">
            <v>CLN</v>
          </cell>
          <cell r="D11">
            <v>147.45039999999997</v>
          </cell>
          <cell r="E11"/>
          <cell r="F11">
            <v>2.1241000000000003</v>
          </cell>
          <cell r="G11">
            <v>0.08</v>
          </cell>
          <cell r="H11">
            <v>0.03</v>
          </cell>
          <cell r="I11">
            <v>1.8151999999999999</v>
          </cell>
          <cell r="J11">
            <v>17.62</v>
          </cell>
          <cell r="K11">
            <v>59.69</v>
          </cell>
          <cell r="L11">
            <v>0.22</v>
          </cell>
          <cell r="M11">
            <v>3.27E-2</v>
          </cell>
          <cell r="N11">
            <v>0.25</v>
          </cell>
          <cell r="O11">
            <v>2.1399999999999997</v>
          </cell>
          <cell r="P11">
            <v>6.0882999999999985</v>
          </cell>
          <cell r="Q11">
            <v>0</v>
          </cell>
          <cell r="R11">
            <v>20.360000000000003</v>
          </cell>
          <cell r="S11">
            <v>7.0000000000000007E-2</v>
          </cell>
          <cell r="T11">
            <v>0.19</v>
          </cell>
          <cell r="U11">
            <v>2.3400000000000003</v>
          </cell>
          <cell r="V11">
            <v>0</v>
          </cell>
          <cell r="W11">
            <v>21.42</v>
          </cell>
          <cell r="X11">
            <v>0</v>
          </cell>
          <cell r="Y11">
            <v>0</v>
          </cell>
          <cell r="Z11">
            <v>0.82</v>
          </cell>
          <cell r="AA11">
            <v>0</v>
          </cell>
          <cell r="AB11">
            <v>1.1299999999999999</v>
          </cell>
          <cell r="AC11">
            <v>0</v>
          </cell>
          <cell r="AD11">
            <v>0</v>
          </cell>
          <cell r="AE11">
            <v>2.7301000000000002</v>
          </cell>
          <cell r="AF11">
            <v>0</v>
          </cell>
          <cell r="AG11">
            <v>5.1000000000000005</v>
          </cell>
          <cell r="AH11">
            <v>0.9</v>
          </cell>
          <cell r="AI11">
            <v>2.3000000000000003</v>
          </cell>
        </row>
        <row r="12">
          <cell r="C12" t="str">
            <v>RPH</v>
          </cell>
          <cell r="D12">
            <v>0</v>
          </cell>
          <cell r="E12"/>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row>
        <row r="13">
          <cell r="C13" t="str">
            <v>RDD</v>
          </cell>
          <cell r="D13">
            <v>0</v>
          </cell>
          <cell r="E13"/>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row>
        <row r="14">
          <cell r="C14" t="str">
            <v>RSX</v>
          </cell>
          <cell r="D14">
            <v>0.12000000000000001</v>
          </cell>
          <cell r="E14"/>
          <cell r="F14">
            <v>0</v>
          </cell>
          <cell r="G14">
            <v>0</v>
          </cell>
          <cell r="H14">
            <v>0</v>
          </cell>
          <cell r="I14">
            <v>0</v>
          </cell>
          <cell r="J14">
            <v>0</v>
          </cell>
          <cell r="K14">
            <v>0</v>
          </cell>
          <cell r="L14">
            <v>0</v>
          </cell>
          <cell r="M14">
            <v>0</v>
          </cell>
          <cell r="N14">
            <v>0</v>
          </cell>
          <cell r="O14">
            <v>0</v>
          </cell>
          <cell r="P14">
            <v>0</v>
          </cell>
          <cell r="Q14">
            <v>0</v>
          </cell>
          <cell r="R14">
            <v>9.0000000000000011E-2</v>
          </cell>
          <cell r="S14">
            <v>0</v>
          </cell>
          <cell r="T14">
            <v>0</v>
          </cell>
          <cell r="U14">
            <v>0</v>
          </cell>
          <cell r="V14">
            <v>0</v>
          </cell>
          <cell r="W14">
            <v>0.03</v>
          </cell>
          <cell r="X14">
            <v>0</v>
          </cell>
          <cell r="Y14">
            <v>0</v>
          </cell>
          <cell r="Z14">
            <v>0</v>
          </cell>
          <cell r="AA14">
            <v>0</v>
          </cell>
          <cell r="AB14">
            <v>0</v>
          </cell>
          <cell r="AC14">
            <v>0</v>
          </cell>
          <cell r="AD14">
            <v>0</v>
          </cell>
          <cell r="AE14">
            <v>0</v>
          </cell>
          <cell r="AF14">
            <v>0</v>
          </cell>
          <cell r="AG14">
            <v>0</v>
          </cell>
          <cell r="AH14">
            <v>0</v>
          </cell>
          <cell r="AI14">
            <v>0</v>
          </cell>
        </row>
        <row r="15">
          <cell r="C15" t="str">
            <v>NTS</v>
          </cell>
          <cell r="D15">
            <v>47.0717</v>
          </cell>
          <cell r="E15"/>
          <cell r="F15">
            <v>1.8727</v>
          </cell>
          <cell r="G15">
            <v>0</v>
          </cell>
          <cell r="H15">
            <v>0</v>
          </cell>
          <cell r="I15">
            <v>4.5100000000000001E-2</v>
          </cell>
          <cell r="J15">
            <v>0.05</v>
          </cell>
          <cell r="K15">
            <v>35.462400000000002</v>
          </cell>
          <cell r="L15">
            <v>0</v>
          </cell>
          <cell r="M15">
            <v>0</v>
          </cell>
          <cell r="N15">
            <v>0</v>
          </cell>
          <cell r="O15">
            <v>0</v>
          </cell>
          <cell r="P15">
            <v>3.0035000000000003</v>
          </cell>
          <cell r="Q15">
            <v>0</v>
          </cell>
          <cell r="R15">
            <v>0.33999999999999997</v>
          </cell>
          <cell r="S15">
            <v>0</v>
          </cell>
          <cell r="T15">
            <v>0.11</v>
          </cell>
          <cell r="U15">
            <v>1.1445000000000001</v>
          </cell>
          <cell r="V15">
            <v>0</v>
          </cell>
          <cell r="W15">
            <v>1.01</v>
          </cell>
          <cell r="X15">
            <v>0</v>
          </cell>
          <cell r="Y15">
            <v>0</v>
          </cell>
          <cell r="Z15">
            <v>0</v>
          </cell>
          <cell r="AA15">
            <v>0</v>
          </cell>
          <cell r="AB15">
            <v>0.59</v>
          </cell>
          <cell r="AC15">
            <v>0</v>
          </cell>
          <cell r="AD15">
            <v>0</v>
          </cell>
          <cell r="AE15">
            <v>0.1135</v>
          </cell>
          <cell r="AF15">
            <v>0</v>
          </cell>
          <cell r="AG15">
            <v>3.3299999999999996</v>
          </cell>
          <cell r="AH15">
            <v>0</v>
          </cell>
          <cell r="AI15">
            <v>0</v>
          </cell>
        </row>
        <row r="16">
          <cell r="C16" t="str">
            <v>NKH</v>
          </cell>
          <cell r="D16">
            <v>0</v>
          </cell>
          <cell r="E16"/>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row>
        <row r="17">
          <cell r="C17" t="str">
            <v>PNN</v>
          </cell>
          <cell r="D17">
            <v>466.22340000000003</v>
          </cell>
          <cell r="E17"/>
          <cell r="F17">
            <v>319.17090000000002</v>
          </cell>
          <cell r="G17">
            <v>0.13</v>
          </cell>
          <cell r="H17">
            <v>0.22999999999999998</v>
          </cell>
          <cell r="I17">
            <v>0.59919999999999995</v>
          </cell>
          <cell r="J17">
            <v>9.26</v>
          </cell>
          <cell r="K17">
            <v>60.735700000000001</v>
          </cell>
          <cell r="L17">
            <v>0</v>
          </cell>
          <cell r="M17">
            <v>0.58950000000000002</v>
          </cell>
          <cell r="N17">
            <v>1.24</v>
          </cell>
          <cell r="O17">
            <v>8.59</v>
          </cell>
          <cell r="P17">
            <v>8.2004000000000001</v>
          </cell>
          <cell r="Q17">
            <v>1.92</v>
          </cell>
          <cell r="R17">
            <v>11.949999999999996</v>
          </cell>
          <cell r="S17">
            <v>0.23</v>
          </cell>
          <cell r="T17">
            <v>2.3813</v>
          </cell>
          <cell r="U17">
            <v>3.1905999999999999</v>
          </cell>
          <cell r="V17">
            <v>0</v>
          </cell>
          <cell r="W17">
            <v>11.59</v>
          </cell>
          <cell r="X17">
            <v>0</v>
          </cell>
          <cell r="Y17">
            <v>0</v>
          </cell>
          <cell r="Z17">
            <v>0.02</v>
          </cell>
          <cell r="AA17">
            <v>2.85</v>
          </cell>
          <cell r="AB17">
            <v>4.67</v>
          </cell>
          <cell r="AC17">
            <v>0</v>
          </cell>
          <cell r="AD17">
            <v>0</v>
          </cell>
          <cell r="AE17">
            <v>2.2157999999999998</v>
          </cell>
          <cell r="AF17">
            <v>0</v>
          </cell>
          <cell r="AG17">
            <v>15.080000000000002</v>
          </cell>
          <cell r="AH17">
            <v>0.16</v>
          </cell>
          <cell r="AI17">
            <v>1.22</v>
          </cell>
        </row>
        <row r="18">
          <cell r="C18" t="str">
            <v>CQP</v>
          </cell>
          <cell r="D18">
            <v>3.1100000000000003</v>
          </cell>
          <cell r="E18"/>
          <cell r="F18">
            <v>0</v>
          </cell>
          <cell r="G18">
            <v>0</v>
          </cell>
          <cell r="H18">
            <v>0</v>
          </cell>
          <cell r="I18">
            <v>0</v>
          </cell>
          <cell r="J18">
            <v>0</v>
          </cell>
          <cell r="K18">
            <v>0</v>
          </cell>
          <cell r="L18">
            <v>0</v>
          </cell>
          <cell r="M18">
            <v>0</v>
          </cell>
          <cell r="N18">
            <v>0</v>
          </cell>
          <cell r="O18">
            <v>1.59</v>
          </cell>
          <cell r="P18">
            <v>1.52</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row>
        <row r="19">
          <cell r="C19" t="str">
            <v>CAN</v>
          </cell>
          <cell r="D19">
            <v>0.42759999999999998</v>
          </cell>
          <cell r="E19"/>
          <cell r="F19">
            <v>0.1217</v>
          </cell>
          <cell r="G19">
            <v>0</v>
          </cell>
          <cell r="H19">
            <v>0</v>
          </cell>
          <cell r="I19">
            <v>0</v>
          </cell>
          <cell r="J19">
            <v>0</v>
          </cell>
          <cell r="K19">
            <v>0</v>
          </cell>
          <cell r="L19">
            <v>0</v>
          </cell>
          <cell r="M19">
            <v>0</v>
          </cell>
          <cell r="N19">
            <v>0</v>
          </cell>
          <cell r="O19">
            <v>0</v>
          </cell>
          <cell r="P19">
            <v>0.30590000000000001</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row>
        <row r="20">
          <cell r="C20" t="str">
            <v>SKK</v>
          </cell>
          <cell r="D20">
            <v>232.66540000000003</v>
          </cell>
          <cell r="E20"/>
          <cell r="F20">
            <v>230.76540000000003</v>
          </cell>
          <cell r="G20">
            <v>0</v>
          </cell>
          <cell r="H20">
            <v>0</v>
          </cell>
          <cell r="I20">
            <v>0</v>
          </cell>
          <cell r="J20">
            <v>0</v>
          </cell>
          <cell r="K20">
            <v>0</v>
          </cell>
          <cell r="L20">
            <v>0</v>
          </cell>
          <cell r="M20">
            <v>0</v>
          </cell>
          <cell r="N20">
            <v>0</v>
          </cell>
          <cell r="O20">
            <v>0.55000000000000004</v>
          </cell>
          <cell r="P20">
            <v>0</v>
          </cell>
          <cell r="Q20">
            <v>0</v>
          </cell>
          <cell r="R20">
            <v>0</v>
          </cell>
          <cell r="S20">
            <v>0</v>
          </cell>
          <cell r="T20">
            <v>0</v>
          </cell>
          <cell r="U20">
            <v>0</v>
          </cell>
          <cell r="V20">
            <v>0</v>
          </cell>
          <cell r="W20">
            <v>1.35</v>
          </cell>
          <cell r="X20">
            <v>0</v>
          </cell>
          <cell r="Y20">
            <v>0</v>
          </cell>
          <cell r="Z20">
            <v>0</v>
          </cell>
          <cell r="AA20">
            <v>0</v>
          </cell>
          <cell r="AB20">
            <v>0</v>
          </cell>
          <cell r="AC20">
            <v>0</v>
          </cell>
          <cell r="AD20">
            <v>0</v>
          </cell>
          <cell r="AE20">
            <v>0</v>
          </cell>
          <cell r="AF20">
            <v>0</v>
          </cell>
          <cell r="AG20">
            <v>0</v>
          </cell>
          <cell r="AH20">
            <v>0</v>
          </cell>
          <cell r="AI20">
            <v>0</v>
          </cell>
        </row>
        <row r="21">
          <cell r="C21" t="str">
            <v>SKT</v>
          </cell>
          <cell r="D21">
            <v>0</v>
          </cell>
          <cell r="E21"/>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row>
        <row r="22">
          <cell r="C22" t="str">
            <v>SKN</v>
          </cell>
          <cell r="D22">
            <v>0</v>
          </cell>
          <cell r="E22"/>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row>
        <row r="23">
          <cell r="C23" t="str">
            <v>TMD</v>
          </cell>
          <cell r="D23">
            <v>0</v>
          </cell>
          <cell r="E23"/>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row>
        <row r="24">
          <cell r="C24" t="str">
            <v>SKC</v>
          </cell>
          <cell r="D24">
            <v>28.682000000000002</v>
          </cell>
          <cell r="E24"/>
          <cell r="F24">
            <v>23.556700000000003</v>
          </cell>
          <cell r="G24">
            <v>0</v>
          </cell>
          <cell r="H24">
            <v>0</v>
          </cell>
          <cell r="I24">
            <v>0.1797</v>
          </cell>
          <cell r="J24">
            <v>0.4</v>
          </cell>
          <cell r="K24">
            <v>5.5999999999999999E-3</v>
          </cell>
          <cell r="L24">
            <v>0</v>
          </cell>
          <cell r="M24">
            <v>9.7699999999999995E-2</v>
          </cell>
          <cell r="N24">
            <v>0</v>
          </cell>
          <cell r="O24">
            <v>0.12</v>
          </cell>
          <cell r="P24">
            <v>4.7000000000000002E-3</v>
          </cell>
          <cell r="Q24">
            <v>0</v>
          </cell>
          <cell r="R24">
            <v>0.28999999999999998</v>
          </cell>
          <cell r="S24">
            <v>0</v>
          </cell>
          <cell r="T24">
            <v>0.34</v>
          </cell>
          <cell r="U24">
            <v>0.02</v>
          </cell>
          <cell r="V24">
            <v>0</v>
          </cell>
          <cell r="W24">
            <v>0.8</v>
          </cell>
          <cell r="X24">
            <v>0</v>
          </cell>
          <cell r="Y24">
            <v>0</v>
          </cell>
          <cell r="Z24">
            <v>0</v>
          </cell>
          <cell r="AA24">
            <v>2.85</v>
          </cell>
          <cell r="AB24">
            <v>0</v>
          </cell>
          <cell r="AC24">
            <v>0</v>
          </cell>
          <cell r="AD24">
            <v>0</v>
          </cell>
          <cell r="AE24">
            <v>1.7600000000000001E-2</v>
          </cell>
          <cell r="AF24">
            <v>0</v>
          </cell>
          <cell r="AG24">
            <v>0</v>
          </cell>
          <cell r="AH24">
            <v>0</v>
          </cell>
          <cell r="AI24">
            <v>0</v>
          </cell>
        </row>
        <row r="25">
          <cell r="C25" t="str">
            <v>SKS</v>
          </cell>
          <cell r="D25">
            <v>0</v>
          </cell>
          <cell r="E25"/>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row>
        <row r="26">
          <cell r="C26" t="str">
            <v>SKX</v>
          </cell>
          <cell r="D26">
            <v>1.1955</v>
          </cell>
          <cell r="E26"/>
          <cell r="F26">
            <v>1.55E-2</v>
          </cell>
          <cell r="G26">
            <v>0</v>
          </cell>
          <cell r="H26">
            <v>0</v>
          </cell>
          <cell r="I26">
            <v>0.30030000000000001</v>
          </cell>
          <cell r="J26">
            <v>0</v>
          </cell>
          <cell r="K26">
            <v>0</v>
          </cell>
          <cell r="L26">
            <v>0</v>
          </cell>
          <cell r="M26">
            <v>0.12520000000000001</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0.74449999999999994</v>
          </cell>
          <cell r="AF26">
            <v>0</v>
          </cell>
          <cell r="AG26">
            <v>0.01</v>
          </cell>
          <cell r="AH26">
            <v>0</v>
          </cell>
          <cell r="AI26">
            <v>0</v>
          </cell>
        </row>
        <row r="27">
          <cell r="C27" t="str">
            <v>DHT</v>
          </cell>
          <cell r="D27">
            <v>95.095999999999989</v>
          </cell>
          <cell r="E27"/>
          <cell r="F27">
            <v>55.063899999999997</v>
          </cell>
          <cell r="G27">
            <v>0.04</v>
          </cell>
          <cell r="H27">
            <v>0.02</v>
          </cell>
          <cell r="I27">
            <v>1.37E-2</v>
          </cell>
          <cell r="J27">
            <v>2.21</v>
          </cell>
          <cell r="K27">
            <v>15.746500000000001</v>
          </cell>
          <cell r="L27">
            <v>0</v>
          </cell>
          <cell r="M27">
            <v>4.9800000000000004E-2</v>
          </cell>
          <cell r="N27">
            <v>1.24</v>
          </cell>
          <cell r="O27">
            <v>2.0999999999999996</v>
          </cell>
          <cell r="P27">
            <v>1.4999999999999999E-2</v>
          </cell>
          <cell r="Q27">
            <v>0.91</v>
          </cell>
          <cell r="R27">
            <v>3.5700000000000003</v>
          </cell>
          <cell r="S27">
            <v>0.1</v>
          </cell>
          <cell r="T27">
            <v>1.8596999999999999</v>
          </cell>
          <cell r="U27">
            <v>1.0471000000000001</v>
          </cell>
          <cell r="V27">
            <v>0</v>
          </cell>
          <cell r="W27">
            <v>4.6499999999999995</v>
          </cell>
          <cell r="X27">
            <v>0</v>
          </cell>
          <cell r="Y27">
            <v>0</v>
          </cell>
          <cell r="Z27">
            <v>0.01</v>
          </cell>
          <cell r="AA27">
            <v>0</v>
          </cell>
          <cell r="AB27">
            <v>1.7400000000000002</v>
          </cell>
          <cell r="AC27">
            <v>0</v>
          </cell>
          <cell r="AD27">
            <v>0</v>
          </cell>
          <cell r="AE27">
            <v>0.54030000000000011</v>
          </cell>
          <cell r="AF27">
            <v>0</v>
          </cell>
          <cell r="AG27">
            <v>3.7800000000000002</v>
          </cell>
          <cell r="AH27">
            <v>0.08</v>
          </cell>
          <cell r="AI27">
            <v>0.31000000000000005</v>
          </cell>
        </row>
        <row r="28">
          <cell r="C28"/>
          <cell r="D28"/>
          <cell r="E28"/>
          <cell r="F28"/>
          <cell r="G28"/>
          <cell r="H28"/>
          <cell r="I28"/>
          <cell r="J28"/>
          <cell r="K28"/>
          <cell r="L28"/>
          <cell r="M28"/>
          <cell r="N28"/>
          <cell r="O28"/>
          <cell r="P28"/>
          <cell r="Q28"/>
          <cell r="R28"/>
          <cell r="S28"/>
          <cell r="T28"/>
          <cell r="U28"/>
          <cell r="V28"/>
          <cell r="W28"/>
          <cell r="X28"/>
          <cell r="Y28"/>
          <cell r="Z28"/>
          <cell r="AA28"/>
          <cell r="AB28"/>
          <cell r="AC28"/>
          <cell r="AD28"/>
          <cell r="AE28"/>
          <cell r="AF28"/>
          <cell r="AG28"/>
          <cell r="AH28"/>
          <cell r="AI28"/>
        </row>
        <row r="29">
          <cell r="C29" t="str">
            <v>DGT</v>
          </cell>
          <cell r="D29">
            <v>83.66419999999998</v>
          </cell>
          <cell r="E29"/>
          <cell r="F29">
            <v>53.285600000000002</v>
          </cell>
          <cell r="G29">
            <v>0.02</v>
          </cell>
          <cell r="H29">
            <v>0</v>
          </cell>
          <cell r="I29">
            <v>0</v>
          </cell>
          <cell r="J29">
            <v>1.2200000000000002</v>
          </cell>
          <cell r="K29">
            <v>12.899799999999999</v>
          </cell>
          <cell r="L29">
            <v>0</v>
          </cell>
          <cell r="M29">
            <v>5.4000000000000003E-3</v>
          </cell>
          <cell r="N29">
            <v>1.24</v>
          </cell>
          <cell r="O29">
            <v>1.7999999999999998</v>
          </cell>
          <cell r="P29">
            <v>0</v>
          </cell>
          <cell r="Q29">
            <v>0.63</v>
          </cell>
          <cell r="R29">
            <v>3.06</v>
          </cell>
          <cell r="S29">
            <v>0.1</v>
          </cell>
          <cell r="T29">
            <v>0.13250000000000001</v>
          </cell>
          <cell r="U29">
            <v>1.03</v>
          </cell>
          <cell r="V29">
            <v>0</v>
          </cell>
          <cell r="W29">
            <v>4.01</v>
          </cell>
          <cell r="X29">
            <v>0</v>
          </cell>
          <cell r="Y29">
            <v>0</v>
          </cell>
          <cell r="Z29">
            <v>0.01</v>
          </cell>
          <cell r="AA29">
            <v>0</v>
          </cell>
          <cell r="AB29">
            <v>0.93000000000000016</v>
          </cell>
          <cell r="AC29">
            <v>0</v>
          </cell>
          <cell r="AD29">
            <v>0</v>
          </cell>
          <cell r="AE29">
            <v>0.23089999999999999</v>
          </cell>
          <cell r="AF29">
            <v>0</v>
          </cell>
          <cell r="AG29">
            <v>2.7800000000000002</v>
          </cell>
          <cell r="AH29">
            <v>0.08</v>
          </cell>
          <cell r="AI29">
            <v>0.2</v>
          </cell>
        </row>
        <row r="30">
          <cell r="C30" t="str">
            <v>DTL</v>
          </cell>
          <cell r="D30">
            <v>3.7393999999999994</v>
          </cell>
          <cell r="E30"/>
          <cell r="F30">
            <v>5.28E-2</v>
          </cell>
          <cell r="G30">
            <v>0</v>
          </cell>
          <cell r="H30">
            <v>0</v>
          </cell>
          <cell r="I30">
            <v>1.37E-2</v>
          </cell>
          <cell r="J30">
            <v>0.08</v>
          </cell>
          <cell r="K30">
            <v>0.23670000000000002</v>
          </cell>
          <cell r="L30">
            <v>0</v>
          </cell>
          <cell r="M30">
            <v>4.4400000000000002E-2</v>
          </cell>
          <cell r="N30">
            <v>0</v>
          </cell>
          <cell r="O30">
            <v>0.05</v>
          </cell>
          <cell r="P30">
            <v>0</v>
          </cell>
          <cell r="Q30">
            <v>0</v>
          </cell>
          <cell r="R30">
            <v>0.39</v>
          </cell>
          <cell r="S30">
            <v>0</v>
          </cell>
          <cell r="T30">
            <v>1.7063999999999999</v>
          </cell>
          <cell r="U30">
            <v>7.1000000000000004E-3</v>
          </cell>
          <cell r="V30">
            <v>0</v>
          </cell>
          <cell r="W30">
            <v>0.6399999999999999</v>
          </cell>
          <cell r="X30">
            <v>0</v>
          </cell>
          <cell r="Y30">
            <v>0</v>
          </cell>
          <cell r="Z30">
            <v>0</v>
          </cell>
          <cell r="AA30">
            <v>0</v>
          </cell>
          <cell r="AB30">
            <v>0.01</v>
          </cell>
          <cell r="AC30">
            <v>0</v>
          </cell>
          <cell r="AD30">
            <v>0</v>
          </cell>
          <cell r="AE30">
            <v>0.25830000000000003</v>
          </cell>
          <cell r="AF30">
            <v>0</v>
          </cell>
          <cell r="AG30">
            <v>0.25</v>
          </cell>
          <cell r="AH30">
            <v>0</v>
          </cell>
          <cell r="AI30">
            <v>0</v>
          </cell>
        </row>
        <row r="31">
          <cell r="C31" t="str">
            <v>DVH</v>
          </cell>
          <cell r="D31">
            <v>0.79940000000000011</v>
          </cell>
          <cell r="E31"/>
          <cell r="F31">
            <v>0</v>
          </cell>
          <cell r="G31">
            <v>0</v>
          </cell>
          <cell r="H31">
            <v>0</v>
          </cell>
          <cell r="I31">
            <v>0</v>
          </cell>
          <cell r="J31">
            <v>0</v>
          </cell>
          <cell r="K31">
            <v>0</v>
          </cell>
          <cell r="L31">
            <v>0</v>
          </cell>
          <cell r="M31">
            <v>0</v>
          </cell>
          <cell r="N31">
            <v>0</v>
          </cell>
          <cell r="O31">
            <v>0.25</v>
          </cell>
          <cell r="P31">
            <v>0</v>
          </cell>
          <cell r="Q31">
            <v>0.28000000000000003</v>
          </cell>
          <cell r="R31">
            <v>0.1</v>
          </cell>
          <cell r="S31">
            <v>0</v>
          </cell>
          <cell r="T31">
            <v>0</v>
          </cell>
          <cell r="U31">
            <v>0.01</v>
          </cell>
          <cell r="V31">
            <v>0</v>
          </cell>
          <cell r="W31">
            <v>0</v>
          </cell>
          <cell r="X31">
            <v>0</v>
          </cell>
          <cell r="Y31">
            <v>0</v>
          </cell>
          <cell r="Z31">
            <v>0</v>
          </cell>
          <cell r="AA31">
            <v>0</v>
          </cell>
          <cell r="AB31">
            <v>0</v>
          </cell>
          <cell r="AC31">
            <v>0</v>
          </cell>
          <cell r="AD31">
            <v>0</v>
          </cell>
          <cell r="AE31">
            <v>3.9399999999999998E-2</v>
          </cell>
          <cell r="AF31">
            <v>0</v>
          </cell>
          <cell r="AG31">
            <v>0.03</v>
          </cell>
          <cell r="AH31">
            <v>0</v>
          </cell>
          <cell r="AI31">
            <v>0.09</v>
          </cell>
        </row>
        <row r="32">
          <cell r="C32" t="str">
            <v>DYT</v>
          </cell>
          <cell r="D32">
            <v>0.11290000000000001</v>
          </cell>
          <cell r="E32"/>
          <cell r="F32">
            <v>2.8999999999999998E-3</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0.11000000000000001</v>
          </cell>
          <cell r="AH32">
            <v>0</v>
          </cell>
          <cell r="AI32">
            <v>0</v>
          </cell>
        </row>
        <row r="33">
          <cell r="C33" t="str">
            <v>DGD</v>
          </cell>
          <cell r="D33">
            <v>0.88270000000000004</v>
          </cell>
          <cell r="E33"/>
          <cell r="F33">
            <v>1.9E-3</v>
          </cell>
          <cell r="G33">
            <v>0</v>
          </cell>
          <cell r="H33">
            <v>0.02</v>
          </cell>
          <cell r="I33">
            <v>0</v>
          </cell>
          <cell r="J33">
            <v>0.84</v>
          </cell>
          <cell r="K33">
            <v>0</v>
          </cell>
          <cell r="L33">
            <v>0</v>
          </cell>
          <cell r="M33">
            <v>0</v>
          </cell>
          <cell r="N33">
            <v>0</v>
          </cell>
          <cell r="O33">
            <v>0</v>
          </cell>
          <cell r="P33">
            <v>0</v>
          </cell>
          <cell r="Q33">
            <v>0</v>
          </cell>
          <cell r="R33">
            <v>0</v>
          </cell>
          <cell r="S33">
            <v>0</v>
          </cell>
          <cell r="T33">
            <v>2.0799999999999999E-2</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row>
        <row r="34">
          <cell r="C34" t="str">
            <v>DTT</v>
          </cell>
          <cell r="D34">
            <v>7.9999999999999988E-2</v>
          </cell>
          <cell r="E34"/>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7.9999999999999988E-2</v>
          </cell>
          <cell r="AH34">
            <v>0</v>
          </cell>
          <cell r="AI34">
            <v>0</v>
          </cell>
        </row>
        <row r="35">
          <cell r="C35" t="str">
            <v>DNL</v>
          </cell>
          <cell r="D35">
            <v>0.81359999999999999</v>
          </cell>
          <cell r="E35"/>
          <cell r="F35">
            <v>0.81359999999999999</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row>
        <row r="36">
          <cell r="C36" t="str">
            <v>DBV</v>
          </cell>
          <cell r="D36">
            <v>0.01</v>
          </cell>
          <cell r="E36"/>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0.01</v>
          </cell>
        </row>
        <row r="37">
          <cell r="C37" t="str">
            <v>DKG</v>
          </cell>
          <cell r="D37">
            <v>0</v>
          </cell>
          <cell r="E37"/>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row>
        <row r="38">
          <cell r="C38" t="str">
            <v>DDT</v>
          </cell>
          <cell r="D38">
            <v>0</v>
          </cell>
          <cell r="E38"/>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row>
        <row r="39">
          <cell r="C39" t="str">
            <v>DRA</v>
          </cell>
          <cell r="D39">
            <v>0</v>
          </cell>
          <cell r="E39"/>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row>
        <row r="40">
          <cell r="C40" t="str">
            <v>TON</v>
          </cell>
          <cell r="D40">
            <v>0.1603</v>
          </cell>
          <cell r="E40"/>
          <cell r="F40">
            <v>2.9999999999999997E-4</v>
          </cell>
          <cell r="G40">
            <v>0</v>
          </cell>
          <cell r="H40">
            <v>0</v>
          </cell>
          <cell r="I40">
            <v>0</v>
          </cell>
          <cell r="J40">
            <v>0.06</v>
          </cell>
          <cell r="K40">
            <v>0.08</v>
          </cell>
          <cell r="L40">
            <v>0</v>
          </cell>
          <cell r="M40">
            <v>0</v>
          </cell>
          <cell r="N40">
            <v>0</v>
          </cell>
          <cell r="O40">
            <v>0</v>
          </cell>
          <cell r="P40">
            <v>0</v>
          </cell>
          <cell r="Q40">
            <v>0</v>
          </cell>
          <cell r="R40">
            <v>0.02</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row>
        <row r="41">
          <cell r="C41" t="str">
            <v>NTD</v>
          </cell>
          <cell r="D41">
            <v>4.8235000000000001</v>
          </cell>
          <cell r="E41"/>
          <cell r="F41">
            <v>0.90679999999999994</v>
          </cell>
          <cell r="G41">
            <v>0.02</v>
          </cell>
          <cell r="H41">
            <v>0</v>
          </cell>
          <cell r="I41">
            <v>0</v>
          </cell>
          <cell r="J41">
            <v>0.01</v>
          </cell>
          <cell r="K41">
            <v>2.5300000000000002</v>
          </cell>
          <cell r="L41">
            <v>0</v>
          </cell>
          <cell r="M41">
            <v>0</v>
          </cell>
          <cell r="N41">
            <v>0</v>
          </cell>
          <cell r="O41">
            <v>0</v>
          </cell>
          <cell r="P41">
            <v>1.4999999999999999E-2</v>
          </cell>
          <cell r="Q41">
            <v>0</v>
          </cell>
          <cell r="R41">
            <v>0</v>
          </cell>
          <cell r="S41">
            <v>0</v>
          </cell>
          <cell r="T41">
            <v>0</v>
          </cell>
          <cell r="U41">
            <v>0</v>
          </cell>
          <cell r="V41">
            <v>0</v>
          </cell>
          <cell r="W41">
            <v>0</v>
          </cell>
          <cell r="X41">
            <v>0</v>
          </cell>
          <cell r="Y41">
            <v>0</v>
          </cell>
          <cell r="Z41">
            <v>0</v>
          </cell>
          <cell r="AA41">
            <v>0</v>
          </cell>
          <cell r="AB41">
            <v>0.80000000000000016</v>
          </cell>
          <cell r="AC41">
            <v>0</v>
          </cell>
          <cell r="AD41">
            <v>0</v>
          </cell>
          <cell r="AE41">
            <v>1.17E-2</v>
          </cell>
          <cell r="AF41">
            <v>0</v>
          </cell>
          <cell r="AG41">
            <v>0.53</v>
          </cell>
          <cell r="AH41">
            <v>0</v>
          </cell>
          <cell r="AI41">
            <v>0</v>
          </cell>
        </row>
        <row r="42">
          <cell r="C42" t="str">
            <v>DKH</v>
          </cell>
          <cell r="D42">
            <v>0.01</v>
          </cell>
          <cell r="E42"/>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0.01</v>
          </cell>
        </row>
        <row r="43">
          <cell r="C43" t="str">
            <v>DXH</v>
          </cell>
          <cell r="D43">
            <v>0</v>
          </cell>
          <cell r="E43"/>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row>
        <row r="44">
          <cell r="C44" t="str">
            <v>DCH</v>
          </cell>
          <cell r="D44">
            <v>0</v>
          </cell>
          <cell r="E44"/>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row>
        <row r="45">
          <cell r="C45" t="str">
            <v>DHK</v>
          </cell>
          <cell r="D45">
            <v>0</v>
          </cell>
          <cell r="E45"/>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row>
        <row r="46">
          <cell r="C46" t="str">
            <v>DDL</v>
          </cell>
          <cell r="D46">
            <v>0</v>
          </cell>
          <cell r="E46"/>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row>
        <row r="47">
          <cell r="C47" t="str">
            <v>DSH</v>
          </cell>
          <cell r="D47">
            <v>0</v>
          </cell>
          <cell r="E47"/>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row>
        <row r="48">
          <cell r="C48" t="str">
            <v>DKV</v>
          </cell>
          <cell r="D48">
            <v>0</v>
          </cell>
          <cell r="E48"/>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row>
        <row r="49">
          <cell r="C49" t="str">
            <v>ONT</v>
          </cell>
          <cell r="D49">
            <v>0.09</v>
          </cell>
          <cell r="E49"/>
          <cell r="F49">
            <v>0</v>
          </cell>
          <cell r="G49">
            <v>0.09</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row>
        <row r="50">
          <cell r="C50" t="str">
            <v>ODT</v>
          </cell>
          <cell r="D50">
            <v>50.067799999999984</v>
          </cell>
          <cell r="E50"/>
          <cell r="F50">
            <v>4.4965000000000011</v>
          </cell>
          <cell r="G50">
            <v>0</v>
          </cell>
          <cell r="H50">
            <v>0.21</v>
          </cell>
          <cell r="I50">
            <v>6.6199999999999995E-2</v>
          </cell>
          <cell r="J50">
            <v>4.92</v>
          </cell>
          <cell r="K50">
            <v>17.213600000000003</v>
          </cell>
          <cell r="L50">
            <v>0</v>
          </cell>
          <cell r="M50">
            <v>0.29680000000000001</v>
          </cell>
          <cell r="N50">
            <v>0</v>
          </cell>
          <cell r="O50">
            <v>0.91000000000000014</v>
          </cell>
          <cell r="P50">
            <v>3.2250000000000001</v>
          </cell>
          <cell r="Q50">
            <v>0</v>
          </cell>
          <cell r="R50">
            <v>8.0799999999999947</v>
          </cell>
          <cell r="S50">
            <v>0.13</v>
          </cell>
          <cell r="T50">
            <v>0.18159999999999996</v>
          </cell>
          <cell r="U50">
            <v>6.3700000000000007E-2</v>
          </cell>
          <cell r="V50">
            <v>0</v>
          </cell>
          <cell r="W50">
            <v>3.96</v>
          </cell>
          <cell r="X50">
            <v>0</v>
          </cell>
          <cell r="Y50">
            <v>0</v>
          </cell>
          <cell r="Z50">
            <v>0.01</v>
          </cell>
          <cell r="AA50">
            <v>0</v>
          </cell>
          <cell r="AB50">
            <v>7.0000000000000007E-2</v>
          </cell>
          <cell r="AC50">
            <v>0</v>
          </cell>
          <cell r="AD50">
            <v>0</v>
          </cell>
          <cell r="AE50">
            <v>0.83440000000000003</v>
          </cell>
          <cell r="AF50">
            <v>0</v>
          </cell>
          <cell r="AG50">
            <v>4.88</v>
          </cell>
          <cell r="AH50">
            <v>0.08</v>
          </cell>
          <cell r="AI50">
            <v>0.44</v>
          </cell>
        </row>
        <row r="51">
          <cell r="C51" t="str">
            <v>TSC</v>
          </cell>
          <cell r="D51">
            <v>13.469600000000003</v>
          </cell>
          <cell r="E51"/>
          <cell r="F51">
            <v>2.9698000000000002</v>
          </cell>
          <cell r="G51">
            <v>0</v>
          </cell>
          <cell r="H51">
            <v>0</v>
          </cell>
          <cell r="I51">
            <v>0</v>
          </cell>
          <cell r="J51">
            <v>0.12</v>
          </cell>
          <cell r="K51">
            <v>0</v>
          </cell>
          <cell r="L51">
            <v>0</v>
          </cell>
          <cell r="M51">
            <v>0</v>
          </cell>
          <cell r="N51">
            <v>0</v>
          </cell>
          <cell r="O51">
            <v>0</v>
          </cell>
          <cell r="P51">
            <v>9.98E-2</v>
          </cell>
          <cell r="Q51">
            <v>0</v>
          </cell>
          <cell r="R51">
            <v>0</v>
          </cell>
          <cell r="S51">
            <v>0</v>
          </cell>
          <cell r="T51">
            <v>0</v>
          </cell>
          <cell r="U51">
            <v>1.79</v>
          </cell>
          <cell r="V51">
            <v>0</v>
          </cell>
          <cell r="W51">
            <v>0</v>
          </cell>
          <cell r="X51">
            <v>0</v>
          </cell>
          <cell r="Y51">
            <v>0</v>
          </cell>
          <cell r="Z51">
            <v>0</v>
          </cell>
          <cell r="AA51">
            <v>0</v>
          </cell>
          <cell r="AB51">
            <v>2.5999999999999996</v>
          </cell>
          <cell r="AC51">
            <v>0</v>
          </cell>
          <cell r="AD51">
            <v>0</v>
          </cell>
          <cell r="AE51">
            <v>0</v>
          </cell>
          <cell r="AF51">
            <v>0</v>
          </cell>
          <cell r="AG51">
            <v>5.4200000000000008</v>
          </cell>
          <cell r="AH51">
            <v>0</v>
          </cell>
          <cell r="AI51">
            <v>0.47</v>
          </cell>
        </row>
        <row r="52">
          <cell r="C52" t="str">
            <v>DTS</v>
          </cell>
          <cell r="D52">
            <v>0.05</v>
          </cell>
          <cell r="E52"/>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0.05</v>
          </cell>
          <cell r="AH52">
            <v>0</v>
          </cell>
          <cell r="AI52">
            <v>0</v>
          </cell>
        </row>
        <row r="53">
          <cell r="C53" t="str">
            <v>DNG</v>
          </cell>
          <cell r="D53">
            <v>0</v>
          </cell>
          <cell r="E53"/>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row>
        <row r="54">
          <cell r="C54" t="str">
            <v>TIN</v>
          </cell>
          <cell r="D54">
            <v>0.5</v>
          </cell>
          <cell r="E54"/>
          <cell r="F54">
            <v>0</v>
          </cell>
          <cell r="G54">
            <v>0</v>
          </cell>
          <cell r="H54">
            <v>0</v>
          </cell>
          <cell r="I54">
            <v>0</v>
          </cell>
          <cell r="J54">
            <v>0</v>
          </cell>
          <cell r="K54">
            <v>0.3</v>
          </cell>
          <cell r="L54">
            <v>0</v>
          </cell>
          <cell r="M54">
            <v>0</v>
          </cell>
          <cell r="N54">
            <v>0</v>
          </cell>
          <cell r="O54">
            <v>0</v>
          </cell>
          <cell r="P54">
            <v>0</v>
          </cell>
          <cell r="Q54">
            <v>0</v>
          </cell>
          <cell r="R54">
            <v>0.01</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0.19</v>
          </cell>
          <cell r="AH54">
            <v>0</v>
          </cell>
          <cell r="AI54">
            <v>0</v>
          </cell>
        </row>
        <row r="55">
          <cell r="C55" t="str">
            <v>SON</v>
          </cell>
          <cell r="D55">
            <v>38.659499999999994</v>
          </cell>
          <cell r="E55"/>
          <cell r="F55">
            <v>2.1814000000000004</v>
          </cell>
          <cell r="G55">
            <v>0</v>
          </cell>
          <cell r="H55">
            <v>0</v>
          </cell>
          <cell r="I55">
            <v>3.9300000000000002E-2</v>
          </cell>
          <cell r="J55">
            <v>1.61</v>
          </cell>
          <cell r="K55">
            <v>27.46</v>
          </cell>
          <cell r="L55">
            <v>0</v>
          </cell>
          <cell r="M55">
            <v>0.02</v>
          </cell>
          <cell r="N55">
            <v>0</v>
          </cell>
          <cell r="O55">
            <v>3.32</v>
          </cell>
          <cell r="P55">
            <v>3.03</v>
          </cell>
          <cell r="Q55">
            <v>0</v>
          </cell>
          <cell r="R55">
            <v>0</v>
          </cell>
          <cell r="S55">
            <v>0</v>
          </cell>
          <cell r="T55">
            <v>0</v>
          </cell>
          <cell r="U55">
            <v>0.26979999999999998</v>
          </cell>
          <cell r="V55">
            <v>0</v>
          </cell>
          <cell r="W55">
            <v>0.01</v>
          </cell>
          <cell r="X55">
            <v>0</v>
          </cell>
          <cell r="Y55">
            <v>0</v>
          </cell>
          <cell r="Z55">
            <v>0</v>
          </cell>
          <cell r="AA55">
            <v>0</v>
          </cell>
          <cell r="AB55">
            <v>0</v>
          </cell>
          <cell r="AC55">
            <v>0</v>
          </cell>
          <cell r="AD55">
            <v>0</v>
          </cell>
          <cell r="AE55">
            <v>7.9000000000000001E-2</v>
          </cell>
          <cell r="AF55">
            <v>0</v>
          </cell>
          <cell r="AG55">
            <v>0.64</v>
          </cell>
          <cell r="AH55">
            <v>0</v>
          </cell>
          <cell r="AI55">
            <v>0</v>
          </cell>
        </row>
        <row r="56">
          <cell r="C56" t="str">
            <v>MNC</v>
          </cell>
          <cell r="D56">
            <v>2.2099999999999995</v>
          </cell>
          <cell r="E56"/>
          <cell r="F56">
            <v>0</v>
          </cell>
          <cell r="G56">
            <v>0</v>
          </cell>
          <cell r="H56">
            <v>0</v>
          </cell>
          <cell r="I56">
            <v>0</v>
          </cell>
          <cell r="J56">
            <v>0</v>
          </cell>
          <cell r="K56">
            <v>0.01</v>
          </cell>
          <cell r="L56">
            <v>0</v>
          </cell>
          <cell r="M56">
            <v>0</v>
          </cell>
          <cell r="N56">
            <v>0</v>
          </cell>
          <cell r="O56">
            <v>0</v>
          </cell>
          <cell r="P56">
            <v>0</v>
          </cell>
          <cell r="Q56">
            <v>1.01</v>
          </cell>
          <cell r="R56">
            <v>0</v>
          </cell>
          <cell r="S56">
            <v>0</v>
          </cell>
          <cell r="T56">
            <v>0</v>
          </cell>
          <cell r="U56">
            <v>0</v>
          </cell>
          <cell r="V56">
            <v>0</v>
          </cell>
          <cell r="W56">
            <v>0.82</v>
          </cell>
          <cell r="X56">
            <v>0</v>
          </cell>
          <cell r="Y56">
            <v>0</v>
          </cell>
          <cell r="Z56">
            <v>0</v>
          </cell>
          <cell r="AA56">
            <v>0</v>
          </cell>
          <cell r="AB56">
            <v>0.26</v>
          </cell>
          <cell r="AC56">
            <v>0</v>
          </cell>
          <cell r="AD56">
            <v>0</v>
          </cell>
          <cell r="AE56">
            <v>0</v>
          </cell>
          <cell r="AF56">
            <v>0</v>
          </cell>
          <cell r="AG56">
            <v>0.11</v>
          </cell>
          <cell r="AH56">
            <v>0</v>
          </cell>
          <cell r="AI56">
            <v>0</v>
          </cell>
        </row>
        <row r="57">
          <cell r="C57" t="str">
            <v>PNK</v>
          </cell>
          <cell r="D57">
            <v>0</v>
          </cell>
          <cell r="E57"/>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row>
        <row r="58">
          <cell r="C58" t="str">
            <v>THO</v>
          </cell>
          <cell r="D58">
            <v>966.11059999999998</v>
          </cell>
          <cell r="E58"/>
          <cell r="F58">
            <v>327.3954</v>
          </cell>
          <cell r="G58">
            <v>0.97</v>
          </cell>
          <cell r="H58">
            <v>0.26</v>
          </cell>
          <cell r="I58">
            <v>4.6837</v>
          </cell>
          <cell r="J58">
            <v>36.61</v>
          </cell>
          <cell r="K58">
            <v>323.81810000000002</v>
          </cell>
          <cell r="L58">
            <v>0.25</v>
          </cell>
          <cell r="M58">
            <v>0.79980000000000007</v>
          </cell>
          <cell r="N58">
            <v>1.82</v>
          </cell>
          <cell r="O58">
            <v>11.25</v>
          </cell>
          <cell r="P58">
            <v>18.911499999999997</v>
          </cell>
          <cell r="Q58">
            <v>2.12</v>
          </cell>
          <cell r="R58">
            <v>88.890000000000015</v>
          </cell>
          <cell r="S58">
            <v>0.5</v>
          </cell>
          <cell r="T58">
            <v>3.0751999999999997</v>
          </cell>
          <cell r="U58">
            <v>10.5489</v>
          </cell>
          <cell r="V58">
            <v>0</v>
          </cell>
          <cell r="W58">
            <v>66.679999999999993</v>
          </cell>
          <cell r="X58">
            <v>0.88</v>
          </cell>
          <cell r="Y58">
            <v>0</v>
          </cell>
          <cell r="Z58">
            <v>1.33</v>
          </cell>
          <cell r="AA58">
            <v>2.85</v>
          </cell>
          <cell r="AB58">
            <v>9.8000000000000007</v>
          </cell>
          <cell r="AC58">
            <v>0</v>
          </cell>
          <cell r="AD58">
            <v>0</v>
          </cell>
          <cell r="AE58">
            <v>6.1180000000000003</v>
          </cell>
          <cell r="AF58">
            <v>0</v>
          </cell>
          <cell r="AG58">
            <v>40.31</v>
          </cell>
          <cell r="AH58">
            <v>2.72</v>
          </cell>
          <cell r="AI58">
            <v>3.5200000000000005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ieu02_KQH_31-12(DU)"/>
      <sheetName val="CC_TH_31-12"/>
      <sheetName val="CC_TH_1-9"/>
      <sheetName val="Bieu 02B_THTH_in"/>
      <sheetName val="SL_DA_THTH"/>
      <sheetName val="Bieu02C"/>
      <sheetName val="SLCMĐ"/>
      <sheetName val="DSCMD_NNsangODT"/>
      <sheetName val="DSCMD_NNsangPNN"/>
      <sheetName val="DSCMD_PNNkoODTsangODT"/>
      <sheetName val="DS_CMĐ HGĐCN_CPH"/>
      <sheetName val="Bieu01_HT2022"/>
      <sheetName val="Bieu02_KQTH"/>
      <sheetName val="Bieu 04_CMD"/>
      <sheetName val="Bieu 04B_CMD_BĐC"/>
      <sheetName val="Bieu 01_THTH"/>
      <sheetName val="Bieu 04C_DM_Lua"/>
      <sheetName val="Bieu05_CTTHO"/>
      <sheetName val="Bieu 06_DMKHSDĐ"/>
      <sheetName val="Bieu 05B_THD"/>
      <sheetName val="Bieu 03_CTKH"/>
      <sheetName val="CC_2023"/>
      <sheetName val="Số lượng dự án"/>
      <sheetName val="Sheet4"/>
      <sheetName val="KhongtrinhKHSDD"/>
      <sheetName val="Bieu 07_DM_HUY"/>
      <sheetName val="So luong dat lua"/>
      <sheetName val="Bieu 05_huy KH"/>
      <sheetName val="Bieu 06_huy 3 NAM)"/>
      <sheetName val="BCTM"/>
      <sheetName val="HQKTXH"/>
      <sheetName val="BieuPluc3.5_B"/>
      <sheetName val="BieuPluc3.5_A"/>
      <sheetName val="THD_CPH"/>
      <sheetName val="B10_THD_coQDTHO_XONG"/>
      <sheetName val="THTH_THO"/>
      <sheetName val="CC_THTHoi"/>
      <sheetName val="KQTHO_1-9"/>
      <sheetName val="KQTHO_31-12"/>
      <sheetName val="LUA_CPH"/>
      <sheetName val="DM_3 nam CT"/>
      <sheetName val="Sheet2"/>
      <sheetName val="KĐK_ke hoach"/>
      <sheetName val="sỞ ĐỀ XUẤT HỦY"/>
      <sheetName val="Bieu 05_2015-2016-2017"/>
      <sheetName val="Bang kiem soat chi tieu"/>
      <sheetName val="An Bình"/>
      <sheetName val="An Hòa"/>
      <sheetName val="Danh sach ĐCQMVT"/>
      <sheetName val="Bieu10_KQTHoi"/>
      <sheetName val="Bieu 05_KQTH_3nam"/>
      <sheetName val="2015C-2018"/>
      <sheetName val="Sheet1"/>
      <sheetName val="Đã thực hiện"/>
      <sheetName val="Bieu06_CSD"/>
      <sheetName val="Bieu07-CN"/>
      <sheetName val="TH_KH2015"/>
      <sheetName val="Phước Tân"/>
      <sheetName val="Long Bình"/>
      <sheetName val="Long Bình Tân"/>
      <sheetName val="Trung Dũng"/>
      <sheetName val="Thống Nhất"/>
      <sheetName val="Thanh Bình"/>
      <sheetName val="Hiệp Hòa"/>
      <sheetName val="Trảng Dài"/>
      <sheetName val="Tân Vạn"/>
      <sheetName val="Tân Tiến"/>
      <sheetName val="Tân Hạnh"/>
      <sheetName val="Tân Hiệp"/>
      <sheetName val="Tân Hòa"/>
      <sheetName val="Tân Mai"/>
      <sheetName val="Tân Phong"/>
      <sheetName val="Tân Biên"/>
      <sheetName val="Bình Đa"/>
      <sheetName val="Bửu Hòa"/>
      <sheetName val="Bửu Long"/>
      <sheetName val="Hố Nai"/>
      <sheetName val="Hóa An"/>
      <sheetName val="Hòa Bình"/>
      <sheetName val="Quyết Thắng"/>
      <sheetName val="Long Hưng"/>
      <sheetName val="Tam Hiệp"/>
      <sheetName val="Quang Vinh"/>
      <sheetName val="Tam Hòa"/>
      <sheetName val="Tam Phướ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8">
          <cell r="E8" t="str">
            <v>DA</v>
          </cell>
          <cell r="F8"/>
          <cell r="G8" t="str">
            <v>bienhoa3</v>
          </cell>
          <cell r="H8" t="str">
            <v>BS</v>
          </cell>
          <cell r="I8" t="str">
            <v>Trạm tiếp nhận dầu của Trung đoàn 935 - Sư đoàn 370</v>
          </cell>
          <cell r="J8" t="str">
            <v>Bửu Long</v>
          </cell>
          <cell r="K8" t="str">
            <v>BS</v>
          </cell>
          <cell r="L8" t="str">
            <v>CQP</v>
          </cell>
          <cell r="M8">
            <v>0.03</v>
          </cell>
          <cell r="N8"/>
          <cell r="O8">
            <v>0.03</v>
          </cell>
          <cell r="P8">
            <v>0</v>
          </cell>
          <cell r="Q8" t="str">
            <v>CTH</v>
          </cell>
          <cell r="R8">
            <v>2016</v>
          </cell>
          <cell r="S8" t="e">
            <v>#N/A</v>
          </cell>
          <cell r="T8" t="str">
            <v>BCTM3.7</v>
          </cell>
          <cell r="U8" t="str">
            <v>đã có thông báo thu hồi đất</v>
          </cell>
          <cell r="V8"/>
          <cell r="W8">
            <v>0</v>
          </cell>
          <cell r="X8">
            <v>0.03</v>
          </cell>
          <cell r="Y8">
            <v>0</v>
          </cell>
          <cell r="Z8">
            <v>0</v>
          </cell>
          <cell r="AA8"/>
          <cell r="AB8"/>
          <cell r="AC8"/>
          <cell r="AD8"/>
          <cell r="AE8"/>
          <cell r="AF8"/>
          <cell r="AG8"/>
          <cell r="AH8"/>
          <cell r="AI8"/>
          <cell r="AJ8"/>
          <cell r="AK8">
            <v>0.03</v>
          </cell>
          <cell r="AL8"/>
          <cell r="AM8"/>
          <cell r="AN8"/>
          <cell r="AO8"/>
          <cell r="AP8"/>
          <cell r="AQ8"/>
          <cell r="AR8"/>
          <cell r="AS8"/>
          <cell r="AT8"/>
          <cell r="AU8">
            <v>0.03</v>
          </cell>
          <cell r="AV8"/>
          <cell r="AW8"/>
          <cell r="AX8"/>
          <cell r="AY8"/>
          <cell r="AZ8">
            <v>0.03</v>
          </cell>
          <cell r="BA8"/>
          <cell r="BB8"/>
          <cell r="BC8"/>
          <cell r="BD8"/>
          <cell r="BE8"/>
          <cell r="BF8"/>
          <cell r="BG8"/>
          <cell r="BH8"/>
          <cell r="BI8"/>
          <cell r="BJ8"/>
          <cell r="BK8"/>
          <cell r="BL8"/>
          <cell r="BM8"/>
          <cell r="BN8"/>
          <cell r="BO8"/>
          <cell r="BP8"/>
          <cell r="BQ8"/>
          <cell r="BR8"/>
          <cell r="BS8"/>
          <cell r="BT8"/>
          <cell r="BU8"/>
          <cell r="BV8"/>
          <cell r="BW8"/>
          <cell r="BX8"/>
          <cell r="BY8"/>
          <cell r="BZ8"/>
          <cell r="CA8"/>
          <cell r="CB8"/>
          <cell r="CC8" t="str">
            <v>BCTM3.7CQP</v>
          </cell>
          <cell r="CD8"/>
        </row>
        <row r="9">
          <cell r="E9" t="str">
            <v>DA</v>
          </cell>
          <cell r="F9"/>
          <cell r="G9" t="str">
            <v>bienhoa35</v>
          </cell>
          <cell r="H9" t="str">
            <v>BS</v>
          </cell>
          <cell r="I9" t="str">
            <v>Phòng PC 68</v>
          </cell>
          <cell r="J9" t="str">
            <v>An Bình</v>
          </cell>
          <cell r="K9" t="str">
            <v>BS</v>
          </cell>
          <cell r="L9" t="str">
            <v>CAN</v>
          </cell>
          <cell r="M9">
            <v>1.1000000000000001</v>
          </cell>
          <cell r="N9"/>
          <cell r="O9">
            <v>1.1000000000000001</v>
          </cell>
          <cell r="P9">
            <v>0</v>
          </cell>
          <cell r="Q9" t="str">
            <v>CTH</v>
          </cell>
          <cell r="R9">
            <v>2018</v>
          </cell>
          <cell r="S9" t="e">
            <v>#N/A</v>
          </cell>
          <cell r="T9" t="str">
            <v>BCTM3.7</v>
          </cell>
          <cell r="U9" t="str">
            <v>- Văn bản số 3338/CAT-PH10 ngày 06/10/2022 v/v đăng ký nhu cầu sử dụng đất năm 2023 thành phố Biên Hòa
- Văn bản số 2666/CAT-PH10 ngày 11/8/2021 v/v đăng ký nhu cầu sử dụng đất năm 2021 thành phố Biên Hòa để thực hiện dự án xây dựng Cơ sở làm việc của lực lượng Cảnh sát giao thông đường thủy thuộc CAT
(1 phần thửa đất 69, 70 tờ bản đồ 52)
- Sở Kế hoạch và Đầu tư có Văn bản 2297/SKHĐT-TĐ ngày 15/6/2021 lấy ý kiến thẩm định báo cáo đề xuất chủ trương đầu tư dự án xây dựng cơ sở làm việc của lực lượng Cảnh sát giao thông đường thủy thuộc Công an tỉnh Đồng Nai
- UBND thành phố Biên Hòa đã góp ý tại Văn bản số 8973/UBND-ĐT ngày 05/7/2021
- Công văn số 3709/UBND-CNN ngày 11/5/2016 của UBND Tỉnh vv chấp thuận chủ trương và vị trí đầu tư xây dựng trụ sở</v>
          </cell>
          <cell r="V9"/>
          <cell r="W9">
            <v>0</v>
          </cell>
          <cell r="X9">
            <v>1.1000000000000001</v>
          </cell>
          <cell r="Y9">
            <v>0</v>
          </cell>
          <cell r="Z9">
            <v>0</v>
          </cell>
          <cell r="AA9"/>
          <cell r="AB9"/>
          <cell r="AC9"/>
          <cell r="AD9"/>
          <cell r="AE9"/>
          <cell r="AF9"/>
          <cell r="AG9"/>
          <cell r="AH9"/>
          <cell r="AI9"/>
          <cell r="AJ9"/>
          <cell r="AK9">
            <v>1.1000000000000001</v>
          </cell>
          <cell r="AL9"/>
          <cell r="AM9"/>
          <cell r="AN9"/>
          <cell r="AO9"/>
          <cell r="AP9"/>
          <cell r="AQ9"/>
          <cell r="AR9">
            <v>1.1000000000000001</v>
          </cell>
          <cell r="AS9"/>
          <cell r="AT9"/>
          <cell r="AU9">
            <v>0</v>
          </cell>
          <cell r="AV9"/>
          <cell r="AW9"/>
          <cell r="AX9"/>
          <cell r="AY9"/>
          <cell r="AZ9"/>
          <cell r="BA9"/>
          <cell r="BB9"/>
          <cell r="BC9"/>
          <cell r="BD9"/>
          <cell r="BE9"/>
          <cell r="BF9"/>
          <cell r="BG9"/>
          <cell r="BH9"/>
          <cell r="BI9"/>
          <cell r="BJ9"/>
          <cell r="BK9"/>
          <cell r="BL9"/>
          <cell r="BM9"/>
          <cell r="BN9"/>
          <cell r="BO9"/>
          <cell r="BP9"/>
          <cell r="BQ9"/>
          <cell r="BR9"/>
          <cell r="BS9"/>
          <cell r="BT9"/>
          <cell r="BU9"/>
          <cell r="BV9"/>
          <cell r="BW9"/>
          <cell r="BX9"/>
          <cell r="BY9"/>
          <cell r="BZ9"/>
          <cell r="CA9"/>
          <cell r="CB9"/>
          <cell r="CC9"/>
          <cell r="CD9"/>
        </row>
        <row r="10">
          <cell r="E10" t="str">
            <v>DA</v>
          </cell>
          <cell r="F10"/>
          <cell r="G10" t="str">
            <v>bienhoa6</v>
          </cell>
          <cell r="H10" t="str">
            <v>DA</v>
          </cell>
          <cell r="I10" t="str">
            <v>Công trình phòng thủ tỉnh</v>
          </cell>
          <cell r="J10" t="str">
            <v>Tam Phước</v>
          </cell>
          <cell r="K10" t="e">
            <v>#N/A</v>
          </cell>
          <cell r="L10" t="str">
            <v>CQP</v>
          </cell>
          <cell r="M10">
            <v>0.11</v>
          </cell>
          <cell r="N10"/>
          <cell r="O10">
            <v>0.11</v>
          </cell>
          <cell r="P10">
            <v>24</v>
          </cell>
          <cell r="Q10" t="str">
            <v>CTH</v>
          </cell>
          <cell r="R10">
            <v>2021</v>
          </cell>
          <cell r="S10" t="e">
            <v>#N/A</v>
          </cell>
          <cell r="T10" t="str">
            <v>BCTM3.7</v>
          </cell>
          <cell r="U10"/>
          <cell r="V10"/>
          <cell r="W10">
            <v>0</v>
          </cell>
          <cell r="X10">
            <v>0.11</v>
          </cell>
          <cell r="Y10">
            <v>0.11</v>
          </cell>
          <cell r="Z10">
            <v>0</v>
          </cell>
          <cell r="AA10"/>
          <cell r="AB10"/>
          <cell r="AC10"/>
          <cell r="AD10">
            <v>0.11</v>
          </cell>
          <cell r="AE10"/>
          <cell r="AF10"/>
          <cell r="AG10"/>
          <cell r="AH10"/>
          <cell r="AI10"/>
          <cell r="AJ10"/>
          <cell r="AK10">
            <v>0</v>
          </cell>
          <cell r="AL10"/>
          <cell r="AM10"/>
          <cell r="AN10"/>
          <cell r="AO10"/>
          <cell r="AP10"/>
          <cell r="AQ10"/>
          <cell r="AR10"/>
          <cell r="AS10"/>
          <cell r="AT10"/>
          <cell r="AU10">
            <v>0</v>
          </cell>
          <cell r="AV10"/>
          <cell r="AW10"/>
          <cell r="AX10"/>
          <cell r="AY10"/>
          <cell r="AZ10"/>
          <cell r="BA10"/>
          <cell r="BB10"/>
          <cell r="BC10"/>
          <cell r="BD10"/>
          <cell r="BE10"/>
          <cell r="BF10"/>
          <cell r="BG10"/>
          <cell r="BH10"/>
          <cell r="BI10"/>
          <cell r="BJ10"/>
          <cell r="BK10"/>
          <cell r="BL10"/>
          <cell r="BM10"/>
          <cell r="BN10"/>
          <cell r="BO10"/>
          <cell r="BP10"/>
          <cell r="BQ10"/>
          <cell r="BR10"/>
          <cell r="BS10"/>
          <cell r="BT10"/>
          <cell r="BU10"/>
          <cell r="BV10"/>
          <cell r="BW10"/>
          <cell r="BX10"/>
          <cell r="BY10"/>
          <cell r="BZ10"/>
          <cell r="CA10"/>
          <cell r="CB10"/>
          <cell r="CC10"/>
          <cell r="CD10"/>
        </row>
        <row r="11">
          <cell r="E11" t="str">
            <v>DA</v>
          </cell>
          <cell r="F11"/>
          <cell r="G11" t="str">
            <v>bienhoa44</v>
          </cell>
          <cell r="H11" t="str">
            <v>BS</v>
          </cell>
          <cell r="I11" t="str">
            <v>Trụ sở Công an phường Tân Biên</v>
          </cell>
          <cell r="J11" t="str">
            <v>Tân Biên</v>
          </cell>
          <cell r="K11" t="str">
            <v>BS</v>
          </cell>
          <cell r="L11" t="str">
            <v>CAN</v>
          </cell>
          <cell r="M11">
            <v>0.18</v>
          </cell>
          <cell r="N11">
            <v>0</v>
          </cell>
          <cell r="O11">
            <v>0.18</v>
          </cell>
          <cell r="P11"/>
          <cell r="Q11">
            <v>0</v>
          </cell>
          <cell r="R11">
            <v>2023</v>
          </cell>
          <cell r="S11" t="e">
            <v>#N/A</v>
          </cell>
          <cell r="T11" t="str">
            <v>BCTM3.7</v>
          </cell>
          <cell r="U11" t="str">
            <v>- Công văn số 1626/CATP-CTHC của Công an thành phố Biên Hòa ngày 29/8/2022 về việc lập kế hoạch sử dụng đất năm 2023
- Đăng ký kế hoạch sử dụng đất để thực hiện giao đất</v>
          </cell>
          <cell r="V11"/>
          <cell r="W11">
            <v>0</v>
          </cell>
          <cell r="X11">
            <v>0.18</v>
          </cell>
          <cell r="Y11">
            <v>0.18</v>
          </cell>
          <cell r="Z11">
            <v>0</v>
          </cell>
          <cell r="AA11">
            <v>0</v>
          </cell>
          <cell r="AB11">
            <v>0</v>
          </cell>
          <cell r="AC11">
            <v>0</v>
          </cell>
          <cell r="AD11">
            <v>0</v>
          </cell>
          <cell r="AE11">
            <v>0</v>
          </cell>
          <cell r="AF11">
            <v>0</v>
          </cell>
          <cell r="AG11">
            <v>0.18</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cell r="CD11"/>
        </row>
        <row r="12">
          <cell r="E12" t="str">
            <v>DA</v>
          </cell>
          <cell r="F12"/>
          <cell r="G12" t="str">
            <v>bienhoa39</v>
          </cell>
          <cell r="H12" t="str">
            <v>BS</v>
          </cell>
          <cell r="I12" t="str">
            <v>Trụ sở Công an phường Hóa An</v>
          </cell>
          <cell r="J12" t="str">
            <v>Hóa An</v>
          </cell>
          <cell r="K12" t="str">
            <v>BS</v>
          </cell>
          <cell r="L12" t="str">
            <v>CAN</v>
          </cell>
          <cell r="M12">
            <v>0.04</v>
          </cell>
          <cell r="N12">
            <v>0.04</v>
          </cell>
          <cell r="O12">
            <v>0</v>
          </cell>
          <cell r="P12"/>
          <cell r="Q12">
            <v>0</v>
          </cell>
          <cell r="R12">
            <v>2023</v>
          </cell>
          <cell r="S12" t="e">
            <v>#N/A</v>
          </cell>
          <cell r="T12" t="str">
            <v>BCTM3.7</v>
          </cell>
          <cell r="U12" t="str">
            <v>- Công văn số 1626/CATP-CTHC của Công an thành phố Biên Hòa ngày 29/8/2022 về việc lập kế hoạch sử dụng đất năm 2023
- Đăng ký kế hoạch sử dụng đất để thực hiện giao đất</v>
          </cell>
          <cell r="V12"/>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cell r="CD12"/>
        </row>
        <row r="13">
          <cell r="E13" t="str">
            <v>DA</v>
          </cell>
          <cell r="F13"/>
          <cell r="G13" t="str">
            <v>bienhoa1122</v>
          </cell>
          <cell r="H13" t="str">
            <v>BS</v>
          </cell>
          <cell r="I13" t="str">
            <v>Trụ sở Công an phường Tân Hạnh</v>
          </cell>
          <cell r="J13" t="str">
            <v>Tân Hạnh</v>
          </cell>
          <cell r="K13" t="str">
            <v>BS</v>
          </cell>
          <cell r="L13" t="str">
            <v>CAN</v>
          </cell>
          <cell r="M13">
            <v>0.14000000000000001</v>
          </cell>
          <cell r="N13">
            <v>0.14000000000000001</v>
          </cell>
          <cell r="O13">
            <v>0</v>
          </cell>
          <cell r="P13"/>
          <cell r="Q13">
            <v>0</v>
          </cell>
          <cell r="R13">
            <v>2023</v>
          </cell>
          <cell r="S13" t="e">
            <v>#N/A</v>
          </cell>
          <cell r="T13" t="str">
            <v>BCTM3.7</v>
          </cell>
          <cell r="U13" t="str">
            <v>- Công văn số 1626/CATP-CTHC của Công an thành phố Biên Hòa ngày 29/8/2022 về việc lập kế hoạch sử dụng đất năm 2023
- Đăng ký kế hoạch sử dụng đất để thực hiện giao đất</v>
          </cell>
          <cell r="V13"/>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t="str">
            <v>BCTM3.7CAN</v>
          </cell>
          <cell r="CD13"/>
        </row>
        <row r="14">
          <cell r="E14" t="str">
            <v>DA</v>
          </cell>
          <cell r="F14"/>
          <cell r="G14" t="str">
            <v>bienhoa43</v>
          </cell>
          <cell r="H14" t="str">
            <v>BS</v>
          </cell>
          <cell r="I14" t="str">
            <v>Trụ sở Công an phường Tam Hòa</v>
          </cell>
          <cell r="J14" t="str">
            <v>Tam Hòa</v>
          </cell>
          <cell r="K14" t="str">
            <v>BS</v>
          </cell>
          <cell r="L14" t="str">
            <v>CAN</v>
          </cell>
          <cell r="M14">
            <v>0.05</v>
          </cell>
          <cell r="N14">
            <v>0</v>
          </cell>
          <cell r="O14">
            <v>0.05</v>
          </cell>
          <cell r="P14"/>
          <cell r="Q14">
            <v>0</v>
          </cell>
          <cell r="R14">
            <v>2023</v>
          </cell>
          <cell r="S14" t="e">
            <v>#N/A</v>
          </cell>
          <cell r="T14" t="str">
            <v>BCTM3.7</v>
          </cell>
          <cell r="U14" t="str">
            <v>- Công văn số 1626/CATP-CTHC của Công an thành phố Biên Hòa ngày 29/8/2022 về việc lập kế hoạch sử dụng đất năm 2023
- Đăng ký kế hoạch sử dụng đất để thực hiện giao đất</v>
          </cell>
          <cell r="V14"/>
          <cell r="W14">
            <v>0</v>
          </cell>
          <cell r="X14">
            <v>0.05</v>
          </cell>
          <cell r="Y14">
            <v>0</v>
          </cell>
          <cell r="Z14">
            <v>0</v>
          </cell>
          <cell r="AA14">
            <v>0</v>
          </cell>
          <cell r="AB14">
            <v>0</v>
          </cell>
          <cell r="AC14">
            <v>0</v>
          </cell>
          <cell r="AD14">
            <v>0</v>
          </cell>
          <cell r="AE14">
            <v>0</v>
          </cell>
          <cell r="AF14">
            <v>0</v>
          </cell>
          <cell r="AG14">
            <v>0</v>
          </cell>
          <cell r="AH14">
            <v>0</v>
          </cell>
          <cell r="AI14">
            <v>0</v>
          </cell>
          <cell r="AJ14">
            <v>0</v>
          </cell>
          <cell r="AK14">
            <v>0.05</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0.05</v>
          </cell>
          <cell r="BS14">
            <v>0</v>
          </cell>
          <cell r="BT14">
            <v>0</v>
          </cell>
          <cell r="BU14">
            <v>0</v>
          </cell>
          <cell r="BV14">
            <v>0</v>
          </cell>
          <cell r="BW14">
            <v>0</v>
          </cell>
          <cell r="BX14">
            <v>0</v>
          </cell>
          <cell r="BY14">
            <v>0</v>
          </cell>
          <cell r="BZ14">
            <v>0</v>
          </cell>
          <cell r="CA14">
            <v>0</v>
          </cell>
          <cell r="CB14">
            <v>0</v>
          </cell>
          <cell r="CC14" t="str">
            <v>BCTM3.7CAN</v>
          </cell>
          <cell r="CD14"/>
        </row>
        <row r="15">
          <cell r="E15" t="str">
            <v>DA</v>
          </cell>
          <cell r="F15"/>
          <cell r="G15" t="str">
            <v>bienhoa40</v>
          </cell>
          <cell r="H15" t="str">
            <v>BS</v>
          </cell>
          <cell r="I15" t="str">
            <v>Trụ sở Công an phường Bửu Long</v>
          </cell>
          <cell r="J15" t="str">
            <v>Bửu Long</v>
          </cell>
          <cell r="K15" t="str">
            <v>BS</v>
          </cell>
          <cell r="L15" t="str">
            <v>CAN</v>
          </cell>
          <cell r="M15">
            <v>7.0000000000000007E-2</v>
          </cell>
          <cell r="N15">
            <v>7.0000000000000007E-2</v>
          </cell>
          <cell r="O15">
            <v>0</v>
          </cell>
          <cell r="P15"/>
          <cell r="Q15">
            <v>0</v>
          </cell>
          <cell r="R15">
            <v>2023</v>
          </cell>
          <cell r="S15" t="e">
            <v>#N/A</v>
          </cell>
          <cell r="T15" t="str">
            <v>BCTM3.7</v>
          </cell>
          <cell r="U15" t="str">
            <v>- Công văn số 1626/CATP-CTHC của Công an thành phố Biên Hòa ngày 29/8/2022 về việc lập kế hoạch sử dụng đất năm 2023
- Đăng ký kế hoạch sử dụng đất để thực hiện giao đất</v>
          </cell>
          <cell r="V15"/>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cell r="CD15"/>
        </row>
        <row r="16">
          <cell r="E16" t="str">
            <v>DA</v>
          </cell>
          <cell r="F16"/>
          <cell r="G16" t="str">
            <v>bienhoa2078</v>
          </cell>
          <cell r="H16" t="str">
            <v>BS</v>
          </cell>
          <cell r="I16" t="str">
            <v xml:space="preserve">Trụ sở Công an phường Long Bình </v>
          </cell>
          <cell r="J16" t="str">
            <v>Long Bình</v>
          </cell>
          <cell r="K16" t="str">
            <v>BS</v>
          </cell>
          <cell r="L16" t="str">
            <v>CAN</v>
          </cell>
          <cell r="M16">
            <v>0.2</v>
          </cell>
          <cell r="N16">
            <v>0</v>
          </cell>
          <cell r="O16">
            <v>0.2</v>
          </cell>
          <cell r="P16"/>
          <cell r="Q16">
            <v>0</v>
          </cell>
          <cell r="R16">
            <v>2023</v>
          </cell>
          <cell r="S16" t="e">
            <v>#N/A</v>
          </cell>
          <cell r="T16" t="str">
            <v>BCTM3.7</v>
          </cell>
          <cell r="U16" t="str">
            <v>- Công văn số 1626/CATP-CTHC của Công an thành phố Biên Hòa ngày 29/8/2022 về việc lập kế hoạch sử dụng đất năm 2023
- Đăng ký kế hoạch sử dụng đất để thực hiện giao đất</v>
          </cell>
          <cell r="V16"/>
          <cell r="W16">
            <v>0</v>
          </cell>
          <cell r="X16">
            <v>0.2</v>
          </cell>
          <cell r="Y16">
            <v>0.2</v>
          </cell>
          <cell r="Z16">
            <v>0</v>
          </cell>
          <cell r="AA16">
            <v>0</v>
          </cell>
          <cell r="AB16">
            <v>0</v>
          </cell>
          <cell r="AC16">
            <v>0.2</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t="str">
            <v>BCTM3.7CAN</v>
          </cell>
          <cell r="CD16"/>
        </row>
        <row r="17">
          <cell r="E17" t="str">
            <v>DA</v>
          </cell>
          <cell r="F17"/>
          <cell r="G17" t="str">
            <v>bienhoa2077</v>
          </cell>
          <cell r="H17" t="str">
            <v>BS</v>
          </cell>
          <cell r="I17" t="str">
            <v>Trụ sở Công an phường Long Bình Tân</v>
          </cell>
          <cell r="J17" t="str">
            <v>Long Bình Tân</v>
          </cell>
          <cell r="K17" t="str">
            <v>BS</v>
          </cell>
          <cell r="L17" t="str">
            <v>CAN</v>
          </cell>
          <cell r="M17">
            <v>0.23</v>
          </cell>
          <cell r="N17">
            <v>0</v>
          </cell>
          <cell r="O17">
            <v>0.23</v>
          </cell>
          <cell r="P17"/>
          <cell r="Q17">
            <v>0</v>
          </cell>
          <cell r="R17">
            <v>2023</v>
          </cell>
          <cell r="S17" t="e">
            <v>#N/A</v>
          </cell>
          <cell r="T17" t="str">
            <v>BCTM3.7</v>
          </cell>
          <cell r="U17" t="str">
            <v>- Công văn số 1626/CATP-CTHC của Công an thành phố Biên Hòa ngày 29/8/2022 về việc lập kế hoạch sử dụng đất năm 2023
- Đăng ký kế hoạch sử dụng đất để thực hiện giao đất</v>
          </cell>
          <cell r="V17"/>
          <cell r="W17">
            <v>0</v>
          </cell>
          <cell r="X17">
            <v>0.23</v>
          </cell>
          <cell r="Y17">
            <v>0.23</v>
          </cell>
          <cell r="Z17">
            <v>0</v>
          </cell>
          <cell r="AA17">
            <v>0</v>
          </cell>
          <cell r="AB17">
            <v>0</v>
          </cell>
          <cell r="AC17">
            <v>0.23</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cell r="CD17"/>
        </row>
        <row r="18">
          <cell r="E18" t="str">
            <v>DA</v>
          </cell>
          <cell r="F18"/>
          <cell r="G18" t="str">
            <v>bienhoa1121</v>
          </cell>
          <cell r="H18" t="str">
            <v>BS</v>
          </cell>
          <cell r="I18" t="str">
            <v>Trụ sở Công an phường Tam Phước</v>
          </cell>
          <cell r="J18" t="str">
            <v>Tam Phước</v>
          </cell>
          <cell r="K18" t="str">
            <v>BS</v>
          </cell>
          <cell r="L18" t="str">
            <v>CAN</v>
          </cell>
          <cell r="M18">
            <v>0.16</v>
          </cell>
          <cell r="N18">
            <v>0</v>
          </cell>
          <cell r="O18">
            <v>0.16</v>
          </cell>
          <cell r="P18"/>
          <cell r="Q18">
            <v>0</v>
          </cell>
          <cell r="R18">
            <v>2023</v>
          </cell>
          <cell r="S18" t="e">
            <v>#N/A</v>
          </cell>
          <cell r="T18" t="str">
            <v>BCTM3.7</v>
          </cell>
          <cell r="U18" t="str">
            <v>- Công văn số 1626/CATP-CTHC của Công an thành phố Biên Hòa ngày 29/8/2022 về việc lập kế hoạch sử dụng đất năm 2023
- Đăng ký kế hoạch sử dụng đất để thực hiện giao đất
- Văn bản số 273/UBND ngày 15/6/2021 về việc Điều chỉnh quy hoạch vị trí xây dựng Trụ sở Công an phường Tam Phước</v>
          </cell>
          <cell r="V18"/>
          <cell r="W18">
            <v>3.5999999999999921E-3</v>
          </cell>
          <cell r="X18">
            <v>0.15640000000000001</v>
          </cell>
          <cell r="Y18">
            <v>0</v>
          </cell>
          <cell r="Z18">
            <v>0</v>
          </cell>
          <cell r="AA18">
            <v>0</v>
          </cell>
          <cell r="AB18">
            <v>0</v>
          </cell>
          <cell r="AC18">
            <v>0</v>
          </cell>
          <cell r="AD18">
            <v>0</v>
          </cell>
          <cell r="AE18">
            <v>0</v>
          </cell>
          <cell r="AF18">
            <v>0</v>
          </cell>
          <cell r="AG18">
            <v>0</v>
          </cell>
          <cell r="AH18">
            <v>0</v>
          </cell>
          <cell r="AI18">
            <v>0</v>
          </cell>
          <cell r="AJ18">
            <v>0</v>
          </cell>
          <cell r="AK18">
            <v>0.15640000000000001</v>
          </cell>
          <cell r="AL18">
            <v>0</v>
          </cell>
          <cell r="AM18">
            <v>0</v>
          </cell>
          <cell r="AN18">
            <v>0</v>
          </cell>
          <cell r="AO18">
            <v>0</v>
          </cell>
          <cell r="AP18">
            <v>0</v>
          </cell>
          <cell r="AQ18">
            <v>0</v>
          </cell>
          <cell r="AR18">
            <v>0.15640000000000001</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BCTM3.7CAN</v>
          </cell>
        </row>
        <row r="19">
          <cell r="E19" t="str">
            <v>DA</v>
          </cell>
          <cell r="F19"/>
          <cell r="G19" t="str">
            <v>bienhoa1119</v>
          </cell>
          <cell r="H19" t="str">
            <v>BS</v>
          </cell>
          <cell r="I19" t="str">
            <v>Trụ sở Công an phường Phước Tân</v>
          </cell>
          <cell r="J19" t="str">
            <v>Phước Tân</v>
          </cell>
          <cell r="K19" t="str">
            <v>BS</v>
          </cell>
          <cell r="L19" t="str">
            <v>CAN</v>
          </cell>
          <cell r="M19">
            <v>0.05</v>
          </cell>
          <cell r="N19">
            <v>0</v>
          </cell>
          <cell r="O19">
            <v>0.05</v>
          </cell>
          <cell r="P19"/>
          <cell r="Q19">
            <v>0</v>
          </cell>
          <cell r="R19">
            <v>2023</v>
          </cell>
          <cell r="S19" t="e">
            <v>#N/A</v>
          </cell>
          <cell r="T19" t="str">
            <v>BCTM3.7</v>
          </cell>
          <cell r="U19" t="str">
            <v>- Công văn số 1626/CATP-CTHC của Công an thành phố Biên Hòa ngày 29/8/2022 về việc lập kế hoạch sử dụng đất năm 2023
- Đăng ký kế hoạch sử dụng đất để thực hiện giao đất
- Quyết định số 3339/QĐ-UBND ngày 23/10/2019 của UBND tỉnh Đồng Nai (điều chỉnh vị trí)</v>
          </cell>
          <cell r="V19"/>
          <cell r="W19">
            <v>-2.5999999999999912E-3</v>
          </cell>
          <cell r="X19">
            <v>5.2599999999999994E-2</v>
          </cell>
          <cell r="Y19">
            <v>4.9899999999999993E-2</v>
          </cell>
          <cell r="Z19">
            <v>0</v>
          </cell>
          <cell r="AA19">
            <v>0</v>
          </cell>
          <cell r="AB19">
            <v>0</v>
          </cell>
          <cell r="AC19">
            <v>4.9699999999999994E-2</v>
          </cell>
          <cell r="AD19">
            <v>2.0000000000000001E-4</v>
          </cell>
          <cell r="AE19">
            <v>0</v>
          </cell>
          <cell r="AF19">
            <v>0</v>
          </cell>
          <cell r="AG19">
            <v>0</v>
          </cell>
          <cell r="AH19">
            <v>0</v>
          </cell>
          <cell r="AI19">
            <v>0</v>
          </cell>
          <cell r="AJ19">
            <v>0</v>
          </cell>
          <cell r="AK19">
            <v>2.7000000000000001E-3</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2.7000000000000001E-3</v>
          </cell>
          <cell r="BR19">
            <v>0</v>
          </cell>
          <cell r="BS19">
            <v>0</v>
          </cell>
          <cell r="BT19">
            <v>0</v>
          </cell>
          <cell r="BU19">
            <v>0</v>
          </cell>
          <cell r="BV19">
            <v>0</v>
          </cell>
          <cell r="BW19">
            <v>0</v>
          </cell>
          <cell r="BX19">
            <v>0</v>
          </cell>
          <cell r="BY19">
            <v>0</v>
          </cell>
          <cell r="BZ19">
            <v>0</v>
          </cell>
          <cell r="CA19">
            <v>0</v>
          </cell>
          <cell r="CB19">
            <v>0</v>
          </cell>
          <cell r="CC19" t="str">
            <v>BCTM3.7DGD</v>
          </cell>
        </row>
        <row r="20">
          <cell r="E20"/>
          <cell r="F20"/>
          <cell r="G20"/>
          <cell r="H20" t="e">
            <v>#N/A</v>
          </cell>
          <cell r="I20" t="str">
            <v>II. Dự án thu hồi theo khoản 2 Điều 62 - Luật đất đai 2013</v>
          </cell>
          <cell r="J20"/>
          <cell r="K20" t="e">
            <v>#N/A</v>
          </cell>
          <cell r="L20"/>
          <cell r="M20"/>
          <cell r="N20"/>
          <cell r="O20"/>
          <cell r="P20"/>
          <cell r="Q20"/>
          <cell r="R20"/>
          <cell r="S20" t="e">
            <v>#N/A</v>
          </cell>
          <cell r="T20" t="str">
            <v>BCTM3.7</v>
          </cell>
          <cell r="U20"/>
          <cell r="V20"/>
          <cell r="W20"/>
          <cell r="X20">
            <v>0</v>
          </cell>
          <cell r="Y20">
            <v>0</v>
          </cell>
          <cell r="Z20">
            <v>0</v>
          </cell>
          <cell r="AA20"/>
          <cell r="AB20"/>
          <cell r="AC20"/>
          <cell r="AD20"/>
          <cell r="AE20"/>
          <cell r="AF20"/>
          <cell r="AG20"/>
          <cell r="AH20"/>
          <cell r="AI20"/>
          <cell r="AJ20"/>
          <cell r="AK20">
            <v>0</v>
          </cell>
          <cell r="AL20"/>
          <cell r="AM20"/>
          <cell r="AN20"/>
          <cell r="AO20"/>
          <cell r="AP20"/>
          <cell r="AQ20"/>
          <cell r="AR20"/>
          <cell r="AS20"/>
          <cell r="AT20"/>
          <cell r="AU20"/>
          <cell r="AV20"/>
          <cell r="AW20"/>
          <cell r="AX20"/>
          <cell r="AY20"/>
          <cell r="AZ20"/>
          <cell r="BA20"/>
          <cell r="BB20"/>
          <cell r="BC20"/>
          <cell r="BD20"/>
          <cell r="BE20"/>
          <cell r="BF20"/>
          <cell r="BG20"/>
          <cell r="BH20"/>
          <cell r="BI20"/>
          <cell r="BJ20"/>
          <cell r="BK20"/>
          <cell r="BL20"/>
          <cell r="BM20"/>
          <cell r="BN20"/>
          <cell r="BO20"/>
          <cell r="BP20"/>
          <cell r="BQ20"/>
          <cell r="BR20"/>
          <cell r="BS20"/>
          <cell r="BT20"/>
          <cell r="BU20"/>
          <cell r="BV20"/>
          <cell r="BW20"/>
          <cell r="BX20"/>
          <cell r="BY20"/>
          <cell r="BZ20"/>
          <cell r="CA20"/>
          <cell r="CB20"/>
        </row>
        <row r="21">
          <cell r="E21" t="str">
            <v>DA</v>
          </cell>
          <cell r="F21"/>
          <cell r="G21" t="str">
            <v>bienhoa488</v>
          </cell>
          <cell r="H21" t="str">
            <v>DA</v>
          </cell>
          <cell r="I21" t="str">
            <v>Cao tốc Biên Hòa - Phú Mỹ - Vũng Tàu</v>
          </cell>
          <cell r="J21" t="str">
            <v>Phước Tân, Tam Phước</v>
          </cell>
          <cell r="K21" t="e">
            <v>#N/A</v>
          </cell>
          <cell r="L21" t="str">
            <v>DGT</v>
          </cell>
          <cell r="M21">
            <v>59.35</v>
          </cell>
          <cell r="N21"/>
          <cell r="O21">
            <v>59.35</v>
          </cell>
          <cell r="P21"/>
          <cell r="Q21" t="str">
            <v>CTĐT</v>
          </cell>
          <cell r="R21">
            <v>2022</v>
          </cell>
          <cell r="S21" t="e">
            <v>#N/A</v>
          </cell>
          <cell r="T21" t="str">
            <v>BCTM3.7</v>
          </cell>
          <cell r="U21" t="str">
            <v xml:space="preserve">- Ngày 16/6/2022, Quốc hội có Nghị quyết số 59/2022/QH15 về chủ trương đầu tư Dự án đầu tư xây dựng đường bộ cao tốc Biên Hòa – Vũng Tàu (Giai đoạn 1).
- Ngày 25/7/2022, Chính phủ có Nghị quyết số 90/NQ-CP về việc Triển khai Nghị quyết số 59/2022/QH15 ngày 16 tháng 6 năm 2022 của Quốc hội về chủ trương đầu tư Dự án đầu tư xây dựng đường bộ cao tốc Biên Hòa – Vũng Tàu (Giai đoạn 1).
- Ngày 09/8/2022, UBND tỉnh Đồng Nai có Văn bản số 179/KH-UBND ban hành kế hoạch triển khai thực hiện dự án đường cao tốc Biên Hòa – Vũng Tàu (dự án thành phần 1).
- Ngày 07/9/2022, Thủ tướng Chính phủ có Quyết định số 1049/QĐ-TTg về việc dừng chủ trương đầu tư Dự án đầu tư xây dưng đường cao tốc Biên Hòa – Vũng Tàu (giai đoạn 1) theo phương thức đôi tác công tư.
- Ngày 26/9/2022, UBND tỉnh Đồng Nai có Quyết định số 2594/QĐ-UBND về việc Duyệt kế hoạch lựa chọn nhà thầu các gói thầu chuẩn bị đầu tư bước lập BCNCKT đầu tư xây dựng đường bộ cao tốc Biên Hòa – Vũng Tàu giai đoạn 1 (dự án thành phần 1).
- Dự kiến ngày 26/10/2022 hoàn thành công tác lựa chọn và ký hợp đồng đơn vị tư vấn lập BCNCKT, lập Đánh giá tác động môi trường và thiết mốc GPMB và hoàn tất hồ sơ BCNCKT trình thẩm định trước ngày 31/10/2022. </v>
          </cell>
          <cell r="V21"/>
          <cell r="W21"/>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cell r="CA21"/>
          <cell r="CB21"/>
          <cell r="CC21" t="str">
            <v>BCTM3.7DGT</v>
          </cell>
          <cell r="CD21"/>
        </row>
        <row r="22">
          <cell r="E22"/>
          <cell r="F22"/>
          <cell r="G22" t="str">
            <v>bienhoa488</v>
          </cell>
          <cell r="H22" t="str">
            <v>DA</v>
          </cell>
          <cell r="I22" t="str">
            <v>Cao tốc Biên Hòa - Phú Mỹ - Vũng Tàu</v>
          </cell>
          <cell r="J22" t="str">
            <v>Phước Tân</v>
          </cell>
          <cell r="K22" t="e">
            <v>#N/A</v>
          </cell>
          <cell r="L22" t="str">
            <v>DGT</v>
          </cell>
          <cell r="M22">
            <v>26.95</v>
          </cell>
          <cell r="N22"/>
          <cell r="O22">
            <v>26.95</v>
          </cell>
          <cell r="P22"/>
          <cell r="Q22" t="str">
            <v>CTĐT</v>
          </cell>
          <cell r="R22">
            <v>2022</v>
          </cell>
          <cell r="S22" t="e">
            <v>#N/A</v>
          </cell>
          <cell r="T22"/>
          <cell r="U22"/>
          <cell r="V22"/>
          <cell r="W22"/>
          <cell r="X22">
            <v>27.159999999999993</v>
          </cell>
          <cell r="Y22">
            <v>18.829999999999998</v>
          </cell>
          <cell r="Z22">
            <v>0</v>
          </cell>
          <cell r="AA22">
            <v>0</v>
          </cell>
          <cell r="AB22">
            <v>0</v>
          </cell>
          <cell r="AC22">
            <v>9.09</v>
          </cell>
          <cell r="AD22">
            <v>9.74</v>
          </cell>
          <cell r="AE22">
            <v>0</v>
          </cell>
          <cell r="AF22">
            <v>0</v>
          </cell>
          <cell r="AG22">
            <v>0</v>
          </cell>
          <cell r="AH22">
            <v>0</v>
          </cell>
          <cell r="AI22">
            <v>0</v>
          </cell>
          <cell r="AJ22">
            <v>0</v>
          </cell>
          <cell r="AK22">
            <v>8.3299999999999947</v>
          </cell>
          <cell r="AL22">
            <v>0</v>
          </cell>
          <cell r="AM22">
            <v>0</v>
          </cell>
          <cell r="AN22">
            <v>0</v>
          </cell>
          <cell r="AO22"/>
          <cell r="AP22">
            <v>0</v>
          </cell>
          <cell r="AQ22">
            <v>0</v>
          </cell>
          <cell r="AR22">
            <v>0.28999999999999998</v>
          </cell>
          <cell r="AS22">
            <v>0</v>
          </cell>
          <cell r="AT22">
            <v>0</v>
          </cell>
          <cell r="AU22">
            <v>1.9600000000000004</v>
          </cell>
          <cell r="AV22">
            <v>1.8100000000000003</v>
          </cell>
          <cell r="AW22">
            <v>0.05</v>
          </cell>
          <cell r="AX22">
            <v>0.1</v>
          </cell>
          <cell r="AY22">
            <v>0</v>
          </cell>
          <cell r="AZ22">
            <v>0</v>
          </cell>
          <cell r="BA22">
            <v>0</v>
          </cell>
          <cell r="BB22">
            <v>0</v>
          </cell>
          <cell r="BC22">
            <v>0</v>
          </cell>
          <cell r="BD22"/>
          <cell r="BE22">
            <v>0</v>
          </cell>
          <cell r="BF22">
            <v>0</v>
          </cell>
          <cell r="BG22">
            <v>0</v>
          </cell>
          <cell r="BH22">
            <v>0</v>
          </cell>
          <cell r="BI22">
            <v>0</v>
          </cell>
          <cell r="BJ22">
            <v>0</v>
          </cell>
          <cell r="BK22">
            <v>0</v>
          </cell>
          <cell r="BL22">
            <v>0</v>
          </cell>
          <cell r="BM22">
            <v>0</v>
          </cell>
          <cell r="BN22">
            <v>0</v>
          </cell>
          <cell r="BO22">
            <v>0</v>
          </cell>
          <cell r="BP22">
            <v>0</v>
          </cell>
          <cell r="BQ22">
            <v>6.0799999999999947</v>
          </cell>
          <cell r="BR22">
            <v>0</v>
          </cell>
          <cell r="BS22">
            <v>0</v>
          </cell>
          <cell r="BT22">
            <v>0</v>
          </cell>
          <cell r="BU22">
            <v>0</v>
          </cell>
          <cell r="BV22">
            <v>0</v>
          </cell>
          <cell r="BW22">
            <v>0</v>
          </cell>
          <cell r="BX22">
            <v>0</v>
          </cell>
          <cell r="BY22">
            <v>0</v>
          </cell>
          <cell r="BZ22"/>
          <cell r="CA22"/>
          <cell r="CB22"/>
          <cell r="CC22"/>
          <cell r="CD22"/>
        </row>
        <row r="23">
          <cell r="E23"/>
          <cell r="F23"/>
          <cell r="G23" t="str">
            <v>bienhoa488</v>
          </cell>
          <cell r="H23" t="str">
            <v>DA</v>
          </cell>
          <cell r="I23" t="str">
            <v>Cao tốc Biên Hòa - Phú Mỹ - Vũng Tàu</v>
          </cell>
          <cell r="J23" t="str">
            <v>Tam Phước</v>
          </cell>
          <cell r="K23" t="e">
            <v>#N/A</v>
          </cell>
          <cell r="L23" t="str">
            <v>DGT</v>
          </cell>
          <cell r="M23">
            <v>32.4</v>
          </cell>
          <cell r="N23"/>
          <cell r="O23">
            <v>32.4</v>
          </cell>
          <cell r="P23"/>
          <cell r="Q23" t="str">
            <v>CTĐT</v>
          </cell>
          <cell r="R23">
            <v>2022</v>
          </cell>
          <cell r="S23" t="e">
            <v>#N/A</v>
          </cell>
          <cell r="T23"/>
          <cell r="U23"/>
          <cell r="V23"/>
          <cell r="W23"/>
          <cell r="X23">
            <v>32.400000000000006</v>
          </cell>
          <cell r="Y23">
            <v>23.85</v>
          </cell>
          <cell r="Z23">
            <v>0</v>
          </cell>
          <cell r="AA23">
            <v>0</v>
          </cell>
          <cell r="AB23">
            <v>0</v>
          </cell>
          <cell r="AC23">
            <v>5.01</v>
          </cell>
          <cell r="AD23">
            <v>17.989999999999998</v>
          </cell>
          <cell r="AE23">
            <v>0</v>
          </cell>
          <cell r="AF23">
            <v>0</v>
          </cell>
          <cell r="AG23">
            <v>0</v>
          </cell>
          <cell r="AH23">
            <v>0.85</v>
          </cell>
          <cell r="AI23">
            <v>0</v>
          </cell>
          <cell r="AJ23">
            <v>0</v>
          </cell>
          <cell r="AK23">
            <v>8.5500000000000007</v>
          </cell>
          <cell r="AL23">
            <v>0</v>
          </cell>
          <cell r="AM23">
            <v>0</v>
          </cell>
          <cell r="AN23">
            <v>1.35</v>
          </cell>
          <cell r="AO23"/>
          <cell r="AP23">
            <v>0</v>
          </cell>
          <cell r="AQ23">
            <v>0</v>
          </cell>
          <cell r="AR23">
            <v>0.73</v>
          </cell>
          <cell r="AS23">
            <v>0</v>
          </cell>
          <cell r="AT23">
            <v>0</v>
          </cell>
          <cell r="AU23">
            <v>3.88</v>
          </cell>
          <cell r="AV23">
            <v>3.31</v>
          </cell>
          <cell r="AW23">
            <v>0.56999999999999995</v>
          </cell>
          <cell r="AX23">
            <v>0</v>
          </cell>
          <cell r="AY23">
            <v>0</v>
          </cell>
          <cell r="AZ23">
            <v>0</v>
          </cell>
          <cell r="BA23">
            <v>0</v>
          </cell>
          <cell r="BB23">
            <v>0</v>
          </cell>
          <cell r="BC23">
            <v>0</v>
          </cell>
          <cell r="BD23"/>
          <cell r="BE23">
            <v>0</v>
          </cell>
          <cell r="BF23">
            <v>0</v>
          </cell>
          <cell r="BG23">
            <v>0</v>
          </cell>
          <cell r="BH23">
            <v>0</v>
          </cell>
          <cell r="BI23">
            <v>0</v>
          </cell>
          <cell r="BJ23">
            <v>0</v>
          </cell>
          <cell r="BK23">
            <v>0</v>
          </cell>
          <cell r="BL23">
            <v>0</v>
          </cell>
          <cell r="BM23">
            <v>0</v>
          </cell>
          <cell r="BN23">
            <v>0</v>
          </cell>
          <cell r="BO23">
            <v>0</v>
          </cell>
          <cell r="BP23">
            <v>0</v>
          </cell>
          <cell r="BQ23">
            <v>2.59</v>
          </cell>
          <cell r="BR23">
            <v>0</v>
          </cell>
          <cell r="BS23">
            <v>0</v>
          </cell>
          <cell r="BT23">
            <v>0</v>
          </cell>
          <cell r="BU23">
            <v>0</v>
          </cell>
          <cell r="BV23">
            <v>0</v>
          </cell>
          <cell r="BW23">
            <v>0</v>
          </cell>
          <cell r="BX23">
            <v>0</v>
          </cell>
          <cell r="BY23">
            <v>0</v>
          </cell>
          <cell r="BZ23"/>
          <cell r="CA23"/>
          <cell r="CB23"/>
          <cell r="CC23"/>
          <cell r="CD23"/>
        </row>
        <row r="24">
          <cell r="E24"/>
          <cell r="F24"/>
          <cell r="G24"/>
          <cell r="H24" t="e">
            <v>#N/A</v>
          </cell>
          <cell r="I24" t="str">
            <v>III. Dự án thu hồi theo khoản 3 Điều 62 - Luật đất đai 2013</v>
          </cell>
          <cell r="J24"/>
          <cell r="K24" t="e">
            <v>#N/A</v>
          </cell>
          <cell r="L24"/>
          <cell r="M24"/>
          <cell r="N24">
            <v>0</v>
          </cell>
          <cell r="O24"/>
          <cell r="P24"/>
          <cell r="Q24"/>
          <cell r="R24"/>
          <cell r="S24" t="e">
            <v>#N/A</v>
          </cell>
          <cell r="T24" t="str">
            <v>BCTM3.7</v>
          </cell>
          <cell r="U24"/>
          <cell r="V24"/>
          <cell r="W24">
            <v>0</v>
          </cell>
          <cell r="X24">
            <v>0</v>
          </cell>
          <cell r="Y24">
            <v>0</v>
          </cell>
          <cell r="Z24">
            <v>0</v>
          </cell>
          <cell r="AA24"/>
          <cell r="AB24"/>
          <cell r="AC24"/>
          <cell r="AD24"/>
          <cell r="AE24"/>
          <cell r="AF24"/>
          <cell r="AG24"/>
          <cell r="AH24"/>
          <cell r="AI24"/>
          <cell r="AJ24"/>
          <cell r="AK24">
            <v>0</v>
          </cell>
          <cell r="AL24"/>
          <cell r="AM24"/>
          <cell r="AN24"/>
          <cell r="AO24"/>
          <cell r="AP24"/>
          <cell r="AQ24"/>
          <cell r="AR24"/>
          <cell r="AS24"/>
          <cell r="AT24"/>
          <cell r="AU24">
            <v>0</v>
          </cell>
          <cell r="AV24"/>
          <cell r="AW24"/>
          <cell r="AX24"/>
          <cell r="AY24"/>
          <cell r="AZ24"/>
          <cell r="BA24"/>
          <cell r="BB24"/>
          <cell r="BC24"/>
          <cell r="BD24"/>
          <cell r="BE24"/>
          <cell r="BF24"/>
          <cell r="BG24"/>
          <cell r="BH24"/>
          <cell r="BI24"/>
          <cell r="BJ24"/>
          <cell r="BK24"/>
          <cell r="BL24"/>
          <cell r="BM24"/>
          <cell r="BN24"/>
          <cell r="BO24"/>
          <cell r="BP24"/>
          <cell r="BQ24"/>
          <cell r="BR24"/>
          <cell r="BS24"/>
          <cell r="BT24"/>
          <cell r="BU24"/>
          <cell r="BV24"/>
          <cell r="BW24"/>
          <cell r="BX24"/>
          <cell r="BY24"/>
          <cell r="BZ24"/>
          <cell r="CA24"/>
          <cell r="CB24"/>
          <cell r="CC24"/>
          <cell r="CD24"/>
        </row>
        <row r="25">
          <cell r="E25"/>
          <cell r="F25"/>
          <cell r="G25"/>
          <cell r="H25" t="e">
            <v>#N/A</v>
          </cell>
          <cell r="I25" t="str">
            <v>a) Dự án xây dựng trụ sở cơ quan nhà nước, tổ chức chính trị, tổ chức chính trị - xã hội; công trình di tích lịch sử - văn hóa, danh lam thắng cảnh được xếp hạng, công viên, quảng trường, tượng đài, bia tưởng niệm, công trình sự nghiệp công cấp địa phương</v>
          </cell>
          <cell r="J25"/>
          <cell r="K25" t="e">
            <v>#N/A</v>
          </cell>
          <cell r="L25"/>
          <cell r="M25"/>
          <cell r="N25"/>
          <cell r="O25"/>
          <cell r="P25"/>
          <cell r="Q25"/>
          <cell r="R25"/>
          <cell r="S25" t="e">
            <v>#N/A</v>
          </cell>
          <cell r="T25" t="str">
            <v>BCTM3.7</v>
          </cell>
          <cell r="U25"/>
          <cell r="V25"/>
          <cell r="W25">
            <v>0</v>
          </cell>
          <cell r="X25">
            <v>0</v>
          </cell>
          <cell r="Y25">
            <v>0</v>
          </cell>
          <cell r="Z25">
            <v>0</v>
          </cell>
          <cell r="AA25"/>
          <cell r="AB25"/>
          <cell r="AC25"/>
          <cell r="AD25"/>
          <cell r="AE25"/>
          <cell r="AF25"/>
          <cell r="AG25"/>
          <cell r="AH25"/>
          <cell r="AI25"/>
          <cell r="AJ25"/>
          <cell r="AK25">
            <v>0</v>
          </cell>
          <cell r="AL25"/>
          <cell r="AM25"/>
          <cell r="AN25"/>
          <cell r="AO25"/>
          <cell r="AP25"/>
          <cell r="AQ25"/>
          <cell r="AR25"/>
          <cell r="AS25"/>
          <cell r="AT25"/>
          <cell r="AU25">
            <v>0</v>
          </cell>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row>
        <row r="26">
          <cell r="E26" t="str">
            <v>DA</v>
          </cell>
          <cell r="F26"/>
          <cell r="G26" t="str">
            <v>bienhoa1124_1</v>
          </cell>
          <cell r="H26" t="str">
            <v>DA</v>
          </cell>
          <cell r="I26" t="str">
            <v>Cụm kho vật chứng của Cục Thi hành án dân sự tỉnh Đồng Nai</v>
          </cell>
          <cell r="J26" t="str">
            <v>Bửu Long</v>
          </cell>
          <cell r="K26" t="e">
            <v>#N/A</v>
          </cell>
          <cell r="L26" t="str">
            <v>TSC</v>
          </cell>
          <cell r="M26">
            <v>0.2</v>
          </cell>
          <cell r="N26"/>
          <cell r="O26">
            <v>0.2</v>
          </cell>
          <cell r="P26">
            <v>24</v>
          </cell>
          <cell r="Q26" t="str">
            <v>HT</v>
          </cell>
          <cell r="R26">
            <v>2021</v>
          </cell>
          <cell r="S26" t="e">
            <v>#N/A</v>
          </cell>
          <cell r="T26" t="str">
            <v>BCTM3.7</v>
          </cell>
          <cell r="U26" t="str">
            <v>+ Văn bản số 1594/SKHĐT-TĐ ngày 08/5/2020 của Sở Kế hoạch và Đầu tư về việc đăng ký kế hoạch sử dụng đất 2020 để thực hiện công tác thu hồi đất, giao đất xây dựng Cụm kho vật chứng của Cục Thi hành án dân sự tỉnh Đồng Nai và Chi cục Thi hành án dân sự thành phố Biên Hòa.
+ Văn bản thỏa thuận địa điểm số 2682/UBND-ĐT ngày 13/3/2017 của UBND thành phố Biên Hòa ;
+ Quyết định số 2232/QĐ-BTP ngày 21/8/2019 của Bộ Tư pháp về việc phê duyệt chủ trương đầu tư dự án ; 
+ Quyết định số 1116/QĐ-TCTHADS ngày 01/10/2019 của Tổng cục Thi hành án dân sự về việc phê duyệt dự toán chi phí chuẩn bị thực hiện dự án ;
+ Quyết định số 1252/QĐ-TCTHADS ngày 31/10/2019 của Tổng cục Thi hành án dân sự về việc phê duyệt Báo cáo kinh tế - kỹ thuật đầu tư xây dựng ;
+ Văn bản số 1396/TCTHADS-KHTC ngày 29/4/2020 của Tổng cục Thi hành án dân sự về việc thông báo kế hoạch đầu tư vốn HSNN năm 2020 dự án Cụm kho vật chứng của Cục Thi hành án dân sự tỉnh Đồng Nai và Chi cục Thi hành án dân sự thành phố Biên Hòa;</v>
          </cell>
          <cell r="V26"/>
          <cell r="W26">
            <v>0</v>
          </cell>
          <cell r="X26">
            <v>0.2</v>
          </cell>
          <cell r="Y26">
            <v>0.2</v>
          </cell>
          <cell r="Z26">
            <v>0</v>
          </cell>
          <cell r="AA26"/>
          <cell r="AB26"/>
          <cell r="AC26"/>
          <cell r="AD26">
            <v>0.2</v>
          </cell>
          <cell r="AE26"/>
          <cell r="AF26"/>
          <cell r="AG26"/>
          <cell r="AH26"/>
          <cell r="AI26"/>
          <cell r="AJ26"/>
          <cell r="AK26">
            <v>0</v>
          </cell>
          <cell r="AL26"/>
          <cell r="AM26"/>
          <cell r="AN26"/>
          <cell r="AO26"/>
          <cell r="AP26"/>
          <cell r="AQ26"/>
          <cell r="AR26"/>
          <cell r="AS26"/>
          <cell r="AT26"/>
          <cell r="AU26">
            <v>0</v>
          </cell>
          <cell r="AV26"/>
          <cell r="AW26"/>
          <cell r="AX26"/>
          <cell r="AY26"/>
          <cell r="AZ26"/>
          <cell r="BA26"/>
          <cell r="BB26"/>
          <cell r="BC26"/>
          <cell r="BD26"/>
          <cell r="BE26"/>
          <cell r="BF26"/>
          <cell r="BG26"/>
          <cell r="BH26"/>
          <cell r="BI26"/>
          <cell r="BJ26"/>
          <cell r="BK26"/>
          <cell r="BL26"/>
          <cell r="BM26"/>
          <cell r="BN26"/>
          <cell r="BO26"/>
          <cell r="BP26"/>
          <cell r="BQ26"/>
          <cell r="BR26"/>
          <cell r="BS26"/>
          <cell r="BT26"/>
          <cell r="BU26"/>
          <cell r="BV26"/>
          <cell r="BW26"/>
          <cell r="BX26"/>
          <cell r="BY26"/>
          <cell r="BZ26"/>
          <cell r="CA26"/>
          <cell r="CB26"/>
          <cell r="CC26"/>
          <cell r="CD26"/>
        </row>
        <row r="27">
          <cell r="E27" t="str">
            <v>DA</v>
          </cell>
          <cell r="F27"/>
          <cell r="G27" t="str">
            <v>bienhoa747</v>
          </cell>
          <cell r="H27" t="str">
            <v>DA</v>
          </cell>
          <cell r="I27" t="str">
            <v>Bảo tồn, tôn tạo khu lăng mộ Trịnh Hoài Đức</v>
          </cell>
          <cell r="J27" t="str">
            <v>Trung Dũng</v>
          </cell>
          <cell r="K27" t="e">
            <v>#N/A</v>
          </cell>
          <cell r="L27" t="str">
            <v>DDT</v>
          </cell>
          <cell r="M27">
            <v>0.61</v>
          </cell>
          <cell r="N27"/>
          <cell r="O27">
            <v>0.61</v>
          </cell>
          <cell r="P27" t="str">
            <v>166+196</v>
          </cell>
          <cell r="Q27" t="str">
            <v>TBTHO</v>
          </cell>
          <cell r="R27">
            <v>2015</v>
          </cell>
          <cell r="S27" t="e">
            <v>#N/A</v>
          </cell>
          <cell r="T27" t="str">
            <v>BCTM3.7</v>
          </cell>
          <cell r="U27" t="str">
            <v>- Quyết định số 5413/QĐ-UBND ngày 05/8/2021 của UBND TP.Biên Hòa v/v giao điều chỉnh, bổ sung kế hoạch đầu tư công năm 2021 nguồn vốn ngân sách TP.Biên Hòa (lần 1)</v>
          </cell>
          <cell r="V27"/>
          <cell r="W27">
            <v>0</v>
          </cell>
          <cell r="X27">
            <v>0.60999999999999988</v>
          </cell>
          <cell r="Y27">
            <v>0.06</v>
          </cell>
          <cell r="Z27">
            <v>0</v>
          </cell>
          <cell r="AA27">
            <v>0</v>
          </cell>
          <cell r="AB27">
            <v>0</v>
          </cell>
          <cell r="AC27">
            <v>0</v>
          </cell>
          <cell r="AD27">
            <v>0.06</v>
          </cell>
          <cell r="AE27">
            <v>0</v>
          </cell>
          <cell r="AF27">
            <v>0</v>
          </cell>
          <cell r="AG27">
            <v>0</v>
          </cell>
          <cell r="AH27">
            <v>0</v>
          </cell>
          <cell r="AI27">
            <v>0</v>
          </cell>
          <cell r="AJ27">
            <v>0</v>
          </cell>
          <cell r="AK27">
            <v>0.54999999999999993</v>
          </cell>
          <cell r="AL27">
            <v>0</v>
          </cell>
          <cell r="AM27">
            <v>0</v>
          </cell>
          <cell r="AN27">
            <v>0</v>
          </cell>
          <cell r="AO27">
            <v>0</v>
          </cell>
          <cell r="AP27">
            <v>0</v>
          </cell>
          <cell r="AQ27">
            <v>0</v>
          </cell>
          <cell r="AR27">
            <v>0</v>
          </cell>
          <cell r="AS27">
            <v>0</v>
          </cell>
          <cell r="AT27">
            <v>0</v>
          </cell>
          <cell r="AU27">
            <v>0.08</v>
          </cell>
          <cell r="AV27">
            <v>7.0000000000000007E-2</v>
          </cell>
          <cell r="AW27">
            <v>0</v>
          </cell>
          <cell r="AX27">
            <v>0</v>
          </cell>
          <cell r="AY27">
            <v>0</v>
          </cell>
          <cell r="AZ27">
            <v>0</v>
          </cell>
          <cell r="BA27">
            <v>0</v>
          </cell>
          <cell r="BB27">
            <v>0</v>
          </cell>
          <cell r="BC27">
            <v>0</v>
          </cell>
          <cell r="BD27">
            <v>0</v>
          </cell>
          <cell r="BE27">
            <v>0</v>
          </cell>
          <cell r="BF27">
            <v>0</v>
          </cell>
          <cell r="BG27">
            <v>0</v>
          </cell>
          <cell r="BH27">
            <v>0</v>
          </cell>
          <cell r="BI27">
            <v>0.01</v>
          </cell>
          <cell r="BJ27">
            <v>0</v>
          </cell>
          <cell r="BK27">
            <v>0</v>
          </cell>
          <cell r="BL27">
            <v>0</v>
          </cell>
          <cell r="BM27">
            <v>0</v>
          </cell>
          <cell r="BN27">
            <v>0</v>
          </cell>
          <cell r="BO27">
            <v>0</v>
          </cell>
          <cell r="BP27">
            <v>0</v>
          </cell>
          <cell r="BQ27">
            <v>0</v>
          </cell>
          <cell r="BR27">
            <v>0.47</v>
          </cell>
          <cell r="BS27">
            <v>0</v>
          </cell>
          <cell r="BT27">
            <v>0</v>
          </cell>
          <cell r="BU27">
            <v>0</v>
          </cell>
          <cell r="BV27">
            <v>0</v>
          </cell>
          <cell r="BW27">
            <v>0</v>
          </cell>
          <cell r="BX27">
            <v>0</v>
          </cell>
          <cell r="BY27">
            <v>0</v>
          </cell>
          <cell r="BZ27">
            <v>0</v>
          </cell>
          <cell r="CA27">
            <v>0</v>
          </cell>
          <cell r="CB27">
            <v>0</v>
          </cell>
          <cell r="CC27"/>
          <cell r="CD27"/>
        </row>
        <row r="28">
          <cell r="E28" t="str">
            <v>DA</v>
          </cell>
          <cell r="F28"/>
          <cell r="G28" t="str">
            <v>bienhoa264</v>
          </cell>
          <cell r="H28" t="str">
            <v>DA</v>
          </cell>
          <cell r="I28" t="str">
            <v>Mở rộng trường THCS Hòa Hưng</v>
          </cell>
          <cell r="J28" t="str">
            <v>An Hòa</v>
          </cell>
          <cell r="K28" t="e">
            <v>#N/A</v>
          </cell>
          <cell r="L28" t="str">
            <v>DGD</v>
          </cell>
          <cell r="M28">
            <v>0.24</v>
          </cell>
          <cell r="N28"/>
          <cell r="O28">
            <v>0.24</v>
          </cell>
          <cell r="P28" t="str">
            <v>38+196</v>
          </cell>
          <cell r="Q28" t="str">
            <v>QĐTHO 1P</v>
          </cell>
          <cell r="R28">
            <v>2017</v>
          </cell>
          <cell r="S28" t="e">
            <v>#N/A</v>
          </cell>
          <cell r="T28" t="str">
            <v>BCTM3.7</v>
          </cell>
          <cell r="U28" t="str">
            <v>Nghị quyết số 84/2019/NQ-HĐND ngày 27/8/2019 của HĐND thành phố về việc sửa đổi, bổ sung kế hoạch đầu tư công trung hạn 5 năm 2016-2020</v>
          </cell>
          <cell r="V28"/>
          <cell r="W28">
            <v>0</v>
          </cell>
          <cell r="X28">
            <v>0.24</v>
          </cell>
          <cell r="Y28">
            <v>0.11</v>
          </cell>
          <cell r="Z28">
            <v>0</v>
          </cell>
          <cell r="AA28"/>
          <cell r="AB28"/>
          <cell r="AC28">
            <v>0.11</v>
          </cell>
          <cell r="AD28"/>
          <cell r="AE28"/>
          <cell r="AF28"/>
          <cell r="AG28"/>
          <cell r="AH28"/>
          <cell r="AI28"/>
          <cell r="AJ28"/>
          <cell r="AK28">
            <v>0.13</v>
          </cell>
          <cell r="AL28"/>
          <cell r="AM28"/>
          <cell r="AN28"/>
          <cell r="AO28"/>
          <cell r="AP28"/>
          <cell r="AQ28"/>
          <cell r="AR28"/>
          <cell r="AS28"/>
          <cell r="AT28"/>
          <cell r="AU28">
            <v>0.04</v>
          </cell>
          <cell r="AV28">
            <v>0.02</v>
          </cell>
          <cell r="AW28"/>
          <cell r="AX28"/>
          <cell r="AY28"/>
          <cell r="AZ28"/>
          <cell r="BA28"/>
          <cell r="BB28"/>
          <cell r="BC28"/>
          <cell r="BD28"/>
          <cell r="BE28"/>
          <cell r="BF28"/>
          <cell r="BG28"/>
          <cell r="BH28">
            <v>0.02</v>
          </cell>
          <cell r="BI28"/>
          <cell r="BJ28"/>
          <cell r="BK28"/>
          <cell r="BL28"/>
          <cell r="BM28"/>
          <cell r="BN28"/>
          <cell r="BO28"/>
          <cell r="BP28">
            <v>0.09</v>
          </cell>
          <cell r="BQ28"/>
          <cell r="BR28"/>
          <cell r="BS28"/>
          <cell r="BT28"/>
          <cell r="BU28"/>
          <cell r="BV28"/>
          <cell r="BW28"/>
          <cell r="BX28"/>
          <cell r="BY28"/>
          <cell r="BZ28"/>
          <cell r="CA28"/>
          <cell r="CB28"/>
          <cell r="CC28" t="str">
            <v>2017DGD</v>
          </cell>
          <cell r="CD28"/>
          <cell r="CE28"/>
          <cell r="CF28"/>
          <cell r="CG28"/>
          <cell r="CH28"/>
          <cell r="CI28"/>
          <cell r="CJ28"/>
          <cell r="CK28"/>
        </row>
        <row r="29">
          <cell r="E29" t="str">
            <v>DA</v>
          </cell>
          <cell r="F29"/>
          <cell r="G29" t="str">
            <v>bienhoa291</v>
          </cell>
          <cell r="H29" t="str">
            <v>DA</v>
          </cell>
          <cell r="I29" t="str">
            <v>Trường TH Trảng Dài 2 (Kp4)</v>
          </cell>
          <cell r="J29" t="str">
            <v>Trảng Dài</v>
          </cell>
          <cell r="K29" t="e">
            <v>#N/A</v>
          </cell>
          <cell r="L29" t="str">
            <v>DGD</v>
          </cell>
          <cell r="M29">
            <v>1.18</v>
          </cell>
          <cell r="N29"/>
          <cell r="O29">
            <v>1.18</v>
          </cell>
          <cell r="P29">
            <v>91</v>
          </cell>
          <cell r="Q29" t="str">
            <v>TBTHO</v>
          </cell>
          <cell r="R29">
            <v>2018</v>
          </cell>
          <cell r="S29" t="e">
            <v>#N/A</v>
          </cell>
          <cell r="T29" t="str">
            <v>BCTM3.7</v>
          </cell>
          <cell r="U29" t="str">
            <v>Nghị quyết số 33/2017/NQ-HĐND ngày 24/10/2017 của HĐND thành phố Biên Hòa</v>
          </cell>
          <cell r="V29"/>
          <cell r="W29">
            <v>0</v>
          </cell>
          <cell r="X29">
            <v>1.18</v>
          </cell>
          <cell r="Y29">
            <v>1.02</v>
          </cell>
          <cell r="Z29">
            <v>0</v>
          </cell>
          <cell r="AA29"/>
          <cell r="AB29"/>
          <cell r="AC29">
            <v>0.66</v>
          </cell>
          <cell r="AD29">
            <v>0.36</v>
          </cell>
          <cell r="AE29"/>
          <cell r="AF29"/>
          <cell r="AG29"/>
          <cell r="AH29"/>
          <cell r="AI29"/>
          <cell r="AJ29"/>
          <cell r="AK29">
            <v>0.16</v>
          </cell>
          <cell r="AL29"/>
          <cell r="AM29"/>
          <cell r="AN29"/>
          <cell r="AO29"/>
          <cell r="AP29"/>
          <cell r="AQ29"/>
          <cell r="AR29"/>
          <cell r="AS29"/>
          <cell r="AT29"/>
          <cell r="AU29">
            <v>0.08</v>
          </cell>
          <cell r="AV29">
            <v>0.08</v>
          </cell>
          <cell r="AW29"/>
          <cell r="AX29"/>
          <cell r="AY29"/>
          <cell r="AZ29"/>
          <cell r="BA29"/>
          <cell r="BB29"/>
          <cell r="BC29"/>
          <cell r="BD29"/>
          <cell r="BE29"/>
          <cell r="BF29"/>
          <cell r="BG29"/>
          <cell r="BH29"/>
          <cell r="BI29"/>
          <cell r="BJ29"/>
          <cell r="BK29"/>
          <cell r="BL29"/>
          <cell r="BM29"/>
          <cell r="BN29"/>
          <cell r="BO29"/>
          <cell r="BP29"/>
          <cell r="BQ29">
            <v>0.08</v>
          </cell>
          <cell r="BR29"/>
          <cell r="BS29"/>
          <cell r="BT29"/>
          <cell r="BU29"/>
          <cell r="BV29"/>
          <cell r="BW29"/>
          <cell r="BX29"/>
          <cell r="BY29"/>
          <cell r="BZ29"/>
          <cell r="CA29"/>
          <cell r="CB29"/>
          <cell r="CC29"/>
          <cell r="CD29"/>
          <cell r="CE29"/>
          <cell r="CF29"/>
          <cell r="CG29"/>
          <cell r="CH29"/>
          <cell r="CI29"/>
          <cell r="CJ29"/>
          <cell r="CK29"/>
        </row>
        <row r="30">
          <cell r="E30" t="str">
            <v>DA</v>
          </cell>
          <cell r="F30"/>
          <cell r="G30" t="str">
            <v>bienhoa298</v>
          </cell>
          <cell r="H30" t="str">
            <v>DA</v>
          </cell>
          <cell r="I30" t="str">
            <v>Trường TH Tân Hiệp (mới)</v>
          </cell>
          <cell r="J30" t="str">
            <v>Tân Hiệp</v>
          </cell>
          <cell r="K30" t="e">
            <v>#N/A</v>
          </cell>
          <cell r="L30" t="str">
            <v>DGD</v>
          </cell>
          <cell r="M30">
            <v>1.33</v>
          </cell>
          <cell r="N30"/>
          <cell r="O30">
            <v>1.33</v>
          </cell>
          <cell r="P30">
            <v>91</v>
          </cell>
          <cell r="Q30" t="str">
            <v>QĐTHO 1P</v>
          </cell>
          <cell r="R30">
            <v>2018</v>
          </cell>
          <cell r="S30" t="e">
            <v>#N/A</v>
          </cell>
          <cell r="T30" t="str">
            <v>BCTM3.7</v>
          </cell>
          <cell r="U30" t="str">
            <v>Quyết định số 3522/QĐ-UBND ngày 02/08/2018 của UBND thành phố Biên Hòa về việc điều chỉnh, bổ sung chỉ tiêu kế hoạch vốn đầu tư công năm 2018
Quyết định số 5838/QĐ-UBND ngày 19/12/2018 của UBND thành phố Biên Hòa về việc giao chỉ tiêu đầu tư công năm 2019</v>
          </cell>
          <cell r="V30"/>
          <cell r="W30">
            <v>0</v>
          </cell>
          <cell r="X30">
            <v>1.33</v>
          </cell>
          <cell r="Y30">
            <v>1.31</v>
          </cell>
          <cell r="Z30">
            <v>0</v>
          </cell>
          <cell r="AA30"/>
          <cell r="AB30"/>
          <cell r="AC30">
            <v>0.49</v>
          </cell>
          <cell r="AD30">
            <v>0.82</v>
          </cell>
          <cell r="AE30"/>
          <cell r="AF30"/>
          <cell r="AG30"/>
          <cell r="AH30"/>
          <cell r="AI30"/>
          <cell r="AJ30"/>
          <cell r="AK30">
            <v>0.02</v>
          </cell>
          <cell r="AL30"/>
          <cell r="AM30"/>
          <cell r="AN30"/>
          <cell r="AO30"/>
          <cell r="AP30"/>
          <cell r="AQ30"/>
          <cell r="AR30"/>
          <cell r="AS30"/>
          <cell r="AT30"/>
          <cell r="AU30">
            <v>0.01</v>
          </cell>
          <cell r="AV30">
            <v>0.01</v>
          </cell>
          <cell r="AW30"/>
          <cell r="AX30"/>
          <cell r="AY30"/>
          <cell r="AZ30"/>
          <cell r="BA30"/>
          <cell r="BB30"/>
          <cell r="BC30"/>
          <cell r="BD30"/>
          <cell r="BE30"/>
          <cell r="BF30"/>
          <cell r="BG30"/>
          <cell r="BH30"/>
          <cell r="BI30"/>
          <cell r="BJ30"/>
          <cell r="BK30"/>
          <cell r="BL30"/>
          <cell r="BM30"/>
          <cell r="BN30"/>
          <cell r="BO30"/>
          <cell r="BP30"/>
          <cell r="BQ30">
            <v>0.01</v>
          </cell>
          <cell r="BR30"/>
          <cell r="BS30"/>
          <cell r="BT30"/>
          <cell r="BU30"/>
          <cell r="BV30"/>
          <cell r="BW30"/>
          <cell r="BX30"/>
          <cell r="BY30"/>
          <cell r="BZ30"/>
          <cell r="CA30"/>
          <cell r="CB30"/>
          <cell r="CC30"/>
          <cell r="CD30"/>
          <cell r="CE30"/>
          <cell r="CF30"/>
          <cell r="CG30"/>
          <cell r="CH30"/>
          <cell r="CI30"/>
          <cell r="CJ30"/>
          <cell r="CK30"/>
        </row>
        <row r="31">
          <cell r="E31" t="str">
            <v>DA</v>
          </cell>
          <cell r="F31"/>
          <cell r="G31" t="str">
            <v>bienhoa317</v>
          </cell>
          <cell r="H31" t="str">
            <v>BS</v>
          </cell>
          <cell r="I31" t="str">
            <v>Trường TH Long Bình Tân 2</v>
          </cell>
          <cell r="J31" t="str">
            <v>Long Bình Tân</v>
          </cell>
          <cell r="K31" t="str">
            <v>BS</v>
          </cell>
          <cell r="L31" t="str">
            <v>DGD</v>
          </cell>
          <cell r="M31">
            <v>1.1000000000000001</v>
          </cell>
          <cell r="N31"/>
          <cell r="O31">
            <v>1.1000000000000001</v>
          </cell>
          <cell r="P31">
            <v>91</v>
          </cell>
          <cell r="Q31" t="str">
            <v>CTĐT</v>
          </cell>
          <cell r="R31">
            <v>2018</v>
          </cell>
          <cell r="S31" t="e">
            <v>#N/A</v>
          </cell>
          <cell r="T31" t="str">
            <v>BCTM3.7</v>
          </cell>
          <cell r="U31" t="str">
            <v>NQ số 52/NQ-HĐND ngày 12/07/2018 của UBND thành phố về việc giao điều chỉnh, bổ sung kế hoạch vốn đầu tư công năm 2018 nguồn vốn ngân sách thành phố Biên hòa
Quyết định số 2023/QĐ-UBND ngày 02/08/2019 của UBND thành phố Biên hòa về việc giao điều chỉnh</v>
          </cell>
          <cell r="V31"/>
          <cell r="W31">
            <v>0</v>
          </cell>
          <cell r="X31">
            <v>1.1000000000000001</v>
          </cell>
          <cell r="Y31">
            <v>0</v>
          </cell>
          <cell r="Z31">
            <v>0</v>
          </cell>
          <cell r="AA31"/>
          <cell r="AB31"/>
          <cell r="AC31"/>
          <cell r="AD31"/>
          <cell r="AE31"/>
          <cell r="AF31"/>
          <cell r="AG31"/>
          <cell r="AH31"/>
          <cell r="AI31"/>
          <cell r="AJ31"/>
          <cell r="AK31">
            <v>1.1000000000000001</v>
          </cell>
          <cell r="AL31"/>
          <cell r="AM31"/>
          <cell r="AN31"/>
          <cell r="AO31"/>
          <cell r="AP31"/>
          <cell r="AQ31"/>
          <cell r="AR31"/>
          <cell r="AS31"/>
          <cell r="AT31"/>
          <cell r="AU31">
            <v>0.35</v>
          </cell>
          <cell r="AV31">
            <v>0.35</v>
          </cell>
          <cell r="AW31"/>
          <cell r="AX31"/>
          <cell r="AY31"/>
          <cell r="AZ31"/>
          <cell r="BA31"/>
          <cell r="BB31"/>
          <cell r="BC31"/>
          <cell r="BD31"/>
          <cell r="BE31"/>
          <cell r="BF31"/>
          <cell r="BG31"/>
          <cell r="BH31"/>
          <cell r="BI31"/>
          <cell r="BJ31"/>
          <cell r="BK31"/>
          <cell r="BL31"/>
          <cell r="BM31"/>
          <cell r="BN31"/>
          <cell r="BO31"/>
          <cell r="BP31"/>
          <cell r="BQ31">
            <v>0.75</v>
          </cell>
          <cell r="BR31"/>
          <cell r="BS31"/>
          <cell r="BT31"/>
          <cell r="BU31"/>
          <cell r="BV31"/>
          <cell r="BW31"/>
          <cell r="BX31"/>
          <cell r="BY31"/>
          <cell r="BZ31"/>
          <cell r="CA31"/>
          <cell r="CB31"/>
          <cell r="CC31"/>
          <cell r="CD31"/>
          <cell r="CE31"/>
          <cell r="CF31"/>
          <cell r="CG31"/>
          <cell r="CH31"/>
          <cell r="CI31"/>
          <cell r="CJ31"/>
          <cell r="CK31"/>
        </row>
        <row r="32">
          <cell r="E32" t="str">
            <v>DA</v>
          </cell>
          <cell r="F32"/>
          <cell r="G32" t="str">
            <v>bienhoa301</v>
          </cell>
          <cell r="H32" t="str">
            <v>DA</v>
          </cell>
          <cell r="I32" t="str">
            <v>Trường TH Long Bình 1</v>
          </cell>
          <cell r="J32" t="str">
            <v>Long Bình</v>
          </cell>
          <cell r="K32" t="e">
            <v>#N/A</v>
          </cell>
          <cell r="L32" t="str">
            <v>DGD</v>
          </cell>
          <cell r="M32">
            <v>1.33</v>
          </cell>
          <cell r="N32"/>
          <cell r="O32">
            <v>1.33</v>
          </cell>
          <cell r="P32" t="str">
            <v>166+145+24</v>
          </cell>
          <cell r="Q32" t="str">
            <v>TBTHO</v>
          </cell>
          <cell r="R32">
            <v>2015</v>
          </cell>
          <cell r="S32" t="e">
            <v>#N/A</v>
          </cell>
          <cell r="T32" t="str">
            <v>BCTM3.7</v>
          </cell>
          <cell r="U32" t="str">
            <v>Quyết định số 5838/QĐ-UBND ngày 19/12/2018 của UBND thành phố Biên Hòa về việc giao chỉ tiêu đầu tư công năm 2019
VB số 5133/KH-UBND ngày 26/04/2018 của UBND thành phố về việc thu hồi đất, điều tra, khảo sát, đo đạc, kiểm đếm thực hiện dự án.</v>
          </cell>
          <cell r="V32"/>
          <cell r="W32">
            <v>0</v>
          </cell>
          <cell r="X32">
            <v>1.33</v>
          </cell>
          <cell r="Y32">
            <v>0.51</v>
          </cell>
          <cell r="Z32">
            <v>0</v>
          </cell>
          <cell r="AA32"/>
          <cell r="AB32"/>
          <cell r="AC32">
            <v>0.28999999999999998</v>
          </cell>
          <cell r="AD32">
            <v>0.22</v>
          </cell>
          <cell r="AE32"/>
          <cell r="AF32"/>
          <cell r="AG32"/>
          <cell r="AH32"/>
          <cell r="AI32"/>
          <cell r="AJ32"/>
          <cell r="AK32">
            <v>0.82000000000000006</v>
          </cell>
          <cell r="AL32"/>
          <cell r="AM32"/>
          <cell r="AN32"/>
          <cell r="AO32"/>
          <cell r="AP32"/>
          <cell r="AQ32"/>
          <cell r="AR32"/>
          <cell r="AS32"/>
          <cell r="AT32"/>
          <cell r="AU32">
            <v>0.5</v>
          </cell>
          <cell r="AV32">
            <v>0.5</v>
          </cell>
          <cell r="AW32"/>
          <cell r="AX32"/>
          <cell r="AY32"/>
          <cell r="AZ32"/>
          <cell r="BA32"/>
          <cell r="BB32"/>
          <cell r="BC32"/>
          <cell r="BD32"/>
          <cell r="BE32"/>
          <cell r="BF32"/>
          <cell r="BG32"/>
          <cell r="BH32"/>
          <cell r="BI32"/>
          <cell r="BJ32"/>
          <cell r="BK32"/>
          <cell r="BL32"/>
          <cell r="BM32"/>
          <cell r="BN32"/>
          <cell r="BO32"/>
          <cell r="BP32"/>
          <cell r="BQ32">
            <v>0.32</v>
          </cell>
          <cell r="BR32"/>
          <cell r="BS32"/>
          <cell r="BT32"/>
          <cell r="BU32"/>
          <cell r="BV32"/>
          <cell r="BW32"/>
          <cell r="BX32"/>
          <cell r="BY32"/>
          <cell r="BZ32"/>
          <cell r="CA32"/>
          <cell r="CB32"/>
          <cell r="CC32"/>
          <cell r="CD32"/>
          <cell r="CE32"/>
          <cell r="CF32"/>
          <cell r="CG32"/>
          <cell r="CH32"/>
          <cell r="CI32"/>
          <cell r="CJ32"/>
          <cell r="CK32"/>
        </row>
        <row r="33">
          <cell r="E33" t="str">
            <v>DA</v>
          </cell>
          <cell r="F33"/>
          <cell r="G33" t="str">
            <v>bienhoa316</v>
          </cell>
          <cell r="H33" t="str">
            <v>DA</v>
          </cell>
          <cell r="I33" t="str">
            <v>Trường Tiểu học Long Bình 2</v>
          </cell>
          <cell r="J33" t="str">
            <v>Long Bình</v>
          </cell>
          <cell r="K33" t="e">
            <v>#N/A</v>
          </cell>
          <cell r="L33" t="str">
            <v>DGD</v>
          </cell>
          <cell r="M33">
            <v>0.81</v>
          </cell>
          <cell r="N33"/>
          <cell r="O33">
            <v>0.81</v>
          </cell>
          <cell r="P33">
            <v>145</v>
          </cell>
          <cell r="Q33" t="str">
            <v>TBTHO</v>
          </cell>
          <cell r="R33">
            <v>2019</v>
          </cell>
          <cell r="S33" t="e">
            <v>#N/A</v>
          </cell>
          <cell r="T33" t="str">
            <v>BCTM3.7</v>
          </cell>
          <cell r="U33" t="str">
            <v>NQ số 54/NQ-HĐND ngày 12/07/2018 của HĐND thành phố về việc quyết địn chủ trương đầu tư dự án nhóm B, C trong kế hoạch vốn đầu tư công trung hạn 5 năm 2016-2020
Quyết định số 5838/QĐ-UBND ngày 19/12/2018 của UBND thành phố Biên Hòa về việc giao chỉ tiêu</v>
          </cell>
          <cell r="V33"/>
          <cell r="W33">
            <v>0</v>
          </cell>
          <cell r="X33">
            <v>0.81</v>
          </cell>
          <cell r="Y33">
            <v>0.27</v>
          </cell>
          <cell r="Z33">
            <v>0</v>
          </cell>
          <cell r="AA33"/>
          <cell r="AB33"/>
          <cell r="AC33"/>
          <cell r="AD33">
            <v>0.27</v>
          </cell>
          <cell r="AE33"/>
          <cell r="AF33"/>
          <cell r="AG33"/>
          <cell r="AH33"/>
          <cell r="AI33"/>
          <cell r="AJ33"/>
          <cell r="AK33">
            <v>0.54</v>
          </cell>
          <cell r="AL33"/>
          <cell r="AM33"/>
          <cell r="AN33"/>
          <cell r="AO33"/>
          <cell r="AP33"/>
          <cell r="AQ33"/>
          <cell r="AR33"/>
          <cell r="AS33"/>
          <cell r="AT33"/>
          <cell r="AU33">
            <v>0</v>
          </cell>
          <cell r="AV33"/>
          <cell r="AW33"/>
          <cell r="AX33"/>
          <cell r="AY33"/>
          <cell r="AZ33"/>
          <cell r="BA33"/>
          <cell r="BB33"/>
          <cell r="BC33"/>
          <cell r="BD33"/>
          <cell r="BE33"/>
          <cell r="BF33"/>
          <cell r="BG33"/>
          <cell r="BH33"/>
          <cell r="BI33"/>
          <cell r="BJ33"/>
          <cell r="BK33"/>
          <cell r="BL33"/>
          <cell r="BM33"/>
          <cell r="BN33"/>
          <cell r="BO33"/>
          <cell r="BP33"/>
          <cell r="BQ33">
            <v>0.54</v>
          </cell>
          <cell r="BR33"/>
          <cell r="BS33"/>
          <cell r="BT33"/>
          <cell r="BU33"/>
          <cell r="BV33"/>
          <cell r="BW33"/>
          <cell r="BX33"/>
          <cell r="BY33"/>
          <cell r="BZ33"/>
          <cell r="CA33"/>
          <cell r="CB33"/>
          <cell r="CC33"/>
          <cell r="CD33"/>
          <cell r="CE33"/>
          <cell r="CF33"/>
          <cell r="CG33"/>
          <cell r="CH33"/>
          <cell r="CI33"/>
          <cell r="CJ33"/>
          <cell r="CK33"/>
        </row>
        <row r="34">
          <cell r="E34" t="str">
            <v>DA</v>
          </cell>
          <cell r="F34"/>
          <cell r="G34" t="str">
            <v>bienhoa384</v>
          </cell>
          <cell r="H34" t="str">
            <v>DA</v>
          </cell>
          <cell r="I34" t="str">
            <v>Trường MN Tân Vạn</v>
          </cell>
          <cell r="J34" t="str">
            <v>Tân Vạn</v>
          </cell>
          <cell r="K34" t="e">
            <v>#N/A</v>
          </cell>
          <cell r="L34" t="str">
            <v>DGD</v>
          </cell>
          <cell r="M34">
            <v>0.65</v>
          </cell>
          <cell r="N34"/>
          <cell r="O34">
            <v>0.65</v>
          </cell>
          <cell r="P34">
            <v>24</v>
          </cell>
          <cell r="Q34" t="str">
            <v>CTĐT</v>
          </cell>
          <cell r="R34">
            <v>2021</v>
          </cell>
          <cell r="S34" t="e">
            <v>#N/A</v>
          </cell>
          <cell r="T34" t="str">
            <v>BCTM3.7</v>
          </cell>
          <cell r="U34" t="str">
            <v>- QĐ số 5413/QĐ-UBND ngày 05/8/2021 của UBND TP.Biên Hòa v/v giao điều chỉnh, bổ sung kế hoạch đầu tư công năm 2021 nguồn vốn ngân sách TP.Biên Hòa (lần 1)
- Nghị quyết 102/2020/NQ-HĐND ngày 17/7/2020 của Hội đồng nhân dân thành phố Biên Hòa về việc Sửa đổi, bổ sung kế hoạch đầu tư công  trung hạn 5 năm 2016-2020 trên địa bàn thành phố Biên Hòa.
- Nghị quyết số 96/NQ-HĐND ngày 12/12/2019 của Hội đồng nhân dân thành phố Biên Hòa về việc Sửa đổi, bổ sung quyết định chủ trương đầu tư các dự án nhóm B, trọng điểm nhóm C trong kế hoạch vốn đầu tư công trung hạn 5 năm 2016-2020 trên địa bàn thành phố.</v>
          </cell>
          <cell r="V34" t="str">
            <v>- Nghị quyết số 60/NQ-HĐND ngày 13/10/2022 về việc điều chỉnh, bổ sung kế hoạch đầu tư công năm 2022 nguồn vốn ngân sách TP Biên Hòa (lần 2)
- Quyết định số 5413/QĐ-UBND ngày 05/8/2021 của UBND TP.Biên Hòa v/v giao điều chỉnh, bổ sung kế hoạch đầu tư công năm 2021 nguồn vốn ngân sách TP.Biên Hòa (lần 1)</v>
          </cell>
          <cell r="W34">
            <v>-3.9000000000000146E-3</v>
          </cell>
          <cell r="X34">
            <v>0.65390000000000004</v>
          </cell>
          <cell r="Y34">
            <v>0.56840000000000002</v>
          </cell>
          <cell r="Z34">
            <v>0.1484</v>
          </cell>
          <cell r="AA34">
            <v>0.1484</v>
          </cell>
          <cell r="AB34">
            <v>0</v>
          </cell>
          <cell r="AC34">
            <v>0</v>
          </cell>
          <cell r="AD34">
            <v>0.42</v>
          </cell>
          <cell r="AE34">
            <v>0</v>
          </cell>
          <cell r="AF34">
            <v>0</v>
          </cell>
          <cell r="AG34">
            <v>0</v>
          </cell>
          <cell r="AH34">
            <v>0</v>
          </cell>
          <cell r="AI34">
            <v>0</v>
          </cell>
          <cell r="AJ34">
            <v>0</v>
          </cell>
          <cell r="AK34">
            <v>8.5499999999999993E-2</v>
          </cell>
          <cell r="AL34">
            <v>0</v>
          </cell>
          <cell r="AM34">
            <v>0</v>
          </cell>
          <cell r="AN34">
            <v>0</v>
          </cell>
          <cell r="AO34">
            <v>0</v>
          </cell>
          <cell r="AP34">
            <v>0</v>
          </cell>
          <cell r="AQ34">
            <v>0</v>
          </cell>
          <cell r="AR34">
            <v>1.7600000000000001E-2</v>
          </cell>
          <cell r="AS34">
            <v>0</v>
          </cell>
          <cell r="AT34">
            <v>3.5700000000000003E-2</v>
          </cell>
          <cell r="AU34">
            <v>1.34E-2</v>
          </cell>
          <cell r="AV34">
            <v>5.4000000000000003E-3</v>
          </cell>
          <cell r="AW34">
            <v>0</v>
          </cell>
          <cell r="AX34">
            <v>0</v>
          </cell>
          <cell r="AY34">
            <v>0</v>
          </cell>
          <cell r="AZ34">
            <v>0</v>
          </cell>
          <cell r="BA34">
            <v>0</v>
          </cell>
          <cell r="BB34">
            <v>0</v>
          </cell>
          <cell r="BC34">
            <v>0</v>
          </cell>
          <cell r="BD34">
            <v>0</v>
          </cell>
          <cell r="BE34">
            <v>0</v>
          </cell>
          <cell r="BF34">
            <v>0</v>
          </cell>
          <cell r="BG34">
            <v>0</v>
          </cell>
          <cell r="BH34">
            <v>8.0000000000000002E-3</v>
          </cell>
          <cell r="BI34">
            <v>0</v>
          </cell>
          <cell r="BJ34">
            <v>0</v>
          </cell>
          <cell r="BK34">
            <v>0</v>
          </cell>
          <cell r="BL34">
            <v>0</v>
          </cell>
          <cell r="BM34">
            <v>0</v>
          </cell>
          <cell r="BN34">
            <v>0</v>
          </cell>
          <cell r="BO34">
            <v>0</v>
          </cell>
          <cell r="BP34">
            <v>0</v>
          </cell>
          <cell r="BQ34">
            <v>1.8800000000000001E-2</v>
          </cell>
          <cell r="BR34">
            <v>0</v>
          </cell>
          <cell r="BS34">
            <v>0</v>
          </cell>
          <cell r="BT34">
            <v>0</v>
          </cell>
          <cell r="BU34">
            <v>0</v>
          </cell>
          <cell r="BV34">
            <v>0</v>
          </cell>
          <cell r="BW34">
            <v>0</v>
          </cell>
          <cell r="BX34">
            <v>0</v>
          </cell>
          <cell r="BY34">
            <v>0</v>
          </cell>
          <cell r="BZ34">
            <v>0</v>
          </cell>
          <cell r="CA34">
            <v>0</v>
          </cell>
          <cell r="CB34">
            <v>0</v>
          </cell>
          <cell r="CC34"/>
          <cell r="CD34"/>
          <cell r="CE34"/>
          <cell r="CF34"/>
          <cell r="CG34"/>
          <cell r="CH34"/>
          <cell r="CI34"/>
          <cell r="CJ34"/>
          <cell r="CK34"/>
        </row>
        <row r="35">
          <cell r="E35" t="str">
            <v>DA</v>
          </cell>
          <cell r="F35"/>
          <cell r="G35" t="str">
            <v>bienhoa246</v>
          </cell>
          <cell r="H35" t="str">
            <v>BS</v>
          </cell>
          <cell r="I35" t="str">
            <v>Trường tiểu học Trảng Dài 4</v>
          </cell>
          <cell r="J35" t="str">
            <v>Trảng Dài</v>
          </cell>
          <cell r="K35" t="str">
            <v>BS</v>
          </cell>
          <cell r="L35" t="str">
            <v>DGD</v>
          </cell>
          <cell r="M35">
            <v>1.36</v>
          </cell>
          <cell r="N35">
            <v>0</v>
          </cell>
          <cell r="O35">
            <v>1.36</v>
          </cell>
          <cell r="P35">
            <v>1</v>
          </cell>
          <cell r="Q35"/>
          <cell r="R35">
            <v>2023</v>
          </cell>
          <cell r="S35" t="e">
            <v>#N/A</v>
          </cell>
          <cell r="T35"/>
          <cell r="U35" t="str">
            <v xml:space="preserve">- Căn cứ Nghị quyết số 52/NQ-HĐND ngày 15/07/2022 của HĐND thành phố Biên Hòa về việc Phê duyệt chủ trương đầu tư các dự án nhóm B, nhóm C trên địa bàn thành phố Biên Hòa 
- Bố trí vốn thực hiện năm 2023 tại Quyết định số 4418/QĐ-UBND ngày 22/12/2022 của UBND thành phố Biên Hòa về việc giao chỉ tiêu kế hoạch đầu tư công năm 2023. Ban Quản lý dự án Biên Hòa sẽ trình phê duyệt điều chỉnh bổ sung vốn khi có quyết định phê duyệt phương án bồi thường. </v>
          </cell>
          <cell r="V35"/>
          <cell r="W35">
            <v>0</v>
          </cell>
          <cell r="X35">
            <v>1.3599999999999999</v>
          </cell>
          <cell r="Y35">
            <v>1.3599999999999999</v>
          </cell>
          <cell r="Z35">
            <v>0</v>
          </cell>
          <cell r="AA35">
            <v>0</v>
          </cell>
          <cell r="AB35">
            <v>0</v>
          </cell>
          <cell r="AC35">
            <v>1</v>
          </cell>
          <cell r="AD35">
            <v>0.36</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cell r="CD35"/>
          <cell r="CE35"/>
          <cell r="CF35"/>
          <cell r="CG35"/>
          <cell r="CH35"/>
          <cell r="CI35"/>
          <cell r="CJ35"/>
          <cell r="CK35"/>
        </row>
        <row r="36">
          <cell r="E36" t="str">
            <v>DA</v>
          </cell>
          <cell r="F36"/>
          <cell r="G36" t="str">
            <v>bienhoa1150_1</v>
          </cell>
          <cell r="H36" t="str">
            <v>BS</v>
          </cell>
          <cell r="I36" t="str">
            <v>Trụ sở bộ phận tiếp nhận và trả kết quả thành phố Biên Hòa và Trụ sở Ban tiếp công dân</v>
          </cell>
          <cell r="J36" t="str">
            <v>Thống Nhất</v>
          </cell>
          <cell r="K36" t="str">
            <v>BS</v>
          </cell>
          <cell r="L36" t="str">
            <v>TSC</v>
          </cell>
          <cell r="M36">
            <v>0.6</v>
          </cell>
          <cell r="N36">
            <v>0</v>
          </cell>
          <cell r="O36">
            <v>0.6</v>
          </cell>
          <cell r="P36">
            <v>1</v>
          </cell>
          <cell r="Q36"/>
          <cell r="R36">
            <v>2023</v>
          </cell>
          <cell r="S36" t="e">
            <v>#N/A</v>
          </cell>
          <cell r="T36"/>
          <cell r="U36" t="str">
            <v>- Nghị quyết số 68/NQ-HĐND ngày 20/12/2022 của HĐND thành phố Biên Hòa.
- Bố trí vốn thực hiện năm 2023: 100 triệu đồng tại Quyết định số 4418/QĐ-UBND ngày 22/12/2022 của UBND thành phố Biên Hòa về việc giao chỉ tiêu kế hoạch đầu tư công năm 2023. Ban Quản lý dự án Biên Hòa sẽ trình phê duyệt điều chỉnh bổ sung vốn khi có quyết định phê duyệt phương án bồi thường.</v>
          </cell>
          <cell r="V36"/>
          <cell r="W36">
            <v>0</v>
          </cell>
          <cell r="X36">
            <v>0.6</v>
          </cell>
          <cell r="Y36">
            <v>0.6</v>
          </cell>
          <cell r="Z36">
            <v>0.6</v>
          </cell>
          <cell r="AA36">
            <v>0.6</v>
          </cell>
          <cell r="AB36">
            <v>0</v>
          </cell>
          <cell r="AC36"/>
          <cell r="AD36"/>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cell r="CD36"/>
          <cell r="CE36"/>
          <cell r="CF36"/>
          <cell r="CG36"/>
          <cell r="CH36"/>
          <cell r="CI36"/>
          <cell r="CJ36"/>
          <cell r="CK36"/>
        </row>
        <row r="37">
          <cell r="E37"/>
          <cell r="F37"/>
          <cell r="G37"/>
          <cell r="H37" t="e">
            <v>#N/A</v>
          </cell>
          <cell r="I37" t="str">
            <v>b) Dự án xây dựng kết cấu hạ tầng kỹ thuật của địa phương gồm giao thông, thủy lợi, cấp nước, thoát nước, điện lực thông tin liên lạc, chiếu sáng đô thị; công trình thu gom xử lý chất thải</v>
          </cell>
          <cell r="J37"/>
          <cell r="K37" t="e">
            <v>#N/A</v>
          </cell>
          <cell r="L37"/>
          <cell r="M37"/>
          <cell r="N37"/>
          <cell r="O37"/>
          <cell r="P37"/>
          <cell r="Q37"/>
          <cell r="R37"/>
          <cell r="S37" t="e">
            <v>#N/A</v>
          </cell>
          <cell r="T37" t="str">
            <v>BCTM3.7</v>
          </cell>
          <cell r="U37"/>
          <cell r="V37"/>
          <cell r="W37">
            <v>0</v>
          </cell>
          <cell r="X37">
            <v>0</v>
          </cell>
          <cell r="Y37">
            <v>0</v>
          </cell>
          <cell r="Z37">
            <v>0</v>
          </cell>
          <cell r="AA37"/>
          <cell r="AB37"/>
          <cell r="AC37"/>
          <cell r="AD37"/>
          <cell r="AE37"/>
          <cell r="AF37"/>
          <cell r="AG37"/>
          <cell r="AH37"/>
          <cell r="AI37"/>
          <cell r="AJ37"/>
          <cell r="AK37">
            <v>0</v>
          </cell>
          <cell r="AL37"/>
          <cell r="AM37"/>
          <cell r="AN37"/>
          <cell r="AO37"/>
          <cell r="AP37"/>
          <cell r="AQ37"/>
          <cell r="AR37"/>
          <cell r="AS37"/>
          <cell r="AT37"/>
          <cell r="AU37">
            <v>0</v>
          </cell>
          <cell r="AV37"/>
          <cell r="AW37"/>
          <cell r="AX37"/>
          <cell r="AY37"/>
          <cell r="AZ37"/>
          <cell r="BA37"/>
          <cell r="BB37"/>
          <cell r="BC37"/>
          <cell r="BD37"/>
          <cell r="BE37"/>
          <cell r="BF37"/>
          <cell r="BG37"/>
          <cell r="BH37"/>
          <cell r="BI37"/>
          <cell r="BJ37"/>
          <cell r="BK37"/>
          <cell r="BL37"/>
          <cell r="BM37"/>
          <cell r="BN37"/>
          <cell r="BO37"/>
          <cell r="BP37"/>
          <cell r="BQ37"/>
          <cell r="BR37"/>
          <cell r="BS37"/>
          <cell r="BT37"/>
          <cell r="BU37"/>
          <cell r="BV37"/>
          <cell r="BW37"/>
          <cell r="BX37"/>
          <cell r="BY37"/>
          <cell r="BZ37"/>
          <cell r="CA37"/>
          <cell r="CB37"/>
          <cell r="CC37"/>
          <cell r="CD37"/>
          <cell r="CE37"/>
          <cell r="CF37"/>
          <cell r="CG37"/>
          <cell r="CH37"/>
          <cell r="CI37"/>
          <cell r="CJ37"/>
          <cell r="CK37"/>
        </row>
        <row r="38">
          <cell r="E38" t="str">
            <v>DA</v>
          </cell>
          <cell r="F38"/>
          <cell r="G38" t="str">
            <v>bienhoa3198</v>
          </cell>
          <cell r="H38" t="str">
            <v>BS</v>
          </cell>
          <cell r="I38" t="str">
            <v>Đường kết nối đường Huỳnh Văn Nghệ và đường ven sông Đồng Nai (đường Nguyễn Bỉnh Khiêm nối dài)</v>
          </cell>
          <cell r="J38" t="str">
            <v>Bửu Long</v>
          </cell>
          <cell r="K38" t="str">
            <v>BS</v>
          </cell>
          <cell r="L38" t="str">
            <v>DGT</v>
          </cell>
          <cell r="M38">
            <v>0.21</v>
          </cell>
          <cell r="N38">
            <v>0</v>
          </cell>
          <cell r="O38">
            <v>0.21</v>
          </cell>
          <cell r="P38">
            <v>1</v>
          </cell>
          <cell r="Q38"/>
          <cell r="R38">
            <v>2023</v>
          </cell>
          <cell r="S38" t="e">
            <v>#N/A</v>
          </cell>
          <cell r="T38"/>
          <cell r="U38" t="str">
            <v xml:space="preserve">- Văn bản số 1105/BQLDA-DA ngày 19/8/2022 của BQLDA thành phố Biên Hòa về việc rà soát, đánh giá kế hoạch sử dụng đất năm 2022 và đăng ký kế hoạch sử dụng đất năm 2023 các dự án do Ban Quản lý dự án làm chủ đầu tư;
- Nghị quyết số 19/NQ-HĐND ngày 03/8/2021 của HĐND thành phố Biên Hòa 
 - Bố trí vốn thực hiện năm 2023: 100 triệu đồng tại Quyết định số 4418/QĐ-UBND ngày 22/12/2022 của UBND thành phố Biên Hòa về việc giao chỉ tiêu kế hoạch đầu tư công năm 2023. Ban Quản lý dự án Biên Hòa sẽ trình phê duyệt điều chỉnh bổ sung vốn khi có quyết định phê duyệt phương án bồi thường. </v>
          </cell>
          <cell r="V38"/>
          <cell r="W38">
            <v>0</v>
          </cell>
          <cell r="X38">
            <v>0.21</v>
          </cell>
          <cell r="Y38">
            <v>0.21</v>
          </cell>
          <cell r="Z38">
            <v>0</v>
          </cell>
          <cell r="AA38"/>
          <cell r="AB38"/>
          <cell r="AC38">
            <v>0.02</v>
          </cell>
          <cell r="AD38">
            <v>0.19</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cell r="CD38"/>
          <cell r="CE38"/>
          <cell r="CF38"/>
          <cell r="CG38"/>
          <cell r="CH38"/>
          <cell r="CI38"/>
          <cell r="CJ38"/>
          <cell r="CK38"/>
        </row>
        <row r="39">
          <cell r="E39" t="str">
            <v>DA</v>
          </cell>
          <cell r="F39"/>
          <cell r="G39" t="str">
            <v>bienhoa1691</v>
          </cell>
          <cell r="H39" t="str">
            <v>BS</v>
          </cell>
          <cell r="I39" t="str">
            <v>Xây dựng đường D10 tại phường Quang Vinh</v>
          </cell>
          <cell r="J39" t="str">
            <v>Quang Vinh</v>
          </cell>
          <cell r="K39" t="str">
            <v>BS</v>
          </cell>
          <cell r="L39" t="str">
            <v>DGT</v>
          </cell>
          <cell r="M39">
            <v>0.5</v>
          </cell>
          <cell r="N39">
            <v>0</v>
          </cell>
          <cell r="O39">
            <v>0.5</v>
          </cell>
          <cell r="P39">
            <v>1</v>
          </cell>
          <cell r="Q39"/>
          <cell r="R39">
            <v>2023</v>
          </cell>
          <cell r="S39" t="e">
            <v>#N/A</v>
          </cell>
          <cell r="T39"/>
          <cell r="U39" t="str">
            <v>- Văn bản số 1105/BQLDA-DA ngày 19/8/2022 của BQLDA thành phố Biên Hòa về việc rà soát, đánh giá kế hoạch sử dụng đất năm 2022 và đăng ký kế hoạch sử dụng đất năm 2023 các dự án do Ban Quản lý dự án làm chủ đầu tư; 
- Bố trí vốn thực hiện năm 2023: 100 triệu đồng tại Quyết định số 4418/QĐ-UBND ngày 22/12/2022 của UBND thành phố Biên Hòa về việc giao chỉ tiêu kế hoạch đầu tư công năm 2023. Ban Quản lý dự án Biên Hòa sẽ trình phê duyệt điều chỉnh bổ sung vốn khi có quyết định phê duyệt phương án bồi thường. 
- Nghị quyết số 19/NQ-HĐND ngày 3/8/2021 của HĐND thành phố Biên Hòa</v>
          </cell>
          <cell r="V39"/>
          <cell r="W39">
            <v>0</v>
          </cell>
          <cell r="X39">
            <v>0.5</v>
          </cell>
          <cell r="Y39">
            <v>0.27</v>
          </cell>
          <cell r="Z39">
            <v>0.14000000000000001</v>
          </cell>
          <cell r="AA39">
            <v>0.14000000000000001</v>
          </cell>
          <cell r="AB39">
            <v>0</v>
          </cell>
          <cell r="AC39">
            <v>0.06</v>
          </cell>
          <cell r="AD39">
            <v>7.0000000000000007E-2</v>
          </cell>
          <cell r="AE39">
            <v>0</v>
          </cell>
          <cell r="AF39">
            <v>0</v>
          </cell>
          <cell r="AG39">
            <v>0</v>
          </cell>
          <cell r="AH39">
            <v>0</v>
          </cell>
          <cell r="AI39">
            <v>0</v>
          </cell>
          <cell r="AJ39">
            <v>0</v>
          </cell>
          <cell r="AK39">
            <v>0.23</v>
          </cell>
          <cell r="AL39">
            <v>0</v>
          </cell>
          <cell r="AM39">
            <v>0</v>
          </cell>
          <cell r="AN39">
            <v>0</v>
          </cell>
          <cell r="AO39">
            <v>0</v>
          </cell>
          <cell r="AP39">
            <v>0</v>
          </cell>
          <cell r="AQ39">
            <v>0</v>
          </cell>
          <cell r="AR39">
            <v>0</v>
          </cell>
          <cell r="AS39">
            <v>0</v>
          </cell>
          <cell r="AT39">
            <v>0</v>
          </cell>
          <cell r="AU39">
            <v>0.1</v>
          </cell>
          <cell r="AV39">
            <v>0.1</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0.13</v>
          </cell>
          <cell r="BR39">
            <v>0</v>
          </cell>
          <cell r="BS39">
            <v>0</v>
          </cell>
          <cell r="BT39">
            <v>0</v>
          </cell>
          <cell r="BU39">
            <v>0</v>
          </cell>
          <cell r="BV39">
            <v>0</v>
          </cell>
          <cell r="BW39">
            <v>0</v>
          </cell>
          <cell r="BX39">
            <v>0</v>
          </cell>
          <cell r="BY39">
            <v>0</v>
          </cell>
          <cell r="BZ39">
            <v>0</v>
          </cell>
          <cell r="CA39">
            <v>0</v>
          </cell>
          <cell r="CB39">
            <v>0</v>
          </cell>
          <cell r="CC39"/>
          <cell r="CD39"/>
          <cell r="CE39"/>
          <cell r="CF39"/>
          <cell r="CG39"/>
          <cell r="CH39"/>
          <cell r="CI39"/>
          <cell r="CJ39"/>
          <cell r="CK39"/>
        </row>
        <row r="40">
          <cell r="E40" t="str">
            <v>DA</v>
          </cell>
          <cell r="F40"/>
          <cell r="G40" t="str">
            <v>bienhoa3201</v>
          </cell>
          <cell r="H40" t="str">
            <v>BS</v>
          </cell>
          <cell r="I40" t="str">
            <v>Đường liên khu phố 3,4 phường Long Bình, thành phố Biên Hòa</v>
          </cell>
          <cell r="J40" t="str">
            <v>Long Bình</v>
          </cell>
          <cell r="K40" t="str">
            <v>BS</v>
          </cell>
          <cell r="L40" t="str">
            <v>DGT</v>
          </cell>
          <cell r="M40">
            <v>0.82</v>
          </cell>
          <cell r="N40">
            <v>0</v>
          </cell>
          <cell r="O40">
            <v>0.82</v>
          </cell>
          <cell r="P40">
            <v>1</v>
          </cell>
          <cell r="Q40"/>
          <cell r="R40">
            <v>2023</v>
          </cell>
          <cell r="S40" t="e">
            <v>#N/A</v>
          </cell>
          <cell r="T40"/>
          <cell r="U40" t="str">
            <v>- Nghị quyết số 60/NQ-HĐND ngày 13/10/2022 của Hội đồng nhân dân thành phố Biên Hòa về việc điều chỉnh, bổ sung kế hoạch đầu tư công năm 2022 Nguồn vốn ngân sách thành phố Biên Hòa (Lần 2)
-Nghị quyết số 28/NQ-HĐND ngày 04/11/2021 của HĐND thành phố Biên Hòa về việc phê duyệt chủ trương đầu tư các dự án nhóm B, nhóm C trên địa bàn thành phố Biên Hòa;
- Bố trí vốn thực hiện năm 2023: 500 triệu đồng tại Quyết định số 4418/QĐ-UBND ngày 22/12/2022 của UBND thành phố Biên Hòa về việc giao chỉ tiêu kế hoạch đầu tư công năm 2023. Ban Quản lý dự án Biên Hòa sẽ trình phê duyệt điều chỉnh bổ sung vốn khi có quyết định phê duyệt phương án bồi thường. 
 - Tờ trình số 9380/TTr-UBND ngày 07/7/2022 của UBND thành phố Biên Hòa cho ý kiến về Kế hoạch đầu tư công năm 2023 nguồn vốn ngân sách thành phố Biên Hòa.</v>
          </cell>
          <cell r="V40"/>
          <cell r="W40">
            <v>0</v>
          </cell>
          <cell r="X40">
            <v>0.82000000000000006</v>
          </cell>
          <cell r="Y40">
            <v>0.37</v>
          </cell>
          <cell r="Z40">
            <v>0</v>
          </cell>
          <cell r="AA40">
            <v>0</v>
          </cell>
          <cell r="AB40">
            <v>0</v>
          </cell>
          <cell r="AC40">
            <v>0.17</v>
          </cell>
          <cell r="AD40">
            <v>0.2</v>
          </cell>
          <cell r="AE40">
            <v>0</v>
          </cell>
          <cell r="AF40">
            <v>0</v>
          </cell>
          <cell r="AG40">
            <v>0</v>
          </cell>
          <cell r="AH40">
            <v>0</v>
          </cell>
          <cell r="AI40">
            <v>0</v>
          </cell>
          <cell r="AJ40">
            <v>0</v>
          </cell>
          <cell r="AK40">
            <v>0.45</v>
          </cell>
          <cell r="AL40">
            <v>0</v>
          </cell>
          <cell r="AM40">
            <v>0</v>
          </cell>
          <cell r="AN40">
            <v>0</v>
          </cell>
          <cell r="AO40">
            <v>0</v>
          </cell>
          <cell r="AP40">
            <v>0</v>
          </cell>
          <cell r="AQ40">
            <v>0</v>
          </cell>
          <cell r="AR40">
            <v>0</v>
          </cell>
          <cell r="AS40">
            <v>0</v>
          </cell>
          <cell r="AT40">
            <v>0</v>
          </cell>
          <cell r="AU40">
            <v>0.45</v>
          </cell>
          <cell r="AV40">
            <v>0.45</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cell r="CD40"/>
          <cell r="CE40"/>
          <cell r="CF40"/>
          <cell r="CG40"/>
          <cell r="CH40"/>
          <cell r="CI40"/>
          <cell r="CJ40"/>
          <cell r="CK40"/>
        </row>
        <row r="41">
          <cell r="E41" t="str">
            <v>DA</v>
          </cell>
          <cell r="F41"/>
          <cell r="G41" t="str">
            <v>bienhoa522</v>
          </cell>
          <cell r="H41" t="str">
            <v>DA</v>
          </cell>
          <cell r="I41" t="str">
            <v>Đường ven sông Đồng Nai (đoạn từ cầu Hóa An đến ranh huyện Vĩnh Cửu)</v>
          </cell>
          <cell r="J41" t="str">
            <v>Bửu Long</v>
          </cell>
          <cell r="K41" t="e">
            <v>#N/A</v>
          </cell>
          <cell r="L41" t="str">
            <v>DGT</v>
          </cell>
          <cell r="M41">
            <v>17.64</v>
          </cell>
          <cell r="N41">
            <v>0</v>
          </cell>
          <cell r="O41">
            <v>17.64</v>
          </cell>
          <cell r="P41" t="str">
            <v>91+196</v>
          </cell>
          <cell r="Q41" t="str">
            <v>QĐTHO 1P</v>
          </cell>
          <cell r="R41">
            <v>2017</v>
          </cell>
          <cell r="S41" t="e">
            <v>#N/A</v>
          </cell>
          <cell r="T41"/>
          <cell r="U41" t="str">
            <v>- Quyết định số 3028/QĐ-UBND ngày 01/9/2021 của UBND tỉnh v/v triển khai thực hiện NQ số 22/NQ-HĐND ngày 30/7/2021 của HĐND tỉnh Đồng Nai đối với dự án Đường ven sông Đồng Nai (đoạn từ cầu Hóa An đến ranh huyện Vĩnh Cửu)
- NQ số 22/NQ-HĐND ngày 30/7/2021 của HĐND tỉnh Đồng Nai về điều chỉnh CTĐT một số dự án đầu tư công nhóm A, nhóm B trên địa bàn tỉnh Đồng Nai.
- VB số 7103/UBND-CNN ngày 21/6/2019 của UBND tỉnh ĐỒng Nai về việc triển khai các dự án trọng điểm trên địa bàn thành phố
- VB số 7947/UBND-XDCB ngày 3/7/2019 của UBND thành phố về việc ủy quyền thay mặt UBND thành phố Biên Hòa thực hiện các công việc của chủ đầu tư theo quy định đối với dự án đường ven sông ĐỒng Nai
 - Chủ trương đầu tư: Nghị Quyết số 178/NQ-HĐND ngày 29/10/2019 của Hội Đồng nhân dân tỉnh Đồng Nai.
 - Quyết định duyệt dự án đầu tư: Quyết định số 3533/QĐ-UBND ngày 29/9/2020 của UBND tỉnh Đồng Nai.
 - UBND tỉnh Đồng Nai đã ban hành Quyết định số 3445/QĐ-UBND ngày 22/9/2020 về việc phê duyệt giá đất cụ thể.</v>
          </cell>
          <cell r="V41"/>
          <cell r="W41">
            <v>0</v>
          </cell>
          <cell r="X41">
            <v>17.64</v>
          </cell>
          <cell r="Y41">
            <v>8.8099999999999987</v>
          </cell>
          <cell r="Z41">
            <v>1.48</v>
          </cell>
          <cell r="AA41">
            <v>0.49</v>
          </cell>
          <cell r="AB41">
            <v>0.99</v>
          </cell>
          <cell r="AC41">
            <v>1.1499999999999999</v>
          </cell>
          <cell r="AD41">
            <v>6.13</v>
          </cell>
          <cell r="AE41">
            <v>0</v>
          </cell>
          <cell r="AF41">
            <v>0</v>
          </cell>
          <cell r="AG41">
            <v>0</v>
          </cell>
          <cell r="AH41">
            <v>0.05</v>
          </cell>
          <cell r="AI41">
            <v>0</v>
          </cell>
          <cell r="AJ41">
            <v>0</v>
          </cell>
          <cell r="AK41">
            <v>8.83</v>
          </cell>
          <cell r="AL41">
            <v>0</v>
          </cell>
          <cell r="AM41">
            <v>0</v>
          </cell>
          <cell r="AN41">
            <v>0</v>
          </cell>
          <cell r="AO41">
            <v>0</v>
          </cell>
          <cell r="AP41">
            <v>0</v>
          </cell>
          <cell r="AQ41">
            <v>0</v>
          </cell>
          <cell r="AR41">
            <v>0.4</v>
          </cell>
          <cell r="AS41">
            <v>0</v>
          </cell>
          <cell r="AT41">
            <v>0</v>
          </cell>
          <cell r="AU41">
            <v>2.04</v>
          </cell>
          <cell r="AV41">
            <v>1.06</v>
          </cell>
          <cell r="AW41">
            <v>0.08</v>
          </cell>
          <cell r="AX41">
            <v>0</v>
          </cell>
          <cell r="AY41">
            <v>0</v>
          </cell>
          <cell r="AZ41">
            <v>0.84</v>
          </cell>
          <cell r="BA41">
            <v>0</v>
          </cell>
          <cell r="BB41">
            <v>0</v>
          </cell>
          <cell r="BC41">
            <v>0</v>
          </cell>
          <cell r="BD41">
            <v>0</v>
          </cell>
          <cell r="BE41">
            <v>0</v>
          </cell>
          <cell r="BF41">
            <v>0</v>
          </cell>
          <cell r="BG41">
            <v>0.06</v>
          </cell>
          <cell r="BH41">
            <v>0</v>
          </cell>
          <cell r="BI41">
            <v>0</v>
          </cell>
          <cell r="BJ41">
            <v>0</v>
          </cell>
          <cell r="BK41">
            <v>0</v>
          </cell>
          <cell r="BL41">
            <v>0</v>
          </cell>
          <cell r="BM41">
            <v>0</v>
          </cell>
          <cell r="BN41">
            <v>0</v>
          </cell>
          <cell r="BO41">
            <v>0</v>
          </cell>
          <cell r="BP41">
            <v>0</v>
          </cell>
          <cell r="BQ41">
            <v>4.7</v>
          </cell>
          <cell r="BR41">
            <v>0.12</v>
          </cell>
          <cell r="BS41">
            <v>0</v>
          </cell>
          <cell r="BT41">
            <v>0</v>
          </cell>
          <cell r="BU41">
            <v>0</v>
          </cell>
          <cell r="BV41">
            <v>1.61</v>
          </cell>
          <cell r="BW41">
            <v>0</v>
          </cell>
          <cell r="BX41">
            <v>0</v>
          </cell>
          <cell r="BY41">
            <v>0</v>
          </cell>
          <cell r="BZ41">
            <v>0</v>
          </cell>
          <cell r="CA41">
            <v>0</v>
          </cell>
          <cell r="CB41">
            <v>0</v>
          </cell>
          <cell r="CC41"/>
          <cell r="CD41"/>
        </row>
        <row r="42">
          <cell r="E42" t="str">
            <v>DA</v>
          </cell>
          <cell r="F42"/>
          <cell r="G42" t="str">
            <v>bienhoa599</v>
          </cell>
          <cell r="H42" t="str">
            <v>DA</v>
          </cell>
          <cell r="I42" t="str">
            <v>Đầu tư xây dựng 02 tuyến đường QH-D35 và QH-D6 theo quy hoạch tại phường Tân Vạn</v>
          </cell>
          <cell r="J42" t="str">
            <v>Tân Vạn</v>
          </cell>
          <cell r="K42" t="e">
            <v>#N/A</v>
          </cell>
          <cell r="L42" t="str">
            <v>DGT</v>
          </cell>
          <cell r="M42">
            <v>2.2200000000000002</v>
          </cell>
          <cell r="N42">
            <v>0</v>
          </cell>
          <cell r="O42">
            <v>2.2200000000000002</v>
          </cell>
          <cell r="P42">
            <v>19</v>
          </cell>
          <cell r="Q42" t="str">
            <v>QĐTHO 1P</v>
          </cell>
          <cell r="R42">
            <v>2023</v>
          </cell>
          <cell r="S42" t="e">
            <v>#N/A</v>
          </cell>
          <cell r="T42" t="str">
            <v>BCTM3.7</v>
          </cell>
          <cell r="U42" t="str">
            <v>- Văn bản số 284/CV-TNAC ngày 23/8/2022 của Công ty CP Đầu tư Tín Nghĩa - Á Châu về việc đăng ký KHSDĐ năm 2023 dự án đầu tư xây dựng 02 tuyến đường QH-D6  và QH-D35 theo quy hoạch tại phường Tân Vạn
- Thông báo số 6690/TB-UBND ngày 16/6/2021 của UBND tỉnh Đồng Nai kế luận của Phó Chủ tịch UBND tỉnh Nguyễn Thị Hoàng tại buổi làm việc nghe báo cáo xử lý kiện nghị đầu tư xây dựng 2 tuyến đường QH-D6 và QH-D35 tại phường Tân Vạn
-Văn bản chấp thuận chủ trương đầu tư số 7035/UBND-ĐT ngày 10/8/2016 và 4997/UBND-XDCB ngày 13/6/2016</v>
          </cell>
          <cell r="V42"/>
          <cell r="W42">
            <v>-8.9999999999967883E-4</v>
          </cell>
          <cell r="X42">
            <v>2.2208999999999999</v>
          </cell>
          <cell r="Y42">
            <v>1.659</v>
          </cell>
          <cell r="Z42">
            <v>0</v>
          </cell>
          <cell r="AA42">
            <v>0</v>
          </cell>
          <cell r="AB42">
            <v>0</v>
          </cell>
          <cell r="AC42">
            <v>0.8</v>
          </cell>
          <cell r="AD42">
            <v>0.84010000000000007</v>
          </cell>
          <cell r="AE42">
            <v>0</v>
          </cell>
          <cell r="AF42">
            <v>0</v>
          </cell>
          <cell r="AG42">
            <v>0</v>
          </cell>
          <cell r="AH42">
            <v>1.89E-2</v>
          </cell>
          <cell r="AI42">
            <v>0</v>
          </cell>
          <cell r="AJ42">
            <v>0</v>
          </cell>
          <cell r="AK42">
            <v>0.56189999999999996</v>
          </cell>
          <cell r="AL42">
            <v>0</v>
          </cell>
          <cell r="AM42">
            <v>0</v>
          </cell>
          <cell r="AN42">
            <v>0</v>
          </cell>
          <cell r="AO42">
            <v>0</v>
          </cell>
          <cell r="AP42">
            <v>0</v>
          </cell>
          <cell r="AQ42">
            <v>0</v>
          </cell>
          <cell r="AR42">
            <v>0</v>
          </cell>
          <cell r="AS42">
            <v>0</v>
          </cell>
          <cell r="AT42">
            <v>0</v>
          </cell>
          <cell r="AU42">
            <v>0.15700000000000003</v>
          </cell>
          <cell r="AV42">
            <v>0.11340000000000001</v>
          </cell>
          <cell r="AW42">
            <v>5.0000000000000001E-4</v>
          </cell>
          <cell r="AX42">
            <v>3.9399999999999998E-2</v>
          </cell>
          <cell r="AY42">
            <v>0</v>
          </cell>
          <cell r="AZ42">
            <v>0</v>
          </cell>
          <cell r="BA42">
            <v>0</v>
          </cell>
          <cell r="BB42">
            <v>0</v>
          </cell>
          <cell r="BC42">
            <v>0</v>
          </cell>
          <cell r="BD42">
            <v>0</v>
          </cell>
          <cell r="BE42">
            <v>0</v>
          </cell>
          <cell r="BF42">
            <v>0</v>
          </cell>
          <cell r="BG42">
            <v>0</v>
          </cell>
          <cell r="BH42">
            <v>3.7000000000000002E-3</v>
          </cell>
          <cell r="BI42">
            <v>0</v>
          </cell>
          <cell r="BJ42">
            <v>0</v>
          </cell>
          <cell r="BK42">
            <v>0</v>
          </cell>
          <cell r="BL42">
            <v>0</v>
          </cell>
          <cell r="BM42">
            <v>0</v>
          </cell>
          <cell r="BN42">
            <v>0</v>
          </cell>
          <cell r="BO42">
            <v>0</v>
          </cell>
          <cell r="BP42">
            <v>0</v>
          </cell>
          <cell r="BQ42">
            <v>0.32589999999999991</v>
          </cell>
          <cell r="BR42">
            <v>0</v>
          </cell>
          <cell r="BS42">
            <v>0</v>
          </cell>
          <cell r="BT42">
            <v>0</v>
          </cell>
          <cell r="BU42">
            <v>0</v>
          </cell>
          <cell r="BV42">
            <v>7.9000000000000001E-2</v>
          </cell>
          <cell r="BW42">
            <v>0</v>
          </cell>
          <cell r="BX42">
            <v>0</v>
          </cell>
          <cell r="BY42">
            <v>0</v>
          </cell>
          <cell r="BZ42">
            <v>0</v>
          </cell>
          <cell r="CA42">
            <v>0</v>
          </cell>
          <cell r="CB42">
            <v>0</v>
          </cell>
          <cell r="CC42"/>
          <cell r="CD42"/>
        </row>
        <row r="43">
          <cell r="E43" t="str">
            <v>DA</v>
          </cell>
          <cell r="F43"/>
          <cell r="G43" t="str">
            <v>bienhoa3197</v>
          </cell>
          <cell r="H43" t="str">
            <v>DA</v>
          </cell>
          <cell r="I43" t="str">
            <v>Đường nối từ khu dân cư phục vụ tái định cư Tam Hiệp 9,4 ha ra đường Trần Quốc Toản</v>
          </cell>
          <cell r="J43" t="str">
            <v>Tam Hiệp, Bình Đa</v>
          </cell>
          <cell r="K43" t="e">
            <v>#N/A</v>
          </cell>
          <cell r="L43" t="str">
            <v>DGT</v>
          </cell>
          <cell r="M43">
            <v>0.28999999999999998</v>
          </cell>
          <cell r="N43"/>
          <cell r="O43">
            <v>0.28999999999999998</v>
          </cell>
          <cell r="P43"/>
          <cell r="Q43" t="str">
            <v>CTĐT</v>
          </cell>
          <cell r="R43">
            <v>2023</v>
          </cell>
          <cell r="S43" t="e">
            <v>#N/A</v>
          </cell>
          <cell r="T43" t="str">
            <v>BCTM3.7</v>
          </cell>
          <cell r="U43" t="str">
            <v>- Văn bản số 1105/BQLDA-DA ngày 19/8/2022 của BQLDA thành phố Biên Hòa về việc rà soát, đánh giá kế hoạch sử dụng đất năm 2022 và đăng ký kế hoạch sử dụng đất năm 2023 các dự án do Ban Quản lý dự án làm chủ đầu tư;
- NQ số 19/NQ-HĐND ngày 03/8/2021 của HĐND TP.Biên Hòa v/v phê duyệt CTĐT dự án nhóm B, nhóm C trên địa bàn TP.Biên Hòa</v>
          </cell>
          <cell r="V43" t="str">
            <v>- Nghị quyết số 60/NQ-HĐND ngày 13/10/2022 về việc điều chỉnh, bổ sung kế hoạch đầu tư công năm 2022 nguồn vốn ngân sách TP Biên Hòa (lần 2)</v>
          </cell>
          <cell r="W43">
            <v>0.28999999999999998</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cell r="CD43"/>
        </row>
        <row r="44">
          <cell r="E44"/>
          <cell r="F44"/>
          <cell r="G44" t="str">
            <v>bienhoa3197</v>
          </cell>
          <cell r="H44" t="str">
            <v>DA</v>
          </cell>
          <cell r="I44" t="str">
            <v>- Đường nối từ khu dân cư phục vụ tái định cư Tam Hiệp 9,4 ha ra đường Trần Quốc Toản</v>
          </cell>
          <cell r="J44" t="str">
            <v>Tam Hiệp</v>
          </cell>
          <cell r="K44" t="e">
            <v>#N/A</v>
          </cell>
          <cell r="L44" t="str">
            <v>DGT</v>
          </cell>
          <cell r="M44">
            <v>0.03</v>
          </cell>
          <cell r="N44"/>
          <cell r="O44">
            <v>0.03</v>
          </cell>
          <cell r="P44"/>
          <cell r="Q44" t="str">
            <v>CTĐT</v>
          </cell>
          <cell r="R44">
            <v>2023</v>
          </cell>
          <cell r="S44" t="e">
            <v>#N/A</v>
          </cell>
          <cell r="T44"/>
          <cell r="U44"/>
          <cell r="V44" t="str">
            <v>- Nghị quyết số 60/NQ-HĐND ngày 13/10/2022 về việc điều chỉnh, bổ sung kế hoạch đầu tư công năm 2022 nguồn vốn ngân sách TP Biên Hòa (lần 2)</v>
          </cell>
          <cell r="W44">
            <v>0</v>
          </cell>
          <cell r="X44">
            <v>0.03</v>
          </cell>
          <cell r="Y44">
            <v>0.03</v>
          </cell>
          <cell r="Z44">
            <v>0</v>
          </cell>
          <cell r="AA44">
            <v>0</v>
          </cell>
          <cell r="AB44">
            <v>0</v>
          </cell>
          <cell r="AC44">
            <v>0</v>
          </cell>
          <cell r="AD44">
            <v>0.03</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cell r="CD44"/>
        </row>
        <row r="45">
          <cell r="E45"/>
          <cell r="F45"/>
          <cell r="G45" t="str">
            <v>bienhoa3197</v>
          </cell>
          <cell r="H45" t="str">
            <v>DA</v>
          </cell>
          <cell r="I45" t="str">
            <v>- Đường nối từ khu dân cư phục vụ tái định cư Tam Hiệp 9,4 ha ra đường Trần Quốc Toản</v>
          </cell>
          <cell r="J45" t="str">
            <v>Bình Đa</v>
          </cell>
          <cell r="K45" t="e">
            <v>#N/A</v>
          </cell>
          <cell r="L45" t="str">
            <v>DGT</v>
          </cell>
          <cell r="M45">
            <v>0.26</v>
          </cell>
          <cell r="N45"/>
          <cell r="O45">
            <v>0.26</v>
          </cell>
          <cell r="P45"/>
          <cell r="Q45" t="str">
            <v>CTĐT</v>
          </cell>
          <cell r="R45">
            <v>2023</v>
          </cell>
          <cell r="S45" t="e">
            <v>#N/A</v>
          </cell>
          <cell r="T45"/>
          <cell r="U45"/>
          <cell r="V45" t="str">
            <v>- Nghị quyết số 60/NQ-HĐND ngày 13/10/2022 về việc điều chỉnh, bổ sung kế hoạch đầu tư công năm 2022 nguồn vốn ngân sách TP Biên Hòa (lần 2)</v>
          </cell>
          <cell r="W45">
            <v>0</v>
          </cell>
          <cell r="X45">
            <v>0.26</v>
          </cell>
          <cell r="Y45">
            <v>0.03</v>
          </cell>
          <cell r="Z45">
            <v>0</v>
          </cell>
          <cell r="AA45">
            <v>0</v>
          </cell>
          <cell r="AB45">
            <v>0</v>
          </cell>
          <cell r="AC45">
            <v>0</v>
          </cell>
          <cell r="AD45">
            <v>0.03</v>
          </cell>
          <cell r="AE45">
            <v>0</v>
          </cell>
          <cell r="AF45">
            <v>0</v>
          </cell>
          <cell r="AG45">
            <v>0</v>
          </cell>
          <cell r="AH45">
            <v>0</v>
          </cell>
          <cell r="AI45">
            <v>0</v>
          </cell>
          <cell r="AJ45">
            <v>0</v>
          </cell>
          <cell r="AK45">
            <v>0.22999999999999998</v>
          </cell>
          <cell r="AL45">
            <v>0</v>
          </cell>
          <cell r="AM45">
            <v>0</v>
          </cell>
          <cell r="AN45">
            <v>0</v>
          </cell>
          <cell r="AO45">
            <v>0</v>
          </cell>
          <cell r="AP45">
            <v>0</v>
          </cell>
          <cell r="AQ45">
            <v>0</v>
          </cell>
          <cell r="AR45">
            <v>0</v>
          </cell>
          <cell r="AS45">
            <v>0</v>
          </cell>
          <cell r="AT45">
            <v>0</v>
          </cell>
          <cell r="AU45">
            <v>0.02</v>
          </cell>
          <cell r="AV45">
            <v>0</v>
          </cell>
          <cell r="AW45">
            <v>0</v>
          </cell>
          <cell r="AX45">
            <v>0</v>
          </cell>
          <cell r="AY45">
            <v>0</v>
          </cell>
          <cell r="AZ45">
            <v>0.02</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0.21</v>
          </cell>
          <cell r="BR45">
            <v>0</v>
          </cell>
          <cell r="BS45">
            <v>0</v>
          </cell>
          <cell r="BT45">
            <v>0</v>
          </cell>
          <cell r="BU45">
            <v>0</v>
          </cell>
          <cell r="BV45">
            <v>0</v>
          </cell>
          <cell r="BW45">
            <v>0</v>
          </cell>
          <cell r="BX45">
            <v>0</v>
          </cell>
          <cell r="BY45">
            <v>0</v>
          </cell>
          <cell r="BZ45">
            <v>0</v>
          </cell>
          <cell r="CA45">
            <v>0</v>
          </cell>
          <cell r="CB45">
            <v>0</v>
          </cell>
          <cell r="CC45"/>
          <cell r="CD45"/>
        </row>
        <row r="46">
          <cell r="E46" t="str">
            <v>DA</v>
          </cell>
          <cell r="F46"/>
          <cell r="G46" t="str">
            <v>bienhoa554</v>
          </cell>
          <cell r="H46" t="str">
            <v>BS</v>
          </cell>
          <cell r="I46" t="str">
            <v>Đường nối từ đường Nguyễn Ái Quốc tới đường nối Phan Đình Phùng - Cây Chàm (đường vào Viện kiểm sát)</v>
          </cell>
          <cell r="J46" t="str">
            <v>Quang Vinh</v>
          </cell>
          <cell r="K46" t="str">
            <v>BS</v>
          </cell>
          <cell r="L46" t="str">
            <v>DGT</v>
          </cell>
          <cell r="M46">
            <v>0.36</v>
          </cell>
          <cell r="N46"/>
          <cell r="O46">
            <v>0.01</v>
          </cell>
          <cell r="P46" t="str">
            <v>128+196</v>
          </cell>
          <cell r="Q46" t="str">
            <v>QĐTHO</v>
          </cell>
          <cell r="R46">
            <v>2015</v>
          </cell>
          <cell r="S46" t="e">
            <v>#N/A</v>
          </cell>
          <cell r="T46" t="str">
            <v>BCTM3.7</v>
          </cell>
          <cell r="U46" t="str">
            <v>Quyết định số 1403/QĐ-UBND ngày 03/5/2019 của UBND thành phố Biên Hòa về việc điều chỉnh bổ sung kế hoạch vốn đầu tư công năm 2019</v>
          </cell>
          <cell r="V46"/>
          <cell r="W46">
            <v>0</v>
          </cell>
          <cell r="X46">
            <v>0.01</v>
          </cell>
          <cell r="Y46">
            <v>0.01</v>
          </cell>
          <cell r="Z46">
            <v>0</v>
          </cell>
          <cell r="AA46"/>
          <cell r="AB46"/>
          <cell r="AC46"/>
          <cell r="AD46">
            <v>0.01</v>
          </cell>
          <cell r="AE46"/>
          <cell r="AF46"/>
          <cell r="AG46"/>
          <cell r="AH46"/>
          <cell r="AI46"/>
          <cell r="AJ46"/>
          <cell r="AK46">
            <v>0</v>
          </cell>
          <cell r="AL46"/>
          <cell r="AM46"/>
          <cell r="AN46"/>
          <cell r="AO46"/>
          <cell r="AP46"/>
          <cell r="AQ46"/>
          <cell r="AR46"/>
          <cell r="AS46"/>
          <cell r="AT46"/>
          <cell r="AU46">
            <v>0</v>
          </cell>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t="str">
            <v>BCTM3.7DGT</v>
          </cell>
          <cell r="CD46"/>
        </row>
        <row r="47">
          <cell r="E47" t="str">
            <v>DA</v>
          </cell>
          <cell r="F47"/>
          <cell r="G47" t="str">
            <v>bienhoa1701</v>
          </cell>
          <cell r="H47" t="str">
            <v>DA</v>
          </cell>
          <cell r="I47" t="str">
            <v>Nâng cấp, mổ rộng đường vào trường THPT Nam Hà.</v>
          </cell>
          <cell r="J47" t="str">
            <v>Hiệp Hòa</v>
          </cell>
          <cell r="K47" t="e">
            <v>#N/A</v>
          </cell>
          <cell r="L47" t="str">
            <v>DGT</v>
          </cell>
          <cell r="M47">
            <v>0.11</v>
          </cell>
          <cell r="N47"/>
          <cell r="O47">
            <v>0.11</v>
          </cell>
          <cell r="P47">
            <v>24</v>
          </cell>
          <cell r="Q47" t="str">
            <v>TBTHO</v>
          </cell>
          <cell r="R47">
            <v>2021</v>
          </cell>
          <cell r="S47" t="e">
            <v>#N/A</v>
          </cell>
          <cell r="T47" t="str">
            <v>BCTM3.7</v>
          </cell>
          <cell r="U47" t="str">
            <v>Quyết định chủ trương đầu tư số 3742/QĐ-UBND ngày 14/08/2018 của UBND thành phố Biên Hòa.
'Quyết định số 5838/QĐ-UBND ngày 19/12/2018 của UBND thành phố Biên Hòa về việc giao chỉ tiêu đầu tư công năm 2019</v>
          </cell>
          <cell r="V47"/>
          <cell r="W47">
            <v>0</v>
          </cell>
          <cell r="X47">
            <v>0.11</v>
          </cell>
          <cell r="Y47">
            <v>0.11</v>
          </cell>
          <cell r="Z47">
            <v>0</v>
          </cell>
          <cell r="AA47"/>
          <cell r="AB47"/>
          <cell r="AC47"/>
          <cell r="AD47">
            <v>0.11</v>
          </cell>
          <cell r="AE47"/>
          <cell r="AF47"/>
          <cell r="AG47"/>
          <cell r="AH47"/>
          <cell r="AI47"/>
          <cell r="AJ47"/>
          <cell r="AK47">
            <v>0</v>
          </cell>
          <cell r="AL47"/>
          <cell r="AM47"/>
          <cell r="AN47"/>
          <cell r="AO47"/>
          <cell r="AP47"/>
          <cell r="AQ47"/>
          <cell r="AR47"/>
          <cell r="AS47"/>
          <cell r="AT47"/>
          <cell r="AU47">
            <v>0</v>
          </cell>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row>
        <row r="48">
          <cell r="E48" t="str">
            <v>DA</v>
          </cell>
          <cell r="F48"/>
          <cell r="G48" t="str">
            <v>bienhoa505</v>
          </cell>
          <cell r="H48" t="str">
            <v>DA</v>
          </cell>
          <cell r="I48" t="str">
            <v>Đường ven sông Cái đoạn từ đường Hà Huy Giáp đến đường Trần Quốc Toản</v>
          </cell>
          <cell r="J48" t="str">
            <v>Các phường</v>
          </cell>
          <cell r="K48" t="e">
            <v>#N/A</v>
          </cell>
          <cell r="L48" t="str">
            <v>DGT</v>
          </cell>
          <cell r="M48">
            <v>27.5</v>
          </cell>
          <cell r="N48">
            <v>0</v>
          </cell>
          <cell r="O48">
            <v>27.5</v>
          </cell>
          <cell r="P48">
            <v>183</v>
          </cell>
          <cell r="Q48" t="str">
            <v>QĐTHO 1P</v>
          </cell>
          <cell r="R48">
            <v>2016</v>
          </cell>
          <cell r="S48" t="e">
            <v>#N/A</v>
          </cell>
          <cell r="T48" t="str">
            <v>BCTM3.7</v>
          </cell>
          <cell r="U48" t="str">
            <v xml:space="preserve">Thông báo thu hồi đất số 10056/TB-UBND ngày 03/12/2010; Đã có trong NQ 31/2017/NQ-HĐND ngày 19/7/2017 vv giao điều chỉnh, bổ sung kế hoạch đầu tư công trung hạn năm 5 năm (2016-2020) của năm 2017 trên địa bàn TP. Biên Hòa </v>
          </cell>
          <cell r="V48"/>
          <cell r="W48">
            <v>27.5</v>
          </cell>
          <cell r="X48">
            <v>0</v>
          </cell>
          <cell r="Y48">
            <v>0</v>
          </cell>
          <cell r="Z48"/>
          <cell r="AA48"/>
          <cell r="AB48"/>
          <cell r="AC48"/>
          <cell r="AD48"/>
          <cell r="AE48"/>
          <cell r="AF48"/>
          <cell r="AG48"/>
          <cell r="AH48"/>
          <cell r="AI48"/>
          <cell r="AJ48"/>
          <cell r="AK48">
            <v>0</v>
          </cell>
          <cell r="AL48"/>
          <cell r="AM48"/>
          <cell r="AN48"/>
          <cell r="AO48"/>
          <cell r="AP48"/>
          <cell r="AQ48"/>
          <cell r="AR48"/>
          <cell r="AS48"/>
          <cell r="AT48"/>
          <cell r="AU48">
            <v>0</v>
          </cell>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row>
        <row r="49">
          <cell r="E49"/>
          <cell r="F49"/>
          <cell r="G49" t="str">
            <v>bienhoa505</v>
          </cell>
          <cell r="H49" t="str">
            <v>DA</v>
          </cell>
          <cell r="I49" t="str">
            <v>Đường ven sông Cái đoạn từ đường Hà Huy Giáp đến đường Trần Quốc Toản</v>
          </cell>
          <cell r="J49" t="str">
            <v>Thống Nhất</v>
          </cell>
          <cell r="K49" t="e">
            <v>#N/A</v>
          </cell>
          <cell r="L49" t="str">
            <v>DGT</v>
          </cell>
          <cell r="M49">
            <v>8.3000000000000007</v>
          </cell>
          <cell r="N49">
            <v>0</v>
          </cell>
          <cell r="O49">
            <v>8.3000000000000007</v>
          </cell>
          <cell r="P49">
            <v>183</v>
          </cell>
          <cell r="Q49" t="str">
            <v>QĐTHO 1P</v>
          </cell>
          <cell r="R49">
            <v>2016</v>
          </cell>
          <cell r="S49" t="e">
            <v>#N/A</v>
          </cell>
          <cell r="T49"/>
          <cell r="U49" t="str">
            <v xml:space="preserve">Thông báo thu hồi đất số 10056/TB-UBND ngày 03/12/2010; Đã có trong NQ 31/2017/NQ-HĐND ngày 19/7/2017 vv giao điều chỉnh, bổ sung kế hoạch đầu tư công trung hạn năm 5 năm (2016-2020) của năm 2017 trên địa bàn TP. Biên Hòa </v>
          </cell>
          <cell r="V49"/>
          <cell r="W49">
            <v>-0.80000000000000071</v>
          </cell>
          <cell r="X49">
            <v>9.1000000000000014</v>
          </cell>
          <cell r="Y49">
            <v>6.5600000000000005</v>
          </cell>
          <cell r="Z49">
            <v>2.6</v>
          </cell>
          <cell r="AA49">
            <v>1.8</v>
          </cell>
          <cell r="AB49">
            <v>0.8</v>
          </cell>
          <cell r="AC49">
            <v>0.34</v>
          </cell>
          <cell r="AD49">
            <v>3.38</v>
          </cell>
          <cell r="AE49">
            <v>0</v>
          </cell>
          <cell r="AF49">
            <v>0</v>
          </cell>
          <cell r="AG49">
            <v>0</v>
          </cell>
          <cell r="AH49">
            <v>0.24</v>
          </cell>
          <cell r="AI49">
            <v>0</v>
          </cell>
          <cell r="AJ49">
            <v>0</v>
          </cell>
          <cell r="AK49">
            <v>2.54</v>
          </cell>
          <cell r="AL49">
            <v>0</v>
          </cell>
          <cell r="AM49">
            <v>0</v>
          </cell>
          <cell r="AN49">
            <v>0</v>
          </cell>
          <cell r="AO49">
            <v>0</v>
          </cell>
          <cell r="AP49">
            <v>0</v>
          </cell>
          <cell r="AQ49">
            <v>0</v>
          </cell>
          <cell r="AR49">
            <v>0</v>
          </cell>
          <cell r="AS49">
            <v>0</v>
          </cell>
          <cell r="AT49">
            <v>0</v>
          </cell>
          <cell r="AU49">
            <v>0.2</v>
          </cell>
          <cell r="AV49">
            <v>0</v>
          </cell>
          <cell r="AW49">
            <v>0</v>
          </cell>
          <cell r="AX49">
            <v>0</v>
          </cell>
          <cell r="AY49">
            <v>0</v>
          </cell>
          <cell r="AZ49">
            <v>0</v>
          </cell>
          <cell r="BA49">
            <v>0</v>
          </cell>
          <cell r="BB49">
            <v>0</v>
          </cell>
          <cell r="BC49">
            <v>0</v>
          </cell>
          <cell r="BD49">
            <v>0</v>
          </cell>
          <cell r="BE49">
            <v>0</v>
          </cell>
          <cell r="BF49">
            <v>0</v>
          </cell>
          <cell r="BG49">
            <v>0</v>
          </cell>
          <cell r="BH49">
            <v>0.2</v>
          </cell>
          <cell r="BI49"/>
          <cell r="BJ49">
            <v>0</v>
          </cell>
          <cell r="BK49">
            <v>0</v>
          </cell>
          <cell r="BL49">
            <v>0</v>
          </cell>
          <cell r="BM49">
            <v>0</v>
          </cell>
          <cell r="BN49">
            <v>0</v>
          </cell>
          <cell r="BO49">
            <v>0</v>
          </cell>
          <cell r="BP49">
            <v>0</v>
          </cell>
          <cell r="BQ49">
            <v>0</v>
          </cell>
          <cell r="BR49">
            <v>2.34</v>
          </cell>
          <cell r="BS49">
            <v>0</v>
          </cell>
          <cell r="BT49">
            <v>0</v>
          </cell>
          <cell r="BU49">
            <v>0</v>
          </cell>
          <cell r="BV49">
            <v>0</v>
          </cell>
          <cell r="BW49">
            <v>0</v>
          </cell>
          <cell r="BX49">
            <v>0</v>
          </cell>
          <cell r="BY49">
            <v>0</v>
          </cell>
          <cell r="BZ49">
            <v>0</v>
          </cell>
          <cell r="CA49">
            <v>0</v>
          </cell>
          <cell r="CB49">
            <v>0</v>
          </cell>
          <cell r="CC49" t="str">
            <v>DGT</v>
          </cell>
          <cell r="CD49"/>
        </row>
        <row r="50">
          <cell r="E50"/>
          <cell r="F50"/>
          <cell r="G50" t="str">
            <v>bienhoa505</v>
          </cell>
          <cell r="H50" t="str">
            <v>DA</v>
          </cell>
          <cell r="I50" t="str">
            <v>Đường ven sông Cái đoạn từ đường Hà Huy Giáp đến đường Trần Quốc Toản</v>
          </cell>
          <cell r="J50" t="str">
            <v>Quyết Thắng</v>
          </cell>
          <cell r="K50" t="e">
            <v>#N/A</v>
          </cell>
          <cell r="L50" t="str">
            <v>DGT</v>
          </cell>
          <cell r="M50">
            <v>0.34</v>
          </cell>
          <cell r="N50">
            <v>0</v>
          </cell>
          <cell r="O50">
            <v>0.34</v>
          </cell>
          <cell r="P50">
            <v>183</v>
          </cell>
          <cell r="Q50" t="str">
            <v>QĐTHO 1P</v>
          </cell>
          <cell r="R50">
            <v>2016</v>
          </cell>
          <cell r="S50" t="e">
            <v>#N/A</v>
          </cell>
          <cell r="T50"/>
          <cell r="U50" t="str">
            <v xml:space="preserve">Thông báo thu hồi đất số 10056/TB-UBND ngày 03/12/2010; Đã có trong NQ 31/2017/NQ-HĐND ngày 19/7/2017 vv giao điều chỉnh, bổ sung kế hoạch đầu tư công trung hạn năm 5 năm (2016-2020) của năm 2017 trên địa bàn TP. Biên Hòa </v>
          </cell>
          <cell r="V50"/>
          <cell r="W50">
            <v>0</v>
          </cell>
          <cell r="X50">
            <v>0.34</v>
          </cell>
          <cell r="Y50">
            <v>0</v>
          </cell>
          <cell r="Z50">
            <v>0</v>
          </cell>
          <cell r="AA50">
            <v>0</v>
          </cell>
          <cell r="AB50">
            <v>0</v>
          </cell>
          <cell r="AC50">
            <v>0</v>
          </cell>
          <cell r="AD50">
            <v>0</v>
          </cell>
          <cell r="AE50">
            <v>0</v>
          </cell>
          <cell r="AF50">
            <v>0</v>
          </cell>
          <cell r="AG50">
            <v>0</v>
          </cell>
          <cell r="AH50">
            <v>0</v>
          </cell>
          <cell r="AI50">
            <v>0</v>
          </cell>
          <cell r="AJ50">
            <v>0</v>
          </cell>
          <cell r="AK50">
            <v>0.34</v>
          </cell>
          <cell r="AL50">
            <v>0</v>
          </cell>
          <cell r="AM50">
            <v>0</v>
          </cell>
          <cell r="AN50">
            <v>0</v>
          </cell>
          <cell r="AO50">
            <v>0</v>
          </cell>
          <cell r="AP50">
            <v>0</v>
          </cell>
          <cell r="AQ50">
            <v>0</v>
          </cell>
          <cell r="AR50">
            <v>0.34</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t="str">
            <v>DGT</v>
          </cell>
          <cell r="CD50"/>
        </row>
        <row r="51">
          <cell r="E51"/>
          <cell r="F51"/>
          <cell r="G51" t="str">
            <v>bienhoa505</v>
          </cell>
          <cell r="H51" t="str">
            <v>DA</v>
          </cell>
          <cell r="I51" t="str">
            <v>Đường ven sông Cái đoạn từ đường Hà Huy Giáp đến đường Trần Quốc Toản</v>
          </cell>
          <cell r="J51" t="str">
            <v>Tam Hiệp</v>
          </cell>
          <cell r="K51" t="e">
            <v>#N/A</v>
          </cell>
          <cell r="L51" t="str">
            <v>DGT</v>
          </cell>
          <cell r="M51">
            <v>3.93</v>
          </cell>
          <cell r="N51">
            <v>0</v>
          </cell>
          <cell r="O51">
            <v>3.93</v>
          </cell>
          <cell r="P51">
            <v>183</v>
          </cell>
          <cell r="Q51" t="str">
            <v>QĐTHO 1P</v>
          </cell>
          <cell r="R51">
            <v>2016</v>
          </cell>
          <cell r="S51" t="e">
            <v>#N/A</v>
          </cell>
          <cell r="T51"/>
          <cell r="U51" t="str">
            <v xml:space="preserve">Thông báo thu hồi đất số 10056/TB-UBND ngày 03/12/2010; Đã có trong NQ 31/2017/NQ-HĐND ngày 19/7/2017 vv giao điều chỉnh, bổ sung kế hoạch đầu tư công trung hạn năm 5 năm (2016-2020) của năm 2017 trên địa bàn TP. Biên Hòa </v>
          </cell>
          <cell r="V51"/>
          <cell r="W51">
            <v>0</v>
          </cell>
          <cell r="X51">
            <v>3.93</v>
          </cell>
          <cell r="Y51">
            <v>2.7</v>
          </cell>
          <cell r="Z51">
            <v>0</v>
          </cell>
          <cell r="AA51">
            <v>0</v>
          </cell>
          <cell r="AB51">
            <v>0</v>
          </cell>
          <cell r="AC51">
            <v>1.06</v>
          </cell>
          <cell r="AD51">
            <v>0.54000000000000015</v>
          </cell>
          <cell r="AE51">
            <v>0</v>
          </cell>
          <cell r="AF51">
            <v>0</v>
          </cell>
          <cell r="AG51">
            <v>0</v>
          </cell>
          <cell r="AH51">
            <v>1.1000000000000001</v>
          </cell>
          <cell r="AI51">
            <v>0</v>
          </cell>
          <cell r="AJ51">
            <v>0</v>
          </cell>
          <cell r="AK51">
            <v>1.23</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1.23</v>
          </cell>
          <cell r="BS51">
            <v>0</v>
          </cell>
          <cell r="BT51">
            <v>0</v>
          </cell>
          <cell r="BU51">
            <v>0</v>
          </cell>
          <cell r="BV51">
            <v>0</v>
          </cell>
          <cell r="BW51">
            <v>0</v>
          </cell>
          <cell r="BX51">
            <v>0</v>
          </cell>
          <cell r="BY51">
            <v>0</v>
          </cell>
          <cell r="BZ51">
            <v>0</v>
          </cell>
          <cell r="CA51">
            <v>0</v>
          </cell>
          <cell r="CB51">
            <v>0</v>
          </cell>
          <cell r="CC51"/>
          <cell r="CD51"/>
        </row>
        <row r="52">
          <cell r="E52"/>
          <cell r="F52"/>
          <cell r="G52" t="str">
            <v>bienhoa505</v>
          </cell>
          <cell r="H52" t="str">
            <v>DA</v>
          </cell>
          <cell r="I52" t="str">
            <v>Đường ven sông Cái đoạn từ đường Hà Huy Giáp đến đường Trần Quốc Toản</v>
          </cell>
          <cell r="J52" t="str">
            <v>Tân Mai</v>
          </cell>
          <cell r="K52" t="e">
            <v>#N/A</v>
          </cell>
          <cell r="L52" t="str">
            <v>DGT</v>
          </cell>
          <cell r="M52">
            <v>2.59</v>
          </cell>
          <cell r="N52">
            <v>0</v>
          </cell>
          <cell r="O52">
            <v>2.59</v>
          </cell>
          <cell r="P52">
            <v>183</v>
          </cell>
          <cell r="Q52" t="str">
            <v>QĐTHO 1P</v>
          </cell>
          <cell r="R52">
            <v>2016</v>
          </cell>
          <cell r="S52" t="e">
            <v>#N/A</v>
          </cell>
          <cell r="T52"/>
          <cell r="U52"/>
          <cell r="V52"/>
          <cell r="W52">
            <v>0</v>
          </cell>
          <cell r="X52">
            <v>2.59</v>
          </cell>
          <cell r="Y52">
            <v>0.87999999999999989</v>
          </cell>
          <cell r="Z52">
            <v>0</v>
          </cell>
          <cell r="AA52">
            <v>0</v>
          </cell>
          <cell r="AB52">
            <v>0</v>
          </cell>
          <cell r="AC52">
            <v>0.3</v>
          </cell>
          <cell r="AD52">
            <v>0.39</v>
          </cell>
          <cell r="AE52">
            <v>0</v>
          </cell>
          <cell r="AF52">
            <v>0</v>
          </cell>
          <cell r="AG52">
            <v>0</v>
          </cell>
          <cell r="AH52">
            <v>0.19</v>
          </cell>
          <cell r="AI52">
            <v>0</v>
          </cell>
          <cell r="AJ52">
            <v>0</v>
          </cell>
          <cell r="AK52">
            <v>1.71</v>
          </cell>
          <cell r="AL52">
            <v>0</v>
          </cell>
          <cell r="AM52">
            <v>0</v>
          </cell>
          <cell r="AN52">
            <v>0</v>
          </cell>
          <cell r="AO52">
            <v>0</v>
          </cell>
          <cell r="AP52">
            <v>0</v>
          </cell>
          <cell r="AQ52">
            <v>0</v>
          </cell>
          <cell r="AR52">
            <v>0</v>
          </cell>
          <cell r="AS52">
            <v>0</v>
          </cell>
          <cell r="AT52">
            <v>0</v>
          </cell>
          <cell r="AU52">
            <v>0.54</v>
          </cell>
          <cell r="AV52">
            <v>0.27</v>
          </cell>
          <cell r="AW52">
            <v>0</v>
          </cell>
          <cell r="AX52">
            <v>0</v>
          </cell>
          <cell r="AY52">
            <v>0</v>
          </cell>
          <cell r="AZ52">
            <v>0</v>
          </cell>
          <cell r="BA52">
            <v>0</v>
          </cell>
          <cell r="BB52">
            <v>0</v>
          </cell>
          <cell r="BC52">
            <v>0</v>
          </cell>
          <cell r="BD52">
            <v>0</v>
          </cell>
          <cell r="BE52">
            <v>0</v>
          </cell>
          <cell r="BF52">
            <v>0</v>
          </cell>
          <cell r="BG52">
            <v>0</v>
          </cell>
          <cell r="BH52">
            <v>0.27</v>
          </cell>
          <cell r="BI52"/>
          <cell r="BJ52">
            <v>0</v>
          </cell>
          <cell r="BK52">
            <v>0</v>
          </cell>
          <cell r="BL52">
            <v>0</v>
          </cell>
          <cell r="BM52">
            <v>0</v>
          </cell>
          <cell r="BN52">
            <v>0</v>
          </cell>
          <cell r="BO52">
            <v>0</v>
          </cell>
          <cell r="BP52">
            <v>0</v>
          </cell>
          <cell r="BQ52">
            <v>0</v>
          </cell>
          <cell r="BR52">
            <v>1.17</v>
          </cell>
          <cell r="BS52">
            <v>0</v>
          </cell>
          <cell r="BT52">
            <v>0</v>
          </cell>
          <cell r="BU52">
            <v>0</v>
          </cell>
          <cell r="BV52">
            <v>0</v>
          </cell>
          <cell r="BW52">
            <v>0</v>
          </cell>
          <cell r="BX52">
            <v>0</v>
          </cell>
          <cell r="BY52">
            <v>0</v>
          </cell>
          <cell r="BZ52">
            <v>0</v>
          </cell>
          <cell r="CA52">
            <v>0</v>
          </cell>
          <cell r="CB52">
            <v>0</v>
          </cell>
          <cell r="CC52"/>
          <cell r="CD52"/>
        </row>
        <row r="53">
          <cell r="E53"/>
          <cell r="F53"/>
          <cell r="G53" t="str">
            <v>bienhoa505</v>
          </cell>
          <cell r="H53" t="str">
            <v>DA</v>
          </cell>
          <cell r="I53" t="str">
            <v>Đường ven sông Cái đoạn từ đường Hà Huy Giáp đến đường Trần Quốc Toản</v>
          </cell>
          <cell r="J53" t="str">
            <v>An Bình</v>
          </cell>
          <cell r="K53" t="e">
            <v>#N/A</v>
          </cell>
          <cell r="L53" t="str">
            <v>DGT</v>
          </cell>
          <cell r="M53">
            <v>0.9900000000000001</v>
          </cell>
          <cell r="N53">
            <v>0</v>
          </cell>
          <cell r="O53">
            <v>0.9900000000000001</v>
          </cell>
          <cell r="P53">
            <v>183</v>
          </cell>
          <cell r="Q53" t="str">
            <v>QĐTHO 1P</v>
          </cell>
          <cell r="R53">
            <v>2016</v>
          </cell>
          <cell r="S53" t="e">
            <v>#N/A</v>
          </cell>
          <cell r="T53"/>
          <cell r="U53"/>
          <cell r="V53"/>
          <cell r="W53">
            <v>0</v>
          </cell>
          <cell r="X53">
            <v>0.9900000000000001</v>
          </cell>
          <cell r="Y53">
            <v>0.75</v>
          </cell>
          <cell r="Z53">
            <v>0</v>
          </cell>
          <cell r="AA53">
            <v>0</v>
          </cell>
          <cell r="AB53">
            <v>0</v>
          </cell>
          <cell r="AC53">
            <v>0.2</v>
          </cell>
          <cell r="AD53">
            <v>0.23</v>
          </cell>
          <cell r="AE53">
            <v>0</v>
          </cell>
          <cell r="AF53">
            <v>0</v>
          </cell>
          <cell r="AG53">
            <v>0</v>
          </cell>
          <cell r="AH53">
            <v>0.32</v>
          </cell>
          <cell r="AI53">
            <v>0</v>
          </cell>
          <cell r="AJ53">
            <v>0</v>
          </cell>
          <cell r="AK53">
            <v>0.2400000000000001</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0.2400000000000001</v>
          </cell>
          <cell r="BS53">
            <v>0</v>
          </cell>
          <cell r="BT53">
            <v>0</v>
          </cell>
          <cell r="BU53">
            <v>0</v>
          </cell>
          <cell r="BV53">
            <v>0</v>
          </cell>
          <cell r="BW53">
            <v>0</v>
          </cell>
          <cell r="BX53">
            <v>0</v>
          </cell>
          <cell r="BY53">
            <v>0</v>
          </cell>
          <cell r="BZ53">
            <v>0</v>
          </cell>
          <cell r="CA53">
            <v>0</v>
          </cell>
          <cell r="CB53">
            <v>0</v>
          </cell>
          <cell r="CC53"/>
          <cell r="CD53"/>
        </row>
        <row r="54">
          <cell r="E54" t="str">
            <v>DA</v>
          </cell>
          <cell r="F54"/>
          <cell r="G54" t="str">
            <v>bienhoa654</v>
          </cell>
          <cell r="H54" t="str">
            <v>DA</v>
          </cell>
          <cell r="I54" t="str">
            <v>Dự án chống ngập úng khu vực Suối Chùa, suối Bà Lúa và Suối Cầu Quan</v>
          </cell>
          <cell r="J54" t="str">
            <v>Long Bình, Long Bình Tân, An Hòa, An Bình, Phước Tân</v>
          </cell>
          <cell r="K54" t="e">
            <v>#N/A</v>
          </cell>
          <cell r="L54" t="str">
            <v>DTL</v>
          </cell>
          <cell r="M54">
            <v>15.2</v>
          </cell>
          <cell r="N54"/>
          <cell r="O54">
            <v>15.2</v>
          </cell>
          <cell r="P54">
            <v>183</v>
          </cell>
          <cell r="Q54" t="str">
            <v>QĐTHO 1P</v>
          </cell>
          <cell r="R54">
            <v>2016</v>
          </cell>
          <cell r="S54" t="e">
            <v>#N/A</v>
          </cell>
          <cell r="T54" t="str">
            <v>BCTM3.7</v>
          </cell>
          <cell r="U54" t="str">
            <v>Đã có thông báo thu hồi đất</v>
          </cell>
          <cell r="V54"/>
          <cell r="W54">
            <v>15.2</v>
          </cell>
          <cell r="X54">
            <v>0</v>
          </cell>
          <cell r="Y54">
            <v>0</v>
          </cell>
          <cell r="Z54">
            <v>0</v>
          </cell>
          <cell r="AA54"/>
          <cell r="AB54"/>
          <cell r="AC54"/>
          <cell r="AD54"/>
          <cell r="AE54"/>
          <cell r="AF54"/>
          <cell r="AG54"/>
          <cell r="AH54"/>
          <cell r="AI54"/>
          <cell r="AJ54"/>
          <cell r="AK54">
            <v>0</v>
          </cell>
          <cell r="AL54"/>
          <cell r="AM54"/>
          <cell r="AN54"/>
          <cell r="AO54"/>
          <cell r="AP54"/>
          <cell r="AQ54"/>
          <cell r="AR54"/>
          <cell r="AS54"/>
          <cell r="AT54"/>
          <cell r="AU54">
            <v>0</v>
          </cell>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row>
        <row r="55">
          <cell r="E55"/>
          <cell r="F55"/>
          <cell r="G55" t="str">
            <v>bienhoa654</v>
          </cell>
          <cell r="H55" t="str">
            <v>DA</v>
          </cell>
          <cell r="I55"/>
          <cell r="J55" t="str">
            <v>Long Bình</v>
          </cell>
          <cell r="K55" t="e">
            <v>#N/A</v>
          </cell>
          <cell r="L55" t="str">
            <v>DTL</v>
          </cell>
          <cell r="M55">
            <v>15.2</v>
          </cell>
          <cell r="N55"/>
          <cell r="O55">
            <v>6.98</v>
          </cell>
          <cell r="P55">
            <v>183</v>
          </cell>
          <cell r="Q55" t="str">
            <v>QĐTHO 1P</v>
          </cell>
          <cell r="R55">
            <v>2016</v>
          </cell>
          <cell r="S55" t="e">
            <v>#N/A</v>
          </cell>
          <cell r="T55"/>
          <cell r="U55"/>
          <cell r="V55"/>
          <cell r="W55">
            <v>0</v>
          </cell>
          <cell r="X55">
            <v>6.9799999999999995</v>
          </cell>
          <cell r="Y55">
            <v>0.2</v>
          </cell>
          <cell r="Z55">
            <v>0.02</v>
          </cell>
          <cell r="AA55"/>
          <cell r="AB55">
            <v>0.02</v>
          </cell>
          <cell r="AC55">
            <v>0.04</v>
          </cell>
          <cell r="AD55">
            <v>0.14000000000000001</v>
          </cell>
          <cell r="AE55"/>
          <cell r="AF55"/>
          <cell r="AG55"/>
          <cell r="AH55"/>
          <cell r="AI55"/>
          <cell r="AJ55"/>
          <cell r="AK55">
            <v>6.7799999999999994</v>
          </cell>
          <cell r="AL55">
            <v>1.59</v>
          </cell>
          <cell r="AM55"/>
          <cell r="AN55">
            <v>0.55000000000000004</v>
          </cell>
          <cell r="AO55"/>
          <cell r="AP55"/>
          <cell r="AQ55"/>
          <cell r="AR55">
            <v>0.12</v>
          </cell>
          <cell r="AS55"/>
          <cell r="AT55"/>
          <cell r="AU55">
            <v>1.1499999999999999</v>
          </cell>
          <cell r="AV55">
            <v>0.85</v>
          </cell>
          <cell r="AW55">
            <v>0.05</v>
          </cell>
          <cell r="AX55">
            <v>0.25</v>
          </cell>
          <cell r="AY55"/>
          <cell r="AZ55"/>
          <cell r="BA55"/>
          <cell r="BB55"/>
          <cell r="BC55"/>
          <cell r="BD55"/>
          <cell r="BE55"/>
          <cell r="BF55"/>
          <cell r="BG55"/>
          <cell r="BH55"/>
          <cell r="BI55"/>
          <cell r="BJ55"/>
          <cell r="BK55"/>
          <cell r="BL55"/>
          <cell r="BM55"/>
          <cell r="BN55"/>
          <cell r="BO55"/>
          <cell r="BP55"/>
          <cell r="BQ55">
            <v>0.05</v>
          </cell>
          <cell r="BR55"/>
          <cell r="BS55"/>
          <cell r="BT55"/>
          <cell r="BU55"/>
          <cell r="BV55">
            <v>3.32</v>
          </cell>
          <cell r="BW55"/>
          <cell r="BX55"/>
          <cell r="BY55"/>
          <cell r="BZ55">
            <v>0</v>
          </cell>
          <cell r="CA55"/>
          <cell r="CB55"/>
          <cell r="CC55"/>
          <cell r="CD55"/>
        </row>
        <row r="56">
          <cell r="E56"/>
          <cell r="F56"/>
          <cell r="G56" t="str">
            <v>bienhoa654</v>
          </cell>
          <cell r="H56" t="str">
            <v>DA</v>
          </cell>
          <cell r="I56"/>
          <cell r="J56" t="str">
            <v>Long Bình Tân</v>
          </cell>
          <cell r="K56" t="e">
            <v>#N/A</v>
          </cell>
          <cell r="L56" t="str">
            <v>DTL</v>
          </cell>
          <cell r="M56">
            <v>15.2</v>
          </cell>
          <cell r="N56"/>
          <cell r="O56">
            <v>3.87</v>
          </cell>
          <cell r="P56">
            <v>183</v>
          </cell>
          <cell r="Q56" t="str">
            <v>QĐTHO 1P</v>
          </cell>
          <cell r="R56">
            <v>2016</v>
          </cell>
          <cell r="S56" t="e">
            <v>#N/A</v>
          </cell>
          <cell r="T56"/>
          <cell r="U56"/>
          <cell r="V56"/>
          <cell r="W56">
            <v>0</v>
          </cell>
          <cell r="X56">
            <v>3.87</v>
          </cell>
          <cell r="Y56">
            <v>0.95000000000000007</v>
          </cell>
          <cell r="Z56">
            <v>0</v>
          </cell>
          <cell r="AA56"/>
          <cell r="AB56"/>
          <cell r="AC56">
            <v>0.39</v>
          </cell>
          <cell r="AD56">
            <v>0.56000000000000005</v>
          </cell>
          <cell r="AE56"/>
          <cell r="AF56"/>
          <cell r="AG56"/>
          <cell r="AH56"/>
          <cell r="AI56"/>
          <cell r="AJ56"/>
          <cell r="AK56">
            <v>2.92</v>
          </cell>
          <cell r="AL56">
            <v>1.52</v>
          </cell>
          <cell r="AM56"/>
          <cell r="AN56"/>
          <cell r="AO56"/>
          <cell r="AP56"/>
          <cell r="AQ56"/>
          <cell r="AR56"/>
          <cell r="AS56"/>
          <cell r="AT56"/>
          <cell r="AU56">
            <v>0</v>
          </cell>
          <cell r="AV56"/>
          <cell r="AW56"/>
          <cell r="AX56"/>
          <cell r="AY56"/>
          <cell r="AZ56"/>
          <cell r="BA56"/>
          <cell r="BB56"/>
          <cell r="BC56"/>
          <cell r="BD56"/>
          <cell r="BE56"/>
          <cell r="BF56"/>
          <cell r="BG56"/>
          <cell r="BH56"/>
          <cell r="BI56"/>
          <cell r="BJ56"/>
          <cell r="BK56"/>
          <cell r="BL56"/>
          <cell r="BM56"/>
          <cell r="BN56"/>
          <cell r="BO56"/>
          <cell r="BP56"/>
          <cell r="BQ56">
            <v>0.02</v>
          </cell>
          <cell r="BR56"/>
          <cell r="BS56"/>
          <cell r="BT56"/>
          <cell r="BU56"/>
          <cell r="BV56">
            <v>1.38</v>
          </cell>
          <cell r="BW56"/>
          <cell r="BX56"/>
          <cell r="BY56"/>
          <cell r="BZ56">
            <v>0</v>
          </cell>
          <cell r="CA56"/>
          <cell r="CB56"/>
          <cell r="CC56"/>
          <cell r="CD56"/>
        </row>
        <row r="57">
          <cell r="E57"/>
          <cell r="F57"/>
          <cell r="G57" t="str">
            <v>bienhoa654</v>
          </cell>
          <cell r="H57" t="str">
            <v>DA</v>
          </cell>
          <cell r="I57"/>
          <cell r="J57" t="str">
            <v>An Hòa</v>
          </cell>
          <cell r="K57" t="e">
            <v>#N/A</v>
          </cell>
          <cell r="L57" t="str">
            <v>DTL</v>
          </cell>
          <cell r="M57">
            <v>15.2</v>
          </cell>
          <cell r="N57"/>
          <cell r="O57">
            <v>0.73</v>
          </cell>
          <cell r="P57">
            <v>183</v>
          </cell>
          <cell r="Q57" t="str">
            <v>QĐTHO 1P</v>
          </cell>
          <cell r="R57">
            <v>2016</v>
          </cell>
          <cell r="S57" t="e">
            <v>#N/A</v>
          </cell>
          <cell r="T57"/>
          <cell r="U57"/>
          <cell r="V57"/>
          <cell r="W57">
            <v>0</v>
          </cell>
          <cell r="X57">
            <v>0.73</v>
          </cell>
          <cell r="Y57">
            <v>0.73</v>
          </cell>
          <cell r="Z57">
            <v>0.57999999999999996</v>
          </cell>
          <cell r="AA57">
            <v>0.5</v>
          </cell>
          <cell r="AB57">
            <v>0.08</v>
          </cell>
          <cell r="AC57">
            <v>7.0000000000000007E-2</v>
          </cell>
          <cell r="AD57">
            <v>0.08</v>
          </cell>
          <cell r="AE57"/>
          <cell r="AF57"/>
          <cell r="AG57"/>
          <cell r="AH57"/>
          <cell r="AI57"/>
          <cell r="AJ57"/>
          <cell r="AK57">
            <v>0</v>
          </cell>
          <cell r="AL57"/>
          <cell r="AM57"/>
          <cell r="AN57"/>
          <cell r="AO57"/>
          <cell r="AP57"/>
          <cell r="AQ57"/>
          <cell r="AR57"/>
          <cell r="AS57"/>
          <cell r="AT57"/>
          <cell r="AU57">
            <v>0</v>
          </cell>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v>0</v>
          </cell>
          <cell r="CA57"/>
          <cell r="CB57"/>
          <cell r="CC57"/>
          <cell r="CD57"/>
        </row>
        <row r="58">
          <cell r="E58"/>
          <cell r="F58"/>
          <cell r="G58" t="str">
            <v>bienhoa654</v>
          </cell>
          <cell r="H58" t="str">
            <v>DA</v>
          </cell>
          <cell r="I58"/>
          <cell r="J58" t="str">
            <v>An Bình</v>
          </cell>
          <cell r="K58" t="e">
            <v>#N/A</v>
          </cell>
          <cell r="L58" t="str">
            <v>DTL</v>
          </cell>
          <cell r="M58">
            <v>15.2</v>
          </cell>
          <cell r="N58"/>
          <cell r="O58">
            <v>1.17</v>
          </cell>
          <cell r="P58">
            <v>183</v>
          </cell>
          <cell r="Q58" t="str">
            <v>QĐTHO 1P</v>
          </cell>
          <cell r="R58">
            <v>2016</v>
          </cell>
          <cell r="S58" t="e">
            <v>#N/A</v>
          </cell>
          <cell r="T58"/>
          <cell r="U58"/>
          <cell r="V58"/>
          <cell r="W58">
            <v>0</v>
          </cell>
          <cell r="X58">
            <v>1.17</v>
          </cell>
          <cell r="Y58">
            <v>0.27</v>
          </cell>
          <cell r="Z58">
            <v>0.14000000000000001</v>
          </cell>
          <cell r="AA58">
            <v>0.14000000000000001</v>
          </cell>
          <cell r="AB58"/>
          <cell r="AC58"/>
          <cell r="AD58">
            <v>0.02</v>
          </cell>
          <cell r="AE58"/>
          <cell r="AF58"/>
          <cell r="AG58"/>
          <cell r="AH58">
            <v>0.11</v>
          </cell>
          <cell r="AI58"/>
          <cell r="AJ58"/>
          <cell r="AK58">
            <v>0.89999999999999991</v>
          </cell>
          <cell r="AL58"/>
          <cell r="AM58"/>
          <cell r="AN58"/>
          <cell r="AO58"/>
          <cell r="AP58"/>
          <cell r="AQ58"/>
          <cell r="AR58"/>
          <cell r="AS58"/>
          <cell r="AT58"/>
          <cell r="AU58">
            <v>0.06</v>
          </cell>
          <cell r="AV58">
            <v>0.06</v>
          </cell>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v>0.84</v>
          </cell>
          <cell r="BW58"/>
          <cell r="BX58"/>
          <cell r="BY58"/>
          <cell r="BZ58">
            <v>0</v>
          </cell>
          <cell r="CA58"/>
          <cell r="CB58"/>
          <cell r="CC58"/>
          <cell r="CD58"/>
        </row>
        <row r="59">
          <cell r="E59"/>
          <cell r="F59"/>
          <cell r="G59" t="str">
            <v>bienhoa654</v>
          </cell>
          <cell r="H59" t="str">
            <v>DA</v>
          </cell>
          <cell r="I59"/>
          <cell r="J59" t="str">
            <v>Phước Tân</v>
          </cell>
          <cell r="K59" t="e">
            <v>#N/A</v>
          </cell>
          <cell r="L59" t="str">
            <v>DTL</v>
          </cell>
          <cell r="M59">
            <v>15.2</v>
          </cell>
          <cell r="N59"/>
          <cell r="O59">
            <v>2.4500000000000002</v>
          </cell>
          <cell r="P59">
            <v>183</v>
          </cell>
          <cell r="Q59" t="str">
            <v>QĐTHO 1P</v>
          </cell>
          <cell r="R59">
            <v>2016</v>
          </cell>
          <cell r="S59" t="e">
            <v>#N/A</v>
          </cell>
          <cell r="T59"/>
          <cell r="U59"/>
          <cell r="V59"/>
          <cell r="W59">
            <v>0</v>
          </cell>
          <cell r="X59">
            <v>2.4499999999999997</v>
          </cell>
          <cell r="Y59">
            <v>2.4499999999999997</v>
          </cell>
          <cell r="Z59">
            <v>0.16</v>
          </cell>
          <cell r="AA59">
            <v>0.01</v>
          </cell>
          <cell r="AB59">
            <v>0.15</v>
          </cell>
          <cell r="AC59">
            <v>1.23</v>
          </cell>
          <cell r="AD59">
            <v>0.94</v>
          </cell>
          <cell r="AE59"/>
          <cell r="AF59"/>
          <cell r="AG59">
            <v>7.0000000000000007E-2</v>
          </cell>
          <cell r="AH59">
            <v>0.05</v>
          </cell>
          <cell r="AI59"/>
          <cell r="AJ59"/>
          <cell r="AK59">
            <v>0</v>
          </cell>
          <cell r="AL59"/>
          <cell r="AM59"/>
          <cell r="AN59"/>
          <cell r="AO59"/>
          <cell r="AP59"/>
          <cell r="AQ59"/>
          <cell r="AR59"/>
          <cell r="AS59"/>
          <cell r="AT59"/>
          <cell r="AU59">
            <v>0</v>
          </cell>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v>0</v>
          </cell>
          <cell r="CA59"/>
          <cell r="CB59"/>
          <cell r="CC59"/>
          <cell r="CD59"/>
        </row>
        <row r="60">
          <cell r="E60" t="str">
            <v>DA</v>
          </cell>
          <cell r="F60"/>
          <cell r="G60" t="str">
            <v>bienhoa1700</v>
          </cell>
          <cell r="H60" t="str">
            <v>DA</v>
          </cell>
          <cell r="I60" t="str">
            <v>Đường trục Trung tâm thành phố Biên Hòa đoạn từ đường Võ Thị Sáu đến đường Đặng Văn Trơn (Cầu Thống Nhất và đường kết nối 02 đầu cầu), tại phường Thống Nhất và phường Hiệp Hòa, thành phố Biên Hòa</v>
          </cell>
          <cell r="J60" t="str">
            <v>Thống Nhất, Hiệp Hòa</v>
          </cell>
          <cell r="K60" t="e">
            <v>#N/A</v>
          </cell>
          <cell r="L60" t="str">
            <v>DGT</v>
          </cell>
          <cell r="M60">
            <v>33.386000000000003</v>
          </cell>
          <cell r="N60"/>
          <cell r="O60">
            <v>33.386000000000003</v>
          </cell>
          <cell r="P60" t="str">
            <v>11+24</v>
          </cell>
          <cell r="Q60" t="str">
            <v>TBTHO</v>
          </cell>
          <cell r="R60">
            <v>2020</v>
          </cell>
          <cell r="S60" t="e">
            <v>#N/A</v>
          </cell>
          <cell r="T60" t="str">
            <v>BCTM3.7</v>
          </cell>
          <cell r="U60" t="str">
            <v>+ Nghị quyết số 11/2020/NQ-HĐND ngày 10/7/2020 của Hội đồng nhân dân tỉnh bổ sung danh mục các dự án cần thu hồi đất; các trường hợp chuyển mục đích sử dụng đất đối với đất trồng lúa và các dự án điều chỉnh quy mô, địa điểm thực hiện năm 2020 trên địa bàn tỉnh Đồng Nai;
+ Quyết định số 3429/QĐ-UBND ngày 22/9/2020 của UBND tỉnh Đồng Nai về việc Phê duyệt điều chỉnh, bổ sung kế hoạch sử dụng đất năm 2020 thành phố Biên Hòa;
+ File thiết kế trong hồ sơ báo cáo nghiên cứu khả thi của Chủ đầu tư có bổ sung vị trí các nút giao cắt qua đường ngang hiện hữu hoặc các đường ngang quy hoạch được thiết kế nút giao.</v>
          </cell>
          <cell r="V60"/>
          <cell r="W60">
            <v>33.386000000000003</v>
          </cell>
          <cell r="X60">
            <v>0</v>
          </cell>
          <cell r="Y60">
            <v>0</v>
          </cell>
          <cell r="Z60">
            <v>0</v>
          </cell>
          <cell r="AA60"/>
          <cell r="AB60"/>
          <cell r="AC60"/>
          <cell r="AD60"/>
          <cell r="AE60"/>
          <cell r="AF60"/>
          <cell r="AG60"/>
          <cell r="AH60"/>
          <cell r="AI60"/>
          <cell r="AJ60"/>
          <cell r="AK60">
            <v>0</v>
          </cell>
          <cell r="AL60"/>
          <cell r="AM60"/>
          <cell r="AN60"/>
          <cell r="AO60"/>
          <cell r="AP60"/>
          <cell r="AQ60"/>
          <cell r="AR60"/>
          <cell r="AS60"/>
          <cell r="AT60"/>
          <cell r="AU60">
            <v>0</v>
          </cell>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row>
        <row r="61">
          <cell r="E61"/>
          <cell r="F61"/>
          <cell r="G61" t="str">
            <v>bienhoa1700</v>
          </cell>
          <cell r="H61" t="str">
            <v>DA</v>
          </cell>
          <cell r="I61"/>
          <cell r="J61" t="str">
            <v>Thống Nhất</v>
          </cell>
          <cell r="K61" t="e">
            <v>#N/A</v>
          </cell>
          <cell r="L61" t="str">
            <v>DGT</v>
          </cell>
          <cell r="M61"/>
          <cell r="N61"/>
          <cell r="O61">
            <v>5.43</v>
          </cell>
          <cell r="P61" t="str">
            <v>11+24</v>
          </cell>
          <cell r="Q61" t="str">
            <v>TBTHO</v>
          </cell>
          <cell r="R61">
            <v>2020</v>
          </cell>
          <cell r="S61" t="e">
            <v>#N/A</v>
          </cell>
          <cell r="T61"/>
          <cell r="U61"/>
          <cell r="V61"/>
          <cell r="W61">
            <v>0</v>
          </cell>
          <cell r="X61">
            <v>5.43</v>
          </cell>
          <cell r="Y61">
            <v>3.41</v>
          </cell>
          <cell r="Z61">
            <v>0</v>
          </cell>
          <cell r="AA61"/>
          <cell r="AB61"/>
          <cell r="AC61">
            <v>2.96</v>
          </cell>
          <cell r="AD61"/>
          <cell r="AE61"/>
          <cell r="AF61"/>
          <cell r="AG61"/>
          <cell r="AH61">
            <v>0.45</v>
          </cell>
          <cell r="AI61"/>
          <cell r="AJ61"/>
          <cell r="AK61">
            <v>2.02</v>
          </cell>
          <cell r="AL61"/>
          <cell r="AM61"/>
          <cell r="AN61"/>
          <cell r="AO61"/>
          <cell r="AP61"/>
          <cell r="AQ61"/>
          <cell r="AR61"/>
          <cell r="AS61"/>
          <cell r="AT61"/>
          <cell r="AU61">
            <v>0.12</v>
          </cell>
          <cell r="AV61">
            <v>0.12</v>
          </cell>
          <cell r="AW61"/>
          <cell r="AX61"/>
          <cell r="AY61"/>
          <cell r="AZ61"/>
          <cell r="BA61"/>
          <cell r="BB61"/>
          <cell r="BC61"/>
          <cell r="BD61"/>
          <cell r="BE61"/>
          <cell r="BF61"/>
          <cell r="BG61"/>
          <cell r="BH61"/>
          <cell r="BI61"/>
          <cell r="BJ61"/>
          <cell r="BK61"/>
          <cell r="BL61"/>
          <cell r="BM61"/>
          <cell r="BN61"/>
          <cell r="BO61"/>
          <cell r="BP61"/>
          <cell r="BQ61">
            <v>1.26</v>
          </cell>
          <cell r="BR61"/>
          <cell r="BS61"/>
          <cell r="BT61"/>
          <cell r="BU61"/>
          <cell r="BV61">
            <v>0.64</v>
          </cell>
          <cell r="BW61"/>
          <cell r="BX61"/>
          <cell r="BY61"/>
          <cell r="BZ61"/>
          <cell r="CA61"/>
          <cell r="CB61"/>
          <cell r="CC61"/>
          <cell r="CD61"/>
        </row>
        <row r="62">
          <cell r="E62"/>
          <cell r="F62"/>
          <cell r="G62" t="str">
            <v>bienhoa1700</v>
          </cell>
          <cell r="H62" t="str">
            <v>DA</v>
          </cell>
          <cell r="I62"/>
          <cell r="J62" t="str">
            <v>Hiệp Hòa</v>
          </cell>
          <cell r="K62" t="e">
            <v>#N/A</v>
          </cell>
          <cell r="L62" t="str">
            <v>DGT</v>
          </cell>
          <cell r="M62"/>
          <cell r="N62"/>
          <cell r="O62">
            <v>27.96</v>
          </cell>
          <cell r="P62" t="str">
            <v>11+24</v>
          </cell>
          <cell r="Q62" t="str">
            <v>TBTHO</v>
          </cell>
          <cell r="R62">
            <v>2020</v>
          </cell>
          <cell r="S62" t="e">
            <v>#N/A</v>
          </cell>
          <cell r="T62"/>
          <cell r="U62"/>
          <cell r="V62"/>
          <cell r="W62">
            <v>0</v>
          </cell>
          <cell r="X62">
            <v>27.96</v>
          </cell>
          <cell r="Y62">
            <v>22.23</v>
          </cell>
          <cell r="Z62">
            <v>0.61</v>
          </cell>
          <cell r="AA62"/>
          <cell r="AB62">
            <v>0.61</v>
          </cell>
          <cell r="AC62">
            <v>9.6199999999999992</v>
          </cell>
          <cell r="AD62">
            <v>10.63</v>
          </cell>
          <cell r="AE62"/>
          <cell r="AF62"/>
          <cell r="AG62"/>
          <cell r="AH62">
            <v>1.37</v>
          </cell>
          <cell r="AI62"/>
          <cell r="AJ62"/>
          <cell r="AK62">
            <v>5.73</v>
          </cell>
          <cell r="AL62"/>
          <cell r="AM62"/>
          <cell r="AN62"/>
          <cell r="AO62"/>
          <cell r="AP62"/>
          <cell r="AQ62"/>
          <cell r="AR62"/>
          <cell r="AS62"/>
          <cell r="AT62"/>
          <cell r="AU62">
            <v>1.44</v>
          </cell>
          <cell r="AV62">
            <v>0.98</v>
          </cell>
          <cell r="AW62"/>
          <cell r="AX62"/>
          <cell r="AY62"/>
          <cell r="AZ62"/>
          <cell r="BA62"/>
          <cell r="BB62"/>
          <cell r="BC62"/>
          <cell r="BD62"/>
          <cell r="BE62"/>
          <cell r="BF62"/>
          <cell r="BG62">
            <v>0.08</v>
          </cell>
          <cell r="BH62">
            <v>0.38</v>
          </cell>
          <cell r="BI62"/>
          <cell r="BJ62"/>
          <cell r="BK62"/>
          <cell r="BL62"/>
          <cell r="BM62"/>
          <cell r="BN62"/>
          <cell r="BO62"/>
          <cell r="BP62"/>
          <cell r="BQ62">
            <v>2.31</v>
          </cell>
          <cell r="BR62"/>
          <cell r="BS62"/>
          <cell r="BT62"/>
          <cell r="BU62">
            <v>0.04</v>
          </cell>
          <cell r="BV62">
            <v>1.94</v>
          </cell>
          <cell r="BW62"/>
          <cell r="BX62"/>
          <cell r="BY62"/>
          <cell r="BZ62"/>
          <cell r="CA62"/>
          <cell r="CB62"/>
          <cell r="CC62"/>
          <cell r="CD62" t="str">
            <v>Bổ sung</v>
          </cell>
        </row>
        <row r="63">
          <cell r="E63" t="str">
            <v>DA</v>
          </cell>
          <cell r="F63"/>
          <cell r="G63" t="str">
            <v>bienhoa874</v>
          </cell>
          <cell r="H63" t="str">
            <v>BS</v>
          </cell>
          <cell r="I63" t="str">
            <v>Khu dân cư Tân Hạnh</v>
          </cell>
          <cell r="J63" t="str">
            <v>Tân Hạnh</v>
          </cell>
          <cell r="K63" t="str">
            <v>BS</v>
          </cell>
          <cell r="L63" t="str">
            <v>ODT</v>
          </cell>
          <cell r="M63">
            <v>0.4</v>
          </cell>
          <cell r="N63"/>
          <cell r="O63">
            <v>0.4</v>
          </cell>
          <cell r="P63">
            <v>113</v>
          </cell>
          <cell r="Q63" t="str">
            <v>HT</v>
          </cell>
          <cell r="R63">
            <v>2018</v>
          </cell>
          <cell r="S63" t="e">
            <v>#N/A</v>
          </cell>
          <cell r="T63" t="str">
            <v>BCTM3.7</v>
          </cell>
          <cell r="U63"/>
          <cell r="V63"/>
          <cell r="W63">
            <v>0</v>
          </cell>
          <cell r="X63">
            <v>0.4</v>
          </cell>
          <cell r="Y63">
            <v>0.4</v>
          </cell>
          <cell r="Z63">
            <v>0</v>
          </cell>
          <cell r="AA63"/>
          <cell r="AB63"/>
          <cell r="AC63">
            <v>0.01</v>
          </cell>
          <cell r="AD63">
            <v>0.39</v>
          </cell>
          <cell r="AE63"/>
          <cell r="AF63"/>
          <cell r="AG63"/>
          <cell r="AH63"/>
          <cell r="AI63"/>
          <cell r="AJ63"/>
          <cell r="AK63">
            <v>0</v>
          </cell>
          <cell r="AL63"/>
          <cell r="AM63"/>
          <cell r="AN63"/>
          <cell r="AO63"/>
          <cell r="AP63"/>
          <cell r="AQ63"/>
          <cell r="AR63"/>
          <cell r="AS63"/>
          <cell r="AT63"/>
          <cell r="AU63">
            <v>0</v>
          </cell>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t="str">
            <v>Bổ sung</v>
          </cell>
        </row>
        <row r="64">
          <cell r="E64" t="str">
            <v>DA</v>
          </cell>
          <cell r="F64"/>
          <cell r="G64" t="str">
            <v>bienhoa711</v>
          </cell>
          <cell r="H64" t="str">
            <v>DA</v>
          </cell>
          <cell r="I64" t="str">
            <v>Trạm BA 220 kV Tam Phước và đường dây đấu nối</v>
          </cell>
          <cell r="J64" t="str">
            <v>Phước Tân</v>
          </cell>
          <cell r="K64" t="e">
            <v>#N/A</v>
          </cell>
          <cell r="L64" t="str">
            <v>DNL</v>
          </cell>
          <cell r="M64">
            <v>5.95</v>
          </cell>
          <cell r="N64"/>
          <cell r="O64">
            <v>5.95</v>
          </cell>
          <cell r="P64" t="str">
            <v>91+24</v>
          </cell>
          <cell r="Q64" t="str">
            <v>QĐTHO 1P</v>
          </cell>
          <cell r="R64">
            <v>2018</v>
          </cell>
          <cell r="S64" t="e">
            <v>#N/A</v>
          </cell>
          <cell r="T64" t="str">
            <v>BCTM3.7</v>
          </cell>
          <cell r="U64" t="str">
            <v>Đã được thỏa thuận địa điểm hoặc có quyết định chủ trương đầu tư của cấp có thẩm quyền</v>
          </cell>
          <cell r="V64"/>
          <cell r="W64">
            <v>0</v>
          </cell>
          <cell r="X64">
            <v>5.9499999999999993</v>
          </cell>
          <cell r="Y64">
            <v>5.9399999999999995</v>
          </cell>
          <cell r="Z64">
            <v>0</v>
          </cell>
          <cell r="AA64"/>
          <cell r="AB64"/>
          <cell r="AC64">
            <v>1.65</v>
          </cell>
          <cell r="AD64">
            <v>4.05</v>
          </cell>
          <cell r="AE64"/>
          <cell r="AF64"/>
          <cell r="AG64"/>
          <cell r="AH64">
            <v>0.24</v>
          </cell>
          <cell r="AI64"/>
          <cell r="AJ64"/>
          <cell r="AK64">
            <v>0.01</v>
          </cell>
          <cell r="AL64"/>
          <cell r="AM64"/>
          <cell r="AN64"/>
          <cell r="AO64"/>
          <cell r="AP64"/>
          <cell r="AQ64"/>
          <cell r="AR64"/>
          <cell r="AS64"/>
          <cell r="AT64"/>
          <cell r="AU64">
            <v>0.01</v>
          </cell>
          <cell r="AV64">
            <v>0.01</v>
          </cell>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t="str">
            <v>Bổ sung</v>
          </cell>
        </row>
        <row r="65">
          <cell r="E65" t="str">
            <v>DA</v>
          </cell>
          <cell r="F65"/>
          <cell r="G65" t="str">
            <v>moi12</v>
          </cell>
          <cell r="H65" t="str">
            <v>DA</v>
          </cell>
          <cell r="I65" t="str">
            <v>Phần đường bổ sung vào trường THCS Nguyễn Bỉnh Khiêm</v>
          </cell>
          <cell r="J65" t="str">
            <v>Bửu Long</v>
          </cell>
          <cell r="K65" t="e">
            <v>#N/A</v>
          </cell>
          <cell r="L65" t="str">
            <v>DGT</v>
          </cell>
          <cell r="M65">
            <v>0.38</v>
          </cell>
          <cell r="N65"/>
          <cell r="O65">
            <v>0.38</v>
          </cell>
          <cell r="P65">
            <v>38</v>
          </cell>
          <cell r="Q65" t="str">
            <v>QĐTHO 1P</v>
          </cell>
          <cell r="R65">
            <v>2019</v>
          </cell>
          <cell r="S65" t="e">
            <v>#N/A</v>
          </cell>
          <cell r="T65" t="str">
            <v>BCTM3.7</v>
          </cell>
          <cell r="U65" t="str">
            <v>Đã có quyết định thu hồi đất</v>
          </cell>
          <cell r="V65"/>
          <cell r="W65">
            <v>0</v>
          </cell>
          <cell r="X65">
            <v>0.38</v>
          </cell>
          <cell r="Y65">
            <v>0.1</v>
          </cell>
          <cell r="Z65">
            <v>0</v>
          </cell>
          <cell r="AA65"/>
          <cell r="AB65"/>
          <cell r="AC65">
            <v>0.03</v>
          </cell>
          <cell r="AD65">
            <v>7.0000000000000007E-2</v>
          </cell>
          <cell r="AE65"/>
          <cell r="AF65"/>
          <cell r="AG65"/>
          <cell r="AH65"/>
          <cell r="AI65"/>
          <cell r="AJ65"/>
          <cell r="AK65">
            <v>0.28000000000000003</v>
          </cell>
          <cell r="AL65"/>
          <cell r="AM65"/>
          <cell r="AN65"/>
          <cell r="AO65"/>
          <cell r="AP65"/>
          <cell r="AQ65"/>
          <cell r="AR65"/>
          <cell r="AS65"/>
          <cell r="AT65"/>
          <cell r="AU65">
            <v>6.0000000000000005E-2</v>
          </cell>
          <cell r="AV65">
            <v>0.05</v>
          </cell>
          <cell r="AW65"/>
          <cell r="AX65"/>
          <cell r="AY65"/>
          <cell r="AZ65"/>
          <cell r="BA65"/>
          <cell r="BB65"/>
          <cell r="BC65"/>
          <cell r="BD65"/>
          <cell r="BE65"/>
          <cell r="BF65"/>
          <cell r="BG65"/>
          <cell r="BH65">
            <v>0.01</v>
          </cell>
          <cell r="BI65"/>
          <cell r="BJ65"/>
          <cell r="BK65"/>
          <cell r="BL65"/>
          <cell r="BM65"/>
          <cell r="BN65"/>
          <cell r="BO65"/>
          <cell r="BP65"/>
          <cell r="BQ65">
            <v>0.22</v>
          </cell>
          <cell r="BR65"/>
          <cell r="BS65"/>
          <cell r="BT65"/>
          <cell r="BU65"/>
          <cell r="BV65"/>
          <cell r="BW65"/>
          <cell r="BX65"/>
          <cell r="BY65"/>
          <cell r="BZ65"/>
          <cell r="CA65"/>
          <cell r="CB65"/>
          <cell r="CC65"/>
          <cell r="CD65"/>
        </row>
        <row r="66">
          <cell r="E66" t="str">
            <v>DA</v>
          </cell>
          <cell r="F66"/>
          <cell r="G66" t="str">
            <v>bienhoa705</v>
          </cell>
          <cell r="H66" t="str">
            <v>DA</v>
          </cell>
          <cell r="I66" t="str">
            <v>Trạm 110 kV KĐT Long Hưng và đường dây đấu nối</v>
          </cell>
          <cell r="J66" t="str">
            <v>Phước Tân</v>
          </cell>
          <cell r="K66" t="e">
            <v>#N/A</v>
          </cell>
          <cell r="L66" t="str">
            <v>DNL</v>
          </cell>
          <cell r="M66">
            <v>0.4</v>
          </cell>
          <cell r="N66"/>
          <cell r="O66">
            <v>0.4</v>
          </cell>
          <cell r="P66" t="str">
            <v>38+196</v>
          </cell>
          <cell r="Q66" t="str">
            <v>CTĐT</v>
          </cell>
          <cell r="R66">
            <v>2017</v>
          </cell>
          <cell r="S66" t="e">
            <v>#N/A</v>
          </cell>
          <cell r="T66" t="str">
            <v>BCTM3.7</v>
          </cell>
          <cell r="U66" t="str">
            <v>Công vắn số 7971/UBND-CNN ngày 12/7/2019 của UBND tỉnh Đồng Nai về việc thỏa thuận vị trí TBA 110kV KĐT Long Hưng và hướng tuyến đường dây đấu nối</v>
          </cell>
          <cell r="V66"/>
          <cell r="W66">
            <v>0</v>
          </cell>
          <cell r="X66">
            <v>0.4</v>
          </cell>
          <cell r="Y66">
            <v>0.4</v>
          </cell>
          <cell r="Z66">
            <v>0</v>
          </cell>
          <cell r="AA66"/>
          <cell r="AB66"/>
          <cell r="AC66"/>
          <cell r="AD66">
            <v>0.4</v>
          </cell>
          <cell r="AE66"/>
          <cell r="AF66"/>
          <cell r="AG66"/>
          <cell r="AH66"/>
          <cell r="AI66"/>
          <cell r="AJ66"/>
          <cell r="AK66">
            <v>0</v>
          </cell>
          <cell r="AL66"/>
          <cell r="AM66"/>
          <cell r="AN66"/>
          <cell r="AO66"/>
          <cell r="AP66"/>
          <cell r="AQ66"/>
          <cell r="AR66"/>
          <cell r="AS66"/>
          <cell r="AT66"/>
          <cell r="AU66">
            <v>0</v>
          </cell>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row>
        <row r="67">
          <cell r="E67" t="str">
            <v>DA</v>
          </cell>
          <cell r="F67"/>
          <cell r="G67" t="str">
            <v>ngan332</v>
          </cell>
          <cell r="H67" t="str">
            <v>BS</v>
          </cell>
          <cell r="I67" t="str">
            <v>Đường 23 theo quy hoạch (dự án đường kết nối từ đường Điểu Xiển vào khu tập thể dệt Thống Nhất)</v>
          </cell>
          <cell r="J67" t="str">
            <v>Tân Biên</v>
          </cell>
          <cell r="K67" t="str">
            <v>BS</v>
          </cell>
          <cell r="L67" t="str">
            <v>DGT</v>
          </cell>
          <cell r="M67">
            <v>0.12</v>
          </cell>
          <cell r="N67"/>
          <cell r="O67">
            <v>0.12</v>
          </cell>
          <cell r="P67" t="str">
            <v>113+145+196</v>
          </cell>
          <cell r="Q67" t="str">
            <v>CTĐT</v>
          </cell>
          <cell r="R67">
            <v>2018</v>
          </cell>
          <cell r="S67" t="e">
            <v>#N/A</v>
          </cell>
          <cell r="T67" t="str">
            <v>BCTM3.7</v>
          </cell>
          <cell r="U67" t="str">
            <v>Nghị quyết số 106/NQ-HĐND ngày 31/08/2020 của Hội đồng nhân dân thành phố Biên Hòa về việc quyết định chủ trương đầu tư nhóm B, nhóm C trên địa bàn thành phố Biên Hòa. Đã được HĐND tỉnh thông qua danh mục thu hồi đất số 113, 145, 196 năm 2018,2019, 2020. Bổ sung diện tích do sai số đo đạc</v>
          </cell>
          <cell r="V67"/>
          <cell r="W67">
            <v>0</v>
          </cell>
          <cell r="X67">
            <v>0.12</v>
          </cell>
          <cell r="Y67">
            <v>0.12</v>
          </cell>
          <cell r="Z67">
            <v>0</v>
          </cell>
          <cell r="AA67"/>
          <cell r="AB67"/>
          <cell r="AC67"/>
          <cell r="AD67">
            <v>0.12</v>
          </cell>
          <cell r="AE67"/>
          <cell r="AF67"/>
          <cell r="AG67"/>
          <cell r="AH67"/>
          <cell r="AI67"/>
          <cell r="AJ67"/>
          <cell r="AK67">
            <v>0</v>
          </cell>
          <cell r="AL67"/>
          <cell r="AM67"/>
          <cell r="AN67"/>
          <cell r="AO67"/>
          <cell r="AP67"/>
          <cell r="AQ67"/>
          <cell r="AR67"/>
          <cell r="AS67"/>
          <cell r="AT67"/>
          <cell r="AU67">
            <v>0</v>
          </cell>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row>
        <row r="68">
          <cell r="E68" t="str">
            <v>DA</v>
          </cell>
          <cell r="F68"/>
          <cell r="G68" t="str">
            <v>bienhoa664</v>
          </cell>
          <cell r="H68" t="str">
            <v>DA</v>
          </cell>
          <cell r="I68" t="str">
            <v>Kè chống sạt lở bờ sông Đồng Nai (đoạn từ cầu Rạch Cát đến Cầu Ghềnh phía Cù Lao Phố)</v>
          </cell>
          <cell r="J68" t="str">
            <v>Hiệp Hòa</v>
          </cell>
          <cell r="K68" t="e">
            <v>#N/A</v>
          </cell>
          <cell r="L68" t="str">
            <v>DTL</v>
          </cell>
          <cell r="M68">
            <v>1.85</v>
          </cell>
          <cell r="N68">
            <v>0</v>
          </cell>
          <cell r="O68">
            <v>1.85</v>
          </cell>
          <cell r="P68" t="str">
            <v>128+91+145</v>
          </cell>
          <cell r="Q68" t="str">
            <v>QĐTHO 1P</v>
          </cell>
          <cell r="R68">
            <v>2018</v>
          </cell>
          <cell r="S68" t="e">
            <v>#N/A</v>
          </cell>
          <cell r="T68"/>
          <cell r="U68" t="str">
            <v>- Quyết định số 2911/QĐ-UBND ngày 29/8/2021 của UBND tỉnh v/v triển khai Nghị quyết số 21/NQ-HĐND ngày 30/7/2021 của HĐND tỉnh về chủ trương đầu tư Dự án Kè chống sạt lở bờ sông Đồng Nai (đoạn từ câu Rạch Cát đến cầu Ghènh phía Cù lao phố), thành phố Biên Hòa, tỉnh Đồng Nai
- Nghị quyết số 21/NQ-HĐND ngày 30/7/2021 của HĐND tỉnh về chủ trương đầu tư</v>
          </cell>
          <cell r="V68"/>
          <cell r="W68">
            <v>1.9000000000000128E-3</v>
          </cell>
          <cell r="X68">
            <v>1.8481000000000001</v>
          </cell>
          <cell r="Y68">
            <v>0.70240000000000002</v>
          </cell>
          <cell r="Z68">
            <v>0.1</v>
          </cell>
          <cell r="AA68">
            <v>0</v>
          </cell>
          <cell r="AB68">
            <v>0.1</v>
          </cell>
          <cell r="AC68">
            <v>0.05</v>
          </cell>
          <cell r="AD68">
            <v>0.52</v>
          </cell>
          <cell r="AE68">
            <v>0</v>
          </cell>
          <cell r="AF68">
            <v>0</v>
          </cell>
          <cell r="AG68">
            <v>0</v>
          </cell>
          <cell r="AH68">
            <v>3.2399999999999998E-2</v>
          </cell>
          <cell r="AI68">
            <v>0</v>
          </cell>
          <cell r="AJ68">
            <v>0</v>
          </cell>
          <cell r="AK68">
            <v>1.1457000000000002</v>
          </cell>
          <cell r="AL68">
            <v>0</v>
          </cell>
          <cell r="AM68">
            <v>0</v>
          </cell>
          <cell r="AN68">
            <v>0</v>
          </cell>
          <cell r="AO68">
            <v>0</v>
          </cell>
          <cell r="AP68">
            <v>0</v>
          </cell>
          <cell r="AQ68">
            <v>0</v>
          </cell>
          <cell r="AR68">
            <v>5.5999999999999999E-3</v>
          </cell>
          <cell r="AS68">
            <v>0</v>
          </cell>
          <cell r="AT68">
            <v>0</v>
          </cell>
          <cell r="AU68">
            <v>6.649999999999999E-2</v>
          </cell>
          <cell r="AV68">
            <v>5.9799999999999992E-2</v>
          </cell>
          <cell r="AW68">
            <v>6.7000000000000002E-3</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1.0736000000000001</v>
          </cell>
          <cell r="BR68">
            <v>0</v>
          </cell>
          <cell r="BS68">
            <v>0</v>
          </cell>
          <cell r="BT68">
            <v>0</v>
          </cell>
          <cell r="BU68">
            <v>0</v>
          </cell>
          <cell r="BV68"/>
          <cell r="BW68">
            <v>0</v>
          </cell>
          <cell r="BX68">
            <v>0</v>
          </cell>
          <cell r="BY68">
            <v>0</v>
          </cell>
          <cell r="BZ68">
            <v>0</v>
          </cell>
          <cell r="CA68">
            <v>0</v>
          </cell>
          <cell r="CB68">
            <v>0</v>
          </cell>
          <cell r="CC68"/>
          <cell r="CD68"/>
        </row>
        <row r="69">
          <cell r="E69" t="str">
            <v>DA</v>
          </cell>
          <cell r="F69"/>
          <cell r="G69" t="str">
            <v>bienhoa670</v>
          </cell>
          <cell r="H69" t="str">
            <v>DA</v>
          </cell>
          <cell r="I69" t="str">
            <v>Kè gia cố bờ sông Đồng Nai đoạn từ khu dân cư dọc sông Rạch Cát đến nhà máy xử lý nước thải số 2 phường Tam Hiệp</v>
          </cell>
          <cell r="J69" t="str">
            <v>Các phường</v>
          </cell>
          <cell r="K69" t="e">
            <v>#N/A</v>
          </cell>
          <cell r="L69" t="str">
            <v>DTL</v>
          </cell>
          <cell r="M69">
            <v>1.6</v>
          </cell>
          <cell r="N69"/>
          <cell r="O69">
            <v>1.6</v>
          </cell>
          <cell r="P69" t="str">
            <v>91+145</v>
          </cell>
          <cell r="Q69" t="str">
            <v>QĐTHO 1P</v>
          </cell>
          <cell r="R69">
            <v>2018</v>
          </cell>
          <cell r="S69" t="e">
            <v>#N/A</v>
          </cell>
          <cell r="T69" t="str">
            <v>BCTM3.7</v>
          </cell>
          <cell r="U69" t="str">
            <v>Quyết định số 2916/QĐ-UBND 
ngày 25/8/2021 về việc triển khai nghị quyết  số 20/NQ-HĐND ngày 30/7/2021 về duyệt chủ trương đầu tư; Nghị quyết số 19/NQ-HĐND ngày 30/7/2021 của Hội đồng nhân dân tỉnh Đồng Nai có về việc phê duyệt vốn đầu tư công trung hạn năm 2021-2025 trên địa bàn tỉnh Đồng Nai</v>
          </cell>
          <cell r="V69"/>
          <cell r="W69">
            <v>1.6</v>
          </cell>
          <cell r="X69">
            <v>0</v>
          </cell>
          <cell r="Y69">
            <v>0</v>
          </cell>
          <cell r="Z69">
            <v>0</v>
          </cell>
          <cell r="AA69"/>
          <cell r="AB69"/>
          <cell r="AC69"/>
          <cell r="AD69"/>
          <cell r="AE69"/>
          <cell r="AF69"/>
          <cell r="AG69"/>
          <cell r="AH69"/>
          <cell r="AI69"/>
          <cell r="AJ69"/>
          <cell r="AK69">
            <v>0</v>
          </cell>
          <cell r="AL69"/>
          <cell r="AM69"/>
          <cell r="AN69"/>
          <cell r="AO69"/>
          <cell r="AP69"/>
          <cell r="AQ69"/>
          <cell r="AR69"/>
          <cell r="AS69"/>
          <cell r="AT69"/>
          <cell r="AU69">
            <v>0</v>
          </cell>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row>
        <row r="70">
          <cell r="E70"/>
          <cell r="F70"/>
          <cell r="G70" t="str">
            <v>bienhoa670</v>
          </cell>
          <cell r="H70" t="str">
            <v>DA</v>
          </cell>
          <cell r="I70"/>
          <cell r="J70" t="str">
            <v>Thống Nhất</v>
          </cell>
          <cell r="K70" t="e">
            <v>#N/A</v>
          </cell>
          <cell r="L70" t="str">
            <v>DTL</v>
          </cell>
          <cell r="M70">
            <v>1.6</v>
          </cell>
          <cell r="N70"/>
          <cell r="O70">
            <v>1.4</v>
          </cell>
          <cell r="P70" t="str">
            <v>91+145</v>
          </cell>
          <cell r="Q70" t="str">
            <v>QĐTHO 1P</v>
          </cell>
          <cell r="R70">
            <v>2018</v>
          </cell>
          <cell r="S70" t="e">
            <v>#N/A</v>
          </cell>
          <cell r="T70"/>
          <cell r="U70"/>
          <cell r="V70"/>
          <cell r="W70">
            <v>0</v>
          </cell>
          <cell r="X70">
            <v>1.4</v>
          </cell>
          <cell r="Y70">
            <v>1.4</v>
          </cell>
          <cell r="Z70">
            <v>0</v>
          </cell>
          <cell r="AA70"/>
          <cell r="AB70"/>
          <cell r="AC70">
            <v>1.4</v>
          </cell>
          <cell r="AD70"/>
          <cell r="AE70"/>
          <cell r="AF70"/>
          <cell r="AG70"/>
          <cell r="AH70"/>
          <cell r="AI70"/>
          <cell r="AJ70"/>
          <cell r="AK70">
            <v>0</v>
          </cell>
          <cell r="AL70"/>
          <cell r="AM70"/>
          <cell r="AN70"/>
          <cell r="AO70"/>
          <cell r="AP70"/>
          <cell r="AQ70"/>
          <cell r="AR70"/>
          <cell r="AS70"/>
          <cell r="AT70"/>
          <cell r="AU70">
            <v>0</v>
          </cell>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row>
        <row r="71">
          <cell r="E71"/>
          <cell r="F71"/>
          <cell r="G71" t="str">
            <v>bienhoa670</v>
          </cell>
          <cell r="H71" t="str">
            <v>DA</v>
          </cell>
          <cell r="I71"/>
          <cell r="J71" t="str">
            <v>Quyết Thắng</v>
          </cell>
          <cell r="K71" t="e">
            <v>#N/A</v>
          </cell>
          <cell r="L71" t="str">
            <v>DTL</v>
          </cell>
          <cell r="M71">
            <v>1.6</v>
          </cell>
          <cell r="N71"/>
          <cell r="O71">
            <v>0.2</v>
          </cell>
          <cell r="P71" t="str">
            <v>91+145</v>
          </cell>
          <cell r="Q71" t="str">
            <v>QĐTHO 1P</v>
          </cell>
          <cell r="R71">
            <v>2018</v>
          </cell>
          <cell r="S71" t="e">
            <v>#N/A</v>
          </cell>
          <cell r="T71"/>
          <cell r="U71"/>
          <cell r="V71"/>
          <cell r="W71">
            <v>0</v>
          </cell>
          <cell r="X71">
            <v>0.2</v>
          </cell>
          <cell r="Y71">
            <v>0.2</v>
          </cell>
          <cell r="Z71">
            <v>0</v>
          </cell>
          <cell r="AA71"/>
          <cell r="AB71"/>
          <cell r="AC71">
            <v>0.2</v>
          </cell>
          <cell r="AD71"/>
          <cell r="AE71"/>
          <cell r="AF71"/>
          <cell r="AG71"/>
          <cell r="AH71"/>
          <cell r="AI71"/>
          <cell r="AJ71"/>
          <cell r="AK71">
            <v>0</v>
          </cell>
          <cell r="AL71"/>
          <cell r="AM71"/>
          <cell r="AN71"/>
          <cell r="AO71"/>
          <cell r="AP71"/>
          <cell r="AQ71"/>
          <cell r="AR71"/>
          <cell r="AS71"/>
          <cell r="AT71"/>
          <cell r="AU71">
            <v>0</v>
          </cell>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row>
        <row r="72">
          <cell r="E72" t="str">
            <v>DA</v>
          </cell>
          <cell r="F72"/>
          <cell r="G72" t="str">
            <v>Uyen_2</v>
          </cell>
          <cell r="H72" t="str">
            <v>DA</v>
          </cell>
          <cell r="I72" t="str">
            <v>Gia cố bờ trái sông Đồng Nai (đoạn từ đình Phước Lư đến khu dân cư dọc sông Rạch Cát)</v>
          </cell>
          <cell r="J72" t="str">
            <v>Thống Nhất, Quyết Thắng</v>
          </cell>
          <cell r="K72" t="e">
            <v>#N/A</v>
          </cell>
          <cell r="L72" t="str">
            <v>DTL</v>
          </cell>
          <cell r="M72">
            <v>1.7</v>
          </cell>
          <cell r="N72"/>
          <cell r="O72">
            <v>1.7</v>
          </cell>
          <cell r="P72">
            <v>145</v>
          </cell>
          <cell r="Q72" t="str">
            <v>QĐTHO 1P</v>
          </cell>
          <cell r="R72">
            <v>2019</v>
          </cell>
          <cell r="S72" t="e">
            <v>#N/A</v>
          </cell>
          <cell r="T72" t="str">
            <v>BCTM3.7</v>
          </cell>
          <cell r="U72"/>
          <cell r="V72"/>
          <cell r="W72">
            <v>1.7</v>
          </cell>
          <cell r="X72">
            <v>0</v>
          </cell>
          <cell r="Y72">
            <v>0</v>
          </cell>
          <cell r="Z72">
            <v>0</v>
          </cell>
          <cell r="AA72"/>
          <cell r="AB72"/>
          <cell r="AC72"/>
          <cell r="AD72"/>
          <cell r="AE72"/>
          <cell r="AF72"/>
          <cell r="AG72"/>
          <cell r="AH72"/>
          <cell r="AI72"/>
          <cell r="AJ72"/>
          <cell r="AK72">
            <v>0</v>
          </cell>
          <cell r="AL72"/>
          <cell r="AM72"/>
          <cell r="AN72"/>
          <cell r="AO72"/>
          <cell r="AP72"/>
          <cell r="AQ72"/>
          <cell r="AR72"/>
          <cell r="AS72"/>
          <cell r="AT72"/>
          <cell r="AU72">
            <v>0</v>
          </cell>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row>
        <row r="73">
          <cell r="E73"/>
          <cell r="F73"/>
          <cell r="G73" t="str">
            <v>Uyen_2</v>
          </cell>
          <cell r="H73" t="str">
            <v>DA</v>
          </cell>
          <cell r="I73"/>
          <cell r="J73" t="str">
            <v>Quyết Thắng</v>
          </cell>
          <cell r="K73" t="e">
            <v>#N/A</v>
          </cell>
          <cell r="L73" t="str">
            <v>DTL</v>
          </cell>
          <cell r="M73">
            <v>1.7</v>
          </cell>
          <cell r="N73"/>
          <cell r="O73">
            <v>1.7</v>
          </cell>
          <cell r="P73">
            <v>145</v>
          </cell>
          <cell r="Q73" t="str">
            <v>QĐTHO 1P</v>
          </cell>
          <cell r="R73">
            <v>2019</v>
          </cell>
          <cell r="S73" t="e">
            <v>#N/A</v>
          </cell>
          <cell r="T73"/>
          <cell r="U73"/>
          <cell r="V73"/>
          <cell r="W73">
            <v>0</v>
          </cell>
          <cell r="X73">
            <v>1.7</v>
          </cell>
          <cell r="Y73">
            <v>0</v>
          </cell>
          <cell r="Z73">
            <v>0</v>
          </cell>
          <cell r="AA73"/>
          <cell r="AB73"/>
          <cell r="AC73"/>
          <cell r="AD73"/>
          <cell r="AE73"/>
          <cell r="AF73"/>
          <cell r="AG73"/>
          <cell r="AH73"/>
          <cell r="AI73"/>
          <cell r="AJ73"/>
          <cell r="AK73">
            <v>1.7</v>
          </cell>
          <cell r="AL73"/>
          <cell r="AM73"/>
          <cell r="AN73"/>
          <cell r="AO73"/>
          <cell r="AP73"/>
          <cell r="AQ73"/>
          <cell r="AR73"/>
          <cell r="AS73"/>
          <cell r="AT73"/>
          <cell r="AU73">
            <v>1.7</v>
          </cell>
          <cell r="AV73"/>
          <cell r="AW73">
            <v>1.7</v>
          </cell>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row>
        <row r="74">
          <cell r="E74" t="str">
            <v>DA</v>
          </cell>
          <cell r="F74"/>
          <cell r="G74" t="str">
            <v>Uyen_3</v>
          </cell>
          <cell r="H74" t="str">
            <v>DA</v>
          </cell>
          <cell r="I74" t="str">
            <v>Đường dây 220kV Sông Mây - Tam Phước</v>
          </cell>
          <cell r="J74" t="str">
            <v>Tam Phước, Phước Tân</v>
          </cell>
          <cell r="K74" t="e">
            <v>#N/A</v>
          </cell>
          <cell r="L74" t="str">
            <v>DNL</v>
          </cell>
          <cell r="M74">
            <v>1.2</v>
          </cell>
          <cell r="N74"/>
          <cell r="O74">
            <v>1.2</v>
          </cell>
          <cell r="P74">
            <v>145</v>
          </cell>
          <cell r="Q74" t="str">
            <v>QĐTHO 1P</v>
          </cell>
          <cell r="R74">
            <v>2019</v>
          </cell>
          <cell r="S74" t="e">
            <v>#N/A</v>
          </cell>
          <cell r="T74" t="str">
            <v>BCTM3.7</v>
          </cell>
          <cell r="U74" t="str">
            <v>Văn bản số 9136/UBND-CNN ngày 13/09/2017 của UBND tỉnh Đồng Nai về việc thỏa thuận hướng tuyến; Văn bản số 3926/UBND-CNN ngày 20/4/2018 của UBND tỉnh về việc điều chỉnh cục bộ hướng tuyến công trình đường dây 220 kv Sông Mây - Tam Phước</v>
          </cell>
          <cell r="V74"/>
          <cell r="W74">
            <v>1.2</v>
          </cell>
          <cell r="X74">
            <v>0</v>
          </cell>
          <cell r="Y74">
            <v>0</v>
          </cell>
          <cell r="Z74">
            <v>0</v>
          </cell>
          <cell r="AA74"/>
          <cell r="AB74"/>
          <cell r="AC74"/>
          <cell r="AD74"/>
          <cell r="AE74"/>
          <cell r="AF74"/>
          <cell r="AG74"/>
          <cell r="AH74"/>
          <cell r="AI74"/>
          <cell r="AJ74"/>
          <cell r="AK74">
            <v>0</v>
          </cell>
          <cell r="AL74"/>
          <cell r="AM74"/>
          <cell r="AN74"/>
          <cell r="AO74"/>
          <cell r="AP74"/>
          <cell r="AQ74"/>
          <cell r="AR74"/>
          <cell r="AS74"/>
          <cell r="AT74"/>
          <cell r="AU74">
            <v>0</v>
          </cell>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row>
        <row r="75">
          <cell r="E75"/>
          <cell r="F75"/>
          <cell r="G75" t="str">
            <v>Uyen_3</v>
          </cell>
          <cell r="H75" t="str">
            <v>DA</v>
          </cell>
          <cell r="I75"/>
          <cell r="J75" t="str">
            <v>Phước Tân</v>
          </cell>
          <cell r="K75" t="e">
            <v>#N/A</v>
          </cell>
          <cell r="L75" t="str">
            <v>DNL</v>
          </cell>
          <cell r="M75">
            <v>1.2</v>
          </cell>
          <cell r="N75"/>
          <cell r="O75">
            <v>1.2</v>
          </cell>
          <cell r="P75">
            <v>145</v>
          </cell>
          <cell r="Q75" t="str">
            <v>QĐTHO 1P</v>
          </cell>
          <cell r="R75">
            <v>2019</v>
          </cell>
          <cell r="S75" t="e">
            <v>#N/A</v>
          </cell>
          <cell r="T75"/>
          <cell r="U75"/>
          <cell r="V75"/>
          <cell r="W75">
            <v>0</v>
          </cell>
          <cell r="X75">
            <v>1.2</v>
          </cell>
          <cell r="Y75">
            <v>1.2</v>
          </cell>
          <cell r="Z75">
            <v>0</v>
          </cell>
          <cell r="AA75"/>
          <cell r="AB75"/>
          <cell r="AC75"/>
          <cell r="AD75">
            <v>1.2</v>
          </cell>
          <cell r="AE75"/>
          <cell r="AF75"/>
          <cell r="AG75"/>
          <cell r="AH75"/>
          <cell r="AI75"/>
          <cell r="AJ75"/>
          <cell r="AK75">
            <v>0</v>
          </cell>
          <cell r="AL75"/>
          <cell r="AM75"/>
          <cell r="AN75"/>
          <cell r="AO75"/>
          <cell r="AP75"/>
          <cell r="AQ75"/>
          <cell r="AR75"/>
          <cell r="AS75"/>
          <cell r="AT75"/>
          <cell r="AU75">
            <v>0</v>
          </cell>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row>
        <row r="76">
          <cell r="E76" t="str">
            <v>DA</v>
          </cell>
          <cell r="F76"/>
          <cell r="G76" t="str">
            <v>bienhoa695</v>
          </cell>
          <cell r="H76" t="str">
            <v>DA</v>
          </cell>
          <cell r="I76" t="str">
            <v>Trạm Biến áp 110 kV Giang Điền và đường dây đấu nối</v>
          </cell>
          <cell r="J76" t="str">
            <v>Phước Tân, Tam Phước</v>
          </cell>
          <cell r="K76" t="e">
            <v>#N/A</v>
          </cell>
          <cell r="L76" t="str">
            <v>DNL</v>
          </cell>
          <cell r="M76">
            <v>0.75</v>
          </cell>
          <cell r="N76">
            <v>0</v>
          </cell>
          <cell r="O76">
            <v>0.75</v>
          </cell>
          <cell r="P76"/>
          <cell r="Q76" t="str">
            <v>QĐTHO</v>
          </cell>
          <cell r="R76">
            <v>2016</v>
          </cell>
          <cell r="S76" t="e">
            <v>#N/A</v>
          </cell>
          <cell r="T76" t="str">
            <v>BCTM3.7</v>
          </cell>
          <cell r="U76" t="str">
            <v>- Văn bản số 5467/QLĐMN-QLCTĐ1 ngày 16/8/2022 của BQLDA điện lực miền Nam về việc đánh giá KHSDĐ năm 2022 và đăng ký nhu cầu sử dụng đất năm 2023 cho các công trình điện 110kV trên địa bàn thành phố Biên Hòa
- Văn bản số 6989/UBND-KTN ngày 23/6/2021 của UBND tỉnh Đồng Nai về việc xin ý kiến vị trí lắp đặt trụ mới 6A công trình trạm 110kV Giang Điền và đường dây đấu nối trên địa bàn tỉnh Đồng Nai
- TBKL số 5320/TB-UBND ngày 18/5/2021 của đồng chí Võ Tấn Đức - Phó Chủ tịch UBND tỉnh Đồng Nai;
- Văn bản số 4997/AĐLMN-QLCTĐ1 ngày 13/8/2021 của BQLDA Điện lực miền nam v/v rà soát đăng ký nhu cầu sử đụng đất năm 2022 cho các công trình điện 110kV trên địa bàn TP.BH cuaủa UBND tinỉnh Đông Nai 2019 của UBND tỉnh Đồng Nai v/v điều chỉnh hướng tuyến đường dây 110kV Giang Điền.
- Các thông báo thu hồi đất số 1786 đến 1793/TB-UBND ngày 24/7/2020 của thành phố Biên Hòa.   
- VB số 8318/UBND-KTN ngày 19/7/2019 của UBND tỉnh Đồng Nai về việc điều chỉnh hướng tuyến đường dây 110kV đấu nối TBA 110kV Giang Điền</v>
          </cell>
          <cell r="V76"/>
          <cell r="W76">
            <v>0.75</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cell r="CD76"/>
        </row>
        <row r="77">
          <cell r="E77"/>
          <cell r="F77"/>
          <cell r="G77" t="str">
            <v>bienhoa695</v>
          </cell>
          <cell r="H77" t="str">
            <v>DA</v>
          </cell>
          <cell r="I77"/>
          <cell r="J77" t="str">
            <v>Phước Tân</v>
          </cell>
          <cell r="K77" t="e">
            <v>#N/A</v>
          </cell>
          <cell r="L77" t="str">
            <v>DNL</v>
          </cell>
          <cell r="M77">
            <v>0.13</v>
          </cell>
          <cell r="N77">
            <v>0</v>
          </cell>
          <cell r="O77">
            <v>0.13</v>
          </cell>
          <cell r="P77"/>
          <cell r="Q77" t="str">
            <v>QĐTHO</v>
          </cell>
          <cell r="R77">
            <v>2016</v>
          </cell>
          <cell r="S77" t="e">
            <v>#N/A</v>
          </cell>
          <cell r="T77"/>
          <cell r="U77"/>
          <cell r="V77"/>
          <cell r="W77">
            <v>0</v>
          </cell>
          <cell r="X77">
            <v>0.13000000000000003</v>
          </cell>
          <cell r="Y77">
            <v>0.13000000000000003</v>
          </cell>
          <cell r="Z77">
            <v>0</v>
          </cell>
          <cell r="AA77">
            <v>0</v>
          </cell>
          <cell r="AB77">
            <v>0</v>
          </cell>
          <cell r="AC77">
            <v>0</v>
          </cell>
          <cell r="AD77">
            <v>0.11000000000000004</v>
          </cell>
          <cell r="AE77">
            <v>0</v>
          </cell>
          <cell r="AF77">
            <v>0</v>
          </cell>
          <cell r="AG77">
            <v>0.02</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cell r="CD77"/>
        </row>
        <row r="78">
          <cell r="E78"/>
          <cell r="F78"/>
          <cell r="G78" t="str">
            <v>bienhoa695</v>
          </cell>
          <cell r="H78" t="str">
            <v>DA</v>
          </cell>
          <cell r="I78"/>
          <cell r="J78" t="str">
            <v>Tam Phước</v>
          </cell>
          <cell r="K78" t="e">
            <v>#N/A</v>
          </cell>
          <cell r="L78" t="str">
            <v>DNL</v>
          </cell>
          <cell r="M78">
            <v>0.14000000000000001</v>
          </cell>
          <cell r="N78">
            <v>0</v>
          </cell>
          <cell r="O78">
            <v>0.14000000000000001</v>
          </cell>
          <cell r="P78"/>
          <cell r="Q78" t="str">
            <v>QĐTHO</v>
          </cell>
          <cell r="R78">
            <v>2016</v>
          </cell>
          <cell r="S78" t="e">
            <v>#N/A</v>
          </cell>
          <cell r="T78"/>
          <cell r="U78"/>
          <cell r="V78"/>
          <cell r="W78">
            <v>0</v>
          </cell>
          <cell r="X78">
            <v>0.14000000000000001</v>
          </cell>
          <cell r="Y78">
            <v>0.14000000000000001</v>
          </cell>
          <cell r="Z78">
            <v>0</v>
          </cell>
          <cell r="AA78">
            <v>0</v>
          </cell>
          <cell r="AB78">
            <v>0</v>
          </cell>
          <cell r="AC78">
            <v>0</v>
          </cell>
          <cell r="AD78">
            <v>0.14000000000000001</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cell r="CD78"/>
        </row>
        <row r="79">
          <cell r="E79" t="str">
            <v>DA</v>
          </cell>
          <cell r="F79"/>
          <cell r="G79" t="str">
            <v>bienhoa708</v>
          </cell>
          <cell r="H79" t="str">
            <v>DA</v>
          </cell>
          <cell r="I79" t="str">
            <v>Đường dây 4 mạch từ trạm biến áp 220kV Tam Phước đấu nối chuyển tiếp trên đường dây 2 mạch Long Bình - Long Thành</v>
          </cell>
          <cell r="J79" t="str">
            <v>Phước Tân</v>
          </cell>
          <cell r="K79" t="e">
            <v>#N/A</v>
          </cell>
          <cell r="L79" t="str">
            <v>DNL</v>
          </cell>
          <cell r="M79">
            <v>0.12</v>
          </cell>
          <cell r="N79"/>
          <cell r="O79">
            <v>0.12</v>
          </cell>
          <cell r="P79">
            <v>24</v>
          </cell>
          <cell r="Q79" t="str">
            <v>CTĐT</v>
          </cell>
          <cell r="R79">
            <v>2021</v>
          </cell>
          <cell r="S79" t="e">
            <v>#N/A</v>
          </cell>
          <cell r="T79" t="str">
            <v>BCTM3.7</v>
          </cell>
          <cell r="U79" t="str">
            <v>Văn bản số 13033/UBND-CNN ngày 11/11/2019 của UBND tỉnh về việc thỏa thuận hướng tuyến.</v>
          </cell>
          <cell r="V79"/>
          <cell r="W79">
            <v>0.12</v>
          </cell>
          <cell r="X79">
            <v>0</v>
          </cell>
          <cell r="Y79">
            <v>0</v>
          </cell>
          <cell r="Z79">
            <v>0</v>
          </cell>
          <cell r="AA79"/>
          <cell r="AB79"/>
          <cell r="AC79"/>
          <cell r="AD79"/>
          <cell r="AE79"/>
          <cell r="AF79"/>
          <cell r="AG79"/>
          <cell r="AH79"/>
          <cell r="AI79"/>
          <cell r="AJ79"/>
          <cell r="AK79">
            <v>0</v>
          </cell>
          <cell r="AL79"/>
          <cell r="AM79"/>
          <cell r="AN79"/>
          <cell r="AO79"/>
          <cell r="AP79"/>
          <cell r="AQ79"/>
          <cell r="AR79"/>
          <cell r="AS79"/>
          <cell r="AT79"/>
          <cell r="AU79">
            <v>0</v>
          </cell>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row>
        <row r="80">
          <cell r="E80"/>
          <cell r="F80"/>
          <cell r="G80" t="str">
            <v>bienhoa708</v>
          </cell>
          <cell r="H80" t="str">
            <v>DA</v>
          </cell>
          <cell r="I80"/>
          <cell r="J80" t="str">
            <v>Phước Tân</v>
          </cell>
          <cell r="K80" t="e">
            <v>#N/A</v>
          </cell>
          <cell r="L80" t="str">
            <v>DNL</v>
          </cell>
          <cell r="M80"/>
          <cell r="N80"/>
          <cell r="O80">
            <v>7.0000000000000007E-2</v>
          </cell>
          <cell r="P80">
            <v>24</v>
          </cell>
          <cell r="Q80" t="str">
            <v>CTĐT</v>
          </cell>
          <cell r="R80">
            <v>2021</v>
          </cell>
          <cell r="S80" t="e">
            <v>#N/A</v>
          </cell>
          <cell r="T80"/>
          <cell r="U80"/>
          <cell r="V80"/>
          <cell r="W80">
            <v>0</v>
          </cell>
          <cell r="X80">
            <v>7.0000000000000007E-2</v>
          </cell>
          <cell r="Y80">
            <v>7.0000000000000007E-2</v>
          </cell>
          <cell r="Z80">
            <v>0</v>
          </cell>
          <cell r="AA80"/>
          <cell r="AB80"/>
          <cell r="AC80">
            <v>7.0000000000000007E-2</v>
          </cell>
          <cell r="AD80"/>
          <cell r="AE80"/>
          <cell r="AF80"/>
          <cell r="AG80"/>
          <cell r="AH80"/>
          <cell r="AI80"/>
          <cell r="AJ80"/>
          <cell r="AK80">
            <v>0</v>
          </cell>
          <cell r="AL80"/>
          <cell r="AM80"/>
          <cell r="AN80"/>
          <cell r="AO80"/>
          <cell r="AP80"/>
          <cell r="AQ80"/>
          <cell r="AR80"/>
          <cell r="AS80"/>
          <cell r="AT80"/>
          <cell r="AU80">
            <v>0</v>
          </cell>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row>
        <row r="81">
          <cell r="E81"/>
          <cell r="F81"/>
          <cell r="G81" t="str">
            <v>bienhoa708</v>
          </cell>
          <cell r="H81" t="str">
            <v>DA</v>
          </cell>
          <cell r="I81"/>
          <cell r="J81" t="str">
            <v>Phước Tân</v>
          </cell>
          <cell r="K81" t="e">
            <v>#N/A</v>
          </cell>
          <cell r="L81" t="str">
            <v>DNL</v>
          </cell>
          <cell r="M81"/>
          <cell r="N81"/>
          <cell r="O81">
            <v>0.05</v>
          </cell>
          <cell r="P81">
            <v>24</v>
          </cell>
          <cell r="Q81" t="str">
            <v>CTĐT</v>
          </cell>
          <cell r="R81">
            <v>2021</v>
          </cell>
          <cell r="S81" t="e">
            <v>#N/A</v>
          </cell>
          <cell r="T81"/>
          <cell r="U81"/>
          <cell r="V81"/>
          <cell r="W81">
            <v>0</v>
          </cell>
          <cell r="X81">
            <v>0.05</v>
          </cell>
          <cell r="Y81">
            <v>0.05</v>
          </cell>
          <cell r="Z81">
            <v>0</v>
          </cell>
          <cell r="AA81"/>
          <cell r="AB81"/>
          <cell r="AC81">
            <v>0.05</v>
          </cell>
          <cell r="AD81"/>
          <cell r="AE81"/>
          <cell r="AF81"/>
          <cell r="AG81"/>
          <cell r="AH81"/>
          <cell r="AI81"/>
          <cell r="AJ81"/>
          <cell r="AK81">
            <v>0</v>
          </cell>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row>
        <row r="82">
          <cell r="E82" t="str">
            <v>DA</v>
          </cell>
          <cell r="F82"/>
          <cell r="G82" t="str">
            <v>uyen204</v>
          </cell>
          <cell r="H82" t="str">
            <v>DA</v>
          </cell>
          <cell r="I82" t="str">
            <v>Trạm biến áp 110kV Phước Tân và nhánh rẽ đấu nối</v>
          </cell>
          <cell r="J82" t="str">
            <v>Phước Tân</v>
          </cell>
          <cell r="K82" t="e">
            <v>#N/A</v>
          </cell>
          <cell r="L82" t="str">
            <v>DNL</v>
          </cell>
          <cell r="M82">
            <v>0.4</v>
          </cell>
          <cell r="N82"/>
          <cell r="O82">
            <v>0.4</v>
          </cell>
          <cell r="P82">
            <v>196</v>
          </cell>
          <cell r="Q82" t="str">
            <v>CTĐT</v>
          </cell>
          <cell r="R82">
            <v>2020</v>
          </cell>
          <cell r="S82" t="e">
            <v>#N/A</v>
          </cell>
          <cell r="T82" t="str">
            <v>BCTM3.7</v>
          </cell>
          <cell r="U82" t="str">
            <v>Công văn số 12166/UBND-KTN ngày 22/10/2019 của UBND tỉnh Đồng Nai về việc thỏa thuận vị trí trạm biến áp 110kV phước Tân và đường dây đấu nối</v>
          </cell>
          <cell r="V82"/>
          <cell r="W82">
            <v>0</v>
          </cell>
          <cell r="X82">
            <v>0.4</v>
          </cell>
          <cell r="Y82">
            <v>0.4</v>
          </cell>
          <cell r="Z82">
            <v>0.4</v>
          </cell>
          <cell r="AA82"/>
          <cell r="AB82">
            <v>0.4</v>
          </cell>
          <cell r="AC82"/>
          <cell r="AD82"/>
          <cell r="AE82"/>
          <cell r="AF82"/>
          <cell r="AG82"/>
          <cell r="AH82"/>
          <cell r="AI82"/>
          <cell r="AJ82"/>
          <cell r="AK82">
            <v>0</v>
          </cell>
          <cell r="AL82"/>
          <cell r="AM82"/>
          <cell r="AN82"/>
          <cell r="AO82"/>
          <cell r="AP82"/>
          <cell r="AQ82"/>
          <cell r="AR82"/>
          <cell r="AS82"/>
          <cell r="AT82"/>
          <cell r="AU82">
            <v>0</v>
          </cell>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row>
        <row r="83">
          <cell r="E83" t="str">
            <v>DA</v>
          </cell>
          <cell r="F83"/>
          <cell r="G83" t="str">
            <v>uyen258</v>
          </cell>
          <cell r="H83" t="str">
            <v>DA</v>
          </cell>
          <cell r="I83" t="str">
            <v>Xây dựng cầu vàm cái Sứt trên hương lộ 2 nối dài</v>
          </cell>
          <cell r="J83" t="str">
            <v>Long Hưng, Tam Phước</v>
          </cell>
          <cell r="K83" t="e">
            <v>#N/A</v>
          </cell>
          <cell r="L83" t="str">
            <v>DGT</v>
          </cell>
          <cell r="M83">
            <v>3.87</v>
          </cell>
          <cell r="N83"/>
          <cell r="O83">
            <v>3.87</v>
          </cell>
          <cell r="P83" t="str">
            <v>196+24</v>
          </cell>
          <cell r="Q83" t="str">
            <v>TBTHO</v>
          </cell>
          <cell r="R83">
            <v>2020</v>
          </cell>
          <cell r="S83" t="e">
            <v>#N/A</v>
          </cell>
          <cell r="T83" t="str">
            <v>BCTM3.7</v>
          </cell>
          <cell r="U83" t="str">
            <v>Thông báo số 154/TB-HĐND ngày 13/03/2019 của HĐND tỉnh về việc kết luận phiên họp thường trực HĐND tỉnh khóa IX, trong đó, quyết định chủ trương đầu tư nhóm B, trọng điểm nhóm C</v>
          </cell>
          <cell r="V83"/>
          <cell r="W83">
            <v>3.87</v>
          </cell>
          <cell r="X83">
            <v>0</v>
          </cell>
          <cell r="Y83">
            <v>0</v>
          </cell>
          <cell r="Z83">
            <v>0</v>
          </cell>
          <cell r="AA83"/>
          <cell r="AB83"/>
          <cell r="AC83"/>
          <cell r="AD83"/>
          <cell r="AE83"/>
          <cell r="AF83"/>
          <cell r="AG83"/>
          <cell r="AH83"/>
          <cell r="AI83"/>
          <cell r="AJ83"/>
          <cell r="AK83">
            <v>0</v>
          </cell>
          <cell r="AL83"/>
          <cell r="AM83"/>
          <cell r="AN83"/>
          <cell r="AO83"/>
          <cell r="AP83"/>
          <cell r="AQ83"/>
          <cell r="AR83"/>
          <cell r="AS83"/>
          <cell r="AT83"/>
          <cell r="AU83">
            <v>0</v>
          </cell>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row>
        <row r="84">
          <cell r="E84"/>
          <cell r="F84"/>
          <cell r="G84" t="str">
            <v>uyen258</v>
          </cell>
          <cell r="H84" t="str">
            <v>DA</v>
          </cell>
          <cell r="I84"/>
          <cell r="J84" t="str">
            <v>Long Hưng</v>
          </cell>
          <cell r="K84" t="e">
            <v>#N/A</v>
          </cell>
          <cell r="L84" t="str">
            <v>DGT</v>
          </cell>
          <cell r="M84">
            <v>3.87</v>
          </cell>
          <cell r="N84"/>
          <cell r="O84">
            <v>1.72</v>
          </cell>
          <cell r="P84" t="str">
            <v>196+24</v>
          </cell>
          <cell r="Q84" t="str">
            <v>TBTHO</v>
          </cell>
          <cell r="R84">
            <v>2020</v>
          </cell>
          <cell r="S84" t="e">
            <v>#N/A</v>
          </cell>
          <cell r="T84"/>
          <cell r="U84"/>
          <cell r="V84"/>
          <cell r="W84">
            <v>0</v>
          </cell>
          <cell r="X84">
            <v>1.72</v>
          </cell>
          <cell r="Y84">
            <v>0</v>
          </cell>
          <cell r="Z84">
            <v>0</v>
          </cell>
          <cell r="AA84"/>
          <cell r="AB84"/>
          <cell r="AC84"/>
          <cell r="AD84"/>
          <cell r="AE84"/>
          <cell r="AF84"/>
          <cell r="AG84"/>
          <cell r="AH84"/>
          <cell r="AI84"/>
          <cell r="AJ84"/>
          <cell r="AK84">
            <v>1.72</v>
          </cell>
          <cell r="AL84"/>
          <cell r="AM84"/>
          <cell r="AN84"/>
          <cell r="AO84"/>
          <cell r="AP84"/>
          <cell r="AQ84"/>
          <cell r="AR84"/>
          <cell r="AS84"/>
          <cell r="AT84"/>
          <cell r="AU84">
            <v>0.71</v>
          </cell>
          <cell r="AV84">
            <v>0.63</v>
          </cell>
          <cell r="AW84"/>
          <cell r="AX84">
            <v>0.08</v>
          </cell>
          <cell r="AY84"/>
          <cell r="AZ84"/>
          <cell r="BA84"/>
          <cell r="BB84"/>
          <cell r="BC84"/>
          <cell r="BD84"/>
          <cell r="BE84"/>
          <cell r="BF84"/>
          <cell r="BG84"/>
          <cell r="BH84"/>
          <cell r="BI84"/>
          <cell r="BJ84"/>
          <cell r="BK84"/>
          <cell r="BL84"/>
          <cell r="BM84"/>
          <cell r="BN84"/>
          <cell r="BO84"/>
          <cell r="BP84"/>
          <cell r="BQ84"/>
          <cell r="BR84"/>
          <cell r="BS84"/>
          <cell r="BT84"/>
          <cell r="BU84"/>
          <cell r="BW84">
            <v>1.01</v>
          </cell>
          <cell r="BX84"/>
          <cell r="BY84"/>
          <cell r="BZ84"/>
          <cell r="CA84"/>
          <cell r="CB84"/>
          <cell r="CC84"/>
          <cell r="CD84"/>
        </row>
        <row r="85">
          <cell r="E85"/>
          <cell r="F85"/>
          <cell r="G85" t="str">
            <v>uyen258</v>
          </cell>
          <cell r="H85" t="str">
            <v>DA</v>
          </cell>
          <cell r="I85"/>
          <cell r="J85" t="str">
            <v>Tam Phước</v>
          </cell>
          <cell r="K85" t="e">
            <v>#N/A</v>
          </cell>
          <cell r="L85" t="str">
            <v>DGT</v>
          </cell>
          <cell r="M85">
            <v>3.87</v>
          </cell>
          <cell r="N85"/>
          <cell r="O85">
            <v>2.1500000000000004</v>
          </cell>
          <cell r="P85" t="str">
            <v>196+24</v>
          </cell>
          <cell r="Q85" t="str">
            <v>TBTHO</v>
          </cell>
          <cell r="R85">
            <v>2020</v>
          </cell>
          <cell r="S85" t="e">
            <v>#N/A</v>
          </cell>
          <cell r="T85"/>
          <cell r="U85"/>
          <cell r="V85"/>
          <cell r="W85">
            <v>0</v>
          </cell>
          <cell r="X85">
            <v>2.15</v>
          </cell>
          <cell r="Y85">
            <v>1.33</v>
          </cell>
          <cell r="Z85">
            <v>0</v>
          </cell>
          <cell r="AA85"/>
          <cell r="AB85"/>
          <cell r="AC85">
            <v>0.37</v>
          </cell>
          <cell r="AD85">
            <v>0.96</v>
          </cell>
          <cell r="AE85"/>
          <cell r="AF85"/>
          <cell r="AG85"/>
          <cell r="AH85"/>
          <cell r="AI85"/>
          <cell r="AJ85"/>
          <cell r="AK85">
            <v>0.82</v>
          </cell>
          <cell r="AL85"/>
          <cell r="AM85"/>
          <cell r="AN85"/>
          <cell r="AO85"/>
          <cell r="AP85"/>
          <cell r="AQ85"/>
          <cell r="AR85"/>
          <cell r="AS85"/>
          <cell r="AT85"/>
          <cell r="AU85">
            <v>0</v>
          </cell>
          <cell r="AV85"/>
          <cell r="AW85"/>
          <cell r="AX85"/>
          <cell r="AY85"/>
          <cell r="AZ85"/>
          <cell r="BA85"/>
          <cell r="BB85"/>
          <cell r="BC85"/>
          <cell r="BD85"/>
          <cell r="BE85"/>
          <cell r="BF85"/>
          <cell r="BG85"/>
          <cell r="BH85"/>
          <cell r="BI85"/>
          <cell r="BJ85"/>
          <cell r="BK85"/>
          <cell r="BL85"/>
          <cell r="BM85"/>
          <cell r="BN85"/>
          <cell r="BO85"/>
          <cell r="BP85"/>
          <cell r="BQ85"/>
          <cell r="BR85"/>
          <cell r="BS85"/>
          <cell r="BT85"/>
          <cell r="BU85"/>
          <cell r="BW85">
            <v>0.82</v>
          </cell>
          <cell r="BX85"/>
          <cell r="BY85"/>
          <cell r="BZ85"/>
          <cell r="CA85"/>
          <cell r="CB85"/>
          <cell r="CC85"/>
          <cell r="CD85"/>
        </row>
        <row r="86">
          <cell r="E86" t="str">
            <v>DA</v>
          </cell>
          <cell r="F86"/>
          <cell r="G86" t="str">
            <v>ngan117</v>
          </cell>
          <cell r="H86" t="str">
            <v>DA</v>
          </cell>
          <cell r="I86" t="str">
            <v xml:space="preserve">Đường dây 220kV 2 mạch xuất tuyến TC 220kV trạm 500kV Long Thành - Công nghệ cao </v>
          </cell>
          <cell r="J86" t="str">
            <v>Phước Tân</v>
          </cell>
          <cell r="K86" t="e">
            <v>#N/A</v>
          </cell>
          <cell r="L86" t="str">
            <v>DNL</v>
          </cell>
          <cell r="M86">
            <v>0.33</v>
          </cell>
          <cell r="N86"/>
          <cell r="O86">
            <v>0.3</v>
          </cell>
          <cell r="P86">
            <v>24</v>
          </cell>
          <cell r="Q86" t="str">
            <v>CTĐT</v>
          </cell>
          <cell r="R86">
            <v>2021</v>
          </cell>
          <cell r="S86" t="e">
            <v>#N/A</v>
          </cell>
          <cell r="T86" t="str">
            <v>BCTM3.7</v>
          </cell>
          <cell r="U86" t="str">
            <v>Công văn số 01/UBND-KTN ngày 02/01/2020 của UBND tỉnh về việc thống nhất điều chỉnh hướng tuyến</v>
          </cell>
          <cell r="V86"/>
          <cell r="W86">
            <v>0</v>
          </cell>
          <cell r="X86">
            <v>0.3</v>
          </cell>
          <cell r="Y86">
            <v>0.3</v>
          </cell>
          <cell r="Z86">
            <v>0</v>
          </cell>
          <cell r="AA86"/>
          <cell r="AB86"/>
          <cell r="AC86"/>
          <cell r="AD86">
            <v>0.3</v>
          </cell>
          <cell r="AE86"/>
          <cell r="AF86"/>
          <cell r="AG86"/>
          <cell r="AH86"/>
          <cell r="AI86"/>
          <cell r="AJ86"/>
          <cell r="AK86">
            <v>0</v>
          </cell>
          <cell r="AL86"/>
          <cell r="AM86"/>
          <cell r="AN86"/>
          <cell r="AO86"/>
          <cell r="AP86"/>
          <cell r="AQ86"/>
          <cell r="AR86"/>
          <cell r="AS86"/>
          <cell r="AT86"/>
          <cell r="AU86">
            <v>0</v>
          </cell>
          <cell r="AV86"/>
          <cell r="AW86"/>
          <cell r="AX86"/>
          <cell r="AY86"/>
          <cell r="AZ86"/>
          <cell r="BA86"/>
          <cell r="BB86"/>
          <cell r="BC86"/>
          <cell r="BD86"/>
          <cell r="BE86"/>
          <cell r="BF86"/>
          <cell r="BG86"/>
          <cell r="BH86"/>
          <cell r="BI86"/>
          <cell r="BJ86"/>
          <cell r="BK86"/>
          <cell r="BL86"/>
          <cell r="BM86"/>
          <cell r="BN86"/>
          <cell r="BO86"/>
          <cell r="BP86"/>
          <cell r="BQ86"/>
          <cell r="BR86"/>
          <cell r="BS86"/>
          <cell r="BT86"/>
          <cell r="BU86"/>
          <cell r="BV86"/>
          <cell r="BW86"/>
          <cell r="BX86"/>
          <cell r="BY86"/>
          <cell r="BZ86"/>
          <cell r="CA86"/>
          <cell r="CB86"/>
          <cell r="CC86"/>
          <cell r="CD86"/>
        </row>
        <row r="87">
          <cell r="E87" t="str">
            <v>DA</v>
          </cell>
          <cell r="F87"/>
          <cell r="G87" t="str">
            <v>bienhoa1693</v>
          </cell>
          <cell r="H87" t="str">
            <v>DA</v>
          </cell>
          <cell r="I87" t="str">
            <v>Gia cố bờ sông khu vực trụ T9 cầu Bửu Hòa</v>
          </cell>
          <cell r="J87" t="str">
            <v>Hiệp Hòa</v>
          </cell>
          <cell r="K87" t="e">
            <v>#N/A</v>
          </cell>
          <cell r="L87" t="str">
            <v>DGT</v>
          </cell>
          <cell r="M87">
            <v>1.07</v>
          </cell>
          <cell r="N87"/>
          <cell r="O87">
            <v>1.07</v>
          </cell>
          <cell r="P87">
            <v>24</v>
          </cell>
          <cell r="Q87" t="str">
            <v>CTĐT</v>
          </cell>
          <cell r="R87">
            <v>2021</v>
          </cell>
          <cell r="S87" t="e">
            <v>#N/A</v>
          </cell>
          <cell r="T87" t="str">
            <v>BCTM3.7</v>
          </cell>
          <cell r="U87" t="str">
            <v>+ Nghị quyết số 96/NQ-HĐND ngày 12/12/2019 của HĐND thành phố sửa đổi, bổ sung quyết định chủ trương đầu tư các dự án nhóm B, trọng điểm nhóm C trong kế hoạch vốn đầu tư công trung hạn 5 năm 2016-2020 trên địa bàn thành phố Biên Hòa;</v>
          </cell>
          <cell r="V87"/>
          <cell r="W87">
            <v>1.07</v>
          </cell>
          <cell r="X87">
            <v>0</v>
          </cell>
          <cell r="Y87">
            <v>0</v>
          </cell>
          <cell r="Z87">
            <v>0</v>
          </cell>
          <cell r="AA87"/>
          <cell r="AB87"/>
          <cell r="AC87"/>
          <cell r="AD87"/>
          <cell r="AE87"/>
          <cell r="AF87"/>
          <cell r="AG87"/>
          <cell r="AH87"/>
          <cell r="AI87"/>
          <cell r="AJ87"/>
          <cell r="AK87">
            <v>0</v>
          </cell>
          <cell r="AL87"/>
          <cell r="AM87"/>
          <cell r="AN87"/>
          <cell r="AO87"/>
          <cell r="AP87"/>
          <cell r="AQ87"/>
          <cell r="AR87"/>
          <cell r="AS87"/>
          <cell r="AT87"/>
          <cell r="AU87">
            <v>0</v>
          </cell>
          <cell r="AV87"/>
          <cell r="AW87"/>
          <cell r="AX87"/>
          <cell r="AY87"/>
          <cell r="AZ87"/>
          <cell r="BA87"/>
          <cell r="BB87"/>
          <cell r="BC87"/>
          <cell r="BD87"/>
          <cell r="BE87"/>
          <cell r="BF87"/>
          <cell r="BG87"/>
          <cell r="BH87"/>
          <cell r="BI87"/>
          <cell r="BJ87"/>
          <cell r="BK87"/>
          <cell r="BL87"/>
          <cell r="BM87"/>
          <cell r="BN87"/>
          <cell r="BO87"/>
          <cell r="BP87"/>
          <cell r="BQ87"/>
          <cell r="BR87"/>
          <cell r="BS87"/>
          <cell r="BT87"/>
          <cell r="BU87"/>
          <cell r="BV87"/>
          <cell r="BW87"/>
          <cell r="BX87"/>
          <cell r="BY87"/>
          <cell r="BZ87"/>
          <cell r="CA87"/>
          <cell r="CB87"/>
          <cell r="CC87"/>
          <cell r="CD87"/>
        </row>
        <row r="88">
          <cell r="E88"/>
          <cell r="F88"/>
          <cell r="G88" t="str">
            <v>bienhoa1693</v>
          </cell>
          <cell r="H88" t="str">
            <v>DA</v>
          </cell>
          <cell r="I88"/>
          <cell r="J88" t="str">
            <v>Hiệp Hòa</v>
          </cell>
          <cell r="K88" t="e">
            <v>#N/A</v>
          </cell>
          <cell r="L88" t="str">
            <v>DGT</v>
          </cell>
          <cell r="M88">
            <v>7.0000000000000007E-2</v>
          </cell>
          <cell r="N88"/>
          <cell r="O88">
            <v>7.0000000000000007E-2</v>
          </cell>
          <cell r="P88">
            <v>24</v>
          </cell>
          <cell r="Q88" t="str">
            <v>CTĐT</v>
          </cell>
          <cell r="R88">
            <v>2021</v>
          </cell>
          <cell r="S88" t="e">
            <v>#N/A</v>
          </cell>
          <cell r="T88"/>
          <cell r="U88"/>
          <cell r="V88"/>
          <cell r="W88">
            <v>0</v>
          </cell>
          <cell r="X88">
            <v>7.0000000000000007E-2</v>
          </cell>
          <cell r="Y88">
            <v>7.0000000000000007E-2</v>
          </cell>
          <cell r="Z88">
            <v>0</v>
          </cell>
          <cell r="AA88"/>
          <cell r="AB88"/>
          <cell r="AC88"/>
          <cell r="AD88">
            <v>7.0000000000000007E-2</v>
          </cell>
          <cell r="AE88"/>
          <cell r="AF88"/>
          <cell r="AG88"/>
          <cell r="AH88"/>
          <cell r="AI88"/>
          <cell r="AJ88"/>
          <cell r="AK88">
            <v>0</v>
          </cell>
          <cell r="AL88"/>
          <cell r="AM88"/>
          <cell r="AN88"/>
          <cell r="AO88"/>
          <cell r="AP88"/>
          <cell r="AQ88"/>
          <cell r="AR88"/>
          <cell r="AS88"/>
          <cell r="AT88"/>
          <cell r="AU88"/>
          <cell r="AV88"/>
          <cell r="AW88"/>
          <cell r="AX88"/>
          <cell r="AY88"/>
          <cell r="AZ88"/>
          <cell r="BA88"/>
          <cell r="BB88"/>
          <cell r="BC88"/>
          <cell r="BD88"/>
          <cell r="BE88"/>
          <cell r="BF88"/>
          <cell r="BG88"/>
          <cell r="BH88"/>
          <cell r="BI88"/>
          <cell r="BJ88"/>
          <cell r="BK88"/>
          <cell r="BL88"/>
          <cell r="BM88"/>
          <cell r="BN88"/>
          <cell r="BO88"/>
          <cell r="BP88"/>
          <cell r="BQ88"/>
          <cell r="BR88"/>
          <cell r="BS88"/>
          <cell r="BT88"/>
          <cell r="BU88"/>
          <cell r="BV88"/>
          <cell r="BW88"/>
          <cell r="BX88"/>
          <cell r="BY88"/>
          <cell r="BZ88"/>
          <cell r="CA88"/>
          <cell r="CB88"/>
          <cell r="CC88"/>
          <cell r="CD88"/>
        </row>
        <row r="89">
          <cell r="E89"/>
          <cell r="F89"/>
          <cell r="G89" t="str">
            <v>bienhoa1693</v>
          </cell>
          <cell r="H89" t="str">
            <v>DA</v>
          </cell>
          <cell r="I89"/>
          <cell r="J89" t="str">
            <v>Hiệp Hòa</v>
          </cell>
          <cell r="K89" t="e">
            <v>#N/A</v>
          </cell>
          <cell r="L89" t="str">
            <v>DGT</v>
          </cell>
          <cell r="M89">
            <v>1</v>
          </cell>
          <cell r="N89"/>
          <cell r="O89">
            <v>1</v>
          </cell>
          <cell r="P89">
            <v>24</v>
          </cell>
          <cell r="Q89" t="str">
            <v>CTĐT</v>
          </cell>
          <cell r="R89">
            <v>2021</v>
          </cell>
          <cell r="S89" t="e">
            <v>#N/A</v>
          </cell>
          <cell r="T89"/>
          <cell r="U89"/>
          <cell r="V89"/>
          <cell r="W89">
            <v>0</v>
          </cell>
          <cell r="X89">
            <v>1</v>
          </cell>
          <cell r="Y89">
            <v>0.7400000000000001</v>
          </cell>
          <cell r="Z89">
            <v>0.01</v>
          </cell>
          <cell r="AA89">
            <v>0</v>
          </cell>
          <cell r="AB89">
            <v>0.01</v>
          </cell>
          <cell r="AC89">
            <v>0</v>
          </cell>
          <cell r="AD89">
            <v>0.68</v>
          </cell>
          <cell r="AE89">
            <v>0</v>
          </cell>
          <cell r="AF89">
            <v>0</v>
          </cell>
          <cell r="AG89">
            <v>0</v>
          </cell>
          <cell r="AH89">
            <v>0.05</v>
          </cell>
          <cell r="AI89">
            <v>0</v>
          </cell>
          <cell r="AJ89">
            <v>0</v>
          </cell>
          <cell r="AK89">
            <v>0.26</v>
          </cell>
          <cell r="AL89">
            <v>0</v>
          </cell>
          <cell r="AM89">
            <v>0</v>
          </cell>
          <cell r="AN89">
            <v>0</v>
          </cell>
          <cell r="AO89">
            <v>0</v>
          </cell>
          <cell r="AP89">
            <v>0</v>
          </cell>
          <cell r="AQ89">
            <v>0</v>
          </cell>
          <cell r="AR89">
            <v>0</v>
          </cell>
          <cell r="AS89">
            <v>0</v>
          </cell>
          <cell r="AT89">
            <v>0</v>
          </cell>
          <cell r="AU89">
            <v>0.01</v>
          </cell>
          <cell r="AV89">
            <v>0.01</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0.24000000000000002</v>
          </cell>
          <cell r="BR89">
            <v>0</v>
          </cell>
          <cell r="BS89">
            <v>0</v>
          </cell>
          <cell r="BT89">
            <v>0</v>
          </cell>
          <cell r="BU89">
            <v>0</v>
          </cell>
          <cell r="BV89">
            <v>0.01</v>
          </cell>
          <cell r="BW89">
            <v>0</v>
          </cell>
          <cell r="BX89">
            <v>0</v>
          </cell>
          <cell r="BY89">
            <v>0</v>
          </cell>
          <cell r="BZ89">
            <v>0</v>
          </cell>
          <cell r="CA89">
            <v>0</v>
          </cell>
          <cell r="CB89">
            <v>0</v>
          </cell>
          <cell r="CC89"/>
          <cell r="CD89"/>
        </row>
        <row r="90">
          <cell r="E90" t="str">
            <v>DA</v>
          </cell>
          <cell r="F90"/>
          <cell r="G90" t="str">
            <v>bienhoa1734</v>
          </cell>
          <cell r="H90" t="str">
            <v>DA</v>
          </cell>
          <cell r="I90" t="str">
            <v>Nâng cấp, cải tạo nút giao thông đường Nguyễn Du với Đường N4, phường Bửu Long</v>
          </cell>
          <cell r="J90" t="str">
            <v>Bửu Long</v>
          </cell>
          <cell r="K90" t="e">
            <v>#N/A</v>
          </cell>
          <cell r="L90" t="str">
            <v>DGT</v>
          </cell>
          <cell r="M90">
            <v>0.16</v>
          </cell>
          <cell r="N90"/>
          <cell r="O90">
            <v>0.16</v>
          </cell>
          <cell r="P90">
            <v>0</v>
          </cell>
          <cell r="Q90" t="str">
            <v>CTĐT</v>
          </cell>
          <cell r="R90">
            <v>2021</v>
          </cell>
          <cell r="S90" t="e">
            <v>#N/A</v>
          </cell>
          <cell r="T90" t="str">
            <v>BCTM3.7</v>
          </cell>
          <cell r="U90" t="str">
            <v>- Quyết định số 4462/QĐ-UBND ngày 19/7/2021 vê việc duyệt báo cáo kinh tế kỹ thuật công trình Nâng cấp, cải tạo nút giao đường Nguỹen Du với đường N4 phường Bửu Long.
- Văn bản số 129/UBND-XDCB ngày 06/01/2020 của UBND thành phố về việc chủ trương đầu tư Nút giao thông theo quy hoạch kết nối khu nhà ở Bửu Long vào đường Nguyễn Du, thành phố Biên Hòa.
- Nghị quyết 106/NQ-HĐND ngày 31/08/2020 của HĐND thành phố Biên Hòa về quyết định CTĐT và điều chỉnh CTĐT từ dự án nhóm B, nhóm C 
- Văn bản số 129/UBND-XDCB ngày 06/01/2020 của UBND thành phố về việc chủ trương đầu tư Nút giao thông theo quy hoạch kết nối khu nhà ở Bửu Long vào đường Nguyễn Du, thành phố Biên Hòa.
- QĐ số 5413/QĐ-UBND ngày 05/8/2021 của UBND TP.Biên Hòa v/v giao điều chỉnh, bổ sung kế hoạch đầu tư công năm 2021 nguồn vốn ngân sách TP.Biên Hòa (lần 1)</v>
          </cell>
          <cell r="V90" t="str">
            <v>- Nghị quyết số 60/NQ-HĐND ngày 13/10/2022 về việc điều chỉnh, bổ sung kế hoạch đầu tư công năm 2022 nguồn vốn ngân sách TP Biên Hòa (lần 2)
- Quyết định số 5413/QĐ-UBND ngày 05/8/2021 của UBND TP.Biên Hòa v/v giao điều chỉnh, bổ sung kế hoạch đầu tư công năm 2021 nguồn vốn ngân sách TP.Biên Hòa (lần 1)</v>
          </cell>
          <cell r="W90">
            <v>0</v>
          </cell>
          <cell r="X90">
            <v>0.16</v>
          </cell>
          <cell r="Y90">
            <v>0.05</v>
          </cell>
          <cell r="Z90">
            <v>0</v>
          </cell>
          <cell r="AA90"/>
          <cell r="AB90"/>
          <cell r="AC90"/>
          <cell r="AD90">
            <v>0.05</v>
          </cell>
          <cell r="AE90"/>
          <cell r="AF90"/>
          <cell r="AG90"/>
          <cell r="AH90"/>
          <cell r="AI90"/>
          <cell r="AJ90"/>
          <cell r="AK90">
            <v>0.11</v>
          </cell>
          <cell r="AL90"/>
          <cell r="AM90"/>
          <cell r="AN90"/>
          <cell r="AO90"/>
          <cell r="AP90"/>
          <cell r="AQ90"/>
          <cell r="AR90"/>
          <cell r="AS90"/>
          <cell r="AT90"/>
          <cell r="AU90">
            <v>0.11</v>
          </cell>
          <cell r="AV90">
            <v>0.11</v>
          </cell>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cell r="CC90"/>
          <cell r="CD90"/>
        </row>
        <row r="91">
          <cell r="E91" t="str">
            <v>DA</v>
          </cell>
          <cell r="F91"/>
          <cell r="G91" t="str">
            <v>bienhoa1065-1</v>
          </cell>
          <cell r="H91" t="str">
            <v>DA</v>
          </cell>
          <cell r="I91" t="str">
            <v>Đường từ nút giao vườn Mít đến đường Võ Thị Sáu</v>
          </cell>
          <cell r="J91" t="str">
            <v>Trung Dũng, Thống Nhất</v>
          </cell>
          <cell r="K91" t="e">
            <v>#N/A</v>
          </cell>
          <cell r="L91" t="str">
            <v>DGT</v>
          </cell>
          <cell r="M91">
            <v>9.8000000000000007</v>
          </cell>
          <cell r="N91"/>
          <cell r="O91">
            <v>9.8000000000000007</v>
          </cell>
          <cell r="P91">
            <v>0</v>
          </cell>
          <cell r="Q91" t="str">
            <v>TBTHO</v>
          </cell>
          <cell r="R91">
            <v>2022</v>
          </cell>
          <cell r="S91" t="e">
            <v>#N/A</v>
          </cell>
          <cell r="T91" t="str">
            <v>BCTM3.7</v>
          </cell>
          <cell r="U91" t="str">
            <v>- Nghị quyết 27/NQ-HĐND ngày 4/12/2020 v/v quyết định CTĐT và điều chỉnh CTĐT một số dự án trên địa bàn tỉnh Đồng Nai.
- 716/QLDA ngày 9/6/2021 v/v đăng ký KHSDĐ bổ sung 2021 và điều chỉnh quy mô dự án</v>
          </cell>
          <cell r="V91" t="str">
            <v>- Nghị quyết số 60/NQ-HĐND ngày 13/10/2022 về việc điều chỉnh, bổ sung kế hoạch đầu tư công năm 2022 nguồn vốn ngân sách TP Biên Hòa (lần 2)
- Quyết định 4533/QĐ-UBND ngày 01/11/2021 của UBND tỉnh Đồng Nai về việc giao kế hoạch đầu tư công trung hạn 2021-2025 trên địa bàn tỉnh Đồng Nai</v>
          </cell>
          <cell r="W91">
            <v>9.8000000000000007</v>
          </cell>
          <cell r="X91">
            <v>0</v>
          </cell>
          <cell r="Y91">
            <v>0</v>
          </cell>
          <cell r="Z91">
            <v>0</v>
          </cell>
          <cell r="AA91"/>
          <cell r="AB91"/>
          <cell r="AC91"/>
          <cell r="AD91"/>
          <cell r="AE91"/>
          <cell r="AF91"/>
          <cell r="AG91"/>
          <cell r="AH91"/>
          <cell r="AI91"/>
          <cell r="AJ91"/>
          <cell r="AK91">
            <v>0</v>
          </cell>
          <cell r="AL91"/>
          <cell r="AM91"/>
          <cell r="AN91"/>
          <cell r="AO91"/>
          <cell r="AP91"/>
          <cell r="AQ91"/>
          <cell r="AR91"/>
          <cell r="AS91"/>
          <cell r="AT91"/>
          <cell r="AU91">
            <v>0</v>
          </cell>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cell r="CC91"/>
          <cell r="CD91"/>
        </row>
        <row r="92">
          <cell r="E92"/>
          <cell r="F92"/>
          <cell r="G92" t="str">
            <v>bienhoa1065-1</v>
          </cell>
          <cell r="H92" t="str">
            <v>DA</v>
          </cell>
          <cell r="I92"/>
          <cell r="J92" t="str">
            <v>Thống Nhất</v>
          </cell>
          <cell r="K92" t="e">
            <v>#N/A</v>
          </cell>
          <cell r="L92" t="str">
            <v>DGT</v>
          </cell>
          <cell r="M92">
            <v>6.39</v>
          </cell>
          <cell r="N92"/>
          <cell r="O92">
            <v>6.39</v>
          </cell>
          <cell r="P92">
            <v>0</v>
          </cell>
          <cell r="Q92" t="str">
            <v>TBTHO</v>
          </cell>
          <cell r="R92">
            <v>2022</v>
          </cell>
          <cell r="S92" t="e">
            <v>#N/A</v>
          </cell>
          <cell r="T92"/>
          <cell r="U92"/>
          <cell r="V92" t="str">
            <v>- Nghị quyết số 60/NQ-HĐND ngày 13/10/2022 về việc điều chỉnh, bổ sung kế hoạch đầu tư công năm 2022 nguồn vốn ngân sách TP Biên Hòa (lần 2)
- Quyết định 4533/QĐ-UBND ngày 01/11/2021 của UBND tỉnh Đồng Nai về việc giao kế hoạch đầu tư công trung hạn 2021-2025 trên địa bàn tỉnh Đồng Nai</v>
          </cell>
          <cell r="W92">
            <v>0</v>
          </cell>
          <cell r="X92">
            <v>6.3900000000000006</v>
          </cell>
          <cell r="Y92">
            <v>1.54</v>
          </cell>
          <cell r="Z92">
            <v>0.89</v>
          </cell>
          <cell r="AA92">
            <v>0.89</v>
          </cell>
          <cell r="AB92">
            <v>0</v>
          </cell>
          <cell r="AC92">
            <v>0.14000000000000001</v>
          </cell>
          <cell r="AD92">
            <v>0.51</v>
          </cell>
          <cell r="AE92">
            <v>0</v>
          </cell>
          <cell r="AF92">
            <v>0</v>
          </cell>
          <cell r="AG92">
            <v>0</v>
          </cell>
          <cell r="AH92">
            <v>0</v>
          </cell>
          <cell r="AI92">
            <v>0</v>
          </cell>
          <cell r="AJ92">
            <v>0</v>
          </cell>
          <cell r="AK92">
            <v>4.8500000000000005</v>
          </cell>
          <cell r="AL92">
            <v>0</v>
          </cell>
          <cell r="AM92">
            <v>0</v>
          </cell>
          <cell r="AN92">
            <v>0</v>
          </cell>
          <cell r="AO92">
            <v>0</v>
          </cell>
          <cell r="AP92">
            <v>0</v>
          </cell>
          <cell r="AQ92">
            <v>0</v>
          </cell>
          <cell r="AR92">
            <v>0</v>
          </cell>
          <cell r="AS92">
            <v>0</v>
          </cell>
          <cell r="AT92">
            <v>0</v>
          </cell>
          <cell r="AU92">
            <v>1.05</v>
          </cell>
          <cell r="AV92">
            <v>0.74</v>
          </cell>
          <cell r="AW92">
            <v>0.01</v>
          </cell>
          <cell r="AX92">
            <v>0</v>
          </cell>
          <cell r="AY92">
            <v>0</v>
          </cell>
          <cell r="AZ92">
            <v>0</v>
          </cell>
          <cell r="BA92">
            <v>0</v>
          </cell>
          <cell r="BB92">
            <v>0</v>
          </cell>
          <cell r="BC92">
            <v>0</v>
          </cell>
          <cell r="BD92">
            <v>0</v>
          </cell>
          <cell r="BE92">
            <v>0</v>
          </cell>
          <cell r="BF92">
            <v>0</v>
          </cell>
          <cell r="BG92">
            <v>0</v>
          </cell>
          <cell r="BH92">
            <v>0.3</v>
          </cell>
          <cell r="BI92">
            <v>0</v>
          </cell>
          <cell r="BJ92">
            <v>0</v>
          </cell>
          <cell r="BK92">
            <v>0</v>
          </cell>
          <cell r="BL92">
            <v>0</v>
          </cell>
          <cell r="BM92">
            <v>0</v>
          </cell>
          <cell r="BN92">
            <v>0</v>
          </cell>
          <cell r="BO92">
            <v>0</v>
          </cell>
          <cell r="BP92">
            <v>0</v>
          </cell>
          <cell r="BQ92">
            <v>3.62</v>
          </cell>
          <cell r="BR92">
            <v>0</v>
          </cell>
          <cell r="BS92">
            <v>0</v>
          </cell>
          <cell r="BT92">
            <v>0</v>
          </cell>
          <cell r="BU92">
            <v>0.18</v>
          </cell>
          <cell r="BV92">
            <v>0</v>
          </cell>
          <cell r="BW92">
            <v>0</v>
          </cell>
          <cell r="BX92">
            <v>0</v>
          </cell>
          <cell r="BY92">
            <v>0</v>
          </cell>
          <cell r="BZ92">
            <v>0</v>
          </cell>
          <cell r="CA92">
            <v>0</v>
          </cell>
          <cell r="CB92">
            <v>0</v>
          </cell>
          <cell r="CC92" t="str">
            <v>DGT</v>
          </cell>
          <cell r="CD92"/>
        </row>
        <row r="93">
          <cell r="E93"/>
          <cell r="F93"/>
          <cell r="G93" t="str">
            <v>bienhoa1065-1</v>
          </cell>
          <cell r="H93" t="str">
            <v>DA</v>
          </cell>
          <cell r="I93"/>
          <cell r="J93" t="str">
            <v>Trung Dũng</v>
          </cell>
          <cell r="K93" t="e">
            <v>#N/A</v>
          </cell>
          <cell r="L93" t="str">
            <v>DGT</v>
          </cell>
          <cell r="M93">
            <v>0.67</v>
          </cell>
          <cell r="N93"/>
          <cell r="O93">
            <v>0.67</v>
          </cell>
          <cell r="P93">
            <v>0</v>
          </cell>
          <cell r="Q93" t="str">
            <v>TBTHO</v>
          </cell>
          <cell r="R93">
            <v>2022</v>
          </cell>
          <cell r="S93" t="e">
            <v>#N/A</v>
          </cell>
          <cell r="T93"/>
          <cell r="U93"/>
          <cell r="V93" t="str">
            <v>- Nghị quyết số 60/NQ-HĐND ngày 13/10/2022 về việc điều chỉnh, bổ sung kế hoạch đầu tư công năm 2022 nguồn vốn ngân sách TP Biên Hòa (lần 2)
- Quyết định 4533/QĐ-UBND ngày 01/11/2021 của UBND tỉnh Đồng Nai về việc giao kế hoạch đầu tư công trung hạn 2021-2025 trên địa bàn tỉnh Đồng Nai</v>
          </cell>
          <cell r="W93">
            <v>-2.2400000000000002</v>
          </cell>
          <cell r="X93">
            <v>2.91</v>
          </cell>
          <cell r="Y93">
            <v>2.2400000000000002</v>
          </cell>
          <cell r="Z93">
            <v>0</v>
          </cell>
          <cell r="AA93">
            <v>0</v>
          </cell>
          <cell r="AB93">
            <v>0</v>
          </cell>
          <cell r="AC93">
            <v>0</v>
          </cell>
          <cell r="AD93">
            <v>2.2400000000000002</v>
          </cell>
          <cell r="AE93">
            <v>0</v>
          </cell>
          <cell r="AF93">
            <v>0</v>
          </cell>
          <cell r="AG93">
            <v>0</v>
          </cell>
          <cell r="AH93">
            <v>0</v>
          </cell>
          <cell r="AI93">
            <v>0</v>
          </cell>
          <cell r="AJ93">
            <v>0</v>
          </cell>
          <cell r="AK93">
            <v>0.67</v>
          </cell>
          <cell r="AL93">
            <v>0</v>
          </cell>
          <cell r="AM93">
            <v>0</v>
          </cell>
          <cell r="AN93">
            <v>0</v>
          </cell>
          <cell r="AO93">
            <v>0</v>
          </cell>
          <cell r="AP93">
            <v>0</v>
          </cell>
          <cell r="AQ93">
            <v>0</v>
          </cell>
          <cell r="AR93">
            <v>0</v>
          </cell>
          <cell r="AS93">
            <v>0</v>
          </cell>
          <cell r="AT93">
            <v>0</v>
          </cell>
          <cell r="AU93">
            <v>0.23</v>
          </cell>
          <cell r="AV93">
            <v>0.13</v>
          </cell>
          <cell r="AW93">
            <v>0</v>
          </cell>
          <cell r="AX93">
            <v>0.09</v>
          </cell>
          <cell r="AY93">
            <v>0</v>
          </cell>
          <cell r="AZ93">
            <v>0</v>
          </cell>
          <cell r="BA93">
            <v>0</v>
          </cell>
          <cell r="BB93">
            <v>0</v>
          </cell>
          <cell r="BC93">
            <v>0.01</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0.44</v>
          </cell>
          <cell r="BR93">
            <v>0</v>
          </cell>
          <cell r="BS93">
            <v>0</v>
          </cell>
          <cell r="BT93">
            <v>0</v>
          </cell>
          <cell r="BU93">
            <v>0</v>
          </cell>
          <cell r="BV93">
            <v>0</v>
          </cell>
          <cell r="BW93">
            <v>0</v>
          </cell>
          <cell r="BX93">
            <v>0</v>
          </cell>
          <cell r="BY93">
            <v>0</v>
          </cell>
          <cell r="BZ93">
            <v>0</v>
          </cell>
          <cell r="CA93">
            <v>0</v>
          </cell>
          <cell r="CB93">
            <v>0</v>
          </cell>
          <cell r="CC93" t="str">
            <v>DGT</v>
          </cell>
          <cell r="CD93"/>
        </row>
        <row r="94">
          <cell r="E94" t="str">
            <v>DA</v>
          </cell>
          <cell r="F94"/>
          <cell r="G94" t="str">
            <v>bienhoa1901</v>
          </cell>
          <cell r="H94" t="str">
            <v>DA</v>
          </cell>
          <cell r="I94" t="str">
            <v>Xây dựng hầm chui qua cầu Hoá An để nối đường ven sông Đồng Nai với đường Nguyễn Văn Trị, thành phố Biên Hòa</v>
          </cell>
          <cell r="J94" t="str">
            <v>Bửu Long, Hòa Bình</v>
          </cell>
          <cell r="K94" t="e">
            <v>#N/A</v>
          </cell>
          <cell r="L94" t="str">
            <v>DGT</v>
          </cell>
          <cell r="M94">
            <v>2.1</v>
          </cell>
          <cell r="N94"/>
          <cell r="O94">
            <v>2.1</v>
          </cell>
          <cell r="P94">
            <v>0</v>
          </cell>
          <cell r="Q94" t="str">
            <v>CTĐT</v>
          </cell>
          <cell r="R94">
            <v>2022</v>
          </cell>
          <cell r="S94" t="e">
            <v>#N/A</v>
          </cell>
          <cell r="T94" t="str">
            <v>BCTM3.7</v>
          </cell>
          <cell r="U94" t="str">
            <v>NQ số 27/NQ-HĐND ngày 04/12/2020 của HĐND tỉnh Đồng Nai quyết định CTĐT và điều chỉnh CTĐT một số dự án trên địa bàn tỉnh</v>
          </cell>
          <cell r="V94" t="str">
            <v>- Quyết định 4533/QĐ-UBND ngày 01/11/2021 của UBND tỉnh Đồng Nai về việc giao kế hoạch đầu tư công trung hạn 2021-2025 trên địa bàn tỉnh Đồng Nai</v>
          </cell>
          <cell r="W94">
            <v>2.1</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t="str">
            <v>BCTM3.7DGT</v>
          </cell>
          <cell r="CD94"/>
        </row>
        <row r="95">
          <cell r="E95"/>
          <cell r="F95"/>
          <cell r="G95" t="str">
            <v>bienhoa1901</v>
          </cell>
          <cell r="H95" t="str">
            <v>DA</v>
          </cell>
          <cell r="I95" t="str">
            <v>- Hầm chui kết nối dự án đường ven sông Đồng Nai và đường Nguyễn Văn Trị</v>
          </cell>
          <cell r="J95" t="str">
            <v>Hòa Bình</v>
          </cell>
          <cell r="K95" t="e">
            <v>#N/A</v>
          </cell>
          <cell r="L95" t="str">
            <v>DGT</v>
          </cell>
          <cell r="M95">
            <v>0.92</v>
          </cell>
          <cell r="N95"/>
          <cell r="O95">
            <v>0.92</v>
          </cell>
          <cell r="P95">
            <v>0</v>
          </cell>
          <cell r="Q95" t="str">
            <v>CTĐT</v>
          </cell>
          <cell r="R95">
            <v>2022</v>
          </cell>
          <cell r="S95" t="e">
            <v>#N/A</v>
          </cell>
          <cell r="T95"/>
          <cell r="U95"/>
          <cell r="V95" t="str">
            <v>- Quyết định 4533/QĐ-UBND ngày 01/11/2021 của UBND tỉnh Đồng Nai về việc giao kế hoạch đầu tư công trung hạn 2021-2025 trên địa bàn tỉnh Đồng Nai</v>
          </cell>
          <cell r="W95">
            <v>0</v>
          </cell>
          <cell r="X95">
            <v>0.92000000000000015</v>
          </cell>
          <cell r="Y95">
            <v>0.58000000000000007</v>
          </cell>
          <cell r="Z95">
            <v>0</v>
          </cell>
          <cell r="AA95">
            <v>0</v>
          </cell>
          <cell r="AB95">
            <v>0</v>
          </cell>
          <cell r="AC95">
            <v>0.33</v>
          </cell>
          <cell r="AD95">
            <v>0.25</v>
          </cell>
          <cell r="AE95">
            <v>0</v>
          </cell>
          <cell r="AF95">
            <v>0</v>
          </cell>
          <cell r="AG95">
            <v>0</v>
          </cell>
          <cell r="AH95">
            <v>0</v>
          </cell>
          <cell r="AI95">
            <v>0</v>
          </cell>
          <cell r="AJ95">
            <v>0</v>
          </cell>
          <cell r="AK95">
            <v>0.34</v>
          </cell>
          <cell r="AL95">
            <v>0</v>
          </cell>
          <cell r="AM95">
            <v>0</v>
          </cell>
          <cell r="AN95">
            <v>0</v>
          </cell>
          <cell r="AO95">
            <v>0</v>
          </cell>
          <cell r="AP95">
            <v>0</v>
          </cell>
          <cell r="AQ95">
            <v>0</v>
          </cell>
          <cell r="AR95">
            <v>0</v>
          </cell>
          <cell r="AS95">
            <v>0</v>
          </cell>
          <cell r="AT95">
            <v>0</v>
          </cell>
          <cell r="AU95">
            <v>0.34</v>
          </cell>
          <cell r="AV95">
            <v>0.34</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cell r="CD95"/>
        </row>
        <row r="96">
          <cell r="E96"/>
          <cell r="F96"/>
          <cell r="G96" t="str">
            <v>bienhoa1901</v>
          </cell>
          <cell r="H96" t="str">
            <v>DA</v>
          </cell>
          <cell r="I96" t="str">
            <v>- Hầm chui kết nối dự án đường ven sông Đồng Nai và đường Nguyễn Văn Trị</v>
          </cell>
          <cell r="J96" t="str">
            <v>Hòa Bình</v>
          </cell>
          <cell r="K96" t="e">
            <v>#N/A</v>
          </cell>
          <cell r="L96" t="str">
            <v>DKV</v>
          </cell>
          <cell r="M96">
            <v>0.9</v>
          </cell>
          <cell r="N96"/>
          <cell r="O96">
            <v>0.9</v>
          </cell>
          <cell r="P96">
            <v>0</v>
          </cell>
          <cell r="Q96" t="str">
            <v>CTĐT</v>
          </cell>
          <cell r="R96">
            <v>2022</v>
          </cell>
          <cell r="S96" t="e">
            <v>#N/A</v>
          </cell>
          <cell r="T96"/>
          <cell r="U96"/>
          <cell r="V96" t="str">
            <v>- Quyết định 4533/QĐ-UBND ngày 01/11/2021 của UBND tỉnh Đồng Nai về việc giao kế hoạch đầu tư công trung hạn 2021-2025 trên địa bàn tỉnh Đồng Nai</v>
          </cell>
          <cell r="W96">
            <v>0</v>
          </cell>
          <cell r="X96">
            <v>0.9</v>
          </cell>
          <cell r="Y96">
            <v>0</v>
          </cell>
          <cell r="Z96">
            <v>0</v>
          </cell>
          <cell r="AA96">
            <v>0</v>
          </cell>
          <cell r="AB96">
            <v>0</v>
          </cell>
          <cell r="AC96"/>
          <cell r="AD96">
            <v>0</v>
          </cell>
          <cell r="AE96">
            <v>0</v>
          </cell>
          <cell r="AF96">
            <v>0</v>
          </cell>
          <cell r="AG96">
            <v>0</v>
          </cell>
          <cell r="AH96">
            <v>0</v>
          </cell>
          <cell r="AI96">
            <v>0</v>
          </cell>
          <cell r="AJ96">
            <v>0</v>
          </cell>
          <cell r="AK96">
            <v>0.9</v>
          </cell>
          <cell r="AL96">
            <v>0</v>
          </cell>
          <cell r="AM96">
            <v>0</v>
          </cell>
          <cell r="AN96">
            <v>0</v>
          </cell>
          <cell r="AO96">
            <v>0</v>
          </cell>
          <cell r="AP96">
            <v>0</v>
          </cell>
          <cell r="AQ96">
            <v>0</v>
          </cell>
          <cell r="AR96">
            <v>0</v>
          </cell>
          <cell r="AS96">
            <v>0</v>
          </cell>
          <cell r="AT96">
            <v>0</v>
          </cell>
          <cell r="AU96">
            <v>0.9</v>
          </cell>
          <cell r="AV96">
            <v>0.9</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t="str">
            <v>DKV</v>
          </cell>
          <cell r="CD96"/>
        </row>
        <row r="97">
          <cell r="E97"/>
          <cell r="F97"/>
          <cell r="G97" t="str">
            <v>bienhoa1901</v>
          </cell>
          <cell r="H97" t="str">
            <v>DA</v>
          </cell>
          <cell r="I97" t="str">
            <v>- Hầm chui kết nối dự án đường ven sông Đồng Nai và đường Nguyễn Văn Trị</v>
          </cell>
          <cell r="J97" t="str">
            <v>Bửu Long</v>
          </cell>
          <cell r="K97" t="e">
            <v>#N/A</v>
          </cell>
          <cell r="L97" t="str">
            <v>DGT</v>
          </cell>
          <cell r="M97">
            <v>0.28000000000000003</v>
          </cell>
          <cell r="N97"/>
          <cell r="O97">
            <v>0.28000000000000003</v>
          </cell>
          <cell r="P97">
            <v>0</v>
          </cell>
          <cell r="Q97" t="str">
            <v>CTĐT</v>
          </cell>
          <cell r="R97">
            <v>2022</v>
          </cell>
          <cell r="S97" t="e">
            <v>#N/A</v>
          </cell>
          <cell r="T97"/>
          <cell r="U97"/>
          <cell r="V97" t="str">
            <v>- Quyết định 4533/QĐ-UBND ngày 01/11/2021 của UBND tỉnh Đồng Nai về việc giao kế hoạch đầu tư công trung hạn 2021-2025 trên địa bàn tỉnh Đồng Nai</v>
          </cell>
          <cell r="W97">
            <v>0</v>
          </cell>
          <cell r="X97">
            <v>0.28000000000000003</v>
          </cell>
          <cell r="Y97">
            <v>0.28000000000000003</v>
          </cell>
          <cell r="Z97">
            <v>0</v>
          </cell>
          <cell r="AA97">
            <v>0</v>
          </cell>
          <cell r="AB97">
            <v>0</v>
          </cell>
          <cell r="AC97">
            <v>0</v>
          </cell>
          <cell r="AD97">
            <v>0.28000000000000003</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cell r="CD97"/>
        </row>
        <row r="98">
          <cell r="E98" t="str">
            <v>DA</v>
          </cell>
          <cell r="F98"/>
          <cell r="G98" t="str">
            <v>bienhoa2058</v>
          </cell>
          <cell r="H98" t="str">
            <v>DA</v>
          </cell>
          <cell r="I98" t="str">
            <v>Tuyến thu gom về trạm xử lý nước thải số 1 tại phường Hố Nai</v>
          </cell>
          <cell r="J98" t="str">
            <v>Hố Nai</v>
          </cell>
          <cell r="K98" t="e">
            <v>#N/A</v>
          </cell>
          <cell r="L98" t="str">
            <v>DTL</v>
          </cell>
          <cell r="M98">
            <v>0.03</v>
          </cell>
          <cell r="N98"/>
          <cell r="O98">
            <v>0.03</v>
          </cell>
          <cell r="P98">
            <v>0</v>
          </cell>
          <cell r="Q98" t="str">
            <v>CTĐT</v>
          </cell>
          <cell r="R98">
            <v>2022</v>
          </cell>
          <cell r="S98" t="e">
            <v>#N/A</v>
          </cell>
          <cell r="T98" t="str">
            <v>BCTM3.7</v>
          </cell>
          <cell r="U98" t="str">
            <v>Được duyệt chủ trương đầu tư tại Nghị Quyết số 158/2019/NQ-HĐND ngày 12/7/2019. Hiện Ban QLDA đã trình thẩm định báo cáo Nghiên cứu Khả thi tại văn bản số 667/BQLDAĐTXD-CTN ngày 05/05/2021.</v>
          </cell>
          <cell r="V98" t="str">
            <v>- Quyết định 4533/QĐ-UBND ngày 01/11/2021 của UBND tỉnh Đồng Nai về việc giao kế hoạch đầu tư công trung hạn 2021-2025 trên địa bàn tỉnh Đồng Nai
- Văn bản số 4235/SKHĐT-TĐ ngày 04/11/2021 của SKHĐT V/v thông báo kế hoạch đầu tư công trung hạn vốn ngân sách nhà nước giai đoạn 2021-2025 do BQLDAĐTXD tỉnh làm chủ đầu tư</v>
          </cell>
          <cell r="W98">
            <v>0</v>
          </cell>
          <cell r="X98">
            <v>0.03</v>
          </cell>
          <cell r="Y98">
            <v>0.03</v>
          </cell>
          <cell r="Z98">
            <v>0</v>
          </cell>
          <cell r="AA98"/>
          <cell r="AB98"/>
          <cell r="AC98">
            <v>0.03</v>
          </cell>
          <cell r="AD98"/>
          <cell r="AE98"/>
          <cell r="AF98"/>
          <cell r="AG98"/>
          <cell r="AH98"/>
          <cell r="AI98"/>
          <cell r="AJ98"/>
          <cell r="AK98">
            <v>0</v>
          </cell>
          <cell r="AL98"/>
          <cell r="AM98"/>
          <cell r="AN98"/>
          <cell r="AO98"/>
          <cell r="AP98"/>
          <cell r="AQ98"/>
          <cell r="AR98"/>
          <cell r="AS98"/>
          <cell r="AT98"/>
          <cell r="AU98">
            <v>0</v>
          </cell>
          <cell r="AV98"/>
          <cell r="AW98"/>
          <cell r="AX98"/>
          <cell r="AY98"/>
          <cell r="AZ98"/>
          <cell r="BA98"/>
          <cell r="BB98"/>
          <cell r="BC98"/>
          <cell r="BD98"/>
          <cell r="BE98"/>
          <cell r="BF98"/>
          <cell r="BG98"/>
          <cell r="BH98"/>
          <cell r="BI98"/>
          <cell r="BJ98"/>
          <cell r="BK98"/>
          <cell r="BL98"/>
          <cell r="BM98"/>
          <cell r="BN98"/>
          <cell r="BO98"/>
          <cell r="BP98"/>
          <cell r="BQ98"/>
          <cell r="BR98"/>
          <cell r="BS98"/>
          <cell r="BT98"/>
          <cell r="BU98"/>
          <cell r="BV98"/>
          <cell r="BW98"/>
          <cell r="BX98"/>
          <cell r="BY98"/>
          <cell r="BZ98"/>
          <cell r="CA98"/>
          <cell r="CB98"/>
          <cell r="CC98"/>
          <cell r="CD98"/>
        </row>
        <row r="99">
          <cell r="E99" t="str">
            <v>DA</v>
          </cell>
          <cell r="F99"/>
          <cell r="G99" t="str">
            <v>bienhoa685</v>
          </cell>
          <cell r="H99" t="str">
            <v>BS</v>
          </cell>
          <cell r="I99" t="str">
            <v>Nạo vét suối Săn Máu đoạn đầu của nhánh suối chính (xuất phát từ phường Tân Hòa) đến cầu Xóm Mai</v>
          </cell>
          <cell r="J99" t="str">
            <v>Tân Biên, Tân Hòa, Hố Nai, Trảng Dài</v>
          </cell>
          <cell r="K99" t="str">
            <v>BS</v>
          </cell>
          <cell r="L99" t="str">
            <v>SON</v>
          </cell>
          <cell r="M99">
            <v>13.75</v>
          </cell>
          <cell r="N99"/>
          <cell r="O99">
            <v>13.75</v>
          </cell>
          <cell r="P99">
            <v>11</v>
          </cell>
          <cell r="Q99" t="str">
            <v>TBTHO</v>
          </cell>
          <cell r="R99">
            <v>2018</v>
          </cell>
          <cell r="S99" t="e">
            <v>#N/A</v>
          </cell>
          <cell r="T99" t="str">
            <v>BCTM3.7</v>
          </cell>
          <cell r="U99" t="str">
            <v>- Quyết định số 4837/QĐ-UBND ngày 22/12/2020 của UBND tỉnh về duyệt dự án đầu tư.  
- Văn bản số 3179/SKHĐT-TĐ ngày 13/8/2021, của Sở KH&amp;ĐT về việc thông báo điều chỉnh, bổ sung kế hoạch đầu tư công năm 2021</v>
          </cell>
          <cell r="V99"/>
          <cell r="W99">
            <v>13.75</v>
          </cell>
          <cell r="X99">
            <v>0</v>
          </cell>
          <cell r="Y99">
            <v>0</v>
          </cell>
          <cell r="Z99">
            <v>0</v>
          </cell>
          <cell r="AA99"/>
          <cell r="AB99"/>
          <cell r="AC99"/>
          <cell r="AD99"/>
          <cell r="AE99"/>
          <cell r="AF99"/>
          <cell r="AG99"/>
          <cell r="AH99"/>
          <cell r="AI99"/>
          <cell r="AJ99"/>
          <cell r="AK99">
            <v>0</v>
          </cell>
          <cell r="AL99"/>
          <cell r="AM99"/>
          <cell r="AN99"/>
          <cell r="AO99"/>
          <cell r="AP99"/>
          <cell r="AQ99"/>
          <cell r="AR99"/>
          <cell r="AS99"/>
          <cell r="AT99"/>
          <cell r="AU99">
            <v>0</v>
          </cell>
          <cell r="AV99"/>
          <cell r="AW99"/>
          <cell r="AX99"/>
          <cell r="AY99"/>
          <cell r="AZ99"/>
          <cell r="BA99"/>
          <cell r="BB99"/>
          <cell r="BC99"/>
          <cell r="BD99"/>
          <cell r="BE99"/>
          <cell r="BF99"/>
          <cell r="BG99"/>
          <cell r="BH99"/>
          <cell r="BI99"/>
          <cell r="BJ99"/>
          <cell r="BK99"/>
          <cell r="BL99"/>
          <cell r="BM99"/>
          <cell r="BN99"/>
          <cell r="BO99"/>
          <cell r="BP99"/>
          <cell r="BQ99"/>
          <cell r="BR99"/>
          <cell r="BS99"/>
          <cell r="BT99"/>
          <cell r="BU99"/>
          <cell r="BV99"/>
          <cell r="BW99"/>
          <cell r="BX99"/>
          <cell r="BY99"/>
          <cell r="BZ99"/>
          <cell r="CA99"/>
          <cell r="CB99"/>
          <cell r="CC99"/>
          <cell r="CD99"/>
        </row>
        <row r="100">
          <cell r="E100"/>
          <cell r="F100"/>
          <cell r="G100" t="str">
            <v>bienhoa685</v>
          </cell>
          <cell r="H100" t="str">
            <v>BS</v>
          </cell>
          <cell r="I100" t="str">
            <v>Nạo vét suối Săn Máu đoạn đầu (xuất phát từ phường Tân Hòa) đến cầu xóm Mai</v>
          </cell>
          <cell r="J100" t="str">
            <v>Hố Nai</v>
          </cell>
          <cell r="K100" t="str">
            <v>BS</v>
          </cell>
          <cell r="L100" t="str">
            <v>SON</v>
          </cell>
          <cell r="M100">
            <v>3.82</v>
          </cell>
          <cell r="N100"/>
          <cell r="O100">
            <v>3.82</v>
          </cell>
          <cell r="P100">
            <v>11</v>
          </cell>
          <cell r="Q100" t="str">
            <v>TBTHO</v>
          </cell>
          <cell r="R100">
            <v>2018</v>
          </cell>
          <cell r="S100" t="e">
            <v>#N/A</v>
          </cell>
          <cell r="T100"/>
          <cell r="U100"/>
          <cell r="V100"/>
          <cell r="W100">
            <v>1.639999999999997E-2</v>
          </cell>
          <cell r="X100">
            <v>3.8035999999999999</v>
          </cell>
          <cell r="Y100">
            <v>2.2496</v>
          </cell>
          <cell r="Z100">
            <v>0</v>
          </cell>
          <cell r="AA100">
            <v>0</v>
          </cell>
          <cell r="AB100">
            <v>0</v>
          </cell>
          <cell r="AC100">
            <v>1.5819000000000001</v>
          </cell>
          <cell r="AD100">
            <v>0.66</v>
          </cell>
          <cell r="AE100">
            <v>0</v>
          </cell>
          <cell r="AF100">
            <v>0</v>
          </cell>
          <cell r="AG100">
            <v>7.7000000000000002E-3</v>
          </cell>
          <cell r="AH100">
            <v>0</v>
          </cell>
          <cell r="AI100">
            <v>0</v>
          </cell>
          <cell r="AJ100">
            <v>0</v>
          </cell>
          <cell r="AK100">
            <v>1.5539999999999998</v>
          </cell>
          <cell r="AL100">
            <v>0</v>
          </cell>
          <cell r="AM100">
            <v>0</v>
          </cell>
          <cell r="AN100">
            <v>0</v>
          </cell>
          <cell r="AO100">
            <v>0</v>
          </cell>
          <cell r="AP100">
            <v>0</v>
          </cell>
          <cell r="AQ100">
            <v>0</v>
          </cell>
          <cell r="AR100">
            <v>0</v>
          </cell>
          <cell r="AS100">
            <v>0</v>
          </cell>
          <cell r="AT100">
            <v>0</v>
          </cell>
          <cell r="AU100">
            <v>0.16790000000000002</v>
          </cell>
          <cell r="AV100">
            <v>0.16540000000000002</v>
          </cell>
          <cell r="AW100">
            <v>2.5000000000000001E-3</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0.35030000000000006</v>
          </cell>
          <cell r="BR100">
            <v>0</v>
          </cell>
          <cell r="BS100">
            <v>0</v>
          </cell>
          <cell r="BT100">
            <v>0</v>
          </cell>
          <cell r="BU100">
            <v>0</v>
          </cell>
          <cell r="BV100">
            <v>1.0357999999999998</v>
          </cell>
          <cell r="BW100">
            <v>0</v>
          </cell>
          <cell r="BX100">
            <v>0</v>
          </cell>
          <cell r="BY100">
            <v>0</v>
          </cell>
          <cell r="BZ100">
            <v>0</v>
          </cell>
          <cell r="CA100">
            <v>0</v>
          </cell>
          <cell r="CB100">
            <v>0</v>
          </cell>
          <cell r="CC100"/>
          <cell r="CD100"/>
        </row>
        <row r="101">
          <cell r="E101"/>
          <cell r="F101"/>
          <cell r="G101" t="str">
            <v>bienhoa685</v>
          </cell>
          <cell r="H101" t="str">
            <v>BS</v>
          </cell>
          <cell r="I101" t="str">
            <v>Nạo vét suối Săn Máu đoạn đầu (xuất phát từ phường Tân Hòa) đến cầu xóm Mai</v>
          </cell>
          <cell r="J101" t="str">
            <v>Tân Biên</v>
          </cell>
          <cell r="K101" t="str">
            <v>BS</v>
          </cell>
          <cell r="L101" t="str">
            <v>SON</v>
          </cell>
          <cell r="M101">
            <v>4.08</v>
          </cell>
          <cell r="N101"/>
          <cell r="O101">
            <v>4.08</v>
          </cell>
          <cell r="P101">
            <v>11</v>
          </cell>
          <cell r="Q101" t="str">
            <v>TBTHO</v>
          </cell>
          <cell r="R101">
            <v>2018</v>
          </cell>
          <cell r="S101" t="e">
            <v>#N/A</v>
          </cell>
          <cell r="T101"/>
          <cell r="U101"/>
          <cell r="V101"/>
          <cell r="W101">
            <v>3.2000000000005357E-3</v>
          </cell>
          <cell r="X101">
            <v>4.0767999999999995</v>
          </cell>
          <cell r="Y101">
            <v>2.8637999999999999</v>
          </cell>
          <cell r="Z101">
            <v>0</v>
          </cell>
          <cell r="AA101">
            <v>0</v>
          </cell>
          <cell r="AB101">
            <v>0</v>
          </cell>
          <cell r="AC101">
            <v>1.6556</v>
          </cell>
          <cell r="AD101">
            <v>0.51</v>
          </cell>
          <cell r="AE101">
            <v>0</v>
          </cell>
          <cell r="AF101">
            <v>0</v>
          </cell>
          <cell r="AG101">
            <v>0</v>
          </cell>
          <cell r="AH101">
            <v>0.69820000000000004</v>
          </cell>
          <cell r="AI101">
            <v>0</v>
          </cell>
          <cell r="AJ101">
            <v>0</v>
          </cell>
          <cell r="AK101">
            <v>1.2129999999999999</v>
          </cell>
          <cell r="AL101">
            <v>0</v>
          </cell>
          <cell r="AM101">
            <v>0</v>
          </cell>
          <cell r="AN101">
            <v>0</v>
          </cell>
          <cell r="AO101">
            <v>0</v>
          </cell>
          <cell r="AP101">
            <v>0</v>
          </cell>
          <cell r="AQ101">
            <v>0</v>
          </cell>
          <cell r="AR101">
            <v>9.9999999999999985E-3</v>
          </cell>
          <cell r="AS101">
            <v>0</v>
          </cell>
          <cell r="AT101">
            <v>0</v>
          </cell>
          <cell r="AU101">
            <v>7.8899999999999984E-2</v>
          </cell>
          <cell r="AV101">
            <v>7.7399999999999983E-2</v>
          </cell>
          <cell r="AW101">
            <v>1.5E-3</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0.20399999999999996</v>
          </cell>
          <cell r="BR101">
            <v>0</v>
          </cell>
          <cell r="BS101">
            <v>0</v>
          </cell>
          <cell r="BT101">
            <v>0</v>
          </cell>
          <cell r="BU101">
            <v>0</v>
          </cell>
          <cell r="BV101">
            <v>0.92010000000000003</v>
          </cell>
          <cell r="BW101">
            <v>0</v>
          </cell>
          <cell r="BX101">
            <v>0</v>
          </cell>
          <cell r="BY101">
            <v>0</v>
          </cell>
          <cell r="BZ101">
            <v>0</v>
          </cell>
          <cell r="CA101">
            <v>0</v>
          </cell>
          <cell r="CB101">
            <v>0</v>
          </cell>
          <cell r="CC101"/>
          <cell r="CD101"/>
        </row>
        <row r="102">
          <cell r="E102"/>
          <cell r="F102"/>
          <cell r="G102" t="str">
            <v>bienhoa685</v>
          </cell>
          <cell r="H102" t="str">
            <v>BS</v>
          </cell>
          <cell r="I102" t="str">
            <v>Nạo vét suối Săn Máu đoạn đầu (xuất phát từ phường Tân Hòa) đến cầu xóm Mai</v>
          </cell>
          <cell r="J102" t="str">
            <v>Tân Hòa</v>
          </cell>
          <cell r="K102" t="str">
            <v>BS</v>
          </cell>
          <cell r="L102" t="str">
            <v>SON</v>
          </cell>
          <cell r="M102">
            <v>0.92</v>
          </cell>
          <cell r="N102"/>
          <cell r="O102">
            <v>0.92</v>
          </cell>
          <cell r="P102">
            <v>11</v>
          </cell>
          <cell r="Q102" t="str">
            <v>TBTHO</v>
          </cell>
          <cell r="R102">
            <v>2018</v>
          </cell>
          <cell r="S102" t="e">
            <v>#N/A</v>
          </cell>
          <cell r="T102"/>
          <cell r="U102"/>
          <cell r="V102"/>
          <cell r="W102">
            <v>-0.37190000000000001</v>
          </cell>
          <cell r="X102">
            <v>1.2919</v>
          </cell>
          <cell r="Y102">
            <v>0.76579999999999993</v>
          </cell>
          <cell r="Z102">
            <v>0</v>
          </cell>
          <cell r="AA102">
            <v>0</v>
          </cell>
          <cell r="AB102">
            <v>0</v>
          </cell>
          <cell r="AC102">
            <v>5.7500000000000002E-2</v>
          </cell>
          <cell r="AD102">
            <v>0.65999999999999992</v>
          </cell>
          <cell r="AE102">
            <v>0</v>
          </cell>
          <cell r="AF102">
            <v>0</v>
          </cell>
          <cell r="AG102">
            <v>0</v>
          </cell>
          <cell r="AH102">
            <v>4.8299999999999996E-2</v>
          </cell>
          <cell r="AI102">
            <v>0</v>
          </cell>
          <cell r="AJ102">
            <v>0</v>
          </cell>
          <cell r="AK102">
            <v>0.52610000000000001</v>
          </cell>
          <cell r="AL102">
            <v>0</v>
          </cell>
          <cell r="AM102">
            <v>0</v>
          </cell>
          <cell r="AN102">
            <v>0</v>
          </cell>
          <cell r="AO102">
            <v>0</v>
          </cell>
          <cell r="AP102">
            <v>0</v>
          </cell>
          <cell r="AQ102">
            <v>0</v>
          </cell>
          <cell r="AR102">
            <v>1E-3</v>
          </cell>
          <cell r="AS102">
            <v>0</v>
          </cell>
          <cell r="AT102">
            <v>0</v>
          </cell>
          <cell r="AU102">
            <v>2.8999999999999998E-3</v>
          </cell>
          <cell r="AV102">
            <v>2.8999999999999998E-3</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0.27529999999999999</v>
          </cell>
          <cell r="BR102">
            <v>0</v>
          </cell>
          <cell r="BS102">
            <v>0</v>
          </cell>
          <cell r="BT102">
            <v>0</v>
          </cell>
          <cell r="BU102">
            <v>0</v>
          </cell>
          <cell r="BV102">
            <v>0.24689999999999998</v>
          </cell>
          <cell r="BW102">
            <v>0</v>
          </cell>
          <cell r="BX102">
            <v>0</v>
          </cell>
          <cell r="BY102">
            <v>0</v>
          </cell>
          <cell r="BZ102">
            <v>0</v>
          </cell>
          <cell r="CA102">
            <v>0</v>
          </cell>
          <cell r="CB102">
            <v>0</v>
          </cell>
          <cell r="CC102"/>
          <cell r="CD102"/>
        </row>
        <row r="103">
          <cell r="E103"/>
          <cell r="F103"/>
          <cell r="G103" t="str">
            <v>bienhoa685</v>
          </cell>
          <cell r="H103" t="str">
            <v>BS</v>
          </cell>
          <cell r="I103" t="str">
            <v>Nạo vét suối Săn Máu đoạn đầu (xuất phát từ phường Tân Hòa) đến cầu xóm Mai</v>
          </cell>
          <cell r="J103" t="str">
            <v>Trảng Dài</v>
          </cell>
          <cell r="K103" t="str">
            <v>BS</v>
          </cell>
          <cell r="L103" t="str">
            <v>SON</v>
          </cell>
          <cell r="M103">
            <v>4.58</v>
          </cell>
          <cell r="N103"/>
          <cell r="O103">
            <v>4.58</v>
          </cell>
          <cell r="P103">
            <v>11</v>
          </cell>
          <cell r="Q103" t="str">
            <v>TBTHO</v>
          </cell>
          <cell r="R103">
            <v>2018</v>
          </cell>
          <cell r="S103" t="e">
            <v>#N/A</v>
          </cell>
          <cell r="T103"/>
          <cell r="U103"/>
          <cell r="V103"/>
          <cell r="W103">
            <v>2.1000000000004349E-3</v>
          </cell>
          <cell r="X103">
            <v>4.5778999999999996</v>
          </cell>
          <cell r="Y103">
            <v>3.3085999999999998</v>
          </cell>
          <cell r="Z103">
            <v>0</v>
          </cell>
          <cell r="AA103">
            <v>0</v>
          </cell>
          <cell r="AB103">
            <v>0</v>
          </cell>
          <cell r="AC103">
            <v>1.5411999999999999</v>
          </cell>
          <cell r="AD103">
            <v>1.5569999999999999</v>
          </cell>
          <cell r="AE103">
            <v>0</v>
          </cell>
          <cell r="AF103">
            <v>0</v>
          </cell>
          <cell r="AG103">
            <v>2.0399999999999998E-2</v>
          </cell>
          <cell r="AH103">
            <v>0.19</v>
          </cell>
          <cell r="AI103">
            <v>0</v>
          </cell>
          <cell r="AJ103">
            <v>0</v>
          </cell>
          <cell r="AK103">
            <v>1.2693000000000001</v>
          </cell>
          <cell r="AL103">
            <v>0</v>
          </cell>
          <cell r="AM103">
            <v>0</v>
          </cell>
          <cell r="AN103">
            <v>0</v>
          </cell>
          <cell r="AO103">
            <v>0</v>
          </cell>
          <cell r="AP103">
            <v>0</v>
          </cell>
          <cell r="AQ103">
            <v>0</v>
          </cell>
          <cell r="AR103">
            <v>0</v>
          </cell>
          <cell r="AS103">
            <v>0</v>
          </cell>
          <cell r="AT103">
            <v>0</v>
          </cell>
          <cell r="AU103">
            <v>4.82E-2</v>
          </cell>
          <cell r="AV103">
            <v>4.82E-2</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0.29899999999999999</v>
          </cell>
          <cell r="BR103">
            <v>0</v>
          </cell>
          <cell r="BS103">
            <v>0</v>
          </cell>
          <cell r="BT103">
            <v>0</v>
          </cell>
          <cell r="BU103">
            <v>0</v>
          </cell>
          <cell r="BV103">
            <v>0.92210000000000003</v>
          </cell>
          <cell r="BW103">
            <v>0</v>
          </cell>
          <cell r="BX103">
            <v>0</v>
          </cell>
          <cell r="BY103">
            <v>0</v>
          </cell>
          <cell r="BZ103">
            <v>0</v>
          </cell>
          <cell r="CA103">
            <v>0</v>
          </cell>
          <cell r="CB103">
            <v>0</v>
          </cell>
          <cell r="CC103"/>
          <cell r="CD103"/>
        </row>
        <row r="104">
          <cell r="E104" t="str">
            <v>DA</v>
          </cell>
          <cell r="F104"/>
          <cell r="G104" t="str">
            <v>bienhoa441</v>
          </cell>
          <cell r="H104" t="str">
            <v>BS</v>
          </cell>
          <cell r="I104" t="str">
            <v>Cảng Đồng Nai (mở rộng)</v>
          </cell>
          <cell r="J104" t="str">
            <v>Long Bình Tân</v>
          </cell>
          <cell r="K104" t="str">
            <v>BS</v>
          </cell>
          <cell r="L104" t="str">
            <v>DGT</v>
          </cell>
          <cell r="M104">
            <v>15.59</v>
          </cell>
          <cell r="N104"/>
          <cell r="O104">
            <v>15.04</v>
          </cell>
          <cell r="P104">
            <v>128</v>
          </cell>
          <cell r="Q104" t="str">
            <v>QĐTHO 1P</v>
          </cell>
          <cell r="R104">
            <v>2015</v>
          </cell>
          <cell r="S104" t="e">
            <v>#N/A</v>
          </cell>
          <cell r="T104" t="str">
            <v>BCTM3.7</v>
          </cell>
          <cell r="U104" t="str">
            <v xml:space="preserve">- Tờ trình số 9291/TTr-UBND ngày 30/11/2015 của UBND TP. Biên Hòa vv xin điều chỉnh cục bộ Quy hoạch phân khu 1/2000 phường Long Bình Tân (vị trí đoạn đường giao thông nằm giữa giai đoạn 2 và giai đoạn 3 dự kiến tại khu vực đất của dự án mở rộng Cảng Đồng Nai do Cty CP Cảng Đồng Nai làm chủ đầu tư) 
- Thông báo thu hồi đất số 2638/Thông báo-UBND ngày 17/4/2012 của UBND tỉnh </v>
          </cell>
          <cell r="V104"/>
          <cell r="W104">
            <v>-1.5000000000000568E-3</v>
          </cell>
          <cell r="X104">
            <v>15.041499999999999</v>
          </cell>
          <cell r="Y104">
            <v>9.761099999999999</v>
          </cell>
          <cell r="Z104">
            <v>1.0606</v>
          </cell>
          <cell r="AA104">
            <v>0.3619</v>
          </cell>
          <cell r="AB104">
            <v>0.69869999999999999</v>
          </cell>
          <cell r="AC104">
            <v>0.16870000000000002</v>
          </cell>
          <cell r="AD104">
            <v>5.5282999999999989</v>
          </cell>
          <cell r="AE104">
            <v>0</v>
          </cell>
          <cell r="AF104">
            <v>0</v>
          </cell>
          <cell r="AG104">
            <v>0</v>
          </cell>
          <cell r="AH104">
            <v>3.0035000000000003</v>
          </cell>
          <cell r="AI104">
            <v>0</v>
          </cell>
          <cell r="AJ104">
            <v>0</v>
          </cell>
          <cell r="AK104">
            <v>5.2804000000000002</v>
          </cell>
          <cell r="AL104">
            <v>0</v>
          </cell>
          <cell r="AM104">
            <v>0.30590000000000001</v>
          </cell>
          <cell r="AN104">
            <v>0</v>
          </cell>
          <cell r="AO104">
            <v>0</v>
          </cell>
          <cell r="AP104">
            <v>0</v>
          </cell>
          <cell r="AQ104">
            <v>0</v>
          </cell>
          <cell r="AR104">
            <v>4.7000000000000002E-3</v>
          </cell>
          <cell r="AS104">
            <v>0</v>
          </cell>
          <cell r="AT104">
            <v>0</v>
          </cell>
          <cell r="AU104">
            <v>1.4999999999999999E-2</v>
          </cell>
          <cell r="AV104">
            <v>0</v>
          </cell>
          <cell r="AW104">
            <v>0</v>
          </cell>
          <cell r="AX104">
            <v>0</v>
          </cell>
          <cell r="AY104">
            <v>0</v>
          </cell>
          <cell r="AZ104">
            <v>0</v>
          </cell>
          <cell r="BA104">
            <v>0</v>
          </cell>
          <cell r="BB104">
            <v>0</v>
          </cell>
          <cell r="BC104">
            <v>0</v>
          </cell>
          <cell r="BD104">
            <v>0</v>
          </cell>
          <cell r="BE104">
            <v>0</v>
          </cell>
          <cell r="BF104">
            <v>0</v>
          </cell>
          <cell r="BG104">
            <v>0</v>
          </cell>
          <cell r="BH104">
            <v>1.4999999999999999E-2</v>
          </cell>
          <cell r="BI104">
            <v>0</v>
          </cell>
          <cell r="BJ104">
            <v>0</v>
          </cell>
          <cell r="BK104">
            <v>0</v>
          </cell>
          <cell r="BL104">
            <v>0</v>
          </cell>
          <cell r="BM104">
            <v>0</v>
          </cell>
          <cell r="BN104">
            <v>0</v>
          </cell>
          <cell r="BO104">
            <v>0</v>
          </cell>
          <cell r="BP104">
            <v>0</v>
          </cell>
          <cell r="BQ104">
            <v>3.2050000000000001</v>
          </cell>
          <cell r="BR104">
            <v>9.98E-2</v>
          </cell>
          <cell r="BS104">
            <v>0</v>
          </cell>
          <cell r="BT104">
            <v>0</v>
          </cell>
          <cell r="BU104">
            <v>0</v>
          </cell>
          <cell r="BV104">
            <v>1.65</v>
          </cell>
          <cell r="BW104">
            <v>0</v>
          </cell>
          <cell r="BX104">
            <v>0</v>
          </cell>
          <cell r="BY104">
            <v>0</v>
          </cell>
          <cell r="BZ104">
            <v>0</v>
          </cell>
          <cell r="CA104">
            <v>0</v>
          </cell>
          <cell r="CB104">
            <v>0</v>
          </cell>
          <cell r="CC104"/>
          <cell r="CD104"/>
        </row>
        <row r="105">
          <cell r="E105" t="str">
            <v>DA</v>
          </cell>
          <cell r="F105"/>
          <cell r="G105" t="str">
            <v>bienhoa1750</v>
          </cell>
          <cell r="H105" t="str">
            <v>BS</v>
          </cell>
          <cell r="I105" t="str">
            <v>Đường nối từ đường Võ Thị Sáu sang đường Hưng Đạo Vương</v>
          </cell>
          <cell r="J105" t="str">
            <v>Quyết Thắng</v>
          </cell>
          <cell r="K105" t="e">
            <v>#N/A</v>
          </cell>
          <cell r="L105" t="str">
            <v>DGT</v>
          </cell>
          <cell r="M105">
            <v>0.84</v>
          </cell>
          <cell r="N105"/>
          <cell r="O105">
            <v>0.84</v>
          </cell>
          <cell r="P105">
            <v>11</v>
          </cell>
          <cell r="Q105" t="str">
            <v>TBTHO</v>
          </cell>
          <cell r="R105">
            <v>2020</v>
          </cell>
          <cell r="S105" t="e">
            <v>#N/A</v>
          </cell>
          <cell r="T105" t="str">
            <v>BCTM3.7</v>
          </cell>
          <cell r="U105" t="str">
            <v xml:space="preserve"> - Nghị quyết số 96/NQ-HĐND ngày 12/12/2019 của HĐND thành phố Sửa đổi, bổ sung quyết định chủ trương đầu tư các dự án nhóm B</v>
          </cell>
          <cell r="V105"/>
          <cell r="W105">
            <v>4.8000000000000265E-3</v>
          </cell>
          <cell r="X105">
            <v>0.83519999999999994</v>
          </cell>
          <cell r="Y105">
            <v>0.49390000000000001</v>
          </cell>
          <cell r="Z105">
            <v>0.14429999999999998</v>
          </cell>
          <cell r="AA105">
            <v>6.9500000000000006E-2</v>
          </cell>
          <cell r="AB105">
            <v>7.4799999999999991E-2</v>
          </cell>
          <cell r="AC105">
            <v>4.9600000000000005E-2</v>
          </cell>
          <cell r="AD105">
            <v>0.19</v>
          </cell>
          <cell r="AE105">
            <v>0</v>
          </cell>
          <cell r="AF105">
            <v>0</v>
          </cell>
          <cell r="AG105">
            <v>0</v>
          </cell>
          <cell r="AH105">
            <v>0.11</v>
          </cell>
          <cell r="AI105">
            <v>0</v>
          </cell>
          <cell r="AJ105">
            <v>0</v>
          </cell>
          <cell r="AK105">
            <v>0.34129999999999994</v>
          </cell>
          <cell r="AL105">
            <v>0</v>
          </cell>
          <cell r="AM105">
            <v>0</v>
          </cell>
          <cell r="AN105">
            <v>0</v>
          </cell>
          <cell r="AO105">
            <v>0</v>
          </cell>
          <cell r="AP105">
            <v>0</v>
          </cell>
          <cell r="AQ105">
            <v>0</v>
          </cell>
          <cell r="AR105">
            <v>0</v>
          </cell>
          <cell r="AS105">
            <v>0</v>
          </cell>
          <cell r="AT105">
            <v>0</v>
          </cell>
          <cell r="AU105">
            <v>0.15970000000000001</v>
          </cell>
          <cell r="AV105">
            <v>0.13250000000000001</v>
          </cell>
          <cell r="AW105">
            <v>6.4000000000000003E-3</v>
          </cell>
          <cell r="AX105">
            <v>0</v>
          </cell>
          <cell r="AY105">
            <v>0</v>
          </cell>
          <cell r="AZ105">
            <v>2.0799999999999999E-2</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0.18159999999999996</v>
          </cell>
          <cell r="BR105">
            <v>0</v>
          </cell>
          <cell r="BS105">
            <v>0</v>
          </cell>
          <cell r="BT105">
            <v>0</v>
          </cell>
          <cell r="BU105">
            <v>0</v>
          </cell>
          <cell r="BV105">
            <v>0</v>
          </cell>
          <cell r="BW105">
            <v>0</v>
          </cell>
          <cell r="BX105">
            <v>0</v>
          </cell>
          <cell r="BY105">
            <v>0</v>
          </cell>
          <cell r="BZ105">
            <v>0</v>
          </cell>
          <cell r="CA105">
            <v>0</v>
          </cell>
          <cell r="CB105">
            <v>0</v>
          </cell>
          <cell r="CC105"/>
          <cell r="CD105"/>
        </row>
        <row r="106">
          <cell r="E106" t="str">
            <v>DA</v>
          </cell>
          <cell r="F106"/>
          <cell r="G106" t="str">
            <v>bienhoa1704</v>
          </cell>
          <cell r="H106" t="str">
            <v>DA</v>
          </cell>
          <cell r="I106" t="str">
            <v>Gia cố bờ sông Đồng Nai đoạn từ Nhà máy xử lý nước thải số 2 phường Tam hiệp đến cầu An Hảo</v>
          </cell>
          <cell r="J106" t="str">
            <v>An Bình, Tam Hiệp</v>
          </cell>
          <cell r="K106" t="e">
            <v>#N/A</v>
          </cell>
          <cell r="L106" t="str">
            <v>DTL</v>
          </cell>
          <cell r="M106">
            <v>1.55</v>
          </cell>
          <cell r="N106"/>
          <cell r="O106">
            <v>1.55</v>
          </cell>
          <cell r="P106"/>
          <cell r="Q106" t="str">
            <v>CTĐT</v>
          </cell>
          <cell r="R106">
            <v>2022</v>
          </cell>
          <cell r="S106" t="e">
            <v>#N/A</v>
          </cell>
          <cell r="T106"/>
          <cell r="U106" t="str">
            <v>Quyết định số 2916/QĐ-UBND ngày 25/8/2021 về việc triển khai thực hiện Nghị quyết số 20/NQ-HĐND ngày 30/7/2021 của HĐND tỉnh đối với Dự án Gia cố bờ sông Đồng Nai, đoạn từ trạm xử lý nước thải số 2 phường Tam Hiệp đến cầu An Hảo phường An Bình</v>
          </cell>
          <cell r="V106" t="str">
            <v>- Quyết định 4533/QĐ-UBND ngày 01/11/2021 của UBND tỉnh Đồng Nai về việc giao kế hoạch đầu tư công trung hạn 2021-2025 trên địa bàn tỉnh Đồng Nai
- Văn bản số 4235/SKHĐT-TĐ ngày 04/11/2021 của SKHĐT V/v thông báo kế hoạch đầu tư công trung hạn vốn ngân sách nhà nước giai đoạn 2021-2025 do BQLDAĐTXD tỉnh làm chủ đầu tư</v>
          </cell>
          <cell r="W106">
            <v>1.55</v>
          </cell>
          <cell r="X106"/>
          <cell r="Y106"/>
          <cell r="Z106"/>
          <cell r="AA106"/>
          <cell r="AB106"/>
          <cell r="AC106"/>
          <cell r="AD106"/>
          <cell r="AE106"/>
          <cell r="AF106"/>
          <cell r="AG106"/>
          <cell r="AH106"/>
          <cell r="AI106"/>
          <cell r="AJ106"/>
          <cell r="AK106"/>
          <cell r="AL106"/>
          <cell r="AM106"/>
          <cell r="AN106"/>
          <cell r="AO106"/>
          <cell r="AP106"/>
          <cell r="AQ106"/>
          <cell r="AR106"/>
          <cell r="AS106"/>
          <cell r="AT106"/>
          <cell r="AU106"/>
          <cell r="AV106"/>
          <cell r="AW106"/>
          <cell r="AX106"/>
          <cell r="AY106"/>
          <cell r="AZ106"/>
          <cell r="BA106"/>
          <cell r="BB106"/>
          <cell r="BC106"/>
          <cell r="BD106"/>
          <cell r="BE106"/>
          <cell r="BF106"/>
          <cell r="BG106"/>
          <cell r="BH106"/>
          <cell r="BI106"/>
          <cell r="BJ106"/>
          <cell r="BK106"/>
          <cell r="BL106"/>
          <cell r="BM106"/>
          <cell r="BN106"/>
          <cell r="BO106"/>
          <cell r="BP106"/>
          <cell r="BQ106"/>
          <cell r="BR106"/>
          <cell r="BS106"/>
          <cell r="BT106"/>
          <cell r="BU106"/>
          <cell r="BV106"/>
          <cell r="BW106"/>
          <cell r="BX106"/>
          <cell r="BY106"/>
          <cell r="BZ106"/>
          <cell r="CA106"/>
          <cell r="CB106"/>
          <cell r="CC106"/>
          <cell r="CD106"/>
        </row>
        <row r="107">
          <cell r="E107"/>
          <cell r="F107"/>
          <cell r="G107" t="str">
            <v>bienhoa1704</v>
          </cell>
          <cell r="H107" t="str">
            <v>DA</v>
          </cell>
          <cell r="I107"/>
          <cell r="J107" t="str">
            <v>An Bình</v>
          </cell>
          <cell r="K107" t="e">
            <v>#N/A</v>
          </cell>
          <cell r="L107" t="str">
            <v>DTL</v>
          </cell>
          <cell r="M107">
            <v>1.1599999999999999</v>
          </cell>
          <cell r="N107"/>
          <cell r="O107">
            <v>1.1599999999999999</v>
          </cell>
          <cell r="P107"/>
          <cell r="Q107" t="str">
            <v>CTĐT</v>
          </cell>
          <cell r="R107">
            <v>2022</v>
          </cell>
          <cell r="S107" t="e">
            <v>#N/A</v>
          </cell>
          <cell r="T107"/>
          <cell r="U107"/>
          <cell r="V107" t="str">
            <v>- Quyết định 4533/QĐ-UBND ngày 01/11/2021 của UBND tỉnh Đồng Nai về việc giao kế hoạch đầu tư công trung hạn 2021-2025 trên địa bàn tỉnh Đồng Nai
- Văn bản số 4235/SKHĐT-TĐ ngày 04/11/2021 của SKHĐT V/v thông báo kế hoạch đầu tư công trung hạn vốn ngân sách nhà nước giai đoạn 2021-2025 do BQLDAĐTXD tỉnh làm chủ đầu tư</v>
          </cell>
          <cell r="W107">
            <v>4.9999999999998934E-3</v>
          </cell>
          <cell r="X107">
            <v>1.155</v>
          </cell>
          <cell r="Y107">
            <v>0.17799999999999999</v>
          </cell>
          <cell r="Z107">
            <v>0</v>
          </cell>
          <cell r="AA107">
            <v>0</v>
          </cell>
          <cell r="AB107">
            <v>0</v>
          </cell>
          <cell r="AC107">
            <v>2.1299999999999999E-2</v>
          </cell>
          <cell r="AD107">
            <v>0.13</v>
          </cell>
          <cell r="AE107">
            <v>0</v>
          </cell>
          <cell r="AF107">
            <v>0</v>
          </cell>
          <cell r="AG107">
            <v>0</v>
          </cell>
          <cell r="AH107">
            <v>2.6700000000000002E-2</v>
          </cell>
          <cell r="AI107">
            <v>0</v>
          </cell>
          <cell r="AJ107">
            <v>0</v>
          </cell>
          <cell r="AK107">
            <v>0.97700000000000009</v>
          </cell>
          <cell r="AL107">
            <v>0</v>
          </cell>
          <cell r="AM107">
            <v>0</v>
          </cell>
          <cell r="AN107">
            <v>0</v>
          </cell>
          <cell r="AO107">
            <v>0</v>
          </cell>
          <cell r="AP107">
            <v>0</v>
          </cell>
          <cell r="AQ107">
            <v>0</v>
          </cell>
          <cell r="AR107">
            <v>7.3800000000000004E-2</v>
          </cell>
          <cell r="AS107">
            <v>0</v>
          </cell>
          <cell r="AT107">
            <v>0</v>
          </cell>
          <cell r="AU107">
            <v>3.56E-2</v>
          </cell>
          <cell r="AV107">
            <v>3.56E-2</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0.25030000000000002</v>
          </cell>
          <cell r="BR107">
            <v>0</v>
          </cell>
          <cell r="BS107">
            <v>0</v>
          </cell>
          <cell r="BT107">
            <v>0</v>
          </cell>
          <cell r="BU107">
            <v>0</v>
          </cell>
          <cell r="BV107">
            <v>0.61730000000000007</v>
          </cell>
          <cell r="BW107">
            <v>0</v>
          </cell>
          <cell r="BX107">
            <v>0</v>
          </cell>
          <cell r="BY107">
            <v>0</v>
          </cell>
          <cell r="BZ107">
            <v>0</v>
          </cell>
          <cell r="CA107">
            <v>0</v>
          </cell>
          <cell r="CB107">
            <v>0</v>
          </cell>
          <cell r="CC107"/>
          <cell r="CD107"/>
        </row>
        <row r="108">
          <cell r="E108"/>
          <cell r="F108"/>
          <cell r="G108" t="str">
            <v>bienhoa1704</v>
          </cell>
          <cell r="H108" t="str">
            <v>DA</v>
          </cell>
          <cell r="I108"/>
          <cell r="J108" t="str">
            <v>Tam Hiệp</v>
          </cell>
          <cell r="K108" t="e">
            <v>#N/A</v>
          </cell>
          <cell r="L108" t="str">
            <v>DTL</v>
          </cell>
          <cell r="M108">
            <v>0.39</v>
          </cell>
          <cell r="N108"/>
          <cell r="O108">
            <v>0.39</v>
          </cell>
          <cell r="P108"/>
          <cell r="Q108" t="str">
            <v>CTĐT</v>
          </cell>
          <cell r="R108">
            <v>2022</v>
          </cell>
          <cell r="S108" t="e">
            <v>#N/A</v>
          </cell>
          <cell r="T108"/>
          <cell r="U108"/>
          <cell r="V108" t="str">
            <v>- Quyết định 4533/QĐ-UBND ngày 01/11/2021 của UBND tỉnh Đồng Nai về việc giao kế hoạch đầu tư công trung hạn 2021-2025 trên địa bàn tỉnh Đồng Nai
- Văn bản số 4235/SKHĐT-TĐ ngày 04/11/2021 của SKHĐT V/v thông báo kế hoạch đầu tư công trung hạn vốn ngân sách nhà nước giai đoạn 2021-2025 do BQLDAĐTXD tỉnh làm chủ đầu tư</v>
          </cell>
          <cell r="W108">
            <v>1.0999999999999899E-3</v>
          </cell>
          <cell r="X108">
            <v>0.38890000000000002</v>
          </cell>
          <cell r="Y108">
            <v>4.8300000000000003E-2</v>
          </cell>
          <cell r="Z108">
            <v>0</v>
          </cell>
          <cell r="AA108">
            <v>0</v>
          </cell>
          <cell r="AB108">
            <v>0</v>
          </cell>
          <cell r="AC108">
            <v>3.8E-3</v>
          </cell>
          <cell r="AD108">
            <v>0.01</v>
          </cell>
          <cell r="AE108">
            <v>0</v>
          </cell>
          <cell r="AF108">
            <v>0</v>
          </cell>
          <cell r="AG108">
            <v>0</v>
          </cell>
          <cell r="AH108">
            <v>3.4500000000000003E-2</v>
          </cell>
          <cell r="AI108">
            <v>0</v>
          </cell>
          <cell r="AJ108">
            <v>0</v>
          </cell>
          <cell r="AK108">
            <v>0.34060000000000001</v>
          </cell>
          <cell r="AL108">
            <v>0</v>
          </cell>
          <cell r="AM108">
            <v>0</v>
          </cell>
          <cell r="AN108">
            <v>0</v>
          </cell>
          <cell r="AO108">
            <v>0</v>
          </cell>
          <cell r="AP108">
            <v>0</v>
          </cell>
          <cell r="AQ108">
            <v>0</v>
          </cell>
          <cell r="AR108">
            <v>0</v>
          </cell>
          <cell r="AS108">
            <v>0</v>
          </cell>
          <cell r="AT108">
            <v>0</v>
          </cell>
          <cell r="AU108">
            <v>7.1000000000000004E-3</v>
          </cell>
          <cell r="AV108">
            <v>0</v>
          </cell>
          <cell r="AW108">
            <v>7.1000000000000004E-3</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6.3700000000000007E-2</v>
          </cell>
          <cell r="BR108">
            <v>0</v>
          </cell>
          <cell r="BS108">
            <v>0</v>
          </cell>
          <cell r="BT108">
            <v>0</v>
          </cell>
          <cell r="BU108">
            <v>0</v>
          </cell>
          <cell r="BV108">
            <v>0.26979999999999998</v>
          </cell>
          <cell r="BW108">
            <v>0</v>
          </cell>
          <cell r="BX108">
            <v>0</v>
          </cell>
          <cell r="BY108">
            <v>0</v>
          </cell>
          <cell r="BZ108">
            <v>0</v>
          </cell>
          <cell r="CA108">
            <v>0</v>
          </cell>
          <cell r="CB108">
            <v>0</v>
          </cell>
          <cell r="CC108"/>
          <cell r="CD108"/>
        </row>
        <row r="109">
          <cell r="E109" t="str">
            <v>DA</v>
          </cell>
          <cell r="F109"/>
          <cell r="G109" t="str">
            <v>bienhoa1707</v>
          </cell>
          <cell r="H109" t="str">
            <v>DA</v>
          </cell>
          <cell r="I109" t="str">
            <v>Nạo vét bờ trái tuyến rạch Cái Cầu (Suối Xiệp) đoạn qua phường Bửu Hòa, phường Hóa An, thành phố Biên Hòa</v>
          </cell>
          <cell r="J109" t="str">
            <v>Bửu Hòa, Hóa An</v>
          </cell>
          <cell r="K109" t="e">
            <v>#N/A</v>
          </cell>
          <cell r="L109" t="str">
            <v>SON</v>
          </cell>
          <cell r="M109">
            <v>3.84</v>
          </cell>
          <cell r="N109"/>
          <cell r="O109">
            <v>3.84</v>
          </cell>
          <cell r="P109">
            <v>1</v>
          </cell>
          <cell r="Q109" t="str">
            <v>CTH</v>
          </cell>
          <cell r="R109">
            <v>2022</v>
          </cell>
          <cell r="S109" t="e">
            <v>#N/A</v>
          </cell>
          <cell r="T109" t="str">
            <v>BCTM3.7</v>
          </cell>
          <cell r="U109" t="str">
            <v>- Quyết định số 512/QĐ-UBND ngày 05/3/2021 của UBND tỉnh Đồng Nai về việc triển khai thực hiện Nghị quyết số 27/NQ-HĐND ngày 4/12/2020
- Nghị quyết số 27/NQ-HĐND ngày 04/12/2020 của Hội Đồng nhân dân tỉnh ban hành về Quyết định chủ trương đầu tư và điều chỉnh chủ trương đầu tư một số dự ấn trên địa bàn tỉnh Đồng Nai
- Quyết định số 1900/QĐ-UBND ngày 20/6/2019 của UBND tỉnh Đồng Nai về việc điều chirh tên dự án tại Quyết định số 3831/QĐ-UBND ngày 31/10/2018  của UBND tỉnh
- Quyết định số 3831/QĐ-UBND ngày 31/10/2018 của UBND tỉnh ĐN về việc phê duyệt Tiểu dự án Bồi thường, hỗ trợ và tái định cư dự án nạo vét tuyến rạch Cầu Cái (Suối Xiệp), đoạn qua địa bàn tỉnh ĐN thuộc dự án đầu tư xây dựng công trình: Hệ thống thoát nước thị trấn Dĩ An và KCN Tân Đông Hiệp</v>
          </cell>
          <cell r="V109" t="str">
            <v>- Nghị quyết số 17/NQ-HĐND ngày 8/7/2022 của HĐND tỉnh Đồng Nai về việc điều chỉnh, bổ sung kế hoạch đầu tư công tỉnh Đông Nai năm 2022 kéo dài thời gian bố trí vốn thực hiện một số dự án</v>
          </cell>
          <cell r="W109">
            <v>3.84</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cell r="CD109"/>
        </row>
        <row r="110">
          <cell r="E110"/>
          <cell r="F110"/>
          <cell r="G110" t="str">
            <v>bienhoa1707</v>
          </cell>
          <cell r="H110" t="str">
            <v>DA</v>
          </cell>
          <cell r="I110"/>
          <cell r="J110" t="str">
            <v>Bửu Hòa</v>
          </cell>
          <cell r="K110" t="e">
            <v>#N/A</v>
          </cell>
          <cell r="L110" t="str">
            <v>SON</v>
          </cell>
          <cell r="M110">
            <v>1.32</v>
          </cell>
          <cell r="N110"/>
          <cell r="O110">
            <v>1.32</v>
          </cell>
          <cell r="P110">
            <v>1</v>
          </cell>
          <cell r="Q110" t="str">
            <v>CTH</v>
          </cell>
          <cell r="R110">
            <v>2022</v>
          </cell>
          <cell r="S110" t="e">
            <v>#N/A</v>
          </cell>
          <cell r="T110"/>
          <cell r="U110"/>
          <cell r="V110" t="str">
            <v>- Nghị quyết số 17/NQ-HĐND ngày 8/7/2022 của HĐND tỉnh Đồng Nai về việc điều chỉnh, bổ sung kế hoạch đầu tư công tỉnh Đông Nai năm 2022 kéo dài thời gian bố trí vốn thực hiện một số dự án</v>
          </cell>
          <cell r="W110">
            <v>-3.1499999999999995</v>
          </cell>
          <cell r="X110">
            <v>4.47</v>
          </cell>
          <cell r="Y110">
            <v>3.8845000000000001</v>
          </cell>
          <cell r="Z110">
            <v>0.40920000000000001</v>
          </cell>
          <cell r="AA110">
            <v>0.06</v>
          </cell>
          <cell r="AB110">
            <v>0.34920000000000001</v>
          </cell>
          <cell r="AC110">
            <v>1.8149999999999999</v>
          </cell>
          <cell r="AD110">
            <v>1.6152</v>
          </cell>
          <cell r="AE110">
            <v>0</v>
          </cell>
          <cell r="AF110">
            <v>0</v>
          </cell>
          <cell r="AG110">
            <v>0</v>
          </cell>
          <cell r="AH110">
            <v>4.5100000000000001E-2</v>
          </cell>
          <cell r="AI110">
            <v>0</v>
          </cell>
          <cell r="AJ110">
            <v>0</v>
          </cell>
          <cell r="AK110">
            <v>0.58550000000000002</v>
          </cell>
          <cell r="AL110">
            <v>0</v>
          </cell>
          <cell r="AM110">
            <v>0</v>
          </cell>
          <cell r="AN110">
            <v>0</v>
          </cell>
          <cell r="AO110">
            <v>0</v>
          </cell>
          <cell r="AP110">
            <v>0</v>
          </cell>
          <cell r="AQ110">
            <v>0</v>
          </cell>
          <cell r="AR110">
            <v>0.1797</v>
          </cell>
          <cell r="AS110">
            <v>0</v>
          </cell>
          <cell r="AT110">
            <v>0.30030000000000001</v>
          </cell>
          <cell r="AU110">
            <v>0</v>
          </cell>
          <cell r="AV110">
            <v>0</v>
          </cell>
          <cell r="AW110">
            <v>1.37E-2</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6.6199999999999995E-2</v>
          </cell>
          <cell r="BR110">
            <v>0</v>
          </cell>
          <cell r="BS110">
            <v>0</v>
          </cell>
          <cell r="BT110">
            <v>0</v>
          </cell>
          <cell r="BU110">
            <v>0</v>
          </cell>
          <cell r="BV110">
            <v>3.9300000000000002E-2</v>
          </cell>
          <cell r="BW110">
            <v>0</v>
          </cell>
          <cell r="BX110">
            <v>0</v>
          </cell>
          <cell r="BY110">
            <v>0</v>
          </cell>
          <cell r="BZ110">
            <v>0</v>
          </cell>
          <cell r="CA110">
            <v>0</v>
          </cell>
          <cell r="CB110">
            <v>0</v>
          </cell>
          <cell r="CC110"/>
          <cell r="CD110"/>
        </row>
        <row r="111">
          <cell r="E111"/>
          <cell r="F111"/>
          <cell r="G111" t="str">
            <v>bienhoa1707</v>
          </cell>
          <cell r="H111" t="str">
            <v>DA</v>
          </cell>
          <cell r="I111"/>
          <cell r="J111" t="str">
            <v>Hóa An</v>
          </cell>
          <cell r="K111" t="e">
            <v>#N/A</v>
          </cell>
          <cell r="L111" t="str">
            <v>SON</v>
          </cell>
          <cell r="M111">
            <v>0.75</v>
          </cell>
          <cell r="N111"/>
          <cell r="O111">
            <v>0.75</v>
          </cell>
          <cell r="P111">
            <v>1</v>
          </cell>
          <cell r="Q111" t="str">
            <v>CTH</v>
          </cell>
          <cell r="R111">
            <v>2022</v>
          </cell>
          <cell r="S111" t="e">
            <v>#N/A</v>
          </cell>
          <cell r="T111"/>
          <cell r="U111"/>
          <cell r="V111" t="str">
            <v>- Nghị quyết số 17/NQ-HĐND ngày 8/7/2022 của HĐND tỉnh Đồng Nai về việc điều chỉnh, bổ sung kế hoạch đầu tư công tỉnh Đông Nai năm 2022 kéo dài thời gian bố trí vốn thực hiện một số dự án</v>
          </cell>
          <cell r="W111">
            <v>0</v>
          </cell>
          <cell r="X111">
            <v>0.75</v>
          </cell>
          <cell r="Y111">
            <v>0.21029999999999999</v>
          </cell>
          <cell r="Z111">
            <v>9.5000000000000001E-2</v>
          </cell>
          <cell r="AA111">
            <v>9.1200000000000003E-2</v>
          </cell>
          <cell r="AB111">
            <v>3.8E-3</v>
          </cell>
          <cell r="AC111">
            <v>8.2599999999999993E-2</v>
          </cell>
          <cell r="AD111">
            <v>3.27E-2</v>
          </cell>
          <cell r="AE111">
            <v>0</v>
          </cell>
          <cell r="AF111">
            <v>0</v>
          </cell>
          <cell r="AG111">
            <v>0</v>
          </cell>
          <cell r="AH111">
            <v>0</v>
          </cell>
          <cell r="AI111">
            <v>0</v>
          </cell>
          <cell r="AJ111">
            <v>0</v>
          </cell>
          <cell r="AK111">
            <v>0.53970000000000007</v>
          </cell>
          <cell r="AL111">
            <v>0</v>
          </cell>
          <cell r="AM111">
            <v>0</v>
          </cell>
          <cell r="AN111">
            <v>0</v>
          </cell>
          <cell r="AO111">
            <v>0</v>
          </cell>
          <cell r="AP111">
            <v>0</v>
          </cell>
          <cell r="AQ111">
            <v>0</v>
          </cell>
          <cell r="AR111">
            <v>9.7699999999999995E-2</v>
          </cell>
          <cell r="AS111">
            <v>0</v>
          </cell>
          <cell r="AT111">
            <v>0.12520000000000001</v>
          </cell>
          <cell r="AU111">
            <v>0</v>
          </cell>
          <cell r="AV111">
            <v>5.4000000000000003E-3</v>
          </cell>
          <cell r="AW111">
            <v>4.4400000000000002E-2</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0.29680000000000001</v>
          </cell>
          <cell r="BR111">
            <v>0</v>
          </cell>
          <cell r="BS111">
            <v>0</v>
          </cell>
          <cell r="BT111">
            <v>0</v>
          </cell>
          <cell r="BU111">
            <v>0</v>
          </cell>
          <cell r="BV111">
            <v>0.02</v>
          </cell>
          <cell r="BW111">
            <v>0</v>
          </cell>
          <cell r="BX111">
            <v>0</v>
          </cell>
          <cell r="BY111">
            <v>0</v>
          </cell>
          <cell r="BZ111">
            <v>0</v>
          </cell>
          <cell r="CA111">
            <v>0</v>
          </cell>
          <cell r="CB111">
            <v>0</v>
          </cell>
          <cell r="CC111"/>
          <cell r="CD111"/>
        </row>
        <row r="112">
          <cell r="E112" t="str">
            <v>DA</v>
          </cell>
          <cell r="F112"/>
          <cell r="G112" t="str">
            <v>bienhoa1735</v>
          </cell>
          <cell r="H112" t="str">
            <v>BS</v>
          </cell>
          <cell r="I112" t="str">
            <v>Đường nối từ đường ven sông Cái đến đường Võ Thị Sáu</v>
          </cell>
          <cell r="J112" t="str">
            <v>Thống Nhất</v>
          </cell>
          <cell r="K112" t="str">
            <v>BS</v>
          </cell>
          <cell r="L112" t="str">
            <v>DGT</v>
          </cell>
          <cell r="M112">
            <v>1.1000000000000001</v>
          </cell>
          <cell r="N112"/>
          <cell r="O112">
            <v>1.1000000000000001</v>
          </cell>
          <cell r="P112"/>
          <cell r="Q112" t="str">
            <v>HUY</v>
          </cell>
          <cell r="R112">
            <v>2021</v>
          </cell>
          <cell r="S112" t="e">
            <v>#N/A</v>
          </cell>
          <cell r="T112" t="str">
            <v>BCTM3.7</v>
          </cell>
          <cell r="U112" t="str">
            <v>Nghị quyết số 106/NQ-HĐND ngày 31/08/2020 của Hội đồng nhân dân thành phố Biên Hòa về việc quyết định chủ trương đầu tư nhóm B, nhóm C trên địa bàn thành phố Biên Hòa.</v>
          </cell>
          <cell r="V112" t="str">
            <v>- Nghị quyết số 60/NQ-HĐND ngày 13/10/2022 về việc điều chỉnh, bổ sung kế hoạch đầu tư công năm 2022 nguồn vốn ngân sách TP Biên Hòa (lần 2)</v>
          </cell>
          <cell r="W112">
            <v>0</v>
          </cell>
          <cell r="X112">
            <v>1.1000000000000001</v>
          </cell>
          <cell r="Y112">
            <v>0.28000000000000003</v>
          </cell>
          <cell r="Z112">
            <v>0.13</v>
          </cell>
          <cell r="AA112">
            <v>0.13</v>
          </cell>
          <cell r="AB112">
            <v>0</v>
          </cell>
          <cell r="AC112">
            <v>7.0000000000000007E-2</v>
          </cell>
          <cell r="AD112">
            <v>0.08</v>
          </cell>
          <cell r="AE112">
            <v>0</v>
          </cell>
          <cell r="AF112">
            <v>0</v>
          </cell>
          <cell r="AG112">
            <v>0</v>
          </cell>
          <cell r="AH112">
            <v>0</v>
          </cell>
          <cell r="AI112">
            <v>0</v>
          </cell>
          <cell r="AJ112">
            <v>0</v>
          </cell>
          <cell r="AK112">
            <v>0.82000000000000006</v>
          </cell>
          <cell r="AL112">
            <v>0</v>
          </cell>
          <cell r="AM112">
            <v>0</v>
          </cell>
          <cell r="AN112">
            <v>0</v>
          </cell>
          <cell r="AO112">
            <v>0</v>
          </cell>
          <cell r="AP112">
            <v>0</v>
          </cell>
          <cell r="AQ112">
            <v>0</v>
          </cell>
          <cell r="AR112">
            <v>0</v>
          </cell>
          <cell r="AS112">
            <v>0</v>
          </cell>
          <cell r="AT112">
            <v>0.01</v>
          </cell>
          <cell r="AU112">
            <v>0.23</v>
          </cell>
          <cell r="AV112">
            <v>0</v>
          </cell>
          <cell r="AW112">
            <v>0.23</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0.57000000000000006</v>
          </cell>
          <cell r="BS112">
            <v>0</v>
          </cell>
          <cell r="BT112"/>
          <cell r="BU112">
            <v>0.01</v>
          </cell>
          <cell r="BV112">
            <v>0</v>
          </cell>
          <cell r="BW112">
            <v>0</v>
          </cell>
          <cell r="BX112">
            <v>0</v>
          </cell>
          <cell r="BY112">
            <v>0</v>
          </cell>
          <cell r="BZ112">
            <v>0</v>
          </cell>
          <cell r="CA112">
            <v>0</v>
          </cell>
          <cell r="CB112">
            <v>0</v>
          </cell>
          <cell r="CC112"/>
          <cell r="CD112"/>
        </row>
        <row r="113">
          <cell r="E113"/>
          <cell r="F113"/>
          <cell r="G113"/>
          <cell r="H113" t="e">
            <v>#N/A</v>
          </cell>
          <cell r="I113"/>
          <cell r="J113"/>
          <cell r="K113" t="e">
            <v>#N/A</v>
          </cell>
          <cell r="L113"/>
          <cell r="M113"/>
          <cell r="N113"/>
          <cell r="O113"/>
          <cell r="P113"/>
          <cell r="Q113"/>
          <cell r="R113"/>
          <cell r="S113" t="e">
            <v>#N/A</v>
          </cell>
          <cell r="T113"/>
          <cell r="U113"/>
          <cell r="V113"/>
          <cell r="W113"/>
          <cell r="X113"/>
          <cell r="Y113"/>
          <cell r="Z113"/>
          <cell r="AA113"/>
          <cell r="AB113"/>
          <cell r="AC113"/>
          <cell r="AD113"/>
          <cell r="AE113"/>
          <cell r="AF113"/>
          <cell r="AG113"/>
          <cell r="AH113"/>
          <cell r="AI113"/>
          <cell r="AJ113"/>
          <cell r="AK113"/>
          <cell r="AL113"/>
          <cell r="AM113"/>
          <cell r="AN113"/>
          <cell r="AO113"/>
          <cell r="AP113"/>
          <cell r="AQ113"/>
          <cell r="AR113"/>
          <cell r="AS113"/>
          <cell r="AT113"/>
          <cell r="AU113"/>
          <cell r="AV113"/>
          <cell r="AW113"/>
          <cell r="AX113"/>
          <cell r="AY113"/>
          <cell r="AZ113"/>
          <cell r="BA113"/>
          <cell r="BB113"/>
          <cell r="BC113"/>
          <cell r="BD113"/>
          <cell r="BE113"/>
          <cell r="BF113"/>
          <cell r="BG113"/>
          <cell r="BH113"/>
          <cell r="BI113"/>
          <cell r="BJ113"/>
          <cell r="BK113"/>
          <cell r="BL113"/>
          <cell r="BM113"/>
          <cell r="BN113"/>
          <cell r="BO113"/>
          <cell r="BP113"/>
          <cell r="BQ113"/>
          <cell r="BR113"/>
          <cell r="BS113"/>
          <cell r="BT113"/>
          <cell r="BU113"/>
          <cell r="BV113"/>
          <cell r="BW113"/>
          <cell r="BX113"/>
          <cell r="BY113"/>
          <cell r="BZ113"/>
          <cell r="CA113"/>
          <cell r="CB113"/>
          <cell r="CC113"/>
          <cell r="CD113"/>
        </row>
        <row r="114">
          <cell r="E114"/>
          <cell r="F114"/>
          <cell r="G114"/>
          <cell r="H114" t="e">
            <v>#N/A</v>
          </cell>
          <cell r="I114" t="str">
            <v>c) Dự án xây dựng công trình phục vụ sinh hoạt chung của cộng đồng dân cư, dự án tái định cư, nhà ở cho sinh viên, nhà ở xã hội, nhà ở công vụ; xây dựng công trình của cơ sở tôn giáo; khu văn hóa, thể thao, vui chơi giải trí phục vụ công cộng; chợ; nghĩa trang, nghĩa địa, nhà tang lễ, nhà hỏa táng</v>
          </cell>
          <cell r="J114"/>
          <cell r="K114" t="e">
            <v>#N/A</v>
          </cell>
          <cell r="L114"/>
          <cell r="M114"/>
          <cell r="N114"/>
          <cell r="O114"/>
          <cell r="P114"/>
          <cell r="Q114"/>
          <cell r="R114"/>
          <cell r="S114" t="e">
            <v>#N/A</v>
          </cell>
          <cell r="T114" t="str">
            <v>BCTM3.7</v>
          </cell>
          <cell r="U114"/>
          <cell r="V114"/>
          <cell r="W114">
            <v>0</v>
          </cell>
          <cell r="X114">
            <v>0</v>
          </cell>
          <cell r="Y114">
            <v>0</v>
          </cell>
          <cell r="Z114">
            <v>0</v>
          </cell>
          <cell r="AA114"/>
          <cell r="AB114"/>
          <cell r="AC114"/>
          <cell r="AD114"/>
          <cell r="AE114"/>
          <cell r="AF114"/>
          <cell r="AG114"/>
          <cell r="AH114"/>
          <cell r="AI114"/>
          <cell r="AJ114"/>
          <cell r="AK114">
            <v>0</v>
          </cell>
          <cell r="AL114"/>
          <cell r="AM114"/>
          <cell r="AN114"/>
          <cell r="AO114"/>
          <cell r="AP114"/>
          <cell r="AQ114"/>
          <cell r="AR114"/>
          <cell r="AS114"/>
          <cell r="AT114"/>
          <cell r="AU114">
            <v>0</v>
          </cell>
          <cell r="AV114"/>
          <cell r="AW114"/>
          <cell r="AX114"/>
          <cell r="AY114"/>
          <cell r="AZ114"/>
          <cell r="BA114"/>
          <cell r="BB114"/>
          <cell r="BC114"/>
          <cell r="BD114"/>
          <cell r="BE114"/>
          <cell r="BF114"/>
          <cell r="BG114"/>
          <cell r="BH114"/>
          <cell r="BI114"/>
          <cell r="BJ114"/>
          <cell r="BK114"/>
          <cell r="BL114"/>
          <cell r="BM114"/>
          <cell r="BN114"/>
          <cell r="BO114"/>
          <cell r="BP114"/>
          <cell r="BQ114"/>
          <cell r="BR114"/>
          <cell r="BS114"/>
          <cell r="BT114"/>
          <cell r="BU114"/>
          <cell r="BV114"/>
          <cell r="BW114"/>
          <cell r="BX114"/>
          <cell r="BY114"/>
          <cell r="BZ114"/>
          <cell r="CA114"/>
          <cell r="CB114"/>
          <cell r="CC114"/>
          <cell r="CD114"/>
        </row>
        <row r="115">
          <cell r="E115" t="str">
            <v>DA</v>
          </cell>
          <cell r="F115"/>
          <cell r="G115" t="str">
            <v>Uyen254</v>
          </cell>
          <cell r="H115" t="str">
            <v>DA</v>
          </cell>
          <cell r="I115" t="str">
            <v>Khu tái định cư phường Thống Nhất và phường Tân Mai</v>
          </cell>
          <cell r="J115" t="str">
            <v>Thống Nhất, Tân Mai</v>
          </cell>
          <cell r="K115" t="e">
            <v>#N/A</v>
          </cell>
          <cell r="L115" t="str">
            <v>ODT</v>
          </cell>
          <cell r="M115">
            <v>8.6</v>
          </cell>
          <cell r="N115">
            <v>0</v>
          </cell>
          <cell r="O115">
            <v>8.6</v>
          </cell>
          <cell r="P115">
            <v>179</v>
          </cell>
          <cell r="Q115" t="str">
            <v>QĐTHO 1P</v>
          </cell>
          <cell r="R115">
            <v>2020</v>
          </cell>
          <cell r="S115" t="e">
            <v>#N/A</v>
          </cell>
          <cell r="T115"/>
          <cell r="U115" t="str">
            <v>- Văn bản số 1105/BQLDA-DA ngày 19/8/2022 của BQLDA thành phố Biên Hòa về việc rà soát, đánh giá kế hoạch sử dụng đất năm 2022 và đăng ký kế hoạch sử dụng đất năm 2023 các dự án do BQLDA làm chủ đầu tư
- Căn cứ NQ số 78/NQ-HĐND ngày 24/7/2019 của HĐND TP. Biên Hòa về quyết định CTĐT dự án nhóm B, trọng điểm nhóm C trong kế hoạch vốn đâu tư công trung hạn 5 năm 2016 - 2020 trên địa bàn TP. Biên Hòa.
- QĐ số 5413/QD-UBND ngày 05/8/2021 của UBND TP. Biên Hòa v/v giao điều chỉnh, bổ sung kế hoạch đầu tư công năm 2021 nguồn vốn ngân sách TP. Biên Hòa (lần 1)
- Quyết định số 5838/QĐ-UBND ngày 19/12/2018 của UBND thành phố Biên Hòa về việc giao chỉ tiêu đầu tư công năm 2019</v>
          </cell>
          <cell r="V115"/>
          <cell r="W115">
            <v>8.6</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cell r="CD115"/>
        </row>
        <row r="116">
          <cell r="E116"/>
          <cell r="F116"/>
          <cell r="G116" t="str">
            <v>Uyen254</v>
          </cell>
          <cell r="H116" t="str">
            <v>DA</v>
          </cell>
          <cell r="I116" t="str">
            <v>Đất giao thông</v>
          </cell>
          <cell r="J116" t="str">
            <v>Thống Nhất</v>
          </cell>
          <cell r="K116" t="e">
            <v>#N/A</v>
          </cell>
          <cell r="L116" t="str">
            <v>DGT</v>
          </cell>
          <cell r="M116">
            <v>2.25</v>
          </cell>
          <cell r="N116">
            <v>0</v>
          </cell>
          <cell r="O116">
            <v>2.25</v>
          </cell>
          <cell r="P116">
            <v>179</v>
          </cell>
          <cell r="Q116" t="str">
            <v>QĐTHO 1P</v>
          </cell>
          <cell r="R116">
            <v>2020</v>
          </cell>
          <cell r="S116" t="e">
            <v>#N/A</v>
          </cell>
          <cell r="T116"/>
          <cell r="U116"/>
          <cell r="V116"/>
          <cell r="W116">
            <v>0</v>
          </cell>
          <cell r="X116">
            <v>2.25</v>
          </cell>
          <cell r="Y116">
            <v>0.85</v>
          </cell>
          <cell r="Z116">
            <v>0</v>
          </cell>
          <cell r="AA116">
            <v>0</v>
          </cell>
          <cell r="AB116">
            <v>0</v>
          </cell>
          <cell r="AC116">
            <v>0.32999999999999996</v>
          </cell>
          <cell r="AD116">
            <v>0.52</v>
          </cell>
          <cell r="AE116">
            <v>0</v>
          </cell>
          <cell r="AF116">
            <v>0</v>
          </cell>
          <cell r="AG116">
            <v>0</v>
          </cell>
          <cell r="AH116">
            <v>0</v>
          </cell>
          <cell r="AI116">
            <v>0</v>
          </cell>
          <cell r="AJ116">
            <v>0</v>
          </cell>
          <cell r="AK116">
            <v>1.4000000000000001</v>
          </cell>
          <cell r="AL116">
            <v>0</v>
          </cell>
          <cell r="AM116">
            <v>0</v>
          </cell>
          <cell r="AN116">
            <v>0</v>
          </cell>
          <cell r="AO116">
            <v>0</v>
          </cell>
          <cell r="AP116">
            <v>0</v>
          </cell>
          <cell r="AQ116">
            <v>0</v>
          </cell>
          <cell r="AR116">
            <v>0</v>
          </cell>
          <cell r="AS116">
            <v>0</v>
          </cell>
          <cell r="AT116">
            <v>0</v>
          </cell>
          <cell r="AU116">
            <v>0.36000000000000004</v>
          </cell>
          <cell r="AV116">
            <v>0.29000000000000004</v>
          </cell>
          <cell r="AW116">
            <v>0</v>
          </cell>
          <cell r="AX116">
            <v>0.01</v>
          </cell>
          <cell r="AY116">
            <v>0.04</v>
          </cell>
          <cell r="AZ116">
            <v>0</v>
          </cell>
          <cell r="BA116">
            <v>0.01</v>
          </cell>
          <cell r="BB116">
            <v>0</v>
          </cell>
          <cell r="BC116">
            <v>0</v>
          </cell>
          <cell r="BD116">
            <v>0</v>
          </cell>
          <cell r="BE116">
            <v>0</v>
          </cell>
          <cell r="BF116">
            <v>0</v>
          </cell>
          <cell r="BG116">
            <v>0</v>
          </cell>
          <cell r="BH116">
            <v>0.01</v>
          </cell>
          <cell r="BI116"/>
          <cell r="BJ116">
            <v>0</v>
          </cell>
          <cell r="BK116">
            <v>0</v>
          </cell>
          <cell r="BL116">
            <v>0</v>
          </cell>
          <cell r="BM116">
            <v>0</v>
          </cell>
          <cell r="BN116">
            <v>0</v>
          </cell>
          <cell r="BO116">
            <v>0</v>
          </cell>
          <cell r="BP116">
            <v>0</v>
          </cell>
          <cell r="BQ116">
            <v>0</v>
          </cell>
          <cell r="BR116">
            <v>1.04</v>
          </cell>
          <cell r="BS116">
            <v>0</v>
          </cell>
          <cell r="BT116">
            <v>0</v>
          </cell>
          <cell r="BU116">
            <v>0</v>
          </cell>
          <cell r="BV116">
            <v>0</v>
          </cell>
          <cell r="BW116">
            <v>0</v>
          </cell>
          <cell r="BX116">
            <v>0</v>
          </cell>
          <cell r="BY116">
            <v>0</v>
          </cell>
          <cell r="BZ116">
            <v>0</v>
          </cell>
          <cell r="CA116">
            <v>0</v>
          </cell>
          <cell r="CB116">
            <v>0</v>
          </cell>
          <cell r="CC116"/>
          <cell r="CD116"/>
        </row>
        <row r="117">
          <cell r="E117"/>
          <cell r="F117"/>
          <cell r="G117" t="str">
            <v>Uyen254</v>
          </cell>
          <cell r="H117" t="str">
            <v>DA</v>
          </cell>
          <cell r="I117" t="str">
            <v>Đất công viên cây xanh</v>
          </cell>
          <cell r="J117" t="str">
            <v>Thống Nhất</v>
          </cell>
          <cell r="K117" t="e">
            <v>#N/A</v>
          </cell>
          <cell r="L117" t="str">
            <v>DKV</v>
          </cell>
          <cell r="M117">
            <v>0.15999999999999998</v>
          </cell>
          <cell r="N117">
            <v>0</v>
          </cell>
          <cell r="O117">
            <v>0.15999999999999998</v>
          </cell>
          <cell r="P117">
            <v>179</v>
          </cell>
          <cell r="Q117" t="str">
            <v>QĐTHO 1P</v>
          </cell>
          <cell r="R117">
            <v>2020</v>
          </cell>
          <cell r="S117" t="e">
            <v>#N/A</v>
          </cell>
          <cell r="T117"/>
          <cell r="U117"/>
          <cell r="V117"/>
          <cell r="W117">
            <v>0</v>
          </cell>
          <cell r="X117">
            <v>0.16000000000000003</v>
          </cell>
          <cell r="Y117">
            <v>7.0000000000000007E-2</v>
          </cell>
          <cell r="Z117">
            <v>0</v>
          </cell>
          <cell r="AA117">
            <v>0</v>
          </cell>
          <cell r="AB117">
            <v>0</v>
          </cell>
          <cell r="AC117">
            <v>7.0000000000000007E-2</v>
          </cell>
          <cell r="AD117">
            <v>0</v>
          </cell>
          <cell r="AE117">
            <v>0</v>
          </cell>
          <cell r="AF117">
            <v>0</v>
          </cell>
          <cell r="AG117">
            <v>0</v>
          </cell>
          <cell r="AH117">
            <v>0</v>
          </cell>
          <cell r="AI117">
            <v>0</v>
          </cell>
          <cell r="AJ117">
            <v>0</v>
          </cell>
          <cell r="AK117">
            <v>9.0000000000000011E-2</v>
          </cell>
          <cell r="AL117">
            <v>0</v>
          </cell>
          <cell r="AM117">
            <v>0</v>
          </cell>
          <cell r="AN117">
            <v>0</v>
          </cell>
          <cell r="AO117">
            <v>0</v>
          </cell>
          <cell r="AP117">
            <v>0</v>
          </cell>
          <cell r="AQ117">
            <v>0</v>
          </cell>
          <cell r="AR117">
            <v>0</v>
          </cell>
          <cell r="AS117">
            <v>0</v>
          </cell>
          <cell r="AT117">
            <v>0</v>
          </cell>
          <cell r="AU117">
            <v>0.02</v>
          </cell>
          <cell r="AV117">
            <v>0.01</v>
          </cell>
          <cell r="AW117">
            <v>0.01</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7.0000000000000007E-2</v>
          </cell>
          <cell r="BS117">
            <v>0</v>
          </cell>
          <cell r="BT117">
            <v>0</v>
          </cell>
          <cell r="BU117">
            <v>0</v>
          </cell>
          <cell r="BV117">
            <v>0</v>
          </cell>
          <cell r="BW117">
            <v>0</v>
          </cell>
          <cell r="BX117">
            <v>0</v>
          </cell>
          <cell r="BY117">
            <v>0</v>
          </cell>
          <cell r="BZ117">
            <v>0</v>
          </cell>
          <cell r="CA117">
            <v>0</v>
          </cell>
          <cell r="CB117">
            <v>0</v>
          </cell>
          <cell r="CC117"/>
          <cell r="CD117"/>
        </row>
        <row r="118">
          <cell r="E118"/>
          <cell r="F118"/>
          <cell r="G118" t="str">
            <v>Uyen254</v>
          </cell>
          <cell r="H118" t="str">
            <v>DA</v>
          </cell>
          <cell r="I118" t="str">
            <v>Đất ở</v>
          </cell>
          <cell r="J118" t="str">
            <v>Thống Nhất</v>
          </cell>
          <cell r="K118" t="e">
            <v>#N/A</v>
          </cell>
          <cell r="L118" t="str">
            <v>ODT</v>
          </cell>
          <cell r="M118">
            <v>2.98</v>
          </cell>
          <cell r="N118">
            <v>0</v>
          </cell>
          <cell r="O118">
            <v>2.98</v>
          </cell>
          <cell r="P118">
            <v>179</v>
          </cell>
          <cell r="Q118" t="str">
            <v>QĐTHO 1P</v>
          </cell>
          <cell r="R118">
            <v>2020</v>
          </cell>
          <cell r="S118" t="e">
            <v>#N/A</v>
          </cell>
          <cell r="T118"/>
          <cell r="U118"/>
          <cell r="V118"/>
          <cell r="W118">
            <v>-5.5399999999999991</v>
          </cell>
          <cell r="X118">
            <v>8.52</v>
          </cell>
          <cell r="Y118">
            <v>6.69</v>
          </cell>
          <cell r="Z118">
            <v>0</v>
          </cell>
          <cell r="AA118">
            <v>0</v>
          </cell>
          <cell r="AB118">
            <v>0</v>
          </cell>
          <cell r="AC118">
            <v>6.16</v>
          </cell>
          <cell r="AD118">
            <v>0.53</v>
          </cell>
          <cell r="AE118">
            <v>0</v>
          </cell>
          <cell r="AF118">
            <v>0</v>
          </cell>
          <cell r="AG118">
            <v>0</v>
          </cell>
          <cell r="AH118">
            <v>0</v>
          </cell>
          <cell r="AI118">
            <v>0</v>
          </cell>
          <cell r="AJ118">
            <v>0</v>
          </cell>
          <cell r="AK118">
            <v>1.83</v>
          </cell>
          <cell r="AL118">
            <v>0</v>
          </cell>
          <cell r="AM118">
            <v>0</v>
          </cell>
          <cell r="AN118">
            <v>0</v>
          </cell>
          <cell r="AO118">
            <v>0</v>
          </cell>
          <cell r="AP118">
            <v>0</v>
          </cell>
          <cell r="AQ118">
            <v>0</v>
          </cell>
          <cell r="AR118">
            <v>0</v>
          </cell>
          <cell r="AS118">
            <v>0</v>
          </cell>
          <cell r="AT118">
            <v>0</v>
          </cell>
          <cell r="AU118">
            <v>0.73000000000000009</v>
          </cell>
          <cell r="AV118">
            <v>0.55000000000000004</v>
          </cell>
          <cell r="AW118">
            <v>0</v>
          </cell>
          <cell r="AX118">
            <v>0.02</v>
          </cell>
          <cell r="AY118">
            <v>7.0000000000000007E-2</v>
          </cell>
          <cell r="AZ118">
            <v>0</v>
          </cell>
          <cell r="BA118">
            <v>6.9999999999999993E-2</v>
          </cell>
          <cell r="BB118">
            <v>0</v>
          </cell>
          <cell r="BC118">
            <v>0</v>
          </cell>
          <cell r="BD118">
            <v>0</v>
          </cell>
          <cell r="BE118">
            <v>0</v>
          </cell>
          <cell r="BF118">
            <v>0</v>
          </cell>
          <cell r="BG118">
            <v>0</v>
          </cell>
          <cell r="BH118">
            <v>0.02</v>
          </cell>
          <cell r="BI118"/>
          <cell r="BJ118">
            <v>0</v>
          </cell>
          <cell r="BK118">
            <v>0</v>
          </cell>
          <cell r="BL118">
            <v>0</v>
          </cell>
          <cell r="BM118">
            <v>0</v>
          </cell>
          <cell r="BN118">
            <v>0</v>
          </cell>
          <cell r="BO118">
            <v>0</v>
          </cell>
          <cell r="BP118">
            <v>0</v>
          </cell>
          <cell r="BQ118">
            <v>0</v>
          </cell>
          <cell r="BR118">
            <v>1.1000000000000001</v>
          </cell>
          <cell r="BS118">
            <v>0</v>
          </cell>
          <cell r="BT118">
            <v>0</v>
          </cell>
          <cell r="BU118">
            <v>0</v>
          </cell>
          <cell r="BV118">
            <v>0</v>
          </cell>
          <cell r="BW118">
            <v>0</v>
          </cell>
          <cell r="BX118">
            <v>0</v>
          </cell>
          <cell r="BY118">
            <v>0</v>
          </cell>
          <cell r="BZ118">
            <v>0</v>
          </cell>
          <cell r="CA118">
            <v>0</v>
          </cell>
          <cell r="CB118">
            <v>0</v>
          </cell>
          <cell r="CC118"/>
          <cell r="CD118"/>
        </row>
        <row r="119">
          <cell r="E119"/>
          <cell r="F119"/>
          <cell r="G119" t="str">
            <v>Uyen254</v>
          </cell>
          <cell r="H119" t="str">
            <v>DA</v>
          </cell>
          <cell r="I119" t="str">
            <v>Đất giao thông</v>
          </cell>
          <cell r="J119" t="str">
            <v>Tân Mai</v>
          </cell>
          <cell r="K119" t="e">
            <v>#N/A</v>
          </cell>
          <cell r="L119" t="str">
            <v>DGT</v>
          </cell>
          <cell r="M119">
            <v>1.7</v>
          </cell>
          <cell r="N119">
            <v>0</v>
          </cell>
          <cell r="O119">
            <v>1.7</v>
          </cell>
          <cell r="P119">
            <v>179</v>
          </cell>
          <cell r="Q119" t="str">
            <v>QĐTHO 1P</v>
          </cell>
          <cell r="R119">
            <v>2020</v>
          </cell>
          <cell r="S119" t="e">
            <v>#N/A</v>
          </cell>
          <cell r="T119"/>
          <cell r="U119"/>
          <cell r="V119"/>
          <cell r="W119">
            <v>0</v>
          </cell>
          <cell r="X119">
            <v>1.7000000000000002</v>
          </cell>
          <cell r="Y119">
            <v>1.34</v>
          </cell>
          <cell r="Z119">
            <v>0</v>
          </cell>
          <cell r="AA119">
            <v>0</v>
          </cell>
          <cell r="AB119">
            <v>0</v>
          </cell>
          <cell r="AC119">
            <v>1.19</v>
          </cell>
          <cell r="AD119">
            <v>0.1</v>
          </cell>
          <cell r="AE119">
            <v>0</v>
          </cell>
          <cell r="AF119">
            <v>0</v>
          </cell>
          <cell r="AG119">
            <v>0</v>
          </cell>
          <cell r="AH119">
            <v>0.05</v>
          </cell>
          <cell r="AI119">
            <v>0</v>
          </cell>
          <cell r="AJ119">
            <v>0</v>
          </cell>
          <cell r="AK119">
            <v>0.36000000000000004</v>
          </cell>
          <cell r="AL119">
            <v>0</v>
          </cell>
          <cell r="AM119">
            <v>0</v>
          </cell>
          <cell r="AN119">
            <v>0</v>
          </cell>
          <cell r="AO119">
            <v>0</v>
          </cell>
          <cell r="AP119">
            <v>0</v>
          </cell>
          <cell r="AQ119">
            <v>0</v>
          </cell>
          <cell r="AR119">
            <v>0</v>
          </cell>
          <cell r="AS119">
            <v>0</v>
          </cell>
          <cell r="AT119">
            <v>0</v>
          </cell>
          <cell r="AU119">
            <v>0.02</v>
          </cell>
          <cell r="AV119">
            <v>0.01</v>
          </cell>
          <cell r="AW119">
            <v>0.01</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0.28000000000000003</v>
          </cell>
          <cell r="BS119">
            <v>0</v>
          </cell>
          <cell r="BT119">
            <v>0</v>
          </cell>
          <cell r="BU119">
            <v>0</v>
          </cell>
          <cell r="BV119">
            <v>0</v>
          </cell>
          <cell r="BW119">
            <v>0.06</v>
          </cell>
          <cell r="BX119">
            <v>0</v>
          </cell>
          <cell r="BY119">
            <v>0</v>
          </cell>
          <cell r="BZ119">
            <v>0</v>
          </cell>
          <cell r="CA119">
            <v>0</v>
          </cell>
          <cell r="CB119">
            <v>0</v>
          </cell>
          <cell r="CC119" t="str">
            <v>DGT</v>
          </cell>
          <cell r="CD119"/>
        </row>
        <row r="120">
          <cell r="E120"/>
          <cell r="F120"/>
          <cell r="G120" t="str">
            <v>Uyen254</v>
          </cell>
          <cell r="H120" t="str">
            <v>DA</v>
          </cell>
          <cell r="I120" t="str">
            <v>Đất công viên cây xanh</v>
          </cell>
          <cell r="J120" t="str">
            <v>Tân Mai</v>
          </cell>
          <cell r="K120" t="e">
            <v>#N/A</v>
          </cell>
          <cell r="L120" t="str">
            <v>DKV</v>
          </cell>
          <cell r="M120">
            <v>7.0000000000000007E-2</v>
          </cell>
          <cell r="N120">
            <v>0</v>
          </cell>
          <cell r="O120">
            <v>7.0000000000000007E-2</v>
          </cell>
          <cell r="P120">
            <v>179</v>
          </cell>
          <cell r="Q120" t="str">
            <v>QĐTHO 1P</v>
          </cell>
          <cell r="R120">
            <v>2020</v>
          </cell>
          <cell r="S120" t="e">
            <v>#N/A</v>
          </cell>
          <cell r="T120"/>
          <cell r="U120"/>
          <cell r="V120"/>
          <cell r="W120">
            <v>0</v>
          </cell>
          <cell r="X120">
            <v>7.0000000000000007E-2</v>
          </cell>
          <cell r="Y120">
            <v>7.0000000000000007E-2</v>
          </cell>
          <cell r="Z120">
            <v>0</v>
          </cell>
          <cell r="AA120">
            <v>0</v>
          </cell>
          <cell r="AB120">
            <v>0</v>
          </cell>
          <cell r="AC120">
            <v>0.01</v>
          </cell>
          <cell r="AD120">
            <v>0.03</v>
          </cell>
          <cell r="AE120">
            <v>0</v>
          </cell>
          <cell r="AF120">
            <v>0</v>
          </cell>
          <cell r="AG120">
            <v>0</v>
          </cell>
          <cell r="AH120">
            <v>0.03</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t="str">
            <v>DKV</v>
          </cell>
          <cell r="CD120"/>
        </row>
        <row r="121">
          <cell r="E121"/>
          <cell r="F121"/>
          <cell r="G121" t="str">
            <v>Uyen254</v>
          </cell>
          <cell r="H121" t="str">
            <v>DA</v>
          </cell>
          <cell r="I121" t="str">
            <v>Đất ở</v>
          </cell>
          <cell r="J121" t="str">
            <v>Tân Mai</v>
          </cell>
          <cell r="K121" t="e">
            <v>#N/A</v>
          </cell>
          <cell r="L121" t="str">
            <v>ODT</v>
          </cell>
          <cell r="M121">
            <v>1.64</v>
          </cell>
          <cell r="N121">
            <v>0</v>
          </cell>
          <cell r="O121">
            <v>1.64</v>
          </cell>
          <cell r="P121">
            <v>179</v>
          </cell>
          <cell r="Q121" t="str">
            <v>QĐTHO 1P</v>
          </cell>
          <cell r="R121">
            <v>2020</v>
          </cell>
          <cell r="S121" t="e">
            <v>#N/A</v>
          </cell>
          <cell r="T121"/>
          <cell r="U121"/>
          <cell r="V121"/>
          <cell r="W121">
            <v>0</v>
          </cell>
          <cell r="X121">
            <v>1.6400000000000001</v>
          </cell>
          <cell r="Y121">
            <v>1.04</v>
          </cell>
          <cell r="Z121">
            <v>0</v>
          </cell>
          <cell r="AA121">
            <v>0</v>
          </cell>
          <cell r="AB121">
            <v>0</v>
          </cell>
          <cell r="AC121">
            <v>0.67999999999999994</v>
          </cell>
          <cell r="AD121">
            <v>0.22</v>
          </cell>
          <cell r="AE121">
            <v>0</v>
          </cell>
          <cell r="AF121">
            <v>0</v>
          </cell>
          <cell r="AG121">
            <v>0</v>
          </cell>
          <cell r="AH121">
            <v>0.14000000000000001</v>
          </cell>
          <cell r="AI121">
            <v>0</v>
          </cell>
          <cell r="AJ121">
            <v>0</v>
          </cell>
          <cell r="AK121">
            <v>0.60000000000000009</v>
          </cell>
          <cell r="AL121">
            <v>0</v>
          </cell>
          <cell r="AM121">
            <v>0</v>
          </cell>
          <cell r="AN121">
            <v>0</v>
          </cell>
          <cell r="AO121">
            <v>0</v>
          </cell>
          <cell r="AP121">
            <v>0</v>
          </cell>
          <cell r="AQ121">
            <v>0</v>
          </cell>
          <cell r="AR121">
            <v>0</v>
          </cell>
          <cell r="AS121">
            <v>0</v>
          </cell>
          <cell r="AT121">
            <v>0</v>
          </cell>
          <cell r="AU121">
            <v>0.02</v>
          </cell>
          <cell r="AV121">
            <v>0.02</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0.45000000000000007</v>
          </cell>
          <cell r="BS121">
            <v>0</v>
          </cell>
          <cell r="BT121">
            <v>0</v>
          </cell>
          <cell r="BU121">
            <v>0</v>
          </cell>
          <cell r="BV121">
            <v>0</v>
          </cell>
          <cell r="BW121">
            <v>0.13</v>
          </cell>
          <cell r="BX121">
            <v>0</v>
          </cell>
          <cell r="BY121">
            <v>0</v>
          </cell>
          <cell r="BZ121">
            <v>0</v>
          </cell>
          <cell r="CA121">
            <v>0</v>
          </cell>
          <cell r="CB121">
            <v>0</v>
          </cell>
          <cell r="CC121"/>
          <cell r="CD121"/>
        </row>
        <row r="122">
          <cell r="E122" t="str">
            <v>DA</v>
          </cell>
          <cell r="F122"/>
          <cell r="G122" t="str">
            <v>bienhoa1389</v>
          </cell>
          <cell r="H122" t="str">
            <v>BS</v>
          </cell>
          <cell r="I122" t="str">
            <v xml:space="preserve">Nhà văn hóa kết hợp trụ sở làm việc KP5 </v>
          </cell>
          <cell r="J122" t="str">
            <v>Tân Hiệp</v>
          </cell>
          <cell r="K122" t="str">
            <v>BS</v>
          </cell>
          <cell r="L122" t="str">
            <v>DSH</v>
          </cell>
          <cell r="M122">
            <v>0.05</v>
          </cell>
          <cell r="N122"/>
          <cell r="O122">
            <v>0.05</v>
          </cell>
          <cell r="P122">
            <v>91</v>
          </cell>
          <cell r="Q122" t="str">
            <v>HT</v>
          </cell>
          <cell r="R122">
            <v>2018</v>
          </cell>
          <cell r="S122" t="e">
            <v>#N/A</v>
          </cell>
          <cell r="T122" t="str">
            <v>BCTM3.7</v>
          </cell>
          <cell r="U122" t="str">
            <v>Quyết định 2626/QĐ-UBND ngày 16/08/2016 duyệt điều chỉnh cục bộ quy hoạch phân khu tỷ lệ 1/2000 phường Tân Hiệp</v>
          </cell>
          <cell r="V122"/>
          <cell r="W122">
            <v>0</v>
          </cell>
          <cell r="X122">
            <v>0.05</v>
          </cell>
          <cell r="Y122">
            <v>0</v>
          </cell>
          <cell r="Z122">
            <v>0</v>
          </cell>
          <cell r="AA122"/>
          <cell r="AB122"/>
          <cell r="AC122"/>
          <cell r="AD122"/>
          <cell r="AE122"/>
          <cell r="AF122"/>
          <cell r="AG122"/>
          <cell r="AH122"/>
          <cell r="AI122"/>
          <cell r="AJ122"/>
          <cell r="AK122">
            <v>0.05</v>
          </cell>
          <cell r="AL122"/>
          <cell r="AM122"/>
          <cell r="AN122"/>
          <cell r="AO122"/>
          <cell r="AP122"/>
          <cell r="AQ122"/>
          <cell r="AR122"/>
          <cell r="AS122"/>
          <cell r="AT122"/>
          <cell r="AU122">
            <v>0.05</v>
          </cell>
          <cell r="AV122">
            <v>0.02</v>
          </cell>
          <cell r="AW122"/>
          <cell r="AX122"/>
          <cell r="AY122"/>
          <cell r="AZ122"/>
          <cell r="BA122"/>
          <cell r="BB122"/>
          <cell r="BC122"/>
          <cell r="BD122"/>
          <cell r="BE122"/>
          <cell r="BF122"/>
          <cell r="BG122"/>
          <cell r="BH122"/>
          <cell r="BI122"/>
          <cell r="BJ122">
            <v>0.03</v>
          </cell>
          <cell r="BK122"/>
          <cell r="BL122"/>
          <cell r="BM122"/>
          <cell r="BN122"/>
          <cell r="BO122"/>
          <cell r="BP122"/>
          <cell r="BQ122"/>
          <cell r="BR122"/>
          <cell r="BS122"/>
          <cell r="BT122"/>
          <cell r="BU122"/>
          <cell r="BV122"/>
          <cell r="BW122"/>
          <cell r="BX122"/>
          <cell r="BY122"/>
          <cell r="BZ122"/>
          <cell r="CA122"/>
          <cell r="CB122"/>
          <cell r="CC122"/>
          <cell r="CD122"/>
        </row>
        <row r="123">
          <cell r="E123" t="str">
            <v>DA</v>
          </cell>
          <cell r="F123"/>
          <cell r="G123" t="str">
            <v>moi7</v>
          </cell>
          <cell r="H123" t="str">
            <v>DA</v>
          </cell>
          <cell r="I123" t="str">
            <v>Khu dân cư phục vụ tái định cư phường Tam Hiệp (9,4 ha)</v>
          </cell>
          <cell r="J123" t="str">
            <v>Tam Hiệp</v>
          </cell>
          <cell r="K123" t="e">
            <v>#N/A</v>
          </cell>
          <cell r="L123" t="str">
            <v>ODT</v>
          </cell>
          <cell r="M123">
            <v>6.2</v>
          </cell>
          <cell r="N123"/>
          <cell r="O123">
            <v>6.2</v>
          </cell>
          <cell r="P123">
            <v>145</v>
          </cell>
          <cell r="Q123" t="str">
            <v>QĐTHO 1P</v>
          </cell>
          <cell r="R123">
            <v>2019</v>
          </cell>
          <cell r="S123" t="e">
            <v>#N/A</v>
          </cell>
          <cell r="T123" t="str">
            <v>BCTM3.7</v>
          </cell>
          <cell r="U123" t="str">
            <v>Văn bản số 8148/UBND-XDCB ngày 25/6/2018 của UBND thành phố Biên Hòa Vv thông báo đơn vị đầu tư về quyết định chủ trương đầu tư các dự án đầu tư công</v>
          </cell>
          <cell r="V123"/>
          <cell r="W123">
            <v>6.2</v>
          </cell>
          <cell r="X123">
            <v>0</v>
          </cell>
          <cell r="Y123">
            <v>0</v>
          </cell>
          <cell r="Z123">
            <v>0</v>
          </cell>
          <cell r="AA123"/>
          <cell r="AB123"/>
          <cell r="AC123"/>
          <cell r="AD123"/>
          <cell r="AE123"/>
          <cell r="AF123"/>
          <cell r="AG123"/>
          <cell r="AH123"/>
          <cell r="AI123"/>
          <cell r="AJ123"/>
          <cell r="AK123">
            <v>0</v>
          </cell>
          <cell r="AL123"/>
          <cell r="AM123"/>
          <cell r="AN123"/>
          <cell r="AO123"/>
          <cell r="AP123"/>
          <cell r="AQ123"/>
          <cell r="AR123"/>
          <cell r="AS123"/>
          <cell r="AT123"/>
          <cell r="AU123">
            <v>0</v>
          </cell>
          <cell r="AV123"/>
          <cell r="AW123"/>
          <cell r="AX123"/>
          <cell r="AY123"/>
          <cell r="AZ123"/>
          <cell r="BA123"/>
          <cell r="BB123"/>
          <cell r="BC123"/>
          <cell r="BD123"/>
          <cell r="BE123"/>
          <cell r="BF123"/>
          <cell r="BG123"/>
          <cell r="BH123"/>
          <cell r="BI123"/>
          <cell r="BJ123"/>
          <cell r="BK123"/>
          <cell r="BL123"/>
          <cell r="BM123"/>
          <cell r="BN123"/>
          <cell r="BO123"/>
          <cell r="BP123"/>
          <cell r="BQ123"/>
          <cell r="BR123"/>
          <cell r="BS123"/>
          <cell r="BT123"/>
          <cell r="BU123"/>
          <cell r="BV123"/>
          <cell r="BW123"/>
          <cell r="BX123"/>
          <cell r="BY123"/>
          <cell r="BZ123"/>
          <cell r="CA123"/>
          <cell r="CB123"/>
          <cell r="CC123"/>
          <cell r="CD123"/>
        </row>
        <row r="124">
          <cell r="E124"/>
          <cell r="F124"/>
          <cell r="G124" t="str">
            <v>moi7</v>
          </cell>
          <cell r="H124" t="str">
            <v>DA</v>
          </cell>
          <cell r="I124"/>
          <cell r="J124" t="str">
            <v>Tam Hiệp</v>
          </cell>
          <cell r="K124" t="e">
            <v>#N/A</v>
          </cell>
          <cell r="L124" t="str">
            <v>ODT</v>
          </cell>
          <cell r="M124">
            <v>4.7200000000000006</v>
          </cell>
          <cell r="N124"/>
          <cell r="O124">
            <v>4.72</v>
          </cell>
          <cell r="P124">
            <v>145</v>
          </cell>
          <cell r="Q124" t="str">
            <v>QĐTHO 1P</v>
          </cell>
          <cell r="R124">
            <v>2019</v>
          </cell>
          <cell r="S124" t="e">
            <v>#N/A</v>
          </cell>
          <cell r="T124"/>
          <cell r="U124"/>
          <cell r="V124"/>
          <cell r="W124">
            <v>0</v>
          </cell>
          <cell r="X124">
            <v>4.7200000000000006</v>
          </cell>
          <cell r="Y124">
            <v>3.7700000000000005</v>
          </cell>
          <cell r="Z124">
            <v>0</v>
          </cell>
          <cell r="AA124">
            <v>0</v>
          </cell>
          <cell r="AB124">
            <v>0</v>
          </cell>
          <cell r="AC124">
            <v>2.2000000000000002</v>
          </cell>
          <cell r="AD124">
            <v>1.57</v>
          </cell>
          <cell r="AE124">
            <v>0</v>
          </cell>
          <cell r="AF124">
            <v>0</v>
          </cell>
          <cell r="AG124">
            <v>0</v>
          </cell>
          <cell r="AH124">
            <v>0</v>
          </cell>
          <cell r="AI124">
            <v>0</v>
          </cell>
          <cell r="AJ124">
            <v>0</v>
          </cell>
          <cell r="AK124">
            <v>0.95</v>
          </cell>
          <cell r="AL124">
            <v>0</v>
          </cell>
          <cell r="AM124">
            <v>0</v>
          </cell>
          <cell r="AN124">
            <v>0</v>
          </cell>
          <cell r="AO124">
            <v>0</v>
          </cell>
          <cell r="AP124">
            <v>0</v>
          </cell>
          <cell r="AQ124">
            <v>0</v>
          </cell>
          <cell r="AR124">
            <v>0</v>
          </cell>
          <cell r="AS124">
            <v>0</v>
          </cell>
          <cell r="AT124">
            <v>0</v>
          </cell>
          <cell r="AU124">
            <v>0.95</v>
          </cell>
          <cell r="AV124">
            <v>0.95</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cell r="BR124">
            <v>0</v>
          </cell>
          <cell r="BS124">
            <v>0</v>
          </cell>
          <cell r="BT124">
            <v>0</v>
          </cell>
          <cell r="BU124">
            <v>0</v>
          </cell>
          <cell r="BV124">
            <v>0</v>
          </cell>
          <cell r="BW124">
            <v>0</v>
          </cell>
          <cell r="BX124">
            <v>0</v>
          </cell>
          <cell r="BY124">
            <v>0</v>
          </cell>
          <cell r="BZ124">
            <v>0</v>
          </cell>
          <cell r="CA124">
            <v>0</v>
          </cell>
          <cell r="CB124">
            <v>0</v>
          </cell>
          <cell r="CC124"/>
          <cell r="CD124"/>
        </row>
        <row r="125">
          <cell r="E125"/>
          <cell r="F125"/>
          <cell r="G125" t="str">
            <v>moi7</v>
          </cell>
          <cell r="H125" t="str">
            <v>DA</v>
          </cell>
          <cell r="I125"/>
          <cell r="J125" t="str">
            <v>Tam Hiệp</v>
          </cell>
          <cell r="K125" t="e">
            <v>#N/A</v>
          </cell>
          <cell r="L125" t="str">
            <v>DGT</v>
          </cell>
          <cell r="M125">
            <v>1.48</v>
          </cell>
          <cell r="N125"/>
          <cell r="O125">
            <v>1.48</v>
          </cell>
          <cell r="P125">
            <v>145</v>
          </cell>
          <cell r="Q125" t="str">
            <v>QĐTHO 1P</v>
          </cell>
          <cell r="R125">
            <v>2019</v>
          </cell>
          <cell r="S125" t="e">
            <v>#N/A</v>
          </cell>
          <cell r="T125"/>
          <cell r="U125"/>
          <cell r="V125"/>
          <cell r="W125">
            <v>0</v>
          </cell>
          <cell r="X125">
            <v>1.48</v>
          </cell>
          <cell r="Y125">
            <v>0.81</v>
          </cell>
          <cell r="Z125">
            <v>0</v>
          </cell>
          <cell r="AA125">
            <v>0</v>
          </cell>
          <cell r="AB125">
            <v>0</v>
          </cell>
          <cell r="AC125">
            <v>0.61</v>
          </cell>
          <cell r="AD125">
            <v>0.19</v>
          </cell>
          <cell r="AE125">
            <v>0</v>
          </cell>
          <cell r="AF125">
            <v>0</v>
          </cell>
          <cell r="AG125">
            <v>0</v>
          </cell>
          <cell r="AH125">
            <v>0.01</v>
          </cell>
          <cell r="AI125">
            <v>0</v>
          </cell>
          <cell r="AJ125">
            <v>0</v>
          </cell>
          <cell r="AK125">
            <v>0.67</v>
          </cell>
          <cell r="AL125">
            <v>0</v>
          </cell>
          <cell r="AM125">
            <v>0</v>
          </cell>
          <cell r="AN125">
            <v>0</v>
          </cell>
          <cell r="AO125">
            <v>0</v>
          </cell>
          <cell r="AP125">
            <v>0</v>
          </cell>
          <cell r="AQ125">
            <v>0</v>
          </cell>
          <cell r="AR125">
            <v>0.02</v>
          </cell>
          <cell r="AS125">
            <v>0</v>
          </cell>
          <cell r="AT125">
            <v>0</v>
          </cell>
          <cell r="AU125">
            <v>0.09</v>
          </cell>
          <cell r="AV125">
            <v>0.08</v>
          </cell>
          <cell r="AW125">
            <v>0</v>
          </cell>
          <cell r="AX125">
            <v>0.01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0.56000000000000005</v>
          </cell>
          <cell r="BS125">
            <v>0</v>
          </cell>
          <cell r="BT125">
            <v>0</v>
          </cell>
          <cell r="BU125">
            <v>0</v>
          </cell>
          <cell r="BV125">
            <v>0</v>
          </cell>
          <cell r="BW125"/>
          <cell r="BX125">
            <v>0</v>
          </cell>
          <cell r="BY125">
            <v>0</v>
          </cell>
          <cell r="BZ125">
            <v>0</v>
          </cell>
          <cell r="CA125">
            <v>0</v>
          </cell>
          <cell r="CB125">
            <v>0</v>
          </cell>
          <cell r="CC125"/>
          <cell r="CD125"/>
        </row>
        <row r="126">
          <cell r="E126" t="str">
            <v>DA</v>
          </cell>
          <cell r="F126"/>
          <cell r="G126" t="str">
            <v>uyen255</v>
          </cell>
          <cell r="H126" t="str">
            <v>DA</v>
          </cell>
          <cell r="I126" t="str">
            <v>Khu tái định cư phường Thống Nhất và phường Tân Mai 2</v>
          </cell>
          <cell r="J126" t="str">
            <v>Thống Nhất, Tân Mai</v>
          </cell>
          <cell r="K126" t="e">
            <v>#N/A</v>
          </cell>
          <cell r="L126" t="str">
            <v>ODT</v>
          </cell>
          <cell r="M126">
            <v>8.6999999999999993</v>
          </cell>
          <cell r="N126">
            <v>0</v>
          </cell>
          <cell r="O126">
            <v>8.6999999999999993</v>
          </cell>
          <cell r="P126">
            <v>196</v>
          </cell>
          <cell r="Q126" t="str">
            <v>QĐTHO 1P</v>
          </cell>
          <cell r="R126">
            <v>2020</v>
          </cell>
          <cell r="S126" t="e">
            <v>#N/A</v>
          </cell>
          <cell r="T126" t="str">
            <v>BCTM3.7</v>
          </cell>
          <cell r="U126" t="str">
            <v>Nghị quyết số 85/NQ-HĐND ngày 27/08/2019 của HĐND thành phố Biên Hòa về việc quyết định chủ trương đầu tư dự án nhóm B, trọng điểm nhóm C trong kế hoạch vốn đầu tư công trung hạn 5 năm 2016-2020, trùng khu đất tạo vốn 13
Nghị quyết số 84/2019/NQ-HĐND ngày</v>
          </cell>
          <cell r="V126"/>
          <cell r="W126">
            <v>8.6999999999999993</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cell r="CD126"/>
        </row>
        <row r="127">
          <cell r="E127"/>
          <cell r="F127"/>
          <cell r="G127" t="str">
            <v>uyen255</v>
          </cell>
          <cell r="H127" t="str">
            <v>DA</v>
          </cell>
          <cell r="I127" t="str">
            <v>+ đất giao thông</v>
          </cell>
          <cell r="J127" t="str">
            <v>Thống Nhất</v>
          </cell>
          <cell r="K127" t="e">
            <v>#N/A</v>
          </cell>
          <cell r="L127" t="str">
            <v>DGT</v>
          </cell>
          <cell r="M127">
            <v>2.68</v>
          </cell>
          <cell r="N127"/>
          <cell r="O127">
            <v>2.68</v>
          </cell>
          <cell r="P127">
            <v>196</v>
          </cell>
          <cell r="Q127"/>
          <cell r="R127"/>
          <cell r="S127"/>
          <cell r="T127"/>
          <cell r="U127"/>
          <cell r="V127"/>
          <cell r="W127">
            <v>0</v>
          </cell>
          <cell r="X127">
            <v>2.6799999999999997</v>
          </cell>
          <cell r="Y127">
            <v>1.93</v>
          </cell>
          <cell r="Z127">
            <v>0</v>
          </cell>
          <cell r="AA127">
            <v>0</v>
          </cell>
          <cell r="AB127">
            <v>0</v>
          </cell>
          <cell r="AC127">
            <v>0.27</v>
          </cell>
          <cell r="AD127">
            <v>0.03</v>
          </cell>
          <cell r="AE127">
            <v>0</v>
          </cell>
          <cell r="AF127">
            <v>0</v>
          </cell>
          <cell r="AG127">
            <v>0</v>
          </cell>
          <cell r="AH127">
            <v>1.63</v>
          </cell>
          <cell r="AI127">
            <v>0</v>
          </cell>
          <cell r="AJ127">
            <v>0</v>
          </cell>
          <cell r="AK127">
            <v>0.75</v>
          </cell>
          <cell r="AL127">
            <v>0</v>
          </cell>
          <cell r="AM127">
            <v>0</v>
          </cell>
          <cell r="AN127">
            <v>0</v>
          </cell>
          <cell r="AO127">
            <v>0</v>
          </cell>
          <cell r="AP127">
            <v>0</v>
          </cell>
          <cell r="AQ127">
            <v>0</v>
          </cell>
          <cell r="AR127">
            <v>0</v>
          </cell>
          <cell r="AS127">
            <v>0</v>
          </cell>
          <cell r="AT127">
            <v>0</v>
          </cell>
          <cell r="AU127">
            <v>0.43</v>
          </cell>
          <cell r="AV127">
            <v>0.43</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0.30000000000000004</v>
          </cell>
          <cell r="BS127">
            <v>0</v>
          </cell>
          <cell r="BT127">
            <v>0</v>
          </cell>
          <cell r="BU127">
            <v>0</v>
          </cell>
          <cell r="BV127">
            <v>0</v>
          </cell>
          <cell r="BW127">
            <v>0.02</v>
          </cell>
          <cell r="BX127">
            <v>0</v>
          </cell>
          <cell r="BY127">
            <v>0</v>
          </cell>
          <cell r="BZ127">
            <v>0</v>
          </cell>
          <cell r="CA127">
            <v>0</v>
          </cell>
          <cell r="CB127">
            <v>0</v>
          </cell>
          <cell r="CC127"/>
          <cell r="CD127"/>
        </row>
        <row r="128">
          <cell r="E128"/>
          <cell r="F128"/>
          <cell r="G128" t="str">
            <v>uyen255</v>
          </cell>
          <cell r="H128" t="str">
            <v>DA</v>
          </cell>
          <cell r="I128" t="str">
            <v>+ Đất công viên cây xanh</v>
          </cell>
          <cell r="J128" t="str">
            <v>Thống Nhất</v>
          </cell>
          <cell r="K128" t="e">
            <v>#N/A</v>
          </cell>
          <cell r="L128" t="str">
            <v>DKV</v>
          </cell>
          <cell r="M128">
            <v>0.08</v>
          </cell>
          <cell r="N128"/>
          <cell r="O128">
            <v>0.08</v>
          </cell>
          <cell r="P128">
            <v>196</v>
          </cell>
          <cell r="Q128"/>
          <cell r="R128"/>
          <cell r="S128"/>
          <cell r="T128"/>
          <cell r="U128"/>
          <cell r="V128"/>
          <cell r="W128">
            <v>0</v>
          </cell>
          <cell r="X128">
            <v>0.08</v>
          </cell>
          <cell r="Y128">
            <v>0.08</v>
          </cell>
          <cell r="Z128">
            <v>0</v>
          </cell>
          <cell r="AA128">
            <v>0</v>
          </cell>
          <cell r="AB128">
            <v>0</v>
          </cell>
          <cell r="AC128">
            <v>0.02</v>
          </cell>
          <cell r="AD128">
            <v>0</v>
          </cell>
          <cell r="AE128">
            <v>0</v>
          </cell>
          <cell r="AF128">
            <v>0</v>
          </cell>
          <cell r="AG128">
            <v>0</v>
          </cell>
          <cell r="AH128">
            <v>0.06</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cell r="CD128"/>
        </row>
        <row r="129">
          <cell r="E129"/>
          <cell r="F129"/>
          <cell r="G129" t="str">
            <v>uyen255</v>
          </cell>
          <cell r="H129" t="str">
            <v>DA</v>
          </cell>
          <cell r="I129" t="str">
            <v>+ Đất ở</v>
          </cell>
          <cell r="J129" t="str">
            <v>Thống Nhất</v>
          </cell>
          <cell r="K129" t="e">
            <v>#N/A</v>
          </cell>
          <cell r="L129" t="str">
            <v>ODT</v>
          </cell>
          <cell r="M129">
            <v>2.29</v>
          </cell>
          <cell r="N129"/>
          <cell r="O129">
            <v>2.29</v>
          </cell>
          <cell r="P129">
            <v>196</v>
          </cell>
          <cell r="Q129"/>
          <cell r="R129"/>
          <cell r="S129"/>
          <cell r="T129"/>
          <cell r="U129"/>
          <cell r="V129"/>
          <cell r="W129">
            <v>0</v>
          </cell>
          <cell r="X129">
            <v>2.2900000000000005</v>
          </cell>
          <cell r="Y129">
            <v>1.5800000000000003</v>
          </cell>
          <cell r="Z129">
            <v>0.01</v>
          </cell>
          <cell r="AA129">
            <v>0</v>
          </cell>
          <cell r="AB129">
            <v>0.01</v>
          </cell>
          <cell r="AC129">
            <v>0.62000000000000011</v>
          </cell>
          <cell r="AD129">
            <v>0.05</v>
          </cell>
          <cell r="AE129">
            <v>0</v>
          </cell>
          <cell r="AF129">
            <v>0</v>
          </cell>
          <cell r="AG129">
            <v>0</v>
          </cell>
          <cell r="AH129">
            <v>0.9</v>
          </cell>
          <cell r="AI129">
            <v>0</v>
          </cell>
          <cell r="AJ129">
            <v>0</v>
          </cell>
          <cell r="AK129">
            <v>0.71000000000000008</v>
          </cell>
          <cell r="AL129">
            <v>0</v>
          </cell>
          <cell r="AM129">
            <v>0</v>
          </cell>
          <cell r="AN129">
            <v>0</v>
          </cell>
          <cell r="AO129">
            <v>0</v>
          </cell>
          <cell r="AP129">
            <v>0</v>
          </cell>
          <cell r="AQ129">
            <v>0</v>
          </cell>
          <cell r="AR129">
            <v>0</v>
          </cell>
          <cell r="AS129">
            <v>0</v>
          </cell>
          <cell r="AT129">
            <v>0</v>
          </cell>
          <cell r="AU129">
            <v>0.58000000000000007</v>
          </cell>
          <cell r="AV129">
            <v>0.58000000000000007</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0.05</v>
          </cell>
          <cell r="BT129">
            <v>0</v>
          </cell>
          <cell r="BU129">
            <v>0</v>
          </cell>
          <cell r="BV129">
            <v>0</v>
          </cell>
          <cell r="BW129">
            <v>0.08</v>
          </cell>
          <cell r="BX129">
            <v>0</v>
          </cell>
          <cell r="BY129">
            <v>0</v>
          </cell>
          <cell r="BZ129">
            <v>0</v>
          </cell>
          <cell r="CA129">
            <v>0</v>
          </cell>
          <cell r="CB129">
            <v>0</v>
          </cell>
          <cell r="CC129"/>
          <cell r="CD129"/>
        </row>
        <row r="130">
          <cell r="E130"/>
          <cell r="F130"/>
          <cell r="G130" t="str">
            <v>uyen255</v>
          </cell>
          <cell r="H130" t="str">
            <v>DA</v>
          </cell>
          <cell r="I130" t="str">
            <v>+ đất thương mại dịch vụ</v>
          </cell>
          <cell r="J130" t="str">
            <v>Thống Nhất</v>
          </cell>
          <cell r="K130" t="e">
            <v>#N/A</v>
          </cell>
          <cell r="L130" t="str">
            <v>TMD</v>
          </cell>
          <cell r="M130">
            <v>0.31</v>
          </cell>
          <cell r="N130"/>
          <cell r="O130">
            <v>0.31</v>
          </cell>
          <cell r="P130">
            <v>196</v>
          </cell>
          <cell r="Q130"/>
          <cell r="R130"/>
          <cell r="S130"/>
          <cell r="T130"/>
          <cell r="U130"/>
          <cell r="V130"/>
          <cell r="W130">
            <v>0</v>
          </cell>
          <cell r="X130">
            <v>0.31</v>
          </cell>
          <cell r="Y130">
            <v>0.24</v>
          </cell>
          <cell r="Z130">
            <v>0</v>
          </cell>
          <cell r="AA130">
            <v>0</v>
          </cell>
          <cell r="AB130">
            <v>0</v>
          </cell>
          <cell r="AC130">
            <v>0.19</v>
          </cell>
          <cell r="AD130">
            <v>0</v>
          </cell>
          <cell r="AE130">
            <v>0</v>
          </cell>
          <cell r="AF130">
            <v>0</v>
          </cell>
          <cell r="AG130">
            <v>0</v>
          </cell>
          <cell r="AH130">
            <v>0.05</v>
          </cell>
          <cell r="AI130">
            <v>0</v>
          </cell>
          <cell r="AJ130">
            <v>0</v>
          </cell>
          <cell r="AK130">
            <v>6.9999999999999993E-2</v>
          </cell>
          <cell r="AL130">
            <v>0</v>
          </cell>
          <cell r="AM130">
            <v>0</v>
          </cell>
          <cell r="AN130">
            <v>0</v>
          </cell>
          <cell r="AO130">
            <v>0</v>
          </cell>
          <cell r="AP130">
            <v>0</v>
          </cell>
          <cell r="AQ130">
            <v>0</v>
          </cell>
          <cell r="AR130">
            <v>0</v>
          </cell>
          <cell r="AS130">
            <v>0</v>
          </cell>
          <cell r="AT130">
            <v>0</v>
          </cell>
          <cell r="AU130">
            <v>0.06</v>
          </cell>
          <cell r="AV130">
            <v>0.06</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0.01</v>
          </cell>
          <cell r="BX130">
            <v>0</v>
          </cell>
          <cell r="BY130">
            <v>0</v>
          </cell>
          <cell r="BZ130">
            <v>0</v>
          </cell>
          <cell r="CA130">
            <v>0</v>
          </cell>
          <cell r="CB130">
            <v>0</v>
          </cell>
          <cell r="CC130"/>
          <cell r="CD130"/>
        </row>
        <row r="131">
          <cell r="E131"/>
          <cell r="F131"/>
          <cell r="G131" t="str">
            <v>uyen255</v>
          </cell>
          <cell r="H131" t="str">
            <v>DA</v>
          </cell>
          <cell r="I131" t="str">
            <v>+ đất giao thông</v>
          </cell>
          <cell r="J131" t="str">
            <v>Tân Mai</v>
          </cell>
          <cell r="K131" t="e">
            <v>#N/A</v>
          </cell>
          <cell r="L131" t="str">
            <v>DGT</v>
          </cell>
          <cell r="M131">
            <v>2.17</v>
          </cell>
          <cell r="N131">
            <v>0</v>
          </cell>
          <cell r="O131">
            <v>2.17</v>
          </cell>
          <cell r="P131">
            <v>196</v>
          </cell>
          <cell r="Q131"/>
          <cell r="R131"/>
          <cell r="S131"/>
          <cell r="T131"/>
          <cell r="U131"/>
          <cell r="V131"/>
          <cell r="W131">
            <v>0</v>
          </cell>
          <cell r="X131">
            <v>2.17</v>
          </cell>
          <cell r="Y131">
            <v>1</v>
          </cell>
          <cell r="Z131">
            <v>0</v>
          </cell>
          <cell r="AA131">
            <v>0</v>
          </cell>
          <cell r="AB131">
            <v>0</v>
          </cell>
          <cell r="AC131">
            <v>0.78</v>
          </cell>
          <cell r="AD131">
            <v>0.18</v>
          </cell>
          <cell r="AE131">
            <v>0</v>
          </cell>
          <cell r="AF131">
            <v>0</v>
          </cell>
          <cell r="AG131">
            <v>0</v>
          </cell>
          <cell r="AH131">
            <v>0.04</v>
          </cell>
          <cell r="AI131">
            <v>0</v>
          </cell>
          <cell r="AJ131">
            <v>0</v>
          </cell>
          <cell r="AK131">
            <v>1.17</v>
          </cell>
          <cell r="AL131">
            <v>0</v>
          </cell>
          <cell r="AM131">
            <v>0</v>
          </cell>
          <cell r="AN131">
            <v>0</v>
          </cell>
          <cell r="AO131">
            <v>0</v>
          </cell>
          <cell r="AP131">
            <v>0</v>
          </cell>
          <cell r="AQ131">
            <v>0</v>
          </cell>
          <cell r="AR131">
            <v>0</v>
          </cell>
          <cell r="AS131">
            <v>0</v>
          </cell>
          <cell r="AT131">
            <v>0</v>
          </cell>
          <cell r="AU131">
            <v>0.69</v>
          </cell>
          <cell r="AV131">
            <v>0.39</v>
          </cell>
          <cell r="AW131">
            <v>0</v>
          </cell>
          <cell r="AX131">
            <v>0</v>
          </cell>
          <cell r="AY131">
            <v>0</v>
          </cell>
          <cell r="AZ131">
            <v>0</v>
          </cell>
          <cell r="BA131">
            <v>0</v>
          </cell>
          <cell r="BB131">
            <v>0</v>
          </cell>
          <cell r="BC131">
            <v>0</v>
          </cell>
          <cell r="BD131">
            <v>0</v>
          </cell>
          <cell r="BE131">
            <v>0</v>
          </cell>
          <cell r="BF131">
            <v>0</v>
          </cell>
          <cell r="BG131">
            <v>0</v>
          </cell>
          <cell r="BH131">
            <v>0.3</v>
          </cell>
          <cell r="BJ131">
            <v>0</v>
          </cell>
          <cell r="BK131">
            <v>0</v>
          </cell>
          <cell r="BL131">
            <v>0</v>
          </cell>
          <cell r="BM131">
            <v>0</v>
          </cell>
          <cell r="BN131">
            <v>0</v>
          </cell>
          <cell r="BO131">
            <v>0</v>
          </cell>
          <cell r="BP131">
            <v>0</v>
          </cell>
          <cell r="BQ131">
            <v>0</v>
          </cell>
          <cell r="BR131">
            <v>0.46</v>
          </cell>
          <cell r="BS131">
            <v>0</v>
          </cell>
          <cell r="BT131">
            <v>0</v>
          </cell>
          <cell r="BU131">
            <v>0</v>
          </cell>
          <cell r="BV131">
            <v>0</v>
          </cell>
          <cell r="BW131">
            <v>0.02</v>
          </cell>
          <cell r="BX131">
            <v>0</v>
          </cell>
          <cell r="BY131">
            <v>0</v>
          </cell>
          <cell r="BZ131">
            <v>0</v>
          </cell>
          <cell r="CA131">
            <v>0</v>
          </cell>
          <cell r="CB131">
            <v>0</v>
          </cell>
          <cell r="CC131"/>
          <cell r="CD131"/>
        </row>
        <row r="132">
          <cell r="E132"/>
          <cell r="F132"/>
          <cell r="G132" t="str">
            <v>uyen255</v>
          </cell>
          <cell r="H132" t="str">
            <v>DA</v>
          </cell>
          <cell r="I132" t="str">
            <v>+ đất giáo dục</v>
          </cell>
          <cell r="J132" t="str">
            <v>Tân Mai</v>
          </cell>
          <cell r="K132" t="e">
            <v>#N/A</v>
          </cell>
          <cell r="L132" t="str">
            <v>DGD</v>
          </cell>
          <cell r="M132">
            <v>0.21</v>
          </cell>
          <cell r="N132">
            <v>0</v>
          </cell>
          <cell r="O132">
            <v>0.21</v>
          </cell>
          <cell r="P132">
            <v>196</v>
          </cell>
          <cell r="Q132"/>
          <cell r="R132"/>
          <cell r="S132"/>
          <cell r="T132"/>
          <cell r="U132"/>
          <cell r="V132"/>
          <cell r="W132">
            <v>0</v>
          </cell>
          <cell r="X132">
            <v>0.21000000000000002</v>
          </cell>
          <cell r="Y132">
            <v>0.04</v>
          </cell>
          <cell r="Z132">
            <v>0</v>
          </cell>
          <cell r="AA132">
            <v>0</v>
          </cell>
          <cell r="AB132">
            <v>0</v>
          </cell>
          <cell r="AC132">
            <v>0</v>
          </cell>
          <cell r="AD132">
            <v>0.04</v>
          </cell>
          <cell r="AE132">
            <v>0</v>
          </cell>
          <cell r="AF132">
            <v>0</v>
          </cell>
          <cell r="AG132">
            <v>0</v>
          </cell>
          <cell r="AH132">
            <v>0</v>
          </cell>
          <cell r="AI132">
            <v>0</v>
          </cell>
          <cell r="AJ132">
            <v>0</v>
          </cell>
          <cell r="AK132">
            <v>0.17</v>
          </cell>
          <cell r="AL132">
            <v>0</v>
          </cell>
          <cell r="AM132">
            <v>0</v>
          </cell>
          <cell r="AN132">
            <v>0</v>
          </cell>
          <cell r="AO132">
            <v>0</v>
          </cell>
          <cell r="AP132">
            <v>0</v>
          </cell>
          <cell r="AQ132">
            <v>0</v>
          </cell>
          <cell r="AR132">
            <v>0</v>
          </cell>
          <cell r="AS132">
            <v>0</v>
          </cell>
          <cell r="AT132">
            <v>0</v>
          </cell>
          <cell r="AU132">
            <v>0.17</v>
          </cell>
          <cell r="AV132">
            <v>0.1</v>
          </cell>
          <cell r="AW132">
            <v>0</v>
          </cell>
          <cell r="AX132">
            <v>0</v>
          </cell>
          <cell r="AY132">
            <v>0</v>
          </cell>
          <cell r="AZ132">
            <v>0</v>
          </cell>
          <cell r="BA132">
            <v>0</v>
          </cell>
          <cell r="BB132">
            <v>0</v>
          </cell>
          <cell r="BC132">
            <v>0</v>
          </cell>
          <cell r="BD132">
            <v>0</v>
          </cell>
          <cell r="BE132">
            <v>0</v>
          </cell>
          <cell r="BF132">
            <v>0</v>
          </cell>
          <cell r="BG132">
            <v>0</v>
          </cell>
          <cell r="BH132">
            <v>7.0000000000000007E-2</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cell r="CD132"/>
        </row>
        <row r="133">
          <cell r="E133"/>
          <cell r="F133"/>
          <cell r="G133" t="str">
            <v>uyen255</v>
          </cell>
          <cell r="H133" t="str">
            <v>DA</v>
          </cell>
          <cell r="I133" t="str">
            <v>+ Đất công viên cây xanh</v>
          </cell>
          <cell r="J133" t="str">
            <v>Tân Mai</v>
          </cell>
          <cell r="K133" t="e">
            <v>#N/A</v>
          </cell>
          <cell r="L133" t="str">
            <v>DKV</v>
          </cell>
          <cell r="M133">
            <v>0.35</v>
          </cell>
          <cell r="N133">
            <v>0</v>
          </cell>
          <cell r="O133">
            <v>0.35</v>
          </cell>
          <cell r="P133">
            <v>196</v>
          </cell>
          <cell r="Q133" t="str">
            <v>QĐTHO 1P</v>
          </cell>
          <cell r="R133">
            <v>2020</v>
          </cell>
          <cell r="S133" t="e">
            <v>#N/A</v>
          </cell>
          <cell r="T133"/>
          <cell r="U133"/>
          <cell r="V133"/>
          <cell r="W133">
            <v>0</v>
          </cell>
          <cell r="X133">
            <v>0.35</v>
          </cell>
          <cell r="Y133">
            <v>0.27999999999999997</v>
          </cell>
          <cell r="Z133">
            <v>0</v>
          </cell>
          <cell r="AA133">
            <v>0</v>
          </cell>
          <cell r="AB133">
            <v>0</v>
          </cell>
          <cell r="AC133">
            <v>0.22</v>
          </cell>
          <cell r="AD133">
            <v>0.02</v>
          </cell>
          <cell r="AE133">
            <v>0</v>
          </cell>
          <cell r="AF133">
            <v>0</v>
          </cell>
          <cell r="AG133">
            <v>0</v>
          </cell>
          <cell r="AH133">
            <v>0.04</v>
          </cell>
          <cell r="AI133">
            <v>0</v>
          </cell>
          <cell r="AJ133">
            <v>0</v>
          </cell>
          <cell r="AK133">
            <v>7.0000000000000007E-2</v>
          </cell>
          <cell r="AL133">
            <v>0</v>
          </cell>
          <cell r="AM133">
            <v>0</v>
          </cell>
          <cell r="AN133">
            <v>0</v>
          </cell>
          <cell r="AO133">
            <v>0</v>
          </cell>
          <cell r="AP133">
            <v>0</v>
          </cell>
          <cell r="AQ133">
            <v>0</v>
          </cell>
          <cell r="AR133">
            <v>0</v>
          </cell>
          <cell r="AS133">
            <v>0</v>
          </cell>
          <cell r="AT133">
            <v>0</v>
          </cell>
          <cell r="AU133">
            <v>0.02</v>
          </cell>
          <cell r="AV133">
            <v>0.01</v>
          </cell>
          <cell r="AW133">
            <v>0</v>
          </cell>
          <cell r="AX133">
            <v>0</v>
          </cell>
          <cell r="AY133">
            <v>0</v>
          </cell>
          <cell r="AZ133">
            <v>0</v>
          </cell>
          <cell r="BA133">
            <v>0</v>
          </cell>
          <cell r="BB133">
            <v>0</v>
          </cell>
          <cell r="BC133">
            <v>0</v>
          </cell>
          <cell r="BD133">
            <v>0</v>
          </cell>
          <cell r="BE133">
            <v>0</v>
          </cell>
          <cell r="BF133">
            <v>0</v>
          </cell>
          <cell r="BG133">
            <v>0</v>
          </cell>
          <cell r="BH133">
            <v>0.01</v>
          </cell>
          <cell r="BJ133">
            <v>0</v>
          </cell>
          <cell r="BK133">
            <v>0</v>
          </cell>
          <cell r="BL133">
            <v>0</v>
          </cell>
          <cell r="BM133">
            <v>0</v>
          </cell>
          <cell r="BN133">
            <v>0</v>
          </cell>
          <cell r="BO133">
            <v>0</v>
          </cell>
          <cell r="BP133">
            <v>0</v>
          </cell>
          <cell r="BQ133">
            <v>0</v>
          </cell>
          <cell r="BR133">
            <v>0.05</v>
          </cell>
          <cell r="BS133">
            <v>0</v>
          </cell>
          <cell r="BT133">
            <v>0</v>
          </cell>
          <cell r="BU133">
            <v>0</v>
          </cell>
          <cell r="BV133">
            <v>0</v>
          </cell>
          <cell r="BW133">
            <v>0</v>
          </cell>
          <cell r="BX133">
            <v>0</v>
          </cell>
          <cell r="BY133">
            <v>0</v>
          </cell>
          <cell r="BZ133">
            <v>0</v>
          </cell>
          <cell r="CA133">
            <v>0</v>
          </cell>
          <cell r="CB133">
            <v>0</v>
          </cell>
          <cell r="CC133"/>
          <cell r="CD133"/>
        </row>
        <row r="134">
          <cell r="E134"/>
          <cell r="F134"/>
          <cell r="G134" t="str">
            <v>uyen255</v>
          </cell>
          <cell r="H134" t="str">
            <v>DA</v>
          </cell>
          <cell r="I134" t="str">
            <v>+ Đất ở</v>
          </cell>
          <cell r="J134" t="str">
            <v>Tân Mai</v>
          </cell>
          <cell r="K134" t="e">
            <v>#N/A</v>
          </cell>
          <cell r="L134" t="str">
            <v>ODT</v>
          </cell>
          <cell r="M134">
            <v>1</v>
          </cell>
          <cell r="N134">
            <v>0</v>
          </cell>
          <cell r="O134">
            <v>1</v>
          </cell>
          <cell r="P134">
            <v>196</v>
          </cell>
          <cell r="Q134" t="str">
            <v>QĐTHO 1P</v>
          </cell>
          <cell r="R134">
            <v>2020</v>
          </cell>
          <cell r="S134" t="e">
            <v>#N/A</v>
          </cell>
          <cell r="T134"/>
          <cell r="U134"/>
          <cell r="V134"/>
          <cell r="W134">
            <v>0</v>
          </cell>
          <cell r="X134">
            <v>1</v>
          </cell>
          <cell r="Y134">
            <v>0.48</v>
          </cell>
          <cell r="Z134">
            <v>0</v>
          </cell>
          <cell r="AA134">
            <v>0</v>
          </cell>
          <cell r="AB134">
            <v>0</v>
          </cell>
          <cell r="AC134">
            <v>0.23</v>
          </cell>
          <cell r="AD134">
            <v>0.15</v>
          </cell>
          <cell r="AE134">
            <v>0</v>
          </cell>
          <cell r="AF134">
            <v>0</v>
          </cell>
          <cell r="AG134">
            <v>0</v>
          </cell>
          <cell r="AH134">
            <v>0.1</v>
          </cell>
          <cell r="AI134">
            <v>0</v>
          </cell>
          <cell r="AJ134">
            <v>0</v>
          </cell>
          <cell r="AK134">
            <v>0.52</v>
          </cell>
          <cell r="AL134">
            <v>0</v>
          </cell>
          <cell r="AM134">
            <v>0</v>
          </cell>
          <cell r="AN134">
            <v>0</v>
          </cell>
          <cell r="AO134">
            <v>0</v>
          </cell>
          <cell r="AP134">
            <v>0</v>
          </cell>
          <cell r="AQ134">
            <v>0</v>
          </cell>
          <cell r="AR134">
            <v>0</v>
          </cell>
          <cell r="AS134">
            <v>0</v>
          </cell>
          <cell r="AT134">
            <v>0</v>
          </cell>
          <cell r="AU134">
            <v>0.28000000000000003</v>
          </cell>
          <cell r="AV134">
            <v>0.13000000000000006</v>
          </cell>
          <cell r="AW134">
            <v>0</v>
          </cell>
          <cell r="AX134">
            <v>0</v>
          </cell>
          <cell r="AY134">
            <v>0</v>
          </cell>
          <cell r="AZ134">
            <v>0</v>
          </cell>
          <cell r="BA134">
            <v>0</v>
          </cell>
          <cell r="BB134">
            <v>0</v>
          </cell>
          <cell r="BC134">
            <v>0</v>
          </cell>
          <cell r="BD134">
            <v>0</v>
          </cell>
          <cell r="BE134">
            <v>0</v>
          </cell>
          <cell r="BF134">
            <v>0</v>
          </cell>
          <cell r="BG134">
            <v>0</v>
          </cell>
          <cell r="BH134">
            <v>0.15</v>
          </cell>
          <cell r="BI134"/>
          <cell r="BJ134">
            <v>0</v>
          </cell>
          <cell r="BK134">
            <v>0</v>
          </cell>
          <cell r="BL134">
            <v>0</v>
          </cell>
          <cell r="BM134">
            <v>0</v>
          </cell>
          <cell r="BN134">
            <v>0</v>
          </cell>
          <cell r="BO134">
            <v>0</v>
          </cell>
          <cell r="BP134">
            <v>0</v>
          </cell>
          <cell r="BQ134">
            <v>0</v>
          </cell>
          <cell r="BR134">
            <v>0.19</v>
          </cell>
          <cell r="BS134">
            <v>0</v>
          </cell>
          <cell r="BT134">
            <v>0</v>
          </cell>
          <cell r="BU134">
            <v>0</v>
          </cell>
          <cell r="BV134">
            <v>0</v>
          </cell>
          <cell r="BW134">
            <v>0.05</v>
          </cell>
          <cell r="BX134">
            <v>0</v>
          </cell>
          <cell r="BY134">
            <v>0</v>
          </cell>
          <cell r="BZ134">
            <v>0</v>
          </cell>
          <cell r="CA134">
            <v>0</v>
          </cell>
          <cell r="CB134">
            <v>0</v>
          </cell>
          <cell r="CC134"/>
          <cell r="CD134"/>
        </row>
        <row r="135">
          <cell r="E135" t="str">
            <v>DA</v>
          </cell>
          <cell r="F135"/>
          <cell r="G135" t="str">
            <v>bienhoa757</v>
          </cell>
          <cell r="H135" t="str">
            <v>BS</v>
          </cell>
          <cell r="I135" t="str">
            <v>Khu dân cư và tái định cư số 27 (Công ty TNHH Đầu tư phát triển Hiệp Hòa)</v>
          </cell>
          <cell r="J135" t="str">
            <v>Hiệp Hòa</v>
          </cell>
          <cell r="K135" t="str">
            <v>BS</v>
          </cell>
          <cell r="L135" t="str">
            <v>ODT</v>
          </cell>
          <cell r="M135">
            <v>28.6</v>
          </cell>
          <cell r="N135"/>
          <cell r="O135">
            <v>28.6</v>
          </cell>
          <cell r="P135">
            <v>0</v>
          </cell>
          <cell r="Q135" t="str">
            <v>QĐTHO 1P</v>
          </cell>
          <cell r="R135">
            <v>2015</v>
          </cell>
          <cell r="S135" t="e">
            <v>#N/A</v>
          </cell>
          <cell r="T135" t="str">
            <v>BCTM3.7</v>
          </cell>
          <cell r="U135" t="str">
            <v xml:space="preserve">Quyết định số 3128/QĐ-UBND ngày 04/9/2018 của UBND tỉnh về việc chấp thuận chủ trương đầu tư </v>
          </cell>
          <cell r="V135"/>
          <cell r="W135">
            <v>1.0000000000001563E-2</v>
          </cell>
          <cell r="X135">
            <v>28.59</v>
          </cell>
          <cell r="Y135">
            <v>26.89</v>
          </cell>
          <cell r="Z135">
            <v>16.88</v>
          </cell>
          <cell r="AA135">
            <v>1.0900000000000001</v>
          </cell>
          <cell r="AB135">
            <v>15.79</v>
          </cell>
          <cell r="AC135">
            <v>2.2000000000000002</v>
          </cell>
          <cell r="AD135">
            <v>2.16</v>
          </cell>
          <cell r="AE135">
            <v>0</v>
          </cell>
          <cell r="AF135">
            <v>0</v>
          </cell>
          <cell r="AG135">
            <v>0</v>
          </cell>
          <cell r="AH135">
            <v>5.65</v>
          </cell>
          <cell r="AI135">
            <v>0</v>
          </cell>
          <cell r="AJ135">
            <v>0</v>
          </cell>
          <cell r="AK135">
            <v>1.7000000000000002</v>
          </cell>
          <cell r="AL135">
            <v>0</v>
          </cell>
          <cell r="AM135">
            <v>0</v>
          </cell>
          <cell r="AN135">
            <v>0</v>
          </cell>
          <cell r="AO135">
            <v>0</v>
          </cell>
          <cell r="AP135">
            <v>0</v>
          </cell>
          <cell r="AQ135">
            <v>0</v>
          </cell>
          <cell r="AR135">
            <v>0</v>
          </cell>
          <cell r="AS135">
            <v>0</v>
          </cell>
          <cell r="AT135">
            <v>0</v>
          </cell>
          <cell r="AU135">
            <v>0.89</v>
          </cell>
          <cell r="AV135">
            <v>0.89</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0.42</v>
          </cell>
          <cell r="BR135">
            <v>0</v>
          </cell>
          <cell r="BS135">
            <v>0</v>
          </cell>
          <cell r="BT135">
            <v>0</v>
          </cell>
          <cell r="BU135">
            <v>0</v>
          </cell>
          <cell r="BV135">
            <v>0.39</v>
          </cell>
          <cell r="BW135">
            <v>0</v>
          </cell>
          <cell r="BX135">
            <v>0</v>
          </cell>
          <cell r="BY135">
            <v>0</v>
          </cell>
          <cell r="BZ135">
            <v>0</v>
          </cell>
          <cell r="CA135">
            <v>0</v>
          </cell>
          <cell r="CB135">
            <v>0</v>
          </cell>
          <cell r="CC135"/>
          <cell r="CD135"/>
        </row>
        <row r="136">
          <cell r="E136" t="str">
            <v>DA</v>
          </cell>
          <cell r="F136"/>
          <cell r="G136" t="str">
            <v>bienhoa898</v>
          </cell>
          <cell r="H136" t="str">
            <v>DA</v>
          </cell>
          <cell r="I136" t="str">
            <v>Xây dựng hạ tầng Khu tái định cư phường Tân Biên (dự án 2)</v>
          </cell>
          <cell r="J136" t="str">
            <v>Tân Biên</v>
          </cell>
          <cell r="K136" t="e">
            <v>#N/A</v>
          </cell>
          <cell r="L136" t="str">
            <v>ODT</v>
          </cell>
          <cell r="M136">
            <v>5.9</v>
          </cell>
          <cell r="N136"/>
          <cell r="O136">
            <v>0.88</v>
          </cell>
          <cell r="P136">
            <v>0</v>
          </cell>
          <cell r="Q136" t="str">
            <v>CTĐT</v>
          </cell>
          <cell r="R136">
            <v>2021</v>
          </cell>
          <cell r="S136" t="e">
            <v>#N/A</v>
          </cell>
          <cell r="T136" t="str">
            <v>BCTM3.7</v>
          </cell>
          <cell r="U136" t="str">
            <v xml:space="preserve"> + Văn bản số 9005/UBND-ĐT ngày 13/07/2020 của UBND thành phố Biên Hòa về việc đầu tư dự án Xây dựng hạ tầng Khu tái định cư phường Tân Biên;
 + Quyết định số 2185/QĐ-UBND ngày 29/06/2020 của UBND tỉnh Đồng Nai về việc thu hồi đất do Trung tâm Dịch vụ Nông nghiệp tỉnh Đồng Nai quản lý;
+ Nghị quyết số 106/NQ-HĐND ngày 31/8/2020 của HĐND thành phố Quyết định chủ trương đầu tư và điều chỉnh chủ trương đầu tư dự án nhóm B, nhóm C trên địa bàn thành phố Biên Hòa</v>
          </cell>
          <cell r="V136" t="str">
            <v>- Nghị quyết số 60/NQ-HĐND ngày 13/10/2022 về việc điều chỉnh, bổ sung kế hoạch đầu tư công năm 2022 nguồn vốn ngân sách TP Biên Hòa (lần 2)
- Quyết định số 5413/QĐ-UBND ngày 05/8/2021 của UBND TP.Biên Hòa v/v giao điều chỉnh, bổ sung kế hoạch đầu tư công năm 2021 nguồn vốn ngân sách TP.Biên Hòa (lần 1)</v>
          </cell>
          <cell r="W136">
            <v>0</v>
          </cell>
          <cell r="X136">
            <v>0.88</v>
          </cell>
          <cell r="Y136">
            <v>0.88</v>
          </cell>
          <cell r="Z136">
            <v>0</v>
          </cell>
          <cell r="AA136"/>
          <cell r="AB136"/>
          <cell r="AC136">
            <v>0.88</v>
          </cell>
          <cell r="AD136"/>
          <cell r="AE136"/>
          <cell r="AF136"/>
          <cell r="AG136"/>
          <cell r="AH136"/>
          <cell r="AI136"/>
          <cell r="AJ136"/>
          <cell r="AK136">
            <v>0</v>
          </cell>
          <cell r="AL136"/>
          <cell r="AM136"/>
          <cell r="AN136"/>
          <cell r="AO136"/>
          <cell r="AP136"/>
          <cell r="AQ136"/>
          <cell r="AR136"/>
          <cell r="AS136"/>
          <cell r="AT136"/>
          <cell r="AU136">
            <v>0</v>
          </cell>
          <cell r="AV136"/>
          <cell r="AW136"/>
          <cell r="AX136"/>
          <cell r="AY136"/>
          <cell r="AZ136"/>
          <cell r="BA136"/>
          <cell r="BB136"/>
          <cell r="BC136"/>
          <cell r="BD136"/>
          <cell r="BE136"/>
          <cell r="BF136"/>
          <cell r="BG136"/>
          <cell r="BH136"/>
          <cell r="BI136"/>
          <cell r="BJ136"/>
          <cell r="BK136"/>
          <cell r="BL136"/>
          <cell r="BM136"/>
          <cell r="BN136"/>
          <cell r="BO136"/>
          <cell r="BP136"/>
          <cell r="BQ136"/>
          <cell r="BR136"/>
          <cell r="BS136"/>
          <cell r="BT136"/>
          <cell r="BU136"/>
          <cell r="BV136"/>
          <cell r="BW136"/>
          <cell r="BX136"/>
          <cell r="BY136"/>
          <cell r="BZ136"/>
          <cell r="CA136"/>
          <cell r="CB136"/>
          <cell r="CC136"/>
          <cell r="CD136"/>
        </row>
        <row r="137">
          <cell r="E137" t="str">
            <v>DA</v>
          </cell>
          <cell r="F137"/>
          <cell r="G137" t="str">
            <v>bienhoa1900</v>
          </cell>
          <cell r="H137" t="str">
            <v>DA</v>
          </cell>
          <cell r="I137" t="str">
            <v>Hạ tầng khu tái định cư 11ha</v>
          </cell>
          <cell r="J137" t="str">
            <v>Bửu Long</v>
          </cell>
          <cell r="K137" t="e">
            <v>#N/A</v>
          </cell>
          <cell r="L137" t="str">
            <v>ODT</v>
          </cell>
          <cell r="M137">
            <v>11.4</v>
          </cell>
          <cell r="N137"/>
          <cell r="O137">
            <v>11.4</v>
          </cell>
          <cell r="P137">
            <v>24</v>
          </cell>
          <cell r="Q137" t="str">
            <v>CTĐT</v>
          </cell>
          <cell r="R137">
            <v>2021</v>
          </cell>
          <cell r="S137" t="e">
            <v>#N/A</v>
          </cell>
          <cell r="T137" t="str">
            <v>BCTM3.7</v>
          </cell>
          <cell r="U137" t="str">
            <v>+ Quyết định 3904/QĐ-UBND ngày 22/10/2020 của UBND tỉnh về việc Phê duyệt điều chỉnh cục bộ quy hoạch phân khu 1/2000 Khu du lịch và dân cư Bửu Long tại thành phố Biên Hòa và huyện Vĩnh Cửu;
+ Nghị quyết số 96/NQ-HĐND ngày 12/12/2019 của HĐND thành phố sửa đổi, bổ sung quyết định chủ trương đầu tư các dự án nhóm B, trọng điểm nhóm C trong kế hoạch vốn đầu tư công trung hạn 5 năm 2016-2020 trên địa bàn thành phố Biên Hòa;
+ Nghị quyết số 102/2020/NQ-HĐND ngày 17/7/2020 của HĐND thành phố sửa đổi, bổ sung kế hoạch đầu tư công trung hạn 5 năm 2016-2020 trên địa bàn thành phố Biên Hòa.</v>
          </cell>
          <cell r="V137" t="str">
            <v>- Nghị quyết số 60/NQ-HĐND ngày 13/10/2022 về việc điều chỉnh, bổ sung kế hoạch đầu tư công năm 2022 nguồn vốn ngân sách TP Biên Hòa (lần 2)
- Quyết định số 5413/QĐ-UBND ngày 05/8/2021 của UBND TP.Biên Hòa v/v giao điều chỉnh, bổ sung kế hoạch đầu tư công năm 2021 nguồn vốn ngân sách TP.Biên Hòa (lần 1)</v>
          </cell>
          <cell r="W137">
            <v>0</v>
          </cell>
          <cell r="X137">
            <v>11.4</v>
          </cell>
          <cell r="Y137">
            <v>11.4</v>
          </cell>
          <cell r="Z137">
            <v>0</v>
          </cell>
          <cell r="AA137"/>
          <cell r="AB137"/>
          <cell r="AC137">
            <v>7</v>
          </cell>
          <cell r="AD137">
            <v>4.4000000000000004</v>
          </cell>
          <cell r="AE137"/>
          <cell r="AF137"/>
          <cell r="AG137"/>
          <cell r="AH137"/>
          <cell r="AI137"/>
          <cell r="AJ137"/>
          <cell r="AK137">
            <v>0</v>
          </cell>
          <cell r="AL137"/>
          <cell r="AM137"/>
          <cell r="AN137"/>
          <cell r="AO137"/>
          <cell r="AP137"/>
          <cell r="AQ137"/>
          <cell r="AR137"/>
          <cell r="AS137"/>
          <cell r="AT137"/>
          <cell r="AU137">
            <v>0</v>
          </cell>
          <cell r="AV137"/>
          <cell r="AW137"/>
          <cell r="AX137"/>
          <cell r="AY137"/>
          <cell r="AZ137"/>
          <cell r="BA137"/>
          <cell r="BB137"/>
          <cell r="BC137"/>
          <cell r="BD137"/>
          <cell r="BE137"/>
          <cell r="BF137"/>
          <cell r="BG137"/>
          <cell r="BH137"/>
          <cell r="BI137"/>
          <cell r="BJ137"/>
          <cell r="BK137"/>
          <cell r="BL137"/>
          <cell r="BM137"/>
          <cell r="BN137"/>
          <cell r="BO137"/>
          <cell r="BP137"/>
          <cell r="BQ137"/>
          <cell r="BR137"/>
          <cell r="BS137"/>
          <cell r="BT137"/>
          <cell r="BU137"/>
          <cell r="BV137"/>
          <cell r="BW137"/>
          <cell r="BX137"/>
          <cell r="BY137"/>
          <cell r="BZ137"/>
          <cell r="CA137"/>
          <cell r="CB137"/>
          <cell r="CC137"/>
          <cell r="CD137"/>
        </row>
        <row r="138">
          <cell r="E138" t="str">
            <v>DA</v>
          </cell>
          <cell r="F138"/>
          <cell r="G138" t="str">
            <v>bienhoa767</v>
          </cell>
          <cell r="H138" t="str">
            <v>BS</v>
          </cell>
          <cell r="I138" t="str">
            <v>Xây dựng hạ tầng khu tái định cư phường Bửu Hòa</v>
          </cell>
          <cell r="J138" t="str">
            <v>Bửu Hòa</v>
          </cell>
          <cell r="K138" t="str">
            <v>BS</v>
          </cell>
          <cell r="L138" t="str">
            <v>ODT</v>
          </cell>
          <cell r="M138">
            <v>1.8</v>
          </cell>
          <cell r="N138"/>
          <cell r="O138">
            <v>0.2</v>
          </cell>
          <cell r="P138">
            <v>91</v>
          </cell>
          <cell r="Q138" t="str">
            <v>QĐTHO</v>
          </cell>
          <cell r="R138">
            <v>2018</v>
          </cell>
          <cell r="S138" t="e">
            <v>#N/A</v>
          </cell>
          <cell r="T138" t="str">
            <v>BCTM3.7</v>
          </cell>
          <cell r="U138" t="str">
            <v>Căn cứ Quyết định số 4978/QĐ-UBND ngày 19/8/2019 của UBND thành phố Biên Hòa về việc giao chỉ tiêu kế hoạch đầu tư công năm 2020;</v>
          </cell>
          <cell r="V138"/>
          <cell r="W138">
            <v>0</v>
          </cell>
          <cell r="X138">
            <v>0.2</v>
          </cell>
          <cell r="Y138">
            <v>0.2</v>
          </cell>
          <cell r="Z138">
            <v>0</v>
          </cell>
          <cell r="AA138"/>
          <cell r="AB138"/>
          <cell r="AC138"/>
          <cell r="AD138">
            <v>0.2</v>
          </cell>
          <cell r="AE138"/>
          <cell r="AF138"/>
          <cell r="AG138"/>
          <cell r="AH138"/>
          <cell r="AI138"/>
          <cell r="AJ138"/>
          <cell r="AK138">
            <v>0</v>
          </cell>
          <cell r="AL138"/>
          <cell r="AM138"/>
          <cell r="AN138"/>
          <cell r="AO138"/>
          <cell r="AP138"/>
          <cell r="AQ138"/>
          <cell r="AR138"/>
          <cell r="AS138"/>
          <cell r="AT138"/>
          <cell r="AU138">
            <v>0</v>
          </cell>
          <cell r="AV138"/>
          <cell r="AW138"/>
          <cell r="AX138"/>
          <cell r="AY138"/>
          <cell r="AZ138"/>
          <cell r="BA138"/>
          <cell r="BB138"/>
          <cell r="BC138"/>
          <cell r="BD138"/>
          <cell r="BE138"/>
          <cell r="BF138"/>
          <cell r="BG138"/>
          <cell r="BH138"/>
          <cell r="BI138"/>
          <cell r="BJ138"/>
          <cell r="BK138"/>
          <cell r="BL138"/>
          <cell r="BM138"/>
          <cell r="BN138"/>
          <cell r="BO138"/>
          <cell r="BP138"/>
          <cell r="BQ138"/>
          <cell r="BR138"/>
          <cell r="BS138"/>
          <cell r="BT138"/>
          <cell r="BU138"/>
          <cell r="BV138"/>
          <cell r="BW138"/>
          <cell r="BX138"/>
          <cell r="BY138"/>
          <cell r="BZ138"/>
          <cell r="CA138"/>
          <cell r="CB138"/>
          <cell r="CC138"/>
          <cell r="CD138"/>
        </row>
        <row r="139">
          <cell r="E139" t="str">
            <v>DA</v>
          </cell>
          <cell r="F139"/>
          <cell r="G139" t="str">
            <v>bienhoa916</v>
          </cell>
          <cell r="H139" t="str">
            <v>DA</v>
          </cell>
          <cell r="I139" t="str">
            <v xml:space="preserve"> </v>
          </cell>
          <cell r="J139" t="str">
            <v>Tân Vạn</v>
          </cell>
          <cell r="K139" t="e">
            <v>#N/A</v>
          </cell>
          <cell r="L139" t="str">
            <v>ODT</v>
          </cell>
          <cell r="M139">
            <v>3.24</v>
          </cell>
          <cell r="N139"/>
          <cell r="O139">
            <v>3.24</v>
          </cell>
          <cell r="P139">
            <v>91</v>
          </cell>
          <cell r="Q139" t="str">
            <v>QĐTHO 1P</v>
          </cell>
          <cell r="R139">
            <v>2018</v>
          </cell>
          <cell r="S139" t="e">
            <v>#N/A</v>
          </cell>
          <cell r="T139" t="str">
            <v>BCTM3.7</v>
          </cell>
          <cell r="U139" t="str">
            <v>+ QĐ số 5413/QĐ-UBND ngày 05/8/2021 của UBND TP. Biên Hòa v/v giao điều chỉnh, bổ sung kế hoạch đầu tư công năm 2021 nguồn vốn ngân sách TP. Biên Hòa (lần 1)
 + Quyết định số 4978/QĐ-UBND ngày 17/12/2019 của UBND thành phố Biên Hòa về việc giao chỉ tiêu kế hoạch vốn đầu tư công năm 2020.
+ QĐ số 574/QĐ-UBND ngày 18/01/2018 của UBND TP. Biên Hòa v/v phê duyệt báo cáo nghiên cứu khả thi dự án Khu dân cư phục vụ tái định cư phường Tân Vạn.</v>
          </cell>
          <cell r="V139"/>
          <cell r="W139">
            <v>3.24</v>
          </cell>
          <cell r="X139">
            <v>0</v>
          </cell>
          <cell r="Y139">
            <v>0</v>
          </cell>
          <cell r="Z139">
            <v>0</v>
          </cell>
          <cell r="AA139"/>
          <cell r="AB139"/>
          <cell r="AC139"/>
          <cell r="AD139"/>
          <cell r="AE139"/>
          <cell r="AF139"/>
          <cell r="AG139"/>
          <cell r="AH139"/>
          <cell r="AI139"/>
          <cell r="AJ139"/>
          <cell r="AK139">
            <v>0</v>
          </cell>
          <cell r="AL139"/>
          <cell r="AM139"/>
          <cell r="AN139"/>
          <cell r="AO139"/>
          <cell r="AP139"/>
          <cell r="AQ139"/>
          <cell r="AR139"/>
          <cell r="AS139"/>
          <cell r="AT139"/>
          <cell r="AU139">
            <v>0</v>
          </cell>
          <cell r="AV139"/>
          <cell r="AW139"/>
          <cell r="AX139"/>
          <cell r="AY139"/>
          <cell r="AZ139"/>
          <cell r="BA139"/>
          <cell r="BB139"/>
          <cell r="BC139"/>
          <cell r="BD139"/>
          <cell r="BE139"/>
          <cell r="BF139"/>
          <cell r="BG139"/>
          <cell r="BH139"/>
          <cell r="BI139"/>
          <cell r="BJ139"/>
          <cell r="BK139"/>
          <cell r="BL139"/>
          <cell r="BM139"/>
          <cell r="BN139"/>
          <cell r="BO139"/>
          <cell r="BP139"/>
          <cell r="BQ139"/>
          <cell r="BR139"/>
          <cell r="BS139"/>
          <cell r="BT139"/>
          <cell r="BU139"/>
          <cell r="BV139"/>
          <cell r="BW139"/>
          <cell r="BX139"/>
          <cell r="BY139"/>
          <cell r="BZ139"/>
          <cell r="CA139"/>
          <cell r="CB139"/>
          <cell r="CC139"/>
          <cell r="CD139"/>
        </row>
        <row r="140">
          <cell r="E140"/>
          <cell r="F140"/>
          <cell r="G140" t="str">
            <v>bienhoa916</v>
          </cell>
          <cell r="H140" t="str">
            <v>DA</v>
          </cell>
          <cell r="I140" t="str">
            <v>+ Đất giao thông</v>
          </cell>
          <cell r="J140" t="str">
            <v>Tân Vạn</v>
          </cell>
          <cell r="K140" t="e">
            <v>#N/A</v>
          </cell>
          <cell r="L140" t="str">
            <v>DGT</v>
          </cell>
          <cell r="M140">
            <v>0.69</v>
          </cell>
          <cell r="N140"/>
          <cell r="O140">
            <v>0.69</v>
          </cell>
          <cell r="P140">
            <v>91</v>
          </cell>
          <cell r="Q140" t="str">
            <v>QĐTHO 1P</v>
          </cell>
          <cell r="R140">
            <v>2018</v>
          </cell>
          <cell r="S140" t="e">
            <v>#N/A</v>
          </cell>
          <cell r="T140"/>
          <cell r="U140"/>
          <cell r="V140"/>
          <cell r="W140">
            <v>1.5999999999999348E-3</v>
          </cell>
          <cell r="X140">
            <v>0.68840000000000001</v>
          </cell>
          <cell r="Y140">
            <v>0.27379999999999999</v>
          </cell>
          <cell r="Z140">
            <v>0</v>
          </cell>
          <cell r="AA140">
            <v>0</v>
          </cell>
          <cell r="AB140">
            <v>0</v>
          </cell>
          <cell r="AC140">
            <v>0</v>
          </cell>
          <cell r="AD140">
            <v>0.25</v>
          </cell>
          <cell r="AE140">
            <v>0</v>
          </cell>
          <cell r="AF140">
            <v>0</v>
          </cell>
          <cell r="AG140">
            <v>0</v>
          </cell>
          <cell r="AH140">
            <v>2.3800000000000002E-2</v>
          </cell>
          <cell r="AI140">
            <v>0</v>
          </cell>
          <cell r="AJ140">
            <v>0</v>
          </cell>
          <cell r="AK140">
            <v>0.41460000000000002</v>
          </cell>
          <cell r="AL140">
            <v>0</v>
          </cell>
          <cell r="AM140">
            <v>0</v>
          </cell>
          <cell r="AN140">
            <v>0</v>
          </cell>
          <cell r="AO140">
            <v>0</v>
          </cell>
          <cell r="AP140">
            <v>0</v>
          </cell>
          <cell r="AQ140">
            <v>0</v>
          </cell>
          <cell r="AR140">
            <v>0</v>
          </cell>
          <cell r="AS140">
            <v>0</v>
          </cell>
          <cell r="AT140">
            <v>8.0399999999999999E-2</v>
          </cell>
          <cell r="AU140">
            <v>0.1956</v>
          </cell>
          <cell r="AV140">
            <v>9.799999999999999E-2</v>
          </cell>
          <cell r="AW140">
            <v>9.7600000000000006E-2</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0.1386</v>
          </cell>
          <cell r="BR140">
            <v>0</v>
          </cell>
          <cell r="BS140">
            <v>0</v>
          </cell>
          <cell r="BT140">
            <v>0</v>
          </cell>
          <cell r="BU140">
            <v>0</v>
          </cell>
          <cell r="BV140">
            <v>0</v>
          </cell>
          <cell r="BW140">
            <v>0</v>
          </cell>
          <cell r="BX140">
            <v>0</v>
          </cell>
          <cell r="BY140">
            <v>0</v>
          </cell>
          <cell r="BZ140">
            <v>0</v>
          </cell>
          <cell r="CA140">
            <v>0</v>
          </cell>
          <cell r="CB140">
            <v>0</v>
          </cell>
          <cell r="CC140"/>
          <cell r="CD140"/>
        </row>
        <row r="141">
          <cell r="E141"/>
          <cell r="F141"/>
          <cell r="G141" t="str">
            <v>bienhoa916</v>
          </cell>
          <cell r="H141" t="str">
            <v>DA</v>
          </cell>
          <cell r="I141" t="str">
            <v>+ Đất ở tại đô thị</v>
          </cell>
          <cell r="J141" t="str">
            <v>Tân Vạn</v>
          </cell>
          <cell r="K141" t="e">
            <v>#N/A</v>
          </cell>
          <cell r="L141" t="str">
            <v>ODT</v>
          </cell>
          <cell r="M141">
            <v>2.5500000000000003</v>
          </cell>
          <cell r="N141"/>
          <cell r="O141">
            <v>2.5500000000000003</v>
          </cell>
          <cell r="P141">
            <v>91</v>
          </cell>
          <cell r="Q141" t="str">
            <v>QĐTHO 1P</v>
          </cell>
          <cell r="R141">
            <v>2018</v>
          </cell>
          <cell r="S141" t="e">
            <v>#N/A</v>
          </cell>
          <cell r="T141"/>
          <cell r="U141"/>
          <cell r="V141"/>
          <cell r="W141">
            <v>-4.7999999999999154E-3</v>
          </cell>
          <cell r="X141">
            <v>2.5548000000000002</v>
          </cell>
          <cell r="Y141">
            <v>1.401</v>
          </cell>
          <cell r="Z141">
            <v>0.11020000000000001</v>
          </cell>
          <cell r="AA141">
            <v>0.11020000000000001</v>
          </cell>
          <cell r="AB141">
            <v>0</v>
          </cell>
          <cell r="AC141"/>
          <cell r="AD141">
            <v>1.22</v>
          </cell>
          <cell r="AE141">
            <v>0</v>
          </cell>
          <cell r="AF141">
            <v>0</v>
          </cell>
          <cell r="AG141">
            <v>0</v>
          </cell>
          <cell r="AH141">
            <v>7.0800000000000002E-2</v>
          </cell>
          <cell r="AI141">
            <v>0</v>
          </cell>
          <cell r="AJ141">
            <v>0</v>
          </cell>
          <cell r="AK141">
            <v>1.1537999999999999</v>
          </cell>
          <cell r="AL141">
            <v>0</v>
          </cell>
          <cell r="AM141">
            <v>0</v>
          </cell>
          <cell r="AN141">
            <v>0</v>
          </cell>
          <cell r="AO141">
            <v>0</v>
          </cell>
          <cell r="AP141">
            <v>0</v>
          </cell>
          <cell r="AQ141">
            <v>0</v>
          </cell>
          <cell r="AR141">
            <v>0</v>
          </cell>
          <cell r="AS141">
            <v>0</v>
          </cell>
          <cell r="AT141">
            <v>0.62839999999999996</v>
          </cell>
          <cell r="AU141">
            <v>0.17430000000000001</v>
          </cell>
          <cell r="AV141">
            <v>1.4100000000000001E-2</v>
          </cell>
          <cell r="AW141">
            <v>0.16020000000000001</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0.35110000000000008</v>
          </cell>
          <cell r="BR141">
            <v>0</v>
          </cell>
          <cell r="BS141">
            <v>0</v>
          </cell>
          <cell r="BT141">
            <v>0</v>
          </cell>
          <cell r="BU141">
            <v>0</v>
          </cell>
          <cell r="BV141">
            <v>0</v>
          </cell>
          <cell r="BW141">
            <v>0</v>
          </cell>
          <cell r="BX141">
            <v>0</v>
          </cell>
          <cell r="BY141">
            <v>0</v>
          </cell>
          <cell r="BZ141">
            <v>0</v>
          </cell>
          <cell r="CA141">
            <v>0</v>
          </cell>
          <cell r="CB141">
            <v>0</v>
          </cell>
          <cell r="CC141"/>
          <cell r="CD141"/>
        </row>
        <row r="142">
          <cell r="E142" t="str">
            <v>DA</v>
          </cell>
          <cell r="F142"/>
          <cell r="G142" t="str">
            <v>bienhoa875-1</v>
          </cell>
          <cell r="H142" t="str">
            <v>DA</v>
          </cell>
          <cell r="I142" t="str">
            <v xml:space="preserve">Khu nhà ở xã hội </v>
          </cell>
          <cell r="J142" t="str">
            <v>Tân Hòa</v>
          </cell>
          <cell r="K142" t="e">
            <v>#N/A</v>
          </cell>
          <cell r="L142" t="str">
            <v>ODT</v>
          </cell>
          <cell r="M142">
            <v>2.85</v>
          </cell>
          <cell r="N142"/>
          <cell r="O142">
            <v>2.85</v>
          </cell>
          <cell r="P142">
            <v>0</v>
          </cell>
          <cell r="Q142" t="str">
            <v>QĐTHO</v>
          </cell>
          <cell r="R142">
            <v>2021</v>
          </cell>
          <cell r="S142" t="e">
            <v>#N/A</v>
          </cell>
          <cell r="T142" t="str">
            <v>BCTM3.7</v>
          </cell>
          <cell r="U142" t="str">
            <v>- Văn bản số 3244/SXD-QLQHKT ngày 27/8/2021 của SXD về lập kế hoạch sử dụng đất năm 2022 các huyện và thành phố (lần 2)
- UBND tỉnh chấp thuận sử dụng vào mục tiêu nhà ở xã hội, chuẩn bị đấu thầu lựa chọn nhà đầu tư
- Văn bản số 668/TTPTQĐ-QLPTĐT ngày 19/08/2020 của TTPTQĐ tỉnh về việc đăng ký kế hoạch sử dụng đất năm 2021 trên địa bàn thành phố Biên Hòa</v>
          </cell>
          <cell r="V142"/>
          <cell r="W142">
            <v>0</v>
          </cell>
          <cell r="X142">
            <v>2.85</v>
          </cell>
          <cell r="Y142">
            <v>0</v>
          </cell>
          <cell r="Z142">
            <v>0</v>
          </cell>
          <cell r="AA142"/>
          <cell r="AB142"/>
          <cell r="AC142"/>
          <cell r="AD142"/>
          <cell r="AE142"/>
          <cell r="AF142"/>
          <cell r="AG142"/>
          <cell r="AH142"/>
          <cell r="AI142"/>
          <cell r="AJ142"/>
          <cell r="AK142">
            <v>2.85</v>
          </cell>
          <cell r="AL142"/>
          <cell r="AM142"/>
          <cell r="AN142"/>
          <cell r="AO142"/>
          <cell r="AP142"/>
          <cell r="AQ142"/>
          <cell r="AR142">
            <v>2.85</v>
          </cell>
          <cell r="AS142"/>
          <cell r="AT142"/>
          <cell r="AU142">
            <v>0</v>
          </cell>
          <cell r="AV142"/>
          <cell r="AW142"/>
          <cell r="AX142"/>
          <cell r="AY142"/>
          <cell r="AZ142"/>
          <cell r="BA142"/>
          <cell r="BB142"/>
          <cell r="BC142"/>
          <cell r="BD142"/>
          <cell r="BE142"/>
          <cell r="BF142"/>
          <cell r="BG142"/>
          <cell r="BH142"/>
          <cell r="BI142"/>
          <cell r="BJ142"/>
          <cell r="BK142"/>
          <cell r="BL142"/>
          <cell r="BM142"/>
          <cell r="BN142"/>
          <cell r="BO142"/>
          <cell r="BP142"/>
          <cell r="BQ142"/>
          <cell r="BR142"/>
          <cell r="BS142"/>
          <cell r="BT142"/>
          <cell r="BU142"/>
          <cell r="BV142"/>
          <cell r="BW142"/>
          <cell r="BX142"/>
          <cell r="BY142"/>
          <cell r="BZ142"/>
          <cell r="CA142"/>
          <cell r="CB142"/>
          <cell r="CC142"/>
          <cell r="CD142"/>
        </row>
        <row r="143">
          <cell r="E143" t="str">
            <v>DA</v>
          </cell>
          <cell r="F143"/>
          <cell r="G143" t="str">
            <v>bienhoa7333</v>
          </cell>
          <cell r="H143" t="str">
            <v>BS</v>
          </cell>
          <cell r="I143" t="str">
            <v>Mở rộng chợ Sặt</v>
          </cell>
          <cell r="J143" t="str">
            <v>Tân Biên</v>
          </cell>
          <cell r="K143" t="str">
            <v>BS</v>
          </cell>
          <cell r="L143" t="str">
            <v>DCH</v>
          </cell>
          <cell r="M143">
            <v>0.09</v>
          </cell>
          <cell r="N143"/>
          <cell r="O143">
            <v>0.01</v>
          </cell>
          <cell r="P143">
            <v>91</v>
          </cell>
          <cell r="Q143" t="str">
            <v>CTH</v>
          </cell>
          <cell r="R143">
            <v>2018</v>
          </cell>
          <cell r="S143" t="e">
            <v>#N/A</v>
          </cell>
          <cell r="T143" t="str">
            <v>BCTM3.7</v>
          </cell>
          <cell r="U143" t="str">
            <v>Ý kiến chỉ đạo của UBND tỉnh tại buổi tiếp xúc đối thoại giữa Bí thư Tỉnh ủy - CT.HĐND tỉnh với các hộ dân buôn bán kinh doanh tại chợ Sặt</v>
          </cell>
          <cell r="V143"/>
          <cell r="W143">
            <v>0</v>
          </cell>
          <cell r="X143">
            <v>0.01</v>
          </cell>
          <cell r="Y143">
            <v>0.01</v>
          </cell>
          <cell r="Z143">
            <v>0</v>
          </cell>
          <cell r="AA143"/>
          <cell r="AB143"/>
          <cell r="AC143"/>
          <cell r="AD143">
            <v>0.01</v>
          </cell>
          <cell r="AE143"/>
          <cell r="AF143"/>
          <cell r="AG143"/>
          <cell r="AH143"/>
          <cell r="AI143"/>
          <cell r="AJ143"/>
          <cell r="AK143">
            <v>0</v>
          </cell>
          <cell r="AL143"/>
          <cell r="AM143"/>
          <cell r="AN143"/>
          <cell r="AO143"/>
          <cell r="AP143"/>
          <cell r="AQ143"/>
          <cell r="AR143"/>
          <cell r="AS143"/>
          <cell r="AT143"/>
          <cell r="AU143">
            <v>0</v>
          </cell>
          <cell r="AV143"/>
          <cell r="AW143"/>
          <cell r="AX143"/>
          <cell r="AY143"/>
          <cell r="AZ143"/>
          <cell r="BA143"/>
          <cell r="BB143"/>
          <cell r="BC143"/>
          <cell r="BD143"/>
          <cell r="BE143"/>
          <cell r="BF143"/>
          <cell r="BG143"/>
          <cell r="BH143"/>
          <cell r="BI143"/>
          <cell r="BJ143"/>
          <cell r="BK143"/>
          <cell r="BL143"/>
          <cell r="BM143"/>
          <cell r="BN143"/>
          <cell r="BO143"/>
          <cell r="BP143"/>
          <cell r="BQ143"/>
          <cell r="BR143"/>
          <cell r="BS143"/>
          <cell r="BT143"/>
          <cell r="BU143"/>
          <cell r="BV143"/>
          <cell r="BW143"/>
          <cell r="BX143"/>
          <cell r="BY143"/>
          <cell r="BZ143"/>
          <cell r="CA143"/>
          <cell r="CB143"/>
          <cell r="CC143"/>
          <cell r="CD143"/>
        </row>
        <row r="144">
          <cell r="E144" t="str">
            <v>DA</v>
          </cell>
          <cell r="F144"/>
          <cell r="G144" t="str">
            <v>bienhoa1325</v>
          </cell>
          <cell r="H144" t="str">
            <v>DA</v>
          </cell>
          <cell r="I144" t="str">
            <v>Giáo xứ Tân Lộc</v>
          </cell>
          <cell r="J144" t="str">
            <v>Tân Mai</v>
          </cell>
          <cell r="K144" t="e">
            <v>#N/A</v>
          </cell>
          <cell r="L144" t="str">
            <v>TON</v>
          </cell>
          <cell r="M144">
            <v>7.0000000000000007E-2</v>
          </cell>
          <cell r="N144"/>
          <cell r="O144">
            <v>7.0000000000000007E-2</v>
          </cell>
          <cell r="P144">
            <v>1</v>
          </cell>
          <cell r="Q144" t="str">
            <v>CTH</v>
          </cell>
          <cell r="R144">
            <v>2022</v>
          </cell>
          <cell r="S144" t="e">
            <v>#N/A</v>
          </cell>
          <cell r="T144" t="str">
            <v>BCTM3.7</v>
          </cell>
          <cell r="U144" t="str">
            <v>Trình bổ sung do đã được Hội đồng nhân dân thông qua tại Nghị quyết 01</v>
          </cell>
          <cell r="V144" t="str">
            <v xml:space="preserve"> Văn bản số 2602/STNMT-CCQLĐĐ ngày 15/6/2016 của Sở TNMT </v>
          </cell>
          <cell r="W144">
            <v>0</v>
          </cell>
          <cell r="X144">
            <v>7.0000000000000007E-2</v>
          </cell>
          <cell r="Y144">
            <v>0</v>
          </cell>
          <cell r="Z144">
            <v>0</v>
          </cell>
          <cell r="AA144"/>
          <cell r="AB144"/>
          <cell r="AC144"/>
          <cell r="AD144"/>
          <cell r="AE144"/>
          <cell r="AF144"/>
          <cell r="AG144"/>
          <cell r="AH144"/>
          <cell r="AI144"/>
          <cell r="AJ144"/>
          <cell r="AK144">
            <v>7.0000000000000007E-2</v>
          </cell>
          <cell r="AL144"/>
          <cell r="AM144"/>
          <cell r="AN144"/>
          <cell r="AO144"/>
          <cell r="AP144"/>
          <cell r="AQ144"/>
          <cell r="AR144"/>
          <cell r="AS144"/>
          <cell r="AT144"/>
          <cell r="AU144">
            <v>0</v>
          </cell>
          <cell r="AV144"/>
          <cell r="AW144"/>
          <cell r="AX144"/>
          <cell r="AY144"/>
          <cell r="AZ144"/>
          <cell r="BA144"/>
          <cell r="BB144"/>
          <cell r="BC144"/>
          <cell r="BD144"/>
          <cell r="BE144"/>
          <cell r="BF144"/>
          <cell r="BG144"/>
          <cell r="BH144"/>
          <cell r="BI144"/>
          <cell r="BJ144"/>
          <cell r="BK144"/>
          <cell r="BL144"/>
          <cell r="BM144"/>
          <cell r="BN144"/>
          <cell r="BO144"/>
          <cell r="BP144"/>
          <cell r="BQ144">
            <v>7.0000000000000007E-2</v>
          </cell>
          <cell r="BR144"/>
          <cell r="BS144"/>
          <cell r="BT144"/>
          <cell r="BU144"/>
          <cell r="BV144"/>
          <cell r="BW144"/>
          <cell r="BX144"/>
          <cell r="BY144"/>
          <cell r="BZ144"/>
          <cell r="CA144"/>
          <cell r="CB144"/>
          <cell r="CC144"/>
          <cell r="CD144"/>
        </row>
        <row r="145">
          <cell r="E145" t="str">
            <v>DA</v>
          </cell>
          <cell r="F145"/>
          <cell r="G145" t="str">
            <v>bienhoa4003</v>
          </cell>
          <cell r="H145" t="str">
            <v>BS</v>
          </cell>
          <cell r="I145" t="str">
            <v>Khu tái định cư tại phường Phước Tân</v>
          </cell>
          <cell r="J145" t="str">
            <v>Phước Tân</v>
          </cell>
          <cell r="K145" t="str">
            <v>BS</v>
          </cell>
          <cell r="L145" t="str">
            <v>ODT</v>
          </cell>
          <cell r="M145">
            <v>49.32</v>
          </cell>
          <cell r="N145">
            <v>0</v>
          </cell>
          <cell r="O145">
            <v>49.32</v>
          </cell>
          <cell r="P145"/>
          <cell r="Q145"/>
          <cell r="R145">
            <v>2023</v>
          </cell>
          <cell r="S145"/>
          <cell r="T145"/>
          <cell r="U145" t="str">
            <v>Nghị quyết số 12/NQ-HĐND ngày 14/07/2023 của Hội đồng nhân dân tỉnh Đồng Nai về việc chủ trương đầu tư và điều chỉnh chủ trương đầu tư một số dự án đầu tư công trên địa bàn tỉnh Đồng Nai</v>
          </cell>
          <cell r="V145"/>
          <cell r="W145">
            <v>49.32</v>
          </cell>
          <cell r="X145">
            <v>0</v>
          </cell>
          <cell r="Y145">
            <v>0</v>
          </cell>
          <cell r="Z145">
            <v>0</v>
          </cell>
          <cell r="AA145"/>
          <cell r="AB145"/>
          <cell r="AC145"/>
          <cell r="AD145"/>
          <cell r="AE145"/>
          <cell r="AF145"/>
          <cell r="AG145"/>
          <cell r="AH145"/>
          <cell r="AI145"/>
          <cell r="AJ145"/>
          <cell r="AK145">
            <v>0</v>
          </cell>
          <cell r="AL145"/>
          <cell r="AM145"/>
          <cell r="AN145"/>
          <cell r="AO145"/>
          <cell r="AP145"/>
          <cell r="AQ145"/>
          <cell r="AR145"/>
          <cell r="AS145"/>
          <cell r="AT145"/>
          <cell r="AU145">
            <v>0</v>
          </cell>
          <cell r="AV145"/>
          <cell r="AW145"/>
          <cell r="AX145"/>
          <cell r="AY145"/>
          <cell r="AZ145"/>
          <cell r="BA145"/>
          <cell r="BB145"/>
          <cell r="BC145"/>
          <cell r="BD145"/>
          <cell r="BE145"/>
          <cell r="BF145"/>
          <cell r="BG145"/>
          <cell r="BH145"/>
          <cell r="BI145"/>
          <cell r="BJ145"/>
          <cell r="BK145"/>
          <cell r="BL145"/>
          <cell r="BM145"/>
          <cell r="BN145"/>
          <cell r="BO145"/>
          <cell r="BP145"/>
          <cell r="BQ145"/>
          <cell r="BR145"/>
          <cell r="BS145"/>
          <cell r="BT145"/>
          <cell r="BU145"/>
          <cell r="BV145"/>
          <cell r="BW145"/>
          <cell r="BX145"/>
          <cell r="BY145"/>
          <cell r="BZ145"/>
          <cell r="CA145"/>
          <cell r="CB145"/>
          <cell r="CC145"/>
          <cell r="CD145"/>
        </row>
        <row r="146">
          <cell r="E146"/>
          <cell r="F146"/>
          <cell r="G146" t="str">
            <v>bienhoa4003</v>
          </cell>
          <cell r="H146"/>
          <cell r="I146" t="str">
            <v>+ đất ở</v>
          </cell>
          <cell r="J146" t="str">
            <v>Phước Tân</v>
          </cell>
          <cell r="K146" t="str">
            <v>BS</v>
          </cell>
          <cell r="L146" t="str">
            <v>ODT</v>
          </cell>
          <cell r="M146">
            <v>40.020000000000003</v>
          </cell>
          <cell r="N146">
            <v>0</v>
          </cell>
          <cell r="O146">
            <v>40.020000000000003</v>
          </cell>
          <cell r="P146"/>
          <cell r="Q146"/>
          <cell r="R146"/>
          <cell r="S146"/>
          <cell r="T146"/>
          <cell r="U146"/>
          <cell r="V146"/>
          <cell r="W146">
            <v>0</v>
          </cell>
          <cell r="X146">
            <v>40.019999999999996</v>
          </cell>
          <cell r="Y146">
            <v>37.58</v>
          </cell>
          <cell r="Z146">
            <v>35.39</v>
          </cell>
          <cell r="AA146">
            <v>14.53</v>
          </cell>
          <cell r="AB146">
            <v>20.86</v>
          </cell>
          <cell r="AC146">
            <v>0.67</v>
          </cell>
          <cell r="AD146">
            <v>1.47</v>
          </cell>
          <cell r="AE146"/>
          <cell r="AF146"/>
          <cell r="AG146"/>
          <cell r="AH146">
            <v>0.05</v>
          </cell>
          <cell r="AI146"/>
          <cell r="AJ146"/>
          <cell r="AK146">
            <v>2.4400000000000004</v>
          </cell>
          <cell r="AL146"/>
          <cell r="AM146"/>
          <cell r="AN146"/>
          <cell r="AO146"/>
          <cell r="AP146"/>
          <cell r="AQ146"/>
          <cell r="AR146"/>
          <cell r="AS146"/>
          <cell r="AT146"/>
          <cell r="AU146">
            <v>1.32</v>
          </cell>
          <cell r="AV146">
            <v>1.05</v>
          </cell>
          <cell r="AW146">
            <v>0.27</v>
          </cell>
          <cell r="AX146"/>
          <cell r="AY146"/>
          <cell r="AZ146"/>
          <cell r="BA146"/>
          <cell r="BB146"/>
          <cell r="BC146"/>
          <cell r="BD146"/>
          <cell r="BE146"/>
          <cell r="BF146"/>
          <cell r="BG146"/>
          <cell r="BH146"/>
          <cell r="BI146"/>
          <cell r="BJ146"/>
          <cell r="BK146"/>
          <cell r="BL146"/>
          <cell r="BM146"/>
          <cell r="BN146"/>
          <cell r="BO146"/>
          <cell r="BP146"/>
          <cell r="BQ146">
            <v>1.1200000000000001</v>
          </cell>
          <cell r="BR146"/>
          <cell r="BS146"/>
          <cell r="BT146"/>
          <cell r="BU146"/>
          <cell r="BV146"/>
          <cell r="BW146"/>
          <cell r="BX146"/>
          <cell r="BY146"/>
          <cell r="BZ146"/>
          <cell r="CA146"/>
          <cell r="CB146"/>
          <cell r="CC146"/>
          <cell r="CD146"/>
        </row>
        <row r="147">
          <cell r="E147"/>
          <cell r="F147"/>
          <cell r="G147" t="str">
            <v>bienhoa4003</v>
          </cell>
          <cell r="H147"/>
          <cell r="I147" t="str">
            <v>+ Đất giao thông</v>
          </cell>
          <cell r="J147" t="str">
            <v>Phước Tân</v>
          </cell>
          <cell r="K147" t="str">
            <v>BS</v>
          </cell>
          <cell r="L147" t="str">
            <v>DGT</v>
          </cell>
          <cell r="M147">
            <v>9.3000000000000007</v>
          </cell>
          <cell r="N147">
            <v>0</v>
          </cell>
          <cell r="O147">
            <v>9.3000000000000007</v>
          </cell>
          <cell r="P147"/>
          <cell r="Q147"/>
          <cell r="R147"/>
          <cell r="S147"/>
          <cell r="T147"/>
          <cell r="U147"/>
          <cell r="V147"/>
          <cell r="W147">
            <v>0</v>
          </cell>
          <cell r="X147">
            <v>9.2999999999999989</v>
          </cell>
          <cell r="Y147">
            <v>8.129999999999999</v>
          </cell>
          <cell r="Z147">
            <v>7.09</v>
          </cell>
          <cell r="AA147">
            <v>2.13</v>
          </cell>
          <cell r="AB147">
            <v>4.96</v>
          </cell>
          <cell r="AC147">
            <v>0.35000000000000003</v>
          </cell>
          <cell r="AD147">
            <v>0.69</v>
          </cell>
          <cell r="AE147"/>
          <cell r="AF147"/>
          <cell r="AG147"/>
          <cell r="AH147"/>
          <cell r="AI147"/>
          <cell r="AJ147"/>
          <cell r="AK147">
            <v>1.17</v>
          </cell>
          <cell r="AL147"/>
          <cell r="AM147"/>
          <cell r="AN147"/>
          <cell r="AO147"/>
          <cell r="AP147"/>
          <cell r="AQ147"/>
          <cell r="AR147"/>
          <cell r="AS147"/>
          <cell r="AT147"/>
          <cell r="AU147">
            <v>0.28000000000000003</v>
          </cell>
          <cell r="AV147">
            <v>0.19</v>
          </cell>
          <cell r="AW147">
            <v>7.0000000000000007E-2</v>
          </cell>
          <cell r="AX147"/>
          <cell r="AY147"/>
          <cell r="AZ147"/>
          <cell r="BA147"/>
          <cell r="BB147"/>
          <cell r="BC147"/>
          <cell r="BD147"/>
          <cell r="BE147"/>
          <cell r="BF147"/>
          <cell r="BG147">
            <v>0.02</v>
          </cell>
          <cell r="BH147"/>
          <cell r="BI147"/>
          <cell r="BJ147"/>
          <cell r="BK147"/>
          <cell r="BL147"/>
          <cell r="BM147"/>
          <cell r="BN147"/>
          <cell r="BO147"/>
          <cell r="BP147"/>
          <cell r="BQ147">
            <v>0.88</v>
          </cell>
          <cell r="BR147"/>
          <cell r="BS147"/>
          <cell r="BT147"/>
          <cell r="BU147">
            <v>0.01</v>
          </cell>
          <cell r="BV147"/>
          <cell r="BW147"/>
          <cell r="BX147"/>
          <cell r="BY147"/>
          <cell r="BZ147"/>
          <cell r="CA147"/>
          <cell r="CB147"/>
          <cell r="CC147"/>
          <cell r="CD147"/>
        </row>
        <row r="148">
          <cell r="E148" t="str">
            <v>DA</v>
          </cell>
          <cell r="F148"/>
          <cell r="G148" t="str">
            <v>bienhoa4004</v>
          </cell>
          <cell r="H148" t="str">
            <v>BS</v>
          </cell>
          <cell r="I148" t="str">
            <v>Khu tái định cư tại phường Tam Phước</v>
          </cell>
          <cell r="J148" t="str">
            <v>Tam Phước</v>
          </cell>
          <cell r="K148" t="str">
            <v>BS</v>
          </cell>
          <cell r="L148" t="str">
            <v>ODT</v>
          </cell>
          <cell r="M148">
            <v>31.52</v>
          </cell>
          <cell r="N148">
            <v>0</v>
          </cell>
          <cell r="O148">
            <v>31.52</v>
          </cell>
          <cell r="P148"/>
          <cell r="Q148"/>
          <cell r="R148">
            <v>2023</v>
          </cell>
          <cell r="S148"/>
          <cell r="T148"/>
          <cell r="U148" t="str">
            <v>Nghị quyết số 12/NQ-HĐND ngày 14/07/2023 của Hội đồng nhân dân tỉnh Đồng Nai về việc chủ trương đầu tư và điều chỉnh chủ trương đầu tư một số dự án đầu tư công trên địa bàn tỉnh Đồng Nai</v>
          </cell>
          <cell r="V148"/>
          <cell r="W148">
            <v>31.52</v>
          </cell>
          <cell r="X148">
            <v>0</v>
          </cell>
          <cell r="Y148">
            <v>0</v>
          </cell>
          <cell r="Z148">
            <v>0</v>
          </cell>
          <cell r="AA148"/>
          <cell r="AB148"/>
          <cell r="AC148"/>
          <cell r="AD148"/>
          <cell r="AE148"/>
          <cell r="AF148"/>
          <cell r="AG148"/>
          <cell r="AH148"/>
          <cell r="AI148"/>
          <cell r="AJ148"/>
          <cell r="AK148">
            <v>0</v>
          </cell>
          <cell r="AL148"/>
          <cell r="AM148"/>
          <cell r="AN148"/>
          <cell r="AO148"/>
          <cell r="AP148"/>
          <cell r="AQ148"/>
          <cell r="AR148"/>
          <cell r="AS148"/>
          <cell r="AT148"/>
          <cell r="AU148">
            <v>0</v>
          </cell>
          <cell r="AV148"/>
          <cell r="AW148"/>
          <cell r="AX148"/>
          <cell r="AY148"/>
          <cell r="AZ148"/>
          <cell r="BA148"/>
          <cell r="BB148"/>
          <cell r="BC148"/>
          <cell r="BD148"/>
          <cell r="BE148"/>
          <cell r="BF148"/>
          <cell r="BG148"/>
          <cell r="BH148"/>
          <cell r="BI148"/>
          <cell r="BJ148"/>
          <cell r="BK148"/>
          <cell r="BL148"/>
          <cell r="BM148"/>
          <cell r="BN148"/>
          <cell r="BO148"/>
          <cell r="BP148"/>
          <cell r="BQ148"/>
          <cell r="BR148"/>
          <cell r="BS148"/>
          <cell r="BT148"/>
          <cell r="BU148"/>
          <cell r="BV148"/>
          <cell r="BW148"/>
          <cell r="BX148"/>
          <cell r="BY148"/>
          <cell r="BZ148"/>
          <cell r="CA148"/>
          <cell r="CB148"/>
          <cell r="CC148"/>
          <cell r="CD148"/>
        </row>
        <row r="149">
          <cell r="E149"/>
          <cell r="F149"/>
          <cell r="G149" t="str">
            <v>bienhoa4004</v>
          </cell>
          <cell r="H149"/>
          <cell r="I149" t="str">
            <v>+ Đất công viên cây xanh</v>
          </cell>
          <cell r="J149" t="str">
            <v>Tam Phước</v>
          </cell>
          <cell r="K149"/>
          <cell r="L149" t="str">
            <v>DVKV</v>
          </cell>
          <cell r="M149">
            <v>1.2</v>
          </cell>
          <cell r="N149">
            <v>0</v>
          </cell>
          <cell r="O149">
            <v>1.2</v>
          </cell>
          <cell r="P149"/>
          <cell r="Q149"/>
          <cell r="R149"/>
          <cell r="S149"/>
          <cell r="T149"/>
          <cell r="U149"/>
          <cell r="V149"/>
          <cell r="W149">
            <v>0</v>
          </cell>
          <cell r="X149">
            <v>1.2</v>
          </cell>
          <cell r="Y149">
            <v>1.2</v>
          </cell>
          <cell r="Z149">
            <v>0</v>
          </cell>
          <cell r="AA149"/>
          <cell r="AB149"/>
          <cell r="AC149">
            <v>1.2</v>
          </cell>
          <cell r="AD149"/>
          <cell r="AE149"/>
          <cell r="AF149"/>
          <cell r="AG149"/>
          <cell r="AH149"/>
          <cell r="AI149"/>
          <cell r="AJ149"/>
          <cell r="AK149"/>
          <cell r="AL149"/>
          <cell r="AM149"/>
          <cell r="AN149"/>
          <cell r="AO149"/>
          <cell r="AP149"/>
          <cell r="AQ149"/>
          <cell r="AR149"/>
          <cell r="AS149"/>
          <cell r="AT149"/>
          <cell r="AU149"/>
          <cell r="AV149"/>
          <cell r="AW149"/>
          <cell r="AX149"/>
          <cell r="AY149"/>
          <cell r="AZ149"/>
          <cell r="BA149"/>
          <cell r="BB149"/>
          <cell r="BC149"/>
          <cell r="BD149"/>
          <cell r="BE149"/>
          <cell r="BF149"/>
          <cell r="BG149"/>
          <cell r="BH149"/>
          <cell r="BI149"/>
          <cell r="BJ149"/>
          <cell r="BK149"/>
          <cell r="BL149"/>
          <cell r="BM149"/>
          <cell r="BN149"/>
          <cell r="BO149"/>
          <cell r="BP149"/>
          <cell r="BQ149"/>
          <cell r="BR149"/>
          <cell r="BS149"/>
          <cell r="BT149"/>
          <cell r="BU149"/>
          <cell r="BV149"/>
          <cell r="BW149"/>
          <cell r="BX149"/>
          <cell r="BY149"/>
          <cell r="BZ149"/>
          <cell r="CA149"/>
          <cell r="CB149"/>
          <cell r="CC149"/>
          <cell r="CD149"/>
        </row>
        <row r="150">
          <cell r="E150"/>
          <cell r="F150"/>
          <cell r="G150" t="str">
            <v>bienhoa4004</v>
          </cell>
          <cell r="H150"/>
          <cell r="I150" t="str">
            <v>+ y tế</v>
          </cell>
          <cell r="J150" t="str">
            <v>Tam Phước</v>
          </cell>
          <cell r="K150"/>
          <cell r="L150" t="str">
            <v>DYT</v>
          </cell>
          <cell r="M150">
            <v>0.35</v>
          </cell>
          <cell r="N150">
            <v>0</v>
          </cell>
          <cell r="O150">
            <v>0.35</v>
          </cell>
          <cell r="P150"/>
          <cell r="Q150"/>
          <cell r="R150"/>
          <cell r="S150"/>
          <cell r="T150"/>
          <cell r="U150"/>
          <cell r="V150"/>
          <cell r="W150">
            <v>0</v>
          </cell>
          <cell r="X150">
            <v>0.35</v>
          </cell>
          <cell r="Y150">
            <v>0.35</v>
          </cell>
          <cell r="Z150">
            <v>0</v>
          </cell>
          <cell r="AA150"/>
          <cell r="AB150"/>
          <cell r="AC150">
            <v>0.35</v>
          </cell>
          <cell r="AD150"/>
          <cell r="AE150"/>
          <cell r="AF150"/>
          <cell r="AG150"/>
          <cell r="AH150"/>
          <cell r="AI150"/>
          <cell r="AJ150"/>
          <cell r="AK150"/>
          <cell r="AL150"/>
          <cell r="AM150"/>
          <cell r="AN150"/>
          <cell r="AO150"/>
          <cell r="AP150"/>
          <cell r="AQ150"/>
          <cell r="AR150"/>
          <cell r="AS150"/>
          <cell r="AT150"/>
          <cell r="AU150"/>
          <cell r="AV150"/>
          <cell r="AW150"/>
          <cell r="AX150"/>
          <cell r="AY150"/>
          <cell r="AZ150"/>
          <cell r="BA150"/>
          <cell r="BB150"/>
          <cell r="BC150"/>
          <cell r="BD150"/>
          <cell r="BE150"/>
          <cell r="BF150"/>
          <cell r="BG150"/>
          <cell r="BH150"/>
          <cell r="BI150"/>
          <cell r="BJ150"/>
          <cell r="BK150"/>
          <cell r="BL150"/>
          <cell r="BM150"/>
          <cell r="BN150"/>
          <cell r="BO150"/>
          <cell r="BP150"/>
          <cell r="BQ150"/>
          <cell r="BR150"/>
          <cell r="BS150"/>
          <cell r="BT150"/>
          <cell r="BU150"/>
          <cell r="BV150"/>
          <cell r="BW150"/>
          <cell r="BX150"/>
          <cell r="BY150"/>
          <cell r="BZ150"/>
          <cell r="CA150"/>
          <cell r="CB150"/>
          <cell r="CC150"/>
          <cell r="CD150"/>
        </row>
        <row r="151">
          <cell r="E151"/>
          <cell r="F151"/>
          <cell r="G151" t="str">
            <v>bienhoa4004</v>
          </cell>
          <cell r="H151"/>
          <cell r="I151" t="str">
            <v>+ Đất trụ sở cơ quan</v>
          </cell>
          <cell r="J151" t="str">
            <v>Tam Phước</v>
          </cell>
          <cell r="K151"/>
          <cell r="L151" t="str">
            <v>TSC</v>
          </cell>
          <cell r="M151">
            <v>0.2</v>
          </cell>
          <cell r="N151">
            <v>0</v>
          </cell>
          <cell r="O151">
            <v>0.2</v>
          </cell>
          <cell r="P151"/>
          <cell r="Q151"/>
          <cell r="R151"/>
          <cell r="S151"/>
          <cell r="T151"/>
          <cell r="U151"/>
          <cell r="V151"/>
          <cell r="W151">
            <v>0</v>
          </cell>
          <cell r="X151">
            <v>0.2</v>
          </cell>
          <cell r="Y151">
            <v>0.2</v>
          </cell>
          <cell r="Z151">
            <v>0</v>
          </cell>
          <cell r="AA151"/>
          <cell r="AB151"/>
          <cell r="AC151">
            <v>0.2</v>
          </cell>
          <cell r="AD151"/>
          <cell r="AE151"/>
          <cell r="AF151"/>
          <cell r="AG151"/>
          <cell r="AH151"/>
          <cell r="AI151"/>
          <cell r="AJ151"/>
          <cell r="AK151"/>
          <cell r="AL151"/>
          <cell r="AM151"/>
          <cell r="AN151"/>
          <cell r="AO151"/>
          <cell r="AP151"/>
          <cell r="AQ151"/>
          <cell r="AR151"/>
          <cell r="AS151"/>
          <cell r="AT151"/>
          <cell r="AU151"/>
          <cell r="AV151"/>
          <cell r="AW151"/>
          <cell r="AX151"/>
          <cell r="AY151"/>
          <cell r="AZ151"/>
          <cell r="BA151"/>
          <cell r="BB151"/>
          <cell r="BC151"/>
          <cell r="BD151"/>
          <cell r="BE151"/>
          <cell r="BF151"/>
          <cell r="BG151"/>
          <cell r="BH151"/>
          <cell r="BI151"/>
          <cell r="BJ151"/>
          <cell r="BK151"/>
          <cell r="BL151"/>
          <cell r="BM151"/>
          <cell r="BN151"/>
          <cell r="BO151"/>
          <cell r="BP151"/>
          <cell r="BQ151"/>
          <cell r="BR151"/>
          <cell r="BS151"/>
          <cell r="BT151"/>
          <cell r="BU151"/>
          <cell r="BV151"/>
          <cell r="BW151"/>
          <cell r="BX151"/>
          <cell r="BY151"/>
          <cell r="BZ151"/>
          <cell r="CA151"/>
          <cell r="CB151"/>
          <cell r="CC151"/>
          <cell r="CD151"/>
        </row>
        <row r="152">
          <cell r="E152"/>
          <cell r="F152"/>
          <cell r="G152" t="str">
            <v>bienhoa4004</v>
          </cell>
          <cell r="H152"/>
          <cell r="I152" t="str">
            <v>+ Đất giao thông</v>
          </cell>
          <cell r="J152" t="str">
            <v>Tam Phước</v>
          </cell>
          <cell r="K152"/>
          <cell r="L152" t="str">
            <v>DGT</v>
          </cell>
          <cell r="M152">
            <v>8.02</v>
          </cell>
          <cell r="N152">
            <v>0</v>
          </cell>
          <cell r="O152">
            <v>8.02</v>
          </cell>
          <cell r="P152"/>
          <cell r="Q152"/>
          <cell r="R152"/>
          <cell r="S152"/>
          <cell r="T152"/>
          <cell r="U152"/>
          <cell r="V152"/>
          <cell r="W152">
            <v>0</v>
          </cell>
          <cell r="X152">
            <v>8.02</v>
          </cell>
          <cell r="Y152">
            <v>6.9300000000000006</v>
          </cell>
          <cell r="Z152">
            <v>0</v>
          </cell>
          <cell r="AA152"/>
          <cell r="AB152"/>
          <cell r="AC152">
            <v>4.99</v>
          </cell>
          <cell r="AD152">
            <v>1.75</v>
          </cell>
          <cell r="AE152"/>
          <cell r="AF152"/>
          <cell r="AG152">
            <v>0.03</v>
          </cell>
          <cell r="AH152">
            <v>0.16</v>
          </cell>
          <cell r="AI152"/>
          <cell r="AJ152"/>
          <cell r="AK152">
            <v>1.0899999999999999</v>
          </cell>
          <cell r="AL152"/>
          <cell r="AM152"/>
          <cell r="AN152"/>
          <cell r="AO152"/>
          <cell r="AP152"/>
          <cell r="AQ152"/>
          <cell r="AR152">
            <v>7.0000000000000007E-2</v>
          </cell>
          <cell r="AS152"/>
          <cell r="AT152"/>
          <cell r="AU152">
            <v>0.42</v>
          </cell>
          <cell r="AV152">
            <v>0.35</v>
          </cell>
          <cell r="AW152">
            <v>7.0000000000000007E-2</v>
          </cell>
          <cell r="AX152"/>
          <cell r="AY152"/>
          <cell r="AZ152"/>
          <cell r="BA152"/>
          <cell r="BB152"/>
          <cell r="BC152"/>
          <cell r="BD152"/>
          <cell r="BE152"/>
          <cell r="BF152"/>
          <cell r="BG152"/>
          <cell r="BH152"/>
          <cell r="BI152"/>
          <cell r="BJ152"/>
          <cell r="BK152"/>
          <cell r="BL152"/>
          <cell r="BM152"/>
          <cell r="BN152"/>
          <cell r="BO152"/>
          <cell r="BP152"/>
          <cell r="BQ152">
            <v>0.59</v>
          </cell>
          <cell r="BR152"/>
          <cell r="BS152"/>
          <cell r="BT152"/>
          <cell r="BU152"/>
          <cell r="BV152">
            <v>0.01</v>
          </cell>
          <cell r="BW152"/>
          <cell r="BX152"/>
          <cell r="BY152"/>
          <cell r="BZ152"/>
          <cell r="CA152"/>
          <cell r="CB152"/>
          <cell r="CC152"/>
          <cell r="CD152"/>
        </row>
        <row r="153">
          <cell r="E153"/>
          <cell r="F153"/>
          <cell r="G153" t="str">
            <v>bienhoa4004</v>
          </cell>
          <cell r="H153"/>
          <cell r="I153" t="str">
            <v>+ Đất Ở</v>
          </cell>
          <cell r="J153" t="str">
            <v>Tam Phước</v>
          </cell>
          <cell r="K153"/>
          <cell r="L153" t="str">
            <v>ODT</v>
          </cell>
          <cell r="M153">
            <v>21.75</v>
          </cell>
          <cell r="N153">
            <v>0</v>
          </cell>
          <cell r="O153">
            <v>21.75</v>
          </cell>
          <cell r="P153"/>
          <cell r="Q153"/>
          <cell r="R153"/>
          <cell r="S153"/>
          <cell r="T153"/>
          <cell r="U153"/>
          <cell r="V153"/>
          <cell r="W153">
            <v>0</v>
          </cell>
          <cell r="X153">
            <v>21.749999999999996</v>
          </cell>
          <cell r="Y153">
            <v>20.619999999999997</v>
          </cell>
          <cell r="Z153">
            <v>0</v>
          </cell>
          <cell r="AA153"/>
          <cell r="AB153"/>
          <cell r="AC153">
            <v>20.509999999999998</v>
          </cell>
          <cell r="AD153">
            <v>0.11</v>
          </cell>
          <cell r="AE153"/>
          <cell r="AF153"/>
          <cell r="AG153"/>
          <cell r="AH153"/>
          <cell r="AI153"/>
          <cell r="AJ153"/>
          <cell r="AK153">
            <v>1.1299999999999999</v>
          </cell>
          <cell r="AL153"/>
          <cell r="AM153"/>
          <cell r="AN153"/>
          <cell r="AO153"/>
          <cell r="AP153"/>
          <cell r="AQ153"/>
          <cell r="AR153"/>
          <cell r="AS153"/>
          <cell r="AT153"/>
          <cell r="AU153">
            <v>0.35</v>
          </cell>
          <cell r="AV153">
            <v>0.35</v>
          </cell>
          <cell r="AW153"/>
          <cell r="AX153"/>
          <cell r="AY153"/>
          <cell r="AZ153"/>
          <cell r="BA153"/>
          <cell r="BB153"/>
          <cell r="BC153"/>
          <cell r="BD153"/>
          <cell r="BE153"/>
          <cell r="BF153"/>
          <cell r="BG153"/>
          <cell r="BH153"/>
          <cell r="BI153"/>
          <cell r="BJ153"/>
          <cell r="BK153"/>
          <cell r="BL153"/>
          <cell r="BM153"/>
          <cell r="BN153"/>
          <cell r="BO153"/>
          <cell r="BP153"/>
          <cell r="BQ153">
            <v>0.78</v>
          </cell>
          <cell r="BR153"/>
          <cell r="BS153"/>
          <cell r="BT153"/>
          <cell r="BU153"/>
          <cell r="BV153"/>
          <cell r="BW153"/>
          <cell r="BX153"/>
          <cell r="BY153"/>
          <cell r="BZ153"/>
          <cell r="CA153"/>
          <cell r="CB153"/>
          <cell r="CC153"/>
          <cell r="CD153"/>
        </row>
        <row r="154">
          <cell r="E154"/>
          <cell r="F154"/>
          <cell r="G154"/>
          <cell r="H154" t="e">
            <v>#N/A</v>
          </cell>
          <cell r="I154" t="str">
            <v>d) Dự án xây dựng khu đô thị mới, khu dân cư nông thôn mới; chỉnh trang đô thị, khu dân cư nông thôn; cụm công nghiệp; khu sản xuất, chế biến nông sản, lâm sản, thủy sản, hải sản tập trung; dự án phát triển rừng phòng hộ, rừng đặc dụng</v>
          </cell>
          <cell r="J154"/>
          <cell r="K154" t="e">
            <v>#N/A</v>
          </cell>
          <cell r="L154"/>
          <cell r="M154"/>
          <cell r="N154"/>
          <cell r="O154"/>
          <cell r="P154"/>
          <cell r="Q154"/>
          <cell r="R154"/>
          <cell r="S154" t="e">
            <v>#N/A</v>
          </cell>
          <cell r="T154" t="str">
            <v>BCTM3.7</v>
          </cell>
          <cell r="U154"/>
          <cell r="V154"/>
          <cell r="W154">
            <v>0</v>
          </cell>
          <cell r="X154">
            <v>0</v>
          </cell>
          <cell r="Y154">
            <v>0</v>
          </cell>
          <cell r="Z154">
            <v>0</v>
          </cell>
          <cell r="AA154"/>
          <cell r="AB154"/>
          <cell r="AC154"/>
          <cell r="AD154"/>
          <cell r="AE154"/>
          <cell r="AF154"/>
          <cell r="AG154"/>
          <cell r="AH154"/>
          <cell r="AI154"/>
          <cell r="AJ154"/>
          <cell r="AK154">
            <v>0</v>
          </cell>
          <cell r="AL154"/>
          <cell r="AM154"/>
          <cell r="AN154"/>
          <cell r="AO154"/>
          <cell r="AP154"/>
          <cell r="AQ154"/>
          <cell r="AR154"/>
          <cell r="AS154"/>
          <cell r="AT154"/>
          <cell r="AU154">
            <v>0</v>
          </cell>
          <cell r="AV154"/>
          <cell r="AW154"/>
          <cell r="AX154"/>
          <cell r="AY154"/>
          <cell r="AZ154"/>
          <cell r="BA154"/>
          <cell r="BB154"/>
          <cell r="BC154"/>
          <cell r="BD154"/>
          <cell r="BE154"/>
          <cell r="BF154"/>
          <cell r="BG154"/>
          <cell r="BH154"/>
          <cell r="BI154"/>
          <cell r="BJ154"/>
          <cell r="BK154"/>
          <cell r="BL154"/>
          <cell r="BM154"/>
          <cell r="BN154"/>
          <cell r="BO154"/>
          <cell r="BP154"/>
          <cell r="BQ154"/>
          <cell r="BR154"/>
          <cell r="BS154"/>
          <cell r="BT154"/>
          <cell r="BU154"/>
          <cell r="BV154"/>
          <cell r="BW154"/>
          <cell r="BX154"/>
          <cell r="BY154"/>
          <cell r="BZ154"/>
          <cell r="CA154"/>
          <cell r="CB154"/>
          <cell r="CC154"/>
          <cell r="CD154"/>
        </row>
        <row r="155">
          <cell r="E155" t="str">
            <v>DA</v>
          </cell>
          <cell r="F155"/>
          <cell r="G155" t="str">
            <v>bienhoa1902</v>
          </cell>
          <cell r="H155" t="str">
            <v>DA</v>
          </cell>
          <cell r="I155" t="str">
            <v>Hạ tầng khu dân cư, thương mại và tái định cư 6,30 ha</v>
          </cell>
          <cell r="J155" t="str">
            <v>Bửu Long</v>
          </cell>
          <cell r="K155" t="e">
            <v>#N/A</v>
          </cell>
          <cell r="L155" t="str">
            <v>ODT</v>
          </cell>
          <cell r="M155">
            <v>6.3</v>
          </cell>
          <cell r="N155"/>
          <cell r="O155">
            <v>6.3</v>
          </cell>
          <cell r="P155">
            <v>24</v>
          </cell>
          <cell r="Q155" t="str">
            <v>CTĐT</v>
          </cell>
          <cell r="R155">
            <v>2021</v>
          </cell>
          <cell r="S155" t="e">
            <v>#N/A</v>
          </cell>
          <cell r="T155" t="str">
            <v>BCTM3.7</v>
          </cell>
          <cell r="U155" t="str">
            <v>Nghị quyết số 96/NQ-HĐND ngày 12/12/2019 về việc sửa đổi, bổ sung quyết định chủ trương đầu tư các dự án nhóm B, trọng điểm nhóm C trong kế hoạch vốn đầu tư công trung hạn 5 năm</v>
          </cell>
          <cell r="V155" t="str">
            <v>- Nghị quyết số 60/NQ-HĐND ngày 13/10/2022 về việc điều chỉnh, bổ sung kế hoạch đầu tư công năm 2022 nguồn vốn ngân sách TP Biên Hòa (lần 2)
- Quyết định số 5413/QĐ-UBND ngày 05/8/2021 của UBND TP.Biên Hòa v/v giao điều chỉnh, bổ sung kế hoạch đầu tư công năm 2021 nguồn vốn ngân sách TP.Biên Hòa (lần 1)</v>
          </cell>
          <cell r="W155">
            <v>0</v>
          </cell>
          <cell r="X155">
            <v>6.3</v>
          </cell>
          <cell r="Y155">
            <v>6.3</v>
          </cell>
          <cell r="Z155">
            <v>0</v>
          </cell>
          <cell r="AA155"/>
          <cell r="AB155"/>
          <cell r="AC155"/>
          <cell r="AD155">
            <v>6.3</v>
          </cell>
          <cell r="AE155"/>
          <cell r="AF155"/>
          <cell r="AG155"/>
          <cell r="AH155"/>
          <cell r="AI155"/>
          <cell r="AJ155"/>
          <cell r="AK155">
            <v>0</v>
          </cell>
          <cell r="AL155"/>
          <cell r="AM155"/>
          <cell r="AN155"/>
          <cell r="AO155"/>
          <cell r="AP155"/>
          <cell r="AQ155"/>
          <cell r="AR155"/>
          <cell r="AS155"/>
          <cell r="AT155"/>
          <cell r="AU155">
            <v>0</v>
          </cell>
          <cell r="AV155"/>
          <cell r="AW155"/>
          <cell r="AX155"/>
          <cell r="AY155"/>
          <cell r="AZ155"/>
          <cell r="BA155"/>
          <cell r="BB155"/>
          <cell r="BC155"/>
          <cell r="BD155"/>
          <cell r="BE155"/>
          <cell r="BF155"/>
          <cell r="BG155"/>
          <cell r="BH155"/>
          <cell r="BI155"/>
          <cell r="BJ155"/>
          <cell r="BK155"/>
          <cell r="BL155"/>
          <cell r="BM155"/>
          <cell r="BN155"/>
          <cell r="BO155"/>
          <cell r="BP155"/>
          <cell r="BQ155"/>
          <cell r="BR155"/>
          <cell r="BS155"/>
          <cell r="BT155"/>
          <cell r="BU155"/>
          <cell r="BV155"/>
          <cell r="BW155"/>
          <cell r="BX155"/>
          <cell r="BY155"/>
          <cell r="BZ155"/>
          <cell r="CA155"/>
          <cell r="CB155"/>
          <cell r="CC155"/>
          <cell r="CD155"/>
        </row>
        <row r="156">
          <cell r="E156" t="str">
            <v>DA</v>
          </cell>
          <cell r="F156"/>
          <cell r="G156" t="str">
            <v>bienhoa765</v>
          </cell>
          <cell r="H156" t="str">
            <v>BS</v>
          </cell>
          <cell r="I156" t="str">
            <v>Dự án Khu nhà ở biệt thự vườn và khu tái định cư tại núi Dòng Dài</v>
          </cell>
          <cell r="J156" t="str">
            <v>Phước Tân</v>
          </cell>
          <cell r="K156" t="str">
            <v>BS</v>
          </cell>
          <cell r="L156" t="str">
            <v>ODT</v>
          </cell>
          <cell r="M156">
            <v>111.49</v>
          </cell>
          <cell r="N156"/>
          <cell r="O156">
            <v>66.47</v>
          </cell>
          <cell r="P156" t="str">
            <v>183+128</v>
          </cell>
          <cell r="Q156" t="str">
            <v>QĐTHO 1P</v>
          </cell>
          <cell r="R156">
            <v>2015</v>
          </cell>
          <cell r="S156" t="e">
            <v>#N/A</v>
          </cell>
          <cell r="T156" t="str">
            <v>BCTM3.7</v>
          </cell>
          <cell r="U156" t="str">
            <v>Quyết định số 2952/QĐ-UBND ngày 28/9/2015 về việc giao đất đợt 1</v>
          </cell>
          <cell r="V156"/>
          <cell r="W156">
            <v>66.47</v>
          </cell>
          <cell r="X156">
            <v>0</v>
          </cell>
          <cell r="Y156">
            <v>0</v>
          </cell>
          <cell r="Z156">
            <v>0</v>
          </cell>
          <cell r="AA156"/>
          <cell r="AB156"/>
          <cell r="AC156"/>
          <cell r="AD156"/>
          <cell r="AE156"/>
          <cell r="AF156"/>
          <cell r="AG156"/>
          <cell r="AH156"/>
          <cell r="AI156"/>
          <cell r="AJ156"/>
          <cell r="AK156">
            <v>0</v>
          </cell>
          <cell r="AL156"/>
          <cell r="AM156"/>
          <cell r="AN156"/>
          <cell r="AO156"/>
          <cell r="AP156"/>
          <cell r="AQ156"/>
          <cell r="AR156"/>
          <cell r="AS156"/>
          <cell r="AT156"/>
          <cell r="AU156">
            <v>0</v>
          </cell>
          <cell r="AV156"/>
          <cell r="AW156"/>
          <cell r="AX156"/>
          <cell r="AY156"/>
          <cell r="AZ156"/>
          <cell r="BA156"/>
          <cell r="BB156"/>
          <cell r="BC156"/>
          <cell r="BD156"/>
          <cell r="BE156"/>
          <cell r="BF156"/>
          <cell r="BG156"/>
          <cell r="BH156"/>
          <cell r="BI156"/>
          <cell r="BJ156"/>
          <cell r="BK156"/>
          <cell r="BL156"/>
          <cell r="BM156"/>
          <cell r="BN156"/>
          <cell r="BO156"/>
          <cell r="BP156"/>
          <cell r="BQ156"/>
          <cell r="BR156"/>
          <cell r="BS156"/>
          <cell r="BT156"/>
          <cell r="BU156"/>
          <cell r="BV156"/>
          <cell r="BW156"/>
          <cell r="BX156"/>
          <cell r="BY156"/>
          <cell r="BZ156"/>
          <cell r="CA156"/>
          <cell r="CB156"/>
          <cell r="CC156" t="str">
            <v>BCTM3.7ODT</v>
          </cell>
          <cell r="CD156"/>
        </row>
        <row r="157">
          <cell r="E157"/>
          <cell r="F157"/>
          <cell r="G157" t="str">
            <v>bienhoa765</v>
          </cell>
          <cell r="H157" t="str">
            <v>BS</v>
          </cell>
          <cell r="I157"/>
          <cell r="J157" t="str">
            <v>Phước Tân</v>
          </cell>
          <cell r="K157" t="str">
            <v>BS</v>
          </cell>
          <cell r="L157" t="str">
            <v>DGD</v>
          </cell>
          <cell r="M157">
            <v>111.49</v>
          </cell>
          <cell r="N157"/>
          <cell r="O157">
            <v>2.4500000000000002</v>
          </cell>
          <cell r="P157" t="str">
            <v>183+128</v>
          </cell>
          <cell r="Q157" t="str">
            <v>QĐTHO 1P</v>
          </cell>
          <cell r="R157">
            <v>2015</v>
          </cell>
          <cell r="S157" t="e">
            <v>#N/A</v>
          </cell>
          <cell r="T157"/>
          <cell r="U157"/>
          <cell r="V157"/>
          <cell r="W157">
            <v>0</v>
          </cell>
          <cell r="X157">
            <v>2.4500000000000002</v>
          </cell>
          <cell r="Y157">
            <v>1.93</v>
          </cell>
          <cell r="Z157">
            <v>0.42</v>
          </cell>
          <cell r="AA157"/>
          <cell r="AB157">
            <v>0.42</v>
          </cell>
          <cell r="AC157"/>
          <cell r="AD157">
            <v>1.35</v>
          </cell>
          <cell r="AE157"/>
          <cell r="AF157"/>
          <cell r="AG157"/>
          <cell r="AH157">
            <v>0.16</v>
          </cell>
          <cell r="AI157"/>
          <cell r="AJ157"/>
          <cell r="AK157">
            <v>0.52</v>
          </cell>
          <cell r="AL157"/>
          <cell r="AM157"/>
          <cell r="AN157"/>
          <cell r="AO157"/>
          <cell r="AP157"/>
          <cell r="AQ157"/>
          <cell r="AR157"/>
          <cell r="AS157"/>
          <cell r="AT157"/>
          <cell r="AU157">
            <v>0</v>
          </cell>
          <cell r="AV157"/>
          <cell r="AW157"/>
          <cell r="AX157"/>
          <cell r="AY157"/>
          <cell r="AZ157"/>
          <cell r="BA157"/>
          <cell r="BB157"/>
          <cell r="BC157"/>
          <cell r="BD157"/>
          <cell r="BE157"/>
          <cell r="BF157"/>
          <cell r="BG157"/>
          <cell r="BH157"/>
          <cell r="BI157"/>
          <cell r="BJ157"/>
          <cell r="BK157"/>
          <cell r="BL157"/>
          <cell r="BM157"/>
          <cell r="BN157"/>
          <cell r="BO157"/>
          <cell r="BP157"/>
          <cell r="BQ157"/>
          <cell r="BR157"/>
          <cell r="BS157"/>
          <cell r="BT157"/>
          <cell r="BU157"/>
          <cell r="BV157">
            <v>0.52</v>
          </cell>
          <cell r="BW157"/>
          <cell r="BX157"/>
          <cell r="BY157"/>
          <cell r="BZ157">
            <v>0</v>
          </cell>
          <cell r="CA157"/>
          <cell r="CB157"/>
          <cell r="CC157"/>
          <cell r="CD157"/>
        </row>
        <row r="158">
          <cell r="E158"/>
          <cell r="F158"/>
          <cell r="G158" t="str">
            <v>bienhoa765</v>
          </cell>
          <cell r="H158" t="str">
            <v>BS</v>
          </cell>
          <cell r="I158"/>
          <cell r="J158" t="str">
            <v>Phước Tân</v>
          </cell>
          <cell r="K158" t="str">
            <v>BS</v>
          </cell>
          <cell r="L158" t="str">
            <v>DHK</v>
          </cell>
          <cell r="M158">
            <v>111.49</v>
          </cell>
          <cell r="N158"/>
          <cell r="O158">
            <v>1.41</v>
          </cell>
          <cell r="P158" t="str">
            <v>183+128</v>
          </cell>
          <cell r="Q158" t="str">
            <v>QĐTHO 1P</v>
          </cell>
          <cell r="R158">
            <v>2015</v>
          </cell>
          <cell r="S158" t="e">
            <v>#N/A</v>
          </cell>
          <cell r="T158"/>
          <cell r="U158"/>
          <cell r="V158"/>
          <cell r="W158">
            <v>0</v>
          </cell>
          <cell r="X158">
            <v>1.41</v>
          </cell>
          <cell r="Y158">
            <v>1.26</v>
          </cell>
          <cell r="Z158">
            <v>1.26</v>
          </cell>
          <cell r="AA158"/>
          <cell r="AB158">
            <v>1.26</v>
          </cell>
          <cell r="AC158"/>
          <cell r="AD158"/>
          <cell r="AE158"/>
          <cell r="AF158"/>
          <cell r="AG158"/>
          <cell r="AH158"/>
          <cell r="AI158"/>
          <cell r="AJ158"/>
          <cell r="AK158">
            <v>0.15</v>
          </cell>
          <cell r="AL158"/>
          <cell r="AM158"/>
          <cell r="AN158"/>
          <cell r="AO158"/>
          <cell r="AP158"/>
          <cell r="AQ158"/>
          <cell r="AR158"/>
          <cell r="AS158"/>
          <cell r="AT158"/>
          <cell r="AU158">
            <v>0</v>
          </cell>
          <cell r="AV158"/>
          <cell r="AW158"/>
          <cell r="AX158"/>
          <cell r="AY158"/>
          <cell r="AZ158"/>
          <cell r="BA158"/>
          <cell r="BB158"/>
          <cell r="BC158"/>
          <cell r="BD158"/>
          <cell r="BE158"/>
          <cell r="BF158"/>
          <cell r="BG158"/>
          <cell r="BH158"/>
          <cell r="BI158"/>
          <cell r="BJ158"/>
          <cell r="BK158"/>
          <cell r="BL158"/>
          <cell r="BM158"/>
          <cell r="BN158"/>
          <cell r="BO158"/>
          <cell r="BP158"/>
          <cell r="BQ158"/>
          <cell r="BR158"/>
          <cell r="BS158"/>
          <cell r="BT158"/>
          <cell r="BU158"/>
          <cell r="BV158">
            <v>0.15</v>
          </cell>
          <cell r="BW158"/>
          <cell r="BX158"/>
          <cell r="BY158"/>
          <cell r="BZ158">
            <v>0</v>
          </cell>
          <cell r="CA158"/>
          <cell r="CB158"/>
          <cell r="CC158"/>
          <cell r="CD158"/>
        </row>
        <row r="159">
          <cell r="E159"/>
          <cell r="F159"/>
          <cell r="G159" t="str">
            <v>bienhoa765</v>
          </cell>
          <cell r="H159" t="str">
            <v>BS</v>
          </cell>
          <cell r="I159"/>
          <cell r="J159" t="str">
            <v>Phước Tân</v>
          </cell>
          <cell r="K159" t="str">
            <v>BS</v>
          </cell>
          <cell r="L159" t="str">
            <v>DKV</v>
          </cell>
          <cell r="M159">
            <v>111.49</v>
          </cell>
          <cell r="N159"/>
          <cell r="O159">
            <v>10.39</v>
          </cell>
          <cell r="P159" t="str">
            <v>183+128</v>
          </cell>
          <cell r="Q159" t="str">
            <v>QĐTHO 1P</v>
          </cell>
          <cell r="R159">
            <v>2015</v>
          </cell>
          <cell r="S159" t="e">
            <v>#N/A</v>
          </cell>
          <cell r="T159"/>
          <cell r="U159"/>
          <cell r="V159"/>
          <cell r="W159">
            <v>0</v>
          </cell>
          <cell r="X159">
            <v>10.39</v>
          </cell>
          <cell r="Y159">
            <v>9.32</v>
          </cell>
          <cell r="Z159">
            <v>6.3</v>
          </cell>
          <cell r="AA159">
            <v>0.01</v>
          </cell>
          <cell r="AB159">
            <v>6.29</v>
          </cell>
          <cell r="AC159">
            <v>1.07</v>
          </cell>
          <cell r="AD159">
            <v>1.59</v>
          </cell>
          <cell r="AE159"/>
          <cell r="AF159"/>
          <cell r="AG159"/>
          <cell r="AH159">
            <v>0.36</v>
          </cell>
          <cell r="AI159"/>
          <cell r="AJ159"/>
          <cell r="AK159">
            <v>1.07</v>
          </cell>
          <cell r="AL159"/>
          <cell r="AM159"/>
          <cell r="AN159"/>
          <cell r="AO159"/>
          <cell r="AP159"/>
          <cell r="AQ159"/>
          <cell r="AR159"/>
          <cell r="AS159"/>
          <cell r="AT159"/>
          <cell r="AU159">
            <v>0</v>
          </cell>
          <cell r="AV159"/>
          <cell r="AW159"/>
          <cell r="AX159"/>
          <cell r="AY159"/>
          <cell r="AZ159"/>
          <cell r="BA159"/>
          <cell r="BB159"/>
          <cell r="BC159"/>
          <cell r="BD159"/>
          <cell r="BE159"/>
          <cell r="BF159"/>
          <cell r="BG159"/>
          <cell r="BH159"/>
          <cell r="BI159"/>
          <cell r="BJ159"/>
          <cell r="BK159"/>
          <cell r="BL159"/>
          <cell r="BM159"/>
          <cell r="BN159"/>
          <cell r="BO159"/>
          <cell r="BP159"/>
          <cell r="BQ159"/>
          <cell r="BR159"/>
          <cell r="BS159"/>
          <cell r="BT159"/>
          <cell r="BU159"/>
          <cell r="BV159">
            <v>1.07</v>
          </cell>
          <cell r="BW159"/>
          <cell r="BX159"/>
          <cell r="BY159"/>
          <cell r="BZ159">
            <v>0</v>
          </cell>
          <cell r="CA159"/>
          <cell r="CB159"/>
          <cell r="CC159"/>
          <cell r="CD159"/>
        </row>
        <row r="160">
          <cell r="E160"/>
          <cell r="F160"/>
          <cell r="G160" t="str">
            <v>bienhoa765</v>
          </cell>
          <cell r="H160" t="str">
            <v>BS</v>
          </cell>
          <cell r="I160"/>
          <cell r="J160" t="str">
            <v>Phước Tân</v>
          </cell>
          <cell r="K160" t="str">
            <v>BS</v>
          </cell>
          <cell r="L160" t="str">
            <v>DYT</v>
          </cell>
          <cell r="M160">
            <v>111.49</v>
          </cell>
          <cell r="N160"/>
          <cell r="O160">
            <v>0.43</v>
          </cell>
          <cell r="P160" t="str">
            <v>183+128</v>
          </cell>
          <cell r="Q160" t="str">
            <v>QĐTHO 1P</v>
          </cell>
          <cell r="R160">
            <v>2015</v>
          </cell>
          <cell r="S160" t="e">
            <v>#N/A</v>
          </cell>
          <cell r="T160"/>
          <cell r="U160"/>
          <cell r="V160"/>
          <cell r="W160">
            <v>0</v>
          </cell>
          <cell r="X160">
            <v>0.43</v>
          </cell>
          <cell r="Y160">
            <v>0.31</v>
          </cell>
          <cell r="Z160">
            <v>0.31</v>
          </cell>
          <cell r="AA160"/>
          <cell r="AB160">
            <v>0.31</v>
          </cell>
          <cell r="AC160"/>
          <cell r="AD160"/>
          <cell r="AE160"/>
          <cell r="AF160"/>
          <cell r="AG160"/>
          <cell r="AH160"/>
          <cell r="AI160"/>
          <cell r="AJ160"/>
          <cell r="AK160">
            <v>0.12</v>
          </cell>
          <cell r="AL160"/>
          <cell r="AM160"/>
          <cell r="AN160"/>
          <cell r="AO160"/>
          <cell r="AP160"/>
          <cell r="AQ160"/>
          <cell r="AR160"/>
          <cell r="AS160"/>
          <cell r="AT160"/>
          <cell r="AU160">
            <v>0</v>
          </cell>
          <cell r="AV160"/>
          <cell r="AW160"/>
          <cell r="AX160"/>
          <cell r="AY160"/>
          <cell r="AZ160"/>
          <cell r="BA160"/>
          <cell r="BB160"/>
          <cell r="BC160"/>
          <cell r="BD160"/>
          <cell r="BE160"/>
          <cell r="BF160"/>
          <cell r="BG160"/>
          <cell r="BH160"/>
          <cell r="BI160"/>
          <cell r="BJ160"/>
          <cell r="BK160"/>
          <cell r="BL160"/>
          <cell r="BM160"/>
          <cell r="BN160"/>
          <cell r="BO160"/>
          <cell r="BP160"/>
          <cell r="BQ160"/>
          <cell r="BR160"/>
          <cell r="BS160"/>
          <cell r="BT160"/>
          <cell r="BU160"/>
          <cell r="BV160">
            <v>0.12</v>
          </cell>
          <cell r="BW160"/>
          <cell r="BX160"/>
          <cell r="BY160"/>
          <cell r="BZ160">
            <v>0</v>
          </cell>
          <cell r="CA160"/>
          <cell r="CB160"/>
          <cell r="CC160"/>
          <cell r="CD160"/>
        </row>
        <row r="161">
          <cell r="E161"/>
          <cell r="F161"/>
          <cell r="G161" t="str">
            <v>bienhoa765</v>
          </cell>
          <cell r="H161" t="str">
            <v>BS</v>
          </cell>
          <cell r="I161"/>
          <cell r="J161" t="str">
            <v>Phước Tân</v>
          </cell>
          <cell r="K161" t="str">
            <v>BS</v>
          </cell>
          <cell r="L161" t="str">
            <v>MNC</v>
          </cell>
          <cell r="M161">
            <v>111.49</v>
          </cell>
          <cell r="N161"/>
          <cell r="O161">
            <v>3.42</v>
          </cell>
          <cell r="P161" t="str">
            <v>183+128</v>
          </cell>
          <cell r="Q161" t="str">
            <v>QĐTHO 1P</v>
          </cell>
          <cell r="R161">
            <v>2015</v>
          </cell>
          <cell r="S161" t="e">
            <v>#N/A</v>
          </cell>
          <cell r="T161"/>
          <cell r="U161"/>
          <cell r="V161"/>
          <cell r="W161">
            <v>0</v>
          </cell>
          <cell r="X161">
            <v>3.42</v>
          </cell>
          <cell r="Y161">
            <v>2.87</v>
          </cell>
          <cell r="Z161">
            <v>1.94</v>
          </cell>
          <cell r="AA161"/>
          <cell r="AB161">
            <v>1.94</v>
          </cell>
          <cell r="AC161">
            <v>0.64</v>
          </cell>
          <cell r="AD161">
            <v>0.17</v>
          </cell>
          <cell r="AE161"/>
          <cell r="AF161"/>
          <cell r="AG161"/>
          <cell r="AH161">
            <v>0.12</v>
          </cell>
          <cell r="AI161"/>
          <cell r="AJ161"/>
          <cell r="AK161">
            <v>0.55000000000000004</v>
          </cell>
          <cell r="AL161"/>
          <cell r="AM161"/>
          <cell r="AN161"/>
          <cell r="AO161"/>
          <cell r="AP161"/>
          <cell r="AQ161"/>
          <cell r="AR161"/>
          <cell r="AS161"/>
          <cell r="AT161"/>
          <cell r="AU161">
            <v>0</v>
          </cell>
          <cell r="AV161"/>
          <cell r="AW161"/>
          <cell r="AX161"/>
          <cell r="AY161"/>
          <cell r="AZ161"/>
          <cell r="BA161"/>
          <cell r="BB161"/>
          <cell r="BC161"/>
          <cell r="BD161"/>
          <cell r="BE161"/>
          <cell r="BF161"/>
          <cell r="BG161"/>
          <cell r="BH161"/>
          <cell r="BI161"/>
          <cell r="BJ161"/>
          <cell r="BK161"/>
          <cell r="BL161"/>
          <cell r="BM161"/>
          <cell r="BN161"/>
          <cell r="BO161"/>
          <cell r="BP161"/>
          <cell r="BQ161"/>
          <cell r="BR161"/>
          <cell r="BS161"/>
          <cell r="BT161"/>
          <cell r="BU161"/>
          <cell r="BV161">
            <v>0.55000000000000004</v>
          </cell>
          <cell r="BW161"/>
          <cell r="BX161"/>
          <cell r="BY161"/>
          <cell r="BZ161">
            <v>0</v>
          </cell>
          <cell r="CA161"/>
          <cell r="CB161"/>
          <cell r="CC161"/>
          <cell r="CD161"/>
        </row>
        <row r="162">
          <cell r="E162"/>
          <cell r="F162"/>
          <cell r="G162" t="str">
            <v>bienhoa765</v>
          </cell>
          <cell r="H162" t="str">
            <v>BS</v>
          </cell>
          <cell r="I162"/>
          <cell r="J162" t="str">
            <v>Phước Tân</v>
          </cell>
          <cell r="K162" t="str">
            <v>BS</v>
          </cell>
          <cell r="L162" t="str">
            <v>ODT</v>
          </cell>
          <cell r="M162">
            <v>111.49</v>
          </cell>
          <cell r="N162"/>
          <cell r="O162">
            <v>30.37</v>
          </cell>
          <cell r="P162" t="str">
            <v>183+128</v>
          </cell>
          <cell r="Q162" t="str">
            <v>QĐTHO 1P</v>
          </cell>
          <cell r="R162">
            <v>2015</v>
          </cell>
          <cell r="S162" t="e">
            <v>#N/A</v>
          </cell>
          <cell r="T162"/>
          <cell r="U162"/>
          <cell r="V162"/>
          <cell r="W162">
            <v>0</v>
          </cell>
          <cell r="X162">
            <v>30.370000000000005</v>
          </cell>
          <cell r="Y162">
            <v>22.400000000000002</v>
          </cell>
          <cell r="Z162">
            <v>4.2600000000000007</v>
          </cell>
          <cell r="AA162">
            <v>0.04</v>
          </cell>
          <cell r="AB162">
            <v>4.2200000000000006</v>
          </cell>
          <cell r="AC162">
            <v>0.89</v>
          </cell>
          <cell r="AD162">
            <v>15.73</v>
          </cell>
          <cell r="AE162"/>
          <cell r="AF162"/>
          <cell r="AG162"/>
          <cell r="AH162">
            <v>1.52</v>
          </cell>
          <cell r="AI162"/>
          <cell r="AJ162"/>
          <cell r="AK162">
            <v>7.9700000000000006</v>
          </cell>
          <cell r="AL162"/>
          <cell r="AM162"/>
          <cell r="AN162"/>
          <cell r="AO162"/>
          <cell r="AP162"/>
          <cell r="AQ162"/>
          <cell r="AR162"/>
          <cell r="AS162"/>
          <cell r="AT162"/>
          <cell r="AU162">
            <v>7.0000000000000007E-2</v>
          </cell>
          <cell r="AV162">
            <v>7.0000000000000007E-2</v>
          </cell>
          <cell r="AW162"/>
          <cell r="AX162"/>
          <cell r="AY162"/>
          <cell r="AZ162"/>
          <cell r="BA162"/>
          <cell r="BB162"/>
          <cell r="BC162"/>
          <cell r="BD162"/>
          <cell r="BE162"/>
          <cell r="BF162"/>
          <cell r="BG162"/>
          <cell r="BH162"/>
          <cell r="BI162"/>
          <cell r="BJ162"/>
          <cell r="BK162"/>
          <cell r="BL162"/>
          <cell r="BM162"/>
          <cell r="BN162"/>
          <cell r="BO162"/>
          <cell r="BP162">
            <v>0.08</v>
          </cell>
          <cell r="BQ162">
            <v>4.9000000000000004</v>
          </cell>
          <cell r="BR162"/>
          <cell r="BS162"/>
          <cell r="BT162"/>
          <cell r="BU162"/>
          <cell r="BV162">
            <v>2.92</v>
          </cell>
          <cell r="BW162"/>
          <cell r="BX162"/>
          <cell r="BY162"/>
          <cell r="BZ162">
            <v>0</v>
          </cell>
          <cell r="CA162"/>
          <cell r="CB162"/>
          <cell r="CC162"/>
          <cell r="CD162"/>
        </row>
        <row r="163">
          <cell r="E163"/>
          <cell r="F163"/>
          <cell r="G163" t="str">
            <v>bienhoa765</v>
          </cell>
          <cell r="H163" t="str">
            <v>BS</v>
          </cell>
          <cell r="I163"/>
          <cell r="J163" t="str">
            <v>Phước Tân</v>
          </cell>
          <cell r="K163" t="str">
            <v>BS</v>
          </cell>
          <cell r="L163" t="str">
            <v>TMD</v>
          </cell>
          <cell r="M163">
            <v>111.49</v>
          </cell>
          <cell r="N163"/>
          <cell r="O163">
            <v>0.25</v>
          </cell>
          <cell r="P163" t="str">
            <v>183+128</v>
          </cell>
          <cell r="Q163" t="str">
            <v>QĐTHO 1P</v>
          </cell>
          <cell r="R163">
            <v>2015</v>
          </cell>
          <cell r="S163" t="e">
            <v>#N/A</v>
          </cell>
          <cell r="T163"/>
          <cell r="U163"/>
          <cell r="V163"/>
          <cell r="W163">
            <v>0</v>
          </cell>
          <cell r="X163">
            <v>0.25</v>
          </cell>
          <cell r="Y163">
            <v>0.25</v>
          </cell>
          <cell r="Z163">
            <v>0.25</v>
          </cell>
          <cell r="AA163"/>
          <cell r="AB163">
            <v>0.25</v>
          </cell>
          <cell r="AC163"/>
          <cell r="AD163"/>
          <cell r="AE163"/>
          <cell r="AF163"/>
          <cell r="AG163"/>
          <cell r="AH163"/>
          <cell r="AI163"/>
          <cell r="AJ163"/>
          <cell r="AK163">
            <v>0</v>
          </cell>
          <cell r="AL163"/>
          <cell r="AM163"/>
          <cell r="AN163"/>
          <cell r="AO163"/>
          <cell r="AP163"/>
          <cell r="AQ163"/>
          <cell r="AR163"/>
          <cell r="AS163"/>
          <cell r="AT163"/>
          <cell r="AU163">
            <v>0</v>
          </cell>
          <cell r="AV163"/>
          <cell r="AW163"/>
          <cell r="AX163"/>
          <cell r="AY163"/>
          <cell r="AZ163"/>
          <cell r="BA163"/>
          <cell r="BB163"/>
          <cell r="BC163"/>
          <cell r="BD163"/>
          <cell r="BE163"/>
          <cell r="BF163"/>
          <cell r="BG163"/>
          <cell r="BH163"/>
          <cell r="BI163"/>
          <cell r="BJ163"/>
          <cell r="BK163"/>
          <cell r="BL163"/>
          <cell r="BM163"/>
          <cell r="BN163"/>
          <cell r="BO163"/>
          <cell r="BP163"/>
          <cell r="BQ163"/>
          <cell r="BR163"/>
          <cell r="BS163"/>
          <cell r="BT163"/>
          <cell r="BU163"/>
          <cell r="BV163"/>
          <cell r="BW163"/>
          <cell r="BX163"/>
          <cell r="BY163"/>
          <cell r="BZ163">
            <v>0</v>
          </cell>
          <cell r="CA163"/>
          <cell r="CB163"/>
          <cell r="CC163"/>
          <cell r="CD163"/>
        </row>
        <row r="164">
          <cell r="E164"/>
          <cell r="F164"/>
          <cell r="G164" t="str">
            <v>bienhoa765</v>
          </cell>
          <cell r="H164" t="str">
            <v>BS</v>
          </cell>
          <cell r="I164"/>
          <cell r="J164" t="str">
            <v>Phước Tân</v>
          </cell>
          <cell r="K164" t="str">
            <v>BS</v>
          </cell>
          <cell r="L164" t="str">
            <v>DGT</v>
          </cell>
          <cell r="M164">
            <v>111.49</v>
          </cell>
          <cell r="N164"/>
          <cell r="O164">
            <v>17.75</v>
          </cell>
          <cell r="P164" t="str">
            <v>183+128</v>
          </cell>
          <cell r="Q164" t="str">
            <v>QĐTHO 1P</v>
          </cell>
          <cell r="R164">
            <v>2015</v>
          </cell>
          <cell r="S164" t="e">
            <v>#N/A</v>
          </cell>
          <cell r="T164"/>
          <cell r="U164"/>
          <cell r="V164"/>
          <cell r="W164">
            <v>0</v>
          </cell>
          <cell r="X164">
            <v>17.75</v>
          </cell>
          <cell r="Y164">
            <v>15.709999999999999</v>
          </cell>
          <cell r="Z164">
            <v>11.799999999999999</v>
          </cell>
          <cell r="AA164">
            <v>0.03</v>
          </cell>
          <cell r="AB164">
            <v>11.77</v>
          </cell>
          <cell r="AC164">
            <v>0.28999999999999998</v>
          </cell>
          <cell r="AD164">
            <v>2.85</v>
          </cell>
          <cell r="AE164"/>
          <cell r="AF164"/>
          <cell r="AG164">
            <v>0.77</v>
          </cell>
          <cell r="AH164"/>
          <cell r="AI164"/>
          <cell r="AJ164"/>
          <cell r="AK164">
            <v>2.04</v>
          </cell>
          <cell r="AL164"/>
          <cell r="AM164"/>
          <cell r="AN164"/>
          <cell r="AO164"/>
          <cell r="AP164"/>
          <cell r="AQ164"/>
          <cell r="AR164"/>
          <cell r="AS164"/>
          <cell r="AT164"/>
          <cell r="AU164">
            <v>0.4</v>
          </cell>
          <cell r="AV164">
            <v>0.4</v>
          </cell>
          <cell r="AW164"/>
          <cell r="AX164"/>
          <cell r="AY164"/>
          <cell r="AZ164"/>
          <cell r="BA164"/>
          <cell r="BB164"/>
          <cell r="BC164"/>
          <cell r="BD164"/>
          <cell r="BE164"/>
          <cell r="BF164"/>
          <cell r="BG164"/>
          <cell r="BH164"/>
          <cell r="BI164"/>
          <cell r="BJ164"/>
          <cell r="BK164"/>
          <cell r="BL164"/>
          <cell r="BM164"/>
          <cell r="BN164"/>
          <cell r="BO164"/>
          <cell r="BP164"/>
          <cell r="BQ164"/>
          <cell r="BR164"/>
          <cell r="BS164"/>
          <cell r="BT164"/>
          <cell r="BU164"/>
          <cell r="BV164">
            <v>1.64</v>
          </cell>
          <cell r="BW164"/>
          <cell r="BX164"/>
          <cell r="BY164"/>
          <cell r="BZ164">
            <v>0</v>
          </cell>
          <cell r="CA164"/>
          <cell r="CB164"/>
          <cell r="CC164"/>
          <cell r="CD164"/>
        </row>
        <row r="165">
          <cell r="E165" t="str">
            <v>DA</v>
          </cell>
          <cell r="F165"/>
          <cell r="G165" t="str">
            <v>bienhoa864</v>
          </cell>
          <cell r="H165" t="str">
            <v>BS</v>
          </cell>
          <cell r="I165" t="str">
            <v>Khu dân cư dự án số 6 (Công ty Phú Thuận Lợi)</v>
          </cell>
          <cell r="J165" t="str">
            <v>Tam Phước</v>
          </cell>
          <cell r="K165" t="str">
            <v>BS</v>
          </cell>
          <cell r="L165" t="str">
            <v>ODT</v>
          </cell>
          <cell r="M165">
            <v>19.100000000000001</v>
          </cell>
          <cell r="N165"/>
          <cell r="O165">
            <v>8.89</v>
          </cell>
          <cell r="P165">
            <v>183</v>
          </cell>
          <cell r="Q165" t="str">
            <v>QĐTHO 1P</v>
          </cell>
          <cell r="R165">
            <v>2016</v>
          </cell>
          <cell r="S165" t="e">
            <v>#N/A</v>
          </cell>
          <cell r="T165" t="str">
            <v>BCTM3.7</v>
          </cell>
          <cell r="U165" t="str">
            <v>QĐ số 2207/QĐ-UBND ngày 13/7/2016 của UBND tỉnh vv chấp thuận chủ trương đầu tư dự án; Thông báo số 560/TB-UBND ngày 20/1/2012</v>
          </cell>
          <cell r="V165"/>
          <cell r="W165">
            <v>0</v>
          </cell>
          <cell r="X165">
            <v>8.89</v>
          </cell>
          <cell r="Y165">
            <v>8.870000000000001</v>
          </cell>
          <cell r="Z165">
            <v>0</v>
          </cell>
          <cell r="AA165"/>
          <cell r="AB165"/>
          <cell r="AC165">
            <v>2.88</v>
          </cell>
          <cell r="AD165">
            <v>5.99</v>
          </cell>
          <cell r="AE165"/>
          <cell r="AF165"/>
          <cell r="AG165"/>
          <cell r="AH165"/>
          <cell r="AI165"/>
          <cell r="AJ165"/>
          <cell r="AK165">
            <v>0.02</v>
          </cell>
          <cell r="AL165"/>
          <cell r="AM165"/>
          <cell r="AN165"/>
          <cell r="AO165"/>
          <cell r="AP165"/>
          <cell r="AQ165"/>
          <cell r="AR165"/>
          <cell r="AS165"/>
          <cell r="AT165"/>
          <cell r="AU165">
            <v>0.02</v>
          </cell>
          <cell r="AV165">
            <v>0.02</v>
          </cell>
          <cell r="AW165"/>
          <cell r="AX165"/>
          <cell r="AY165"/>
          <cell r="AZ165"/>
          <cell r="BA165"/>
          <cell r="BB165"/>
          <cell r="BC165"/>
          <cell r="BD165"/>
          <cell r="BE165"/>
          <cell r="BF165"/>
          <cell r="BG165"/>
          <cell r="BH165"/>
          <cell r="BI165"/>
          <cell r="BJ165"/>
          <cell r="BK165"/>
          <cell r="BL165"/>
          <cell r="BM165"/>
          <cell r="BN165"/>
          <cell r="BO165"/>
          <cell r="BP165"/>
          <cell r="BQ165"/>
          <cell r="BR165"/>
          <cell r="BS165"/>
          <cell r="BT165"/>
          <cell r="BU165"/>
          <cell r="BV165"/>
          <cell r="BW165"/>
          <cell r="BX165"/>
          <cell r="BY165"/>
          <cell r="BZ165"/>
          <cell r="CA165"/>
          <cell r="CB165"/>
          <cell r="CC165"/>
          <cell r="CD165"/>
        </row>
        <row r="166">
          <cell r="E166" t="str">
            <v>DA</v>
          </cell>
          <cell r="F166"/>
          <cell r="G166" t="str">
            <v>Uyen_4</v>
          </cell>
          <cell r="H166" t="str">
            <v>BS</v>
          </cell>
          <cell r="I166" t="str">
            <v>Khu nhà ở kết hợp TMDV số 78</v>
          </cell>
          <cell r="J166" t="str">
            <v>Thống Nhất</v>
          </cell>
          <cell r="K166" t="str">
            <v>BS</v>
          </cell>
          <cell r="L166" t="str">
            <v>ODT</v>
          </cell>
          <cell r="M166">
            <v>3.71</v>
          </cell>
          <cell r="N166"/>
          <cell r="O166">
            <v>3.71</v>
          </cell>
          <cell r="P166">
            <v>145</v>
          </cell>
          <cell r="Q166" t="str">
            <v>QĐTHO 1P</v>
          </cell>
          <cell r="R166">
            <v>2019</v>
          </cell>
          <cell r="S166" t="e">
            <v>#N/A</v>
          </cell>
          <cell r="T166" t="str">
            <v>BCTM3.7</v>
          </cell>
          <cell r="U166" t="str">
            <v>Thông báo kết luận số 4532/TB-UBND ngày 16/05/2017 của PCT UBND tỉnh Trần Văn Vĩnh tại cuộc họp xử lý đề xuất và quy hoạch của một số dự án
Công văn số 14395/UBND-ĐT ngày 12/10/2018 của UBND thành phố về việc góp ý hồ sơ Quyết định chủ trương đầu tư dự án</v>
          </cell>
          <cell r="V166"/>
          <cell r="W166">
            <v>0</v>
          </cell>
          <cell r="X166">
            <v>3.71</v>
          </cell>
          <cell r="Y166">
            <v>2.68</v>
          </cell>
          <cell r="Z166">
            <v>2.64</v>
          </cell>
          <cell r="AA166">
            <v>2.33</v>
          </cell>
          <cell r="AB166">
            <v>0.31</v>
          </cell>
          <cell r="AC166">
            <v>0.04</v>
          </cell>
          <cell r="AD166"/>
          <cell r="AE166">
            <v>0</v>
          </cell>
          <cell r="AF166"/>
          <cell r="AG166"/>
          <cell r="AH166"/>
          <cell r="AI166"/>
          <cell r="AJ166"/>
          <cell r="AK166">
            <v>1.03</v>
          </cell>
          <cell r="AL166"/>
          <cell r="AM166"/>
          <cell r="AN166"/>
          <cell r="AO166"/>
          <cell r="AP166"/>
          <cell r="AQ166"/>
          <cell r="AR166"/>
          <cell r="AS166"/>
          <cell r="AT166"/>
          <cell r="AU166">
            <v>0.26</v>
          </cell>
          <cell r="AV166">
            <v>0.25</v>
          </cell>
          <cell r="AW166"/>
          <cell r="AX166"/>
          <cell r="AY166"/>
          <cell r="AZ166"/>
          <cell r="BA166"/>
          <cell r="BB166"/>
          <cell r="BC166"/>
          <cell r="BD166"/>
          <cell r="BE166"/>
          <cell r="BF166"/>
          <cell r="BG166"/>
          <cell r="BH166">
            <v>0.01</v>
          </cell>
          <cell r="BI166"/>
          <cell r="BJ166"/>
          <cell r="BK166"/>
          <cell r="BL166"/>
          <cell r="BM166"/>
          <cell r="BN166"/>
          <cell r="BO166"/>
          <cell r="BP166"/>
          <cell r="BQ166">
            <v>0.75</v>
          </cell>
          <cell r="BR166"/>
          <cell r="BS166"/>
          <cell r="BT166"/>
          <cell r="BU166"/>
          <cell r="BV166">
            <v>0.02</v>
          </cell>
          <cell r="BW166"/>
          <cell r="BX166"/>
          <cell r="BY166"/>
          <cell r="BZ166"/>
          <cell r="CA166"/>
          <cell r="CB166"/>
          <cell r="CC166" t="str">
            <v>BCTM3.7ODT</v>
          </cell>
          <cell r="CD166"/>
        </row>
        <row r="167">
          <cell r="E167" t="str">
            <v>DA</v>
          </cell>
          <cell r="F167"/>
          <cell r="G167" t="str">
            <v>bienhoa847</v>
          </cell>
          <cell r="H167" t="str">
            <v>BS</v>
          </cell>
          <cell r="I167" t="str">
            <v>Khu đô thị mới KN Biên Hòa</v>
          </cell>
          <cell r="J167" t="str">
            <v>Phước Tân, Tam Phước</v>
          </cell>
          <cell r="K167" t="str">
            <v>BS</v>
          </cell>
          <cell r="L167" t="str">
            <v>ODT</v>
          </cell>
          <cell r="M167">
            <v>771</v>
          </cell>
          <cell r="N167">
            <v>0</v>
          </cell>
          <cell r="O167">
            <v>771</v>
          </cell>
          <cell r="P167">
            <v>183</v>
          </cell>
          <cell r="Q167" t="str">
            <v>CTĐT</v>
          </cell>
          <cell r="R167">
            <v>2016</v>
          </cell>
          <cell r="S167" t="e">
            <v>#N/A</v>
          </cell>
          <cell r="T167" t="str">
            <v>BCTM3.7</v>
          </cell>
          <cell r="U167" t="str">
            <v>- Thông báo thu hồi đất số 75/TB-UBND ngày 4/9/2012 của UBND tỉnh;
- Quyết định số 1365/QĐ-UBND ngày 8/5/2019 của UBND tỉnh Đồng Nai về việc điều chỉnh chủ trương đầu tư</v>
          </cell>
          <cell r="V167"/>
          <cell r="W167">
            <v>771</v>
          </cell>
          <cell r="X167">
            <v>0</v>
          </cell>
          <cell r="Y167">
            <v>0</v>
          </cell>
          <cell r="Z167">
            <v>0</v>
          </cell>
          <cell r="AA167"/>
          <cell r="AB167"/>
          <cell r="AC167"/>
          <cell r="AD167"/>
          <cell r="AE167"/>
          <cell r="AF167"/>
          <cell r="AG167"/>
          <cell r="AH167"/>
          <cell r="AI167"/>
          <cell r="AJ167"/>
          <cell r="AK167">
            <v>0</v>
          </cell>
          <cell r="AL167"/>
          <cell r="AM167"/>
          <cell r="AN167"/>
          <cell r="AO167"/>
          <cell r="AP167"/>
          <cell r="AQ167"/>
          <cell r="AR167"/>
          <cell r="AS167"/>
          <cell r="AT167"/>
          <cell r="AU167">
            <v>0</v>
          </cell>
          <cell r="AV167"/>
          <cell r="AW167"/>
          <cell r="AX167"/>
          <cell r="AY167"/>
          <cell r="AZ167"/>
          <cell r="BA167"/>
          <cell r="BB167"/>
          <cell r="BC167"/>
          <cell r="BD167"/>
          <cell r="BE167"/>
          <cell r="BF167"/>
          <cell r="BG167"/>
          <cell r="BH167"/>
          <cell r="BI167"/>
          <cell r="BJ167"/>
          <cell r="BK167"/>
          <cell r="BL167"/>
          <cell r="BM167"/>
          <cell r="BN167"/>
          <cell r="BO167"/>
          <cell r="BP167"/>
          <cell r="BQ167"/>
          <cell r="BR167"/>
          <cell r="BS167"/>
          <cell r="BT167"/>
          <cell r="BU167"/>
          <cell r="BV167"/>
          <cell r="BW167"/>
          <cell r="BX167"/>
          <cell r="BY167"/>
          <cell r="BZ167"/>
          <cell r="CA167"/>
          <cell r="CB167"/>
        </row>
        <row r="168">
          <cell r="E168"/>
          <cell r="F168"/>
          <cell r="G168" t="str">
            <v>bienhoa847</v>
          </cell>
          <cell r="H168" t="str">
            <v>BS</v>
          </cell>
          <cell r="I168" t="str">
            <v>- Đất giáo dục</v>
          </cell>
          <cell r="J168" t="str">
            <v>Phước Tân</v>
          </cell>
          <cell r="K168" t="str">
            <v>BS</v>
          </cell>
          <cell r="L168" t="str">
            <v>DGD</v>
          </cell>
          <cell r="M168">
            <v>4.74</v>
          </cell>
          <cell r="N168">
            <v>0</v>
          </cell>
          <cell r="O168">
            <v>4.74</v>
          </cell>
          <cell r="P168">
            <v>183</v>
          </cell>
          <cell r="Q168" t="str">
            <v>CTĐT</v>
          </cell>
          <cell r="R168">
            <v>2016</v>
          </cell>
          <cell r="S168" t="e">
            <v>#N/A</v>
          </cell>
          <cell r="T168"/>
          <cell r="U168"/>
          <cell r="V168"/>
          <cell r="W168">
            <v>0</v>
          </cell>
          <cell r="X168">
            <v>4.74</v>
          </cell>
          <cell r="Y168">
            <v>4.2161</v>
          </cell>
          <cell r="Z168">
            <v>3.3986999999999998</v>
          </cell>
          <cell r="AA168">
            <v>1.0841999999999998</v>
          </cell>
          <cell r="AB168">
            <v>2.3144999999999998</v>
          </cell>
          <cell r="AC168">
            <v>0.1724</v>
          </cell>
          <cell r="AD168">
            <v>0.64279999999999993</v>
          </cell>
          <cell r="AE168">
            <v>0</v>
          </cell>
          <cell r="AF168">
            <v>0</v>
          </cell>
          <cell r="AG168">
            <v>0</v>
          </cell>
          <cell r="AH168">
            <v>2.2000000000000001E-3</v>
          </cell>
          <cell r="AI168">
            <v>0</v>
          </cell>
          <cell r="AJ168">
            <v>0</v>
          </cell>
          <cell r="AK168">
            <v>0.52390000000000003</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0.02</v>
          </cell>
          <cell r="BR168">
            <v>0</v>
          </cell>
          <cell r="BS168">
            <v>0</v>
          </cell>
          <cell r="BT168">
            <v>0</v>
          </cell>
          <cell r="BU168">
            <v>0</v>
          </cell>
          <cell r="BV168">
            <v>0.50390000000000001</v>
          </cell>
          <cell r="BW168">
            <v>0</v>
          </cell>
          <cell r="BX168">
            <v>0</v>
          </cell>
          <cell r="BY168">
            <v>0</v>
          </cell>
          <cell r="BZ168">
            <v>0</v>
          </cell>
          <cell r="CA168">
            <v>0</v>
          </cell>
          <cell r="CB168">
            <v>0</v>
          </cell>
        </row>
        <row r="169">
          <cell r="E169"/>
          <cell r="F169"/>
          <cell r="G169" t="str">
            <v>bienhoa847</v>
          </cell>
          <cell r="H169" t="str">
            <v>BS</v>
          </cell>
          <cell r="I169" t="str">
            <v>- Đất giao thông</v>
          </cell>
          <cell r="J169" t="str">
            <v>Phước Tân</v>
          </cell>
          <cell r="K169" t="str">
            <v>BS</v>
          </cell>
          <cell r="L169" t="str">
            <v>DGT</v>
          </cell>
          <cell r="M169">
            <v>4.0999999999999996</v>
          </cell>
          <cell r="N169">
            <v>0</v>
          </cell>
          <cell r="O169">
            <v>4.0999999999999996</v>
          </cell>
          <cell r="P169">
            <v>183</v>
          </cell>
          <cell r="Q169" t="str">
            <v>CTĐT</v>
          </cell>
          <cell r="R169">
            <v>2016</v>
          </cell>
          <cell r="S169" t="e">
            <v>#N/A</v>
          </cell>
          <cell r="T169"/>
          <cell r="U169"/>
          <cell r="V169"/>
          <cell r="W169">
            <v>2.4999999999995026E-3</v>
          </cell>
          <cell r="X169">
            <v>4.0975000000000001</v>
          </cell>
          <cell r="Y169">
            <v>3.1868999999999996</v>
          </cell>
          <cell r="Z169">
            <v>2.1320999999999999</v>
          </cell>
          <cell r="AA169">
            <v>0.14800000000000002</v>
          </cell>
          <cell r="AB169">
            <v>1.9841</v>
          </cell>
          <cell r="AC169">
            <v>0.5</v>
          </cell>
          <cell r="AD169">
            <v>0.4</v>
          </cell>
          <cell r="AE169">
            <v>0</v>
          </cell>
          <cell r="AF169">
            <v>0</v>
          </cell>
          <cell r="AG169">
            <v>0</v>
          </cell>
          <cell r="AH169">
            <v>0.15479999999999999</v>
          </cell>
          <cell r="AI169">
            <v>0</v>
          </cell>
          <cell r="AJ169">
            <v>0</v>
          </cell>
          <cell r="AK169">
            <v>0.91060000000000008</v>
          </cell>
          <cell r="AL169">
            <v>0</v>
          </cell>
          <cell r="AM169">
            <v>0</v>
          </cell>
          <cell r="AN169">
            <v>0</v>
          </cell>
          <cell r="AO169">
            <v>0</v>
          </cell>
          <cell r="AP169">
            <v>0</v>
          </cell>
          <cell r="AQ169">
            <v>0</v>
          </cell>
          <cell r="AR169">
            <v>0</v>
          </cell>
          <cell r="AS169">
            <v>0</v>
          </cell>
          <cell r="AT169">
            <v>0</v>
          </cell>
          <cell r="AU169">
            <v>0.1469</v>
          </cell>
          <cell r="AV169">
            <v>0.1469</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0.14270000000000002</v>
          </cell>
          <cell r="BR169">
            <v>0</v>
          </cell>
          <cell r="BS169">
            <v>0</v>
          </cell>
          <cell r="BT169">
            <v>0</v>
          </cell>
          <cell r="BU169">
            <v>0</v>
          </cell>
          <cell r="BV169">
            <v>0.621</v>
          </cell>
          <cell r="BW169">
            <v>0</v>
          </cell>
          <cell r="BX169">
            <v>0</v>
          </cell>
          <cell r="BY169">
            <v>0</v>
          </cell>
          <cell r="BZ169">
            <v>0</v>
          </cell>
          <cell r="CA169">
            <v>0</v>
          </cell>
          <cell r="CB169">
            <v>0</v>
          </cell>
        </row>
        <row r="170">
          <cell r="E170"/>
          <cell r="F170"/>
          <cell r="G170" t="str">
            <v>bienhoa847</v>
          </cell>
          <cell r="H170" t="str">
            <v>BS</v>
          </cell>
          <cell r="I170" t="str">
            <v>- Đất công viên cây xanh</v>
          </cell>
          <cell r="J170" t="str">
            <v>Phước Tân</v>
          </cell>
          <cell r="K170" t="str">
            <v>BS</v>
          </cell>
          <cell r="L170" t="str">
            <v>DKV</v>
          </cell>
          <cell r="M170">
            <v>16.559999999999999</v>
          </cell>
          <cell r="N170">
            <v>0</v>
          </cell>
          <cell r="O170">
            <v>16.559999999999999</v>
          </cell>
          <cell r="P170">
            <v>183</v>
          </cell>
          <cell r="Q170" t="str">
            <v>CTĐT</v>
          </cell>
          <cell r="R170">
            <v>2016</v>
          </cell>
          <cell r="S170" t="e">
            <v>#N/A</v>
          </cell>
          <cell r="T170"/>
          <cell r="U170"/>
          <cell r="V170"/>
          <cell r="W170">
            <v>-1.4999999999965041E-3</v>
          </cell>
          <cell r="X170">
            <v>16.561499999999995</v>
          </cell>
          <cell r="Y170">
            <v>13.699599999999997</v>
          </cell>
          <cell r="Z170">
            <v>10.221499999999997</v>
          </cell>
          <cell r="AA170">
            <v>1.2952000000000001</v>
          </cell>
          <cell r="AB170">
            <v>8.9262999999999977</v>
          </cell>
          <cell r="AC170">
            <v>1.1093000000000002</v>
          </cell>
          <cell r="AD170">
            <v>1.62</v>
          </cell>
          <cell r="AE170">
            <v>0</v>
          </cell>
          <cell r="AF170">
            <v>0</v>
          </cell>
          <cell r="AG170">
            <v>0</v>
          </cell>
          <cell r="AH170">
            <v>0.74879999999999991</v>
          </cell>
          <cell r="AI170">
            <v>0</v>
          </cell>
          <cell r="AJ170">
            <v>0</v>
          </cell>
          <cell r="AK170">
            <v>2.8618999999999999</v>
          </cell>
          <cell r="AL170">
            <v>0</v>
          </cell>
          <cell r="AM170">
            <v>0</v>
          </cell>
          <cell r="AN170">
            <v>0</v>
          </cell>
          <cell r="AO170">
            <v>0</v>
          </cell>
          <cell r="AP170">
            <v>0</v>
          </cell>
          <cell r="AQ170">
            <v>0</v>
          </cell>
          <cell r="AR170">
            <v>0</v>
          </cell>
          <cell r="AS170">
            <v>0</v>
          </cell>
          <cell r="AT170">
            <v>0</v>
          </cell>
          <cell r="AU170">
            <v>1.89E-2</v>
          </cell>
          <cell r="AV170">
            <v>1.89E-2</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cell r="BP170">
            <v>0</v>
          </cell>
          <cell r="BQ170">
            <v>0.21499999999999997</v>
          </cell>
          <cell r="BR170">
            <v>0</v>
          </cell>
          <cell r="BS170">
            <v>0</v>
          </cell>
          <cell r="BT170">
            <v>0</v>
          </cell>
          <cell r="BU170">
            <v>0</v>
          </cell>
          <cell r="BV170">
            <v>2.6280000000000001</v>
          </cell>
          <cell r="BW170">
            <v>0</v>
          </cell>
          <cell r="BX170">
            <v>0</v>
          </cell>
          <cell r="BY170">
            <v>0</v>
          </cell>
          <cell r="BZ170">
            <v>0</v>
          </cell>
          <cell r="CA170">
            <v>0</v>
          </cell>
          <cell r="CB170">
            <v>0</v>
          </cell>
        </row>
        <row r="171">
          <cell r="E171"/>
          <cell r="F171"/>
          <cell r="G171" t="str">
            <v>bienhoa847</v>
          </cell>
          <cell r="H171" t="str">
            <v>BS</v>
          </cell>
          <cell r="I171" t="str">
            <v>- Đất y tế</v>
          </cell>
          <cell r="J171" t="str">
            <v>Phước Tân</v>
          </cell>
          <cell r="K171" t="str">
            <v>BS</v>
          </cell>
          <cell r="L171" t="str">
            <v>DYT</v>
          </cell>
          <cell r="M171">
            <v>11.42</v>
          </cell>
          <cell r="N171">
            <v>0</v>
          </cell>
          <cell r="O171">
            <v>11.42</v>
          </cell>
          <cell r="P171">
            <v>183</v>
          </cell>
          <cell r="Q171" t="str">
            <v>CTĐT</v>
          </cell>
          <cell r="R171">
            <v>2016</v>
          </cell>
          <cell r="S171" t="e">
            <v>#N/A</v>
          </cell>
          <cell r="T171"/>
          <cell r="U171"/>
          <cell r="V171"/>
          <cell r="W171">
            <v>3.9999999999995595E-3</v>
          </cell>
          <cell r="X171">
            <v>11.416</v>
          </cell>
          <cell r="Y171">
            <v>7.9000999999999992</v>
          </cell>
          <cell r="Z171">
            <v>1.9945999999999999</v>
          </cell>
          <cell r="AA171">
            <v>0</v>
          </cell>
          <cell r="AB171">
            <v>1.9945999999999999</v>
          </cell>
          <cell r="AC171">
            <v>1.2106999999999999</v>
          </cell>
          <cell r="AD171">
            <v>4.0597999999999992</v>
          </cell>
          <cell r="AE171">
            <v>0</v>
          </cell>
          <cell r="AF171">
            <v>0</v>
          </cell>
          <cell r="AG171">
            <v>0.14069999999999999</v>
          </cell>
          <cell r="AH171">
            <v>0.49430000000000002</v>
          </cell>
          <cell r="AI171">
            <v>0</v>
          </cell>
          <cell r="AJ171">
            <v>0</v>
          </cell>
          <cell r="AK171">
            <v>3.5159000000000002</v>
          </cell>
          <cell r="AL171">
            <v>0</v>
          </cell>
          <cell r="AM171">
            <v>0</v>
          </cell>
          <cell r="AN171">
            <v>0</v>
          </cell>
          <cell r="AO171">
            <v>0</v>
          </cell>
          <cell r="AP171">
            <v>0</v>
          </cell>
          <cell r="AQ171">
            <v>0</v>
          </cell>
          <cell r="AR171">
            <v>0</v>
          </cell>
          <cell r="AS171">
            <v>0</v>
          </cell>
          <cell r="AT171">
            <v>0</v>
          </cell>
          <cell r="AU171">
            <v>0.501</v>
          </cell>
          <cell r="AV171">
            <v>0.47709999999999997</v>
          </cell>
          <cell r="AW171">
            <v>0</v>
          </cell>
          <cell r="AX171">
            <v>0</v>
          </cell>
          <cell r="AY171">
            <v>0</v>
          </cell>
          <cell r="AZ171">
            <v>2.3900000000000001E-2</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2.6690000000000005</v>
          </cell>
          <cell r="BR171">
            <v>0</v>
          </cell>
          <cell r="BS171">
            <v>0</v>
          </cell>
          <cell r="BT171">
            <v>0</v>
          </cell>
          <cell r="BU171">
            <v>0</v>
          </cell>
          <cell r="BV171">
            <v>0.34589999999999999</v>
          </cell>
          <cell r="BW171">
            <v>0</v>
          </cell>
          <cell r="BX171">
            <v>0</v>
          </cell>
          <cell r="BY171">
            <v>0</v>
          </cell>
          <cell r="BZ171">
            <v>0</v>
          </cell>
          <cell r="CA171">
            <v>0</v>
          </cell>
          <cell r="CB171">
            <v>0</v>
          </cell>
        </row>
        <row r="172">
          <cell r="E172"/>
          <cell r="F172"/>
          <cell r="G172" t="str">
            <v>bienhoa847</v>
          </cell>
          <cell r="H172" t="str">
            <v>BS</v>
          </cell>
          <cell r="I172" t="str">
            <v>- Đất mặt nước chuyên dùng</v>
          </cell>
          <cell r="J172" t="str">
            <v>Phước Tân</v>
          </cell>
          <cell r="K172" t="str">
            <v>BS</v>
          </cell>
          <cell r="L172" t="str">
            <v>MNC</v>
          </cell>
          <cell r="M172">
            <v>1.18</v>
          </cell>
          <cell r="N172">
            <v>0</v>
          </cell>
          <cell r="O172">
            <v>1.18</v>
          </cell>
          <cell r="P172">
            <v>183</v>
          </cell>
          <cell r="Q172" t="str">
            <v>CTĐT</v>
          </cell>
          <cell r="R172">
            <v>2016</v>
          </cell>
          <cell r="S172" t="e">
            <v>#N/A</v>
          </cell>
          <cell r="T172"/>
          <cell r="U172"/>
          <cell r="V172"/>
          <cell r="W172">
            <v>0</v>
          </cell>
          <cell r="X172">
            <v>1.18</v>
          </cell>
          <cell r="Y172">
            <v>0</v>
          </cell>
          <cell r="Z172">
            <v>0</v>
          </cell>
          <cell r="AA172">
            <v>0</v>
          </cell>
          <cell r="AB172">
            <v>0</v>
          </cell>
          <cell r="AC172">
            <v>0</v>
          </cell>
          <cell r="AD172">
            <v>0</v>
          </cell>
          <cell r="AE172">
            <v>0</v>
          </cell>
          <cell r="AF172">
            <v>0</v>
          </cell>
          <cell r="AG172">
            <v>0</v>
          </cell>
          <cell r="AH172">
            <v>0</v>
          </cell>
          <cell r="AI172">
            <v>0</v>
          </cell>
          <cell r="AJ172">
            <v>0</v>
          </cell>
          <cell r="AK172">
            <v>1.18</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1.18</v>
          </cell>
          <cell r="BR172">
            <v>0</v>
          </cell>
          <cell r="BS172">
            <v>0</v>
          </cell>
          <cell r="BT172">
            <v>0</v>
          </cell>
          <cell r="BU172">
            <v>0</v>
          </cell>
          <cell r="BV172">
            <v>0</v>
          </cell>
          <cell r="BW172">
            <v>0</v>
          </cell>
          <cell r="BX172">
            <v>0</v>
          </cell>
          <cell r="BY172">
            <v>0</v>
          </cell>
          <cell r="BZ172">
            <v>0</v>
          </cell>
          <cell r="CA172">
            <v>0</v>
          </cell>
          <cell r="CB172">
            <v>0</v>
          </cell>
        </row>
        <row r="173">
          <cell r="E173"/>
          <cell r="F173"/>
          <cell r="G173" t="str">
            <v>bienhoa847</v>
          </cell>
          <cell r="H173" t="str">
            <v>BS</v>
          </cell>
          <cell r="I173" t="str">
            <v>- Đất ở</v>
          </cell>
          <cell r="J173" t="str">
            <v>Phước Tân</v>
          </cell>
          <cell r="K173" t="str">
            <v>BS</v>
          </cell>
          <cell r="L173" t="str">
            <v>ODT</v>
          </cell>
          <cell r="M173">
            <v>55.35</v>
          </cell>
          <cell r="N173">
            <v>0</v>
          </cell>
          <cell r="O173">
            <v>55.35</v>
          </cell>
          <cell r="P173">
            <v>183</v>
          </cell>
          <cell r="Q173" t="str">
            <v>CTĐT</v>
          </cell>
          <cell r="R173">
            <v>2016</v>
          </cell>
          <cell r="S173" t="e">
            <v>#N/A</v>
          </cell>
          <cell r="T173"/>
          <cell r="U173"/>
          <cell r="V173"/>
          <cell r="W173">
            <v>-3.5999999999845045E-3</v>
          </cell>
          <cell r="X173">
            <v>55.353599999999986</v>
          </cell>
          <cell r="Y173">
            <v>51.752099999999984</v>
          </cell>
          <cell r="Z173">
            <v>43.72199999999998</v>
          </cell>
          <cell r="AA173">
            <v>3.8079999999999998</v>
          </cell>
          <cell r="AB173">
            <v>39.91399999999998</v>
          </cell>
          <cell r="AC173">
            <v>2.1898</v>
          </cell>
          <cell r="AD173">
            <v>3.8679999999999999</v>
          </cell>
          <cell r="AE173">
            <v>0</v>
          </cell>
          <cell r="AF173">
            <v>0</v>
          </cell>
          <cell r="AG173">
            <v>0</v>
          </cell>
          <cell r="AH173">
            <v>1.9723000000000002</v>
          </cell>
          <cell r="AI173">
            <v>0</v>
          </cell>
          <cell r="AJ173">
            <v>0</v>
          </cell>
          <cell r="AK173">
            <v>3.6014999999999997</v>
          </cell>
          <cell r="AL173">
            <v>0</v>
          </cell>
          <cell r="AM173">
            <v>0</v>
          </cell>
          <cell r="AN173">
            <v>0</v>
          </cell>
          <cell r="AO173">
            <v>0</v>
          </cell>
          <cell r="AP173">
            <v>0</v>
          </cell>
          <cell r="AQ173">
            <v>0</v>
          </cell>
          <cell r="AR173">
            <v>0</v>
          </cell>
          <cell r="AS173">
            <v>0</v>
          </cell>
          <cell r="AT173">
            <v>0</v>
          </cell>
          <cell r="AU173">
            <v>6.4600000000000005E-2</v>
          </cell>
          <cell r="AV173">
            <v>6.4600000000000005E-2</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0.06</v>
          </cell>
          <cell r="BR173">
            <v>0</v>
          </cell>
          <cell r="BS173">
            <v>0</v>
          </cell>
          <cell r="BT173">
            <v>0</v>
          </cell>
          <cell r="BU173">
            <v>0</v>
          </cell>
          <cell r="BV173">
            <v>3.4768999999999997</v>
          </cell>
          <cell r="BW173">
            <v>0</v>
          </cell>
          <cell r="BX173">
            <v>0</v>
          </cell>
          <cell r="BY173">
            <v>0</v>
          </cell>
          <cell r="BZ173">
            <v>0</v>
          </cell>
          <cell r="CA173">
            <v>0</v>
          </cell>
          <cell r="CB173">
            <v>0</v>
          </cell>
        </row>
        <row r="174">
          <cell r="E174"/>
          <cell r="F174"/>
          <cell r="G174" t="str">
            <v>bienhoa847</v>
          </cell>
          <cell r="H174" t="str">
            <v>BS</v>
          </cell>
          <cell r="I174" t="str">
            <v>- Đất sông suối</v>
          </cell>
          <cell r="J174" t="str">
            <v>Phước Tân</v>
          </cell>
          <cell r="K174" t="str">
            <v>BS</v>
          </cell>
          <cell r="L174" t="str">
            <v>SON</v>
          </cell>
          <cell r="M174">
            <v>20.43</v>
          </cell>
          <cell r="N174">
            <v>0</v>
          </cell>
          <cell r="O174">
            <v>20.43</v>
          </cell>
          <cell r="P174">
            <v>183</v>
          </cell>
          <cell r="Q174" t="str">
            <v>CTĐT</v>
          </cell>
          <cell r="R174">
            <v>2016</v>
          </cell>
          <cell r="S174" t="e">
            <v>#N/A</v>
          </cell>
          <cell r="T174"/>
          <cell r="U174"/>
          <cell r="V174"/>
          <cell r="W174">
            <v>-3.1999999999996476E-3</v>
          </cell>
          <cell r="X174">
            <v>20.433199999999999</v>
          </cell>
          <cell r="Y174">
            <v>3.1013000000000002</v>
          </cell>
          <cell r="Z174">
            <v>2.2117</v>
          </cell>
          <cell r="AA174">
            <v>0.18890000000000001</v>
          </cell>
          <cell r="AB174">
            <v>2.0228000000000002</v>
          </cell>
          <cell r="AC174">
            <v>0.5885999999999999</v>
          </cell>
          <cell r="AD174">
            <v>0.20469999999999999</v>
          </cell>
          <cell r="AE174">
            <v>0</v>
          </cell>
          <cell r="AF174">
            <v>0</v>
          </cell>
          <cell r="AG174">
            <v>0</v>
          </cell>
          <cell r="AH174">
            <v>9.6300000000000011E-2</v>
          </cell>
          <cell r="AI174">
            <v>0</v>
          </cell>
          <cell r="AJ174">
            <v>0</v>
          </cell>
          <cell r="AK174">
            <v>17.331900000000001</v>
          </cell>
          <cell r="AL174">
            <v>0</v>
          </cell>
          <cell r="AM174">
            <v>0</v>
          </cell>
          <cell r="AN174">
            <v>0</v>
          </cell>
          <cell r="AO174">
            <v>0</v>
          </cell>
          <cell r="AP174">
            <v>0</v>
          </cell>
          <cell r="AQ174">
            <v>0</v>
          </cell>
          <cell r="AR174">
            <v>0</v>
          </cell>
          <cell r="AS174">
            <v>0</v>
          </cell>
          <cell r="AT174">
            <v>0</v>
          </cell>
          <cell r="AU174">
            <v>1.8499999999999999E-2</v>
          </cell>
          <cell r="AV174">
            <v>1.8499999999999999E-2</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0.10100000000000001</v>
          </cell>
          <cell r="BR174">
            <v>0</v>
          </cell>
          <cell r="BS174">
            <v>0</v>
          </cell>
          <cell r="BT174">
            <v>0</v>
          </cell>
          <cell r="BU174">
            <v>0</v>
          </cell>
          <cell r="BV174">
            <v>17.212400000000002</v>
          </cell>
          <cell r="BW174">
            <v>0</v>
          </cell>
          <cell r="BX174">
            <v>0</v>
          </cell>
          <cell r="BY174">
            <v>0</v>
          </cell>
          <cell r="BZ174">
            <v>0</v>
          </cell>
          <cell r="CA174">
            <v>0</v>
          </cell>
          <cell r="CB174">
            <v>0</v>
          </cell>
        </row>
        <row r="175">
          <cell r="E175"/>
          <cell r="F175"/>
          <cell r="G175" t="str">
            <v>bienhoa847</v>
          </cell>
          <cell r="H175" t="str">
            <v>BS</v>
          </cell>
          <cell r="I175" t="str">
            <v>- Đất thương mại</v>
          </cell>
          <cell r="J175" t="str">
            <v>Phước Tân</v>
          </cell>
          <cell r="K175" t="str">
            <v>BS</v>
          </cell>
          <cell r="L175" t="str">
            <v>TMD</v>
          </cell>
          <cell r="M175">
            <v>31.77</v>
          </cell>
          <cell r="N175">
            <v>0</v>
          </cell>
          <cell r="O175">
            <v>31.77</v>
          </cell>
          <cell r="P175">
            <v>183</v>
          </cell>
          <cell r="Q175" t="str">
            <v>CTĐT</v>
          </cell>
          <cell r="R175">
            <v>2016</v>
          </cell>
          <cell r="S175" t="e">
            <v>#N/A</v>
          </cell>
          <cell r="T175"/>
          <cell r="U175"/>
          <cell r="V175"/>
          <cell r="W175">
            <v>-1.7000000000031434E-3</v>
          </cell>
          <cell r="X175">
            <v>31.771700000000003</v>
          </cell>
          <cell r="Y175">
            <v>30.208100000000002</v>
          </cell>
          <cell r="Z175">
            <v>25.878200000000003</v>
          </cell>
          <cell r="AA175">
            <v>0.25919999999999999</v>
          </cell>
          <cell r="AB175">
            <v>25.619000000000003</v>
          </cell>
          <cell r="AC175">
            <v>2.1367999999999996</v>
          </cell>
          <cell r="AD175">
            <v>1.62</v>
          </cell>
          <cell r="AE175">
            <v>0</v>
          </cell>
          <cell r="AF175">
            <v>0</v>
          </cell>
          <cell r="AG175">
            <v>0</v>
          </cell>
          <cell r="AH175">
            <v>0.57309999999999994</v>
          </cell>
          <cell r="AI175">
            <v>0</v>
          </cell>
          <cell r="AJ175">
            <v>0</v>
          </cell>
          <cell r="AK175">
            <v>1.5635999999999999</v>
          </cell>
          <cell r="AL175">
            <v>0</v>
          </cell>
          <cell r="AM175">
            <v>0</v>
          </cell>
          <cell r="AN175">
            <v>0</v>
          </cell>
          <cell r="AO175">
            <v>0</v>
          </cell>
          <cell r="AP175">
            <v>0</v>
          </cell>
          <cell r="AQ175">
            <v>0</v>
          </cell>
          <cell r="AR175">
            <v>0</v>
          </cell>
          <cell r="AS175">
            <v>0</v>
          </cell>
          <cell r="AT175">
            <v>0</v>
          </cell>
          <cell r="AU175">
            <v>9.9399999999999988E-2</v>
          </cell>
          <cell r="AV175">
            <v>9.509999999999999E-2</v>
          </cell>
          <cell r="AW175">
            <v>4.3E-3</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0.16420000000000001</v>
          </cell>
          <cell r="BR175">
            <v>0</v>
          </cell>
          <cell r="BS175">
            <v>0</v>
          </cell>
          <cell r="BT175">
            <v>0</v>
          </cell>
          <cell r="BU175">
            <v>0</v>
          </cell>
          <cell r="BV175">
            <v>1.3</v>
          </cell>
          <cell r="BW175">
            <v>0</v>
          </cell>
          <cell r="BX175">
            <v>0</v>
          </cell>
          <cell r="BY175">
            <v>0</v>
          </cell>
          <cell r="BZ175">
            <v>0</v>
          </cell>
          <cell r="CA175">
            <v>0</v>
          </cell>
          <cell r="CB175">
            <v>0</v>
          </cell>
        </row>
        <row r="176">
          <cell r="E176"/>
          <cell r="F176"/>
          <cell r="G176" t="str">
            <v>bienhoa847</v>
          </cell>
          <cell r="H176" t="str">
            <v>BS</v>
          </cell>
          <cell r="I176" t="str">
            <v>- Đất giáo dục</v>
          </cell>
          <cell r="J176" t="str">
            <v>Tam Phước</v>
          </cell>
          <cell r="K176" t="str">
            <v>BS</v>
          </cell>
          <cell r="L176" t="str">
            <v>DGD</v>
          </cell>
          <cell r="M176">
            <v>23.74</v>
          </cell>
          <cell r="N176">
            <v>0</v>
          </cell>
          <cell r="O176">
            <v>23.74</v>
          </cell>
          <cell r="P176">
            <v>183</v>
          </cell>
          <cell r="Q176" t="str">
            <v>CTĐT</v>
          </cell>
          <cell r="R176">
            <v>2016</v>
          </cell>
          <cell r="S176" t="e">
            <v>#N/A</v>
          </cell>
          <cell r="T176"/>
          <cell r="U176"/>
          <cell r="V176"/>
          <cell r="W176">
            <v>0</v>
          </cell>
          <cell r="X176">
            <v>23.74</v>
          </cell>
          <cell r="Y176">
            <v>21.4285</v>
          </cell>
          <cell r="Z176">
            <v>9.7290999999999972</v>
          </cell>
          <cell r="AA176">
            <v>9.7290999999999972</v>
          </cell>
          <cell r="AB176">
            <v>0</v>
          </cell>
          <cell r="AC176">
            <v>0.81409999999999993</v>
          </cell>
          <cell r="AD176">
            <v>10.092900000000006</v>
          </cell>
          <cell r="AE176">
            <v>0</v>
          </cell>
          <cell r="AF176">
            <v>0</v>
          </cell>
          <cell r="AG176">
            <v>3.9100000000000003E-2</v>
          </cell>
          <cell r="AH176">
            <v>0.75330000000000008</v>
          </cell>
          <cell r="AI176">
            <v>0</v>
          </cell>
          <cell r="AJ176">
            <v>0</v>
          </cell>
          <cell r="AK176">
            <v>2.3115000000000001</v>
          </cell>
          <cell r="AL176">
            <v>0</v>
          </cell>
          <cell r="AM176">
            <v>0</v>
          </cell>
          <cell r="AN176">
            <v>0</v>
          </cell>
          <cell r="AO176">
            <v>0</v>
          </cell>
          <cell r="AP176">
            <v>0</v>
          </cell>
          <cell r="AQ176">
            <v>0</v>
          </cell>
          <cell r="AR176">
            <v>0</v>
          </cell>
          <cell r="AS176">
            <v>0</v>
          </cell>
          <cell r="AT176">
            <v>0</v>
          </cell>
          <cell r="AU176">
            <v>0.67280000000000006</v>
          </cell>
          <cell r="AV176">
            <v>0.52420000000000011</v>
          </cell>
          <cell r="AW176">
            <v>0.14860000000000001</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1.0149000000000001</v>
          </cell>
          <cell r="BR176">
            <v>0</v>
          </cell>
          <cell r="BS176">
            <v>0</v>
          </cell>
          <cell r="BT176">
            <v>0</v>
          </cell>
          <cell r="BU176">
            <v>0</v>
          </cell>
          <cell r="BV176">
            <v>0.62380000000000002</v>
          </cell>
          <cell r="BW176">
            <v>0</v>
          </cell>
          <cell r="BX176">
            <v>0</v>
          </cell>
          <cell r="BY176">
            <v>0</v>
          </cell>
          <cell r="BZ176">
            <v>0</v>
          </cell>
          <cell r="CA176">
            <v>0</v>
          </cell>
          <cell r="CB176">
            <v>0</v>
          </cell>
        </row>
        <row r="177">
          <cell r="E177"/>
          <cell r="F177"/>
          <cell r="G177" t="str">
            <v>bienhoa847</v>
          </cell>
          <cell r="H177" t="str">
            <v>BS</v>
          </cell>
          <cell r="I177" t="str">
            <v>- Đất giao thông</v>
          </cell>
          <cell r="J177" t="str">
            <v>Tam Phước</v>
          </cell>
          <cell r="K177" t="str">
            <v>BS</v>
          </cell>
          <cell r="L177" t="str">
            <v>DGT</v>
          </cell>
          <cell r="M177">
            <v>74.22</v>
          </cell>
          <cell r="N177">
            <v>0</v>
          </cell>
          <cell r="O177">
            <v>74.22</v>
          </cell>
          <cell r="P177">
            <v>183</v>
          </cell>
          <cell r="Q177" t="str">
            <v>CTĐT</v>
          </cell>
          <cell r="R177">
            <v>2016</v>
          </cell>
          <cell r="S177" t="e">
            <v>#N/A</v>
          </cell>
          <cell r="T177"/>
          <cell r="U177"/>
          <cell r="V177"/>
          <cell r="W177">
            <v>3.4000000000133923E-3</v>
          </cell>
          <cell r="X177">
            <v>74.216599999999985</v>
          </cell>
          <cell r="Y177">
            <v>68.25709999999998</v>
          </cell>
          <cell r="Z177">
            <v>36.62459999999998</v>
          </cell>
          <cell r="AA177">
            <v>35.430499999999981</v>
          </cell>
          <cell r="AB177">
            <v>1.1940999999999999</v>
          </cell>
          <cell r="AC177">
            <v>4.3345000000000002</v>
          </cell>
          <cell r="AD177">
            <v>24.631300000000003</v>
          </cell>
          <cell r="AE177">
            <v>0</v>
          </cell>
          <cell r="AF177">
            <v>0</v>
          </cell>
          <cell r="AG177">
            <v>0.88169999999999982</v>
          </cell>
          <cell r="AH177">
            <v>1.7850000000000001</v>
          </cell>
          <cell r="AI177">
            <v>0</v>
          </cell>
          <cell r="AJ177">
            <v>0</v>
          </cell>
          <cell r="AK177">
            <v>5.959500000000002</v>
          </cell>
          <cell r="AL177">
            <v>0</v>
          </cell>
          <cell r="AM177">
            <v>0</v>
          </cell>
          <cell r="AN177">
            <v>0</v>
          </cell>
          <cell r="AO177">
            <v>0</v>
          </cell>
          <cell r="AP177">
            <v>0</v>
          </cell>
          <cell r="AQ177">
            <v>0</v>
          </cell>
          <cell r="AR177">
            <v>4.5600000000000002E-2</v>
          </cell>
          <cell r="AS177">
            <v>0</v>
          </cell>
          <cell r="AT177">
            <v>0.1588</v>
          </cell>
          <cell r="AU177">
            <v>2.2801000000000005</v>
          </cell>
          <cell r="AV177">
            <v>1.8509000000000002</v>
          </cell>
          <cell r="AW177">
            <v>0.16820000000000002</v>
          </cell>
          <cell r="AX177">
            <v>0</v>
          </cell>
          <cell r="AY177">
            <v>0</v>
          </cell>
          <cell r="AZ177">
            <v>0</v>
          </cell>
          <cell r="BA177">
            <v>0</v>
          </cell>
          <cell r="BB177">
            <v>0</v>
          </cell>
          <cell r="BC177">
            <v>0</v>
          </cell>
          <cell r="BD177">
            <v>0</v>
          </cell>
          <cell r="BE177">
            <v>0</v>
          </cell>
          <cell r="BF177">
            <v>0</v>
          </cell>
          <cell r="BG177">
            <v>7.7399999999999997E-2</v>
          </cell>
          <cell r="BH177">
            <v>0.18360000000000004</v>
          </cell>
          <cell r="BI177">
            <v>0</v>
          </cell>
          <cell r="BJ177">
            <v>0</v>
          </cell>
          <cell r="BK177">
            <v>0</v>
          </cell>
          <cell r="BL177">
            <v>0</v>
          </cell>
          <cell r="BM177">
            <v>0</v>
          </cell>
          <cell r="BN177">
            <v>0</v>
          </cell>
          <cell r="BO177">
            <v>0</v>
          </cell>
          <cell r="BP177">
            <v>0</v>
          </cell>
          <cell r="BQ177">
            <v>1.7399000000000009</v>
          </cell>
          <cell r="BR177">
            <v>0</v>
          </cell>
          <cell r="BS177">
            <v>0</v>
          </cell>
          <cell r="BT177">
            <v>0</v>
          </cell>
          <cell r="BU177">
            <v>0</v>
          </cell>
          <cell r="BV177">
            <v>1.7351000000000005</v>
          </cell>
          <cell r="BW177">
            <v>0</v>
          </cell>
          <cell r="BX177">
            <v>0</v>
          </cell>
          <cell r="BY177">
            <v>0</v>
          </cell>
          <cell r="BZ177">
            <v>0</v>
          </cell>
          <cell r="CA177">
            <v>0</v>
          </cell>
          <cell r="CB177">
            <v>0</v>
          </cell>
        </row>
        <row r="178">
          <cell r="E178"/>
          <cell r="F178"/>
          <cell r="G178" t="str">
            <v>bienhoa847</v>
          </cell>
          <cell r="H178" t="str">
            <v>BS</v>
          </cell>
          <cell r="I178" t="str">
            <v>- Đất công viên cây xanh</v>
          </cell>
          <cell r="J178" t="str">
            <v>Tam Phước</v>
          </cell>
          <cell r="K178" t="str">
            <v>BS</v>
          </cell>
          <cell r="L178" t="str">
            <v>DKV</v>
          </cell>
          <cell r="M178">
            <v>44.12</v>
          </cell>
          <cell r="N178">
            <v>0</v>
          </cell>
          <cell r="O178">
            <v>44.12</v>
          </cell>
          <cell r="P178">
            <v>183</v>
          </cell>
          <cell r="Q178" t="str">
            <v>CTĐT</v>
          </cell>
          <cell r="R178">
            <v>2016</v>
          </cell>
          <cell r="S178" t="e">
            <v>#N/A</v>
          </cell>
          <cell r="T178"/>
          <cell r="U178"/>
          <cell r="V178"/>
          <cell r="W178">
            <v>-1.400000000010948E-3</v>
          </cell>
          <cell r="X178">
            <v>44.121400000000008</v>
          </cell>
          <cell r="Y178">
            <v>34.685000000000009</v>
          </cell>
          <cell r="Z178">
            <v>22.231100000000009</v>
          </cell>
          <cell r="AA178">
            <v>21.783500000000007</v>
          </cell>
          <cell r="AB178">
            <v>0.4476</v>
          </cell>
          <cell r="AC178">
            <v>6.2538000000000018</v>
          </cell>
          <cell r="AD178">
            <v>4.0542999999999978</v>
          </cell>
          <cell r="AE178">
            <v>0</v>
          </cell>
          <cell r="AF178">
            <v>0</v>
          </cell>
          <cell r="AG178">
            <v>1.2250000000000001</v>
          </cell>
          <cell r="AH178">
            <v>0.92079999999999984</v>
          </cell>
          <cell r="AI178">
            <v>0</v>
          </cell>
          <cell r="AJ178">
            <v>0</v>
          </cell>
          <cell r="AK178">
            <v>9.4364000000000026</v>
          </cell>
          <cell r="AL178">
            <v>0</v>
          </cell>
          <cell r="AM178">
            <v>0</v>
          </cell>
          <cell r="AN178">
            <v>0</v>
          </cell>
          <cell r="AO178">
            <v>0</v>
          </cell>
          <cell r="AP178">
            <v>0</v>
          </cell>
          <cell r="AQ178">
            <v>0</v>
          </cell>
          <cell r="AR178">
            <v>2.6700000000000002E-2</v>
          </cell>
          <cell r="AS178">
            <v>0</v>
          </cell>
          <cell r="AT178">
            <v>6.3E-2</v>
          </cell>
          <cell r="AU178">
            <v>1.2441</v>
          </cell>
          <cell r="AV178">
            <v>0.99999999999999989</v>
          </cell>
          <cell r="AW178">
            <v>0.18770000000000001</v>
          </cell>
          <cell r="AX178">
            <v>0</v>
          </cell>
          <cell r="AY178">
            <v>0</v>
          </cell>
          <cell r="AZ178">
            <v>0</v>
          </cell>
          <cell r="BA178">
            <v>0</v>
          </cell>
          <cell r="BB178">
            <v>0</v>
          </cell>
          <cell r="BC178">
            <v>0</v>
          </cell>
          <cell r="BD178">
            <v>0</v>
          </cell>
          <cell r="BE178">
            <v>0</v>
          </cell>
          <cell r="BF178">
            <v>0</v>
          </cell>
          <cell r="BG178">
            <v>0</v>
          </cell>
          <cell r="BH178">
            <v>5.6399999999999999E-2</v>
          </cell>
          <cell r="BI178">
            <v>0</v>
          </cell>
          <cell r="BJ178">
            <v>0</v>
          </cell>
          <cell r="BK178">
            <v>0</v>
          </cell>
          <cell r="BL178">
            <v>0</v>
          </cell>
          <cell r="BM178">
            <v>0</v>
          </cell>
          <cell r="BN178">
            <v>0</v>
          </cell>
          <cell r="BO178">
            <v>0</v>
          </cell>
          <cell r="BP178">
            <v>0</v>
          </cell>
          <cell r="BQ178">
            <v>2.1617000000000015</v>
          </cell>
          <cell r="BR178">
            <v>0</v>
          </cell>
          <cell r="BS178">
            <v>0</v>
          </cell>
          <cell r="BT178">
            <v>0</v>
          </cell>
          <cell r="BU178">
            <v>4.9200000000000001E-2</v>
          </cell>
          <cell r="BV178">
            <v>5.891700000000001</v>
          </cell>
          <cell r="BW178">
            <v>0</v>
          </cell>
          <cell r="BX178">
            <v>0</v>
          </cell>
          <cell r="BY178">
            <v>0</v>
          </cell>
          <cell r="BZ178">
            <v>0</v>
          </cell>
          <cell r="CA178">
            <v>0</v>
          </cell>
          <cell r="CB178">
            <v>0</v>
          </cell>
        </row>
        <row r="179">
          <cell r="E179"/>
          <cell r="F179"/>
          <cell r="G179" t="str">
            <v>bienhoa847</v>
          </cell>
          <cell r="H179" t="str">
            <v>BS</v>
          </cell>
          <cell r="I179" t="str">
            <v>- Đất y tế</v>
          </cell>
          <cell r="J179" t="str">
            <v>Tam Phước</v>
          </cell>
          <cell r="K179" t="str">
            <v>BS</v>
          </cell>
          <cell r="L179" t="str">
            <v>DYT</v>
          </cell>
          <cell r="M179">
            <v>1.8</v>
          </cell>
          <cell r="N179">
            <v>0</v>
          </cell>
          <cell r="O179">
            <v>1.8</v>
          </cell>
          <cell r="P179">
            <v>183</v>
          </cell>
          <cell r="Q179" t="str">
            <v>CTĐT</v>
          </cell>
          <cell r="R179">
            <v>2016</v>
          </cell>
          <cell r="S179" t="e">
            <v>#N/A</v>
          </cell>
          <cell r="T179"/>
          <cell r="U179"/>
          <cell r="V179"/>
          <cell r="W179">
            <v>-2.0999999999999908E-3</v>
          </cell>
          <cell r="X179">
            <v>1.8021</v>
          </cell>
          <cell r="Y179">
            <v>1.5049000000000001</v>
          </cell>
          <cell r="Z179">
            <v>1.3233000000000001</v>
          </cell>
          <cell r="AA179">
            <v>1.3233000000000001</v>
          </cell>
          <cell r="AB179">
            <v>0</v>
          </cell>
          <cell r="AC179">
            <v>0</v>
          </cell>
          <cell r="AD179">
            <v>6.3200000000000006E-2</v>
          </cell>
          <cell r="AE179">
            <v>0</v>
          </cell>
          <cell r="AF179">
            <v>0</v>
          </cell>
          <cell r="AG179">
            <v>0</v>
          </cell>
          <cell r="AH179">
            <v>0.11840000000000001</v>
          </cell>
          <cell r="AI179">
            <v>0</v>
          </cell>
          <cell r="AJ179">
            <v>0</v>
          </cell>
          <cell r="AK179">
            <v>0.29719999999999996</v>
          </cell>
          <cell r="AL179">
            <v>0</v>
          </cell>
          <cell r="AM179">
            <v>0</v>
          </cell>
          <cell r="AN179">
            <v>0</v>
          </cell>
          <cell r="AO179">
            <v>0</v>
          </cell>
          <cell r="AP179">
            <v>0</v>
          </cell>
          <cell r="AQ179">
            <v>0</v>
          </cell>
          <cell r="AR179">
            <v>0</v>
          </cell>
          <cell r="AS179">
            <v>0</v>
          </cell>
          <cell r="AT179">
            <v>0</v>
          </cell>
          <cell r="AU179">
            <v>2.4299999999999999E-2</v>
          </cell>
          <cell r="AV179">
            <v>0</v>
          </cell>
          <cell r="AW179">
            <v>2.4299999999999999E-2</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0.27289999999999998</v>
          </cell>
          <cell r="BW179">
            <v>0</v>
          </cell>
          <cell r="BX179">
            <v>0</v>
          </cell>
          <cell r="BY179">
            <v>0</v>
          </cell>
          <cell r="BZ179">
            <v>0</v>
          </cell>
          <cell r="CA179">
            <v>0</v>
          </cell>
          <cell r="CB179">
            <v>0</v>
          </cell>
        </row>
        <row r="180">
          <cell r="E180"/>
          <cell r="F180"/>
          <cell r="G180" t="str">
            <v>bienhoa847</v>
          </cell>
          <cell r="H180" t="str">
            <v>BS</v>
          </cell>
          <cell r="I180" t="str">
            <v>- Đất mặt nước chuyên dùng</v>
          </cell>
          <cell r="J180" t="str">
            <v>Tam Phước</v>
          </cell>
          <cell r="K180" t="str">
            <v>BS</v>
          </cell>
          <cell r="L180" t="str">
            <v>MNC</v>
          </cell>
          <cell r="M180">
            <v>48.57</v>
          </cell>
          <cell r="N180">
            <v>0</v>
          </cell>
          <cell r="O180">
            <v>48.57</v>
          </cell>
          <cell r="P180">
            <v>183</v>
          </cell>
          <cell r="Q180" t="str">
            <v>CTĐT</v>
          </cell>
          <cell r="R180">
            <v>2016</v>
          </cell>
          <cell r="S180" t="e">
            <v>#N/A</v>
          </cell>
          <cell r="T180"/>
          <cell r="U180"/>
          <cell r="V180"/>
          <cell r="W180">
            <v>0</v>
          </cell>
          <cell r="X180">
            <v>48.57</v>
          </cell>
          <cell r="Y180">
            <v>0.1</v>
          </cell>
          <cell r="Z180">
            <v>0</v>
          </cell>
          <cell r="AA180">
            <v>0</v>
          </cell>
          <cell r="AB180">
            <v>0</v>
          </cell>
          <cell r="AC180">
            <v>0.1</v>
          </cell>
          <cell r="AD180"/>
          <cell r="AE180">
            <v>0</v>
          </cell>
          <cell r="AF180">
            <v>0</v>
          </cell>
          <cell r="AG180">
            <v>0</v>
          </cell>
          <cell r="AH180">
            <v>0</v>
          </cell>
          <cell r="AI180">
            <v>0</v>
          </cell>
          <cell r="AJ180">
            <v>0</v>
          </cell>
          <cell r="AK180">
            <v>48.47</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cell r="BR180">
            <v>0</v>
          </cell>
          <cell r="BS180">
            <v>0</v>
          </cell>
          <cell r="BT180">
            <v>0</v>
          </cell>
          <cell r="BU180">
            <v>0</v>
          </cell>
          <cell r="BV180">
            <v>48.47</v>
          </cell>
          <cell r="BW180"/>
          <cell r="BX180">
            <v>0</v>
          </cell>
          <cell r="BY180">
            <v>0</v>
          </cell>
          <cell r="BZ180">
            <v>0</v>
          </cell>
          <cell r="CA180">
            <v>0</v>
          </cell>
          <cell r="CB180">
            <v>0</v>
          </cell>
        </row>
        <row r="181">
          <cell r="E181"/>
          <cell r="F181"/>
          <cell r="G181" t="str">
            <v>bienhoa847</v>
          </cell>
          <cell r="H181" t="str">
            <v>BS</v>
          </cell>
          <cell r="I181" t="str">
            <v>- Đất ở</v>
          </cell>
          <cell r="J181" t="str">
            <v>Tam Phước</v>
          </cell>
          <cell r="K181" t="str">
            <v>BS</v>
          </cell>
          <cell r="L181" t="str">
            <v>ODT</v>
          </cell>
          <cell r="M181">
            <v>409.59000000000003</v>
          </cell>
          <cell r="N181">
            <v>0</v>
          </cell>
          <cell r="O181">
            <v>409.59000000000003</v>
          </cell>
          <cell r="P181">
            <v>183</v>
          </cell>
          <cell r="Q181" t="str">
            <v>CTĐT</v>
          </cell>
          <cell r="R181">
            <v>2016</v>
          </cell>
          <cell r="S181" t="e">
            <v>#N/A</v>
          </cell>
          <cell r="T181"/>
          <cell r="U181"/>
          <cell r="V181"/>
          <cell r="W181">
            <v>5.7999999999083229E-3</v>
          </cell>
          <cell r="X181">
            <v>409.58420000000012</v>
          </cell>
          <cell r="Y181">
            <v>370.68040000000013</v>
          </cell>
          <cell r="Z181">
            <v>158.81720000000013</v>
          </cell>
          <cell r="AA181">
            <v>155.80790000000013</v>
          </cell>
          <cell r="AB181">
            <v>3.0093000000000001</v>
          </cell>
          <cell r="AC181">
            <v>44.91</v>
          </cell>
          <cell r="AD181">
            <v>147.44640000000001</v>
          </cell>
          <cell r="AE181"/>
          <cell r="AF181">
            <v>0</v>
          </cell>
          <cell r="AG181">
            <v>13.324399999999999</v>
          </cell>
          <cell r="AH181">
            <v>6.1824000000000021</v>
          </cell>
          <cell r="AI181">
            <v>0</v>
          </cell>
          <cell r="AJ181">
            <v>0</v>
          </cell>
          <cell r="AK181">
            <v>38.903800000000004</v>
          </cell>
          <cell r="AL181">
            <v>0</v>
          </cell>
          <cell r="AM181">
            <v>0</v>
          </cell>
          <cell r="AN181">
            <v>0</v>
          </cell>
          <cell r="AO181">
            <v>0</v>
          </cell>
          <cell r="AP181">
            <v>0</v>
          </cell>
          <cell r="AQ181">
            <v>0</v>
          </cell>
          <cell r="AR181">
            <v>0.1396</v>
          </cell>
          <cell r="AS181">
            <v>0</v>
          </cell>
          <cell r="AT181">
            <v>1.5353999999999999</v>
          </cell>
          <cell r="AU181">
            <v>5.4436000000000018</v>
          </cell>
          <cell r="AV181">
            <v>4.2752000000000017</v>
          </cell>
          <cell r="AW181">
            <v>0.88319999999999999</v>
          </cell>
          <cell r="AX181">
            <v>0</v>
          </cell>
          <cell r="AY181">
            <v>0</v>
          </cell>
          <cell r="AZ181">
            <v>0</v>
          </cell>
          <cell r="BA181">
            <v>0</v>
          </cell>
          <cell r="BB181">
            <v>0</v>
          </cell>
          <cell r="BC181">
            <v>0</v>
          </cell>
          <cell r="BD181">
            <v>0</v>
          </cell>
          <cell r="BE181">
            <v>0</v>
          </cell>
          <cell r="BF181">
            <v>0</v>
          </cell>
          <cell r="BG181">
            <v>0</v>
          </cell>
          <cell r="BH181">
            <v>0.28520000000000001</v>
          </cell>
          <cell r="BI181">
            <v>0</v>
          </cell>
          <cell r="BJ181">
            <v>0</v>
          </cell>
          <cell r="BK181">
            <v>0</v>
          </cell>
          <cell r="BL181">
            <v>0</v>
          </cell>
          <cell r="BM181">
            <v>0</v>
          </cell>
          <cell r="BN181">
            <v>0</v>
          </cell>
          <cell r="BO181">
            <v>0</v>
          </cell>
          <cell r="BP181">
            <v>0</v>
          </cell>
          <cell r="BQ181">
            <v>19.899999999999999</v>
          </cell>
          <cell r="BR181">
            <v>0</v>
          </cell>
          <cell r="BS181">
            <v>0</v>
          </cell>
          <cell r="BT181">
            <v>0</v>
          </cell>
          <cell r="BU181">
            <v>6.2299999999999994E-2</v>
          </cell>
          <cell r="BV181">
            <v>11.822900000000004</v>
          </cell>
          <cell r="BW181">
            <v>0</v>
          </cell>
          <cell r="BX181">
            <v>0</v>
          </cell>
          <cell r="BY181">
            <v>0</v>
          </cell>
          <cell r="BZ181">
            <v>0</v>
          </cell>
          <cell r="CA181">
            <v>0</v>
          </cell>
          <cell r="CB181">
            <v>0</v>
          </cell>
        </row>
        <row r="182">
          <cell r="E182"/>
          <cell r="F182"/>
          <cell r="G182" t="str">
            <v>bienhoa847</v>
          </cell>
          <cell r="H182" t="str">
            <v>BS</v>
          </cell>
          <cell r="I182" t="str">
            <v>- Đất thương mại</v>
          </cell>
          <cell r="J182" t="str">
            <v>Tam Phước</v>
          </cell>
          <cell r="K182" t="str">
            <v>BS</v>
          </cell>
          <cell r="L182" t="str">
            <v>TMD</v>
          </cell>
          <cell r="M182">
            <v>27.3</v>
          </cell>
          <cell r="N182">
            <v>0</v>
          </cell>
          <cell r="O182">
            <v>27.3</v>
          </cell>
          <cell r="P182">
            <v>183</v>
          </cell>
          <cell r="Q182" t="str">
            <v>CTĐT</v>
          </cell>
          <cell r="R182">
            <v>2016</v>
          </cell>
          <cell r="S182" t="e">
            <v>#N/A</v>
          </cell>
          <cell r="T182"/>
          <cell r="U182"/>
          <cell r="V182"/>
          <cell r="W182">
            <v>1.0999999999974364E-3</v>
          </cell>
          <cell r="X182">
            <v>27.298900000000003</v>
          </cell>
          <cell r="Y182">
            <v>25.392400000000002</v>
          </cell>
          <cell r="Z182">
            <v>12.341700000000001</v>
          </cell>
          <cell r="AA182">
            <v>12.143400000000002</v>
          </cell>
          <cell r="AB182">
            <v>0.1983</v>
          </cell>
          <cell r="AC182">
            <v>2.5449999999999999</v>
          </cell>
          <cell r="AD182">
            <v>10.128400000000001</v>
          </cell>
          <cell r="AE182"/>
          <cell r="AF182">
            <v>0</v>
          </cell>
          <cell r="AG182">
            <v>0.15379999999999999</v>
          </cell>
          <cell r="AH182">
            <v>0.2235</v>
          </cell>
          <cell r="AI182">
            <v>0</v>
          </cell>
          <cell r="AJ182">
            <v>0</v>
          </cell>
          <cell r="AK182">
            <v>1.9065000000000001</v>
          </cell>
          <cell r="AL182">
            <v>0</v>
          </cell>
          <cell r="AM182">
            <v>0</v>
          </cell>
          <cell r="AN182">
            <v>0</v>
          </cell>
          <cell r="AO182">
            <v>0</v>
          </cell>
          <cell r="AP182">
            <v>0</v>
          </cell>
          <cell r="AQ182">
            <v>0</v>
          </cell>
          <cell r="AR182">
            <v>0.107</v>
          </cell>
          <cell r="AS182">
            <v>0</v>
          </cell>
          <cell r="AT182">
            <v>0.58299999999999996</v>
          </cell>
          <cell r="AU182">
            <v>0.15670000000000001</v>
          </cell>
          <cell r="AV182">
            <v>0.15290000000000001</v>
          </cell>
          <cell r="AW182">
            <v>0</v>
          </cell>
          <cell r="AX182">
            <v>0</v>
          </cell>
          <cell r="AY182">
            <v>0</v>
          </cell>
          <cell r="AZ182">
            <v>0</v>
          </cell>
          <cell r="BA182">
            <v>0</v>
          </cell>
          <cell r="BB182">
            <v>0</v>
          </cell>
          <cell r="BC182">
            <v>0</v>
          </cell>
          <cell r="BD182">
            <v>0</v>
          </cell>
          <cell r="BE182">
            <v>0</v>
          </cell>
          <cell r="BF182">
            <v>0</v>
          </cell>
          <cell r="BG182">
            <v>0</v>
          </cell>
          <cell r="BH182">
            <v>3.8E-3</v>
          </cell>
          <cell r="BI182">
            <v>0</v>
          </cell>
          <cell r="BJ182">
            <v>0</v>
          </cell>
          <cell r="BK182">
            <v>0</v>
          </cell>
          <cell r="BL182">
            <v>0</v>
          </cell>
          <cell r="BM182">
            <v>0</v>
          </cell>
          <cell r="BN182">
            <v>0</v>
          </cell>
          <cell r="BO182">
            <v>0</v>
          </cell>
          <cell r="BP182">
            <v>0</v>
          </cell>
          <cell r="BQ182">
            <v>0.1774</v>
          </cell>
          <cell r="BR182">
            <v>0</v>
          </cell>
          <cell r="BS182">
            <v>0</v>
          </cell>
          <cell r="BT182">
            <v>0</v>
          </cell>
          <cell r="BU182">
            <v>0</v>
          </cell>
          <cell r="BV182">
            <v>0.88239999999999996</v>
          </cell>
          <cell r="BW182">
            <v>0</v>
          </cell>
          <cell r="BX182">
            <v>0</v>
          </cell>
          <cell r="BY182">
            <v>0</v>
          </cell>
          <cell r="BZ182">
            <v>0</v>
          </cell>
          <cell r="CA182">
            <v>0</v>
          </cell>
          <cell r="CB182">
            <v>0</v>
          </cell>
        </row>
        <row r="183">
          <cell r="E183" t="str">
            <v>DA</v>
          </cell>
          <cell r="F183"/>
          <cell r="G183" t="str">
            <v>bienhoa1091</v>
          </cell>
          <cell r="H183" t="str">
            <v>BS</v>
          </cell>
          <cell r="I183" t="str">
            <v>Khu nhà ở số 63 ( Cty Kinh Doanh Nhà)</v>
          </cell>
          <cell r="J183" t="str">
            <v>Tân Phong</v>
          </cell>
          <cell r="K183" t="str">
            <v>BS</v>
          </cell>
          <cell r="L183" t="str">
            <v>ODT</v>
          </cell>
          <cell r="M183">
            <v>1.07</v>
          </cell>
          <cell r="N183"/>
          <cell r="O183">
            <v>7.0000000000000007E-2</v>
          </cell>
          <cell r="P183">
            <v>145</v>
          </cell>
          <cell r="Q183" t="str">
            <v>QĐTHO</v>
          </cell>
          <cell r="R183">
            <v>2018</v>
          </cell>
          <cell r="S183" t="e">
            <v>#N/A</v>
          </cell>
          <cell r="T183" t="str">
            <v>BCTM3.7</v>
          </cell>
          <cell r="U183" t="str">
            <v>Quyết định giao đất số 3495/QĐ-Ct.UBT ngày 29/09/2003 của UBND tỉnh Đồng Nai; Quyết định điều chỉnh giao đất số 745/QĐ-UBND ngày 12/03/2013 của UBND tỉnh Đồng Nai.</v>
          </cell>
          <cell r="V183"/>
          <cell r="W183">
            <v>0</v>
          </cell>
          <cell r="X183">
            <v>7.0000000000000007E-2</v>
          </cell>
          <cell r="Y183">
            <v>7.0000000000000007E-2</v>
          </cell>
          <cell r="Z183">
            <v>0</v>
          </cell>
          <cell r="AA183"/>
          <cell r="AB183"/>
          <cell r="AC183"/>
          <cell r="AD183">
            <v>7.0000000000000007E-2</v>
          </cell>
          <cell r="AE183"/>
          <cell r="AF183"/>
          <cell r="AG183"/>
          <cell r="AH183"/>
          <cell r="AI183"/>
          <cell r="AJ183"/>
          <cell r="AK183">
            <v>0</v>
          </cell>
          <cell r="AL183"/>
          <cell r="AM183"/>
          <cell r="AN183"/>
          <cell r="AO183"/>
          <cell r="AP183"/>
          <cell r="AQ183"/>
          <cell r="AR183"/>
          <cell r="AS183"/>
          <cell r="AT183"/>
          <cell r="AU183">
            <v>0</v>
          </cell>
          <cell r="AV183"/>
          <cell r="AW183"/>
          <cell r="AX183"/>
          <cell r="AY183"/>
          <cell r="AZ183"/>
          <cell r="BA183"/>
          <cell r="BB183"/>
          <cell r="BC183"/>
          <cell r="BD183"/>
          <cell r="BE183"/>
          <cell r="BF183"/>
          <cell r="BG183"/>
          <cell r="BH183"/>
          <cell r="BI183"/>
          <cell r="BJ183"/>
          <cell r="BK183"/>
          <cell r="BL183"/>
          <cell r="BM183"/>
          <cell r="BN183"/>
          <cell r="BO183"/>
          <cell r="BP183"/>
          <cell r="BQ183"/>
          <cell r="BR183"/>
          <cell r="BS183"/>
          <cell r="BT183"/>
          <cell r="BU183"/>
          <cell r="BV183"/>
          <cell r="BW183"/>
          <cell r="BX183"/>
          <cell r="BY183"/>
          <cell r="BZ183"/>
          <cell r="CA183"/>
          <cell r="CB183"/>
        </row>
        <row r="184">
          <cell r="E184" t="str">
            <v>DA</v>
          </cell>
          <cell r="F184"/>
          <cell r="G184" t="str">
            <v>bienhoa1045</v>
          </cell>
          <cell r="H184" t="str">
            <v>BS</v>
          </cell>
          <cell r="I184" t="str">
            <v>Khu dân cư phường Thống Nhất (Công ty D2D)</v>
          </cell>
          <cell r="J184" t="str">
            <v>Thống Nhất</v>
          </cell>
          <cell r="K184" t="str">
            <v>BS</v>
          </cell>
          <cell r="L184" t="str">
            <v>ODT</v>
          </cell>
          <cell r="M184">
            <v>13.73</v>
          </cell>
          <cell r="N184"/>
          <cell r="O184">
            <v>13.73</v>
          </cell>
          <cell r="P184" t="str">
            <v>183+128+145</v>
          </cell>
          <cell r="Q184" t="str">
            <v>QĐTHO 1P</v>
          </cell>
          <cell r="R184">
            <v>2016</v>
          </cell>
          <cell r="S184" t="e">
            <v>#N/A</v>
          </cell>
          <cell r="T184" t="str">
            <v>BCTM3.7</v>
          </cell>
          <cell r="U184" t="str">
            <v>Quyết định số 2210/QĐ-UBND ngày 17/7/2014 của UBND tỉnh về việc phê duyệt điều chỉnh cục bộ quy hoạch chi tiết 1/500; Văn bản số 132/UBND-CNN ngày 5/1/2018 của UBND tỉnh về việc  chủ trương Điều chỉnh ranh giới quy hoạch dự án (giai đoạn 2) của Công ty D2D</v>
          </cell>
          <cell r="V184"/>
          <cell r="W184">
            <v>13.73</v>
          </cell>
          <cell r="X184">
            <v>0</v>
          </cell>
          <cell r="Y184">
            <v>0</v>
          </cell>
          <cell r="Z184">
            <v>0</v>
          </cell>
          <cell r="AA184"/>
          <cell r="AB184"/>
          <cell r="AC184"/>
          <cell r="AD184"/>
          <cell r="AE184"/>
          <cell r="AF184"/>
          <cell r="AG184"/>
          <cell r="AH184"/>
          <cell r="AI184"/>
          <cell r="AJ184"/>
          <cell r="AK184">
            <v>0</v>
          </cell>
          <cell r="AL184"/>
          <cell r="AM184"/>
          <cell r="AN184"/>
          <cell r="AO184"/>
          <cell r="AP184"/>
          <cell r="AQ184"/>
          <cell r="AR184"/>
          <cell r="AS184"/>
          <cell r="AT184"/>
          <cell r="AU184">
            <v>0</v>
          </cell>
          <cell r="AV184"/>
          <cell r="AW184"/>
          <cell r="AX184"/>
          <cell r="AY184"/>
          <cell r="AZ184"/>
          <cell r="BA184"/>
          <cell r="BB184"/>
          <cell r="BC184"/>
          <cell r="BD184"/>
          <cell r="BE184"/>
          <cell r="BF184"/>
          <cell r="BG184"/>
          <cell r="BH184"/>
          <cell r="BI184"/>
          <cell r="BJ184"/>
          <cell r="BK184"/>
          <cell r="BL184"/>
          <cell r="BM184"/>
          <cell r="BN184"/>
          <cell r="BO184"/>
          <cell r="BP184"/>
          <cell r="BQ184"/>
          <cell r="BR184"/>
          <cell r="BS184"/>
          <cell r="BT184"/>
          <cell r="BU184"/>
          <cell r="BV184"/>
          <cell r="BW184"/>
          <cell r="BX184"/>
          <cell r="BY184"/>
          <cell r="BZ184"/>
          <cell r="CA184"/>
          <cell r="CB184"/>
        </row>
        <row r="185">
          <cell r="E185"/>
          <cell r="F185"/>
          <cell r="G185" t="str">
            <v>bienhoa1045</v>
          </cell>
          <cell r="H185" t="str">
            <v>BS</v>
          </cell>
          <cell r="I185" t="str">
            <v>+ Đất ở</v>
          </cell>
          <cell r="J185" t="str">
            <v>Thống Nhất</v>
          </cell>
          <cell r="K185" t="str">
            <v>BS</v>
          </cell>
          <cell r="L185" t="str">
            <v>ODT</v>
          </cell>
          <cell r="M185">
            <v>4.5599999999999996</v>
          </cell>
          <cell r="N185"/>
          <cell r="O185">
            <v>4.5599999999999996</v>
          </cell>
          <cell r="P185" t="str">
            <v>183+128+145</v>
          </cell>
          <cell r="Q185" t="str">
            <v>QĐTHO 1P</v>
          </cell>
          <cell r="R185">
            <v>2016</v>
          </cell>
          <cell r="S185" t="e">
            <v>#N/A</v>
          </cell>
          <cell r="T185"/>
          <cell r="U185"/>
          <cell r="V185"/>
          <cell r="W185">
            <v>1.9999999999997797E-3</v>
          </cell>
          <cell r="X185">
            <v>4.5579999999999998</v>
          </cell>
          <cell r="Y185">
            <v>0.51380000000000003</v>
          </cell>
          <cell r="Z185">
            <v>0.45610000000000006</v>
          </cell>
          <cell r="AA185">
            <v>0.45610000000000006</v>
          </cell>
          <cell r="AB185">
            <v>0</v>
          </cell>
          <cell r="AC185">
            <v>5.7699999999999994E-2</v>
          </cell>
          <cell r="AD185">
            <v>0</v>
          </cell>
          <cell r="AE185">
            <v>0</v>
          </cell>
          <cell r="AF185">
            <v>0</v>
          </cell>
          <cell r="AG185">
            <v>0</v>
          </cell>
          <cell r="AH185">
            <v>0</v>
          </cell>
          <cell r="AI185">
            <v>0</v>
          </cell>
          <cell r="AJ185">
            <v>0</v>
          </cell>
          <cell r="AK185">
            <v>4.0442</v>
          </cell>
          <cell r="AL185">
            <v>0</v>
          </cell>
          <cell r="AM185">
            <v>0</v>
          </cell>
          <cell r="AN185">
            <v>0</v>
          </cell>
          <cell r="AO185">
            <v>0</v>
          </cell>
          <cell r="AP185">
            <v>0</v>
          </cell>
          <cell r="AQ185">
            <v>0</v>
          </cell>
          <cell r="AR185">
            <v>0</v>
          </cell>
          <cell r="AS185">
            <v>0</v>
          </cell>
          <cell r="AT185">
            <v>0</v>
          </cell>
          <cell r="AU185">
            <v>1.7288999999999999</v>
          </cell>
          <cell r="AV185">
            <v>1.3383999999999998</v>
          </cell>
          <cell r="AW185">
            <v>1.7399999999999999E-2</v>
          </cell>
          <cell r="AX185">
            <v>0</v>
          </cell>
          <cell r="AY185">
            <v>0</v>
          </cell>
          <cell r="AZ185">
            <v>0.37309999999999999</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2.3153000000000001</v>
          </cell>
          <cell r="BR185">
            <v>0</v>
          </cell>
          <cell r="BS185">
            <v>0</v>
          </cell>
          <cell r="BT185">
            <v>0</v>
          </cell>
          <cell r="BU185">
            <v>0</v>
          </cell>
          <cell r="BV185">
            <v>0</v>
          </cell>
          <cell r="BW185">
            <v>0</v>
          </cell>
          <cell r="BX185">
            <v>0</v>
          </cell>
          <cell r="BY185">
            <v>0</v>
          </cell>
          <cell r="BZ185">
            <v>0</v>
          </cell>
          <cell r="CA185">
            <v>0</v>
          </cell>
          <cell r="CB185">
            <v>0</v>
          </cell>
        </row>
        <row r="186">
          <cell r="E186"/>
          <cell r="F186"/>
          <cell r="G186" t="str">
            <v>bienhoa1045</v>
          </cell>
          <cell r="H186" t="str">
            <v>BS</v>
          </cell>
          <cell r="I186" t="str">
            <v>+ Đất thương mại dịch vụ</v>
          </cell>
          <cell r="J186" t="str">
            <v>Thống Nhất</v>
          </cell>
          <cell r="K186" t="str">
            <v>BS</v>
          </cell>
          <cell r="L186" t="str">
            <v>TMD</v>
          </cell>
          <cell r="M186">
            <v>1.52</v>
          </cell>
          <cell r="N186"/>
          <cell r="O186">
            <v>1.52</v>
          </cell>
          <cell r="P186" t="str">
            <v>183+128+145</v>
          </cell>
          <cell r="Q186" t="str">
            <v>QĐTHO 1P</v>
          </cell>
          <cell r="R186">
            <v>2016</v>
          </cell>
          <cell r="S186" t="e">
            <v>#N/A</v>
          </cell>
          <cell r="T186"/>
          <cell r="U186"/>
          <cell r="V186"/>
          <cell r="W186">
            <v>-1.9999999999997797E-4</v>
          </cell>
          <cell r="X186">
            <v>1.5202</v>
          </cell>
          <cell r="Y186">
            <v>1.15E-2</v>
          </cell>
          <cell r="Z186">
            <v>6.0000000000000006E-4</v>
          </cell>
          <cell r="AA186">
            <v>6.0000000000000006E-4</v>
          </cell>
          <cell r="AB186">
            <v>0</v>
          </cell>
          <cell r="AC186">
            <v>1.09E-2</v>
          </cell>
          <cell r="AD186">
            <v>0</v>
          </cell>
          <cell r="AE186">
            <v>0</v>
          </cell>
          <cell r="AF186">
            <v>0</v>
          </cell>
          <cell r="AG186">
            <v>0</v>
          </cell>
          <cell r="AH186">
            <v>0</v>
          </cell>
          <cell r="AI186">
            <v>0</v>
          </cell>
          <cell r="AJ186">
            <v>0</v>
          </cell>
          <cell r="AK186">
            <v>1.5086999999999999</v>
          </cell>
          <cell r="AL186">
            <v>0</v>
          </cell>
          <cell r="AM186">
            <v>0</v>
          </cell>
          <cell r="AN186">
            <v>0</v>
          </cell>
          <cell r="AO186">
            <v>0</v>
          </cell>
          <cell r="AP186">
            <v>0</v>
          </cell>
          <cell r="AQ186">
            <v>0.27360000000000001</v>
          </cell>
          <cell r="AR186">
            <v>0.76910000000000001</v>
          </cell>
          <cell r="AS186">
            <v>0</v>
          </cell>
          <cell r="AT186">
            <v>0</v>
          </cell>
          <cell r="AU186">
            <v>5.7999999999999996E-3</v>
          </cell>
          <cell r="AV186">
            <v>5.7999999999999996E-3</v>
          </cell>
          <cell r="AW186">
            <v>0</v>
          </cell>
          <cell r="AX186">
            <v>0</v>
          </cell>
          <cell r="AY186">
            <v>0</v>
          </cell>
          <cell r="AZ186">
            <v>0</v>
          </cell>
          <cell r="BA186">
            <v>0</v>
          </cell>
          <cell r="BB186">
            <v>0</v>
          </cell>
          <cell r="BC186">
            <v>0</v>
          </cell>
          <cell r="BD186">
            <v>0</v>
          </cell>
          <cell r="BE186">
            <v>0</v>
          </cell>
          <cell r="BF186">
            <v>0</v>
          </cell>
          <cell r="BG186">
            <v>0</v>
          </cell>
          <cell r="BH186"/>
          <cell r="BI186">
            <v>0</v>
          </cell>
          <cell r="BJ186">
            <v>0</v>
          </cell>
          <cell r="BK186">
            <v>0</v>
          </cell>
          <cell r="BL186">
            <v>0</v>
          </cell>
          <cell r="BM186">
            <v>0</v>
          </cell>
          <cell r="BN186">
            <v>0</v>
          </cell>
          <cell r="BO186">
            <v>0</v>
          </cell>
          <cell r="BP186">
            <v>0</v>
          </cell>
          <cell r="BQ186">
            <v>0.46019999999999994</v>
          </cell>
          <cell r="BR186">
            <v>0</v>
          </cell>
          <cell r="BS186">
            <v>0</v>
          </cell>
          <cell r="BT186">
            <v>0</v>
          </cell>
          <cell r="BU186">
            <v>0</v>
          </cell>
          <cell r="BV186">
            <v>0</v>
          </cell>
          <cell r="BW186">
            <v>0</v>
          </cell>
          <cell r="BX186">
            <v>0</v>
          </cell>
          <cell r="BY186">
            <v>0</v>
          </cell>
          <cell r="BZ186">
            <v>0</v>
          </cell>
          <cell r="CA186">
            <v>0</v>
          </cell>
          <cell r="CB186">
            <v>0</v>
          </cell>
        </row>
        <row r="187">
          <cell r="E187"/>
          <cell r="F187"/>
          <cell r="G187" t="str">
            <v>bienhoa1045</v>
          </cell>
          <cell r="H187" t="str">
            <v>BS</v>
          </cell>
          <cell r="I187" t="str">
            <v>+ Đất giáo dục</v>
          </cell>
          <cell r="J187" t="str">
            <v>Thống Nhất</v>
          </cell>
          <cell r="K187" t="str">
            <v>BS</v>
          </cell>
          <cell r="L187" t="str">
            <v>DGD</v>
          </cell>
          <cell r="M187">
            <v>2.27</v>
          </cell>
          <cell r="N187"/>
          <cell r="O187">
            <v>2.27</v>
          </cell>
          <cell r="P187" t="str">
            <v>183+128+145</v>
          </cell>
          <cell r="Q187" t="str">
            <v>QĐTHO 1P</v>
          </cell>
          <cell r="R187">
            <v>2016</v>
          </cell>
          <cell r="S187" t="e">
            <v>#N/A</v>
          </cell>
          <cell r="T187"/>
          <cell r="U187"/>
          <cell r="V187"/>
          <cell r="W187">
            <v>3.7900000000000045E-2</v>
          </cell>
          <cell r="X187">
            <v>2.2321</v>
          </cell>
          <cell r="Y187">
            <v>1.5816000000000001</v>
          </cell>
          <cell r="Z187">
            <v>1.5616000000000001</v>
          </cell>
          <cell r="AA187">
            <v>1.5561</v>
          </cell>
          <cell r="AB187">
            <v>5.5000000000000005E-3</v>
          </cell>
          <cell r="AC187">
            <v>0.02</v>
          </cell>
          <cell r="AD187">
            <v>0</v>
          </cell>
          <cell r="AE187">
            <v>0</v>
          </cell>
          <cell r="AF187">
            <v>0</v>
          </cell>
          <cell r="AG187">
            <v>0</v>
          </cell>
          <cell r="AH187">
            <v>0</v>
          </cell>
          <cell r="AI187">
            <v>0</v>
          </cell>
          <cell r="AJ187">
            <v>0</v>
          </cell>
          <cell r="AK187">
            <v>0.65049999999999997</v>
          </cell>
          <cell r="AL187">
            <v>0</v>
          </cell>
          <cell r="AM187">
            <v>0</v>
          </cell>
          <cell r="AN187">
            <v>0</v>
          </cell>
          <cell r="AO187">
            <v>0</v>
          </cell>
          <cell r="AP187">
            <v>0</v>
          </cell>
          <cell r="AQ187">
            <v>0</v>
          </cell>
          <cell r="AR187">
            <v>0</v>
          </cell>
          <cell r="AS187">
            <v>0</v>
          </cell>
          <cell r="AT187">
            <v>0</v>
          </cell>
          <cell r="AU187">
            <v>0.39049999999999996</v>
          </cell>
          <cell r="AV187">
            <v>0</v>
          </cell>
          <cell r="AW187">
            <v>1.7399999999999999E-2</v>
          </cell>
          <cell r="AX187">
            <v>0</v>
          </cell>
          <cell r="AY187">
            <v>0</v>
          </cell>
          <cell r="AZ187">
            <v>0.37309999999999999</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0.26</v>
          </cell>
          <cell r="BR187">
            <v>0</v>
          </cell>
          <cell r="BS187">
            <v>0</v>
          </cell>
          <cell r="BT187">
            <v>0</v>
          </cell>
          <cell r="BU187">
            <v>0</v>
          </cell>
          <cell r="BV187">
            <v>0</v>
          </cell>
          <cell r="BW187">
            <v>0</v>
          </cell>
          <cell r="BX187">
            <v>0</v>
          </cell>
          <cell r="BY187">
            <v>0</v>
          </cell>
          <cell r="BZ187">
            <v>0</v>
          </cell>
          <cell r="CA187">
            <v>0</v>
          </cell>
          <cell r="CB187">
            <v>0</v>
          </cell>
        </row>
        <row r="188">
          <cell r="E188"/>
          <cell r="F188"/>
          <cell r="G188" t="str">
            <v>bienhoa1045</v>
          </cell>
          <cell r="H188" t="str">
            <v>BS</v>
          </cell>
          <cell r="I188" t="str">
            <v>+ Trong đó: Trường MN tư thục Á Châu</v>
          </cell>
          <cell r="J188" t="str">
            <v>Thống Nhất</v>
          </cell>
          <cell r="K188" t="str">
            <v>BS</v>
          </cell>
          <cell r="L188" t="str">
            <v>DGD</v>
          </cell>
          <cell r="M188">
            <v>0</v>
          </cell>
          <cell r="N188"/>
          <cell r="O188">
            <v>0</v>
          </cell>
          <cell r="P188" t="str">
            <v>183+128+145</v>
          </cell>
          <cell r="Q188" t="str">
            <v>QĐTHO 1P</v>
          </cell>
          <cell r="R188">
            <v>2016</v>
          </cell>
          <cell r="S188" t="e">
            <v>#N/A</v>
          </cell>
          <cell r="T188"/>
          <cell r="U188"/>
          <cell r="V188"/>
          <cell r="W188">
            <v>0</v>
          </cell>
          <cell r="X188">
            <v>0</v>
          </cell>
          <cell r="Y188">
            <v>0</v>
          </cell>
          <cell r="Z188">
            <v>0</v>
          </cell>
          <cell r="AA188"/>
          <cell r="AB188"/>
          <cell r="AC188"/>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cell r="AX188">
            <v>0</v>
          </cell>
          <cell r="AY188">
            <v>0</v>
          </cell>
          <cell r="AZ188"/>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cell r="BR188">
            <v>0</v>
          </cell>
          <cell r="BS188">
            <v>0</v>
          </cell>
          <cell r="BT188">
            <v>0</v>
          </cell>
          <cell r="BU188">
            <v>0</v>
          </cell>
          <cell r="BV188">
            <v>0</v>
          </cell>
          <cell r="BW188">
            <v>0</v>
          </cell>
          <cell r="BX188">
            <v>0</v>
          </cell>
          <cell r="BY188">
            <v>0</v>
          </cell>
          <cell r="BZ188">
            <v>0</v>
          </cell>
          <cell r="CA188">
            <v>0</v>
          </cell>
          <cell r="CB188">
            <v>0</v>
          </cell>
        </row>
        <row r="189">
          <cell r="E189"/>
          <cell r="F189"/>
          <cell r="G189" t="str">
            <v>bienhoa1045</v>
          </cell>
          <cell r="H189" t="str">
            <v>BS</v>
          </cell>
          <cell r="I189" t="str">
            <v>+ Đất tín ngưỡng</v>
          </cell>
          <cell r="J189" t="str">
            <v>Thống Nhất</v>
          </cell>
          <cell r="K189" t="str">
            <v>BS</v>
          </cell>
          <cell r="L189" t="str">
            <v>TIN</v>
          </cell>
          <cell r="M189">
            <v>0</v>
          </cell>
          <cell r="N189"/>
          <cell r="O189">
            <v>0</v>
          </cell>
          <cell r="P189" t="str">
            <v>183+128+145</v>
          </cell>
          <cell r="Q189" t="str">
            <v>QĐTHO 1P</v>
          </cell>
          <cell r="R189">
            <v>2016</v>
          </cell>
          <cell r="S189" t="e">
            <v>#N/A</v>
          </cell>
          <cell r="T189"/>
          <cell r="U189"/>
          <cell r="V189"/>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row>
        <row r="190">
          <cell r="E190"/>
          <cell r="F190"/>
          <cell r="G190" t="str">
            <v>bienhoa1045</v>
          </cell>
          <cell r="H190" t="str">
            <v>BS</v>
          </cell>
          <cell r="I190" t="str">
            <v>+ Đất giao thông</v>
          </cell>
          <cell r="J190" t="str">
            <v>Thống Nhất</v>
          </cell>
          <cell r="K190" t="str">
            <v>BS</v>
          </cell>
          <cell r="L190" t="str">
            <v>DGT</v>
          </cell>
          <cell r="M190">
            <v>4.9700000000000006</v>
          </cell>
          <cell r="N190"/>
          <cell r="O190">
            <v>4.9700000000000006</v>
          </cell>
          <cell r="P190" t="str">
            <v>183+128+145</v>
          </cell>
          <cell r="Q190" t="str">
            <v>QĐTHO 1P</v>
          </cell>
          <cell r="R190">
            <v>2016</v>
          </cell>
          <cell r="S190" t="e">
            <v>#N/A</v>
          </cell>
          <cell r="T190"/>
          <cell r="U190"/>
          <cell r="V190"/>
          <cell r="W190">
            <v>-3.4000000000009578E-3</v>
          </cell>
          <cell r="X190">
            <v>4.9734000000000016</v>
          </cell>
          <cell r="Y190">
            <v>4.7158000000000015</v>
          </cell>
          <cell r="Z190">
            <v>2.5529000000000011</v>
          </cell>
          <cell r="AA190">
            <v>2.4317000000000011</v>
          </cell>
          <cell r="AB190">
            <v>0.12120000000000002</v>
          </cell>
          <cell r="AC190">
            <v>1.4923999999999999</v>
          </cell>
          <cell r="AD190">
            <v>0.53369999999999995</v>
          </cell>
          <cell r="AE190">
            <v>0</v>
          </cell>
          <cell r="AF190">
            <v>0</v>
          </cell>
          <cell r="AG190">
            <v>0</v>
          </cell>
          <cell r="AH190">
            <v>0.1368</v>
          </cell>
          <cell r="AI190">
            <v>0</v>
          </cell>
          <cell r="AJ190">
            <v>0</v>
          </cell>
          <cell r="AK190">
            <v>0.2576</v>
          </cell>
          <cell r="AL190">
            <v>0</v>
          </cell>
          <cell r="AM190">
            <v>0</v>
          </cell>
          <cell r="AN190">
            <v>0</v>
          </cell>
          <cell r="AO190">
            <v>0</v>
          </cell>
          <cell r="AP190">
            <v>0</v>
          </cell>
          <cell r="AQ190">
            <v>0</v>
          </cell>
          <cell r="AR190">
            <v>1E-4</v>
          </cell>
          <cell r="AS190">
            <v>0</v>
          </cell>
          <cell r="AT190">
            <v>0</v>
          </cell>
          <cell r="AU190">
            <v>0.11180000000000001</v>
          </cell>
          <cell r="AV190"/>
          <cell r="AW190">
            <v>6.8000000000000005E-2</v>
          </cell>
          <cell r="AX190">
            <v>0</v>
          </cell>
          <cell r="AY190">
            <v>0</v>
          </cell>
          <cell r="AZ190">
            <v>0</v>
          </cell>
          <cell r="BA190">
            <v>0</v>
          </cell>
          <cell r="BB190">
            <v>0</v>
          </cell>
          <cell r="BC190">
            <v>0</v>
          </cell>
          <cell r="BD190">
            <v>0</v>
          </cell>
          <cell r="BE190">
            <v>0</v>
          </cell>
          <cell r="BF190">
            <v>0</v>
          </cell>
          <cell r="BG190">
            <v>0</v>
          </cell>
          <cell r="BH190">
            <v>4.3799999999999999E-2</v>
          </cell>
          <cell r="BI190">
            <v>0</v>
          </cell>
          <cell r="BJ190">
            <v>0</v>
          </cell>
          <cell r="BK190">
            <v>0</v>
          </cell>
          <cell r="BL190">
            <v>0</v>
          </cell>
          <cell r="BM190">
            <v>0</v>
          </cell>
          <cell r="BN190">
            <v>0</v>
          </cell>
          <cell r="BO190">
            <v>0</v>
          </cell>
          <cell r="BP190">
            <v>0</v>
          </cell>
          <cell r="BQ190"/>
          <cell r="BR190">
            <v>0</v>
          </cell>
          <cell r="BS190">
            <v>3.0900000000000004E-2</v>
          </cell>
          <cell r="BT190">
            <v>0</v>
          </cell>
          <cell r="BU190">
            <v>0</v>
          </cell>
          <cell r="BV190">
            <v>0.1148</v>
          </cell>
          <cell r="BW190">
            <v>0</v>
          </cell>
          <cell r="BX190">
            <v>0</v>
          </cell>
          <cell r="BY190">
            <v>0</v>
          </cell>
          <cell r="BZ190">
            <v>0</v>
          </cell>
          <cell r="CA190">
            <v>0</v>
          </cell>
          <cell r="CB190">
            <v>0</v>
          </cell>
        </row>
        <row r="191">
          <cell r="E191"/>
          <cell r="F191"/>
          <cell r="G191" t="str">
            <v>bienhoa1045</v>
          </cell>
          <cell r="H191" t="str">
            <v>BS</v>
          </cell>
          <cell r="I191" t="str">
            <v>+ Đất công viên cây xanh</v>
          </cell>
          <cell r="J191" t="str">
            <v>Thống Nhất</v>
          </cell>
          <cell r="K191" t="str">
            <v>BS</v>
          </cell>
          <cell r="L191" t="str">
            <v>DKV</v>
          </cell>
          <cell r="M191">
            <v>0.45</v>
          </cell>
          <cell r="N191"/>
          <cell r="O191">
            <v>0.45</v>
          </cell>
          <cell r="P191" t="str">
            <v>183+128+145</v>
          </cell>
          <cell r="Q191" t="str">
            <v>QĐTHO 1P</v>
          </cell>
          <cell r="R191">
            <v>2016</v>
          </cell>
          <cell r="S191" t="e">
            <v>#N/A</v>
          </cell>
          <cell r="T191"/>
          <cell r="U191"/>
          <cell r="V191"/>
          <cell r="W191">
            <v>0</v>
          </cell>
          <cell r="X191">
            <v>0.45</v>
          </cell>
          <cell r="Y191">
            <v>0.45</v>
          </cell>
          <cell r="Z191">
            <v>0</v>
          </cell>
          <cell r="AA191"/>
          <cell r="AB191"/>
          <cell r="AC191">
            <v>0.45</v>
          </cell>
          <cell r="AD191"/>
          <cell r="AE191">
            <v>0</v>
          </cell>
          <cell r="AF191">
            <v>0</v>
          </cell>
          <cell r="AG191">
            <v>0</v>
          </cell>
          <cell r="AH191"/>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cell r="AW191"/>
          <cell r="AX191">
            <v>0</v>
          </cell>
          <cell r="AY191">
            <v>0</v>
          </cell>
          <cell r="AZ191">
            <v>0</v>
          </cell>
          <cell r="BA191">
            <v>0</v>
          </cell>
          <cell r="BB191">
            <v>0</v>
          </cell>
          <cell r="BC191">
            <v>0</v>
          </cell>
          <cell r="BD191">
            <v>0</v>
          </cell>
          <cell r="BE191">
            <v>0</v>
          </cell>
          <cell r="BF191">
            <v>0</v>
          </cell>
          <cell r="BG191">
            <v>0</v>
          </cell>
          <cell r="BH191"/>
          <cell r="BI191">
            <v>0</v>
          </cell>
          <cell r="BJ191">
            <v>0</v>
          </cell>
          <cell r="BK191">
            <v>0</v>
          </cell>
          <cell r="BL191">
            <v>0</v>
          </cell>
          <cell r="BM191">
            <v>0</v>
          </cell>
          <cell r="BN191">
            <v>0</v>
          </cell>
          <cell r="BO191">
            <v>0</v>
          </cell>
          <cell r="BP191">
            <v>0</v>
          </cell>
          <cell r="BQ191"/>
          <cell r="BR191">
            <v>0</v>
          </cell>
          <cell r="BS191">
            <v>0</v>
          </cell>
          <cell r="BT191">
            <v>0</v>
          </cell>
          <cell r="BU191">
            <v>0</v>
          </cell>
          <cell r="BV191"/>
          <cell r="BW191">
            <v>0</v>
          </cell>
          <cell r="BX191">
            <v>0</v>
          </cell>
          <cell r="BY191">
            <v>0</v>
          </cell>
          <cell r="BZ191">
            <v>0</v>
          </cell>
          <cell r="CA191">
            <v>0</v>
          </cell>
          <cell r="CB191">
            <v>0</v>
          </cell>
        </row>
        <row r="192">
          <cell r="E192" t="str">
            <v>DA</v>
          </cell>
          <cell r="F192"/>
          <cell r="G192" t="str">
            <v>bienhoa936</v>
          </cell>
          <cell r="H192" t="str">
            <v>DA</v>
          </cell>
          <cell r="I192" t="str">
            <v>Khu đô thị Thương mại Dịch vụ Biên Hòa 1 chuyển đổi công năng Khu công nghiệp Biên Hòa 1</v>
          </cell>
          <cell r="J192" t="str">
            <v>An Bình</v>
          </cell>
          <cell r="K192" t="e">
            <v>#N/A</v>
          </cell>
          <cell r="L192" t="str">
            <v>ODT</v>
          </cell>
          <cell r="M192">
            <v>324.08</v>
          </cell>
          <cell r="N192">
            <v>0</v>
          </cell>
          <cell r="O192">
            <v>324.08</v>
          </cell>
          <cell r="P192">
            <v>1</v>
          </cell>
          <cell r="Q192" t="str">
            <v>CTH</v>
          </cell>
          <cell r="R192">
            <v>2022</v>
          </cell>
          <cell r="S192" t="e">
            <v>#N/A</v>
          </cell>
          <cell r="T192" t="str">
            <v>BCTM3.7</v>
          </cell>
          <cell r="U192"/>
          <cell r="V192"/>
          <cell r="W192">
            <v>324.08</v>
          </cell>
          <cell r="X192"/>
          <cell r="Y192"/>
          <cell r="Z192"/>
          <cell r="AA192"/>
          <cell r="AB192"/>
          <cell r="AC192"/>
          <cell r="AD192"/>
          <cell r="AE192"/>
          <cell r="AF192"/>
          <cell r="AG192"/>
          <cell r="AH192"/>
          <cell r="AI192"/>
          <cell r="AJ192"/>
          <cell r="AK192"/>
          <cell r="AL192"/>
          <cell r="AM192"/>
          <cell r="AN192"/>
          <cell r="AO192"/>
          <cell r="AP192"/>
          <cell r="AQ192"/>
          <cell r="AR192"/>
          <cell r="AS192"/>
          <cell r="AT192"/>
          <cell r="AU192"/>
          <cell r="AV192"/>
          <cell r="AW192"/>
          <cell r="AX192"/>
          <cell r="AY192"/>
          <cell r="AZ192"/>
          <cell r="BA192"/>
          <cell r="BB192"/>
          <cell r="BC192"/>
          <cell r="BD192"/>
          <cell r="BE192"/>
          <cell r="BF192"/>
          <cell r="BG192"/>
          <cell r="BH192"/>
          <cell r="BI192"/>
          <cell r="BJ192"/>
          <cell r="BK192"/>
          <cell r="BL192"/>
          <cell r="BM192"/>
          <cell r="BN192"/>
          <cell r="BO192"/>
          <cell r="BP192"/>
          <cell r="BQ192"/>
          <cell r="BR192"/>
          <cell r="BS192"/>
          <cell r="BT192"/>
          <cell r="BU192"/>
          <cell r="BV192"/>
          <cell r="BW192"/>
          <cell r="BX192"/>
          <cell r="BY192"/>
          <cell r="BZ192"/>
          <cell r="CA192"/>
          <cell r="CB192"/>
        </row>
        <row r="193">
          <cell r="E193"/>
          <cell r="F193"/>
          <cell r="G193" t="str">
            <v>bienhoa936</v>
          </cell>
          <cell r="H193" t="str">
            <v>DA</v>
          </cell>
          <cell r="I193" t="str">
            <v>+ Đất ở đô thị</v>
          </cell>
          <cell r="J193" t="str">
            <v>An Bình</v>
          </cell>
          <cell r="K193" t="e">
            <v>#N/A</v>
          </cell>
          <cell r="L193" t="str">
            <v>ODT</v>
          </cell>
          <cell r="M193">
            <v>116.2</v>
          </cell>
          <cell r="N193">
            <v>0</v>
          </cell>
          <cell r="O193">
            <v>116.2</v>
          </cell>
          <cell r="P193">
            <v>1</v>
          </cell>
          <cell r="Q193" t="str">
            <v>CTH</v>
          </cell>
          <cell r="R193">
            <v>2022</v>
          </cell>
          <cell r="S193" t="e">
            <v>#N/A</v>
          </cell>
          <cell r="T193"/>
          <cell r="U193"/>
          <cell r="V193"/>
          <cell r="W193">
            <v>-4.2000000000115278E-3</v>
          </cell>
          <cell r="X193">
            <v>116.20420000000001</v>
          </cell>
          <cell r="Y193">
            <v>1.0987</v>
          </cell>
          <cell r="Z193">
            <v>0</v>
          </cell>
          <cell r="AA193">
            <v>0</v>
          </cell>
          <cell r="AB193">
            <v>0</v>
          </cell>
          <cell r="AC193">
            <v>0.28310000000000002</v>
          </cell>
          <cell r="AD193">
            <v>0.69899999999999995</v>
          </cell>
          <cell r="AE193">
            <v>0</v>
          </cell>
          <cell r="AF193">
            <v>0</v>
          </cell>
          <cell r="AG193">
            <v>0</v>
          </cell>
          <cell r="AH193">
            <v>0.11660000000000001</v>
          </cell>
          <cell r="AI193">
            <v>0</v>
          </cell>
          <cell r="AJ193">
            <v>0</v>
          </cell>
          <cell r="AK193">
            <v>115.10550000000002</v>
          </cell>
          <cell r="AL193">
            <v>0</v>
          </cell>
          <cell r="AM193">
            <v>0</v>
          </cell>
          <cell r="AN193">
            <v>97.588800000000006</v>
          </cell>
          <cell r="AO193">
            <v>0</v>
          </cell>
          <cell r="AP193">
            <v>0</v>
          </cell>
          <cell r="AQ193">
            <v>0</v>
          </cell>
          <cell r="AR193">
            <v>9.6072000000000006</v>
          </cell>
          <cell r="AS193">
            <v>0</v>
          </cell>
          <cell r="AT193">
            <v>0</v>
          </cell>
          <cell r="AU193">
            <v>6.6713000000000005</v>
          </cell>
          <cell r="AV193">
            <v>5.8577000000000004</v>
          </cell>
          <cell r="AW193">
            <v>0</v>
          </cell>
          <cell r="AX193">
            <v>0</v>
          </cell>
          <cell r="AY193">
            <v>0</v>
          </cell>
          <cell r="AZ193">
            <v>0</v>
          </cell>
          <cell r="BA193">
            <v>0</v>
          </cell>
          <cell r="BB193">
            <v>0.81359999999999999</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1.1066000000000005</v>
          </cell>
          <cell r="BR193">
            <v>0.10630000000000001</v>
          </cell>
          <cell r="BS193">
            <v>0</v>
          </cell>
          <cell r="BT193">
            <v>0</v>
          </cell>
          <cell r="BU193">
            <v>0</v>
          </cell>
          <cell r="BV193">
            <v>2.53E-2</v>
          </cell>
          <cell r="BW193">
            <v>0</v>
          </cell>
          <cell r="BX193">
            <v>0</v>
          </cell>
          <cell r="BY193">
            <v>0</v>
          </cell>
          <cell r="BZ193">
            <v>0</v>
          </cell>
          <cell r="CA193">
            <v>0</v>
          </cell>
          <cell r="CB193">
            <v>0</v>
          </cell>
        </row>
        <row r="194">
          <cell r="E194"/>
          <cell r="F194"/>
          <cell r="G194" t="str">
            <v>bienhoa936</v>
          </cell>
          <cell r="H194" t="str">
            <v>DA</v>
          </cell>
          <cell r="I194" t="str">
            <v>+ Đất hành chính</v>
          </cell>
          <cell r="J194" t="str">
            <v>An Bình</v>
          </cell>
          <cell r="K194" t="e">
            <v>#N/A</v>
          </cell>
          <cell r="L194" t="str">
            <v>TSC</v>
          </cell>
          <cell r="M194">
            <v>19.760000000000002</v>
          </cell>
          <cell r="N194">
            <v>0</v>
          </cell>
          <cell r="O194">
            <v>19.760000000000002</v>
          </cell>
          <cell r="P194">
            <v>1</v>
          </cell>
          <cell r="Q194" t="str">
            <v>CTH</v>
          </cell>
          <cell r="R194">
            <v>2022</v>
          </cell>
          <cell r="S194" t="e">
            <v>#N/A</v>
          </cell>
          <cell r="T194"/>
          <cell r="U194"/>
          <cell r="V194"/>
          <cell r="W194">
            <v>-1.3999999999967372E-3</v>
          </cell>
          <cell r="X194">
            <v>19.761399999999998</v>
          </cell>
          <cell r="Y194">
            <v>0.21110000000000001</v>
          </cell>
          <cell r="Z194">
            <v>0</v>
          </cell>
          <cell r="AA194">
            <v>0</v>
          </cell>
          <cell r="AB194">
            <v>0</v>
          </cell>
          <cell r="AC194">
            <v>0.21110000000000001</v>
          </cell>
          <cell r="AD194">
            <v>0</v>
          </cell>
          <cell r="AE194">
            <v>0</v>
          </cell>
          <cell r="AF194">
            <v>0</v>
          </cell>
          <cell r="AG194">
            <v>0</v>
          </cell>
          <cell r="AH194">
            <v>0</v>
          </cell>
          <cell r="AI194">
            <v>0</v>
          </cell>
          <cell r="AJ194">
            <v>0</v>
          </cell>
          <cell r="AK194">
            <v>19.5503</v>
          </cell>
          <cell r="AL194">
            <v>0</v>
          </cell>
          <cell r="AM194">
            <v>2.7000000000000001E-3</v>
          </cell>
          <cell r="AN194">
            <v>15.627000000000001</v>
          </cell>
          <cell r="AO194">
            <v>0</v>
          </cell>
          <cell r="AP194">
            <v>0</v>
          </cell>
          <cell r="AQ194">
            <v>0</v>
          </cell>
          <cell r="AR194">
            <v>2.6657000000000002</v>
          </cell>
          <cell r="AS194">
            <v>0</v>
          </cell>
          <cell r="AT194">
            <v>0</v>
          </cell>
          <cell r="AU194">
            <v>1.2</v>
          </cell>
          <cell r="AV194">
            <v>1.2</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1.2999999999999999E-3</v>
          </cell>
          <cell r="BS194">
            <v>0</v>
          </cell>
          <cell r="BT194">
            <v>0</v>
          </cell>
          <cell r="BU194">
            <v>0</v>
          </cell>
          <cell r="BV194">
            <v>5.3600000000000002E-2</v>
          </cell>
          <cell r="BW194">
            <v>0</v>
          </cell>
          <cell r="BX194">
            <v>0</v>
          </cell>
          <cell r="BY194">
            <v>0</v>
          </cell>
          <cell r="BZ194">
            <v>0</v>
          </cell>
          <cell r="CA194">
            <v>0</v>
          </cell>
          <cell r="CB194">
            <v>0</v>
          </cell>
        </row>
        <row r="195">
          <cell r="E195"/>
          <cell r="F195"/>
          <cell r="G195" t="str">
            <v>bienhoa936</v>
          </cell>
          <cell r="H195" t="str">
            <v>DA</v>
          </cell>
          <cell r="I195" t="str">
            <v>+ Đất thương mại, cây xanh kết hợp dịch vụ du lịch</v>
          </cell>
          <cell r="J195" t="str">
            <v>An Bình</v>
          </cell>
          <cell r="K195" t="e">
            <v>#N/A</v>
          </cell>
          <cell r="L195" t="str">
            <v>TMD</v>
          </cell>
          <cell r="M195">
            <v>54.86</v>
          </cell>
          <cell r="N195">
            <v>0</v>
          </cell>
          <cell r="O195">
            <v>54.86</v>
          </cell>
          <cell r="P195">
            <v>1</v>
          </cell>
          <cell r="Q195" t="str">
            <v>CTH</v>
          </cell>
          <cell r="R195">
            <v>2022</v>
          </cell>
          <cell r="S195" t="e">
            <v>#N/A</v>
          </cell>
          <cell r="T195"/>
          <cell r="U195"/>
          <cell r="V195"/>
          <cell r="W195">
            <v>9.9999999989108801E-5</v>
          </cell>
          <cell r="X195">
            <v>54.85990000000001</v>
          </cell>
          <cell r="Y195">
            <v>2.3580000000000001</v>
          </cell>
          <cell r="Z195">
            <v>0</v>
          </cell>
          <cell r="AA195">
            <v>0</v>
          </cell>
          <cell r="AB195">
            <v>0</v>
          </cell>
          <cell r="AC195">
            <v>2.1508000000000003</v>
          </cell>
          <cell r="AD195">
            <v>0</v>
          </cell>
          <cell r="AE195">
            <v>0</v>
          </cell>
          <cell r="AF195">
            <v>0</v>
          </cell>
          <cell r="AG195">
            <v>0</v>
          </cell>
          <cell r="AH195">
            <v>0.2072</v>
          </cell>
          <cell r="AI195">
            <v>0</v>
          </cell>
          <cell r="AJ195">
            <v>0</v>
          </cell>
          <cell r="AK195">
            <v>52.501900000000013</v>
          </cell>
          <cell r="AL195">
            <v>0</v>
          </cell>
          <cell r="AM195">
            <v>1.72E-2</v>
          </cell>
          <cell r="AN195">
            <v>41.741900000000008</v>
          </cell>
          <cell r="AO195">
            <v>0</v>
          </cell>
          <cell r="AP195">
            <v>0</v>
          </cell>
          <cell r="AQ195">
            <v>0</v>
          </cell>
          <cell r="AR195">
            <v>2.0150000000000001</v>
          </cell>
          <cell r="AS195">
            <v>0</v>
          </cell>
          <cell r="AT195">
            <v>0</v>
          </cell>
          <cell r="AU195">
            <v>6.0312999999999999</v>
          </cell>
          <cell r="AV195">
            <v>6.0312999999999999</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0.18079999999999999</v>
          </cell>
          <cell r="BR195">
            <v>2.4878</v>
          </cell>
          <cell r="BS195">
            <v>0</v>
          </cell>
          <cell r="BT195">
            <v>0</v>
          </cell>
          <cell r="BU195">
            <v>0</v>
          </cell>
          <cell r="BV195">
            <v>2.7900000000000001E-2</v>
          </cell>
          <cell r="BW195">
            <v>0</v>
          </cell>
          <cell r="BX195">
            <v>0</v>
          </cell>
          <cell r="BY195">
            <v>0</v>
          </cell>
          <cell r="BZ195">
            <v>0</v>
          </cell>
          <cell r="CA195">
            <v>0</v>
          </cell>
          <cell r="CB195">
            <v>0</v>
          </cell>
        </row>
        <row r="196">
          <cell r="E196"/>
          <cell r="F196"/>
          <cell r="G196" t="str">
            <v>bienhoa936</v>
          </cell>
          <cell r="H196" t="str">
            <v>DA</v>
          </cell>
          <cell r="I196" t="str">
            <v>+ Đất giao thông</v>
          </cell>
          <cell r="J196" t="str">
            <v>An Bình</v>
          </cell>
          <cell r="K196" t="e">
            <v>#N/A</v>
          </cell>
          <cell r="L196" t="str">
            <v>DGT</v>
          </cell>
          <cell r="M196">
            <v>61.61</v>
          </cell>
          <cell r="N196">
            <v>0</v>
          </cell>
          <cell r="O196">
            <v>61.61</v>
          </cell>
          <cell r="P196">
            <v>1</v>
          </cell>
          <cell r="Q196" t="str">
            <v>CTH</v>
          </cell>
          <cell r="R196">
            <v>2022</v>
          </cell>
          <cell r="S196" t="e">
            <v>#N/A</v>
          </cell>
          <cell r="T196"/>
          <cell r="U196"/>
          <cell r="V196"/>
          <cell r="W196">
            <v>-4.5999999999963848E-3</v>
          </cell>
          <cell r="X196">
            <v>61.614599999999996</v>
          </cell>
          <cell r="Y196">
            <v>1.1336000000000002</v>
          </cell>
          <cell r="Z196">
            <v>0</v>
          </cell>
          <cell r="AA196">
            <v>0</v>
          </cell>
          <cell r="AB196">
            <v>0</v>
          </cell>
          <cell r="AC196">
            <v>0.70730000000000004</v>
          </cell>
          <cell r="AD196">
            <v>0.31110000000000004</v>
          </cell>
          <cell r="AE196">
            <v>0</v>
          </cell>
          <cell r="AF196">
            <v>0</v>
          </cell>
          <cell r="AG196">
            <v>0</v>
          </cell>
          <cell r="AH196">
            <v>0.11520000000000001</v>
          </cell>
          <cell r="AI196">
            <v>0</v>
          </cell>
          <cell r="AJ196">
            <v>0</v>
          </cell>
          <cell r="AK196">
            <v>60.480999999999995</v>
          </cell>
          <cell r="AL196">
            <v>0</v>
          </cell>
          <cell r="AM196">
            <v>0.1018</v>
          </cell>
          <cell r="AN196">
            <v>21.330400000000001</v>
          </cell>
          <cell r="AO196">
            <v>0</v>
          </cell>
          <cell r="AP196">
            <v>0</v>
          </cell>
          <cell r="AQ196">
            <v>0</v>
          </cell>
          <cell r="AR196">
            <v>1.6111000000000004</v>
          </cell>
          <cell r="AS196">
            <v>0</v>
          </cell>
          <cell r="AT196">
            <v>5.4000000000000003E-3</v>
          </cell>
          <cell r="AU196">
            <v>36.149599999999992</v>
          </cell>
          <cell r="AV196">
            <v>36.117199999999997</v>
          </cell>
          <cell r="AW196">
            <v>1.06E-2</v>
          </cell>
          <cell r="AX196">
            <v>0</v>
          </cell>
          <cell r="AY196">
            <v>2.8999999999999998E-3</v>
          </cell>
          <cell r="AZ196">
            <v>0</v>
          </cell>
          <cell r="BA196">
            <v>0</v>
          </cell>
          <cell r="BB196">
            <v>0</v>
          </cell>
          <cell r="BC196">
            <v>0</v>
          </cell>
          <cell r="BD196">
            <v>0</v>
          </cell>
          <cell r="BE196">
            <v>0</v>
          </cell>
          <cell r="BF196">
            <v>0</v>
          </cell>
          <cell r="BG196">
            <v>2.9999999999999997E-4</v>
          </cell>
          <cell r="BH196">
            <v>1.8599999999999998E-2</v>
          </cell>
          <cell r="BI196">
            <v>0</v>
          </cell>
          <cell r="BJ196">
            <v>0</v>
          </cell>
          <cell r="BK196">
            <v>0</v>
          </cell>
          <cell r="BL196">
            <v>0</v>
          </cell>
          <cell r="BM196">
            <v>0</v>
          </cell>
          <cell r="BN196">
            <v>0</v>
          </cell>
          <cell r="BO196">
            <v>0</v>
          </cell>
          <cell r="BP196">
            <v>0</v>
          </cell>
          <cell r="BQ196">
            <v>1.1103999999999998</v>
          </cell>
          <cell r="BR196">
            <v>0.1234</v>
          </cell>
          <cell r="BS196">
            <v>0</v>
          </cell>
          <cell r="BT196">
            <v>0</v>
          </cell>
          <cell r="BU196">
            <v>0</v>
          </cell>
          <cell r="BV196">
            <v>4.8899999999999999E-2</v>
          </cell>
          <cell r="BW196">
            <v>0</v>
          </cell>
          <cell r="BX196">
            <v>0</v>
          </cell>
          <cell r="BY196">
            <v>0</v>
          </cell>
          <cell r="BZ196">
            <v>0</v>
          </cell>
          <cell r="CA196">
            <v>0</v>
          </cell>
          <cell r="CB196">
            <v>0</v>
          </cell>
        </row>
        <row r="197">
          <cell r="E197"/>
          <cell r="F197"/>
          <cell r="G197" t="str">
            <v>bienhoa936</v>
          </cell>
          <cell r="H197" t="str">
            <v>DA</v>
          </cell>
          <cell r="I197" t="str">
            <v>+ Đất văn hóa, bảo tàng, hội nghị triển lãm</v>
          </cell>
          <cell r="J197" t="str">
            <v>An Bình</v>
          </cell>
          <cell r="K197" t="e">
            <v>#N/A</v>
          </cell>
          <cell r="L197" t="str">
            <v>DVH</v>
          </cell>
          <cell r="M197">
            <v>7.07</v>
          </cell>
          <cell r="N197">
            <v>0</v>
          </cell>
          <cell r="O197">
            <v>7.07</v>
          </cell>
          <cell r="P197">
            <v>1</v>
          </cell>
          <cell r="Q197" t="str">
            <v>CTH</v>
          </cell>
          <cell r="R197">
            <v>2022</v>
          </cell>
          <cell r="S197" t="e">
            <v>#N/A</v>
          </cell>
          <cell r="T197"/>
          <cell r="U197"/>
          <cell r="V197"/>
          <cell r="W197">
            <v>4.9999999999990052E-3</v>
          </cell>
          <cell r="X197">
            <v>7.0650000000000013</v>
          </cell>
          <cell r="Y197">
            <v>0.12570000000000001</v>
          </cell>
          <cell r="Z197">
            <v>0</v>
          </cell>
          <cell r="AA197">
            <v>0</v>
          </cell>
          <cell r="AB197">
            <v>0</v>
          </cell>
          <cell r="AC197">
            <v>6.2E-2</v>
          </cell>
          <cell r="AD197">
            <v>6.3700000000000007E-2</v>
          </cell>
          <cell r="AE197">
            <v>0</v>
          </cell>
          <cell r="AF197">
            <v>0</v>
          </cell>
          <cell r="AG197">
            <v>0</v>
          </cell>
          <cell r="AH197">
            <v>0</v>
          </cell>
          <cell r="AI197">
            <v>0</v>
          </cell>
          <cell r="AJ197">
            <v>0</v>
          </cell>
          <cell r="AK197">
            <v>6.9393000000000011</v>
          </cell>
          <cell r="AL197">
            <v>0</v>
          </cell>
          <cell r="AM197">
            <v>0</v>
          </cell>
          <cell r="AN197">
            <v>2.6185</v>
          </cell>
          <cell r="AO197">
            <v>0</v>
          </cell>
          <cell r="AP197">
            <v>0</v>
          </cell>
          <cell r="AQ197">
            <v>0</v>
          </cell>
          <cell r="AR197">
            <v>0.74</v>
          </cell>
          <cell r="AS197">
            <v>0</v>
          </cell>
          <cell r="AT197">
            <v>0</v>
          </cell>
          <cell r="AU197">
            <v>2.4016000000000002</v>
          </cell>
          <cell r="AV197">
            <v>2.3648000000000002</v>
          </cell>
          <cell r="AW197">
            <v>3.6799999999999999E-2</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1.1659000000000004</v>
          </cell>
          <cell r="BR197">
            <v>1.06E-2</v>
          </cell>
          <cell r="BS197">
            <v>0</v>
          </cell>
          <cell r="BT197">
            <v>0</v>
          </cell>
          <cell r="BU197">
            <v>0</v>
          </cell>
          <cell r="BV197">
            <v>2.7000000000000001E-3</v>
          </cell>
          <cell r="BW197">
            <v>0</v>
          </cell>
          <cell r="BX197">
            <v>0</v>
          </cell>
          <cell r="BY197">
            <v>0</v>
          </cell>
          <cell r="BZ197">
            <v>0</v>
          </cell>
          <cell r="CA197">
            <v>0</v>
          </cell>
          <cell r="CB197">
            <v>0</v>
          </cell>
        </row>
        <row r="198">
          <cell r="E198"/>
          <cell r="F198"/>
          <cell r="G198" t="str">
            <v>bienhoa936</v>
          </cell>
          <cell r="H198" t="str">
            <v>DA</v>
          </cell>
          <cell r="I198" t="str">
            <v>+ Đất y tế</v>
          </cell>
          <cell r="J198" t="str">
            <v>An Bình</v>
          </cell>
          <cell r="K198" t="e">
            <v>#N/A</v>
          </cell>
          <cell r="L198" t="str">
            <v>DYT</v>
          </cell>
          <cell r="M198">
            <v>1.95</v>
          </cell>
          <cell r="N198">
            <v>0</v>
          </cell>
          <cell r="O198">
            <v>1.95</v>
          </cell>
          <cell r="P198">
            <v>1</v>
          </cell>
          <cell r="Q198" t="str">
            <v>CTH</v>
          </cell>
          <cell r="R198">
            <v>2022</v>
          </cell>
          <cell r="S198" t="e">
            <v>#N/A</v>
          </cell>
          <cell r="T198"/>
          <cell r="U198"/>
          <cell r="V198"/>
          <cell r="W198">
            <v>1.0999999999998789E-3</v>
          </cell>
          <cell r="X198">
            <v>1.9489000000000001</v>
          </cell>
          <cell r="Y198">
            <v>2.93E-2</v>
          </cell>
          <cell r="Z198">
            <v>0</v>
          </cell>
          <cell r="AA198">
            <v>0</v>
          </cell>
          <cell r="AB198">
            <v>0</v>
          </cell>
          <cell r="AC198">
            <v>0</v>
          </cell>
          <cell r="AD198">
            <v>2.93E-2</v>
          </cell>
          <cell r="AE198">
            <v>0</v>
          </cell>
          <cell r="AF198">
            <v>0</v>
          </cell>
          <cell r="AG198">
            <v>0</v>
          </cell>
          <cell r="AH198">
            <v>0</v>
          </cell>
          <cell r="AI198">
            <v>0</v>
          </cell>
          <cell r="AJ198">
            <v>0</v>
          </cell>
          <cell r="AK198">
            <v>1.9196</v>
          </cell>
          <cell r="AL198">
            <v>0</v>
          </cell>
          <cell r="AM198">
            <v>0</v>
          </cell>
          <cell r="AN198">
            <v>1.7062999999999999</v>
          </cell>
          <cell r="AO198">
            <v>0</v>
          </cell>
          <cell r="AP198">
            <v>0</v>
          </cell>
          <cell r="AQ198">
            <v>0</v>
          </cell>
          <cell r="AR198">
            <v>0</v>
          </cell>
          <cell r="AS198">
            <v>0</v>
          </cell>
          <cell r="AT198">
            <v>0</v>
          </cell>
          <cell r="AU198">
            <v>0.12670000000000001</v>
          </cell>
          <cell r="AV198">
            <v>0.12670000000000001</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8.6599999999999996E-2</v>
          </cell>
          <cell r="BR198">
            <v>0</v>
          </cell>
          <cell r="BS198">
            <v>0</v>
          </cell>
          <cell r="BT198">
            <v>0</v>
          </cell>
          <cell r="BU198">
            <v>0</v>
          </cell>
          <cell r="BV198">
            <v>0</v>
          </cell>
          <cell r="BW198">
            <v>0</v>
          </cell>
          <cell r="BX198">
            <v>0</v>
          </cell>
          <cell r="BY198">
            <v>0</v>
          </cell>
          <cell r="BZ198">
            <v>0</v>
          </cell>
          <cell r="CA198">
            <v>0</v>
          </cell>
          <cell r="CB198">
            <v>0</v>
          </cell>
        </row>
        <row r="199">
          <cell r="E199"/>
          <cell r="F199"/>
          <cell r="G199" t="str">
            <v>bienhoa936</v>
          </cell>
          <cell r="H199" t="str">
            <v>DA</v>
          </cell>
          <cell r="I199" t="str">
            <v>+ Đất giáo dục</v>
          </cell>
          <cell r="J199" t="str">
            <v>An Bình</v>
          </cell>
          <cell r="K199" t="e">
            <v>#N/A</v>
          </cell>
          <cell r="L199" t="str">
            <v>DGD</v>
          </cell>
          <cell r="M199">
            <v>29.28</v>
          </cell>
          <cell r="N199">
            <v>0</v>
          </cell>
          <cell r="O199">
            <v>29.28</v>
          </cell>
          <cell r="P199">
            <v>1</v>
          </cell>
          <cell r="Q199" t="str">
            <v>CTH</v>
          </cell>
          <cell r="R199">
            <v>2022</v>
          </cell>
          <cell r="S199" t="e">
            <v>#N/A</v>
          </cell>
          <cell r="T199"/>
          <cell r="U199"/>
          <cell r="V199"/>
          <cell r="W199">
            <v>1.9999999999953388E-4</v>
          </cell>
          <cell r="X199">
            <v>29.279800000000002</v>
          </cell>
          <cell r="Y199">
            <v>1.8349</v>
          </cell>
          <cell r="Z199">
            <v>0</v>
          </cell>
          <cell r="AA199">
            <v>0</v>
          </cell>
          <cell r="AB199">
            <v>0</v>
          </cell>
          <cell r="AC199">
            <v>0.32369999999999999</v>
          </cell>
          <cell r="AD199">
            <v>0.60869999999999991</v>
          </cell>
          <cell r="AE199">
            <v>0</v>
          </cell>
          <cell r="AF199">
            <v>0</v>
          </cell>
          <cell r="AG199">
            <v>0</v>
          </cell>
          <cell r="AH199">
            <v>0.90250000000000008</v>
          </cell>
          <cell r="AI199">
            <v>0</v>
          </cell>
          <cell r="AJ199">
            <v>0</v>
          </cell>
          <cell r="AK199">
            <v>27.444900000000001</v>
          </cell>
          <cell r="AL199">
            <v>0</v>
          </cell>
          <cell r="AM199">
            <v>0</v>
          </cell>
          <cell r="AN199">
            <v>20.4863</v>
          </cell>
          <cell r="AO199">
            <v>0</v>
          </cell>
          <cell r="AP199">
            <v>0</v>
          </cell>
          <cell r="AQ199">
            <v>0</v>
          </cell>
          <cell r="AR199">
            <v>5.0164</v>
          </cell>
          <cell r="AS199">
            <v>0</v>
          </cell>
          <cell r="AT199">
            <v>0</v>
          </cell>
          <cell r="AU199">
            <v>1.4118000000000004</v>
          </cell>
          <cell r="AV199">
            <v>1.4045000000000003</v>
          </cell>
          <cell r="AW199">
            <v>5.4000000000000003E-3</v>
          </cell>
          <cell r="AX199">
            <v>0</v>
          </cell>
          <cell r="AY199">
            <v>0</v>
          </cell>
          <cell r="AZ199">
            <v>1.9E-3</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0.52060000000000006</v>
          </cell>
          <cell r="BR199">
            <v>4.0000000000000002E-4</v>
          </cell>
          <cell r="BS199">
            <v>0</v>
          </cell>
          <cell r="BT199">
            <v>0</v>
          </cell>
          <cell r="BU199">
            <v>0</v>
          </cell>
          <cell r="BV199">
            <v>9.4000000000000004E-3</v>
          </cell>
          <cell r="BW199">
            <v>0</v>
          </cell>
          <cell r="BX199">
            <v>0</v>
          </cell>
          <cell r="BY199">
            <v>0</v>
          </cell>
          <cell r="BZ199">
            <v>0</v>
          </cell>
          <cell r="CA199">
            <v>0</v>
          </cell>
          <cell r="CB199">
            <v>0</v>
          </cell>
        </row>
        <row r="200">
          <cell r="E200"/>
          <cell r="F200"/>
          <cell r="G200" t="str">
            <v>bienhoa936</v>
          </cell>
          <cell r="H200" t="str">
            <v>DA</v>
          </cell>
          <cell r="I200" t="str">
            <v>+ Cây xanh cách ly, hạ tầng khác</v>
          </cell>
          <cell r="J200" t="str">
            <v>An Bình</v>
          </cell>
          <cell r="K200" t="e">
            <v>#N/A</v>
          </cell>
          <cell r="L200" t="str">
            <v>DKV</v>
          </cell>
          <cell r="M200">
            <v>33.35</v>
          </cell>
          <cell r="N200">
            <v>0</v>
          </cell>
          <cell r="O200">
            <v>33.35</v>
          </cell>
          <cell r="P200">
            <v>1</v>
          </cell>
          <cell r="Q200" t="str">
            <v>CTH</v>
          </cell>
          <cell r="R200">
            <v>2022</v>
          </cell>
          <cell r="S200" t="e">
            <v>#N/A</v>
          </cell>
          <cell r="T200"/>
          <cell r="U200"/>
          <cell r="V200"/>
          <cell r="W200">
            <v>3.3999999999991815E-3</v>
          </cell>
          <cell r="X200">
            <v>33.346600000000002</v>
          </cell>
          <cell r="Y200">
            <v>0.23519999999999996</v>
          </cell>
          <cell r="Z200">
            <v>0</v>
          </cell>
          <cell r="AA200">
            <v>0</v>
          </cell>
          <cell r="AB200">
            <v>0</v>
          </cell>
          <cell r="AC200">
            <v>0.12839999999999999</v>
          </cell>
          <cell r="AD200">
            <v>3.2300000000000002E-2</v>
          </cell>
          <cell r="AE200">
            <v>0</v>
          </cell>
          <cell r="AF200">
            <v>0</v>
          </cell>
          <cell r="AG200">
            <v>0</v>
          </cell>
          <cell r="AH200">
            <v>7.4499999999999997E-2</v>
          </cell>
          <cell r="AI200">
            <v>0</v>
          </cell>
          <cell r="AJ200">
            <v>0</v>
          </cell>
          <cell r="AK200">
            <v>33.111400000000003</v>
          </cell>
          <cell r="AL200">
            <v>0</v>
          </cell>
          <cell r="AM200">
            <v>0</v>
          </cell>
          <cell r="AN200">
            <v>29.6662</v>
          </cell>
          <cell r="AO200">
            <v>0</v>
          </cell>
          <cell r="AP200">
            <v>0</v>
          </cell>
          <cell r="AQ200">
            <v>0</v>
          </cell>
          <cell r="AR200">
            <v>1.8274999999999999</v>
          </cell>
          <cell r="AS200">
            <v>0</v>
          </cell>
          <cell r="AT200">
            <v>1.01E-2</v>
          </cell>
          <cell r="AU200">
            <v>0.97599999999999998</v>
          </cell>
          <cell r="AV200">
            <v>8.7799999999999989E-2</v>
          </cell>
          <cell r="AW200">
            <v>0</v>
          </cell>
          <cell r="AX200">
            <v>0</v>
          </cell>
          <cell r="AY200">
            <v>0</v>
          </cell>
          <cell r="AZ200">
            <v>0</v>
          </cell>
          <cell r="BA200">
            <v>0</v>
          </cell>
          <cell r="BB200">
            <v>0</v>
          </cell>
          <cell r="BC200">
            <v>0</v>
          </cell>
          <cell r="BD200">
            <v>0</v>
          </cell>
          <cell r="BE200">
            <v>0</v>
          </cell>
          <cell r="BF200">
            <v>0</v>
          </cell>
          <cell r="BG200">
            <v>0</v>
          </cell>
          <cell r="BH200">
            <v>0.88819999999999999</v>
          </cell>
          <cell r="BI200">
            <v>0</v>
          </cell>
          <cell r="BJ200">
            <v>0</v>
          </cell>
          <cell r="BK200">
            <v>0</v>
          </cell>
          <cell r="BL200">
            <v>0</v>
          </cell>
          <cell r="BM200">
            <v>0</v>
          </cell>
          <cell r="BN200">
            <v>0</v>
          </cell>
          <cell r="BO200">
            <v>0</v>
          </cell>
          <cell r="BP200">
            <v>0</v>
          </cell>
          <cell r="BQ200">
            <v>7.5299999999999992E-2</v>
          </cell>
          <cell r="BR200">
            <v>0</v>
          </cell>
          <cell r="BS200">
            <v>0</v>
          </cell>
          <cell r="BT200">
            <v>0</v>
          </cell>
          <cell r="BU200">
            <v>0</v>
          </cell>
          <cell r="BV200">
            <v>0.55630000000000013</v>
          </cell>
          <cell r="BW200">
            <v>0</v>
          </cell>
          <cell r="BX200">
            <v>0</v>
          </cell>
          <cell r="BY200">
            <v>0</v>
          </cell>
          <cell r="BZ200">
            <v>0</v>
          </cell>
          <cell r="CA200">
            <v>0</v>
          </cell>
          <cell r="CB200">
            <v>0</v>
          </cell>
        </row>
        <row r="201">
          <cell r="E201"/>
          <cell r="F201"/>
          <cell r="G201"/>
          <cell r="H201" t="e">
            <v>#N/A</v>
          </cell>
          <cell r="I201" t="str">
            <v>IV. Dự án thu hồi đất để đấu thầu lựa chọn nhà đầu tư</v>
          </cell>
          <cell r="J201"/>
          <cell r="K201" t="e">
            <v>#N/A</v>
          </cell>
          <cell r="L201"/>
          <cell r="M201"/>
          <cell r="N201"/>
          <cell r="O201"/>
          <cell r="P201"/>
          <cell r="Q201"/>
          <cell r="R201"/>
          <cell r="S201" t="e">
            <v>#N/A</v>
          </cell>
          <cell r="T201"/>
          <cell r="U201"/>
          <cell r="V201"/>
          <cell r="W201"/>
          <cell r="X201"/>
          <cell r="Y201"/>
          <cell r="Z201"/>
          <cell r="AA201"/>
          <cell r="AB201"/>
          <cell r="AC201"/>
          <cell r="AD201"/>
          <cell r="AE201"/>
          <cell r="AF201"/>
          <cell r="AG201"/>
          <cell r="AH201"/>
          <cell r="AI201"/>
          <cell r="AJ201"/>
          <cell r="AK201"/>
          <cell r="AL201"/>
          <cell r="AM201"/>
          <cell r="AN201"/>
          <cell r="AO201"/>
          <cell r="AP201"/>
          <cell r="AQ201"/>
          <cell r="AR201"/>
          <cell r="AS201"/>
          <cell r="AT201"/>
          <cell r="AU201"/>
          <cell r="AV201"/>
          <cell r="AW201"/>
          <cell r="AX201"/>
          <cell r="AY201"/>
          <cell r="AZ201"/>
          <cell r="BA201"/>
          <cell r="BB201"/>
          <cell r="BC201"/>
          <cell r="BD201"/>
          <cell r="BE201"/>
          <cell r="BF201"/>
          <cell r="BG201"/>
          <cell r="BH201"/>
          <cell r="BI201"/>
          <cell r="BJ201"/>
          <cell r="BK201"/>
          <cell r="BL201"/>
          <cell r="BM201"/>
          <cell r="BN201"/>
          <cell r="BO201"/>
          <cell r="BP201"/>
          <cell r="BQ201"/>
          <cell r="BR201"/>
          <cell r="BS201"/>
          <cell r="BT201"/>
          <cell r="BU201"/>
          <cell r="BV201"/>
          <cell r="BW201"/>
          <cell r="BX201"/>
          <cell r="BY201"/>
          <cell r="BZ201"/>
          <cell r="CA201"/>
          <cell r="CB201"/>
        </row>
        <row r="202">
          <cell r="E202" t="str">
            <v>DA</v>
          </cell>
          <cell r="F202"/>
          <cell r="G202" t="str">
            <v>bienhoa1099</v>
          </cell>
          <cell r="H202" t="str">
            <v>DA</v>
          </cell>
          <cell r="I202" t="str">
            <v>Khu đô thị Hiệp Hòa tại phường Hiệp Hòa</v>
          </cell>
          <cell r="J202" t="str">
            <v>Hiệp Hòa</v>
          </cell>
          <cell r="K202" t="e">
            <v>#N/A</v>
          </cell>
          <cell r="L202" t="str">
            <v>ODT</v>
          </cell>
          <cell r="M202">
            <v>293</v>
          </cell>
          <cell r="N202">
            <v>0</v>
          </cell>
          <cell r="O202">
            <v>293</v>
          </cell>
          <cell r="P202"/>
          <cell r="Q202" t="str">
            <v>CTĐT</v>
          </cell>
          <cell r="R202">
            <v>2023</v>
          </cell>
          <cell r="S202" t="e">
            <v>#N/A</v>
          </cell>
          <cell r="T202"/>
          <cell r="U202" t="str">
            <v>- Nghị quyết số 21/2022/NQ-HĐND ngày 22/9/2022 của Hội đồng nhân dân tỉnh về việc Sử đổi Điều 2 của Nghị quyết số 01/2022/NQ-HĐND ngày 15/4/2022 của HĐND tỉnh về bổ sung danh mục danh mục các dự án thu hồi đất năm 2022 tỉnh Đồng Nai
- Quyết định số 3014/QĐ-UBND ngày 04/11/2022 về việc tổ chức triển khai thực hiện Nghị quyết số 21/2022/NQ-HĐND ngày 22/9/2022 của Hội đồng nhân dân tỉnh về việc Sử đổi Điều 2 của Nghị quyết số 01/2022/NQ-HĐND ngày 15/4/2022 của HĐND tỉnh về bổ sung danh mục danh mục các dự án thu hồi đất năm 2022 tỉnh Đồng Nai</v>
          </cell>
          <cell r="V202"/>
          <cell r="W202"/>
          <cell r="X202"/>
          <cell r="Y202"/>
          <cell r="Z202"/>
          <cell r="AA202"/>
          <cell r="AB202"/>
          <cell r="AC202"/>
          <cell r="AD202"/>
          <cell r="AE202"/>
          <cell r="AF202"/>
          <cell r="AG202"/>
          <cell r="AH202"/>
          <cell r="AI202"/>
          <cell r="AJ202"/>
          <cell r="AK202"/>
          <cell r="AL202"/>
          <cell r="AM202"/>
          <cell r="AN202"/>
          <cell r="AO202"/>
          <cell r="AP202"/>
          <cell r="AQ202"/>
          <cell r="AR202"/>
          <cell r="AS202"/>
          <cell r="AT202"/>
          <cell r="AU202"/>
          <cell r="AV202"/>
          <cell r="AW202"/>
          <cell r="AX202"/>
          <cell r="AY202"/>
          <cell r="AZ202"/>
          <cell r="BA202"/>
          <cell r="BB202"/>
          <cell r="BC202"/>
          <cell r="BD202"/>
          <cell r="BE202"/>
          <cell r="BF202"/>
          <cell r="BG202"/>
          <cell r="BH202"/>
          <cell r="BI202"/>
          <cell r="BJ202"/>
          <cell r="BK202"/>
          <cell r="BL202"/>
          <cell r="BM202"/>
          <cell r="BN202"/>
          <cell r="BO202"/>
          <cell r="BP202"/>
          <cell r="BQ202"/>
          <cell r="BR202"/>
          <cell r="BS202"/>
          <cell r="BT202"/>
          <cell r="BU202"/>
          <cell r="BV202"/>
          <cell r="BW202"/>
          <cell r="BX202"/>
          <cell r="BY202"/>
          <cell r="BZ202"/>
          <cell r="CA202"/>
          <cell r="CB202"/>
        </row>
        <row r="203">
          <cell r="E203"/>
          <cell r="F203"/>
          <cell r="G203" t="str">
            <v>bienhoa1099</v>
          </cell>
          <cell r="H203" t="str">
            <v>DA</v>
          </cell>
          <cell r="I203" t="str">
            <v xml:space="preserve"> + Đất cây xanh</v>
          </cell>
          <cell r="J203" t="str">
            <v>Hiệp Hòa</v>
          </cell>
          <cell r="K203" t="e">
            <v>#N/A</v>
          </cell>
          <cell r="L203" t="str">
            <v>DKV</v>
          </cell>
          <cell r="M203">
            <v>87.38</v>
          </cell>
          <cell r="N203">
            <v>0</v>
          </cell>
          <cell r="O203">
            <v>87.38</v>
          </cell>
          <cell r="P203"/>
          <cell r="Q203" t="str">
            <v>CTĐT</v>
          </cell>
          <cell r="R203">
            <v>2023</v>
          </cell>
          <cell r="S203" t="e">
            <v>#N/A</v>
          </cell>
          <cell r="T203"/>
          <cell r="U203"/>
          <cell r="V203"/>
          <cell r="W203">
            <v>0</v>
          </cell>
          <cell r="X203">
            <v>87.38</v>
          </cell>
          <cell r="Y203">
            <v>78.22</v>
          </cell>
          <cell r="Z203">
            <v>40.190000000000005</v>
          </cell>
          <cell r="AA203">
            <v>5.35</v>
          </cell>
          <cell r="AB203">
            <v>34.840000000000003</v>
          </cell>
          <cell r="AC203">
            <v>4.54</v>
          </cell>
          <cell r="AD203">
            <v>23.86</v>
          </cell>
          <cell r="AE203">
            <v>0</v>
          </cell>
          <cell r="AF203">
            <v>0</v>
          </cell>
          <cell r="AG203">
            <v>0</v>
          </cell>
          <cell r="AH203">
            <v>9.6300000000000008</v>
          </cell>
          <cell r="AI203">
            <v>0</v>
          </cell>
          <cell r="AJ203">
            <v>0</v>
          </cell>
          <cell r="AK203">
            <v>9.16</v>
          </cell>
          <cell r="AL203">
            <v>0</v>
          </cell>
          <cell r="AM203">
            <v>0</v>
          </cell>
          <cell r="AN203">
            <v>0</v>
          </cell>
          <cell r="AO203">
            <v>0</v>
          </cell>
          <cell r="AP203">
            <v>0</v>
          </cell>
          <cell r="AQ203">
            <v>0</v>
          </cell>
          <cell r="AR203">
            <v>0</v>
          </cell>
          <cell r="AS203">
            <v>0</v>
          </cell>
          <cell r="AT203">
            <v>0</v>
          </cell>
          <cell r="AU203">
            <v>1.03</v>
          </cell>
          <cell r="AV203">
            <v>0.66</v>
          </cell>
          <cell r="AW203">
            <v>0</v>
          </cell>
          <cell r="AX203">
            <v>0</v>
          </cell>
          <cell r="AY203">
            <v>0</v>
          </cell>
          <cell r="AZ203">
            <v>0</v>
          </cell>
          <cell r="BA203">
            <v>0</v>
          </cell>
          <cell r="BB203">
            <v>0</v>
          </cell>
          <cell r="BC203">
            <v>0</v>
          </cell>
          <cell r="BD203">
            <v>0</v>
          </cell>
          <cell r="BE203">
            <v>0</v>
          </cell>
          <cell r="BF203">
            <v>0</v>
          </cell>
          <cell r="BG203">
            <v>0</v>
          </cell>
          <cell r="BH203">
            <v>0.37</v>
          </cell>
          <cell r="BI203">
            <v>0</v>
          </cell>
          <cell r="BJ203">
            <v>0</v>
          </cell>
          <cell r="BK203">
            <v>0</v>
          </cell>
          <cell r="BL203">
            <v>0</v>
          </cell>
          <cell r="BM203">
            <v>0</v>
          </cell>
          <cell r="BN203">
            <v>0</v>
          </cell>
          <cell r="BO203">
            <v>0</v>
          </cell>
          <cell r="BP203">
            <v>0</v>
          </cell>
          <cell r="BQ203">
            <v>3.12</v>
          </cell>
          <cell r="BR203">
            <v>0</v>
          </cell>
          <cell r="BS203">
            <v>0</v>
          </cell>
          <cell r="BT203">
            <v>0</v>
          </cell>
          <cell r="BU203">
            <v>0</v>
          </cell>
          <cell r="BV203">
            <v>5</v>
          </cell>
          <cell r="BW203">
            <v>0.01</v>
          </cell>
          <cell r="BX203">
            <v>0</v>
          </cell>
          <cell r="BY203">
            <v>0</v>
          </cell>
          <cell r="BZ203">
            <v>0</v>
          </cell>
          <cell r="CA203">
            <v>0</v>
          </cell>
          <cell r="CB203">
            <v>0</v>
          </cell>
        </row>
        <row r="204">
          <cell r="E204"/>
          <cell r="F204"/>
          <cell r="G204" t="str">
            <v>bienhoa1099</v>
          </cell>
          <cell r="H204" t="str">
            <v>DA</v>
          </cell>
          <cell r="I204" t="str">
            <v xml:space="preserve"> + Đất thể thao</v>
          </cell>
          <cell r="J204" t="str">
            <v>Hiệp Hòa</v>
          </cell>
          <cell r="K204" t="e">
            <v>#N/A</v>
          </cell>
          <cell r="L204" t="str">
            <v>DTT</v>
          </cell>
          <cell r="M204">
            <v>3.64</v>
          </cell>
          <cell r="N204">
            <v>0</v>
          </cell>
          <cell r="O204">
            <v>3.64</v>
          </cell>
          <cell r="P204"/>
          <cell r="Q204" t="str">
            <v>CTĐT</v>
          </cell>
          <cell r="R204">
            <v>2023</v>
          </cell>
          <cell r="S204" t="e">
            <v>#N/A</v>
          </cell>
          <cell r="T204"/>
          <cell r="U204"/>
          <cell r="V204"/>
          <cell r="W204">
            <v>0</v>
          </cell>
          <cell r="X204">
            <v>3.64</v>
          </cell>
          <cell r="Y204">
            <v>3.44</v>
          </cell>
          <cell r="Z204">
            <v>2.79</v>
          </cell>
          <cell r="AA204">
            <v>1.1100000000000001</v>
          </cell>
          <cell r="AB204">
            <v>1.68</v>
          </cell>
          <cell r="AC204">
            <v>0.04</v>
          </cell>
          <cell r="AD204">
            <v>0.61</v>
          </cell>
          <cell r="AE204">
            <v>0</v>
          </cell>
          <cell r="AF204">
            <v>0</v>
          </cell>
          <cell r="AG204">
            <v>0</v>
          </cell>
          <cell r="AH204">
            <v>0</v>
          </cell>
          <cell r="AI204">
            <v>0</v>
          </cell>
          <cell r="AJ204">
            <v>0</v>
          </cell>
          <cell r="AK204">
            <v>0.2</v>
          </cell>
          <cell r="AL204">
            <v>0</v>
          </cell>
          <cell r="AM204">
            <v>0</v>
          </cell>
          <cell r="AN204">
            <v>0</v>
          </cell>
          <cell r="AO204">
            <v>0</v>
          </cell>
          <cell r="AP204">
            <v>0</v>
          </cell>
          <cell r="AQ204">
            <v>0</v>
          </cell>
          <cell r="AR204">
            <v>0</v>
          </cell>
          <cell r="AS204">
            <v>0</v>
          </cell>
          <cell r="AT204">
            <v>0</v>
          </cell>
          <cell r="AU204">
            <v>0.09</v>
          </cell>
          <cell r="AV204">
            <v>0.09</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0.11</v>
          </cell>
          <cell r="BW204">
            <v>0</v>
          </cell>
          <cell r="BX204">
            <v>0</v>
          </cell>
          <cell r="BY204">
            <v>0</v>
          </cell>
          <cell r="BZ204">
            <v>0</v>
          </cell>
          <cell r="CA204">
            <v>0</v>
          </cell>
          <cell r="CB204">
            <v>0</v>
          </cell>
        </row>
        <row r="205">
          <cell r="E205"/>
          <cell r="F205"/>
          <cell r="G205" t="str">
            <v>bienhoa1099</v>
          </cell>
          <cell r="H205" t="str">
            <v>DA</v>
          </cell>
          <cell r="I205" t="str">
            <v xml:space="preserve"> + Đất giáo dục (trường TH-THCS-THPT)</v>
          </cell>
          <cell r="J205" t="str">
            <v>Hiệp Hòa</v>
          </cell>
          <cell r="K205" t="e">
            <v>#N/A</v>
          </cell>
          <cell r="L205" t="str">
            <v>DGD</v>
          </cell>
          <cell r="M205">
            <v>4.08</v>
          </cell>
          <cell r="N205">
            <v>0</v>
          </cell>
          <cell r="O205">
            <v>4.08</v>
          </cell>
          <cell r="P205"/>
          <cell r="Q205" t="str">
            <v>CTĐT</v>
          </cell>
          <cell r="R205">
            <v>2023</v>
          </cell>
          <cell r="S205" t="e">
            <v>#N/A</v>
          </cell>
          <cell r="T205"/>
          <cell r="U205"/>
          <cell r="V205"/>
          <cell r="W205">
            <v>0</v>
          </cell>
          <cell r="X205">
            <v>4.08</v>
          </cell>
          <cell r="Y205">
            <v>2.64</v>
          </cell>
          <cell r="Z205">
            <v>1.6400000000000001</v>
          </cell>
          <cell r="AA205">
            <v>0.56999999999999995</v>
          </cell>
          <cell r="AB205">
            <v>1.07</v>
          </cell>
          <cell r="AC205">
            <v>0.22</v>
          </cell>
          <cell r="AD205">
            <v>0.58000000000000007</v>
          </cell>
          <cell r="AE205">
            <v>0</v>
          </cell>
          <cell r="AF205">
            <v>0</v>
          </cell>
          <cell r="AG205">
            <v>0</v>
          </cell>
          <cell r="AH205">
            <v>0.2</v>
          </cell>
          <cell r="AI205">
            <v>0</v>
          </cell>
          <cell r="AJ205">
            <v>0</v>
          </cell>
          <cell r="AK205">
            <v>1.4400000000000002</v>
          </cell>
          <cell r="AL205">
            <v>0</v>
          </cell>
          <cell r="AM205">
            <v>0</v>
          </cell>
          <cell r="AN205">
            <v>0</v>
          </cell>
          <cell r="AO205">
            <v>0</v>
          </cell>
          <cell r="AP205">
            <v>0</v>
          </cell>
          <cell r="AQ205">
            <v>0</v>
          </cell>
          <cell r="AR205">
            <v>0</v>
          </cell>
          <cell r="AS205">
            <v>0</v>
          </cell>
          <cell r="AT205">
            <v>0</v>
          </cell>
          <cell r="AU205">
            <v>0.54</v>
          </cell>
          <cell r="AV205">
            <v>0.28000000000000003</v>
          </cell>
          <cell r="AW205">
            <v>0</v>
          </cell>
          <cell r="AX205">
            <v>0</v>
          </cell>
          <cell r="AY205">
            <v>0</v>
          </cell>
          <cell r="AZ205">
            <v>0</v>
          </cell>
          <cell r="BA205">
            <v>0</v>
          </cell>
          <cell r="BB205">
            <v>0</v>
          </cell>
          <cell r="BC205">
            <v>0</v>
          </cell>
          <cell r="BD205">
            <v>0</v>
          </cell>
          <cell r="BE205">
            <v>0</v>
          </cell>
          <cell r="BF205">
            <v>0</v>
          </cell>
          <cell r="BG205">
            <v>0</v>
          </cell>
          <cell r="BH205">
            <v>0.26</v>
          </cell>
          <cell r="BI205">
            <v>0</v>
          </cell>
          <cell r="BJ205">
            <v>0</v>
          </cell>
          <cell r="BK205">
            <v>0</v>
          </cell>
          <cell r="BL205">
            <v>0</v>
          </cell>
          <cell r="BM205">
            <v>0</v>
          </cell>
          <cell r="BN205">
            <v>0</v>
          </cell>
          <cell r="BO205">
            <v>0</v>
          </cell>
          <cell r="BP205">
            <v>0</v>
          </cell>
          <cell r="BQ205">
            <v>0.87000000000000011</v>
          </cell>
          <cell r="BR205">
            <v>0</v>
          </cell>
          <cell r="BS205">
            <v>0</v>
          </cell>
          <cell r="BT205">
            <v>0</v>
          </cell>
          <cell r="BU205">
            <v>0</v>
          </cell>
          <cell r="BV205">
            <v>0.03</v>
          </cell>
          <cell r="BW205">
            <v>0</v>
          </cell>
          <cell r="BX205">
            <v>0</v>
          </cell>
          <cell r="BY205">
            <v>0</v>
          </cell>
          <cell r="BZ205">
            <v>0</v>
          </cell>
          <cell r="CA205">
            <v>0</v>
          </cell>
          <cell r="CB205">
            <v>0</v>
          </cell>
        </row>
        <row r="206">
          <cell r="E206"/>
          <cell r="F206"/>
          <cell r="G206" t="str">
            <v>bienhoa1099</v>
          </cell>
          <cell r="H206" t="str">
            <v>DA</v>
          </cell>
          <cell r="I206" t="str">
            <v xml:space="preserve"> + Đất mặt nước </v>
          </cell>
          <cell r="J206" t="str">
            <v>Hiệp Hòa</v>
          </cell>
          <cell r="K206" t="e">
            <v>#N/A</v>
          </cell>
          <cell r="L206" t="str">
            <v>SON</v>
          </cell>
          <cell r="M206">
            <v>14.97</v>
          </cell>
          <cell r="N206">
            <v>0</v>
          </cell>
          <cell r="O206">
            <v>14.97</v>
          </cell>
          <cell r="P206"/>
          <cell r="Q206" t="str">
            <v>CTĐT</v>
          </cell>
          <cell r="R206">
            <v>2023</v>
          </cell>
          <cell r="S206" t="e">
            <v>#N/A</v>
          </cell>
          <cell r="T206"/>
          <cell r="U206"/>
          <cell r="V206"/>
          <cell r="W206">
            <v>0</v>
          </cell>
          <cell r="X206">
            <v>14.97</v>
          </cell>
          <cell r="Y206">
            <v>0</v>
          </cell>
          <cell r="Z206">
            <v>0</v>
          </cell>
          <cell r="AA206">
            <v>0</v>
          </cell>
          <cell r="AB206">
            <v>0</v>
          </cell>
          <cell r="AC206"/>
          <cell r="AD206"/>
          <cell r="AE206">
            <v>0</v>
          </cell>
          <cell r="AF206">
            <v>0</v>
          </cell>
          <cell r="AG206">
            <v>0</v>
          </cell>
          <cell r="AH206"/>
          <cell r="AI206">
            <v>0</v>
          </cell>
          <cell r="AJ206">
            <v>0</v>
          </cell>
          <cell r="AK206">
            <v>14.97</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14.97</v>
          </cell>
          <cell r="BW206">
            <v>0</v>
          </cell>
          <cell r="BX206">
            <v>0</v>
          </cell>
          <cell r="BY206">
            <v>0</v>
          </cell>
          <cell r="BZ206">
            <v>0</v>
          </cell>
          <cell r="CA206">
            <v>0</v>
          </cell>
          <cell r="CB206">
            <v>0</v>
          </cell>
        </row>
        <row r="207">
          <cell r="E207"/>
          <cell r="F207"/>
          <cell r="G207" t="str">
            <v>bienhoa1099</v>
          </cell>
          <cell r="H207" t="str">
            <v>DA</v>
          </cell>
          <cell r="I207" t="str">
            <v xml:space="preserve"> + Đất hạ tầng kỹ thuật khác</v>
          </cell>
          <cell r="J207" t="str">
            <v>Hiệp Hòa</v>
          </cell>
          <cell r="K207" t="e">
            <v>#N/A</v>
          </cell>
          <cell r="L207" t="str">
            <v>DHK</v>
          </cell>
          <cell r="M207">
            <v>9.65</v>
          </cell>
          <cell r="N207">
            <v>0</v>
          </cell>
          <cell r="O207">
            <v>9.65</v>
          </cell>
          <cell r="P207"/>
          <cell r="Q207" t="str">
            <v>CTĐT</v>
          </cell>
          <cell r="R207">
            <v>2023</v>
          </cell>
          <cell r="S207" t="e">
            <v>#N/A</v>
          </cell>
          <cell r="T207"/>
          <cell r="U207"/>
          <cell r="V207"/>
          <cell r="W207">
            <v>0</v>
          </cell>
          <cell r="X207">
            <v>9.65</v>
          </cell>
          <cell r="Y207">
            <v>7.98</v>
          </cell>
          <cell r="Z207">
            <v>6.22</v>
          </cell>
          <cell r="AA207">
            <v>0.31</v>
          </cell>
          <cell r="AB207">
            <v>5.91</v>
          </cell>
          <cell r="AC207">
            <v>0.57999999999999996</v>
          </cell>
          <cell r="AD207">
            <v>0.2400000000000001</v>
          </cell>
          <cell r="AE207">
            <v>0</v>
          </cell>
          <cell r="AF207">
            <v>0</v>
          </cell>
          <cell r="AG207">
            <v>0</v>
          </cell>
          <cell r="AH207">
            <v>0.94000000000000006</v>
          </cell>
          <cell r="AI207">
            <v>0</v>
          </cell>
          <cell r="AJ207">
            <v>0</v>
          </cell>
          <cell r="AK207">
            <v>1.67</v>
          </cell>
          <cell r="AL207">
            <v>0</v>
          </cell>
          <cell r="AM207">
            <v>0</v>
          </cell>
          <cell r="AN207">
            <v>0</v>
          </cell>
          <cell r="AO207">
            <v>0</v>
          </cell>
          <cell r="AP207">
            <v>0</v>
          </cell>
          <cell r="AQ207">
            <v>0</v>
          </cell>
          <cell r="AR207">
            <v>0</v>
          </cell>
          <cell r="AS207">
            <v>0</v>
          </cell>
          <cell r="AT207">
            <v>0</v>
          </cell>
          <cell r="AU207">
            <v>0.27</v>
          </cell>
          <cell r="AV207">
            <v>0.21</v>
          </cell>
          <cell r="AW207">
            <v>0</v>
          </cell>
          <cell r="AX207">
            <v>0</v>
          </cell>
          <cell r="AY207">
            <v>0</v>
          </cell>
          <cell r="AZ207">
            <v>0</v>
          </cell>
          <cell r="BA207">
            <v>0</v>
          </cell>
          <cell r="BB207">
            <v>0</v>
          </cell>
          <cell r="BC207">
            <v>0</v>
          </cell>
          <cell r="BD207">
            <v>0</v>
          </cell>
          <cell r="BE207">
            <v>0</v>
          </cell>
          <cell r="BF207">
            <v>0</v>
          </cell>
          <cell r="BG207">
            <v>0</v>
          </cell>
          <cell r="BH207">
            <v>0.06</v>
          </cell>
          <cell r="BI207">
            <v>0</v>
          </cell>
          <cell r="BJ207">
            <v>0</v>
          </cell>
          <cell r="BK207">
            <v>0</v>
          </cell>
          <cell r="BL207">
            <v>0</v>
          </cell>
          <cell r="BM207">
            <v>0</v>
          </cell>
          <cell r="BN207">
            <v>0</v>
          </cell>
          <cell r="BO207">
            <v>0</v>
          </cell>
          <cell r="BP207">
            <v>0</v>
          </cell>
          <cell r="BQ207">
            <v>0.54</v>
          </cell>
          <cell r="BR207">
            <v>0</v>
          </cell>
          <cell r="BS207">
            <v>0</v>
          </cell>
          <cell r="BT207">
            <v>0</v>
          </cell>
          <cell r="BU207">
            <v>0</v>
          </cell>
          <cell r="BV207">
            <v>0.86</v>
          </cell>
          <cell r="BW207">
            <v>0</v>
          </cell>
          <cell r="BX207">
            <v>0</v>
          </cell>
          <cell r="BY207">
            <v>0</v>
          </cell>
          <cell r="BZ207">
            <v>0</v>
          </cell>
          <cell r="CA207">
            <v>0</v>
          </cell>
          <cell r="CB207">
            <v>0</v>
          </cell>
        </row>
        <row r="208">
          <cell r="E208"/>
          <cell r="F208"/>
          <cell r="G208" t="str">
            <v>bienhoa1099</v>
          </cell>
          <cell r="H208" t="str">
            <v>DA</v>
          </cell>
          <cell r="I208" t="str">
            <v>+ Đất ở</v>
          </cell>
          <cell r="J208" t="str">
            <v>Hiệp Hòa</v>
          </cell>
          <cell r="K208" t="e">
            <v>#N/A</v>
          </cell>
          <cell r="L208" t="str">
            <v>ODT</v>
          </cell>
          <cell r="M208">
            <v>84</v>
          </cell>
          <cell r="N208">
            <v>0</v>
          </cell>
          <cell r="O208">
            <v>84</v>
          </cell>
          <cell r="P208"/>
          <cell r="Q208" t="str">
            <v>CTĐT</v>
          </cell>
          <cell r="R208">
            <v>2023</v>
          </cell>
          <cell r="S208" t="e">
            <v>#N/A</v>
          </cell>
          <cell r="T208"/>
          <cell r="U208"/>
          <cell r="V208"/>
          <cell r="W208">
            <v>0</v>
          </cell>
          <cell r="X208">
            <v>84</v>
          </cell>
          <cell r="Y208">
            <v>78.81</v>
          </cell>
          <cell r="Z208">
            <v>46.62</v>
          </cell>
          <cell r="AA208">
            <v>4.82</v>
          </cell>
          <cell r="AB208">
            <v>41.8</v>
          </cell>
          <cell r="AC208">
            <v>5.73</v>
          </cell>
          <cell r="AD208">
            <v>18.920000000000002</v>
          </cell>
          <cell r="AE208">
            <v>0</v>
          </cell>
          <cell r="AF208">
            <v>0</v>
          </cell>
          <cell r="AG208">
            <v>0</v>
          </cell>
          <cell r="AH208">
            <v>7.54</v>
          </cell>
          <cell r="AI208">
            <v>0</v>
          </cell>
          <cell r="AJ208">
            <v>0</v>
          </cell>
          <cell r="AK208">
            <v>5.19</v>
          </cell>
          <cell r="AL208">
            <v>0</v>
          </cell>
          <cell r="AM208">
            <v>0</v>
          </cell>
          <cell r="AN208">
            <v>0</v>
          </cell>
          <cell r="AO208">
            <v>0</v>
          </cell>
          <cell r="AP208">
            <v>0</v>
          </cell>
          <cell r="AQ208">
            <v>0</v>
          </cell>
          <cell r="AR208">
            <v>0</v>
          </cell>
          <cell r="AS208">
            <v>0</v>
          </cell>
          <cell r="AT208">
            <v>0</v>
          </cell>
          <cell r="AU208">
            <v>0.65</v>
          </cell>
          <cell r="AV208"/>
          <cell r="AW208">
            <v>0.09</v>
          </cell>
          <cell r="AX208">
            <v>0</v>
          </cell>
          <cell r="AY208">
            <v>0</v>
          </cell>
          <cell r="AZ208">
            <v>0</v>
          </cell>
          <cell r="BA208">
            <v>0</v>
          </cell>
          <cell r="BB208">
            <v>0</v>
          </cell>
          <cell r="BC208">
            <v>0</v>
          </cell>
          <cell r="BD208">
            <v>0</v>
          </cell>
          <cell r="BE208">
            <v>0</v>
          </cell>
          <cell r="BF208">
            <v>0</v>
          </cell>
          <cell r="BG208">
            <v>0</v>
          </cell>
          <cell r="BH208">
            <v>0.56000000000000005</v>
          </cell>
          <cell r="BI208">
            <v>0</v>
          </cell>
          <cell r="BJ208">
            <v>0</v>
          </cell>
          <cell r="BK208">
            <v>0</v>
          </cell>
          <cell r="BL208">
            <v>0</v>
          </cell>
          <cell r="BM208">
            <v>0</v>
          </cell>
          <cell r="BN208">
            <v>0</v>
          </cell>
          <cell r="BO208">
            <v>0</v>
          </cell>
          <cell r="BP208">
            <v>0</v>
          </cell>
          <cell r="BQ208"/>
          <cell r="BR208">
            <v>0</v>
          </cell>
          <cell r="BS208">
            <v>0</v>
          </cell>
          <cell r="BT208">
            <v>0</v>
          </cell>
          <cell r="BU208"/>
          <cell r="BV208">
            <v>4.54</v>
          </cell>
          <cell r="BW208">
            <v>0</v>
          </cell>
          <cell r="BX208">
            <v>0</v>
          </cell>
          <cell r="BY208">
            <v>0</v>
          </cell>
          <cell r="BZ208">
            <v>0</v>
          </cell>
          <cell r="CA208">
            <v>0</v>
          </cell>
          <cell r="CB208">
            <v>0</v>
          </cell>
        </row>
        <row r="209">
          <cell r="E209"/>
          <cell r="F209"/>
          <cell r="G209" t="str">
            <v>bienhoa1099</v>
          </cell>
          <cell r="H209" t="str">
            <v>DA</v>
          </cell>
          <cell r="I209" t="str">
            <v>+ Đất năng lượng</v>
          </cell>
          <cell r="J209" t="str">
            <v>Hiệp Hòa</v>
          </cell>
          <cell r="K209" t="e">
            <v>#N/A</v>
          </cell>
          <cell r="L209" t="str">
            <v>DNL</v>
          </cell>
          <cell r="M209">
            <v>0.23</v>
          </cell>
          <cell r="N209">
            <v>0</v>
          </cell>
          <cell r="O209">
            <v>0.23</v>
          </cell>
          <cell r="P209"/>
          <cell r="Q209" t="str">
            <v>CTĐT</v>
          </cell>
          <cell r="R209">
            <v>2023</v>
          </cell>
          <cell r="S209" t="e">
            <v>#N/A</v>
          </cell>
          <cell r="T209"/>
          <cell r="U209"/>
          <cell r="V209"/>
          <cell r="W209">
            <v>0</v>
          </cell>
          <cell r="X209">
            <v>0.23</v>
          </cell>
          <cell r="Y209">
            <v>0</v>
          </cell>
          <cell r="Z209">
            <v>0</v>
          </cell>
          <cell r="AA209"/>
          <cell r="AB209"/>
          <cell r="AC209"/>
          <cell r="AD209"/>
          <cell r="AE209">
            <v>0</v>
          </cell>
          <cell r="AF209">
            <v>0</v>
          </cell>
          <cell r="AG209">
            <v>0</v>
          </cell>
          <cell r="AH209"/>
          <cell r="AI209">
            <v>0</v>
          </cell>
          <cell r="AJ209">
            <v>0</v>
          </cell>
          <cell r="AK209">
            <v>0.23</v>
          </cell>
          <cell r="AL209">
            <v>0</v>
          </cell>
          <cell r="AM209">
            <v>0</v>
          </cell>
          <cell r="AN209">
            <v>0</v>
          </cell>
          <cell r="AO209">
            <v>0</v>
          </cell>
          <cell r="AP209">
            <v>0</v>
          </cell>
          <cell r="AQ209">
            <v>0</v>
          </cell>
          <cell r="AR209">
            <v>0</v>
          </cell>
          <cell r="AS209">
            <v>0</v>
          </cell>
          <cell r="AT209">
            <v>0</v>
          </cell>
          <cell r="AU209">
            <v>0.23</v>
          </cell>
          <cell r="AV209"/>
          <cell r="AW209"/>
          <cell r="AX209">
            <v>0</v>
          </cell>
          <cell r="AY209">
            <v>0</v>
          </cell>
          <cell r="AZ209">
            <v>0</v>
          </cell>
          <cell r="BA209">
            <v>0</v>
          </cell>
          <cell r="BB209">
            <v>0</v>
          </cell>
          <cell r="BC209">
            <v>0</v>
          </cell>
          <cell r="BD209">
            <v>0</v>
          </cell>
          <cell r="BE209">
            <v>0</v>
          </cell>
          <cell r="BF209">
            <v>0</v>
          </cell>
          <cell r="BG209">
            <v>0</v>
          </cell>
          <cell r="BH209">
            <v>0.23</v>
          </cell>
          <cell r="BI209">
            <v>0</v>
          </cell>
          <cell r="BJ209">
            <v>0</v>
          </cell>
          <cell r="BK209">
            <v>0</v>
          </cell>
          <cell r="BL209">
            <v>0</v>
          </cell>
          <cell r="BM209">
            <v>0</v>
          </cell>
          <cell r="BN209">
            <v>0</v>
          </cell>
          <cell r="BO209">
            <v>0</v>
          </cell>
          <cell r="BP209">
            <v>0</v>
          </cell>
          <cell r="BQ209"/>
          <cell r="BR209">
            <v>0</v>
          </cell>
          <cell r="BS209">
            <v>0</v>
          </cell>
          <cell r="BT209">
            <v>0</v>
          </cell>
          <cell r="BU209"/>
          <cell r="BV209"/>
          <cell r="BW209">
            <v>0</v>
          </cell>
          <cell r="BX209">
            <v>0</v>
          </cell>
          <cell r="BY209">
            <v>0</v>
          </cell>
          <cell r="BZ209">
            <v>0</v>
          </cell>
          <cell r="CA209">
            <v>0</v>
          </cell>
          <cell r="CB209">
            <v>0</v>
          </cell>
        </row>
        <row r="210">
          <cell r="E210"/>
          <cell r="F210"/>
          <cell r="G210" t="str">
            <v>bienhoa1099</v>
          </cell>
          <cell r="H210" t="str">
            <v>DA</v>
          </cell>
          <cell r="I210" t="str">
            <v>+ Đất y tế</v>
          </cell>
          <cell r="J210" t="str">
            <v>Hiệp Hòa</v>
          </cell>
          <cell r="K210" t="e">
            <v>#N/A</v>
          </cell>
          <cell r="L210" t="str">
            <v>DYT</v>
          </cell>
          <cell r="M210">
            <v>1.63</v>
          </cell>
          <cell r="N210">
            <v>0</v>
          </cell>
          <cell r="O210">
            <v>1.63</v>
          </cell>
          <cell r="P210"/>
          <cell r="Q210" t="str">
            <v>CTĐT</v>
          </cell>
          <cell r="R210">
            <v>2023</v>
          </cell>
          <cell r="S210" t="e">
            <v>#N/A</v>
          </cell>
          <cell r="T210"/>
          <cell r="U210"/>
          <cell r="V210"/>
          <cell r="W210">
            <v>0</v>
          </cell>
          <cell r="X210">
            <v>1.63</v>
          </cell>
          <cell r="Y210">
            <v>1.63</v>
          </cell>
          <cell r="Z210">
            <v>0</v>
          </cell>
          <cell r="AA210"/>
          <cell r="AB210"/>
          <cell r="AC210"/>
          <cell r="AD210">
            <v>1.63</v>
          </cell>
          <cell r="AE210">
            <v>0</v>
          </cell>
          <cell r="AF210">
            <v>0</v>
          </cell>
          <cell r="AG210">
            <v>0</v>
          </cell>
          <cell r="AH210"/>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cell r="AW210"/>
          <cell r="AX210">
            <v>0</v>
          </cell>
          <cell r="AY210">
            <v>0</v>
          </cell>
          <cell r="AZ210">
            <v>0</v>
          </cell>
          <cell r="BA210">
            <v>0</v>
          </cell>
          <cell r="BB210">
            <v>0</v>
          </cell>
          <cell r="BC210">
            <v>0</v>
          </cell>
          <cell r="BD210">
            <v>0</v>
          </cell>
          <cell r="BE210">
            <v>0</v>
          </cell>
          <cell r="BF210">
            <v>0</v>
          </cell>
          <cell r="BG210">
            <v>0</v>
          </cell>
          <cell r="BH210"/>
          <cell r="BI210">
            <v>0</v>
          </cell>
          <cell r="BJ210">
            <v>0</v>
          </cell>
          <cell r="BK210">
            <v>0</v>
          </cell>
          <cell r="BL210">
            <v>0</v>
          </cell>
          <cell r="BM210">
            <v>0</v>
          </cell>
          <cell r="BN210">
            <v>0</v>
          </cell>
          <cell r="BO210">
            <v>0</v>
          </cell>
          <cell r="BP210">
            <v>0</v>
          </cell>
          <cell r="BQ210"/>
          <cell r="BR210">
            <v>0</v>
          </cell>
          <cell r="BS210">
            <v>0</v>
          </cell>
          <cell r="BT210">
            <v>0</v>
          </cell>
          <cell r="BU210"/>
          <cell r="BV210"/>
          <cell r="BW210">
            <v>0</v>
          </cell>
          <cell r="BX210">
            <v>0</v>
          </cell>
          <cell r="BY210">
            <v>0</v>
          </cell>
          <cell r="BZ210">
            <v>0</v>
          </cell>
          <cell r="CA210">
            <v>0</v>
          </cell>
          <cell r="CB210">
            <v>0</v>
          </cell>
        </row>
        <row r="211">
          <cell r="E211"/>
          <cell r="F211"/>
          <cell r="G211" t="str">
            <v>bienhoa1099</v>
          </cell>
          <cell r="H211" t="str">
            <v>DA</v>
          </cell>
          <cell r="I211" t="str">
            <v>+ Đất giao thông</v>
          </cell>
          <cell r="J211" t="str">
            <v>Hiệp Hòa</v>
          </cell>
          <cell r="K211" t="e">
            <v>#N/A</v>
          </cell>
          <cell r="L211" t="str">
            <v>DGT</v>
          </cell>
          <cell r="M211">
            <v>45.31</v>
          </cell>
          <cell r="N211">
            <v>0</v>
          </cell>
          <cell r="O211">
            <v>45.31</v>
          </cell>
          <cell r="P211"/>
          <cell r="Q211" t="str">
            <v>CTĐT</v>
          </cell>
          <cell r="R211">
            <v>2023</v>
          </cell>
          <cell r="S211" t="e">
            <v>#N/A</v>
          </cell>
          <cell r="T211"/>
          <cell r="U211"/>
          <cell r="V211"/>
          <cell r="W211">
            <v>0</v>
          </cell>
          <cell r="X211">
            <v>45.31</v>
          </cell>
          <cell r="Y211">
            <v>28.54</v>
          </cell>
          <cell r="Z211">
            <v>22.09</v>
          </cell>
          <cell r="AA211">
            <v>2.75</v>
          </cell>
          <cell r="AB211">
            <v>19.34</v>
          </cell>
          <cell r="AC211">
            <v>2.5799999999999996</v>
          </cell>
          <cell r="AD211">
            <v>0.51000000000000112</v>
          </cell>
          <cell r="AE211">
            <v>0</v>
          </cell>
          <cell r="AF211">
            <v>0</v>
          </cell>
          <cell r="AG211">
            <v>0</v>
          </cell>
          <cell r="AH211">
            <v>3.36</v>
          </cell>
          <cell r="AI211">
            <v>0</v>
          </cell>
          <cell r="AJ211">
            <v>0</v>
          </cell>
          <cell r="AK211">
            <v>16.77</v>
          </cell>
          <cell r="AL211">
            <v>0</v>
          </cell>
          <cell r="AM211">
            <v>0</v>
          </cell>
          <cell r="AN211"/>
          <cell r="AO211">
            <v>0</v>
          </cell>
          <cell r="AP211">
            <v>0</v>
          </cell>
          <cell r="AQ211">
            <v>0</v>
          </cell>
          <cell r="AR211">
            <v>0</v>
          </cell>
          <cell r="AS211">
            <v>0</v>
          </cell>
          <cell r="AT211">
            <v>0</v>
          </cell>
          <cell r="AU211">
            <v>9.65</v>
          </cell>
          <cell r="AV211">
            <v>9.65</v>
          </cell>
          <cell r="AW211"/>
          <cell r="AX211">
            <v>0</v>
          </cell>
          <cell r="AY211">
            <v>0</v>
          </cell>
          <cell r="AZ211">
            <v>0</v>
          </cell>
          <cell r="BA211">
            <v>0</v>
          </cell>
          <cell r="BB211">
            <v>0</v>
          </cell>
          <cell r="BC211">
            <v>0</v>
          </cell>
          <cell r="BD211">
            <v>0</v>
          </cell>
          <cell r="BE211">
            <v>0</v>
          </cell>
          <cell r="BF211">
            <v>0</v>
          </cell>
          <cell r="BG211"/>
          <cell r="BH211"/>
          <cell r="BI211">
            <v>0</v>
          </cell>
          <cell r="BJ211">
            <v>0</v>
          </cell>
          <cell r="BK211">
            <v>0</v>
          </cell>
          <cell r="BL211">
            <v>0</v>
          </cell>
          <cell r="BM211">
            <v>0</v>
          </cell>
          <cell r="BN211">
            <v>0</v>
          </cell>
          <cell r="BO211">
            <v>0</v>
          </cell>
          <cell r="BP211">
            <v>0</v>
          </cell>
          <cell r="BQ211">
            <v>7.12</v>
          </cell>
          <cell r="BR211"/>
          <cell r="BS211"/>
          <cell r="BT211"/>
          <cell r="BU211"/>
          <cell r="BV211"/>
          <cell r="BW211">
            <v>0</v>
          </cell>
          <cell r="BX211">
            <v>0</v>
          </cell>
          <cell r="BY211">
            <v>0</v>
          </cell>
          <cell r="BZ211">
            <v>0</v>
          </cell>
          <cell r="CA211">
            <v>0</v>
          </cell>
          <cell r="CB211">
            <v>0</v>
          </cell>
        </row>
        <row r="212">
          <cell r="E212"/>
          <cell r="F212"/>
          <cell r="G212" t="str">
            <v>bienhoa1099</v>
          </cell>
          <cell r="H212" t="str">
            <v>DA</v>
          </cell>
          <cell r="I212" t="str">
            <v>+ Đất thương mại dịch vụ</v>
          </cell>
          <cell r="J212" t="str">
            <v>Hiệp Hòa</v>
          </cell>
          <cell r="K212" t="e">
            <v>#N/A</v>
          </cell>
          <cell r="L212" t="str">
            <v>TMD</v>
          </cell>
          <cell r="M212">
            <v>41.94</v>
          </cell>
          <cell r="N212">
            <v>0</v>
          </cell>
          <cell r="O212">
            <v>41.94</v>
          </cell>
          <cell r="P212"/>
          <cell r="Q212" t="str">
            <v>CTĐT</v>
          </cell>
          <cell r="R212">
            <v>2023</v>
          </cell>
          <cell r="S212" t="e">
            <v>#N/A</v>
          </cell>
          <cell r="T212"/>
          <cell r="U212"/>
          <cell r="V212"/>
          <cell r="W212">
            <v>0</v>
          </cell>
          <cell r="X212">
            <v>41.94</v>
          </cell>
          <cell r="Y212">
            <v>37.97</v>
          </cell>
          <cell r="Z212">
            <v>24.3</v>
          </cell>
          <cell r="AA212"/>
          <cell r="AB212">
            <v>24.3</v>
          </cell>
          <cell r="AC212">
            <v>0</v>
          </cell>
          <cell r="AD212">
            <v>1.33</v>
          </cell>
          <cell r="AE212">
            <v>0</v>
          </cell>
          <cell r="AF212">
            <v>0</v>
          </cell>
          <cell r="AG212">
            <v>0</v>
          </cell>
          <cell r="AH212">
            <v>12.34</v>
          </cell>
          <cell r="AI212">
            <v>0</v>
          </cell>
          <cell r="AJ212">
            <v>0</v>
          </cell>
          <cell r="AK212">
            <v>3.97</v>
          </cell>
          <cell r="AL212">
            <v>0</v>
          </cell>
          <cell r="AM212">
            <v>0</v>
          </cell>
          <cell r="AN212">
            <v>0</v>
          </cell>
          <cell r="AO212">
            <v>0</v>
          </cell>
          <cell r="AP212">
            <v>0</v>
          </cell>
          <cell r="AQ212">
            <v>0</v>
          </cell>
          <cell r="AR212">
            <v>0</v>
          </cell>
          <cell r="AS212">
            <v>0</v>
          </cell>
          <cell r="AT212">
            <v>0</v>
          </cell>
          <cell r="AU212">
            <v>1.77</v>
          </cell>
          <cell r="AV212">
            <v>0.96</v>
          </cell>
          <cell r="AW212">
            <v>0.14000000000000001</v>
          </cell>
          <cell r="AX212">
            <v>0</v>
          </cell>
          <cell r="AY212">
            <v>0</v>
          </cell>
          <cell r="AZ212">
            <v>0</v>
          </cell>
          <cell r="BA212">
            <v>0</v>
          </cell>
          <cell r="BB212">
            <v>0</v>
          </cell>
          <cell r="BC212">
            <v>0</v>
          </cell>
          <cell r="BD212">
            <v>0</v>
          </cell>
          <cell r="BE212">
            <v>0</v>
          </cell>
          <cell r="BF212">
            <v>0</v>
          </cell>
          <cell r="BG212">
            <v>0</v>
          </cell>
          <cell r="BH212">
            <v>0.67</v>
          </cell>
          <cell r="BI212">
            <v>0</v>
          </cell>
          <cell r="BJ212">
            <v>0</v>
          </cell>
          <cell r="BK212">
            <v>0</v>
          </cell>
          <cell r="BL212">
            <v>0</v>
          </cell>
          <cell r="BM212">
            <v>0</v>
          </cell>
          <cell r="BN212">
            <v>0</v>
          </cell>
          <cell r="BO212">
            <v>0</v>
          </cell>
          <cell r="BP212">
            <v>0</v>
          </cell>
          <cell r="BQ212">
            <v>1.94</v>
          </cell>
          <cell r="BR212">
            <v>0</v>
          </cell>
          <cell r="BS212">
            <v>0</v>
          </cell>
          <cell r="BT212">
            <v>0</v>
          </cell>
          <cell r="BU212">
            <v>0.26</v>
          </cell>
          <cell r="BV212">
            <v>0</v>
          </cell>
          <cell r="BW212">
            <v>0</v>
          </cell>
          <cell r="BX212">
            <v>0</v>
          </cell>
          <cell r="BY212">
            <v>0</v>
          </cell>
          <cell r="BZ212">
            <v>0</v>
          </cell>
          <cell r="CA212">
            <v>0</v>
          </cell>
          <cell r="CB212">
            <v>0</v>
          </cell>
        </row>
        <row r="213">
          <cell r="E213"/>
          <cell r="F213"/>
          <cell r="G213"/>
          <cell r="H213" t="e">
            <v>#N/A</v>
          </cell>
          <cell r="I213" t="str">
            <v>V. Dự án thu hồi theo Điều 65 - Luật đất đai 2013</v>
          </cell>
          <cell r="J213"/>
          <cell r="K213" t="e">
            <v>#N/A</v>
          </cell>
          <cell r="L213"/>
          <cell r="M213"/>
          <cell r="N213"/>
          <cell r="O213"/>
          <cell r="P213"/>
          <cell r="Q213"/>
          <cell r="R213"/>
          <cell r="S213" t="e">
            <v>#N/A</v>
          </cell>
          <cell r="T213"/>
          <cell r="U213"/>
          <cell r="V213"/>
          <cell r="W213">
            <v>0</v>
          </cell>
          <cell r="X213">
            <v>0</v>
          </cell>
          <cell r="Y213">
            <v>0</v>
          </cell>
          <cell r="Z213">
            <v>0</v>
          </cell>
          <cell r="AA213"/>
          <cell r="AB213"/>
          <cell r="AC213"/>
          <cell r="AD213"/>
          <cell r="AE213"/>
          <cell r="AF213"/>
          <cell r="AG213"/>
          <cell r="AH213"/>
          <cell r="AI213"/>
          <cell r="AJ213"/>
          <cell r="AK213">
            <v>0</v>
          </cell>
          <cell r="AL213"/>
          <cell r="AM213"/>
          <cell r="AN213"/>
          <cell r="AO213"/>
          <cell r="AP213"/>
          <cell r="AQ213"/>
          <cell r="AR213"/>
          <cell r="AS213"/>
          <cell r="AT213"/>
          <cell r="AU213">
            <v>0</v>
          </cell>
          <cell r="AV213"/>
          <cell r="AW213"/>
          <cell r="AX213"/>
          <cell r="AY213"/>
          <cell r="AZ213"/>
          <cell r="BA213"/>
          <cell r="BB213"/>
          <cell r="BC213"/>
          <cell r="BD213"/>
          <cell r="BE213"/>
          <cell r="BF213"/>
          <cell r="BG213"/>
          <cell r="BH213"/>
          <cell r="BI213"/>
          <cell r="BJ213"/>
          <cell r="BK213"/>
          <cell r="BL213"/>
          <cell r="BM213"/>
          <cell r="BN213"/>
          <cell r="BO213"/>
          <cell r="BP213"/>
          <cell r="BQ213"/>
          <cell r="BR213"/>
          <cell r="BS213"/>
          <cell r="BT213"/>
          <cell r="BU213"/>
          <cell r="BV213"/>
          <cell r="BW213"/>
          <cell r="BX213"/>
          <cell r="BY213"/>
          <cell r="BZ213"/>
          <cell r="CA213"/>
          <cell r="CB213"/>
        </row>
        <row r="214">
          <cell r="E214" t="str">
            <v>DA</v>
          </cell>
          <cell r="F214"/>
          <cell r="G214" t="str">
            <v>bienhoa1217</v>
          </cell>
          <cell r="H214" t="str">
            <v>DA</v>
          </cell>
          <cell r="I214" t="str">
            <v>Niệm Phật Đường Long Hưng</v>
          </cell>
          <cell r="J214" t="str">
            <v>Long Hưng</v>
          </cell>
          <cell r="K214" t="e">
            <v>#N/A</v>
          </cell>
          <cell r="L214" t="str">
            <v>TON</v>
          </cell>
          <cell r="M214">
            <v>0.4</v>
          </cell>
          <cell r="N214"/>
          <cell r="O214">
            <v>0.4</v>
          </cell>
          <cell r="P214">
            <v>91</v>
          </cell>
          <cell r="Q214" t="str">
            <v>TBTHO</v>
          </cell>
          <cell r="R214">
            <v>2018</v>
          </cell>
          <cell r="S214" t="e">
            <v>#N/A</v>
          </cell>
          <cell r="T214"/>
          <cell r="U214" t="str">
            <v xml:space="preserve">Công văn số 280/BTG-PC ngày 17/4/2015 (Giấy chứng nhận số 83/GCN-BTG ngày 13/11/2011);  Thông báo số 1366/TB-VP ngày 08/11/2013 của Văn phòng UBND tỉnh Đồng Nai </v>
          </cell>
          <cell r="V214"/>
          <cell r="W214">
            <v>0</v>
          </cell>
          <cell r="X214">
            <v>0.4</v>
          </cell>
          <cell r="Y214">
            <v>0.2</v>
          </cell>
          <cell r="Z214">
            <v>0</v>
          </cell>
          <cell r="AA214"/>
          <cell r="AB214"/>
          <cell r="AC214">
            <v>0.2</v>
          </cell>
          <cell r="AD214"/>
          <cell r="AE214"/>
          <cell r="AF214"/>
          <cell r="AG214"/>
          <cell r="AH214"/>
          <cell r="AI214"/>
          <cell r="AJ214"/>
          <cell r="AK214">
            <v>0.2</v>
          </cell>
          <cell r="AL214"/>
          <cell r="AM214"/>
          <cell r="AN214"/>
          <cell r="AO214"/>
          <cell r="AP214"/>
          <cell r="AQ214"/>
          <cell r="AR214"/>
          <cell r="AS214"/>
          <cell r="AT214"/>
          <cell r="AU214">
            <v>0.2</v>
          </cell>
          <cell r="AV214"/>
          <cell r="AW214"/>
          <cell r="AX214">
            <v>0.2</v>
          </cell>
          <cell r="AY214"/>
          <cell r="AZ214"/>
          <cell r="BA214"/>
          <cell r="BB214"/>
          <cell r="BC214"/>
          <cell r="BD214"/>
          <cell r="BE214"/>
          <cell r="BF214"/>
          <cell r="BG214"/>
          <cell r="BH214"/>
          <cell r="BI214"/>
          <cell r="BJ214"/>
          <cell r="BK214"/>
          <cell r="BL214"/>
          <cell r="BM214"/>
          <cell r="BN214"/>
          <cell r="BO214"/>
          <cell r="BP214"/>
          <cell r="BQ214"/>
          <cell r="BR214"/>
          <cell r="BS214"/>
          <cell r="BT214"/>
          <cell r="BU214"/>
          <cell r="BV214"/>
          <cell r="BW214"/>
          <cell r="BX214"/>
          <cell r="BY214"/>
          <cell r="BZ214"/>
          <cell r="CA214"/>
          <cell r="CB214"/>
        </row>
        <row r="215">
          <cell r="E215" t="str">
            <v>DA</v>
          </cell>
          <cell r="F215"/>
          <cell r="G215" t="str">
            <v>bienhoa1308</v>
          </cell>
          <cell r="H215" t="str">
            <v>BS</v>
          </cell>
          <cell r="I215" t="str">
            <v>Họ đạo Cao Đài Tân Hạnh (CĐTN)</v>
          </cell>
          <cell r="J215" t="str">
            <v>Tân Hạnh</v>
          </cell>
          <cell r="K215" t="str">
            <v>BS</v>
          </cell>
          <cell r="L215" t="str">
            <v>TON</v>
          </cell>
          <cell r="M215">
            <v>0.37</v>
          </cell>
          <cell r="N215"/>
          <cell r="O215">
            <v>0.37</v>
          </cell>
          <cell r="P215">
            <v>91</v>
          </cell>
          <cell r="Q215" t="str">
            <v>HT</v>
          </cell>
          <cell r="R215">
            <v>2018</v>
          </cell>
          <cell r="S215" t="e">
            <v>#N/A</v>
          </cell>
          <cell r="T215"/>
          <cell r="U215" t="str">
            <v>Bổ sung theo Công văn số 166/BTG-PC ngày 23/3/2016 của BTG; VB số 653/BTG-TCHC ngày 21/9/2017 của BTG</v>
          </cell>
          <cell r="V215"/>
          <cell r="W215">
            <v>0</v>
          </cell>
          <cell r="X215">
            <v>0.37</v>
          </cell>
          <cell r="Y215">
            <v>0.3</v>
          </cell>
          <cell r="Z215">
            <v>0</v>
          </cell>
          <cell r="AA215"/>
          <cell r="AB215"/>
          <cell r="AC215"/>
          <cell r="AD215">
            <v>0.3</v>
          </cell>
          <cell r="AE215"/>
          <cell r="AF215"/>
          <cell r="AG215"/>
          <cell r="AH215"/>
          <cell r="AI215"/>
          <cell r="AJ215"/>
          <cell r="AK215">
            <v>7.0000000000000007E-2</v>
          </cell>
          <cell r="AL215"/>
          <cell r="AM215"/>
          <cell r="AN215"/>
          <cell r="AO215"/>
          <cell r="AP215"/>
          <cell r="AQ215"/>
          <cell r="AR215"/>
          <cell r="AS215"/>
          <cell r="AT215"/>
          <cell r="AU215">
            <v>0</v>
          </cell>
          <cell r="AV215"/>
          <cell r="AW215"/>
          <cell r="AX215"/>
          <cell r="AY215"/>
          <cell r="AZ215"/>
          <cell r="BA215"/>
          <cell r="BB215"/>
          <cell r="BC215"/>
          <cell r="BD215"/>
          <cell r="BE215"/>
          <cell r="BF215"/>
          <cell r="BG215"/>
          <cell r="BH215"/>
          <cell r="BI215"/>
          <cell r="BJ215"/>
          <cell r="BK215"/>
          <cell r="BL215"/>
          <cell r="BM215"/>
          <cell r="BN215"/>
          <cell r="BO215"/>
          <cell r="BP215">
            <v>7.0000000000000007E-2</v>
          </cell>
          <cell r="BQ215"/>
          <cell r="BR215"/>
          <cell r="BS215"/>
          <cell r="BT215"/>
          <cell r="BU215"/>
          <cell r="BV215"/>
          <cell r="BW215"/>
          <cell r="BX215"/>
          <cell r="BY215"/>
          <cell r="BZ215"/>
          <cell r="CA215"/>
          <cell r="CB215"/>
        </row>
        <row r="216">
          <cell r="E216" t="str">
            <v>DA</v>
          </cell>
          <cell r="F216"/>
          <cell r="G216" t="str">
            <v>bienhoa1207</v>
          </cell>
          <cell r="H216" t="str">
            <v>BS</v>
          </cell>
          <cell r="I216" t="str">
            <v>Cơ sở Hóa An (nay là Giáo xứ Hóa An)</v>
          </cell>
          <cell r="J216" t="str">
            <v>Hóa An</v>
          </cell>
          <cell r="K216" t="str">
            <v>BS</v>
          </cell>
          <cell r="L216" t="str">
            <v>TON</v>
          </cell>
          <cell r="M216">
            <v>0.2</v>
          </cell>
          <cell r="N216"/>
          <cell r="O216">
            <v>0.2</v>
          </cell>
          <cell r="P216">
            <v>0</v>
          </cell>
          <cell r="Q216" t="str">
            <v>HT</v>
          </cell>
          <cell r="R216">
            <v>2019</v>
          </cell>
          <cell r="S216" t="e">
            <v>#N/A</v>
          </cell>
          <cell r="T216"/>
          <cell r="U216"/>
          <cell r="V216"/>
          <cell r="W216">
            <v>0</v>
          </cell>
          <cell r="X216">
            <v>0.2</v>
          </cell>
          <cell r="Y216">
            <v>0.2</v>
          </cell>
          <cell r="Z216">
            <v>0</v>
          </cell>
          <cell r="AA216"/>
          <cell r="AB216"/>
          <cell r="AC216"/>
          <cell r="AD216">
            <v>0.2</v>
          </cell>
          <cell r="AE216"/>
          <cell r="AF216"/>
          <cell r="AG216"/>
          <cell r="AH216"/>
          <cell r="AI216"/>
          <cell r="AJ216"/>
          <cell r="AK216">
            <v>0</v>
          </cell>
          <cell r="AL216"/>
          <cell r="AM216"/>
          <cell r="AN216"/>
          <cell r="AO216"/>
          <cell r="AP216"/>
          <cell r="AQ216"/>
          <cell r="AR216"/>
          <cell r="AS216"/>
          <cell r="AT216"/>
          <cell r="AU216">
            <v>0</v>
          </cell>
          <cell r="AV216"/>
          <cell r="AW216"/>
          <cell r="AX216"/>
          <cell r="AY216"/>
          <cell r="AZ216"/>
          <cell r="BA216"/>
          <cell r="BB216"/>
          <cell r="BC216"/>
          <cell r="BD216"/>
          <cell r="BE216"/>
          <cell r="BF216"/>
          <cell r="BG216"/>
          <cell r="BH216"/>
          <cell r="BI216"/>
          <cell r="BJ216"/>
          <cell r="BK216"/>
          <cell r="BL216"/>
          <cell r="BM216"/>
          <cell r="BN216"/>
          <cell r="BO216"/>
          <cell r="BP216"/>
          <cell r="BQ216"/>
          <cell r="BR216"/>
          <cell r="BS216"/>
          <cell r="BT216"/>
          <cell r="BU216"/>
          <cell r="BV216"/>
          <cell r="BW216"/>
          <cell r="BX216"/>
          <cell r="BY216"/>
          <cell r="BZ216"/>
          <cell r="CA216"/>
          <cell r="CB216"/>
        </row>
        <row r="217">
          <cell r="E217" t="str">
            <v>DA</v>
          </cell>
          <cell r="F217"/>
          <cell r="G217" t="str">
            <v>bienhoa1215</v>
          </cell>
          <cell r="H217" t="str">
            <v>BS</v>
          </cell>
          <cell r="I217" t="str">
            <v>Chùa Long Phú</v>
          </cell>
          <cell r="J217" t="str">
            <v>Long Bình Tân</v>
          </cell>
          <cell r="K217" t="str">
            <v>BS</v>
          </cell>
          <cell r="L217" t="str">
            <v>TON</v>
          </cell>
          <cell r="M217">
            <v>0.53</v>
          </cell>
          <cell r="N217">
            <v>0.53</v>
          </cell>
          <cell r="O217">
            <v>0.53</v>
          </cell>
          <cell r="P217">
            <v>0</v>
          </cell>
          <cell r="Q217" t="str">
            <v>HT</v>
          </cell>
          <cell r="R217">
            <v>2019</v>
          </cell>
          <cell r="S217" t="e">
            <v>#N/A</v>
          </cell>
          <cell r="T217"/>
          <cell r="U217"/>
          <cell r="V217"/>
          <cell r="W217">
            <v>0</v>
          </cell>
          <cell r="X217">
            <v>0.53</v>
          </cell>
          <cell r="Y217">
            <v>0.53</v>
          </cell>
          <cell r="Z217">
            <v>0</v>
          </cell>
          <cell r="AA217"/>
          <cell r="AB217"/>
          <cell r="AC217"/>
          <cell r="AD217">
            <v>0.53</v>
          </cell>
          <cell r="AE217"/>
          <cell r="AF217"/>
          <cell r="AG217"/>
          <cell r="AH217"/>
          <cell r="AI217"/>
          <cell r="AJ217"/>
          <cell r="AK217">
            <v>0</v>
          </cell>
          <cell r="AL217"/>
          <cell r="AM217"/>
          <cell r="AN217"/>
          <cell r="AO217"/>
          <cell r="AP217"/>
          <cell r="AQ217"/>
          <cell r="AR217"/>
          <cell r="AS217"/>
          <cell r="AT217"/>
          <cell r="AU217">
            <v>0</v>
          </cell>
          <cell r="AV217"/>
          <cell r="AW217"/>
          <cell r="AX217"/>
          <cell r="AY217"/>
          <cell r="AZ217"/>
          <cell r="BA217"/>
          <cell r="BB217"/>
          <cell r="BC217"/>
          <cell r="BD217"/>
          <cell r="BE217"/>
          <cell r="BF217"/>
          <cell r="BG217"/>
          <cell r="BH217"/>
          <cell r="BI217"/>
          <cell r="BJ217"/>
          <cell r="BK217"/>
          <cell r="BL217"/>
          <cell r="BM217"/>
          <cell r="BN217"/>
          <cell r="BO217"/>
          <cell r="BP217"/>
          <cell r="BQ217"/>
          <cell r="BR217"/>
          <cell r="BS217"/>
          <cell r="BT217"/>
          <cell r="BU217"/>
          <cell r="BV217"/>
          <cell r="BW217"/>
          <cell r="BX217"/>
          <cell r="BY217"/>
          <cell r="BZ217"/>
          <cell r="CA217"/>
          <cell r="CB217"/>
        </row>
        <row r="218">
          <cell r="E218" t="str">
            <v>DA</v>
          </cell>
          <cell r="F218"/>
          <cell r="G218" t="str">
            <v>bienhoa1711</v>
          </cell>
          <cell r="H218" t="str">
            <v>DA</v>
          </cell>
          <cell r="I218" t="str">
            <v>Thiền viện Trúc Lâm Nhật Quang</v>
          </cell>
          <cell r="J218" t="str">
            <v>Long Bình</v>
          </cell>
          <cell r="K218" t="e">
            <v>#N/A</v>
          </cell>
          <cell r="L218" t="str">
            <v>TON</v>
          </cell>
          <cell r="M218">
            <v>1.01</v>
          </cell>
          <cell r="N218"/>
          <cell r="O218">
            <v>1.01</v>
          </cell>
          <cell r="P218">
            <v>0</v>
          </cell>
          <cell r="Q218" t="str">
            <v>HT</v>
          </cell>
          <cell r="R218">
            <v>2021</v>
          </cell>
          <cell r="S218" t="e">
            <v>#N/A</v>
          </cell>
          <cell r="T218"/>
          <cell r="U218"/>
          <cell r="V218"/>
          <cell r="W218">
            <v>0</v>
          </cell>
          <cell r="X218">
            <v>1.01</v>
          </cell>
          <cell r="Y218">
            <v>1.01</v>
          </cell>
          <cell r="Z218">
            <v>0</v>
          </cell>
          <cell r="AA218"/>
          <cell r="AB218"/>
          <cell r="AC218"/>
          <cell r="AD218">
            <v>1.01</v>
          </cell>
          <cell r="AE218"/>
          <cell r="AF218"/>
          <cell r="AG218"/>
          <cell r="AH218"/>
          <cell r="AI218"/>
          <cell r="AJ218"/>
          <cell r="AK218">
            <v>0</v>
          </cell>
          <cell r="AL218"/>
          <cell r="AM218"/>
          <cell r="AN218"/>
          <cell r="AO218"/>
          <cell r="AP218"/>
          <cell r="AQ218"/>
          <cell r="AR218"/>
          <cell r="AS218"/>
          <cell r="AT218"/>
          <cell r="AU218">
            <v>0</v>
          </cell>
          <cell r="AV218"/>
          <cell r="AW218"/>
          <cell r="AX218"/>
          <cell r="AY218"/>
          <cell r="AZ218"/>
          <cell r="BA218"/>
          <cell r="BB218"/>
          <cell r="BC218"/>
          <cell r="BD218"/>
          <cell r="BE218"/>
          <cell r="BF218"/>
          <cell r="BG218"/>
          <cell r="BH218"/>
          <cell r="BI218"/>
          <cell r="BJ218"/>
          <cell r="BK218"/>
          <cell r="BL218"/>
          <cell r="BM218"/>
          <cell r="BN218"/>
          <cell r="BO218"/>
          <cell r="BP218"/>
          <cell r="BQ218"/>
          <cell r="BR218"/>
          <cell r="BS218"/>
          <cell r="BT218"/>
          <cell r="BU218"/>
          <cell r="BV218"/>
          <cell r="BW218"/>
          <cell r="BX218"/>
          <cell r="BY218"/>
          <cell r="BZ218"/>
          <cell r="CA218"/>
          <cell r="CB218"/>
        </row>
        <row r="219">
          <cell r="E219" t="str">
            <v>DA</v>
          </cell>
          <cell r="F219"/>
          <cell r="G219" t="str">
            <v>bienhoa1294</v>
          </cell>
          <cell r="H219" t="str">
            <v>DA</v>
          </cell>
          <cell r="I219" t="str">
            <v>Tịnh xá Ngọc Tánh</v>
          </cell>
          <cell r="J219" t="str">
            <v>Tam Phước</v>
          </cell>
          <cell r="K219" t="e">
            <v>#N/A</v>
          </cell>
          <cell r="L219" t="str">
            <v>TON</v>
          </cell>
          <cell r="M219">
            <v>0.05</v>
          </cell>
          <cell r="N219"/>
          <cell r="O219">
            <v>0.05</v>
          </cell>
          <cell r="P219"/>
          <cell r="Q219" t="str">
            <v>HT</v>
          </cell>
          <cell r="R219">
            <v>2022</v>
          </cell>
          <cell r="S219" t="e">
            <v>#N/A</v>
          </cell>
          <cell r="T219"/>
          <cell r="U219"/>
          <cell r="V219"/>
          <cell r="W219">
            <v>0</v>
          </cell>
          <cell r="X219">
            <v>0.05</v>
          </cell>
          <cell r="Y219">
            <v>0.05</v>
          </cell>
          <cell r="Z219">
            <v>0</v>
          </cell>
          <cell r="AA219"/>
          <cell r="AB219"/>
          <cell r="AC219"/>
          <cell r="AD219">
            <v>0.05</v>
          </cell>
          <cell r="AE219"/>
          <cell r="AF219"/>
          <cell r="AG219"/>
          <cell r="AH219"/>
          <cell r="AI219"/>
          <cell r="AJ219"/>
          <cell r="AK219">
            <v>0</v>
          </cell>
          <cell r="AL219"/>
          <cell r="AM219"/>
          <cell r="AN219"/>
          <cell r="AO219"/>
          <cell r="AP219"/>
          <cell r="AQ219"/>
          <cell r="AR219"/>
          <cell r="AS219"/>
          <cell r="AT219"/>
          <cell r="AU219">
            <v>0</v>
          </cell>
          <cell r="AV219"/>
          <cell r="AW219"/>
          <cell r="AX219"/>
          <cell r="AY219"/>
          <cell r="AZ219"/>
          <cell r="BA219"/>
          <cell r="BB219"/>
          <cell r="BC219"/>
          <cell r="BD219"/>
          <cell r="BE219"/>
          <cell r="BF219"/>
          <cell r="BG219"/>
          <cell r="BH219"/>
          <cell r="BI219"/>
          <cell r="BJ219"/>
          <cell r="BK219"/>
          <cell r="BL219"/>
          <cell r="BM219"/>
          <cell r="BN219"/>
          <cell r="BO219"/>
          <cell r="BP219"/>
          <cell r="BQ219"/>
          <cell r="BR219"/>
          <cell r="BS219"/>
          <cell r="BT219"/>
          <cell r="BU219"/>
          <cell r="BV219"/>
          <cell r="BW219"/>
          <cell r="BX219"/>
          <cell r="BY219"/>
          <cell r="BZ219"/>
          <cell r="CA219"/>
          <cell r="CB219"/>
        </row>
        <row r="220">
          <cell r="E220" t="str">
            <v>DA</v>
          </cell>
          <cell r="F220"/>
          <cell r="G220" t="str">
            <v>bienhoa1290</v>
          </cell>
          <cell r="H220" t="str">
            <v>DA</v>
          </cell>
          <cell r="I220" t="str">
            <v>Chùa Chơn Nguyên</v>
          </cell>
          <cell r="J220" t="str">
            <v>Tam Phước</v>
          </cell>
          <cell r="K220" t="e">
            <v>#N/A</v>
          </cell>
          <cell r="L220" t="str">
            <v>TON</v>
          </cell>
          <cell r="M220">
            <v>0.17</v>
          </cell>
          <cell r="N220"/>
          <cell r="O220">
            <v>0.17</v>
          </cell>
          <cell r="P220"/>
          <cell r="Q220" t="str">
            <v>HT</v>
          </cell>
          <cell r="R220">
            <v>2022</v>
          </cell>
          <cell r="S220" t="e">
            <v>#N/A</v>
          </cell>
          <cell r="T220"/>
          <cell r="U220"/>
          <cell r="V220"/>
          <cell r="W220">
            <v>0</v>
          </cell>
          <cell r="X220">
            <v>0.17</v>
          </cell>
          <cell r="Y220">
            <v>0.17</v>
          </cell>
          <cell r="Z220">
            <v>0</v>
          </cell>
          <cell r="AA220"/>
          <cell r="AB220"/>
          <cell r="AC220"/>
          <cell r="AD220">
            <v>0.17</v>
          </cell>
          <cell r="AE220"/>
          <cell r="AF220"/>
          <cell r="AG220"/>
          <cell r="AH220"/>
          <cell r="AI220"/>
          <cell r="AJ220"/>
          <cell r="AK220">
            <v>0</v>
          </cell>
          <cell r="AL220"/>
          <cell r="AM220"/>
          <cell r="AN220"/>
          <cell r="AO220"/>
          <cell r="AP220"/>
          <cell r="AQ220"/>
          <cell r="AR220"/>
          <cell r="AS220"/>
          <cell r="AT220"/>
          <cell r="AU220">
            <v>0</v>
          </cell>
          <cell r="AV220"/>
          <cell r="AW220"/>
          <cell r="AX220"/>
          <cell r="AY220"/>
          <cell r="AZ220"/>
          <cell r="BA220"/>
          <cell r="BB220"/>
          <cell r="BC220"/>
          <cell r="BD220"/>
          <cell r="BE220"/>
          <cell r="BF220"/>
          <cell r="BG220"/>
          <cell r="BH220"/>
          <cell r="BI220"/>
          <cell r="BJ220"/>
          <cell r="BK220"/>
          <cell r="BL220"/>
          <cell r="BM220"/>
          <cell r="BN220"/>
          <cell r="BO220"/>
          <cell r="BP220"/>
          <cell r="BQ220"/>
          <cell r="BR220"/>
          <cell r="BS220"/>
          <cell r="BT220"/>
          <cell r="BU220"/>
          <cell r="BV220"/>
          <cell r="BW220"/>
          <cell r="BX220"/>
          <cell r="BY220"/>
          <cell r="BZ220"/>
          <cell r="CA220"/>
          <cell r="CB220"/>
        </row>
        <row r="221">
          <cell r="E221" t="str">
            <v>DA</v>
          </cell>
          <cell r="F221"/>
          <cell r="G221" t="str">
            <v>bienhoa1224</v>
          </cell>
          <cell r="H221" t="str">
            <v>DA</v>
          </cell>
          <cell r="I221" t="str">
            <v>Chùa Quảng Thông</v>
          </cell>
          <cell r="J221" t="str">
            <v>Phước Tân</v>
          </cell>
          <cell r="K221" t="e">
            <v>#N/A</v>
          </cell>
          <cell r="L221" t="str">
            <v>TON</v>
          </cell>
          <cell r="M221">
            <v>0.34</v>
          </cell>
          <cell r="N221"/>
          <cell r="O221">
            <v>0.34</v>
          </cell>
          <cell r="P221"/>
          <cell r="Q221" t="str">
            <v>HT</v>
          </cell>
          <cell r="R221">
            <v>2022</v>
          </cell>
          <cell r="S221" t="e">
            <v>#N/A</v>
          </cell>
          <cell r="T221"/>
          <cell r="U221"/>
          <cell r="V221"/>
          <cell r="W221">
            <v>0</v>
          </cell>
          <cell r="X221">
            <v>0.34</v>
          </cell>
          <cell r="Y221">
            <v>0.34</v>
          </cell>
          <cell r="Z221">
            <v>0</v>
          </cell>
          <cell r="AA221"/>
          <cell r="AB221"/>
          <cell r="AC221"/>
          <cell r="AD221">
            <v>0.34</v>
          </cell>
          <cell r="AE221"/>
          <cell r="AF221"/>
          <cell r="AG221"/>
          <cell r="AH221"/>
          <cell r="AI221"/>
          <cell r="AJ221"/>
          <cell r="AK221">
            <v>0</v>
          </cell>
          <cell r="AL221"/>
          <cell r="AM221"/>
          <cell r="AN221"/>
          <cell r="AO221"/>
          <cell r="AP221"/>
          <cell r="AQ221"/>
          <cell r="AR221"/>
          <cell r="AS221"/>
          <cell r="AT221"/>
          <cell r="AU221">
            <v>0</v>
          </cell>
          <cell r="AV221"/>
          <cell r="AW221"/>
          <cell r="AX221"/>
          <cell r="AY221"/>
          <cell r="AZ221"/>
          <cell r="BA221"/>
          <cell r="BB221"/>
          <cell r="BC221"/>
          <cell r="BD221"/>
          <cell r="BE221"/>
          <cell r="BF221"/>
          <cell r="BG221"/>
          <cell r="BH221"/>
          <cell r="BI221"/>
          <cell r="BJ221"/>
          <cell r="BK221"/>
          <cell r="BL221"/>
          <cell r="BM221"/>
          <cell r="BN221"/>
          <cell r="BO221"/>
          <cell r="BP221"/>
          <cell r="BQ221"/>
          <cell r="BR221"/>
          <cell r="BS221"/>
          <cell r="BT221"/>
          <cell r="BU221"/>
          <cell r="BV221"/>
          <cell r="BW221"/>
          <cell r="BX221"/>
          <cell r="BY221"/>
          <cell r="BZ221"/>
          <cell r="CA221"/>
          <cell r="CB221"/>
        </row>
        <row r="222">
          <cell r="E222" t="str">
            <v>DA</v>
          </cell>
          <cell r="F222"/>
          <cell r="G222" t="str">
            <v>bienhoa1342</v>
          </cell>
          <cell r="H222" t="str">
            <v>DA</v>
          </cell>
          <cell r="I222" t="str">
            <v>Tịnh xá Ngọc Duyên</v>
          </cell>
          <cell r="J222" t="str">
            <v>Trảng Dài</v>
          </cell>
          <cell r="K222" t="e">
            <v>#N/A</v>
          </cell>
          <cell r="L222" t="str">
            <v>TON</v>
          </cell>
          <cell r="M222">
            <v>0.04</v>
          </cell>
          <cell r="N222"/>
          <cell r="O222">
            <v>0.04</v>
          </cell>
          <cell r="P222"/>
          <cell r="Q222" t="str">
            <v>HT</v>
          </cell>
          <cell r="R222">
            <v>2022</v>
          </cell>
          <cell r="S222" t="e">
            <v>#N/A</v>
          </cell>
          <cell r="T222"/>
          <cell r="U222"/>
          <cell r="V222"/>
          <cell r="W222">
            <v>0</v>
          </cell>
          <cell r="X222">
            <v>0.04</v>
          </cell>
          <cell r="Y222">
            <v>0.04</v>
          </cell>
          <cell r="Z222">
            <v>0</v>
          </cell>
          <cell r="AA222"/>
          <cell r="AB222"/>
          <cell r="AC222"/>
          <cell r="AD222">
            <v>0.04</v>
          </cell>
          <cell r="AE222"/>
          <cell r="AF222"/>
          <cell r="AG222"/>
          <cell r="AH222"/>
          <cell r="AI222"/>
          <cell r="AJ222"/>
          <cell r="AK222">
            <v>0</v>
          </cell>
          <cell r="AL222"/>
          <cell r="AM222"/>
          <cell r="AN222"/>
          <cell r="AO222"/>
          <cell r="AP222"/>
          <cell r="AQ222"/>
          <cell r="AR222"/>
          <cell r="AS222"/>
          <cell r="AT222"/>
          <cell r="AU222">
            <v>0</v>
          </cell>
          <cell r="AV222"/>
          <cell r="AW222"/>
          <cell r="AX222"/>
          <cell r="AY222"/>
          <cell r="AZ222"/>
          <cell r="BA222"/>
          <cell r="BB222"/>
          <cell r="BC222"/>
          <cell r="BD222"/>
          <cell r="BE222"/>
          <cell r="BF222"/>
          <cell r="BG222"/>
          <cell r="BH222"/>
          <cell r="BI222"/>
          <cell r="BJ222"/>
          <cell r="BK222"/>
          <cell r="BL222"/>
          <cell r="BM222"/>
          <cell r="BN222"/>
          <cell r="BO222"/>
          <cell r="BP222"/>
          <cell r="BQ222"/>
          <cell r="BR222"/>
          <cell r="BS222"/>
          <cell r="BT222"/>
          <cell r="BU222"/>
          <cell r="BV222"/>
          <cell r="BW222"/>
          <cell r="BX222"/>
          <cell r="BY222"/>
          <cell r="BZ222"/>
          <cell r="CA222"/>
          <cell r="CB222"/>
        </row>
        <row r="223">
          <cell r="E223" t="str">
            <v>DA</v>
          </cell>
          <cell r="F223"/>
          <cell r="G223" t="str">
            <v>bienhoa1288</v>
          </cell>
          <cell r="H223" t="str">
            <v>DA</v>
          </cell>
          <cell r="I223" t="str">
            <v>Chùa Từ Ân</v>
          </cell>
          <cell r="J223" t="str">
            <v>Tam Phước</v>
          </cell>
          <cell r="K223" t="e">
            <v>#N/A</v>
          </cell>
          <cell r="L223" t="str">
            <v>TON</v>
          </cell>
          <cell r="M223">
            <v>0.14000000000000001</v>
          </cell>
          <cell r="N223"/>
          <cell r="O223">
            <v>0.14000000000000001</v>
          </cell>
          <cell r="P223"/>
          <cell r="Q223" t="str">
            <v>HT</v>
          </cell>
          <cell r="R223">
            <v>2022</v>
          </cell>
          <cell r="S223" t="e">
            <v>#N/A</v>
          </cell>
          <cell r="T223"/>
          <cell r="U223"/>
          <cell r="V223"/>
          <cell r="W223">
            <v>0</v>
          </cell>
          <cell r="X223">
            <v>0.14000000000000001</v>
          </cell>
          <cell r="Y223">
            <v>0.14000000000000001</v>
          </cell>
          <cell r="Z223">
            <v>0</v>
          </cell>
          <cell r="AA223"/>
          <cell r="AB223"/>
          <cell r="AC223"/>
          <cell r="AD223">
            <v>0.14000000000000001</v>
          </cell>
          <cell r="AE223"/>
          <cell r="AF223"/>
          <cell r="AG223"/>
          <cell r="AH223"/>
          <cell r="AI223"/>
          <cell r="AJ223"/>
          <cell r="AK223">
            <v>0</v>
          </cell>
          <cell r="AL223"/>
          <cell r="AM223"/>
          <cell r="AN223"/>
          <cell r="AO223"/>
          <cell r="AP223"/>
          <cell r="AQ223"/>
          <cell r="AR223"/>
          <cell r="AS223"/>
          <cell r="AT223"/>
          <cell r="AU223">
            <v>0</v>
          </cell>
          <cell r="AV223"/>
          <cell r="AW223"/>
          <cell r="AX223"/>
          <cell r="AY223"/>
          <cell r="AZ223"/>
          <cell r="BA223"/>
          <cell r="BB223"/>
          <cell r="BC223"/>
          <cell r="BD223"/>
          <cell r="BE223"/>
          <cell r="BF223"/>
          <cell r="BG223"/>
          <cell r="BH223"/>
          <cell r="BI223"/>
          <cell r="BJ223"/>
          <cell r="BK223"/>
          <cell r="BL223"/>
          <cell r="BM223"/>
          <cell r="BN223"/>
          <cell r="BO223"/>
          <cell r="BP223"/>
          <cell r="BQ223"/>
          <cell r="BR223"/>
          <cell r="BS223"/>
          <cell r="BT223"/>
          <cell r="BU223"/>
          <cell r="BV223"/>
          <cell r="BW223"/>
          <cell r="BX223"/>
          <cell r="BY223"/>
          <cell r="BZ223"/>
          <cell r="CA223"/>
          <cell r="CB223"/>
        </row>
        <row r="224">
          <cell r="E224" t="str">
            <v>DA</v>
          </cell>
          <cell r="F224"/>
          <cell r="G224" t="str">
            <v>bienhoa1344</v>
          </cell>
          <cell r="H224" t="str">
            <v>DA</v>
          </cell>
          <cell r="I224" t="str">
            <v>Chùa Đại Bi</v>
          </cell>
          <cell r="J224" t="str">
            <v>Trảng Dài</v>
          </cell>
          <cell r="K224" t="e">
            <v>#N/A</v>
          </cell>
          <cell r="L224" t="str">
            <v>TON</v>
          </cell>
          <cell r="M224">
            <v>0.14000000000000001</v>
          </cell>
          <cell r="N224"/>
          <cell r="O224">
            <v>0.14000000000000001</v>
          </cell>
          <cell r="P224"/>
          <cell r="Q224" t="str">
            <v>HT</v>
          </cell>
          <cell r="R224">
            <v>2022</v>
          </cell>
          <cell r="S224" t="e">
            <v>#N/A</v>
          </cell>
          <cell r="T224"/>
          <cell r="U224"/>
          <cell r="V224"/>
          <cell r="W224">
            <v>0</v>
          </cell>
          <cell r="X224">
            <v>0.14000000000000001</v>
          </cell>
          <cell r="Y224">
            <v>0.14000000000000001</v>
          </cell>
          <cell r="Z224">
            <v>0</v>
          </cell>
          <cell r="AA224"/>
          <cell r="AB224"/>
          <cell r="AC224"/>
          <cell r="AD224">
            <v>0.14000000000000001</v>
          </cell>
          <cell r="AE224"/>
          <cell r="AF224"/>
          <cell r="AG224"/>
          <cell r="AH224"/>
          <cell r="AI224"/>
          <cell r="AJ224"/>
          <cell r="AK224">
            <v>0</v>
          </cell>
          <cell r="AL224"/>
          <cell r="AM224"/>
          <cell r="AN224"/>
          <cell r="AO224"/>
          <cell r="AP224"/>
          <cell r="AQ224"/>
          <cell r="AR224"/>
          <cell r="AS224"/>
          <cell r="AT224"/>
          <cell r="AU224">
            <v>0</v>
          </cell>
          <cell r="AV224"/>
          <cell r="AW224"/>
          <cell r="AX224"/>
          <cell r="AY224"/>
          <cell r="AZ224"/>
          <cell r="BA224"/>
          <cell r="BB224"/>
          <cell r="BC224"/>
          <cell r="BD224"/>
          <cell r="BE224"/>
          <cell r="BF224"/>
          <cell r="BG224"/>
          <cell r="BH224"/>
          <cell r="BI224"/>
          <cell r="BJ224"/>
          <cell r="BK224"/>
          <cell r="BL224"/>
          <cell r="BM224"/>
          <cell r="BN224"/>
          <cell r="BO224"/>
          <cell r="BP224"/>
          <cell r="BQ224"/>
          <cell r="BR224"/>
          <cell r="BS224"/>
          <cell r="BT224"/>
          <cell r="BU224"/>
          <cell r="BV224"/>
          <cell r="BW224"/>
          <cell r="BX224"/>
          <cell r="BY224"/>
          <cell r="BZ224"/>
          <cell r="CA224"/>
          <cell r="CB224"/>
        </row>
        <row r="225">
          <cell r="E225" t="str">
            <v>DA</v>
          </cell>
          <cell r="F225"/>
          <cell r="G225" t="str">
            <v>bienhoa1198</v>
          </cell>
          <cell r="H225" t="str">
            <v>DA</v>
          </cell>
          <cell r="I225" t="str">
            <v>Giáo xứ Tây Hải</v>
          </cell>
          <cell r="J225" t="str">
            <v>Hố Nai</v>
          </cell>
          <cell r="K225" t="e">
            <v>#N/A</v>
          </cell>
          <cell r="L225" t="str">
            <v>TON</v>
          </cell>
          <cell r="M225">
            <v>0.22</v>
          </cell>
          <cell r="N225"/>
          <cell r="O225">
            <v>0.22</v>
          </cell>
          <cell r="P225"/>
          <cell r="Q225" t="str">
            <v>HT</v>
          </cell>
          <cell r="R225">
            <v>2022</v>
          </cell>
          <cell r="S225" t="e">
            <v>#N/A</v>
          </cell>
          <cell r="T225"/>
          <cell r="U225"/>
          <cell r="V225"/>
          <cell r="W225">
            <v>0</v>
          </cell>
          <cell r="X225">
            <v>0.22</v>
          </cell>
          <cell r="Y225">
            <v>0.22</v>
          </cell>
          <cell r="Z225">
            <v>0</v>
          </cell>
          <cell r="AA225"/>
          <cell r="AB225"/>
          <cell r="AC225"/>
          <cell r="AD225">
            <v>0.22</v>
          </cell>
          <cell r="AE225"/>
          <cell r="AF225"/>
          <cell r="AG225"/>
          <cell r="AH225"/>
          <cell r="AI225"/>
          <cell r="AJ225"/>
          <cell r="AK225">
            <v>0</v>
          </cell>
          <cell r="AL225"/>
          <cell r="AM225"/>
          <cell r="AN225"/>
          <cell r="AO225"/>
          <cell r="AP225"/>
          <cell r="AQ225"/>
          <cell r="AR225"/>
          <cell r="AS225"/>
          <cell r="AT225"/>
          <cell r="AU225">
            <v>0</v>
          </cell>
          <cell r="AV225"/>
          <cell r="AW225"/>
          <cell r="AX225"/>
          <cell r="AY225"/>
          <cell r="AZ225"/>
          <cell r="BA225"/>
          <cell r="BB225"/>
          <cell r="BC225"/>
          <cell r="BD225"/>
          <cell r="BE225"/>
          <cell r="BF225"/>
          <cell r="BG225"/>
          <cell r="BH225"/>
          <cell r="BI225"/>
          <cell r="BJ225"/>
          <cell r="BK225"/>
          <cell r="BL225"/>
          <cell r="BM225"/>
          <cell r="BN225"/>
          <cell r="BO225"/>
          <cell r="BP225"/>
          <cell r="BQ225"/>
          <cell r="BR225"/>
          <cell r="BS225"/>
          <cell r="BT225"/>
          <cell r="BU225"/>
          <cell r="BV225"/>
          <cell r="BW225"/>
          <cell r="BX225"/>
          <cell r="BY225"/>
          <cell r="BZ225"/>
          <cell r="CA225"/>
          <cell r="CB225"/>
        </row>
        <row r="226">
          <cell r="E226" t="str">
            <v>DA</v>
          </cell>
          <cell r="F226"/>
          <cell r="G226" t="str">
            <v>bienhoa1211</v>
          </cell>
          <cell r="H226" t="str">
            <v>DA</v>
          </cell>
          <cell r="I226" t="str">
            <v>Giáo xứ Long Bình</v>
          </cell>
          <cell r="J226" t="str">
            <v>Long Bình</v>
          </cell>
          <cell r="K226" t="e">
            <v>#N/A</v>
          </cell>
          <cell r="L226" t="str">
            <v>TON</v>
          </cell>
          <cell r="M226">
            <v>0.3</v>
          </cell>
          <cell r="N226"/>
          <cell r="O226">
            <v>0.3</v>
          </cell>
          <cell r="P226"/>
          <cell r="Q226" t="str">
            <v>HT</v>
          </cell>
          <cell r="R226">
            <v>2022</v>
          </cell>
          <cell r="S226" t="e">
            <v>#N/A</v>
          </cell>
          <cell r="T226"/>
          <cell r="U226"/>
          <cell r="V226"/>
          <cell r="W226">
            <v>0</v>
          </cell>
          <cell r="X226">
            <v>0.3</v>
          </cell>
          <cell r="Y226">
            <v>0.3</v>
          </cell>
          <cell r="Z226">
            <v>0</v>
          </cell>
          <cell r="AA226"/>
          <cell r="AB226"/>
          <cell r="AC226"/>
          <cell r="AD226">
            <v>0.3</v>
          </cell>
          <cell r="AE226"/>
          <cell r="AF226"/>
          <cell r="AG226"/>
          <cell r="AH226"/>
          <cell r="AI226"/>
          <cell r="AJ226"/>
          <cell r="AK226">
            <v>0</v>
          </cell>
          <cell r="AL226"/>
          <cell r="AM226"/>
          <cell r="AN226"/>
          <cell r="AO226"/>
          <cell r="AP226"/>
          <cell r="AQ226"/>
          <cell r="AR226"/>
          <cell r="AS226"/>
          <cell r="AT226"/>
          <cell r="AU226">
            <v>0</v>
          </cell>
          <cell r="AV226"/>
          <cell r="AW226"/>
          <cell r="AX226"/>
          <cell r="AY226"/>
          <cell r="AZ226"/>
          <cell r="BA226"/>
          <cell r="BB226"/>
          <cell r="BC226"/>
          <cell r="BD226"/>
          <cell r="BE226"/>
          <cell r="BF226"/>
          <cell r="BG226"/>
          <cell r="BH226"/>
          <cell r="BI226"/>
          <cell r="BJ226"/>
          <cell r="BK226"/>
          <cell r="BL226"/>
          <cell r="BM226"/>
          <cell r="BN226"/>
          <cell r="BO226"/>
          <cell r="BP226"/>
          <cell r="BQ226"/>
          <cell r="BR226"/>
          <cell r="BS226"/>
          <cell r="BT226"/>
          <cell r="BU226"/>
          <cell r="BV226"/>
          <cell r="BW226"/>
          <cell r="BX226"/>
          <cell r="BY226"/>
          <cell r="BZ226"/>
          <cell r="CA226"/>
          <cell r="CB226"/>
        </row>
        <row r="227">
          <cell r="E227" t="str">
            <v>DA</v>
          </cell>
          <cell r="F227"/>
          <cell r="G227" t="str">
            <v>bienhoa1236</v>
          </cell>
          <cell r="H227" t="str">
            <v>DA</v>
          </cell>
          <cell r="I227" t="str">
            <v>Giáo xứ Thiên An</v>
          </cell>
          <cell r="J227" t="str">
            <v>Phước Tân</v>
          </cell>
          <cell r="K227" t="e">
            <v>#N/A</v>
          </cell>
          <cell r="L227" t="str">
            <v>TON</v>
          </cell>
          <cell r="M227">
            <v>0.34</v>
          </cell>
          <cell r="N227"/>
          <cell r="O227">
            <v>0.34</v>
          </cell>
          <cell r="P227"/>
          <cell r="Q227" t="str">
            <v>CTH</v>
          </cell>
          <cell r="R227">
            <v>2022</v>
          </cell>
          <cell r="S227" t="e">
            <v>#N/A</v>
          </cell>
          <cell r="T227"/>
          <cell r="U227"/>
          <cell r="V227"/>
          <cell r="W227">
            <v>0</v>
          </cell>
          <cell r="X227">
            <v>0.34</v>
          </cell>
          <cell r="Y227">
            <v>0.34</v>
          </cell>
          <cell r="Z227">
            <v>0</v>
          </cell>
          <cell r="AA227"/>
          <cell r="AB227"/>
          <cell r="AC227"/>
          <cell r="AD227">
            <v>0.34</v>
          </cell>
          <cell r="AE227"/>
          <cell r="AF227"/>
          <cell r="AG227"/>
          <cell r="AH227"/>
          <cell r="AI227"/>
          <cell r="AJ227"/>
          <cell r="AK227">
            <v>0</v>
          </cell>
          <cell r="AL227"/>
          <cell r="AM227"/>
          <cell r="AN227"/>
          <cell r="AO227"/>
          <cell r="AP227"/>
          <cell r="AQ227"/>
          <cell r="AR227"/>
          <cell r="AS227"/>
          <cell r="AT227"/>
          <cell r="AU227">
            <v>0</v>
          </cell>
          <cell r="AV227"/>
          <cell r="AW227"/>
          <cell r="AX227"/>
          <cell r="AY227"/>
          <cell r="AZ227"/>
          <cell r="BA227"/>
          <cell r="BB227"/>
          <cell r="BC227"/>
          <cell r="BD227"/>
          <cell r="BE227"/>
          <cell r="BF227"/>
          <cell r="BG227"/>
          <cell r="BH227"/>
          <cell r="BI227"/>
          <cell r="BJ227"/>
          <cell r="BK227"/>
          <cell r="BL227"/>
          <cell r="BM227"/>
          <cell r="BN227"/>
          <cell r="BO227"/>
          <cell r="BP227"/>
          <cell r="BQ227"/>
          <cell r="BR227"/>
          <cell r="BS227"/>
          <cell r="BT227"/>
          <cell r="BU227"/>
          <cell r="BV227"/>
          <cell r="BW227"/>
          <cell r="BX227"/>
          <cell r="BY227"/>
          <cell r="BZ227"/>
          <cell r="CA227"/>
          <cell r="CB227"/>
        </row>
        <row r="228">
          <cell r="E228" t="str">
            <v>DA</v>
          </cell>
          <cell r="F228"/>
          <cell r="G228" t="str">
            <v>bienhoa2062</v>
          </cell>
          <cell r="H228" t="str">
            <v>BS</v>
          </cell>
          <cell r="I228" t="str">
            <v>Giáo xứ Lộ Đức</v>
          </cell>
          <cell r="J228" t="str">
            <v>Tân Hòa</v>
          </cell>
          <cell r="K228" t="str">
            <v>BS</v>
          </cell>
          <cell r="L228" t="str">
            <v>TON</v>
          </cell>
          <cell r="M228">
            <v>0.15</v>
          </cell>
          <cell r="N228">
            <v>0.15</v>
          </cell>
          <cell r="O228">
            <v>0.15</v>
          </cell>
          <cell r="P228"/>
          <cell r="Q228">
            <v>0</v>
          </cell>
          <cell r="R228">
            <v>2023</v>
          </cell>
          <cell r="S228" t="e">
            <v>#N/A</v>
          </cell>
          <cell r="T228"/>
          <cell r="U228" t="str">
            <v>- Văn bản số 3062/SNV-BTG ngày 19/8/2022 của Sở Nội Vụ về việc đăng ký nhu cầu sử dụng đất tôn giáo năm 2023 trên địa bàn thành phố Biên Hòa;</v>
          </cell>
          <cell r="V228"/>
          <cell r="W228">
            <v>0</v>
          </cell>
          <cell r="X228">
            <v>0.15</v>
          </cell>
          <cell r="Y228">
            <v>0.15</v>
          </cell>
          <cell r="Z228">
            <v>0</v>
          </cell>
          <cell r="AA228"/>
          <cell r="AB228"/>
          <cell r="AC228"/>
          <cell r="AD228">
            <v>0.15</v>
          </cell>
          <cell r="AE228"/>
          <cell r="AF228"/>
          <cell r="AG228"/>
          <cell r="AH228"/>
          <cell r="AI228"/>
          <cell r="AJ228"/>
          <cell r="AK228">
            <v>0</v>
          </cell>
          <cell r="AL228"/>
          <cell r="AM228"/>
          <cell r="AN228"/>
          <cell r="AO228"/>
          <cell r="AP228"/>
          <cell r="AQ228"/>
          <cell r="AR228"/>
          <cell r="AS228"/>
          <cell r="AT228"/>
          <cell r="AU228">
            <v>0</v>
          </cell>
          <cell r="AV228"/>
          <cell r="AW228"/>
          <cell r="AX228"/>
          <cell r="AY228"/>
          <cell r="AZ228"/>
          <cell r="BA228"/>
          <cell r="BB228"/>
          <cell r="BC228"/>
          <cell r="BD228"/>
          <cell r="BE228"/>
          <cell r="BF228"/>
          <cell r="BG228"/>
          <cell r="BH228"/>
          <cell r="BI228"/>
          <cell r="BJ228"/>
          <cell r="BK228"/>
          <cell r="BL228"/>
          <cell r="BM228"/>
          <cell r="BN228"/>
          <cell r="BO228"/>
          <cell r="BP228"/>
          <cell r="BQ228"/>
          <cell r="BR228"/>
          <cell r="BS228"/>
          <cell r="BT228"/>
          <cell r="BU228"/>
          <cell r="BV228"/>
          <cell r="BW228"/>
          <cell r="BX228"/>
          <cell r="BY228"/>
          <cell r="BZ228"/>
          <cell r="CA228"/>
          <cell r="CB228"/>
        </row>
        <row r="229">
          <cell r="E229" t="str">
            <v>DA</v>
          </cell>
          <cell r="F229"/>
          <cell r="G229" t="str">
            <v>bienhoa1233</v>
          </cell>
          <cell r="H229" t="str">
            <v>DA</v>
          </cell>
          <cell r="I229" t="str">
            <v>Cộng đoàn Thiên Trợ Phước Tân (thuộc Tu hội Nữ Tử Bác Ái Vinh Sơn)</v>
          </cell>
          <cell r="J229" t="str">
            <v>Phước Tân</v>
          </cell>
          <cell r="K229" t="e">
            <v>#N/A</v>
          </cell>
          <cell r="L229" t="str">
            <v>TON</v>
          </cell>
          <cell r="M229">
            <v>0.78</v>
          </cell>
          <cell r="N229"/>
          <cell r="O229">
            <v>0.78</v>
          </cell>
          <cell r="P229"/>
          <cell r="Q229" t="str">
            <v>HT</v>
          </cell>
          <cell r="R229">
            <v>2022</v>
          </cell>
          <cell r="S229" t="e">
            <v>#N/A</v>
          </cell>
          <cell r="T229"/>
          <cell r="U229"/>
          <cell r="V229"/>
          <cell r="W229">
            <v>0</v>
          </cell>
          <cell r="X229">
            <v>0.78</v>
          </cell>
          <cell r="Y229">
            <v>0.78</v>
          </cell>
          <cell r="Z229">
            <v>0</v>
          </cell>
          <cell r="AA229"/>
          <cell r="AB229"/>
          <cell r="AC229"/>
          <cell r="AD229">
            <v>0.78</v>
          </cell>
          <cell r="AE229"/>
          <cell r="AF229"/>
          <cell r="AG229"/>
          <cell r="AH229"/>
          <cell r="AI229"/>
          <cell r="AJ229"/>
          <cell r="AK229">
            <v>0</v>
          </cell>
          <cell r="AL229"/>
          <cell r="AM229"/>
          <cell r="AN229"/>
          <cell r="AO229"/>
          <cell r="AP229"/>
          <cell r="AQ229"/>
          <cell r="AR229"/>
          <cell r="AS229"/>
          <cell r="AT229"/>
          <cell r="AU229">
            <v>0</v>
          </cell>
          <cell r="AV229"/>
          <cell r="AW229"/>
          <cell r="AX229"/>
          <cell r="AY229"/>
          <cell r="AZ229"/>
          <cell r="BA229"/>
          <cell r="BB229"/>
          <cell r="BC229"/>
          <cell r="BD229"/>
          <cell r="BE229"/>
          <cell r="BF229"/>
          <cell r="BG229"/>
          <cell r="BH229"/>
          <cell r="BI229"/>
          <cell r="BJ229"/>
          <cell r="BK229"/>
          <cell r="BL229"/>
          <cell r="BM229"/>
          <cell r="BN229"/>
          <cell r="BO229"/>
          <cell r="BP229"/>
          <cell r="BQ229"/>
          <cell r="BR229"/>
          <cell r="BS229"/>
          <cell r="BT229"/>
          <cell r="BU229"/>
          <cell r="BV229"/>
          <cell r="BW229"/>
          <cell r="BX229"/>
          <cell r="BY229"/>
          <cell r="BZ229"/>
          <cell r="CA229"/>
          <cell r="CB229"/>
        </row>
        <row r="230">
          <cell r="E230" t="str">
            <v>DA</v>
          </cell>
          <cell r="F230"/>
          <cell r="G230" t="str">
            <v>bienhoa1352</v>
          </cell>
          <cell r="H230" t="str">
            <v>BS</v>
          </cell>
          <cell r="I230" t="str">
            <v xml:space="preserve">Nhà Thờ Tin Lành (Chi hội Tin Lành Bên Hòa) </v>
          </cell>
          <cell r="J230" t="str">
            <v>Trung Dũng</v>
          </cell>
          <cell r="K230" t="str">
            <v>BS</v>
          </cell>
          <cell r="L230" t="str">
            <v>TON</v>
          </cell>
          <cell r="M230">
            <v>7.0000000000000007E-2</v>
          </cell>
          <cell r="N230">
            <v>7.0000000000000007E-2</v>
          </cell>
          <cell r="O230">
            <v>7.0000000000000007E-2</v>
          </cell>
          <cell r="P230">
            <v>0</v>
          </cell>
          <cell r="Q230" t="str">
            <v>HT</v>
          </cell>
          <cell r="R230">
            <v>2019</v>
          </cell>
          <cell r="S230" t="e">
            <v>#N/A</v>
          </cell>
          <cell r="T230"/>
          <cell r="U230"/>
          <cell r="V230"/>
          <cell r="W230">
            <v>0</v>
          </cell>
          <cell r="X230">
            <v>7.0000000000000007E-2</v>
          </cell>
          <cell r="Y230">
            <v>7.0000000000000007E-2</v>
          </cell>
          <cell r="Z230">
            <v>0</v>
          </cell>
          <cell r="AA230"/>
          <cell r="AB230"/>
          <cell r="AC230"/>
          <cell r="AD230">
            <v>7.0000000000000007E-2</v>
          </cell>
          <cell r="AE230"/>
          <cell r="AF230"/>
          <cell r="AG230"/>
          <cell r="AH230"/>
          <cell r="AI230"/>
          <cell r="AJ230"/>
          <cell r="AK230">
            <v>0</v>
          </cell>
          <cell r="AL230"/>
          <cell r="AM230"/>
          <cell r="AN230"/>
          <cell r="AO230"/>
          <cell r="AP230"/>
          <cell r="AQ230"/>
          <cell r="AR230"/>
          <cell r="AS230"/>
          <cell r="AT230"/>
          <cell r="AU230">
            <v>0</v>
          </cell>
          <cell r="AV230"/>
          <cell r="AW230"/>
          <cell r="AX230"/>
          <cell r="AY230"/>
          <cell r="AZ230"/>
          <cell r="BA230"/>
          <cell r="BB230"/>
          <cell r="BC230"/>
          <cell r="BD230"/>
          <cell r="BE230"/>
          <cell r="BF230"/>
          <cell r="BG230"/>
          <cell r="BH230"/>
          <cell r="BI230"/>
          <cell r="BJ230"/>
          <cell r="BK230"/>
          <cell r="BL230"/>
          <cell r="BM230"/>
          <cell r="BN230"/>
          <cell r="BO230"/>
          <cell r="BP230"/>
          <cell r="BQ230"/>
          <cell r="BR230"/>
          <cell r="BS230"/>
          <cell r="BT230"/>
          <cell r="BU230"/>
          <cell r="BV230"/>
          <cell r="BW230"/>
          <cell r="BX230"/>
          <cell r="BY230"/>
          <cell r="BZ230"/>
          <cell r="CA230"/>
          <cell r="CB230"/>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3E8AA-E7FE-472E-875F-D60438A16A48}">
  <sheetPr codeName="Sheet1"/>
  <dimension ref="A2:G19"/>
  <sheetViews>
    <sheetView workbookViewId="0">
      <selection activeCell="K21" sqref="K21"/>
    </sheetView>
  </sheetViews>
  <sheetFormatPr defaultRowHeight="12.75" x14ac:dyDescent="0.2"/>
  <cols>
    <col min="1" max="1" width="19.28515625" customWidth="1"/>
    <col min="2" max="2" width="68.140625" customWidth="1"/>
  </cols>
  <sheetData>
    <row r="2" spans="1:7" ht="38.25" customHeight="1" x14ac:dyDescent="0.2">
      <c r="A2" s="1361" t="s">
        <v>3561</v>
      </c>
      <c r="B2" s="1361"/>
    </row>
    <row r="3" spans="1:7" ht="16.5" x14ac:dyDescent="0.2">
      <c r="A3" s="692"/>
    </row>
    <row r="4" spans="1:7" ht="33" customHeight="1" x14ac:dyDescent="0.2">
      <c r="A4" s="695" t="s">
        <v>962</v>
      </c>
      <c r="B4" s="696" t="s">
        <v>3574</v>
      </c>
    </row>
    <row r="5" spans="1:7" ht="42.75" customHeight="1" x14ac:dyDescent="0.2">
      <c r="A5" s="697" t="s">
        <v>1323</v>
      </c>
      <c r="B5" s="698" t="s">
        <v>3575</v>
      </c>
    </row>
    <row r="6" spans="1:7" ht="42.75" customHeight="1" x14ac:dyDescent="0.2">
      <c r="A6" s="697" t="s">
        <v>2347</v>
      </c>
      <c r="B6" s="698" t="s">
        <v>3576</v>
      </c>
    </row>
    <row r="7" spans="1:7" ht="42.75" customHeight="1" x14ac:dyDescent="0.2">
      <c r="A7" s="697" t="s">
        <v>2659</v>
      </c>
      <c r="B7" s="698" t="s">
        <v>4044</v>
      </c>
      <c r="F7" s="1360" t="s">
        <v>4042</v>
      </c>
      <c r="G7" t="s">
        <v>4043</v>
      </c>
    </row>
    <row r="8" spans="1:7" ht="42.75" customHeight="1" x14ac:dyDescent="0.2">
      <c r="A8" s="697" t="s">
        <v>4041</v>
      </c>
      <c r="B8" s="698" t="s">
        <v>3562</v>
      </c>
    </row>
    <row r="9" spans="1:7" ht="26.25" customHeight="1" x14ac:dyDescent="0.2">
      <c r="A9" s="697" t="s">
        <v>961</v>
      </c>
      <c r="B9" s="698" t="s">
        <v>3563</v>
      </c>
    </row>
    <row r="10" spans="1:7" ht="40.5" customHeight="1" x14ac:dyDescent="0.2">
      <c r="A10" s="697" t="s">
        <v>1325</v>
      </c>
      <c r="B10" s="698" t="s">
        <v>3564</v>
      </c>
    </row>
    <row r="11" spans="1:7" ht="40.5" customHeight="1" x14ac:dyDescent="0.2">
      <c r="A11" s="697" t="s">
        <v>2348</v>
      </c>
      <c r="B11" s="698" t="s">
        <v>3565</v>
      </c>
    </row>
    <row r="12" spans="1:7" ht="40.5" hidden="1" customHeight="1" x14ac:dyDescent="0.2">
      <c r="A12" s="697" t="s">
        <v>2349</v>
      </c>
      <c r="B12" s="698" t="s">
        <v>3566</v>
      </c>
    </row>
    <row r="13" spans="1:7" ht="40.5" customHeight="1" x14ac:dyDescent="0.2">
      <c r="A13" s="697" t="s">
        <v>1328</v>
      </c>
      <c r="B13" s="698" t="s">
        <v>3567</v>
      </c>
    </row>
    <row r="14" spans="1:7" ht="40.5" hidden="1" customHeight="1" x14ac:dyDescent="0.2">
      <c r="A14" s="697" t="s">
        <v>2350</v>
      </c>
      <c r="B14" s="698" t="s">
        <v>3568</v>
      </c>
    </row>
    <row r="15" spans="1:7" ht="40.5" customHeight="1" x14ac:dyDescent="0.2">
      <c r="A15" s="697" t="s">
        <v>1331</v>
      </c>
      <c r="B15" s="698" t="s">
        <v>3569</v>
      </c>
    </row>
    <row r="16" spans="1:7" ht="40.5" customHeight="1" x14ac:dyDescent="0.2">
      <c r="A16" s="697" t="s">
        <v>1611</v>
      </c>
      <c r="B16" s="700" t="s">
        <v>3570</v>
      </c>
    </row>
    <row r="17" spans="1:2" ht="39" customHeight="1" x14ac:dyDescent="0.2">
      <c r="A17" s="697" t="s">
        <v>2352</v>
      </c>
      <c r="B17" s="698" t="s">
        <v>3571</v>
      </c>
    </row>
    <row r="18" spans="1:2" ht="49.5" hidden="1" x14ac:dyDescent="0.2">
      <c r="A18" s="697" t="s">
        <v>2353</v>
      </c>
      <c r="B18" s="698" t="s">
        <v>3572</v>
      </c>
    </row>
    <row r="19" spans="1:2" ht="49.5" hidden="1" x14ac:dyDescent="0.2">
      <c r="A19" s="701" t="s">
        <v>2354</v>
      </c>
      <c r="B19" s="702" t="s">
        <v>3573</v>
      </c>
    </row>
  </sheetData>
  <mergeCells count="1">
    <mergeCell ref="A2:B2"/>
  </mergeCells>
  <pageMargins left="0.78740157480314965" right="0.47244094488188981" top="0.74803149606299213" bottom="0.74803149606299213"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5" filterMode="1">
    <tabColor rgb="FFFFFF00"/>
  </sheetPr>
  <dimension ref="A1:AZ106"/>
  <sheetViews>
    <sheetView view="pageBreakPreview" zoomScaleNormal="100" zoomScaleSheetLayoutView="100" workbookViewId="0">
      <pane xSplit="3" ySplit="5" topLeftCell="E6" activePane="bottomRight" state="frozen"/>
      <selection activeCell="AF31" sqref="AF31"/>
      <selection pane="topRight" activeCell="AF31" sqref="AF31"/>
      <selection pane="bottomLeft" activeCell="AF31" sqref="AF31"/>
      <selection pane="bottomRight" activeCell="E7" sqref="E7:E61"/>
    </sheetView>
  </sheetViews>
  <sheetFormatPr defaultColWidth="9.140625" defaultRowHeight="20.100000000000001" customHeight="1" x14ac:dyDescent="0.2"/>
  <cols>
    <col min="1" max="1" width="5" style="65" customWidth="1"/>
    <col min="2" max="2" width="20.28515625" style="66" customWidth="1"/>
    <col min="3" max="3" width="5.5703125" style="65" customWidth="1"/>
    <col min="4" max="4" width="11" style="65" hidden="1" customWidth="1"/>
    <col min="5" max="5" width="9.140625" style="98" customWidth="1"/>
    <col min="6" max="6" width="9.5703125" style="626" hidden="1" customWidth="1"/>
    <col min="7" max="7" width="12.42578125" style="626" hidden="1" customWidth="1"/>
    <col min="8" max="8" width="10.85546875" style="626" hidden="1" customWidth="1"/>
    <col min="9" max="9" width="11.28515625" style="626" hidden="1" customWidth="1"/>
    <col min="10" max="10" width="11.140625" style="626" hidden="1" customWidth="1"/>
    <col min="11" max="11" width="8.140625" style="98" customWidth="1"/>
    <col min="12" max="12" width="7.5703125" style="98" customWidth="1"/>
    <col min="13" max="13" width="6.5703125" style="99" customWidth="1"/>
    <col min="14" max="14" width="7.42578125" style="99" customWidth="1"/>
    <col min="15" max="15" width="7.5703125" style="99" customWidth="1"/>
    <col min="16" max="16" width="7.42578125" style="99" customWidth="1"/>
    <col min="17" max="17" width="7.140625" style="99" customWidth="1"/>
    <col min="18" max="18" width="8.42578125" style="99" customWidth="1"/>
    <col min="19" max="20" width="8.85546875" style="99" customWidth="1"/>
    <col min="21" max="22" width="9.7109375" style="99" customWidth="1"/>
    <col min="23" max="23" width="7.5703125" style="99" customWidth="1"/>
    <col min="24" max="24" width="7.7109375" style="99" customWidth="1"/>
    <col min="25" max="25" width="9.7109375" style="99" customWidth="1"/>
    <col min="26" max="26" width="8.7109375" style="26" customWidth="1"/>
    <col min="27" max="27" width="7.85546875" style="26" customWidth="1"/>
    <col min="28" max="28" width="9" style="26" customWidth="1"/>
    <col min="29" max="29" width="8.42578125" style="26" customWidth="1"/>
    <col min="30" max="30" width="7.85546875" style="26" customWidth="1"/>
    <col min="31" max="31" width="9.5703125" style="26" customWidth="1"/>
    <col min="32" max="33" width="8.28515625" style="26" customWidth="1"/>
    <col min="34" max="34" width="9.28515625" style="26" customWidth="1"/>
    <col min="35" max="35" width="8.28515625" style="26" customWidth="1"/>
    <col min="36" max="36" width="14" style="26" customWidth="1"/>
    <col min="37" max="45" width="9.140625" style="26"/>
    <col min="46" max="46" width="48.7109375" style="26" customWidth="1"/>
    <col min="47" max="16384" width="9.140625" style="26"/>
  </cols>
  <sheetData>
    <row r="1" spans="1:52" ht="22.5" customHeight="1" x14ac:dyDescent="0.2">
      <c r="A1" s="974" t="s">
        <v>961</v>
      </c>
      <c r="C1" s="65">
        <v>1</v>
      </c>
      <c r="D1" s="65">
        <v>2</v>
      </c>
      <c r="E1" s="65">
        <v>3</v>
      </c>
      <c r="F1" s="65">
        <v>4</v>
      </c>
      <c r="G1" s="65">
        <v>5</v>
      </c>
      <c r="H1" s="65">
        <v>6</v>
      </c>
      <c r="I1" s="65">
        <v>7</v>
      </c>
      <c r="J1" s="65">
        <v>8</v>
      </c>
      <c r="K1" s="65">
        <v>9</v>
      </c>
      <c r="L1" s="65">
        <v>10</v>
      </c>
      <c r="M1" s="65">
        <v>11</v>
      </c>
      <c r="N1" s="65">
        <v>12</v>
      </c>
      <c r="O1" s="65">
        <v>13</v>
      </c>
      <c r="P1" s="65">
        <v>14</v>
      </c>
      <c r="Q1" s="65">
        <v>15</v>
      </c>
      <c r="R1" s="65">
        <v>16</v>
      </c>
      <c r="S1" s="65">
        <v>18</v>
      </c>
      <c r="T1" s="65">
        <v>19</v>
      </c>
      <c r="U1" s="65">
        <v>20</v>
      </c>
      <c r="V1" s="65">
        <v>21</v>
      </c>
      <c r="W1" s="65">
        <v>22</v>
      </c>
      <c r="X1" s="65">
        <v>24</v>
      </c>
      <c r="Y1" s="65">
        <v>26</v>
      </c>
      <c r="Z1" s="65">
        <v>27</v>
      </c>
      <c r="AA1" s="65">
        <v>28</v>
      </c>
      <c r="AB1" s="65">
        <v>29</v>
      </c>
      <c r="AC1" s="65">
        <v>30</v>
      </c>
      <c r="AD1" s="65">
        <v>31</v>
      </c>
      <c r="AE1" s="65">
        <v>32</v>
      </c>
      <c r="AF1" s="65">
        <v>34</v>
      </c>
      <c r="AG1" s="65">
        <v>36</v>
      </c>
      <c r="AH1" s="65">
        <v>37</v>
      </c>
      <c r="AI1" s="65">
        <v>38</v>
      </c>
    </row>
    <row r="2" spans="1:52" ht="24" customHeight="1" x14ac:dyDescent="0.2">
      <c r="A2" s="1418" t="s">
        <v>3584</v>
      </c>
      <c r="B2" s="1418"/>
      <c r="C2" s="1418"/>
      <c r="D2" s="1419"/>
      <c r="E2" s="1418"/>
      <c r="F2" s="1420"/>
      <c r="G2" s="1420"/>
      <c r="H2" s="1420"/>
      <c r="I2" s="1420"/>
      <c r="J2" s="1420"/>
      <c r="K2" s="1418"/>
      <c r="L2" s="1418"/>
      <c r="M2" s="1418"/>
      <c r="N2" s="1418"/>
      <c r="O2" s="1418"/>
      <c r="P2" s="1418"/>
      <c r="Q2" s="1418"/>
      <c r="R2" s="1418"/>
      <c r="S2" s="1418"/>
      <c r="T2" s="1418"/>
      <c r="U2" s="1418"/>
      <c r="V2" s="1418"/>
      <c r="W2" s="1418"/>
      <c r="X2" s="1418"/>
      <c r="Y2" s="1418"/>
      <c r="Z2" s="1418"/>
      <c r="AA2" s="1418"/>
      <c r="AB2" s="1418"/>
      <c r="AC2" s="1418"/>
      <c r="AD2" s="1418"/>
      <c r="AE2" s="1418"/>
      <c r="AF2" s="1418"/>
      <c r="AG2" s="1418"/>
      <c r="AH2" s="1418"/>
      <c r="AI2" s="1418"/>
    </row>
    <row r="3" spans="1:52" ht="13.5" customHeight="1" x14ac:dyDescent="0.2">
      <c r="A3" s="396"/>
      <c r="B3" s="396"/>
      <c r="C3" s="396"/>
      <c r="D3" s="694"/>
      <c r="E3" s="396"/>
      <c r="F3" s="694"/>
      <c r="G3" s="694"/>
      <c r="H3" s="694"/>
      <c r="I3" s="694"/>
      <c r="J3" s="694"/>
      <c r="K3" s="396"/>
      <c r="L3" s="396"/>
      <c r="M3" s="396"/>
      <c r="N3" s="396"/>
      <c r="O3" s="837"/>
      <c r="P3" s="837"/>
      <c r="Q3" s="837" t="s">
        <v>0</v>
      </c>
      <c r="R3" s="396"/>
      <c r="S3" s="396"/>
      <c r="T3" s="837"/>
      <c r="U3" s="837"/>
      <c r="V3" s="396"/>
      <c r="W3" s="837" t="s">
        <v>0</v>
      </c>
      <c r="X3" s="396"/>
      <c r="Y3" s="837"/>
      <c r="Z3" s="396"/>
      <c r="AA3" s="396"/>
      <c r="AB3" s="396"/>
      <c r="AC3" s="837" t="s">
        <v>0</v>
      </c>
      <c r="AD3" s="837"/>
      <c r="AE3" s="837"/>
      <c r="AF3" s="396"/>
      <c r="AG3" s="396"/>
      <c r="AH3" s="396"/>
      <c r="AI3" s="837" t="s">
        <v>0</v>
      </c>
    </row>
    <row r="4" spans="1:52" ht="15" customHeight="1" x14ac:dyDescent="0.2">
      <c r="A4" s="1421" t="s">
        <v>562</v>
      </c>
      <c r="B4" s="1421" t="s">
        <v>2</v>
      </c>
      <c r="C4" s="1421" t="s">
        <v>3</v>
      </c>
      <c r="D4" s="1423" t="s">
        <v>1552</v>
      </c>
      <c r="E4" s="1422" t="s">
        <v>2351</v>
      </c>
      <c r="F4" s="699"/>
      <c r="G4" s="627"/>
      <c r="H4" s="627"/>
      <c r="I4" s="627"/>
      <c r="J4" s="627"/>
      <c r="K4" s="1367" t="s">
        <v>515</v>
      </c>
      <c r="L4" s="1368"/>
      <c r="M4" s="1368"/>
      <c r="N4" s="1368"/>
      <c r="O4" s="1368"/>
      <c r="P4" s="1368"/>
      <c r="Q4" s="1369"/>
      <c r="R4" s="1367" t="s">
        <v>515</v>
      </c>
      <c r="S4" s="1368"/>
      <c r="T4" s="1368"/>
      <c r="U4" s="1368"/>
      <c r="V4" s="1368"/>
      <c r="W4" s="1369"/>
      <c r="X4" s="1367" t="s">
        <v>515</v>
      </c>
      <c r="Y4" s="1368"/>
      <c r="Z4" s="1368"/>
      <c r="AA4" s="1368"/>
      <c r="AB4" s="1368"/>
      <c r="AC4" s="1369"/>
      <c r="AD4" s="1367" t="s">
        <v>515</v>
      </c>
      <c r="AE4" s="1368"/>
      <c r="AF4" s="1368"/>
      <c r="AG4" s="1368"/>
      <c r="AH4" s="1368"/>
      <c r="AI4" s="1369"/>
    </row>
    <row r="5" spans="1:52" ht="103.5" customHeight="1" x14ac:dyDescent="0.2">
      <c r="A5" s="1421"/>
      <c r="B5" s="1421"/>
      <c r="C5" s="1421"/>
      <c r="D5" s="1423"/>
      <c r="E5" s="1422"/>
      <c r="F5" s="628"/>
      <c r="G5" s="628"/>
      <c r="H5" s="628"/>
      <c r="I5" s="628"/>
      <c r="J5" s="628"/>
      <c r="K5" s="838" t="s">
        <v>6</v>
      </c>
      <c r="L5" s="838" t="s">
        <v>7</v>
      </c>
      <c r="M5" s="838" t="s">
        <v>8</v>
      </c>
      <c r="N5" s="838" t="s">
        <v>9</v>
      </c>
      <c r="O5" s="838" t="s">
        <v>10</v>
      </c>
      <c r="P5" s="838" t="s">
        <v>11</v>
      </c>
      <c r="Q5" s="838" t="s">
        <v>12</v>
      </c>
      <c r="R5" s="838" t="s">
        <v>13</v>
      </c>
      <c r="S5" s="838" t="s">
        <v>15</v>
      </c>
      <c r="T5" s="838" t="s">
        <v>16</v>
      </c>
      <c r="U5" s="838" t="s">
        <v>17</v>
      </c>
      <c r="V5" s="838" t="s">
        <v>18</v>
      </c>
      <c r="W5" s="838" t="s">
        <v>19</v>
      </c>
      <c r="X5" s="838" t="s">
        <v>21</v>
      </c>
      <c r="Y5" s="838" t="s">
        <v>23</v>
      </c>
      <c r="Z5" s="838" t="s">
        <v>24</v>
      </c>
      <c r="AA5" s="838" t="s">
        <v>25</v>
      </c>
      <c r="AB5" s="838" t="s">
        <v>26</v>
      </c>
      <c r="AC5" s="838" t="s">
        <v>27</v>
      </c>
      <c r="AD5" s="838" t="s">
        <v>28</v>
      </c>
      <c r="AE5" s="838" t="s">
        <v>29</v>
      </c>
      <c r="AF5" s="838" t="s">
        <v>31</v>
      </c>
      <c r="AG5" s="838" t="s">
        <v>33</v>
      </c>
      <c r="AH5" s="838" t="s">
        <v>34</v>
      </c>
      <c r="AI5" s="838" t="s">
        <v>35</v>
      </c>
      <c r="AS5" s="898" t="s">
        <v>2327</v>
      </c>
      <c r="AZ5" s="26" t="s">
        <v>1383</v>
      </c>
    </row>
    <row r="6" spans="1:52" s="612" customFormat="1" ht="15" customHeight="1" x14ac:dyDescent="0.2">
      <c r="A6" s="840" t="s">
        <v>516</v>
      </c>
      <c r="B6" s="841" t="s">
        <v>517</v>
      </c>
      <c r="C6" s="841" t="s">
        <v>518</v>
      </c>
      <c r="D6" s="703">
        <v>-4</v>
      </c>
      <c r="E6" s="841" t="s">
        <v>3588</v>
      </c>
      <c r="F6" s="629"/>
      <c r="G6" s="629"/>
      <c r="H6" s="629"/>
      <c r="I6" s="629"/>
      <c r="J6" s="629"/>
      <c r="K6" s="841">
        <v>-5</v>
      </c>
      <c r="L6" s="841">
        <f>K6-1</f>
        <v>-6</v>
      </c>
      <c r="M6" s="841">
        <f t="shared" ref="M6:O6" si="0">L6-1</f>
        <v>-7</v>
      </c>
      <c r="N6" s="841">
        <f t="shared" si="0"/>
        <v>-8</v>
      </c>
      <c r="O6" s="841">
        <f t="shared" si="0"/>
        <v>-9</v>
      </c>
      <c r="P6" s="841">
        <f t="shared" ref="P6" si="1">O6-1</f>
        <v>-10</v>
      </c>
      <c r="Q6" s="841">
        <f t="shared" ref="Q6" si="2">P6-1</f>
        <v>-11</v>
      </c>
      <c r="R6" s="841">
        <f t="shared" ref="R6" si="3">Q6-1</f>
        <v>-12</v>
      </c>
      <c r="S6" s="841">
        <f t="shared" ref="S6" si="4">R6-1</f>
        <v>-13</v>
      </c>
      <c r="T6" s="841">
        <f t="shared" ref="T6" si="5">S6-1</f>
        <v>-14</v>
      </c>
      <c r="U6" s="841">
        <f t="shared" ref="U6" si="6">T6-1</f>
        <v>-15</v>
      </c>
      <c r="V6" s="841">
        <f t="shared" ref="V6" si="7">U6-1</f>
        <v>-16</v>
      </c>
      <c r="W6" s="841">
        <f t="shared" ref="W6" si="8">V6-1</f>
        <v>-17</v>
      </c>
      <c r="X6" s="841">
        <f t="shared" ref="X6" si="9">W6-1</f>
        <v>-18</v>
      </c>
      <c r="Y6" s="841">
        <f t="shared" ref="Y6" si="10">X6-1</f>
        <v>-19</v>
      </c>
      <c r="Z6" s="841">
        <f t="shared" ref="Z6" si="11">Y6-1</f>
        <v>-20</v>
      </c>
      <c r="AA6" s="841">
        <f t="shared" ref="AA6" si="12">Z6-1</f>
        <v>-21</v>
      </c>
      <c r="AB6" s="841">
        <f t="shared" ref="AB6" si="13">AA6-1</f>
        <v>-22</v>
      </c>
      <c r="AC6" s="841">
        <f t="shared" ref="AC6" si="14">AB6-1</f>
        <v>-23</v>
      </c>
      <c r="AD6" s="841">
        <f t="shared" ref="AD6" si="15">AC6-1</f>
        <v>-24</v>
      </c>
      <c r="AE6" s="841">
        <f t="shared" ref="AE6" si="16">AD6-1</f>
        <v>-25</v>
      </c>
      <c r="AF6" s="841">
        <f t="shared" ref="AF6" si="17">AE6-1</f>
        <v>-26</v>
      </c>
      <c r="AG6" s="841">
        <f t="shared" ref="AG6" si="18">AF6-1</f>
        <v>-27</v>
      </c>
      <c r="AH6" s="841">
        <f t="shared" ref="AH6" si="19">AG6-1</f>
        <v>-28</v>
      </c>
      <c r="AI6" s="841">
        <f t="shared" ref="AI6" si="20">AH6-1</f>
        <v>-29</v>
      </c>
      <c r="AS6" s="612" t="s">
        <v>1349</v>
      </c>
    </row>
    <row r="7" spans="1:52" ht="24.95" customHeight="1" x14ac:dyDescent="0.2">
      <c r="A7" s="1037">
        <v>1</v>
      </c>
      <c r="B7" s="1038" t="s">
        <v>38</v>
      </c>
      <c r="C7" s="1037" t="s">
        <v>39</v>
      </c>
      <c r="D7" s="970">
        <v>7324.8569999999991</v>
      </c>
      <c r="E7" s="1044">
        <v>7166.079999999999</v>
      </c>
      <c r="F7" s="971">
        <f>VLOOKUP($C7,'[3]Bieu 03_CTKH'!$C$8:$AN$63,'[3]Bieu 03_CTKH'!F$3,0)</f>
        <v>7324.8569999999991</v>
      </c>
      <c r="G7" s="971">
        <f>VLOOKUP($C7,'[3]Bieu 03_CTKH'!$C$8:$AN$63,'[3]Bieu 03_CTKH'!G$3,0)</f>
        <v>-134.32700000000023</v>
      </c>
      <c r="H7" s="971">
        <f>VLOOKUP($C7,'[3]Bieu 03_CTKH'!$C$8:$AN$63,'[3]Bieu 03_CTKH'!H$3,0)</f>
        <v>-567.64999999999964</v>
      </c>
      <c r="I7" s="971">
        <f>VLOOKUP($C7,'[3]Bieu 03_CTKH'!$C$8:$AN$63,'[3]Bieu 03_CTKH'!I$3,0)</f>
        <v>27.27609644480961</v>
      </c>
      <c r="J7" s="971" t="str">
        <f>VLOOKUP($C7,'[3]Bieu 03_CTKH'!$C$8:$AN$63,'[3]Bieu 03_CTKH'!J$3,0)</f>
        <v>in</v>
      </c>
      <c r="K7" s="1044">
        <v>25.33</v>
      </c>
      <c r="L7" s="1044">
        <v>291.39</v>
      </c>
      <c r="M7" s="1044">
        <v>0.74</v>
      </c>
      <c r="N7" s="1044">
        <v>151.64000000000001</v>
      </c>
      <c r="O7" s="1044">
        <v>102.97999999999999</v>
      </c>
      <c r="P7" s="1044">
        <v>212.82</v>
      </c>
      <c r="Q7" s="1044">
        <v>72.7</v>
      </c>
      <c r="R7" s="1044">
        <v>207.9</v>
      </c>
      <c r="S7" s="1044">
        <v>283.73</v>
      </c>
      <c r="T7" s="1044">
        <v>27.59</v>
      </c>
      <c r="U7" s="1044">
        <v>53.64</v>
      </c>
      <c r="V7" s="1044">
        <v>2168.8300000000004</v>
      </c>
      <c r="W7" s="1044">
        <v>8.2199999999999989</v>
      </c>
      <c r="X7" s="1044">
        <v>20.45</v>
      </c>
      <c r="Y7" s="1044">
        <v>1944.56</v>
      </c>
      <c r="Z7" s="1044">
        <v>159.47999999999999</v>
      </c>
      <c r="AA7" s="1044">
        <v>313.08</v>
      </c>
      <c r="AB7" s="1044">
        <v>34.120000000000005</v>
      </c>
      <c r="AC7" s="1044">
        <v>95.760000000000019</v>
      </c>
      <c r="AD7" s="1044">
        <v>21.369999999999997</v>
      </c>
      <c r="AE7" s="1044">
        <v>101.20000000000002</v>
      </c>
      <c r="AF7" s="1044">
        <v>118.8</v>
      </c>
      <c r="AG7" s="1044">
        <v>57.15</v>
      </c>
      <c r="AH7" s="1044">
        <v>685.29</v>
      </c>
      <c r="AI7" s="1046">
        <v>7.3100000000000005</v>
      </c>
      <c r="AJ7" s="1047">
        <f>SUM(K7:AI7)-E7</f>
        <v>0</v>
      </c>
      <c r="AO7" s="553"/>
      <c r="AS7" s="898" t="s">
        <v>1349</v>
      </c>
      <c r="AT7" s="26" t="s">
        <v>38</v>
      </c>
    </row>
    <row r="8" spans="1:52" ht="24.95" customHeight="1" x14ac:dyDescent="0.2">
      <c r="A8" s="1039"/>
      <c r="B8" s="845" t="s">
        <v>97</v>
      </c>
      <c r="C8" s="1039"/>
      <c r="D8" s="704"/>
      <c r="E8" s="1045"/>
      <c r="F8" s="631"/>
      <c r="G8" s="631"/>
      <c r="H8" s="632"/>
      <c r="I8" s="630"/>
      <c r="J8" s="630"/>
      <c r="K8" s="1045"/>
      <c r="L8" s="1045"/>
      <c r="M8" s="1045"/>
      <c r="N8" s="1045"/>
      <c r="O8" s="1045"/>
      <c r="P8" s="1045"/>
      <c r="Q8" s="1045"/>
      <c r="R8" s="1045"/>
      <c r="S8" s="1045"/>
      <c r="T8" s="1045"/>
      <c r="U8" s="1045"/>
      <c r="V8" s="1045"/>
      <c r="W8" s="1045"/>
      <c r="X8" s="1045"/>
      <c r="Y8" s="1045"/>
      <c r="Z8" s="1045"/>
      <c r="AA8" s="1045"/>
      <c r="AB8" s="1045"/>
      <c r="AC8" s="1045"/>
      <c r="AD8" s="1045"/>
      <c r="AE8" s="1045"/>
      <c r="AF8" s="1045"/>
      <c r="AG8" s="1045"/>
      <c r="AH8" s="1045"/>
      <c r="AI8" s="1045"/>
      <c r="AJ8" s="1047"/>
      <c r="AO8" s="553"/>
      <c r="AS8" s="898" t="s">
        <v>1349</v>
      </c>
    </row>
    <row r="9" spans="1:52" ht="24.95" customHeight="1" x14ac:dyDescent="0.2">
      <c r="A9" s="1040" t="s">
        <v>40</v>
      </c>
      <c r="B9" s="1041" t="s">
        <v>41</v>
      </c>
      <c r="C9" s="1040" t="s">
        <v>42</v>
      </c>
      <c r="D9" s="705">
        <v>93.72999999999999</v>
      </c>
      <c r="E9" s="72">
        <v>57.709999999999987</v>
      </c>
      <c r="F9" s="633">
        <f>VLOOKUP($C9,'[3]Bieu 03_CTKH'!$C$8:$AN$63,'[3]Bieu 03_CTKH'!F$3,0)</f>
        <v>93.72999999999999</v>
      </c>
      <c r="G9" s="633">
        <f>VLOOKUP($C9,'[3]Bieu 03_CTKH'!$C$8:$AN$63,'[3]Bieu 03_CTKH'!G$3,0)</f>
        <v>-25.950000000000003</v>
      </c>
      <c r="H9" s="634">
        <f>VLOOKUP($C9,'[3]Bieu 03_CTKH'!$C$8:$AN$63,'[3]Bieu 03_CTKH'!H$3,0)</f>
        <v>-30.92</v>
      </c>
      <c r="I9" s="630">
        <f>VLOOKUP($C9,'[3]Bieu 03_CTKH'!$C$8:$AN$63,'[3]Bieu 03_CTKH'!I$3,0)</f>
        <v>0.9426287074805334</v>
      </c>
      <c r="J9" s="630">
        <f>VLOOKUP($C9,'[3]Bieu 03_CTKH'!$C$8:$AN$63,'[3]Bieu 03_CTKH'!J$3,0)</f>
        <v>0</v>
      </c>
      <c r="K9" s="72">
        <v>0</v>
      </c>
      <c r="L9" s="72">
        <v>0</v>
      </c>
      <c r="M9" s="72">
        <v>0</v>
      </c>
      <c r="N9" s="72">
        <v>0</v>
      </c>
      <c r="O9" s="72">
        <v>0.74</v>
      </c>
      <c r="P9" s="72">
        <v>0</v>
      </c>
      <c r="Q9" s="72">
        <v>0</v>
      </c>
      <c r="R9" s="72">
        <v>0</v>
      </c>
      <c r="S9" s="72">
        <v>0</v>
      </c>
      <c r="T9" s="72">
        <v>0</v>
      </c>
      <c r="U9" s="72">
        <v>0</v>
      </c>
      <c r="V9" s="72">
        <v>6.9600000000000009</v>
      </c>
      <c r="W9" s="72">
        <v>0</v>
      </c>
      <c r="X9" s="72">
        <v>0</v>
      </c>
      <c r="Y9" s="72">
        <v>41.26</v>
      </c>
      <c r="Z9" s="72">
        <v>0</v>
      </c>
      <c r="AA9" s="72">
        <v>8.75</v>
      </c>
      <c r="AB9" s="72">
        <v>0</v>
      </c>
      <c r="AC9" s="72">
        <v>0</v>
      </c>
      <c r="AD9" s="72">
        <v>0</v>
      </c>
      <c r="AE9" s="72">
        <v>0</v>
      </c>
      <c r="AF9" s="72">
        <v>0</v>
      </c>
      <c r="AG9" s="72">
        <v>0</v>
      </c>
      <c r="AH9" s="72">
        <v>0</v>
      </c>
      <c r="AI9" s="72">
        <v>0</v>
      </c>
      <c r="AJ9" s="1047">
        <f>SUM(K9:AI9)-E9</f>
        <v>0</v>
      </c>
      <c r="AO9" s="553"/>
      <c r="AS9" s="898" t="s">
        <v>1349</v>
      </c>
      <c r="AT9" s="26" t="s">
        <v>41</v>
      </c>
    </row>
    <row r="10" spans="1:52" ht="25.5" customHeight="1" x14ac:dyDescent="0.2">
      <c r="A10" s="1042"/>
      <c r="B10" s="897" t="s">
        <v>43</v>
      </c>
      <c r="C10" s="1042" t="s">
        <v>44</v>
      </c>
      <c r="D10" s="705">
        <v>43.21</v>
      </c>
      <c r="E10" s="72">
        <v>6.9600000000000009</v>
      </c>
      <c r="F10" s="633">
        <f>VLOOKUP($C10,'[3]Bieu 03_CTKH'!$C$8:$AN$63,'[3]Bieu 03_CTKH'!F$3,0)</f>
        <v>43.21</v>
      </c>
      <c r="G10" s="633">
        <f>VLOOKUP($C10,'[3]Bieu 03_CTKH'!$C$8:$AN$63,'[3]Bieu 03_CTKH'!G$3,0)</f>
        <v>-30.31</v>
      </c>
      <c r="H10" s="634">
        <f>VLOOKUP($C10,'[3]Bieu 03_CTKH'!$C$8:$AN$63,'[3]Bieu 03_CTKH'!H$3,0)</f>
        <v>-30.31</v>
      </c>
      <c r="I10" s="630">
        <f>VLOOKUP($C10,'[3]Bieu 03_CTKH'!$C$8:$AN$63,'[3]Bieu 03_CTKH'!I$3,0)</f>
        <v>19.032162879905584</v>
      </c>
      <c r="J10" s="630">
        <f>VLOOKUP($C10,'[3]Bieu 03_CTKH'!$C$8:$AN$63,'[3]Bieu 03_CTKH'!J$3,0)</f>
        <v>0</v>
      </c>
      <c r="K10" s="76">
        <v>0</v>
      </c>
      <c r="L10" s="76">
        <v>0</v>
      </c>
      <c r="M10" s="76">
        <v>0</v>
      </c>
      <c r="N10" s="76">
        <v>0</v>
      </c>
      <c r="O10" s="76">
        <v>0</v>
      </c>
      <c r="P10" s="76">
        <v>0</v>
      </c>
      <c r="Q10" s="76">
        <v>0</v>
      </c>
      <c r="R10" s="76">
        <v>0</v>
      </c>
      <c r="S10" s="76">
        <v>0</v>
      </c>
      <c r="T10" s="76">
        <v>0</v>
      </c>
      <c r="U10" s="76">
        <v>0</v>
      </c>
      <c r="V10" s="76">
        <v>6.9600000000000009</v>
      </c>
      <c r="W10" s="76">
        <v>0</v>
      </c>
      <c r="X10" s="76">
        <v>0</v>
      </c>
      <c r="Y10" s="76">
        <v>0</v>
      </c>
      <c r="Z10" s="76">
        <v>0</v>
      </c>
      <c r="AA10" s="76">
        <v>0</v>
      </c>
      <c r="AB10" s="76">
        <v>0</v>
      </c>
      <c r="AC10" s="76">
        <v>0</v>
      </c>
      <c r="AD10" s="76">
        <v>0</v>
      </c>
      <c r="AE10" s="76">
        <v>0</v>
      </c>
      <c r="AF10" s="76">
        <v>0</v>
      </c>
      <c r="AG10" s="76">
        <v>0</v>
      </c>
      <c r="AH10" s="76">
        <v>0</v>
      </c>
      <c r="AI10" s="76">
        <v>0</v>
      </c>
      <c r="AJ10" s="1047">
        <f>SUM(K10:AI10)-E10</f>
        <v>0</v>
      </c>
      <c r="AO10" s="553"/>
      <c r="AS10" s="898" t="s">
        <v>1349</v>
      </c>
      <c r="AT10" s="26" t="s">
        <v>43</v>
      </c>
    </row>
    <row r="11" spans="1:52" ht="20.25" hidden="1" customHeight="1" x14ac:dyDescent="0.2">
      <c r="A11" s="73"/>
      <c r="B11" s="74" t="s">
        <v>661</v>
      </c>
      <c r="C11" s="73" t="s">
        <v>519</v>
      </c>
      <c r="D11" s="71">
        <v>50.52</v>
      </c>
      <c r="E11" s="71">
        <v>50.749999999999993</v>
      </c>
      <c r="F11" s="633" t="e">
        <f>VLOOKUP($C11,'[3]Bieu 03_CTKH'!$C$8:$AN$63,'[3]Bieu 03_CTKH'!F$3,0)</f>
        <v>#N/A</v>
      </c>
      <c r="G11" s="633" t="e">
        <f>VLOOKUP($C11,'[3]Bieu 03_CTKH'!$C$8:$AN$63,'[3]Bieu 03_CTKH'!G$3,0)</f>
        <v>#N/A</v>
      </c>
      <c r="H11" s="634">
        <f>VLOOKUP($C11,'[3]Bieu 03_CTKH'!$C$8:$AN$63,'[3]Bieu 03_CTKH'!H$3,0)</f>
        <v>-0.60999999999999943</v>
      </c>
      <c r="I11" s="630">
        <f>VLOOKUP($C11,'[3]Bieu 03_CTKH'!$C$8:$AN$63,'[3]Bieu 03_CTKH'!I$3,0)</f>
        <v>98.900702829338613</v>
      </c>
      <c r="J11" s="630">
        <f>VLOOKUP($C11,'[3]Bieu 03_CTKH'!$C$8:$AN$63,'[3]Bieu 03_CTKH'!J$3,0)</f>
        <v>0</v>
      </c>
      <c r="K11" s="75">
        <v>0</v>
      </c>
      <c r="L11" s="75">
        <v>0</v>
      </c>
      <c r="M11" s="75">
        <v>0</v>
      </c>
      <c r="N11" s="75">
        <v>0</v>
      </c>
      <c r="O11" s="75">
        <v>0.74</v>
      </c>
      <c r="P11" s="75">
        <v>0</v>
      </c>
      <c r="Q11" s="75">
        <v>0</v>
      </c>
      <c r="R11" s="75">
        <v>0</v>
      </c>
      <c r="S11" s="75">
        <v>0</v>
      </c>
      <c r="T11" s="75">
        <v>0</v>
      </c>
      <c r="U11" s="75">
        <v>0</v>
      </c>
      <c r="V11" s="75">
        <v>0</v>
      </c>
      <c r="W11" s="75">
        <v>0</v>
      </c>
      <c r="X11" s="75">
        <v>0</v>
      </c>
      <c r="Y11" s="75">
        <v>41.26</v>
      </c>
      <c r="Z11" s="75">
        <v>0</v>
      </c>
      <c r="AA11" s="75">
        <v>8.75</v>
      </c>
      <c r="AB11" s="75">
        <v>0</v>
      </c>
      <c r="AC11" s="75">
        <v>0</v>
      </c>
      <c r="AD11" s="75">
        <v>0</v>
      </c>
      <c r="AE11" s="75">
        <v>0</v>
      </c>
      <c r="AF11" s="75">
        <v>0</v>
      </c>
      <c r="AG11" s="75">
        <v>0</v>
      </c>
      <c r="AH11" s="75">
        <v>0</v>
      </c>
      <c r="AI11" s="75">
        <v>0</v>
      </c>
      <c r="AJ11" s="68">
        <v>0</v>
      </c>
      <c r="AK11" s="26">
        <v>0</v>
      </c>
      <c r="AL11" s="26">
        <v>0</v>
      </c>
      <c r="AM11" s="26">
        <v>0</v>
      </c>
      <c r="AN11" s="26">
        <v>0</v>
      </c>
      <c r="AT11" s="26" t="s">
        <v>661</v>
      </c>
    </row>
    <row r="12" spans="1:52" ht="24.95" customHeight="1" x14ac:dyDescent="0.2">
      <c r="A12" s="1040" t="s">
        <v>47</v>
      </c>
      <c r="B12" s="1041" t="s">
        <v>48</v>
      </c>
      <c r="C12" s="1040" t="s">
        <v>49</v>
      </c>
      <c r="D12" s="706">
        <v>2880.79</v>
      </c>
      <c r="E12" s="1048">
        <v>2819.4599999999996</v>
      </c>
      <c r="F12" s="633">
        <f>VLOOKUP($C12,'[3]Bieu 03_CTKH'!$C$8:$AN$63,'[3]Bieu 03_CTKH'!F$3,0)</f>
        <v>2880.79</v>
      </c>
      <c r="G12" s="633">
        <f>VLOOKUP($C12,'[3]Bieu 03_CTKH'!$C$8:$AN$63,'[3]Bieu 03_CTKH'!G$3,0)</f>
        <v>-38.170000000000073</v>
      </c>
      <c r="H12" s="634">
        <f>VLOOKUP($C12,'[3]Bieu 03_CTKH'!$C$8:$AN$63,'[3]Bieu 03_CTKH'!H$3,0)</f>
        <v>-179.92000000000007</v>
      </c>
      <c r="I12" s="630">
        <f>VLOOKUP($C12,'[3]Bieu 03_CTKH'!$C$8:$AN$63,'[3]Bieu 03_CTKH'!I$3,0)</f>
        <v>39.532829986106734</v>
      </c>
      <c r="J12" s="630">
        <f>VLOOKUP($C12,'[3]Bieu 03_CTKH'!$C$8:$AN$63,'[3]Bieu 03_CTKH'!J$3,0)</f>
        <v>0</v>
      </c>
      <c r="K12" s="1048">
        <v>12.91</v>
      </c>
      <c r="L12" s="1048">
        <v>130.97</v>
      </c>
      <c r="M12" s="72">
        <v>0.72</v>
      </c>
      <c r="N12" s="1048">
        <v>45.97</v>
      </c>
      <c r="O12" s="1048">
        <v>55.65</v>
      </c>
      <c r="P12" s="1048">
        <v>93.02</v>
      </c>
      <c r="Q12" s="1048">
        <v>41.96</v>
      </c>
      <c r="R12" s="1048">
        <v>122.75</v>
      </c>
      <c r="S12" s="1048">
        <v>104.8</v>
      </c>
      <c r="T12" s="1048">
        <v>6.13</v>
      </c>
      <c r="U12" s="1048">
        <v>24.94</v>
      </c>
      <c r="V12" s="1048">
        <v>767.50000000000011</v>
      </c>
      <c r="W12" s="1048">
        <v>5.88</v>
      </c>
      <c r="X12" s="1048">
        <v>12.62</v>
      </c>
      <c r="Y12" s="1048">
        <v>523.07000000000005</v>
      </c>
      <c r="Z12" s="1048">
        <v>60.33</v>
      </c>
      <c r="AA12" s="1048">
        <v>146.02000000000001</v>
      </c>
      <c r="AB12" s="1048">
        <v>9.34</v>
      </c>
      <c r="AC12" s="1048">
        <v>13.76</v>
      </c>
      <c r="AD12" s="1048">
        <v>12.61</v>
      </c>
      <c r="AE12" s="1048">
        <v>63.56</v>
      </c>
      <c r="AF12" s="1048">
        <v>57.45</v>
      </c>
      <c r="AG12" s="1048">
        <v>24.6</v>
      </c>
      <c r="AH12" s="1048">
        <v>477.4</v>
      </c>
      <c r="AI12" s="72">
        <v>5.5</v>
      </c>
      <c r="AJ12" s="1047">
        <f>SUM(K12:AI12)-E12</f>
        <v>0</v>
      </c>
      <c r="AO12" s="553"/>
      <c r="AS12" s="898" t="s">
        <v>1349</v>
      </c>
      <c r="AT12" s="26" t="s">
        <v>48</v>
      </c>
    </row>
    <row r="13" spans="1:52" ht="24.95" customHeight="1" x14ac:dyDescent="0.2">
      <c r="A13" s="1040" t="s">
        <v>50</v>
      </c>
      <c r="B13" s="1041" t="s">
        <v>51</v>
      </c>
      <c r="C13" s="1040" t="s">
        <v>52</v>
      </c>
      <c r="D13" s="706">
        <v>3907.453</v>
      </c>
      <c r="E13" s="1048">
        <v>3850.32</v>
      </c>
      <c r="F13" s="633">
        <f>VLOOKUP($C13,'[3]Bieu 03_CTKH'!$C$8:$AN$63,'[3]Bieu 03_CTKH'!F$3,0)</f>
        <v>3907.453</v>
      </c>
      <c r="G13" s="633">
        <f>VLOOKUP($C13,'[3]Bieu 03_CTKH'!$C$8:$AN$63,'[3]Bieu 03_CTKH'!G$3,0)</f>
        <v>-64.492999999999938</v>
      </c>
      <c r="H13" s="634">
        <f>VLOOKUP($C13,'[3]Bieu 03_CTKH'!$C$8:$AN$63,'[3]Bieu 03_CTKH'!H$3,0)</f>
        <v>-318.52999999999975</v>
      </c>
      <c r="I13" s="630">
        <f>VLOOKUP($C13,'[3]Bieu 03_CTKH'!$C$8:$AN$63,'[3]Bieu 03_CTKH'!I$3,0)</f>
        <v>53.444739122150949</v>
      </c>
      <c r="J13" s="630">
        <f>VLOOKUP($C13,'[3]Bieu 03_CTKH'!$C$8:$AN$63,'[3]Bieu 03_CTKH'!J$3,0)</f>
        <v>0</v>
      </c>
      <c r="K13" s="1048">
        <v>9.9499999999999993</v>
      </c>
      <c r="L13" s="1048">
        <v>113.63</v>
      </c>
      <c r="M13" s="1048">
        <v>0.01</v>
      </c>
      <c r="N13" s="1048">
        <v>86.15</v>
      </c>
      <c r="O13" s="1048">
        <v>39.35</v>
      </c>
      <c r="P13" s="1048">
        <v>104.68</v>
      </c>
      <c r="Q13" s="1048">
        <v>22.03</v>
      </c>
      <c r="R13" s="1048">
        <v>80.25</v>
      </c>
      <c r="S13" s="1048">
        <v>164.19</v>
      </c>
      <c r="T13" s="1048">
        <v>20.02</v>
      </c>
      <c r="U13" s="1048">
        <v>17.170000000000002</v>
      </c>
      <c r="V13" s="1048">
        <v>1336.44</v>
      </c>
      <c r="W13" s="1048">
        <v>2.34</v>
      </c>
      <c r="X13" s="1048">
        <v>5.89</v>
      </c>
      <c r="Y13" s="1048">
        <v>1349.74</v>
      </c>
      <c r="Z13" s="1048">
        <v>51.19</v>
      </c>
      <c r="AA13" s="1048">
        <v>114.67</v>
      </c>
      <c r="AB13" s="1048">
        <v>24.78</v>
      </c>
      <c r="AC13" s="1048">
        <v>63.34</v>
      </c>
      <c r="AD13" s="1048">
        <v>8.76</v>
      </c>
      <c r="AE13" s="1048">
        <v>37.020000000000003</v>
      </c>
      <c r="AF13" s="1048">
        <v>38.9</v>
      </c>
      <c r="AG13" s="1048">
        <v>27.68</v>
      </c>
      <c r="AH13" s="1048">
        <v>131.65</v>
      </c>
      <c r="AI13" s="72">
        <v>0.49</v>
      </c>
      <c r="AJ13" s="1047">
        <f>SUM(K13:AI13)-E13</f>
        <v>0</v>
      </c>
      <c r="AO13" s="553"/>
      <c r="AS13" s="898" t="s">
        <v>1349</v>
      </c>
      <c r="AT13" s="26" t="s">
        <v>51</v>
      </c>
    </row>
    <row r="14" spans="1:52" ht="24.95" customHeight="1" x14ac:dyDescent="0.2">
      <c r="A14" s="1040" t="s">
        <v>53</v>
      </c>
      <c r="B14" s="1041" t="s">
        <v>54</v>
      </c>
      <c r="C14" s="1040" t="s">
        <v>55</v>
      </c>
      <c r="D14" s="705">
        <v>148.07</v>
      </c>
      <c r="E14" s="72">
        <v>148.07</v>
      </c>
      <c r="F14" s="633">
        <f>VLOOKUP($C14,'[3]Bieu 03_CTKH'!$C$8:$AN$63,'[3]Bieu 03_CTKH'!F$3,0)</f>
        <v>148.07</v>
      </c>
      <c r="G14" s="633">
        <f>VLOOKUP($C14,'[3]Bieu 03_CTKH'!$C$8:$AN$63,'[3]Bieu 03_CTKH'!G$3,0)</f>
        <v>0</v>
      </c>
      <c r="H14" s="635">
        <f>VLOOKUP($C14,'[3]Bieu 03_CTKH'!$C$8:$AN$63,'[3]Bieu 03_CTKH'!H$3,0)</f>
        <v>0</v>
      </c>
      <c r="I14" s="630">
        <f>VLOOKUP($C14,'[3]Bieu 03_CTKH'!$C$8:$AN$63,'[3]Bieu 03_CTKH'!I$3,0)</f>
        <v>2.0592362454506139</v>
      </c>
      <c r="J14" s="630" t="str">
        <f>VLOOKUP($C14,'[3]Bieu 03_CTKH'!$C$8:$AN$63,'[3]Bieu 03_CTKH'!J$3,0)</f>
        <v>in</v>
      </c>
      <c r="K14" s="72">
        <v>0</v>
      </c>
      <c r="L14" s="72">
        <v>0</v>
      </c>
      <c r="M14" s="72">
        <v>0</v>
      </c>
      <c r="N14" s="72">
        <v>0</v>
      </c>
      <c r="O14" s="72">
        <v>0</v>
      </c>
      <c r="P14" s="72">
        <v>0</v>
      </c>
      <c r="Q14" s="72">
        <v>8.66</v>
      </c>
      <c r="R14" s="72">
        <v>0</v>
      </c>
      <c r="S14" s="72">
        <v>0</v>
      </c>
      <c r="T14" s="72">
        <v>0</v>
      </c>
      <c r="U14" s="72">
        <v>0</v>
      </c>
      <c r="V14" s="72">
        <v>0</v>
      </c>
      <c r="W14" s="72">
        <v>0</v>
      </c>
      <c r="X14" s="72">
        <v>0</v>
      </c>
      <c r="Y14" s="72">
        <v>0</v>
      </c>
      <c r="Z14" s="72">
        <v>47.15</v>
      </c>
      <c r="AA14" s="72">
        <v>0</v>
      </c>
      <c r="AB14" s="72">
        <v>0</v>
      </c>
      <c r="AC14" s="72">
        <v>17.54</v>
      </c>
      <c r="AD14" s="72">
        <v>0</v>
      </c>
      <c r="AE14" s="72">
        <v>0</v>
      </c>
      <c r="AF14" s="72">
        <v>0</v>
      </c>
      <c r="AG14" s="72">
        <v>0</v>
      </c>
      <c r="AH14" s="72">
        <v>74.72</v>
      </c>
      <c r="AI14" s="72">
        <v>0</v>
      </c>
      <c r="AJ14" s="1047">
        <f>SUM(K14:AI14)-E14</f>
        <v>0</v>
      </c>
      <c r="AO14" s="553"/>
      <c r="AS14" s="898" t="s">
        <v>1349</v>
      </c>
      <c r="AT14" s="26" t="s">
        <v>54</v>
      </c>
    </row>
    <row r="15" spans="1:52" ht="12.75" hidden="1" x14ac:dyDescent="0.2">
      <c r="A15" s="69" t="s">
        <v>56</v>
      </c>
      <c r="B15" s="70" t="s">
        <v>57</v>
      </c>
      <c r="C15" s="69" t="s">
        <v>58</v>
      </c>
      <c r="D15" s="71">
        <v>0</v>
      </c>
      <c r="E15" s="71">
        <v>0</v>
      </c>
      <c r="F15" s="633">
        <f>VLOOKUP($C15,'[3]Bieu 03_CTKH'!$C$8:$AN$63,'[3]Bieu 03_CTKH'!F$3,0)</f>
        <v>0</v>
      </c>
      <c r="G15" s="633">
        <f>VLOOKUP($C15,'[3]Bieu 03_CTKH'!$C$8:$AN$63,'[3]Bieu 03_CTKH'!G$3,0)</f>
        <v>0</v>
      </c>
      <c r="H15" s="635">
        <f>VLOOKUP($C15,'[3]Bieu 03_CTKH'!$C$8:$AN$63,'[3]Bieu 03_CTKH'!H$3,0)</f>
        <v>0</v>
      </c>
      <c r="I15" s="630" t="e">
        <f>VLOOKUP($C15,'[3]Bieu 03_CTKH'!$C$8:$AN$63,'[3]Bieu 03_CTKH'!I$3,0)</f>
        <v>#DIV/0!</v>
      </c>
      <c r="J15" s="630">
        <f>VLOOKUP($C15,'[3]Bieu 03_CTKH'!$C$8:$AN$63,'[3]Bieu 03_CTKH'!J$3,0)</f>
        <v>0</v>
      </c>
      <c r="K15" s="71">
        <v>0</v>
      </c>
      <c r="L15" s="71">
        <v>0</v>
      </c>
      <c r="M15" s="71">
        <v>0</v>
      </c>
      <c r="N15" s="71">
        <v>0</v>
      </c>
      <c r="O15" s="71">
        <v>0</v>
      </c>
      <c r="P15" s="71">
        <v>0</v>
      </c>
      <c r="Q15" s="71">
        <v>0</v>
      </c>
      <c r="R15" s="71">
        <v>0</v>
      </c>
      <c r="S15" s="71">
        <v>0</v>
      </c>
      <c r="T15" s="71">
        <v>0</v>
      </c>
      <c r="U15" s="71">
        <v>0</v>
      </c>
      <c r="V15" s="71">
        <v>0</v>
      </c>
      <c r="W15" s="71">
        <v>0</v>
      </c>
      <c r="X15" s="71">
        <v>0</v>
      </c>
      <c r="Y15" s="71">
        <v>0</v>
      </c>
      <c r="Z15" s="71">
        <v>0</v>
      </c>
      <c r="AA15" s="71">
        <v>0</v>
      </c>
      <c r="AB15" s="71">
        <v>0</v>
      </c>
      <c r="AC15" s="71">
        <v>0</v>
      </c>
      <c r="AD15" s="71">
        <v>0</v>
      </c>
      <c r="AE15" s="71">
        <v>0</v>
      </c>
      <c r="AF15" s="71">
        <v>0</v>
      </c>
      <c r="AG15" s="71">
        <v>0</v>
      </c>
      <c r="AH15" s="71">
        <v>0</v>
      </c>
      <c r="AI15" s="71">
        <v>0</v>
      </c>
      <c r="AJ15" s="68">
        <v>0</v>
      </c>
      <c r="AK15" s="26">
        <v>0</v>
      </c>
      <c r="AL15" s="26">
        <v>0</v>
      </c>
      <c r="AM15" s="26">
        <v>0</v>
      </c>
      <c r="AN15" s="26">
        <v>0</v>
      </c>
      <c r="AT15" s="26" t="s">
        <v>57</v>
      </c>
    </row>
    <row r="16" spans="1:52" ht="12.75" hidden="1" x14ac:dyDescent="0.2">
      <c r="A16" s="69" t="s">
        <v>59</v>
      </c>
      <c r="B16" s="70" t="s">
        <v>60</v>
      </c>
      <c r="C16" s="69" t="s">
        <v>61</v>
      </c>
      <c r="D16" s="80">
        <v>0</v>
      </c>
      <c r="E16" s="71">
        <v>0</v>
      </c>
      <c r="F16" s="633">
        <f>VLOOKUP($C16,'[3]Bieu 03_CTKH'!$C$8:$AN$63,'[3]Bieu 03_CTKH'!F$3,0)</f>
        <v>0</v>
      </c>
      <c r="G16" s="633">
        <f>VLOOKUP($C16,'[3]Bieu 03_CTKH'!$C$8:$AN$63,'[3]Bieu 03_CTKH'!G$3,0)</f>
        <v>0</v>
      </c>
      <c r="H16" s="635">
        <f>VLOOKUP($C16,'[3]Bieu 03_CTKH'!$C$8:$AN$63,'[3]Bieu 03_CTKH'!H$3,0)</f>
        <v>0</v>
      </c>
      <c r="I16" s="630" t="e">
        <f>VLOOKUP($C16,'[3]Bieu 03_CTKH'!$C$8:$AN$63,'[3]Bieu 03_CTKH'!I$3,0)</f>
        <v>#DIV/0!</v>
      </c>
      <c r="J16" s="630" t="str">
        <f>VLOOKUP($C16,'[3]Bieu 03_CTKH'!$C$8:$AN$63,'[3]Bieu 03_CTKH'!J$3,0)</f>
        <v>in</v>
      </c>
      <c r="K16" s="71">
        <v>0</v>
      </c>
      <c r="L16" s="71">
        <v>0</v>
      </c>
      <c r="M16" s="71">
        <v>0</v>
      </c>
      <c r="N16" s="71">
        <v>0</v>
      </c>
      <c r="O16" s="71">
        <v>0</v>
      </c>
      <c r="P16" s="71">
        <v>0</v>
      </c>
      <c r="Q16" s="71">
        <v>0</v>
      </c>
      <c r="R16" s="71">
        <v>0</v>
      </c>
      <c r="S16" s="71">
        <v>0</v>
      </c>
      <c r="T16" s="71">
        <v>0</v>
      </c>
      <c r="U16" s="71">
        <v>0</v>
      </c>
      <c r="V16" s="71">
        <v>0</v>
      </c>
      <c r="W16" s="71">
        <v>0</v>
      </c>
      <c r="X16" s="71">
        <v>0</v>
      </c>
      <c r="Y16" s="71">
        <v>0</v>
      </c>
      <c r="Z16" s="71">
        <v>0</v>
      </c>
      <c r="AA16" s="71">
        <v>0</v>
      </c>
      <c r="AB16" s="71">
        <v>0</v>
      </c>
      <c r="AC16" s="71">
        <v>0</v>
      </c>
      <c r="AD16" s="71">
        <v>0</v>
      </c>
      <c r="AE16" s="71">
        <v>0</v>
      </c>
      <c r="AF16" s="71">
        <v>0</v>
      </c>
      <c r="AG16" s="71">
        <v>0</v>
      </c>
      <c r="AH16" s="71">
        <v>0</v>
      </c>
      <c r="AI16" s="71">
        <v>0</v>
      </c>
      <c r="AJ16" s="68">
        <v>0</v>
      </c>
      <c r="AK16" s="26">
        <v>0</v>
      </c>
      <c r="AL16" s="26">
        <v>0</v>
      </c>
      <c r="AM16" s="26">
        <v>0</v>
      </c>
      <c r="AN16" s="26">
        <v>0</v>
      </c>
      <c r="AT16" s="26" t="s">
        <v>60</v>
      </c>
    </row>
    <row r="17" spans="1:46" ht="24.95" customHeight="1" x14ac:dyDescent="0.2">
      <c r="A17" s="1040" t="s">
        <v>56</v>
      </c>
      <c r="B17" s="1041" t="s">
        <v>62</v>
      </c>
      <c r="C17" s="1040" t="s">
        <v>63</v>
      </c>
      <c r="D17" s="705">
        <v>266.58400000000006</v>
      </c>
      <c r="E17" s="72">
        <v>262.28999999999996</v>
      </c>
      <c r="F17" s="633">
        <f>VLOOKUP($C17,'[3]Bieu 03_CTKH'!$C$8:$AN$63,'[3]Bieu 03_CTKH'!F$3,0)</f>
        <v>266.58400000000006</v>
      </c>
      <c r="G17" s="633">
        <f>VLOOKUP($C17,'[3]Bieu 03_CTKH'!$C$8:$AN$63,'[3]Bieu 03_CTKH'!G$3,0)</f>
        <v>-5.7140000000000555</v>
      </c>
      <c r="H17" s="634">
        <f>VLOOKUP($C17,'[3]Bieu 03_CTKH'!$C$8:$AN$63,'[3]Bieu 03_CTKH'!H$3,0)</f>
        <v>-38.28000000000003</v>
      </c>
      <c r="I17" s="630">
        <f>VLOOKUP($C17,'[3]Bieu 03_CTKH'!$C$8:$AN$63,'[3]Bieu 03_CTKH'!I$3,0)</f>
        <v>3.6279662278024016</v>
      </c>
      <c r="J17" s="630">
        <f>VLOOKUP($C17,'[3]Bieu 03_CTKH'!$C$8:$AN$63,'[3]Bieu 03_CTKH'!J$3,0)</f>
        <v>0</v>
      </c>
      <c r="K17" s="72">
        <v>2.4700000000000002</v>
      </c>
      <c r="L17" s="72">
        <v>38.840000000000003</v>
      </c>
      <c r="M17" s="72">
        <v>0.01</v>
      </c>
      <c r="N17" s="72">
        <v>19.420000000000002</v>
      </c>
      <c r="O17" s="72">
        <v>7.24</v>
      </c>
      <c r="P17" s="72">
        <v>14.97</v>
      </c>
      <c r="Q17" s="72">
        <v>0.05</v>
      </c>
      <c r="R17" s="72">
        <v>4.9000000000000004</v>
      </c>
      <c r="S17" s="72">
        <v>14.74</v>
      </c>
      <c r="T17" s="72">
        <v>1.44</v>
      </c>
      <c r="U17" s="72">
        <v>11.53</v>
      </c>
      <c r="V17" s="72">
        <v>44.01</v>
      </c>
      <c r="W17" s="72">
        <v>0</v>
      </c>
      <c r="X17" s="72">
        <v>1.94</v>
      </c>
      <c r="Y17" s="72">
        <v>25.41</v>
      </c>
      <c r="Z17" s="72">
        <v>0.81</v>
      </c>
      <c r="AA17" s="72">
        <v>43.64</v>
      </c>
      <c r="AB17" s="72">
        <v>0</v>
      </c>
      <c r="AC17" s="72">
        <v>1.1200000000000001</v>
      </c>
      <c r="AD17" s="72">
        <v>0</v>
      </c>
      <c r="AE17" s="72">
        <v>0.62</v>
      </c>
      <c r="AF17" s="72">
        <v>22.45</v>
      </c>
      <c r="AG17" s="72">
        <v>4.87</v>
      </c>
      <c r="AH17" s="72">
        <v>0.49</v>
      </c>
      <c r="AI17" s="72">
        <v>1.32</v>
      </c>
      <c r="AJ17" s="1047">
        <f>SUM(K17:AI17)-E17</f>
        <v>0</v>
      </c>
      <c r="AO17" s="553"/>
      <c r="AS17" s="898" t="s">
        <v>1349</v>
      </c>
      <c r="AT17" s="26" t="s">
        <v>62</v>
      </c>
    </row>
    <row r="18" spans="1:46" ht="24.95" customHeight="1" x14ac:dyDescent="0.2">
      <c r="A18" s="1040" t="s">
        <v>59</v>
      </c>
      <c r="B18" s="1041" t="s">
        <v>67</v>
      </c>
      <c r="C18" s="1040" t="s">
        <v>68</v>
      </c>
      <c r="D18" s="705">
        <v>28.230000000000004</v>
      </c>
      <c r="E18" s="72">
        <v>28.230000000000004</v>
      </c>
      <c r="F18" s="633">
        <f>VLOOKUP($C18,'[3]Bieu 03_CTKH'!$C$8:$AN$63,'[3]Bieu 03_CTKH'!F$3,0)</f>
        <v>28.230000000000004</v>
      </c>
      <c r="G18" s="633">
        <f>VLOOKUP($C18,'[3]Bieu 03_CTKH'!$C$8:$AN$63,'[3]Bieu 03_CTKH'!G$3,0)</f>
        <v>0</v>
      </c>
      <c r="H18" s="635">
        <f>VLOOKUP($C18,'[3]Bieu 03_CTKH'!$C$8:$AN$63,'[3]Bieu 03_CTKH'!H$3,0)</f>
        <v>0</v>
      </c>
      <c r="I18" s="630">
        <f>VLOOKUP($C18,'[3]Bieu 03_CTKH'!$C$8:$AN$63,'[3]Bieu 03_CTKH'!I$3,0)</f>
        <v>0.39259971100878527</v>
      </c>
      <c r="J18" s="630">
        <f>VLOOKUP($C18,'[3]Bieu 03_CTKH'!$C$8:$AN$63,'[3]Bieu 03_CTKH'!J$3,0)</f>
        <v>0</v>
      </c>
      <c r="K18" s="72">
        <v>0</v>
      </c>
      <c r="L18" s="72">
        <v>7.95</v>
      </c>
      <c r="M18" s="72">
        <v>0</v>
      </c>
      <c r="N18" s="72">
        <v>0.1</v>
      </c>
      <c r="O18" s="72">
        <v>0</v>
      </c>
      <c r="P18" s="72">
        <v>0.15</v>
      </c>
      <c r="Q18" s="72">
        <v>0</v>
      </c>
      <c r="R18" s="72">
        <v>0</v>
      </c>
      <c r="S18" s="72">
        <v>0</v>
      </c>
      <c r="T18" s="72">
        <v>0</v>
      </c>
      <c r="U18" s="72">
        <v>0</v>
      </c>
      <c r="V18" s="72">
        <v>13.92</v>
      </c>
      <c r="W18" s="72">
        <v>0</v>
      </c>
      <c r="X18" s="72">
        <v>0</v>
      </c>
      <c r="Y18" s="72">
        <v>5.08</v>
      </c>
      <c r="Z18" s="72">
        <v>0</v>
      </c>
      <c r="AA18" s="72">
        <v>0</v>
      </c>
      <c r="AB18" s="72">
        <v>0</v>
      </c>
      <c r="AC18" s="72">
        <v>0</v>
      </c>
      <c r="AD18" s="72">
        <v>0</v>
      </c>
      <c r="AE18" s="72">
        <v>0</v>
      </c>
      <c r="AF18" s="72">
        <v>0</v>
      </c>
      <c r="AG18" s="72">
        <v>0</v>
      </c>
      <c r="AH18" s="72">
        <v>1.03</v>
      </c>
      <c r="AI18" s="72">
        <v>0</v>
      </c>
      <c r="AJ18" s="1047">
        <f>SUM(K18:AI18)-E18</f>
        <v>0</v>
      </c>
      <c r="AO18" s="553"/>
      <c r="AS18" s="898" t="s">
        <v>1349</v>
      </c>
      <c r="AT18" s="26" t="s">
        <v>67</v>
      </c>
    </row>
    <row r="19" spans="1:46" ht="24.95" customHeight="1" x14ac:dyDescent="0.2">
      <c r="A19" s="1049">
        <v>2</v>
      </c>
      <c r="B19" s="1050" t="s">
        <v>69</v>
      </c>
      <c r="C19" s="1049" t="s">
        <v>70</v>
      </c>
      <c r="D19" s="972">
        <v>19037.164000000001</v>
      </c>
      <c r="E19" s="1044">
        <v>19195.939999999999</v>
      </c>
      <c r="F19" s="971">
        <f>VLOOKUP($C19,'[3]Bieu 03_CTKH'!$C$8:$AN$63,'[3]Bieu 03_CTKH'!F$3,0)</f>
        <v>19037.164000000001</v>
      </c>
      <c r="G19" s="971">
        <f>VLOOKUP($C19,'[3]Bieu 03_CTKH'!$C$8:$AN$63,'[3]Bieu 03_CTKH'!G$3,0)</f>
        <v>134.32600000000093</v>
      </c>
      <c r="H19" s="971">
        <f>VLOOKUP($C19,'[3]Bieu 03_CTKH'!$C$8:$AN$63,'[3]Bieu 03_CTKH'!H$3,0)</f>
        <v>567.65000000000146</v>
      </c>
      <c r="I19" s="971">
        <f>VLOOKUP($C19,'[3]Bieu 03_CTKH'!$C$8:$AN$63,'[3]Bieu 03_CTKH'!I$3,0)</f>
        <v>72.72390355519039</v>
      </c>
      <c r="J19" s="971">
        <f>VLOOKUP($C19,'[3]Bieu 03_CTKH'!$C$8:$AN$63,'[3]Bieu 03_CTKH'!J$3,0)</f>
        <v>0</v>
      </c>
      <c r="K19" s="1044">
        <v>1013.4100000000001</v>
      </c>
      <c r="L19" s="1044">
        <v>628.81999999999994</v>
      </c>
      <c r="M19" s="1044">
        <v>247.99</v>
      </c>
      <c r="N19" s="1044">
        <v>266.19</v>
      </c>
      <c r="O19" s="1044">
        <v>477.71999999999997</v>
      </c>
      <c r="P19" s="1044">
        <v>491.54</v>
      </c>
      <c r="Q19" s="1044">
        <v>315.74</v>
      </c>
      <c r="R19" s="1044">
        <v>475.39</v>
      </c>
      <c r="S19" s="1044">
        <v>3207.25</v>
      </c>
      <c r="T19" s="1044">
        <v>1130.67</v>
      </c>
      <c r="U19" s="1044">
        <v>1108.42</v>
      </c>
      <c r="V19" s="1044">
        <v>2113.86</v>
      </c>
      <c r="W19" s="1044">
        <v>170.75</v>
      </c>
      <c r="X19" s="1044">
        <v>196.24</v>
      </c>
      <c r="Y19" s="1044">
        <v>2564.5700000000002</v>
      </c>
      <c r="Z19" s="1044">
        <v>452.77</v>
      </c>
      <c r="AA19" s="1044">
        <v>296.33000000000004</v>
      </c>
      <c r="AB19" s="1044">
        <v>312.72000000000003</v>
      </c>
      <c r="AC19" s="1044">
        <v>298.31</v>
      </c>
      <c r="AD19" s="1044">
        <v>246.44</v>
      </c>
      <c r="AE19" s="1044">
        <v>1567.67</v>
      </c>
      <c r="AF19" s="1044">
        <v>317.15999999999997</v>
      </c>
      <c r="AG19" s="1044">
        <v>284.45999999999998</v>
      </c>
      <c r="AH19" s="1044">
        <v>760.57999999999993</v>
      </c>
      <c r="AI19" s="1044">
        <v>250.94</v>
      </c>
      <c r="AJ19" s="1047">
        <f>SUM(K19:AI19)-E19</f>
        <v>0</v>
      </c>
      <c r="AO19" s="553"/>
      <c r="AS19" s="898" t="s">
        <v>1349</v>
      </c>
      <c r="AT19" s="26" t="s">
        <v>69</v>
      </c>
    </row>
    <row r="20" spans="1:46" ht="24.95" customHeight="1" x14ac:dyDescent="0.2">
      <c r="A20" s="1051"/>
      <c r="B20" s="845" t="s">
        <v>97</v>
      </c>
      <c r="C20" s="1051"/>
      <c r="D20" s="707"/>
      <c r="E20" s="1052"/>
      <c r="F20" s="638"/>
      <c r="G20" s="638"/>
      <c r="H20" s="639"/>
      <c r="I20" s="630"/>
      <c r="J20" s="630"/>
      <c r="K20" s="1052"/>
      <c r="L20" s="1052"/>
      <c r="M20" s="1052"/>
      <c r="N20" s="1052"/>
      <c r="O20" s="1052"/>
      <c r="P20" s="1052"/>
      <c r="Q20" s="1052"/>
      <c r="R20" s="1052"/>
      <c r="S20" s="1052"/>
      <c r="T20" s="1052"/>
      <c r="U20" s="1052"/>
      <c r="V20" s="1052"/>
      <c r="W20" s="1052"/>
      <c r="X20" s="1052"/>
      <c r="Y20" s="1052"/>
      <c r="Z20" s="1052"/>
      <c r="AA20" s="1052"/>
      <c r="AB20" s="1052"/>
      <c r="AC20" s="1052"/>
      <c r="AD20" s="1052"/>
      <c r="AE20" s="1052"/>
      <c r="AF20" s="1052"/>
      <c r="AG20" s="1052"/>
      <c r="AH20" s="1052"/>
      <c r="AI20" s="1052"/>
      <c r="AJ20" s="1047"/>
      <c r="AO20" s="553"/>
      <c r="AS20" s="898" t="s">
        <v>1349</v>
      </c>
    </row>
    <row r="21" spans="1:46" ht="24.95" customHeight="1" x14ac:dyDescent="0.2">
      <c r="A21" s="1040" t="s">
        <v>71</v>
      </c>
      <c r="B21" s="1041" t="s">
        <v>72</v>
      </c>
      <c r="C21" s="1040" t="s">
        <v>73</v>
      </c>
      <c r="D21" s="705">
        <v>4297.38</v>
      </c>
      <c r="E21" s="72">
        <v>4297.38</v>
      </c>
      <c r="F21" s="633">
        <f>VLOOKUP($C21,'[3]Bieu 03_CTKH'!$C$8:$AN$63,'[3]Bieu 03_CTKH'!F$3,0)</f>
        <v>4297.38</v>
      </c>
      <c r="G21" s="633">
        <f>VLOOKUP($C21,'[3]Bieu 03_CTKH'!$C$8:$AN$63,'[3]Bieu 03_CTKH'!G$3,0)</f>
        <v>0.26000000000112777</v>
      </c>
      <c r="H21" s="634">
        <f>VLOOKUP($C21,'[3]Bieu 03_CTKH'!$C$8:$AN$63,'[3]Bieu 03_CTKH'!H$3,0)</f>
        <v>0.22000000000025466</v>
      </c>
      <c r="I21" s="630">
        <f>VLOOKUP($C21,'[3]Bieu 03_CTKH'!$C$8:$AN$63,'[3]Bieu 03_CTKH'!I$3,0)</f>
        <v>22.416828321638022</v>
      </c>
      <c r="J21" s="630" t="str">
        <f>VLOOKUP($C21,'[3]Bieu 03_CTKH'!$C$8:$AN$63,'[3]Bieu 03_CTKH'!J$3,0)</f>
        <v>in</v>
      </c>
      <c r="K21" s="72">
        <v>87.09</v>
      </c>
      <c r="L21" s="72">
        <v>0</v>
      </c>
      <c r="M21" s="72">
        <v>25.11</v>
      </c>
      <c r="N21" s="72">
        <v>0</v>
      </c>
      <c r="O21" s="72">
        <v>8.1199999999999992</v>
      </c>
      <c r="P21" s="72">
        <v>0</v>
      </c>
      <c r="Q21" s="72">
        <v>0.93</v>
      </c>
      <c r="R21" s="72">
        <v>0</v>
      </c>
      <c r="S21" s="72">
        <v>1824.05</v>
      </c>
      <c r="T21" s="72">
        <v>363</v>
      </c>
      <c r="U21" s="72">
        <v>0</v>
      </c>
      <c r="V21" s="72">
        <v>53.96</v>
      </c>
      <c r="W21" s="72">
        <v>6.56</v>
      </c>
      <c r="X21" s="72">
        <v>0</v>
      </c>
      <c r="Y21" s="72">
        <v>655.01</v>
      </c>
      <c r="Z21" s="72">
        <v>4.97</v>
      </c>
      <c r="AA21" s="72">
        <v>0</v>
      </c>
      <c r="AB21" s="72">
        <v>27.87</v>
      </c>
      <c r="AC21" s="72">
        <v>0</v>
      </c>
      <c r="AD21" s="72">
        <v>4.26</v>
      </c>
      <c r="AE21" s="1048">
        <v>1200.1500000000001</v>
      </c>
      <c r="AF21" s="72">
        <v>0</v>
      </c>
      <c r="AG21" s="72">
        <v>0</v>
      </c>
      <c r="AH21" s="72">
        <v>35.950000000000003</v>
      </c>
      <c r="AI21" s="72">
        <v>0.35</v>
      </c>
      <c r="AJ21" s="1047">
        <f>SUM(K21:AI21)-E21</f>
        <v>0</v>
      </c>
      <c r="AO21" s="553"/>
      <c r="AS21" s="898" t="s">
        <v>1349</v>
      </c>
      <c r="AT21" s="26" t="s">
        <v>72</v>
      </c>
    </row>
    <row r="22" spans="1:46" ht="24.95" customHeight="1" x14ac:dyDescent="0.2">
      <c r="A22" s="1040" t="s">
        <v>74</v>
      </c>
      <c r="B22" s="1041" t="s">
        <v>75</v>
      </c>
      <c r="C22" s="1040" t="s">
        <v>76</v>
      </c>
      <c r="D22" s="705">
        <v>85.2</v>
      </c>
      <c r="E22" s="72">
        <v>86.3</v>
      </c>
      <c r="F22" s="633">
        <f>VLOOKUP($C22,'[3]Bieu 03_CTKH'!$C$8:$AN$63,'[3]Bieu 03_CTKH'!F$3,0)</f>
        <v>85.2</v>
      </c>
      <c r="G22" s="633">
        <f>VLOOKUP($C22,'[3]Bieu 03_CTKH'!$C$8:$AN$63,'[3]Bieu 03_CTKH'!G$3,0)</f>
        <v>1.0999999999999943</v>
      </c>
      <c r="H22" s="635">
        <f>VLOOKUP($C22,'[3]Bieu 03_CTKH'!$C$8:$AN$63,'[3]Bieu 03_CTKH'!H$3,0)</f>
        <v>1.0999999999999943</v>
      </c>
      <c r="I22" s="630">
        <f>VLOOKUP($C22,'[3]Bieu 03_CTKH'!$C$8:$AN$63,'[3]Bieu 03_CTKH'!I$3,0)</f>
        <v>0.45014758894587736</v>
      </c>
      <c r="J22" s="630">
        <f>VLOOKUP($C22,'[3]Bieu 03_CTKH'!$C$8:$AN$63,'[3]Bieu 03_CTKH'!J$3,0)</f>
        <v>0</v>
      </c>
      <c r="K22" s="72">
        <v>7.87</v>
      </c>
      <c r="L22" s="72">
        <v>0</v>
      </c>
      <c r="M22" s="72">
        <v>0.33</v>
      </c>
      <c r="N22" s="72">
        <v>0.03</v>
      </c>
      <c r="O22" s="72">
        <v>7.0000000000000007E-2</v>
      </c>
      <c r="P22" s="72">
        <v>0.02</v>
      </c>
      <c r="Q22" s="72">
        <v>0.03</v>
      </c>
      <c r="R22" s="72">
        <v>1.91</v>
      </c>
      <c r="S22" s="72">
        <v>0.06</v>
      </c>
      <c r="T22" s="72">
        <v>0.34</v>
      </c>
      <c r="U22" s="72">
        <v>0</v>
      </c>
      <c r="V22" s="72">
        <v>0</v>
      </c>
      <c r="W22" s="72">
        <v>0.76</v>
      </c>
      <c r="X22" s="72">
        <v>0.26</v>
      </c>
      <c r="Y22" s="72">
        <v>24.73</v>
      </c>
      <c r="Z22" s="72">
        <v>0.18</v>
      </c>
      <c r="AA22" s="72">
        <v>0</v>
      </c>
      <c r="AB22" s="72">
        <v>9.42</v>
      </c>
      <c r="AC22" s="72">
        <v>0.1</v>
      </c>
      <c r="AD22" s="72">
        <v>3.76</v>
      </c>
      <c r="AE22" s="72">
        <v>33.32</v>
      </c>
      <c r="AF22" s="72">
        <v>0.03</v>
      </c>
      <c r="AG22" s="72">
        <v>0.05</v>
      </c>
      <c r="AH22" s="72">
        <v>1.84</v>
      </c>
      <c r="AI22" s="72">
        <v>1.19</v>
      </c>
      <c r="AJ22" s="1047">
        <f>SUM(K22:AI22)-E22</f>
        <v>0</v>
      </c>
      <c r="AO22" s="553"/>
      <c r="AS22" s="898" t="s">
        <v>1349</v>
      </c>
      <c r="AT22" s="26" t="s">
        <v>75</v>
      </c>
    </row>
    <row r="23" spans="1:46" ht="24.95" customHeight="1" x14ac:dyDescent="0.2">
      <c r="A23" s="1040" t="s">
        <v>77</v>
      </c>
      <c r="B23" s="1041" t="s">
        <v>78</v>
      </c>
      <c r="C23" s="1040" t="s">
        <v>79</v>
      </c>
      <c r="D23" s="705">
        <v>1623.88</v>
      </c>
      <c r="E23" s="72">
        <v>1653.23</v>
      </c>
      <c r="F23" s="633">
        <f>VLOOKUP($C23,'[3]Bieu 03_CTKH'!$C$8:$AN$63,'[3]Bieu 03_CTKH'!F$3,0)</f>
        <v>1623.88</v>
      </c>
      <c r="G23" s="633">
        <f>VLOOKUP($C23,'[3]Bieu 03_CTKH'!$C$8:$AN$63,'[3]Bieu 03_CTKH'!G$3,0)</f>
        <v>0</v>
      </c>
      <c r="H23" s="635">
        <f>VLOOKUP($C23,'[3]Bieu 03_CTKH'!$C$8:$AN$63,'[3]Bieu 03_CTKH'!H$3,0)</f>
        <v>-244.06999999999994</v>
      </c>
      <c r="I23" s="630">
        <f>VLOOKUP($C23,'[3]Bieu 03_CTKH'!$C$8:$AN$63,'[3]Bieu 03_CTKH'!I$3,0)</f>
        <v>8.4702858254627049</v>
      </c>
      <c r="J23" s="630">
        <f>VLOOKUP($C23,'[3]Bieu 03_CTKH'!$C$8:$AN$63,'[3]Bieu 03_CTKH'!J$3,0)</f>
        <v>0</v>
      </c>
      <c r="K23" s="72">
        <v>272.5</v>
      </c>
      <c r="L23" s="72">
        <v>0</v>
      </c>
      <c r="M23" s="72">
        <v>0</v>
      </c>
      <c r="N23" s="72">
        <v>0</v>
      </c>
      <c r="O23" s="72">
        <v>0</v>
      </c>
      <c r="P23" s="72">
        <v>0</v>
      </c>
      <c r="Q23" s="72">
        <v>0</v>
      </c>
      <c r="R23" s="72">
        <v>0</v>
      </c>
      <c r="S23" s="72">
        <v>689.3</v>
      </c>
      <c r="T23" s="72">
        <v>123.91</v>
      </c>
      <c r="U23" s="72">
        <v>0</v>
      </c>
      <c r="V23" s="72">
        <v>87.140000000000015</v>
      </c>
      <c r="W23" s="72">
        <v>0</v>
      </c>
      <c r="X23" s="72">
        <v>0</v>
      </c>
      <c r="Y23" s="72">
        <v>473.12</v>
      </c>
      <c r="Z23" s="72">
        <v>0</v>
      </c>
      <c r="AA23" s="72">
        <v>0</v>
      </c>
      <c r="AB23" s="72">
        <v>7.26</v>
      </c>
      <c r="AC23" s="72">
        <v>0</v>
      </c>
      <c r="AD23" s="72">
        <v>0</v>
      </c>
      <c r="AE23" s="72">
        <v>0</v>
      </c>
      <c r="AF23" s="72">
        <v>0</v>
      </c>
      <c r="AG23" s="72">
        <v>0</v>
      </c>
      <c r="AH23" s="72">
        <v>0</v>
      </c>
      <c r="AI23" s="72">
        <v>0</v>
      </c>
      <c r="AJ23" s="1047">
        <f>SUM(K23:AI23)-E23</f>
        <v>0</v>
      </c>
      <c r="AO23" s="553"/>
      <c r="AS23" s="898" t="s">
        <v>1349</v>
      </c>
      <c r="AT23" s="26" t="s">
        <v>78</v>
      </c>
    </row>
    <row r="24" spans="1:46" ht="12.75" hidden="1" x14ac:dyDescent="0.2">
      <c r="A24" s="69" t="s">
        <v>80</v>
      </c>
      <c r="B24" s="70" t="s">
        <v>520</v>
      </c>
      <c r="C24" s="69" t="s">
        <v>521</v>
      </c>
      <c r="D24" s="82">
        <v>0</v>
      </c>
      <c r="E24" s="71">
        <v>0</v>
      </c>
      <c r="F24" s="633" t="e">
        <f>VLOOKUP($C24,'[3]Bieu 03_CTKH'!$C$8:$AN$63,'[3]Bieu 03_CTKH'!F$3,0)</f>
        <v>#N/A</v>
      </c>
      <c r="G24" s="633" t="e">
        <f>VLOOKUP($C24,'[3]Bieu 03_CTKH'!$C$8:$AN$63,'[3]Bieu 03_CTKH'!G$3,0)</f>
        <v>#N/A</v>
      </c>
      <c r="H24" s="635">
        <f>VLOOKUP($C24,'[3]Bieu 03_CTKH'!$C$8:$AN$63,'[3]Bieu 03_CTKH'!H$3,0)</f>
        <v>0</v>
      </c>
      <c r="I24" s="633">
        <f>VLOOKUP($C24,'[3]Bieu 03_CTKH'!$C$8:$AN$63,'[3]Bieu 03_CTKH'!I$3,0)</f>
        <v>0</v>
      </c>
      <c r="J24" s="633">
        <f>VLOOKUP($C24,'[3]Bieu 03_CTKH'!$C$8:$AN$63,'[3]Bieu 03_CTKH'!J$3,0)</f>
        <v>0</v>
      </c>
      <c r="K24" s="71">
        <v>0</v>
      </c>
      <c r="L24" s="71">
        <v>0</v>
      </c>
      <c r="M24" s="71">
        <v>0</v>
      </c>
      <c r="N24" s="71">
        <v>0</v>
      </c>
      <c r="O24" s="71">
        <v>0</v>
      </c>
      <c r="P24" s="71">
        <v>0</v>
      </c>
      <c r="Q24" s="71">
        <v>0</v>
      </c>
      <c r="R24" s="71">
        <v>0</v>
      </c>
      <c r="S24" s="71">
        <v>0</v>
      </c>
      <c r="T24" s="71">
        <v>0</v>
      </c>
      <c r="U24" s="71">
        <v>0</v>
      </c>
      <c r="V24" s="71">
        <v>0</v>
      </c>
      <c r="W24" s="71">
        <v>0</v>
      </c>
      <c r="X24" s="71">
        <v>0</v>
      </c>
      <c r="Y24" s="71">
        <v>0</v>
      </c>
      <c r="Z24" s="71">
        <v>0</v>
      </c>
      <c r="AA24" s="71">
        <v>0</v>
      </c>
      <c r="AB24" s="71">
        <v>0</v>
      </c>
      <c r="AC24" s="71">
        <v>0</v>
      </c>
      <c r="AD24" s="71">
        <v>0</v>
      </c>
      <c r="AE24" s="71">
        <v>0</v>
      </c>
      <c r="AF24" s="71">
        <v>0</v>
      </c>
      <c r="AG24" s="71">
        <v>0</v>
      </c>
      <c r="AH24" s="71">
        <v>0</v>
      </c>
      <c r="AI24" s="71">
        <v>0</v>
      </c>
      <c r="AJ24" s="68">
        <v>0</v>
      </c>
      <c r="AK24" s="26">
        <v>0</v>
      </c>
      <c r="AL24" s="26">
        <v>0</v>
      </c>
      <c r="AM24" s="26">
        <v>0</v>
      </c>
      <c r="AN24" s="26">
        <v>0</v>
      </c>
      <c r="AT24" s="70" t="s">
        <v>520</v>
      </c>
    </row>
    <row r="25" spans="1:46" ht="24.95" customHeight="1" x14ac:dyDescent="0.2">
      <c r="A25" s="1040" t="s">
        <v>80</v>
      </c>
      <c r="B25" s="1041" t="s">
        <v>81</v>
      </c>
      <c r="C25" s="1040" t="s">
        <v>82</v>
      </c>
      <c r="D25" s="705">
        <v>112.62</v>
      </c>
      <c r="E25" s="72">
        <v>112.62</v>
      </c>
      <c r="F25" s="633">
        <f>VLOOKUP($C25,'[3]Bieu 03_CTKH'!$C$8:$AN$63,'[3]Bieu 03_CTKH'!F$3,0)</f>
        <v>112.62</v>
      </c>
      <c r="G25" s="633">
        <f>VLOOKUP($C25,'[3]Bieu 03_CTKH'!$C$8:$AN$63,'[3]Bieu 03_CTKH'!G$3,0)</f>
        <v>0</v>
      </c>
      <c r="H25" s="635">
        <f>VLOOKUP($C25,'[3]Bieu 03_CTKH'!$C$8:$AN$63,'[3]Bieu 03_CTKH'!H$3,0)</f>
        <v>0</v>
      </c>
      <c r="I25" s="633">
        <f>VLOOKUP($C25,'[3]Bieu 03_CTKH'!$C$8:$AN$63,'[3]Bieu 03_CTKH'!I$3,0)</f>
        <v>0.58743477945636979</v>
      </c>
      <c r="J25" s="633">
        <f>VLOOKUP($C25,'[3]Bieu 03_CTKH'!$C$8:$AN$63,'[3]Bieu 03_CTKH'!J$3,0)</f>
        <v>0</v>
      </c>
      <c r="K25" s="72">
        <v>0</v>
      </c>
      <c r="L25" s="72">
        <v>0</v>
      </c>
      <c r="M25" s="72">
        <v>0</v>
      </c>
      <c r="N25" s="72">
        <v>0</v>
      </c>
      <c r="O25" s="72">
        <v>0</v>
      </c>
      <c r="P25" s="72">
        <v>0</v>
      </c>
      <c r="Q25" s="72">
        <v>0</v>
      </c>
      <c r="R25" s="72">
        <v>0</v>
      </c>
      <c r="S25" s="72">
        <v>0</v>
      </c>
      <c r="T25" s="72">
        <v>0</v>
      </c>
      <c r="U25" s="72">
        <v>0</v>
      </c>
      <c r="V25" s="72">
        <v>0</v>
      </c>
      <c r="W25" s="72">
        <v>0</v>
      </c>
      <c r="X25" s="72">
        <v>0</v>
      </c>
      <c r="Y25" s="72">
        <v>58.33</v>
      </c>
      <c r="Z25" s="72">
        <v>0</v>
      </c>
      <c r="AA25" s="72">
        <v>54.29</v>
      </c>
      <c r="AB25" s="72">
        <v>0</v>
      </c>
      <c r="AC25" s="72">
        <v>0</v>
      </c>
      <c r="AD25" s="72">
        <v>0</v>
      </c>
      <c r="AE25" s="72">
        <v>0</v>
      </c>
      <c r="AF25" s="72">
        <v>0</v>
      </c>
      <c r="AG25" s="72">
        <v>0</v>
      </c>
      <c r="AH25" s="72">
        <v>0</v>
      </c>
      <c r="AI25" s="72">
        <v>0</v>
      </c>
      <c r="AJ25" s="1047">
        <f>SUM(K25:AI25)-E25</f>
        <v>0</v>
      </c>
      <c r="AO25" s="553"/>
      <c r="AS25" s="898" t="s">
        <v>1349</v>
      </c>
      <c r="AT25" s="26" t="s">
        <v>81</v>
      </c>
    </row>
    <row r="26" spans="1:46" ht="24.95" customHeight="1" x14ac:dyDescent="0.2">
      <c r="A26" s="1040" t="s">
        <v>83</v>
      </c>
      <c r="B26" s="1041" t="s">
        <v>84</v>
      </c>
      <c r="C26" s="1040" t="s">
        <v>85</v>
      </c>
      <c r="D26" s="708">
        <v>574.28</v>
      </c>
      <c r="E26" s="72">
        <v>582.69999999999993</v>
      </c>
      <c r="F26" s="633">
        <f>VLOOKUP($C26,'[3]Bieu 03_CTKH'!$C$8:$AN$63,'[3]Bieu 03_CTKH'!F$3,0)</f>
        <v>574.28</v>
      </c>
      <c r="G26" s="633">
        <f>VLOOKUP($C26,'[3]Bieu 03_CTKH'!$C$8:$AN$63,'[3]Bieu 03_CTKH'!G$3,0)</f>
        <v>0.99000000000000909</v>
      </c>
      <c r="H26" s="634">
        <f>VLOOKUP($C26,'[3]Bieu 03_CTKH'!$C$8:$AN$63,'[3]Bieu 03_CTKH'!H$3,0)</f>
        <v>100.02000000000004</v>
      </c>
      <c r="I26" s="633">
        <f>VLOOKUP($C26,'[3]Bieu 03_CTKH'!$C$8:$AN$63,'[3]Bieu 03_CTKH'!I$3,0)</f>
        <v>3.0006535746569512</v>
      </c>
      <c r="J26" s="633">
        <f>VLOOKUP($C26,'[3]Bieu 03_CTKH'!$C$8:$AN$63,'[3]Bieu 03_CTKH'!J$3,0)</f>
        <v>0</v>
      </c>
      <c r="K26" s="72">
        <v>57.33</v>
      </c>
      <c r="L26" s="72">
        <v>137.52000000000001</v>
      </c>
      <c r="M26" s="72">
        <v>1.49</v>
      </c>
      <c r="N26" s="72">
        <v>7.45</v>
      </c>
      <c r="O26" s="72">
        <v>5.73</v>
      </c>
      <c r="P26" s="72">
        <v>40.08</v>
      </c>
      <c r="Q26" s="72">
        <v>0.01</v>
      </c>
      <c r="R26" s="72">
        <v>3.66</v>
      </c>
      <c r="S26" s="72">
        <v>20.64</v>
      </c>
      <c r="T26" s="72">
        <v>45.58</v>
      </c>
      <c r="U26" s="72">
        <v>40.229999999999997</v>
      </c>
      <c r="V26" s="72">
        <v>65.31</v>
      </c>
      <c r="W26" s="72">
        <v>5.8</v>
      </c>
      <c r="X26" s="72">
        <v>0.65</v>
      </c>
      <c r="Y26" s="72">
        <v>71.45</v>
      </c>
      <c r="Z26" s="72">
        <v>2.8</v>
      </c>
      <c r="AA26" s="72">
        <v>0.35</v>
      </c>
      <c r="AB26" s="72">
        <v>7.06</v>
      </c>
      <c r="AC26" s="72">
        <v>0.2</v>
      </c>
      <c r="AD26" s="72">
        <v>9.57</v>
      </c>
      <c r="AE26" s="72">
        <v>0.1</v>
      </c>
      <c r="AF26" s="72">
        <v>40.409999999999997</v>
      </c>
      <c r="AG26" s="72">
        <v>6.67</v>
      </c>
      <c r="AH26" s="72">
        <v>5.78</v>
      </c>
      <c r="AI26" s="72">
        <v>6.83</v>
      </c>
      <c r="AJ26" s="1047">
        <f>SUM(K26:AI26)-E26</f>
        <v>0</v>
      </c>
      <c r="AO26" s="553"/>
      <c r="AS26" s="898" t="s">
        <v>1349</v>
      </c>
      <c r="AT26" s="26" t="s">
        <v>84</v>
      </c>
    </row>
    <row r="27" spans="1:46" ht="32.25" customHeight="1" x14ac:dyDescent="0.2">
      <c r="A27" s="1040" t="s">
        <v>86</v>
      </c>
      <c r="B27" s="1041" t="s">
        <v>87</v>
      </c>
      <c r="C27" s="1040" t="s">
        <v>88</v>
      </c>
      <c r="D27" s="708">
        <v>858.2199999999998</v>
      </c>
      <c r="E27" s="72">
        <v>858.26</v>
      </c>
      <c r="F27" s="633">
        <f>VLOOKUP($C27,'[3]Bieu 03_CTKH'!$C$8:$AN$63,'[3]Bieu 03_CTKH'!F$3,0)</f>
        <v>858.2199999999998</v>
      </c>
      <c r="G27" s="633">
        <f>VLOOKUP($C27,'[3]Bieu 03_CTKH'!$C$8:$AN$63,'[3]Bieu 03_CTKH'!G$3,0)</f>
        <v>-1.6899999999999409</v>
      </c>
      <c r="H27" s="634">
        <f>VLOOKUP($C27,'[3]Bieu 03_CTKH'!$C$8:$AN$63,'[3]Bieu 03_CTKH'!H$3,0)</f>
        <v>-16.259999999999991</v>
      </c>
      <c r="I27" s="633">
        <f>VLOOKUP($C27,'[3]Bieu 03_CTKH'!$C$8:$AN$63,'[3]Bieu 03_CTKH'!I$3,0)</f>
        <v>4.4677278604844997</v>
      </c>
      <c r="J27" s="633" t="str">
        <f>VLOOKUP($C27,'[3]Bieu 03_CTKH'!$C$8:$AN$63,'[3]Bieu 03_CTKH'!J$3,0)</f>
        <v>in</v>
      </c>
      <c r="K27" s="72">
        <v>18.63</v>
      </c>
      <c r="L27" s="72">
        <v>23.7</v>
      </c>
      <c r="M27" s="72">
        <v>9.66</v>
      </c>
      <c r="N27" s="72">
        <v>17.260000000000002</v>
      </c>
      <c r="O27" s="72">
        <v>0.82</v>
      </c>
      <c r="P27" s="72">
        <v>0.43</v>
      </c>
      <c r="Q27" s="72">
        <v>0</v>
      </c>
      <c r="R27" s="72">
        <v>85.7</v>
      </c>
      <c r="S27" s="72">
        <v>125.4</v>
      </c>
      <c r="T27" s="72">
        <v>23.17</v>
      </c>
      <c r="U27" s="72">
        <v>0.27</v>
      </c>
      <c r="V27" s="72">
        <v>246.43</v>
      </c>
      <c r="W27" s="72">
        <v>1.48</v>
      </c>
      <c r="X27" s="72">
        <v>15.11</v>
      </c>
      <c r="Y27" s="72">
        <v>122.03</v>
      </c>
      <c r="Z27" s="72">
        <v>59.25</v>
      </c>
      <c r="AA27" s="72">
        <v>4.58</v>
      </c>
      <c r="AB27" s="72">
        <v>6.59</v>
      </c>
      <c r="AC27" s="72">
        <v>41.89</v>
      </c>
      <c r="AD27" s="72">
        <v>0.79</v>
      </c>
      <c r="AE27" s="72">
        <v>0</v>
      </c>
      <c r="AF27" s="72">
        <v>30.77</v>
      </c>
      <c r="AG27" s="72">
        <v>14.68</v>
      </c>
      <c r="AH27" s="72">
        <v>7.98</v>
      </c>
      <c r="AI27" s="72">
        <v>1.64</v>
      </c>
      <c r="AJ27" s="1047">
        <f>SUM(K27:AI27)-E27</f>
        <v>0</v>
      </c>
      <c r="AO27" s="553"/>
      <c r="AS27" s="898" t="s">
        <v>1349</v>
      </c>
      <c r="AT27" s="26" t="s">
        <v>87</v>
      </c>
    </row>
    <row r="28" spans="1:46" ht="25.5" hidden="1" x14ac:dyDescent="0.2">
      <c r="A28" s="69" t="s">
        <v>89</v>
      </c>
      <c r="B28" s="70" t="s">
        <v>90</v>
      </c>
      <c r="C28" s="69" t="s">
        <v>91</v>
      </c>
      <c r="D28" s="82">
        <v>0</v>
      </c>
      <c r="E28" s="71">
        <v>0</v>
      </c>
      <c r="F28" s="633">
        <f>VLOOKUP($C28,'[3]Bieu 03_CTKH'!$C$8:$AN$63,'[3]Bieu 03_CTKH'!F$3,0)</f>
        <v>0</v>
      </c>
      <c r="G28" s="633">
        <f>VLOOKUP($C28,'[3]Bieu 03_CTKH'!$C$8:$AN$63,'[3]Bieu 03_CTKH'!G$3,0)</f>
        <v>0</v>
      </c>
      <c r="H28" s="635">
        <f>VLOOKUP($C28,'[3]Bieu 03_CTKH'!$C$8:$AN$63,'[3]Bieu 03_CTKH'!H$3,0)</f>
        <v>0</v>
      </c>
      <c r="I28" s="633">
        <f>VLOOKUP($C28,'[3]Bieu 03_CTKH'!$C$8:$AN$63,'[3]Bieu 03_CTKH'!I$3,0)</f>
        <v>0</v>
      </c>
      <c r="J28" s="633">
        <f>VLOOKUP($C28,'[3]Bieu 03_CTKH'!$C$8:$AN$63,'[3]Bieu 03_CTKH'!J$3,0)</f>
        <v>0</v>
      </c>
      <c r="K28" s="71">
        <v>0</v>
      </c>
      <c r="L28" s="71">
        <v>0</v>
      </c>
      <c r="M28" s="71">
        <v>0</v>
      </c>
      <c r="N28" s="71">
        <v>0</v>
      </c>
      <c r="O28" s="71">
        <v>0</v>
      </c>
      <c r="P28" s="71">
        <v>0</v>
      </c>
      <c r="Q28" s="71">
        <v>0</v>
      </c>
      <c r="R28" s="71">
        <v>0</v>
      </c>
      <c r="S28" s="71">
        <v>0</v>
      </c>
      <c r="T28" s="71">
        <v>0</v>
      </c>
      <c r="U28" s="71">
        <v>0</v>
      </c>
      <c r="V28" s="71">
        <v>0</v>
      </c>
      <c r="W28" s="71">
        <v>0</v>
      </c>
      <c r="X28" s="71">
        <v>0</v>
      </c>
      <c r="Y28" s="71">
        <v>0</v>
      </c>
      <c r="Z28" s="71">
        <v>0</v>
      </c>
      <c r="AA28" s="71">
        <v>0</v>
      </c>
      <c r="AB28" s="71">
        <v>0</v>
      </c>
      <c r="AC28" s="71">
        <v>0</v>
      </c>
      <c r="AD28" s="71">
        <v>0</v>
      </c>
      <c r="AE28" s="71">
        <v>0</v>
      </c>
      <c r="AF28" s="71">
        <v>0</v>
      </c>
      <c r="AG28" s="71">
        <v>0</v>
      </c>
      <c r="AH28" s="71">
        <v>0</v>
      </c>
      <c r="AI28" s="71">
        <v>0</v>
      </c>
      <c r="AJ28" s="68">
        <v>0</v>
      </c>
      <c r="AK28" s="26">
        <v>0</v>
      </c>
      <c r="AL28" s="26">
        <v>0</v>
      </c>
      <c r="AM28" s="26">
        <v>0</v>
      </c>
      <c r="AN28" s="26">
        <v>0</v>
      </c>
      <c r="AT28" s="26" t="s">
        <v>90</v>
      </c>
    </row>
    <row r="29" spans="1:46" s="91" customFormat="1" ht="31.5" customHeight="1" x14ac:dyDescent="0.2">
      <c r="A29" s="1040" t="s">
        <v>89</v>
      </c>
      <c r="B29" s="1041" t="s">
        <v>92</v>
      </c>
      <c r="C29" s="1040" t="s">
        <v>93</v>
      </c>
      <c r="D29" s="708">
        <v>386.37</v>
      </c>
      <c r="E29" s="90">
        <v>412.53</v>
      </c>
      <c r="F29" s="640">
        <f>VLOOKUP($C29,'[3]Bieu 03_CTKH'!$C$8:$AN$63,'[3]Bieu 03_CTKH'!F$3,0)</f>
        <v>386.37</v>
      </c>
      <c r="G29" s="640">
        <f>VLOOKUP($C29,'[3]Bieu 03_CTKH'!$C$8:$AN$63,'[3]Bieu 03_CTKH'!G$3,0)</f>
        <v>26.159999999999968</v>
      </c>
      <c r="H29" s="641">
        <f>VLOOKUP($C29,'[3]Bieu 03_CTKH'!$C$8:$AN$63,'[3]Bieu 03_CTKH'!H$3,0)</f>
        <v>26.159999999999968</v>
      </c>
      <c r="I29" s="633">
        <f>VLOOKUP($C29,'[3]Bieu 03_CTKH'!$C$8:$AN$63,'[3]Bieu 03_CTKH'!I$3,0)</f>
        <v>2.1517889324199628</v>
      </c>
      <c r="J29" s="640">
        <f>VLOOKUP($C29,'[3]Bieu 03_CTKH'!$C$8:$AN$63,'[3]Bieu 03_CTKH'!J$3,0)</f>
        <v>0</v>
      </c>
      <c r="K29" s="72">
        <v>0</v>
      </c>
      <c r="L29" s="72">
        <v>0</v>
      </c>
      <c r="M29" s="72">
        <v>0</v>
      </c>
      <c r="N29" s="72">
        <v>0</v>
      </c>
      <c r="O29" s="72">
        <v>0</v>
      </c>
      <c r="P29" s="72">
        <v>0</v>
      </c>
      <c r="Q29" s="72">
        <v>0</v>
      </c>
      <c r="R29" s="72">
        <v>0.16</v>
      </c>
      <c r="S29" s="72">
        <v>0</v>
      </c>
      <c r="T29" s="72">
        <v>0</v>
      </c>
      <c r="U29" s="72">
        <v>0</v>
      </c>
      <c r="V29" s="72">
        <v>335.5</v>
      </c>
      <c r="W29" s="72">
        <v>0</v>
      </c>
      <c r="X29" s="72">
        <v>0</v>
      </c>
      <c r="Y29" s="72">
        <v>76.87</v>
      </c>
      <c r="Z29" s="72">
        <v>0</v>
      </c>
      <c r="AA29" s="72">
        <v>0</v>
      </c>
      <c r="AB29" s="72">
        <v>0</v>
      </c>
      <c r="AC29" s="72">
        <v>0</v>
      </c>
      <c r="AD29" s="72">
        <v>0</v>
      </c>
      <c r="AE29" s="72">
        <v>0</v>
      </c>
      <c r="AF29" s="72">
        <v>0</v>
      </c>
      <c r="AG29" s="72">
        <v>0</v>
      </c>
      <c r="AH29" s="72">
        <v>0</v>
      </c>
      <c r="AI29" s="72">
        <v>0</v>
      </c>
      <c r="AJ29" s="1047">
        <f t="shared" ref="AJ29:AJ39" si="21">SUM(K29:AI29)-E29</f>
        <v>0</v>
      </c>
      <c r="AO29" s="553"/>
      <c r="AS29" s="898" t="s">
        <v>1349</v>
      </c>
      <c r="AT29" s="26" t="s">
        <v>92</v>
      </c>
    </row>
    <row r="30" spans="1:46" ht="24.95" customHeight="1" x14ac:dyDescent="0.2">
      <c r="A30" s="1040" t="s">
        <v>94</v>
      </c>
      <c r="B30" s="1041" t="s">
        <v>95</v>
      </c>
      <c r="C30" s="1040" t="s">
        <v>96</v>
      </c>
      <c r="D30" s="708">
        <v>3613.5340000000006</v>
      </c>
      <c r="E30" s="72">
        <v>3662.9400000000005</v>
      </c>
      <c r="F30" s="633">
        <f>VLOOKUP($C30,'[3]Bieu 03_CTKH'!$C$8:$AN$63,'[3]Bieu 03_CTKH'!F$3,0)</f>
        <v>3613.5340000000006</v>
      </c>
      <c r="G30" s="633">
        <f>VLOOKUP($C30,'[3]Bieu 03_CTKH'!$C$8:$AN$63,'[3]Bieu 03_CTKH'!G$3,0)</f>
        <v>46.855999999999312</v>
      </c>
      <c r="H30" s="634">
        <f>VLOOKUP($C30,'[3]Bieu 03_CTKH'!$C$8:$AN$63,'[3]Bieu 03_CTKH'!H$3,0)</f>
        <v>396.59000000000015</v>
      </c>
      <c r="I30" s="633">
        <f>VLOOKUP($C30,'[3]Bieu 03_CTKH'!$C$8:$AN$63,'[3]Bieu 03_CTKH'!I$3,0)</f>
        <v>19.092882191212052</v>
      </c>
      <c r="J30" s="633">
        <f>VLOOKUP($C30,'[3]Bieu 03_CTKH'!$C$8:$AN$63,'[3]Bieu 03_CTKH'!J$3,0)</f>
        <v>0</v>
      </c>
      <c r="K30" s="72">
        <v>170.62000000000003</v>
      </c>
      <c r="L30" s="72">
        <v>126.10000000000001</v>
      </c>
      <c r="M30" s="72">
        <v>84.139999999999986</v>
      </c>
      <c r="N30" s="72">
        <v>60.300000000000011</v>
      </c>
      <c r="O30" s="72">
        <v>145.44999999999999</v>
      </c>
      <c r="P30" s="72">
        <v>127.13000000000001</v>
      </c>
      <c r="Q30" s="72">
        <v>76.86999999999999</v>
      </c>
      <c r="R30" s="72">
        <v>99.22999999999999</v>
      </c>
      <c r="S30" s="72">
        <v>168.21000000000004</v>
      </c>
      <c r="T30" s="72">
        <v>209.67000000000004</v>
      </c>
      <c r="U30" s="72">
        <v>304.73</v>
      </c>
      <c r="V30" s="72">
        <v>604.11000000000013</v>
      </c>
      <c r="W30" s="72">
        <v>46.59</v>
      </c>
      <c r="X30" s="72">
        <v>58.160000000000004</v>
      </c>
      <c r="Y30" s="72">
        <v>402.47999999999996</v>
      </c>
      <c r="Z30" s="72">
        <v>180.74</v>
      </c>
      <c r="AA30" s="72">
        <v>37.99</v>
      </c>
      <c r="AB30" s="72">
        <v>107.98999999999998</v>
      </c>
      <c r="AC30" s="72">
        <v>67.42</v>
      </c>
      <c r="AD30" s="72">
        <v>62.699999999999996</v>
      </c>
      <c r="AE30" s="72">
        <v>106.64</v>
      </c>
      <c r="AF30" s="72">
        <v>45.65</v>
      </c>
      <c r="AG30" s="72">
        <v>99.429999999999993</v>
      </c>
      <c r="AH30" s="72">
        <v>201.44999999999996</v>
      </c>
      <c r="AI30" s="72">
        <v>69.14</v>
      </c>
      <c r="AJ30" s="1047">
        <f t="shared" si="21"/>
        <v>0</v>
      </c>
      <c r="AO30" s="553"/>
      <c r="AS30" s="898" t="s">
        <v>1349</v>
      </c>
      <c r="AT30" s="26" t="s">
        <v>95</v>
      </c>
    </row>
    <row r="31" spans="1:46" ht="24.95" customHeight="1" x14ac:dyDescent="0.2">
      <c r="A31" s="1049"/>
      <c r="B31" s="897" t="s">
        <v>97</v>
      </c>
      <c r="C31" s="1053"/>
      <c r="D31" s="708"/>
      <c r="E31" s="72">
        <v>0</v>
      </c>
      <c r="F31" s="633"/>
      <c r="G31" s="633"/>
      <c r="H31" s="635"/>
      <c r="I31" s="633"/>
      <c r="J31" s="633"/>
      <c r="K31" s="72">
        <v>0</v>
      </c>
      <c r="L31" s="72">
        <v>0</v>
      </c>
      <c r="M31" s="72">
        <v>0</v>
      </c>
      <c r="N31" s="72">
        <v>0</v>
      </c>
      <c r="O31" s="72">
        <v>0</v>
      </c>
      <c r="P31" s="72">
        <v>0</v>
      </c>
      <c r="Q31" s="72">
        <v>0</v>
      </c>
      <c r="R31" s="81">
        <v>0</v>
      </c>
      <c r="S31" s="81">
        <v>0</v>
      </c>
      <c r="T31" s="81">
        <v>0</v>
      </c>
      <c r="U31" s="81">
        <v>0</v>
      </c>
      <c r="V31" s="81">
        <v>0</v>
      </c>
      <c r="W31" s="81">
        <v>0</v>
      </c>
      <c r="X31" s="81">
        <v>0</v>
      </c>
      <c r="Y31" s="81">
        <v>0</v>
      </c>
      <c r="Z31" s="81">
        <v>0</v>
      </c>
      <c r="AA31" s="81">
        <v>0</v>
      </c>
      <c r="AB31" s="81">
        <v>0</v>
      </c>
      <c r="AC31" s="81">
        <v>0</v>
      </c>
      <c r="AD31" s="81">
        <v>0</v>
      </c>
      <c r="AE31" s="81">
        <v>0</v>
      </c>
      <c r="AF31" s="81">
        <v>0</v>
      </c>
      <c r="AG31" s="81">
        <v>0</v>
      </c>
      <c r="AH31" s="81">
        <v>0</v>
      </c>
      <c r="AI31" s="81">
        <v>0</v>
      </c>
      <c r="AJ31" s="1047">
        <f t="shared" si="21"/>
        <v>0</v>
      </c>
      <c r="AK31" s="26">
        <v>0</v>
      </c>
      <c r="AL31" s="26">
        <v>0</v>
      </c>
      <c r="AM31" s="26">
        <v>0</v>
      </c>
      <c r="AN31" s="26">
        <v>0</v>
      </c>
      <c r="AS31" s="898" t="s">
        <v>1349</v>
      </c>
      <c r="AT31" s="897" t="s">
        <v>97</v>
      </c>
    </row>
    <row r="32" spans="1:46" s="91" customFormat="1" ht="24.95" customHeight="1" x14ac:dyDescent="0.2">
      <c r="A32" s="1040" t="s">
        <v>2321</v>
      </c>
      <c r="B32" s="1054" t="s">
        <v>2304</v>
      </c>
      <c r="C32" s="1055" t="s">
        <v>99</v>
      </c>
      <c r="D32" s="708">
        <v>2408.9900000000002</v>
      </c>
      <c r="E32" s="90">
        <v>2442.37</v>
      </c>
      <c r="F32" s="642">
        <f>VLOOKUP($C32,'[3]Bieu 03_CTKH'!$C$8:$AN$63,'[3]Bieu 03_CTKH'!F$3,0)</f>
        <v>2408.9900000000002</v>
      </c>
      <c r="G32" s="642">
        <f>VLOOKUP($C32,'[3]Bieu 03_CTKH'!$C$8:$AN$63,'[3]Bieu 03_CTKH'!G$3,0)</f>
        <v>32.089999999999691</v>
      </c>
      <c r="H32" s="643">
        <f>VLOOKUP($C32,'[3]Bieu 03_CTKH'!$C$8:$AN$63,'[3]Bieu 03_CTKH'!H$3,0)</f>
        <v>286.5</v>
      </c>
      <c r="I32" s="633">
        <f>VLOOKUP($C32,'[3]Bieu 03_CTKH'!$C$8:$AN$63,'[3]Bieu 03_CTKH'!I$3,0)</f>
        <v>66.689068651154656</v>
      </c>
      <c r="J32" s="642">
        <f>VLOOKUP($C32,'[3]Bieu 03_CTKH'!$C$8:$AN$63,'[3]Bieu 03_CTKH'!J$3,0)</f>
        <v>0</v>
      </c>
      <c r="K32" s="90">
        <v>121.34</v>
      </c>
      <c r="L32" s="90">
        <v>105.53</v>
      </c>
      <c r="M32" s="90">
        <v>41.09</v>
      </c>
      <c r="N32" s="90">
        <v>38.909999999999997</v>
      </c>
      <c r="O32" s="90">
        <v>92.23</v>
      </c>
      <c r="P32" s="90">
        <v>87.26</v>
      </c>
      <c r="Q32" s="90">
        <v>38.979999999999997</v>
      </c>
      <c r="R32" s="90">
        <v>47.55</v>
      </c>
      <c r="S32" s="90">
        <v>113</v>
      </c>
      <c r="T32" s="90">
        <v>129.35</v>
      </c>
      <c r="U32" s="90">
        <v>259.08999999999997</v>
      </c>
      <c r="V32" s="90">
        <v>375.59999999999997</v>
      </c>
      <c r="W32" s="90">
        <v>35.880000000000003</v>
      </c>
      <c r="X32" s="90">
        <v>32.22</v>
      </c>
      <c r="Y32" s="90">
        <v>306.08</v>
      </c>
      <c r="Z32" s="90">
        <v>76.31</v>
      </c>
      <c r="AA32" s="90">
        <v>25.89</v>
      </c>
      <c r="AB32" s="90">
        <v>51.72</v>
      </c>
      <c r="AC32" s="90">
        <v>42.72</v>
      </c>
      <c r="AD32" s="90">
        <v>44.38</v>
      </c>
      <c r="AE32" s="90">
        <v>61.51</v>
      </c>
      <c r="AF32" s="90">
        <v>33.200000000000003</v>
      </c>
      <c r="AG32" s="90">
        <v>76.56</v>
      </c>
      <c r="AH32" s="90">
        <v>158.66999999999999</v>
      </c>
      <c r="AI32" s="90">
        <v>47.3</v>
      </c>
      <c r="AJ32" s="1047">
        <f t="shared" si="21"/>
        <v>0</v>
      </c>
      <c r="AO32" s="553"/>
      <c r="AS32" s="898" t="s">
        <v>1349</v>
      </c>
      <c r="AT32" s="26" t="s">
        <v>2304</v>
      </c>
    </row>
    <row r="33" spans="1:46" s="91" customFormat="1" ht="24.95" customHeight="1" x14ac:dyDescent="0.2">
      <c r="A33" s="1040" t="s">
        <v>2321</v>
      </c>
      <c r="B33" s="1054" t="s">
        <v>2305</v>
      </c>
      <c r="C33" s="1055" t="s">
        <v>101</v>
      </c>
      <c r="D33" s="708">
        <v>98.64400000000002</v>
      </c>
      <c r="E33" s="90">
        <v>101.5</v>
      </c>
      <c r="F33" s="642">
        <f>VLOOKUP($C33,'[3]Bieu 03_CTKH'!$C$8:$AN$63,'[3]Bieu 03_CTKH'!F$3,0)</f>
        <v>98.64400000000002</v>
      </c>
      <c r="G33" s="642">
        <f>VLOOKUP($C33,'[3]Bieu 03_CTKH'!$C$8:$AN$63,'[3]Bieu 03_CTKH'!G$3,0)</f>
        <v>2.8759999999999906</v>
      </c>
      <c r="H33" s="643">
        <f>VLOOKUP($C33,'[3]Bieu 03_CTKH'!$C$8:$AN$63,'[3]Bieu 03_CTKH'!H$3,0)</f>
        <v>2.8599999999999994</v>
      </c>
      <c r="I33" s="633">
        <f>VLOOKUP($C33,'[3]Bieu 03_CTKH'!$C$8:$AN$63,'[3]Bieu 03_CTKH'!I$3,0)</f>
        <v>2.7734749575864868</v>
      </c>
      <c r="J33" s="642">
        <f>VLOOKUP($C33,'[3]Bieu 03_CTKH'!$C$8:$AN$63,'[3]Bieu 03_CTKH'!J$3,0)</f>
        <v>0</v>
      </c>
      <c r="K33" s="90">
        <v>2.59</v>
      </c>
      <c r="L33" s="90">
        <v>1.26</v>
      </c>
      <c r="M33" s="90">
        <v>1.26</v>
      </c>
      <c r="N33" s="90">
        <v>1.35</v>
      </c>
      <c r="O33" s="90">
        <v>2.82</v>
      </c>
      <c r="P33" s="90">
        <v>1.85</v>
      </c>
      <c r="Q33" s="90">
        <v>10.199999999999999</v>
      </c>
      <c r="R33" s="90">
        <v>9.68</v>
      </c>
      <c r="S33" s="90">
        <v>8.4600000000000009</v>
      </c>
      <c r="T33" s="90">
        <v>1.38</v>
      </c>
      <c r="U33" s="90">
        <v>2.38</v>
      </c>
      <c r="V33" s="90">
        <v>13.190000000000001</v>
      </c>
      <c r="W33" s="90">
        <v>1.75</v>
      </c>
      <c r="X33" s="90">
        <v>10.55</v>
      </c>
      <c r="Y33" s="90">
        <v>10.81</v>
      </c>
      <c r="Z33" s="90">
        <v>2.42</v>
      </c>
      <c r="AA33" s="90">
        <v>1.6</v>
      </c>
      <c r="AB33" s="90">
        <v>0.83</v>
      </c>
      <c r="AC33" s="90">
        <v>1.77</v>
      </c>
      <c r="AD33" s="90">
        <v>0.68</v>
      </c>
      <c r="AE33" s="90">
        <v>1.24</v>
      </c>
      <c r="AF33" s="90">
        <v>3.66</v>
      </c>
      <c r="AG33" s="90">
        <v>6.19</v>
      </c>
      <c r="AH33" s="90">
        <v>1.39</v>
      </c>
      <c r="AI33" s="90">
        <v>2.19</v>
      </c>
      <c r="AJ33" s="1047">
        <f t="shared" si="21"/>
        <v>0</v>
      </c>
      <c r="AO33" s="553"/>
      <c r="AS33" s="898" t="s">
        <v>1349</v>
      </c>
      <c r="AT33" s="26" t="s">
        <v>2305</v>
      </c>
    </row>
    <row r="34" spans="1:46" ht="24.95" customHeight="1" x14ac:dyDescent="0.2">
      <c r="A34" s="1040" t="s">
        <v>2321</v>
      </c>
      <c r="B34" s="1054" t="s">
        <v>2306</v>
      </c>
      <c r="C34" s="1055" t="s">
        <v>103</v>
      </c>
      <c r="D34" s="708">
        <v>42.35</v>
      </c>
      <c r="E34" s="90">
        <v>42.32</v>
      </c>
      <c r="F34" s="642">
        <f>VLOOKUP($C34,'[3]Bieu 03_CTKH'!$C$8:$AN$63,'[3]Bieu 03_CTKH'!F$3,0)</f>
        <v>42.35</v>
      </c>
      <c r="G34" s="642">
        <f>VLOOKUP($C34,'[3]Bieu 03_CTKH'!$C$8:$AN$63,'[3]Bieu 03_CTKH'!G$3,0)</f>
        <v>-3.0000000000001137E-2</v>
      </c>
      <c r="H34" s="643">
        <f>VLOOKUP($C34,'[3]Bieu 03_CTKH'!$C$8:$AN$63,'[3]Bieu 03_CTKH'!H$3,0)</f>
        <v>6.509999999999998</v>
      </c>
      <c r="I34" s="633">
        <f>VLOOKUP($C34,'[3]Bieu 03_CTKH'!$C$8:$AN$63,'[3]Bieu 03_CTKH'!I$3,0)</f>
        <v>1.1561609555265968</v>
      </c>
      <c r="J34" s="642">
        <f>VLOOKUP($C34,'[3]Bieu 03_CTKH'!$C$8:$AN$63,'[3]Bieu 03_CTKH'!J$3,0)</f>
        <v>0</v>
      </c>
      <c r="K34" s="90">
        <v>8.14</v>
      </c>
      <c r="L34" s="90">
        <v>1.43</v>
      </c>
      <c r="M34" s="90">
        <v>0.24</v>
      </c>
      <c r="N34" s="90">
        <v>0.1</v>
      </c>
      <c r="O34" s="90">
        <v>10.62</v>
      </c>
      <c r="P34" s="90">
        <v>0.2</v>
      </c>
      <c r="Q34" s="90">
        <v>0</v>
      </c>
      <c r="R34" s="90">
        <v>0.54</v>
      </c>
      <c r="S34" s="90">
        <v>0</v>
      </c>
      <c r="T34" s="90">
        <v>0.46</v>
      </c>
      <c r="U34" s="90">
        <v>5.3</v>
      </c>
      <c r="V34" s="90">
        <v>1.72</v>
      </c>
      <c r="W34" s="90">
        <v>0.12</v>
      </c>
      <c r="X34" s="90">
        <v>0</v>
      </c>
      <c r="Y34" s="90">
        <v>1.21</v>
      </c>
      <c r="Z34" s="90">
        <v>1.24</v>
      </c>
      <c r="AA34" s="90">
        <v>0.23</v>
      </c>
      <c r="AB34" s="90">
        <v>0.14000000000000001</v>
      </c>
      <c r="AC34" s="90">
        <v>0.08</v>
      </c>
      <c r="AD34" s="90">
        <v>0.54</v>
      </c>
      <c r="AE34" s="90">
        <v>7.16</v>
      </c>
      <c r="AF34" s="90">
        <v>0</v>
      </c>
      <c r="AG34" s="90">
        <v>0.04</v>
      </c>
      <c r="AH34" s="90">
        <v>0.5</v>
      </c>
      <c r="AI34" s="90">
        <v>2.31</v>
      </c>
      <c r="AJ34" s="1047">
        <f t="shared" si="21"/>
        <v>0</v>
      </c>
      <c r="AO34" s="553"/>
      <c r="AS34" s="898" t="s">
        <v>1349</v>
      </c>
      <c r="AT34" s="26" t="s">
        <v>2306</v>
      </c>
    </row>
    <row r="35" spans="1:46" ht="24.95" customHeight="1" x14ac:dyDescent="0.2">
      <c r="A35" s="1040" t="s">
        <v>2321</v>
      </c>
      <c r="B35" s="1054" t="s">
        <v>2307</v>
      </c>
      <c r="C35" s="1055" t="s">
        <v>105</v>
      </c>
      <c r="D35" s="708">
        <v>91.449999999999989</v>
      </c>
      <c r="E35" s="90">
        <v>92.6</v>
      </c>
      <c r="F35" s="642">
        <f>VLOOKUP($C35,'[3]Bieu 03_CTKH'!$C$8:$AN$63,'[3]Bieu 03_CTKH'!F$3,0)</f>
        <v>91.449999999999989</v>
      </c>
      <c r="G35" s="642">
        <f>VLOOKUP($C35,'[3]Bieu 03_CTKH'!$C$8:$AN$63,'[3]Bieu 03_CTKH'!G$3,0)</f>
        <v>1.1500000000000057</v>
      </c>
      <c r="H35" s="643">
        <f>VLOOKUP($C35,'[3]Bieu 03_CTKH'!$C$8:$AN$63,'[3]Bieu 03_CTKH'!H$3,0)</f>
        <v>26.510000000000005</v>
      </c>
      <c r="I35" s="633">
        <f>VLOOKUP($C35,'[3]Bieu 03_CTKH'!$C$8:$AN$63,'[3]Bieu 03_CTKH'!I$3,0)</f>
        <v>2.5297850775463813</v>
      </c>
      <c r="J35" s="642">
        <f>VLOOKUP($C35,'[3]Bieu 03_CTKH'!$C$8:$AN$63,'[3]Bieu 03_CTKH'!J$3,0)</f>
        <v>0</v>
      </c>
      <c r="K35" s="90">
        <v>2.1800000000000002</v>
      </c>
      <c r="L35" s="90">
        <v>1.97</v>
      </c>
      <c r="M35" s="90">
        <v>9</v>
      </c>
      <c r="N35" s="90">
        <v>0.27</v>
      </c>
      <c r="O35" s="90">
        <v>0.04</v>
      </c>
      <c r="P35" s="90">
        <v>1.75</v>
      </c>
      <c r="Q35" s="90">
        <v>0.04</v>
      </c>
      <c r="R35" s="90">
        <v>7.0000000000000007E-2</v>
      </c>
      <c r="S35" s="90">
        <v>0.76</v>
      </c>
      <c r="T35" s="90">
        <v>11.65</v>
      </c>
      <c r="U35" s="90">
        <v>2.91</v>
      </c>
      <c r="V35" s="90">
        <v>3.62</v>
      </c>
      <c r="W35" s="90">
        <v>0.05</v>
      </c>
      <c r="X35" s="90">
        <v>0.09</v>
      </c>
      <c r="Y35" s="90">
        <v>24.67</v>
      </c>
      <c r="Z35" s="90">
        <v>4.05</v>
      </c>
      <c r="AA35" s="90">
        <v>0.11</v>
      </c>
      <c r="AB35" s="90">
        <v>4.0999999999999996</v>
      </c>
      <c r="AC35" s="90">
        <v>0.04</v>
      </c>
      <c r="AD35" s="90">
        <v>1.82</v>
      </c>
      <c r="AE35" s="90">
        <v>19.73</v>
      </c>
      <c r="AF35" s="90">
        <v>0.28000000000000003</v>
      </c>
      <c r="AG35" s="90">
        <v>0.16</v>
      </c>
      <c r="AH35" s="90">
        <v>2.5</v>
      </c>
      <c r="AI35" s="90">
        <v>0.74</v>
      </c>
      <c r="AJ35" s="1047">
        <f t="shared" si="21"/>
        <v>0</v>
      </c>
      <c r="AO35" s="553"/>
      <c r="AS35" s="898" t="s">
        <v>1349</v>
      </c>
      <c r="AT35" s="26" t="s">
        <v>2307</v>
      </c>
    </row>
    <row r="36" spans="1:46" ht="24.95" customHeight="1" x14ac:dyDescent="0.2">
      <c r="A36" s="1040" t="s">
        <v>2321</v>
      </c>
      <c r="B36" s="1054" t="s">
        <v>2308</v>
      </c>
      <c r="C36" s="1055" t="s">
        <v>107</v>
      </c>
      <c r="D36" s="708">
        <v>315.39999999999998</v>
      </c>
      <c r="E36" s="90">
        <v>327.04000000000002</v>
      </c>
      <c r="F36" s="642">
        <f>VLOOKUP($C36,'[3]Bieu 03_CTKH'!$C$8:$AN$63,'[3]Bieu 03_CTKH'!F$3,0)</f>
        <v>315.39999999999998</v>
      </c>
      <c r="G36" s="642">
        <f>VLOOKUP($C36,'[3]Bieu 03_CTKH'!$C$8:$AN$63,'[3]Bieu 03_CTKH'!G$3,0)</f>
        <v>13.520000000000039</v>
      </c>
      <c r="H36" s="643">
        <f>VLOOKUP($C36,'[3]Bieu 03_CTKH'!$C$8:$AN$63,'[3]Bieu 03_CTKH'!H$3,0)</f>
        <v>57.610000000000014</v>
      </c>
      <c r="I36" s="633">
        <f>VLOOKUP($C36,'[3]Bieu 03_CTKH'!$C$8:$AN$63,'[3]Bieu 03_CTKH'!I$3,0)</f>
        <v>8.9859277290124826</v>
      </c>
      <c r="J36" s="642">
        <f>VLOOKUP($C36,'[3]Bieu 03_CTKH'!$C$8:$AN$63,'[3]Bieu 03_CTKH'!J$3,0)</f>
        <v>0</v>
      </c>
      <c r="K36" s="90">
        <v>32.53</v>
      </c>
      <c r="L36" s="90">
        <v>10.02</v>
      </c>
      <c r="M36" s="90">
        <v>16.02</v>
      </c>
      <c r="N36" s="90">
        <v>1.98</v>
      </c>
      <c r="O36" s="90">
        <v>20.29</v>
      </c>
      <c r="P36" s="90">
        <v>7.78</v>
      </c>
      <c r="Q36" s="90">
        <v>6.33</v>
      </c>
      <c r="R36" s="90">
        <v>3.55</v>
      </c>
      <c r="S36" s="90">
        <v>7.29</v>
      </c>
      <c r="T36" s="90">
        <v>61.5</v>
      </c>
      <c r="U36" s="90">
        <v>31.1</v>
      </c>
      <c r="V36" s="90">
        <v>14.950000000000001</v>
      </c>
      <c r="W36" s="90">
        <v>3.8</v>
      </c>
      <c r="X36" s="90">
        <v>2.71</v>
      </c>
      <c r="Y36" s="90">
        <v>21.03</v>
      </c>
      <c r="Z36" s="90">
        <v>9.09</v>
      </c>
      <c r="AA36" s="90">
        <v>3.46</v>
      </c>
      <c r="AB36" s="90">
        <v>18.8</v>
      </c>
      <c r="AC36" s="90">
        <v>3.69</v>
      </c>
      <c r="AD36" s="90">
        <v>6.32</v>
      </c>
      <c r="AE36" s="90">
        <v>7.18</v>
      </c>
      <c r="AF36" s="90">
        <v>3.65</v>
      </c>
      <c r="AG36" s="90">
        <v>9.02</v>
      </c>
      <c r="AH36" s="90">
        <v>12.77</v>
      </c>
      <c r="AI36" s="90">
        <v>12.18</v>
      </c>
      <c r="AJ36" s="1047">
        <f t="shared" si="21"/>
        <v>0</v>
      </c>
      <c r="AO36" s="553"/>
      <c r="AS36" s="898" t="s">
        <v>1349</v>
      </c>
      <c r="AT36" s="26" t="s">
        <v>2308</v>
      </c>
    </row>
    <row r="37" spans="1:46" ht="24.95" customHeight="1" x14ac:dyDescent="0.2">
      <c r="A37" s="1040" t="s">
        <v>2321</v>
      </c>
      <c r="B37" s="1054" t="s">
        <v>2309</v>
      </c>
      <c r="C37" s="1055" t="s">
        <v>109</v>
      </c>
      <c r="D37" s="708">
        <v>150.38999999999999</v>
      </c>
      <c r="E37" s="90">
        <v>150.38999999999999</v>
      </c>
      <c r="F37" s="642">
        <f>VLOOKUP($C37,'[3]Bieu 03_CTKH'!$C$8:$AN$63,'[3]Bieu 03_CTKH'!F$3,0)</f>
        <v>150.38999999999999</v>
      </c>
      <c r="G37" s="642">
        <f>VLOOKUP($C37,'[3]Bieu 03_CTKH'!$C$8:$AN$63,'[3]Bieu 03_CTKH'!G$3,0)</f>
        <v>0</v>
      </c>
      <c r="H37" s="641">
        <f>VLOOKUP($C37,'[3]Bieu 03_CTKH'!$C$8:$AN$63,'[3]Bieu 03_CTKH'!H$3,0)</f>
        <v>3.2599999999999909</v>
      </c>
      <c r="I37" s="633">
        <f>VLOOKUP($C37,'[3]Bieu 03_CTKH'!$C$8:$AN$63,'[3]Bieu 03_CTKH'!I$3,0)</f>
        <v>4.1085785940842365</v>
      </c>
      <c r="J37" s="642">
        <f>VLOOKUP($C37,'[3]Bieu 03_CTKH'!$C$8:$AN$63,'[3]Bieu 03_CTKH'!J$3,0)</f>
        <v>0</v>
      </c>
      <c r="K37" s="90">
        <v>0.57999999999999996</v>
      </c>
      <c r="L37" s="90">
        <v>0.33</v>
      </c>
      <c r="M37" s="90">
        <v>1.1200000000000001</v>
      </c>
      <c r="N37" s="90">
        <v>0</v>
      </c>
      <c r="O37" s="90">
        <v>0</v>
      </c>
      <c r="P37" s="90">
        <v>3.64</v>
      </c>
      <c r="Q37" s="90">
        <v>0</v>
      </c>
      <c r="R37" s="90">
        <v>0</v>
      </c>
      <c r="S37" s="90">
        <v>0</v>
      </c>
      <c r="T37" s="90">
        <v>1.46</v>
      </c>
      <c r="U37" s="90">
        <v>0</v>
      </c>
      <c r="V37" s="90">
        <v>120.88</v>
      </c>
      <c r="W37" s="90">
        <v>1.28</v>
      </c>
      <c r="X37" s="90">
        <v>0</v>
      </c>
      <c r="Y37" s="90">
        <v>1.06</v>
      </c>
      <c r="Z37" s="90">
        <v>0</v>
      </c>
      <c r="AA37" s="90">
        <v>0.26</v>
      </c>
      <c r="AB37" s="90">
        <v>12.6</v>
      </c>
      <c r="AC37" s="90">
        <v>0</v>
      </c>
      <c r="AD37" s="90">
        <v>0</v>
      </c>
      <c r="AE37" s="90">
        <v>5.22</v>
      </c>
      <c r="AF37" s="90">
        <v>0.02</v>
      </c>
      <c r="AG37" s="90">
        <v>0</v>
      </c>
      <c r="AH37" s="90">
        <v>1.94</v>
      </c>
      <c r="AI37" s="90">
        <v>0</v>
      </c>
      <c r="AJ37" s="1047">
        <f t="shared" si="21"/>
        <v>0</v>
      </c>
      <c r="AO37" s="553"/>
      <c r="AS37" s="898" t="s">
        <v>1349</v>
      </c>
      <c r="AT37" s="26" t="s">
        <v>2309</v>
      </c>
    </row>
    <row r="38" spans="1:46" s="91" customFormat="1" ht="24.95" customHeight="1" x14ac:dyDescent="0.2">
      <c r="A38" s="1040" t="s">
        <v>2321</v>
      </c>
      <c r="B38" s="1054" t="s">
        <v>2310</v>
      </c>
      <c r="C38" s="1055" t="s">
        <v>111</v>
      </c>
      <c r="D38" s="708">
        <v>17.979999999999997</v>
      </c>
      <c r="E38" s="90">
        <v>18.959999999999997</v>
      </c>
      <c r="F38" s="642">
        <f>VLOOKUP($C38,'[3]Bieu 03_CTKH'!$C$8:$AN$63,'[3]Bieu 03_CTKH'!F$3,0)</f>
        <v>17.979999999999997</v>
      </c>
      <c r="G38" s="642">
        <f>VLOOKUP($C38,'[3]Bieu 03_CTKH'!$C$8:$AN$63,'[3]Bieu 03_CTKH'!G$3,0)</f>
        <v>0.96999999999999886</v>
      </c>
      <c r="H38" s="643">
        <f>VLOOKUP($C38,'[3]Bieu 03_CTKH'!$C$8:$AN$63,'[3]Bieu 03_CTKH'!H$3,0)</f>
        <v>9.27</v>
      </c>
      <c r="I38" s="633">
        <f>VLOOKUP($C38,'[3]Bieu 03_CTKH'!$C$8:$AN$63,'[3]Bieu 03_CTKH'!I$3,0)</f>
        <v>0.51770439761883291</v>
      </c>
      <c r="J38" s="642">
        <f>VLOOKUP($C38,'[3]Bieu 03_CTKH'!$C$8:$AN$63,'[3]Bieu 03_CTKH'!J$3,0)</f>
        <v>0</v>
      </c>
      <c r="K38" s="90">
        <v>0.25</v>
      </c>
      <c r="L38" s="90">
        <v>0.28999999999999998</v>
      </c>
      <c r="M38" s="90">
        <v>0.02</v>
      </c>
      <c r="N38" s="90">
        <v>1.52</v>
      </c>
      <c r="O38" s="90">
        <v>0</v>
      </c>
      <c r="P38" s="90">
        <v>0.41</v>
      </c>
      <c r="Q38" s="90">
        <v>0</v>
      </c>
      <c r="R38" s="90">
        <v>0.73</v>
      </c>
      <c r="S38" s="90">
        <v>5.47</v>
      </c>
      <c r="T38" s="90">
        <v>0.01</v>
      </c>
      <c r="U38" s="90">
        <v>0.04</v>
      </c>
      <c r="V38" s="90">
        <v>7.830000000000001</v>
      </c>
      <c r="W38" s="90">
        <v>0.02</v>
      </c>
      <c r="X38" s="90">
        <v>0</v>
      </c>
      <c r="Y38" s="90">
        <v>0.79</v>
      </c>
      <c r="Z38" s="90">
        <v>0</v>
      </c>
      <c r="AA38" s="90">
        <v>0.52</v>
      </c>
      <c r="AB38" s="90">
        <v>0</v>
      </c>
      <c r="AC38" s="90">
        <v>0.33</v>
      </c>
      <c r="AD38" s="90">
        <v>0.06</v>
      </c>
      <c r="AE38" s="90">
        <v>0.01</v>
      </c>
      <c r="AF38" s="90">
        <v>0.04</v>
      </c>
      <c r="AG38" s="90">
        <v>0.57999999999999996</v>
      </c>
      <c r="AH38" s="90">
        <v>0</v>
      </c>
      <c r="AI38" s="90">
        <v>0.04</v>
      </c>
      <c r="AJ38" s="1047">
        <f t="shared" si="21"/>
        <v>0</v>
      </c>
      <c r="AO38" s="553"/>
      <c r="AS38" s="898" t="s">
        <v>1349</v>
      </c>
      <c r="AT38" s="26" t="s">
        <v>2310</v>
      </c>
    </row>
    <row r="39" spans="1:46" s="91" customFormat="1" ht="28.5" customHeight="1" x14ac:dyDescent="0.2">
      <c r="A39" s="1040" t="s">
        <v>2321</v>
      </c>
      <c r="B39" s="1054" t="s">
        <v>2311</v>
      </c>
      <c r="C39" s="1055" t="s">
        <v>113</v>
      </c>
      <c r="D39" s="708">
        <v>3.1399999999999992</v>
      </c>
      <c r="E39" s="90">
        <v>3.1399999999999992</v>
      </c>
      <c r="F39" s="642">
        <f>VLOOKUP($C39,'[3]Bieu 03_CTKH'!$C$8:$AN$63,'[3]Bieu 03_CTKH'!F$3,0)</f>
        <v>3.1399999999999992</v>
      </c>
      <c r="G39" s="642">
        <f>VLOOKUP($C39,'[3]Bieu 03_CTKH'!$C$8:$AN$63,'[3]Bieu 03_CTKH'!G$3,0)</f>
        <v>0</v>
      </c>
      <c r="H39" s="641">
        <f>VLOOKUP($C39,'[3]Bieu 03_CTKH'!$C$8:$AN$63,'[3]Bieu 03_CTKH'!H$3,0)</f>
        <v>-2.0000000000000018E-2</v>
      </c>
      <c r="I39" s="633">
        <f>VLOOKUP($C39,'[3]Bieu 03_CTKH'!$C$8:$AN$63,'[3]Bieu 03_CTKH'!I$3,0)</f>
        <v>8.5783208893041432E-2</v>
      </c>
      <c r="J39" s="642" t="str">
        <f>VLOOKUP($C39,'[3]Bieu 03_CTKH'!$C$8:$AN$63,'[3]Bieu 03_CTKH'!J$3,0)</f>
        <v>in</v>
      </c>
      <c r="K39" s="90">
        <v>0.47</v>
      </c>
      <c r="L39" s="90">
        <v>0.01</v>
      </c>
      <c r="M39" s="90">
        <v>0</v>
      </c>
      <c r="N39" s="90">
        <v>0.02</v>
      </c>
      <c r="O39" s="90">
        <v>7.0000000000000007E-2</v>
      </c>
      <c r="P39" s="90">
        <v>0.03</v>
      </c>
      <c r="Q39" s="90">
        <v>0</v>
      </c>
      <c r="R39" s="90">
        <v>0.01</v>
      </c>
      <c r="S39" s="90">
        <v>0.05</v>
      </c>
      <c r="T39" s="90">
        <v>0.05</v>
      </c>
      <c r="U39" s="90">
        <v>0.12</v>
      </c>
      <c r="V39" s="90">
        <v>0.11</v>
      </c>
      <c r="W39" s="90">
        <v>1.1000000000000001</v>
      </c>
      <c r="X39" s="90">
        <v>0.02</v>
      </c>
      <c r="Y39" s="90">
        <v>0.25</v>
      </c>
      <c r="Z39" s="90">
        <v>0.02</v>
      </c>
      <c r="AA39" s="90">
        <v>0.01</v>
      </c>
      <c r="AB39" s="90">
        <v>7.0000000000000007E-2</v>
      </c>
      <c r="AC39" s="90">
        <v>0.09</v>
      </c>
      <c r="AD39" s="90">
        <v>0</v>
      </c>
      <c r="AE39" s="90">
        <v>0</v>
      </c>
      <c r="AF39" s="90">
        <v>0.01</v>
      </c>
      <c r="AG39" s="90">
        <v>0.05</v>
      </c>
      <c r="AH39" s="90">
        <v>0.01</v>
      </c>
      <c r="AI39" s="90">
        <v>0.56999999999999995</v>
      </c>
      <c r="AJ39" s="1047">
        <f t="shared" si="21"/>
        <v>0</v>
      </c>
      <c r="AO39" s="553"/>
      <c r="AS39" s="898" t="s">
        <v>1349</v>
      </c>
      <c r="AT39" s="26" t="s">
        <v>2311</v>
      </c>
    </row>
    <row r="40" spans="1:46" s="88" customFormat="1" ht="25.5" hidden="1" x14ac:dyDescent="0.2">
      <c r="A40" s="73"/>
      <c r="B40" s="84" t="s">
        <v>2312</v>
      </c>
      <c r="C40" s="85" t="s">
        <v>115</v>
      </c>
      <c r="D40" s="82">
        <v>0</v>
      </c>
      <c r="E40" s="82">
        <v>0</v>
      </c>
      <c r="F40" s="640">
        <f>VLOOKUP($C40,'[3]Bieu 03_CTKH'!$C$8:$AN$63,'[3]Bieu 03_CTKH'!F$3,0)</f>
        <v>0</v>
      </c>
      <c r="G40" s="640">
        <f>VLOOKUP($C40,'[3]Bieu 03_CTKH'!$C$8:$AN$63,'[3]Bieu 03_CTKH'!G$3,0)</f>
        <v>0</v>
      </c>
      <c r="H40" s="641">
        <f>VLOOKUP($C40,'[3]Bieu 03_CTKH'!$C$8:$AN$63,'[3]Bieu 03_CTKH'!H$3,0)</f>
        <v>0</v>
      </c>
      <c r="I40" s="640">
        <f>VLOOKUP($C40,'[3]Bieu 03_CTKH'!$C$8:$AN$63,'[3]Bieu 03_CTKH'!I$3,0)</f>
        <v>0</v>
      </c>
      <c r="J40" s="640">
        <f>VLOOKUP($C40,'[3]Bieu 03_CTKH'!$C$8:$AN$63,'[3]Bieu 03_CTKH'!J$3,0)</f>
        <v>0</v>
      </c>
      <c r="K40" s="82">
        <v>0</v>
      </c>
      <c r="L40" s="82">
        <v>0</v>
      </c>
      <c r="M40" s="82">
        <v>0</v>
      </c>
      <c r="N40" s="82">
        <v>0</v>
      </c>
      <c r="O40" s="82">
        <v>0</v>
      </c>
      <c r="P40" s="82">
        <v>0</v>
      </c>
      <c r="Q40" s="82">
        <v>0</v>
      </c>
      <c r="R40" s="82" t="s">
        <v>1349</v>
      </c>
      <c r="S40" s="82">
        <v>0</v>
      </c>
      <c r="T40" s="82">
        <v>0</v>
      </c>
      <c r="U40" s="82">
        <v>0</v>
      </c>
      <c r="V40" s="82">
        <v>0</v>
      </c>
      <c r="W40" s="82">
        <v>0</v>
      </c>
      <c r="X40" s="82">
        <v>0</v>
      </c>
      <c r="Y40" s="82">
        <v>0</v>
      </c>
      <c r="Z40" s="82">
        <v>0</v>
      </c>
      <c r="AA40" s="82">
        <v>0</v>
      </c>
      <c r="AB40" s="82">
        <v>0</v>
      </c>
      <c r="AC40" s="82">
        <v>0</v>
      </c>
      <c r="AD40" s="82">
        <v>0</v>
      </c>
      <c r="AE40" s="82">
        <v>0</v>
      </c>
      <c r="AF40" s="82">
        <v>0</v>
      </c>
      <c r="AG40" s="82">
        <v>0</v>
      </c>
      <c r="AH40" s="82">
        <v>0</v>
      </c>
      <c r="AI40" s="82">
        <v>0</v>
      </c>
      <c r="AJ40" s="68">
        <v>0</v>
      </c>
      <c r="AK40" s="88">
        <v>0</v>
      </c>
      <c r="AL40" s="88">
        <v>0</v>
      </c>
      <c r="AM40" s="88">
        <v>0</v>
      </c>
      <c r="AN40" s="88">
        <v>0</v>
      </c>
      <c r="AS40" s="26"/>
      <c r="AT40" s="26" t="s">
        <v>2312</v>
      </c>
    </row>
    <row r="41" spans="1:46" s="91" customFormat="1" ht="24.95" customHeight="1" x14ac:dyDescent="0.2">
      <c r="A41" s="1040" t="s">
        <v>2321</v>
      </c>
      <c r="B41" s="1041" t="s">
        <v>1287</v>
      </c>
      <c r="C41" s="1040" t="s">
        <v>117</v>
      </c>
      <c r="D41" s="708">
        <v>11.76</v>
      </c>
      <c r="E41" s="90">
        <v>11.779999999999998</v>
      </c>
      <c r="F41" s="642">
        <f>VLOOKUP($C41,'[3]Bieu 03_CTKH'!$C$8:$AN$63,'[3]Bieu 03_CTKH'!F$3,0)</f>
        <v>11.76</v>
      </c>
      <c r="G41" s="642">
        <f>VLOOKUP($C41,'[3]Bieu 03_CTKH'!$C$8:$AN$63,'[3]Bieu 03_CTKH'!G$3,0)</f>
        <v>1.9999999999997797E-2</v>
      </c>
      <c r="H41" s="643">
        <f>VLOOKUP($C41,'[3]Bieu 03_CTKH'!$C$8:$AN$63,'[3]Bieu 03_CTKH'!H$3,0)</f>
        <v>1.9399999999999995</v>
      </c>
      <c r="I41" s="633">
        <f>VLOOKUP($C41,'[3]Bieu 03_CTKH'!$C$8:$AN$63,'[3]Bieu 03_CTKH'!I$3,0)</f>
        <v>0.32182363081529558</v>
      </c>
      <c r="J41" s="642">
        <f>VLOOKUP($C41,'[3]Bieu 03_CTKH'!$C$8:$AN$63,'[3]Bieu 03_CTKH'!J$3,0)</f>
        <v>0</v>
      </c>
      <c r="K41" s="72">
        <v>0</v>
      </c>
      <c r="L41" s="72">
        <v>0.25</v>
      </c>
      <c r="M41" s="72">
        <v>0.02</v>
      </c>
      <c r="N41" s="72">
        <v>0.47</v>
      </c>
      <c r="O41" s="72">
        <v>0</v>
      </c>
      <c r="P41" s="72">
        <v>2.25</v>
      </c>
      <c r="Q41" s="72">
        <v>0</v>
      </c>
      <c r="R41" s="72">
        <v>0</v>
      </c>
      <c r="S41" s="72">
        <v>0.35</v>
      </c>
      <c r="T41" s="72">
        <v>0</v>
      </c>
      <c r="U41" s="72">
        <v>0</v>
      </c>
      <c r="V41" s="72">
        <v>0</v>
      </c>
      <c r="W41" s="72">
        <v>1.06</v>
      </c>
      <c r="X41" s="72">
        <v>0.35</v>
      </c>
      <c r="Y41" s="72">
        <v>5.51</v>
      </c>
      <c r="Z41" s="72">
        <v>0</v>
      </c>
      <c r="AA41" s="72">
        <v>0</v>
      </c>
      <c r="AB41" s="72">
        <v>0</v>
      </c>
      <c r="AC41" s="72">
        <v>0</v>
      </c>
      <c r="AD41" s="72">
        <v>0.54</v>
      </c>
      <c r="AE41" s="72">
        <v>0</v>
      </c>
      <c r="AF41" s="72">
        <v>0</v>
      </c>
      <c r="AG41" s="72">
        <v>0</v>
      </c>
      <c r="AH41" s="72">
        <v>0</v>
      </c>
      <c r="AI41" s="72">
        <v>0.98</v>
      </c>
      <c r="AJ41" s="1047">
        <f>SUM(K41:AI41)-E41</f>
        <v>0</v>
      </c>
      <c r="AO41" s="553"/>
      <c r="AS41" s="898" t="s">
        <v>1349</v>
      </c>
      <c r="AT41" s="26" t="s">
        <v>1287</v>
      </c>
    </row>
    <row r="42" spans="1:46" s="91" customFormat="1" ht="27.75" customHeight="1" x14ac:dyDescent="0.2">
      <c r="A42" s="1040" t="s">
        <v>2321</v>
      </c>
      <c r="B42" s="1041" t="s">
        <v>1288</v>
      </c>
      <c r="C42" s="1040" t="s">
        <v>119</v>
      </c>
      <c r="D42" s="708">
        <v>21.479999999999997</v>
      </c>
      <c r="E42" s="90">
        <v>21.479999999999997</v>
      </c>
      <c r="F42" s="642">
        <f>VLOOKUP($C42,'[3]Bieu 03_CTKH'!$C$8:$AN$63,'[3]Bieu 03_CTKH'!F$3,0)</f>
        <v>21.479999999999997</v>
      </c>
      <c r="G42" s="642">
        <f>VLOOKUP($C42,'[3]Bieu 03_CTKH'!$C$8:$AN$63,'[3]Bieu 03_CTKH'!G$3,0)</f>
        <v>0</v>
      </c>
      <c r="H42" s="641">
        <f>VLOOKUP($C42,'[3]Bieu 03_CTKH'!$C$8:$AN$63,'[3]Bieu 03_CTKH'!H$3,0)</f>
        <v>0</v>
      </c>
      <c r="I42" s="633">
        <f>VLOOKUP($C42,'[3]Bieu 03_CTKH'!$C$8:$AN$63,'[3]Bieu 03_CTKH'!I$3,0)</f>
        <v>0.58682271561227084</v>
      </c>
      <c r="J42" s="642" t="str">
        <f>VLOOKUP($C42,'[3]Bieu 03_CTKH'!$C$8:$AN$63,'[3]Bieu 03_CTKH'!J$3,0)</f>
        <v>in</v>
      </c>
      <c r="K42" s="72">
        <v>0</v>
      </c>
      <c r="L42" s="72">
        <v>0.31</v>
      </c>
      <c r="M42" s="72">
        <v>0</v>
      </c>
      <c r="N42" s="72">
        <v>0</v>
      </c>
      <c r="O42" s="72">
        <v>0</v>
      </c>
      <c r="P42" s="72">
        <v>0</v>
      </c>
      <c r="Q42" s="72">
        <v>0</v>
      </c>
      <c r="R42" s="72">
        <v>0</v>
      </c>
      <c r="S42" s="72">
        <v>0.31</v>
      </c>
      <c r="T42" s="72">
        <v>0</v>
      </c>
      <c r="U42" s="72">
        <v>0</v>
      </c>
      <c r="V42" s="72">
        <v>0.18</v>
      </c>
      <c r="W42" s="72">
        <v>0</v>
      </c>
      <c r="X42" s="72">
        <v>0</v>
      </c>
      <c r="Y42" s="72">
        <v>0.35</v>
      </c>
      <c r="Z42" s="72">
        <v>0</v>
      </c>
      <c r="AA42" s="72">
        <v>0</v>
      </c>
      <c r="AB42" s="72">
        <v>0</v>
      </c>
      <c r="AC42" s="72">
        <v>0</v>
      </c>
      <c r="AD42" s="72">
        <v>0</v>
      </c>
      <c r="AE42" s="72">
        <v>0</v>
      </c>
      <c r="AF42" s="72">
        <v>0</v>
      </c>
      <c r="AG42" s="72">
        <v>0</v>
      </c>
      <c r="AH42" s="72">
        <v>20.329999999999998</v>
      </c>
      <c r="AI42" s="72">
        <v>0</v>
      </c>
      <c r="AJ42" s="1047">
        <f>SUM(K42:AI42)-E42</f>
        <v>0</v>
      </c>
      <c r="AO42" s="553"/>
      <c r="AS42" s="898" t="s">
        <v>1349</v>
      </c>
      <c r="AT42" s="26" t="s">
        <v>1288</v>
      </c>
    </row>
    <row r="43" spans="1:46" s="91" customFormat="1" ht="24.95" customHeight="1" x14ac:dyDescent="0.2">
      <c r="A43" s="1040" t="s">
        <v>2321</v>
      </c>
      <c r="B43" s="1041" t="s">
        <v>1289</v>
      </c>
      <c r="C43" s="1040" t="s">
        <v>121</v>
      </c>
      <c r="D43" s="708">
        <v>181.87999999999997</v>
      </c>
      <c r="E43" s="90">
        <v>181.61999999999998</v>
      </c>
      <c r="F43" s="642">
        <f>VLOOKUP($C43,'[3]Bieu 03_CTKH'!$C$8:$AN$63,'[3]Bieu 03_CTKH'!F$3,0)</f>
        <v>181.87999999999997</v>
      </c>
      <c r="G43" s="642">
        <f>VLOOKUP($C43,'[3]Bieu 03_CTKH'!$C$8:$AN$63,'[3]Bieu 03_CTKH'!G$3,0)</f>
        <v>-0.43999999999999773</v>
      </c>
      <c r="H43" s="643">
        <f>VLOOKUP($C43,'[3]Bieu 03_CTKH'!$C$8:$AN$63,'[3]Bieu 03_CTKH'!H$3,0)</f>
        <v>0.25</v>
      </c>
      <c r="I43" s="633">
        <f>VLOOKUP($C43,'[3]Bieu 03_CTKH'!$C$8:$AN$63,'[3]Bieu 03_CTKH'!I$3,0)</f>
        <v>4.9568488603673373</v>
      </c>
      <c r="J43" s="642">
        <f>VLOOKUP($C43,'[3]Bieu 03_CTKH'!$C$8:$AN$63,'[3]Bieu 03_CTKH'!J$3,0)</f>
        <v>0</v>
      </c>
      <c r="K43" s="72">
        <v>2.37</v>
      </c>
      <c r="L43" s="72">
        <v>1.17</v>
      </c>
      <c r="M43" s="72">
        <v>5.59</v>
      </c>
      <c r="N43" s="72">
        <v>4.42</v>
      </c>
      <c r="O43" s="72">
        <v>11.53</v>
      </c>
      <c r="P43" s="72">
        <v>4.72</v>
      </c>
      <c r="Q43" s="72">
        <v>10.94</v>
      </c>
      <c r="R43" s="72">
        <v>1.87</v>
      </c>
      <c r="S43" s="72">
        <v>1.65</v>
      </c>
      <c r="T43" s="72">
        <v>1.43</v>
      </c>
      <c r="U43" s="72">
        <v>1.05</v>
      </c>
      <c r="V43" s="72">
        <v>53.459999999999994</v>
      </c>
      <c r="W43" s="72">
        <v>0.41</v>
      </c>
      <c r="X43" s="72">
        <v>5.05</v>
      </c>
      <c r="Y43" s="72">
        <v>21.25</v>
      </c>
      <c r="Z43" s="72">
        <v>32.94</v>
      </c>
      <c r="AA43" s="72">
        <v>0.72</v>
      </c>
      <c r="AB43" s="72">
        <v>2.02</v>
      </c>
      <c r="AC43" s="72">
        <v>7.63</v>
      </c>
      <c r="AD43" s="72">
        <v>3.61</v>
      </c>
      <c r="AE43" s="72">
        <v>2.5099999999999998</v>
      </c>
      <c r="AF43" s="72">
        <v>0.79</v>
      </c>
      <c r="AG43" s="72">
        <v>1.91</v>
      </c>
      <c r="AH43" s="72">
        <v>0.81</v>
      </c>
      <c r="AI43" s="72">
        <v>1.77</v>
      </c>
      <c r="AJ43" s="1047">
        <f>SUM(K43:AI43)-E43</f>
        <v>0</v>
      </c>
      <c r="AO43" s="553"/>
      <c r="AS43" s="898" t="s">
        <v>1349</v>
      </c>
      <c r="AT43" s="26" t="s">
        <v>1289</v>
      </c>
    </row>
    <row r="44" spans="1:46" s="91" customFormat="1" ht="28.5" customHeight="1" x14ac:dyDescent="0.2">
      <c r="A44" s="1040" t="s">
        <v>2321</v>
      </c>
      <c r="B44" s="1041" t="s">
        <v>2313</v>
      </c>
      <c r="C44" s="1040" t="s">
        <v>123</v>
      </c>
      <c r="D44" s="708">
        <v>223.06</v>
      </c>
      <c r="E44" s="90">
        <v>223.43</v>
      </c>
      <c r="F44" s="642">
        <f>VLOOKUP($C44,'[3]Bieu 03_CTKH'!$C$8:$AN$63,'[3]Bieu 03_CTKH'!F$3,0)</f>
        <v>223.06</v>
      </c>
      <c r="G44" s="642">
        <f>VLOOKUP($C44,'[3]Bieu 03_CTKH'!$C$8:$AN$63,'[3]Bieu 03_CTKH'!G$3,0)</f>
        <v>-0.43000000000000682</v>
      </c>
      <c r="H44" s="643">
        <f>VLOOKUP($C44,'[3]Bieu 03_CTKH'!$C$8:$AN$63,'[3]Bieu 03_CTKH'!H$3,0)</f>
        <v>-4.6299999999999955</v>
      </c>
      <c r="I44" s="633">
        <f>VLOOKUP($C44,'[3]Bieu 03_CTKH'!$C$8:$AN$63,'[3]Bieu 03_CTKH'!I$3,0)</f>
        <v>6.0821387884897513</v>
      </c>
      <c r="J44" s="642" t="str">
        <f>VLOOKUP($C44,'[3]Bieu 03_CTKH'!$C$8:$AN$63,'[3]Bieu 03_CTKH'!J$3,0)</f>
        <v>in</v>
      </c>
      <c r="K44" s="72">
        <v>0.02</v>
      </c>
      <c r="L44" s="72">
        <v>3.05</v>
      </c>
      <c r="M44" s="72">
        <v>9.2100000000000009</v>
      </c>
      <c r="N44" s="72">
        <v>10.029999999999999</v>
      </c>
      <c r="O44" s="72">
        <v>7.11</v>
      </c>
      <c r="P44" s="72">
        <v>6.67</v>
      </c>
      <c r="Q44" s="72">
        <v>10.38</v>
      </c>
      <c r="R44" s="72">
        <v>33.549999999999997</v>
      </c>
      <c r="S44" s="72">
        <v>30.86</v>
      </c>
      <c r="T44" s="72">
        <v>2.02</v>
      </c>
      <c r="U44" s="72">
        <v>0.25</v>
      </c>
      <c r="V44" s="72">
        <v>10.62</v>
      </c>
      <c r="W44" s="72">
        <v>0.84</v>
      </c>
      <c r="X44" s="72">
        <v>7.11</v>
      </c>
      <c r="Y44" s="72">
        <v>7.76</v>
      </c>
      <c r="Z44" s="72">
        <v>52.15</v>
      </c>
      <c r="AA44" s="72">
        <v>5.03</v>
      </c>
      <c r="AB44" s="72">
        <v>1.44</v>
      </c>
      <c r="AC44" s="72">
        <v>10.039999999999999</v>
      </c>
      <c r="AD44" s="72">
        <v>4.2699999999999996</v>
      </c>
      <c r="AE44" s="72">
        <v>1.94</v>
      </c>
      <c r="AF44" s="72">
        <v>3.49</v>
      </c>
      <c r="AG44" s="72">
        <v>2.92</v>
      </c>
      <c r="AH44" s="72">
        <v>2.5299999999999998</v>
      </c>
      <c r="AI44" s="72">
        <v>0.14000000000000001</v>
      </c>
      <c r="AJ44" s="1047">
        <f>SUM(K44:AI44)-E44</f>
        <v>0</v>
      </c>
      <c r="AO44" s="553"/>
      <c r="AS44" s="898" t="s">
        <v>1349</v>
      </c>
      <c r="AT44" s="26" t="s">
        <v>2313</v>
      </c>
    </row>
    <row r="45" spans="1:46" s="92" customFormat="1" ht="25.5" hidden="1" x14ac:dyDescent="0.2">
      <c r="A45" s="73"/>
      <c r="B45" s="84" t="s">
        <v>2314</v>
      </c>
      <c r="C45" s="85" t="s">
        <v>125</v>
      </c>
      <c r="D45" s="82">
        <v>0</v>
      </c>
      <c r="E45" s="82">
        <v>0.01</v>
      </c>
      <c r="F45" s="640">
        <f>VLOOKUP($C45,'[3]Bieu 03_CTKH'!$C$8:$AN$63,'[3]Bieu 03_CTKH'!F$3,0)</f>
        <v>0</v>
      </c>
      <c r="G45" s="640">
        <f>VLOOKUP($C45,'[3]Bieu 03_CTKH'!$C$8:$AN$63,'[3]Bieu 03_CTKH'!G$3,0)</f>
        <v>0</v>
      </c>
      <c r="H45" s="641">
        <f>VLOOKUP($C45,'[3]Bieu 03_CTKH'!$C$8:$AN$63,'[3]Bieu 03_CTKH'!H$3,0)</f>
        <v>0</v>
      </c>
      <c r="I45" s="640">
        <f>VLOOKUP($C45,'[3]Bieu 03_CTKH'!$C$8:$AN$63,'[3]Bieu 03_CTKH'!I$3,0)</f>
        <v>0</v>
      </c>
      <c r="J45" s="640">
        <f>VLOOKUP($C45,'[3]Bieu 03_CTKH'!$C$8:$AN$63,'[3]Bieu 03_CTKH'!J$3,0)</f>
        <v>0</v>
      </c>
      <c r="K45" s="86">
        <v>0</v>
      </c>
      <c r="L45" s="86">
        <v>0</v>
      </c>
      <c r="M45" s="86">
        <v>0</v>
      </c>
      <c r="N45" s="86">
        <v>0</v>
      </c>
      <c r="O45" s="86">
        <v>0</v>
      </c>
      <c r="P45" s="86">
        <v>0</v>
      </c>
      <c r="Q45" s="86">
        <v>0</v>
      </c>
      <c r="R45" s="86">
        <v>0</v>
      </c>
      <c r="S45" s="86">
        <v>0.01</v>
      </c>
      <c r="T45" s="86">
        <v>0</v>
      </c>
      <c r="U45" s="86">
        <v>0</v>
      </c>
      <c r="V45" s="86">
        <v>0</v>
      </c>
      <c r="W45" s="86">
        <v>0</v>
      </c>
      <c r="X45" s="86">
        <v>0</v>
      </c>
      <c r="Y45" s="86">
        <v>0</v>
      </c>
      <c r="Z45" s="86">
        <v>0</v>
      </c>
      <c r="AA45" s="86">
        <v>0</v>
      </c>
      <c r="AB45" s="86">
        <v>0</v>
      </c>
      <c r="AC45" s="86">
        <v>0</v>
      </c>
      <c r="AD45" s="86">
        <v>0</v>
      </c>
      <c r="AE45" s="86">
        <v>0</v>
      </c>
      <c r="AF45" s="86">
        <v>0</v>
      </c>
      <c r="AG45" s="86">
        <v>0</v>
      </c>
      <c r="AH45" s="86">
        <v>0</v>
      </c>
      <c r="AI45" s="86">
        <v>0</v>
      </c>
      <c r="AJ45" s="68">
        <v>0</v>
      </c>
      <c r="AK45" s="92">
        <v>0</v>
      </c>
      <c r="AL45" s="92">
        <v>0</v>
      </c>
      <c r="AM45" s="92">
        <v>0</v>
      </c>
      <c r="AN45" s="92">
        <v>0</v>
      </c>
      <c r="AS45" s="26"/>
      <c r="AT45" s="26" t="s">
        <v>2314</v>
      </c>
    </row>
    <row r="46" spans="1:46" ht="24.95" customHeight="1" x14ac:dyDescent="0.2">
      <c r="A46" s="1040" t="s">
        <v>2321</v>
      </c>
      <c r="B46" s="1054" t="s">
        <v>2315</v>
      </c>
      <c r="C46" s="1055" t="s">
        <v>127</v>
      </c>
      <c r="D46" s="708">
        <v>20.259999999999998</v>
      </c>
      <c r="E46" s="90">
        <v>17.669999999999998</v>
      </c>
      <c r="F46" s="642">
        <f>VLOOKUP($C46,'[3]Bieu 03_CTKH'!$C$8:$AN$63,'[3]Bieu 03_CTKH'!F$3,0)</f>
        <v>20.260000000000002</v>
      </c>
      <c r="G46" s="642">
        <f>VLOOKUP($C46,'[3]Bieu 03_CTKH'!$C$8:$AN$63,'[3]Bieu 03_CTKH'!G$3,0)</f>
        <v>-2.5900000000000034</v>
      </c>
      <c r="H46" s="643">
        <f>VLOOKUP($C46,'[3]Bieu 03_CTKH'!$C$8:$AN$63,'[3]Bieu 03_CTKH'!H$3,0)</f>
        <v>-2.59</v>
      </c>
      <c r="I46" s="633">
        <f>VLOOKUP($C46,'[3]Bieu 03_CTKH'!$C$8:$AN$63,'[3]Bieu 03_CTKH'!I$3,0)</f>
        <v>0.4827354462229434</v>
      </c>
      <c r="J46" s="642" t="str">
        <f>VLOOKUP($C46,'[3]Bieu 03_CTKH'!$C$8:$AN$63,'[3]Bieu 03_CTKH'!J$3,0)</f>
        <v>in</v>
      </c>
      <c r="K46" s="90">
        <v>0</v>
      </c>
      <c r="L46" s="90">
        <v>0</v>
      </c>
      <c r="M46" s="90">
        <v>0</v>
      </c>
      <c r="N46" s="90">
        <v>1.1399999999999999</v>
      </c>
      <c r="O46" s="90">
        <v>0</v>
      </c>
      <c r="P46" s="90">
        <v>0.75</v>
      </c>
      <c r="Q46" s="90">
        <v>0</v>
      </c>
      <c r="R46" s="90">
        <v>0</v>
      </c>
      <c r="S46" s="90">
        <v>0</v>
      </c>
      <c r="T46" s="90">
        <v>0</v>
      </c>
      <c r="U46" s="90">
        <v>0</v>
      </c>
      <c r="V46" s="90">
        <v>0</v>
      </c>
      <c r="W46" s="90">
        <v>0</v>
      </c>
      <c r="X46" s="90">
        <v>0</v>
      </c>
      <c r="Y46" s="90">
        <v>0</v>
      </c>
      <c r="Z46" s="90">
        <v>0</v>
      </c>
      <c r="AA46" s="90">
        <v>0</v>
      </c>
      <c r="AB46" s="90">
        <v>14.63</v>
      </c>
      <c r="AC46" s="90">
        <v>0.88</v>
      </c>
      <c r="AD46" s="90">
        <v>0</v>
      </c>
      <c r="AE46" s="90">
        <v>0</v>
      </c>
      <c r="AF46" s="90">
        <v>0</v>
      </c>
      <c r="AG46" s="90">
        <v>0</v>
      </c>
      <c r="AH46" s="90">
        <v>0</v>
      </c>
      <c r="AI46" s="90">
        <v>0.27</v>
      </c>
      <c r="AJ46" s="1047">
        <f t="shared" ref="AJ46:AJ55" si="22">SUM(K46:AI46)-E46</f>
        <v>0</v>
      </c>
      <c r="AO46" s="553"/>
      <c r="AS46" s="898" t="s">
        <v>1349</v>
      </c>
      <c r="AT46" s="26" t="s">
        <v>2315</v>
      </c>
    </row>
    <row r="47" spans="1:46" ht="24.95" customHeight="1" x14ac:dyDescent="0.2">
      <c r="A47" s="1040" t="s">
        <v>2321</v>
      </c>
      <c r="B47" s="1054" t="s">
        <v>2316</v>
      </c>
      <c r="C47" s="1055" t="s">
        <v>129</v>
      </c>
      <c r="D47" s="708">
        <v>14.44</v>
      </c>
      <c r="E47" s="90">
        <v>14.160000000000002</v>
      </c>
      <c r="F47" s="642">
        <f>VLOOKUP($C47,'[3]Bieu 03_CTKH'!$C$8:$AN$63,'[3]Bieu 03_CTKH'!F$3,0)</f>
        <v>14.44</v>
      </c>
      <c r="G47" s="642">
        <f>VLOOKUP($C47,'[3]Bieu 03_CTKH'!$C$8:$AN$63,'[3]Bieu 03_CTKH'!G$3,0)</f>
        <v>-0.28000000000000114</v>
      </c>
      <c r="H47" s="643">
        <f>VLOOKUP($C47,'[3]Bieu 03_CTKH'!$C$8:$AN$63,'[3]Bieu 03_CTKH'!H$3,0)</f>
        <v>1.3100000000000005</v>
      </c>
      <c r="I47" s="633">
        <f>VLOOKUP($C47,'[3]Bieu 03_CTKH'!$C$8:$AN$63,'[3]Bieu 03_CTKH'!I$3,0)</f>
        <v>0.38684402481702768</v>
      </c>
      <c r="J47" s="642">
        <f>VLOOKUP($C47,'[3]Bieu 03_CTKH'!$C$8:$AN$63,'[3]Bieu 03_CTKH'!J$3,0)</f>
        <v>0</v>
      </c>
      <c r="K47" s="90">
        <v>0.15</v>
      </c>
      <c r="L47" s="90">
        <v>0.13</v>
      </c>
      <c r="M47" s="90">
        <v>0.46</v>
      </c>
      <c r="N47" s="90">
        <v>0.09</v>
      </c>
      <c r="O47" s="90">
        <v>0.23</v>
      </c>
      <c r="P47" s="90">
        <v>0.17</v>
      </c>
      <c r="Q47" s="90">
        <v>0</v>
      </c>
      <c r="R47" s="90">
        <v>1.68</v>
      </c>
      <c r="S47" s="90">
        <v>0</v>
      </c>
      <c r="T47" s="90">
        <v>0.36</v>
      </c>
      <c r="U47" s="90">
        <v>0.96</v>
      </c>
      <c r="V47" s="90">
        <v>1.95</v>
      </c>
      <c r="W47" s="90">
        <v>0.28000000000000003</v>
      </c>
      <c r="X47" s="90">
        <v>0.06</v>
      </c>
      <c r="Y47" s="90">
        <v>1.71</v>
      </c>
      <c r="Z47" s="90">
        <v>2.52</v>
      </c>
      <c r="AA47" s="90">
        <v>0.16</v>
      </c>
      <c r="AB47" s="90">
        <v>1.64</v>
      </c>
      <c r="AC47" s="90">
        <v>0.15</v>
      </c>
      <c r="AD47" s="90">
        <v>0.16</v>
      </c>
      <c r="AE47" s="90">
        <v>0.14000000000000001</v>
      </c>
      <c r="AF47" s="90">
        <v>0.51</v>
      </c>
      <c r="AG47" s="90">
        <v>0</v>
      </c>
      <c r="AH47" s="90">
        <v>0</v>
      </c>
      <c r="AI47" s="90">
        <v>0.65</v>
      </c>
      <c r="AJ47" s="1047">
        <f t="shared" si="22"/>
        <v>0</v>
      </c>
      <c r="AO47" s="553"/>
      <c r="AS47" s="898" t="s">
        <v>1349</v>
      </c>
      <c r="AT47" s="26" t="s">
        <v>2316</v>
      </c>
    </row>
    <row r="48" spans="1:46" ht="24.95" customHeight="1" x14ac:dyDescent="0.2">
      <c r="A48" s="1040" t="s">
        <v>2321</v>
      </c>
      <c r="B48" s="1054" t="s">
        <v>2317</v>
      </c>
      <c r="C48" s="1055" t="s">
        <v>131</v>
      </c>
      <c r="D48" s="708">
        <v>12.309999999999999</v>
      </c>
      <c r="E48" s="90">
        <v>14.469999999999999</v>
      </c>
      <c r="F48" s="640">
        <f>VLOOKUP($C48,'[3]Bieu 03_CTKH'!$C$8:$AN$63,'[3]Bieu 03_CTKH'!F$3,0)</f>
        <v>12.309999999999999</v>
      </c>
      <c r="G48" s="640">
        <f>VLOOKUP($C48,'[3]Bieu 03_CTKH'!$C$8:$AN$63,'[3]Bieu 03_CTKH'!G$3,0)</f>
        <v>0</v>
      </c>
      <c r="H48" s="643">
        <f>VLOOKUP($C48,'[3]Bieu 03_CTKH'!$C$8:$AN$63,'[3]Bieu 03_CTKH'!H$3,0)</f>
        <v>7.8099999999999987</v>
      </c>
      <c r="I48" s="633">
        <f>VLOOKUP($C48,'[3]Bieu 03_CTKH'!$C$8:$AN$63,'[3]Bieu 03_CTKH'!I$3,0)</f>
        <v>0.3363029622526561</v>
      </c>
      <c r="J48" s="640">
        <f>VLOOKUP($C48,'[3]Bieu 03_CTKH'!$C$8:$AN$63,'[3]Bieu 03_CTKH'!J$3,0)</f>
        <v>0</v>
      </c>
      <c r="K48" s="90">
        <v>0</v>
      </c>
      <c r="L48" s="90">
        <v>0.35</v>
      </c>
      <c r="M48" s="90">
        <v>0.11</v>
      </c>
      <c r="N48" s="90">
        <v>0</v>
      </c>
      <c r="O48" s="90">
        <v>0.51</v>
      </c>
      <c r="P48" s="90">
        <v>9.65</v>
      </c>
      <c r="Q48" s="90">
        <v>0</v>
      </c>
      <c r="R48" s="90">
        <v>0</v>
      </c>
      <c r="S48" s="90">
        <v>0</v>
      </c>
      <c r="T48" s="90">
        <v>0</v>
      </c>
      <c r="U48" s="90">
        <v>1.53</v>
      </c>
      <c r="V48" s="90">
        <v>0</v>
      </c>
      <c r="W48" s="90">
        <v>0</v>
      </c>
      <c r="X48" s="90">
        <v>0</v>
      </c>
      <c r="Y48" s="90">
        <v>0</v>
      </c>
      <c r="Z48" s="90">
        <v>0</v>
      </c>
      <c r="AA48" s="90">
        <v>0</v>
      </c>
      <c r="AB48" s="90">
        <v>0</v>
      </c>
      <c r="AC48" s="90">
        <v>0</v>
      </c>
      <c r="AD48" s="90">
        <v>0.32</v>
      </c>
      <c r="AE48" s="90">
        <v>0</v>
      </c>
      <c r="AF48" s="90">
        <v>0</v>
      </c>
      <c r="AG48" s="90">
        <v>2</v>
      </c>
      <c r="AH48" s="90">
        <v>0</v>
      </c>
      <c r="AI48" s="90">
        <v>0</v>
      </c>
      <c r="AJ48" s="1047">
        <f t="shared" si="22"/>
        <v>0</v>
      </c>
      <c r="AO48" s="553"/>
      <c r="AS48" s="898" t="s">
        <v>1349</v>
      </c>
      <c r="AT48" s="26" t="s">
        <v>2317</v>
      </c>
    </row>
    <row r="49" spans="1:46" ht="24.95" customHeight="1" x14ac:dyDescent="0.2">
      <c r="A49" s="1040" t="s">
        <v>132</v>
      </c>
      <c r="B49" s="1041" t="s">
        <v>133</v>
      </c>
      <c r="C49" s="1040" t="s">
        <v>134</v>
      </c>
      <c r="D49" s="708">
        <v>45.89</v>
      </c>
      <c r="E49" s="90">
        <v>45.89</v>
      </c>
      <c r="F49" s="640">
        <f>VLOOKUP($C49,'[3]Bieu 03_CTKH'!$C$8:$AN$63,'[3]Bieu 03_CTKH'!F$3,0)</f>
        <v>45.89</v>
      </c>
      <c r="G49" s="640">
        <f>VLOOKUP($C49,'[3]Bieu 03_CTKH'!$C$8:$AN$63,'[3]Bieu 03_CTKH'!G$3,0)</f>
        <v>0</v>
      </c>
      <c r="H49" s="641">
        <f>VLOOKUP($C49,'[3]Bieu 03_CTKH'!$C$8:$AN$63,'[3]Bieu 03_CTKH'!H$3,0)</f>
        <v>0</v>
      </c>
      <c r="I49" s="633">
        <f>VLOOKUP($C49,'[3]Bieu 03_CTKH'!$C$8:$AN$63,'[3]Bieu 03_CTKH'!I$3,0)</f>
        <v>0.23936585002000363</v>
      </c>
      <c r="J49" s="640">
        <f>VLOOKUP($C49,'[3]Bieu 03_CTKH'!$C$8:$AN$63,'[3]Bieu 03_CTKH'!J$3,0)</f>
        <v>0</v>
      </c>
      <c r="K49" s="72">
        <v>0</v>
      </c>
      <c r="L49" s="72">
        <v>0</v>
      </c>
      <c r="M49" s="72">
        <v>0</v>
      </c>
      <c r="N49" s="72">
        <v>0</v>
      </c>
      <c r="O49" s="72">
        <v>45.89</v>
      </c>
      <c r="P49" s="72">
        <v>0</v>
      </c>
      <c r="Q49" s="87">
        <v>0</v>
      </c>
      <c r="R49" s="72">
        <v>0</v>
      </c>
      <c r="S49" s="72">
        <v>0</v>
      </c>
      <c r="T49" s="72">
        <v>0</v>
      </c>
      <c r="U49" s="72">
        <v>0</v>
      </c>
      <c r="V49" s="72">
        <v>0</v>
      </c>
      <c r="W49" s="72">
        <v>0</v>
      </c>
      <c r="X49" s="72">
        <v>0</v>
      </c>
      <c r="Y49" s="72">
        <v>0</v>
      </c>
      <c r="Z49" s="72">
        <v>0</v>
      </c>
      <c r="AA49" s="72">
        <v>0</v>
      </c>
      <c r="AB49" s="72">
        <v>0</v>
      </c>
      <c r="AC49" s="72">
        <v>0</v>
      </c>
      <c r="AD49" s="72">
        <v>0</v>
      </c>
      <c r="AE49" s="72">
        <v>0</v>
      </c>
      <c r="AF49" s="72">
        <v>0</v>
      </c>
      <c r="AG49" s="72">
        <v>0</v>
      </c>
      <c r="AH49" s="72">
        <v>0</v>
      </c>
      <c r="AI49" s="72">
        <v>0</v>
      </c>
      <c r="AJ49" s="1047">
        <f t="shared" si="22"/>
        <v>0</v>
      </c>
      <c r="AO49" s="553"/>
      <c r="AS49" s="898" t="s">
        <v>1349</v>
      </c>
      <c r="AT49" s="26" t="s">
        <v>133</v>
      </c>
    </row>
    <row r="50" spans="1:46" s="91" customFormat="1" ht="24.95" customHeight="1" x14ac:dyDescent="0.2">
      <c r="A50" s="1040" t="s">
        <v>135</v>
      </c>
      <c r="B50" s="1041" t="s">
        <v>136</v>
      </c>
      <c r="C50" s="1040" t="s">
        <v>137</v>
      </c>
      <c r="D50" s="709">
        <v>5.65</v>
      </c>
      <c r="E50" s="90">
        <v>5.8500000000000014</v>
      </c>
      <c r="F50" s="640">
        <f>VLOOKUP($C50,'[3]Bieu 03_CTKH'!$C$8:$AN$63,'[3]Bieu 03_CTKH'!F$3,0)</f>
        <v>5.65</v>
      </c>
      <c r="G50" s="640">
        <f>VLOOKUP($C50,'[3]Bieu 03_CTKH'!$C$8:$AN$63,'[3]Bieu 03_CTKH'!G$3,0)</f>
        <v>0.19999999999999929</v>
      </c>
      <c r="H50" s="643">
        <f>VLOOKUP($C50,'[3]Bieu 03_CTKH'!$C$8:$AN$63,'[3]Bieu 03_CTKH'!H$3,0)</f>
        <v>1.9999999999999574E-2</v>
      </c>
      <c r="I50" s="633">
        <f>VLOOKUP($C50,'[3]Bieu 03_CTKH'!$C$8:$AN$63,'[3]Bieu 03_CTKH'!I$3,0)</f>
        <v>3.0514060200850318E-2</v>
      </c>
      <c r="J50" s="640">
        <f>VLOOKUP($C50,'[3]Bieu 03_CTKH'!$C$8:$AN$63,'[3]Bieu 03_CTKH'!J$3,0)</f>
        <v>0</v>
      </c>
      <c r="K50" s="72">
        <v>0.42</v>
      </c>
      <c r="L50" s="72">
        <v>0.19</v>
      </c>
      <c r="M50" s="72">
        <v>0.15</v>
      </c>
      <c r="N50" s="72">
        <v>0.22</v>
      </c>
      <c r="O50" s="72">
        <v>0.12</v>
      </c>
      <c r="P50" s="72">
        <v>0.15</v>
      </c>
      <c r="Q50" s="72">
        <v>0.2</v>
      </c>
      <c r="R50" s="72">
        <v>7.0000000000000007E-2</v>
      </c>
      <c r="S50" s="72">
        <v>0.57999999999999996</v>
      </c>
      <c r="T50" s="72">
        <v>0.15</v>
      </c>
      <c r="U50" s="72">
        <v>0</v>
      </c>
      <c r="V50" s="72">
        <v>0.95</v>
      </c>
      <c r="W50" s="72">
        <v>0.15</v>
      </c>
      <c r="X50" s="72">
        <v>0.17</v>
      </c>
      <c r="Y50" s="72">
        <v>0.73</v>
      </c>
      <c r="Z50" s="72">
        <v>0.22</v>
      </c>
      <c r="AA50" s="72">
        <v>0.12</v>
      </c>
      <c r="AB50" s="72">
        <v>0.13</v>
      </c>
      <c r="AC50" s="72">
        <v>0.11</v>
      </c>
      <c r="AD50" s="72">
        <v>0.13</v>
      </c>
      <c r="AE50" s="72">
        <v>0.23</v>
      </c>
      <c r="AF50" s="72">
        <v>0.04</v>
      </c>
      <c r="AG50" s="72">
        <v>0.17</v>
      </c>
      <c r="AH50" s="72">
        <v>0.22</v>
      </c>
      <c r="AI50" s="72">
        <v>0.23</v>
      </c>
      <c r="AJ50" s="1047">
        <f t="shared" si="22"/>
        <v>0</v>
      </c>
      <c r="AO50" s="553"/>
      <c r="AS50" s="898" t="s">
        <v>1349</v>
      </c>
      <c r="AT50" s="26" t="s">
        <v>136</v>
      </c>
    </row>
    <row r="51" spans="1:46" s="91" customFormat="1" ht="30.75" customHeight="1" x14ac:dyDescent="0.2">
      <c r="A51" s="1040" t="s">
        <v>138</v>
      </c>
      <c r="B51" s="1041" t="s">
        <v>139</v>
      </c>
      <c r="C51" s="1040" t="s">
        <v>140</v>
      </c>
      <c r="D51" s="708">
        <v>383.48</v>
      </c>
      <c r="E51" s="90">
        <v>386</v>
      </c>
      <c r="F51" s="640">
        <f>VLOOKUP($C51,'[3]Bieu 03_CTKH'!$C$8:$AN$63,'[3]Bieu 03_CTKH'!F$3,0)</f>
        <v>383.48</v>
      </c>
      <c r="G51" s="640">
        <f>VLOOKUP($C51,'[3]Bieu 03_CTKH'!$C$8:$AN$63,'[3]Bieu 03_CTKH'!G$3,0)</f>
        <v>2.9399999999999409</v>
      </c>
      <c r="H51" s="643">
        <f>VLOOKUP($C51,'[3]Bieu 03_CTKH'!$C$8:$AN$63,'[3]Bieu 03_CTKH'!H$3,0)</f>
        <v>130.73999999999998</v>
      </c>
      <c r="I51" s="633">
        <f>VLOOKUP($C51,'[3]Bieu 03_CTKH'!$C$8:$AN$63,'[3]Bieu 03_CTKH'!I$3,0)</f>
        <v>2.015597118429501</v>
      </c>
      <c r="J51" s="640">
        <f>VLOOKUP($C51,'[3]Bieu 03_CTKH'!$C$8:$AN$63,'[3]Bieu 03_CTKH'!J$3,0)</f>
        <v>0</v>
      </c>
      <c r="K51" s="72">
        <v>37.18</v>
      </c>
      <c r="L51" s="72">
        <v>35.54</v>
      </c>
      <c r="M51" s="72">
        <v>2.91</v>
      </c>
      <c r="N51" s="72">
        <v>0.31</v>
      </c>
      <c r="O51" s="72">
        <v>10.37</v>
      </c>
      <c r="P51" s="72">
        <v>85.93</v>
      </c>
      <c r="Q51" s="72">
        <v>0</v>
      </c>
      <c r="R51" s="72">
        <v>0</v>
      </c>
      <c r="S51" s="72">
        <v>9.6199999999999992</v>
      </c>
      <c r="T51" s="72">
        <v>1.72</v>
      </c>
      <c r="U51" s="72">
        <v>91.11</v>
      </c>
      <c r="V51" s="72">
        <v>37.61</v>
      </c>
      <c r="W51" s="72">
        <v>4.43</v>
      </c>
      <c r="X51" s="72">
        <v>1.7</v>
      </c>
      <c r="Y51" s="72">
        <v>43.26</v>
      </c>
      <c r="Z51" s="72">
        <v>1.67</v>
      </c>
      <c r="AA51" s="72">
        <v>0.68</v>
      </c>
      <c r="AB51" s="72">
        <v>0</v>
      </c>
      <c r="AC51" s="72">
        <v>0.17</v>
      </c>
      <c r="AD51" s="72">
        <v>3.64</v>
      </c>
      <c r="AE51" s="72">
        <v>0.41</v>
      </c>
      <c r="AF51" s="72">
        <v>9.74</v>
      </c>
      <c r="AG51" s="72">
        <v>2.69</v>
      </c>
      <c r="AH51" s="72">
        <v>0.53</v>
      </c>
      <c r="AI51" s="72">
        <v>4.78</v>
      </c>
      <c r="AJ51" s="1047">
        <f t="shared" si="22"/>
        <v>0</v>
      </c>
      <c r="AO51" s="553"/>
      <c r="AS51" s="898" t="s">
        <v>1349</v>
      </c>
      <c r="AT51" s="26" t="s">
        <v>139</v>
      </c>
    </row>
    <row r="52" spans="1:46" ht="24.95" customHeight="1" x14ac:dyDescent="0.2">
      <c r="A52" s="1040" t="s">
        <v>141</v>
      </c>
      <c r="B52" s="1041" t="s">
        <v>142</v>
      </c>
      <c r="C52" s="1040" t="s">
        <v>143</v>
      </c>
      <c r="D52" s="708">
        <v>361.46999999999997</v>
      </c>
      <c r="E52" s="90">
        <v>362.48999999999995</v>
      </c>
      <c r="F52" s="640">
        <f>VLOOKUP($C52,'[3]Bieu 03_CTKH'!$C$8:$AN$63,'[3]Bieu 03_CTKH'!F$3,0)</f>
        <v>361.46999999999997</v>
      </c>
      <c r="G52" s="640">
        <f>VLOOKUP($C52,'[3]Bieu 03_CTKH'!$C$8:$AN$63,'[3]Bieu 03_CTKH'!G$3,0)</f>
        <v>0</v>
      </c>
      <c r="H52" s="641">
        <f>VLOOKUP($C52,'[3]Bieu 03_CTKH'!$C$8:$AN$63,'[3]Bieu 03_CTKH'!H$3,0)</f>
        <v>-2.0600000000000023</v>
      </c>
      <c r="I52" s="633">
        <f>VLOOKUP($C52,'[3]Bieu 03_CTKH'!$C$8:$AN$63,'[3]Bieu 03_CTKH'!I$3,0)</f>
        <v>1.8854559556925412</v>
      </c>
      <c r="J52" s="640">
        <f>VLOOKUP($C52,'[3]Bieu 03_CTKH'!$C$8:$AN$63,'[3]Bieu 03_CTKH'!J$3,0)</f>
        <v>0</v>
      </c>
      <c r="K52" s="72">
        <v>0</v>
      </c>
      <c r="L52" s="72">
        <v>0</v>
      </c>
      <c r="M52" s="72">
        <v>0</v>
      </c>
      <c r="N52" s="72">
        <v>0</v>
      </c>
      <c r="O52" s="72">
        <v>0</v>
      </c>
      <c r="P52" s="72">
        <v>0</v>
      </c>
      <c r="Q52" s="72">
        <v>0</v>
      </c>
      <c r="R52" s="72">
        <v>0</v>
      </c>
      <c r="S52" s="72">
        <v>0</v>
      </c>
      <c r="T52" s="72">
        <v>0</v>
      </c>
      <c r="U52" s="72">
        <v>362.46</v>
      </c>
      <c r="V52" s="72">
        <v>0</v>
      </c>
      <c r="W52" s="72">
        <v>0</v>
      </c>
      <c r="X52" s="72">
        <v>0.03</v>
      </c>
      <c r="Y52" s="72">
        <v>0</v>
      </c>
      <c r="Z52" s="72">
        <v>0</v>
      </c>
      <c r="AA52" s="72">
        <v>0</v>
      </c>
      <c r="AB52" s="72">
        <v>0</v>
      </c>
      <c r="AC52" s="72">
        <v>0</v>
      </c>
      <c r="AD52" s="72">
        <v>0</v>
      </c>
      <c r="AE52" s="72">
        <v>0</v>
      </c>
      <c r="AF52" s="72">
        <v>0</v>
      </c>
      <c r="AG52" s="72">
        <v>0</v>
      </c>
      <c r="AH52" s="72">
        <v>0</v>
      </c>
      <c r="AI52" s="72">
        <v>0</v>
      </c>
      <c r="AJ52" s="1047">
        <f t="shared" si="22"/>
        <v>0</v>
      </c>
      <c r="AO52" s="553"/>
      <c r="AS52" s="898" t="s">
        <v>1349</v>
      </c>
      <c r="AT52" s="26" t="s">
        <v>142</v>
      </c>
    </row>
    <row r="53" spans="1:46" ht="24.95" customHeight="1" x14ac:dyDescent="0.2">
      <c r="A53" s="1040" t="s">
        <v>144</v>
      </c>
      <c r="B53" s="1041" t="s">
        <v>145</v>
      </c>
      <c r="C53" s="1040" t="s">
        <v>146</v>
      </c>
      <c r="D53" s="708">
        <v>4607.2699999999995</v>
      </c>
      <c r="E53" s="90">
        <v>4639.0300000000007</v>
      </c>
      <c r="F53" s="640">
        <f>VLOOKUP($C53,'[3]Bieu 03_CTKH'!$C$8:$AN$63,'[3]Bieu 03_CTKH'!F$3,0)</f>
        <v>4607.2699999999995</v>
      </c>
      <c r="G53" s="640">
        <f>VLOOKUP($C53,'[3]Bieu 03_CTKH'!$C$8:$AN$63,'[3]Bieu 03_CTKH'!G$3,0)</f>
        <v>48.470000000001164</v>
      </c>
      <c r="H53" s="643">
        <f>VLOOKUP($C53,'[3]Bieu 03_CTKH'!$C$8:$AN$63,'[3]Bieu 03_CTKH'!H$3,0)</f>
        <v>121.47000000000025</v>
      </c>
      <c r="I53" s="633">
        <f>VLOOKUP($C53,'[3]Bieu 03_CTKH'!$C$8:$AN$63,'[3]Bieu 03_CTKH'!I$3,0)</f>
        <v>24.284706092223402</v>
      </c>
      <c r="J53" s="640">
        <f>VLOOKUP($C53,'[3]Bieu 03_CTKH'!$C$8:$AN$63,'[3]Bieu 03_CTKH'!J$3,0)</f>
        <v>0</v>
      </c>
      <c r="K53" s="72">
        <v>260.95999999999998</v>
      </c>
      <c r="L53" s="72">
        <v>216.33</v>
      </c>
      <c r="M53" s="72">
        <v>110.56</v>
      </c>
      <c r="N53" s="72">
        <v>86.99</v>
      </c>
      <c r="O53" s="72">
        <v>134.21</v>
      </c>
      <c r="P53" s="72">
        <v>54.11</v>
      </c>
      <c r="Q53" s="72">
        <v>226.25</v>
      </c>
      <c r="R53" s="72">
        <v>118.98</v>
      </c>
      <c r="S53" s="72">
        <v>345.05</v>
      </c>
      <c r="T53" s="72">
        <v>227.83</v>
      </c>
      <c r="U53" s="72">
        <v>0</v>
      </c>
      <c r="V53" s="72">
        <v>489.13</v>
      </c>
      <c r="W53" s="72">
        <v>77.349999999999994</v>
      </c>
      <c r="X53" s="72">
        <v>109.03</v>
      </c>
      <c r="Y53" s="72">
        <v>443.82</v>
      </c>
      <c r="Z53" s="72">
        <v>195.44</v>
      </c>
      <c r="AA53" s="72">
        <v>73.88</v>
      </c>
      <c r="AB53" s="72">
        <v>135.78</v>
      </c>
      <c r="AC53" s="72">
        <v>180.55</v>
      </c>
      <c r="AD53" s="72">
        <v>142.16</v>
      </c>
      <c r="AE53" s="72">
        <v>217.23</v>
      </c>
      <c r="AF53" s="72">
        <v>83.63</v>
      </c>
      <c r="AG53" s="72">
        <v>121.68</v>
      </c>
      <c r="AH53" s="72">
        <v>487.99</v>
      </c>
      <c r="AI53" s="72">
        <v>100.09</v>
      </c>
      <c r="AJ53" s="1047">
        <f t="shared" si="22"/>
        <v>0</v>
      </c>
      <c r="AO53" s="553"/>
      <c r="AS53" s="898" t="s">
        <v>1349</v>
      </c>
      <c r="AT53" s="26" t="s">
        <v>145</v>
      </c>
    </row>
    <row r="54" spans="1:46" ht="24.95" customHeight="1" x14ac:dyDescent="0.2">
      <c r="A54" s="1040" t="s">
        <v>147</v>
      </c>
      <c r="B54" s="1041" t="s">
        <v>148</v>
      </c>
      <c r="C54" s="1040" t="s">
        <v>149</v>
      </c>
      <c r="D54" s="708">
        <v>67.31</v>
      </c>
      <c r="E54" s="90">
        <v>67.97</v>
      </c>
      <c r="F54" s="640">
        <f>VLOOKUP($C54,'[3]Bieu 03_CTKH'!$C$8:$AN$63,'[3]Bieu 03_CTKH'!F$3,0)</f>
        <v>67.31</v>
      </c>
      <c r="G54" s="640">
        <f>VLOOKUP($C54,'[3]Bieu 03_CTKH'!$C$8:$AN$63,'[3]Bieu 03_CTKH'!G$3,0)</f>
        <v>0.65000000000000568</v>
      </c>
      <c r="H54" s="643">
        <f>VLOOKUP($C54,'[3]Bieu 03_CTKH'!$C$8:$AN$63,'[3]Bieu 03_CTKH'!H$3,0)</f>
        <v>29.420000000000009</v>
      </c>
      <c r="I54" s="633">
        <f>VLOOKUP($C54,'[3]Bieu 03_CTKH'!$C$8:$AN$63,'[3]Bieu 03_CTKH'!I$3,0)</f>
        <v>0.35448470619654499</v>
      </c>
      <c r="J54" s="640">
        <f>VLOOKUP($C54,'[3]Bieu 03_CTKH'!$C$8:$AN$63,'[3]Bieu 03_CTKH'!J$3,0)</f>
        <v>0</v>
      </c>
      <c r="K54" s="72">
        <v>21.33</v>
      </c>
      <c r="L54" s="72">
        <v>1.3</v>
      </c>
      <c r="M54" s="72">
        <v>3.01</v>
      </c>
      <c r="N54" s="72">
        <v>0.19</v>
      </c>
      <c r="O54" s="72">
        <v>1.62</v>
      </c>
      <c r="P54" s="72">
        <v>0.17</v>
      </c>
      <c r="Q54" s="72">
        <v>0.6</v>
      </c>
      <c r="R54" s="72">
        <v>0.62</v>
      </c>
      <c r="S54" s="72">
        <v>1.65</v>
      </c>
      <c r="T54" s="72">
        <v>0.25</v>
      </c>
      <c r="U54" s="72">
        <v>2.2799999999999998</v>
      </c>
      <c r="V54" s="72">
        <v>0.3</v>
      </c>
      <c r="W54" s="72">
        <v>5.24</v>
      </c>
      <c r="X54" s="72">
        <v>0.16</v>
      </c>
      <c r="Y54" s="72">
        <v>10.72</v>
      </c>
      <c r="Z54" s="72">
        <v>0.7</v>
      </c>
      <c r="AA54" s="72">
        <v>0.46</v>
      </c>
      <c r="AB54" s="72">
        <v>2.36</v>
      </c>
      <c r="AC54" s="72">
        <v>0.2</v>
      </c>
      <c r="AD54" s="72">
        <v>1.64</v>
      </c>
      <c r="AE54" s="72">
        <v>0.24</v>
      </c>
      <c r="AF54" s="72">
        <v>0.5</v>
      </c>
      <c r="AG54" s="72">
        <v>2.4</v>
      </c>
      <c r="AH54" s="72">
        <v>0.59</v>
      </c>
      <c r="AI54" s="72">
        <v>9.44</v>
      </c>
      <c r="AJ54" s="1047">
        <f t="shared" si="22"/>
        <v>0</v>
      </c>
      <c r="AO54" s="553"/>
      <c r="AS54" s="898" t="s">
        <v>1349</v>
      </c>
      <c r="AT54" s="26" t="s">
        <v>148</v>
      </c>
    </row>
    <row r="55" spans="1:46" ht="30.75" customHeight="1" x14ac:dyDescent="0.2">
      <c r="A55" s="1040" t="s">
        <v>150</v>
      </c>
      <c r="B55" s="1041" t="s">
        <v>151</v>
      </c>
      <c r="C55" s="1040" t="s">
        <v>152</v>
      </c>
      <c r="D55" s="708">
        <v>11.669999999999998</v>
      </c>
      <c r="E55" s="90">
        <v>14.249999999999998</v>
      </c>
      <c r="F55" s="640">
        <f>VLOOKUP($C55,'[3]Bieu 03_CTKH'!$C$8:$AN$63,'[3]Bieu 03_CTKH'!F$3,0)</f>
        <v>11.669999999999998</v>
      </c>
      <c r="G55" s="640">
        <f>VLOOKUP($C55,'[3]Bieu 03_CTKH'!$C$8:$AN$63,'[3]Bieu 03_CTKH'!G$3,0)</f>
        <v>2.6199999999999992</v>
      </c>
      <c r="H55" s="641">
        <f>VLOOKUP($C55,'[3]Bieu 03_CTKH'!$C$8:$AN$63,'[3]Bieu 03_CTKH'!H$3,0)</f>
        <v>3.1099999999999994</v>
      </c>
      <c r="I55" s="633">
        <f>VLOOKUP($C55,'[3]Bieu 03_CTKH'!$C$8:$AN$63,'[3]Bieu 03_CTKH'!I$3,0)</f>
        <v>7.4537764148743774E-2</v>
      </c>
      <c r="J55" s="640">
        <f>VLOOKUP($C55,'[3]Bieu 03_CTKH'!$C$8:$AN$63,'[3]Bieu 03_CTKH'!J$3,0)</f>
        <v>0</v>
      </c>
      <c r="K55" s="72">
        <v>0</v>
      </c>
      <c r="L55" s="72">
        <v>0</v>
      </c>
      <c r="M55" s="72">
        <v>4.71</v>
      </c>
      <c r="N55" s="72">
        <v>0</v>
      </c>
      <c r="O55" s="72">
        <v>0</v>
      </c>
      <c r="P55" s="72">
        <v>0</v>
      </c>
      <c r="Q55" s="72">
        <v>0.61</v>
      </c>
      <c r="R55" s="72">
        <v>0</v>
      </c>
      <c r="S55" s="72">
        <v>0</v>
      </c>
      <c r="T55" s="72">
        <v>0</v>
      </c>
      <c r="U55" s="72">
        <v>0</v>
      </c>
      <c r="V55" s="72">
        <v>0</v>
      </c>
      <c r="W55" s="72">
        <v>0.69</v>
      </c>
      <c r="X55" s="72">
        <v>0</v>
      </c>
      <c r="Y55" s="72">
        <v>0</v>
      </c>
      <c r="Z55" s="72">
        <v>0.38</v>
      </c>
      <c r="AA55" s="72">
        <v>0.06</v>
      </c>
      <c r="AB55" s="72">
        <v>7.44</v>
      </c>
      <c r="AC55" s="72">
        <v>0</v>
      </c>
      <c r="AD55" s="72">
        <v>0.1</v>
      </c>
      <c r="AE55" s="72">
        <v>0</v>
      </c>
      <c r="AF55" s="72">
        <v>0</v>
      </c>
      <c r="AG55" s="72">
        <v>0</v>
      </c>
      <c r="AH55" s="72">
        <v>0</v>
      </c>
      <c r="AI55" s="72">
        <v>0.26</v>
      </c>
      <c r="AJ55" s="1047">
        <f t="shared" si="22"/>
        <v>0</v>
      </c>
      <c r="AO55" s="553"/>
      <c r="AS55" s="898" t="s">
        <v>1349</v>
      </c>
      <c r="AT55" s="26" t="s">
        <v>151</v>
      </c>
    </row>
    <row r="56" spans="1:46" ht="25.5" hidden="1" x14ac:dyDescent="0.2">
      <c r="A56" s="69" t="s">
        <v>153</v>
      </c>
      <c r="B56" s="70" t="s">
        <v>154</v>
      </c>
      <c r="C56" s="69" t="s">
        <v>155</v>
      </c>
      <c r="D56" s="82">
        <v>0</v>
      </c>
      <c r="E56" s="82">
        <v>0</v>
      </c>
      <c r="F56" s="640">
        <f>VLOOKUP($C56,'[3]Bieu 03_CTKH'!$C$8:$AN$63,'[3]Bieu 03_CTKH'!F$3,0)</f>
        <v>0</v>
      </c>
      <c r="G56" s="640">
        <f>VLOOKUP($C56,'[3]Bieu 03_CTKH'!$C$8:$AN$63,'[3]Bieu 03_CTKH'!G$3,0)</f>
        <v>0</v>
      </c>
      <c r="H56" s="641">
        <f>VLOOKUP($C56,'[3]Bieu 03_CTKH'!$C$8:$AN$63,'[3]Bieu 03_CTKH'!H$3,0)</f>
        <v>0</v>
      </c>
      <c r="I56" s="640">
        <f>VLOOKUP($C56,'[3]Bieu 03_CTKH'!$C$8:$AN$63,'[3]Bieu 03_CTKH'!I$3,0)</f>
        <v>0</v>
      </c>
      <c r="J56" s="640">
        <f>VLOOKUP($C56,'[3]Bieu 03_CTKH'!$C$8:$AN$63,'[3]Bieu 03_CTKH'!J$3,0)</f>
        <v>0</v>
      </c>
      <c r="K56" s="71">
        <v>0</v>
      </c>
      <c r="L56" s="71">
        <v>0</v>
      </c>
      <c r="M56" s="71">
        <v>0</v>
      </c>
      <c r="N56" s="71">
        <v>0</v>
      </c>
      <c r="O56" s="71">
        <v>0</v>
      </c>
      <c r="P56" s="71">
        <v>0</v>
      </c>
      <c r="Q56" s="71">
        <v>0</v>
      </c>
      <c r="R56" s="71">
        <v>0</v>
      </c>
      <c r="S56" s="71">
        <v>0</v>
      </c>
      <c r="T56" s="71">
        <v>0</v>
      </c>
      <c r="U56" s="71">
        <v>0</v>
      </c>
      <c r="V56" s="71">
        <v>0</v>
      </c>
      <c r="W56" s="71">
        <v>0</v>
      </c>
      <c r="X56" s="71">
        <v>0</v>
      </c>
      <c r="Y56" s="71">
        <v>0</v>
      </c>
      <c r="Z56" s="71">
        <v>0</v>
      </c>
      <c r="AA56" s="71">
        <v>0</v>
      </c>
      <c r="AB56" s="71">
        <v>0</v>
      </c>
      <c r="AC56" s="71">
        <v>0</v>
      </c>
      <c r="AD56" s="71">
        <v>0</v>
      </c>
      <c r="AE56" s="71">
        <v>0</v>
      </c>
      <c r="AF56" s="71">
        <v>0</v>
      </c>
      <c r="AG56" s="71">
        <v>0</v>
      </c>
      <c r="AH56" s="71">
        <v>0</v>
      </c>
      <c r="AI56" s="71">
        <v>0</v>
      </c>
      <c r="AJ56" s="68">
        <v>0</v>
      </c>
      <c r="AK56" s="26">
        <v>0</v>
      </c>
      <c r="AL56" s="26">
        <v>0</v>
      </c>
      <c r="AM56" s="26">
        <v>0</v>
      </c>
      <c r="AN56" s="26">
        <v>0</v>
      </c>
      <c r="AT56" s="26" t="s">
        <v>154</v>
      </c>
    </row>
    <row r="57" spans="1:46" ht="24.95" customHeight="1" x14ac:dyDescent="0.2">
      <c r="A57" s="1040" t="s">
        <v>153</v>
      </c>
      <c r="B57" s="1041" t="s">
        <v>156</v>
      </c>
      <c r="C57" s="1040" t="s">
        <v>157</v>
      </c>
      <c r="D57" s="708">
        <v>14.759999999999998</v>
      </c>
      <c r="E57" s="90">
        <v>14.67</v>
      </c>
      <c r="F57" s="640">
        <f>VLOOKUP($C57,'[3]Bieu 03_CTKH'!$C$8:$AN$63,'[3]Bieu 03_CTKH'!F$3,0)</f>
        <v>14.759999999999998</v>
      </c>
      <c r="G57" s="640">
        <f>VLOOKUP($C57,'[3]Bieu 03_CTKH'!$C$8:$AN$63,'[3]Bieu 03_CTKH'!G$3,0)</f>
        <v>-8.9999999999999858E-2</v>
      </c>
      <c r="H57" s="643">
        <f>VLOOKUP($C57,'[3]Bieu 03_CTKH'!$C$8:$AN$63,'[3]Bieu 03_CTKH'!H$3,0)</f>
        <v>-1</v>
      </c>
      <c r="I57" s="633">
        <f>VLOOKUP($C57,'[3]Bieu 03_CTKH'!$C$8:$AN$63,'[3]Bieu 03_CTKH'!I$3,0)</f>
        <v>7.6519874042132341E-2</v>
      </c>
      <c r="J57" s="640" t="str">
        <f>VLOOKUP($C57,'[3]Bieu 03_CTKH'!$C$8:$AN$63,'[3]Bieu 03_CTKH'!J$3,0)</f>
        <v>in</v>
      </c>
      <c r="K57" s="72">
        <v>0.3</v>
      </c>
      <c r="L57" s="72">
        <v>0.4</v>
      </c>
      <c r="M57" s="72">
        <v>0.11</v>
      </c>
      <c r="N57" s="72">
        <v>1.34</v>
      </c>
      <c r="O57" s="72">
        <v>2.17</v>
      </c>
      <c r="P57" s="72">
        <v>2.5</v>
      </c>
      <c r="Q57" s="72">
        <v>0</v>
      </c>
      <c r="R57" s="72">
        <v>1.02</v>
      </c>
      <c r="S57" s="72">
        <v>0</v>
      </c>
      <c r="T57" s="72">
        <v>0.76</v>
      </c>
      <c r="U57" s="72">
        <v>0.31</v>
      </c>
      <c r="V57" s="72">
        <v>1.54</v>
      </c>
      <c r="W57" s="72">
        <v>0.72</v>
      </c>
      <c r="X57" s="72">
        <v>0</v>
      </c>
      <c r="Y57" s="72">
        <v>0.86</v>
      </c>
      <c r="Z57" s="72">
        <v>0.02</v>
      </c>
      <c r="AA57" s="72">
        <v>0.23</v>
      </c>
      <c r="AB57" s="72">
        <v>0</v>
      </c>
      <c r="AC57" s="72">
        <v>0</v>
      </c>
      <c r="AD57" s="72">
        <v>0.28999999999999998</v>
      </c>
      <c r="AE57" s="72">
        <v>0.36</v>
      </c>
      <c r="AF57" s="72">
        <v>0.45</v>
      </c>
      <c r="AG57" s="72">
        <v>0.99</v>
      </c>
      <c r="AH57" s="72">
        <v>0</v>
      </c>
      <c r="AI57" s="72">
        <v>0.3</v>
      </c>
      <c r="AJ57" s="1047">
        <f>SUM(K57:AI57)-E57</f>
        <v>0</v>
      </c>
      <c r="AO57" s="553"/>
      <c r="AS57" s="898" t="s">
        <v>1349</v>
      </c>
      <c r="AT57" s="26" t="s">
        <v>156</v>
      </c>
    </row>
    <row r="58" spans="1:46" ht="24.95" customHeight="1" x14ac:dyDescent="0.2">
      <c r="A58" s="1040" t="s">
        <v>158</v>
      </c>
      <c r="B58" s="1041" t="s">
        <v>159</v>
      </c>
      <c r="C58" s="1040" t="s">
        <v>160</v>
      </c>
      <c r="D58" s="709">
        <v>1744.0600000000002</v>
      </c>
      <c r="E58" s="90">
        <v>1749.66</v>
      </c>
      <c r="F58" s="640">
        <f>VLOOKUP($C58,'[3]Bieu 03_CTKH'!$C$8:$AN$63,'[3]Bieu 03_CTKH'!F$3,0)</f>
        <v>1744.0600000000002</v>
      </c>
      <c r="G58" s="640">
        <f>VLOOKUP($C58,'[3]Bieu 03_CTKH'!$C$8:$AN$63,'[3]Bieu 03_CTKH'!G$3,0)</f>
        <v>5.8099999999997181</v>
      </c>
      <c r="H58" s="643">
        <f>VLOOKUP($C58,'[3]Bieu 03_CTKH'!$C$8:$AN$63,'[3]Bieu 03_CTKH'!H$3,0)</f>
        <v>22.099999999999909</v>
      </c>
      <c r="I58" s="633">
        <f>VLOOKUP($C58,'[3]Bieu 03_CTKH'!$C$8:$AN$63,'[3]Bieu 03_CTKH'!I$3,0)</f>
        <v>9.1274595766943509</v>
      </c>
      <c r="J58" s="640" t="str">
        <f>VLOOKUP($C58,'[3]Bieu 03_CTKH'!$C$8:$AN$63,'[3]Bieu 03_CTKH'!J$3,0)</f>
        <v>in</v>
      </c>
      <c r="K58" s="72">
        <v>79.180000000000007</v>
      </c>
      <c r="L58" s="72">
        <v>66.540000000000006</v>
      </c>
      <c r="M58" s="72">
        <v>5.81</v>
      </c>
      <c r="N58" s="72">
        <v>67.78</v>
      </c>
      <c r="O58" s="72">
        <v>120.01</v>
      </c>
      <c r="P58" s="72">
        <v>181.02</v>
      </c>
      <c r="Q58" s="72">
        <v>10.24</v>
      </c>
      <c r="R58" s="72">
        <v>75.12</v>
      </c>
      <c r="S58" s="72">
        <v>22.69</v>
      </c>
      <c r="T58" s="72">
        <v>134.29</v>
      </c>
      <c r="U58" s="72">
        <v>289.95</v>
      </c>
      <c r="V58" s="72">
        <v>174.85</v>
      </c>
      <c r="W58" s="72">
        <v>20.3</v>
      </c>
      <c r="X58" s="72">
        <v>10.97</v>
      </c>
      <c r="Y58" s="72">
        <v>175.16</v>
      </c>
      <c r="Z58" s="72">
        <v>6.4</v>
      </c>
      <c r="AA58" s="72">
        <v>81.48</v>
      </c>
      <c r="AB58" s="72">
        <v>0.82</v>
      </c>
      <c r="AC58" s="72">
        <v>7.67</v>
      </c>
      <c r="AD58" s="72">
        <v>17.399999999999999</v>
      </c>
      <c r="AE58" s="72">
        <v>8.99</v>
      </c>
      <c r="AF58" s="72">
        <v>85.76</v>
      </c>
      <c r="AG58" s="72">
        <v>35.700000000000003</v>
      </c>
      <c r="AH58" s="72">
        <v>18.25</v>
      </c>
      <c r="AI58" s="72">
        <v>53.28</v>
      </c>
      <c r="AJ58" s="1047">
        <f>SUM(K58:AI58)-E58</f>
        <v>0</v>
      </c>
      <c r="AO58" s="553"/>
      <c r="AS58" s="898" t="s">
        <v>1349</v>
      </c>
      <c r="AT58" s="26" t="s">
        <v>159</v>
      </c>
    </row>
    <row r="59" spans="1:46" ht="22.5" customHeight="1" x14ac:dyDescent="0.2">
      <c r="A59" s="1056" t="s">
        <v>161</v>
      </c>
      <c r="B59" s="1057" t="s">
        <v>162</v>
      </c>
      <c r="C59" s="1056" t="s">
        <v>163</v>
      </c>
      <c r="D59" s="710">
        <v>244.12</v>
      </c>
      <c r="E59" s="1058">
        <v>244.17</v>
      </c>
      <c r="F59" s="644">
        <f>VLOOKUP($C59,'[3]Bieu 03_CTKH'!$C$8:$AN$63,'[3]Bieu 03_CTKH'!F$3,0)</f>
        <v>244.12</v>
      </c>
      <c r="G59" s="644">
        <f>VLOOKUP($C59,'[3]Bieu 03_CTKH'!$C$8:$AN$63,'[3]Bieu 03_CTKH'!G$3,0)</f>
        <v>4.9999999999954525E-2</v>
      </c>
      <c r="H59" s="645">
        <f>VLOOKUP($C59,'[3]Bieu 03_CTKH'!$C$8:$AN$63,'[3]Bieu 03_CTKH'!H$3,0)</f>
        <v>9.0000000000003411E-2</v>
      </c>
      <c r="I59" s="633">
        <f>VLOOKUP($C59,'[3]Bieu 03_CTKH'!$C$8:$AN$63,'[3]Bieu 03_CTKH'!I$3,0)</f>
        <v>1.2736099280754909</v>
      </c>
      <c r="J59" s="644">
        <f>VLOOKUP($C59,'[3]Bieu 03_CTKH'!$C$8:$AN$63,'[3]Bieu 03_CTKH'!J$3,0)</f>
        <v>0</v>
      </c>
      <c r="K59" s="1059">
        <v>0</v>
      </c>
      <c r="L59" s="1059">
        <v>21.2</v>
      </c>
      <c r="M59" s="1059">
        <v>0</v>
      </c>
      <c r="N59" s="1059">
        <v>24.32</v>
      </c>
      <c r="O59" s="1059">
        <v>3.14</v>
      </c>
      <c r="P59" s="1059">
        <v>0</v>
      </c>
      <c r="Q59" s="1059">
        <v>0</v>
      </c>
      <c r="R59" s="1059">
        <v>88.92</v>
      </c>
      <c r="S59" s="1059">
        <v>0</v>
      </c>
      <c r="T59" s="1059">
        <v>0</v>
      </c>
      <c r="U59" s="1059">
        <v>17.079999999999998</v>
      </c>
      <c r="V59" s="1059">
        <v>17.03</v>
      </c>
      <c r="W59" s="1059">
        <v>0.68</v>
      </c>
      <c r="X59" s="1059">
        <v>0</v>
      </c>
      <c r="Y59" s="1059">
        <v>6</v>
      </c>
      <c r="Z59" s="1059">
        <v>0</v>
      </c>
      <c r="AA59" s="1059">
        <v>42.21</v>
      </c>
      <c r="AB59" s="1059">
        <v>0</v>
      </c>
      <c r="AC59" s="1059">
        <v>0</v>
      </c>
      <c r="AD59" s="1059">
        <v>0</v>
      </c>
      <c r="AE59" s="1059">
        <v>0</v>
      </c>
      <c r="AF59" s="1059">
        <v>20.18</v>
      </c>
      <c r="AG59" s="1059">
        <v>0</v>
      </c>
      <c r="AH59" s="1059">
        <v>0</v>
      </c>
      <c r="AI59" s="1059">
        <v>3.41</v>
      </c>
      <c r="AJ59" s="1047">
        <f>SUM(K59:AI59)-E59</f>
        <v>0</v>
      </c>
      <c r="AO59" s="553"/>
      <c r="AS59" s="898" t="s">
        <v>1349</v>
      </c>
      <c r="AT59" s="26" t="s">
        <v>162</v>
      </c>
    </row>
    <row r="60" spans="1:46" s="77" customFormat="1" ht="21" hidden="1" customHeight="1" x14ac:dyDescent="0.2">
      <c r="A60" s="69" t="s">
        <v>522</v>
      </c>
      <c r="B60" s="70" t="s">
        <v>164</v>
      </c>
      <c r="C60" s="69" t="s">
        <v>165</v>
      </c>
      <c r="D60" s="552">
        <v>0</v>
      </c>
      <c r="E60" s="86">
        <v>0</v>
      </c>
      <c r="F60" s="642" t="e">
        <f>VLOOKUP($C60,'[3]Bieu 03_CTKH'!$C$8:$AN$63,'[3]Bieu 03_CTKH'!F$3,0)</f>
        <v>#N/A</v>
      </c>
      <c r="G60" s="642" t="e">
        <f>VLOOKUP($C60,'[3]Bieu 03_CTKH'!$C$8:$AN$63,'[3]Bieu 03_CTKH'!G$3,0)</f>
        <v>#N/A</v>
      </c>
      <c r="H60" s="646">
        <f>VLOOKUP($C60,'[3]Bieu 03_CTKH'!$C$8:$AN$63,'[3]Bieu 03_CTKH'!H$3,0)</f>
        <v>0</v>
      </c>
      <c r="I60" s="642">
        <f>VLOOKUP($C60,'[3]Bieu 03_CTKH'!$C$8:$AN$63,'[3]Bieu 03_CTKH'!I$3,0)</f>
        <v>0</v>
      </c>
      <c r="J60" s="642">
        <f>VLOOKUP($C60,'[3]Bieu 03_CTKH'!$C$8:$AN$63,'[3]Bieu 03_CTKH'!J$3,0)</f>
        <v>0</v>
      </c>
      <c r="K60" s="71">
        <v>0</v>
      </c>
      <c r="L60" s="71">
        <v>0</v>
      </c>
      <c r="M60" s="71">
        <v>0</v>
      </c>
      <c r="N60" s="71">
        <v>0</v>
      </c>
      <c r="O60" s="71">
        <v>0</v>
      </c>
      <c r="P60" s="71">
        <v>0</v>
      </c>
      <c r="Q60" s="71">
        <v>0</v>
      </c>
      <c r="R60" s="71">
        <v>0</v>
      </c>
      <c r="S60" s="71">
        <v>0</v>
      </c>
      <c r="T60" s="71">
        <v>0</v>
      </c>
      <c r="U60" s="71">
        <v>0</v>
      </c>
      <c r="V60" s="71">
        <v>0</v>
      </c>
      <c r="W60" s="71">
        <v>0</v>
      </c>
      <c r="X60" s="71">
        <v>0</v>
      </c>
      <c r="Y60" s="71">
        <v>0</v>
      </c>
      <c r="Z60" s="71">
        <v>0</v>
      </c>
      <c r="AA60" s="71">
        <v>0</v>
      </c>
      <c r="AB60" s="71">
        <v>0</v>
      </c>
      <c r="AC60" s="71">
        <v>0</v>
      </c>
      <c r="AD60" s="71">
        <v>0</v>
      </c>
      <c r="AE60" s="71">
        <v>0</v>
      </c>
      <c r="AF60" s="71">
        <v>0</v>
      </c>
      <c r="AG60" s="71">
        <v>0</v>
      </c>
      <c r="AH60" s="71">
        <v>0</v>
      </c>
      <c r="AI60" s="71">
        <v>0</v>
      </c>
      <c r="AJ60" s="68">
        <v>0</v>
      </c>
      <c r="AK60" s="77">
        <v>0</v>
      </c>
      <c r="AL60" s="77">
        <v>0</v>
      </c>
      <c r="AM60" s="77">
        <v>0</v>
      </c>
      <c r="AN60" s="77">
        <v>0</v>
      </c>
      <c r="AS60" s="26"/>
      <c r="AT60" s="26" t="s">
        <v>164</v>
      </c>
    </row>
    <row r="61" spans="1:46" ht="16.5" hidden="1" customHeight="1" x14ac:dyDescent="0.2">
      <c r="A61" s="78">
        <v>3</v>
      </c>
      <c r="B61" s="79" t="s">
        <v>166</v>
      </c>
      <c r="C61" s="78" t="s">
        <v>167</v>
      </c>
      <c r="D61" s="82">
        <v>0</v>
      </c>
      <c r="E61" s="80">
        <v>0</v>
      </c>
      <c r="F61" s="636" t="e">
        <f>VLOOKUP($C61,'[3]Bieu 03_CTKH'!$C$8:$AN$63,'[3]Bieu 03_CTKH'!F$3,0)</f>
        <v>#N/A</v>
      </c>
      <c r="G61" s="636" t="e">
        <f>VLOOKUP($C61,'[3]Bieu 03_CTKH'!$C$8:$AN$63,'[3]Bieu 03_CTKH'!G$3,0)</f>
        <v>#N/A</v>
      </c>
      <c r="H61" s="647">
        <f>VLOOKUP($C61,'[3]Bieu 03_CTKH'!$C$8:$AN$63,'[3]Bieu 03_CTKH'!H$3,0)</f>
        <v>0</v>
      </c>
      <c r="I61" s="636">
        <f>VLOOKUP($C61,'[3]Bieu 03_CTKH'!$C$8:$AN$63,'[3]Bieu 03_CTKH'!I$3,0)</f>
        <v>0</v>
      </c>
      <c r="J61" s="636">
        <f>VLOOKUP($C61,'[3]Bieu 03_CTKH'!$C$8:$AN$63,'[3]Bieu 03_CTKH'!J$3,0)</f>
        <v>0</v>
      </c>
      <c r="K61" s="80">
        <v>0</v>
      </c>
      <c r="L61" s="80"/>
      <c r="M61" s="80">
        <v>0</v>
      </c>
      <c r="N61" s="80">
        <v>0</v>
      </c>
      <c r="O61" s="80">
        <v>0</v>
      </c>
      <c r="P61" s="80">
        <v>0</v>
      </c>
      <c r="Q61" s="80">
        <v>0</v>
      </c>
      <c r="R61" s="80">
        <v>0</v>
      </c>
      <c r="S61" s="80">
        <v>0</v>
      </c>
      <c r="T61" s="80">
        <v>0</v>
      </c>
      <c r="U61" s="80">
        <v>0</v>
      </c>
      <c r="V61" s="80">
        <v>0</v>
      </c>
      <c r="W61" s="80">
        <v>0</v>
      </c>
      <c r="X61" s="80">
        <v>0</v>
      </c>
      <c r="Y61" s="80">
        <v>0</v>
      </c>
      <c r="Z61" s="80">
        <v>0</v>
      </c>
      <c r="AA61" s="80">
        <v>0</v>
      </c>
      <c r="AB61" s="80">
        <v>0</v>
      </c>
      <c r="AC61" s="80">
        <v>0</v>
      </c>
      <c r="AD61" s="80">
        <v>0</v>
      </c>
      <c r="AE61" s="80">
        <v>0</v>
      </c>
      <c r="AF61" s="80">
        <v>0</v>
      </c>
      <c r="AG61" s="80">
        <v>0</v>
      </c>
      <c r="AH61" s="80">
        <v>0</v>
      </c>
      <c r="AI61" s="80">
        <v>0</v>
      </c>
      <c r="AJ61" s="68">
        <v>0</v>
      </c>
      <c r="AK61" s="26">
        <v>0</v>
      </c>
      <c r="AL61" s="26">
        <v>0</v>
      </c>
      <c r="AM61" s="26">
        <v>0</v>
      </c>
      <c r="AN61" s="26">
        <v>0</v>
      </c>
      <c r="AT61" s="26" t="s">
        <v>166</v>
      </c>
    </row>
    <row r="62" spans="1:46" ht="26.25" hidden="1" customHeight="1" x14ac:dyDescent="0.2">
      <c r="A62" s="69" t="s">
        <v>523</v>
      </c>
      <c r="B62" s="79" t="s">
        <v>2325</v>
      </c>
      <c r="C62" s="78" t="s">
        <v>525</v>
      </c>
      <c r="D62" s="82" t="e">
        <v>#N/A</v>
      </c>
      <c r="E62" s="80">
        <v>25199.96</v>
      </c>
      <c r="F62" s="636" t="e">
        <f>VLOOKUP($C62,'[3]Bieu 03_CTKH'!$C$8:$AN$63,'[3]Bieu 03_CTKH'!F$3,0)</f>
        <v>#N/A</v>
      </c>
      <c r="G62" s="636" t="e">
        <f>VLOOKUP($C62,'[3]Bieu 03_CTKH'!$C$8:$AN$63,'[3]Bieu 03_CTKH'!G$3,0)</f>
        <v>#N/A</v>
      </c>
      <c r="H62" s="637" t="e">
        <f>VLOOKUP($C62,'[3]Bieu 03_CTKH'!$C$8:$AN$63,'[3]Bieu 03_CTKH'!H$3,0)</f>
        <v>#N/A</v>
      </c>
      <c r="I62" s="636" t="e">
        <f>VLOOKUP($C62,'[3]Bieu 03_CTKH'!$C$8:$AN$63,'[3]Bieu 03_CTKH'!I$3,0)</f>
        <v>#N/A</v>
      </c>
      <c r="J62" s="636">
        <f>VLOOKUP($C62,'[3]Bieu 03_CTKH'!$C$8:$AN$63,'[3]Bieu 03_CTKH'!J$3,0)</f>
        <v>0</v>
      </c>
      <c r="K62" s="80" t="e">
        <v>#N/A</v>
      </c>
      <c r="L62" s="80">
        <v>0</v>
      </c>
      <c r="M62" s="80" t="e">
        <v>#N/A</v>
      </c>
      <c r="N62" s="80" t="e">
        <v>#N/A</v>
      </c>
      <c r="O62" s="80" t="e">
        <v>#N/A</v>
      </c>
      <c r="P62" s="80" t="e">
        <v>#N/A</v>
      </c>
      <c r="Q62" s="80" t="e">
        <v>#N/A</v>
      </c>
      <c r="R62" s="80" t="e">
        <v>#N/A</v>
      </c>
      <c r="S62" s="80" t="e">
        <v>#N/A</v>
      </c>
      <c r="T62" s="80" t="e">
        <v>#N/A</v>
      </c>
      <c r="U62" s="80" t="e">
        <v>#N/A</v>
      </c>
      <c r="V62" s="80" t="e">
        <v>#N/A</v>
      </c>
      <c r="W62" s="80" t="e">
        <v>#N/A</v>
      </c>
      <c r="X62" s="80" t="e">
        <v>#N/A</v>
      </c>
      <c r="Y62" s="80" t="e">
        <v>#N/A</v>
      </c>
      <c r="Z62" s="80" t="e">
        <v>#N/A</v>
      </c>
      <c r="AA62" s="80" t="e">
        <v>#N/A</v>
      </c>
      <c r="AB62" s="80" t="e">
        <v>#N/A</v>
      </c>
      <c r="AC62" s="80" t="e">
        <v>#N/A</v>
      </c>
      <c r="AD62" s="80" t="e">
        <v>#N/A</v>
      </c>
      <c r="AE62" s="80" t="e">
        <v>#N/A</v>
      </c>
      <c r="AF62" s="80" t="e">
        <v>#N/A</v>
      </c>
      <c r="AG62" s="80" t="e">
        <v>#N/A</v>
      </c>
      <c r="AH62" s="80" t="e">
        <v>#N/A</v>
      </c>
      <c r="AI62" s="80" t="e">
        <v>#N/A</v>
      </c>
      <c r="AJ62" s="68" t="e">
        <v>#N/A</v>
      </c>
      <c r="AK62" s="26" t="e">
        <v>#N/A</v>
      </c>
      <c r="AL62" s="26" t="e">
        <v>#N/A</v>
      </c>
      <c r="AM62" s="26" t="e">
        <v>#N/A</v>
      </c>
      <c r="AN62" s="26" t="e">
        <v>#N/A</v>
      </c>
      <c r="AT62" s="26" t="s">
        <v>2325</v>
      </c>
    </row>
    <row r="63" spans="1:46" ht="13.5" hidden="1" customHeight="1" x14ac:dyDescent="0.2">
      <c r="A63" s="69" t="s">
        <v>526</v>
      </c>
      <c r="B63" s="79" t="s">
        <v>2326</v>
      </c>
      <c r="C63" s="78" t="s">
        <v>528</v>
      </c>
      <c r="D63" s="93">
        <v>0</v>
      </c>
      <c r="E63" s="80">
        <v>0</v>
      </c>
      <c r="F63" s="636" t="e">
        <f>VLOOKUP($C63,'[3]Bieu 03_CTKH'!$C$8:$AN$63,'[3]Bieu 03_CTKH'!F$3,0)</f>
        <v>#N/A</v>
      </c>
      <c r="G63" s="636" t="e">
        <f>VLOOKUP($C63,'[3]Bieu 03_CTKH'!$C$8:$AN$63,'[3]Bieu 03_CTKH'!G$3,0)</f>
        <v>#N/A</v>
      </c>
      <c r="H63" s="647" t="e">
        <f>VLOOKUP($C63,'[3]Bieu 03_CTKH'!$C$8:$AN$63,'[3]Bieu 03_CTKH'!H$3,0)</f>
        <v>#N/A</v>
      </c>
      <c r="I63" s="636" t="e">
        <f>VLOOKUP($C63,'[3]Bieu 03_CTKH'!$C$8:$AN$63,'[3]Bieu 03_CTKH'!I$3,0)</f>
        <v>#N/A</v>
      </c>
      <c r="J63" s="636">
        <f>VLOOKUP($C63,'[3]Bieu 03_CTKH'!$C$8:$AN$63,'[3]Bieu 03_CTKH'!J$3,0)</f>
        <v>0</v>
      </c>
      <c r="K63" s="80" t="e">
        <v>#N/A</v>
      </c>
      <c r="L63" s="80">
        <v>0</v>
      </c>
      <c r="M63" s="80" t="e">
        <v>#N/A</v>
      </c>
      <c r="N63" s="80" t="e">
        <v>#N/A</v>
      </c>
      <c r="O63" s="80" t="e">
        <v>#N/A</v>
      </c>
      <c r="P63" s="80" t="e">
        <v>#N/A</v>
      </c>
      <c r="Q63" s="80" t="e">
        <v>#N/A</v>
      </c>
      <c r="R63" s="80" t="e">
        <v>#N/A</v>
      </c>
      <c r="S63" s="80" t="e">
        <v>#N/A</v>
      </c>
      <c r="T63" s="80" t="e">
        <v>#N/A</v>
      </c>
      <c r="U63" s="80" t="e">
        <v>#N/A</v>
      </c>
      <c r="V63" s="80" t="e">
        <v>#N/A</v>
      </c>
      <c r="W63" s="80" t="e">
        <v>#N/A</v>
      </c>
      <c r="X63" s="80" t="e">
        <v>#N/A</v>
      </c>
      <c r="Y63" s="80" t="e">
        <v>#N/A</v>
      </c>
      <c r="Z63" s="80" t="e">
        <v>#N/A</v>
      </c>
      <c r="AA63" s="80" t="e">
        <v>#N/A</v>
      </c>
      <c r="AB63" s="80" t="e">
        <v>#N/A</v>
      </c>
      <c r="AC63" s="80" t="e">
        <v>#N/A</v>
      </c>
      <c r="AD63" s="80" t="e">
        <v>#N/A</v>
      </c>
      <c r="AE63" s="80" t="e">
        <v>#N/A</v>
      </c>
      <c r="AF63" s="80" t="e">
        <v>#N/A</v>
      </c>
      <c r="AG63" s="80" t="e">
        <v>#N/A</v>
      </c>
      <c r="AH63" s="80" t="e">
        <v>#N/A</v>
      </c>
      <c r="AI63" s="80" t="e">
        <v>#N/A</v>
      </c>
      <c r="AJ63" s="68" t="e">
        <v>#N/A</v>
      </c>
      <c r="AK63" s="26" t="e">
        <v>#N/A</v>
      </c>
      <c r="AL63" s="26" t="e">
        <v>#N/A</v>
      </c>
      <c r="AM63" s="26" t="e">
        <v>#N/A</v>
      </c>
      <c r="AN63" s="26" t="e">
        <v>#N/A</v>
      </c>
      <c r="AT63" s="26" t="s">
        <v>2326</v>
      </c>
    </row>
    <row r="64" spans="1:46" ht="24.75" customHeight="1" x14ac:dyDescent="0.2">
      <c r="A64" s="1060" t="s">
        <v>1341</v>
      </c>
      <c r="B64" s="1061" t="s">
        <v>2318</v>
      </c>
      <c r="C64" s="1060" t="s">
        <v>169</v>
      </c>
      <c r="D64" s="711">
        <v>25199.96</v>
      </c>
      <c r="E64" s="1062">
        <v>25199.96</v>
      </c>
      <c r="F64" s="693">
        <f>VLOOKUP($C64,'[3]Bieu 03_CTKH'!$C$8:$AN$63,'[3]Bieu 03_CTKH'!F$3,0)</f>
        <v>25199.920000000002</v>
      </c>
      <c r="G64" s="693">
        <f>VLOOKUP($C64,'[3]Bieu 03_CTKH'!$C$8:$AN$63,'[3]Bieu 03_CTKH'!G$3,0)</f>
        <v>3.9999999997235136E-2</v>
      </c>
      <c r="H64" s="693">
        <f>VLOOKUP($C64,'[3]Bieu 03_CTKH'!$C$8:$AN$63,'[3]Bieu 03_CTKH'!H$3,0)</f>
        <v>0</v>
      </c>
      <c r="I64" s="693">
        <f>VLOOKUP($C64,'[3]Bieu 03_CTKH'!$C$8:$AN$63,'[3]Bieu 03_CTKH'!I$3,0)</f>
        <v>95.591915945743153</v>
      </c>
      <c r="J64" s="693">
        <f>VLOOKUP($C64,'[3]Bieu 03_CTKH'!$C$8:$AN$63,'[3]Bieu 03_CTKH'!J$3,0)</f>
        <v>0</v>
      </c>
      <c r="K64" s="1062">
        <v>1038.74</v>
      </c>
      <c r="L64" s="1062">
        <v>920.21</v>
      </c>
      <c r="M64" s="1062">
        <v>248.73</v>
      </c>
      <c r="N64" s="1062">
        <v>417.83</v>
      </c>
      <c r="O64" s="1062">
        <v>580.70000000000005</v>
      </c>
      <c r="P64" s="1062">
        <v>704.36</v>
      </c>
      <c r="Q64" s="1062">
        <v>388.44</v>
      </c>
      <c r="R64" s="1062">
        <v>683.29</v>
      </c>
      <c r="S64" s="1062">
        <v>3490.98</v>
      </c>
      <c r="T64" s="1062">
        <v>1158.26</v>
      </c>
      <c r="U64" s="1062">
        <v>0</v>
      </c>
      <c r="V64" s="1062">
        <v>4282.6899999999996</v>
      </c>
      <c r="W64" s="1062">
        <v>178.97</v>
      </c>
      <c r="X64" s="1062">
        <v>216.69</v>
      </c>
      <c r="Y64" s="1062">
        <v>4509.13</v>
      </c>
      <c r="Z64" s="1062">
        <v>612.25</v>
      </c>
      <c r="AA64" s="1062">
        <v>609.41</v>
      </c>
      <c r="AB64" s="1062">
        <v>346.84</v>
      </c>
      <c r="AC64" s="1062">
        <v>394.07</v>
      </c>
      <c r="AD64" s="1062">
        <v>267.81</v>
      </c>
      <c r="AE64" s="1062">
        <v>1668.87</v>
      </c>
      <c r="AF64" s="1062">
        <v>435.96</v>
      </c>
      <c r="AG64" s="1062">
        <v>341.61</v>
      </c>
      <c r="AH64" s="1062">
        <v>1445.87</v>
      </c>
      <c r="AI64" s="1062">
        <v>258.25</v>
      </c>
      <c r="AJ64" s="1047">
        <f>SUM(K64:AI64)-E64</f>
        <v>0</v>
      </c>
      <c r="AO64" s="553"/>
      <c r="AS64" s="898" t="s">
        <v>1349</v>
      </c>
      <c r="AT64" s="26" t="s">
        <v>2318</v>
      </c>
    </row>
    <row r="65" spans="1:35" ht="22.5" hidden="1" customHeight="1" x14ac:dyDescent="0.2">
      <c r="A65" s="97"/>
      <c r="D65" s="552"/>
      <c r="H65" s="641"/>
    </row>
    <row r="66" spans="1:35" ht="20.100000000000001" hidden="1" customHeight="1" x14ac:dyDescent="0.2">
      <c r="D66" s="93"/>
      <c r="H66" s="641"/>
      <c r="M66" s="98"/>
      <c r="N66" s="98"/>
      <c r="O66" s="98"/>
      <c r="P66" s="98"/>
      <c r="Q66" s="98"/>
      <c r="R66" s="98"/>
      <c r="S66" s="98"/>
      <c r="T66" s="98"/>
      <c r="U66" s="98"/>
      <c r="V66" s="98"/>
      <c r="W66" s="98"/>
      <c r="X66" s="98"/>
      <c r="Y66" s="98"/>
      <c r="Z66" s="98"/>
      <c r="AA66" s="98"/>
      <c r="AB66" s="98"/>
      <c r="AC66" s="98"/>
      <c r="AD66" s="98"/>
      <c r="AE66" s="98"/>
      <c r="AF66" s="98"/>
      <c r="AG66" s="98"/>
      <c r="AH66" s="98"/>
      <c r="AI66" s="98"/>
    </row>
    <row r="67" spans="1:35" ht="20.100000000000001" customHeight="1" x14ac:dyDescent="0.2">
      <c r="D67" s="71"/>
      <c r="H67" s="648"/>
    </row>
    <row r="68" spans="1:35" ht="20.100000000000001" customHeight="1" x14ac:dyDescent="0.2">
      <c r="D68" s="71"/>
      <c r="E68" s="1166"/>
      <c r="F68" s="1166" t="s">
        <v>7</v>
      </c>
      <c r="G68" s="1166" t="s">
        <v>8</v>
      </c>
      <c r="H68" s="1166" t="s">
        <v>9</v>
      </c>
      <c r="I68" s="1166" t="s">
        <v>10</v>
      </c>
      <c r="J68" s="1166" t="s">
        <v>11</v>
      </c>
      <c r="K68" s="1166" t="s">
        <v>6</v>
      </c>
      <c r="L68" s="1166" t="s">
        <v>7</v>
      </c>
      <c r="M68" s="1166" t="s">
        <v>8</v>
      </c>
      <c r="N68" s="1166" t="s">
        <v>9</v>
      </c>
      <c r="O68" s="1166" t="s">
        <v>10</v>
      </c>
      <c r="P68" s="1166" t="s">
        <v>11</v>
      </c>
      <c r="Q68" s="1166" t="s">
        <v>12</v>
      </c>
      <c r="R68" s="1166" t="s">
        <v>13</v>
      </c>
      <c r="S68" s="1166" t="s">
        <v>15</v>
      </c>
      <c r="T68" s="1166" t="s">
        <v>16</v>
      </c>
      <c r="U68" s="1166" t="s">
        <v>17</v>
      </c>
      <c r="V68" s="1166" t="s">
        <v>18</v>
      </c>
      <c r="W68" s="1166" t="s">
        <v>19</v>
      </c>
      <c r="X68" s="1166" t="s">
        <v>21</v>
      </c>
      <c r="Y68" s="1166" t="s">
        <v>23</v>
      </c>
      <c r="Z68" s="1166" t="s">
        <v>24</v>
      </c>
      <c r="AA68" s="1166" t="s">
        <v>25</v>
      </c>
      <c r="AB68" s="1166" t="s">
        <v>26</v>
      </c>
      <c r="AC68" s="1166" t="s">
        <v>27</v>
      </c>
      <c r="AD68" s="1166" t="s">
        <v>28</v>
      </c>
      <c r="AE68" s="1166" t="s">
        <v>29</v>
      </c>
      <c r="AF68" s="1166" t="s">
        <v>31</v>
      </c>
      <c r="AG68" s="1167" t="s">
        <v>33</v>
      </c>
      <c r="AH68" s="98" t="s">
        <v>34</v>
      </c>
      <c r="AI68" s="1166" t="s">
        <v>35</v>
      </c>
    </row>
    <row r="69" spans="1:35" ht="20.100000000000001" customHeight="1" x14ac:dyDescent="0.2">
      <c r="D69" s="71"/>
      <c r="E69" s="738"/>
      <c r="F69" s="738" t="b">
        <f t="shared" ref="F69:J69" si="23">F68=F3</f>
        <v>0</v>
      </c>
      <c r="G69" s="738" t="b">
        <f t="shared" si="23"/>
        <v>0</v>
      </c>
      <c r="H69" s="738" t="b">
        <f t="shared" si="23"/>
        <v>0</v>
      </c>
      <c r="I69" s="738" t="b">
        <f t="shared" si="23"/>
        <v>0</v>
      </c>
      <c r="J69" s="738" t="b">
        <f t="shared" si="23"/>
        <v>0</v>
      </c>
      <c r="K69" s="738" t="b">
        <f>K68=K5</f>
        <v>1</v>
      </c>
      <c r="L69" s="738" t="b">
        <f t="shared" ref="L69:AI69" si="24">L68=L5</f>
        <v>1</v>
      </c>
      <c r="M69" s="738" t="b">
        <f t="shared" si="24"/>
        <v>1</v>
      </c>
      <c r="N69" s="738" t="b">
        <f t="shared" si="24"/>
        <v>1</v>
      </c>
      <c r="O69" s="738" t="b">
        <f t="shared" si="24"/>
        <v>1</v>
      </c>
      <c r="P69" s="738" t="b">
        <f t="shared" si="24"/>
        <v>1</v>
      </c>
      <c r="Q69" s="738" t="b">
        <f t="shared" si="24"/>
        <v>1</v>
      </c>
      <c r="R69" s="738" t="b">
        <f t="shared" si="24"/>
        <v>1</v>
      </c>
      <c r="S69" s="738" t="b">
        <f t="shared" si="24"/>
        <v>1</v>
      </c>
      <c r="T69" s="738" t="b">
        <f t="shared" si="24"/>
        <v>1</v>
      </c>
      <c r="U69" s="738" t="b">
        <f t="shared" si="24"/>
        <v>1</v>
      </c>
      <c r="V69" s="738" t="b">
        <f t="shared" si="24"/>
        <v>1</v>
      </c>
      <c r="W69" s="738" t="b">
        <f t="shared" si="24"/>
        <v>1</v>
      </c>
      <c r="X69" s="738" t="b">
        <f t="shared" si="24"/>
        <v>1</v>
      </c>
      <c r="Y69" s="738" t="b">
        <f t="shared" si="24"/>
        <v>1</v>
      </c>
      <c r="Z69" s="738" t="b">
        <f t="shared" si="24"/>
        <v>1</v>
      </c>
      <c r="AA69" s="738" t="b">
        <f t="shared" si="24"/>
        <v>1</v>
      </c>
      <c r="AB69" s="738" t="b">
        <f t="shared" si="24"/>
        <v>1</v>
      </c>
      <c r="AC69" s="738" t="b">
        <f t="shared" si="24"/>
        <v>1</v>
      </c>
      <c r="AD69" s="738" t="b">
        <f t="shared" si="24"/>
        <v>1</v>
      </c>
      <c r="AE69" s="738" t="b">
        <f t="shared" si="24"/>
        <v>1</v>
      </c>
      <c r="AF69" s="738" t="b">
        <f t="shared" si="24"/>
        <v>1</v>
      </c>
      <c r="AG69" s="738" t="b">
        <f t="shared" si="24"/>
        <v>1</v>
      </c>
      <c r="AH69" s="738" t="b">
        <f t="shared" si="24"/>
        <v>1</v>
      </c>
      <c r="AI69" s="738" t="b">
        <f t="shared" si="24"/>
        <v>1</v>
      </c>
    </row>
    <row r="70" spans="1:35" ht="20.100000000000001" customHeight="1" x14ac:dyDescent="0.2">
      <c r="D70" s="71"/>
    </row>
    <row r="71" spans="1:35" ht="20.100000000000001" customHeight="1" x14ac:dyDescent="0.2">
      <c r="D71" s="71"/>
    </row>
    <row r="72" spans="1:35" ht="20.100000000000001" customHeight="1" x14ac:dyDescent="0.2">
      <c r="D72" s="80"/>
    </row>
    <row r="73" spans="1:35" ht="20.100000000000001" customHeight="1" x14ac:dyDescent="0.2">
      <c r="D73" s="71"/>
    </row>
    <row r="74" spans="1:35" ht="20.100000000000001" customHeight="1" x14ac:dyDescent="0.2">
      <c r="D74" s="71"/>
    </row>
    <row r="75" spans="1:35" ht="20.100000000000001" customHeight="1" x14ac:dyDescent="0.2">
      <c r="D75" s="71"/>
    </row>
    <row r="76" spans="1:35" ht="20.100000000000001" customHeight="1" x14ac:dyDescent="0.2">
      <c r="D76" s="71"/>
    </row>
    <row r="77" spans="1:35" ht="20.100000000000001" customHeight="1" x14ac:dyDescent="0.2">
      <c r="D77" s="71"/>
    </row>
    <row r="78" spans="1:35" ht="20.100000000000001" customHeight="1" x14ac:dyDescent="0.2">
      <c r="D78" s="71"/>
    </row>
    <row r="79" spans="1:35" ht="20.100000000000001" customHeight="1" x14ac:dyDescent="0.2">
      <c r="D79" s="82"/>
    </row>
    <row r="80" spans="1:35" ht="20.100000000000001" customHeight="1" x14ac:dyDescent="0.2">
      <c r="D80" s="71"/>
    </row>
    <row r="81" spans="4:4" ht="20.100000000000001" customHeight="1" x14ac:dyDescent="0.2">
      <c r="D81" s="82"/>
    </row>
    <row r="82" spans="4:4" ht="20.100000000000001" customHeight="1" x14ac:dyDescent="0.2">
      <c r="D82" s="82"/>
    </row>
    <row r="83" spans="4:4" ht="20.100000000000001" customHeight="1" x14ac:dyDescent="0.2">
      <c r="D83" s="82"/>
    </row>
    <row r="84" spans="4:4" ht="20.100000000000001" customHeight="1" x14ac:dyDescent="0.2">
      <c r="D84" s="82"/>
    </row>
    <row r="85" spans="4:4" ht="20.100000000000001" customHeight="1" x14ac:dyDescent="0.2">
      <c r="D85" s="82"/>
    </row>
    <row r="86" spans="4:4" ht="20.100000000000001" customHeight="1" x14ac:dyDescent="0.2">
      <c r="D86" s="82"/>
    </row>
    <row r="87" spans="4:4" ht="20.100000000000001" customHeight="1" x14ac:dyDescent="0.2">
      <c r="D87" s="82"/>
    </row>
    <row r="88" spans="4:4" ht="20.100000000000001" customHeight="1" x14ac:dyDescent="0.2">
      <c r="D88" s="82"/>
    </row>
    <row r="89" spans="4:4" ht="20.100000000000001" customHeight="1" x14ac:dyDescent="0.2">
      <c r="D89" s="82"/>
    </row>
    <row r="90" spans="4:4" ht="20.100000000000001" customHeight="1" x14ac:dyDescent="0.2">
      <c r="D90" s="82"/>
    </row>
    <row r="91" spans="4:4" ht="20.100000000000001" customHeight="1" x14ac:dyDescent="0.2">
      <c r="D91" s="82"/>
    </row>
    <row r="92" spans="4:4" ht="20.100000000000001" customHeight="1" x14ac:dyDescent="0.2">
      <c r="D92" s="82"/>
    </row>
    <row r="93" spans="4:4" ht="20.100000000000001" customHeight="1" x14ac:dyDescent="0.2">
      <c r="D93" s="82"/>
    </row>
    <row r="94" spans="4:4" ht="20.100000000000001" customHeight="1" x14ac:dyDescent="0.2">
      <c r="D94" s="82"/>
    </row>
    <row r="95" spans="4:4" ht="20.100000000000001" customHeight="1" x14ac:dyDescent="0.2">
      <c r="D95" s="82"/>
    </row>
    <row r="96" spans="4:4" ht="20.100000000000001" customHeight="1" x14ac:dyDescent="0.2">
      <c r="D96" s="82"/>
    </row>
    <row r="97" spans="4:4" ht="20.100000000000001" customHeight="1" x14ac:dyDescent="0.2">
      <c r="D97" s="82"/>
    </row>
    <row r="98" spans="4:4" ht="20.100000000000001" customHeight="1" x14ac:dyDescent="0.2">
      <c r="D98" s="82"/>
    </row>
    <row r="99" spans="4:4" ht="20.100000000000001" customHeight="1" x14ac:dyDescent="0.2">
      <c r="D99" s="82"/>
    </row>
    <row r="100" spans="4:4" ht="20.100000000000001" customHeight="1" x14ac:dyDescent="0.2">
      <c r="D100" s="82"/>
    </row>
    <row r="101" spans="4:4" ht="20.100000000000001" customHeight="1" x14ac:dyDescent="0.2">
      <c r="D101" s="82"/>
    </row>
    <row r="102" spans="4:4" ht="20.100000000000001" customHeight="1" x14ac:dyDescent="0.2">
      <c r="D102" s="82"/>
    </row>
    <row r="103" spans="4:4" ht="20.100000000000001" customHeight="1" x14ac:dyDescent="0.2">
      <c r="D103" s="82"/>
    </row>
    <row r="104" spans="4:4" ht="20.100000000000001" customHeight="1" x14ac:dyDescent="0.2">
      <c r="D104" s="82"/>
    </row>
    <row r="105" spans="4:4" ht="20.100000000000001" customHeight="1" x14ac:dyDescent="0.2">
      <c r="D105" s="93"/>
    </row>
    <row r="106" spans="4:4" ht="20.100000000000001" customHeight="1" x14ac:dyDescent="0.2">
      <c r="D106" s="96"/>
    </row>
  </sheetData>
  <autoFilter ref="A5:AZ66" xr:uid="{00000000-0001-0000-0700-000000000000}">
    <filterColumn colId="44">
      <customFilters>
        <customFilter operator="notEqual" val=" "/>
      </customFilters>
    </filterColumn>
  </autoFilter>
  <mergeCells count="10">
    <mergeCell ref="A2:AI2"/>
    <mergeCell ref="A4:A5"/>
    <mergeCell ref="B4:B5"/>
    <mergeCell ref="C4:C5"/>
    <mergeCell ref="E4:E5"/>
    <mergeCell ref="D4:D5"/>
    <mergeCell ref="K4:Q4"/>
    <mergeCell ref="R4:W4"/>
    <mergeCell ref="X4:AC4"/>
    <mergeCell ref="AD4:AI4"/>
  </mergeCells>
  <conditionalFormatting sqref="K7:AI64">
    <cfRule type="cellIs" dxfId="100" priority="1" operator="lessThan">
      <formula>0</formula>
    </cfRule>
  </conditionalFormatting>
  <pageMargins left="0.70866141732283472" right="0.39370078740157483" top="0.94488188976377963" bottom="0.43307086614173229" header="0.39370078740157483" footer="0.19685039370078741"/>
  <pageSetup paperSize="9" fitToWidth="4" fitToHeight="0" orientation="portrait" useFirstPageNumber="1" r:id="rId1"/>
  <headerFooter scaleWithDoc="0" alignWithMargins="0">
    <oddHeader xml:space="preserve">&amp;L&amp;"Times New Roman,Bold"&amp;13Biểu 03/CH&amp;C
&amp;"Times New Roman,Bold"&amp;12KẾ HOẠCH SỬ DỤNG ĐẤT NĂM 2025 CỦA THÀNH PHỐ BIÊN HÒA&amp;R
</oddHeader>
    <oddFooter>&amp;C&amp;P</oddFooter>
  </headerFooter>
  <colBreaks count="3" manualBreakCount="3">
    <brk id="17" min="2" max="63" man="1"/>
    <brk id="23" min="2" max="63" man="1"/>
    <brk id="29" min="2" max="6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7" filterMode="1">
    <tabColor rgb="FFFFFF00"/>
  </sheetPr>
  <dimension ref="A1:AL34"/>
  <sheetViews>
    <sheetView view="pageBreakPreview" zoomScale="85" zoomScaleNormal="100" zoomScaleSheetLayoutView="85" workbookViewId="0">
      <pane xSplit="6" ySplit="7" topLeftCell="G8" activePane="bottomRight" state="frozen"/>
      <selection activeCell="AF31" sqref="AF31"/>
      <selection pane="topRight" activeCell="AF31" sqref="AF31"/>
      <selection pane="bottomLeft" activeCell="AF31" sqref="AF31"/>
      <selection pane="bottomRight" activeCell="J45" sqref="J45"/>
    </sheetView>
  </sheetViews>
  <sheetFormatPr defaultColWidth="9.140625" defaultRowHeight="15" x14ac:dyDescent="0.2"/>
  <cols>
    <col min="1" max="1" width="5.85546875" style="940" customWidth="1"/>
    <col min="2" max="2" width="39.140625" style="942" customWidth="1"/>
    <col min="3" max="3" width="12.28515625" style="940" customWidth="1"/>
    <col min="4" max="4" width="11.5703125" style="100" hidden="1" customWidth="1"/>
    <col min="5" max="5" width="12" style="941" customWidth="1"/>
    <col min="6" max="6" width="8.85546875" style="649" hidden="1" customWidth="1"/>
    <col min="7" max="7" width="8.85546875" style="941" customWidth="1"/>
    <col min="8" max="8" width="10.85546875" style="941" customWidth="1"/>
    <col min="9" max="9" width="8.5703125" style="941" customWidth="1"/>
    <col min="10" max="12" width="10" style="941" customWidth="1"/>
    <col min="13" max="13" width="10.28515625" style="941" customWidth="1"/>
    <col min="14" max="14" width="10.42578125" style="941" customWidth="1"/>
    <col min="15" max="15" width="10.85546875" style="941" customWidth="1"/>
    <col min="16" max="16" width="11.28515625" style="941" customWidth="1"/>
    <col min="17" max="17" width="11.85546875" style="941" customWidth="1"/>
    <col min="18" max="27" width="11.42578125" style="941" customWidth="1"/>
    <col min="28" max="31" width="11.140625" style="941" customWidth="1"/>
    <col min="32" max="33" width="13.7109375" style="941" customWidth="1"/>
    <col min="34" max="16384" width="9.140625" style="942"/>
  </cols>
  <sheetData>
    <row r="1" spans="1:38" ht="15.75" customHeight="1" x14ac:dyDescent="0.2">
      <c r="A1" s="1426"/>
      <c r="B1" s="1426"/>
    </row>
    <row r="2" spans="1:38" s="102" customFormat="1" ht="27.75" hidden="1" customHeight="1" x14ac:dyDescent="0.2">
      <c r="A2" s="391" t="s">
        <v>1325</v>
      </c>
      <c r="B2" s="390"/>
      <c r="C2" s="390"/>
      <c r="D2" s="390"/>
      <c r="E2" s="390"/>
      <c r="F2" s="650"/>
      <c r="G2" s="390"/>
      <c r="H2" s="390"/>
      <c r="I2" s="390"/>
      <c r="J2" s="390"/>
      <c r="K2" s="390"/>
      <c r="L2" s="390"/>
      <c r="M2" s="390"/>
      <c r="N2" s="390"/>
      <c r="O2" s="390"/>
      <c r="P2" s="390"/>
      <c r="Q2" s="390"/>
      <c r="R2" s="390"/>
      <c r="S2" s="390"/>
      <c r="T2" s="390"/>
      <c r="U2" s="390"/>
    </row>
    <row r="3" spans="1:38" s="944" customFormat="1" ht="18.75" customHeight="1" x14ac:dyDescent="0.2">
      <c r="A3" s="1424" t="s">
        <v>3587</v>
      </c>
      <c r="B3" s="1424"/>
      <c r="C3" s="1424"/>
      <c r="D3" s="1425"/>
      <c r="E3" s="1424"/>
      <c r="F3" s="1425"/>
      <c r="G3" s="1424"/>
      <c r="H3" s="1424"/>
      <c r="I3" s="1424"/>
      <c r="J3" s="1424"/>
      <c r="K3" s="1424"/>
      <c r="L3" s="1424"/>
      <c r="M3" s="1424"/>
      <c r="N3" s="1424"/>
      <c r="O3" s="1424"/>
      <c r="P3" s="1424"/>
      <c r="Q3" s="1424"/>
      <c r="R3" s="1424"/>
      <c r="S3" s="1424"/>
      <c r="T3" s="1424"/>
      <c r="U3" s="1424"/>
      <c r="V3" s="1424"/>
      <c r="W3" s="1424"/>
      <c r="X3" s="1424"/>
      <c r="Y3" s="1424"/>
      <c r="Z3" s="1424"/>
      <c r="AA3" s="1424"/>
      <c r="AB3" s="1424"/>
      <c r="AC3" s="1424"/>
      <c r="AD3" s="1424"/>
      <c r="AE3" s="1424"/>
      <c r="AF3" s="1080"/>
      <c r="AG3" s="943"/>
    </row>
    <row r="4" spans="1:38" s="944" customFormat="1" ht="18.75" customHeight="1" x14ac:dyDescent="0.2">
      <c r="A4" s="1063"/>
      <c r="B4" s="1063"/>
      <c r="C4" s="1063"/>
      <c r="D4" s="619"/>
      <c r="E4" s="1063"/>
      <c r="F4" s="712"/>
      <c r="G4" s="1063"/>
      <c r="H4" s="1063"/>
      <c r="I4" s="1063"/>
      <c r="J4" s="1063"/>
      <c r="K4" s="1063"/>
      <c r="L4" s="837"/>
      <c r="M4" s="837" t="s">
        <v>0</v>
      </c>
      <c r="N4" s="396"/>
      <c r="O4" s="396"/>
      <c r="P4" s="837"/>
      <c r="Q4" s="837"/>
      <c r="R4" s="396"/>
      <c r="S4" s="837" t="s">
        <v>0</v>
      </c>
      <c r="T4" s="396"/>
      <c r="U4" s="837"/>
      <c r="V4" s="396"/>
      <c r="W4" s="396"/>
      <c r="X4" s="396"/>
      <c r="Y4" s="837" t="s">
        <v>0</v>
      </c>
      <c r="Z4" s="837"/>
      <c r="AA4" s="837"/>
      <c r="AB4" s="396"/>
      <c r="AC4" s="396"/>
      <c r="AD4" s="396"/>
      <c r="AE4" s="837" t="s">
        <v>0</v>
      </c>
      <c r="AF4" s="1080"/>
      <c r="AG4" s="943"/>
    </row>
    <row r="5" spans="1:38" s="940" customFormat="1" ht="20.100000000000001" customHeight="1" x14ac:dyDescent="0.2">
      <c r="A5" s="1427" t="s">
        <v>562</v>
      </c>
      <c r="B5" s="1428" t="s">
        <v>2</v>
      </c>
      <c r="C5" s="1428" t="s">
        <v>3</v>
      </c>
      <c r="D5" s="1429" t="s">
        <v>1552</v>
      </c>
      <c r="E5" s="1422" t="s">
        <v>2351</v>
      </c>
      <c r="F5" s="651"/>
      <c r="G5" s="1367" t="s">
        <v>515</v>
      </c>
      <c r="H5" s="1368"/>
      <c r="I5" s="1368"/>
      <c r="J5" s="1368"/>
      <c r="K5" s="1368"/>
      <c r="L5" s="1368"/>
      <c r="M5" s="1369"/>
      <c r="N5" s="1367" t="s">
        <v>515</v>
      </c>
      <c r="O5" s="1368"/>
      <c r="P5" s="1368"/>
      <c r="Q5" s="1368"/>
      <c r="R5" s="1368"/>
      <c r="S5" s="1369"/>
      <c r="T5" s="1367" t="s">
        <v>515</v>
      </c>
      <c r="U5" s="1368"/>
      <c r="V5" s="1368"/>
      <c r="W5" s="1368"/>
      <c r="X5" s="1368"/>
      <c r="Y5" s="1369"/>
      <c r="Z5" s="1367" t="s">
        <v>515</v>
      </c>
      <c r="AA5" s="1368"/>
      <c r="AB5" s="1368"/>
      <c r="AC5" s="1368"/>
      <c r="AD5" s="1368"/>
      <c r="AE5" s="1369"/>
      <c r="AF5" s="1081"/>
      <c r="AG5" s="945"/>
    </row>
    <row r="6" spans="1:38" ht="132" customHeight="1" x14ac:dyDescent="0.2">
      <c r="A6" s="1427"/>
      <c r="B6" s="1428"/>
      <c r="C6" s="1428"/>
      <c r="D6" s="1430"/>
      <c r="E6" s="1422"/>
      <c r="F6" s="651"/>
      <c r="G6" s="1043" t="s">
        <v>6</v>
      </c>
      <c r="H6" s="1043" t="s">
        <v>7</v>
      </c>
      <c r="I6" s="1043" t="s">
        <v>8</v>
      </c>
      <c r="J6" s="1043" t="s">
        <v>9</v>
      </c>
      <c r="K6" s="1043" t="s">
        <v>10</v>
      </c>
      <c r="L6" s="1043" t="s">
        <v>11</v>
      </c>
      <c r="M6" s="1043" t="s">
        <v>12</v>
      </c>
      <c r="N6" s="1043" t="s">
        <v>13</v>
      </c>
      <c r="O6" s="1043" t="s">
        <v>15</v>
      </c>
      <c r="P6" s="1043" t="s">
        <v>16</v>
      </c>
      <c r="Q6" s="1043" t="s">
        <v>17</v>
      </c>
      <c r="R6" s="1043" t="s">
        <v>18</v>
      </c>
      <c r="S6" s="333" t="s">
        <v>19</v>
      </c>
      <c r="T6" s="1043" t="s">
        <v>21</v>
      </c>
      <c r="U6" s="1043" t="s">
        <v>23</v>
      </c>
      <c r="V6" s="1043" t="s">
        <v>24</v>
      </c>
      <c r="W6" s="1043" t="s">
        <v>25</v>
      </c>
      <c r="X6" s="1043" t="s">
        <v>26</v>
      </c>
      <c r="Y6" s="1043" t="s">
        <v>27</v>
      </c>
      <c r="Z6" s="1043" t="s">
        <v>28</v>
      </c>
      <c r="AA6" s="1043" t="s">
        <v>29</v>
      </c>
      <c r="AB6" s="1043" t="s">
        <v>31</v>
      </c>
      <c r="AC6" s="1043" t="s">
        <v>33</v>
      </c>
      <c r="AD6" s="1043" t="s">
        <v>34</v>
      </c>
      <c r="AE6" s="1043" t="s">
        <v>35</v>
      </c>
      <c r="AF6" s="1082"/>
      <c r="AG6" s="946"/>
      <c r="AH6" s="942" t="s">
        <v>1349</v>
      </c>
    </row>
    <row r="7" spans="1:38" ht="22.5" customHeight="1" x14ac:dyDescent="0.2">
      <c r="A7" s="1064" t="s">
        <v>516</v>
      </c>
      <c r="B7" s="1065" t="s">
        <v>517</v>
      </c>
      <c r="C7" s="1065" t="s">
        <v>518</v>
      </c>
      <c r="D7" s="713">
        <v>-4</v>
      </c>
      <c r="E7" s="841" t="s">
        <v>3588</v>
      </c>
      <c r="F7" s="652" t="s">
        <v>2328</v>
      </c>
      <c r="G7" s="841">
        <v>-5</v>
      </c>
      <c r="H7" s="841">
        <f>G7-1</f>
        <v>-6</v>
      </c>
      <c r="I7" s="841">
        <f t="shared" ref="I7:N7" si="0">H7-1</f>
        <v>-7</v>
      </c>
      <c r="J7" s="841">
        <f t="shared" si="0"/>
        <v>-8</v>
      </c>
      <c r="K7" s="841">
        <f t="shared" si="0"/>
        <v>-9</v>
      </c>
      <c r="L7" s="841">
        <f t="shared" si="0"/>
        <v>-10</v>
      </c>
      <c r="M7" s="841">
        <f t="shared" si="0"/>
        <v>-11</v>
      </c>
      <c r="N7" s="841">
        <f t="shared" si="0"/>
        <v>-12</v>
      </c>
      <c r="O7" s="841">
        <f t="shared" ref="O7" si="1">N7-1</f>
        <v>-13</v>
      </c>
      <c r="P7" s="841">
        <f t="shared" ref="P7" si="2">O7-1</f>
        <v>-14</v>
      </c>
      <c r="Q7" s="841">
        <f t="shared" ref="Q7" si="3">P7-1</f>
        <v>-15</v>
      </c>
      <c r="R7" s="841">
        <f t="shared" ref="R7" si="4">Q7-1</f>
        <v>-16</v>
      </c>
      <c r="S7" s="841">
        <f t="shared" ref="S7" si="5">R7-1</f>
        <v>-17</v>
      </c>
      <c r="T7" s="841">
        <f t="shared" ref="T7" si="6">S7-1</f>
        <v>-18</v>
      </c>
      <c r="U7" s="841">
        <f t="shared" ref="U7" si="7">T7-1</f>
        <v>-19</v>
      </c>
      <c r="V7" s="841">
        <f t="shared" ref="V7" si="8">U7-1</f>
        <v>-20</v>
      </c>
      <c r="W7" s="841">
        <f t="shared" ref="W7" si="9">V7-1</f>
        <v>-21</v>
      </c>
      <c r="X7" s="841">
        <f t="shared" ref="X7" si="10">W7-1</f>
        <v>-22</v>
      </c>
      <c r="Y7" s="841">
        <f t="shared" ref="Y7" si="11">X7-1</f>
        <v>-23</v>
      </c>
      <c r="Z7" s="841">
        <f t="shared" ref="Z7" si="12">Y7-1</f>
        <v>-24</v>
      </c>
      <c r="AA7" s="841">
        <f t="shared" ref="AA7" si="13">Z7-1</f>
        <v>-25</v>
      </c>
      <c r="AB7" s="841">
        <f t="shared" ref="AB7" si="14">AA7-1</f>
        <v>-26</v>
      </c>
      <c r="AC7" s="841">
        <f t="shared" ref="AC7" si="15">AB7-1</f>
        <v>-27</v>
      </c>
      <c r="AD7" s="841">
        <f t="shared" ref="AD7" si="16">AC7-1</f>
        <v>-28</v>
      </c>
      <c r="AE7" s="841">
        <f t="shared" ref="AE7" si="17">AD7-1</f>
        <v>-29</v>
      </c>
      <c r="AF7" s="1083"/>
      <c r="AG7" s="947"/>
      <c r="AH7" s="942" t="s">
        <v>1349</v>
      </c>
      <c r="AI7" s="947"/>
      <c r="AJ7" s="947"/>
      <c r="AK7" s="947"/>
      <c r="AL7" s="947"/>
    </row>
    <row r="8" spans="1:38" s="949" customFormat="1" ht="39" customHeight="1" x14ac:dyDescent="0.2">
      <c r="A8" s="1066">
        <v>1</v>
      </c>
      <c r="B8" s="1067" t="s">
        <v>529</v>
      </c>
      <c r="C8" s="1068" t="s">
        <v>530</v>
      </c>
      <c r="D8" s="714">
        <v>439.8</v>
      </c>
      <c r="E8" s="1076">
        <v>585.29</v>
      </c>
      <c r="F8" s="653">
        <f>E8-D8</f>
        <v>145.48999999999995</v>
      </c>
      <c r="G8" s="1076">
        <v>2.23</v>
      </c>
      <c r="H8" s="1076">
        <v>10.59</v>
      </c>
      <c r="I8" s="1076">
        <v>0.78</v>
      </c>
      <c r="J8" s="1076">
        <v>3.6799999999999997</v>
      </c>
      <c r="K8" s="1076">
        <v>60.72999999999999</v>
      </c>
      <c r="L8" s="1076">
        <v>157.87</v>
      </c>
      <c r="M8" s="1076">
        <v>1.18</v>
      </c>
      <c r="N8" s="1076">
        <v>3.8800000000000003</v>
      </c>
      <c r="O8" s="1076">
        <v>33.29</v>
      </c>
      <c r="P8" s="1076">
        <v>34.5</v>
      </c>
      <c r="Q8" s="1076">
        <v>0.2</v>
      </c>
      <c r="R8" s="1076">
        <v>132.28</v>
      </c>
      <c r="S8" s="1076">
        <v>2.34</v>
      </c>
      <c r="T8" s="1076">
        <v>6.8500000000000005</v>
      </c>
      <c r="U8" s="1076">
        <v>84.44</v>
      </c>
      <c r="V8" s="1076">
        <v>6.17</v>
      </c>
      <c r="W8" s="1076">
        <v>4.6999999999999993</v>
      </c>
      <c r="X8" s="1076">
        <v>1.1400000000000001</v>
      </c>
      <c r="Y8" s="1076">
        <v>0.41</v>
      </c>
      <c r="Z8" s="1076">
        <v>3.34</v>
      </c>
      <c r="AA8" s="1076">
        <v>2.54</v>
      </c>
      <c r="AB8" s="1076">
        <v>3.31</v>
      </c>
      <c r="AC8" s="1076">
        <v>21.13</v>
      </c>
      <c r="AD8" s="1076">
        <v>4.47</v>
      </c>
      <c r="AE8" s="1084">
        <v>3.24</v>
      </c>
      <c r="AF8" s="1085">
        <f t="shared" ref="AF8:AF31" si="18">SUM(G8:AE8)-E8</f>
        <v>0</v>
      </c>
      <c r="AG8" s="948"/>
      <c r="AH8" s="942" t="s">
        <v>1349</v>
      </c>
    </row>
    <row r="9" spans="1:38" s="949" customFormat="1" ht="21" customHeight="1" x14ac:dyDescent="0.2">
      <c r="A9" s="1069"/>
      <c r="B9" s="1070" t="s">
        <v>97</v>
      </c>
      <c r="C9" s="1071"/>
      <c r="D9" s="715"/>
      <c r="E9" s="1077"/>
      <c r="F9" s="654"/>
      <c r="G9" s="1086"/>
      <c r="H9" s="1086"/>
      <c r="I9" s="1077"/>
      <c r="J9" s="1077"/>
      <c r="K9" s="1077"/>
      <c r="L9" s="1077"/>
      <c r="M9" s="1077"/>
      <c r="N9" s="1077"/>
      <c r="O9" s="1077"/>
      <c r="P9" s="1077"/>
      <c r="Q9" s="1077"/>
      <c r="R9" s="1077"/>
      <c r="S9" s="1077"/>
      <c r="T9" s="1077"/>
      <c r="U9" s="1077"/>
      <c r="V9" s="1077"/>
      <c r="W9" s="1077"/>
      <c r="X9" s="1077"/>
      <c r="Y9" s="1077"/>
      <c r="Z9" s="1077"/>
      <c r="AA9" s="1077"/>
      <c r="AB9" s="1077"/>
      <c r="AC9" s="1077"/>
      <c r="AD9" s="1077"/>
      <c r="AE9" s="1077"/>
      <c r="AF9" s="1085">
        <f t="shared" si="18"/>
        <v>0</v>
      </c>
      <c r="AG9" s="950"/>
      <c r="AH9" s="949" t="s">
        <v>1349</v>
      </c>
    </row>
    <row r="10" spans="1:38" ht="24.95" customHeight="1" x14ac:dyDescent="0.2">
      <c r="A10" s="1072" t="s">
        <v>40</v>
      </c>
      <c r="B10" s="1073" t="s">
        <v>41</v>
      </c>
      <c r="C10" s="1074" t="s">
        <v>531</v>
      </c>
      <c r="D10" s="715">
        <v>5.0000000000000009</v>
      </c>
      <c r="E10" s="1078">
        <v>40.99</v>
      </c>
      <c r="F10" s="654">
        <f>E10-D10</f>
        <v>35.99</v>
      </c>
      <c r="G10" s="1087">
        <v>0</v>
      </c>
      <c r="H10" s="1087">
        <v>0</v>
      </c>
      <c r="I10" s="1078">
        <v>0</v>
      </c>
      <c r="J10" s="1078">
        <v>0</v>
      </c>
      <c r="K10" s="1078">
        <v>0</v>
      </c>
      <c r="L10" s="1078">
        <v>4.74</v>
      </c>
      <c r="M10" s="1078">
        <v>0</v>
      </c>
      <c r="N10" s="1078">
        <v>0</v>
      </c>
      <c r="O10" s="1078">
        <v>0</v>
      </c>
      <c r="P10" s="1078">
        <v>0</v>
      </c>
      <c r="Q10" s="1078">
        <v>0</v>
      </c>
      <c r="R10" s="1078">
        <v>36.25</v>
      </c>
      <c r="S10" s="1078">
        <v>0</v>
      </c>
      <c r="T10" s="1078">
        <v>0</v>
      </c>
      <c r="U10" s="1078">
        <v>0</v>
      </c>
      <c r="V10" s="1078">
        <v>0</v>
      </c>
      <c r="W10" s="1078">
        <v>0</v>
      </c>
      <c r="X10" s="1078">
        <v>0</v>
      </c>
      <c r="Y10" s="1078">
        <v>0</v>
      </c>
      <c r="Z10" s="1078">
        <v>0</v>
      </c>
      <c r="AA10" s="1078">
        <v>0</v>
      </c>
      <c r="AB10" s="1078">
        <v>0</v>
      </c>
      <c r="AC10" s="1078">
        <v>0</v>
      </c>
      <c r="AD10" s="1078">
        <v>0</v>
      </c>
      <c r="AE10" s="1078">
        <v>0</v>
      </c>
      <c r="AF10" s="1085">
        <f t="shared" si="18"/>
        <v>0</v>
      </c>
      <c r="AG10" s="950"/>
      <c r="AH10" s="942" t="s">
        <v>1349</v>
      </c>
    </row>
    <row r="11" spans="1:38" ht="24.75" customHeight="1" x14ac:dyDescent="0.2">
      <c r="A11" s="1072"/>
      <c r="B11" s="1075" t="s">
        <v>43</v>
      </c>
      <c r="C11" s="1074" t="s">
        <v>532</v>
      </c>
      <c r="D11" s="716">
        <v>0</v>
      </c>
      <c r="E11" s="1079">
        <v>36.25</v>
      </c>
      <c r="F11" s="654">
        <f>E11-D11</f>
        <v>36.25</v>
      </c>
      <c r="G11" s="1088">
        <v>0</v>
      </c>
      <c r="H11" s="1088">
        <v>0</v>
      </c>
      <c r="I11" s="1079">
        <v>0</v>
      </c>
      <c r="J11" s="1079">
        <v>0</v>
      </c>
      <c r="K11" s="1079">
        <v>0</v>
      </c>
      <c r="L11" s="1079">
        <v>0</v>
      </c>
      <c r="M11" s="1079">
        <v>0</v>
      </c>
      <c r="N11" s="1079">
        <v>0</v>
      </c>
      <c r="O11" s="1079">
        <v>0</v>
      </c>
      <c r="P11" s="1079">
        <v>0</v>
      </c>
      <c r="Q11" s="1079">
        <v>0</v>
      </c>
      <c r="R11" s="1079">
        <v>36.25</v>
      </c>
      <c r="S11" s="1079">
        <v>0</v>
      </c>
      <c r="T11" s="1079">
        <v>0</v>
      </c>
      <c r="U11" s="1079">
        <v>0</v>
      </c>
      <c r="V11" s="1079">
        <v>0</v>
      </c>
      <c r="W11" s="1079">
        <v>0</v>
      </c>
      <c r="X11" s="1079">
        <v>0</v>
      </c>
      <c r="Y11" s="1079">
        <v>0</v>
      </c>
      <c r="Z11" s="1079">
        <v>0</v>
      </c>
      <c r="AA11" s="1079">
        <v>0</v>
      </c>
      <c r="AB11" s="1079">
        <v>0</v>
      </c>
      <c r="AC11" s="1079">
        <v>0</v>
      </c>
      <c r="AD11" s="1079">
        <v>0</v>
      </c>
      <c r="AE11" s="1079">
        <v>0</v>
      </c>
      <c r="AF11" s="1085">
        <f t="shared" si="18"/>
        <v>0</v>
      </c>
      <c r="AG11" s="951"/>
      <c r="AH11" s="949" t="s">
        <v>1349</v>
      </c>
    </row>
    <row r="12" spans="1:38" ht="24.95" customHeight="1" x14ac:dyDescent="0.2">
      <c r="A12" s="143" t="s">
        <v>47</v>
      </c>
      <c r="B12" s="1073" t="s">
        <v>48</v>
      </c>
      <c r="C12" s="1074" t="s">
        <v>533</v>
      </c>
      <c r="D12" s="715">
        <v>145.87</v>
      </c>
      <c r="E12" s="1078">
        <v>200.86999999999998</v>
      </c>
      <c r="F12" s="654">
        <f>E12-D12</f>
        <v>54.999999999999972</v>
      </c>
      <c r="G12" s="1087">
        <v>0.72</v>
      </c>
      <c r="H12" s="1087">
        <v>4.88</v>
      </c>
      <c r="I12" s="1078">
        <v>0</v>
      </c>
      <c r="J12" s="1078">
        <v>1.2</v>
      </c>
      <c r="K12" s="1078">
        <v>9.91</v>
      </c>
      <c r="L12" s="1078">
        <v>63.67</v>
      </c>
      <c r="M12" s="1078">
        <v>0.83</v>
      </c>
      <c r="N12" s="1078">
        <v>1.6</v>
      </c>
      <c r="O12" s="1078">
        <v>26.7</v>
      </c>
      <c r="P12" s="1078">
        <v>15.69</v>
      </c>
      <c r="Q12" s="1078">
        <v>0.15</v>
      </c>
      <c r="R12" s="1078">
        <v>28.29</v>
      </c>
      <c r="S12" s="1078">
        <v>1.25</v>
      </c>
      <c r="T12" s="1078">
        <v>0.66</v>
      </c>
      <c r="U12" s="1078">
        <v>22.94</v>
      </c>
      <c r="V12" s="1078">
        <v>0.91</v>
      </c>
      <c r="W12" s="1078">
        <v>4.3499999999999996</v>
      </c>
      <c r="X12" s="1078">
        <v>0.63</v>
      </c>
      <c r="Y12" s="1078">
        <v>0.05</v>
      </c>
      <c r="Z12" s="1078">
        <v>2.42</v>
      </c>
      <c r="AA12" s="1078">
        <v>1.41</v>
      </c>
      <c r="AB12" s="1078">
        <v>1.2</v>
      </c>
      <c r="AC12" s="1078">
        <v>7.26</v>
      </c>
      <c r="AD12" s="1078">
        <v>2.09</v>
      </c>
      <c r="AE12" s="1078">
        <v>2.06</v>
      </c>
      <c r="AF12" s="1085">
        <f t="shared" si="18"/>
        <v>0</v>
      </c>
      <c r="AG12" s="950"/>
      <c r="AH12" s="942" t="s">
        <v>1349</v>
      </c>
    </row>
    <row r="13" spans="1:38" ht="24.95" customHeight="1" x14ac:dyDescent="0.2">
      <c r="A13" s="143" t="s">
        <v>50</v>
      </c>
      <c r="B13" s="1073" t="s">
        <v>51</v>
      </c>
      <c r="C13" s="1074" t="s">
        <v>534</v>
      </c>
      <c r="D13" s="715">
        <v>256.36</v>
      </c>
      <c r="E13" s="1078">
        <v>306.77</v>
      </c>
      <c r="F13" s="654">
        <f>E13-D13</f>
        <v>50.409999999999968</v>
      </c>
      <c r="G13" s="1087">
        <v>1.47</v>
      </c>
      <c r="H13" s="1089">
        <v>3.91</v>
      </c>
      <c r="I13" s="1078">
        <v>0.11</v>
      </c>
      <c r="J13" s="1078">
        <v>1.6</v>
      </c>
      <c r="K13" s="1078">
        <v>47.66</v>
      </c>
      <c r="L13" s="1078">
        <v>67.83</v>
      </c>
      <c r="M13" s="1078">
        <v>0.35</v>
      </c>
      <c r="N13" s="1078">
        <v>1.64</v>
      </c>
      <c r="O13" s="1078">
        <v>6.36</v>
      </c>
      <c r="P13" s="1078">
        <v>13.83</v>
      </c>
      <c r="Q13" s="1078">
        <v>0.04</v>
      </c>
      <c r="R13" s="1078">
        <v>67.739999999999995</v>
      </c>
      <c r="S13" s="1078">
        <v>1.0900000000000001</v>
      </c>
      <c r="T13" s="1078">
        <v>5.66</v>
      </c>
      <c r="U13" s="1078">
        <v>59.97</v>
      </c>
      <c r="V13" s="1078">
        <v>5.26</v>
      </c>
      <c r="W13" s="1078">
        <v>0.31</v>
      </c>
      <c r="X13" s="1078">
        <v>0.51</v>
      </c>
      <c r="Y13" s="1078">
        <v>0.36</v>
      </c>
      <c r="Z13" s="1078">
        <v>0.92</v>
      </c>
      <c r="AA13" s="1078">
        <v>1.1299999999999999</v>
      </c>
      <c r="AB13" s="1078">
        <v>2.08</v>
      </c>
      <c r="AC13" s="1078">
        <v>13.38</v>
      </c>
      <c r="AD13" s="1078">
        <v>2.38</v>
      </c>
      <c r="AE13" s="1078">
        <v>1.18</v>
      </c>
      <c r="AF13" s="1085">
        <f t="shared" si="18"/>
        <v>0</v>
      </c>
      <c r="AG13" s="950"/>
      <c r="AH13" s="942" t="s">
        <v>1349</v>
      </c>
    </row>
    <row r="14" spans="1:38" s="102" customFormat="1" ht="18" hidden="1" customHeight="1" x14ac:dyDescent="0.2">
      <c r="A14" s="111" t="s">
        <v>53</v>
      </c>
      <c r="B14" s="106" t="s">
        <v>54</v>
      </c>
      <c r="C14" s="107" t="s">
        <v>535</v>
      </c>
      <c r="D14" s="107">
        <v>0</v>
      </c>
      <c r="E14" s="108">
        <v>0</v>
      </c>
      <c r="F14" s="655"/>
      <c r="G14" s="109">
        <v>0</v>
      </c>
      <c r="H14" s="109">
        <v>0</v>
      </c>
      <c r="I14" s="108">
        <v>0</v>
      </c>
      <c r="J14" s="108">
        <v>0</v>
      </c>
      <c r="K14" s="108">
        <v>0</v>
      </c>
      <c r="L14" s="108">
        <v>0</v>
      </c>
      <c r="M14" s="108">
        <v>0</v>
      </c>
      <c r="N14" s="108">
        <v>0</v>
      </c>
      <c r="O14" s="108">
        <v>0</v>
      </c>
      <c r="P14" s="108">
        <v>0</v>
      </c>
      <c r="Q14" s="108">
        <v>0</v>
      </c>
      <c r="R14" s="108">
        <v>0</v>
      </c>
      <c r="S14" s="108">
        <v>0</v>
      </c>
      <c r="T14" s="108">
        <v>0</v>
      </c>
      <c r="U14" s="108">
        <v>0</v>
      </c>
      <c r="V14" s="108">
        <v>0</v>
      </c>
      <c r="W14" s="108">
        <v>0</v>
      </c>
      <c r="X14" s="108">
        <v>0</v>
      </c>
      <c r="Y14" s="108">
        <v>0</v>
      </c>
      <c r="Z14" s="108">
        <v>0</v>
      </c>
      <c r="AA14" s="108">
        <v>0</v>
      </c>
      <c r="AB14" s="108">
        <v>0</v>
      </c>
      <c r="AC14" s="108">
        <v>0</v>
      </c>
      <c r="AD14" s="108">
        <v>0</v>
      </c>
      <c r="AE14" s="108">
        <v>0</v>
      </c>
      <c r="AF14" s="973">
        <f t="shared" si="18"/>
        <v>0</v>
      </c>
      <c r="AG14" s="620"/>
      <c r="AH14" s="103">
        <v>0</v>
      </c>
    </row>
    <row r="15" spans="1:38" s="102" customFormat="1" ht="18" hidden="1" customHeight="1" x14ac:dyDescent="0.2">
      <c r="A15" s="111" t="s">
        <v>56</v>
      </c>
      <c r="B15" s="106" t="s">
        <v>57</v>
      </c>
      <c r="C15" s="107" t="s">
        <v>536</v>
      </c>
      <c r="D15" s="107">
        <v>0</v>
      </c>
      <c r="E15" s="108">
        <v>0</v>
      </c>
      <c r="F15" s="655"/>
      <c r="G15" s="109">
        <v>0</v>
      </c>
      <c r="H15" s="109">
        <v>0</v>
      </c>
      <c r="I15" s="108">
        <v>0</v>
      </c>
      <c r="J15" s="108">
        <v>0</v>
      </c>
      <c r="K15" s="108">
        <v>0</v>
      </c>
      <c r="L15" s="108">
        <v>0</v>
      </c>
      <c r="M15" s="108">
        <v>0</v>
      </c>
      <c r="N15" s="108">
        <v>0</v>
      </c>
      <c r="O15" s="108">
        <v>0</v>
      </c>
      <c r="P15" s="108">
        <v>0</v>
      </c>
      <c r="Q15" s="108">
        <v>0</v>
      </c>
      <c r="R15" s="108">
        <v>0</v>
      </c>
      <c r="S15" s="108">
        <v>0</v>
      </c>
      <c r="T15" s="108">
        <v>0</v>
      </c>
      <c r="U15" s="108">
        <v>0</v>
      </c>
      <c r="V15" s="108">
        <v>0</v>
      </c>
      <c r="W15" s="108">
        <v>0</v>
      </c>
      <c r="X15" s="108">
        <v>0</v>
      </c>
      <c r="Y15" s="108">
        <v>0</v>
      </c>
      <c r="Z15" s="108">
        <v>0</v>
      </c>
      <c r="AA15" s="108">
        <v>0</v>
      </c>
      <c r="AB15" s="108">
        <v>0</v>
      </c>
      <c r="AC15" s="108">
        <v>0</v>
      </c>
      <c r="AD15" s="108">
        <v>0</v>
      </c>
      <c r="AE15" s="108">
        <v>0</v>
      </c>
      <c r="AF15" s="973">
        <f t="shared" si="18"/>
        <v>0</v>
      </c>
      <c r="AG15" s="620"/>
      <c r="AH15" s="103">
        <v>0</v>
      </c>
    </row>
    <row r="16" spans="1:38" s="102" customFormat="1" ht="18" hidden="1" customHeight="1" x14ac:dyDescent="0.2">
      <c r="A16" s="111" t="s">
        <v>53</v>
      </c>
      <c r="B16" s="106" t="s">
        <v>60</v>
      </c>
      <c r="C16" s="107" t="s">
        <v>537</v>
      </c>
      <c r="D16" s="107">
        <v>0</v>
      </c>
      <c r="E16" s="108">
        <v>0</v>
      </c>
      <c r="F16" s="655"/>
      <c r="G16" s="109">
        <v>0</v>
      </c>
      <c r="H16" s="109">
        <v>0</v>
      </c>
      <c r="I16" s="108">
        <v>0</v>
      </c>
      <c r="J16" s="108">
        <v>0</v>
      </c>
      <c r="K16" s="108">
        <v>0</v>
      </c>
      <c r="L16" s="108">
        <v>0</v>
      </c>
      <c r="M16" s="108">
        <v>0</v>
      </c>
      <c r="N16" s="108">
        <v>0</v>
      </c>
      <c r="O16" s="108">
        <v>0</v>
      </c>
      <c r="P16" s="108">
        <v>0</v>
      </c>
      <c r="Q16" s="108">
        <v>0</v>
      </c>
      <c r="R16" s="108">
        <v>0</v>
      </c>
      <c r="S16" s="108">
        <v>0</v>
      </c>
      <c r="T16" s="108">
        <v>0</v>
      </c>
      <c r="U16" s="108">
        <v>0</v>
      </c>
      <c r="V16" s="108">
        <v>0</v>
      </c>
      <c r="W16" s="108">
        <v>0</v>
      </c>
      <c r="X16" s="108">
        <v>0</v>
      </c>
      <c r="Y16" s="108">
        <v>0</v>
      </c>
      <c r="Z16" s="108">
        <v>0</v>
      </c>
      <c r="AA16" s="108">
        <v>0</v>
      </c>
      <c r="AB16" s="108">
        <v>0</v>
      </c>
      <c r="AC16" s="108">
        <v>0</v>
      </c>
      <c r="AD16" s="108">
        <v>0</v>
      </c>
      <c r="AE16" s="108">
        <v>0</v>
      </c>
      <c r="AF16" s="973">
        <f t="shared" si="18"/>
        <v>0</v>
      </c>
      <c r="AG16" s="620"/>
      <c r="AH16" s="103">
        <v>0</v>
      </c>
    </row>
    <row r="17" spans="1:34" ht="24.95" customHeight="1" x14ac:dyDescent="0.2">
      <c r="A17" s="143" t="s">
        <v>53</v>
      </c>
      <c r="B17" s="1073" t="s">
        <v>62</v>
      </c>
      <c r="C17" s="1074" t="s">
        <v>538</v>
      </c>
      <c r="D17" s="715">
        <v>32.57</v>
      </c>
      <c r="E17" s="1078">
        <v>36.659999999999997</v>
      </c>
      <c r="F17" s="654">
        <f>E17-D17</f>
        <v>4.0899999999999963</v>
      </c>
      <c r="G17" s="1087">
        <v>0.04</v>
      </c>
      <c r="H17" s="1087">
        <v>1.8</v>
      </c>
      <c r="I17" s="1078">
        <v>0.67</v>
      </c>
      <c r="J17" s="1078">
        <v>0.88</v>
      </c>
      <c r="K17" s="1078">
        <v>3.16</v>
      </c>
      <c r="L17" s="1078">
        <v>21.63</v>
      </c>
      <c r="M17" s="1078">
        <v>0</v>
      </c>
      <c r="N17" s="1078">
        <v>0.64</v>
      </c>
      <c r="O17" s="1078">
        <v>0.23</v>
      </c>
      <c r="P17" s="1078">
        <v>4.9800000000000004</v>
      </c>
      <c r="Q17" s="1078">
        <v>0.01</v>
      </c>
      <c r="R17" s="1078">
        <v>0</v>
      </c>
      <c r="S17" s="1078">
        <v>0</v>
      </c>
      <c r="T17" s="1078">
        <v>0.53</v>
      </c>
      <c r="U17" s="1078">
        <v>1.53</v>
      </c>
      <c r="V17" s="1078">
        <v>0</v>
      </c>
      <c r="W17" s="1078">
        <v>0.04</v>
      </c>
      <c r="X17" s="1078">
        <v>0</v>
      </c>
      <c r="Y17" s="1078">
        <v>0</v>
      </c>
      <c r="Z17" s="1078">
        <v>0</v>
      </c>
      <c r="AA17" s="1078">
        <v>0</v>
      </c>
      <c r="AB17" s="1078">
        <v>0.03</v>
      </c>
      <c r="AC17" s="1078">
        <v>0.49</v>
      </c>
      <c r="AD17" s="1078">
        <v>0</v>
      </c>
      <c r="AE17" s="1078">
        <v>0</v>
      </c>
      <c r="AF17" s="1085">
        <f t="shared" si="18"/>
        <v>0</v>
      </c>
      <c r="AG17" s="950"/>
      <c r="AH17" s="942" t="s">
        <v>1349</v>
      </c>
    </row>
    <row r="18" spans="1:34" s="102" customFormat="1" ht="18" hidden="1" customHeight="1" x14ac:dyDescent="0.2">
      <c r="A18" s="111" t="s">
        <v>64</v>
      </c>
      <c r="B18" s="106" t="s">
        <v>65</v>
      </c>
      <c r="C18" s="107" t="s">
        <v>539</v>
      </c>
      <c r="D18" s="107"/>
      <c r="E18" s="108"/>
      <c r="F18" s="655"/>
      <c r="G18" s="109">
        <v>0</v>
      </c>
      <c r="H18" s="109">
        <v>0</v>
      </c>
      <c r="I18" s="108">
        <v>0</v>
      </c>
      <c r="J18" s="108">
        <v>0</v>
      </c>
      <c r="K18" s="108">
        <v>0</v>
      </c>
      <c r="L18" s="108">
        <v>0</v>
      </c>
      <c r="M18" s="108">
        <v>0</v>
      </c>
      <c r="N18" s="108">
        <v>0</v>
      </c>
      <c r="O18" s="108">
        <v>0</v>
      </c>
      <c r="P18" s="108">
        <v>0</v>
      </c>
      <c r="Q18" s="108">
        <v>0</v>
      </c>
      <c r="R18" s="108">
        <v>0</v>
      </c>
      <c r="S18" s="108">
        <v>0</v>
      </c>
      <c r="T18" s="108">
        <v>0</v>
      </c>
      <c r="U18" s="108">
        <v>0</v>
      </c>
      <c r="V18" s="108">
        <v>0</v>
      </c>
      <c r="W18" s="108">
        <v>0</v>
      </c>
      <c r="X18" s="108">
        <v>0</v>
      </c>
      <c r="Y18" s="108">
        <v>0</v>
      </c>
      <c r="Z18" s="108">
        <v>0</v>
      </c>
      <c r="AA18" s="108">
        <v>0</v>
      </c>
      <c r="AB18" s="108">
        <v>0</v>
      </c>
      <c r="AC18" s="108">
        <v>0</v>
      </c>
      <c r="AD18" s="108">
        <v>0</v>
      </c>
      <c r="AE18" s="108">
        <v>0</v>
      </c>
      <c r="AF18" s="973">
        <f t="shared" si="18"/>
        <v>0</v>
      </c>
      <c r="AG18" s="620"/>
      <c r="AH18" s="103">
        <v>0</v>
      </c>
    </row>
    <row r="19" spans="1:34" s="102" customFormat="1" ht="18" hidden="1" customHeight="1" x14ac:dyDescent="0.2">
      <c r="A19" s="111" t="s">
        <v>59</v>
      </c>
      <c r="B19" s="112" t="s">
        <v>67</v>
      </c>
      <c r="C19" s="111" t="s">
        <v>540</v>
      </c>
      <c r="D19" s="554">
        <v>0</v>
      </c>
      <c r="E19" s="108">
        <v>0</v>
      </c>
      <c r="F19" s="655"/>
      <c r="G19" s="109">
        <v>0</v>
      </c>
      <c r="H19" s="109">
        <v>0</v>
      </c>
      <c r="I19" s="108">
        <v>0</v>
      </c>
      <c r="J19" s="108">
        <v>0</v>
      </c>
      <c r="K19" s="108">
        <v>0</v>
      </c>
      <c r="L19" s="108">
        <v>0</v>
      </c>
      <c r="M19" s="108">
        <v>0</v>
      </c>
      <c r="N19" s="108">
        <v>0</v>
      </c>
      <c r="O19" s="108">
        <v>0</v>
      </c>
      <c r="P19" s="108">
        <v>0</v>
      </c>
      <c r="Q19" s="108">
        <v>0</v>
      </c>
      <c r="R19" s="108">
        <v>0</v>
      </c>
      <c r="S19" s="108">
        <v>0</v>
      </c>
      <c r="T19" s="108">
        <v>0</v>
      </c>
      <c r="U19" s="108">
        <v>0</v>
      </c>
      <c r="V19" s="108">
        <v>0</v>
      </c>
      <c r="W19" s="108">
        <v>0</v>
      </c>
      <c r="X19" s="108">
        <v>0</v>
      </c>
      <c r="Y19" s="108">
        <v>0</v>
      </c>
      <c r="Z19" s="108">
        <v>0</v>
      </c>
      <c r="AA19" s="108">
        <v>0</v>
      </c>
      <c r="AB19" s="108">
        <v>0</v>
      </c>
      <c r="AC19" s="108">
        <v>0</v>
      </c>
      <c r="AD19" s="108">
        <v>0</v>
      </c>
      <c r="AE19" s="108">
        <v>0</v>
      </c>
      <c r="AF19" s="973">
        <f t="shared" si="18"/>
        <v>0</v>
      </c>
      <c r="AG19" s="620"/>
      <c r="AH19" s="103">
        <v>0</v>
      </c>
    </row>
    <row r="20" spans="1:34" s="104" customFormat="1" ht="34.5" hidden="1" customHeight="1" x14ac:dyDescent="0.2">
      <c r="A20" s="113">
        <v>2</v>
      </c>
      <c r="B20" s="114" t="s">
        <v>541</v>
      </c>
      <c r="C20" s="115"/>
      <c r="D20" s="115">
        <v>0</v>
      </c>
      <c r="E20" s="116">
        <v>0</v>
      </c>
      <c r="F20" s="656"/>
      <c r="G20" s="117">
        <v>0</v>
      </c>
      <c r="H20" s="117">
        <v>0</v>
      </c>
      <c r="I20" s="116">
        <v>0</v>
      </c>
      <c r="J20" s="116">
        <v>0</v>
      </c>
      <c r="K20" s="116">
        <v>0</v>
      </c>
      <c r="L20" s="116">
        <v>0</v>
      </c>
      <c r="M20" s="116">
        <v>0</v>
      </c>
      <c r="N20" s="116">
        <v>0</v>
      </c>
      <c r="O20" s="116">
        <v>0</v>
      </c>
      <c r="P20" s="116">
        <v>0</v>
      </c>
      <c r="Q20" s="116">
        <v>0</v>
      </c>
      <c r="R20" s="116">
        <v>0</v>
      </c>
      <c r="S20" s="116">
        <v>0</v>
      </c>
      <c r="T20" s="116">
        <v>0</v>
      </c>
      <c r="U20" s="116">
        <v>0</v>
      </c>
      <c r="V20" s="116">
        <v>0</v>
      </c>
      <c r="W20" s="116">
        <v>0</v>
      </c>
      <c r="X20" s="116">
        <v>0</v>
      </c>
      <c r="Y20" s="116">
        <v>0</v>
      </c>
      <c r="Z20" s="116">
        <v>0</v>
      </c>
      <c r="AA20" s="116">
        <v>0</v>
      </c>
      <c r="AB20" s="116">
        <v>0</v>
      </c>
      <c r="AC20" s="116">
        <v>0</v>
      </c>
      <c r="AD20" s="116">
        <v>0</v>
      </c>
      <c r="AE20" s="116">
        <v>0</v>
      </c>
      <c r="AF20" s="973">
        <f t="shared" si="18"/>
        <v>0</v>
      </c>
      <c r="AG20" s="621"/>
      <c r="AH20" s="103">
        <v>0</v>
      </c>
    </row>
    <row r="21" spans="1:34" s="102" customFormat="1" ht="27.75" hidden="1" customHeight="1" x14ac:dyDescent="0.2">
      <c r="A21" s="105"/>
      <c r="B21" s="110" t="s">
        <v>97</v>
      </c>
      <c r="C21" s="118"/>
      <c r="D21" s="118"/>
      <c r="E21" s="108"/>
      <c r="F21" s="655"/>
      <c r="G21" s="109"/>
      <c r="H21" s="109"/>
      <c r="I21" s="108"/>
      <c r="J21" s="108"/>
      <c r="K21" s="108"/>
      <c r="L21" s="108"/>
      <c r="M21" s="108"/>
      <c r="N21" s="108"/>
      <c r="O21" s="108"/>
      <c r="P21" s="108"/>
      <c r="Q21" s="108"/>
      <c r="R21" s="108"/>
      <c r="S21" s="108"/>
      <c r="T21" s="108"/>
      <c r="U21" s="108"/>
      <c r="V21" s="108"/>
      <c r="W21" s="108"/>
      <c r="X21" s="108"/>
      <c r="Y21" s="108"/>
      <c r="Z21" s="108"/>
      <c r="AA21" s="108"/>
      <c r="AB21" s="108"/>
      <c r="AC21" s="108"/>
      <c r="AD21" s="108"/>
      <c r="AE21" s="108"/>
      <c r="AF21" s="973">
        <f t="shared" si="18"/>
        <v>0</v>
      </c>
      <c r="AG21" s="620"/>
      <c r="AH21" s="103">
        <v>0</v>
      </c>
    </row>
    <row r="22" spans="1:34" s="102" customFormat="1" ht="13.5" hidden="1" customHeight="1" x14ac:dyDescent="0.2">
      <c r="A22" s="105" t="s">
        <v>71</v>
      </c>
      <c r="B22" s="106" t="s">
        <v>542</v>
      </c>
      <c r="C22" s="107" t="s">
        <v>543</v>
      </c>
      <c r="D22" s="107">
        <v>0</v>
      </c>
      <c r="E22" s="108">
        <v>0</v>
      </c>
      <c r="F22" s="655"/>
      <c r="G22" s="109">
        <v>0</v>
      </c>
      <c r="H22" s="109">
        <v>0</v>
      </c>
      <c r="I22" s="108">
        <v>0</v>
      </c>
      <c r="J22" s="108">
        <v>0</v>
      </c>
      <c r="K22" s="108">
        <v>0</v>
      </c>
      <c r="L22" s="108">
        <v>0</v>
      </c>
      <c r="M22" s="108">
        <v>0</v>
      </c>
      <c r="N22" s="108">
        <v>0</v>
      </c>
      <c r="O22" s="108">
        <v>0</v>
      </c>
      <c r="P22" s="108">
        <v>0</v>
      </c>
      <c r="Q22" s="108">
        <v>0</v>
      </c>
      <c r="R22" s="108">
        <v>0</v>
      </c>
      <c r="S22" s="108">
        <v>0</v>
      </c>
      <c r="T22" s="108">
        <v>0</v>
      </c>
      <c r="U22" s="108">
        <v>0</v>
      </c>
      <c r="V22" s="108">
        <v>0</v>
      </c>
      <c r="W22" s="108">
        <v>0</v>
      </c>
      <c r="X22" s="108">
        <v>0</v>
      </c>
      <c r="Y22" s="108">
        <v>0</v>
      </c>
      <c r="Z22" s="108">
        <v>0</v>
      </c>
      <c r="AA22" s="108">
        <v>0</v>
      </c>
      <c r="AB22" s="108">
        <v>0</v>
      </c>
      <c r="AC22" s="108">
        <v>0</v>
      </c>
      <c r="AD22" s="108">
        <v>0</v>
      </c>
      <c r="AE22" s="108">
        <v>0</v>
      </c>
      <c r="AF22" s="973">
        <f t="shared" si="18"/>
        <v>0</v>
      </c>
      <c r="AG22" s="620"/>
      <c r="AH22" s="103">
        <v>0</v>
      </c>
    </row>
    <row r="23" spans="1:34" s="102" customFormat="1" ht="15" hidden="1" customHeight="1" x14ac:dyDescent="0.2">
      <c r="A23" s="105" t="s">
        <v>74</v>
      </c>
      <c r="B23" s="106" t="s">
        <v>544</v>
      </c>
      <c r="C23" s="107" t="s">
        <v>545</v>
      </c>
      <c r="D23" s="107">
        <v>0</v>
      </c>
      <c r="E23" s="108">
        <v>0</v>
      </c>
      <c r="F23" s="655"/>
      <c r="G23" s="109">
        <v>0</v>
      </c>
      <c r="H23" s="109">
        <v>0</v>
      </c>
      <c r="I23" s="108">
        <v>0</v>
      </c>
      <c r="J23" s="108">
        <v>0</v>
      </c>
      <c r="K23" s="108">
        <v>0</v>
      </c>
      <c r="L23" s="108">
        <v>0</v>
      </c>
      <c r="M23" s="108">
        <v>0</v>
      </c>
      <c r="N23" s="108">
        <v>0</v>
      </c>
      <c r="O23" s="108">
        <v>0</v>
      </c>
      <c r="P23" s="108">
        <v>0</v>
      </c>
      <c r="Q23" s="108">
        <v>0</v>
      </c>
      <c r="R23" s="108">
        <v>0</v>
      </c>
      <c r="S23" s="108">
        <v>0</v>
      </c>
      <c r="T23" s="108">
        <v>0</v>
      </c>
      <c r="U23" s="108">
        <v>0</v>
      </c>
      <c r="V23" s="108">
        <v>0</v>
      </c>
      <c r="W23" s="108">
        <v>0</v>
      </c>
      <c r="X23" s="108">
        <v>0</v>
      </c>
      <c r="Y23" s="108">
        <v>0</v>
      </c>
      <c r="Z23" s="108">
        <v>0</v>
      </c>
      <c r="AA23" s="108">
        <v>0</v>
      </c>
      <c r="AB23" s="108">
        <v>0</v>
      </c>
      <c r="AC23" s="108">
        <v>0</v>
      </c>
      <c r="AD23" s="108">
        <v>0</v>
      </c>
      <c r="AE23" s="108">
        <v>0</v>
      </c>
      <c r="AF23" s="973">
        <f t="shared" si="18"/>
        <v>0</v>
      </c>
      <c r="AG23" s="620"/>
      <c r="AH23" s="103">
        <v>0</v>
      </c>
    </row>
    <row r="24" spans="1:34" s="102" customFormat="1" ht="14.25" hidden="1" customHeight="1" x14ac:dyDescent="0.2">
      <c r="A24" s="105" t="s">
        <v>74</v>
      </c>
      <c r="B24" s="106" t="s">
        <v>546</v>
      </c>
      <c r="C24" s="107" t="s">
        <v>547</v>
      </c>
      <c r="D24" s="107">
        <v>0</v>
      </c>
      <c r="E24" s="108">
        <v>0</v>
      </c>
      <c r="F24" s="655"/>
      <c r="G24" s="109">
        <v>0</v>
      </c>
      <c r="H24" s="109">
        <v>0</v>
      </c>
      <c r="I24" s="108">
        <v>0</v>
      </c>
      <c r="J24" s="108">
        <v>0</v>
      </c>
      <c r="K24" s="108">
        <v>0</v>
      </c>
      <c r="L24" s="108">
        <v>0</v>
      </c>
      <c r="M24" s="108">
        <v>0</v>
      </c>
      <c r="N24" s="108">
        <v>0</v>
      </c>
      <c r="O24" s="108">
        <v>0</v>
      </c>
      <c r="P24" s="108">
        <v>0</v>
      </c>
      <c r="Q24" s="108">
        <v>0</v>
      </c>
      <c r="R24" s="108">
        <v>0</v>
      </c>
      <c r="S24" s="108">
        <v>0</v>
      </c>
      <c r="T24" s="108">
        <v>0</v>
      </c>
      <c r="U24" s="108">
        <v>0</v>
      </c>
      <c r="V24" s="108">
        <v>0</v>
      </c>
      <c r="W24" s="108">
        <v>0</v>
      </c>
      <c r="X24" s="108">
        <v>0</v>
      </c>
      <c r="Y24" s="108">
        <v>0</v>
      </c>
      <c r="Z24" s="108">
        <v>0</v>
      </c>
      <c r="AA24" s="108">
        <v>0</v>
      </c>
      <c r="AB24" s="108">
        <v>0</v>
      </c>
      <c r="AC24" s="108">
        <v>0</v>
      </c>
      <c r="AD24" s="108">
        <v>0</v>
      </c>
      <c r="AE24" s="108">
        <v>0</v>
      </c>
      <c r="AF24" s="973">
        <f t="shared" si="18"/>
        <v>0</v>
      </c>
      <c r="AG24" s="620"/>
      <c r="AH24" s="103">
        <v>0</v>
      </c>
    </row>
    <row r="25" spans="1:34" s="102" customFormat="1" ht="26.25" hidden="1" customHeight="1" x14ac:dyDescent="0.2">
      <c r="A25" s="105" t="s">
        <v>80</v>
      </c>
      <c r="B25" s="106" t="s">
        <v>548</v>
      </c>
      <c r="C25" s="107" t="s">
        <v>549</v>
      </c>
      <c r="D25" s="107">
        <v>0</v>
      </c>
      <c r="E25" s="108">
        <v>0</v>
      </c>
      <c r="F25" s="655"/>
      <c r="G25" s="109">
        <v>0</v>
      </c>
      <c r="H25" s="109">
        <v>0</v>
      </c>
      <c r="I25" s="108">
        <v>0</v>
      </c>
      <c r="J25" s="108">
        <v>0</v>
      </c>
      <c r="K25" s="108">
        <v>0</v>
      </c>
      <c r="L25" s="108">
        <v>0</v>
      </c>
      <c r="M25" s="108">
        <v>0</v>
      </c>
      <c r="N25" s="108">
        <v>0</v>
      </c>
      <c r="O25" s="108">
        <v>0</v>
      </c>
      <c r="P25" s="108">
        <v>0</v>
      </c>
      <c r="Q25" s="108">
        <v>0</v>
      </c>
      <c r="R25" s="108">
        <v>0</v>
      </c>
      <c r="S25" s="108">
        <v>0</v>
      </c>
      <c r="T25" s="108">
        <v>0</v>
      </c>
      <c r="U25" s="108">
        <v>0</v>
      </c>
      <c r="V25" s="108">
        <v>0</v>
      </c>
      <c r="W25" s="108">
        <v>0</v>
      </c>
      <c r="X25" s="108">
        <v>0</v>
      </c>
      <c r="Y25" s="108">
        <v>0</v>
      </c>
      <c r="Z25" s="108">
        <v>0</v>
      </c>
      <c r="AA25" s="108">
        <v>0</v>
      </c>
      <c r="AB25" s="108">
        <v>0</v>
      </c>
      <c r="AC25" s="108">
        <v>0</v>
      </c>
      <c r="AD25" s="108">
        <v>0</v>
      </c>
      <c r="AE25" s="108">
        <v>0</v>
      </c>
      <c r="AF25" s="973">
        <f t="shared" si="18"/>
        <v>0</v>
      </c>
      <c r="AG25" s="620"/>
      <c r="AH25" s="103">
        <v>0</v>
      </c>
    </row>
    <row r="26" spans="1:34" s="102" customFormat="1" ht="27.75" hidden="1" customHeight="1" x14ac:dyDescent="0.2">
      <c r="A26" s="105" t="s">
        <v>74</v>
      </c>
      <c r="B26" s="106" t="s">
        <v>550</v>
      </c>
      <c r="C26" s="107" t="s">
        <v>551</v>
      </c>
      <c r="D26" s="107">
        <v>0</v>
      </c>
      <c r="E26" s="108">
        <v>0</v>
      </c>
      <c r="F26" s="655"/>
      <c r="G26" s="109">
        <v>0</v>
      </c>
      <c r="H26" s="109">
        <v>0</v>
      </c>
      <c r="I26" s="108">
        <v>0</v>
      </c>
      <c r="J26" s="108">
        <v>0</v>
      </c>
      <c r="K26" s="108">
        <v>0</v>
      </c>
      <c r="L26" s="108">
        <v>0</v>
      </c>
      <c r="M26" s="108">
        <v>0</v>
      </c>
      <c r="N26" s="108">
        <v>0</v>
      </c>
      <c r="O26" s="108">
        <v>0</v>
      </c>
      <c r="P26" s="108">
        <v>0</v>
      </c>
      <c r="Q26" s="108">
        <v>0</v>
      </c>
      <c r="R26" s="108">
        <v>0</v>
      </c>
      <c r="S26" s="108">
        <v>0</v>
      </c>
      <c r="T26" s="108">
        <v>0</v>
      </c>
      <c r="U26" s="108">
        <v>0</v>
      </c>
      <c r="V26" s="108">
        <v>0</v>
      </c>
      <c r="W26" s="108">
        <v>0</v>
      </c>
      <c r="X26" s="108">
        <v>0</v>
      </c>
      <c r="Y26" s="108">
        <v>0</v>
      </c>
      <c r="Z26" s="108">
        <v>0</v>
      </c>
      <c r="AA26" s="108">
        <v>0</v>
      </c>
      <c r="AB26" s="108">
        <v>0</v>
      </c>
      <c r="AC26" s="108">
        <v>0</v>
      </c>
      <c r="AD26" s="108">
        <v>0</v>
      </c>
      <c r="AE26" s="108">
        <v>0</v>
      </c>
      <c r="AF26" s="973">
        <f t="shared" si="18"/>
        <v>0</v>
      </c>
      <c r="AG26" s="620"/>
      <c r="AH26" s="103">
        <v>0</v>
      </c>
    </row>
    <row r="27" spans="1:34" s="102" customFormat="1" ht="23.25" hidden="1" customHeight="1" x14ac:dyDescent="0.2">
      <c r="A27" s="105" t="s">
        <v>86</v>
      </c>
      <c r="B27" s="106" t="s">
        <v>552</v>
      </c>
      <c r="C27" s="107" t="s">
        <v>553</v>
      </c>
      <c r="D27" s="107">
        <v>0</v>
      </c>
      <c r="E27" s="108">
        <v>0</v>
      </c>
      <c r="F27" s="655"/>
      <c r="G27" s="109">
        <v>0</v>
      </c>
      <c r="H27" s="109">
        <v>0</v>
      </c>
      <c r="I27" s="108">
        <v>0</v>
      </c>
      <c r="J27" s="108">
        <v>0</v>
      </c>
      <c r="K27" s="108">
        <v>0</v>
      </c>
      <c r="L27" s="108">
        <v>0</v>
      </c>
      <c r="M27" s="108">
        <v>0</v>
      </c>
      <c r="N27" s="108">
        <v>0</v>
      </c>
      <c r="O27" s="108">
        <v>0</v>
      </c>
      <c r="P27" s="108">
        <v>0</v>
      </c>
      <c r="Q27" s="108">
        <v>0</v>
      </c>
      <c r="R27" s="108">
        <v>0</v>
      </c>
      <c r="S27" s="108">
        <v>0</v>
      </c>
      <c r="T27" s="108">
        <v>0</v>
      </c>
      <c r="U27" s="108">
        <v>0</v>
      </c>
      <c r="V27" s="108">
        <v>0</v>
      </c>
      <c r="W27" s="108">
        <v>0</v>
      </c>
      <c r="X27" s="108">
        <v>0</v>
      </c>
      <c r="Y27" s="108">
        <v>0</v>
      </c>
      <c r="Z27" s="108">
        <v>0</v>
      </c>
      <c r="AA27" s="108">
        <v>0</v>
      </c>
      <c r="AB27" s="108">
        <v>0</v>
      </c>
      <c r="AC27" s="108">
        <v>0</v>
      </c>
      <c r="AD27" s="108">
        <v>0</v>
      </c>
      <c r="AE27" s="108">
        <v>0</v>
      </c>
      <c r="AF27" s="973">
        <f t="shared" si="18"/>
        <v>0</v>
      </c>
      <c r="AG27" s="620"/>
      <c r="AH27" s="103">
        <v>0</v>
      </c>
    </row>
    <row r="28" spans="1:34" s="102" customFormat="1" ht="26.25" hidden="1" customHeight="1" x14ac:dyDescent="0.2">
      <c r="A28" s="105" t="s">
        <v>89</v>
      </c>
      <c r="B28" s="106" t="s">
        <v>554</v>
      </c>
      <c r="C28" s="118" t="s">
        <v>555</v>
      </c>
      <c r="D28" s="118">
        <v>0</v>
      </c>
      <c r="E28" s="108">
        <v>0</v>
      </c>
      <c r="F28" s="655"/>
      <c r="G28" s="109">
        <v>0</v>
      </c>
      <c r="H28" s="109">
        <v>0</v>
      </c>
      <c r="I28" s="108">
        <v>0</v>
      </c>
      <c r="J28" s="108">
        <v>0</v>
      </c>
      <c r="K28" s="108">
        <v>0</v>
      </c>
      <c r="L28" s="108">
        <v>0</v>
      </c>
      <c r="M28" s="108">
        <v>0</v>
      </c>
      <c r="N28" s="108">
        <v>0</v>
      </c>
      <c r="O28" s="108">
        <v>0</v>
      </c>
      <c r="P28" s="108">
        <v>0</v>
      </c>
      <c r="Q28" s="108">
        <v>0</v>
      </c>
      <c r="R28" s="108">
        <v>0</v>
      </c>
      <c r="S28" s="108">
        <v>0</v>
      </c>
      <c r="T28" s="108">
        <v>0</v>
      </c>
      <c r="U28" s="108">
        <v>0</v>
      </c>
      <c r="V28" s="108">
        <v>0</v>
      </c>
      <c r="W28" s="108">
        <v>0</v>
      </c>
      <c r="X28" s="108">
        <v>0</v>
      </c>
      <c r="Y28" s="108">
        <v>0</v>
      </c>
      <c r="Z28" s="108">
        <v>0</v>
      </c>
      <c r="AA28" s="108">
        <v>0</v>
      </c>
      <c r="AB28" s="108">
        <v>0</v>
      </c>
      <c r="AC28" s="108">
        <v>0</v>
      </c>
      <c r="AD28" s="108">
        <v>0</v>
      </c>
      <c r="AE28" s="108">
        <v>0</v>
      </c>
      <c r="AF28" s="973">
        <f t="shared" si="18"/>
        <v>0</v>
      </c>
      <c r="AG28" s="620"/>
      <c r="AH28" s="103">
        <v>0</v>
      </c>
    </row>
    <row r="29" spans="1:34" s="102" customFormat="1" ht="15" hidden="1" customHeight="1" x14ac:dyDescent="0.2">
      <c r="A29" s="105" t="s">
        <v>94</v>
      </c>
      <c r="B29" s="106" t="s">
        <v>556</v>
      </c>
      <c r="C29" s="118" t="s">
        <v>557</v>
      </c>
      <c r="D29" s="118">
        <v>0</v>
      </c>
      <c r="E29" s="108">
        <v>0</v>
      </c>
      <c r="F29" s="655"/>
      <c r="G29" s="109">
        <v>0</v>
      </c>
      <c r="H29" s="109">
        <v>0</v>
      </c>
      <c r="I29" s="108">
        <v>0</v>
      </c>
      <c r="J29" s="108">
        <v>0</v>
      </c>
      <c r="K29" s="108">
        <v>0</v>
      </c>
      <c r="L29" s="108">
        <v>0</v>
      </c>
      <c r="M29" s="108">
        <v>0</v>
      </c>
      <c r="N29" s="108">
        <v>0</v>
      </c>
      <c r="O29" s="108">
        <v>0</v>
      </c>
      <c r="P29" s="108">
        <v>0</v>
      </c>
      <c r="Q29" s="108">
        <v>0</v>
      </c>
      <c r="R29" s="108">
        <v>0</v>
      </c>
      <c r="S29" s="108">
        <v>0</v>
      </c>
      <c r="T29" s="108">
        <v>0</v>
      </c>
      <c r="U29" s="108">
        <v>0</v>
      </c>
      <c r="V29" s="108">
        <v>0</v>
      </c>
      <c r="W29" s="108">
        <v>0</v>
      </c>
      <c r="X29" s="108">
        <v>0</v>
      </c>
      <c r="Y29" s="108">
        <v>0</v>
      </c>
      <c r="Z29" s="108">
        <v>0</v>
      </c>
      <c r="AA29" s="108">
        <v>0</v>
      </c>
      <c r="AB29" s="108">
        <v>0</v>
      </c>
      <c r="AC29" s="108">
        <v>0</v>
      </c>
      <c r="AD29" s="108">
        <v>0</v>
      </c>
      <c r="AE29" s="108">
        <v>0</v>
      </c>
      <c r="AF29" s="973">
        <f t="shared" si="18"/>
        <v>0</v>
      </c>
      <c r="AG29" s="620"/>
      <c r="AH29" s="103">
        <v>0</v>
      </c>
    </row>
    <row r="30" spans="1:34" s="102" customFormat="1" ht="15.75" hidden="1" customHeight="1" x14ac:dyDescent="0.2">
      <c r="A30" s="105" t="s">
        <v>77</v>
      </c>
      <c r="B30" s="106" t="s">
        <v>558</v>
      </c>
      <c r="C30" s="118" t="s">
        <v>559</v>
      </c>
      <c r="D30" s="118">
        <v>0</v>
      </c>
      <c r="E30" s="108">
        <v>0</v>
      </c>
      <c r="F30" s="655"/>
      <c r="G30" s="109">
        <v>0</v>
      </c>
      <c r="H30" s="109">
        <v>0</v>
      </c>
      <c r="I30" s="108">
        <v>0</v>
      </c>
      <c r="J30" s="108">
        <v>0</v>
      </c>
      <c r="K30" s="108">
        <v>0</v>
      </c>
      <c r="L30" s="108">
        <v>0</v>
      </c>
      <c r="M30" s="108">
        <v>0</v>
      </c>
      <c r="N30" s="108">
        <v>0</v>
      </c>
      <c r="O30" s="108">
        <v>0</v>
      </c>
      <c r="P30" s="108">
        <v>0</v>
      </c>
      <c r="Q30" s="108">
        <v>0</v>
      </c>
      <c r="R30" s="108">
        <v>0</v>
      </c>
      <c r="S30" s="108">
        <v>0</v>
      </c>
      <c r="T30" s="108">
        <v>0</v>
      </c>
      <c r="U30" s="108">
        <v>0</v>
      </c>
      <c r="V30" s="108">
        <v>0</v>
      </c>
      <c r="W30" s="108">
        <v>0</v>
      </c>
      <c r="X30" s="108">
        <v>0</v>
      </c>
      <c r="Y30" s="108">
        <v>0</v>
      </c>
      <c r="Z30" s="108">
        <v>0</v>
      </c>
      <c r="AA30" s="108">
        <v>0</v>
      </c>
      <c r="AB30" s="108">
        <v>0</v>
      </c>
      <c r="AC30" s="108">
        <v>0</v>
      </c>
      <c r="AD30" s="108">
        <v>0</v>
      </c>
      <c r="AE30" s="108">
        <v>0</v>
      </c>
      <c r="AF30" s="973">
        <f t="shared" si="18"/>
        <v>0</v>
      </c>
      <c r="AG30" s="620"/>
      <c r="AH30" s="103">
        <v>0</v>
      </c>
    </row>
    <row r="31" spans="1:34" s="949" customFormat="1" ht="30" customHeight="1" x14ac:dyDescent="0.2">
      <c r="A31" s="1090">
        <v>2</v>
      </c>
      <c r="B31" s="1091" t="s">
        <v>560</v>
      </c>
      <c r="C31" s="1092" t="s">
        <v>561</v>
      </c>
      <c r="D31" s="717">
        <v>125.7</v>
      </c>
      <c r="E31" s="1093">
        <v>127.36</v>
      </c>
      <c r="F31" s="657">
        <f>E31-D31</f>
        <v>1.6599999999999966</v>
      </c>
      <c r="G31" s="1094">
        <v>116.2</v>
      </c>
      <c r="H31" s="1094">
        <v>0</v>
      </c>
      <c r="I31" s="1093">
        <v>0</v>
      </c>
      <c r="J31" s="1093">
        <v>0.06</v>
      </c>
      <c r="K31" s="1093">
        <v>0.28999999999999998</v>
      </c>
      <c r="L31" s="1093">
        <v>1.1599999999999999</v>
      </c>
      <c r="M31" s="1093">
        <v>0</v>
      </c>
      <c r="N31" s="1093">
        <v>0</v>
      </c>
      <c r="O31" s="1093">
        <v>0</v>
      </c>
      <c r="P31" s="1093">
        <v>4.12</v>
      </c>
      <c r="Q31" s="1093">
        <v>0</v>
      </c>
      <c r="R31" s="1093">
        <v>0.21</v>
      </c>
      <c r="S31" s="1093">
        <v>7.0000000000000007E-2</v>
      </c>
      <c r="T31" s="1093">
        <v>0.64</v>
      </c>
      <c r="U31" s="1093">
        <v>1.04</v>
      </c>
      <c r="V31" s="1093">
        <v>0</v>
      </c>
      <c r="W31" s="1093">
        <v>0</v>
      </c>
      <c r="X31" s="1093">
        <v>1.1499999999999999</v>
      </c>
      <c r="Y31" s="1093">
        <v>0</v>
      </c>
      <c r="Z31" s="1093">
        <v>1.6</v>
      </c>
      <c r="AA31" s="1093">
        <v>0</v>
      </c>
      <c r="AB31" s="1093">
        <v>0.05</v>
      </c>
      <c r="AC31" s="1093">
        <v>0.53</v>
      </c>
      <c r="AD31" s="1093">
        <v>0.24</v>
      </c>
      <c r="AE31" s="1093">
        <v>0</v>
      </c>
      <c r="AF31" s="1085">
        <f t="shared" si="18"/>
        <v>0</v>
      </c>
      <c r="AG31" s="957"/>
      <c r="AH31" s="942" t="s">
        <v>1349</v>
      </c>
    </row>
    <row r="32" spans="1:34" s="953" customFormat="1" ht="20.100000000000001" customHeight="1" x14ac:dyDescent="0.25">
      <c r="A32" s="952"/>
      <c r="C32" s="954"/>
      <c r="D32" s="119"/>
      <c r="E32" s="956"/>
      <c r="F32" s="658"/>
      <c r="G32" s="956"/>
      <c r="H32" s="956"/>
      <c r="I32" s="956"/>
      <c r="J32" s="956"/>
      <c r="K32" s="956"/>
      <c r="L32" s="956"/>
      <c r="M32" s="956"/>
      <c r="N32" s="956"/>
      <c r="O32" s="956"/>
      <c r="P32" s="956"/>
      <c r="Q32" s="956"/>
      <c r="R32" s="956"/>
      <c r="S32" s="956"/>
      <c r="T32" s="956"/>
      <c r="U32" s="956"/>
      <c r="V32" s="956"/>
      <c r="W32" s="956"/>
      <c r="X32" s="956"/>
      <c r="Y32" s="956"/>
      <c r="Z32" s="956"/>
      <c r="AA32" s="956"/>
      <c r="AB32" s="956"/>
      <c r="AC32" s="956"/>
      <c r="AD32" s="956"/>
      <c r="AE32" s="956"/>
      <c r="AF32" s="956"/>
      <c r="AG32" s="956"/>
      <c r="AH32" s="949"/>
    </row>
    <row r="33" spans="1:34" ht="20.100000000000001" customHeight="1" x14ac:dyDescent="0.2">
      <c r="A33" s="955"/>
      <c r="G33" s="1166" t="s">
        <v>6</v>
      </c>
      <c r="H33" s="1166" t="s">
        <v>7</v>
      </c>
      <c r="I33" s="1166" t="s">
        <v>8</v>
      </c>
      <c r="J33" s="1166" t="s">
        <v>9</v>
      </c>
      <c r="K33" s="1166" t="s">
        <v>10</v>
      </c>
      <c r="L33" s="1166" t="s">
        <v>11</v>
      </c>
      <c r="M33" s="1166" t="s">
        <v>12</v>
      </c>
      <c r="N33" s="1166" t="s">
        <v>13</v>
      </c>
      <c r="O33" s="1166" t="s">
        <v>15</v>
      </c>
      <c r="P33" s="1166" t="s">
        <v>16</v>
      </c>
      <c r="Q33" s="1166" t="s">
        <v>17</v>
      </c>
      <c r="R33" s="1166" t="s">
        <v>18</v>
      </c>
      <c r="S33" s="1166" t="s">
        <v>19</v>
      </c>
      <c r="T33" s="1166" t="s">
        <v>21</v>
      </c>
      <c r="U33" s="1166" t="s">
        <v>23</v>
      </c>
      <c r="V33" s="1166" t="s">
        <v>24</v>
      </c>
      <c r="W33" s="1166" t="s">
        <v>25</v>
      </c>
      <c r="X33" s="1166" t="s">
        <v>26</v>
      </c>
      <c r="Y33" s="1166" t="s">
        <v>27</v>
      </c>
      <c r="Z33" s="1166" t="s">
        <v>28</v>
      </c>
      <c r="AA33" s="1166" t="s">
        <v>29</v>
      </c>
      <c r="AB33" s="1166" t="s">
        <v>31</v>
      </c>
      <c r="AC33" s="1167" t="s">
        <v>33</v>
      </c>
      <c r="AD33" s="98" t="s">
        <v>34</v>
      </c>
      <c r="AE33" s="1166" t="s">
        <v>35</v>
      </c>
      <c r="AH33" s="949"/>
    </row>
    <row r="34" spans="1:34" x14ac:dyDescent="0.2">
      <c r="G34" s="738" t="b">
        <f>G33=G6</f>
        <v>1</v>
      </c>
      <c r="H34" s="738" t="b">
        <f t="shared" ref="H34:AE34" si="19">H33=H6</f>
        <v>1</v>
      </c>
      <c r="I34" s="738" t="b">
        <f t="shared" si="19"/>
        <v>1</v>
      </c>
      <c r="J34" s="738" t="b">
        <f t="shared" si="19"/>
        <v>1</v>
      </c>
      <c r="K34" s="738" t="b">
        <f t="shared" si="19"/>
        <v>1</v>
      </c>
      <c r="L34" s="738" t="b">
        <f t="shared" si="19"/>
        <v>1</v>
      </c>
      <c r="M34" s="738" t="b">
        <f t="shared" si="19"/>
        <v>1</v>
      </c>
      <c r="N34" s="738" t="b">
        <f t="shared" si="19"/>
        <v>1</v>
      </c>
      <c r="O34" s="738" t="b">
        <f t="shared" si="19"/>
        <v>1</v>
      </c>
      <c r="P34" s="738" t="b">
        <f t="shared" si="19"/>
        <v>1</v>
      </c>
      <c r="Q34" s="738" t="b">
        <f t="shared" si="19"/>
        <v>1</v>
      </c>
      <c r="R34" s="738" t="b">
        <f t="shared" si="19"/>
        <v>1</v>
      </c>
      <c r="S34" s="738" t="b">
        <f t="shared" si="19"/>
        <v>1</v>
      </c>
      <c r="T34" s="738" t="b">
        <f t="shared" si="19"/>
        <v>1</v>
      </c>
      <c r="U34" s="738" t="b">
        <f t="shared" si="19"/>
        <v>1</v>
      </c>
      <c r="V34" s="738" t="b">
        <f t="shared" si="19"/>
        <v>1</v>
      </c>
      <c r="W34" s="738" t="b">
        <f t="shared" si="19"/>
        <v>1</v>
      </c>
      <c r="X34" s="738" t="b">
        <f t="shared" si="19"/>
        <v>1</v>
      </c>
      <c r="Y34" s="738" t="b">
        <f t="shared" si="19"/>
        <v>1</v>
      </c>
      <c r="Z34" s="738" t="b">
        <f t="shared" si="19"/>
        <v>1</v>
      </c>
      <c r="AA34" s="738" t="b">
        <f t="shared" si="19"/>
        <v>1</v>
      </c>
      <c r="AB34" s="738" t="b">
        <f t="shared" si="19"/>
        <v>1</v>
      </c>
      <c r="AC34" s="738" t="b">
        <f t="shared" si="19"/>
        <v>1</v>
      </c>
      <c r="AD34" s="738" t="b">
        <f t="shared" si="19"/>
        <v>1</v>
      </c>
      <c r="AE34" s="738" t="b">
        <f t="shared" si="19"/>
        <v>1</v>
      </c>
    </row>
  </sheetData>
  <autoFilter ref="A6:AH31" xr:uid="{00000000-0009-0000-0000-000008000000}">
    <filterColumn colId="33">
      <filters>
        <filter val="in"/>
      </filters>
    </filterColumn>
  </autoFilter>
  <mergeCells count="11">
    <mergeCell ref="A3:AE3"/>
    <mergeCell ref="A1:B1"/>
    <mergeCell ref="A5:A6"/>
    <mergeCell ref="B5:B6"/>
    <mergeCell ref="C5:C6"/>
    <mergeCell ref="E5:E6"/>
    <mergeCell ref="D5:D6"/>
    <mergeCell ref="G5:M5"/>
    <mergeCell ref="N5:S5"/>
    <mergeCell ref="T5:Y5"/>
    <mergeCell ref="Z5:AE5"/>
  </mergeCells>
  <pageMargins left="0.59055118110236227" right="0.47244094488188981" top="1.2598425196850394" bottom="0.74803149606299213" header="0.59055118110236227" footer="0.31496062992125984"/>
  <pageSetup paperSize="9" orientation="landscape" useFirstPageNumber="1" r:id="rId1"/>
  <headerFooter>
    <oddHeader xml:space="preserve">&amp;L&amp;"Times New Roman,Bold"&amp;12Biểu 04/CH&amp;C
&amp;"Times New Roman,Bold"&amp;12KẾ HOẠCH CHUYỂN MỤC ĐÍCH SỬ DỤNG ĐẤT NĂM 2025 
THEO LOẠI ĐẤT HIỆN TRẠNG CỦA THÀNH PHỐ BIÊN HÒA&amp;R
&amp;"Times New Roman,Italic"              </oddHead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7" filterMode="1">
    <tabColor rgb="FFFFC000"/>
  </sheetPr>
  <dimension ref="A1:AH34"/>
  <sheetViews>
    <sheetView view="pageBreakPreview" topLeftCell="A2" zoomScaleNormal="100" zoomScaleSheetLayoutView="100" workbookViewId="0">
      <pane xSplit="6" ySplit="5" topLeftCell="G7" activePane="bottomRight" state="frozen"/>
      <selection activeCell="AF31" sqref="AF31"/>
      <selection pane="topRight" activeCell="AF31" sqref="AF31"/>
      <selection pane="bottomLeft" activeCell="AF31" sqref="AF31"/>
      <selection pane="bottomRight" activeCell="AG10" sqref="AG10"/>
    </sheetView>
  </sheetViews>
  <sheetFormatPr defaultColWidth="9.140625" defaultRowHeight="15" x14ac:dyDescent="0.2"/>
  <cols>
    <col min="1" max="1" width="5.85546875" style="940" customWidth="1"/>
    <col min="2" max="2" width="39.140625" style="942" customWidth="1"/>
    <col min="3" max="3" width="13.7109375" style="940" customWidth="1"/>
    <col min="4" max="4" width="13" style="100" hidden="1" customWidth="1"/>
    <col min="5" max="5" width="12" style="941" customWidth="1"/>
    <col min="6" max="6" width="11.28515625" style="580" hidden="1" customWidth="1"/>
    <col min="7" max="7" width="9.7109375" style="941" customWidth="1"/>
    <col min="8" max="8" width="9.28515625" style="941" customWidth="1"/>
    <col min="9" max="9" width="9" style="941" customWidth="1"/>
    <col min="10" max="10" width="10.28515625" style="941" customWidth="1"/>
    <col min="11" max="11" width="9.5703125" style="941" customWidth="1"/>
    <col min="12" max="12" width="10.28515625" style="941" customWidth="1"/>
    <col min="13" max="13" width="8.7109375" style="941" customWidth="1"/>
    <col min="14" max="14" width="10.28515625" style="941" customWidth="1"/>
    <col min="15" max="15" width="11.140625" style="941" customWidth="1"/>
    <col min="16" max="16" width="12.28515625" style="941" customWidth="1"/>
    <col min="17" max="17" width="11" style="941" customWidth="1"/>
    <col min="18" max="18" width="10" style="941" customWidth="1"/>
    <col min="19" max="19" width="10.85546875" style="941" customWidth="1"/>
    <col min="20" max="20" width="10" style="941" customWidth="1"/>
    <col min="21" max="21" width="12" style="941" customWidth="1"/>
    <col min="22" max="22" width="10.42578125" style="941" customWidth="1"/>
    <col min="23" max="23" width="10.5703125" style="941" customWidth="1"/>
    <col min="24" max="24" width="10.42578125" style="941" customWidth="1"/>
    <col min="25" max="25" width="9.7109375" style="941" customWidth="1"/>
    <col min="26" max="27" width="10.42578125" style="941" customWidth="1"/>
    <col min="28" max="31" width="11.140625" style="941" customWidth="1"/>
    <col min="32" max="33" width="12.42578125" style="941" customWidth="1"/>
    <col min="34" max="16384" width="9.140625" style="942"/>
  </cols>
  <sheetData>
    <row r="1" spans="1:34" s="102" customFormat="1" ht="15.75" hidden="1" customHeight="1" x14ac:dyDescent="0.2">
      <c r="A1" s="1432"/>
      <c r="B1" s="1432"/>
      <c r="C1" s="100"/>
      <c r="D1" s="100"/>
      <c r="E1" s="101"/>
      <c r="F1" s="580"/>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row>
    <row r="2" spans="1:34" ht="18.75" customHeight="1" x14ac:dyDescent="0.2">
      <c r="A2" s="391" t="s">
        <v>1324</v>
      </c>
      <c r="B2" s="390"/>
      <c r="C2" s="390"/>
      <c r="D2" s="390"/>
      <c r="E2" s="390"/>
      <c r="F2" s="581"/>
      <c r="G2" s="390"/>
      <c r="H2" s="390"/>
      <c r="I2" s="390"/>
      <c r="J2" s="390"/>
      <c r="K2" s="390"/>
      <c r="L2" s="390"/>
      <c r="M2" s="390"/>
      <c r="N2" s="390"/>
      <c r="O2" s="390"/>
      <c r="P2" s="390"/>
      <c r="Q2" s="390"/>
      <c r="R2" s="390"/>
      <c r="S2" s="390"/>
      <c r="T2" s="390"/>
      <c r="U2" s="390"/>
      <c r="V2" s="102"/>
      <c r="W2" s="102"/>
      <c r="X2" s="102"/>
      <c r="Y2" s="102"/>
      <c r="Z2" s="102"/>
      <c r="AA2" s="102"/>
      <c r="AB2" s="102"/>
      <c r="AC2" s="102"/>
      <c r="AD2" s="102"/>
      <c r="AE2" s="102"/>
      <c r="AF2" s="102"/>
      <c r="AG2" s="102"/>
      <c r="AH2" s="102"/>
    </row>
    <row r="3" spans="1:34" s="944" customFormat="1" ht="30" customHeight="1" x14ac:dyDescent="0.2">
      <c r="A3" s="1431" t="s">
        <v>3586</v>
      </c>
      <c r="B3" s="1431"/>
      <c r="C3" s="1431"/>
      <c r="D3" s="1425"/>
      <c r="E3" s="1431"/>
      <c r="F3" s="1425"/>
      <c r="G3" s="1431"/>
      <c r="H3" s="1431"/>
      <c r="I3" s="1431"/>
      <c r="J3" s="1431"/>
      <c r="K3" s="1431"/>
      <c r="L3" s="1431"/>
      <c r="M3" s="1431"/>
      <c r="N3" s="1431"/>
      <c r="O3" s="1431"/>
      <c r="P3" s="1431"/>
      <c r="Q3" s="1431"/>
      <c r="R3" s="1431"/>
      <c r="S3" s="1431"/>
      <c r="T3" s="1431"/>
      <c r="U3" s="1431"/>
      <c r="V3" s="1431"/>
      <c r="W3" s="1431"/>
      <c r="X3" s="1431"/>
      <c r="Y3" s="1431"/>
      <c r="Z3" s="1431"/>
      <c r="AA3" s="1431"/>
      <c r="AB3" s="1431"/>
      <c r="AC3" s="1431"/>
      <c r="AD3" s="1431"/>
      <c r="AE3" s="1098"/>
      <c r="AF3" s="1098"/>
      <c r="AG3" s="1098"/>
      <c r="AH3" s="1098"/>
    </row>
    <row r="4" spans="1:34" s="944" customFormat="1" ht="18.75" customHeight="1" x14ac:dyDescent="0.2">
      <c r="A4" s="1063"/>
      <c r="B4" s="1063"/>
      <c r="C4" s="1063"/>
      <c r="D4" s="619"/>
      <c r="E4" s="1063"/>
      <c r="F4" s="712"/>
      <c r="G4" s="1063"/>
      <c r="H4" s="1063"/>
      <c r="I4" s="1063"/>
      <c r="J4" s="1063"/>
      <c r="K4" s="837"/>
      <c r="L4" s="837"/>
      <c r="M4" s="837" t="s">
        <v>0</v>
      </c>
      <c r="N4" s="396"/>
      <c r="O4" s="396"/>
      <c r="P4" s="837"/>
      <c r="Q4" s="837"/>
      <c r="R4" s="837"/>
      <c r="S4" s="837" t="s">
        <v>0</v>
      </c>
      <c r="T4" s="396"/>
      <c r="U4" s="837"/>
      <c r="V4" s="396"/>
      <c r="W4" s="396"/>
      <c r="X4" s="837"/>
      <c r="Y4" s="837" t="s">
        <v>0</v>
      </c>
      <c r="Z4" s="837"/>
      <c r="AA4" s="837"/>
      <c r="AB4" s="396"/>
      <c r="AC4" s="396"/>
      <c r="AD4" s="396"/>
      <c r="AE4" s="837" t="s">
        <v>0</v>
      </c>
      <c r="AF4" s="1098"/>
      <c r="AG4" s="1098"/>
      <c r="AH4" s="1098"/>
    </row>
    <row r="5" spans="1:34" s="940" customFormat="1" ht="20.100000000000001" customHeight="1" x14ac:dyDescent="0.2">
      <c r="A5" s="1427" t="s">
        <v>562</v>
      </c>
      <c r="B5" s="1428" t="s">
        <v>2</v>
      </c>
      <c r="C5" s="1428" t="s">
        <v>3</v>
      </c>
      <c r="D5" s="1429" t="s">
        <v>1552</v>
      </c>
      <c r="E5" s="1422" t="s">
        <v>2351</v>
      </c>
      <c r="F5" s="582"/>
      <c r="G5" s="1367" t="s">
        <v>515</v>
      </c>
      <c r="H5" s="1368"/>
      <c r="I5" s="1368"/>
      <c r="J5" s="1368"/>
      <c r="K5" s="1368"/>
      <c r="L5" s="1368"/>
      <c r="M5" s="1369"/>
      <c r="N5" s="1367" t="s">
        <v>515</v>
      </c>
      <c r="O5" s="1368"/>
      <c r="P5" s="1368"/>
      <c r="Q5" s="1368"/>
      <c r="R5" s="1368"/>
      <c r="S5" s="1369"/>
      <c r="T5" s="1367" t="s">
        <v>515</v>
      </c>
      <c r="U5" s="1368"/>
      <c r="V5" s="1368"/>
      <c r="W5" s="1368"/>
      <c r="X5" s="1368"/>
      <c r="Y5" s="1369"/>
      <c r="Z5" s="1367" t="s">
        <v>515</v>
      </c>
      <c r="AA5" s="1368"/>
      <c r="AB5" s="1368"/>
      <c r="AC5" s="1368"/>
      <c r="AD5" s="1368"/>
      <c r="AE5" s="1369"/>
      <c r="AF5" s="1081"/>
      <c r="AG5" s="1081"/>
      <c r="AH5" s="100"/>
    </row>
    <row r="6" spans="1:34" ht="125.25" customHeight="1" x14ac:dyDescent="0.2">
      <c r="A6" s="1427"/>
      <c r="B6" s="1428"/>
      <c r="C6" s="1428"/>
      <c r="D6" s="1430"/>
      <c r="E6" s="1422"/>
      <c r="F6" s="582"/>
      <c r="G6" s="1043" t="s">
        <v>6</v>
      </c>
      <c r="H6" s="1043" t="s">
        <v>7</v>
      </c>
      <c r="I6" s="1043" t="s">
        <v>8</v>
      </c>
      <c r="J6" s="1043" t="s">
        <v>9</v>
      </c>
      <c r="K6" s="1043" t="s">
        <v>10</v>
      </c>
      <c r="L6" s="1043" t="s">
        <v>11</v>
      </c>
      <c r="M6" s="1043" t="s">
        <v>12</v>
      </c>
      <c r="N6" s="1043" t="s">
        <v>13</v>
      </c>
      <c r="O6" s="1043" t="s">
        <v>15</v>
      </c>
      <c r="P6" s="1043" t="s">
        <v>16</v>
      </c>
      <c r="Q6" s="1043" t="s">
        <v>17</v>
      </c>
      <c r="R6" s="1043" t="s">
        <v>18</v>
      </c>
      <c r="S6" s="1043" t="s">
        <v>19</v>
      </c>
      <c r="T6" s="1043" t="s">
        <v>21</v>
      </c>
      <c r="U6" s="1043" t="s">
        <v>23</v>
      </c>
      <c r="V6" s="1043" t="s">
        <v>24</v>
      </c>
      <c r="W6" s="1043" t="s">
        <v>25</v>
      </c>
      <c r="X6" s="1043" t="s">
        <v>26</v>
      </c>
      <c r="Y6" s="1043" t="s">
        <v>27</v>
      </c>
      <c r="Z6" s="1043" t="s">
        <v>28</v>
      </c>
      <c r="AA6" s="1043" t="s">
        <v>29</v>
      </c>
      <c r="AB6" s="1043" t="s">
        <v>31</v>
      </c>
      <c r="AC6" s="1043" t="s">
        <v>33</v>
      </c>
      <c r="AD6" s="1043" t="s">
        <v>34</v>
      </c>
      <c r="AE6" s="1043" t="s">
        <v>35</v>
      </c>
      <c r="AF6" s="1082"/>
      <c r="AG6" s="1082"/>
      <c r="AH6" s="1099" t="s">
        <v>1349</v>
      </c>
    </row>
    <row r="7" spans="1:34" ht="18.75" customHeight="1" x14ac:dyDescent="0.2">
      <c r="A7" s="1064" t="s">
        <v>516</v>
      </c>
      <c r="B7" s="1065" t="s">
        <v>517</v>
      </c>
      <c r="C7" s="1065">
        <v>-4</v>
      </c>
      <c r="D7" s="713" t="s">
        <v>2331</v>
      </c>
      <c r="E7" s="841" t="s">
        <v>3588</v>
      </c>
      <c r="F7" s="623">
        <v>-6</v>
      </c>
      <c r="G7" s="841">
        <v>-5</v>
      </c>
      <c r="H7" s="841">
        <f>G7-1</f>
        <v>-6</v>
      </c>
      <c r="I7" s="841">
        <f t="shared" ref="I7:L7" si="0">H7-1</f>
        <v>-7</v>
      </c>
      <c r="J7" s="841">
        <f t="shared" si="0"/>
        <v>-8</v>
      </c>
      <c r="K7" s="841">
        <f t="shared" si="0"/>
        <v>-9</v>
      </c>
      <c r="L7" s="841">
        <f t="shared" si="0"/>
        <v>-10</v>
      </c>
      <c r="M7" s="841">
        <f t="shared" ref="M7" si="1">L7-1</f>
        <v>-11</v>
      </c>
      <c r="N7" s="841">
        <f t="shared" ref="N7" si="2">M7-1</f>
        <v>-12</v>
      </c>
      <c r="O7" s="841">
        <f t="shared" ref="O7" si="3">N7-1</f>
        <v>-13</v>
      </c>
      <c r="P7" s="841">
        <f t="shared" ref="P7" si="4">O7-1</f>
        <v>-14</v>
      </c>
      <c r="Q7" s="841">
        <f t="shared" ref="Q7" si="5">P7-1</f>
        <v>-15</v>
      </c>
      <c r="R7" s="841">
        <f t="shared" ref="R7" si="6">Q7-1</f>
        <v>-16</v>
      </c>
      <c r="S7" s="841">
        <f t="shared" ref="S7" si="7">R7-1</f>
        <v>-17</v>
      </c>
      <c r="T7" s="841">
        <f t="shared" ref="T7" si="8">S7-1</f>
        <v>-18</v>
      </c>
      <c r="U7" s="841">
        <f t="shared" ref="U7" si="9">T7-1</f>
        <v>-19</v>
      </c>
      <c r="V7" s="841">
        <f t="shared" ref="V7" si="10">U7-1</f>
        <v>-20</v>
      </c>
      <c r="W7" s="841">
        <f t="shared" ref="W7" si="11">V7-1</f>
        <v>-21</v>
      </c>
      <c r="X7" s="841">
        <f t="shared" ref="X7" si="12">W7-1</f>
        <v>-22</v>
      </c>
      <c r="Y7" s="841">
        <f t="shared" ref="Y7" si="13">X7-1</f>
        <v>-23</v>
      </c>
      <c r="Z7" s="841">
        <f t="shared" ref="Z7" si="14">Y7-1</f>
        <v>-24</v>
      </c>
      <c r="AA7" s="841">
        <f t="shared" ref="AA7" si="15">Z7-1</f>
        <v>-25</v>
      </c>
      <c r="AB7" s="841">
        <f t="shared" ref="AB7" si="16">AA7-1</f>
        <v>-26</v>
      </c>
      <c r="AC7" s="841">
        <f t="shared" ref="AC7" si="17">AB7-1</f>
        <v>-27</v>
      </c>
      <c r="AD7" s="841">
        <f t="shared" ref="AD7" si="18">AC7-1</f>
        <v>-28</v>
      </c>
      <c r="AE7" s="841">
        <f t="shared" ref="AE7" si="19">AD7-1</f>
        <v>-29</v>
      </c>
      <c r="AF7" s="1100"/>
      <c r="AG7" s="1100"/>
      <c r="AH7" s="1099" t="s">
        <v>1349</v>
      </c>
    </row>
    <row r="8" spans="1:34" s="949" customFormat="1" ht="37.5" customHeight="1" x14ac:dyDescent="0.2">
      <c r="A8" s="1066">
        <v>1</v>
      </c>
      <c r="B8" s="1067" t="s">
        <v>529</v>
      </c>
      <c r="C8" s="1068" t="s">
        <v>530</v>
      </c>
      <c r="D8" s="714">
        <v>582.07999999999993</v>
      </c>
      <c r="E8" s="1097">
        <v>852.3599999999999</v>
      </c>
      <c r="F8" s="624">
        <f>E8-D8</f>
        <v>270.27999999999997</v>
      </c>
      <c r="G8" s="1076">
        <v>9.1999999999999993</v>
      </c>
      <c r="H8" s="1076">
        <v>30.849999999999998</v>
      </c>
      <c r="I8" s="1076">
        <v>1.71</v>
      </c>
      <c r="J8" s="1076">
        <v>2.5200000000000005</v>
      </c>
      <c r="K8" s="1076">
        <v>48.31</v>
      </c>
      <c r="L8" s="1076">
        <v>265.57</v>
      </c>
      <c r="M8" s="1076">
        <v>2.4299999999999997</v>
      </c>
      <c r="N8" s="1076">
        <v>5.41</v>
      </c>
      <c r="O8" s="1076">
        <v>49.92</v>
      </c>
      <c r="P8" s="1076">
        <v>47.5</v>
      </c>
      <c r="Q8" s="1076">
        <v>0</v>
      </c>
      <c r="R8" s="1076">
        <v>187.82999999999998</v>
      </c>
      <c r="S8" s="1076">
        <v>2.5300000000000002</v>
      </c>
      <c r="T8" s="1076">
        <v>6.76</v>
      </c>
      <c r="U8" s="1076">
        <v>119.96</v>
      </c>
      <c r="V8" s="1076">
        <v>4.0999999999999996</v>
      </c>
      <c r="W8" s="1076">
        <v>10.55</v>
      </c>
      <c r="X8" s="1076">
        <v>1.5699999999999998</v>
      </c>
      <c r="Y8" s="1076">
        <v>0.51</v>
      </c>
      <c r="Z8" s="1076">
        <v>3.63</v>
      </c>
      <c r="AA8" s="1076">
        <v>2.65</v>
      </c>
      <c r="AB8" s="1076">
        <v>3.29</v>
      </c>
      <c r="AC8" s="1076">
        <v>30.55</v>
      </c>
      <c r="AD8" s="1076">
        <v>13.74</v>
      </c>
      <c r="AE8" s="1084">
        <v>1.27</v>
      </c>
      <c r="AF8" s="1085">
        <f t="shared" ref="AF8:AF31" si="20">SUM(G8:AE8)-E8</f>
        <v>0</v>
      </c>
      <c r="AG8" s="1101"/>
      <c r="AH8" s="1099" t="s">
        <v>1349</v>
      </c>
    </row>
    <row r="9" spans="1:34" ht="24.95" customHeight="1" x14ac:dyDescent="0.2">
      <c r="A9" s="1095"/>
      <c r="B9" s="1070" t="s">
        <v>97</v>
      </c>
      <c r="C9" s="1096"/>
      <c r="D9" s="715"/>
      <c r="E9" s="1077"/>
      <c r="F9" s="584"/>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5">
        <f t="shared" si="20"/>
        <v>0</v>
      </c>
      <c r="AG9" s="1102"/>
      <c r="AH9" s="104" t="s">
        <v>1349</v>
      </c>
    </row>
    <row r="10" spans="1:34" ht="24.95" customHeight="1" x14ac:dyDescent="0.2">
      <c r="A10" s="1072" t="s">
        <v>40</v>
      </c>
      <c r="B10" s="1073" t="s">
        <v>41</v>
      </c>
      <c r="C10" s="1074" t="s">
        <v>531</v>
      </c>
      <c r="D10" s="715">
        <v>224.54999999999998</v>
      </c>
      <c r="E10" s="1078">
        <v>321.23</v>
      </c>
      <c r="F10" s="584">
        <f>E10-D10</f>
        <v>96.680000000000035</v>
      </c>
      <c r="G10" s="1087">
        <v>0.59</v>
      </c>
      <c r="H10" s="1087">
        <v>17.61</v>
      </c>
      <c r="I10" s="1087">
        <v>0</v>
      </c>
      <c r="J10" s="1087">
        <v>0.41</v>
      </c>
      <c r="K10" s="1087">
        <v>26.9</v>
      </c>
      <c r="L10" s="1087">
        <v>161.83000000000001</v>
      </c>
      <c r="M10" s="1087">
        <v>0</v>
      </c>
      <c r="N10" s="1087">
        <v>1.74</v>
      </c>
      <c r="O10" s="1087">
        <v>0</v>
      </c>
      <c r="P10" s="1087">
        <v>18.66</v>
      </c>
      <c r="Q10" s="1087">
        <v>0</v>
      </c>
      <c r="R10" s="1087">
        <v>73.8</v>
      </c>
      <c r="S10" s="1087">
        <v>1.57</v>
      </c>
      <c r="T10" s="1087">
        <v>0</v>
      </c>
      <c r="U10" s="1087">
        <v>3.35</v>
      </c>
      <c r="V10" s="1087">
        <v>0</v>
      </c>
      <c r="W10" s="1087">
        <v>1.82</v>
      </c>
      <c r="X10" s="1087">
        <v>0</v>
      </c>
      <c r="Y10" s="1087">
        <v>0</v>
      </c>
      <c r="Z10" s="1087">
        <v>0.12</v>
      </c>
      <c r="AA10" s="1087">
        <v>0.56999999999999995</v>
      </c>
      <c r="AB10" s="1087">
        <v>0.32</v>
      </c>
      <c r="AC10" s="1087">
        <v>11.8</v>
      </c>
      <c r="AD10" s="1087">
        <v>0</v>
      </c>
      <c r="AE10" s="1087">
        <v>0.14000000000000001</v>
      </c>
      <c r="AF10" s="1085">
        <f t="shared" si="20"/>
        <v>0</v>
      </c>
      <c r="AG10" s="1102"/>
      <c r="AH10" s="1099" t="s">
        <v>1349</v>
      </c>
    </row>
    <row r="11" spans="1:34" ht="24.95" customHeight="1" x14ac:dyDescent="0.2">
      <c r="A11" s="1072"/>
      <c r="B11" s="1075" t="s">
        <v>43</v>
      </c>
      <c r="C11" s="1074" t="s">
        <v>532</v>
      </c>
      <c r="D11" s="715">
        <v>50.120000000000005</v>
      </c>
      <c r="E11" s="1078">
        <v>95.25</v>
      </c>
      <c r="F11" s="584">
        <f>E11-D11</f>
        <v>45.129999999999995</v>
      </c>
      <c r="G11" s="1088">
        <v>0.36</v>
      </c>
      <c r="H11" s="1088">
        <v>11.05</v>
      </c>
      <c r="I11" s="1088">
        <v>0</v>
      </c>
      <c r="J11" s="1088">
        <v>0.06</v>
      </c>
      <c r="K11" s="1088">
        <v>19.190000000000001</v>
      </c>
      <c r="L11" s="1088">
        <v>21.49</v>
      </c>
      <c r="M11" s="1088">
        <v>0</v>
      </c>
      <c r="N11" s="1088">
        <v>0.92</v>
      </c>
      <c r="O11" s="1088">
        <v>0</v>
      </c>
      <c r="P11" s="1088">
        <v>1.29</v>
      </c>
      <c r="Q11" s="1088">
        <v>0</v>
      </c>
      <c r="R11" s="1088">
        <v>30.68</v>
      </c>
      <c r="S11" s="1088">
        <v>0.38</v>
      </c>
      <c r="T11" s="1088">
        <v>0</v>
      </c>
      <c r="U11" s="1088">
        <v>0.11</v>
      </c>
      <c r="V11" s="1088">
        <v>0</v>
      </c>
      <c r="W11" s="1088">
        <v>0.68</v>
      </c>
      <c r="X11" s="1088">
        <v>0</v>
      </c>
      <c r="Y11" s="1088">
        <v>0</v>
      </c>
      <c r="Z11" s="1088">
        <v>0</v>
      </c>
      <c r="AA11" s="1088">
        <v>0.23</v>
      </c>
      <c r="AB11" s="1088">
        <v>0.32</v>
      </c>
      <c r="AC11" s="1088">
        <v>8.42</v>
      </c>
      <c r="AD11" s="1088">
        <v>0</v>
      </c>
      <c r="AE11" s="1088">
        <v>7.0000000000000007E-2</v>
      </c>
      <c r="AF11" s="1085">
        <f t="shared" si="20"/>
        <v>0</v>
      </c>
      <c r="AG11" s="1103"/>
      <c r="AH11" s="1099" t="s">
        <v>1349</v>
      </c>
    </row>
    <row r="12" spans="1:34" ht="24.95" customHeight="1" x14ac:dyDescent="0.2">
      <c r="A12" s="143" t="s">
        <v>47</v>
      </c>
      <c r="B12" s="1073" t="s">
        <v>48</v>
      </c>
      <c r="C12" s="1074" t="s">
        <v>533</v>
      </c>
      <c r="D12" s="715">
        <v>82.01</v>
      </c>
      <c r="E12" s="1078">
        <v>165.65</v>
      </c>
      <c r="F12" s="584">
        <f>E12-D12</f>
        <v>83.64</v>
      </c>
      <c r="G12" s="1087">
        <v>4.32</v>
      </c>
      <c r="H12" s="1087">
        <v>2.77</v>
      </c>
      <c r="I12" s="1087">
        <v>0.04</v>
      </c>
      <c r="J12" s="1087">
        <v>0.69</v>
      </c>
      <c r="K12" s="1087">
        <v>4.6900000000000004</v>
      </c>
      <c r="L12" s="1087">
        <v>30.08</v>
      </c>
      <c r="M12" s="1087">
        <v>1.66</v>
      </c>
      <c r="N12" s="1087">
        <v>2.62</v>
      </c>
      <c r="O12" s="1087">
        <v>12.64</v>
      </c>
      <c r="P12" s="1087">
        <v>7.19</v>
      </c>
      <c r="Q12" s="1087">
        <v>0</v>
      </c>
      <c r="R12" s="1087">
        <v>27.3</v>
      </c>
      <c r="S12" s="1087">
        <v>0.56000000000000005</v>
      </c>
      <c r="T12" s="1087">
        <v>3.05</v>
      </c>
      <c r="U12" s="1087">
        <v>43.06</v>
      </c>
      <c r="V12" s="1087">
        <v>1.7</v>
      </c>
      <c r="W12" s="1087">
        <v>4.29</v>
      </c>
      <c r="X12" s="1087">
        <v>0.57999999999999996</v>
      </c>
      <c r="Y12" s="1087">
        <v>0.06</v>
      </c>
      <c r="Z12" s="1087">
        <v>2.36</v>
      </c>
      <c r="AA12" s="1087">
        <v>1.04</v>
      </c>
      <c r="AB12" s="1087">
        <v>0.26</v>
      </c>
      <c r="AC12" s="1087">
        <v>8.9</v>
      </c>
      <c r="AD12" s="1087">
        <v>5.72</v>
      </c>
      <c r="AE12" s="1087">
        <v>7.0000000000000007E-2</v>
      </c>
      <c r="AF12" s="1085">
        <f t="shared" si="20"/>
        <v>0</v>
      </c>
      <c r="AG12" s="1102"/>
      <c r="AH12" s="1099" t="s">
        <v>1349</v>
      </c>
    </row>
    <row r="13" spans="1:34" ht="24.95" customHeight="1" x14ac:dyDescent="0.2">
      <c r="A13" s="143" t="s">
        <v>50</v>
      </c>
      <c r="B13" s="1073" t="s">
        <v>51</v>
      </c>
      <c r="C13" s="1074" t="s">
        <v>534</v>
      </c>
      <c r="D13" s="715">
        <v>201.14000000000001</v>
      </c>
      <c r="E13" s="1078">
        <v>256.93</v>
      </c>
      <c r="F13" s="584">
        <f>E13-D13</f>
        <v>55.789999999999992</v>
      </c>
      <c r="G13" s="1087">
        <v>2.33</v>
      </c>
      <c r="H13" s="1087">
        <v>8.42</v>
      </c>
      <c r="I13" s="1087">
        <v>0.22</v>
      </c>
      <c r="J13" s="1087">
        <v>0.62</v>
      </c>
      <c r="K13" s="1087">
        <v>14.69</v>
      </c>
      <c r="L13" s="1087">
        <v>40.97</v>
      </c>
      <c r="M13" s="1087">
        <v>0.76</v>
      </c>
      <c r="N13" s="1087">
        <v>0.24</v>
      </c>
      <c r="O13" s="1087">
        <v>7</v>
      </c>
      <c r="P13" s="1087">
        <v>14.86</v>
      </c>
      <c r="Q13" s="1087">
        <v>0</v>
      </c>
      <c r="R13" s="1087">
        <v>75.11</v>
      </c>
      <c r="S13" s="1087">
        <v>0.4</v>
      </c>
      <c r="T13" s="1087">
        <v>2.12</v>
      </c>
      <c r="U13" s="1087">
        <v>63.11</v>
      </c>
      <c r="V13" s="1087">
        <v>1.7</v>
      </c>
      <c r="W13" s="1087">
        <v>2.0299999999999998</v>
      </c>
      <c r="X13" s="1087">
        <v>0.99</v>
      </c>
      <c r="Y13" s="1087">
        <v>0.4</v>
      </c>
      <c r="Z13" s="1087">
        <v>0.74</v>
      </c>
      <c r="AA13" s="1087">
        <v>0.88</v>
      </c>
      <c r="AB13" s="1087">
        <v>2.6</v>
      </c>
      <c r="AC13" s="1087">
        <v>8.4700000000000006</v>
      </c>
      <c r="AD13" s="1087">
        <v>7.69</v>
      </c>
      <c r="AE13" s="1087">
        <v>0.57999999999999996</v>
      </c>
      <c r="AF13" s="1085">
        <f t="shared" si="20"/>
        <v>0</v>
      </c>
      <c r="AG13" s="1102"/>
      <c r="AH13" s="1099" t="s">
        <v>1349</v>
      </c>
    </row>
    <row r="14" spans="1:34" x14ac:dyDescent="0.2">
      <c r="A14" s="143" t="s">
        <v>53</v>
      </c>
      <c r="B14" s="1073" t="s">
        <v>54</v>
      </c>
      <c r="C14" s="1074" t="s">
        <v>535</v>
      </c>
      <c r="D14" s="107">
        <v>0</v>
      </c>
      <c r="E14" s="1078">
        <v>0</v>
      </c>
      <c r="F14" s="585"/>
      <c r="G14" s="1087">
        <v>0</v>
      </c>
      <c r="H14" s="1087">
        <v>0</v>
      </c>
      <c r="I14" s="1087">
        <v>0</v>
      </c>
      <c r="J14" s="1087">
        <v>0</v>
      </c>
      <c r="K14" s="1087">
        <v>0</v>
      </c>
      <c r="L14" s="1087">
        <v>0</v>
      </c>
      <c r="M14" s="1087">
        <v>0</v>
      </c>
      <c r="N14" s="1087">
        <v>0</v>
      </c>
      <c r="O14" s="1087">
        <v>0</v>
      </c>
      <c r="P14" s="1087">
        <v>0</v>
      </c>
      <c r="Q14" s="1087">
        <v>0</v>
      </c>
      <c r="R14" s="1087">
        <v>0</v>
      </c>
      <c r="S14" s="1087">
        <v>0</v>
      </c>
      <c r="T14" s="1087">
        <v>0</v>
      </c>
      <c r="U14" s="1087">
        <v>0</v>
      </c>
      <c r="V14" s="1087">
        <v>0</v>
      </c>
      <c r="W14" s="1087">
        <v>0</v>
      </c>
      <c r="X14" s="1087">
        <v>0</v>
      </c>
      <c r="Y14" s="1087">
        <v>0</v>
      </c>
      <c r="Z14" s="1087">
        <v>0</v>
      </c>
      <c r="AA14" s="1087">
        <v>0</v>
      </c>
      <c r="AB14" s="1087">
        <v>0</v>
      </c>
      <c r="AC14" s="1087">
        <v>0</v>
      </c>
      <c r="AD14" s="1087">
        <v>0</v>
      </c>
      <c r="AE14" s="1087">
        <v>0</v>
      </c>
      <c r="AF14" s="1085">
        <f t="shared" si="20"/>
        <v>0</v>
      </c>
      <c r="AG14" s="1102"/>
      <c r="AH14" s="104" t="s">
        <v>1349</v>
      </c>
    </row>
    <row r="15" spans="1:34" s="102" customFormat="1" hidden="1" x14ac:dyDescent="0.2">
      <c r="A15" s="111" t="s">
        <v>56</v>
      </c>
      <c r="B15" s="106" t="s">
        <v>57</v>
      </c>
      <c r="C15" s="107" t="s">
        <v>536</v>
      </c>
      <c r="D15" s="107">
        <v>0</v>
      </c>
      <c r="E15" s="108">
        <v>0</v>
      </c>
      <c r="F15" s="585"/>
      <c r="G15" s="109">
        <v>0</v>
      </c>
      <c r="H15" s="109">
        <v>0</v>
      </c>
      <c r="I15" s="109">
        <v>0</v>
      </c>
      <c r="J15" s="109">
        <v>0</v>
      </c>
      <c r="K15" s="109">
        <v>0</v>
      </c>
      <c r="L15" s="109">
        <v>0</v>
      </c>
      <c r="M15" s="109">
        <v>0</v>
      </c>
      <c r="N15" s="109">
        <v>0</v>
      </c>
      <c r="O15" s="109">
        <v>0</v>
      </c>
      <c r="P15" s="109">
        <v>0</v>
      </c>
      <c r="Q15" s="109">
        <v>0</v>
      </c>
      <c r="R15" s="109">
        <v>0</v>
      </c>
      <c r="S15" s="109">
        <v>0</v>
      </c>
      <c r="T15" s="109">
        <v>0</v>
      </c>
      <c r="U15" s="109">
        <v>0</v>
      </c>
      <c r="V15" s="109">
        <v>0</v>
      </c>
      <c r="W15" s="109">
        <v>0</v>
      </c>
      <c r="X15" s="109">
        <v>0</v>
      </c>
      <c r="Y15" s="109">
        <v>0</v>
      </c>
      <c r="Z15" s="109">
        <v>0</v>
      </c>
      <c r="AA15" s="109">
        <v>0</v>
      </c>
      <c r="AB15" s="109">
        <v>0</v>
      </c>
      <c r="AC15" s="109">
        <v>0</v>
      </c>
      <c r="AD15" s="109">
        <v>0</v>
      </c>
      <c r="AE15" s="109">
        <v>0</v>
      </c>
      <c r="AF15" s="973">
        <f t="shared" si="20"/>
        <v>0</v>
      </c>
      <c r="AG15" s="620"/>
      <c r="AH15" s="103">
        <v>0</v>
      </c>
    </row>
    <row r="16" spans="1:34" ht="24.95" customHeight="1" x14ac:dyDescent="0.2">
      <c r="A16" s="143" t="s">
        <v>56</v>
      </c>
      <c r="B16" s="1073" t="s">
        <v>60</v>
      </c>
      <c r="C16" s="1074" t="s">
        <v>537</v>
      </c>
      <c r="D16" s="715">
        <v>19.290000000000003</v>
      </c>
      <c r="E16" s="1078">
        <v>50.17</v>
      </c>
      <c r="F16" s="584">
        <f>E16-D16</f>
        <v>30.88</v>
      </c>
      <c r="G16" s="1087">
        <v>0</v>
      </c>
      <c r="H16" s="1087">
        <v>0</v>
      </c>
      <c r="I16" s="1087">
        <v>0</v>
      </c>
      <c r="J16" s="1087">
        <v>0</v>
      </c>
      <c r="K16" s="1087">
        <v>0</v>
      </c>
      <c r="L16" s="1087">
        <v>0</v>
      </c>
      <c r="M16" s="1087">
        <v>0.01</v>
      </c>
      <c r="N16" s="1087">
        <v>0.34</v>
      </c>
      <c r="O16" s="1087">
        <v>30</v>
      </c>
      <c r="P16" s="1087">
        <v>0</v>
      </c>
      <c r="Q16" s="1087">
        <v>0</v>
      </c>
      <c r="R16" s="1087">
        <v>10.37</v>
      </c>
      <c r="S16" s="1087">
        <v>0</v>
      </c>
      <c r="T16" s="1087">
        <v>0</v>
      </c>
      <c r="U16" s="1087">
        <v>9.31</v>
      </c>
      <c r="V16" s="1087">
        <v>0</v>
      </c>
      <c r="W16" s="1087">
        <v>0</v>
      </c>
      <c r="X16" s="1087">
        <v>0</v>
      </c>
      <c r="Y16" s="1087">
        <v>0</v>
      </c>
      <c r="Z16" s="1087">
        <v>0</v>
      </c>
      <c r="AA16" s="1087">
        <v>0</v>
      </c>
      <c r="AB16" s="1087">
        <v>0</v>
      </c>
      <c r="AC16" s="1087">
        <v>0</v>
      </c>
      <c r="AD16" s="1087">
        <v>0.14000000000000001</v>
      </c>
      <c r="AE16" s="1087">
        <v>0</v>
      </c>
      <c r="AF16" s="1085">
        <f t="shared" si="20"/>
        <v>0</v>
      </c>
      <c r="AG16" s="1102"/>
      <c r="AH16" s="1099" t="s">
        <v>1349</v>
      </c>
    </row>
    <row r="17" spans="1:34" ht="24.95" customHeight="1" x14ac:dyDescent="0.2">
      <c r="A17" s="143" t="s">
        <v>59</v>
      </c>
      <c r="B17" s="1073" t="s">
        <v>62</v>
      </c>
      <c r="C17" s="1074" t="s">
        <v>538</v>
      </c>
      <c r="D17" s="715">
        <v>55.050000000000004</v>
      </c>
      <c r="E17" s="1078">
        <v>58.379999999999995</v>
      </c>
      <c r="F17" s="584">
        <f>E17-D17</f>
        <v>3.3299999999999912</v>
      </c>
      <c r="G17" s="1087">
        <v>1.96</v>
      </c>
      <c r="H17" s="1087">
        <v>2.0499999999999998</v>
      </c>
      <c r="I17" s="1087">
        <v>1.45</v>
      </c>
      <c r="J17" s="1087">
        <v>0.8</v>
      </c>
      <c r="K17" s="1087">
        <v>2.0299999999999998</v>
      </c>
      <c r="L17" s="1087">
        <v>32.69</v>
      </c>
      <c r="M17" s="1087">
        <v>0</v>
      </c>
      <c r="N17" s="1087">
        <v>0.47</v>
      </c>
      <c r="O17" s="1087">
        <v>0.28000000000000003</v>
      </c>
      <c r="P17" s="1087">
        <v>6.79</v>
      </c>
      <c r="Q17" s="1087">
        <v>0</v>
      </c>
      <c r="R17" s="1087">
        <v>1.25</v>
      </c>
      <c r="S17" s="1087">
        <v>0</v>
      </c>
      <c r="T17" s="1087">
        <v>1.59</v>
      </c>
      <c r="U17" s="1087">
        <v>1.1299999999999999</v>
      </c>
      <c r="V17" s="1087">
        <v>0.7</v>
      </c>
      <c r="W17" s="1087">
        <v>2.41</v>
      </c>
      <c r="X17" s="1087">
        <v>0</v>
      </c>
      <c r="Y17" s="1087">
        <v>0.05</v>
      </c>
      <c r="Z17" s="1087">
        <v>0.41</v>
      </c>
      <c r="AA17" s="1087">
        <v>0.16</v>
      </c>
      <c r="AB17" s="1087">
        <v>0.11</v>
      </c>
      <c r="AC17" s="1087">
        <v>1.38</v>
      </c>
      <c r="AD17" s="1087">
        <v>0.19</v>
      </c>
      <c r="AE17" s="1087">
        <v>0.48</v>
      </c>
      <c r="AF17" s="1085">
        <f t="shared" si="20"/>
        <v>0</v>
      </c>
      <c r="AG17" s="1102"/>
      <c r="AH17" s="1099" t="s">
        <v>1349</v>
      </c>
    </row>
    <row r="18" spans="1:34" s="102" customFormat="1" hidden="1" x14ac:dyDescent="0.2">
      <c r="A18" s="111" t="s">
        <v>64</v>
      </c>
      <c r="B18" s="106" t="s">
        <v>65</v>
      </c>
      <c r="C18" s="107" t="s">
        <v>539</v>
      </c>
      <c r="D18" s="107">
        <v>0</v>
      </c>
      <c r="E18" s="108">
        <v>0</v>
      </c>
      <c r="F18" s="585"/>
      <c r="G18" s="109">
        <v>0</v>
      </c>
      <c r="H18" s="109">
        <v>0</v>
      </c>
      <c r="I18" s="109">
        <v>0</v>
      </c>
      <c r="J18" s="109">
        <v>0</v>
      </c>
      <c r="K18" s="109">
        <v>0</v>
      </c>
      <c r="L18" s="109">
        <v>0</v>
      </c>
      <c r="M18" s="109">
        <v>0</v>
      </c>
      <c r="N18" s="109">
        <v>0</v>
      </c>
      <c r="O18" s="109">
        <v>0</v>
      </c>
      <c r="P18" s="109">
        <v>0</v>
      </c>
      <c r="Q18" s="109">
        <v>0</v>
      </c>
      <c r="R18" s="109">
        <v>0</v>
      </c>
      <c r="S18" s="109">
        <v>0</v>
      </c>
      <c r="T18" s="109">
        <v>0</v>
      </c>
      <c r="U18" s="109">
        <v>0</v>
      </c>
      <c r="V18" s="109">
        <v>0</v>
      </c>
      <c r="W18" s="109">
        <v>0</v>
      </c>
      <c r="X18" s="109">
        <v>0</v>
      </c>
      <c r="Y18" s="109">
        <v>0</v>
      </c>
      <c r="Z18" s="109">
        <v>0</v>
      </c>
      <c r="AA18" s="109">
        <v>0</v>
      </c>
      <c r="AB18" s="109">
        <v>0</v>
      </c>
      <c r="AC18" s="109">
        <v>0</v>
      </c>
      <c r="AD18" s="109">
        <v>0</v>
      </c>
      <c r="AE18" s="109">
        <v>0</v>
      </c>
      <c r="AF18" s="973">
        <f t="shared" si="20"/>
        <v>0</v>
      </c>
      <c r="AG18" s="620"/>
      <c r="AH18" s="103">
        <v>0</v>
      </c>
    </row>
    <row r="19" spans="1:34" s="102" customFormat="1" ht="21" hidden="1" customHeight="1" x14ac:dyDescent="0.2">
      <c r="A19" s="742" t="s">
        <v>59</v>
      </c>
      <c r="B19" s="745" t="s">
        <v>67</v>
      </c>
      <c r="C19" s="742" t="s">
        <v>540</v>
      </c>
      <c r="D19" s="715">
        <v>0.04</v>
      </c>
      <c r="E19" s="743">
        <v>0</v>
      </c>
      <c r="F19" s="584">
        <f>E19-D19</f>
        <v>-0.04</v>
      </c>
      <c r="G19" s="744">
        <v>0</v>
      </c>
      <c r="H19" s="744">
        <v>0</v>
      </c>
      <c r="I19" s="744">
        <v>0</v>
      </c>
      <c r="J19" s="744">
        <v>0</v>
      </c>
      <c r="K19" s="744">
        <v>0</v>
      </c>
      <c r="L19" s="744">
        <v>0</v>
      </c>
      <c r="M19" s="744">
        <v>0</v>
      </c>
      <c r="N19" s="744">
        <v>0</v>
      </c>
      <c r="O19" s="744">
        <v>0</v>
      </c>
      <c r="P19" s="744">
        <v>0</v>
      </c>
      <c r="Q19" s="744">
        <v>0</v>
      </c>
      <c r="R19" s="744">
        <v>0</v>
      </c>
      <c r="S19" s="744">
        <v>0</v>
      </c>
      <c r="T19" s="744">
        <v>0</v>
      </c>
      <c r="U19" s="744">
        <v>0</v>
      </c>
      <c r="V19" s="744">
        <v>0</v>
      </c>
      <c r="W19" s="744">
        <v>0</v>
      </c>
      <c r="X19" s="744">
        <v>0</v>
      </c>
      <c r="Y19" s="744">
        <v>0</v>
      </c>
      <c r="Z19" s="744">
        <v>0</v>
      </c>
      <c r="AA19" s="744">
        <v>0</v>
      </c>
      <c r="AB19" s="744">
        <v>0</v>
      </c>
      <c r="AC19" s="744">
        <v>0</v>
      </c>
      <c r="AD19" s="744">
        <v>0</v>
      </c>
      <c r="AE19" s="744">
        <v>0</v>
      </c>
      <c r="AF19" s="973">
        <f t="shared" si="20"/>
        <v>0</v>
      </c>
      <c r="AG19" s="620"/>
      <c r="AH19" s="622"/>
    </row>
    <row r="20" spans="1:34" s="104" customFormat="1" ht="28.5" hidden="1" x14ac:dyDescent="0.2">
      <c r="A20" s="113">
        <v>2</v>
      </c>
      <c r="B20" s="114" t="s">
        <v>541</v>
      </c>
      <c r="C20" s="115"/>
      <c r="D20" s="115">
        <v>0</v>
      </c>
      <c r="E20" s="116">
        <v>0</v>
      </c>
      <c r="F20" s="586"/>
      <c r="G20" s="117">
        <v>0</v>
      </c>
      <c r="H20" s="117">
        <v>0</v>
      </c>
      <c r="I20" s="117">
        <v>0</v>
      </c>
      <c r="J20" s="117">
        <v>0</v>
      </c>
      <c r="K20" s="117">
        <v>0</v>
      </c>
      <c r="L20" s="117">
        <v>0</v>
      </c>
      <c r="M20" s="117">
        <v>0</v>
      </c>
      <c r="N20" s="117">
        <v>0</v>
      </c>
      <c r="O20" s="117">
        <v>0</v>
      </c>
      <c r="P20" s="117">
        <v>0</v>
      </c>
      <c r="Q20" s="117">
        <v>0</v>
      </c>
      <c r="R20" s="117">
        <v>0</v>
      </c>
      <c r="S20" s="117">
        <v>0</v>
      </c>
      <c r="T20" s="117">
        <v>0</v>
      </c>
      <c r="U20" s="117">
        <v>0</v>
      </c>
      <c r="V20" s="117">
        <v>0</v>
      </c>
      <c r="W20" s="117">
        <v>0</v>
      </c>
      <c r="X20" s="117">
        <v>0</v>
      </c>
      <c r="Y20" s="117">
        <v>0</v>
      </c>
      <c r="Z20" s="117">
        <v>0</v>
      </c>
      <c r="AA20" s="117">
        <v>0</v>
      </c>
      <c r="AB20" s="117">
        <v>0</v>
      </c>
      <c r="AC20" s="117">
        <v>0</v>
      </c>
      <c r="AD20" s="117">
        <v>0</v>
      </c>
      <c r="AE20" s="117">
        <v>0</v>
      </c>
      <c r="AF20" s="973">
        <f t="shared" si="20"/>
        <v>0</v>
      </c>
      <c r="AG20" s="621"/>
      <c r="AH20" s="103">
        <v>0</v>
      </c>
    </row>
    <row r="21" spans="1:34" s="102" customFormat="1" hidden="1" x14ac:dyDescent="0.2">
      <c r="A21" s="105"/>
      <c r="B21" s="110" t="s">
        <v>97</v>
      </c>
      <c r="C21" s="118"/>
      <c r="D21" s="118"/>
      <c r="E21" s="108"/>
      <c r="F21" s="585"/>
      <c r="G21" s="109"/>
      <c r="H21" s="109"/>
      <c r="I21" s="109"/>
      <c r="J21" s="109"/>
      <c r="K21" s="109"/>
      <c r="L21" s="109"/>
      <c r="M21" s="109"/>
      <c r="N21" s="109"/>
      <c r="O21" s="109"/>
      <c r="P21" s="109"/>
      <c r="Q21" s="109"/>
      <c r="R21" s="109"/>
      <c r="S21" s="109"/>
      <c r="T21" s="109"/>
      <c r="U21" s="109"/>
      <c r="V21" s="109"/>
      <c r="W21" s="109"/>
      <c r="X21" s="109"/>
      <c r="Y21" s="109"/>
      <c r="Z21" s="109"/>
      <c r="AA21" s="109"/>
      <c r="AB21" s="109"/>
      <c r="AC21" s="109"/>
      <c r="AD21" s="109"/>
      <c r="AE21" s="109"/>
      <c r="AF21" s="973">
        <f t="shared" si="20"/>
        <v>0</v>
      </c>
      <c r="AG21" s="620"/>
      <c r="AH21" s="103">
        <v>0</v>
      </c>
    </row>
    <row r="22" spans="1:34" s="102" customFormat="1" ht="30" hidden="1" x14ac:dyDescent="0.2">
      <c r="A22" s="105" t="s">
        <v>71</v>
      </c>
      <c r="B22" s="106" t="s">
        <v>542</v>
      </c>
      <c r="C22" s="107" t="s">
        <v>543</v>
      </c>
      <c r="D22" s="107">
        <v>0</v>
      </c>
      <c r="E22" s="108">
        <v>0</v>
      </c>
      <c r="F22" s="585"/>
      <c r="G22" s="109">
        <v>0</v>
      </c>
      <c r="H22" s="109">
        <v>0</v>
      </c>
      <c r="I22" s="109">
        <v>0</v>
      </c>
      <c r="J22" s="109">
        <v>0</v>
      </c>
      <c r="K22" s="109">
        <v>0</v>
      </c>
      <c r="L22" s="109">
        <v>0</v>
      </c>
      <c r="M22" s="109">
        <v>0</v>
      </c>
      <c r="N22" s="109">
        <v>0</v>
      </c>
      <c r="O22" s="109">
        <v>0</v>
      </c>
      <c r="P22" s="109">
        <v>0</v>
      </c>
      <c r="Q22" s="109">
        <v>0</v>
      </c>
      <c r="R22" s="109">
        <v>0</v>
      </c>
      <c r="S22" s="109">
        <v>0</v>
      </c>
      <c r="T22" s="109">
        <v>0</v>
      </c>
      <c r="U22" s="109">
        <v>0</v>
      </c>
      <c r="V22" s="109">
        <v>0</v>
      </c>
      <c r="W22" s="109">
        <v>0</v>
      </c>
      <c r="X22" s="109">
        <v>0</v>
      </c>
      <c r="Y22" s="109">
        <v>0</v>
      </c>
      <c r="Z22" s="109">
        <v>0</v>
      </c>
      <c r="AA22" s="109">
        <v>0</v>
      </c>
      <c r="AB22" s="109">
        <v>0</v>
      </c>
      <c r="AC22" s="109">
        <v>0</v>
      </c>
      <c r="AD22" s="109">
        <v>0</v>
      </c>
      <c r="AE22" s="109">
        <v>0</v>
      </c>
      <c r="AF22" s="973">
        <f t="shared" si="20"/>
        <v>0</v>
      </c>
      <c r="AG22" s="620"/>
      <c r="AH22" s="103">
        <v>0</v>
      </c>
    </row>
    <row r="23" spans="1:34" s="102" customFormat="1" hidden="1" x14ac:dyDescent="0.2">
      <c r="A23" s="105" t="s">
        <v>74</v>
      </c>
      <c r="B23" s="106" t="s">
        <v>544</v>
      </c>
      <c r="C23" s="107" t="s">
        <v>545</v>
      </c>
      <c r="D23" s="107">
        <v>0</v>
      </c>
      <c r="E23" s="108">
        <v>0</v>
      </c>
      <c r="F23" s="585"/>
      <c r="G23" s="109">
        <v>0</v>
      </c>
      <c r="H23" s="109">
        <v>0</v>
      </c>
      <c r="I23" s="109">
        <v>0</v>
      </c>
      <c r="J23" s="109">
        <v>0</v>
      </c>
      <c r="K23" s="109">
        <v>0</v>
      </c>
      <c r="L23" s="109">
        <v>0</v>
      </c>
      <c r="M23" s="109">
        <v>0</v>
      </c>
      <c r="N23" s="109">
        <v>0</v>
      </c>
      <c r="O23" s="109">
        <v>0</v>
      </c>
      <c r="P23" s="109">
        <v>0</v>
      </c>
      <c r="Q23" s="109">
        <v>0</v>
      </c>
      <c r="R23" s="109">
        <v>0</v>
      </c>
      <c r="S23" s="109">
        <v>0</v>
      </c>
      <c r="T23" s="109">
        <v>0</v>
      </c>
      <c r="U23" s="109">
        <v>0</v>
      </c>
      <c r="V23" s="109">
        <v>0</v>
      </c>
      <c r="W23" s="109">
        <v>0</v>
      </c>
      <c r="X23" s="109">
        <v>0</v>
      </c>
      <c r="Y23" s="109">
        <v>0</v>
      </c>
      <c r="Z23" s="109">
        <v>0</v>
      </c>
      <c r="AA23" s="109">
        <v>0</v>
      </c>
      <c r="AB23" s="109">
        <v>0</v>
      </c>
      <c r="AC23" s="109">
        <v>0</v>
      </c>
      <c r="AD23" s="109">
        <v>0</v>
      </c>
      <c r="AE23" s="109">
        <v>0</v>
      </c>
      <c r="AF23" s="973">
        <f t="shared" si="20"/>
        <v>0</v>
      </c>
      <c r="AG23" s="620"/>
      <c r="AH23" s="103">
        <v>0</v>
      </c>
    </row>
    <row r="24" spans="1:34" s="102" customFormat="1" ht="30" hidden="1" x14ac:dyDescent="0.2">
      <c r="A24" s="105" t="s">
        <v>74</v>
      </c>
      <c r="B24" s="106" t="s">
        <v>546</v>
      </c>
      <c r="C24" s="107" t="s">
        <v>547</v>
      </c>
      <c r="D24" s="107">
        <v>0</v>
      </c>
      <c r="E24" s="108">
        <v>0</v>
      </c>
      <c r="F24" s="585"/>
      <c r="G24" s="109">
        <v>0</v>
      </c>
      <c r="H24" s="109">
        <v>0</v>
      </c>
      <c r="I24" s="109">
        <v>0</v>
      </c>
      <c r="J24" s="109">
        <v>0</v>
      </c>
      <c r="K24" s="109">
        <v>0</v>
      </c>
      <c r="L24" s="109">
        <v>0</v>
      </c>
      <c r="M24" s="109">
        <v>0</v>
      </c>
      <c r="N24" s="109">
        <v>0</v>
      </c>
      <c r="O24" s="109">
        <v>0</v>
      </c>
      <c r="P24" s="109">
        <v>0</v>
      </c>
      <c r="Q24" s="109">
        <v>0</v>
      </c>
      <c r="R24" s="109">
        <v>0</v>
      </c>
      <c r="S24" s="109">
        <v>0</v>
      </c>
      <c r="T24" s="109">
        <v>0</v>
      </c>
      <c r="U24" s="109">
        <v>0</v>
      </c>
      <c r="V24" s="109">
        <v>0</v>
      </c>
      <c r="W24" s="109">
        <v>0</v>
      </c>
      <c r="X24" s="109">
        <v>0</v>
      </c>
      <c r="Y24" s="109">
        <v>0</v>
      </c>
      <c r="Z24" s="109">
        <v>0</v>
      </c>
      <c r="AA24" s="109">
        <v>0</v>
      </c>
      <c r="AB24" s="109">
        <v>0</v>
      </c>
      <c r="AC24" s="109">
        <v>0</v>
      </c>
      <c r="AD24" s="109">
        <v>0</v>
      </c>
      <c r="AE24" s="109">
        <v>0</v>
      </c>
      <c r="AF24" s="973">
        <f t="shared" si="20"/>
        <v>0</v>
      </c>
      <c r="AG24" s="620"/>
      <c r="AH24" s="103">
        <v>0</v>
      </c>
    </row>
    <row r="25" spans="1:34" s="102" customFormat="1" hidden="1" x14ac:dyDescent="0.2">
      <c r="A25" s="105" t="s">
        <v>80</v>
      </c>
      <c r="B25" s="106" t="s">
        <v>548</v>
      </c>
      <c r="C25" s="107" t="s">
        <v>549</v>
      </c>
      <c r="D25" s="107">
        <v>0</v>
      </c>
      <c r="E25" s="108">
        <v>0</v>
      </c>
      <c r="F25" s="585"/>
      <c r="G25" s="109">
        <v>0</v>
      </c>
      <c r="H25" s="109">
        <v>0</v>
      </c>
      <c r="I25" s="109">
        <v>0</v>
      </c>
      <c r="J25" s="109">
        <v>0</v>
      </c>
      <c r="K25" s="109">
        <v>0</v>
      </c>
      <c r="L25" s="109">
        <v>0</v>
      </c>
      <c r="M25" s="109">
        <v>0</v>
      </c>
      <c r="N25" s="109">
        <v>0</v>
      </c>
      <c r="O25" s="109">
        <v>0</v>
      </c>
      <c r="P25" s="109">
        <v>0</v>
      </c>
      <c r="Q25" s="109">
        <v>0</v>
      </c>
      <c r="R25" s="109">
        <v>0</v>
      </c>
      <c r="S25" s="109">
        <v>0</v>
      </c>
      <c r="T25" s="109">
        <v>0</v>
      </c>
      <c r="U25" s="109">
        <v>0</v>
      </c>
      <c r="V25" s="109">
        <v>0</v>
      </c>
      <c r="W25" s="109">
        <v>0</v>
      </c>
      <c r="X25" s="109">
        <v>0</v>
      </c>
      <c r="Y25" s="109">
        <v>0</v>
      </c>
      <c r="Z25" s="109">
        <v>0</v>
      </c>
      <c r="AA25" s="109">
        <v>0</v>
      </c>
      <c r="AB25" s="109">
        <v>0</v>
      </c>
      <c r="AC25" s="109">
        <v>0</v>
      </c>
      <c r="AD25" s="109">
        <v>0</v>
      </c>
      <c r="AE25" s="109">
        <v>0</v>
      </c>
      <c r="AF25" s="973">
        <f t="shared" si="20"/>
        <v>0</v>
      </c>
      <c r="AG25" s="620"/>
      <c r="AH25" s="103">
        <v>0</v>
      </c>
    </row>
    <row r="26" spans="1:34" s="102" customFormat="1" ht="30" hidden="1" x14ac:dyDescent="0.2">
      <c r="A26" s="105" t="s">
        <v>74</v>
      </c>
      <c r="B26" s="106" t="s">
        <v>550</v>
      </c>
      <c r="C26" s="107" t="s">
        <v>551</v>
      </c>
      <c r="D26" s="107">
        <v>0</v>
      </c>
      <c r="E26" s="108">
        <v>0</v>
      </c>
      <c r="F26" s="585"/>
      <c r="G26" s="109">
        <v>0</v>
      </c>
      <c r="H26" s="109">
        <v>0</v>
      </c>
      <c r="I26" s="109">
        <v>0</v>
      </c>
      <c r="J26" s="109">
        <v>0</v>
      </c>
      <c r="K26" s="109">
        <v>0</v>
      </c>
      <c r="L26" s="109">
        <v>0</v>
      </c>
      <c r="M26" s="109">
        <v>0</v>
      </c>
      <c r="N26" s="109">
        <v>0</v>
      </c>
      <c r="O26" s="109">
        <v>0</v>
      </c>
      <c r="P26" s="109">
        <v>0</v>
      </c>
      <c r="Q26" s="109">
        <v>0</v>
      </c>
      <c r="R26" s="109">
        <v>0</v>
      </c>
      <c r="S26" s="109">
        <v>0</v>
      </c>
      <c r="T26" s="109">
        <v>0</v>
      </c>
      <c r="U26" s="109">
        <v>0</v>
      </c>
      <c r="V26" s="109">
        <v>0</v>
      </c>
      <c r="W26" s="109">
        <v>0</v>
      </c>
      <c r="X26" s="109">
        <v>0</v>
      </c>
      <c r="Y26" s="109">
        <v>0</v>
      </c>
      <c r="Z26" s="109">
        <v>0</v>
      </c>
      <c r="AA26" s="109">
        <v>0</v>
      </c>
      <c r="AB26" s="109">
        <v>0</v>
      </c>
      <c r="AC26" s="109">
        <v>0</v>
      </c>
      <c r="AD26" s="109">
        <v>0</v>
      </c>
      <c r="AE26" s="109">
        <v>0</v>
      </c>
      <c r="AF26" s="973">
        <f t="shared" si="20"/>
        <v>0</v>
      </c>
      <c r="AG26" s="620"/>
      <c r="AH26" s="103">
        <v>0</v>
      </c>
    </row>
    <row r="27" spans="1:34" s="102" customFormat="1" ht="30" hidden="1" x14ac:dyDescent="0.2">
      <c r="A27" s="105" t="s">
        <v>86</v>
      </c>
      <c r="B27" s="106" t="s">
        <v>552</v>
      </c>
      <c r="C27" s="107" t="s">
        <v>553</v>
      </c>
      <c r="D27" s="107">
        <v>0</v>
      </c>
      <c r="E27" s="108">
        <v>0</v>
      </c>
      <c r="F27" s="585"/>
      <c r="G27" s="109">
        <v>0</v>
      </c>
      <c r="H27" s="109">
        <v>0</v>
      </c>
      <c r="I27" s="109">
        <v>0</v>
      </c>
      <c r="J27" s="109">
        <v>0</v>
      </c>
      <c r="K27" s="109">
        <v>0</v>
      </c>
      <c r="L27" s="109">
        <v>0</v>
      </c>
      <c r="M27" s="109">
        <v>0</v>
      </c>
      <c r="N27" s="109">
        <v>0</v>
      </c>
      <c r="O27" s="109">
        <v>0</v>
      </c>
      <c r="P27" s="109">
        <v>0</v>
      </c>
      <c r="Q27" s="109">
        <v>0</v>
      </c>
      <c r="R27" s="109">
        <v>0</v>
      </c>
      <c r="S27" s="109">
        <v>0</v>
      </c>
      <c r="T27" s="109">
        <v>0</v>
      </c>
      <c r="U27" s="109">
        <v>0</v>
      </c>
      <c r="V27" s="109">
        <v>0</v>
      </c>
      <c r="W27" s="109">
        <v>0</v>
      </c>
      <c r="X27" s="109">
        <v>0</v>
      </c>
      <c r="Y27" s="109">
        <v>0</v>
      </c>
      <c r="Z27" s="109">
        <v>0</v>
      </c>
      <c r="AA27" s="109">
        <v>0</v>
      </c>
      <c r="AB27" s="109">
        <v>0</v>
      </c>
      <c r="AC27" s="109">
        <v>0</v>
      </c>
      <c r="AD27" s="109">
        <v>0</v>
      </c>
      <c r="AE27" s="109">
        <v>0</v>
      </c>
      <c r="AF27" s="973">
        <f t="shared" si="20"/>
        <v>0</v>
      </c>
      <c r="AG27" s="620"/>
      <c r="AH27" s="103">
        <v>0</v>
      </c>
    </row>
    <row r="28" spans="1:34" s="102" customFormat="1" ht="30" hidden="1" x14ac:dyDescent="0.2">
      <c r="A28" s="105" t="s">
        <v>89</v>
      </c>
      <c r="B28" s="106" t="s">
        <v>554</v>
      </c>
      <c r="C28" s="118" t="s">
        <v>555</v>
      </c>
      <c r="D28" s="118">
        <v>0</v>
      </c>
      <c r="E28" s="108">
        <v>0</v>
      </c>
      <c r="F28" s="585"/>
      <c r="G28" s="109">
        <v>0</v>
      </c>
      <c r="H28" s="109">
        <v>0</v>
      </c>
      <c r="I28" s="109">
        <v>0</v>
      </c>
      <c r="J28" s="109">
        <v>0</v>
      </c>
      <c r="K28" s="109">
        <v>0</v>
      </c>
      <c r="L28" s="109">
        <v>0</v>
      </c>
      <c r="M28" s="109">
        <v>0</v>
      </c>
      <c r="N28" s="109">
        <v>0</v>
      </c>
      <c r="O28" s="109">
        <v>0</v>
      </c>
      <c r="P28" s="109">
        <v>0</v>
      </c>
      <c r="Q28" s="109">
        <v>0</v>
      </c>
      <c r="R28" s="109">
        <v>0</v>
      </c>
      <c r="S28" s="109">
        <v>0</v>
      </c>
      <c r="T28" s="109">
        <v>0</v>
      </c>
      <c r="U28" s="109">
        <v>0</v>
      </c>
      <c r="V28" s="109">
        <v>0</v>
      </c>
      <c r="W28" s="109">
        <v>0</v>
      </c>
      <c r="X28" s="109">
        <v>0</v>
      </c>
      <c r="Y28" s="109">
        <v>0</v>
      </c>
      <c r="Z28" s="109">
        <v>0</v>
      </c>
      <c r="AA28" s="109">
        <v>0</v>
      </c>
      <c r="AB28" s="109">
        <v>0</v>
      </c>
      <c r="AC28" s="109">
        <v>0</v>
      </c>
      <c r="AD28" s="109">
        <v>0</v>
      </c>
      <c r="AE28" s="109">
        <v>0</v>
      </c>
      <c r="AF28" s="973">
        <f t="shared" si="20"/>
        <v>0</v>
      </c>
      <c r="AG28" s="620"/>
      <c r="AH28" s="103">
        <v>0</v>
      </c>
    </row>
    <row r="29" spans="1:34" s="102" customFormat="1" ht="30" hidden="1" x14ac:dyDescent="0.2">
      <c r="A29" s="105" t="s">
        <v>94</v>
      </c>
      <c r="B29" s="106" t="s">
        <v>556</v>
      </c>
      <c r="C29" s="118" t="s">
        <v>557</v>
      </c>
      <c r="D29" s="118">
        <v>0</v>
      </c>
      <c r="E29" s="108">
        <v>0</v>
      </c>
      <c r="F29" s="585"/>
      <c r="G29" s="109">
        <v>0</v>
      </c>
      <c r="H29" s="109">
        <v>0</v>
      </c>
      <c r="I29" s="109">
        <v>0</v>
      </c>
      <c r="J29" s="109">
        <v>0</v>
      </c>
      <c r="K29" s="109">
        <v>0</v>
      </c>
      <c r="L29" s="109">
        <v>0</v>
      </c>
      <c r="M29" s="109">
        <v>0</v>
      </c>
      <c r="N29" s="109">
        <v>0</v>
      </c>
      <c r="O29" s="109">
        <v>0</v>
      </c>
      <c r="P29" s="109">
        <v>0</v>
      </c>
      <c r="Q29" s="109">
        <v>0</v>
      </c>
      <c r="R29" s="109">
        <v>0</v>
      </c>
      <c r="S29" s="109">
        <v>0</v>
      </c>
      <c r="T29" s="109">
        <v>0</v>
      </c>
      <c r="U29" s="109">
        <v>0</v>
      </c>
      <c r="V29" s="109">
        <v>0</v>
      </c>
      <c r="W29" s="109">
        <v>0</v>
      </c>
      <c r="X29" s="109">
        <v>0</v>
      </c>
      <c r="Y29" s="109">
        <v>0</v>
      </c>
      <c r="Z29" s="109">
        <v>0</v>
      </c>
      <c r="AA29" s="109">
        <v>0</v>
      </c>
      <c r="AB29" s="109">
        <v>0</v>
      </c>
      <c r="AC29" s="109">
        <v>0</v>
      </c>
      <c r="AD29" s="109">
        <v>0</v>
      </c>
      <c r="AE29" s="109">
        <v>0</v>
      </c>
      <c r="AF29" s="973">
        <f t="shared" si="20"/>
        <v>0</v>
      </c>
      <c r="AG29" s="620"/>
      <c r="AH29" s="103">
        <v>0</v>
      </c>
    </row>
    <row r="30" spans="1:34" s="102" customFormat="1" ht="24.75" hidden="1" customHeight="1" x14ac:dyDescent="0.2">
      <c r="A30" s="105" t="s">
        <v>77</v>
      </c>
      <c r="B30" s="106" t="s">
        <v>558</v>
      </c>
      <c r="C30" s="118" t="s">
        <v>559</v>
      </c>
      <c r="D30" s="118">
        <v>0</v>
      </c>
      <c r="E30" s="108">
        <v>0</v>
      </c>
      <c r="F30" s="585"/>
      <c r="G30" s="109">
        <v>0</v>
      </c>
      <c r="H30" s="109">
        <v>0</v>
      </c>
      <c r="I30" s="109">
        <v>0</v>
      </c>
      <c r="J30" s="109">
        <v>0</v>
      </c>
      <c r="K30" s="109">
        <v>0</v>
      </c>
      <c r="L30" s="109">
        <v>0</v>
      </c>
      <c r="M30" s="109">
        <v>0</v>
      </c>
      <c r="N30" s="109">
        <v>0</v>
      </c>
      <c r="O30" s="109">
        <v>0</v>
      </c>
      <c r="P30" s="109">
        <v>0</v>
      </c>
      <c r="Q30" s="109">
        <v>0</v>
      </c>
      <c r="R30" s="109">
        <v>0</v>
      </c>
      <c r="S30" s="109">
        <v>0</v>
      </c>
      <c r="T30" s="109">
        <v>0</v>
      </c>
      <c r="U30" s="109">
        <v>0</v>
      </c>
      <c r="V30" s="109">
        <v>0</v>
      </c>
      <c r="W30" s="109">
        <v>0</v>
      </c>
      <c r="X30" s="109">
        <v>0</v>
      </c>
      <c r="Y30" s="109">
        <v>0</v>
      </c>
      <c r="Z30" s="109">
        <v>0</v>
      </c>
      <c r="AA30" s="109">
        <v>0</v>
      </c>
      <c r="AB30" s="109">
        <v>0</v>
      </c>
      <c r="AC30" s="109">
        <v>0</v>
      </c>
      <c r="AD30" s="109">
        <v>0</v>
      </c>
      <c r="AE30" s="109">
        <v>0</v>
      </c>
      <c r="AF30" s="973">
        <f t="shared" si="20"/>
        <v>0</v>
      </c>
      <c r="AG30" s="620"/>
      <c r="AH30" s="103">
        <v>0</v>
      </c>
    </row>
    <row r="31" spans="1:34" s="949" customFormat="1" ht="34.5" customHeight="1" x14ac:dyDescent="0.2">
      <c r="A31" s="1090">
        <v>2</v>
      </c>
      <c r="B31" s="1091" t="s">
        <v>560</v>
      </c>
      <c r="C31" s="1092" t="s">
        <v>561</v>
      </c>
      <c r="D31" s="717">
        <v>137.53000000000003</v>
      </c>
      <c r="E31" s="1093">
        <v>139.88999999999999</v>
      </c>
      <c r="F31" s="583">
        <f>E31-D31</f>
        <v>2.3599999999999568</v>
      </c>
      <c r="G31" s="1094">
        <v>115.11</v>
      </c>
      <c r="H31" s="1094">
        <v>0.02</v>
      </c>
      <c r="I31" s="1094">
        <v>0.79</v>
      </c>
      <c r="J31" s="1094">
        <v>0</v>
      </c>
      <c r="K31" s="1094">
        <v>6.6</v>
      </c>
      <c r="L31" s="1094">
        <v>1.93</v>
      </c>
      <c r="M31" s="1094">
        <v>0</v>
      </c>
      <c r="N31" s="1094">
        <v>0.35</v>
      </c>
      <c r="O31" s="1094">
        <v>0</v>
      </c>
      <c r="P31" s="1094">
        <v>3.28</v>
      </c>
      <c r="Q31" s="1094">
        <v>0</v>
      </c>
      <c r="R31" s="1094">
        <v>2.73</v>
      </c>
      <c r="S31" s="1094">
        <v>0.01</v>
      </c>
      <c r="T31" s="1094">
        <v>0.66</v>
      </c>
      <c r="U31" s="1094">
        <v>2.4900000000000002</v>
      </c>
      <c r="V31" s="1094">
        <v>0</v>
      </c>
      <c r="W31" s="1094">
        <v>0</v>
      </c>
      <c r="X31" s="1094">
        <v>2.75</v>
      </c>
      <c r="Y31" s="1094">
        <v>0.24</v>
      </c>
      <c r="Z31" s="1094">
        <v>0.74</v>
      </c>
      <c r="AA31" s="1094">
        <v>0.31</v>
      </c>
      <c r="AB31" s="1094">
        <v>1.1499999999999999</v>
      </c>
      <c r="AC31" s="1094">
        <v>0.31</v>
      </c>
      <c r="AD31" s="1094">
        <v>0.32</v>
      </c>
      <c r="AE31" s="1094">
        <v>0.1</v>
      </c>
      <c r="AF31" s="1085">
        <f t="shared" si="20"/>
        <v>0</v>
      </c>
      <c r="AG31" s="1104"/>
      <c r="AH31" s="1099" t="s">
        <v>1349</v>
      </c>
    </row>
    <row r="32" spans="1:34" s="953" customFormat="1" ht="20.100000000000001" customHeight="1" x14ac:dyDescent="0.25">
      <c r="A32" s="952"/>
      <c r="C32" s="954"/>
      <c r="D32" s="119"/>
      <c r="E32" s="956"/>
      <c r="F32" s="587"/>
      <c r="G32" s="956"/>
      <c r="H32" s="956"/>
      <c r="I32" s="956"/>
      <c r="J32" s="956"/>
      <c r="K32" s="956"/>
      <c r="L32" s="956"/>
      <c r="M32" s="956"/>
      <c r="N32" s="956"/>
      <c r="O32" s="956"/>
      <c r="P32" s="956"/>
      <c r="Q32" s="956"/>
      <c r="R32" s="956"/>
      <c r="S32" s="956"/>
      <c r="T32" s="956"/>
      <c r="U32" s="956"/>
      <c r="V32" s="956"/>
      <c r="W32" s="956"/>
      <c r="X32" s="956"/>
      <c r="Y32" s="956"/>
      <c r="Z32" s="956"/>
      <c r="AA32" s="956"/>
      <c r="AB32" s="956"/>
      <c r="AC32" s="956"/>
      <c r="AD32" s="956"/>
      <c r="AE32" s="956"/>
      <c r="AF32" s="956"/>
      <c r="AG32" s="956"/>
      <c r="AH32" s="949"/>
    </row>
    <row r="33" spans="1:34" ht="20.100000000000001" customHeight="1" x14ac:dyDescent="0.2">
      <c r="A33" s="955"/>
      <c r="G33" s="1112" t="s">
        <v>6</v>
      </c>
      <c r="H33" s="1112" t="s">
        <v>7</v>
      </c>
      <c r="I33" s="1112" t="s">
        <v>8</v>
      </c>
      <c r="J33" s="1112" t="s">
        <v>9</v>
      </c>
      <c r="K33" s="1112" t="s">
        <v>10</v>
      </c>
      <c r="L33" s="1112" t="s">
        <v>11</v>
      </c>
      <c r="M33" s="1112" t="s">
        <v>12</v>
      </c>
      <c r="N33" s="1112" t="s">
        <v>13</v>
      </c>
      <c r="O33" s="1112" t="s">
        <v>15</v>
      </c>
      <c r="P33" s="1112" t="s">
        <v>16</v>
      </c>
      <c r="Q33" s="1112" t="s">
        <v>17</v>
      </c>
      <c r="R33" s="1112" t="s">
        <v>18</v>
      </c>
      <c r="S33" s="1112" t="s">
        <v>19</v>
      </c>
      <c r="T33" s="1112" t="s">
        <v>21</v>
      </c>
      <c r="U33" s="1112" t="s">
        <v>23</v>
      </c>
      <c r="V33" s="1112" t="s">
        <v>24</v>
      </c>
      <c r="W33" s="1112" t="s">
        <v>25</v>
      </c>
      <c r="X33" s="1112" t="s">
        <v>26</v>
      </c>
      <c r="Y33" s="1112" t="s">
        <v>27</v>
      </c>
      <c r="Z33" s="1112" t="s">
        <v>28</v>
      </c>
      <c r="AA33" s="1112" t="s">
        <v>29</v>
      </c>
      <c r="AB33" s="1112" t="s">
        <v>31</v>
      </c>
      <c r="AC33" s="1112" t="s">
        <v>33</v>
      </c>
      <c r="AD33" s="1168" t="s">
        <v>34</v>
      </c>
      <c r="AE33" s="1112" t="s">
        <v>35</v>
      </c>
      <c r="AH33" s="949"/>
    </row>
    <row r="34" spans="1:34" x14ac:dyDescent="0.2">
      <c r="G34" s="738" t="b">
        <f>G33=G6</f>
        <v>1</v>
      </c>
      <c r="H34" s="738" t="b">
        <f t="shared" ref="H34:AE34" si="21">H33=H6</f>
        <v>1</v>
      </c>
      <c r="I34" s="738" t="b">
        <f t="shared" si="21"/>
        <v>1</v>
      </c>
      <c r="J34" s="738" t="b">
        <f t="shared" si="21"/>
        <v>1</v>
      </c>
      <c r="K34" s="738" t="b">
        <f t="shared" si="21"/>
        <v>1</v>
      </c>
      <c r="L34" s="738" t="b">
        <f t="shared" si="21"/>
        <v>1</v>
      </c>
      <c r="M34" s="738" t="b">
        <f t="shared" si="21"/>
        <v>1</v>
      </c>
      <c r="N34" s="738" t="b">
        <f t="shared" si="21"/>
        <v>1</v>
      </c>
      <c r="O34" s="738" t="b">
        <f t="shared" si="21"/>
        <v>1</v>
      </c>
      <c r="P34" s="738" t="b">
        <f t="shared" si="21"/>
        <v>1</v>
      </c>
      <c r="Q34" s="738" t="b">
        <f t="shared" si="21"/>
        <v>1</v>
      </c>
      <c r="R34" s="738" t="b">
        <f t="shared" si="21"/>
        <v>1</v>
      </c>
      <c r="S34" s="738" t="b">
        <f t="shared" si="21"/>
        <v>1</v>
      </c>
      <c r="T34" s="738" t="b">
        <f t="shared" si="21"/>
        <v>1</v>
      </c>
      <c r="U34" s="738" t="b">
        <f t="shared" si="21"/>
        <v>1</v>
      </c>
      <c r="V34" s="738" t="b">
        <f t="shared" si="21"/>
        <v>1</v>
      </c>
      <c r="W34" s="738" t="b">
        <f t="shared" si="21"/>
        <v>1</v>
      </c>
      <c r="X34" s="738" t="b">
        <f t="shared" si="21"/>
        <v>1</v>
      </c>
      <c r="Y34" s="738" t="b">
        <f t="shared" si="21"/>
        <v>1</v>
      </c>
      <c r="Z34" s="738" t="b">
        <f t="shared" si="21"/>
        <v>1</v>
      </c>
      <c r="AA34" s="738" t="b">
        <f t="shared" si="21"/>
        <v>1</v>
      </c>
      <c r="AB34" s="738" t="b">
        <f t="shared" si="21"/>
        <v>1</v>
      </c>
      <c r="AC34" s="738" t="b">
        <f t="shared" si="21"/>
        <v>1</v>
      </c>
      <c r="AD34" s="738" t="b">
        <f t="shared" si="21"/>
        <v>1</v>
      </c>
      <c r="AE34" s="738" t="b">
        <f t="shared" si="21"/>
        <v>1</v>
      </c>
    </row>
  </sheetData>
  <autoFilter ref="A6:AH31" xr:uid="{00000000-0009-0000-0000-000009000000}">
    <filterColumn colId="33">
      <filters>
        <filter val="in"/>
      </filters>
    </filterColumn>
  </autoFilter>
  <mergeCells count="11">
    <mergeCell ref="A3:AD3"/>
    <mergeCell ref="A1:B1"/>
    <mergeCell ref="A5:A6"/>
    <mergeCell ref="B5:B6"/>
    <mergeCell ref="C5:C6"/>
    <mergeCell ref="E5:E6"/>
    <mergeCell ref="D5:D6"/>
    <mergeCell ref="G5:M5"/>
    <mergeCell ref="N5:S5"/>
    <mergeCell ref="T5:Y5"/>
    <mergeCell ref="Z5:AE5"/>
  </mergeCells>
  <pageMargins left="0.59055118110236227" right="0.51181102362204722" top="1.2598425196850394" bottom="0.74803149606299213" header="0.59055118110236227" footer="0.31496062992125984"/>
  <pageSetup paperSize="9" orientation="landscape" useFirstPageNumber="1" r:id="rId1"/>
  <headerFooter>
    <oddHeader xml:space="preserve">&amp;L&amp;"Times New Roman,Bold"&amp;12Biểu 4b/CH&amp;C
&amp;"Times New Roman,Bold"&amp;12KẾ HOẠCH CHUYỂN MỤC ĐÍCH SỬ DỤNG ĐẤT NĂM 2025 
THEO LOẠI ĐẤT TRONG HỒ SƠ ĐỊA CHÍNH THÀNH PHỐ BIÊN HÒA&amp;R
</oddHeader>
    <oddFooter>&amp;C&amp;P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FF00"/>
  </sheetPr>
  <dimension ref="A1:K99"/>
  <sheetViews>
    <sheetView zoomScale="90" zoomScaleNormal="90" workbookViewId="0">
      <pane xSplit="2" ySplit="4" topLeftCell="C71" activePane="bottomRight" state="frozen"/>
      <selection activeCell="A3" sqref="A3:XFD3"/>
      <selection pane="topRight" activeCell="A3" sqref="A3:XFD3"/>
      <selection pane="bottomLeft" activeCell="A3" sqref="A3:XFD3"/>
      <selection pane="bottomRight" activeCell="F3" sqref="A3:XFD3"/>
    </sheetView>
  </sheetViews>
  <sheetFormatPr defaultColWidth="9.140625" defaultRowHeight="18" customHeight="1" x14ac:dyDescent="0.2"/>
  <cols>
    <col min="1" max="1" width="5.85546875" style="120" customWidth="1"/>
    <col min="2" max="2" width="32.5703125" style="123" customWidth="1"/>
    <col min="3" max="3" width="11" style="121" customWidth="1"/>
    <col min="4" max="4" width="7.28515625" style="121" customWidth="1"/>
    <col min="5" max="5" width="9.42578125" style="124" customWidth="1"/>
    <col min="6" max="6" width="10.85546875" style="124" customWidth="1"/>
    <col min="7" max="7" width="64" style="126" customWidth="1"/>
    <col min="8" max="8" width="9.42578125" style="124" customWidth="1"/>
    <col min="9" max="9" width="9.140625" style="124" customWidth="1"/>
    <col min="10" max="16384" width="9.140625" style="124"/>
  </cols>
  <sheetData>
    <row r="1" spans="1:8" ht="18" customHeight="1" x14ac:dyDescent="0.2">
      <c r="A1" s="392" t="s">
        <v>1326</v>
      </c>
      <c r="B1" s="121"/>
      <c r="E1" s="121"/>
      <c r="F1" s="121"/>
      <c r="G1" s="122"/>
    </row>
    <row r="2" spans="1:8" ht="19.5" customHeight="1" x14ac:dyDescent="0.2">
      <c r="A2" s="1433" t="s">
        <v>1327</v>
      </c>
      <c r="B2" s="1433"/>
      <c r="C2" s="1433"/>
      <c r="D2" s="1433"/>
      <c r="E2" s="1433"/>
      <c r="F2" s="1433"/>
      <c r="G2" s="1433"/>
    </row>
    <row r="3" spans="1:8" ht="18" customHeight="1" x14ac:dyDescent="0.2">
      <c r="A3" s="1436" t="s">
        <v>562</v>
      </c>
      <c r="B3" s="1438" t="s">
        <v>563</v>
      </c>
      <c r="C3" s="1438" t="s">
        <v>564</v>
      </c>
      <c r="D3" s="1438" t="s">
        <v>565</v>
      </c>
      <c r="E3" s="1438" t="s">
        <v>566</v>
      </c>
      <c r="F3" s="279" t="s">
        <v>567</v>
      </c>
      <c r="G3" s="1434" t="s">
        <v>568</v>
      </c>
      <c r="H3" s="26"/>
    </row>
    <row r="4" spans="1:8" s="245" customFormat="1" ht="59.25" customHeight="1" x14ac:dyDescent="0.2">
      <c r="A4" s="1437"/>
      <c r="B4" s="1439"/>
      <c r="C4" s="1439"/>
      <c r="D4" s="1439"/>
      <c r="E4" s="1439"/>
      <c r="F4" s="246" t="s">
        <v>569</v>
      </c>
      <c r="G4" s="1435"/>
      <c r="H4" s="244"/>
    </row>
    <row r="5" spans="1:8" ht="51" x14ac:dyDescent="0.2">
      <c r="A5" s="238"/>
      <c r="B5" s="239" t="s">
        <v>570</v>
      </c>
      <c r="C5" s="240"/>
      <c r="D5" s="240"/>
      <c r="E5" s="241"/>
      <c r="F5" s="242"/>
      <c r="G5" s="243"/>
      <c r="H5" s="26"/>
    </row>
    <row r="6" spans="1:8" ht="114.75" x14ac:dyDescent="0.2">
      <c r="A6" s="130">
        <v>1</v>
      </c>
      <c r="B6" s="132" t="s">
        <v>571</v>
      </c>
      <c r="C6" s="133" t="s">
        <v>370</v>
      </c>
      <c r="D6" s="22" t="s">
        <v>99</v>
      </c>
      <c r="E6" s="129">
        <v>33.39</v>
      </c>
      <c r="F6" s="129">
        <v>12.29</v>
      </c>
      <c r="G6" s="134" t="s">
        <v>572</v>
      </c>
      <c r="H6" s="26"/>
    </row>
    <row r="7" spans="1:8" ht="25.5" x14ac:dyDescent="0.2">
      <c r="A7" s="130">
        <v>2</v>
      </c>
      <c r="B7" s="36" t="s">
        <v>334</v>
      </c>
      <c r="C7" s="32" t="s">
        <v>11</v>
      </c>
      <c r="D7" s="59" t="s">
        <v>146</v>
      </c>
      <c r="E7" s="33">
        <v>23.5</v>
      </c>
      <c r="F7" s="135">
        <v>16.880000000000003</v>
      </c>
      <c r="G7" s="134" t="s">
        <v>573</v>
      </c>
      <c r="H7" s="26"/>
    </row>
    <row r="8" spans="1:8" ht="38.25" x14ac:dyDescent="0.2">
      <c r="A8" s="130">
        <v>3</v>
      </c>
      <c r="B8" s="36" t="s">
        <v>335</v>
      </c>
      <c r="C8" s="32" t="s">
        <v>18</v>
      </c>
      <c r="D8" s="59" t="s">
        <v>146</v>
      </c>
      <c r="E8" s="33">
        <v>111.49</v>
      </c>
      <c r="F8" s="135">
        <v>41.440000000000005</v>
      </c>
      <c r="G8" s="134" t="s">
        <v>574</v>
      </c>
      <c r="H8" s="26"/>
    </row>
    <row r="9" spans="1:8" ht="63.75" x14ac:dyDescent="0.2">
      <c r="A9" s="130">
        <v>4</v>
      </c>
      <c r="B9" s="36" t="s">
        <v>267</v>
      </c>
      <c r="C9" s="32" t="s">
        <v>10</v>
      </c>
      <c r="D9" s="59" t="s">
        <v>146</v>
      </c>
      <c r="E9" s="33">
        <v>36.51</v>
      </c>
      <c r="F9" s="135">
        <v>15.17</v>
      </c>
      <c r="G9" s="134" t="s">
        <v>575</v>
      </c>
      <c r="H9" s="26"/>
    </row>
    <row r="10" spans="1:8" ht="89.25" x14ac:dyDescent="0.2">
      <c r="A10" s="130">
        <v>5</v>
      </c>
      <c r="B10" s="137" t="s">
        <v>576</v>
      </c>
      <c r="C10" s="32" t="s">
        <v>10</v>
      </c>
      <c r="D10" s="37" t="s">
        <v>146</v>
      </c>
      <c r="E10" s="138">
        <v>34.03</v>
      </c>
      <c r="F10" s="136">
        <v>11.110000000000001</v>
      </c>
      <c r="G10" s="134" t="s">
        <v>577</v>
      </c>
      <c r="H10" s="26"/>
    </row>
    <row r="11" spans="1:8" ht="89.25" x14ac:dyDescent="0.2">
      <c r="A11" s="130">
        <v>6</v>
      </c>
      <c r="B11" s="44" t="s">
        <v>578</v>
      </c>
      <c r="C11" s="32" t="s">
        <v>7</v>
      </c>
      <c r="D11" s="37" t="s">
        <v>146</v>
      </c>
      <c r="E11" s="37">
        <v>68.62</v>
      </c>
      <c r="F11" s="136">
        <v>43.489999999999995</v>
      </c>
      <c r="G11" s="134" t="s">
        <v>577</v>
      </c>
      <c r="H11" s="26"/>
    </row>
    <row r="12" spans="1:8" ht="38.25" x14ac:dyDescent="0.2">
      <c r="A12" s="130">
        <v>7</v>
      </c>
      <c r="B12" s="44" t="s">
        <v>338</v>
      </c>
      <c r="C12" s="31" t="s">
        <v>223</v>
      </c>
      <c r="D12" s="37" t="s">
        <v>146</v>
      </c>
      <c r="E12" s="131">
        <v>774.09</v>
      </c>
      <c r="F12" s="136">
        <v>330.62580000000008</v>
      </c>
      <c r="G12" s="134" t="s">
        <v>579</v>
      </c>
      <c r="H12" s="26"/>
    </row>
    <row r="13" spans="1:8" ht="25.5" x14ac:dyDescent="0.2">
      <c r="A13" s="130">
        <v>8</v>
      </c>
      <c r="B13" s="34" t="s">
        <v>388</v>
      </c>
      <c r="C13" s="31" t="s">
        <v>266</v>
      </c>
      <c r="D13" s="38" t="s">
        <v>146</v>
      </c>
      <c r="E13" s="139">
        <v>40.880000000000003</v>
      </c>
      <c r="F13" s="136">
        <v>15.080000000000002</v>
      </c>
      <c r="G13" s="134" t="s">
        <v>580</v>
      </c>
      <c r="H13" s="26"/>
    </row>
    <row r="14" spans="1:8" ht="45" x14ac:dyDescent="0.2">
      <c r="A14" s="130">
        <v>9</v>
      </c>
      <c r="B14" s="141" t="s">
        <v>581</v>
      </c>
      <c r="C14" s="53" t="s">
        <v>223</v>
      </c>
      <c r="D14" s="131" t="s">
        <v>99</v>
      </c>
      <c r="E14" s="142">
        <v>59.35</v>
      </c>
      <c r="F14" s="136">
        <v>12.77</v>
      </c>
      <c r="G14" s="34" t="s">
        <v>582</v>
      </c>
      <c r="H14" s="26"/>
    </row>
    <row r="15" spans="1:8" ht="51" x14ac:dyDescent="0.2">
      <c r="A15" s="130" t="s">
        <v>764</v>
      </c>
      <c r="B15" s="128" t="s">
        <v>583</v>
      </c>
      <c r="C15" s="32"/>
      <c r="D15" s="59"/>
      <c r="E15" s="33"/>
      <c r="F15" s="135"/>
      <c r="G15" s="134" t="e">
        <v>#N/A</v>
      </c>
      <c r="H15" s="26"/>
    </row>
    <row r="16" spans="1:8" ht="216.75" x14ac:dyDescent="0.2">
      <c r="A16" s="130">
        <v>10</v>
      </c>
      <c r="B16" s="34" t="s">
        <v>394</v>
      </c>
      <c r="C16" s="32" t="s">
        <v>10</v>
      </c>
      <c r="D16" s="59" t="s">
        <v>149</v>
      </c>
      <c r="E16" s="33">
        <v>0.2</v>
      </c>
      <c r="F16" s="135">
        <v>0.02</v>
      </c>
      <c r="G16" s="134" t="s">
        <v>584</v>
      </c>
      <c r="H16" s="26"/>
    </row>
    <row r="17" spans="1:8" ht="140.25" x14ac:dyDescent="0.2">
      <c r="A17" s="130">
        <v>11</v>
      </c>
      <c r="B17" s="36" t="s">
        <v>204</v>
      </c>
      <c r="C17" s="32" t="s">
        <v>10</v>
      </c>
      <c r="D17" s="59" t="s">
        <v>107</v>
      </c>
      <c r="E17" s="33">
        <v>1.5</v>
      </c>
      <c r="F17" s="135">
        <v>0.05</v>
      </c>
      <c r="G17" s="134" t="s">
        <v>585</v>
      </c>
      <c r="H17" s="26"/>
    </row>
    <row r="18" spans="1:8" ht="153" x14ac:dyDescent="0.2">
      <c r="A18" s="130">
        <v>12</v>
      </c>
      <c r="B18" s="36" t="s">
        <v>366</v>
      </c>
      <c r="C18" s="32" t="s">
        <v>586</v>
      </c>
      <c r="D18" s="59" t="s">
        <v>99</v>
      </c>
      <c r="E18" s="33">
        <v>1.2</v>
      </c>
      <c r="F18" s="135">
        <v>0.11</v>
      </c>
      <c r="G18" s="134" t="s">
        <v>587</v>
      </c>
      <c r="H18" s="26"/>
    </row>
    <row r="19" spans="1:8" ht="25.5" x14ac:dyDescent="0.2">
      <c r="A19" s="130">
        <v>13</v>
      </c>
      <c r="B19" s="36" t="s">
        <v>231</v>
      </c>
      <c r="C19" s="32" t="s">
        <v>13</v>
      </c>
      <c r="D19" s="59" t="s">
        <v>99</v>
      </c>
      <c r="E19" s="33">
        <v>0.15</v>
      </c>
      <c r="F19" s="135">
        <v>0.06</v>
      </c>
      <c r="G19" s="134">
        <v>0</v>
      </c>
      <c r="H19" s="26"/>
    </row>
    <row r="20" spans="1:8" ht="102" x14ac:dyDescent="0.2">
      <c r="A20" s="130">
        <v>14</v>
      </c>
      <c r="B20" s="36" t="s">
        <v>252</v>
      </c>
      <c r="C20" s="32" t="s">
        <v>25</v>
      </c>
      <c r="D20" s="59" t="s">
        <v>146</v>
      </c>
      <c r="E20" s="33">
        <v>4.2</v>
      </c>
      <c r="F20" s="135">
        <v>0.34</v>
      </c>
      <c r="G20" s="134" t="s">
        <v>588</v>
      </c>
      <c r="H20" s="26"/>
    </row>
    <row r="21" spans="1:8" ht="102" x14ac:dyDescent="0.2">
      <c r="A21" s="130">
        <v>15</v>
      </c>
      <c r="B21" s="36" t="s">
        <v>336</v>
      </c>
      <c r="C21" s="32" t="s">
        <v>31</v>
      </c>
      <c r="D21" s="59" t="s">
        <v>146</v>
      </c>
      <c r="E21" s="33">
        <v>3.24</v>
      </c>
      <c r="F21" s="135">
        <v>0.11</v>
      </c>
      <c r="G21" s="134" t="s">
        <v>589</v>
      </c>
      <c r="H21" s="26"/>
    </row>
    <row r="22" spans="1:8" ht="15" x14ac:dyDescent="0.2">
      <c r="A22" s="130">
        <v>16</v>
      </c>
      <c r="B22" s="36" t="s">
        <v>348</v>
      </c>
      <c r="C22" s="32" t="s">
        <v>18</v>
      </c>
      <c r="D22" s="59" t="s">
        <v>93</v>
      </c>
      <c r="E22" s="33">
        <v>18.170000000000002</v>
      </c>
      <c r="F22" s="135">
        <v>0.02</v>
      </c>
      <c r="G22" s="134" t="s">
        <v>590</v>
      </c>
      <c r="H22" s="26"/>
    </row>
    <row r="23" spans="1:8" ht="25.5" x14ac:dyDescent="0.2">
      <c r="A23" s="130">
        <v>17</v>
      </c>
      <c r="B23" s="36" t="s">
        <v>351</v>
      </c>
      <c r="C23" s="32" t="s">
        <v>352</v>
      </c>
      <c r="D23" s="59" t="s">
        <v>93</v>
      </c>
      <c r="E23" s="33">
        <v>45</v>
      </c>
      <c r="F23" s="135">
        <v>0.1</v>
      </c>
      <c r="G23" s="134" t="s">
        <v>353</v>
      </c>
      <c r="H23" s="26"/>
    </row>
    <row r="24" spans="1:8" ht="127.5" x14ac:dyDescent="0.2">
      <c r="A24" s="130">
        <v>18</v>
      </c>
      <c r="B24" s="36" t="s">
        <v>312</v>
      </c>
      <c r="C24" s="32" t="s">
        <v>31</v>
      </c>
      <c r="D24" s="59" t="s">
        <v>107</v>
      </c>
      <c r="E24" s="33">
        <v>0.65</v>
      </c>
      <c r="F24" s="135">
        <v>0.17</v>
      </c>
      <c r="G24" s="134" t="s">
        <v>591</v>
      </c>
      <c r="H24" s="26"/>
    </row>
    <row r="25" spans="1:8" ht="38.25" x14ac:dyDescent="0.2">
      <c r="A25" s="130">
        <v>19</v>
      </c>
      <c r="B25" s="144" t="s">
        <v>186</v>
      </c>
      <c r="C25" s="31" t="s">
        <v>187</v>
      </c>
      <c r="D25" s="61" t="s">
        <v>79</v>
      </c>
      <c r="E25" s="33">
        <v>101.53</v>
      </c>
      <c r="F25" s="135">
        <v>3.04</v>
      </c>
      <c r="G25" s="134" t="s">
        <v>188</v>
      </c>
      <c r="H25" s="26"/>
    </row>
    <row r="26" spans="1:8" ht="15" x14ac:dyDescent="0.2">
      <c r="A26" s="130">
        <v>20</v>
      </c>
      <c r="B26" s="137" t="s">
        <v>189</v>
      </c>
      <c r="C26" s="32" t="s">
        <v>23</v>
      </c>
      <c r="D26" s="38" t="s">
        <v>79</v>
      </c>
      <c r="E26" s="33">
        <v>73.42</v>
      </c>
      <c r="F26" s="135">
        <v>1.95</v>
      </c>
      <c r="G26" s="134" t="s">
        <v>190</v>
      </c>
      <c r="H26" s="26"/>
    </row>
    <row r="27" spans="1:8" ht="38.25" x14ac:dyDescent="0.2">
      <c r="A27" s="130">
        <v>21</v>
      </c>
      <c r="B27" s="21" t="s">
        <v>196</v>
      </c>
      <c r="C27" s="22" t="s">
        <v>18</v>
      </c>
      <c r="D27" s="22" t="s">
        <v>88</v>
      </c>
      <c r="E27" s="135">
        <v>1.2</v>
      </c>
      <c r="F27" s="135">
        <v>1.07</v>
      </c>
      <c r="G27" s="134" t="s">
        <v>592</v>
      </c>
      <c r="H27" s="26"/>
    </row>
    <row r="28" spans="1:8" ht="25.5" x14ac:dyDescent="0.2">
      <c r="A28" s="130">
        <v>22</v>
      </c>
      <c r="B28" s="145" t="s">
        <v>200</v>
      </c>
      <c r="C28" s="22" t="s">
        <v>6</v>
      </c>
      <c r="D28" s="22" t="s">
        <v>105</v>
      </c>
      <c r="E28" s="135">
        <v>0.2</v>
      </c>
      <c r="F28" s="135">
        <v>0.13</v>
      </c>
      <c r="G28" s="134" t="s">
        <v>593</v>
      </c>
      <c r="H28" s="26"/>
    </row>
    <row r="29" spans="1:8" ht="114.75" x14ac:dyDescent="0.2">
      <c r="A29" s="130">
        <v>23</v>
      </c>
      <c r="B29" s="145" t="s">
        <v>207</v>
      </c>
      <c r="C29" s="22" t="s">
        <v>25</v>
      </c>
      <c r="D29" s="22" t="s">
        <v>107</v>
      </c>
      <c r="E29" s="135">
        <v>1.34</v>
      </c>
      <c r="F29" s="135">
        <v>0.6</v>
      </c>
      <c r="G29" s="134" t="s">
        <v>594</v>
      </c>
      <c r="H29" s="26"/>
    </row>
    <row r="30" spans="1:8" ht="89.25" x14ac:dyDescent="0.2">
      <c r="A30" s="130">
        <v>24</v>
      </c>
      <c r="B30" s="21" t="s">
        <v>208</v>
      </c>
      <c r="C30" s="22" t="s">
        <v>29</v>
      </c>
      <c r="D30" s="22" t="s">
        <v>107</v>
      </c>
      <c r="E30" s="135">
        <v>1.6</v>
      </c>
      <c r="F30" s="135">
        <v>0.56999999999999995</v>
      </c>
      <c r="G30" s="134" t="s">
        <v>595</v>
      </c>
      <c r="H30" s="26"/>
    </row>
    <row r="31" spans="1:8" ht="63.75" x14ac:dyDescent="0.2">
      <c r="A31" s="130">
        <v>25</v>
      </c>
      <c r="B31" s="21" t="s">
        <v>212</v>
      </c>
      <c r="C31" s="22" t="s">
        <v>30</v>
      </c>
      <c r="D31" s="22" t="s">
        <v>107</v>
      </c>
      <c r="E31" s="135">
        <v>1.3</v>
      </c>
      <c r="F31" s="135">
        <v>0.12</v>
      </c>
      <c r="G31" s="134" t="s">
        <v>596</v>
      </c>
      <c r="H31" s="26"/>
    </row>
    <row r="32" spans="1:8" ht="25.5" x14ac:dyDescent="0.2">
      <c r="A32" s="130">
        <v>26</v>
      </c>
      <c r="B32" s="21" t="s">
        <v>214</v>
      </c>
      <c r="C32" s="22" t="s">
        <v>19</v>
      </c>
      <c r="D32" s="22" t="s">
        <v>107</v>
      </c>
      <c r="E32" s="135">
        <v>1</v>
      </c>
      <c r="F32" s="135">
        <v>0.47</v>
      </c>
      <c r="G32" s="134" t="s">
        <v>215</v>
      </c>
      <c r="H32" s="26"/>
    </row>
    <row r="33" spans="1:11" ht="25.5" x14ac:dyDescent="0.2">
      <c r="A33" s="130">
        <v>27</v>
      </c>
      <c r="B33" s="21" t="s">
        <v>216</v>
      </c>
      <c r="C33" s="22" t="s">
        <v>20</v>
      </c>
      <c r="D33" s="22" t="s">
        <v>107</v>
      </c>
      <c r="E33" s="135">
        <v>0.16</v>
      </c>
      <c r="F33" s="135">
        <v>0.16</v>
      </c>
      <c r="G33" s="134">
        <v>0</v>
      </c>
      <c r="H33" s="26"/>
    </row>
    <row r="34" spans="1:11" ht="127.5" x14ac:dyDescent="0.2">
      <c r="A34" s="130">
        <v>28</v>
      </c>
      <c r="B34" s="21" t="s">
        <v>597</v>
      </c>
      <c r="C34" s="22" t="s">
        <v>25</v>
      </c>
      <c r="D34" s="22" t="s">
        <v>107</v>
      </c>
      <c r="E34" s="135">
        <v>0.84</v>
      </c>
      <c r="F34" s="135">
        <v>0.35</v>
      </c>
      <c r="G34" s="134" t="s">
        <v>598</v>
      </c>
      <c r="H34" s="26"/>
    </row>
    <row r="35" spans="1:11" ht="89.25" x14ac:dyDescent="0.2">
      <c r="A35" s="130">
        <v>29</v>
      </c>
      <c r="B35" s="21" t="s">
        <v>313</v>
      </c>
      <c r="C35" s="22" t="s">
        <v>16</v>
      </c>
      <c r="D35" s="22" t="s">
        <v>99</v>
      </c>
      <c r="E35" s="135">
        <v>15.59</v>
      </c>
      <c r="F35" s="135">
        <v>0.77</v>
      </c>
      <c r="G35" s="134" t="s">
        <v>599</v>
      </c>
      <c r="H35" s="26"/>
    </row>
    <row r="36" spans="1:11" ht="25.5" x14ac:dyDescent="0.2">
      <c r="A36" s="130">
        <v>30</v>
      </c>
      <c r="B36" s="21" t="s">
        <v>600</v>
      </c>
      <c r="C36" s="22" t="s">
        <v>6</v>
      </c>
      <c r="D36" s="22" t="s">
        <v>99</v>
      </c>
      <c r="E36" s="135">
        <v>0.94</v>
      </c>
      <c r="F36" s="135">
        <v>0.1</v>
      </c>
      <c r="G36" s="134" t="s">
        <v>601</v>
      </c>
      <c r="H36" s="26"/>
    </row>
    <row r="37" spans="1:11" ht="76.5" x14ac:dyDescent="0.2">
      <c r="A37" s="130">
        <v>31</v>
      </c>
      <c r="B37" s="21" t="s">
        <v>315</v>
      </c>
      <c r="C37" s="22" t="s">
        <v>316</v>
      </c>
      <c r="D37" s="22" t="s">
        <v>99</v>
      </c>
      <c r="E37" s="135">
        <v>29.3</v>
      </c>
      <c r="F37" s="135">
        <v>2.6</v>
      </c>
      <c r="G37" s="134" t="s">
        <v>602</v>
      </c>
      <c r="H37" s="26"/>
    </row>
    <row r="38" spans="1:11" ht="153" x14ac:dyDescent="0.2">
      <c r="A38" s="130">
        <v>32</v>
      </c>
      <c r="B38" s="21" t="s">
        <v>317</v>
      </c>
      <c r="C38" s="22" t="s">
        <v>7</v>
      </c>
      <c r="D38" s="22" t="s">
        <v>99</v>
      </c>
      <c r="E38" s="135">
        <v>12.8</v>
      </c>
      <c r="F38" s="135">
        <v>6.51</v>
      </c>
      <c r="G38" s="134" t="s">
        <v>603</v>
      </c>
      <c r="H38" s="26"/>
    </row>
    <row r="39" spans="1:11" ht="51" x14ac:dyDescent="0.2">
      <c r="A39" s="130">
        <v>33</v>
      </c>
      <c r="B39" s="132" t="s">
        <v>221</v>
      </c>
      <c r="C39" s="22" t="s">
        <v>11</v>
      </c>
      <c r="D39" s="42" t="s">
        <v>99</v>
      </c>
      <c r="E39" s="135">
        <v>2.46</v>
      </c>
      <c r="F39" s="135">
        <v>0.21</v>
      </c>
      <c r="G39" s="134" t="s">
        <v>604</v>
      </c>
      <c r="H39" s="26"/>
    </row>
    <row r="40" spans="1:11" ht="51" x14ac:dyDescent="0.2">
      <c r="A40" s="130">
        <v>34</v>
      </c>
      <c r="B40" s="127" t="s">
        <v>605</v>
      </c>
      <c r="C40" s="146" t="s">
        <v>331</v>
      </c>
      <c r="D40" s="42" t="s">
        <v>111</v>
      </c>
      <c r="E40" s="135">
        <v>0.1</v>
      </c>
      <c r="F40" s="135">
        <v>0.08</v>
      </c>
      <c r="G40" s="134" t="s">
        <v>606</v>
      </c>
      <c r="H40" s="26"/>
    </row>
    <row r="41" spans="1:11" ht="51" x14ac:dyDescent="0.2">
      <c r="A41" s="130">
        <v>35</v>
      </c>
      <c r="B41" s="147" t="s">
        <v>607</v>
      </c>
      <c r="C41" s="146" t="s">
        <v>33</v>
      </c>
      <c r="D41" s="42" t="s">
        <v>146</v>
      </c>
      <c r="E41" s="135">
        <v>0.27</v>
      </c>
      <c r="F41" s="135">
        <v>0.03</v>
      </c>
      <c r="G41" s="134" t="s">
        <v>608</v>
      </c>
      <c r="H41" s="26"/>
    </row>
    <row r="42" spans="1:11" ht="15" x14ac:dyDescent="0.2">
      <c r="A42" s="130">
        <v>36</v>
      </c>
      <c r="B42" s="147" t="s">
        <v>241</v>
      </c>
      <c r="C42" s="146" t="s">
        <v>609</v>
      </c>
      <c r="D42" s="42" t="s">
        <v>111</v>
      </c>
      <c r="E42" s="135">
        <v>1.59</v>
      </c>
      <c r="F42" s="135">
        <v>0.65</v>
      </c>
      <c r="G42" s="134">
        <v>0</v>
      </c>
      <c r="H42" s="26"/>
    </row>
    <row r="43" spans="1:11" ht="38.25" x14ac:dyDescent="0.2">
      <c r="A43" s="130">
        <v>37</v>
      </c>
      <c r="B43" s="21" t="s">
        <v>222</v>
      </c>
      <c r="C43" s="22" t="s">
        <v>223</v>
      </c>
      <c r="D43" s="22" t="s">
        <v>99</v>
      </c>
      <c r="E43" s="135">
        <v>24.16</v>
      </c>
      <c r="F43" s="135">
        <v>4.7</v>
      </c>
      <c r="G43" s="134" t="s">
        <v>610</v>
      </c>
      <c r="H43" s="26"/>
    </row>
    <row r="44" spans="1:11" ht="38.25" x14ac:dyDescent="0.2">
      <c r="A44" s="130">
        <v>38</v>
      </c>
      <c r="B44" s="36" t="s">
        <v>224</v>
      </c>
      <c r="C44" s="22" t="s">
        <v>19</v>
      </c>
      <c r="D44" s="22" t="s">
        <v>99</v>
      </c>
      <c r="E44" s="135">
        <v>0.36</v>
      </c>
      <c r="F44" s="135">
        <v>0.27</v>
      </c>
      <c r="G44" s="134" t="s">
        <v>611</v>
      </c>
      <c r="H44" s="26"/>
    </row>
    <row r="45" spans="1:11" ht="76.5" x14ac:dyDescent="0.2">
      <c r="A45" s="130">
        <v>39</v>
      </c>
      <c r="B45" s="21" t="s">
        <v>226</v>
      </c>
      <c r="C45" s="22" t="s">
        <v>23</v>
      </c>
      <c r="D45" s="22" t="s">
        <v>99</v>
      </c>
      <c r="E45" s="135">
        <v>1.1000000000000001</v>
      </c>
      <c r="F45" s="135">
        <v>0.22</v>
      </c>
      <c r="G45" s="134" t="s">
        <v>612</v>
      </c>
      <c r="H45" s="26"/>
    </row>
    <row r="46" spans="1:11" ht="114.75" x14ac:dyDescent="0.2">
      <c r="A46" s="130">
        <v>40</v>
      </c>
      <c r="B46" s="21" t="s">
        <v>228</v>
      </c>
      <c r="C46" s="22" t="s">
        <v>29</v>
      </c>
      <c r="D46" s="22" t="s">
        <v>99</v>
      </c>
      <c r="E46" s="135">
        <v>0.23</v>
      </c>
      <c r="F46" s="135">
        <v>0.22</v>
      </c>
      <c r="G46" s="134" t="s">
        <v>613</v>
      </c>
      <c r="H46" s="26"/>
    </row>
    <row r="47" spans="1:11" ht="153" x14ac:dyDescent="0.2">
      <c r="A47" s="130">
        <v>41</v>
      </c>
      <c r="B47" s="21" t="s">
        <v>230</v>
      </c>
      <c r="C47" s="22" t="s">
        <v>33</v>
      </c>
      <c r="D47" s="22" t="s">
        <v>99</v>
      </c>
      <c r="E47" s="135">
        <v>1.65</v>
      </c>
      <c r="F47" s="135">
        <v>0.34</v>
      </c>
      <c r="G47" s="134" t="s">
        <v>614</v>
      </c>
      <c r="H47" s="26"/>
    </row>
    <row r="48" spans="1:11" ht="25.5" x14ac:dyDescent="0.2">
      <c r="A48" s="130">
        <v>42</v>
      </c>
      <c r="B48" s="148" t="s">
        <v>615</v>
      </c>
      <c r="C48" s="32" t="s">
        <v>20</v>
      </c>
      <c r="D48" s="38" t="s">
        <v>99</v>
      </c>
      <c r="E48" s="138">
        <v>0.84</v>
      </c>
      <c r="F48" s="136">
        <v>0.14000000000000001</v>
      </c>
      <c r="G48" s="134" t="s">
        <v>616</v>
      </c>
      <c r="H48" s="149"/>
      <c r="I48" s="150"/>
      <c r="J48" s="150"/>
      <c r="K48" s="150"/>
    </row>
    <row r="49" spans="1:8" ht="15" x14ac:dyDescent="0.2">
      <c r="A49" s="130">
        <v>43</v>
      </c>
      <c r="B49" s="21" t="s">
        <v>235</v>
      </c>
      <c r="C49" s="22" t="s">
        <v>33</v>
      </c>
      <c r="D49" s="22" t="s">
        <v>101</v>
      </c>
      <c r="E49" s="135">
        <v>0.49</v>
      </c>
      <c r="F49" s="135">
        <v>0.13</v>
      </c>
      <c r="G49" s="134">
        <v>0</v>
      </c>
      <c r="H49" s="26"/>
    </row>
    <row r="50" spans="1:8" ht="76.5" x14ac:dyDescent="0.2">
      <c r="A50" s="130">
        <v>44</v>
      </c>
      <c r="B50" s="21" t="s">
        <v>328</v>
      </c>
      <c r="C50" s="22" t="s">
        <v>329</v>
      </c>
      <c r="D50" s="22" t="s">
        <v>101</v>
      </c>
      <c r="E50" s="135">
        <v>15.2</v>
      </c>
      <c r="F50" s="135">
        <v>0.71000000000000008</v>
      </c>
      <c r="G50" s="134" t="s">
        <v>617</v>
      </c>
      <c r="H50" s="26"/>
    </row>
    <row r="51" spans="1:8" ht="25.5" x14ac:dyDescent="0.2">
      <c r="A51" s="130">
        <v>45</v>
      </c>
      <c r="B51" s="36" t="s">
        <v>239</v>
      </c>
      <c r="C51" s="32" t="s">
        <v>223</v>
      </c>
      <c r="D51" s="59" t="s">
        <v>101</v>
      </c>
      <c r="E51" s="33">
        <v>0.09</v>
      </c>
      <c r="F51" s="135">
        <v>0.03</v>
      </c>
      <c r="G51" s="134">
        <v>0</v>
      </c>
      <c r="H51" s="26"/>
    </row>
    <row r="52" spans="1:8" ht="25.5" x14ac:dyDescent="0.2">
      <c r="A52" s="130">
        <v>46</v>
      </c>
      <c r="B52" s="36" t="s">
        <v>240</v>
      </c>
      <c r="C52" s="32" t="s">
        <v>23</v>
      </c>
      <c r="D52" s="59" t="s">
        <v>101</v>
      </c>
      <c r="E52" s="33">
        <v>0.96</v>
      </c>
      <c r="F52" s="135">
        <v>0.01</v>
      </c>
      <c r="G52" s="134" t="s">
        <v>618</v>
      </c>
      <c r="H52" s="26"/>
    </row>
    <row r="53" spans="1:8" ht="76.5" x14ac:dyDescent="0.2">
      <c r="A53" s="130">
        <v>47</v>
      </c>
      <c r="B53" s="36" t="s">
        <v>374</v>
      </c>
      <c r="C53" s="32" t="s">
        <v>11</v>
      </c>
      <c r="D53" s="59" t="s">
        <v>101</v>
      </c>
      <c r="E53" s="33">
        <v>1.85</v>
      </c>
      <c r="F53" s="135">
        <v>0.1</v>
      </c>
      <c r="G53" s="134" t="s">
        <v>619</v>
      </c>
      <c r="H53" s="26"/>
    </row>
    <row r="54" spans="1:8" ht="89.25" x14ac:dyDescent="0.2">
      <c r="A54" s="130">
        <v>48</v>
      </c>
      <c r="B54" s="36" t="s">
        <v>333</v>
      </c>
      <c r="C54" s="32" t="s">
        <v>13</v>
      </c>
      <c r="D54" s="59" t="s">
        <v>129</v>
      </c>
      <c r="E54" s="33">
        <v>0.88</v>
      </c>
      <c r="F54" s="135">
        <v>0.12</v>
      </c>
      <c r="G54" s="134" t="s">
        <v>620</v>
      </c>
      <c r="H54" s="26"/>
    </row>
    <row r="55" spans="1:8" ht="76.5" x14ac:dyDescent="0.2">
      <c r="A55" s="130">
        <v>49</v>
      </c>
      <c r="B55" s="36" t="s">
        <v>258</v>
      </c>
      <c r="C55" s="32" t="s">
        <v>19</v>
      </c>
      <c r="D55" s="59" t="s">
        <v>146</v>
      </c>
      <c r="E55" s="33">
        <v>0.55000000000000004</v>
      </c>
      <c r="F55" s="135">
        <v>0.06</v>
      </c>
      <c r="G55" s="134" t="s">
        <v>621</v>
      </c>
      <c r="H55" s="26"/>
    </row>
    <row r="56" spans="1:8" ht="153" x14ac:dyDescent="0.2">
      <c r="A56" s="130">
        <v>50</v>
      </c>
      <c r="B56" s="36" t="s">
        <v>340</v>
      </c>
      <c r="C56" s="32" t="s">
        <v>33</v>
      </c>
      <c r="D56" s="59" t="s">
        <v>146</v>
      </c>
      <c r="E56" s="33">
        <v>3.71</v>
      </c>
      <c r="F56" s="135">
        <v>2.64</v>
      </c>
      <c r="G56" s="134" t="s">
        <v>622</v>
      </c>
      <c r="H56" s="26"/>
    </row>
    <row r="57" spans="1:8" ht="25.5" x14ac:dyDescent="0.2">
      <c r="A57" s="130">
        <v>51</v>
      </c>
      <c r="B57" s="36" t="s">
        <v>341</v>
      </c>
      <c r="C57" s="32" t="s">
        <v>6</v>
      </c>
      <c r="D57" s="59" t="s">
        <v>146</v>
      </c>
      <c r="E57" s="33">
        <v>2.4</v>
      </c>
      <c r="F57" s="135">
        <v>1.1000000000000001</v>
      </c>
      <c r="G57" s="134" t="s">
        <v>623</v>
      </c>
      <c r="H57" s="26"/>
    </row>
    <row r="58" spans="1:8" ht="38.25" x14ac:dyDescent="0.2">
      <c r="A58" s="130">
        <v>52</v>
      </c>
      <c r="B58" s="36" t="s">
        <v>265</v>
      </c>
      <c r="C58" s="32" t="s">
        <v>266</v>
      </c>
      <c r="D58" s="59" t="s">
        <v>146</v>
      </c>
      <c r="E58" s="33">
        <v>19</v>
      </c>
      <c r="F58" s="135">
        <v>3.33</v>
      </c>
      <c r="G58" s="134" t="s">
        <v>624</v>
      </c>
      <c r="H58" s="26"/>
    </row>
    <row r="59" spans="1:8" ht="76.5" x14ac:dyDescent="0.2">
      <c r="A59" s="130">
        <v>53</v>
      </c>
      <c r="B59" s="36" t="s">
        <v>268</v>
      </c>
      <c r="C59" s="32" t="s">
        <v>16</v>
      </c>
      <c r="D59" s="59" t="s">
        <v>146</v>
      </c>
      <c r="E59" s="33">
        <v>0.99</v>
      </c>
      <c r="F59" s="135">
        <v>0.1</v>
      </c>
      <c r="G59" s="134" t="s">
        <v>625</v>
      </c>
      <c r="H59" s="26"/>
    </row>
    <row r="60" spans="1:8" ht="25.5" x14ac:dyDescent="0.2">
      <c r="A60" s="130">
        <v>54</v>
      </c>
      <c r="B60" s="36" t="s">
        <v>269</v>
      </c>
      <c r="C60" s="32" t="s">
        <v>16</v>
      </c>
      <c r="D60" s="59" t="s">
        <v>146</v>
      </c>
      <c r="E60" s="33">
        <v>5.51</v>
      </c>
      <c r="F60" s="135">
        <v>0.56000000000000005</v>
      </c>
      <c r="G60" s="134" t="s">
        <v>626</v>
      </c>
      <c r="H60" s="26"/>
    </row>
    <row r="61" spans="1:8" ht="114.75" x14ac:dyDescent="0.2">
      <c r="A61" s="130">
        <v>55</v>
      </c>
      <c r="B61" s="36" t="s">
        <v>271</v>
      </c>
      <c r="C61" s="32" t="s">
        <v>33</v>
      </c>
      <c r="D61" s="59" t="s">
        <v>146</v>
      </c>
      <c r="E61" s="33">
        <v>4.0199999999999996</v>
      </c>
      <c r="F61" s="135">
        <v>0.35</v>
      </c>
      <c r="G61" s="134" t="s">
        <v>627</v>
      </c>
      <c r="H61" s="26"/>
    </row>
    <row r="62" spans="1:8" ht="38.25" x14ac:dyDescent="0.2">
      <c r="A62" s="130">
        <v>56</v>
      </c>
      <c r="B62" s="36" t="s">
        <v>628</v>
      </c>
      <c r="C62" s="32" t="s">
        <v>10</v>
      </c>
      <c r="D62" s="59" t="s">
        <v>149</v>
      </c>
      <c r="E62" s="33">
        <v>0.2</v>
      </c>
      <c r="F62" s="135">
        <v>0.03</v>
      </c>
      <c r="G62" s="134" t="s">
        <v>279</v>
      </c>
      <c r="H62" s="26"/>
    </row>
    <row r="63" spans="1:8" ht="89.25" x14ac:dyDescent="0.2">
      <c r="A63" s="130">
        <v>57</v>
      </c>
      <c r="B63" s="36" t="s">
        <v>280</v>
      </c>
      <c r="C63" s="32" t="s">
        <v>33</v>
      </c>
      <c r="D63" s="59" t="s">
        <v>149</v>
      </c>
      <c r="E63" s="33">
        <v>1.7</v>
      </c>
      <c r="F63" s="135">
        <v>1.1499999999999999</v>
      </c>
      <c r="G63" s="134" t="s">
        <v>281</v>
      </c>
      <c r="H63" s="26"/>
    </row>
    <row r="64" spans="1:8" ht="15" x14ac:dyDescent="0.2">
      <c r="A64" s="130">
        <v>58</v>
      </c>
      <c r="B64" s="36" t="s">
        <v>416</v>
      </c>
      <c r="C64" s="32" t="s">
        <v>11</v>
      </c>
      <c r="D64" s="59" t="s">
        <v>121</v>
      </c>
      <c r="E64" s="33">
        <v>0.7</v>
      </c>
      <c r="F64" s="135">
        <v>0.7</v>
      </c>
      <c r="G64" s="134" t="s">
        <v>417</v>
      </c>
      <c r="H64" s="26"/>
    </row>
    <row r="65" spans="1:8" ht="15" x14ac:dyDescent="0.2">
      <c r="A65" s="130">
        <v>59</v>
      </c>
      <c r="B65" s="36" t="s">
        <v>419</v>
      </c>
      <c r="C65" s="32" t="s">
        <v>13</v>
      </c>
      <c r="D65" s="59" t="s">
        <v>121</v>
      </c>
      <c r="E65" s="33">
        <v>0.2</v>
      </c>
      <c r="F65" s="135">
        <v>0.4</v>
      </c>
      <c r="G65" s="134" t="s">
        <v>420</v>
      </c>
      <c r="H65" s="26"/>
    </row>
    <row r="66" spans="1:8" ht="15" x14ac:dyDescent="0.2">
      <c r="A66" s="130">
        <v>60</v>
      </c>
      <c r="B66" s="36" t="s">
        <v>422</v>
      </c>
      <c r="C66" s="32" t="s">
        <v>18</v>
      </c>
      <c r="D66" s="59" t="s">
        <v>121</v>
      </c>
      <c r="E66" s="33">
        <v>0.73</v>
      </c>
      <c r="F66" s="135">
        <v>0.73</v>
      </c>
      <c r="G66" s="134" t="s">
        <v>629</v>
      </c>
      <c r="H66" s="26"/>
    </row>
    <row r="67" spans="1:8" ht="38.25" x14ac:dyDescent="0.2">
      <c r="A67" s="130">
        <v>61</v>
      </c>
      <c r="B67" s="36" t="s">
        <v>283</v>
      </c>
      <c r="C67" s="32" t="s">
        <v>23</v>
      </c>
      <c r="D67" s="59" t="s">
        <v>93</v>
      </c>
      <c r="E67" s="33">
        <v>15.1</v>
      </c>
      <c r="F67" s="135">
        <v>1.43</v>
      </c>
      <c r="G67" s="134" t="s">
        <v>284</v>
      </c>
      <c r="H67" s="26"/>
    </row>
    <row r="68" spans="1:8" ht="25.5" x14ac:dyDescent="0.2">
      <c r="A68" s="130">
        <v>62</v>
      </c>
      <c r="B68" s="36" t="s">
        <v>347</v>
      </c>
      <c r="C68" s="32" t="s">
        <v>18</v>
      </c>
      <c r="D68" s="59" t="s">
        <v>93</v>
      </c>
      <c r="E68" s="33">
        <v>5.65</v>
      </c>
      <c r="F68" s="135">
        <v>0.93</v>
      </c>
      <c r="G68" s="134" t="s">
        <v>590</v>
      </c>
      <c r="H68" s="26"/>
    </row>
    <row r="69" spans="1:8" ht="15" x14ac:dyDescent="0.2">
      <c r="A69" s="130">
        <v>63</v>
      </c>
      <c r="B69" s="36" t="s">
        <v>349</v>
      </c>
      <c r="C69" s="32" t="s">
        <v>18</v>
      </c>
      <c r="D69" s="59" t="s">
        <v>93</v>
      </c>
      <c r="E69" s="33">
        <v>13.59</v>
      </c>
      <c r="F69" s="135">
        <v>1.7000000000000002</v>
      </c>
      <c r="G69" s="134" t="s">
        <v>630</v>
      </c>
      <c r="H69" s="26"/>
    </row>
    <row r="70" spans="1:8" ht="25.5" x14ac:dyDescent="0.2">
      <c r="A70" s="130">
        <v>64</v>
      </c>
      <c r="B70" s="36" t="s">
        <v>350</v>
      </c>
      <c r="C70" s="32" t="s">
        <v>18</v>
      </c>
      <c r="D70" s="59" t="s">
        <v>93</v>
      </c>
      <c r="E70" s="33">
        <v>47</v>
      </c>
      <c r="F70" s="135">
        <v>0.56000000000000005</v>
      </c>
      <c r="G70" s="134" t="s">
        <v>631</v>
      </c>
      <c r="H70" s="26"/>
    </row>
    <row r="71" spans="1:8" ht="25.5" x14ac:dyDescent="0.2">
      <c r="A71" s="130">
        <v>65</v>
      </c>
      <c r="B71" s="36" t="s">
        <v>354</v>
      </c>
      <c r="C71" s="32" t="s">
        <v>355</v>
      </c>
      <c r="D71" s="59" t="s">
        <v>93</v>
      </c>
      <c r="E71" s="33">
        <v>35.979999999999997</v>
      </c>
      <c r="F71" s="135">
        <v>7.7</v>
      </c>
      <c r="G71" s="134" t="s">
        <v>590</v>
      </c>
      <c r="H71" s="26"/>
    </row>
    <row r="72" spans="1:8" ht="127.5" x14ac:dyDescent="0.2">
      <c r="A72" s="130">
        <v>66</v>
      </c>
      <c r="B72" s="36" t="s">
        <v>288</v>
      </c>
      <c r="C72" s="32" t="s">
        <v>19</v>
      </c>
      <c r="D72" s="59" t="s">
        <v>140</v>
      </c>
      <c r="E72" s="33">
        <v>1.3</v>
      </c>
      <c r="F72" s="135">
        <v>0.65999999999999992</v>
      </c>
      <c r="G72" s="134" t="s">
        <v>632</v>
      </c>
      <c r="H72" s="26"/>
    </row>
    <row r="73" spans="1:8" ht="102" x14ac:dyDescent="0.2">
      <c r="A73" s="130">
        <v>67</v>
      </c>
      <c r="B73" s="36" t="s">
        <v>274</v>
      </c>
      <c r="C73" s="32" t="s">
        <v>275</v>
      </c>
      <c r="D73" s="59" t="s">
        <v>146</v>
      </c>
      <c r="E73" s="33">
        <v>8.6</v>
      </c>
      <c r="F73" s="135">
        <v>0.17</v>
      </c>
      <c r="G73" s="134" t="s">
        <v>633</v>
      </c>
      <c r="H73" s="26"/>
    </row>
    <row r="74" spans="1:8" ht="76.5" x14ac:dyDescent="0.2">
      <c r="A74" s="130">
        <v>68</v>
      </c>
      <c r="B74" s="36" t="s">
        <v>345</v>
      </c>
      <c r="C74" s="32" t="s">
        <v>275</v>
      </c>
      <c r="D74" s="59" t="s">
        <v>146</v>
      </c>
      <c r="E74" s="33">
        <v>8.6999999999999993</v>
      </c>
      <c r="F74" s="135">
        <v>0.01</v>
      </c>
      <c r="G74" s="134" t="s">
        <v>634</v>
      </c>
      <c r="H74" s="26"/>
    </row>
    <row r="75" spans="1:8" ht="76.5" x14ac:dyDescent="0.2">
      <c r="A75" s="130">
        <v>69</v>
      </c>
      <c r="B75" s="36" t="s">
        <v>273</v>
      </c>
      <c r="C75" s="32" t="s">
        <v>13</v>
      </c>
      <c r="D75" s="59" t="s">
        <v>146</v>
      </c>
      <c r="E75" s="33">
        <v>0.52</v>
      </c>
      <c r="F75" s="135">
        <v>0.05</v>
      </c>
      <c r="G75" s="134" t="s">
        <v>635</v>
      </c>
      <c r="H75" s="26"/>
    </row>
    <row r="76" spans="1:8" ht="102" x14ac:dyDescent="0.2">
      <c r="A76" s="130">
        <v>70</v>
      </c>
      <c r="B76" s="36" t="s">
        <v>322</v>
      </c>
      <c r="C76" s="32" t="s">
        <v>323</v>
      </c>
      <c r="D76" s="59" t="s">
        <v>99</v>
      </c>
      <c r="E76" s="33">
        <v>3.87</v>
      </c>
      <c r="F76" s="135">
        <v>0.25</v>
      </c>
      <c r="G76" s="134" t="s">
        <v>324</v>
      </c>
      <c r="H76" s="26"/>
    </row>
    <row r="77" spans="1:8" ht="25.5" x14ac:dyDescent="0.2">
      <c r="A77" s="130">
        <v>71</v>
      </c>
      <c r="B77" s="36" t="s">
        <v>386</v>
      </c>
      <c r="C77" s="32" t="s">
        <v>9</v>
      </c>
      <c r="D77" s="59" t="s">
        <v>146</v>
      </c>
      <c r="E77" s="33">
        <v>5.68</v>
      </c>
      <c r="F77" s="135">
        <v>1.36</v>
      </c>
      <c r="G77" s="134" t="s">
        <v>387</v>
      </c>
      <c r="H77" s="26"/>
    </row>
    <row r="78" spans="1:8" ht="25.5" x14ac:dyDescent="0.2">
      <c r="A78" s="130">
        <v>72</v>
      </c>
      <c r="B78" s="36" t="s">
        <v>277</v>
      </c>
      <c r="C78" s="32" t="s">
        <v>6</v>
      </c>
      <c r="D78" s="59" t="s">
        <v>146</v>
      </c>
      <c r="E78" s="33">
        <v>1.37</v>
      </c>
      <c r="F78" s="135">
        <v>0.83000000000000007</v>
      </c>
      <c r="G78" s="134" t="s">
        <v>636</v>
      </c>
      <c r="H78" s="26"/>
    </row>
    <row r="79" spans="1:8" ht="89.25" x14ac:dyDescent="0.2">
      <c r="A79" s="130">
        <v>73</v>
      </c>
      <c r="B79" s="36" t="s">
        <v>358</v>
      </c>
      <c r="C79" s="32" t="s">
        <v>10</v>
      </c>
      <c r="D79" s="59" t="s">
        <v>140</v>
      </c>
      <c r="E79" s="33">
        <v>2.06</v>
      </c>
      <c r="F79" s="135">
        <v>0.17</v>
      </c>
      <c r="G79" s="134" t="s">
        <v>637</v>
      </c>
      <c r="H79" s="26"/>
    </row>
    <row r="80" spans="1:8" ht="153" x14ac:dyDescent="0.2">
      <c r="A80" s="130">
        <v>74</v>
      </c>
      <c r="B80" s="36" t="s">
        <v>278</v>
      </c>
      <c r="C80" s="32" t="s">
        <v>33</v>
      </c>
      <c r="D80" s="59" t="s">
        <v>146</v>
      </c>
      <c r="E80" s="33">
        <v>0.98</v>
      </c>
      <c r="F80" s="135">
        <v>0.14000000000000001</v>
      </c>
      <c r="G80" s="134" t="s">
        <v>638</v>
      </c>
      <c r="H80" s="26"/>
    </row>
    <row r="81" spans="1:8" ht="216.75" x14ac:dyDescent="0.2">
      <c r="A81" s="130">
        <v>75</v>
      </c>
      <c r="B81" s="36" t="s">
        <v>325</v>
      </c>
      <c r="C81" s="32" t="s">
        <v>10</v>
      </c>
      <c r="D81" s="59" t="s">
        <v>99</v>
      </c>
      <c r="E81" s="33">
        <v>17.64</v>
      </c>
      <c r="F81" s="135">
        <v>1.48</v>
      </c>
      <c r="G81" s="134" t="s">
        <v>639</v>
      </c>
      <c r="H81" s="26"/>
    </row>
    <row r="82" spans="1:8" ht="89.25" x14ac:dyDescent="0.2">
      <c r="A82" s="130">
        <v>76</v>
      </c>
      <c r="B82" s="36" t="s">
        <v>640</v>
      </c>
      <c r="C82" s="32" t="s">
        <v>18</v>
      </c>
      <c r="D82" s="37" t="s">
        <v>85</v>
      </c>
      <c r="E82" s="33">
        <v>1.27</v>
      </c>
      <c r="F82" s="135">
        <v>0.17</v>
      </c>
      <c r="G82" s="134" t="s">
        <v>641</v>
      </c>
      <c r="H82" s="26"/>
    </row>
    <row r="83" spans="1:8" ht="76.5" x14ac:dyDescent="0.2">
      <c r="A83" s="130">
        <v>77</v>
      </c>
      <c r="B83" s="36" t="s">
        <v>642</v>
      </c>
      <c r="C83" s="32" t="s">
        <v>18</v>
      </c>
      <c r="D83" s="37" t="s">
        <v>107</v>
      </c>
      <c r="E83" s="33">
        <v>1.18</v>
      </c>
      <c r="F83" s="135">
        <v>0.27</v>
      </c>
      <c r="G83" s="134" t="s">
        <v>643</v>
      </c>
      <c r="H83" s="26"/>
    </row>
    <row r="84" spans="1:8" ht="51" x14ac:dyDescent="0.2">
      <c r="A84" s="130">
        <v>78</v>
      </c>
      <c r="B84" s="36" t="s">
        <v>644</v>
      </c>
      <c r="C84" s="32" t="s">
        <v>645</v>
      </c>
      <c r="D84" s="37" t="s">
        <v>99</v>
      </c>
      <c r="E84" s="33">
        <v>9.8000000000000007</v>
      </c>
      <c r="F84" s="135">
        <v>0.89</v>
      </c>
      <c r="G84" s="134" t="s">
        <v>646</v>
      </c>
      <c r="H84" s="26"/>
    </row>
    <row r="85" spans="1:8" ht="38.25" x14ac:dyDescent="0.2">
      <c r="A85" s="130">
        <v>79</v>
      </c>
      <c r="B85" s="153" t="s">
        <v>647</v>
      </c>
      <c r="C85" s="32" t="s">
        <v>18</v>
      </c>
      <c r="D85" s="37" t="s">
        <v>146</v>
      </c>
      <c r="E85" s="131">
        <v>45.98</v>
      </c>
      <c r="F85" s="135">
        <v>0.34</v>
      </c>
      <c r="G85" s="134" t="s">
        <v>648</v>
      </c>
      <c r="H85" s="26"/>
    </row>
    <row r="86" spans="1:8" ht="89.25" x14ac:dyDescent="0.2">
      <c r="A86" s="130">
        <v>80</v>
      </c>
      <c r="B86" s="153" t="s">
        <v>649</v>
      </c>
      <c r="C86" s="32" t="s">
        <v>650</v>
      </c>
      <c r="D86" s="37" t="s">
        <v>146</v>
      </c>
      <c r="E86" s="154">
        <v>49.95</v>
      </c>
      <c r="F86" s="135">
        <v>2.21</v>
      </c>
      <c r="G86" s="134" t="s">
        <v>577</v>
      </c>
      <c r="H86" s="26"/>
    </row>
    <row r="87" spans="1:8" ht="89.25" x14ac:dyDescent="0.2">
      <c r="A87" s="130">
        <v>81</v>
      </c>
      <c r="B87" s="153" t="s">
        <v>651</v>
      </c>
      <c r="C87" s="59" t="s">
        <v>652</v>
      </c>
      <c r="D87" s="59" t="s">
        <v>146</v>
      </c>
      <c r="E87" s="131">
        <v>18.73</v>
      </c>
      <c r="F87" s="135">
        <v>0.12</v>
      </c>
      <c r="G87" s="134" t="s">
        <v>577</v>
      </c>
      <c r="H87" s="26"/>
    </row>
    <row r="88" spans="1:8" ht="89.25" x14ac:dyDescent="0.2">
      <c r="A88" s="130">
        <v>82</v>
      </c>
      <c r="B88" s="36" t="s">
        <v>578</v>
      </c>
      <c r="C88" s="59" t="s">
        <v>13</v>
      </c>
      <c r="D88" s="59" t="s">
        <v>146</v>
      </c>
      <c r="E88" s="37">
        <v>1.0900000000000001</v>
      </c>
      <c r="F88" s="136">
        <v>0.99</v>
      </c>
      <c r="G88" s="134" t="s">
        <v>653</v>
      </c>
      <c r="H88" s="26"/>
    </row>
    <row r="89" spans="1:8" ht="89.25" x14ac:dyDescent="0.2">
      <c r="A89" s="130">
        <v>83</v>
      </c>
      <c r="B89" s="36" t="s">
        <v>578</v>
      </c>
      <c r="C89" s="32" t="s">
        <v>654</v>
      </c>
      <c r="D89" s="37" t="s">
        <v>146</v>
      </c>
      <c r="E89" s="37">
        <v>15.98</v>
      </c>
      <c r="F89" s="135">
        <v>2.81</v>
      </c>
      <c r="G89" s="134" t="s">
        <v>577</v>
      </c>
      <c r="H89" s="26"/>
    </row>
    <row r="90" spans="1:8" ht="38.25" x14ac:dyDescent="0.2">
      <c r="A90" s="130">
        <v>84</v>
      </c>
      <c r="B90" s="34" t="s">
        <v>342</v>
      </c>
      <c r="C90" s="32" t="s">
        <v>33</v>
      </c>
      <c r="D90" s="38" t="s">
        <v>146</v>
      </c>
      <c r="E90" s="37">
        <v>13.73</v>
      </c>
      <c r="F90" s="135">
        <v>4.571200000000001</v>
      </c>
      <c r="G90" s="134" t="s">
        <v>343</v>
      </c>
      <c r="H90" s="26"/>
    </row>
    <row r="91" spans="1:8" ht="51" x14ac:dyDescent="0.2">
      <c r="A91" s="130">
        <v>85</v>
      </c>
      <c r="B91" s="44" t="s">
        <v>378</v>
      </c>
      <c r="C91" s="32" t="s">
        <v>18</v>
      </c>
      <c r="D91" s="38" t="s">
        <v>111</v>
      </c>
      <c r="E91" s="37">
        <v>0.87</v>
      </c>
      <c r="F91" s="135">
        <v>0.19</v>
      </c>
      <c r="G91" s="134" t="s">
        <v>655</v>
      </c>
      <c r="H91" s="26"/>
    </row>
    <row r="92" spans="1:8" ht="89.25" x14ac:dyDescent="0.2">
      <c r="A92" s="130">
        <v>86</v>
      </c>
      <c r="B92" s="44" t="s">
        <v>332</v>
      </c>
      <c r="C92" s="32" t="s">
        <v>18</v>
      </c>
      <c r="D92" s="59" t="s">
        <v>111</v>
      </c>
      <c r="E92" s="37">
        <v>6.2</v>
      </c>
      <c r="F92" s="135">
        <v>0.17</v>
      </c>
      <c r="G92" s="134" t="s">
        <v>656</v>
      </c>
      <c r="H92" s="26"/>
    </row>
    <row r="93" spans="1:8" ht="38.25" x14ac:dyDescent="0.2">
      <c r="A93" s="130">
        <v>87</v>
      </c>
      <c r="B93" s="44" t="s">
        <v>346</v>
      </c>
      <c r="C93" s="32" t="s">
        <v>18</v>
      </c>
      <c r="D93" s="59" t="s">
        <v>93</v>
      </c>
      <c r="E93" s="37">
        <v>5.87</v>
      </c>
      <c r="F93" s="135">
        <v>0.74</v>
      </c>
      <c r="G93" s="134" t="s">
        <v>657</v>
      </c>
      <c r="H93" s="26"/>
    </row>
    <row r="94" spans="1:8" ht="25.5" x14ac:dyDescent="0.2">
      <c r="A94" s="130">
        <v>88</v>
      </c>
      <c r="B94" s="36" t="s">
        <v>379</v>
      </c>
      <c r="C94" s="32" t="s">
        <v>18</v>
      </c>
      <c r="D94" s="59" t="s">
        <v>111</v>
      </c>
      <c r="E94" s="33">
        <v>0.4</v>
      </c>
      <c r="F94" s="135">
        <v>0.4</v>
      </c>
      <c r="G94" s="34"/>
      <c r="H94" s="26"/>
    </row>
    <row r="95" spans="1:8" ht="25.5" x14ac:dyDescent="0.2">
      <c r="A95" s="130"/>
      <c r="B95" s="155" t="s">
        <v>658</v>
      </c>
      <c r="C95" s="32"/>
      <c r="D95" s="59"/>
      <c r="E95" s="33"/>
      <c r="F95" s="135"/>
      <c r="G95" s="35"/>
      <c r="H95" s="26"/>
    </row>
    <row r="96" spans="1:8" ht="25.5" x14ac:dyDescent="0.2">
      <c r="A96" s="156">
        <v>1</v>
      </c>
      <c r="B96" s="36" t="s">
        <v>659</v>
      </c>
      <c r="C96" s="31" t="s">
        <v>316</v>
      </c>
      <c r="D96" s="38" t="s">
        <v>146</v>
      </c>
      <c r="E96" s="157"/>
      <c r="F96" s="158">
        <v>5</v>
      </c>
      <c r="G96" s="34" t="s">
        <v>660</v>
      </c>
      <c r="H96" s="26"/>
    </row>
    <row r="99" spans="1:11" s="121" customFormat="1" ht="18" customHeight="1" x14ac:dyDescent="0.2">
      <c r="A99" s="120"/>
      <c r="B99" s="123"/>
      <c r="C99" s="121">
        <f>170.87/193.27*100</f>
        <v>88.409996378123864</v>
      </c>
      <c r="E99" s="124"/>
      <c r="F99" s="124"/>
      <c r="G99" s="126"/>
      <c r="H99" s="124"/>
      <c r="I99" s="124"/>
      <c r="J99" s="124"/>
      <c r="K99" s="124"/>
    </row>
  </sheetData>
  <autoFilter ref="A4:G96" xr:uid="{00000000-0009-0000-0000-00000A000000}"/>
  <mergeCells count="7">
    <mergeCell ref="A2:G2"/>
    <mergeCell ref="G3:G4"/>
    <mergeCell ref="A3:A4"/>
    <mergeCell ref="B3:B4"/>
    <mergeCell ref="C3:C4"/>
    <mergeCell ref="D3:D4"/>
    <mergeCell ref="E3:E4"/>
  </mergeCells>
  <conditionalFormatting sqref="B16">
    <cfRule type="duplicateValues" dxfId="99" priority="26" stopIfTrue="1"/>
  </conditionalFormatting>
  <conditionalFormatting sqref="B17">
    <cfRule type="duplicateValues" dxfId="98" priority="21" stopIfTrue="1"/>
  </conditionalFormatting>
  <conditionalFormatting sqref="B18">
    <cfRule type="duplicateValues" dxfId="97" priority="20" stopIfTrue="1"/>
  </conditionalFormatting>
  <conditionalFormatting sqref="B19">
    <cfRule type="duplicateValues" dxfId="96" priority="19" stopIfTrue="1"/>
  </conditionalFormatting>
  <conditionalFormatting sqref="B20">
    <cfRule type="duplicateValues" dxfId="95" priority="18" stopIfTrue="1"/>
  </conditionalFormatting>
  <conditionalFormatting sqref="B21">
    <cfRule type="duplicateValues" dxfId="94" priority="17" stopIfTrue="1"/>
  </conditionalFormatting>
  <conditionalFormatting sqref="B22">
    <cfRule type="duplicateValues" dxfId="93" priority="16" stopIfTrue="1"/>
  </conditionalFormatting>
  <conditionalFormatting sqref="B23">
    <cfRule type="duplicateValues" dxfId="92" priority="15" stopIfTrue="1"/>
  </conditionalFormatting>
  <conditionalFormatting sqref="B24">
    <cfRule type="duplicateValues" dxfId="91" priority="14" stopIfTrue="1"/>
  </conditionalFormatting>
  <conditionalFormatting sqref="B1:F1">
    <cfRule type="duplicateValues" dxfId="90" priority="2051" stopIfTrue="1"/>
  </conditionalFormatting>
  <pageMargins left="0.52" right="0.15748031496063" top="0.96" bottom="0.55118110236220497" header="0.43" footer="0.15748031496063"/>
  <pageSetup paperSize="9" orientation="landscape" useFirstPageNumber="1" r:id="rId1"/>
  <headerFooter alignWithMargins="0">
    <oddHeader>&amp;L&amp;"Times New Roman,Bold"Biểu 04C/CH&amp;C
&amp;"Times New Roman,Bold"DANH MỤC CÁC DỰ ÁN CÓ SỬ DỤNG ĐẤT TRỒNG LÚA, ĐẤT RỪNG PHÒNG HỘ NĂM 2022 THÀNH PHỐ BIÊN HÒA&amp;R
&amp;"Times New Roman,Italic"Đơn vị tính: ha</oddHead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sheetPr>
  <dimension ref="A1:L12"/>
  <sheetViews>
    <sheetView topLeftCell="B1" workbookViewId="0">
      <selection activeCell="S9" sqref="A1:XFD1048576"/>
    </sheetView>
  </sheetViews>
  <sheetFormatPr defaultColWidth="9.140625" defaultRowHeight="12.75" x14ac:dyDescent="0.2"/>
  <cols>
    <col min="1" max="1" width="14.140625" style="746" hidden="1" customWidth="1"/>
    <col min="2" max="2" width="8.140625" style="746" customWidth="1"/>
    <col min="3" max="3" width="23.5703125" style="746" customWidth="1"/>
    <col min="4" max="5" width="9.140625" style="746"/>
    <col min="6" max="6" width="10.5703125" style="746" customWidth="1"/>
    <col min="7" max="7" width="10.140625" style="746" customWidth="1"/>
    <col min="8" max="8" width="65" style="746" customWidth="1"/>
    <col min="9" max="12" width="0" style="746" hidden="1" customWidth="1"/>
    <col min="13" max="16384" width="9.140625" style="746"/>
  </cols>
  <sheetData>
    <row r="1" spans="1:12" ht="14.25" x14ac:dyDescent="0.2">
      <c r="B1" s="747" t="s">
        <v>1326</v>
      </c>
      <c r="C1" s="747"/>
      <c r="D1" s="747"/>
      <c r="E1" s="747"/>
      <c r="F1" s="747"/>
      <c r="G1" s="747"/>
      <c r="H1" s="747"/>
    </row>
    <row r="2" spans="1:12" ht="30" customHeight="1" x14ac:dyDescent="0.2">
      <c r="B2" s="1440" t="s">
        <v>2355</v>
      </c>
      <c r="C2" s="1440"/>
      <c r="D2" s="1440"/>
      <c r="E2" s="1440"/>
      <c r="F2" s="1440"/>
      <c r="G2" s="1440"/>
      <c r="H2" s="1440"/>
    </row>
    <row r="3" spans="1:12" ht="42.75" x14ac:dyDescent="0.2">
      <c r="A3" s="746" t="s">
        <v>2333</v>
      </c>
      <c r="B3" s="748" t="s">
        <v>562</v>
      </c>
      <c r="C3" s="748" t="s">
        <v>176</v>
      </c>
      <c r="D3" s="748" t="s">
        <v>1333</v>
      </c>
      <c r="E3" s="748" t="s">
        <v>1334</v>
      </c>
      <c r="F3" s="749" t="s">
        <v>170</v>
      </c>
      <c r="G3" s="749" t="s">
        <v>1338</v>
      </c>
      <c r="H3" s="748" t="s">
        <v>1335</v>
      </c>
    </row>
    <row r="4" spans="1:12" ht="14.25" x14ac:dyDescent="0.2">
      <c r="B4" s="750"/>
      <c r="C4" s="751" t="s">
        <v>2334</v>
      </c>
      <c r="D4" s="750"/>
      <c r="E4" s="750"/>
      <c r="F4" s="752"/>
      <c r="G4" s="752"/>
      <c r="H4" s="750"/>
    </row>
    <row r="5" spans="1:12" ht="70.5" customHeight="1" x14ac:dyDescent="0.2">
      <c r="A5" s="753" t="s">
        <v>2292</v>
      </c>
      <c r="B5" s="754">
        <v>1</v>
      </c>
      <c r="C5" s="755" t="s">
        <v>2335</v>
      </c>
      <c r="D5" s="756" t="s">
        <v>18</v>
      </c>
      <c r="E5" s="757" t="s">
        <v>146</v>
      </c>
      <c r="F5" s="758">
        <v>49.32</v>
      </c>
      <c r="G5" s="759">
        <v>42.480000000000004</v>
      </c>
      <c r="H5" s="760" t="s">
        <v>2290</v>
      </c>
      <c r="I5" s="761" t="s">
        <v>1351</v>
      </c>
      <c r="J5" s="762" t="s">
        <v>1352</v>
      </c>
      <c r="K5" s="762" t="s">
        <v>1353</v>
      </c>
      <c r="L5" s="746" t="s">
        <v>2337</v>
      </c>
    </row>
    <row r="6" spans="1:12" ht="14.25" x14ac:dyDescent="0.2">
      <c r="A6" s="763"/>
      <c r="B6" s="764"/>
      <c r="C6" s="751" t="s">
        <v>2336</v>
      </c>
      <c r="D6" s="765"/>
      <c r="E6" s="766"/>
      <c r="F6" s="767"/>
      <c r="G6" s="768"/>
      <c r="H6" s="769"/>
      <c r="I6" s="770"/>
      <c r="J6" s="771"/>
      <c r="K6" s="771"/>
    </row>
    <row r="7" spans="1:12" ht="144" customHeight="1" x14ac:dyDescent="0.2">
      <c r="A7" s="772" t="s">
        <v>1573</v>
      </c>
      <c r="B7" s="754">
        <v>2</v>
      </c>
      <c r="C7" s="773" t="s">
        <v>597</v>
      </c>
      <c r="D7" s="765" t="s">
        <v>25</v>
      </c>
      <c r="E7" s="766" t="s">
        <v>107</v>
      </c>
      <c r="F7" s="767">
        <v>0.84</v>
      </c>
      <c r="G7" s="768">
        <v>0.35</v>
      </c>
      <c r="H7" s="769" t="s">
        <v>598</v>
      </c>
      <c r="I7" s="770"/>
      <c r="J7" s="771"/>
      <c r="K7" s="771"/>
    </row>
    <row r="8" spans="1:12" ht="76.5" x14ac:dyDescent="0.2">
      <c r="A8" s="753" t="s">
        <v>1561</v>
      </c>
      <c r="B8" s="754">
        <v>3</v>
      </c>
      <c r="C8" s="755" t="s">
        <v>313</v>
      </c>
      <c r="D8" s="756" t="s">
        <v>16</v>
      </c>
      <c r="E8" s="774" t="s">
        <v>99</v>
      </c>
      <c r="F8" s="775">
        <v>15.59</v>
      </c>
      <c r="G8" s="768">
        <v>0.77</v>
      </c>
      <c r="H8" s="769" t="s">
        <v>599</v>
      </c>
      <c r="I8" s="761" t="s">
        <v>1351</v>
      </c>
      <c r="J8" s="762" t="s">
        <v>1352</v>
      </c>
      <c r="K8" s="762" t="s">
        <v>1353</v>
      </c>
    </row>
    <row r="9" spans="1:12" ht="176.25" customHeight="1" x14ac:dyDescent="0.2">
      <c r="A9" s="753" t="s">
        <v>1575</v>
      </c>
      <c r="B9" s="754">
        <v>4</v>
      </c>
      <c r="C9" s="755" t="s">
        <v>230</v>
      </c>
      <c r="D9" s="756" t="s">
        <v>33</v>
      </c>
      <c r="E9" s="776" t="s">
        <v>99</v>
      </c>
      <c r="F9" s="777">
        <v>1.65</v>
      </c>
      <c r="G9" s="775">
        <v>0.34</v>
      </c>
      <c r="H9" s="769" t="s">
        <v>614</v>
      </c>
      <c r="I9" s="761" t="s">
        <v>1351</v>
      </c>
      <c r="J9" s="762" t="s">
        <v>1356</v>
      </c>
      <c r="K9" s="762" t="s">
        <v>1353</v>
      </c>
    </row>
    <row r="10" spans="1:12" ht="90" customHeight="1" x14ac:dyDescent="0.2">
      <c r="A10" s="753" t="s">
        <v>1577</v>
      </c>
      <c r="B10" s="754">
        <v>5</v>
      </c>
      <c r="C10" s="778" t="s">
        <v>258</v>
      </c>
      <c r="D10" s="756" t="s">
        <v>19</v>
      </c>
      <c r="E10" s="776" t="s">
        <v>146</v>
      </c>
      <c r="F10" s="777">
        <v>0.55000000000000004</v>
      </c>
      <c r="G10" s="759">
        <v>0.06</v>
      </c>
      <c r="H10" s="769" t="s">
        <v>621</v>
      </c>
      <c r="I10" s="761" t="s">
        <v>1351</v>
      </c>
      <c r="J10" s="762" t="s">
        <v>1356</v>
      </c>
      <c r="K10" s="762" t="s">
        <v>1353</v>
      </c>
    </row>
    <row r="11" spans="1:12" ht="84.75" customHeight="1" x14ac:dyDescent="0.2">
      <c r="A11" s="772" t="s">
        <v>1557</v>
      </c>
      <c r="B11" s="754">
        <v>6</v>
      </c>
      <c r="C11" s="778" t="s">
        <v>1553</v>
      </c>
      <c r="D11" s="756" t="s">
        <v>33</v>
      </c>
      <c r="E11" s="776" t="s">
        <v>149</v>
      </c>
      <c r="F11" s="779">
        <v>0.6</v>
      </c>
      <c r="G11" s="759">
        <v>0.6</v>
      </c>
      <c r="H11" s="769" t="s">
        <v>1554</v>
      </c>
      <c r="I11" s="761" t="s">
        <v>1351</v>
      </c>
      <c r="J11" s="762" t="s">
        <v>1356</v>
      </c>
      <c r="K11" s="762" t="s">
        <v>1353</v>
      </c>
    </row>
    <row r="12" spans="1:12" ht="138" customHeight="1" x14ac:dyDescent="0.2">
      <c r="A12" s="772" t="s">
        <v>1491</v>
      </c>
      <c r="B12" s="754">
        <v>7</v>
      </c>
      <c r="C12" s="778" t="s">
        <v>373</v>
      </c>
      <c r="D12" s="756" t="s">
        <v>33</v>
      </c>
      <c r="E12" s="776" t="s">
        <v>99</v>
      </c>
      <c r="F12" s="777">
        <v>1.1000000000000001</v>
      </c>
      <c r="G12" s="759">
        <v>0.13</v>
      </c>
      <c r="H12" s="769" t="s">
        <v>1555</v>
      </c>
      <c r="I12" s="761" t="s">
        <v>1351</v>
      </c>
      <c r="J12" s="762" t="s">
        <v>1356</v>
      </c>
      <c r="K12" s="762" t="s">
        <v>1353</v>
      </c>
    </row>
  </sheetData>
  <autoFilter ref="A3:K3" xr:uid="{00000000-0001-0000-0B00-000000000000}"/>
  <mergeCells count="1">
    <mergeCell ref="B2:H2"/>
  </mergeCells>
  <conditionalFormatting sqref="A5:A7">
    <cfRule type="expression" dxfId="89" priority="3446" stopIfTrue="1">
      <formula>AND(COUNTIF($E$566:$E$65506, A5)+COUNTIF($E$366:$E$552, A5)+COUNTIF($E$552:$E$552, A5)+COUNTIF($E$185:$E$277, A5)+COUNTIF($E$158:$E$183, A5)+COUNTIF($E$344:$E$356, A5)+COUNTIF($E$281:$E$330, A5)+COUNTIF($E$108:$E$154, A5)+COUNTIF($E$2:$E$3, A5)+COUNTIF($E$35:$E$77, A5)+COUNTIF($E$490:$E$492, A5)+COUNTIF(#REF!, A5)+COUNTIF($E$79:$E$106, A5)&gt;1,NOT(ISBLANK(A5)))</formula>
    </cfRule>
    <cfRule type="expression" dxfId="88" priority="3447" stopIfTrue="1">
      <formula>AND(COUNTIF($E$451:$E$552, A5)+COUNTIF(#REF!, A5)+COUNTIF($E$539:$E$539, A5)+COUNTIF($E$460:$E$464, A5)+COUNTIF($E$39:$E$39, A5)+COUNTIF($E$396:$E$396, A5)+COUNTIF($E$483:$E$483, A5)+COUNTIF(#REF!, A5)+COUNTIF(#REF!, A5)+COUNTIF($E$77:$E$77, A5)+COUNTIF($E$369:$E$376, A5)+COUNTIF($E$69:$E$75, A5)+COUNTIF($E$109:$E$111, A5)+COUNTIF($E$158:$E$170, A5)+COUNTIF($E$138:$E$152, A5)+COUNTIF($E$206:$E$212, A5)+COUNTIF($E$47:$E$67, A5)+COUNTIF($E$527:$E$530, A5)+COUNTIF($E$82:$E$106, A5)+COUNTIF($E$214:$E$260, A5)+COUNTIF($E$262:$E$277, A5)+COUNTIF($E$533:$E$533, A5)+COUNTIF($E$535:$E$536, A5)+COUNTIF($E$511:$E$518, A5)+COUNTIF($E$486:$E$509, A5)+COUNTIF($E$522:$E$525, A5)+COUNTIF($E$344:$E$345, A5)+COUNTIF($E$366:$E$367, A5)+COUNTIF($E$410:$E$429, A5)+COUNTIF($E$173:$E$176, A5)+COUNTIF($E$178:$E$183, A5)+COUNTIF($E$473:$E$481, A5)+COUNTIF($E$185:$E$190, A5)+COUNTIF($E$192:$E$201, A5)+COUNTIF($E$113:$E$119, A5)+COUNTIF($E$281:$E$330, A5)+COUNTIF($E$35:$E$36, A5)+COUNTIF($J$8:$J$12, A5)+COUNTIF($E$79:$E$80, A5)&gt;1,NOT(ISBLANK(A5)))</formula>
    </cfRule>
  </conditionalFormatting>
  <conditionalFormatting sqref="A7:A8">
    <cfRule type="expression" dxfId="87" priority="3448" stopIfTrue="1">
      <formula>AND(COUNTIF($D$129:$D$137, A7)+COUNTIF($C$9:$I$9, A7)+COUNTIF($D$13:$D$127, A7)&gt;1,NOT(ISBLANK(A7)))</formula>
    </cfRule>
  </conditionalFormatting>
  <conditionalFormatting sqref="A8:A9">
    <cfRule type="expression" dxfId="86" priority="3449" stopIfTrue="1">
      <formula>AND(COUNTIF($E$576:$E$65506, A8)+COUNTIF($E$376:$E$562, A8)+COUNTIF($E$562:$E$562, A8)+COUNTIF($E$195:$E$287, A8)+COUNTIF($E$168:$E$193, A8)+COUNTIF($E$354:$E$366, A8)+COUNTIF($E$291:$E$340, A8)+COUNTIF($E$118:$E$164, A8)+COUNTIF($E$2:$E$3, A8)+COUNTIF($E$45:$E$87, A8)+COUNTIF($E$500:$E$502, A8)+COUNTIF($E$13:$E$41, A8)+COUNTIF($E$89:$E$116, A8)&gt;1,NOT(ISBLANK(A8)))</formula>
    </cfRule>
    <cfRule type="expression" dxfId="85" priority="3450" stopIfTrue="1">
      <formula>AND(COUNTIF($E$461:$E$562, A8)+COUNTIF(#REF!, A8)+COUNTIF($E$549:$E$549, A8)+COUNTIF($E$470:$E$474, A8)+COUNTIF($E$49:$E$49, A8)+COUNTIF($E$406:$E$406, A8)+COUNTIF($E$493:$E$493, A8)+COUNTIF($E$13:$E$35, A8)+COUNTIF($E$37:$E$38, A8)+COUNTIF($E$87:$E$87, A8)+COUNTIF($E$379:$E$386, A8)+COUNTIF($E$79:$E$85, A8)+COUNTIF($E$119:$E$121, A8)+COUNTIF($E$168:$E$180, A8)+COUNTIF($E$148:$E$162, A8)+COUNTIF($E$216:$E$222, A8)+COUNTIF($E$57:$E$77, A8)+COUNTIF($E$537:$E$540, A8)+COUNTIF($E$92:$E$116, A8)+COUNTIF($E$224:$E$270, A8)+COUNTIF($E$272:$E$287, A8)+COUNTIF($E$543:$E$543, A8)+COUNTIF($E$545:$E$546, A8)+COUNTIF($E$521:$E$528, A8)+COUNTIF($E$496:$E$519, A8)+COUNTIF($E$532:$E$535, A8)+COUNTIF($E$354:$E$355, A8)+COUNTIF($E$376:$E$377, A8)+COUNTIF($E$420:$E$439, A8)+COUNTIF($E$183:$E$186, A8)+COUNTIF($E$188:$E$193, A8)+COUNTIF($E$483:$E$491, A8)+COUNTIF($E$195:$E$200, A8)+COUNTIF($E$202:$E$211, A8)+COUNTIF($E$123:$E$129, A8)+COUNTIF($E$291:$E$340, A8)+COUNTIF($E$45:$E$46, A8)+COUNTIF($J$8:$J$12, A8)+COUNTIF($E$89:$E$90, A8)&gt;1,NOT(ISBLANK(A8)))</formula>
    </cfRule>
  </conditionalFormatting>
  <conditionalFormatting sqref="A9:A12">
    <cfRule type="expression" dxfId="84" priority="3451" stopIfTrue="1">
      <formula>AND(COUNTIF($E$562:$E$65506, A9)+COUNTIF($E$362:$E$548, A9)+COUNTIF($E$548:$E$548, A9)+COUNTIF($E$181:$E$273, A9)+COUNTIF($E$154:$E$179, A9)+COUNTIF($E$340:$E$352, A9)+COUNTIF($E$277:$E$326, A9)+COUNTIF($E$104:$E$150, A9)+COUNTIF($E$2:$E$3, A9)+COUNTIF($E$13:$E$73, A9)+COUNTIF($E$486:$E$488, A9)+COUNTIF(#REF!, A9)+COUNTIF($E$75:$E$102, A9)&gt;1,NOT(ISBLANK(A9)))</formula>
    </cfRule>
    <cfRule type="expression" dxfId="83" priority="3452" stopIfTrue="1">
      <formula>AND(COUNTIF($E$447:$E$548, A9)+COUNTIF(#REF!, A9)+COUNTIF($E$535:$E$535, A9)+COUNTIF($E$456:$E$460, A9)+COUNTIF($E$35:$E$35, A9)+COUNTIF($E$392:$E$392, A9)+COUNTIF($E$479:$E$479, A9)+COUNTIF(#REF!, A9)+COUNTIF(#REF!, A9)+COUNTIF($E$73:$E$73, A9)+COUNTIF($E$365:$E$372, A9)+COUNTIF($E$65:$E$71, A9)+COUNTIF($E$105:$E$107, A9)+COUNTIF($E$154:$E$166, A9)+COUNTIF($E$134:$E$148, A9)+COUNTIF($E$202:$E$208, A9)+COUNTIF($E$43:$E$63, A9)+COUNTIF($E$523:$E$526, A9)+COUNTIF($E$78:$E$102, A9)+COUNTIF($E$210:$E$256, A9)+COUNTIF($E$258:$E$273, A9)+COUNTIF($E$529:$E$529, A9)+COUNTIF($E$531:$E$532, A9)+COUNTIF($E$507:$E$514, A9)+COUNTIF($E$482:$E$505, A9)+COUNTIF($E$518:$E$521, A9)+COUNTIF($E$340:$E$341, A9)+COUNTIF($E$362:$E$363, A9)+COUNTIF($E$406:$E$425, A9)+COUNTIF($E$169:$E$172, A9)+COUNTIF($E$174:$E$179, A9)+COUNTIF($E$469:$E$477, A9)+COUNTIF($E$181:$E$186, A9)+COUNTIF($E$188:$E$197, A9)+COUNTIF($E$109:$E$115, A9)+COUNTIF($E$277:$E$326, A9)+COUNTIF($E$13:$E$14, A9)+COUNTIF($J$8:$J$12, A9)+COUNTIF($E$75:$E$76, A9)&gt;1,NOT(ISBLANK(A9)))</formula>
    </cfRule>
  </conditionalFormatting>
  <pageMargins left="0.70866141732283472" right="0.43307086614173229" top="1.3779527559055118" bottom="0.55118110236220474" header="0.59055118110236227" footer="0.31496062992125984"/>
  <pageSetup paperSize="9" orientation="landscape" r:id="rId1"/>
  <headerFooter>
    <oddHeader xml:space="preserve">&amp;L&amp;"Times New Roman,Bold"&amp;12BIỂU 04c/CH&amp;C
&amp;"Times New Roman,Bold"&amp;12DANH MỤC CÁC DỰ ÁN CÓ SỬ DỤNG ĐẤT TRỒNG LÚA, ĐẤT RỪNG PHÒNG HỘ 
TRONG NĂM 2024 THÀNH PHỐ BIÊN HÒA&amp;R
</oddHeader>
    <oddFooter>&amp;C&amp;"Times New Roman,Regular"&amp;P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2" filterMode="1">
    <tabColor rgb="FFFFFF00"/>
  </sheetPr>
  <dimension ref="A1:AU62"/>
  <sheetViews>
    <sheetView view="pageBreakPreview" zoomScaleNormal="115" zoomScaleSheetLayoutView="100" workbookViewId="0">
      <pane xSplit="5" ySplit="6" topLeftCell="G7" activePane="bottomRight" state="frozen"/>
      <selection activeCell="AF31" sqref="AF31"/>
      <selection pane="topRight" activeCell="AF31" sqref="AF31"/>
      <selection pane="bottomLeft" activeCell="AF31" sqref="AF31"/>
      <selection pane="bottomRight" activeCell="E7" sqref="E7:E59"/>
    </sheetView>
  </sheetViews>
  <sheetFormatPr defaultColWidth="9.140625" defaultRowHeight="20.100000000000001" customHeight="1" x14ac:dyDescent="0.2"/>
  <cols>
    <col min="1" max="1" width="5" style="65" customWidth="1"/>
    <col min="2" max="2" width="20.28515625" style="66" customWidth="1"/>
    <col min="3" max="3" width="5.7109375" style="65" customWidth="1"/>
    <col min="4" max="4" width="9.42578125" style="65" hidden="1" customWidth="1"/>
    <col min="5" max="5" width="8.42578125" style="98" customWidth="1"/>
    <col min="6" max="6" width="8.140625" style="626" hidden="1" customWidth="1"/>
    <col min="7" max="7" width="8.42578125" style="98" customWidth="1"/>
    <col min="8" max="8" width="7" style="98" customWidth="1"/>
    <col min="9" max="9" width="6.28515625" style="99" customWidth="1"/>
    <col min="10" max="10" width="6.7109375" style="99" customWidth="1"/>
    <col min="11" max="11" width="7.140625" style="99" customWidth="1"/>
    <col min="12" max="12" width="8.140625" style="99" customWidth="1"/>
    <col min="13" max="13" width="7.140625" style="99" customWidth="1"/>
    <col min="14" max="21" width="8.28515625" style="99" customWidth="1"/>
    <col min="22" max="22" width="8.7109375" style="26" customWidth="1"/>
    <col min="23" max="27" width="7.85546875" style="26" customWidth="1"/>
    <col min="28" max="31" width="8.28515625" style="26" customWidth="1"/>
    <col min="32" max="36" width="9.140625" style="26"/>
    <col min="37" max="37" width="9.140625" style="65"/>
    <col min="38" max="38" width="29.85546875" style="26" customWidth="1"/>
    <col min="39" max="16384" width="9.140625" style="26"/>
  </cols>
  <sheetData>
    <row r="1" spans="1:47" ht="21" customHeight="1" x14ac:dyDescent="0.2">
      <c r="A1" s="974" t="s">
        <v>1328</v>
      </c>
      <c r="B1" s="159"/>
      <c r="C1" s="159"/>
      <c r="D1" s="159"/>
      <c r="E1" s="1109"/>
      <c r="F1" s="628"/>
      <c r="G1" s="312"/>
      <c r="H1" s="312"/>
      <c r="I1" s="1111"/>
      <c r="J1" s="389"/>
      <c r="K1" s="389"/>
      <c r="L1" s="389"/>
      <c r="M1" s="389"/>
      <c r="N1" s="389"/>
      <c r="O1" s="389"/>
      <c r="P1" s="389"/>
      <c r="Q1" s="389"/>
      <c r="R1" s="389"/>
      <c r="S1" s="389"/>
      <c r="T1" s="389"/>
      <c r="U1" s="389"/>
      <c r="V1" s="389"/>
      <c r="W1" s="389"/>
      <c r="X1" s="389"/>
      <c r="Y1" s="389"/>
      <c r="Z1" s="389"/>
      <c r="AA1" s="389"/>
      <c r="AB1" s="389"/>
      <c r="AC1" s="389"/>
      <c r="AD1" s="389"/>
      <c r="AE1" s="389"/>
    </row>
    <row r="2" spans="1:47" ht="21" customHeight="1" x14ac:dyDescent="0.2">
      <c r="A2" s="1441" t="s">
        <v>3585</v>
      </c>
      <c r="B2" s="1441"/>
      <c r="C2" s="1441"/>
      <c r="D2" s="1420"/>
      <c r="E2" s="1441"/>
      <c r="F2" s="1442"/>
      <c r="G2" s="1441"/>
      <c r="H2" s="1441"/>
      <c r="I2" s="1443"/>
      <c r="J2" s="1441"/>
      <c r="K2" s="1441"/>
      <c r="L2" s="1441"/>
      <c r="M2" s="1441"/>
      <c r="N2" s="1441"/>
      <c r="O2" s="1441"/>
      <c r="P2" s="1441"/>
      <c r="Q2" s="1441"/>
      <c r="R2" s="1441"/>
      <c r="S2" s="1441"/>
      <c r="T2" s="1441"/>
      <c r="U2" s="1441"/>
      <c r="V2" s="1441"/>
      <c r="W2" s="1441"/>
      <c r="X2" s="1441"/>
      <c r="Y2" s="1441"/>
      <c r="Z2" s="1441"/>
      <c r="AA2" s="1441"/>
      <c r="AB2" s="1441"/>
      <c r="AC2" s="1441"/>
      <c r="AD2" s="1441"/>
      <c r="AE2" s="1441"/>
    </row>
    <row r="3" spans="1:47" ht="18" customHeight="1" x14ac:dyDescent="0.2">
      <c r="A3" s="396"/>
      <c r="B3" s="396"/>
      <c r="C3" s="396"/>
      <c r="D3" s="694"/>
      <c r="E3" s="396"/>
      <c r="F3" s="977"/>
      <c r="G3" s="396"/>
      <c r="H3" s="396"/>
      <c r="I3" s="396"/>
      <c r="J3" s="396"/>
      <c r="K3" s="837"/>
      <c r="L3" s="837"/>
      <c r="M3" s="837" t="s">
        <v>0</v>
      </c>
      <c r="N3" s="396"/>
      <c r="O3" s="396"/>
      <c r="P3" s="837"/>
      <c r="Q3" s="837"/>
      <c r="R3" s="396"/>
      <c r="S3" s="837" t="s">
        <v>0</v>
      </c>
      <c r="T3" s="396"/>
      <c r="U3" s="837"/>
      <c r="V3" s="396"/>
      <c r="W3" s="396"/>
      <c r="X3" s="396"/>
      <c r="Y3" s="837" t="s">
        <v>0</v>
      </c>
      <c r="Z3" s="837"/>
      <c r="AA3" s="837"/>
      <c r="AB3" s="396"/>
      <c r="AC3" s="396"/>
      <c r="AD3" s="396"/>
      <c r="AE3" s="837" t="s">
        <v>0</v>
      </c>
    </row>
    <row r="4" spans="1:47" ht="15" customHeight="1" x14ac:dyDescent="0.2">
      <c r="A4" s="1444" t="s">
        <v>562</v>
      </c>
      <c r="B4" s="1444" t="s">
        <v>2</v>
      </c>
      <c r="C4" s="1444" t="s">
        <v>3</v>
      </c>
      <c r="D4" s="1448" t="s">
        <v>2329</v>
      </c>
      <c r="E4" s="1446" t="s">
        <v>2351</v>
      </c>
      <c r="F4" s="978"/>
      <c r="G4" s="1367" t="s">
        <v>515</v>
      </c>
      <c r="H4" s="1368"/>
      <c r="I4" s="1368"/>
      <c r="J4" s="1368"/>
      <c r="K4" s="1368"/>
      <c r="L4" s="1368"/>
      <c r="M4" s="1369"/>
      <c r="N4" s="1367" t="s">
        <v>515</v>
      </c>
      <c r="O4" s="1368"/>
      <c r="P4" s="1368"/>
      <c r="Q4" s="1368"/>
      <c r="R4" s="1368"/>
      <c r="S4" s="1369"/>
      <c r="T4" s="1367" t="s">
        <v>515</v>
      </c>
      <c r="U4" s="1368"/>
      <c r="V4" s="1368"/>
      <c r="W4" s="1368"/>
      <c r="X4" s="1368"/>
      <c r="Y4" s="1369"/>
      <c r="Z4" s="1367" t="s">
        <v>515</v>
      </c>
      <c r="AA4" s="1368"/>
      <c r="AB4" s="1368"/>
      <c r="AC4" s="1368"/>
      <c r="AD4" s="1368"/>
      <c r="AE4" s="1369"/>
    </row>
    <row r="5" spans="1:47" ht="100.5" customHeight="1" x14ac:dyDescent="0.2">
      <c r="A5" s="1445"/>
      <c r="B5" s="1445"/>
      <c r="C5" s="1445"/>
      <c r="D5" s="1449"/>
      <c r="E5" s="1447"/>
      <c r="F5" s="979"/>
      <c r="G5" s="838" t="s">
        <v>6</v>
      </c>
      <c r="H5" s="838" t="s">
        <v>7</v>
      </c>
      <c r="I5" s="1112" t="s">
        <v>8</v>
      </c>
      <c r="J5" s="838" t="s">
        <v>9</v>
      </c>
      <c r="K5" s="838" t="s">
        <v>10</v>
      </c>
      <c r="L5" s="838" t="s">
        <v>11</v>
      </c>
      <c r="M5" s="838" t="s">
        <v>12</v>
      </c>
      <c r="N5" s="838" t="s">
        <v>13</v>
      </c>
      <c r="O5" s="838" t="s">
        <v>15</v>
      </c>
      <c r="P5" s="838" t="s">
        <v>16</v>
      </c>
      <c r="Q5" s="838" t="s">
        <v>17</v>
      </c>
      <c r="R5" s="838" t="s">
        <v>18</v>
      </c>
      <c r="S5" s="838" t="s">
        <v>19</v>
      </c>
      <c r="T5" s="838" t="s">
        <v>21</v>
      </c>
      <c r="U5" s="838" t="s">
        <v>23</v>
      </c>
      <c r="V5" s="838" t="s">
        <v>24</v>
      </c>
      <c r="W5" s="838" t="s">
        <v>25</v>
      </c>
      <c r="X5" s="838" t="s">
        <v>26</v>
      </c>
      <c r="Y5" s="838" t="s">
        <v>27</v>
      </c>
      <c r="Z5" s="838" t="s">
        <v>28</v>
      </c>
      <c r="AA5" s="838" t="s">
        <v>29</v>
      </c>
      <c r="AB5" s="838" t="s">
        <v>31</v>
      </c>
      <c r="AC5" s="838" t="s">
        <v>33</v>
      </c>
      <c r="AD5" s="838" t="s">
        <v>34</v>
      </c>
      <c r="AE5" s="838" t="s">
        <v>35</v>
      </c>
      <c r="AF5" s="66"/>
      <c r="AG5" s="66"/>
      <c r="AK5" s="65" t="s">
        <v>2319</v>
      </c>
      <c r="AL5" s="26" t="s">
        <v>2330</v>
      </c>
      <c r="AU5" s="26" t="s">
        <v>1383</v>
      </c>
    </row>
    <row r="6" spans="1:47" s="612" customFormat="1" ht="20.25" customHeight="1" x14ac:dyDescent="0.2">
      <c r="A6" s="1105" t="s">
        <v>516</v>
      </c>
      <c r="B6" s="1083" t="s">
        <v>517</v>
      </c>
      <c r="C6" s="1083" t="s">
        <v>518</v>
      </c>
      <c r="D6" s="718">
        <v>-4</v>
      </c>
      <c r="E6" s="841" t="s">
        <v>3588</v>
      </c>
      <c r="F6" s="629"/>
      <c r="G6" s="841">
        <v>-5</v>
      </c>
      <c r="H6" s="841">
        <f>G6-1</f>
        <v>-6</v>
      </c>
      <c r="I6" s="841">
        <f t="shared" ref="I6:N6" si="0">H6-1</f>
        <v>-7</v>
      </c>
      <c r="J6" s="841">
        <f t="shared" si="0"/>
        <v>-8</v>
      </c>
      <c r="K6" s="841">
        <f t="shared" si="0"/>
        <v>-9</v>
      </c>
      <c r="L6" s="841">
        <f t="shared" si="0"/>
        <v>-10</v>
      </c>
      <c r="M6" s="841">
        <f t="shared" si="0"/>
        <v>-11</v>
      </c>
      <c r="N6" s="841">
        <f t="shared" si="0"/>
        <v>-12</v>
      </c>
      <c r="O6" s="841">
        <f t="shared" ref="O6" si="1">N6-1</f>
        <v>-13</v>
      </c>
      <c r="P6" s="841">
        <f t="shared" ref="P6" si="2">O6-1</f>
        <v>-14</v>
      </c>
      <c r="Q6" s="841">
        <f t="shared" ref="Q6" si="3">P6-1</f>
        <v>-15</v>
      </c>
      <c r="R6" s="841">
        <f t="shared" ref="R6" si="4">Q6-1</f>
        <v>-16</v>
      </c>
      <c r="S6" s="841">
        <f t="shared" ref="S6" si="5">R6-1</f>
        <v>-17</v>
      </c>
      <c r="T6" s="841">
        <f t="shared" ref="T6" si="6">S6-1</f>
        <v>-18</v>
      </c>
      <c r="U6" s="841">
        <f t="shared" ref="U6" si="7">T6-1</f>
        <v>-19</v>
      </c>
      <c r="V6" s="841">
        <f t="shared" ref="V6" si="8">U6-1</f>
        <v>-20</v>
      </c>
      <c r="W6" s="841">
        <f t="shared" ref="W6" si="9">V6-1</f>
        <v>-21</v>
      </c>
      <c r="X6" s="841">
        <f t="shared" ref="X6" si="10">W6-1</f>
        <v>-22</v>
      </c>
      <c r="Y6" s="841">
        <f t="shared" ref="Y6" si="11">X6-1</f>
        <v>-23</v>
      </c>
      <c r="Z6" s="841">
        <f t="shared" ref="Z6" si="12">Y6-1</f>
        <v>-24</v>
      </c>
      <c r="AA6" s="841">
        <f t="shared" ref="AA6" si="13">Z6-1</f>
        <v>-25</v>
      </c>
      <c r="AB6" s="841">
        <f t="shared" ref="AB6" si="14">AA6-1</f>
        <v>-26</v>
      </c>
      <c r="AC6" s="841">
        <f t="shared" ref="AC6" si="15">AB6-1</f>
        <v>-27</v>
      </c>
      <c r="AD6" s="841">
        <f t="shared" ref="AD6" si="16">AC6-1</f>
        <v>-28</v>
      </c>
      <c r="AE6" s="841">
        <f t="shared" ref="AE6" si="17">AD6-1</f>
        <v>-29</v>
      </c>
      <c r="AK6" s="659" t="s">
        <v>2319</v>
      </c>
    </row>
    <row r="7" spans="1:47" ht="20.100000000000001" customHeight="1" x14ac:dyDescent="0.2">
      <c r="A7" s="1106">
        <v>1</v>
      </c>
      <c r="B7" s="1107" t="s">
        <v>38</v>
      </c>
      <c r="C7" s="1106" t="s">
        <v>39</v>
      </c>
      <c r="D7" s="719">
        <v>414.28609999999992</v>
      </c>
      <c r="E7" s="1110">
        <v>584.57319999999993</v>
      </c>
      <c r="F7" s="980">
        <v>0</v>
      </c>
      <c r="G7" s="1110">
        <v>8.2245000000000008</v>
      </c>
      <c r="H7" s="1113">
        <v>0.84</v>
      </c>
      <c r="I7" s="1113">
        <v>0.03</v>
      </c>
      <c r="J7" s="1113">
        <v>4.0845000000000002</v>
      </c>
      <c r="K7" s="1113">
        <v>27.25</v>
      </c>
      <c r="L7" s="1113">
        <v>263.08240000000001</v>
      </c>
      <c r="M7" s="1113">
        <v>2.4996</v>
      </c>
      <c r="N7" s="1113">
        <v>1.5003000000000002</v>
      </c>
      <c r="O7" s="1113">
        <v>46.258400000000002</v>
      </c>
      <c r="P7" s="1113">
        <v>12.4894</v>
      </c>
      <c r="Q7" s="1113">
        <v>0.2</v>
      </c>
      <c r="R7" s="1113">
        <v>76.940000000000026</v>
      </c>
      <c r="S7" s="1113">
        <v>1.0500000000000003</v>
      </c>
      <c r="T7" s="1113">
        <v>7.3583000000000007</v>
      </c>
      <c r="U7" s="1113">
        <v>66.05</v>
      </c>
      <c r="V7" s="1113">
        <v>3.8738000000000001</v>
      </c>
      <c r="W7" s="1113">
        <v>0.3</v>
      </c>
      <c r="X7" s="1113">
        <v>1.31</v>
      </c>
      <c r="Y7" s="1113">
        <v>0.76579999999999993</v>
      </c>
      <c r="Z7" s="1113">
        <v>3.33</v>
      </c>
      <c r="AA7" s="1113">
        <v>0</v>
      </c>
      <c r="AB7" s="1113">
        <v>3.9522000000000004</v>
      </c>
      <c r="AC7" s="1113">
        <v>44.481499999999997</v>
      </c>
      <c r="AD7" s="1113">
        <v>4.8486000000000002</v>
      </c>
      <c r="AE7" s="1113">
        <v>3.0638999999999998</v>
      </c>
      <c r="AF7" s="553">
        <f>SUM(G7:AE7)-E7</f>
        <v>-0.79000000000007731</v>
      </c>
      <c r="AK7" s="659" t="s">
        <v>2319</v>
      </c>
      <c r="AL7" s="26" t="s">
        <v>38</v>
      </c>
    </row>
    <row r="8" spans="1:47" ht="20.100000000000001" customHeight="1" x14ac:dyDescent="0.2">
      <c r="A8" s="1039"/>
      <c r="B8" s="1108" t="s">
        <v>97</v>
      </c>
      <c r="C8" s="1039"/>
      <c r="D8" s="976"/>
      <c r="E8" s="1045"/>
      <c r="F8" s="631"/>
      <c r="G8" s="1045"/>
      <c r="H8" s="1114"/>
      <c r="I8" s="1114"/>
      <c r="J8" s="1114"/>
      <c r="K8" s="1114"/>
      <c r="L8" s="1114"/>
      <c r="M8" s="1114"/>
      <c r="N8" s="1114"/>
      <c r="O8" s="1114"/>
      <c r="P8" s="1114"/>
      <c r="Q8" s="1114"/>
      <c r="R8" s="1114"/>
      <c r="S8" s="1114"/>
      <c r="T8" s="1114"/>
      <c r="U8" s="1114"/>
      <c r="V8" s="1114"/>
      <c r="W8" s="1114"/>
      <c r="X8" s="1114"/>
      <c r="Y8" s="1114"/>
      <c r="Z8" s="1114"/>
      <c r="AA8" s="1114"/>
      <c r="AB8" s="1114"/>
      <c r="AC8" s="1114"/>
      <c r="AD8" s="1114"/>
      <c r="AE8" s="1114"/>
      <c r="AF8" s="553"/>
      <c r="AK8" s="659" t="s">
        <v>2319</v>
      </c>
    </row>
    <row r="9" spans="1:47" ht="20.100000000000001" customHeight="1" x14ac:dyDescent="0.2">
      <c r="A9" s="1040" t="s">
        <v>40</v>
      </c>
      <c r="B9" s="1041" t="s">
        <v>41</v>
      </c>
      <c r="C9" s="1040" t="s">
        <v>42</v>
      </c>
      <c r="D9" s="720">
        <v>152.3271</v>
      </c>
      <c r="E9" s="72">
        <v>205.27889999999999</v>
      </c>
      <c r="F9" s="635">
        <v>0</v>
      </c>
      <c r="G9" s="406">
        <v>0.14000000000000001</v>
      </c>
      <c r="H9" s="406">
        <v>0.57999999999999996</v>
      </c>
      <c r="I9" s="406">
        <v>0</v>
      </c>
      <c r="J9" s="406">
        <v>0.40920000000000001</v>
      </c>
      <c r="K9" s="406">
        <v>4.07</v>
      </c>
      <c r="L9" s="406">
        <v>144.57000000000002</v>
      </c>
      <c r="M9" s="406">
        <v>0</v>
      </c>
      <c r="N9" s="406">
        <v>1.085</v>
      </c>
      <c r="O9" s="406">
        <v>0.02</v>
      </c>
      <c r="P9" s="406">
        <v>1.0606</v>
      </c>
      <c r="Q9" s="406">
        <v>0</v>
      </c>
      <c r="R9" s="406">
        <v>43.040000000000006</v>
      </c>
      <c r="S9" s="406">
        <v>0.14000000000000001</v>
      </c>
      <c r="T9" s="406">
        <v>0</v>
      </c>
      <c r="U9" s="406">
        <v>0</v>
      </c>
      <c r="V9" s="406">
        <v>0</v>
      </c>
      <c r="W9" s="406">
        <v>0</v>
      </c>
      <c r="X9" s="406">
        <v>0</v>
      </c>
      <c r="Y9" s="406">
        <v>0</v>
      </c>
      <c r="Z9" s="406">
        <v>0</v>
      </c>
      <c r="AA9" s="406">
        <v>0</v>
      </c>
      <c r="AB9" s="406">
        <v>0.30860000000000004</v>
      </c>
      <c r="AC9" s="406">
        <v>8.9212000000000025</v>
      </c>
      <c r="AD9" s="406">
        <v>0</v>
      </c>
      <c r="AE9" s="406">
        <v>0.14429999999999998</v>
      </c>
      <c r="AF9" s="553">
        <f t="shared" ref="AF9:AF19" si="18">SUM(G9:AE9)-E9</f>
        <v>-0.78999999999999204</v>
      </c>
      <c r="AK9" s="659" t="s">
        <v>2319</v>
      </c>
      <c r="AL9" s="26" t="s">
        <v>41</v>
      </c>
    </row>
    <row r="10" spans="1:47" ht="29.25" customHeight="1" x14ac:dyDescent="0.2">
      <c r="A10" s="1042"/>
      <c r="B10" s="897" t="s">
        <v>43</v>
      </c>
      <c r="C10" s="1042" t="s">
        <v>44</v>
      </c>
      <c r="D10" s="721">
        <v>19.349299999999999</v>
      </c>
      <c r="E10" s="76">
        <v>42.755699999999997</v>
      </c>
      <c r="F10" s="981">
        <v>0</v>
      </c>
      <c r="G10" s="1115">
        <v>0.14000000000000001</v>
      </c>
      <c r="H10" s="1115">
        <v>0.5</v>
      </c>
      <c r="I10" s="1115">
        <v>0</v>
      </c>
      <c r="J10" s="1115">
        <v>0.06</v>
      </c>
      <c r="K10" s="1115">
        <v>0.49</v>
      </c>
      <c r="L10" s="1115">
        <v>14.91</v>
      </c>
      <c r="M10" s="1115">
        <v>0</v>
      </c>
      <c r="N10" s="1115">
        <v>0.32120000000000004</v>
      </c>
      <c r="O10" s="1115">
        <v>0</v>
      </c>
      <c r="P10" s="1115">
        <v>0.3619</v>
      </c>
      <c r="Q10" s="1115">
        <v>0</v>
      </c>
      <c r="R10" s="1115">
        <v>16.669999999999998</v>
      </c>
      <c r="S10" s="1115">
        <v>0.27</v>
      </c>
      <c r="T10" s="1115">
        <v>0</v>
      </c>
      <c r="U10" s="1115">
        <v>0.1</v>
      </c>
      <c r="V10" s="1115">
        <v>0</v>
      </c>
      <c r="W10" s="1115">
        <v>0</v>
      </c>
      <c r="X10" s="1115">
        <v>0</v>
      </c>
      <c r="Y10" s="1115">
        <v>0</v>
      </c>
      <c r="Z10" s="1115">
        <v>0</v>
      </c>
      <c r="AA10" s="1115">
        <v>0</v>
      </c>
      <c r="AB10" s="1115">
        <v>0.30860000000000004</v>
      </c>
      <c r="AC10" s="1115">
        <v>7.9945000000000013</v>
      </c>
      <c r="AD10" s="1115">
        <v>0.56000000000000005</v>
      </c>
      <c r="AE10" s="1115">
        <v>6.9500000000000006E-2</v>
      </c>
      <c r="AF10" s="553">
        <f t="shared" si="18"/>
        <v>0</v>
      </c>
      <c r="AK10" s="659" t="s">
        <v>2319</v>
      </c>
      <c r="AL10" s="26" t="s">
        <v>43</v>
      </c>
    </row>
    <row r="11" spans="1:47" s="89" customFormat="1" ht="18" hidden="1" customHeight="1" x14ac:dyDescent="0.2">
      <c r="A11" s="73"/>
      <c r="B11" s="74" t="s">
        <v>661</v>
      </c>
      <c r="C11" s="69" t="s">
        <v>46</v>
      </c>
      <c r="D11" s="71">
        <v>132.9778</v>
      </c>
      <c r="E11" s="76">
        <v>162.5232</v>
      </c>
      <c r="F11" s="76">
        <v>0</v>
      </c>
      <c r="G11" s="76">
        <v>0</v>
      </c>
      <c r="H11" s="76">
        <v>0.08</v>
      </c>
      <c r="I11" s="76">
        <v>0</v>
      </c>
      <c r="J11" s="76">
        <v>0.34920000000000001</v>
      </c>
      <c r="K11" s="76">
        <v>3.58</v>
      </c>
      <c r="L11" s="76">
        <v>129.66</v>
      </c>
      <c r="M11" s="76">
        <v>0</v>
      </c>
      <c r="N11" s="76">
        <v>0.76380000000000003</v>
      </c>
      <c r="O11" s="76">
        <v>0.02</v>
      </c>
      <c r="P11" s="76">
        <v>0.69869999999999999</v>
      </c>
      <c r="Q11" s="76">
        <v>0</v>
      </c>
      <c r="R11" s="76">
        <v>26.37</v>
      </c>
      <c r="S11" s="76">
        <v>0</v>
      </c>
      <c r="T11" s="76">
        <v>0</v>
      </c>
      <c r="U11" s="76">
        <v>0</v>
      </c>
      <c r="V11" s="76">
        <v>0</v>
      </c>
      <c r="W11" s="76">
        <v>0</v>
      </c>
      <c r="X11" s="76">
        <v>0</v>
      </c>
      <c r="Y11" s="76">
        <v>0</v>
      </c>
      <c r="Z11" s="76">
        <v>0</v>
      </c>
      <c r="AA11" s="76">
        <v>0</v>
      </c>
      <c r="AB11" s="76">
        <v>0</v>
      </c>
      <c r="AC11" s="76">
        <v>0.92669999999999997</v>
      </c>
      <c r="AD11" s="76">
        <v>0</v>
      </c>
      <c r="AE11" s="76">
        <v>7.4799999999999991E-2</v>
      </c>
      <c r="AF11" s="553">
        <f t="shared" si="18"/>
        <v>0</v>
      </c>
      <c r="AK11" s="660"/>
      <c r="AL11" s="26" t="s">
        <v>661</v>
      </c>
    </row>
    <row r="12" spans="1:47" ht="32.25" customHeight="1" x14ac:dyDescent="0.2">
      <c r="A12" s="1040" t="s">
        <v>47</v>
      </c>
      <c r="B12" s="1041" t="s">
        <v>48</v>
      </c>
      <c r="C12" s="1040" t="s">
        <v>49</v>
      </c>
      <c r="D12" s="720">
        <v>81.608699999999999</v>
      </c>
      <c r="E12" s="72">
        <v>133.02170000000001</v>
      </c>
      <c r="F12" s="635">
        <v>0</v>
      </c>
      <c r="G12" s="406">
        <v>4.0876999999999999</v>
      </c>
      <c r="H12" s="406">
        <v>0.18</v>
      </c>
      <c r="I12" s="406">
        <v>0</v>
      </c>
      <c r="J12" s="406">
        <v>1.8149999999999999</v>
      </c>
      <c r="K12" s="406">
        <v>8.17</v>
      </c>
      <c r="L12" s="406">
        <v>23.36</v>
      </c>
      <c r="M12" s="406">
        <v>1.6119000000000001</v>
      </c>
      <c r="N12" s="406">
        <v>0.1826000000000001</v>
      </c>
      <c r="O12" s="406">
        <v>11.319999999999999</v>
      </c>
      <c r="P12" s="406">
        <v>1.8069999999999997</v>
      </c>
      <c r="Q12" s="406">
        <v>0.2</v>
      </c>
      <c r="R12" s="406">
        <v>13.110000000000001</v>
      </c>
      <c r="S12" s="406">
        <v>0.59000000000000008</v>
      </c>
      <c r="T12" s="406">
        <v>3.8738000000000001</v>
      </c>
      <c r="U12" s="406">
        <v>35.14</v>
      </c>
      <c r="V12" s="406">
        <v>2.5356000000000001</v>
      </c>
      <c r="W12" s="406">
        <v>0</v>
      </c>
      <c r="X12" s="406">
        <v>0.49</v>
      </c>
      <c r="Y12" s="406">
        <v>5.7500000000000002E-2</v>
      </c>
      <c r="Z12" s="406">
        <v>2.1799999999999997</v>
      </c>
      <c r="AA12" s="406">
        <v>0</v>
      </c>
      <c r="AB12" s="406">
        <v>0.8</v>
      </c>
      <c r="AC12" s="406">
        <v>18.719799999999999</v>
      </c>
      <c r="AD12" s="406">
        <v>2.5411999999999999</v>
      </c>
      <c r="AE12" s="406">
        <v>0.24960000000000002</v>
      </c>
      <c r="AF12" s="553">
        <f t="shared" si="18"/>
        <v>0</v>
      </c>
      <c r="AK12" s="659" t="s">
        <v>2319</v>
      </c>
      <c r="AL12" s="26" t="s">
        <v>48</v>
      </c>
    </row>
    <row r="13" spans="1:47" ht="20.100000000000001" customHeight="1" x14ac:dyDescent="0.2">
      <c r="A13" s="1040" t="s">
        <v>50</v>
      </c>
      <c r="B13" s="1041" t="s">
        <v>51</v>
      </c>
      <c r="C13" s="1040" t="s">
        <v>52</v>
      </c>
      <c r="D13" s="720">
        <v>136.56209999999996</v>
      </c>
      <c r="E13" s="72">
        <v>171.03109999999995</v>
      </c>
      <c r="F13" s="635">
        <v>0</v>
      </c>
      <c r="G13" s="406">
        <v>2.1241000000000003</v>
      </c>
      <c r="H13" s="406">
        <v>0.08</v>
      </c>
      <c r="I13" s="406">
        <v>0.03</v>
      </c>
      <c r="J13" s="406">
        <v>1.8151999999999999</v>
      </c>
      <c r="K13" s="406">
        <v>14.959999999999999</v>
      </c>
      <c r="L13" s="406">
        <v>59.69</v>
      </c>
      <c r="M13" s="406">
        <v>0.88</v>
      </c>
      <c r="N13" s="406">
        <v>0.23270000000000002</v>
      </c>
      <c r="O13" s="406">
        <v>5.1599999999999993</v>
      </c>
      <c r="P13" s="406">
        <v>6.6182999999999987</v>
      </c>
      <c r="Q13" s="406">
        <v>0</v>
      </c>
      <c r="R13" s="406">
        <v>20.360000000000003</v>
      </c>
      <c r="S13" s="406">
        <v>0.32</v>
      </c>
      <c r="T13" s="406">
        <v>2.3400000000000003</v>
      </c>
      <c r="U13" s="406">
        <v>29.86</v>
      </c>
      <c r="V13" s="406">
        <v>0.64</v>
      </c>
      <c r="W13" s="406">
        <v>0.3</v>
      </c>
      <c r="X13" s="406">
        <v>0.82</v>
      </c>
      <c r="Y13" s="406">
        <v>0.65999999999999992</v>
      </c>
      <c r="Z13" s="406">
        <v>0.74</v>
      </c>
      <c r="AA13" s="406">
        <v>0</v>
      </c>
      <c r="AB13" s="406">
        <v>2.7301000000000002</v>
      </c>
      <c r="AC13" s="406">
        <v>16.0137</v>
      </c>
      <c r="AD13" s="406">
        <v>2.097</v>
      </c>
      <c r="AE13" s="406">
        <v>2.56</v>
      </c>
      <c r="AF13" s="553">
        <f t="shared" si="18"/>
        <v>0</v>
      </c>
      <c r="AK13" s="659" t="s">
        <v>2319</v>
      </c>
      <c r="AL13" s="26" t="s">
        <v>51</v>
      </c>
    </row>
    <row r="14" spans="1:47" ht="20.100000000000001" hidden="1" customHeight="1" x14ac:dyDescent="0.2">
      <c r="A14" s="69" t="s">
        <v>53</v>
      </c>
      <c r="B14" s="70" t="s">
        <v>54</v>
      </c>
      <c r="C14" s="69" t="s">
        <v>55</v>
      </c>
      <c r="D14" s="71">
        <v>0</v>
      </c>
      <c r="E14" s="72">
        <v>0</v>
      </c>
      <c r="F14" s="72">
        <v>0</v>
      </c>
      <c r="G14" s="160">
        <v>0</v>
      </c>
      <c r="H14" s="160">
        <v>0</v>
      </c>
      <c r="I14" s="160">
        <v>0</v>
      </c>
      <c r="J14" s="160">
        <v>0</v>
      </c>
      <c r="K14" s="160">
        <v>0</v>
      </c>
      <c r="L14" s="160">
        <v>0</v>
      </c>
      <c r="M14" s="160">
        <v>0</v>
      </c>
      <c r="N14" s="160">
        <v>0</v>
      </c>
      <c r="O14" s="160">
        <v>0</v>
      </c>
      <c r="P14" s="160">
        <v>0</v>
      </c>
      <c r="Q14" s="160">
        <v>0</v>
      </c>
      <c r="R14" s="160">
        <v>0</v>
      </c>
      <c r="S14" s="160">
        <v>0</v>
      </c>
      <c r="T14" s="160">
        <v>0</v>
      </c>
      <c r="U14" s="160">
        <v>0</v>
      </c>
      <c r="V14" s="160">
        <v>0</v>
      </c>
      <c r="W14" s="160">
        <v>0</v>
      </c>
      <c r="X14" s="160">
        <v>0</v>
      </c>
      <c r="Y14" s="160">
        <v>0</v>
      </c>
      <c r="Z14" s="160">
        <v>0</v>
      </c>
      <c r="AA14" s="160">
        <v>0</v>
      </c>
      <c r="AB14" s="160">
        <v>0</v>
      </c>
      <c r="AC14" s="160">
        <v>0</v>
      </c>
      <c r="AD14" s="160">
        <v>0</v>
      </c>
      <c r="AE14" s="160">
        <v>0</v>
      </c>
      <c r="AF14" s="553">
        <f t="shared" si="18"/>
        <v>0</v>
      </c>
      <c r="AK14" s="26"/>
      <c r="AL14" s="26" t="s">
        <v>54</v>
      </c>
    </row>
    <row r="15" spans="1:47" ht="17.25" hidden="1" customHeight="1" x14ac:dyDescent="0.2">
      <c r="A15" s="69" t="s">
        <v>56</v>
      </c>
      <c r="B15" s="70" t="s">
        <v>57</v>
      </c>
      <c r="C15" s="69" t="s">
        <v>58</v>
      </c>
      <c r="D15" s="80">
        <v>0</v>
      </c>
      <c r="E15" s="72">
        <v>0</v>
      </c>
      <c r="F15" s="72">
        <v>0</v>
      </c>
      <c r="G15" s="72">
        <v>0</v>
      </c>
      <c r="H15" s="72">
        <v>0</v>
      </c>
      <c r="I15" s="72">
        <v>0</v>
      </c>
      <c r="J15" s="72">
        <v>0</v>
      </c>
      <c r="K15" s="72">
        <v>0</v>
      </c>
      <c r="L15" s="72">
        <v>0</v>
      </c>
      <c r="M15" s="72">
        <v>0</v>
      </c>
      <c r="N15" s="72">
        <v>0</v>
      </c>
      <c r="O15" s="72">
        <v>0</v>
      </c>
      <c r="P15" s="72">
        <v>0</v>
      </c>
      <c r="Q15" s="72">
        <v>0</v>
      </c>
      <c r="R15" s="72">
        <v>0</v>
      </c>
      <c r="S15" s="72">
        <v>0</v>
      </c>
      <c r="T15" s="72">
        <v>0</v>
      </c>
      <c r="U15" s="72">
        <v>0</v>
      </c>
      <c r="V15" s="72">
        <v>0</v>
      </c>
      <c r="W15" s="72">
        <v>0</v>
      </c>
      <c r="X15" s="72">
        <v>0</v>
      </c>
      <c r="Y15" s="72">
        <v>0</v>
      </c>
      <c r="Z15" s="72">
        <v>0</v>
      </c>
      <c r="AA15" s="72">
        <v>0</v>
      </c>
      <c r="AB15" s="72">
        <v>0</v>
      </c>
      <c r="AC15" s="72">
        <v>0</v>
      </c>
      <c r="AD15" s="72">
        <v>0</v>
      </c>
      <c r="AE15" s="72">
        <v>0</v>
      </c>
      <c r="AF15" s="553">
        <f t="shared" si="18"/>
        <v>0</v>
      </c>
      <c r="AK15" s="26"/>
      <c r="AL15" s="26" t="s">
        <v>57</v>
      </c>
    </row>
    <row r="16" spans="1:47" ht="20.100000000000001" customHeight="1" x14ac:dyDescent="0.2">
      <c r="A16" s="1040" t="s">
        <v>53</v>
      </c>
      <c r="B16" s="1041" t="s">
        <v>60</v>
      </c>
      <c r="C16" s="1040" t="s">
        <v>61</v>
      </c>
      <c r="D16" s="720">
        <v>9.0000000000000011E-2</v>
      </c>
      <c r="E16" s="72">
        <v>29.748100000000001</v>
      </c>
      <c r="F16" s="635">
        <v>0</v>
      </c>
      <c r="G16" s="406">
        <v>0</v>
      </c>
      <c r="H16" s="406">
        <v>0</v>
      </c>
      <c r="I16" s="406">
        <v>0</v>
      </c>
      <c r="J16" s="406">
        <v>0</v>
      </c>
      <c r="K16" s="406">
        <v>0</v>
      </c>
      <c r="L16" s="406">
        <v>0</v>
      </c>
      <c r="M16" s="406">
        <v>7.7000000000000002E-3</v>
      </c>
      <c r="N16" s="406">
        <v>0</v>
      </c>
      <c r="O16" s="406">
        <v>29.6</v>
      </c>
      <c r="P16" s="406">
        <v>0</v>
      </c>
      <c r="Q16" s="406">
        <v>0</v>
      </c>
      <c r="R16" s="406">
        <v>9.0000000000000011E-2</v>
      </c>
      <c r="S16" s="406">
        <v>0</v>
      </c>
      <c r="T16" s="406">
        <v>0</v>
      </c>
      <c r="U16" s="406">
        <v>0.03</v>
      </c>
      <c r="V16" s="406">
        <v>0</v>
      </c>
      <c r="W16" s="406">
        <v>0</v>
      </c>
      <c r="X16" s="406">
        <v>0</v>
      </c>
      <c r="Y16" s="406">
        <v>0</v>
      </c>
      <c r="Z16" s="406">
        <v>0</v>
      </c>
      <c r="AA16" s="406">
        <v>0</v>
      </c>
      <c r="AB16" s="406">
        <v>0</v>
      </c>
      <c r="AC16" s="406">
        <v>0</v>
      </c>
      <c r="AD16" s="406">
        <v>2.0399999999999998E-2</v>
      </c>
      <c r="AE16" s="406">
        <v>0</v>
      </c>
      <c r="AF16" s="553">
        <f t="shared" si="18"/>
        <v>0</v>
      </c>
      <c r="AK16" s="659" t="s">
        <v>2319</v>
      </c>
      <c r="AL16" s="26" t="s">
        <v>60</v>
      </c>
    </row>
    <row r="17" spans="1:38" s="77" customFormat="1" ht="20.100000000000001" customHeight="1" x14ac:dyDescent="0.2">
      <c r="A17" s="1040" t="s">
        <v>56</v>
      </c>
      <c r="B17" s="1041" t="s">
        <v>62</v>
      </c>
      <c r="C17" s="1040" t="s">
        <v>63</v>
      </c>
      <c r="D17" s="720">
        <v>43.6982</v>
      </c>
      <c r="E17" s="72">
        <v>45.493400000000001</v>
      </c>
      <c r="F17" s="635">
        <v>0</v>
      </c>
      <c r="G17" s="406">
        <v>1.8727</v>
      </c>
      <c r="H17" s="406">
        <v>0</v>
      </c>
      <c r="I17" s="406">
        <v>0</v>
      </c>
      <c r="J17" s="406">
        <v>4.5100000000000001E-2</v>
      </c>
      <c r="K17" s="406">
        <v>0.05</v>
      </c>
      <c r="L17" s="406">
        <v>35.462400000000002</v>
      </c>
      <c r="M17" s="406">
        <v>0</v>
      </c>
      <c r="N17" s="406">
        <v>0</v>
      </c>
      <c r="O17" s="406">
        <v>0.15839999999999999</v>
      </c>
      <c r="P17" s="406">
        <v>3.0035000000000003</v>
      </c>
      <c r="Q17" s="406">
        <v>0</v>
      </c>
      <c r="R17" s="406">
        <v>0.33999999999999997</v>
      </c>
      <c r="S17" s="406">
        <v>0</v>
      </c>
      <c r="T17" s="406">
        <v>1.1445000000000001</v>
      </c>
      <c r="U17" s="406">
        <v>1.02</v>
      </c>
      <c r="V17" s="406">
        <v>0.69820000000000004</v>
      </c>
      <c r="W17" s="406">
        <v>0</v>
      </c>
      <c r="X17" s="406">
        <v>0</v>
      </c>
      <c r="Y17" s="406">
        <v>4.8299999999999996E-2</v>
      </c>
      <c r="Z17" s="406">
        <v>0.41000000000000003</v>
      </c>
      <c r="AA17" s="406">
        <v>0</v>
      </c>
      <c r="AB17" s="406">
        <v>0.1135</v>
      </c>
      <c r="AC17" s="406">
        <v>0.82679999999999998</v>
      </c>
      <c r="AD17" s="406">
        <v>0.19</v>
      </c>
      <c r="AE17" s="406">
        <v>0.11</v>
      </c>
      <c r="AF17" s="553">
        <f t="shared" si="18"/>
        <v>0</v>
      </c>
      <c r="AK17" s="659" t="s">
        <v>2319</v>
      </c>
      <c r="AL17" s="26" t="s">
        <v>62</v>
      </c>
    </row>
    <row r="18" spans="1:38" ht="18" hidden="1" customHeight="1" x14ac:dyDescent="0.2">
      <c r="A18" s="69" t="s">
        <v>662</v>
      </c>
      <c r="B18" s="70" t="s">
        <v>67</v>
      </c>
      <c r="C18" s="69" t="s">
        <v>68</v>
      </c>
      <c r="D18" s="71">
        <v>0</v>
      </c>
      <c r="E18" s="71">
        <v>0</v>
      </c>
      <c r="F18" s="71">
        <v>0</v>
      </c>
      <c r="G18" s="71">
        <v>0</v>
      </c>
      <c r="H18" s="71">
        <v>0</v>
      </c>
      <c r="I18" s="71">
        <v>0</v>
      </c>
      <c r="J18" s="71">
        <v>0</v>
      </c>
      <c r="K18" s="71">
        <v>0</v>
      </c>
      <c r="L18" s="71">
        <v>0</v>
      </c>
      <c r="M18" s="71">
        <v>0</v>
      </c>
      <c r="N18" s="71">
        <v>0</v>
      </c>
      <c r="O18" s="71">
        <v>0</v>
      </c>
      <c r="P18" s="71">
        <v>0</v>
      </c>
      <c r="Q18" s="71">
        <v>0</v>
      </c>
      <c r="R18" s="71">
        <v>0</v>
      </c>
      <c r="S18" s="71">
        <v>0</v>
      </c>
      <c r="T18" s="71">
        <v>0</v>
      </c>
      <c r="U18" s="71">
        <v>0</v>
      </c>
      <c r="V18" s="71">
        <v>0</v>
      </c>
      <c r="W18" s="71">
        <v>0</v>
      </c>
      <c r="X18" s="71">
        <v>0</v>
      </c>
      <c r="Y18" s="71">
        <v>0</v>
      </c>
      <c r="Z18" s="71">
        <v>0</v>
      </c>
      <c r="AA18" s="71">
        <v>0</v>
      </c>
      <c r="AB18" s="71">
        <v>0</v>
      </c>
      <c r="AC18" s="71">
        <v>0</v>
      </c>
      <c r="AD18" s="71">
        <v>0</v>
      </c>
      <c r="AE18" s="71">
        <v>0</v>
      </c>
      <c r="AF18" s="553">
        <f t="shared" si="18"/>
        <v>0</v>
      </c>
      <c r="AK18" s="26"/>
      <c r="AL18" s="26" t="s">
        <v>67</v>
      </c>
    </row>
    <row r="19" spans="1:38" s="45" customFormat="1" ht="20.100000000000001" customHeight="1" x14ac:dyDescent="0.2">
      <c r="A19" s="1053">
        <v>2</v>
      </c>
      <c r="B19" s="1116" t="s">
        <v>69</v>
      </c>
      <c r="C19" s="1053" t="s">
        <v>70</v>
      </c>
      <c r="D19" s="722">
        <v>455.74299999999999</v>
      </c>
      <c r="E19" s="81">
        <v>499.75690000000003</v>
      </c>
      <c r="F19" s="647">
        <v>0</v>
      </c>
      <c r="G19" s="1117">
        <v>320.27090000000004</v>
      </c>
      <c r="H19" s="1117">
        <v>0.13</v>
      </c>
      <c r="I19" s="1117">
        <v>0.22999999999999998</v>
      </c>
      <c r="J19" s="1117">
        <v>0.59919999999999995</v>
      </c>
      <c r="K19" s="1117">
        <v>8.98</v>
      </c>
      <c r="L19" s="1117">
        <v>60.735700000000001</v>
      </c>
      <c r="M19" s="1117">
        <v>1.5539999999999998</v>
      </c>
      <c r="N19" s="1117">
        <v>0.58950000000000002</v>
      </c>
      <c r="O19" s="1117">
        <v>35.224899999999998</v>
      </c>
      <c r="P19" s="1117">
        <v>9.6704000000000008</v>
      </c>
      <c r="Q19" s="1117">
        <v>0.2</v>
      </c>
      <c r="R19" s="1117">
        <v>11.949999999999996</v>
      </c>
      <c r="S19" s="1117">
        <v>1.56</v>
      </c>
      <c r="T19" s="1117">
        <v>3.1905999999999999</v>
      </c>
      <c r="U19" s="1117">
        <v>12.149999999999999</v>
      </c>
      <c r="V19" s="1117">
        <v>1.2129999999999999</v>
      </c>
      <c r="W19" s="1117">
        <v>7.0000000000000007E-2</v>
      </c>
      <c r="X19" s="1117">
        <v>6.9999999999999993E-2</v>
      </c>
      <c r="Y19" s="1117">
        <v>0.52610000000000001</v>
      </c>
      <c r="Z19" s="1117">
        <v>2.74</v>
      </c>
      <c r="AA19" s="1117">
        <v>0</v>
      </c>
      <c r="AB19" s="1117">
        <v>2.2157999999999998</v>
      </c>
      <c r="AC19" s="1117">
        <v>21.014800000000001</v>
      </c>
      <c r="AD19" s="1117">
        <v>1.2707000000000002</v>
      </c>
      <c r="AE19" s="1117">
        <v>3.6012999999999993</v>
      </c>
      <c r="AF19" s="553">
        <f t="shared" si="18"/>
        <v>0</v>
      </c>
      <c r="AK19" s="659" t="s">
        <v>2319</v>
      </c>
      <c r="AL19" s="26" t="s">
        <v>69</v>
      </c>
    </row>
    <row r="20" spans="1:38" s="45" customFormat="1" ht="20.100000000000001" customHeight="1" x14ac:dyDescent="0.2">
      <c r="A20" s="1053"/>
      <c r="B20" s="1108" t="s">
        <v>97</v>
      </c>
      <c r="C20" s="1053"/>
      <c r="D20" s="722"/>
      <c r="E20" s="81"/>
      <c r="F20" s="647"/>
      <c r="G20" s="1117"/>
      <c r="H20" s="1117"/>
      <c r="I20" s="1117"/>
      <c r="J20" s="1117"/>
      <c r="K20" s="1117"/>
      <c r="L20" s="1117"/>
      <c r="M20" s="1117"/>
      <c r="N20" s="1117"/>
      <c r="O20" s="1117"/>
      <c r="P20" s="1117"/>
      <c r="Q20" s="1117"/>
      <c r="R20" s="1117"/>
      <c r="S20" s="1117"/>
      <c r="T20" s="1117"/>
      <c r="U20" s="1117"/>
      <c r="V20" s="1117"/>
      <c r="W20" s="1117"/>
      <c r="X20" s="1117"/>
      <c r="Y20" s="1117"/>
      <c r="Z20" s="1117"/>
      <c r="AA20" s="1117"/>
      <c r="AB20" s="1117"/>
      <c r="AC20" s="1117"/>
      <c r="AD20" s="1117"/>
      <c r="AE20" s="1117"/>
      <c r="AF20" s="553"/>
      <c r="AK20" s="659" t="s">
        <v>2319</v>
      </c>
      <c r="AL20" s="26"/>
    </row>
    <row r="21" spans="1:38" ht="20.100000000000001" customHeight="1" x14ac:dyDescent="0.2">
      <c r="A21" s="1040" t="s">
        <v>71</v>
      </c>
      <c r="B21" s="1041" t="s">
        <v>72</v>
      </c>
      <c r="C21" s="1040" t="s">
        <v>73</v>
      </c>
      <c r="D21" s="723">
        <v>3.1100000000000003</v>
      </c>
      <c r="E21" s="72">
        <v>3.1105000000000005</v>
      </c>
      <c r="F21" s="635">
        <v>0</v>
      </c>
      <c r="G21" s="406">
        <v>0</v>
      </c>
      <c r="H21" s="406">
        <v>0</v>
      </c>
      <c r="I21" s="406">
        <v>0</v>
      </c>
      <c r="J21" s="406">
        <v>0</v>
      </c>
      <c r="K21" s="406">
        <v>0</v>
      </c>
      <c r="L21" s="406">
        <v>0</v>
      </c>
      <c r="M21" s="406">
        <v>0</v>
      </c>
      <c r="N21" s="406">
        <v>0</v>
      </c>
      <c r="O21" s="406">
        <v>1.5905</v>
      </c>
      <c r="P21" s="406">
        <v>1.52</v>
      </c>
      <c r="Q21" s="406">
        <v>0</v>
      </c>
      <c r="R21" s="406">
        <v>0</v>
      </c>
      <c r="S21" s="406">
        <v>0</v>
      </c>
      <c r="T21" s="406">
        <v>0</v>
      </c>
      <c r="U21" s="406">
        <v>0</v>
      </c>
      <c r="V21" s="406">
        <v>0</v>
      </c>
      <c r="W21" s="406">
        <v>0</v>
      </c>
      <c r="X21" s="406">
        <v>0</v>
      </c>
      <c r="Y21" s="406">
        <v>0</v>
      </c>
      <c r="Z21" s="406">
        <v>0</v>
      </c>
      <c r="AA21" s="406">
        <v>0</v>
      </c>
      <c r="AB21" s="406">
        <v>0</v>
      </c>
      <c r="AC21" s="406">
        <v>0</v>
      </c>
      <c r="AD21" s="406">
        <v>0</v>
      </c>
      <c r="AE21" s="406">
        <v>0</v>
      </c>
      <c r="AF21" s="553">
        <f t="shared" ref="AF21:AF62" si="19">SUM(G21:AE21)-E21</f>
        <v>0</v>
      </c>
      <c r="AK21" s="659" t="s">
        <v>2319</v>
      </c>
      <c r="AL21" s="26" t="s">
        <v>72</v>
      </c>
    </row>
    <row r="22" spans="1:38" ht="20.100000000000001" customHeight="1" x14ac:dyDescent="0.2">
      <c r="A22" s="1040" t="s">
        <v>74</v>
      </c>
      <c r="B22" s="1041" t="s">
        <v>75</v>
      </c>
      <c r="C22" s="1040" t="s">
        <v>76</v>
      </c>
      <c r="D22" s="723">
        <v>0.1217</v>
      </c>
      <c r="E22" s="72">
        <v>0.42759999999999998</v>
      </c>
      <c r="F22" s="635">
        <v>0</v>
      </c>
      <c r="G22" s="406">
        <v>0.1217</v>
      </c>
      <c r="H22" s="406">
        <v>0</v>
      </c>
      <c r="I22" s="406">
        <v>0</v>
      </c>
      <c r="J22" s="406">
        <v>0</v>
      </c>
      <c r="K22" s="406">
        <v>0</v>
      </c>
      <c r="L22" s="406">
        <v>0</v>
      </c>
      <c r="M22" s="406">
        <v>0</v>
      </c>
      <c r="N22" s="406">
        <v>0</v>
      </c>
      <c r="O22" s="406">
        <v>0</v>
      </c>
      <c r="P22" s="406">
        <v>0.30590000000000001</v>
      </c>
      <c r="Q22" s="406">
        <v>0</v>
      </c>
      <c r="R22" s="406">
        <v>0</v>
      </c>
      <c r="S22" s="406">
        <v>0</v>
      </c>
      <c r="T22" s="406">
        <v>0</v>
      </c>
      <c r="U22" s="406">
        <v>0</v>
      </c>
      <c r="V22" s="406">
        <v>0</v>
      </c>
      <c r="W22" s="406">
        <v>0</v>
      </c>
      <c r="X22" s="406">
        <v>0</v>
      </c>
      <c r="Y22" s="406">
        <v>0</v>
      </c>
      <c r="Z22" s="406">
        <v>0</v>
      </c>
      <c r="AA22" s="406">
        <v>0</v>
      </c>
      <c r="AB22" s="406">
        <v>0</v>
      </c>
      <c r="AC22" s="406">
        <v>0</v>
      </c>
      <c r="AD22" s="406">
        <v>0</v>
      </c>
      <c r="AE22" s="406">
        <v>0</v>
      </c>
      <c r="AF22" s="553">
        <f t="shared" si="19"/>
        <v>0</v>
      </c>
      <c r="AK22" s="659" t="s">
        <v>2319</v>
      </c>
      <c r="AL22" s="26" t="s">
        <v>75</v>
      </c>
    </row>
    <row r="23" spans="1:38" ht="20.100000000000001" customHeight="1" x14ac:dyDescent="0.2">
      <c r="A23" s="1040" t="s">
        <v>77</v>
      </c>
      <c r="B23" s="1041" t="s">
        <v>78</v>
      </c>
      <c r="C23" s="1040" t="s">
        <v>79</v>
      </c>
      <c r="D23" s="723">
        <v>232.66540000000003</v>
      </c>
      <c r="E23" s="72">
        <v>239.58710000000002</v>
      </c>
      <c r="F23" s="635">
        <v>0</v>
      </c>
      <c r="G23" s="406">
        <v>230.76540000000003</v>
      </c>
      <c r="H23" s="406">
        <v>0</v>
      </c>
      <c r="I23" s="406">
        <v>0</v>
      </c>
      <c r="J23" s="406">
        <v>0</v>
      </c>
      <c r="K23" s="406">
        <v>0</v>
      </c>
      <c r="L23" s="406">
        <v>0</v>
      </c>
      <c r="M23" s="406">
        <v>0</v>
      </c>
      <c r="N23" s="406">
        <v>0</v>
      </c>
      <c r="O23" s="406">
        <v>7.4716999999999993</v>
      </c>
      <c r="P23" s="406">
        <v>0</v>
      </c>
      <c r="Q23" s="406">
        <v>0</v>
      </c>
      <c r="R23" s="406">
        <v>0</v>
      </c>
      <c r="S23" s="406">
        <v>0</v>
      </c>
      <c r="T23" s="406">
        <v>0</v>
      </c>
      <c r="U23" s="406">
        <v>1.35</v>
      </c>
      <c r="V23" s="406">
        <v>0</v>
      </c>
      <c r="W23" s="406">
        <v>0</v>
      </c>
      <c r="X23" s="406">
        <v>0</v>
      </c>
      <c r="Y23" s="406">
        <v>0</v>
      </c>
      <c r="Z23" s="406">
        <v>0</v>
      </c>
      <c r="AA23" s="406">
        <v>0</v>
      </c>
      <c r="AB23" s="406">
        <v>0</v>
      </c>
      <c r="AC23" s="406">
        <v>0</v>
      </c>
      <c r="AD23" s="406">
        <v>0</v>
      </c>
      <c r="AE23" s="406">
        <v>0</v>
      </c>
      <c r="AF23" s="553">
        <f t="shared" si="19"/>
        <v>0</v>
      </c>
      <c r="AK23" s="659" t="s">
        <v>2319</v>
      </c>
      <c r="AL23" s="26" t="s">
        <v>78</v>
      </c>
    </row>
    <row r="24" spans="1:38" ht="18" hidden="1" customHeight="1" x14ac:dyDescent="0.2">
      <c r="A24" s="69" t="s">
        <v>80</v>
      </c>
      <c r="B24" s="70" t="s">
        <v>520</v>
      </c>
      <c r="C24" s="69" t="s">
        <v>521</v>
      </c>
      <c r="D24" s="82">
        <v>0</v>
      </c>
      <c r="E24" s="72">
        <v>0</v>
      </c>
      <c r="F24" s="72">
        <v>0</v>
      </c>
      <c r="G24" s="72">
        <v>0</v>
      </c>
      <c r="H24" s="72">
        <v>0</v>
      </c>
      <c r="I24" s="72">
        <v>0</v>
      </c>
      <c r="J24" s="72">
        <v>0</v>
      </c>
      <c r="K24" s="72">
        <v>0</v>
      </c>
      <c r="L24" s="72">
        <v>0</v>
      </c>
      <c r="M24" s="72">
        <v>0</v>
      </c>
      <c r="N24" s="72">
        <v>0</v>
      </c>
      <c r="O24" s="72">
        <v>0</v>
      </c>
      <c r="P24" s="72">
        <v>0</v>
      </c>
      <c r="Q24" s="72">
        <v>0</v>
      </c>
      <c r="R24" s="72">
        <v>0</v>
      </c>
      <c r="S24" s="72">
        <v>0</v>
      </c>
      <c r="T24" s="72">
        <v>0</v>
      </c>
      <c r="U24" s="72">
        <v>0</v>
      </c>
      <c r="V24" s="72">
        <v>0</v>
      </c>
      <c r="W24" s="72">
        <v>0</v>
      </c>
      <c r="X24" s="72">
        <v>0</v>
      </c>
      <c r="Y24" s="72">
        <v>0</v>
      </c>
      <c r="Z24" s="72">
        <v>0</v>
      </c>
      <c r="AA24" s="72">
        <v>0</v>
      </c>
      <c r="AB24" s="72">
        <v>0</v>
      </c>
      <c r="AC24" s="72">
        <v>0</v>
      </c>
      <c r="AD24" s="72">
        <v>0</v>
      </c>
      <c r="AE24" s="72">
        <v>0</v>
      </c>
      <c r="AF24" s="553">
        <f t="shared" si="19"/>
        <v>0</v>
      </c>
      <c r="AK24" s="26"/>
      <c r="AL24" s="26" t="e">
        <v>#N/A</v>
      </c>
    </row>
    <row r="25" spans="1:38" ht="20.100000000000001" hidden="1" customHeight="1" x14ac:dyDescent="0.2">
      <c r="A25" s="69" t="s">
        <v>80</v>
      </c>
      <c r="B25" s="70" t="s">
        <v>81</v>
      </c>
      <c r="C25" s="69" t="s">
        <v>82</v>
      </c>
      <c r="D25" s="82">
        <v>0</v>
      </c>
      <c r="E25" s="72">
        <v>0</v>
      </c>
      <c r="F25" s="72">
        <v>0</v>
      </c>
      <c r="G25" s="406">
        <v>0</v>
      </c>
      <c r="H25" s="406">
        <v>0</v>
      </c>
      <c r="I25" s="406">
        <v>0</v>
      </c>
      <c r="J25" s="406">
        <v>0</v>
      </c>
      <c r="K25" s="406">
        <v>0</v>
      </c>
      <c r="L25" s="406">
        <v>0</v>
      </c>
      <c r="M25" s="406">
        <v>0</v>
      </c>
      <c r="N25" s="406">
        <v>0</v>
      </c>
      <c r="O25" s="406">
        <v>0</v>
      </c>
      <c r="P25" s="406">
        <v>0</v>
      </c>
      <c r="Q25" s="406">
        <v>0</v>
      </c>
      <c r="R25" s="406">
        <v>0</v>
      </c>
      <c r="S25" s="406">
        <v>0</v>
      </c>
      <c r="T25" s="406">
        <v>0</v>
      </c>
      <c r="U25" s="406">
        <v>0</v>
      </c>
      <c r="V25" s="406">
        <v>0</v>
      </c>
      <c r="W25" s="406">
        <v>0</v>
      </c>
      <c r="X25" s="406">
        <v>0</v>
      </c>
      <c r="Y25" s="406">
        <v>0</v>
      </c>
      <c r="Z25" s="406">
        <v>0</v>
      </c>
      <c r="AA25" s="406">
        <v>0</v>
      </c>
      <c r="AB25" s="406">
        <v>0</v>
      </c>
      <c r="AC25" s="406">
        <v>0</v>
      </c>
      <c r="AD25" s="406">
        <v>0</v>
      </c>
      <c r="AE25" s="406">
        <v>0</v>
      </c>
      <c r="AF25" s="553">
        <f t="shared" si="19"/>
        <v>0</v>
      </c>
      <c r="AK25" s="26"/>
      <c r="AL25" s="26" t="s">
        <v>81</v>
      </c>
    </row>
    <row r="26" spans="1:38" ht="20.100000000000001" customHeight="1" x14ac:dyDescent="0.2">
      <c r="A26" s="1040" t="s">
        <v>80</v>
      </c>
      <c r="B26" s="1041" t="s">
        <v>84</v>
      </c>
      <c r="C26" s="1040" t="s">
        <v>85</v>
      </c>
      <c r="D26" s="82">
        <v>0</v>
      </c>
      <c r="E26" s="72">
        <v>0.27360000000000001</v>
      </c>
      <c r="F26" s="635">
        <v>0</v>
      </c>
      <c r="G26" s="406">
        <v>0</v>
      </c>
      <c r="H26" s="406">
        <v>0</v>
      </c>
      <c r="I26" s="406">
        <v>0</v>
      </c>
      <c r="J26" s="406">
        <v>0</v>
      </c>
      <c r="K26" s="406">
        <v>0</v>
      </c>
      <c r="L26" s="406">
        <v>0</v>
      </c>
      <c r="M26" s="406">
        <v>0</v>
      </c>
      <c r="N26" s="406">
        <v>0</v>
      </c>
      <c r="O26" s="406">
        <v>0</v>
      </c>
      <c r="P26" s="406">
        <v>0</v>
      </c>
      <c r="Q26" s="406">
        <v>0</v>
      </c>
      <c r="R26" s="406">
        <v>0</v>
      </c>
      <c r="S26" s="406">
        <v>0</v>
      </c>
      <c r="T26" s="406">
        <v>0</v>
      </c>
      <c r="U26" s="406">
        <v>0</v>
      </c>
      <c r="V26" s="406">
        <v>0</v>
      </c>
      <c r="W26" s="406">
        <v>0</v>
      </c>
      <c r="X26" s="406">
        <v>0</v>
      </c>
      <c r="Y26" s="406">
        <v>0</v>
      </c>
      <c r="Z26" s="406">
        <v>0</v>
      </c>
      <c r="AA26" s="406">
        <v>0</v>
      </c>
      <c r="AB26" s="406">
        <v>0</v>
      </c>
      <c r="AC26" s="406">
        <v>0.27360000000000001</v>
      </c>
      <c r="AD26" s="406">
        <v>0</v>
      </c>
      <c r="AE26" s="406">
        <v>0</v>
      </c>
      <c r="AF26" s="553">
        <f t="shared" si="19"/>
        <v>0</v>
      </c>
      <c r="AK26" s="26" t="s">
        <v>2319</v>
      </c>
      <c r="AL26" s="26" t="s">
        <v>84</v>
      </c>
    </row>
    <row r="27" spans="1:38" ht="29.25" customHeight="1" x14ac:dyDescent="0.2">
      <c r="A27" s="1040" t="s">
        <v>83</v>
      </c>
      <c r="B27" s="1041" t="s">
        <v>87</v>
      </c>
      <c r="C27" s="1040" t="s">
        <v>88</v>
      </c>
      <c r="D27" s="723">
        <v>28.607300000000002</v>
      </c>
      <c r="E27" s="72">
        <v>28.284900000000004</v>
      </c>
      <c r="F27" s="635">
        <v>0</v>
      </c>
      <c r="G27" s="406">
        <v>24.656700000000001</v>
      </c>
      <c r="H27" s="406">
        <v>0</v>
      </c>
      <c r="I27" s="406">
        <v>0</v>
      </c>
      <c r="J27" s="406">
        <v>0.1797</v>
      </c>
      <c r="K27" s="406">
        <v>0.4</v>
      </c>
      <c r="L27" s="406">
        <v>5.5999999999999999E-3</v>
      </c>
      <c r="M27" s="406">
        <v>0</v>
      </c>
      <c r="N27" s="406">
        <v>9.7699999999999995E-2</v>
      </c>
      <c r="O27" s="406">
        <v>0.69269999999999998</v>
      </c>
      <c r="P27" s="406">
        <v>4.7000000000000002E-3</v>
      </c>
      <c r="Q27" s="406">
        <v>0</v>
      </c>
      <c r="R27" s="406">
        <v>0.28999999999999998</v>
      </c>
      <c r="S27" s="406">
        <v>0</v>
      </c>
      <c r="T27" s="406">
        <v>0.02</v>
      </c>
      <c r="U27" s="406">
        <v>0.8</v>
      </c>
      <c r="V27" s="406">
        <v>9.9999999999999985E-3</v>
      </c>
      <c r="W27" s="406">
        <v>0</v>
      </c>
      <c r="X27" s="406">
        <v>0</v>
      </c>
      <c r="Y27" s="406">
        <v>1E-3</v>
      </c>
      <c r="Z27" s="406">
        <v>0</v>
      </c>
      <c r="AA27" s="406">
        <v>0</v>
      </c>
      <c r="AB27" s="406">
        <v>1.7600000000000001E-2</v>
      </c>
      <c r="AC27" s="406">
        <v>0.76919999999999999</v>
      </c>
      <c r="AD27" s="406">
        <v>0</v>
      </c>
      <c r="AE27" s="406">
        <v>0.34</v>
      </c>
      <c r="AF27" s="553">
        <f t="shared" si="19"/>
        <v>0</v>
      </c>
      <c r="AK27" s="659" t="s">
        <v>2319</v>
      </c>
      <c r="AL27" s="26" t="s">
        <v>87</v>
      </c>
    </row>
    <row r="28" spans="1:38" ht="18" hidden="1" customHeight="1" x14ac:dyDescent="0.2">
      <c r="A28" s="78" t="s">
        <v>89</v>
      </c>
      <c r="B28" s="70" t="s">
        <v>90</v>
      </c>
      <c r="C28" s="78" t="s">
        <v>91</v>
      </c>
      <c r="D28" s="82">
        <v>0</v>
      </c>
      <c r="E28" s="81">
        <v>0</v>
      </c>
      <c r="F28" s="81">
        <v>0</v>
      </c>
      <c r="G28" s="81">
        <v>0</v>
      </c>
      <c r="H28" s="81">
        <v>0</v>
      </c>
      <c r="I28" s="81">
        <v>0</v>
      </c>
      <c r="J28" s="81">
        <v>0</v>
      </c>
      <c r="K28" s="81">
        <v>0</v>
      </c>
      <c r="L28" s="81">
        <v>0</v>
      </c>
      <c r="M28" s="81">
        <v>0</v>
      </c>
      <c r="N28" s="81">
        <v>0</v>
      </c>
      <c r="O28" s="81">
        <v>0</v>
      </c>
      <c r="P28" s="81">
        <v>0</v>
      </c>
      <c r="Q28" s="81">
        <v>0</v>
      </c>
      <c r="R28" s="81">
        <v>0</v>
      </c>
      <c r="S28" s="81">
        <v>0</v>
      </c>
      <c r="T28" s="81">
        <v>0</v>
      </c>
      <c r="U28" s="81">
        <v>0</v>
      </c>
      <c r="V28" s="81">
        <v>0</v>
      </c>
      <c r="W28" s="81">
        <v>0</v>
      </c>
      <c r="X28" s="81">
        <v>0</v>
      </c>
      <c r="Y28" s="81">
        <v>0</v>
      </c>
      <c r="Z28" s="81">
        <v>0</v>
      </c>
      <c r="AA28" s="81">
        <v>0</v>
      </c>
      <c r="AB28" s="81">
        <v>0</v>
      </c>
      <c r="AC28" s="81">
        <v>0</v>
      </c>
      <c r="AD28" s="81">
        <v>0</v>
      </c>
      <c r="AE28" s="81">
        <v>0</v>
      </c>
      <c r="AF28" s="553">
        <f t="shared" si="19"/>
        <v>0</v>
      </c>
      <c r="AK28" s="26"/>
      <c r="AL28" s="26" t="s">
        <v>90</v>
      </c>
    </row>
    <row r="29" spans="1:38" s="83" customFormat="1" ht="33" customHeight="1" x14ac:dyDescent="0.2">
      <c r="A29" s="1040" t="s">
        <v>86</v>
      </c>
      <c r="B29" s="1041" t="s">
        <v>92</v>
      </c>
      <c r="C29" s="1040" t="s">
        <v>93</v>
      </c>
      <c r="D29" s="723">
        <v>1.1955000000000002</v>
      </c>
      <c r="E29" s="90">
        <v>1.1955000000000002</v>
      </c>
      <c r="F29" s="641">
        <v>0</v>
      </c>
      <c r="G29" s="406">
        <v>1.55E-2</v>
      </c>
      <c r="H29" s="406">
        <v>0</v>
      </c>
      <c r="I29" s="406">
        <v>0</v>
      </c>
      <c r="J29" s="406">
        <v>0.30030000000000001</v>
      </c>
      <c r="K29" s="406">
        <v>0</v>
      </c>
      <c r="L29" s="406">
        <v>0</v>
      </c>
      <c r="M29" s="406">
        <v>0</v>
      </c>
      <c r="N29" s="406">
        <v>0.12520000000000001</v>
      </c>
      <c r="O29" s="406">
        <v>0</v>
      </c>
      <c r="P29" s="406">
        <v>0</v>
      </c>
      <c r="Q29" s="406">
        <v>0</v>
      </c>
      <c r="R29" s="406">
        <v>0</v>
      </c>
      <c r="S29" s="406">
        <v>0</v>
      </c>
      <c r="T29" s="406">
        <v>0</v>
      </c>
      <c r="U29" s="406">
        <v>0</v>
      </c>
      <c r="V29" s="406">
        <v>0</v>
      </c>
      <c r="W29" s="406">
        <v>0</v>
      </c>
      <c r="X29" s="406">
        <v>0</v>
      </c>
      <c r="Y29" s="406">
        <v>0</v>
      </c>
      <c r="Z29" s="406">
        <v>0</v>
      </c>
      <c r="AA29" s="406">
        <v>0</v>
      </c>
      <c r="AB29" s="406">
        <v>0.74449999999999994</v>
      </c>
      <c r="AC29" s="406">
        <v>0.01</v>
      </c>
      <c r="AD29" s="406">
        <v>0</v>
      </c>
      <c r="AE29" s="406">
        <v>0</v>
      </c>
      <c r="AF29" s="553">
        <f t="shared" si="19"/>
        <v>0</v>
      </c>
      <c r="AG29" s="77"/>
      <c r="AH29" s="77"/>
      <c r="AK29" s="659" t="s">
        <v>2319</v>
      </c>
      <c r="AL29" s="26" t="s">
        <v>92</v>
      </c>
    </row>
    <row r="30" spans="1:38" ht="20.100000000000001" customHeight="1" x14ac:dyDescent="0.2">
      <c r="A30" s="1040" t="s">
        <v>89</v>
      </c>
      <c r="B30" s="1054" t="s">
        <v>95</v>
      </c>
      <c r="C30" s="1055" t="s">
        <v>96</v>
      </c>
      <c r="D30" s="724">
        <v>92.699999999999989</v>
      </c>
      <c r="E30" s="90">
        <v>96.204699999999988</v>
      </c>
      <c r="F30" s="641">
        <v>0</v>
      </c>
      <c r="G30" s="406">
        <v>55.063899999999997</v>
      </c>
      <c r="H30" s="406">
        <v>0.04</v>
      </c>
      <c r="I30" s="406">
        <v>0.02</v>
      </c>
      <c r="J30" s="406">
        <v>1.37E-2</v>
      </c>
      <c r="K30" s="406">
        <v>2.1500000000000004</v>
      </c>
      <c r="L30" s="406">
        <v>15.746500000000001</v>
      </c>
      <c r="M30" s="406">
        <v>0.16790000000000002</v>
      </c>
      <c r="N30" s="406">
        <v>4.9800000000000004E-2</v>
      </c>
      <c r="O30" s="406">
        <v>2.0999999999999996</v>
      </c>
      <c r="P30" s="406">
        <v>0.46499999999999997</v>
      </c>
      <c r="Q30" s="406">
        <v>0.2</v>
      </c>
      <c r="R30" s="406">
        <v>3.5700000000000003</v>
      </c>
      <c r="S30" s="406">
        <v>1.35</v>
      </c>
      <c r="T30" s="406">
        <v>1.0471000000000001</v>
      </c>
      <c r="U30" s="406">
        <v>5.4299999999999988</v>
      </c>
      <c r="V30" s="406">
        <v>7.8899999999999984E-2</v>
      </c>
      <c r="W30" s="406">
        <v>0</v>
      </c>
      <c r="X30" s="406">
        <v>0.06</v>
      </c>
      <c r="Y30" s="406">
        <v>2.8999999999999998E-3</v>
      </c>
      <c r="Z30" s="406">
        <v>0.58000000000000007</v>
      </c>
      <c r="AA30" s="406">
        <v>0</v>
      </c>
      <c r="AB30" s="406">
        <v>0.54030000000000011</v>
      </c>
      <c r="AC30" s="406">
        <v>5.3107999999999995</v>
      </c>
      <c r="AD30" s="406">
        <v>4.82E-2</v>
      </c>
      <c r="AE30" s="406">
        <v>2.1696999999999993</v>
      </c>
      <c r="AF30" s="553">
        <f t="shared" si="19"/>
        <v>0</v>
      </c>
      <c r="AK30" s="659" t="s">
        <v>2319</v>
      </c>
      <c r="AL30" s="26" t="s">
        <v>95</v>
      </c>
    </row>
    <row r="31" spans="1:38" s="89" customFormat="1" ht="20.100000000000001" customHeight="1" x14ac:dyDescent="0.2">
      <c r="A31" s="1042"/>
      <c r="B31" s="1108" t="s">
        <v>97</v>
      </c>
      <c r="C31" s="1118"/>
      <c r="D31" s="725"/>
      <c r="E31" s="87"/>
      <c r="F31" s="982" t="e">
        <v>#N/A</v>
      </c>
      <c r="G31" s="87"/>
      <c r="H31" s="87"/>
      <c r="I31" s="87"/>
      <c r="J31" s="87"/>
      <c r="K31" s="87"/>
      <c r="L31" s="87"/>
      <c r="M31" s="87"/>
      <c r="N31" s="87"/>
      <c r="O31" s="87"/>
      <c r="P31" s="87"/>
      <c r="Q31" s="87"/>
      <c r="R31" s="87"/>
      <c r="S31" s="87"/>
      <c r="T31" s="87"/>
      <c r="U31" s="87"/>
      <c r="V31" s="87"/>
      <c r="W31" s="87"/>
      <c r="X31" s="87"/>
      <c r="Y31" s="87"/>
      <c r="Z31" s="87"/>
      <c r="AA31" s="87"/>
      <c r="AB31" s="87"/>
      <c r="AC31" s="87"/>
      <c r="AD31" s="87"/>
      <c r="AE31" s="87"/>
      <c r="AF31" s="553">
        <f t="shared" si="19"/>
        <v>0</v>
      </c>
      <c r="AK31" s="613" t="s">
        <v>2319</v>
      </c>
      <c r="AL31" s="26" t="e">
        <v>#N/A</v>
      </c>
    </row>
    <row r="32" spans="1:38" s="83" customFormat="1" ht="24.75" customHeight="1" x14ac:dyDescent="0.2">
      <c r="A32" s="1040" t="s">
        <v>2321</v>
      </c>
      <c r="B32" s="1054" t="s">
        <v>2304</v>
      </c>
      <c r="C32" s="1055" t="s">
        <v>99</v>
      </c>
      <c r="D32" s="723">
        <v>83.0672</v>
      </c>
      <c r="E32" s="90">
        <v>84.085800000000006</v>
      </c>
      <c r="F32" s="641">
        <v>0</v>
      </c>
      <c r="G32" s="406">
        <v>53.285600000000002</v>
      </c>
      <c r="H32" s="406">
        <v>0.02</v>
      </c>
      <c r="I32" s="406">
        <v>0</v>
      </c>
      <c r="J32" s="406">
        <v>0</v>
      </c>
      <c r="K32" s="406">
        <v>1.1700000000000002</v>
      </c>
      <c r="L32" s="406">
        <v>12.899799999999999</v>
      </c>
      <c r="M32" s="406">
        <v>0.16540000000000002</v>
      </c>
      <c r="N32" s="406">
        <v>5.4000000000000003E-3</v>
      </c>
      <c r="O32" s="406">
        <v>1.7999999999999998</v>
      </c>
      <c r="P32" s="406">
        <v>0.39999999999999997</v>
      </c>
      <c r="Q32" s="406">
        <v>0</v>
      </c>
      <c r="R32" s="406">
        <v>3.06</v>
      </c>
      <c r="S32" s="406">
        <v>1.35</v>
      </c>
      <c r="T32" s="406">
        <v>1.03</v>
      </c>
      <c r="U32" s="406">
        <v>4.7899999999999991</v>
      </c>
      <c r="V32" s="406">
        <v>7.7399999999999983E-2</v>
      </c>
      <c r="W32" s="406">
        <v>0</v>
      </c>
      <c r="X32" s="406">
        <v>0.03</v>
      </c>
      <c r="Y32" s="406">
        <v>2.8999999999999998E-3</v>
      </c>
      <c r="Z32" s="406">
        <v>0.30000000000000004</v>
      </c>
      <c r="AA32" s="406">
        <v>0</v>
      </c>
      <c r="AB32" s="406">
        <v>0.23089999999999999</v>
      </c>
      <c r="AC32" s="406">
        <v>3.0876999999999999</v>
      </c>
      <c r="AD32" s="406">
        <v>4.82E-2</v>
      </c>
      <c r="AE32" s="406">
        <v>0.33250000000000002</v>
      </c>
      <c r="AF32" s="553">
        <f t="shared" si="19"/>
        <v>0</v>
      </c>
      <c r="AG32" s="77"/>
      <c r="AH32" s="77"/>
      <c r="AK32" s="659" t="s">
        <v>2319</v>
      </c>
      <c r="AL32" s="26" t="s">
        <v>2304</v>
      </c>
    </row>
    <row r="33" spans="1:38" s="83" customFormat="1" ht="24.75" customHeight="1" x14ac:dyDescent="0.2">
      <c r="A33" s="1040" t="s">
        <v>2321</v>
      </c>
      <c r="B33" s="1054" t="s">
        <v>2305</v>
      </c>
      <c r="C33" s="1055" t="s">
        <v>101</v>
      </c>
      <c r="D33" s="724">
        <v>1.7193999999999998</v>
      </c>
      <c r="E33" s="90">
        <v>3.8961999999999986</v>
      </c>
      <c r="F33" s="641">
        <v>0</v>
      </c>
      <c r="G33" s="406">
        <v>5.28E-2</v>
      </c>
      <c r="H33" s="406">
        <v>0</v>
      </c>
      <c r="I33" s="406">
        <v>0</v>
      </c>
      <c r="J33" s="406">
        <v>1.37E-2</v>
      </c>
      <c r="K33" s="406">
        <v>0.08</v>
      </c>
      <c r="L33" s="406">
        <v>0.23670000000000002</v>
      </c>
      <c r="M33" s="406">
        <v>2.5000000000000001E-3</v>
      </c>
      <c r="N33" s="406">
        <v>4.4400000000000002E-2</v>
      </c>
      <c r="O33" s="406">
        <v>0.05</v>
      </c>
      <c r="P33" s="406">
        <v>0.05</v>
      </c>
      <c r="Q33" s="406">
        <v>0</v>
      </c>
      <c r="R33" s="406">
        <v>0.39</v>
      </c>
      <c r="S33" s="406">
        <v>0</v>
      </c>
      <c r="T33" s="406">
        <v>7.1000000000000004E-3</v>
      </c>
      <c r="U33" s="406">
        <v>0.6399999999999999</v>
      </c>
      <c r="V33" s="406">
        <v>1.5E-3</v>
      </c>
      <c r="W33" s="406">
        <v>0</v>
      </c>
      <c r="X33" s="406">
        <v>0</v>
      </c>
      <c r="Y33" s="406">
        <v>0</v>
      </c>
      <c r="Z33" s="406">
        <v>0.01</v>
      </c>
      <c r="AA33" s="406">
        <v>0</v>
      </c>
      <c r="AB33" s="406">
        <v>0.25830000000000003</v>
      </c>
      <c r="AC33" s="406">
        <v>0.35279999999999995</v>
      </c>
      <c r="AD33" s="406">
        <v>0</v>
      </c>
      <c r="AE33" s="406">
        <v>1.7063999999999999</v>
      </c>
      <c r="AF33" s="553">
        <f t="shared" si="19"/>
        <v>0</v>
      </c>
      <c r="AG33" s="77"/>
      <c r="AH33" s="77"/>
      <c r="AK33" s="659" t="s">
        <v>2319</v>
      </c>
      <c r="AL33" s="26" t="s">
        <v>2305</v>
      </c>
    </row>
    <row r="34" spans="1:38" ht="33" customHeight="1" x14ac:dyDescent="0.2">
      <c r="A34" s="1040" t="s">
        <v>2321</v>
      </c>
      <c r="B34" s="1054" t="s">
        <v>2306</v>
      </c>
      <c r="C34" s="1055" t="s">
        <v>103</v>
      </c>
      <c r="D34" s="723">
        <v>0.51939999999999997</v>
      </c>
      <c r="E34" s="90">
        <v>0.71940000000000004</v>
      </c>
      <c r="F34" s="641">
        <v>0</v>
      </c>
      <c r="G34" s="406">
        <v>0</v>
      </c>
      <c r="H34" s="406">
        <v>0</v>
      </c>
      <c r="I34" s="406">
        <v>0</v>
      </c>
      <c r="J34" s="406">
        <v>0</v>
      </c>
      <c r="K34" s="406">
        <v>0</v>
      </c>
      <c r="L34" s="406">
        <v>0</v>
      </c>
      <c r="M34" s="406">
        <v>0</v>
      </c>
      <c r="N34" s="406">
        <v>0</v>
      </c>
      <c r="O34" s="406">
        <v>0.25</v>
      </c>
      <c r="P34" s="406">
        <v>0</v>
      </c>
      <c r="Q34" s="406">
        <v>0.2</v>
      </c>
      <c r="R34" s="406">
        <v>0.1</v>
      </c>
      <c r="S34" s="406">
        <v>0</v>
      </c>
      <c r="T34" s="406">
        <v>0.01</v>
      </c>
      <c r="U34" s="406">
        <v>0</v>
      </c>
      <c r="V34" s="406">
        <v>0</v>
      </c>
      <c r="W34" s="406">
        <v>0</v>
      </c>
      <c r="X34" s="406">
        <v>0</v>
      </c>
      <c r="Y34" s="406">
        <v>0</v>
      </c>
      <c r="Z34" s="406">
        <v>0</v>
      </c>
      <c r="AA34" s="406">
        <v>0</v>
      </c>
      <c r="AB34" s="406">
        <v>3.9399999999999998E-2</v>
      </c>
      <c r="AC34" s="406">
        <v>0.03</v>
      </c>
      <c r="AD34" s="406">
        <v>0</v>
      </c>
      <c r="AE34" s="406">
        <v>0.09</v>
      </c>
      <c r="AF34" s="553">
        <f t="shared" si="19"/>
        <v>0</v>
      </c>
      <c r="AK34" s="659" t="s">
        <v>2319</v>
      </c>
      <c r="AL34" s="26" t="s">
        <v>2306</v>
      </c>
    </row>
    <row r="35" spans="1:38" ht="24.75" customHeight="1" x14ac:dyDescent="0.2">
      <c r="A35" s="1040" t="s">
        <v>2321</v>
      </c>
      <c r="B35" s="1054" t="s">
        <v>2307</v>
      </c>
      <c r="C35" s="1055" t="s">
        <v>105</v>
      </c>
      <c r="D35" s="723">
        <v>0.11290000000000001</v>
      </c>
      <c r="E35" s="90">
        <v>0.11290000000000001</v>
      </c>
      <c r="F35" s="641">
        <v>0</v>
      </c>
      <c r="G35" s="406">
        <v>2.8999999999999998E-3</v>
      </c>
      <c r="H35" s="406">
        <v>0</v>
      </c>
      <c r="I35" s="406">
        <v>0</v>
      </c>
      <c r="J35" s="406">
        <v>0</v>
      </c>
      <c r="K35" s="406">
        <v>0</v>
      </c>
      <c r="L35" s="406">
        <v>0</v>
      </c>
      <c r="M35" s="406">
        <v>0</v>
      </c>
      <c r="N35" s="406">
        <v>0</v>
      </c>
      <c r="O35" s="406">
        <v>0</v>
      </c>
      <c r="P35" s="406">
        <v>0</v>
      </c>
      <c r="Q35" s="406">
        <v>0</v>
      </c>
      <c r="R35" s="406">
        <v>0</v>
      </c>
      <c r="S35" s="406">
        <v>0</v>
      </c>
      <c r="T35" s="406">
        <v>0</v>
      </c>
      <c r="U35" s="406">
        <v>0</v>
      </c>
      <c r="V35" s="406">
        <v>0</v>
      </c>
      <c r="W35" s="406">
        <v>0</v>
      </c>
      <c r="X35" s="406">
        <v>0</v>
      </c>
      <c r="Y35" s="406">
        <v>0</v>
      </c>
      <c r="Z35" s="406">
        <v>0</v>
      </c>
      <c r="AA35" s="406">
        <v>0</v>
      </c>
      <c r="AB35" s="406">
        <v>0</v>
      </c>
      <c r="AC35" s="406">
        <v>0.11000000000000001</v>
      </c>
      <c r="AD35" s="406">
        <v>0</v>
      </c>
      <c r="AE35" s="406">
        <v>0</v>
      </c>
      <c r="AF35" s="553">
        <f t="shared" si="19"/>
        <v>0</v>
      </c>
      <c r="AK35" s="659" t="s">
        <v>2319</v>
      </c>
      <c r="AL35" s="26" t="s">
        <v>2307</v>
      </c>
    </row>
    <row r="36" spans="1:38" s="77" customFormat="1" ht="31.5" customHeight="1" x14ac:dyDescent="0.2">
      <c r="A36" s="1040" t="s">
        <v>2321</v>
      </c>
      <c r="B36" s="1054" t="s">
        <v>2308</v>
      </c>
      <c r="C36" s="1055" t="s">
        <v>107</v>
      </c>
      <c r="D36" s="723">
        <v>0.88270000000000004</v>
      </c>
      <c r="E36" s="90">
        <v>1.9591999999999998</v>
      </c>
      <c r="F36" s="641">
        <v>0</v>
      </c>
      <c r="G36" s="406">
        <v>1.9E-3</v>
      </c>
      <c r="H36" s="406">
        <v>0</v>
      </c>
      <c r="I36" s="406">
        <v>0.02</v>
      </c>
      <c r="J36" s="406">
        <v>0</v>
      </c>
      <c r="K36" s="406">
        <v>0.84</v>
      </c>
      <c r="L36" s="406">
        <v>0</v>
      </c>
      <c r="M36" s="406">
        <v>0</v>
      </c>
      <c r="N36" s="406">
        <v>0</v>
      </c>
      <c r="O36" s="406">
        <v>0</v>
      </c>
      <c r="P36" s="406">
        <v>0</v>
      </c>
      <c r="Q36" s="406">
        <v>0</v>
      </c>
      <c r="R36" s="406">
        <v>0</v>
      </c>
      <c r="S36" s="406">
        <v>0</v>
      </c>
      <c r="T36" s="406">
        <v>0</v>
      </c>
      <c r="U36" s="406">
        <v>0</v>
      </c>
      <c r="V36" s="406">
        <v>0</v>
      </c>
      <c r="W36" s="406">
        <v>0</v>
      </c>
      <c r="X36" s="406">
        <v>0</v>
      </c>
      <c r="Y36" s="406">
        <v>0</v>
      </c>
      <c r="Z36" s="406">
        <v>0</v>
      </c>
      <c r="AA36" s="406">
        <v>0</v>
      </c>
      <c r="AB36" s="406">
        <v>0</v>
      </c>
      <c r="AC36" s="406">
        <v>1.0765</v>
      </c>
      <c r="AD36" s="406">
        <v>0</v>
      </c>
      <c r="AE36" s="406">
        <v>2.0799999999999999E-2</v>
      </c>
      <c r="AF36" s="553">
        <f t="shared" si="19"/>
        <v>0</v>
      </c>
      <c r="AK36" s="659" t="s">
        <v>2319</v>
      </c>
      <c r="AL36" s="26" t="s">
        <v>2308</v>
      </c>
    </row>
    <row r="37" spans="1:38" s="77" customFormat="1" ht="30.75" customHeight="1" x14ac:dyDescent="0.2">
      <c r="A37" s="1040" t="s">
        <v>2321</v>
      </c>
      <c r="B37" s="1054" t="s">
        <v>2309</v>
      </c>
      <c r="C37" s="1055" t="s">
        <v>109</v>
      </c>
      <c r="D37" s="723">
        <v>7.9999999999999988E-2</v>
      </c>
      <c r="E37" s="90">
        <v>7.9999999999999988E-2</v>
      </c>
      <c r="F37" s="641">
        <v>0</v>
      </c>
      <c r="G37" s="90">
        <v>0</v>
      </c>
      <c r="H37" s="90">
        <v>0</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0</v>
      </c>
      <c r="AA37" s="90">
        <v>0</v>
      </c>
      <c r="AB37" s="90">
        <v>0</v>
      </c>
      <c r="AC37" s="90">
        <v>7.9999999999999988E-2</v>
      </c>
      <c r="AD37" s="90">
        <v>0</v>
      </c>
      <c r="AE37" s="90">
        <v>0</v>
      </c>
      <c r="AF37" s="553">
        <f t="shared" si="19"/>
        <v>0</v>
      </c>
      <c r="AK37" s="659" t="s">
        <v>2319</v>
      </c>
      <c r="AL37" s="26" t="s">
        <v>2309</v>
      </c>
    </row>
    <row r="38" spans="1:38" s="77" customFormat="1" ht="33.75" customHeight="1" x14ac:dyDescent="0.2">
      <c r="A38" s="1040" t="s">
        <v>2321</v>
      </c>
      <c r="B38" s="1054" t="s">
        <v>2310</v>
      </c>
      <c r="C38" s="1055" t="s">
        <v>111</v>
      </c>
      <c r="D38" s="723">
        <v>0.81359999999999999</v>
      </c>
      <c r="E38" s="90">
        <v>0.81359999999999999</v>
      </c>
      <c r="F38" s="641">
        <v>0</v>
      </c>
      <c r="G38" s="406">
        <v>0.81359999999999999</v>
      </c>
      <c r="H38" s="406">
        <v>0</v>
      </c>
      <c r="I38" s="406">
        <v>0</v>
      </c>
      <c r="J38" s="406">
        <v>0</v>
      </c>
      <c r="K38" s="406">
        <v>0</v>
      </c>
      <c r="L38" s="406">
        <v>0</v>
      </c>
      <c r="M38" s="406">
        <v>0</v>
      </c>
      <c r="N38" s="406">
        <v>0</v>
      </c>
      <c r="O38" s="406">
        <v>0</v>
      </c>
      <c r="P38" s="406">
        <v>0</v>
      </c>
      <c r="Q38" s="406">
        <v>0</v>
      </c>
      <c r="R38" s="406">
        <v>0</v>
      </c>
      <c r="S38" s="406">
        <v>0</v>
      </c>
      <c r="T38" s="406">
        <v>0</v>
      </c>
      <c r="U38" s="406">
        <v>0</v>
      </c>
      <c r="V38" s="406">
        <v>0</v>
      </c>
      <c r="W38" s="406">
        <v>0</v>
      </c>
      <c r="X38" s="406">
        <v>0</v>
      </c>
      <c r="Y38" s="406">
        <v>0</v>
      </c>
      <c r="Z38" s="406">
        <v>0</v>
      </c>
      <c r="AA38" s="406">
        <v>0</v>
      </c>
      <c r="AB38" s="406">
        <v>0</v>
      </c>
      <c r="AC38" s="406">
        <v>0</v>
      </c>
      <c r="AD38" s="406">
        <v>0</v>
      </c>
      <c r="AE38" s="406">
        <v>0</v>
      </c>
      <c r="AF38" s="553">
        <f t="shared" si="19"/>
        <v>0</v>
      </c>
      <c r="AK38" s="659" t="s">
        <v>2319</v>
      </c>
      <c r="AL38" s="26" t="s">
        <v>2310</v>
      </c>
    </row>
    <row r="39" spans="1:38" s="400" customFormat="1" ht="41.25" customHeight="1" x14ac:dyDescent="0.2">
      <c r="A39" s="1040" t="s">
        <v>2321</v>
      </c>
      <c r="B39" s="1054" t="s">
        <v>2311</v>
      </c>
      <c r="C39" s="1119" t="s">
        <v>113</v>
      </c>
      <c r="D39" s="726">
        <v>0.01</v>
      </c>
      <c r="E39" s="90">
        <v>0.01</v>
      </c>
      <c r="F39" s="983">
        <v>0</v>
      </c>
      <c r="G39" s="406">
        <v>0</v>
      </c>
      <c r="H39" s="406">
        <v>0</v>
      </c>
      <c r="I39" s="406">
        <v>0</v>
      </c>
      <c r="J39" s="406">
        <v>0</v>
      </c>
      <c r="K39" s="406">
        <v>0</v>
      </c>
      <c r="L39" s="406">
        <v>0</v>
      </c>
      <c r="M39" s="406">
        <v>0</v>
      </c>
      <c r="N39" s="406">
        <v>0</v>
      </c>
      <c r="O39" s="406">
        <v>0</v>
      </c>
      <c r="P39" s="406">
        <v>0</v>
      </c>
      <c r="Q39" s="406">
        <v>0</v>
      </c>
      <c r="R39" s="406">
        <v>0</v>
      </c>
      <c r="S39" s="406">
        <v>0</v>
      </c>
      <c r="T39" s="406">
        <v>0</v>
      </c>
      <c r="U39" s="406">
        <v>0</v>
      </c>
      <c r="V39" s="406">
        <v>0</v>
      </c>
      <c r="W39" s="406">
        <v>0</v>
      </c>
      <c r="X39" s="406">
        <v>0</v>
      </c>
      <c r="Y39" s="406">
        <v>0</v>
      </c>
      <c r="Z39" s="406">
        <v>0</v>
      </c>
      <c r="AA39" s="406">
        <v>0</v>
      </c>
      <c r="AB39" s="406">
        <v>0</v>
      </c>
      <c r="AC39" s="406">
        <v>0</v>
      </c>
      <c r="AD39" s="406">
        <v>0</v>
      </c>
      <c r="AE39" s="406">
        <v>0.01</v>
      </c>
      <c r="AF39" s="553">
        <f t="shared" si="19"/>
        <v>0</v>
      </c>
      <c r="AG39" s="399"/>
      <c r="AH39" s="399"/>
      <c r="AK39" s="659" t="s">
        <v>2319</v>
      </c>
      <c r="AL39" s="26" t="s">
        <v>2311</v>
      </c>
    </row>
    <row r="40" spans="1:38" s="88" customFormat="1" ht="15.95" hidden="1" customHeight="1" x14ac:dyDescent="0.2">
      <c r="A40" s="938" t="s">
        <v>2321</v>
      </c>
      <c r="B40" s="939" t="s">
        <v>2312</v>
      </c>
      <c r="C40" s="162" t="s">
        <v>115</v>
      </c>
      <c r="D40" s="528">
        <v>0</v>
      </c>
      <c r="E40" s="163">
        <v>0</v>
      </c>
      <c r="F40" s="163">
        <v>0</v>
      </c>
      <c r="G40" s="163">
        <v>0</v>
      </c>
      <c r="H40" s="163">
        <v>0</v>
      </c>
      <c r="I40" s="163">
        <v>0</v>
      </c>
      <c r="J40" s="163">
        <v>0</v>
      </c>
      <c r="K40" s="163">
        <v>0</v>
      </c>
      <c r="L40" s="163">
        <v>0</v>
      </c>
      <c r="M40" s="163">
        <v>0</v>
      </c>
      <c r="N40" s="163">
        <v>0</v>
      </c>
      <c r="O40" s="163">
        <v>0</v>
      </c>
      <c r="P40" s="163">
        <v>0</v>
      </c>
      <c r="Q40" s="163">
        <v>0</v>
      </c>
      <c r="R40" s="163">
        <v>0</v>
      </c>
      <c r="S40" s="163">
        <v>0</v>
      </c>
      <c r="T40" s="163">
        <v>0</v>
      </c>
      <c r="U40" s="163">
        <v>0</v>
      </c>
      <c r="V40" s="163">
        <v>0</v>
      </c>
      <c r="W40" s="163">
        <v>0</v>
      </c>
      <c r="X40" s="163">
        <v>0</v>
      </c>
      <c r="Y40" s="163">
        <v>0</v>
      </c>
      <c r="Z40" s="163">
        <v>0</v>
      </c>
      <c r="AA40" s="163">
        <v>0</v>
      </c>
      <c r="AB40" s="163">
        <v>0</v>
      </c>
      <c r="AC40" s="163">
        <v>0</v>
      </c>
      <c r="AD40" s="163">
        <v>0</v>
      </c>
      <c r="AE40" s="163">
        <v>0</v>
      </c>
      <c r="AF40" s="553">
        <f t="shared" si="19"/>
        <v>0</v>
      </c>
      <c r="AL40" s="26" t="s">
        <v>2312</v>
      </c>
    </row>
    <row r="41" spans="1:38" s="91" customFormat="1" ht="18" hidden="1" customHeight="1" x14ac:dyDescent="0.2">
      <c r="A41" s="938" t="s">
        <v>2321</v>
      </c>
      <c r="B41" s="939" t="s">
        <v>1287</v>
      </c>
      <c r="C41" s="161" t="s">
        <v>117</v>
      </c>
      <c r="D41" s="67">
        <v>0</v>
      </c>
      <c r="E41" s="163">
        <v>0</v>
      </c>
      <c r="F41" s="163">
        <v>0</v>
      </c>
      <c r="G41" s="165">
        <v>0</v>
      </c>
      <c r="H41" s="165">
        <v>0</v>
      </c>
      <c r="I41" s="165">
        <v>0</v>
      </c>
      <c r="J41" s="165">
        <v>0</v>
      </c>
      <c r="K41" s="165">
        <v>0</v>
      </c>
      <c r="L41" s="165">
        <v>0</v>
      </c>
      <c r="M41" s="165">
        <v>0</v>
      </c>
      <c r="N41" s="165">
        <v>0</v>
      </c>
      <c r="O41" s="165">
        <v>0</v>
      </c>
      <c r="P41" s="165">
        <v>0</v>
      </c>
      <c r="Q41" s="165">
        <v>0</v>
      </c>
      <c r="R41" s="165">
        <v>0</v>
      </c>
      <c r="S41" s="165">
        <v>0</v>
      </c>
      <c r="T41" s="165">
        <v>0</v>
      </c>
      <c r="U41" s="165">
        <v>0</v>
      </c>
      <c r="V41" s="165">
        <v>0</v>
      </c>
      <c r="W41" s="165">
        <v>0</v>
      </c>
      <c r="X41" s="165">
        <v>0</v>
      </c>
      <c r="Y41" s="165">
        <v>0</v>
      </c>
      <c r="Z41" s="165">
        <v>0</v>
      </c>
      <c r="AA41" s="165">
        <v>0</v>
      </c>
      <c r="AB41" s="165">
        <v>0</v>
      </c>
      <c r="AC41" s="165">
        <v>0</v>
      </c>
      <c r="AD41" s="165">
        <v>0</v>
      </c>
      <c r="AE41" s="165">
        <v>0</v>
      </c>
      <c r="AF41" s="553">
        <f t="shared" si="19"/>
        <v>0</v>
      </c>
      <c r="AL41" s="26" t="s">
        <v>1287</v>
      </c>
    </row>
    <row r="42" spans="1:38" s="91" customFormat="1" ht="18" hidden="1" customHeight="1" x14ac:dyDescent="0.2">
      <c r="A42" s="938" t="s">
        <v>2321</v>
      </c>
      <c r="B42" s="939" t="s">
        <v>1288</v>
      </c>
      <c r="C42" s="161" t="s">
        <v>119</v>
      </c>
      <c r="D42" s="71">
        <v>0</v>
      </c>
      <c r="E42" s="163">
        <v>0</v>
      </c>
      <c r="F42" s="163">
        <v>0</v>
      </c>
      <c r="G42" s="165">
        <v>0</v>
      </c>
      <c r="H42" s="165">
        <v>0</v>
      </c>
      <c r="I42" s="165">
        <v>0</v>
      </c>
      <c r="J42" s="165">
        <v>0</v>
      </c>
      <c r="K42" s="165">
        <v>0</v>
      </c>
      <c r="L42" s="165">
        <v>0</v>
      </c>
      <c r="M42" s="165">
        <v>0</v>
      </c>
      <c r="N42" s="165">
        <v>0</v>
      </c>
      <c r="O42" s="165">
        <v>0</v>
      </c>
      <c r="P42" s="165">
        <v>0</v>
      </c>
      <c r="Q42" s="165">
        <v>0</v>
      </c>
      <c r="R42" s="165">
        <v>0</v>
      </c>
      <c r="S42" s="165">
        <v>0</v>
      </c>
      <c r="T42" s="165">
        <v>0</v>
      </c>
      <c r="U42" s="165">
        <v>0</v>
      </c>
      <c r="V42" s="165">
        <v>0</v>
      </c>
      <c r="W42" s="165">
        <v>0</v>
      </c>
      <c r="X42" s="165">
        <v>0</v>
      </c>
      <c r="Y42" s="165">
        <v>0</v>
      </c>
      <c r="Z42" s="165">
        <v>0</v>
      </c>
      <c r="AA42" s="165">
        <v>0</v>
      </c>
      <c r="AB42" s="165">
        <v>0</v>
      </c>
      <c r="AC42" s="165">
        <v>0</v>
      </c>
      <c r="AD42" s="165">
        <v>0</v>
      </c>
      <c r="AE42" s="165">
        <v>0</v>
      </c>
      <c r="AF42" s="553">
        <f t="shared" si="19"/>
        <v>0</v>
      </c>
      <c r="AL42" s="26" t="s">
        <v>1288</v>
      </c>
    </row>
    <row r="43" spans="1:38" s="402" customFormat="1" ht="21.75" customHeight="1" x14ac:dyDescent="0.2">
      <c r="A43" s="1040" t="s">
        <v>2321</v>
      </c>
      <c r="B43" s="1054" t="s">
        <v>1289</v>
      </c>
      <c r="C43" s="1120" t="s">
        <v>121</v>
      </c>
      <c r="D43" s="720">
        <v>0.2203</v>
      </c>
      <c r="E43" s="1119">
        <v>0.1603</v>
      </c>
      <c r="F43" s="984">
        <v>0</v>
      </c>
      <c r="G43" s="406">
        <v>2.9999999999999997E-4</v>
      </c>
      <c r="H43" s="406">
        <v>0</v>
      </c>
      <c r="I43" s="406">
        <v>0</v>
      </c>
      <c r="J43" s="406">
        <v>0</v>
      </c>
      <c r="K43" s="406">
        <v>0.06</v>
      </c>
      <c r="L43" s="406">
        <v>0.08</v>
      </c>
      <c r="M43" s="406">
        <v>0</v>
      </c>
      <c r="N43" s="406">
        <v>0</v>
      </c>
      <c r="O43" s="406">
        <v>0</v>
      </c>
      <c r="P43" s="406">
        <v>0</v>
      </c>
      <c r="Q43" s="406">
        <v>0</v>
      </c>
      <c r="R43" s="406">
        <v>0.02</v>
      </c>
      <c r="S43" s="406">
        <v>0</v>
      </c>
      <c r="T43" s="406">
        <v>0</v>
      </c>
      <c r="U43" s="406">
        <v>0</v>
      </c>
      <c r="V43" s="406">
        <v>0</v>
      </c>
      <c r="W43" s="406">
        <v>0</v>
      </c>
      <c r="X43" s="406">
        <v>0</v>
      </c>
      <c r="Y43" s="406">
        <v>0</v>
      </c>
      <c r="Z43" s="406">
        <v>0</v>
      </c>
      <c r="AA43" s="406">
        <v>0</v>
      </c>
      <c r="AB43" s="406">
        <v>0</v>
      </c>
      <c r="AC43" s="406">
        <v>0</v>
      </c>
      <c r="AD43" s="406">
        <v>0</v>
      </c>
      <c r="AE43" s="406">
        <v>0</v>
      </c>
      <c r="AF43" s="553">
        <f t="shared" si="19"/>
        <v>0</v>
      </c>
      <c r="AG43" s="401"/>
      <c r="AH43" s="401"/>
      <c r="AK43" s="659" t="s">
        <v>2319</v>
      </c>
      <c r="AL43" s="26" t="s">
        <v>1289</v>
      </c>
    </row>
    <row r="44" spans="1:38" s="83" customFormat="1" ht="34.5" customHeight="1" x14ac:dyDescent="0.2">
      <c r="A44" s="1040" t="s">
        <v>2321</v>
      </c>
      <c r="B44" s="1054" t="s">
        <v>2313</v>
      </c>
      <c r="C44" s="1040" t="s">
        <v>123</v>
      </c>
      <c r="D44" s="720">
        <v>5.2645000000000008</v>
      </c>
      <c r="E44" s="90">
        <v>4.3273000000000001</v>
      </c>
      <c r="F44" s="641">
        <v>0</v>
      </c>
      <c r="G44" s="406">
        <v>0.90679999999999994</v>
      </c>
      <c r="H44" s="406">
        <v>0.02</v>
      </c>
      <c r="I44" s="406">
        <v>0</v>
      </c>
      <c r="J44" s="406">
        <v>0</v>
      </c>
      <c r="K44" s="406">
        <v>0</v>
      </c>
      <c r="L44" s="406">
        <v>2.5300000000000002</v>
      </c>
      <c r="M44" s="406">
        <v>0</v>
      </c>
      <c r="N44" s="406">
        <v>0</v>
      </c>
      <c r="O44" s="406">
        <v>0</v>
      </c>
      <c r="P44" s="406">
        <v>1.4999999999999999E-2</v>
      </c>
      <c r="Q44" s="406">
        <v>0</v>
      </c>
      <c r="R44" s="406">
        <v>0</v>
      </c>
      <c r="S44" s="406">
        <v>0</v>
      </c>
      <c r="T44" s="406">
        <v>0</v>
      </c>
      <c r="U44" s="406">
        <v>0</v>
      </c>
      <c r="V44" s="406">
        <v>0</v>
      </c>
      <c r="W44" s="406">
        <v>0</v>
      </c>
      <c r="X44" s="406">
        <v>0</v>
      </c>
      <c r="Y44" s="406">
        <v>0</v>
      </c>
      <c r="Z44" s="406">
        <v>0.27</v>
      </c>
      <c r="AA44" s="406">
        <v>0</v>
      </c>
      <c r="AB44" s="406">
        <v>1.17E-2</v>
      </c>
      <c r="AC44" s="406">
        <v>0.57379999999999998</v>
      </c>
      <c r="AD44" s="406">
        <v>0</v>
      </c>
      <c r="AE44" s="406">
        <v>0</v>
      </c>
      <c r="AF44" s="553">
        <f t="shared" si="19"/>
        <v>0</v>
      </c>
      <c r="AG44" s="77"/>
      <c r="AH44" s="77"/>
      <c r="AK44" s="659" t="s">
        <v>2319</v>
      </c>
      <c r="AL44" s="26" t="s">
        <v>2313</v>
      </c>
    </row>
    <row r="45" spans="1:38" s="77" customFormat="1" ht="33" customHeight="1" x14ac:dyDescent="0.2">
      <c r="A45" s="1040" t="s">
        <v>2321</v>
      </c>
      <c r="B45" s="1054" t="s">
        <v>2314</v>
      </c>
      <c r="C45" s="1055" t="s">
        <v>125</v>
      </c>
      <c r="D45" s="720">
        <v>0.01</v>
      </c>
      <c r="E45" s="90">
        <v>0.01</v>
      </c>
      <c r="F45" s="983">
        <v>0</v>
      </c>
      <c r="G45" s="90">
        <v>0</v>
      </c>
      <c r="H45" s="90">
        <v>0</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0.01</v>
      </c>
      <c r="AF45" s="553">
        <f t="shared" si="19"/>
        <v>0</v>
      </c>
      <c r="AK45" s="659" t="s">
        <v>2319</v>
      </c>
      <c r="AL45" s="26" t="s">
        <v>2314</v>
      </c>
    </row>
    <row r="46" spans="1:38" s="77" customFormat="1" ht="20.100000000000001" customHeight="1" x14ac:dyDescent="0.2">
      <c r="A46" s="1040" t="s">
        <v>2321</v>
      </c>
      <c r="B46" s="1054" t="s">
        <v>2315</v>
      </c>
      <c r="C46" s="1055" t="s">
        <v>127</v>
      </c>
      <c r="D46" s="71">
        <v>0</v>
      </c>
      <c r="E46" s="90">
        <v>0.03</v>
      </c>
      <c r="F46" s="641">
        <v>0</v>
      </c>
      <c r="G46" s="406">
        <v>0</v>
      </c>
      <c r="H46" s="406">
        <v>0</v>
      </c>
      <c r="I46" s="406">
        <v>0</v>
      </c>
      <c r="J46" s="406">
        <v>0</v>
      </c>
      <c r="K46" s="406">
        <v>0</v>
      </c>
      <c r="L46" s="406">
        <v>0</v>
      </c>
      <c r="M46" s="406">
        <v>0</v>
      </c>
      <c r="N46" s="406">
        <v>0</v>
      </c>
      <c r="O46" s="406">
        <v>0</v>
      </c>
      <c r="P46" s="406">
        <v>0</v>
      </c>
      <c r="Q46" s="406">
        <v>0</v>
      </c>
      <c r="R46" s="406">
        <v>0</v>
      </c>
      <c r="S46" s="406">
        <v>0</v>
      </c>
      <c r="T46" s="406">
        <v>0</v>
      </c>
      <c r="U46" s="406">
        <v>0</v>
      </c>
      <c r="V46" s="406">
        <v>0</v>
      </c>
      <c r="W46" s="406">
        <v>0</v>
      </c>
      <c r="X46" s="406">
        <v>0.03</v>
      </c>
      <c r="Y46" s="406">
        <v>0</v>
      </c>
      <c r="Z46" s="406">
        <v>0</v>
      </c>
      <c r="AA46" s="406">
        <v>0</v>
      </c>
      <c r="AB46" s="406">
        <v>0</v>
      </c>
      <c r="AC46" s="406">
        <v>0</v>
      </c>
      <c r="AD46" s="406">
        <v>0</v>
      </c>
      <c r="AE46" s="406">
        <v>0</v>
      </c>
      <c r="AF46" s="553">
        <f t="shared" si="19"/>
        <v>0</v>
      </c>
      <c r="AK46" s="26" t="s">
        <v>2319</v>
      </c>
      <c r="AL46" s="26" t="s">
        <v>2315</v>
      </c>
    </row>
    <row r="47" spans="1:38" s="404" customFormat="1" ht="18" hidden="1" customHeight="1" x14ac:dyDescent="0.2">
      <c r="A47" s="938" t="s">
        <v>2321</v>
      </c>
      <c r="B47" s="939" t="s">
        <v>2316</v>
      </c>
      <c r="C47" s="403" t="s">
        <v>129</v>
      </c>
      <c r="D47" s="71">
        <v>0</v>
      </c>
      <c r="E47" s="86">
        <v>0</v>
      </c>
      <c r="F47" s="86">
        <v>0</v>
      </c>
      <c r="G47" s="405">
        <v>0</v>
      </c>
      <c r="H47" s="405">
        <v>0</v>
      </c>
      <c r="I47" s="405">
        <v>0</v>
      </c>
      <c r="J47" s="405">
        <v>0</v>
      </c>
      <c r="K47" s="405">
        <v>0</v>
      </c>
      <c r="L47" s="405">
        <v>0</v>
      </c>
      <c r="M47" s="405">
        <v>0</v>
      </c>
      <c r="N47" s="405">
        <v>0</v>
      </c>
      <c r="O47" s="405">
        <v>0</v>
      </c>
      <c r="P47" s="405">
        <v>0</v>
      </c>
      <c r="Q47" s="405">
        <v>0</v>
      </c>
      <c r="R47" s="405">
        <v>0</v>
      </c>
      <c r="S47" s="405">
        <v>0</v>
      </c>
      <c r="T47" s="405">
        <v>0</v>
      </c>
      <c r="U47" s="405">
        <v>0</v>
      </c>
      <c r="V47" s="405">
        <v>0</v>
      </c>
      <c r="W47" s="405">
        <v>0</v>
      </c>
      <c r="X47" s="405">
        <v>0</v>
      </c>
      <c r="Y47" s="405">
        <v>0</v>
      </c>
      <c r="Z47" s="405">
        <v>0</v>
      </c>
      <c r="AA47" s="405">
        <v>0</v>
      </c>
      <c r="AB47" s="405">
        <v>0</v>
      </c>
      <c r="AC47" s="405">
        <v>0</v>
      </c>
      <c r="AD47" s="405">
        <v>0</v>
      </c>
      <c r="AE47" s="405">
        <v>0</v>
      </c>
      <c r="AF47" s="553">
        <f t="shared" si="19"/>
        <v>0</v>
      </c>
      <c r="AL47" s="26" t="s">
        <v>2316</v>
      </c>
    </row>
    <row r="48" spans="1:38" s="89" customFormat="1" ht="15.95" hidden="1" customHeight="1" x14ac:dyDescent="0.2">
      <c r="A48" s="938" t="s">
        <v>2321</v>
      </c>
      <c r="B48" s="939" t="s">
        <v>2317</v>
      </c>
      <c r="C48" s="73" t="s">
        <v>131</v>
      </c>
      <c r="D48" s="80">
        <v>0</v>
      </c>
      <c r="E48" s="86">
        <v>0</v>
      </c>
      <c r="F48" s="86">
        <v>0</v>
      </c>
      <c r="G48" s="75">
        <v>0</v>
      </c>
      <c r="H48" s="75">
        <v>0</v>
      </c>
      <c r="I48" s="75">
        <v>0</v>
      </c>
      <c r="J48" s="75">
        <v>0</v>
      </c>
      <c r="K48" s="75">
        <v>0</v>
      </c>
      <c r="L48" s="75">
        <v>0</v>
      </c>
      <c r="M48" s="75">
        <v>0</v>
      </c>
      <c r="N48" s="75">
        <v>0</v>
      </c>
      <c r="O48" s="75">
        <v>0</v>
      </c>
      <c r="P48" s="75">
        <v>0</v>
      </c>
      <c r="Q48" s="75">
        <v>0</v>
      </c>
      <c r="R48" s="75">
        <v>0</v>
      </c>
      <c r="S48" s="75">
        <v>0</v>
      </c>
      <c r="T48" s="75">
        <v>0</v>
      </c>
      <c r="U48" s="75">
        <v>0</v>
      </c>
      <c r="V48" s="75">
        <v>0</v>
      </c>
      <c r="W48" s="75">
        <v>0</v>
      </c>
      <c r="X48" s="75">
        <v>0</v>
      </c>
      <c r="Y48" s="75">
        <v>0</v>
      </c>
      <c r="Z48" s="75">
        <v>0</v>
      </c>
      <c r="AA48" s="75">
        <v>0</v>
      </c>
      <c r="AB48" s="75">
        <v>0</v>
      </c>
      <c r="AC48" s="75">
        <v>0</v>
      </c>
      <c r="AD48" s="75">
        <v>0</v>
      </c>
      <c r="AE48" s="75">
        <v>0</v>
      </c>
      <c r="AF48" s="553">
        <f t="shared" si="19"/>
        <v>0</v>
      </c>
      <c r="AL48" s="26" t="s">
        <v>2317</v>
      </c>
    </row>
    <row r="49" spans="1:38" ht="18" hidden="1" customHeight="1" x14ac:dyDescent="0.2">
      <c r="A49" s="69" t="s">
        <v>132</v>
      </c>
      <c r="B49" s="70" t="s">
        <v>133</v>
      </c>
      <c r="C49" s="69" t="s">
        <v>134</v>
      </c>
      <c r="D49" s="71">
        <v>0</v>
      </c>
      <c r="E49" s="87">
        <v>0</v>
      </c>
      <c r="F49" s="87">
        <v>0</v>
      </c>
      <c r="G49" s="72">
        <v>0</v>
      </c>
      <c r="H49" s="72">
        <v>0</v>
      </c>
      <c r="I49" s="72">
        <v>0</v>
      </c>
      <c r="J49" s="72">
        <v>0</v>
      </c>
      <c r="K49" s="72">
        <v>0</v>
      </c>
      <c r="L49" s="72">
        <v>0</v>
      </c>
      <c r="M49" s="72">
        <v>0</v>
      </c>
      <c r="N49" s="72">
        <v>0</v>
      </c>
      <c r="O49" s="72">
        <v>0</v>
      </c>
      <c r="P49" s="72">
        <v>0</v>
      </c>
      <c r="Q49" s="72">
        <v>0</v>
      </c>
      <c r="R49" s="72">
        <v>0</v>
      </c>
      <c r="S49" s="72">
        <v>0</v>
      </c>
      <c r="T49" s="72">
        <v>0</v>
      </c>
      <c r="U49" s="72">
        <v>0</v>
      </c>
      <c r="V49" s="72">
        <v>0</v>
      </c>
      <c r="W49" s="72">
        <v>0</v>
      </c>
      <c r="X49" s="72">
        <v>0</v>
      </c>
      <c r="Y49" s="72">
        <v>0</v>
      </c>
      <c r="Z49" s="72">
        <v>0</v>
      </c>
      <c r="AA49" s="72">
        <v>0</v>
      </c>
      <c r="AB49" s="72">
        <v>0</v>
      </c>
      <c r="AC49" s="72">
        <v>0</v>
      </c>
      <c r="AD49" s="72">
        <v>0</v>
      </c>
      <c r="AE49" s="72">
        <v>0</v>
      </c>
      <c r="AF49" s="553">
        <f t="shared" si="19"/>
        <v>0</v>
      </c>
      <c r="AK49" s="26"/>
      <c r="AL49" s="26" t="s">
        <v>133</v>
      </c>
    </row>
    <row r="50" spans="1:38" s="83" customFormat="1" ht="18" hidden="1" customHeight="1" x14ac:dyDescent="0.2">
      <c r="A50" s="164" t="s">
        <v>135</v>
      </c>
      <c r="B50" s="166" t="s">
        <v>136</v>
      </c>
      <c r="C50" s="164" t="s">
        <v>137</v>
      </c>
      <c r="D50" s="71">
        <v>0</v>
      </c>
      <c r="E50" s="167">
        <v>0</v>
      </c>
      <c r="F50" s="167">
        <v>0</v>
      </c>
      <c r="G50" s="168">
        <v>0</v>
      </c>
      <c r="H50" s="168">
        <v>0</v>
      </c>
      <c r="I50" s="168">
        <v>0</v>
      </c>
      <c r="J50" s="168">
        <v>0</v>
      </c>
      <c r="K50" s="168">
        <v>0</v>
      </c>
      <c r="L50" s="168">
        <v>0</v>
      </c>
      <c r="M50" s="168">
        <v>0</v>
      </c>
      <c r="N50" s="168">
        <v>0</v>
      </c>
      <c r="O50" s="168">
        <v>0</v>
      </c>
      <c r="P50" s="168">
        <v>0</v>
      </c>
      <c r="Q50" s="168">
        <v>0</v>
      </c>
      <c r="R50" s="168">
        <v>0</v>
      </c>
      <c r="S50" s="168">
        <v>0</v>
      </c>
      <c r="T50" s="168">
        <v>0</v>
      </c>
      <c r="U50" s="168">
        <v>0</v>
      </c>
      <c r="V50" s="168">
        <v>0</v>
      </c>
      <c r="W50" s="168">
        <v>0</v>
      </c>
      <c r="X50" s="168">
        <v>0</v>
      </c>
      <c r="Y50" s="168">
        <v>0</v>
      </c>
      <c r="Z50" s="168">
        <v>0</v>
      </c>
      <c r="AA50" s="168">
        <v>0</v>
      </c>
      <c r="AB50" s="168">
        <v>0</v>
      </c>
      <c r="AC50" s="168">
        <v>0</v>
      </c>
      <c r="AD50" s="168">
        <v>0</v>
      </c>
      <c r="AE50" s="168">
        <v>0</v>
      </c>
      <c r="AF50" s="553">
        <f t="shared" si="19"/>
        <v>0</v>
      </c>
      <c r="AL50" s="26" t="s">
        <v>136</v>
      </c>
    </row>
    <row r="51" spans="1:38" s="83" customFormat="1" ht="18" hidden="1" customHeight="1" x14ac:dyDescent="0.2">
      <c r="A51" s="164" t="s">
        <v>138</v>
      </c>
      <c r="B51" s="166" t="s">
        <v>139</v>
      </c>
      <c r="C51" s="164" t="s">
        <v>140</v>
      </c>
      <c r="D51" s="71">
        <v>0</v>
      </c>
      <c r="E51" s="169">
        <v>0</v>
      </c>
      <c r="F51" s="169">
        <v>0</v>
      </c>
      <c r="G51" s="170">
        <v>0</v>
      </c>
      <c r="H51" s="170">
        <v>0</v>
      </c>
      <c r="I51" s="170">
        <v>0</v>
      </c>
      <c r="J51" s="170">
        <v>0</v>
      </c>
      <c r="K51" s="170">
        <v>0</v>
      </c>
      <c r="L51" s="170">
        <v>0</v>
      </c>
      <c r="M51" s="170">
        <v>0</v>
      </c>
      <c r="N51" s="170">
        <v>0</v>
      </c>
      <c r="O51" s="170">
        <v>0</v>
      </c>
      <c r="P51" s="170">
        <v>0</v>
      </c>
      <c r="Q51" s="170">
        <v>0</v>
      </c>
      <c r="R51" s="170">
        <v>0</v>
      </c>
      <c r="S51" s="170">
        <v>0</v>
      </c>
      <c r="T51" s="170">
        <v>0</v>
      </c>
      <c r="U51" s="170">
        <v>0</v>
      </c>
      <c r="V51" s="170">
        <v>0</v>
      </c>
      <c r="W51" s="170">
        <v>0</v>
      </c>
      <c r="X51" s="170">
        <v>0</v>
      </c>
      <c r="Y51" s="170">
        <v>0</v>
      </c>
      <c r="Z51" s="170">
        <v>0</v>
      </c>
      <c r="AA51" s="170">
        <v>0</v>
      </c>
      <c r="AB51" s="170">
        <v>0</v>
      </c>
      <c r="AC51" s="170">
        <v>0</v>
      </c>
      <c r="AD51" s="170">
        <v>0</v>
      </c>
      <c r="AE51" s="170">
        <v>0</v>
      </c>
      <c r="AF51" s="553">
        <f t="shared" si="19"/>
        <v>0</v>
      </c>
      <c r="AL51" s="26" t="s">
        <v>139</v>
      </c>
    </row>
    <row r="52" spans="1:38" ht="24.75" customHeight="1" x14ac:dyDescent="0.2">
      <c r="A52" s="1040" t="s">
        <v>94</v>
      </c>
      <c r="B52" s="1041" t="s">
        <v>142</v>
      </c>
      <c r="C52" s="1040" t="s">
        <v>143</v>
      </c>
      <c r="D52" s="720">
        <v>0.16999999999999998</v>
      </c>
      <c r="E52" s="90">
        <v>0.16</v>
      </c>
      <c r="F52" s="641">
        <v>0</v>
      </c>
      <c r="G52" s="406">
        <v>0</v>
      </c>
      <c r="H52" s="406">
        <v>0.09</v>
      </c>
      <c r="I52" s="406">
        <v>0</v>
      </c>
      <c r="J52" s="406">
        <v>0</v>
      </c>
      <c r="K52" s="406">
        <v>0</v>
      </c>
      <c r="L52" s="406">
        <v>0</v>
      </c>
      <c r="M52" s="406">
        <v>0</v>
      </c>
      <c r="N52" s="406">
        <v>0</v>
      </c>
      <c r="O52" s="406">
        <v>0</v>
      </c>
      <c r="P52" s="406">
        <v>0</v>
      </c>
      <c r="Q52" s="406">
        <v>0</v>
      </c>
      <c r="R52" s="406">
        <v>0</v>
      </c>
      <c r="S52" s="406">
        <v>0</v>
      </c>
      <c r="T52" s="406">
        <v>0</v>
      </c>
      <c r="U52" s="406">
        <v>0</v>
      </c>
      <c r="V52" s="406">
        <v>0</v>
      </c>
      <c r="W52" s="406">
        <v>7.0000000000000007E-2</v>
      </c>
      <c r="X52" s="406">
        <v>0</v>
      </c>
      <c r="Y52" s="406">
        <v>0</v>
      </c>
      <c r="Z52" s="406">
        <v>0</v>
      </c>
      <c r="AA52" s="406">
        <v>0</v>
      </c>
      <c r="AB52" s="406">
        <v>0</v>
      </c>
      <c r="AC52" s="406">
        <v>0</v>
      </c>
      <c r="AD52" s="406">
        <v>0</v>
      </c>
      <c r="AE52" s="406">
        <v>0</v>
      </c>
      <c r="AF52" s="553">
        <f t="shared" si="19"/>
        <v>0</v>
      </c>
      <c r="AK52" s="659" t="s">
        <v>2319</v>
      </c>
      <c r="AL52" s="26" t="s">
        <v>142</v>
      </c>
    </row>
    <row r="53" spans="1:38" ht="24.75" customHeight="1" x14ac:dyDescent="0.2">
      <c r="A53" s="1040" t="s">
        <v>132</v>
      </c>
      <c r="B53" s="1041" t="s">
        <v>145</v>
      </c>
      <c r="C53" s="1040" t="s">
        <v>146</v>
      </c>
      <c r="D53" s="723">
        <v>44.163799999999988</v>
      </c>
      <c r="E53" s="90">
        <v>74.813299999999998</v>
      </c>
      <c r="F53" s="641">
        <v>0</v>
      </c>
      <c r="G53" s="406">
        <v>4.4965000000000011</v>
      </c>
      <c r="H53" s="406">
        <v>0</v>
      </c>
      <c r="I53" s="406">
        <v>0.21</v>
      </c>
      <c r="J53" s="406">
        <v>6.6199999999999995E-2</v>
      </c>
      <c r="K53" s="406">
        <v>4.7</v>
      </c>
      <c r="L53" s="406">
        <v>17.213600000000003</v>
      </c>
      <c r="M53" s="406">
        <v>0.35030000000000006</v>
      </c>
      <c r="N53" s="406">
        <v>0.29680000000000001</v>
      </c>
      <c r="O53" s="406">
        <v>20.05</v>
      </c>
      <c r="P53" s="406">
        <v>4.2450000000000001</v>
      </c>
      <c r="Q53" s="406">
        <v>0</v>
      </c>
      <c r="R53" s="406">
        <v>8.0799999999999947</v>
      </c>
      <c r="S53" s="406">
        <v>0.21000000000000002</v>
      </c>
      <c r="T53" s="406">
        <v>6.3700000000000007E-2</v>
      </c>
      <c r="U53" s="406">
        <v>3.96</v>
      </c>
      <c r="V53" s="406">
        <v>0.20399999999999996</v>
      </c>
      <c r="W53" s="406">
        <v>0</v>
      </c>
      <c r="X53" s="406">
        <v>0.01</v>
      </c>
      <c r="Y53" s="406">
        <v>0.27529999999999999</v>
      </c>
      <c r="Z53" s="406">
        <v>7.0000000000000007E-2</v>
      </c>
      <c r="AA53" s="406">
        <v>0</v>
      </c>
      <c r="AB53" s="406">
        <v>0.83440000000000003</v>
      </c>
      <c r="AC53" s="406">
        <v>8.5555000000000003</v>
      </c>
      <c r="AD53" s="406">
        <v>0.3004</v>
      </c>
      <c r="AE53" s="406">
        <v>0.62159999999999993</v>
      </c>
      <c r="AF53" s="553">
        <f t="shared" si="19"/>
        <v>0</v>
      </c>
      <c r="AK53" s="659" t="s">
        <v>2319</v>
      </c>
      <c r="AL53" s="26" t="s">
        <v>145</v>
      </c>
    </row>
    <row r="54" spans="1:38" ht="36.75" customHeight="1" x14ac:dyDescent="0.2">
      <c r="A54" s="1040" t="s">
        <v>135</v>
      </c>
      <c r="B54" s="1041" t="s">
        <v>148</v>
      </c>
      <c r="C54" s="1040" t="s">
        <v>149</v>
      </c>
      <c r="D54" s="723">
        <v>13.389800000000001</v>
      </c>
      <c r="E54" s="90">
        <v>13.069600000000001</v>
      </c>
      <c r="F54" s="643">
        <v>0</v>
      </c>
      <c r="G54" s="406">
        <v>2.9698000000000002</v>
      </c>
      <c r="H54" s="406">
        <v>0</v>
      </c>
      <c r="I54" s="406">
        <v>0</v>
      </c>
      <c r="J54" s="406">
        <v>0</v>
      </c>
      <c r="K54" s="406">
        <v>0.12</v>
      </c>
      <c r="L54" s="406">
        <v>0</v>
      </c>
      <c r="M54" s="406">
        <v>0</v>
      </c>
      <c r="N54" s="406">
        <v>0</v>
      </c>
      <c r="O54" s="406">
        <v>0</v>
      </c>
      <c r="P54" s="406">
        <v>9.98E-2</v>
      </c>
      <c r="Q54" s="406">
        <v>0</v>
      </c>
      <c r="R54" s="406">
        <v>0</v>
      </c>
      <c r="S54" s="406">
        <v>0</v>
      </c>
      <c r="T54" s="406">
        <v>1.79</v>
      </c>
      <c r="U54" s="406">
        <v>0.6</v>
      </c>
      <c r="V54" s="406">
        <v>0</v>
      </c>
      <c r="W54" s="406">
        <v>0</v>
      </c>
      <c r="X54" s="406">
        <v>0</v>
      </c>
      <c r="Y54" s="406">
        <v>0</v>
      </c>
      <c r="Z54" s="406">
        <v>1.9</v>
      </c>
      <c r="AA54" s="406">
        <v>0</v>
      </c>
      <c r="AB54" s="406">
        <v>0</v>
      </c>
      <c r="AC54" s="406">
        <v>5.120000000000001</v>
      </c>
      <c r="AD54" s="406">
        <v>0</v>
      </c>
      <c r="AE54" s="406">
        <v>0.47</v>
      </c>
      <c r="AF54" s="553">
        <f t="shared" si="19"/>
        <v>0</v>
      </c>
      <c r="AK54" s="659" t="s">
        <v>2319</v>
      </c>
      <c r="AL54" s="26" t="s">
        <v>148</v>
      </c>
    </row>
    <row r="55" spans="1:38" ht="36" customHeight="1" x14ac:dyDescent="0.2">
      <c r="A55" s="1040" t="s">
        <v>138</v>
      </c>
      <c r="B55" s="1041" t="s">
        <v>151</v>
      </c>
      <c r="C55" s="1040" t="s">
        <v>152</v>
      </c>
      <c r="D55" s="723">
        <v>0.05</v>
      </c>
      <c r="E55" s="90">
        <v>3.0900000000000004E-2</v>
      </c>
      <c r="F55" s="641">
        <v>0</v>
      </c>
      <c r="G55" s="406">
        <v>0</v>
      </c>
      <c r="H55" s="406">
        <v>0</v>
      </c>
      <c r="I55" s="406">
        <v>0</v>
      </c>
      <c r="J55" s="406">
        <v>0</v>
      </c>
      <c r="K55" s="406">
        <v>0</v>
      </c>
      <c r="L55" s="406">
        <v>0</v>
      </c>
      <c r="M55" s="406">
        <v>0</v>
      </c>
      <c r="N55" s="406">
        <v>0</v>
      </c>
      <c r="O55" s="406">
        <v>0</v>
      </c>
      <c r="P55" s="406">
        <v>0</v>
      </c>
      <c r="Q55" s="406">
        <v>0</v>
      </c>
      <c r="R55" s="406">
        <v>0</v>
      </c>
      <c r="S55" s="406">
        <v>0</v>
      </c>
      <c r="T55" s="406">
        <v>0</v>
      </c>
      <c r="U55" s="406">
        <v>0</v>
      </c>
      <c r="V55" s="406">
        <v>0</v>
      </c>
      <c r="W55" s="406">
        <v>0</v>
      </c>
      <c r="X55" s="406">
        <v>0</v>
      </c>
      <c r="Y55" s="406">
        <v>0</v>
      </c>
      <c r="Z55" s="406">
        <v>0</v>
      </c>
      <c r="AA55" s="406">
        <v>0</v>
      </c>
      <c r="AB55" s="406">
        <v>0</v>
      </c>
      <c r="AC55" s="406">
        <v>3.0900000000000004E-2</v>
      </c>
      <c r="AD55" s="406">
        <v>0</v>
      </c>
      <c r="AE55" s="406">
        <v>0</v>
      </c>
      <c r="AF55" s="553">
        <f t="shared" si="19"/>
        <v>0</v>
      </c>
      <c r="AK55" s="659" t="s">
        <v>2319</v>
      </c>
      <c r="AL55" s="26" t="s">
        <v>151</v>
      </c>
    </row>
    <row r="56" spans="1:38" ht="18" hidden="1" customHeight="1" x14ac:dyDescent="0.2">
      <c r="A56" s="69" t="s">
        <v>153</v>
      </c>
      <c r="B56" s="70" t="s">
        <v>154</v>
      </c>
      <c r="C56" s="69" t="s">
        <v>155</v>
      </c>
      <c r="D56" s="82">
        <v>0</v>
      </c>
      <c r="E56" s="90">
        <v>0</v>
      </c>
      <c r="F56" s="90">
        <v>0</v>
      </c>
      <c r="G56" s="72">
        <v>0</v>
      </c>
      <c r="H56" s="72">
        <v>0</v>
      </c>
      <c r="I56" s="72">
        <v>0</v>
      </c>
      <c r="J56" s="72">
        <v>0</v>
      </c>
      <c r="K56" s="72">
        <v>0</v>
      </c>
      <c r="L56" s="72">
        <v>0</v>
      </c>
      <c r="M56" s="72">
        <v>0</v>
      </c>
      <c r="N56" s="72">
        <v>0</v>
      </c>
      <c r="O56" s="72">
        <v>0</v>
      </c>
      <c r="P56" s="72">
        <v>0</v>
      </c>
      <c r="Q56" s="72">
        <v>0</v>
      </c>
      <c r="R56" s="72">
        <v>0</v>
      </c>
      <c r="S56" s="72">
        <v>0</v>
      </c>
      <c r="T56" s="72">
        <v>0</v>
      </c>
      <c r="U56" s="72">
        <v>0</v>
      </c>
      <c r="V56" s="72">
        <v>0</v>
      </c>
      <c r="W56" s="72">
        <v>0</v>
      </c>
      <c r="X56" s="72">
        <v>0</v>
      </c>
      <c r="Y56" s="72">
        <v>0</v>
      </c>
      <c r="Z56" s="72">
        <v>0</v>
      </c>
      <c r="AA56" s="72">
        <v>0</v>
      </c>
      <c r="AB56" s="72">
        <v>0</v>
      </c>
      <c r="AC56" s="72">
        <v>0</v>
      </c>
      <c r="AD56" s="72">
        <v>0</v>
      </c>
      <c r="AE56" s="72">
        <v>0</v>
      </c>
      <c r="AF56" s="553">
        <f t="shared" si="19"/>
        <v>0</v>
      </c>
      <c r="AK56" s="26"/>
      <c r="AL56" s="26" t="s">
        <v>154</v>
      </c>
    </row>
    <row r="57" spans="1:38" s="77" customFormat="1" ht="24.75" customHeight="1" x14ac:dyDescent="0.2">
      <c r="A57" s="1040" t="s">
        <v>141</v>
      </c>
      <c r="B57" s="1041" t="s">
        <v>156</v>
      </c>
      <c r="C57" s="1040" t="s">
        <v>157</v>
      </c>
      <c r="D57" s="723">
        <v>0.49</v>
      </c>
      <c r="E57" s="90">
        <v>0.5</v>
      </c>
      <c r="F57" s="641">
        <v>0</v>
      </c>
      <c r="G57" s="406">
        <v>0</v>
      </c>
      <c r="H57" s="406">
        <v>0</v>
      </c>
      <c r="I57" s="406">
        <v>0</v>
      </c>
      <c r="J57" s="406">
        <v>0</v>
      </c>
      <c r="K57" s="406">
        <v>0</v>
      </c>
      <c r="L57" s="406">
        <v>0.3</v>
      </c>
      <c r="M57" s="406">
        <v>0</v>
      </c>
      <c r="N57" s="406">
        <v>0</v>
      </c>
      <c r="O57" s="406">
        <v>0</v>
      </c>
      <c r="P57" s="406">
        <v>0</v>
      </c>
      <c r="Q57" s="406">
        <v>0</v>
      </c>
      <c r="R57" s="406">
        <v>0.01</v>
      </c>
      <c r="S57" s="406">
        <v>0</v>
      </c>
      <c r="T57" s="406">
        <v>0</v>
      </c>
      <c r="U57" s="406">
        <v>0</v>
      </c>
      <c r="V57" s="406">
        <v>0</v>
      </c>
      <c r="W57" s="406">
        <v>0</v>
      </c>
      <c r="X57" s="406">
        <v>0</v>
      </c>
      <c r="Y57" s="406">
        <v>0</v>
      </c>
      <c r="Z57" s="406">
        <v>0</v>
      </c>
      <c r="AA57" s="406">
        <v>0</v>
      </c>
      <c r="AB57" s="406">
        <v>0</v>
      </c>
      <c r="AC57" s="406">
        <v>0.19</v>
      </c>
      <c r="AD57" s="406">
        <v>0</v>
      </c>
      <c r="AE57" s="406">
        <v>0</v>
      </c>
      <c r="AF57" s="553">
        <f t="shared" si="19"/>
        <v>0</v>
      </c>
      <c r="AK57" s="659" t="s">
        <v>2319</v>
      </c>
      <c r="AL57" s="26" t="s">
        <v>156</v>
      </c>
    </row>
    <row r="58" spans="1:38" s="171" customFormat="1" ht="36" customHeight="1" x14ac:dyDescent="0.2">
      <c r="A58" s="1121" t="s">
        <v>144</v>
      </c>
      <c r="B58" s="1122" t="s">
        <v>159</v>
      </c>
      <c r="C58" s="1121" t="s">
        <v>160</v>
      </c>
      <c r="D58" s="723">
        <v>37.029499999999999</v>
      </c>
      <c r="E58" s="1125">
        <v>41.8992</v>
      </c>
      <c r="F58" s="985">
        <v>0</v>
      </c>
      <c r="G58" s="1127">
        <v>2.1814000000000004</v>
      </c>
      <c r="H58" s="1127">
        <v>0</v>
      </c>
      <c r="I58" s="1127">
        <v>0</v>
      </c>
      <c r="J58" s="1127">
        <v>3.9300000000000002E-2</v>
      </c>
      <c r="K58" s="1127">
        <v>1.61</v>
      </c>
      <c r="L58" s="1127">
        <v>27.46</v>
      </c>
      <c r="M58" s="1127">
        <v>1.0357999999999998</v>
      </c>
      <c r="N58" s="1127">
        <v>0.02</v>
      </c>
      <c r="O58" s="1127">
        <v>3.32</v>
      </c>
      <c r="P58" s="1127">
        <v>3.03</v>
      </c>
      <c r="Q58" s="1127">
        <v>0</v>
      </c>
      <c r="R58" s="1127">
        <v>0</v>
      </c>
      <c r="S58" s="1127">
        <v>0</v>
      </c>
      <c r="T58" s="1127">
        <v>0.26979999999999998</v>
      </c>
      <c r="U58" s="1127">
        <v>0.01</v>
      </c>
      <c r="V58" s="1127">
        <v>0.92010000000000003</v>
      </c>
      <c r="W58" s="1127">
        <v>0</v>
      </c>
      <c r="X58" s="1127">
        <v>0</v>
      </c>
      <c r="Y58" s="1127">
        <v>0.24689999999999998</v>
      </c>
      <c r="Z58" s="1127">
        <v>0</v>
      </c>
      <c r="AA58" s="1127">
        <v>0</v>
      </c>
      <c r="AB58" s="1127">
        <v>7.9000000000000001E-2</v>
      </c>
      <c r="AC58" s="1127">
        <v>0.75480000000000003</v>
      </c>
      <c r="AD58" s="1127">
        <v>0.92210000000000003</v>
      </c>
      <c r="AE58" s="1127">
        <v>0</v>
      </c>
      <c r="AF58" s="553">
        <f t="shared" si="19"/>
        <v>0</v>
      </c>
      <c r="AK58" s="659" t="s">
        <v>2319</v>
      </c>
      <c r="AL58" s="26" t="s">
        <v>159</v>
      </c>
    </row>
    <row r="59" spans="1:38" ht="39" customHeight="1" x14ac:dyDescent="0.2">
      <c r="A59" s="1123" t="s">
        <v>147</v>
      </c>
      <c r="B59" s="1124" t="s">
        <v>162</v>
      </c>
      <c r="C59" s="1123" t="s">
        <v>163</v>
      </c>
      <c r="D59" s="727">
        <v>2.0499999999999998</v>
      </c>
      <c r="E59" s="1126">
        <v>0.2</v>
      </c>
      <c r="F59" s="986">
        <v>0</v>
      </c>
      <c r="G59" s="1126">
        <v>0</v>
      </c>
      <c r="H59" s="1126">
        <v>0</v>
      </c>
      <c r="I59" s="1126">
        <v>0</v>
      </c>
      <c r="J59" s="1126">
        <v>0</v>
      </c>
      <c r="K59" s="1126">
        <v>0</v>
      </c>
      <c r="L59" s="1126">
        <v>0.01</v>
      </c>
      <c r="M59" s="1126">
        <v>0</v>
      </c>
      <c r="N59" s="1126">
        <v>0</v>
      </c>
      <c r="O59" s="1126">
        <v>0</v>
      </c>
      <c r="P59" s="1126">
        <v>0</v>
      </c>
      <c r="Q59" s="1126">
        <v>0</v>
      </c>
      <c r="R59" s="1126">
        <v>0</v>
      </c>
      <c r="S59" s="1126">
        <v>0</v>
      </c>
      <c r="T59" s="1126">
        <v>0</v>
      </c>
      <c r="U59" s="1126">
        <v>0</v>
      </c>
      <c r="V59" s="1126">
        <v>0</v>
      </c>
      <c r="W59" s="1126">
        <v>0</v>
      </c>
      <c r="X59" s="1126">
        <v>0</v>
      </c>
      <c r="Y59" s="1126">
        <v>0</v>
      </c>
      <c r="Z59" s="1126">
        <v>0.19</v>
      </c>
      <c r="AA59" s="1126">
        <v>0</v>
      </c>
      <c r="AB59" s="1126">
        <v>0</v>
      </c>
      <c r="AC59" s="1126">
        <v>0</v>
      </c>
      <c r="AD59" s="1126">
        <v>0</v>
      </c>
      <c r="AE59" s="1126">
        <v>0</v>
      </c>
      <c r="AF59" s="553">
        <f t="shared" si="19"/>
        <v>0</v>
      </c>
      <c r="AK59" s="659" t="s">
        <v>2319</v>
      </c>
      <c r="AL59" s="26" t="s">
        <v>162</v>
      </c>
    </row>
    <row r="60" spans="1:38" ht="15.95" hidden="1" customHeight="1" x14ac:dyDescent="0.2">
      <c r="A60" s="603" t="s">
        <v>522</v>
      </c>
      <c r="B60" s="614" t="s">
        <v>164</v>
      </c>
      <c r="C60" s="615" t="s">
        <v>165</v>
      </c>
      <c r="D60" s="552">
        <v>0</v>
      </c>
      <c r="E60" s="616">
        <v>0</v>
      </c>
      <c r="F60" s="173">
        <v>0</v>
      </c>
      <c r="G60" s="616">
        <v>0</v>
      </c>
      <c r="H60" s="616">
        <v>0</v>
      </c>
      <c r="I60" s="616">
        <v>0</v>
      </c>
      <c r="J60" s="616">
        <v>0</v>
      </c>
      <c r="K60" s="616">
        <v>0</v>
      </c>
      <c r="L60" s="616">
        <v>0</v>
      </c>
      <c r="M60" s="616">
        <v>0</v>
      </c>
      <c r="N60" s="616">
        <v>0</v>
      </c>
      <c r="O60" s="616">
        <v>0</v>
      </c>
      <c r="P60" s="616">
        <v>0</v>
      </c>
      <c r="Q60" s="616">
        <v>0</v>
      </c>
      <c r="R60" s="616">
        <v>0</v>
      </c>
      <c r="S60" s="616">
        <v>0</v>
      </c>
      <c r="T60" s="616">
        <v>0</v>
      </c>
      <c r="U60" s="616">
        <v>0</v>
      </c>
      <c r="V60" s="616">
        <v>0</v>
      </c>
      <c r="W60" s="616">
        <v>0</v>
      </c>
      <c r="X60" s="616">
        <v>0</v>
      </c>
      <c r="Y60" s="616">
        <v>0</v>
      </c>
      <c r="Z60" s="616">
        <v>0</v>
      </c>
      <c r="AA60" s="616">
        <v>0</v>
      </c>
      <c r="AB60" s="616">
        <v>0</v>
      </c>
      <c r="AC60" s="616">
        <v>0</v>
      </c>
      <c r="AD60" s="616">
        <v>0</v>
      </c>
      <c r="AE60" s="616">
        <v>0</v>
      </c>
      <c r="AF60" s="553">
        <f t="shared" si="19"/>
        <v>0</v>
      </c>
      <c r="AK60" s="26"/>
      <c r="AL60" s="26" t="s">
        <v>164</v>
      </c>
    </row>
    <row r="61" spans="1:38" ht="15.95" hidden="1" customHeight="1" x14ac:dyDescent="0.2">
      <c r="A61" s="172"/>
      <c r="B61" s="174"/>
      <c r="C61" s="78" t="s">
        <v>666</v>
      </c>
      <c r="D61" s="82">
        <v>870.02909999999997</v>
      </c>
      <c r="E61" s="175">
        <f>VLOOKUP(C61,[4]Bieu05_CTTHO!$C$6:$AI$58,[4]Bieu05_CTTHO!D$1,0)</f>
        <v>966.11059999999998</v>
      </c>
      <c r="F61" s="175">
        <f>E61-D61</f>
        <v>96.081500000000005</v>
      </c>
      <c r="G61" s="176">
        <v>328.49540000000002</v>
      </c>
      <c r="H61" s="176">
        <v>0.97</v>
      </c>
      <c r="I61" s="176">
        <v>0.26</v>
      </c>
      <c r="J61" s="176">
        <v>4.6837</v>
      </c>
      <c r="K61" s="176">
        <v>36.64</v>
      </c>
      <c r="L61" s="176">
        <v>352.40809999999999</v>
      </c>
      <c r="M61" s="176">
        <v>4.0535999999999994</v>
      </c>
      <c r="N61" s="176">
        <v>0.99980000000000002</v>
      </c>
      <c r="O61" s="176">
        <v>11.45</v>
      </c>
      <c r="P61" s="176">
        <v>20.7715</v>
      </c>
      <c r="Q61" s="176">
        <v>2.12</v>
      </c>
      <c r="R61" s="176">
        <v>300.96609999999998</v>
      </c>
      <c r="S61" s="176">
        <v>0.51</v>
      </c>
      <c r="T61" s="176">
        <v>10.5489</v>
      </c>
      <c r="U61" s="176">
        <v>705.05960000000016</v>
      </c>
      <c r="V61" s="176">
        <v>5.2668000000000008</v>
      </c>
      <c r="W61" s="176">
        <v>0.77</v>
      </c>
      <c r="X61" s="176">
        <v>1.3800000000000001</v>
      </c>
      <c r="Y61" s="176">
        <v>4.2919</v>
      </c>
      <c r="Z61" s="176">
        <v>9.8000000000000007</v>
      </c>
      <c r="AA61" s="176">
        <v>7.0000000000000007E-2</v>
      </c>
      <c r="AB61" s="176">
        <v>6.1180000000000003</v>
      </c>
      <c r="AC61" s="176">
        <v>57.753699999999995</v>
      </c>
      <c r="AD61" s="176">
        <v>7.2979000000000021</v>
      </c>
      <c r="AE61" s="176">
        <v>3.59</v>
      </c>
      <c r="AF61" s="553">
        <f t="shared" si="19"/>
        <v>910.16440000000011</v>
      </c>
      <c r="AK61" s="26"/>
    </row>
    <row r="62" spans="1:38" ht="18" hidden="1" customHeight="1" x14ac:dyDescent="0.2">
      <c r="A62" s="94"/>
      <c r="B62" s="95"/>
      <c r="C62" s="94"/>
      <c r="D62" s="90"/>
      <c r="E62" s="177"/>
      <c r="F62" s="67">
        <f>E62-D62</f>
        <v>0</v>
      </c>
      <c r="G62" s="177"/>
      <c r="H62" s="177"/>
      <c r="I62" s="177"/>
      <c r="J62" s="177"/>
      <c r="K62" s="177"/>
      <c r="L62" s="177"/>
      <c r="M62" s="177"/>
      <c r="N62" s="177"/>
      <c r="O62" s="177"/>
      <c r="P62" s="177"/>
      <c r="Q62" s="177"/>
      <c r="R62" s="177"/>
      <c r="S62" s="177"/>
      <c r="T62" s="177"/>
      <c r="U62" s="177"/>
      <c r="V62" s="177"/>
      <c r="W62" s="177"/>
      <c r="X62" s="177"/>
      <c r="Y62" s="177"/>
      <c r="Z62" s="177"/>
      <c r="AA62" s="177"/>
      <c r="AB62" s="177"/>
      <c r="AC62" s="177"/>
      <c r="AD62" s="177"/>
      <c r="AE62" s="177"/>
      <c r="AF62" s="553">
        <f t="shared" si="19"/>
        <v>0</v>
      </c>
      <c r="AK62" s="26"/>
    </row>
  </sheetData>
  <autoFilter ref="A5:AU62" xr:uid="{00000000-0001-0000-0C00-000000000000}">
    <filterColumn colId="31" showButton="0"/>
    <filterColumn colId="36">
      <customFilters>
        <customFilter operator="notEqual" val=" "/>
      </customFilters>
    </filterColumn>
  </autoFilter>
  <mergeCells count="10">
    <mergeCell ref="A2:AE2"/>
    <mergeCell ref="A4:A5"/>
    <mergeCell ref="B4:B5"/>
    <mergeCell ref="C4:C5"/>
    <mergeCell ref="E4:E5"/>
    <mergeCell ref="D4:D5"/>
    <mergeCell ref="G4:M4"/>
    <mergeCell ref="N4:S4"/>
    <mergeCell ref="T4:Y4"/>
    <mergeCell ref="Z4:AE4"/>
  </mergeCells>
  <pageMargins left="0.78740157480314965" right="0.47244094488188981" top="1.0236220472440944" bottom="0.43307086614173229" header="0.51181102362204722" footer="0.23622047244094491"/>
  <pageSetup paperSize="9" orientation="portrait" useFirstPageNumber="1" r:id="rId1"/>
  <headerFooter alignWithMargins="0">
    <oddHeader>&amp;L&amp;"Times New Roman,Bold"&amp;12Biểu 05/CH&amp;C
&amp;"Times New Roman,Bold"&amp;12KẾ HOẠCH THU HỒI ĐẤT NĂM 2025 THÀNH PHỐ BIÊN HÒA</oddHead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
    <tabColor rgb="FFFFFF00"/>
  </sheetPr>
  <dimension ref="A1:GC123"/>
  <sheetViews>
    <sheetView zoomScale="80" zoomScaleNormal="80" workbookViewId="0">
      <pane xSplit="2" ySplit="8" topLeftCell="C9" activePane="bottomRight" state="frozen"/>
      <selection activeCell="A3" sqref="A3:XFD3"/>
      <selection pane="topRight" activeCell="A3" sqref="A3:XFD3"/>
      <selection pane="bottomLeft" activeCell="A3" sqref="A3:XFD3"/>
      <selection pane="bottomRight" activeCell="C16" sqref="C16"/>
    </sheetView>
  </sheetViews>
  <sheetFormatPr defaultColWidth="9.140625" defaultRowHeight="15" x14ac:dyDescent="0.2"/>
  <cols>
    <col min="1" max="1" width="5.140625" style="180" customWidth="1"/>
    <col min="2" max="2" width="41.5703125" style="182" customWidth="1"/>
    <col min="3" max="3" width="13.85546875" style="180" customWidth="1"/>
    <col min="4" max="4" width="8.42578125" style="181" customWidth="1"/>
    <col min="5" max="5" width="11.140625" style="249" customWidth="1"/>
    <col min="6" max="6" width="65.140625" style="182" customWidth="1"/>
    <col min="7" max="16384" width="9.140625" style="237"/>
  </cols>
  <sheetData>
    <row r="1" spans="1:185" ht="15" customHeight="1" x14ac:dyDescent="0.2">
      <c r="A1" s="393" t="s">
        <v>1329</v>
      </c>
      <c r="B1" s="178"/>
    </row>
    <row r="2" spans="1:185" ht="30.75" customHeight="1" x14ac:dyDescent="0.2">
      <c r="A2" s="1450" t="s">
        <v>1330</v>
      </c>
      <c r="B2" s="1450"/>
      <c r="C2" s="1450"/>
      <c r="D2" s="1450"/>
      <c r="E2" s="1450"/>
      <c r="F2" s="1450"/>
    </row>
    <row r="3" spans="1:185" ht="21" hidden="1" customHeight="1" x14ac:dyDescent="0.2">
      <c r="A3" s="393"/>
      <c r="B3" s="178"/>
      <c r="C3" s="178"/>
      <c r="D3" s="179"/>
      <c r="E3" s="250"/>
      <c r="F3" s="178"/>
    </row>
    <row r="4" spans="1:185" ht="28.5" hidden="1" customHeight="1" x14ac:dyDescent="0.2">
      <c r="A4" s="178"/>
      <c r="B4" s="178"/>
      <c r="C4" s="179"/>
      <c r="D4" s="179"/>
      <c r="E4" s="250"/>
      <c r="F4" s="179"/>
    </row>
    <row r="5" spans="1:185" ht="59.25" customHeight="1" x14ac:dyDescent="0.2">
      <c r="A5" s="183" t="s">
        <v>562</v>
      </c>
      <c r="B5" s="183" t="s">
        <v>176</v>
      </c>
      <c r="C5" s="183" t="s">
        <v>177</v>
      </c>
      <c r="D5" s="253" t="s">
        <v>565</v>
      </c>
      <c r="E5" s="184" t="s">
        <v>566</v>
      </c>
      <c r="F5" s="185" t="s">
        <v>568</v>
      </c>
    </row>
    <row r="6" spans="1:185" s="178" customFormat="1" ht="14.25" x14ac:dyDescent="0.2">
      <c r="A6" s="186"/>
      <c r="B6" s="186" t="s">
        <v>668</v>
      </c>
      <c r="C6" s="186"/>
      <c r="D6" s="254"/>
      <c r="E6" s="251"/>
      <c r="F6" s="187"/>
      <c r="G6" s="237"/>
      <c r="H6" s="237"/>
      <c r="I6" s="237"/>
      <c r="J6" s="237"/>
      <c r="K6" s="237"/>
      <c r="L6" s="237"/>
      <c r="M6" s="237"/>
      <c r="N6" s="237"/>
      <c r="O6" s="237"/>
      <c r="P6" s="237"/>
      <c r="Q6" s="237"/>
      <c r="R6" s="237"/>
      <c r="S6" s="237"/>
      <c r="T6" s="237"/>
      <c r="U6" s="237"/>
      <c r="V6" s="237"/>
      <c r="W6" s="237"/>
      <c r="X6" s="237"/>
      <c r="Y6" s="237"/>
      <c r="Z6" s="237"/>
      <c r="AA6" s="237"/>
      <c r="AB6" s="237"/>
      <c r="AC6" s="237"/>
      <c r="AD6" s="237"/>
      <c r="AE6" s="237"/>
      <c r="AF6" s="237"/>
      <c r="AG6" s="237"/>
      <c r="AH6" s="237"/>
      <c r="AI6" s="237"/>
      <c r="AJ6" s="237"/>
      <c r="AK6" s="237"/>
      <c r="AL6" s="237"/>
      <c r="AM6" s="237"/>
      <c r="AN6" s="237"/>
      <c r="AO6" s="237"/>
      <c r="AP6" s="237"/>
      <c r="AQ6" s="237"/>
      <c r="AR6" s="237"/>
      <c r="AS6" s="237"/>
      <c r="AT6" s="237"/>
      <c r="AU6" s="237"/>
      <c r="AV6" s="237"/>
      <c r="AW6" s="237"/>
      <c r="AX6" s="237"/>
      <c r="AY6" s="237"/>
      <c r="AZ6" s="237"/>
      <c r="BA6" s="237"/>
      <c r="BB6" s="237"/>
      <c r="BC6" s="237"/>
      <c r="BD6" s="237"/>
      <c r="BE6" s="237"/>
      <c r="BF6" s="237"/>
      <c r="BG6" s="237"/>
      <c r="BH6" s="237"/>
      <c r="BI6" s="237"/>
      <c r="BJ6" s="237"/>
      <c r="BK6" s="237"/>
      <c r="BL6" s="237"/>
      <c r="BM6" s="237"/>
      <c r="BN6" s="237"/>
      <c r="BO6" s="237"/>
      <c r="BP6" s="237"/>
      <c r="BQ6" s="237"/>
      <c r="BR6" s="237"/>
      <c r="BS6" s="237"/>
      <c r="BT6" s="237"/>
      <c r="BU6" s="237"/>
      <c r="BV6" s="237"/>
      <c r="BW6" s="237"/>
      <c r="BX6" s="237"/>
      <c r="BY6" s="237"/>
      <c r="BZ6" s="237"/>
      <c r="CA6" s="237"/>
      <c r="CB6" s="237"/>
      <c r="CC6" s="237"/>
      <c r="CD6" s="237"/>
      <c r="CE6" s="237"/>
      <c r="CF6" s="237"/>
      <c r="CG6" s="237"/>
      <c r="CH6" s="237"/>
      <c r="CI6" s="237"/>
      <c r="CJ6" s="237"/>
      <c r="CK6" s="237"/>
      <c r="CL6" s="237"/>
      <c r="CM6" s="237"/>
      <c r="CN6" s="237"/>
      <c r="CO6" s="237"/>
      <c r="CP6" s="237"/>
      <c r="CQ6" s="237"/>
      <c r="CR6" s="237"/>
      <c r="CS6" s="237"/>
      <c r="CT6" s="237"/>
      <c r="CU6" s="237"/>
      <c r="CV6" s="237"/>
      <c r="CW6" s="237"/>
      <c r="CX6" s="237"/>
      <c r="CY6" s="237"/>
      <c r="CZ6" s="237"/>
      <c r="DA6" s="237"/>
      <c r="DB6" s="237"/>
      <c r="DC6" s="237"/>
      <c r="DD6" s="237"/>
      <c r="DE6" s="237"/>
      <c r="DF6" s="237"/>
      <c r="DG6" s="237"/>
      <c r="DH6" s="237"/>
      <c r="DI6" s="237"/>
      <c r="DJ6" s="237"/>
      <c r="DK6" s="237"/>
      <c r="DL6" s="237"/>
      <c r="DM6" s="237"/>
      <c r="DN6" s="237"/>
      <c r="DO6" s="237"/>
      <c r="DP6" s="237"/>
      <c r="DQ6" s="237"/>
      <c r="DR6" s="237"/>
      <c r="DS6" s="237"/>
      <c r="DT6" s="237"/>
      <c r="DU6" s="237"/>
      <c r="DV6" s="237"/>
      <c r="DW6" s="237"/>
      <c r="DX6" s="237"/>
      <c r="DY6" s="237"/>
      <c r="DZ6" s="237"/>
      <c r="EA6" s="237"/>
      <c r="EB6" s="237"/>
      <c r="EC6" s="237"/>
      <c r="ED6" s="237"/>
      <c r="EE6" s="237"/>
      <c r="EF6" s="237"/>
      <c r="EG6" s="237"/>
      <c r="EH6" s="237"/>
      <c r="EI6" s="237"/>
      <c r="EJ6" s="237"/>
      <c r="EK6" s="237"/>
      <c r="EL6" s="237"/>
      <c r="EM6" s="237"/>
      <c r="EN6" s="237"/>
      <c r="EO6" s="237"/>
      <c r="EP6" s="237"/>
      <c r="EQ6" s="237"/>
      <c r="ER6" s="237"/>
      <c r="ES6" s="237"/>
      <c r="ET6" s="237"/>
      <c r="EU6" s="237"/>
      <c r="EV6" s="237"/>
      <c r="EW6" s="237"/>
      <c r="EX6" s="237"/>
      <c r="EY6" s="237"/>
      <c r="EZ6" s="237"/>
      <c r="FA6" s="237"/>
      <c r="FB6" s="237"/>
      <c r="FC6" s="237"/>
      <c r="FD6" s="237"/>
      <c r="FE6" s="237"/>
      <c r="FF6" s="237"/>
      <c r="FG6" s="237"/>
      <c r="FH6" s="237"/>
      <c r="FI6" s="237"/>
      <c r="FJ6" s="237"/>
      <c r="FK6" s="237"/>
      <c r="FL6" s="237"/>
      <c r="FM6" s="237"/>
      <c r="FN6" s="237"/>
      <c r="FO6" s="237"/>
      <c r="FP6" s="237"/>
      <c r="FQ6" s="237"/>
      <c r="FR6" s="237"/>
      <c r="FS6" s="237"/>
      <c r="FT6" s="237"/>
      <c r="FU6" s="237"/>
      <c r="FV6" s="237"/>
      <c r="FW6" s="237"/>
      <c r="FX6" s="237"/>
      <c r="FY6" s="237"/>
      <c r="FZ6" s="237"/>
      <c r="GA6" s="237"/>
      <c r="GB6" s="237"/>
      <c r="GC6" s="237"/>
    </row>
    <row r="7" spans="1:185" ht="36" customHeight="1" x14ac:dyDescent="0.2">
      <c r="A7" s="188"/>
      <c r="B7" s="188" t="s">
        <v>669</v>
      </c>
      <c r="C7" s="189"/>
      <c r="D7" s="255"/>
      <c r="E7" s="252"/>
      <c r="F7" s="190"/>
    </row>
    <row r="8" spans="1:185" ht="30" x14ac:dyDescent="0.2">
      <c r="A8" s="192">
        <v>1</v>
      </c>
      <c r="B8" s="193" t="s">
        <v>447</v>
      </c>
      <c r="C8" s="194" t="s">
        <v>10</v>
      </c>
      <c r="D8" s="201" t="s">
        <v>73</v>
      </c>
      <c r="E8" s="54">
        <v>0.03</v>
      </c>
      <c r="F8" s="193"/>
    </row>
    <row r="9" spans="1:185" ht="30" x14ac:dyDescent="0.2">
      <c r="A9" s="192">
        <v>2</v>
      </c>
      <c r="B9" s="193" t="s">
        <v>360</v>
      </c>
      <c r="C9" s="194" t="s">
        <v>6</v>
      </c>
      <c r="D9" s="201" t="s">
        <v>76</v>
      </c>
      <c r="E9" s="54">
        <v>1.1000000000000001</v>
      </c>
      <c r="F9" s="193" t="s">
        <v>670</v>
      </c>
    </row>
    <row r="10" spans="1:185" x14ac:dyDescent="0.2">
      <c r="A10" s="192">
        <v>3</v>
      </c>
      <c r="B10" s="58" t="s">
        <v>398</v>
      </c>
      <c r="C10" s="194" t="s">
        <v>23</v>
      </c>
      <c r="D10" s="201" t="s">
        <v>73</v>
      </c>
      <c r="E10" s="54">
        <v>0.11</v>
      </c>
      <c r="F10" s="193"/>
    </row>
    <row r="11" spans="1:185" ht="28.5" x14ac:dyDescent="0.2">
      <c r="A11" s="192" t="s">
        <v>764</v>
      </c>
      <c r="B11" s="188" t="s">
        <v>671</v>
      </c>
      <c r="C11" s="194"/>
      <c r="D11" s="201"/>
      <c r="E11" s="54"/>
      <c r="F11" s="195"/>
    </row>
    <row r="12" spans="1:185" x14ac:dyDescent="0.2">
      <c r="A12" s="192">
        <v>4</v>
      </c>
      <c r="B12" s="193" t="s">
        <v>304</v>
      </c>
      <c r="C12" s="194" t="s">
        <v>23</v>
      </c>
      <c r="D12" s="201" t="s">
        <v>79</v>
      </c>
      <c r="E12" s="54">
        <v>8.0500000000000007</v>
      </c>
      <c r="F12" s="195"/>
    </row>
    <row r="13" spans="1:185" ht="45" x14ac:dyDescent="0.2">
      <c r="A13" s="192"/>
      <c r="B13" s="141" t="s">
        <v>581</v>
      </c>
      <c r="C13" s="53" t="s">
        <v>223</v>
      </c>
      <c r="D13" s="142" t="s">
        <v>99</v>
      </c>
      <c r="E13" s="54">
        <v>59.35</v>
      </c>
      <c r="F13" s="195" t="s">
        <v>582</v>
      </c>
    </row>
    <row r="14" spans="1:185" ht="28.5" x14ac:dyDescent="0.2">
      <c r="A14" s="192" t="s">
        <v>764</v>
      </c>
      <c r="B14" s="188" t="s">
        <v>963</v>
      </c>
      <c r="C14" s="189"/>
      <c r="D14" s="255"/>
      <c r="E14" s="252"/>
      <c r="F14" s="193"/>
    </row>
    <row r="15" spans="1:185" ht="99.75" x14ac:dyDescent="0.2">
      <c r="A15" s="192" t="s">
        <v>764</v>
      </c>
      <c r="B15" s="188" t="s">
        <v>672</v>
      </c>
      <c r="C15" s="188"/>
      <c r="D15" s="255"/>
      <c r="E15" s="252"/>
      <c r="F15" s="193"/>
    </row>
    <row r="16" spans="1:185" ht="300" x14ac:dyDescent="0.2">
      <c r="A16" s="192">
        <v>6</v>
      </c>
      <c r="B16" s="58" t="s">
        <v>394</v>
      </c>
      <c r="C16" s="143" t="s">
        <v>10</v>
      </c>
      <c r="D16" s="201" t="s">
        <v>149</v>
      </c>
      <c r="E16" s="247">
        <v>0.2</v>
      </c>
      <c r="F16" s="195" t="s">
        <v>584</v>
      </c>
    </row>
    <row r="17" spans="1:185" x14ac:dyDescent="0.2">
      <c r="A17" s="192">
        <v>7</v>
      </c>
      <c r="B17" s="197" t="s">
        <v>673</v>
      </c>
      <c r="C17" s="194" t="s">
        <v>35</v>
      </c>
      <c r="D17" s="201" t="s">
        <v>117</v>
      </c>
      <c r="E17" s="54">
        <v>0.61</v>
      </c>
      <c r="F17" s="193"/>
    </row>
    <row r="18" spans="1:185" ht="45" x14ac:dyDescent="0.2">
      <c r="A18" s="192">
        <v>8</v>
      </c>
      <c r="B18" s="193" t="s">
        <v>306</v>
      </c>
      <c r="C18" s="194" t="s">
        <v>7</v>
      </c>
      <c r="D18" s="201" t="s">
        <v>107</v>
      </c>
      <c r="E18" s="54">
        <v>0.24</v>
      </c>
      <c r="F18" s="193" t="s">
        <v>674</v>
      </c>
    </row>
    <row r="19" spans="1:185" ht="30" x14ac:dyDescent="0.2">
      <c r="A19" s="192">
        <v>9</v>
      </c>
      <c r="B19" s="193" t="s">
        <v>310</v>
      </c>
      <c r="C19" s="194" t="s">
        <v>34</v>
      </c>
      <c r="D19" s="201" t="s">
        <v>107</v>
      </c>
      <c r="E19" s="54">
        <v>1.18</v>
      </c>
      <c r="F19" s="193" t="s">
        <v>675</v>
      </c>
    </row>
    <row r="20" spans="1:185" s="198" customFormat="1" ht="75" x14ac:dyDescent="0.2">
      <c r="A20" s="192">
        <v>10</v>
      </c>
      <c r="B20" s="193" t="s">
        <v>311</v>
      </c>
      <c r="C20" s="194" t="s">
        <v>26</v>
      </c>
      <c r="D20" s="201" t="s">
        <v>107</v>
      </c>
      <c r="E20" s="54">
        <v>1.33</v>
      </c>
      <c r="F20" s="193" t="s">
        <v>676</v>
      </c>
      <c r="G20" s="237"/>
      <c r="H20" s="237"/>
      <c r="I20" s="237"/>
      <c r="J20" s="237"/>
      <c r="K20" s="237"/>
      <c r="L20" s="237"/>
      <c r="M20" s="237"/>
      <c r="N20" s="237"/>
      <c r="O20" s="237"/>
      <c r="P20" s="237"/>
      <c r="Q20" s="237"/>
      <c r="R20" s="237"/>
      <c r="S20" s="237"/>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c r="BM20" s="237"/>
      <c r="BN20" s="237"/>
      <c r="BO20" s="237"/>
      <c r="BP20" s="237"/>
      <c r="BQ20" s="237"/>
      <c r="BR20" s="237"/>
      <c r="BS20" s="237"/>
      <c r="BT20" s="237"/>
      <c r="BU20" s="237"/>
      <c r="BV20" s="237"/>
      <c r="BW20" s="237"/>
      <c r="BX20" s="237"/>
      <c r="BY20" s="237"/>
      <c r="BZ20" s="237"/>
      <c r="CA20" s="237"/>
      <c r="CB20" s="237"/>
      <c r="CC20" s="237"/>
      <c r="CD20" s="237"/>
      <c r="CE20" s="237"/>
      <c r="CF20" s="237"/>
      <c r="CG20" s="237"/>
      <c r="CH20" s="237"/>
      <c r="CI20" s="237"/>
      <c r="CJ20" s="237"/>
      <c r="CK20" s="237"/>
      <c r="CL20" s="237"/>
      <c r="CM20" s="237"/>
      <c r="CN20" s="237"/>
      <c r="CO20" s="237"/>
      <c r="CP20" s="237"/>
      <c r="CQ20" s="237"/>
      <c r="CR20" s="237"/>
      <c r="CS20" s="237"/>
      <c r="CT20" s="237"/>
      <c r="CU20" s="237"/>
      <c r="CV20" s="237"/>
      <c r="CW20" s="237"/>
      <c r="CX20" s="237"/>
      <c r="CY20" s="237"/>
      <c r="CZ20" s="237"/>
      <c r="DA20" s="237"/>
      <c r="DB20" s="237"/>
      <c r="DC20" s="237"/>
      <c r="DD20" s="237"/>
      <c r="DE20" s="237"/>
      <c r="DF20" s="237"/>
      <c r="DG20" s="237"/>
      <c r="DH20" s="237"/>
      <c r="DI20" s="237"/>
      <c r="DJ20" s="237"/>
      <c r="DK20" s="237"/>
      <c r="DL20" s="237"/>
      <c r="DM20" s="237"/>
      <c r="DN20" s="237"/>
      <c r="DO20" s="237"/>
      <c r="DP20" s="237"/>
      <c r="DQ20" s="237"/>
      <c r="DR20" s="237"/>
      <c r="DS20" s="237"/>
      <c r="DT20" s="237"/>
      <c r="DU20" s="237"/>
      <c r="DV20" s="237"/>
      <c r="DW20" s="237"/>
      <c r="DX20" s="237"/>
      <c r="DY20" s="237"/>
      <c r="DZ20" s="237"/>
      <c r="EA20" s="237"/>
      <c r="EB20" s="237"/>
      <c r="EC20" s="237"/>
      <c r="ED20" s="237"/>
      <c r="EE20" s="237"/>
      <c r="EF20" s="237"/>
      <c r="EG20" s="237"/>
      <c r="EH20" s="237"/>
      <c r="EI20" s="237"/>
      <c r="EJ20" s="237"/>
      <c r="EK20" s="237"/>
      <c r="EL20" s="237"/>
      <c r="EM20" s="237"/>
      <c r="EN20" s="237"/>
      <c r="EO20" s="237"/>
      <c r="EP20" s="237"/>
      <c r="EQ20" s="237"/>
      <c r="ER20" s="237"/>
      <c r="ES20" s="237"/>
      <c r="ET20" s="237"/>
      <c r="EU20" s="237"/>
      <c r="EV20" s="237"/>
      <c r="EW20" s="237"/>
      <c r="EX20" s="237"/>
      <c r="EY20" s="237"/>
      <c r="EZ20" s="237"/>
      <c r="FA20" s="237"/>
      <c r="FB20" s="237"/>
      <c r="FC20" s="237"/>
      <c r="FD20" s="237"/>
      <c r="FE20" s="237"/>
      <c r="FF20" s="237"/>
      <c r="FG20" s="237"/>
      <c r="FH20" s="237"/>
      <c r="FI20" s="237"/>
      <c r="FJ20" s="237"/>
      <c r="FK20" s="237"/>
      <c r="FL20" s="237"/>
      <c r="FM20" s="237"/>
      <c r="FN20" s="237"/>
      <c r="FO20" s="237"/>
      <c r="FP20" s="237"/>
      <c r="FQ20" s="237"/>
      <c r="FR20" s="237"/>
      <c r="FS20" s="237"/>
      <c r="FT20" s="237"/>
      <c r="FU20" s="237"/>
      <c r="FV20" s="237"/>
      <c r="FW20" s="237"/>
      <c r="FX20" s="237"/>
      <c r="FY20" s="237"/>
      <c r="FZ20" s="237"/>
      <c r="GA20" s="237"/>
      <c r="GB20" s="237"/>
      <c r="GC20" s="237"/>
    </row>
    <row r="21" spans="1:185" ht="75" x14ac:dyDescent="0.2">
      <c r="A21" s="192">
        <v>11</v>
      </c>
      <c r="B21" s="193" t="s">
        <v>364</v>
      </c>
      <c r="C21" s="194" t="s">
        <v>16</v>
      </c>
      <c r="D21" s="201" t="s">
        <v>107</v>
      </c>
      <c r="E21" s="54">
        <v>1.1000000000000001</v>
      </c>
      <c r="F21" s="193" t="s">
        <v>964</v>
      </c>
    </row>
    <row r="22" spans="1:185" ht="60" x14ac:dyDescent="0.2">
      <c r="A22" s="192">
        <v>12</v>
      </c>
      <c r="B22" s="193" t="s">
        <v>308</v>
      </c>
      <c r="C22" s="194" t="s">
        <v>15</v>
      </c>
      <c r="D22" s="201" t="s">
        <v>107</v>
      </c>
      <c r="E22" s="54">
        <v>2.14</v>
      </c>
      <c r="F22" s="193" t="s">
        <v>677</v>
      </c>
    </row>
    <row r="23" spans="1:185" ht="45" x14ac:dyDescent="0.2">
      <c r="A23" s="192">
        <v>13</v>
      </c>
      <c r="B23" s="193" t="s">
        <v>309</v>
      </c>
      <c r="C23" s="194" t="s">
        <v>15</v>
      </c>
      <c r="D23" s="201" t="s">
        <v>107</v>
      </c>
      <c r="E23" s="54">
        <v>0.81</v>
      </c>
      <c r="F23" s="193" t="s">
        <v>965</v>
      </c>
    </row>
    <row r="24" spans="1:185" ht="150" x14ac:dyDescent="0.2">
      <c r="A24" s="192">
        <v>14</v>
      </c>
      <c r="B24" s="199" t="s">
        <v>312</v>
      </c>
      <c r="C24" s="194" t="s">
        <v>31</v>
      </c>
      <c r="D24" s="201" t="s">
        <v>107</v>
      </c>
      <c r="E24" s="54">
        <v>0.65</v>
      </c>
      <c r="F24" s="195" t="s">
        <v>591</v>
      </c>
    </row>
    <row r="25" spans="1:185" ht="71.25" x14ac:dyDescent="0.2">
      <c r="A25" s="192" t="s">
        <v>764</v>
      </c>
      <c r="B25" s="188" t="s">
        <v>678</v>
      </c>
      <c r="C25" s="188"/>
      <c r="D25" s="189"/>
      <c r="E25" s="252"/>
      <c r="F25" s="193"/>
    </row>
    <row r="26" spans="1:185" ht="45" x14ac:dyDescent="0.2">
      <c r="A26" s="192">
        <v>15</v>
      </c>
      <c r="B26" s="200" t="s">
        <v>679</v>
      </c>
      <c r="C26" s="200" t="s">
        <v>20</v>
      </c>
      <c r="D26" s="190" t="s">
        <v>99</v>
      </c>
      <c r="E26" s="247">
        <v>0.34</v>
      </c>
      <c r="F26" s="193" t="s">
        <v>680</v>
      </c>
    </row>
    <row r="27" spans="1:185" ht="45" x14ac:dyDescent="0.2">
      <c r="A27" s="192">
        <v>16</v>
      </c>
      <c r="B27" s="200" t="s">
        <v>224</v>
      </c>
      <c r="C27" s="143" t="s">
        <v>19</v>
      </c>
      <c r="D27" s="190" t="s">
        <v>99</v>
      </c>
      <c r="E27" s="247">
        <v>0.36</v>
      </c>
      <c r="F27" s="193" t="s">
        <v>611</v>
      </c>
    </row>
    <row r="28" spans="1:185" ht="60" x14ac:dyDescent="0.2">
      <c r="A28" s="192">
        <v>17</v>
      </c>
      <c r="B28" s="58" t="s">
        <v>681</v>
      </c>
      <c r="C28" s="143" t="s">
        <v>11</v>
      </c>
      <c r="D28" s="255" t="s">
        <v>99</v>
      </c>
      <c r="E28" s="54">
        <v>0.11</v>
      </c>
      <c r="F28" s="195" t="s">
        <v>682</v>
      </c>
    </row>
    <row r="29" spans="1:185" ht="60" x14ac:dyDescent="0.2">
      <c r="A29" s="192">
        <v>18</v>
      </c>
      <c r="B29" s="193" t="s">
        <v>683</v>
      </c>
      <c r="C29" s="194" t="s">
        <v>316</v>
      </c>
      <c r="D29" s="201" t="s">
        <v>99</v>
      </c>
      <c r="E29" s="54">
        <v>29.3</v>
      </c>
      <c r="F29" s="193" t="s">
        <v>684</v>
      </c>
    </row>
    <row r="30" spans="1:185" ht="75" x14ac:dyDescent="0.2">
      <c r="A30" s="192">
        <v>19</v>
      </c>
      <c r="B30" s="193" t="s">
        <v>328</v>
      </c>
      <c r="C30" s="194" t="s">
        <v>329</v>
      </c>
      <c r="D30" s="201" t="s">
        <v>101</v>
      </c>
      <c r="E30" s="54">
        <v>15.2</v>
      </c>
      <c r="F30" s="193"/>
    </row>
    <row r="31" spans="1:185" ht="150" x14ac:dyDescent="0.2">
      <c r="A31" s="192">
        <v>20</v>
      </c>
      <c r="B31" s="58" t="s">
        <v>369</v>
      </c>
      <c r="C31" s="143" t="s">
        <v>370</v>
      </c>
      <c r="D31" s="201" t="s">
        <v>99</v>
      </c>
      <c r="E31" s="54">
        <v>33.386000000000003</v>
      </c>
      <c r="F31" s="193" t="s">
        <v>685</v>
      </c>
    </row>
    <row r="32" spans="1:185" ht="45" x14ac:dyDescent="0.2">
      <c r="A32" s="192">
        <v>21</v>
      </c>
      <c r="B32" s="193" t="s">
        <v>321</v>
      </c>
      <c r="C32" s="194" t="s">
        <v>15</v>
      </c>
      <c r="D32" s="201" t="s">
        <v>99</v>
      </c>
      <c r="E32" s="54">
        <v>0.24</v>
      </c>
      <c r="F32" s="193" t="s">
        <v>686</v>
      </c>
    </row>
    <row r="33" spans="1:6" x14ac:dyDescent="0.2">
      <c r="A33" s="192">
        <v>22</v>
      </c>
      <c r="B33" s="193" t="s">
        <v>385</v>
      </c>
      <c r="C33" s="194" t="s">
        <v>25</v>
      </c>
      <c r="D33" s="201" t="s">
        <v>146</v>
      </c>
      <c r="E33" s="54">
        <v>0.4</v>
      </c>
      <c r="F33" s="193"/>
    </row>
    <row r="34" spans="1:6" ht="30" x14ac:dyDescent="0.2">
      <c r="A34" s="192">
        <v>23</v>
      </c>
      <c r="B34" s="193" t="s">
        <v>332</v>
      </c>
      <c r="C34" s="194" t="s">
        <v>18</v>
      </c>
      <c r="D34" s="201" t="s">
        <v>111</v>
      </c>
      <c r="E34" s="54">
        <v>6.2</v>
      </c>
      <c r="F34" s="193" t="s">
        <v>687</v>
      </c>
    </row>
    <row r="35" spans="1:6" ht="30" x14ac:dyDescent="0.2">
      <c r="A35" s="192">
        <v>24</v>
      </c>
      <c r="B35" s="193" t="s">
        <v>318</v>
      </c>
      <c r="C35" s="194" t="s">
        <v>10</v>
      </c>
      <c r="D35" s="201" t="s">
        <v>99</v>
      </c>
      <c r="E35" s="54">
        <v>0.38</v>
      </c>
      <c r="F35" s="193"/>
    </row>
    <row r="36" spans="1:6" ht="45" x14ac:dyDescent="0.2">
      <c r="A36" s="192">
        <v>25</v>
      </c>
      <c r="B36" s="193" t="s">
        <v>378</v>
      </c>
      <c r="C36" s="194" t="s">
        <v>18</v>
      </c>
      <c r="D36" s="201" t="s">
        <v>111</v>
      </c>
      <c r="E36" s="54">
        <v>0.87</v>
      </c>
      <c r="F36" s="193" t="s">
        <v>688</v>
      </c>
    </row>
    <row r="37" spans="1:6" ht="75" x14ac:dyDescent="0.2">
      <c r="A37" s="192">
        <v>26</v>
      </c>
      <c r="B37" s="195" t="s">
        <v>367</v>
      </c>
      <c r="C37" s="194" t="s">
        <v>24</v>
      </c>
      <c r="D37" s="201" t="s">
        <v>99</v>
      </c>
      <c r="E37" s="54">
        <v>0.12</v>
      </c>
      <c r="F37" s="195" t="s">
        <v>689</v>
      </c>
    </row>
    <row r="38" spans="1:6" ht="90" x14ac:dyDescent="0.2">
      <c r="A38" s="192">
        <v>27</v>
      </c>
      <c r="B38" s="193" t="s">
        <v>690</v>
      </c>
      <c r="C38" s="194" t="s">
        <v>316</v>
      </c>
      <c r="D38" s="201" t="s">
        <v>101</v>
      </c>
      <c r="E38" s="54">
        <v>1.6</v>
      </c>
      <c r="F38" s="195" t="s">
        <v>691</v>
      </c>
    </row>
    <row r="39" spans="1:6" ht="45" x14ac:dyDescent="0.2">
      <c r="A39" s="192">
        <v>28</v>
      </c>
      <c r="B39" s="193" t="s">
        <v>375</v>
      </c>
      <c r="C39" s="194" t="s">
        <v>376</v>
      </c>
      <c r="D39" s="201" t="s">
        <v>101</v>
      </c>
      <c r="E39" s="54">
        <v>1.7</v>
      </c>
      <c r="F39" s="193"/>
    </row>
    <row r="40" spans="1:6" ht="75" x14ac:dyDescent="0.2">
      <c r="A40" s="192">
        <v>29</v>
      </c>
      <c r="B40" s="193" t="s">
        <v>366</v>
      </c>
      <c r="C40" s="194" t="s">
        <v>33</v>
      </c>
      <c r="D40" s="201" t="s">
        <v>99</v>
      </c>
      <c r="E40" s="54">
        <v>1.1599999999999999</v>
      </c>
      <c r="F40" s="193" t="s">
        <v>692</v>
      </c>
    </row>
    <row r="41" spans="1:6" ht="60" x14ac:dyDescent="0.2">
      <c r="A41" s="192">
        <v>30</v>
      </c>
      <c r="B41" s="193" t="s">
        <v>330</v>
      </c>
      <c r="C41" s="194" t="s">
        <v>331</v>
      </c>
      <c r="D41" s="201" t="s">
        <v>111</v>
      </c>
      <c r="E41" s="54">
        <v>0.1</v>
      </c>
      <c r="F41" s="193" t="s">
        <v>693</v>
      </c>
    </row>
    <row r="42" spans="1:6" ht="45" x14ac:dyDescent="0.2">
      <c r="A42" s="192">
        <v>31</v>
      </c>
      <c r="B42" s="58" t="s">
        <v>383</v>
      </c>
      <c r="C42" s="194" t="s">
        <v>18</v>
      </c>
      <c r="D42" s="201" t="s">
        <v>111</v>
      </c>
      <c r="E42" s="54">
        <v>0.12</v>
      </c>
      <c r="F42" s="195" t="s">
        <v>384</v>
      </c>
    </row>
    <row r="43" spans="1:6" ht="45" x14ac:dyDescent="0.2">
      <c r="A43" s="192">
        <v>32</v>
      </c>
      <c r="B43" s="200" t="s">
        <v>379</v>
      </c>
      <c r="C43" s="194" t="s">
        <v>18</v>
      </c>
      <c r="D43" s="201" t="s">
        <v>111</v>
      </c>
      <c r="E43" s="54">
        <v>0.4</v>
      </c>
      <c r="F43" s="193" t="s">
        <v>380</v>
      </c>
    </row>
    <row r="44" spans="1:6" ht="45" x14ac:dyDescent="0.2">
      <c r="A44" s="192">
        <v>33</v>
      </c>
      <c r="B44" s="200" t="s">
        <v>322</v>
      </c>
      <c r="C44" s="194" t="s">
        <v>323</v>
      </c>
      <c r="D44" s="201" t="s">
        <v>99</v>
      </c>
      <c r="E44" s="54">
        <v>3.87</v>
      </c>
      <c r="F44" s="193" t="s">
        <v>694</v>
      </c>
    </row>
    <row r="45" spans="1:6" ht="45" x14ac:dyDescent="0.2">
      <c r="A45" s="192">
        <v>34</v>
      </c>
      <c r="B45" s="58" t="s">
        <v>695</v>
      </c>
      <c r="C45" s="143" t="s">
        <v>18</v>
      </c>
      <c r="D45" s="201" t="s">
        <v>111</v>
      </c>
      <c r="E45" s="54">
        <v>0.33</v>
      </c>
      <c r="F45" s="195" t="s">
        <v>696</v>
      </c>
    </row>
    <row r="46" spans="1:6" ht="60" x14ac:dyDescent="0.2">
      <c r="A46" s="192">
        <v>35</v>
      </c>
      <c r="B46" s="58" t="s">
        <v>697</v>
      </c>
      <c r="C46" s="143" t="s">
        <v>11</v>
      </c>
      <c r="D46" s="201" t="s">
        <v>99</v>
      </c>
      <c r="E46" s="54">
        <v>1.07</v>
      </c>
      <c r="F46" s="195" t="s">
        <v>698</v>
      </c>
    </row>
    <row r="47" spans="1:6" ht="225" x14ac:dyDescent="0.2">
      <c r="A47" s="192">
        <v>36</v>
      </c>
      <c r="B47" s="199" t="s">
        <v>699</v>
      </c>
      <c r="C47" s="190" t="s">
        <v>10</v>
      </c>
      <c r="D47" s="190" t="s">
        <v>99</v>
      </c>
      <c r="E47" s="54">
        <v>0.16</v>
      </c>
      <c r="F47" s="195" t="s">
        <v>700</v>
      </c>
    </row>
    <row r="48" spans="1:6" ht="60" x14ac:dyDescent="0.2">
      <c r="A48" s="192">
        <v>37</v>
      </c>
      <c r="B48" s="199" t="s">
        <v>644</v>
      </c>
      <c r="C48" s="190" t="s">
        <v>701</v>
      </c>
      <c r="D48" s="190" t="s">
        <v>99</v>
      </c>
      <c r="E48" s="54">
        <v>9.8000000000000007</v>
      </c>
      <c r="F48" s="195" t="s">
        <v>646</v>
      </c>
    </row>
    <row r="49" spans="1:6" ht="30" x14ac:dyDescent="0.2">
      <c r="A49" s="192">
        <v>38</v>
      </c>
      <c r="B49" s="141" t="s">
        <v>702</v>
      </c>
      <c r="C49" s="143" t="s">
        <v>703</v>
      </c>
      <c r="D49" s="143" t="s">
        <v>99</v>
      </c>
      <c r="E49" s="54">
        <v>2.1</v>
      </c>
      <c r="F49" s="203" t="s">
        <v>704</v>
      </c>
    </row>
    <row r="50" spans="1:6" ht="45" x14ac:dyDescent="0.2">
      <c r="A50" s="192">
        <v>39</v>
      </c>
      <c r="B50" s="195" t="s">
        <v>705</v>
      </c>
      <c r="C50" s="190" t="s">
        <v>12</v>
      </c>
      <c r="D50" s="190" t="s">
        <v>101</v>
      </c>
      <c r="E50" s="54">
        <v>0.03</v>
      </c>
      <c r="F50" s="195" t="s">
        <v>706</v>
      </c>
    </row>
    <row r="51" spans="1:6" ht="60" x14ac:dyDescent="0.2">
      <c r="A51" s="192">
        <v>40</v>
      </c>
      <c r="B51" s="58" t="s">
        <v>326</v>
      </c>
      <c r="C51" s="53" t="s">
        <v>327</v>
      </c>
      <c r="D51" s="190" t="s">
        <v>160</v>
      </c>
      <c r="E51" s="54">
        <v>13.75</v>
      </c>
      <c r="F51" s="195" t="s">
        <v>707</v>
      </c>
    </row>
    <row r="52" spans="1:6" ht="105" x14ac:dyDescent="0.2">
      <c r="A52" s="192">
        <v>41</v>
      </c>
      <c r="B52" s="58" t="s">
        <v>313</v>
      </c>
      <c r="C52" s="143" t="s">
        <v>16</v>
      </c>
      <c r="D52" s="201" t="s">
        <v>99</v>
      </c>
      <c r="E52" s="54">
        <v>15.59</v>
      </c>
      <c r="F52" s="195" t="s">
        <v>599</v>
      </c>
    </row>
    <row r="53" spans="1:6" ht="30" x14ac:dyDescent="0.2">
      <c r="A53" s="192">
        <v>42</v>
      </c>
      <c r="B53" s="195" t="s">
        <v>368</v>
      </c>
      <c r="C53" s="143" t="s">
        <v>20</v>
      </c>
      <c r="D53" s="53" t="s">
        <v>99</v>
      </c>
      <c r="E53" s="54">
        <v>0.84</v>
      </c>
      <c r="F53" s="195" t="s">
        <v>616</v>
      </c>
    </row>
    <row r="54" spans="1:6" ht="60" x14ac:dyDescent="0.2">
      <c r="A54" s="192">
        <v>43</v>
      </c>
      <c r="B54" s="141" t="s">
        <v>708</v>
      </c>
      <c r="C54" s="143" t="s">
        <v>709</v>
      </c>
      <c r="D54" s="196" t="s">
        <v>101</v>
      </c>
      <c r="E54" s="54">
        <v>1.55</v>
      </c>
      <c r="F54" s="204" t="s">
        <v>710</v>
      </c>
    </row>
    <row r="55" spans="1:6" ht="114" x14ac:dyDescent="0.2">
      <c r="A55" s="192" t="s">
        <v>764</v>
      </c>
      <c r="B55" s="188" t="s">
        <v>712</v>
      </c>
      <c r="C55" s="188"/>
      <c r="D55" s="189"/>
      <c r="E55" s="252"/>
      <c r="F55" s="193"/>
    </row>
    <row r="56" spans="1:6" ht="30" x14ac:dyDescent="0.2">
      <c r="A56" s="192">
        <v>44</v>
      </c>
      <c r="B56" s="193" t="s">
        <v>439</v>
      </c>
      <c r="C56" s="194" t="s">
        <v>26</v>
      </c>
      <c r="D56" s="201" t="s">
        <v>137</v>
      </c>
      <c r="E56" s="54">
        <v>0.05</v>
      </c>
      <c r="F56" s="193" t="s">
        <v>713</v>
      </c>
    </row>
    <row r="57" spans="1:6" ht="45" x14ac:dyDescent="0.2">
      <c r="A57" s="192">
        <v>45</v>
      </c>
      <c r="B57" s="193" t="s">
        <v>259</v>
      </c>
      <c r="C57" s="194" t="s">
        <v>21</v>
      </c>
      <c r="D57" s="201" t="s">
        <v>146</v>
      </c>
      <c r="E57" s="54">
        <v>9.4499999999999993</v>
      </c>
      <c r="F57" s="193" t="s">
        <v>714</v>
      </c>
    </row>
    <row r="58" spans="1:6" ht="75" x14ac:dyDescent="0.2">
      <c r="A58" s="192">
        <v>46</v>
      </c>
      <c r="B58" s="193" t="s">
        <v>715</v>
      </c>
      <c r="C58" s="194" t="s">
        <v>275</v>
      </c>
      <c r="D58" s="201" t="s">
        <v>146</v>
      </c>
      <c r="E58" s="54">
        <v>8.6999999999999993</v>
      </c>
      <c r="F58" s="193" t="s">
        <v>716</v>
      </c>
    </row>
    <row r="59" spans="1:6" ht="75" x14ac:dyDescent="0.2">
      <c r="A59" s="192">
        <v>47</v>
      </c>
      <c r="B59" s="193" t="s">
        <v>344</v>
      </c>
      <c r="C59" s="194" t="s">
        <v>8</v>
      </c>
      <c r="D59" s="201" t="s">
        <v>146</v>
      </c>
      <c r="E59" s="54">
        <v>1.45</v>
      </c>
      <c r="F59" s="193" t="s">
        <v>717</v>
      </c>
    </row>
    <row r="60" spans="1:6" ht="30" x14ac:dyDescent="0.2">
      <c r="A60" s="192">
        <v>48</v>
      </c>
      <c r="B60" s="205" t="s">
        <v>334</v>
      </c>
      <c r="C60" s="143" t="s">
        <v>11</v>
      </c>
      <c r="D60" s="201" t="s">
        <v>146</v>
      </c>
      <c r="E60" s="247">
        <v>28.6</v>
      </c>
      <c r="F60" s="195" t="s">
        <v>573</v>
      </c>
    </row>
    <row r="61" spans="1:6" ht="135" x14ac:dyDescent="0.2">
      <c r="A61" s="192">
        <v>49</v>
      </c>
      <c r="B61" s="205" t="s">
        <v>391</v>
      </c>
      <c r="C61" s="143" t="s">
        <v>24</v>
      </c>
      <c r="D61" s="201" t="s">
        <v>146</v>
      </c>
      <c r="E61" s="247">
        <v>5.9</v>
      </c>
      <c r="F61" s="206" t="s">
        <v>718</v>
      </c>
    </row>
    <row r="62" spans="1:6" ht="150" x14ac:dyDescent="0.2">
      <c r="A62" s="192">
        <v>50</v>
      </c>
      <c r="B62" s="58" t="s">
        <v>390</v>
      </c>
      <c r="C62" s="143" t="s">
        <v>10</v>
      </c>
      <c r="D62" s="201" t="s">
        <v>146</v>
      </c>
      <c r="E62" s="54">
        <v>11.4</v>
      </c>
      <c r="F62" s="58" t="s">
        <v>719</v>
      </c>
    </row>
    <row r="63" spans="1:6" ht="30" x14ac:dyDescent="0.2">
      <c r="A63" s="192">
        <v>51</v>
      </c>
      <c r="B63" s="58" t="s">
        <v>720</v>
      </c>
      <c r="C63" s="143" t="s">
        <v>9</v>
      </c>
      <c r="D63" s="201" t="s">
        <v>146</v>
      </c>
      <c r="E63" s="54">
        <v>1.8</v>
      </c>
      <c r="F63" s="195" t="s">
        <v>721</v>
      </c>
    </row>
    <row r="64" spans="1:6" ht="120" x14ac:dyDescent="0.2">
      <c r="A64" s="192">
        <v>52</v>
      </c>
      <c r="B64" s="207" t="s">
        <v>722</v>
      </c>
      <c r="C64" s="143" t="s">
        <v>31</v>
      </c>
      <c r="D64" s="190" t="s">
        <v>146</v>
      </c>
      <c r="E64" s="54">
        <v>3.24</v>
      </c>
      <c r="F64" s="195" t="s">
        <v>589</v>
      </c>
    </row>
    <row r="65" spans="1:6" ht="60" x14ac:dyDescent="0.2">
      <c r="A65" s="192">
        <v>53</v>
      </c>
      <c r="B65" s="58" t="s">
        <v>723</v>
      </c>
      <c r="C65" s="143" t="s">
        <v>15</v>
      </c>
      <c r="D65" s="190" t="s">
        <v>146</v>
      </c>
      <c r="E65" s="54">
        <v>0.95</v>
      </c>
      <c r="F65" s="195" t="s">
        <v>724</v>
      </c>
    </row>
    <row r="66" spans="1:6" ht="105" x14ac:dyDescent="0.2">
      <c r="A66" s="192">
        <v>54</v>
      </c>
      <c r="B66" s="207" t="s">
        <v>725</v>
      </c>
      <c r="C66" s="53" t="s">
        <v>27</v>
      </c>
      <c r="D66" s="53" t="s">
        <v>146</v>
      </c>
      <c r="E66" s="54">
        <v>2.85</v>
      </c>
      <c r="F66" s="208" t="s">
        <v>726</v>
      </c>
    </row>
    <row r="67" spans="1:6" ht="30" x14ac:dyDescent="0.2">
      <c r="A67" s="192">
        <v>55</v>
      </c>
      <c r="B67" s="58" t="s">
        <v>245</v>
      </c>
      <c r="C67" s="143" t="s">
        <v>24</v>
      </c>
      <c r="D67" s="201" t="s">
        <v>129</v>
      </c>
      <c r="E67" s="54">
        <v>0.09</v>
      </c>
      <c r="F67" s="195" t="s">
        <v>727</v>
      </c>
    </row>
    <row r="68" spans="1:6" ht="85.5" x14ac:dyDescent="0.2">
      <c r="A68" s="192" t="s">
        <v>764</v>
      </c>
      <c r="B68" s="188" t="s">
        <v>728</v>
      </c>
      <c r="C68" s="188"/>
      <c r="D68" s="189"/>
      <c r="E68" s="252"/>
      <c r="F68" s="193"/>
    </row>
    <row r="69" spans="1:6" ht="45" x14ac:dyDescent="0.2">
      <c r="A69" s="192">
        <v>56</v>
      </c>
      <c r="B69" s="205" t="s">
        <v>389</v>
      </c>
      <c r="C69" s="190" t="s">
        <v>10</v>
      </c>
      <c r="D69" s="201" t="s">
        <v>146</v>
      </c>
      <c r="E69" s="54">
        <v>6.3</v>
      </c>
      <c r="F69" s="193" t="s">
        <v>729</v>
      </c>
    </row>
    <row r="70" spans="1:6" ht="45" x14ac:dyDescent="0.2">
      <c r="A70" s="192">
        <v>57</v>
      </c>
      <c r="B70" s="58" t="s">
        <v>730</v>
      </c>
      <c r="C70" s="190" t="s">
        <v>7</v>
      </c>
      <c r="D70" s="201" t="s">
        <v>146</v>
      </c>
      <c r="E70" s="54">
        <v>0.3</v>
      </c>
      <c r="F70" s="193" t="s">
        <v>731</v>
      </c>
    </row>
    <row r="71" spans="1:6" ht="30" x14ac:dyDescent="0.2">
      <c r="A71" s="192">
        <v>58</v>
      </c>
      <c r="B71" s="193" t="s">
        <v>335</v>
      </c>
      <c r="C71" s="194" t="s">
        <v>18</v>
      </c>
      <c r="D71" s="201" t="s">
        <v>146</v>
      </c>
      <c r="E71" s="54">
        <v>111.49</v>
      </c>
      <c r="F71" s="193" t="s">
        <v>732</v>
      </c>
    </row>
    <row r="72" spans="1:6" ht="30" x14ac:dyDescent="0.2">
      <c r="A72" s="192">
        <v>59</v>
      </c>
      <c r="B72" s="193" t="s">
        <v>339</v>
      </c>
      <c r="C72" s="194" t="s">
        <v>23</v>
      </c>
      <c r="D72" s="201" t="s">
        <v>146</v>
      </c>
      <c r="E72" s="54">
        <v>19.100000000000001</v>
      </c>
      <c r="F72" s="193" t="s">
        <v>733</v>
      </c>
    </row>
    <row r="73" spans="1:6" ht="30" x14ac:dyDescent="0.2">
      <c r="A73" s="192">
        <v>60</v>
      </c>
      <c r="B73" s="193" t="s">
        <v>341</v>
      </c>
      <c r="C73" s="194" t="s">
        <v>6</v>
      </c>
      <c r="D73" s="201" t="s">
        <v>146</v>
      </c>
      <c r="E73" s="54">
        <v>2.4</v>
      </c>
      <c r="F73" s="193" t="s">
        <v>734</v>
      </c>
    </row>
    <row r="74" spans="1:6" ht="75" x14ac:dyDescent="0.2">
      <c r="A74" s="192">
        <v>61</v>
      </c>
      <c r="B74" s="58" t="s">
        <v>340</v>
      </c>
      <c r="C74" s="194" t="s">
        <v>33</v>
      </c>
      <c r="D74" s="201" t="s">
        <v>146</v>
      </c>
      <c r="E74" s="54">
        <v>3.71</v>
      </c>
      <c r="F74" s="193" t="s">
        <v>735</v>
      </c>
    </row>
    <row r="75" spans="1:6" ht="30" x14ac:dyDescent="0.2">
      <c r="A75" s="192">
        <v>62</v>
      </c>
      <c r="B75" s="209" t="s">
        <v>386</v>
      </c>
      <c r="C75" s="194" t="s">
        <v>9</v>
      </c>
      <c r="D75" s="201" t="s">
        <v>146</v>
      </c>
      <c r="E75" s="54">
        <v>5.68</v>
      </c>
      <c r="F75" s="193" t="s">
        <v>387</v>
      </c>
    </row>
    <row r="76" spans="1:6" ht="45" x14ac:dyDescent="0.2">
      <c r="A76" s="192">
        <v>63</v>
      </c>
      <c r="B76" s="140" t="s">
        <v>578</v>
      </c>
      <c r="C76" s="143" t="s">
        <v>18</v>
      </c>
      <c r="D76" s="190" t="s">
        <v>146</v>
      </c>
      <c r="E76" s="54">
        <v>45.98</v>
      </c>
      <c r="F76" s="203" t="s">
        <v>736</v>
      </c>
    </row>
    <row r="77" spans="1:6" ht="105" x14ac:dyDescent="0.2">
      <c r="A77" s="192">
        <v>64</v>
      </c>
      <c r="B77" s="58" t="s">
        <v>649</v>
      </c>
      <c r="C77" s="143" t="s">
        <v>650</v>
      </c>
      <c r="D77" s="53" t="s">
        <v>146</v>
      </c>
      <c r="E77" s="54">
        <v>49.95</v>
      </c>
      <c r="F77" s="208" t="s">
        <v>737</v>
      </c>
    </row>
    <row r="78" spans="1:6" ht="105" x14ac:dyDescent="0.2">
      <c r="A78" s="192">
        <v>65</v>
      </c>
      <c r="B78" s="58" t="s">
        <v>651</v>
      </c>
      <c r="C78" s="143" t="s">
        <v>652</v>
      </c>
      <c r="D78" s="190" t="s">
        <v>146</v>
      </c>
      <c r="E78" s="54">
        <v>18.73</v>
      </c>
      <c r="F78" s="208" t="s">
        <v>737</v>
      </c>
    </row>
    <row r="79" spans="1:6" ht="105" x14ac:dyDescent="0.2">
      <c r="A79" s="192">
        <v>66</v>
      </c>
      <c r="B79" s="58" t="s">
        <v>576</v>
      </c>
      <c r="C79" s="143" t="s">
        <v>10</v>
      </c>
      <c r="D79" s="190" t="s">
        <v>146</v>
      </c>
      <c r="E79" s="54">
        <v>34.03</v>
      </c>
      <c r="F79" s="208" t="s">
        <v>737</v>
      </c>
    </row>
    <row r="80" spans="1:6" ht="105" x14ac:dyDescent="0.2">
      <c r="A80" s="192">
        <v>67</v>
      </c>
      <c r="B80" s="58" t="s">
        <v>578</v>
      </c>
      <c r="C80" s="143" t="s">
        <v>13</v>
      </c>
      <c r="D80" s="190" t="s">
        <v>146</v>
      </c>
      <c r="E80" s="54">
        <v>1.0900000000000001</v>
      </c>
      <c r="F80" s="208" t="s">
        <v>737</v>
      </c>
    </row>
    <row r="81" spans="1:6" ht="105" x14ac:dyDescent="0.2">
      <c r="A81" s="192">
        <v>68</v>
      </c>
      <c r="B81" s="58" t="s">
        <v>578</v>
      </c>
      <c r="C81" s="143" t="s">
        <v>9</v>
      </c>
      <c r="D81" s="190" t="s">
        <v>146</v>
      </c>
      <c r="E81" s="247">
        <v>0.28999999999999998</v>
      </c>
      <c r="F81" s="208" t="s">
        <v>737</v>
      </c>
    </row>
    <row r="82" spans="1:6" ht="105" x14ac:dyDescent="0.2">
      <c r="A82" s="192">
        <v>69</v>
      </c>
      <c r="B82" s="58" t="s">
        <v>578</v>
      </c>
      <c r="C82" s="143" t="s">
        <v>29</v>
      </c>
      <c r="D82" s="190" t="s">
        <v>146</v>
      </c>
      <c r="E82" s="54">
        <v>26.6</v>
      </c>
      <c r="F82" s="208" t="s">
        <v>737</v>
      </c>
    </row>
    <row r="83" spans="1:6" ht="105" x14ac:dyDescent="0.2">
      <c r="A83" s="192">
        <v>70</v>
      </c>
      <c r="B83" s="58" t="s">
        <v>578</v>
      </c>
      <c r="C83" s="143" t="s">
        <v>654</v>
      </c>
      <c r="D83" s="53" t="s">
        <v>146</v>
      </c>
      <c r="E83" s="54">
        <v>15.98</v>
      </c>
      <c r="F83" s="208" t="s">
        <v>737</v>
      </c>
    </row>
    <row r="84" spans="1:6" ht="105" x14ac:dyDescent="0.2">
      <c r="A84" s="192">
        <v>71</v>
      </c>
      <c r="B84" s="58" t="s">
        <v>578</v>
      </c>
      <c r="C84" s="143" t="s">
        <v>7</v>
      </c>
      <c r="D84" s="190" t="s">
        <v>146</v>
      </c>
      <c r="E84" s="54">
        <v>68.62</v>
      </c>
      <c r="F84" s="208" t="s">
        <v>737</v>
      </c>
    </row>
    <row r="85" spans="1:6" ht="105" x14ac:dyDescent="0.2">
      <c r="A85" s="192">
        <v>72</v>
      </c>
      <c r="B85" s="58" t="s">
        <v>738</v>
      </c>
      <c r="C85" s="143" t="s">
        <v>34</v>
      </c>
      <c r="D85" s="190" t="s">
        <v>146</v>
      </c>
      <c r="E85" s="54">
        <v>1.66</v>
      </c>
      <c r="F85" s="208" t="s">
        <v>737</v>
      </c>
    </row>
    <row r="86" spans="1:6" ht="45" x14ac:dyDescent="0.2">
      <c r="A86" s="192">
        <v>73</v>
      </c>
      <c r="B86" s="141" t="s">
        <v>338</v>
      </c>
      <c r="C86" s="53" t="s">
        <v>223</v>
      </c>
      <c r="D86" s="53" t="s">
        <v>146</v>
      </c>
      <c r="E86" s="54">
        <v>774.09</v>
      </c>
      <c r="F86" s="210" t="s">
        <v>579</v>
      </c>
    </row>
    <row r="87" spans="1:6" ht="45" x14ac:dyDescent="0.2">
      <c r="A87" s="192">
        <v>74</v>
      </c>
      <c r="B87" s="211" t="s">
        <v>272</v>
      </c>
      <c r="C87" s="143" t="s">
        <v>29</v>
      </c>
      <c r="D87" s="53" t="s">
        <v>146</v>
      </c>
      <c r="E87" s="54">
        <v>1.07</v>
      </c>
      <c r="F87" s="195" t="s">
        <v>739</v>
      </c>
    </row>
    <row r="88" spans="1:6" ht="60" x14ac:dyDescent="0.2">
      <c r="A88" s="192">
        <v>75</v>
      </c>
      <c r="B88" s="195" t="s">
        <v>342</v>
      </c>
      <c r="C88" s="143" t="s">
        <v>33</v>
      </c>
      <c r="D88" s="190" t="s">
        <v>146</v>
      </c>
      <c r="E88" s="54">
        <v>13.73</v>
      </c>
      <c r="F88" s="195" t="s">
        <v>740</v>
      </c>
    </row>
    <row r="89" spans="1:6" ht="90" x14ac:dyDescent="0.2">
      <c r="A89" s="192">
        <v>76</v>
      </c>
      <c r="B89" s="199" t="s">
        <v>741</v>
      </c>
      <c r="C89" s="190" t="s">
        <v>33</v>
      </c>
      <c r="D89" s="190" t="s">
        <v>146</v>
      </c>
      <c r="E89" s="54">
        <v>0.27</v>
      </c>
      <c r="F89" s="195" t="s">
        <v>608</v>
      </c>
    </row>
    <row r="90" spans="1:6" ht="28.5" x14ac:dyDescent="0.2">
      <c r="A90" s="192"/>
      <c r="B90" s="188" t="s">
        <v>742</v>
      </c>
      <c r="C90" s="194"/>
      <c r="D90" s="255"/>
      <c r="E90" s="54"/>
      <c r="F90" s="193"/>
    </row>
    <row r="91" spans="1:6" ht="30" x14ac:dyDescent="0.2">
      <c r="A91" s="192">
        <v>77</v>
      </c>
      <c r="B91" s="193" t="s">
        <v>411</v>
      </c>
      <c r="C91" s="194" t="s">
        <v>15</v>
      </c>
      <c r="D91" s="201" t="s">
        <v>121</v>
      </c>
      <c r="E91" s="54">
        <v>0.21</v>
      </c>
      <c r="F91" s="193" t="s">
        <v>743</v>
      </c>
    </row>
    <row r="92" spans="1:6" ht="45" x14ac:dyDescent="0.2">
      <c r="A92" s="192">
        <v>78</v>
      </c>
      <c r="B92" s="193" t="s">
        <v>413</v>
      </c>
      <c r="C92" s="190" t="s">
        <v>17</v>
      </c>
      <c r="D92" s="201" t="s">
        <v>121</v>
      </c>
      <c r="E92" s="54">
        <v>0.4</v>
      </c>
      <c r="F92" s="193" t="s">
        <v>744</v>
      </c>
    </row>
    <row r="93" spans="1:6" ht="30" x14ac:dyDescent="0.2">
      <c r="A93" s="192">
        <v>79</v>
      </c>
      <c r="B93" s="193" t="s">
        <v>414</v>
      </c>
      <c r="C93" s="194" t="s">
        <v>25</v>
      </c>
      <c r="D93" s="201" t="s">
        <v>121</v>
      </c>
      <c r="E93" s="54">
        <v>0.37</v>
      </c>
      <c r="F93" s="193" t="s">
        <v>743</v>
      </c>
    </row>
    <row r="94" spans="1:6" x14ac:dyDescent="0.2">
      <c r="A94" s="192">
        <v>80</v>
      </c>
      <c r="B94" s="200" t="s">
        <v>416</v>
      </c>
      <c r="C94" s="194" t="s">
        <v>11</v>
      </c>
      <c r="D94" s="201" t="s">
        <v>121</v>
      </c>
      <c r="E94" s="54">
        <v>0.7</v>
      </c>
      <c r="F94" s="193"/>
    </row>
    <row r="95" spans="1:6" x14ac:dyDescent="0.2">
      <c r="A95" s="192">
        <v>81</v>
      </c>
      <c r="B95" s="200" t="s">
        <v>418</v>
      </c>
      <c r="C95" s="194" t="s">
        <v>11</v>
      </c>
      <c r="D95" s="201" t="s">
        <v>121</v>
      </c>
      <c r="E95" s="54">
        <v>0.03</v>
      </c>
      <c r="F95" s="193"/>
    </row>
    <row r="96" spans="1:6" x14ac:dyDescent="0.2">
      <c r="A96" s="192">
        <v>82</v>
      </c>
      <c r="B96" s="200" t="s">
        <v>419</v>
      </c>
      <c r="C96" s="194" t="s">
        <v>13</v>
      </c>
      <c r="D96" s="201" t="s">
        <v>121</v>
      </c>
      <c r="E96" s="54">
        <v>0.2</v>
      </c>
      <c r="F96" s="193"/>
    </row>
    <row r="97" spans="1:6" x14ac:dyDescent="0.2">
      <c r="A97" s="192">
        <v>83</v>
      </c>
      <c r="B97" s="200" t="s">
        <v>421</v>
      </c>
      <c r="C97" s="194" t="s">
        <v>16</v>
      </c>
      <c r="D97" s="201" t="s">
        <v>121</v>
      </c>
      <c r="E97" s="54">
        <v>0.53</v>
      </c>
      <c r="F97" s="193"/>
    </row>
    <row r="98" spans="1:6" x14ac:dyDescent="0.2">
      <c r="A98" s="192">
        <v>84</v>
      </c>
      <c r="B98" s="200" t="s">
        <v>422</v>
      </c>
      <c r="C98" s="194" t="s">
        <v>18</v>
      </c>
      <c r="D98" s="201" t="s">
        <v>121</v>
      </c>
      <c r="E98" s="54">
        <v>0.73</v>
      </c>
      <c r="F98" s="193"/>
    </row>
    <row r="99" spans="1:6" x14ac:dyDescent="0.2">
      <c r="A99" s="192">
        <v>85</v>
      </c>
      <c r="B99" s="200" t="s">
        <v>423</v>
      </c>
      <c r="C99" s="194" t="s">
        <v>18</v>
      </c>
      <c r="D99" s="201" t="s">
        <v>121</v>
      </c>
      <c r="E99" s="54">
        <v>1.22</v>
      </c>
      <c r="F99" s="193"/>
    </row>
    <row r="100" spans="1:6" x14ac:dyDescent="0.2">
      <c r="A100" s="192">
        <v>86</v>
      </c>
      <c r="B100" s="200" t="s">
        <v>424</v>
      </c>
      <c r="C100" s="194" t="s">
        <v>18</v>
      </c>
      <c r="D100" s="201" t="s">
        <v>121</v>
      </c>
      <c r="E100" s="54">
        <v>0.14000000000000001</v>
      </c>
      <c r="F100" s="193"/>
    </row>
    <row r="101" spans="1:6" x14ac:dyDescent="0.2">
      <c r="A101" s="192">
        <v>87</v>
      </c>
      <c r="B101" s="200" t="s">
        <v>425</v>
      </c>
      <c r="C101" s="194" t="s">
        <v>18</v>
      </c>
      <c r="D101" s="201" t="s">
        <v>121</v>
      </c>
      <c r="E101" s="54">
        <v>0.03</v>
      </c>
      <c r="F101" s="193"/>
    </row>
    <row r="102" spans="1:6" ht="30" x14ac:dyDescent="0.2">
      <c r="A102" s="192">
        <v>88</v>
      </c>
      <c r="B102" s="200" t="s">
        <v>426</v>
      </c>
      <c r="C102" s="194" t="s">
        <v>23</v>
      </c>
      <c r="D102" s="201" t="s">
        <v>121</v>
      </c>
      <c r="E102" s="54">
        <v>0.46</v>
      </c>
      <c r="F102" s="193"/>
    </row>
    <row r="103" spans="1:6" ht="30" x14ac:dyDescent="0.2">
      <c r="A103" s="192">
        <v>89</v>
      </c>
      <c r="B103" s="200" t="s">
        <v>427</v>
      </c>
      <c r="C103" s="194" t="s">
        <v>23</v>
      </c>
      <c r="D103" s="201" t="s">
        <v>121</v>
      </c>
      <c r="E103" s="54">
        <v>0.1</v>
      </c>
      <c r="F103" s="193"/>
    </row>
    <row r="104" spans="1:6" x14ac:dyDescent="0.2">
      <c r="A104" s="192">
        <v>90</v>
      </c>
      <c r="B104" s="200" t="s">
        <v>428</v>
      </c>
      <c r="C104" s="194" t="s">
        <v>24</v>
      </c>
      <c r="D104" s="201" t="s">
        <v>121</v>
      </c>
      <c r="E104" s="54">
        <v>0.3</v>
      </c>
      <c r="F104" s="193"/>
    </row>
    <row r="105" spans="1:6" ht="30" x14ac:dyDescent="0.2">
      <c r="A105" s="192">
        <v>91</v>
      </c>
      <c r="B105" s="200" t="s">
        <v>429</v>
      </c>
      <c r="C105" s="194" t="s">
        <v>24</v>
      </c>
      <c r="D105" s="201" t="s">
        <v>121</v>
      </c>
      <c r="E105" s="54">
        <v>0.18</v>
      </c>
      <c r="F105" s="193"/>
    </row>
    <row r="106" spans="1:6" ht="30" x14ac:dyDescent="0.2">
      <c r="A106" s="192">
        <v>92</v>
      </c>
      <c r="B106" s="200" t="s">
        <v>430</v>
      </c>
      <c r="C106" s="194" t="s">
        <v>30</v>
      </c>
      <c r="D106" s="201" t="s">
        <v>121</v>
      </c>
      <c r="E106" s="54">
        <v>0.01</v>
      </c>
      <c r="F106" s="193"/>
    </row>
    <row r="107" spans="1:6" x14ac:dyDescent="0.2">
      <c r="A107" s="192">
        <v>93</v>
      </c>
      <c r="B107" s="200" t="s">
        <v>431</v>
      </c>
      <c r="C107" s="194" t="s">
        <v>33</v>
      </c>
      <c r="D107" s="201" t="s">
        <v>121</v>
      </c>
      <c r="E107" s="54">
        <v>0.04</v>
      </c>
      <c r="F107" s="193"/>
    </row>
    <row r="108" spans="1:6" x14ac:dyDescent="0.2">
      <c r="A108" s="192">
        <v>94</v>
      </c>
      <c r="B108" s="200" t="s">
        <v>432</v>
      </c>
      <c r="C108" s="194" t="s">
        <v>33</v>
      </c>
      <c r="D108" s="201" t="s">
        <v>121</v>
      </c>
      <c r="E108" s="54">
        <v>0.03</v>
      </c>
      <c r="F108" s="193"/>
    </row>
    <row r="109" spans="1:6" x14ac:dyDescent="0.2">
      <c r="A109" s="192">
        <v>95</v>
      </c>
      <c r="B109" s="200" t="s">
        <v>433</v>
      </c>
      <c r="C109" s="194" t="s">
        <v>34</v>
      </c>
      <c r="D109" s="201" t="s">
        <v>121</v>
      </c>
      <c r="E109" s="54">
        <v>0.04</v>
      </c>
      <c r="F109" s="193"/>
    </row>
    <row r="110" spans="1:6" x14ac:dyDescent="0.2">
      <c r="A110" s="192">
        <v>96</v>
      </c>
      <c r="B110" s="200" t="s">
        <v>436</v>
      </c>
      <c r="C110" s="194" t="s">
        <v>23</v>
      </c>
      <c r="D110" s="201" t="s">
        <v>121</v>
      </c>
      <c r="E110" s="54">
        <v>0.49</v>
      </c>
      <c r="F110" s="193"/>
    </row>
    <row r="111" spans="1:6" x14ac:dyDescent="0.2">
      <c r="A111" s="192">
        <v>97</v>
      </c>
      <c r="B111" s="200" t="s">
        <v>435</v>
      </c>
      <c r="C111" s="194" t="s">
        <v>23</v>
      </c>
      <c r="D111" s="201" t="s">
        <v>121</v>
      </c>
      <c r="E111" s="54">
        <v>0.16</v>
      </c>
      <c r="F111" s="193"/>
    </row>
    <row r="112" spans="1:6" x14ac:dyDescent="0.2">
      <c r="A112" s="192">
        <v>98</v>
      </c>
      <c r="B112" s="199" t="s">
        <v>437</v>
      </c>
      <c r="C112" s="143" t="s">
        <v>15</v>
      </c>
      <c r="D112" s="190" t="s">
        <v>121</v>
      </c>
      <c r="E112" s="54">
        <v>1.01</v>
      </c>
      <c r="F112" s="193"/>
    </row>
    <row r="113" spans="1:6" x14ac:dyDescent="0.2">
      <c r="A113" s="192">
        <v>99</v>
      </c>
      <c r="B113" s="36" t="s">
        <v>745</v>
      </c>
      <c r="C113" s="32" t="s">
        <v>23</v>
      </c>
      <c r="D113" s="38" t="s">
        <v>121</v>
      </c>
      <c r="E113" s="33">
        <v>0.05</v>
      </c>
      <c r="F113" s="212"/>
    </row>
    <row r="114" spans="1:6" x14ac:dyDescent="0.2">
      <c r="A114" s="192">
        <v>100</v>
      </c>
      <c r="B114" s="36" t="s">
        <v>746</v>
      </c>
      <c r="C114" s="32" t="s">
        <v>23</v>
      </c>
      <c r="D114" s="38" t="s">
        <v>121</v>
      </c>
      <c r="E114" s="33">
        <v>0.17</v>
      </c>
      <c r="F114" s="212"/>
    </row>
    <row r="115" spans="1:6" x14ac:dyDescent="0.2">
      <c r="A115" s="192">
        <v>101</v>
      </c>
      <c r="B115" s="36" t="s">
        <v>747</v>
      </c>
      <c r="C115" s="32" t="s">
        <v>18</v>
      </c>
      <c r="D115" s="38" t="s">
        <v>121</v>
      </c>
      <c r="E115" s="33">
        <v>0.34</v>
      </c>
      <c r="F115" s="212"/>
    </row>
    <row r="116" spans="1:6" x14ac:dyDescent="0.2">
      <c r="A116" s="192">
        <v>102</v>
      </c>
      <c r="B116" s="36" t="s">
        <v>748</v>
      </c>
      <c r="C116" s="32" t="s">
        <v>34</v>
      </c>
      <c r="D116" s="38" t="s">
        <v>121</v>
      </c>
      <c r="E116" s="33">
        <v>0.04</v>
      </c>
      <c r="F116" s="212"/>
    </row>
    <row r="117" spans="1:6" x14ac:dyDescent="0.2">
      <c r="A117" s="192">
        <v>103</v>
      </c>
      <c r="B117" s="36" t="s">
        <v>749</v>
      </c>
      <c r="C117" s="32" t="s">
        <v>23</v>
      </c>
      <c r="D117" s="38" t="s">
        <v>121</v>
      </c>
      <c r="E117" s="33">
        <v>0.14000000000000001</v>
      </c>
      <c r="F117" s="212"/>
    </row>
    <row r="118" spans="1:6" x14ac:dyDescent="0.2">
      <c r="A118" s="192">
        <v>104</v>
      </c>
      <c r="B118" s="213" t="s">
        <v>750</v>
      </c>
      <c r="C118" s="214" t="s">
        <v>34</v>
      </c>
      <c r="D118" s="38" t="s">
        <v>121</v>
      </c>
      <c r="E118" s="33">
        <v>0.14000000000000001</v>
      </c>
      <c r="F118" s="212"/>
    </row>
    <row r="119" spans="1:6" x14ac:dyDescent="0.2">
      <c r="A119" s="192">
        <v>105</v>
      </c>
      <c r="B119" s="36" t="s">
        <v>751</v>
      </c>
      <c r="C119" s="32" t="s">
        <v>12</v>
      </c>
      <c r="D119" s="38" t="s">
        <v>121</v>
      </c>
      <c r="E119" s="33">
        <v>0.22</v>
      </c>
      <c r="F119" s="212"/>
    </row>
    <row r="120" spans="1:6" x14ac:dyDescent="0.2">
      <c r="A120" s="192">
        <v>106</v>
      </c>
      <c r="B120" s="36" t="s">
        <v>752</v>
      </c>
      <c r="C120" s="32" t="s">
        <v>15</v>
      </c>
      <c r="D120" s="38" t="s">
        <v>121</v>
      </c>
      <c r="E120" s="33">
        <v>0.3</v>
      </c>
      <c r="F120" s="212"/>
    </row>
    <row r="121" spans="1:6" x14ac:dyDescent="0.2">
      <c r="A121" s="192">
        <v>107</v>
      </c>
      <c r="B121" s="36" t="s">
        <v>753</v>
      </c>
      <c r="C121" s="32" t="s">
        <v>18</v>
      </c>
      <c r="D121" s="38" t="s">
        <v>121</v>
      </c>
      <c r="E121" s="33">
        <v>0.34</v>
      </c>
      <c r="F121" s="212"/>
    </row>
    <row r="122" spans="1:6" ht="25.5" x14ac:dyDescent="0.2">
      <c r="A122" s="192">
        <v>108</v>
      </c>
      <c r="B122" s="36" t="s">
        <v>754</v>
      </c>
      <c r="C122" s="32" t="s">
        <v>18</v>
      </c>
      <c r="D122" s="38" t="s">
        <v>121</v>
      </c>
      <c r="E122" s="33">
        <v>0.78</v>
      </c>
      <c r="F122" s="212"/>
    </row>
    <row r="123" spans="1:6" ht="30" x14ac:dyDescent="0.2">
      <c r="A123" s="215">
        <v>109</v>
      </c>
      <c r="B123" s="216" t="s">
        <v>434</v>
      </c>
      <c r="C123" s="217" t="s">
        <v>35</v>
      </c>
      <c r="D123" s="256" t="s">
        <v>121</v>
      </c>
      <c r="E123" s="218">
        <v>7.0000000000000007E-2</v>
      </c>
      <c r="F123" s="219"/>
    </row>
  </sheetData>
  <autoFilter ref="A5:F124" xr:uid="{00000000-0009-0000-0000-00000D000000}"/>
  <mergeCells count="1">
    <mergeCell ref="A2:F2"/>
  </mergeCells>
  <conditionalFormatting sqref="B60">
    <cfRule type="duplicateValues" dxfId="82" priority="29" stopIfTrue="1"/>
  </conditionalFormatting>
  <conditionalFormatting sqref="B61">
    <cfRule type="duplicateValues" dxfId="81" priority="30" stopIfTrue="1"/>
  </conditionalFormatting>
  <conditionalFormatting sqref="B69">
    <cfRule type="duplicateValues" dxfId="80" priority="28" stopIfTrue="1"/>
  </conditionalFormatting>
  <conditionalFormatting sqref="B76">
    <cfRule type="duplicateValues" dxfId="79" priority="23" stopIfTrue="1"/>
  </conditionalFormatting>
  <conditionalFormatting sqref="B77">
    <cfRule type="duplicateValues" dxfId="78" priority="22" stopIfTrue="1"/>
  </conditionalFormatting>
  <conditionalFormatting sqref="B78">
    <cfRule type="duplicateValues" dxfId="77" priority="21" stopIfTrue="1"/>
  </conditionalFormatting>
  <conditionalFormatting sqref="B79">
    <cfRule type="duplicateValues" dxfId="76" priority="20" stopIfTrue="1"/>
  </conditionalFormatting>
  <conditionalFormatting sqref="B80">
    <cfRule type="duplicateValues" dxfId="75" priority="19" stopIfTrue="1"/>
  </conditionalFormatting>
  <conditionalFormatting sqref="B85">
    <cfRule type="duplicateValues" dxfId="74" priority="17" stopIfTrue="1"/>
  </conditionalFormatting>
  <conditionalFormatting sqref="C4 E4:F4">
    <cfRule type="duplicateValues" dxfId="73" priority="1678" stopIfTrue="1"/>
    <cfRule type="duplicateValues" dxfId="72" priority="1689" stopIfTrue="1"/>
    <cfRule type="duplicateValues" dxfId="71" priority="1706" stopIfTrue="1"/>
  </conditionalFormatting>
  <conditionalFormatting sqref="F4 C3:C4 E3:E4">
    <cfRule type="duplicateValues" dxfId="70" priority="1629" stopIfTrue="1"/>
    <cfRule type="duplicateValues" dxfId="69" priority="1651" stopIfTrue="1"/>
  </conditionalFormatting>
  <pageMargins left="0.28000000000000003" right="0.15748031496063" top="1.05" bottom="0.47244094488188998" header="0.5" footer="0.15748031496063"/>
  <pageSetup paperSize="9" orientation="landscape" useFirstPageNumber="1" r:id="rId1"/>
  <headerFooter>
    <oddHeader>&amp;L&amp;"Times New Roman,Bold"Biểu 05B/CH&amp;C
&amp;"Times New Roman,Bold"DANH MỤC DỰ ÁN CẦN THU HỒI ĐẤT TRONG NĂM 2022 THÀNH PHỐ BIÊN HÒA &amp;R
&amp;"Times New Roman,Italic"Đơn vị tính: ha</oddHead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0000"/>
  </sheetPr>
  <dimension ref="A1:K456"/>
  <sheetViews>
    <sheetView topLeftCell="C1" zoomScale="78" zoomScaleNormal="78" workbookViewId="0">
      <pane xSplit="2" ySplit="4" topLeftCell="E5" activePane="bottomRight" state="frozen"/>
      <selection activeCell="BE3" sqref="A3:XFD3"/>
      <selection pane="topRight" activeCell="BE3" sqref="A3:XFD3"/>
      <selection pane="bottomLeft" activeCell="BE3" sqref="A3:XFD3"/>
      <selection pane="bottomRight" activeCell="D1" sqref="D1:D1048576"/>
    </sheetView>
  </sheetViews>
  <sheetFormatPr defaultRowHeight="18" customHeight="1" x14ac:dyDescent="0.2"/>
  <cols>
    <col min="1" max="1" width="8.85546875" style="124" hidden="1" customWidth="1"/>
    <col min="2" max="2" width="10.140625" style="124" hidden="1" customWidth="1"/>
    <col min="3" max="3" width="4.28515625" style="230" customWidth="1"/>
    <col min="4" max="4" width="28.140625" style="23" customWidth="1"/>
    <col min="5" max="7" width="8.85546875" style="24" customWidth="1"/>
    <col min="8" max="8" width="7.85546875" style="235" customWidth="1"/>
    <col min="9" max="9" width="11.85546875" style="23" customWidth="1"/>
    <col min="10" max="10" width="15.5703125" style="235" customWidth="1"/>
  </cols>
  <sheetData>
    <row r="1" spans="1:10" ht="23.25" customHeight="1" x14ac:dyDescent="0.2">
      <c r="A1" s="26">
        <v>1</v>
      </c>
      <c r="B1" s="26"/>
      <c r="C1" s="45" t="s">
        <v>1331</v>
      </c>
      <c r="D1" s="394"/>
      <c r="E1" s="395"/>
      <c r="F1" s="395"/>
      <c r="G1" s="395"/>
      <c r="H1" s="396"/>
      <c r="I1" s="45"/>
      <c r="J1" s="45"/>
    </row>
    <row r="2" spans="1:10" ht="32.25" customHeight="1" x14ac:dyDescent="0.2">
      <c r="A2" s="26"/>
      <c r="B2" s="26"/>
      <c r="C2" s="1451" t="s">
        <v>1332</v>
      </c>
      <c r="D2" s="1451"/>
      <c r="E2" s="1451"/>
      <c r="F2" s="1451"/>
      <c r="G2" s="1451"/>
      <c r="H2" s="1451"/>
      <c r="I2" s="1451"/>
      <c r="J2" s="1451"/>
    </row>
    <row r="3" spans="1:10" ht="12.75" customHeight="1" x14ac:dyDescent="0.2">
      <c r="A3" s="45"/>
      <c r="B3" s="45"/>
      <c r="C3" s="1452" t="s">
        <v>175</v>
      </c>
      <c r="D3" s="1421" t="s">
        <v>176</v>
      </c>
      <c r="E3" s="1453" t="s">
        <v>755</v>
      </c>
      <c r="F3" s="1454" t="s">
        <v>966</v>
      </c>
      <c r="G3" s="1454"/>
      <c r="H3" s="1453" t="s">
        <v>757</v>
      </c>
      <c r="I3" s="1421" t="s">
        <v>177</v>
      </c>
      <c r="J3" s="1453" t="s">
        <v>758</v>
      </c>
    </row>
    <row r="4" spans="1:10" ht="60" customHeight="1" x14ac:dyDescent="0.2">
      <c r="A4" s="45"/>
      <c r="B4" s="45"/>
      <c r="C4" s="1452"/>
      <c r="D4" s="1421"/>
      <c r="E4" s="1453"/>
      <c r="F4" s="220" t="s">
        <v>667</v>
      </c>
      <c r="G4" s="220" t="s">
        <v>756</v>
      </c>
      <c r="H4" s="1453"/>
      <c r="I4" s="1421"/>
      <c r="J4" s="1453"/>
    </row>
    <row r="5" spans="1:10" ht="34.5" customHeight="1" x14ac:dyDescent="0.2">
      <c r="A5" s="45"/>
      <c r="B5" s="45"/>
      <c r="C5" s="221"/>
      <c r="D5" s="223" t="s">
        <v>759</v>
      </c>
      <c r="E5" s="261"/>
      <c r="F5" s="261"/>
      <c r="G5" s="261"/>
      <c r="H5" s="257"/>
      <c r="I5" s="224"/>
      <c r="J5" s="222"/>
    </row>
    <row r="6" spans="1:10" ht="25.5" x14ac:dyDescent="0.2">
      <c r="A6" s="45"/>
      <c r="B6" s="45"/>
      <c r="C6" s="258"/>
      <c r="D6" s="41" t="s">
        <v>760</v>
      </c>
      <c r="E6" s="248"/>
      <c r="F6" s="248"/>
      <c r="G6" s="248"/>
      <c r="H6" s="59"/>
      <c r="I6" s="32"/>
      <c r="J6" s="131"/>
    </row>
    <row r="7" spans="1:10" ht="12.75" x14ac:dyDescent="0.2">
      <c r="A7" s="46"/>
      <c r="B7" s="46"/>
      <c r="C7" s="225"/>
      <c r="D7" s="52" t="s">
        <v>761</v>
      </c>
      <c r="E7" s="248"/>
      <c r="F7" s="248"/>
      <c r="G7" s="248"/>
      <c r="H7" s="59"/>
      <c r="I7" s="32"/>
      <c r="J7" s="131"/>
    </row>
    <row r="8" spans="1:10" ht="25.5" x14ac:dyDescent="0.2">
      <c r="A8" s="46" t="str">
        <f>D8&amp;"+"&amp;I8</f>
        <v>Trạm tiếp nhận dầu của Trung đoàn 935 - Sư đoàn 370+Bửu Long</v>
      </c>
      <c r="B8" s="46" t="str">
        <f>SUBSTITUTE(D8," ","")</f>
        <v>TrạmtiếpnhậndầucủaTrungđoàn935-Sưđoàn370</v>
      </c>
      <c r="C8" s="226">
        <v>1</v>
      </c>
      <c r="D8" s="30" t="s">
        <v>447</v>
      </c>
      <c r="E8" s="33">
        <v>0.03</v>
      </c>
      <c r="F8" s="33">
        <v>0</v>
      </c>
      <c r="G8" s="33">
        <f t="shared" ref="G8:G14" si="0">E8-F8</f>
        <v>0.03</v>
      </c>
      <c r="H8" s="31" t="s">
        <v>107</v>
      </c>
      <c r="I8" s="32" t="s">
        <v>10</v>
      </c>
      <c r="J8" s="30" t="s">
        <v>967</v>
      </c>
    </row>
    <row r="9" spans="1:10" ht="25.5" x14ac:dyDescent="0.2">
      <c r="A9" s="46"/>
      <c r="B9" s="46"/>
      <c r="C9" s="226">
        <v>2</v>
      </c>
      <c r="D9" s="36" t="s">
        <v>398</v>
      </c>
      <c r="E9" s="248">
        <v>0.11</v>
      </c>
      <c r="F9" s="33">
        <v>0</v>
      </c>
      <c r="G9" s="33">
        <f t="shared" si="0"/>
        <v>0.11</v>
      </c>
      <c r="H9" s="31" t="s">
        <v>762</v>
      </c>
      <c r="I9" s="32" t="s">
        <v>23</v>
      </c>
      <c r="J9" s="30" t="s">
        <v>968</v>
      </c>
    </row>
    <row r="10" spans="1:10" ht="12.75" x14ac:dyDescent="0.2">
      <c r="A10" s="46" t="str">
        <f>D10&amp;"+"&amp;I10</f>
        <v>2. Đất an ninh+</v>
      </c>
      <c r="B10" s="46" t="str">
        <f>SUBSTITUTE(D10," ","")</f>
        <v>2.Đấtanninh</v>
      </c>
      <c r="C10" s="226" t="s">
        <v>764</v>
      </c>
      <c r="D10" s="52" t="s">
        <v>763</v>
      </c>
      <c r="E10" s="33"/>
      <c r="F10" s="33"/>
      <c r="G10" s="33">
        <f t="shared" si="0"/>
        <v>0</v>
      </c>
      <c r="H10" s="31"/>
      <c r="I10" s="32" t="s">
        <v>764</v>
      </c>
      <c r="J10" s="30"/>
    </row>
    <row r="11" spans="1:10" ht="25.5" x14ac:dyDescent="0.2">
      <c r="A11" s="46" t="str">
        <f>D11&amp;"+"&amp;I11</f>
        <v>Đồn Công an Khu công nghiệp Tam Phước +Tam Phước</v>
      </c>
      <c r="B11" s="46" t="str">
        <f>SUBSTITUTE(D11," ","")</f>
        <v>ĐồnCônganKhucôngnghiệpTamPhước</v>
      </c>
      <c r="C11" s="226">
        <v>3</v>
      </c>
      <c r="D11" s="30" t="s">
        <v>400</v>
      </c>
      <c r="E11" s="33">
        <v>0.21</v>
      </c>
      <c r="F11" s="33">
        <v>0.21</v>
      </c>
      <c r="G11" s="33">
        <f t="shared" si="0"/>
        <v>0</v>
      </c>
      <c r="H11" s="31" t="s">
        <v>764</v>
      </c>
      <c r="I11" s="32" t="s">
        <v>23</v>
      </c>
      <c r="J11" s="30" t="s">
        <v>969</v>
      </c>
    </row>
    <row r="12" spans="1:10" ht="38.25" x14ac:dyDescent="0.2">
      <c r="A12" s="46" t="str">
        <f>D12&amp;"+"&amp;I12</f>
        <v>Trung Đoàn Cảnh sát cơ động và Trung tâm huấn luyện Quân sự Thể dục thể thao+Tân Phong</v>
      </c>
      <c r="B12" s="46" t="str">
        <f>SUBSTITUTE(D12," ","")</f>
        <v>TrungĐoànCảnhsátcơđộngvàTrungtâmhuấnluyệnQuânsựThểdụcthểthao</v>
      </c>
      <c r="C12" s="226">
        <v>4</v>
      </c>
      <c r="D12" s="30" t="s">
        <v>182</v>
      </c>
      <c r="E12" s="33">
        <v>26.24</v>
      </c>
      <c r="F12" s="33">
        <v>26.24</v>
      </c>
      <c r="G12" s="33">
        <f t="shared" si="0"/>
        <v>0</v>
      </c>
      <c r="H12" s="31" t="s">
        <v>764</v>
      </c>
      <c r="I12" s="31" t="s">
        <v>29</v>
      </c>
      <c r="J12" s="30" t="s">
        <v>970</v>
      </c>
    </row>
    <row r="13" spans="1:10" ht="12.75" x14ac:dyDescent="0.2">
      <c r="A13" s="46" t="str">
        <f>D13&amp;"+"&amp;I13</f>
        <v>Phòng PC 68+An Bình</v>
      </c>
      <c r="B13" s="46" t="str">
        <f>SUBSTITUTE(D13," ","")</f>
        <v>PhòngPC68</v>
      </c>
      <c r="C13" s="226">
        <v>5</v>
      </c>
      <c r="D13" s="34" t="s">
        <v>360</v>
      </c>
      <c r="E13" s="33">
        <v>1.1000000000000001</v>
      </c>
      <c r="F13" s="33">
        <v>0</v>
      </c>
      <c r="G13" s="33">
        <f t="shared" si="0"/>
        <v>1.1000000000000001</v>
      </c>
      <c r="H13" s="31" t="s">
        <v>88</v>
      </c>
      <c r="I13" s="31" t="s">
        <v>6</v>
      </c>
      <c r="J13" s="30" t="s">
        <v>971</v>
      </c>
    </row>
    <row r="14" spans="1:10" ht="12.75" x14ac:dyDescent="0.2">
      <c r="A14" s="46" t="str">
        <f>D14&amp;"+"&amp;I14</f>
        <v>Trụ sở Công an phường An Hòa+An Hòa</v>
      </c>
      <c r="B14" s="46" t="str">
        <f>SUBSTITUTE(D14," ","")</f>
        <v>TrụsởCônganphườngAnHòa</v>
      </c>
      <c r="C14" s="226">
        <v>6</v>
      </c>
      <c r="D14" s="34" t="s">
        <v>184</v>
      </c>
      <c r="E14" s="33">
        <v>0.04</v>
      </c>
      <c r="F14" s="33">
        <v>0</v>
      </c>
      <c r="G14" s="33">
        <f t="shared" si="0"/>
        <v>0.04</v>
      </c>
      <c r="H14" s="31" t="s">
        <v>149</v>
      </c>
      <c r="I14" s="31" t="s">
        <v>7</v>
      </c>
      <c r="J14" s="30" t="s">
        <v>972</v>
      </c>
    </row>
    <row r="15" spans="1:10" ht="12.75" x14ac:dyDescent="0.2">
      <c r="A15" s="46"/>
      <c r="B15" s="46"/>
      <c r="C15" s="226">
        <v>7</v>
      </c>
      <c r="D15" s="36" t="s">
        <v>401</v>
      </c>
      <c r="E15" s="248">
        <v>0.05</v>
      </c>
      <c r="F15" s="33">
        <v>0.05</v>
      </c>
      <c r="G15" s="33"/>
      <c r="H15" s="31" t="s">
        <v>764</v>
      </c>
      <c r="I15" s="32" t="s">
        <v>17</v>
      </c>
      <c r="J15" s="30" t="s">
        <v>973</v>
      </c>
    </row>
    <row r="16" spans="1:10" ht="38.25" x14ac:dyDescent="0.2">
      <c r="A16" s="46"/>
      <c r="B16" s="46"/>
      <c r="C16" s="226"/>
      <c r="D16" s="155" t="s">
        <v>765</v>
      </c>
      <c r="E16" s="248"/>
      <c r="F16" s="33"/>
      <c r="G16" s="33"/>
      <c r="H16" s="31"/>
      <c r="I16" s="32"/>
      <c r="J16" s="30"/>
    </row>
    <row r="17" spans="1:10" ht="12.75" x14ac:dyDescent="0.2">
      <c r="A17" s="46" t="str">
        <f>D17&amp;"+"&amp;I17</f>
        <v>1. Khu công nghiệp+</v>
      </c>
      <c r="B17" s="46" t="str">
        <f>SUBSTITUTE(D17," ","")</f>
        <v>1.Khucôngnghiệp</v>
      </c>
      <c r="C17" s="226" t="s">
        <v>764</v>
      </c>
      <c r="D17" s="52" t="s">
        <v>766</v>
      </c>
      <c r="E17" s="33"/>
      <c r="F17" s="33"/>
      <c r="G17" s="33">
        <f t="shared" ref="G17:G25" si="1">E17-F17</f>
        <v>0</v>
      </c>
      <c r="H17" s="31" t="s">
        <v>764</v>
      </c>
      <c r="I17" s="32" t="s">
        <v>764</v>
      </c>
      <c r="J17" s="30"/>
    </row>
    <row r="18" spans="1:10" ht="51" x14ac:dyDescent="0.2">
      <c r="A18" s="46" t="str">
        <f>D18&amp;"+"&amp;I18</f>
        <v>Khu công nghiệp Amata (mở rộng)+Long Bình</v>
      </c>
      <c r="B18" s="46" t="str">
        <f>SUBSTITUTE(D18," ","")</f>
        <v>KhucôngnghiệpAmata(mởrộng)</v>
      </c>
      <c r="C18" s="226">
        <v>8</v>
      </c>
      <c r="D18" s="34" t="s">
        <v>185</v>
      </c>
      <c r="E18" s="33">
        <v>53.29</v>
      </c>
      <c r="F18" s="33">
        <v>27.21</v>
      </c>
      <c r="G18" s="33">
        <f t="shared" si="1"/>
        <v>26.08</v>
      </c>
      <c r="H18" s="31" t="s">
        <v>767</v>
      </c>
      <c r="I18" s="32" t="s">
        <v>15</v>
      </c>
      <c r="J18" s="30" t="s">
        <v>974</v>
      </c>
    </row>
    <row r="19" spans="1:10" ht="63.75" x14ac:dyDescent="0.2">
      <c r="A19" s="46" t="str">
        <f>D19&amp;"+"&amp;I19</f>
        <v>KCN Hố Nai giai đoạn II+Long Bình; Phước Tân</v>
      </c>
      <c r="B19" s="46" t="str">
        <f>SUBSTITUTE(D19," ","")</f>
        <v>KCNHốNaigiaiđoạnII</v>
      </c>
      <c r="C19" s="226">
        <v>9</v>
      </c>
      <c r="D19" s="34" t="s">
        <v>186</v>
      </c>
      <c r="E19" s="33">
        <v>101.53</v>
      </c>
      <c r="F19" s="33">
        <v>30.07</v>
      </c>
      <c r="G19" s="33">
        <f t="shared" si="1"/>
        <v>71.460000000000008</v>
      </c>
      <c r="H19" s="31" t="s">
        <v>768</v>
      </c>
      <c r="I19" s="32" t="s">
        <v>187</v>
      </c>
      <c r="J19" s="30" t="s">
        <v>975</v>
      </c>
    </row>
    <row r="20" spans="1:10" ht="12.75" x14ac:dyDescent="0.2">
      <c r="A20" s="46" t="str">
        <f>D20&amp;"+"&amp;I20</f>
        <v>Khu công nghiệp Giang Điền+Tam Phước</v>
      </c>
      <c r="B20" s="46" t="str">
        <f>SUBSTITUTE(D20," ","")</f>
        <v>KhucôngnghiệpGiangĐiền</v>
      </c>
      <c r="C20" s="226">
        <v>10</v>
      </c>
      <c r="D20" s="30" t="s">
        <v>189</v>
      </c>
      <c r="E20" s="33">
        <v>73.42</v>
      </c>
      <c r="F20" s="33">
        <v>71.83</v>
      </c>
      <c r="G20" s="33">
        <f t="shared" si="1"/>
        <v>1.5900000000000034</v>
      </c>
      <c r="H20" s="31" t="s">
        <v>49</v>
      </c>
      <c r="I20" s="32" t="s">
        <v>23</v>
      </c>
      <c r="J20" s="30" t="s">
        <v>976</v>
      </c>
    </row>
    <row r="21" spans="1:10" ht="12.75" x14ac:dyDescent="0.2">
      <c r="A21" s="46"/>
      <c r="B21" s="46"/>
      <c r="C21" s="226">
        <v>11</v>
      </c>
      <c r="D21" s="35" t="s">
        <v>304</v>
      </c>
      <c r="E21" s="33">
        <v>8.1999999999999993</v>
      </c>
      <c r="F21" s="33">
        <v>8.1999999999999993</v>
      </c>
      <c r="G21" s="33">
        <f t="shared" si="1"/>
        <v>0</v>
      </c>
      <c r="H21" s="31" t="s">
        <v>764</v>
      </c>
      <c r="I21" s="42" t="s">
        <v>23</v>
      </c>
      <c r="J21" s="30" t="s">
        <v>977</v>
      </c>
    </row>
    <row r="22" spans="1:10" ht="12.75" x14ac:dyDescent="0.2">
      <c r="A22" s="46" t="str">
        <f>D22&amp;"+"&amp;I22</f>
        <v>2. Cụm công nghiệp+</v>
      </c>
      <c r="B22" s="46" t="str">
        <f>SUBSTITUTE(D22," ","")</f>
        <v>2.Cụmcôngnghiệp</v>
      </c>
      <c r="C22" s="226" t="s">
        <v>764</v>
      </c>
      <c r="D22" s="52" t="s">
        <v>769</v>
      </c>
      <c r="E22" s="33"/>
      <c r="F22" s="33"/>
      <c r="G22" s="33">
        <f t="shared" si="1"/>
        <v>0</v>
      </c>
      <c r="H22" s="31" t="s">
        <v>764</v>
      </c>
      <c r="I22" s="31" t="s">
        <v>764</v>
      </c>
      <c r="J22" s="30"/>
    </row>
    <row r="23" spans="1:10" ht="25.5" x14ac:dyDescent="0.2">
      <c r="A23" s="46" t="str">
        <f>D23&amp;"+"&amp;I23</f>
        <v>Cụm công nghiệp Dốc 47+Tam Phước</v>
      </c>
      <c r="B23" s="46" t="str">
        <f>SUBSTITUTE(D23," ","")</f>
        <v>CụmcôngnghiệpDốc47</v>
      </c>
      <c r="C23" s="226">
        <v>12</v>
      </c>
      <c r="D23" s="30" t="s">
        <v>191</v>
      </c>
      <c r="E23" s="33">
        <v>31.2</v>
      </c>
      <c r="F23" s="33">
        <v>20.47</v>
      </c>
      <c r="G23" s="33">
        <f t="shared" si="1"/>
        <v>10.73</v>
      </c>
      <c r="H23" s="31" t="s">
        <v>770</v>
      </c>
      <c r="I23" s="32" t="s">
        <v>23</v>
      </c>
      <c r="J23" s="30" t="s">
        <v>978</v>
      </c>
    </row>
    <row r="24" spans="1:10" ht="25.5" x14ac:dyDescent="0.2">
      <c r="A24" s="46"/>
      <c r="B24" s="46"/>
      <c r="C24" s="226">
        <v>13</v>
      </c>
      <c r="D24" s="34" t="s">
        <v>404</v>
      </c>
      <c r="E24" s="248">
        <v>2.57</v>
      </c>
      <c r="F24" s="248">
        <v>2.57</v>
      </c>
      <c r="G24" s="248">
        <f t="shared" si="1"/>
        <v>0</v>
      </c>
      <c r="H24" s="31" t="s">
        <v>764</v>
      </c>
      <c r="I24" s="32" t="s">
        <v>23</v>
      </c>
      <c r="J24" s="30" t="s">
        <v>979</v>
      </c>
    </row>
    <row r="25" spans="1:10" ht="25.5" x14ac:dyDescent="0.2">
      <c r="A25" s="46"/>
      <c r="B25" s="46"/>
      <c r="C25" s="226">
        <v>14</v>
      </c>
      <c r="D25" s="36" t="s">
        <v>403</v>
      </c>
      <c r="E25" s="33">
        <v>6.97</v>
      </c>
      <c r="F25" s="33">
        <v>6.97</v>
      </c>
      <c r="G25" s="33">
        <f t="shared" si="1"/>
        <v>0</v>
      </c>
      <c r="H25" s="31" t="s">
        <v>143</v>
      </c>
      <c r="I25" s="32" t="s">
        <v>25</v>
      </c>
      <c r="J25" s="30" t="s">
        <v>980</v>
      </c>
    </row>
    <row r="26" spans="1:10" ht="12.75" x14ac:dyDescent="0.2">
      <c r="A26" s="46"/>
      <c r="B26" s="46"/>
      <c r="C26" s="226" t="s">
        <v>764</v>
      </c>
      <c r="D26" s="155" t="s">
        <v>771</v>
      </c>
      <c r="E26" s="33"/>
      <c r="F26" s="33"/>
      <c r="G26" s="33"/>
      <c r="H26" s="31"/>
      <c r="I26" s="32"/>
      <c r="J26" s="30"/>
    </row>
    <row r="27" spans="1:10" ht="102" x14ac:dyDescent="0.2">
      <c r="A27" s="26"/>
      <c r="B27" s="46"/>
      <c r="C27" s="226">
        <v>15</v>
      </c>
      <c r="D27" s="141" t="s">
        <v>772</v>
      </c>
      <c r="E27" s="191">
        <v>59.35</v>
      </c>
      <c r="F27" s="33"/>
      <c r="G27" s="33">
        <f>E27-F27</f>
        <v>59.35</v>
      </c>
      <c r="H27" s="31" t="s">
        <v>773</v>
      </c>
      <c r="I27" s="53" t="s">
        <v>223</v>
      </c>
      <c r="J27" s="30" t="s">
        <v>981</v>
      </c>
    </row>
    <row r="28" spans="1:10" ht="12.75" x14ac:dyDescent="0.2">
      <c r="A28" s="45"/>
      <c r="B28" s="45"/>
      <c r="C28" s="226"/>
      <c r="D28" s="41" t="s">
        <v>774</v>
      </c>
      <c r="E28" s="248"/>
      <c r="F28" s="248"/>
      <c r="G28" s="248"/>
      <c r="H28" s="59"/>
      <c r="I28" s="32"/>
      <c r="J28" s="30"/>
    </row>
    <row r="29" spans="1:10" ht="25.5" x14ac:dyDescent="0.2">
      <c r="A29" s="45"/>
      <c r="B29" s="45"/>
      <c r="C29" s="226"/>
      <c r="D29" s="41" t="s">
        <v>1258</v>
      </c>
      <c r="E29" s="248"/>
      <c r="F29" s="248"/>
      <c r="G29" s="248"/>
      <c r="H29" s="59"/>
      <c r="I29" s="32"/>
      <c r="J29" s="30"/>
    </row>
    <row r="30" spans="1:10" ht="12.75" x14ac:dyDescent="0.2">
      <c r="A30" s="26"/>
      <c r="B30" s="46"/>
      <c r="C30" s="226" t="s">
        <v>764</v>
      </c>
      <c r="D30" s="155" t="s">
        <v>775</v>
      </c>
      <c r="E30" s="33"/>
      <c r="F30" s="33"/>
      <c r="G30" s="33"/>
      <c r="H30" s="31" t="s">
        <v>764</v>
      </c>
      <c r="I30" s="32"/>
      <c r="J30" s="30"/>
    </row>
    <row r="31" spans="1:10" ht="12.75" x14ac:dyDescent="0.2">
      <c r="A31" s="26"/>
      <c r="B31" s="46" t="str">
        <f>SUBSTITUTE(D31," ","")</f>
        <v>1.1.Đấtcơsởytế</v>
      </c>
      <c r="C31" s="226" t="s">
        <v>764</v>
      </c>
      <c r="D31" s="52" t="s">
        <v>776</v>
      </c>
      <c r="E31" s="152"/>
      <c r="F31" s="33"/>
      <c r="G31" s="33"/>
      <c r="H31" s="31"/>
      <c r="I31" s="42"/>
      <c r="J31" s="30"/>
    </row>
    <row r="32" spans="1:10" ht="76.5" x14ac:dyDescent="0.2">
      <c r="A32" s="46" t="str">
        <f>D32&amp;"+"&amp;I32</f>
        <v>Mở rộng khu điều trị bắt buộc (Viện Pháp y Tâm thần)+Tân Phong</v>
      </c>
      <c r="B32" s="46" t="str">
        <f>SUBSTITUTE(D32," ","")</f>
        <v>Mởrộngkhuđiềutrịbắtbuộc(ViệnPhápyTâmthần)</v>
      </c>
      <c r="C32" s="226">
        <v>16</v>
      </c>
      <c r="D32" s="30" t="s">
        <v>777</v>
      </c>
      <c r="E32" s="33">
        <v>0.8</v>
      </c>
      <c r="F32" s="33">
        <v>0</v>
      </c>
      <c r="G32" s="33">
        <f>E32-F32</f>
        <v>0.8</v>
      </c>
      <c r="H32" s="31" t="s">
        <v>778</v>
      </c>
      <c r="I32" s="31" t="s">
        <v>29</v>
      </c>
      <c r="J32" s="30" t="s">
        <v>982</v>
      </c>
    </row>
    <row r="33" spans="1:10" ht="12.75" x14ac:dyDescent="0.2">
      <c r="A33" s="26"/>
      <c r="B33" s="46" t="str">
        <f>SUBSTITUTE(D33," ","")</f>
        <v>Đấtxâydựngtrạmytế</v>
      </c>
      <c r="C33" s="226">
        <v>17</v>
      </c>
      <c r="D33" s="30" t="s">
        <v>779</v>
      </c>
      <c r="E33" s="152">
        <v>0.2</v>
      </c>
      <c r="F33" s="33">
        <v>0.2</v>
      </c>
      <c r="G33" s="33">
        <f>E33-F33</f>
        <v>0</v>
      </c>
      <c r="H33" s="31" t="s">
        <v>764</v>
      </c>
      <c r="I33" s="42" t="s">
        <v>17</v>
      </c>
      <c r="J33" s="30" t="s">
        <v>983</v>
      </c>
    </row>
    <row r="34" spans="1:10" ht="12.75" x14ac:dyDescent="0.2">
      <c r="A34" s="26"/>
      <c r="B34" s="46"/>
      <c r="C34" s="226">
        <v>18</v>
      </c>
      <c r="D34" s="30" t="s">
        <v>780</v>
      </c>
      <c r="E34" s="152">
        <v>0.03</v>
      </c>
      <c r="F34" s="33">
        <v>0.03</v>
      </c>
      <c r="G34" s="33">
        <f>E34-F34</f>
        <v>0</v>
      </c>
      <c r="H34" s="31" t="s">
        <v>764</v>
      </c>
      <c r="I34" s="42" t="s">
        <v>33</v>
      </c>
      <c r="J34" s="30" t="s">
        <v>984</v>
      </c>
    </row>
    <row r="35" spans="1:10" ht="12.75" x14ac:dyDescent="0.2">
      <c r="A35" s="26"/>
      <c r="B35" s="46"/>
      <c r="C35" s="226">
        <v>19</v>
      </c>
      <c r="D35" s="30" t="s">
        <v>781</v>
      </c>
      <c r="E35" s="152">
        <v>0.04</v>
      </c>
      <c r="F35" s="33">
        <v>0.04</v>
      </c>
      <c r="G35" s="33">
        <f>E35-F35</f>
        <v>0</v>
      </c>
      <c r="H35" s="31" t="s">
        <v>764</v>
      </c>
      <c r="I35" s="42" t="s">
        <v>8</v>
      </c>
      <c r="J35" s="30" t="s">
        <v>985</v>
      </c>
    </row>
    <row r="36" spans="1:10" ht="12.75" x14ac:dyDescent="0.2">
      <c r="A36" s="26"/>
      <c r="B36" s="46"/>
      <c r="C36" s="226">
        <v>20</v>
      </c>
      <c r="D36" s="30" t="s">
        <v>782</v>
      </c>
      <c r="E36" s="152">
        <v>0.04</v>
      </c>
      <c r="F36" s="33">
        <v>0.04</v>
      </c>
      <c r="G36" s="33">
        <f>E36-F36</f>
        <v>0</v>
      </c>
      <c r="H36" s="31" t="s">
        <v>764</v>
      </c>
      <c r="I36" s="42" t="s">
        <v>7</v>
      </c>
      <c r="J36" s="30" t="s">
        <v>986</v>
      </c>
    </row>
    <row r="37" spans="1:10" ht="12.75" x14ac:dyDescent="0.2">
      <c r="A37" s="26"/>
      <c r="B37" s="46" t="str">
        <f>SUBSTITUTE(D37," ","")</f>
        <v>1.2.Đấtcơsởgiáodục</v>
      </c>
      <c r="C37" s="226" t="s">
        <v>764</v>
      </c>
      <c r="D37" s="52" t="s">
        <v>783</v>
      </c>
      <c r="E37" s="33"/>
      <c r="F37" s="33"/>
      <c r="G37" s="33"/>
      <c r="H37" s="31" t="s">
        <v>764</v>
      </c>
      <c r="I37" s="42"/>
      <c r="J37" s="30"/>
    </row>
    <row r="38" spans="1:10" ht="25.5" x14ac:dyDescent="0.2">
      <c r="A38" s="26"/>
      <c r="B38" s="46" t="str">
        <f>SUBSTITUTE(D38," ","")</f>
        <v>TrườngTHPTNguyễnKhuyếnTrảngDài</v>
      </c>
      <c r="C38" s="226">
        <v>21</v>
      </c>
      <c r="D38" s="35" t="s">
        <v>784</v>
      </c>
      <c r="E38" s="33">
        <v>0.33</v>
      </c>
      <c r="F38" s="33"/>
      <c r="G38" s="33">
        <f t="shared" ref="G38:G91" si="2">E38-F38</f>
        <v>0.33</v>
      </c>
      <c r="H38" s="31" t="s">
        <v>146</v>
      </c>
      <c r="I38" s="42" t="s">
        <v>34</v>
      </c>
      <c r="J38" s="30" t="s">
        <v>987</v>
      </c>
    </row>
    <row r="39" spans="1:10" ht="12.75" x14ac:dyDescent="0.2">
      <c r="A39" s="26"/>
      <c r="B39" s="46"/>
      <c r="C39" s="226">
        <v>22</v>
      </c>
      <c r="D39" s="35" t="s">
        <v>642</v>
      </c>
      <c r="E39" s="33">
        <v>1.18</v>
      </c>
      <c r="F39" s="33">
        <v>1.18</v>
      </c>
      <c r="G39" s="33">
        <f t="shared" si="2"/>
        <v>0</v>
      </c>
      <c r="H39" s="31" t="s">
        <v>764</v>
      </c>
      <c r="I39" s="42" t="s">
        <v>18</v>
      </c>
      <c r="J39" s="30" t="s">
        <v>1234</v>
      </c>
    </row>
    <row r="40" spans="1:10" ht="12.75" x14ac:dyDescent="0.2">
      <c r="A40" s="46" t="str">
        <f>D40&amp;"+"&amp;I40</f>
        <v>Trường THPT Chu Văn An+Hóa An</v>
      </c>
      <c r="B40" s="46" t="str">
        <f t="shared" ref="B40:B68" si="3">SUBSTITUTE(D40," ","")</f>
        <v>TrườngTHPTChuVănAn</v>
      </c>
      <c r="C40" s="226">
        <v>23</v>
      </c>
      <c r="D40" s="34" t="s">
        <v>202</v>
      </c>
      <c r="E40" s="33">
        <v>1.33</v>
      </c>
      <c r="F40" s="33">
        <v>1.33</v>
      </c>
      <c r="G40" s="33">
        <f t="shared" si="2"/>
        <v>0</v>
      </c>
      <c r="H40" s="31" t="s">
        <v>764</v>
      </c>
      <c r="I40" s="32" t="s">
        <v>13</v>
      </c>
      <c r="J40" s="30" t="s">
        <v>989</v>
      </c>
    </row>
    <row r="41" spans="1:10" ht="38.25" x14ac:dyDescent="0.2">
      <c r="A41" s="46" t="str">
        <f>D41&amp;"+"&amp;I41</f>
        <v>Mở rộng trường THCS Hòa Hưng+An Hòa</v>
      </c>
      <c r="B41" s="46" t="str">
        <f t="shared" si="3"/>
        <v>MởrộngtrườngTHCSHòaHưng</v>
      </c>
      <c r="C41" s="226">
        <v>24</v>
      </c>
      <c r="D41" s="30" t="s">
        <v>306</v>
      </c>
      <c r="E41" s="33">
        <v>0.24</v>
      </c>
      <c r="F41" s="33">
        <v>0</v>
      </c>
      <c r="G41" s="33">
        <f t="shared" si="2"/>
        <v>0.24</v>
      </c>
      <c r="H41" s="31" t="s">
        <v>785</v>
      </c>
      <c r="I41" s="31" t="s">
        <v>7</v>
      </c>
      <c r="J41" s="30" t="s">
        <v>990</v>
      </c>
    </row>
    <row r="42" spans="1:10" ht="12.75" x14ac:dyDescent="0.2">
      <c r="A42" s="46" t="str">
        <f>D42&amp;"+"&amp;I42</f>
        <v>Trường THCS Bình Đa +Bình Đa</v>
      </c>
      <c r="B42" s="46" t="str">
        <f t="shared" si="3"/>
        <v>TrườngTHCSBìnhĐa</v>
      </c>
      <c r="C42" s="226">
        <v>25</v>
      </c>
      <c r="D42" s="34" t="s">
        <v>786</v>
      </c>
      <c r="E42" s="33">
        <v>1.45</v>
      </c>
      <c r="F42" s="33">
        <v>1.45</v>
      </c>
      <c r="G42" s="33">
        <f t="shared" si="2"/>
        <v>0</v>
      </c>
      <c r="H42" s="31" t="s">
        <v>764</v>
      </c>
      <c r="I42" s="32" t="s">
        <v>8</v>
      </c>
      <c r="J42" s="30" t="s">
        <v>991</v>
      </c>
    </row>
    <row r="43" spans="1:10" ht="51" x14ac:dyDescent="0.2">
      <c r="A43" s="46" t="str">
        <f>D43&amp;"+"&amp;I43</f>
        <v>Trường THCS Nguyễn Bỉnh Khiêm+Bửu Long</v>
      </c>
      <c r="B43" s="46" t="str">
        <f t="shared" si="3"/>
        <v>TrườngTHCSNguyễnBỉnhKhiêm</v>
      </c>
      <c r="C43" s="226">
        <v>26</v>
      </c>
      <c r="D43" s="34" t="s">
        <v>204</v>
      </c>
      <c r="E43" s="33">
        <v>1.51</v>
      </c>
      <c r="F43" s="33">
        <v>0</v>
      </c>
      <c r="G43" s="33">
        <f t="shared" si="2"/>
        <v>1.51</v>
      </c>
      <c r="H43" s="31" t="s">
        <v>787</v>
      </c>
      <c r="I43" s="32" t="s">
        <v>10</v>
      </c>
      <c r="J43" s="30" t="s">
        <v>992</v>
      </c>
    </row>
    <row r="44" spans="1:10" ht="38.25" x14ac:dyDescent="0.2">
      <c r="A44" s="46"/>
      <c r="B44" s="46" t="str">
        <f t="shared" si="3"/>
        <v>TrườngTHCSNgôNhơnTịnh</v>
      </c>
      <c r="C44" s="226">
        <v>27</v>
      </c>
      <c r="D44" s="30" t="s">
        <v>307</v>
      </c>
      <c r="E44" s="33">
        <v>0.72</v>
      </c>
      <c r="F44" s="33">
        <v>0</v>
      </c>
      <c r="G44" s="33">
        <f t="shared" si="2"/>
        <v>0.72</v>
      </c>
      <c r="H44" s="31" t="s">
        <v>788</v>
      </c>
      <c r="I44" s="32" t="s">
        <v>20</v>
      </c>
      <c r="J44" s="30" t="s">
        <v>993</v>
      </c>
    </row>
    <row r="45" spans="1:10" ht="51" x14ac:dyDescent="0.2">
      <c r="A45" s="46" t="str">
        <f t="shared" ref="A45:A68" si="4">D45&amp;"+"&amp;I45</f>
        <v>Trường THCS Tân Biên+Tân Biên</v>
      </c>
      <c r="B45" s="46" t="str">
        <f t="shared" si="3"/>
        <v>TrườngTHCSTânBiên</v>
      </c>
      <c r="C45" s="226">
        <v>28</v>
      </c>
      <c r="D45" s="30" t="s">
        <v>205</v>
      </c>
      <c r="E45" s="33">
        <v>1.33</v>
      </c>
      <c r="F45" s="33">
        <v>0</v>
      </c>
      <c r="G45" s="33">
        <f t="shared" si="2"/>
        <v>1.33</v>
      </c>
      <c r="H45" s="31" t="s">
        <v>789</v>
      </c>
      <c r="I45" s="32" t="s">
        <v>24</v>
      </c>
      <c r="J45" s="30" t="s">
        <v>994</v>
      </c>
    </row>
    <row r="46" spans="1:10" ht="25.5" x14ac:dyDescent="0.2">
      <c r="A46" s="46" t="str">
        <f t="shared" si="4"/>
        <v>Trường THCS Tân Hạnh +Tân Hạnh</v>
      </c>
      <c r="B46" s="46" t="str">
        <f t="shared" si="3"/>
        <v>TrườngTHCSTânHạnh</v>
      </c>
      <c r="C46" s="226">
        <v>29</v>
      </c>
      <c r="D46" s="30" t="s">
        <v>207</v>
      </c>
      <c r="E46" s="33">
        <v>1.34</v>
      </c>
      <c r="F46" s="33">
        <v>1.1599999999999999</v>
      </c>
      <c r="G46" s="33">
        <f t="shared" si="2"/>
        <v>0.18000000000000016</v>
      </c>
      <c r="H46" s="31" t="s">
        <v>790</v>
      </c>
      <c r="I46" s="32" t="s">
        <v>25</v>
      </c>
      <c r="J46" s="30" t="s">
        <v>995</v>
      </c>
    </row>
    <row r="47" spans="1:10" ht="12.75" x14ac:dyDescent="0.2">
      <c r="A47" s="46" t="str">
        <f t="shared" si="4"/>
        <v>Trường THCS Tân Phong+Tân Phong</v>
      </c>
      <c r="B47" s="46" t="str">
        <f t="shared" si="3"/>
        <v>TrườngTHCSTânPhong</v>
      </c>
      <c r="C47" s="226">
        <v>30</v>
      </c>
      <c r="D47" s="30" t="s">
        <v>208</v>
      </c>
      <c r="E47" s="33">
        <v>1.6</v>
      </c>
      <c r="F47" s="33">
        <v>1.6</v>
      </c>
      <c r="G47" s="33">
        <f t="shared" si="2"/>
        <v>0</v>
      </c>
      <c r="H47" s="31" t="s">
        <v>764</v>
      </c>
      <c r="I47" s="31" t="s">
        <v>29</v>
      </c>
      <c r="J47" s="30" t="s">
        <v>996</v>
      </c>
    </row>
    <row r="48" spans="1:10" ht="12.75" x14ac:dyDescent="0.2">
      <c r="A48" s="46" t="str">
        <f t="shared" si="4"/>
        <v>Trường THCS Thống Nhất+Thống Nhất</v>
      </c>
      <c r="B48" s="46" t="str">
        <f t="shared" si="3"/>
        <v>TrườngTHCSThốngNhất</v>
      </c>
      <c r="C48" s="226">
        <v>31</v>
      </c>
      <c r="D48" s="30" t="s">
        <v>209</v>
      </c>
      <c r="E48" s="33">
        <v>1.1000000000000001</v>
      </c>
      <c r="F48" s="33">
        <v>1.1000000000000001</v>
      </c>
      <c r="G48" s="33">
        <f t="shared" si="2"/>
        <v>0</v>
      </c>
      <c r="H48" s="31" t="s">
        <v>764</v>
      </c>
      <c r="I48" s="32" t="s">
        <v>33</v>
      </c>
      <c r="J48" s="30" t="s">
        <v>997</v>
      </c>
    </row>
    <row r="49" spans="1:10" ht="25.5" x14ac:dyDescent="0.2">
      <c r="A49" s="46" t="str">
        <f t="shared" si="4"/>
        <v>Trường THCS Long Bình Tân (mở rộng)+Long Bình Tân</v>
      </c>
      <c r="B49" s="46" t="str">
        <f t="shared" si="3"/>
        <v>TrườngTHCSLongBìnhTân(mởrộng)</v>
      </c>
      <c r="C49" s="226">
        <v>32</v>
      </c>
      <c r="D49" s="34" t="s">
        <v>210</v>
      </c>
      <c r="E49" s="33">
        <v>0.48</v>
      </c>
      <c r="F49" s="33">
        <v>0.32</v>
      </c>
      <c r="G49" s="33">
        <f t="shared" si="2"/>
        <v>0.15999999999999998</v>
      </c>
      <c r="H49" s="31" t="s">
        <v>791</v>
      </c>
      <c r="I49" s="32" t="s">
        <v>16</v>
      </c>
      <c r="J49" s="30" t="s">
        <v>998</v>
      </c>
    </row>
    <row r="50" spans="1:10" ht="38.25" x14ac:dyDescent="0.2">
      <c r="A50" s="46" t="str">
        <f t="shared" si="4"/>
        <v>Trường TH Long Bình 1+Long Bình</v>
      </c>
      <c r="B50" s="46" t="str">
        <f t="shared" si="3"/>
        <v>TrườngTHLongBình1</v>
      </c>
      <c r="C50" s="226">
        <v>33</v>
      </c>
      <c r="D50" s="30" t="s">
        <v>308</v>
      </c>
      <c r="E50" s="33">
        <v>2.14</v>
      </c>
      <c r="F50" s="33">
        <v>0</v>
      </c>
      <c r="G50" s="33">
        <f t="shared" si="2"/>
        <v>2.14</v>
      </c>
      <c r="H50" s="31" t="s">
        <v>792</v>
      </c>
      <c r="I50" s="32" t="s">
        <v>15</v>
      </c>
      <c r="J50" s="30" t="s">
        <v>999</v>
      </c>
    </row>
    <row r="51" spans="1:10" ht="38.25" x14ac:dyDescent="0.2">
      <c r="A51" s="46" t="str">
        <f t="shared" si="4"/>
        <v>Trường Tiểu học Hóa An 2+Hóa An</v>
      </c>
      <c r="B51" s="46" t="str">
        <f t="shared" si="3"/>
        <v>TrườngTiểuhọcHóaAn2</v>
      </c>
      <c r="C51" s="226">
        <v>34</v>
      </c>
      <c r="D51" s="30" t="s">
        <v>211</v>
      </c>
      <c r="E51" s="33">
        <v>0.86</v>
      </c>
      <c r="F51" s="33">
        <v>0</v>
      </c>
      <c r="G51" s="33">
        <f t="shared" si="2"/>
        <v>0.86</v>
      </c>
      <c r="H51" s="31" t="s">
        <v>788</v>
      </c>
      <c r="I51" s="32" t="s">
        <v>13</v>
      </c>
      <c r="J51" s="30" t="s">
        <v>1000</v>
      </c>
    </row>
    <row r="52" spans="1:10" ht="38.25" x14ac:dyDescent="0.2">
      <c r="A52" s="46" t="str">
        <f t="shared" si="4"/>
        <v>Trường Tiểu học Long Bình 2+Long Bình</v>
      </c>
      <c r="B52" s="46" t="str">
        <f t="shared" si="3"/>
        <v>TrườngTiểuhọcLongBình2</v>
      </c>
      <c r="C52" s="226">
        <v>35</v>
      </c>
      <c r="D52" s="34" t="s">
        <v>309</v>
      </c>
      <c r="E52" s="33">
        <v>0.81</v>
      </c>
      <c r="F52" s="33">
        <v>0</v>
      </c>
      <c r="G52" s="33">
        <f t="shared" si="2"/>
        <v>0.81</v>
      </c>
      <c r="H52" s="31" t="s">
        <v>793</v>
      </c>
      <c r="I52" s="32" t="s">
        <v>15</v>
      </c>
      <c r="J52" s="30" t="s">
        <v>1001</v>
      </c>
    </row>
    <row r="53" spans="1:10" ht="38.25" x14ac:dyDescent="0.2">
      <c r="A53" s="46" t="str">
        <f t="shared" si="4"/>
        <v>Cải tạo, hoàn chỉnh Trường tiểu học Trần Văn Ơn+Bửu Hòa</v>
      </c>
      <c r="B53" s="46" t="str">
        <f t="shared" si="3"/>
        <v>Cảitạo,hoànchỉnhTrườngtiểuhọcTrầnVănƠn</v>
      </c>
      <c r="C53" s="226">
        <v>36</v>
      </c>
      <c r="D53" s="34" t="s">
        <v>794</v>
      </c>
      <c r="E53" s="33">
        <v>1.3</v>
      </c>
      <c r="F53" s="33">
        <v>1.06</v>
      </c>
      <c r="G53" s="33">
        <f t="shared" si="2"/>
        <v>0.24</v>
      </c>
      <c r="H53" s="31" t="s">
        <v>795</v>
      </c>
      <c r="I53" s="31" t="s">
        <v>9</v>
      </c>
      <c r="J53" s="30" t="s">
        <v>1002</v>
      </c>
    </row>
    <row r="54" spans="1:10" ht="12.75" x14ac:dyDescent="0.2">
      <c r="A54" s="46" t="str">
        <f t="shared" si="4"/>
        <v>Trường TH Tân Tiến A+Tân Tiến</v>
      </c>
      <c r="B54" s="46" t="str">
        <f t="shared" si="3"/>
        <v>TrườngTHTânTiếnA</v>
      </c>
      <c r="C54" s="226">
        <v>37</v>
      </c>
      <c r="D54" s="40" t="s">
        <v>212</v>
      </c>
      <c r="E54" s="33">
        <v>1.3</v>
      </c>
      <c r="F54" s="33">
        <v>1.3</v>
      </c>
      <c r="G54" s="33">
        <f t="shared" si="2"/>
        <v>0</v>
      </c>
      <c r="H54" s="31" t="s">
        <v>79</v>
      </c>
      <c r="I54" s="32" t="s">
        <v>30</v>
      </c>
      <c r="J54" s="30" t="s">
        <v>1003</v>
      </c>
    </row>
    <row r="55" spans="1:10" ht="38.25" x14ac:dyDescent="0.2">
      <c r="A55" s="46" t="str">
        <f t="shared" si="4"/>
        <v>Trường TH Phan Đăng Lưu+Thanh Bình</v>
      </c>
      <c r="B55" s="46" t="str">
        <f t="shared" si="3"/>
        <v>TrườngTHPhanĐăngLưu</v>
      </c>
      <c r="C55" s="226">
        <v>38</v>
      </c>
      <c r="D55" s="30" t="s">
        <v>213</v>
      </c>
      <c r="E55" s="33">
        <v>0.51</v>
      </c>
      <c r="F55" s="33">
        <v>0</v>
      </c>
      <c r="G55" s="33">
        <f t="shared" si="2"/>
        <v>0.51</v>
      </c>
      <c r="H55" s="31" t="s">
        <v>792</v>
      </c>
      <c r="I55" s="32" t="s">
        <v>32</v>
      </c>
      <c r="J55" s="30" t="s">
        <v>1004</v>
      </c>
    </row>
    <row r="56" spans="1:10" ht="25.5" x14ac:dyDescent="0.2">
      <c r="A56" s="46" t="str">
        <f t="shared" si="4"/>
        <v>Trường Tiểu học Trảng Dài KP2+Trảng Dài</v>
      </c>
      <c r="B56" s="46" t="str">
        <f t="shared" si="3"/>
        <v>TrườngTiểuhọcTrảngDàiKP2</v>
      </c>
      <c r="C56" s="226">
        <v>39</v>
      </c>
      <c r="D56" s="43" t="s">
        <v>796</v>
      </c>
      <c r="E56" s="33">
        <v>0.98</v>
      </c>
      <c r="F56" s="33">
        <v>0.63</v>
      </c>
      <c r="G56" s="33">
        <f t="shared" si="2"/>
        <v>0.35</v>
      </c>
      <c r="H56" s="31" t="s">
        <v>770</v>
      </c>
      <c r="I56" s="32" t="s">
        <v>34</v>
      </c>
      <c r="J56" s="30" t="s">
        <v>1005</v>
      </c>
    </row>
    <row r="57" spans="1:10" ht="12.75" x14ac:dyDescent="0.2">
      <c r="A57" s="46" t="str">
        <f t="shared" si="4"/>
        <v>Trường TH Lê Văn Tám+Quang Vinh</v>
      </c>
      <c r="B57" s="46" t="str">
        <f t="shared" si="3"/>
        <v>TrườngTHLêVănTám</v>
      </c>
      <c r="C57" s="226">
        <v>40</v>
      </c>
      <c r="D57" s="30" t="s">
        <v>214</v>
      </c>
      <c r="E57" s="33">
        <v>1</v>
      </c>
      <c r="F57" s="33">
        <v>1</v>
      </c>
      <c r="G57" s="33">
        <f t="shared" si="2"/>
        <v>0</v>
      </c>
      <c r="H57" s="31" t="s">
        <v>764</v>
      </c>
      <c r="I57" s="32" t="s">
        <v>19</v>
      </c>
      <c r="J57" s="30" t="s">
        <v>1235</v>
      </c>
    </row>
    <row r="58" spans="1:10" ht="12.75" x14ac:dyDescent="0.2">
      <c r="A58" s="46" t="str">
        <f t="shared" si="4"/>
        <v>Trường TH Long Hưng+Long Hưng</v>
      </c>
      <c r="B58" s="46" t="str">
        <f t="shared" si="3"/>
        <v>TrườngTHLongHưng</v>
      </c>
      <c r="C58" s="226">
        <v>41</v>
      </c>
      <c r="D58" s="35" t="s">
        <v>407</v>
      </c>
      <c r="E58" s="33">
        <v>1.7</v>
      </c>
      <c r="F58" s="33">
        <v>1.7</v>
      </c>
      <c r="G58" s="33">
        <f t="shared" si="2"/>
        <v>0</v>
      </c>
      <c r="H58" s="31" t="s">
        <v>764</v>
      </c>
      <c r="I58" s="32" t="s">
        <v>17</v>
      </c>
      <c r="J58" s="30" t="s">
        <v>1007</v>
      </c>
    </row>
    <row r="59" spans="1:10" ht="12.75" x14ac:dyDescent="0.2">
      <c r="A59" s="46" t="str">
        <f t="shared" si="4"/>
        <v>Trường MN Long Bình+Long Bình</v>
      </c>
      <c r="B59" s="46" t="str">
        <f t="shared" si="3"/>
        <v>TrườngMNLongBình</v>
      </c>
      <c r="C59" s="226">
        <v>42</v>
      </c>
      <c r="D59" s="35" t="s">
        <v>408</v>
      </c>
      <c r="E59" s="33">
        <v>0.35</v>
      </c>
      <c r="F59" s="33">
        <v>0.35</v>
      </c>
      <c r="G59" s="33">
        <f t="shared" si="2"/>
        <v>0</v>
      </c>
      <c r="H59" s="31" t="s">
        <v>764</v>
      </c>
      <c r="I59" s="32" t="s">
        <v>15</v>
      </c>
      <c r="J59" s="30" t="s">
        <v>1008</v>
      </c>
    </row>
    <row r="60" spans="1:10" ht="12.75" x14ac:dyDescent="0.2">
      <c r="A60" s="46" t="str">
        <f t="shared" si="4"/>
        <v>Trường MN Long Hưng+Long Hưng</v>
      </c>
      <c r="B60" s="46" t="str">
        <f t="shared" si="3"/>
        <v>TrườngMNLongHưng</v>
      </c>
      <c r="C60" s="226">
        <v>43</v>
      </c>
      <c r="D60" s="35" t="s">
        <v>409</v>
      </c>
      <c r="E60" s="33">
        <v>0.36</v>
      </c>
      <c r="F60" s="33">
        <v>0.36</v>
      </c>
      <c r="G60" s="33">
        <f t="shared" si="2"/>
        <v>0</v>
      </c>
      <c r="H60" s="31" t="s">
        <v>764</v>
      </c>
      <c r="I60" s="32" t="s">
        <v>17</v>
      </c>
      <c r="J60" s="30" t="s">
        <v>1009</v>
      </c>
    </row>
    <row r="61" spans="1:10" ht="12.75" x14ac:dyDescent="0.2">
      <c r="A61" s="46" t="str">
        <f t="shared" si="4"/>
        <v>Trường TH Phước Tân+Phước Tân</v>
      </c>
      <c r="B61" s="46" t="str">
        <f t="shared" si="3"/>
        <v>TrườngTHPhướcTân</v>
      </c>
      <c r="C61" s="226">
        <v>44</v>
      </c>
      <c r="D61" s="35" t="s">
        <v>217</v>
      </c>
      <c r="E61" s="33">
        <v>1.03</v>
      </c>
      <c r="F61" s="33">
        <v>1.03</v>
      </c>
      <c r="G61" s="33">
        <f t="shared" si="2"/>
        <v>0</v>
      </c>
      <c r="H61" s="31" t="s">
        <v>764</v>
      </c>
      <c r="I61" s="32" t="s">
        <v>18</v>
      </c>
      <c r="J61" s="30" t="s">
        <v>1010</v>
      </c>
    </row>
    <row r="62" spans="1:10" ht="51" x14ac:dyDescent="0.2">
      <c r="A62" s="46" t="str">
        <f t="shared" si="4"/>
        <v>Trường Mầm non Thống Nhất+Thống Nhất</v>
      </c>
      <c r="B62" s="46" t="str">
        <f t="shared" si="3"/>
        <v>TrườngMầmnonThốngNhất</v>
      </c>
      <c r="C62" s="226">
        <v>45</v>
      </c>
      <c r="D62" s="30" t="s">
        <v>797</v>
      </c>
      <c r="E62" s="33">
        <v>0.55000000000000004</v>
      </c>
      <c r="F62" s="33">
        <v>0</v>
      </c>
      <c r="G62" s="33">
        <f t="shared" si="2"/>
        <v>0.55000000000000004</v>
      </c>
      <c r="H62" s="31" t="s">
        <v>798</v>
      </c>
      <c r="I62" s="32" t="s">
        <v>33</v>
      </c>
      <c r="J62" s="30" t="s">
        <v>1011</v>
      </c>
    </row>
    <row r="63" spans="1:10" ht="38.25" x14ac:dyDescent="0.2">
      <c r="A63" s="46" t="str">
        <f t="shared" si="4"/>
        <v>Trường Tiểu học Trảng Dài 3+Trảng Dài</v>
      </c>
      <c r="B63" s="46" t="str">
        <f t="shared" si="3"/>
        <v>TrườngTiểuhọcTrảngDài3</v>
      </c>
      <c r="C63" s="226">
        <v>46</v>
      </c>
      <c r="D63" s="30" t="s">
        <v>799</v>
      </c>
      <c r="E63" s="33">
        <v>1.18</v>
      </c>
      <c r="F63" s="33">
        <v>0</v>
      </c>
      <c r="G63" s="33">
        <f t="shared" si="2"/>
        <v>1.18</v>
      </c>
      <c r="H63" s="31" t="s">
        <v>792</v>
      </c>
      <c r="I63" s="32" t="s">
        <v>34</v>
      </c>
      <c r="J63" s="30" t="s">
        <v>1012</v>
      </c>
    </row>
    <row r="64" spans="1:10" ht="51" x14ac:dyDescent="0.2">
      <c r="A64" s="46" t="str">
        <f t="shared" si="4"/>
        <v>Trường TH Tân Hiệp+Tân Hiệp</v>
      </c>
      <c r="B64" s="46" t="str">
        <f t="shared" si="3"/>
        <v>TrườngTHTânHiệp</v>
      </c>
      <c r="C64" s="226">
        <v>47</v>
      </c>
      <c r="D64" s="30" t="s">
        <v>800</v>
      </c>
      <c r="E64" s="33">
        <v>1.48</v>
      </c>
      <c r="F64" s="33">
        <v>0</v>
      </c>
      <c r="G64" s="33">
        <f t="shared" si="2"/>
        <v>1.48</v>
      </c>
      <c r="H64" s="31" t="s">
        <v>789</v>
      </c>
      <c r="I64" s="32" t="s">
        <v>26</v>
      </c>
      <c r="J64" s="30" t="s">
        <v>1013</v>
      </c>
    </row>
    <row r="65" spans="1:10" ht="25.5" x14ac:dyDescent="0.2">
      <c r="A65" s="46" t="str">
        <f t="shared" si="4"/>
        <v>Trường TH Long Bình Tân 2+Long Bình Tân</v>
      </c>
      <c r="B65" s="46" t="str">
        <f t="shared" si="3"/>
        <v>TrườngTHLongBìnhTân2</v>
      </c>
      <c r="C65" s="226">
        <v>48</v>
      </c>
      <c r="D65" s="30" t="s">
        <v>364</v>
      </c>
      <c r="E65" s="33">
        <v>1.1000000000000001</v>
      </c>
      <c r="F65" s="33">
        <v>0</v>
      </c>
      <c r="G65" s="33">
        <f t="shared" si="2"/>
        <v>1.1000000000000001</v>
      </c>
      <c r="H65" s="31" t="s">
        <v>790</v>
      </c>
      <c r="I65" s="32" t="s">
        <v>16</v>
      </c>
      <c r="J65" s="30" t="s">
        <v>1014</v>
      </c>
    </row>
    <row r="66" spans="1:10" ht="51" x14ac:dyDescent="0.2">
      <c r="A66" s="46" t="str">
        <f t="shared" si="4"/>
        <v>Trường TH Tân Phong+Tân Phong</v>
      </c>
      <c r="B66" s="46" t="str">
        <f t="shared" si="3"/>
        <v>TrườngTHTânPhong</v>
      </c>
      <c r="C66" s="226">
        <v>49</v>
      </c>
      <c r="D66" s="30" t="s">
        <v>218</v>
      </c>
      <c r="E66" s="33">
        <v>1.78</v>
      </c>
      <c r="F66" s="33">
        <v>0</v>
      </c>
      <c r="G66" s="33">
        <f t="shared" si="2"/>
        <v>1.78</v>
      </c>
      <c r="H66" s="31" t="s">
        <v>801</v>
      </c>
      <c r="I66" s="31" t="s">
        <v>29</v>
      </c>
      <c r="J66" s="30" t="s">
        <v>1015</v>
      </c>
    </row>
    <row r="67" spans="1:10" ht="12.75" x14ac:dyDescent="0.2">
      <c r="A67" s="46" t="str">
        <f t="shared" si="4"/>
        <v>Trường mầm non Tân Hạnh+Tân Hạnh</v>
      </c>
      <c r="B67" s="46" t="str">
        <f t="shared" si="3"/>
        <v>TrườngmầmnonTânHạnh</v>
      </c>
      <c r="C67" s="226">
        <v>50</v>
      </c>
      <c r="D67" s="34" t="s">
        <v>802</v>
      </c>
      <c r="E67" s="33">
        <v>0.84</v>
      </c>
      <c r="F67" s="33">
        <v>0</v>
      </c>
      <c r="G67" s="33">
        <f t="shared" si="2"/>
        <v>0.84</v>
      </c>
      <c r="H67" s="31" t="s">
        <v>49</v>
      </c>
      <c r="I67" s="32" t="s">
        <v>25</v>
      </c>
      <c r="J67" s="30" t="s">
        <v>1016</v>
      </c>
    </row>
    <row r="68" spans="1:10" ht="25.5" x14ac:dyDescent="0.2">
      <c r="A68" s="46" t="str">
        <f t="shared" si="4"/>
        <v>Trường mẫu giáo Tân Phong+Tân Phong</v>
      </c>
      <c r="B68" s="46" t="str">
        <f t="shared" si="3"/>
        <v>TrườngmẫugiáoTânPhong</v>
      </c>
      <c r="C68" s="226">
        <v>51</v>
      </c>
      <c r="D68" s="30" t="s">
        <v>803</v>
      </c>
      <c r="E68" s="33">
        <v>0.67</v>
      </c>
      <c r="F68" s="33">
        <v>0</v>
      </c>
      <c r="G68" s="33">
        <f t="shared" si="2"/>
        <v>0.67</v>
      </c>
      <c r="H68" s="31" t="s">
        <v>804</v>
      </c>
      <c r="I68" s="31" t="s">
        <v>29</v>
      </c>
      <c r="J68" s="30" t="s">
        <v>1017</v>
      </c>
    </row>
    <row r="69" spans="1:10" ht="38.25" x14ac:dyDescent="0.2">
      <c r="A69" s="46"/>
      <c r="B69" s="46"/>
      <c r="C69" s="226">
        <v>52</v>
      </c>
      <c r="D69" s="35" t="s">
        <v>312</v>
      </c>
      <c r="E69" s="33">
        <v>0.65</v>
      </c>
      <c r="F69" s="33"/>
      <c r="G69" s="33">
        <f t="shared" si="2"/>
        <v>0.65</v>
      </c>
      <c r="H69" s="31" t="s">
        <v>788</v>
      </c>
      <c r="I69" s="42" t="s">
        <v>31</v>
      </c>
      <c r="J69" s="30" t="s">
        <v>1236</v>
      </c>
    </row>
    <row r="70" spans="1:10" ht="12.75" x14ac:dyDescent="0.2">
      <c r="A70" s="46" t="str">
        <f t="shared" ref="A70:A75" si="5">D70&amp;"+"&amp;I70</f>
        <v>1.3. Đất giao thông+</v>
      </c>
      <c r="B70" s="46" t="str">
        <f t="shared" ref="B70:B75" si="6">SUBSTITUTE(D70," ","")</f>
        <v>1.3.Đấtgiaothông</v>
      </c>
      <c r="C70" s="226" t="s">
        <v>764</v>
      </c>
      <c r="D70" s="52" t="s">
        <v>805</v>
      </c>
      <c r="E70" s="33"/>
      <c r="F70" s="33"/>
      <c r="G70" s="33">
        <f t="shared" si="2"/>
        <v>0</v>
      </c>
      <c r="H70" s="31" t="s">
        <v>764</v>
      </c>
      <c r="I70" s="32" t="s">
        <v>764</v>
      </c>
      <c r="J70" s="30"/>
    </row>
    <row r="71" spans="1:10" ht="89.25" x14ac:dyDescent="0.2">
      <c r="A71" s="46" t="str">
        <f t="shared" si="5"/>
        <v>Cảng Đồng Nai (mở rộng)+Long Bình Tân</v>
      </c>
      <c r="B71" s="46" t="str">
        <f t="shared" si="6"/>
        <v>CảngĐồngNai(mởrộng)</v>
      </c>
      <c r="C71" s="226">
        <v>53</v>
      </c>
      <c r="D71" s="30" t="s">
        <v>313</v>
      </c>
      <c r="E71" s="33">
        <v>15.59</v>
      </c>
      <c r="F71" s="33">
        <v>0.55000000000000004</v>
      </c>
      <c r="G71" s="33">
        <f t="shared" si="2"/>
        <v>15.04</v>
      </c>
      <c r="H71" s="31" t="s">
        <v>806</v>
      </c>
      <c r="I71" s="32" t="s">
        <v>16</v>
      </c>
      <c r="J71" s="30" t="s">
        <v>1018</v>
      </c>
    </row>
    <row r="72" spans="1:10" ht="25.5" x14ac:dyDescent="0.2">
      <c r="A72" s="46" t="str">
        <f t="shared" si="5"/>
        <v>Hành lang an toàn giao thông Quốc lộ 51+An Hòa</v>
      </c>
      <c r="B72" s="46" t="str">
        <f t="shared" si="6"/>
        <v>HànhlangantoàngiaothôngQuốclộ51</v>
      </c>
      <c r="C72" s="226">
        <v>54</v>
      </c>
      <c r="D72" s="30" t="s">
        <v>219</v>
      </c>
      <c r="E72" s="33">
        <v>1</v>
      </c>
      <c r="F72" s="33">
        <v>0</v>
      </c>
      <c r="G72" s="33">
        <f t="shared" si="2"/>
        <v>1</v>
      </c>
      <c r="H72" s="31" t="s">
        <v>49</v>
      </c>
      <c r="I72" s="31" t="s">
        <v>7</v>
      </c>
      <c r="J72" s="30" t="s">
        <v>1019</v>
      </c>
    </row>
    <row r="73" spans="1:10" ht="25.5" x14ac:dyDescent="0.2">
      <c r="A73" s="46" t="str">
        <f t="shared" si="5"/>
        <v>Đường số 3 (đường từ khu dân cư An Hòa đi đường số 4-KCN)+An Bình</v>
      </c>
      <c r="B73" s="46" t="str">
        <f t="shared" si="6"/>
        <v>Đườngsố3(đườngtừkhudâncưAnHòađiđườngsố4-KCN)</v>
      </c>
      <c r="C73" s="226">
        <v>55</v>
      </c>
      <c r="D73" s="44" t="s">
        <v>220</v>
      </c>
      <c r="E73" s="33">
        <v>0.94</v>
      </c>
      <c r="F73" s="33">
        <v>0.64</v>
      </c>
      <c r="G73" s="33">
        <f t="shared" si="2"/>
        <v>0.29999999999999993</v>
      </c>
      <c r="H73" s="31" t="s">
        <v>807</v>
      </c>
      <c r="I73" s="32" t="s">
        <v>6</v>
      </c>
      <c r="J73" s="30" t="s">
        <v>1020</v>
      </c>
    </row>
    <row r="74" spans="1:10" ht="76.5" x14ac:dyDescent="0.2">
      <c r="A74" s="46" t="str">
        <f t="shared" si="5"/>
        <v>Đường ven sông Cái đoạn từ đường Hà Huy Giáp đến đường Trần Quốc Toản+Các phường</v>
      </c>
      <c r="B74" s="46" t="str">
        <f t="shared" si="6"/>
        <v>ĐườngvensôngCáiđoạntừđườngHàHuyGiápđếnđườngTrầnQuốcToản</v>
      </c>
      <c r="C74" s="226">
        <v>56</v>
      </c>
      <c r="D74" s="30" t="s">
        <v>315</v>
      </c>
      <c r="E74" s="248">
        <v>29.3</v>
      </c>
      <c r="F74" s="33">
        <v>0</v>
      </c>
      <c r="G74" s="33">
        <f t="shared" si="2"/>
        <v>29.3</v>
      </c>
      <c r="H74" s="31" t="s">
        <v>808</v>
      </c>
      <c r="I74" s="32" t="s">
        <v>316</v>
      </c>
      <c r="J74" s="30" t="s">
        <v>1021</v>
      </c>
    </row>
    <row r="75" spans="1:10" ht="114.75" x14ac:dyDescent="0.2">
      <c r="A75" s="46" t="str">
        <f t="shared" si="5"/>
        <v>Đầu tư xây dựng hương lộ 2 nối dài (đoạn 1-giai đoạn 1)+An Hòa; Long Hưng</v>
      </c>
      <c r="B75" s="46" t="str">
        <f t="shared" si="6"/>
        <v>Đầutưxâydựnghươnglộ2nốidài(đoạn1-giaiđoạn1)</v>
      </c>
      <c r="C75" s="226">
        <v>57</v>
      </c>
      <c r="D75" s="30" t="s">
        <v>809</v>
      </c>
      <c r="E75" s="248">
        <v>12.8</v>
      </c>
      <c r="F75" s="33">
        <v>0</v>
      </c>
      <c r="G75" s="33">
        <f t="shared" si="2"/>
        <v>12.8</v>
      </c>
      <c r="H75" s="31" t="s">
        <v>811</v>
      </c>
      <c r="I75" s="31" t="s">
        <v>810</v>
      </c>
      <c r="J75" s="30" t="s">
        <v>1022</v>
      </c>
    </row>
    <row r="76" spans="1:10" ht="114.75" x14ac:dyDescent="0.2">
      <c r="A76" s="46"/>
      <c r="B76" s="46" t="str">
        <f t="shared" ref="B76:B103" si="7">SUBSTITUTE(D76," ","")</f>
        <v>NângcấpvàmởrộngđườngĐỗVănThi</v>
      </c>
      <c r="C76" s="226">
        <v>58</v>
      </c>
      <c r="D76" s="30" t="s">
        <v>812</v>
      </c>
      <c r="E76" s="33">
        <v>2.46</v>
      </c>
      <c r="F76" s="33">
        <v>1.67</v>
      </c>
      <c r="G76" s="33">
        <f t="shared" si="2"/>
        <v>0.79</v>
      </c>
      <c r="H76" s="31" t="s">
        <v>1259</v>
      </c>
      <c r="I76" s="32" t="s">
        <v>11</v>
      </c>
      <c r="J76" s="30" t="s">
        <v>1023</v>
      </c>
    </row>
    <row r="77" spans="1:10" ht="25.5" x14ac:dyDescent="0.2">
      <c r="A77" s="46"/>
      <c r="B77" s="46" t="str">
        <f t="shared" si="7"/>
        <v>NângcấpđườngvàotrườngTHPhanBộiChâu</v>
      </c>
      <c r="C77" s="226">
        <v>59</v>
      </c>
      <c r="D77" s="30" t="s">
        <v>813</v>
      </c>
      <c r="E77" s="33">
        <v>1.32</v>
      </c>
      <c r="F77" s="33">
        <v>1.32</v>
      </c>
      <c r="G77" s="33">
        <f t="shared" si="2"/>
        <v>0</v>
      </c>
      <c r="H77" s="31" t="s">
        <v>764</v>
      </c>
      <c r="I77" s="32" t="s">
        <v>15</v>
      </c>
      <c r="J77" s="30" t="s">
        <v>1024</v>
      </c>
    </row>
    <row r="78" spans="1:10" ht="51" x14ac:dyDescent="0.2">
      <c r="A78" s="46" t="str">
        <f t="shared" ref="A78:A91" si="8">D78&amp;"+"&amp;I78</f>
        <v>Đường đấu nối KCN Giang Điền với đường tránh Biên Hòa (Tổng Công ty phát triển khu công nghiệp)+Phước Tân, Tam Phước</v>
      </c>
      <c r="B78" s="46" t="str">
        <f t="shared" si="7"/>
        <v>ĐườngđấunốiKCNGiangĐiềnvớiđườngtránhBiênHòa(TổngCôngtypháttriểnkhucôngnghiệp)</v>
      </c>
      <c r="C78" s="226">
        <v>60</v>
      </c>
      <c r="D78" s="34" t="s">
        <v>222</v>
      </c>
      <c r="E78" s="33">
        <v>24.16</v>
      </c>
      <c r="F78" s="33">
        <v>24.16</v>
      </c>
      <c r="G78" s="33">
        <f t="shared" si="2"/>
        <v>0</v>
      </c>
      <c r="H78" s="31" t="s">
        <v>764</v>
      </c>
      <c r="I78" s="32" t="s">
        <v>223</v>
      </c>
      <c r="J78" s="30" t="s">
        <v>1025</v>
      </c>
    </row>
    <row r="79" spans="1:10" ht="51" x14ac:dyDescent="0.2">
      <c r="A79" s="46" t="str">
        <f t="shared" si="8"/>
        <v>Đường nối từ đường Nguyễn Ái Quốc tới đường nối Phan Đình Phùng - Cây Chàm (đường vào Viện kiểm sát)+Quang Vinh</v>
      </c>
      <c r="B79" s="46" t="str">
        <f t="shared" si="7"/>
        <v>ĐườngnốitừđườngNguyễnÁiQuốctớiđườngnốiPhanĐìnhPhùng-CâyChàm(đườngvàoViệnkiểmsát)</v>
      </c>
      <c r="C79" s="226">
        <v>61</v>
      </c>
      <c r="D79" s="30" t="s">
        <v>224</v>
      </c>
      <c r="E79" s="33">
        <v>0.36</v>
      </c>
      <c r="F79" s="33">
        <v>0.34</v>
      </c>
      <c r="G79" s="33">
        <f t="shared" si="2"/>
        <v>1.9999999999999962E-2</v>
      </c>
      <c r="H79" s="31" t="s">
        <v>49</v>
      </c>
      <c r="I79" s="32" t="s">
        <v>19</v>
      </c>
      <c r="J79" s="30" t="s">
        <v>1026</v>
      </c>
    </row>
    <row r="80" spans="1:10" ht="25.5" x14ac:dyDescent="0.2">
      <c r="A80" s="46" t="str">
        <f t="shared" si="8"/>
        <v>Trường THCS Nguyễn Bỉnh Khiêm (phần đường bổ sung)+Bửu Long</v>
      </c>
      <c r="B80" s="46" t="str">
        <f t="shared" si="7"/>
        <v>TrườngTHCSNguyễnBỉnhKhiêm(phầnđườngbổsung)</v>
      </c>
      <c r="C80" s="226">
        <v>62</v>
      </c>
      <c r="D80" s="30" t="s">
        <v>814</v>
      </c>
      <c r="E80" s="33">
        <v>0.38</v>
      </c>
      <c r="F80" s="33">
        <v>0</v>
      </c>
      <c r="G80" s="33">
        <f t="shared" si="2"/>
        <v>0.38</v>
      </c>
      <c r="H80" s="31" t="s">
        <v>764</v>
      </c>
      <c r="I80" s="32" t="s">
        <v>10</v>
      </c>
      <c r="J80" s="30" t="s">
        <v>1027</v>
      </c>
    </row>
    <row r="81" spans="1:10" ht="89.25" x14ac:dyDescent="0.2">
      <c r="A81" s="46" t="str">
        <f t="shared" si="8"/>
        <v>Xây dựng tuyến phố đi bộ tại phường Thống Nhất+Thống Nhất</v>
      </c>
      <c r="B81" s="46" t="str">
        <f t="shared" si="7"/>
        <v>XâydựngtuyếnphốđibộtạiphườngThốngNhất</v>
      </c>
      <c r="C81" s="226">
        <v>63</v>
      </c>
      <c r="D81" s="34" t="s">
        <v>320</v>
      </c>
      <c r="E81" s="33">
        <v>1.21</v>
      </c>
      <c r="F81" s="33">
        <v>0</v>
      </c>
      <c r="G81" s="33">
        <f t="shared" si="2"/>
        <v>1.21</v>
      </c>
      <c r="H81" s="31" t="s">
        <v>815</v>
      </c>
      <c r="I81" s="32" t="s">
        <v>33</v>
      </c>
      <c r="J81" s="30" t="s">
        <v>1028</v>
      </c>
    </row>
    <row r="82" spans="1:10" ht="25.5" x14ac:dyDescent="0.2">
      <c r="A82" s="46" t="str">
        <f t="shared" si="8"/>
        <v>Đường giao thông dọc suối Săn Máu phường Thống Nhất+Thống Nhất</v>
      </c>
      <c r="B82" s="46" t="str">
        <f t="shared" si="7"/>
        <v>ĐườnggiaothôngdọcsuốiSănMáuphườngThốngNhất</v>
      </c>
      <c r="C82" s="226">
        <v>64</v>
      </c>
      <c r="D82" s="30" t="s">
        <v>816</v>
      </c>
      <c r="E82" s="33">
        <v>1.1599999999999999</v>
      </c>
      <c r="F82" s="33">
        <v>0</v>
      </c>
      <c r="G82" s="33">
        <f t="shared" si="2"/>
        <v>1.1599999999999999</v>
      </c>
      <c r="H82" s="31" t="s">
        <v>52</v>
      </c>
      <c r="I82" s="59" t="s">
        <v>33</v>
      </c>
      <c r="J82" s="30" t="s">
        <v>1029</v>
      </c>
    </row>
    <row r="83" spans="1:10" ht="25.5" x14ac:dyDescent="0.2">
      <c r="A83" s="46" t="str">
        <f t="shared" si="8"/>
        <v>Đường vào Trường THCS Ngô Nhơn Tịnh+Quyết Thắng</v>
      </c>
      <c r="B83" s="46" t="str">
        <f t="shared" si="7"/>
        <v>ĐườngvàoTrườngTHCSNgôNhơnTịnh</v>
      </c>
      <c r="C83" s="226">
        <v>65</v>
      </c>
      <c r="D83" s="30" t="s">
        <v>225</v>
      </c>
      <c r="E83" s="33">
        <v>0.34</v>
      </c>
      <c r="F83" s="33">
        <v>0.33</v>
      </c>
      <c r="G83" s="33">
        <f t="shared" si="2"/>
        <v>1.0000000000000009E-2</v>
      </c>
      <c r="H83" s="31" t="s">
        <v>49</v>
      </c>
      <c r="I83" s="32" t="s">
        <v>20</v>
      </c>
      <c r="J83" s="30" t="s">
        <v>1030</v>
      </c>
    </row>
    <row r="84" spans="1:10" ht="76.5" x14ac:dyDescent="0.2">
      <c r="A84" s="46" t="str">
        <f t="shared" si="8"/>
        <v>Hương lộ 21+Tam Phước</v>
      </c>
      <c r="B84" s="46" t="str">
        <f t="shared" si="7"/>
        <v>Hươnglộ21</v>
      </c>
      <c r="C84" s="226">
        <v>66</v>
      </c>
      <c r="D84" s="34" t="s">
        <v>226</v>
      </c>
      <c r="E84" s="33">
        <v>1.1000000000000001</v>
      </c>
      <c r="F84" s="33">
        <v>0</v>
      </c>
      <c r="G84" s="33">
        <f t="shared" si="2"/>
        <v>1.1000000000000001</v>
      </c>
      <c r="H84" s="31" t="s">
        <v>817</v>
      </c>
      <c r="I84" s="32" t="s">
        <v>23</v>
      </c>
      <c r="J84" s="30" t="s">
        <v>1031</v>
      </c>
    </row>
    <row r="85" spans="1:10" ht="12.75" x14ac:dyDescent="0.2">
      <c r="A85" s="46" t="str">
        <f t="shared" si="8"/>
        <v>Đường vào Trạm bơm tăng áp+Tam Phước</v>
      </c>
      <c r="B85" s="46" t="str">
        <f t="shared" si="7"/>
        <v>ĐườngvàoTrạmbơmtăngáp</v>
      </c>
      <c r="C85" s="226">
        <v>67</v>
      </c>
      <c r="D85" s="34" t="s">
        <v>227</v>
      </c>
      <c r="E85" s="33">
        <v>0.03</v>
      </c>
      <c r="F85" s="33">
        <v>0</v>
      </c>
      <c r="G85" s="33">
        <f t="shared" si="2"/>
        <v>0.03</v>
      </c>
      <c r="H85" s="31" t="s">
        <v>49</v>
      </c>
      <c r="I85" s="32" t="s">
        <v>23</v>
      </c>
      <c r="J85" s="30" t="s">
        <v>1032</v>
      </c>
    </row>
    <row r="86" spans="1:10" ht="25.5" x14ac:dyDescent="0.2">
      <c r="A86" s="46" t="str">
        <f t="shared" si="8"/>
        <v>Đường vào trường THCS Tân Hiệp+Tân Hiệp</v>
      </c>
      <c r="B86" s="46" t="str">
        <f t="shared" si="7"/>
        <v>ĐườngvàotrườngTHCSTânHiệp</v>
      </c>
      <c r="C86" s="226">
        <v>68</v>
      </c>
      <c r="D86" s="30" t="s">
        <v>818</v>
      </c>
      <c r="E86" s="33">
        <v>0.42</v>
      </c>
      <c r="F86" s="33">
        <v>0.42</v>
      </c>
      <c r="G86" s="33">
        <f t="shared" si="2"/>
        <v>0</v>
      </c>
      <c r="H86" s="31" t="s">
        <v>764</v>
      </c>
      <c r="I86" s="32" t="s">
        <v>26</v>
      </c>
      <c r="J86" s="30" t="s">
        <v>1033</v>
      </c>
    </row>
    <row r="87" spans="1:10" ht="25.5" x14ac:dyDescent="0.2">
      <c r="A87" s="46" t="str">
        <f t="shared" si="8"/>
        <v>Nâng cấp, cải tạo Nút giao đường Trương Định - Trương Quyền+Tân Mai</v>
      </c>
      <c r="B87" s="46" t="str">
        <f t="shared" si="7"/>
        <v>Nângcấp,cảitạoNútgiaođườngTrươngĐịnh-TrươngQuyền</v>
      </c>
      <c r="C87" s="226">
        <v>69</v>
      </c>
      <c r="D87" s="34" t="s">
        <v>819</v>
      </c>
      <c r="E87" s="33">
        <v>0.05</v>
      </c>
      <c r="F87" s="33">
        <v>0.05</v>
      </c>
      <c r="G87" s="33">
        <f t="shared" si="2"/>
        <v>0</v>
      </c>
      <c r="H87" s="31" t="s">
        <v>146</v>
      </c>
      <c r="I87" s="32" t="s">
        <v>28</v>
      </c>
      <c r="J87" s="30" t="s">
        <v>1034</v>
      </c>
    </row>
    <row r="88" spans="1:10" ht="25.5" x14ac:dyDescent="0.2">
      <c r="A88" s="46" t="str">
        <f t="shared" si="8"/>
        <v>Trường THCS Tân Phong (phần đường bổ sung)+Tân Phong</v>
      </c>
      <c r="B88" s="46" t="str">
        <f t="shared" si="7"/>
        <v>TrườngTHCSTânPhong(phầnđườngbổsung)</v>
      </c>
      <c r="C88" s="226">
        <v>70</v>
      </c>
      <c r="D88" s="30" t="s">
        <v>820</v>
      </c>
      <c r="E88" s="33">
        <v>0.23</v>
      </c>
      <c r="F88" s="33">
        <v>0</v>
      </c>
      <c r="G88" s="33">
        <f t="shared" si="2"/>
        <v>0.23</v>
      </c>
      <c r="H88" s="31" t="s">
        <v>807</v>
      </c>
      <c r="I88" s="31" t="s">
        <v>29</v>
      </c>
      <c r="J88" s="30" t="s">
        <v>1035</v>
      </c>
    </row>
    <row r="89" spans="1:10" ht="38.25" x14ac:dyDescent="0.2">
      <c r="A89" s="46" t="str">
        <f t="shared" si="8"/>
        <v>Đường vào trường mầm non Tân Tiến và Trường tiểu học Tân Tiến A+Tân Tiến</v>
      </c>
      <c r="B89" s="46" t="str">
        <f t="shared" si="7"/>
        <v>ĐườngvàotrườngmầmnonTânTiếnvàTrườngtiểuhọcTânTiếnA</v>
      </c>
      <c r="C89" s="226">
        <v>71</v>
      </c>
      <c r="D89" s="34" t="s">
        <v>821</v>
      </c>
      <c r="E89" s="33">
        <v>0.47</v>
      </c>
      <c r="F89" s="33">
        <v>0.47</v>
      </c>
      <c r="G89" s="33">
        <f t="shared" si="2"/>
        <v>0</v>
      </c>
      <c r="H89" s="31" t="s">
        <v>764</v>
      </c>
      <c r="I89" s="32" t="s">
        <v>30</v>
      </c>
      <c r="J89" s="30" t="s">
        <v>1036</v>
      </c>
    </row>
    <row r="90" spans="1:10" ht="38.25" x14ac:dyDescent="0.2">
      <c r="A90" s="46" t="str">
        <f t="shared" si="8"/>
        <v>Đường Lưu Văn Viết+Tân Tiến</v>
      </c>
      <c r="B90" s="46" t="str">
        <f t="shared" si="7"/>
        <v>ĐườngLưuVănViết</v>
      </c>
      <c r="C90" s="226">
        <v>72</v>
      </c>
      <c r="D90" s="34" t="s">
        <v>229</v>
      </c>
      <c r="E90" s="33">
        <v>0.88</v>
      </c>
      <c r="F90" s="33">
        <v>0.7</v>
      </c>
      <c r="G90" s="33">
        <f t="shared" si="2"/>
        <v>0.18000000000000005</v>
      </c>
      <c r="H90" s="31" t="s">
        <v>822</v>
      </c>
      <c r="I90" s="32" t="s">
        <v>30</v>
      </c>
      <c r="J90" s="30" t="s">
        <v>1037</v>
      </c>
    </row>
    <row r="91" spans="1:10" ht="25.5" x14ac:dyDescent="0.2">
      <c r="A91" s="46" t="str">
        <f t="shared" si="8"/>
        <v>Cải tạo chỉnh trang Vỉa hè Lê Thánh Tôn+Thanh Bình</v>
      </c>
      <c r="B91" s="46" t="str">
        <f t="shared" si="7"/>
        <v>CảitạochỉnhtrangVỉahèLêThánhTôn</v>
      </c>
      <c r="C91" s="226">
        <v>73</v>
      </c>
      <c r="D91" s="34" t="s">
        <v>823</v>
      </c>
      <c r="E91" s="33">
        <v>0.02</v>
      </c>
      <c r="F91" s="33">
        <v>0</v>
      </c>
      <c r="G91" s="33">
        <f t="shared" si="2"/>
        <v>0.02</v>
      </c>
      <c r="H91" s="31" t="s">
        <v>99</v>
      </c>
      <c r="I91" s="32" t="s">
        <v>32</v>
      </c>
      <c r="J91" s="30" t="s">
        <v>1038</v>
      </c>
    </row>
    <row r="92" spans="1:10" ht="12.75" x14ac:dyDescent="0.2">
      <c r="A92" s="226"/>
      <c r="B92" s="131"/>
      <c r="C92" s="226">
        <v>74</v>
      </c>
      <c r="D92" s="30" t="s">
        <v>314</v>
      </c>
      <c r="E92" s="33">
        <v>2.33</v>
      </c>
      <c r="F92" s="33">
        <v>0</v>
      </c>
      <c r="G92" s="33">
        <f>E92-F92</f>
        <v>2.33</v>
      </c>
      <c r="H92" s="31" t="s">
        <v>49</v>
      </c>
      <c r="I92" s="32" t="s">
        <v>18</v>
      </c>
      <c r="J92" s="30" t="s">
        <v>1237</v>
      </c>
    </row>
    <row r="93" spans="1:10" ht="38.25" x14ac:dyDescent="0.2">
      <c r="A93" s="26"/>
      <c r="B93" s="46" t="str">
        <f t="shared" si="7"/>
        <v>NútgiaothôngtheoquyhoạchkếtnốikhunhàởBửuLongvàođườngNguyễnDu</v>
      </c>
      <c r="C93" s="226">
        <v>75</v>
      </c>
      <c r="D93" s="35" t="s">
        <v>699</v>
      </c>
      <c r="E93" s="33">
        <v>0.16</v>
      </c>
      <c r="F93" s="33"/>
      <c r="G93" s="33">
        <f t="shared" ref="G93:G103" si="9">E93-F93</f>
        <v>0.16</v>
      </c>
      <c r="H93" s="31" t="s">
        <v>146</v>
      </c>
      <c r="I93" s="42" t="s">
        <v>10</v>
      </c>
      <c r="J93" s="30" t="s">
        <v>1039</v>
      </c>
    </row>
    <row r="94" spans="1:10" ht="38.25" x14ac:dyDescent="0.2">
      <c r="A94" s="46" t="str">
        <f>D94&amp;"+"&amp;I94</f>
        <v>Tuyến đường D9 (đoạn từ Nguyễn Văn Hoa đến đường Võ Thị Sáu)+Thống Nhất</v>
      </c>
      <c r="B94" s="46" t="str">
        <f t="shared" si="7"/>
        <v>TuyếnđườngD9(đoạntừNguyễnVănHoađếnđườngVõThịSáu)</v>
      </c>
      <c r="C94" s="226">
        <v>76</v>
      </c>
      <c r="D94" s="30" t="s">
        <v>824</v>
      </c>
      <c r="E94" s="33">
        <v>1.65</v>
      </c>
      <c r="F94" s="33">
        <v>0</v>
      </c>
      <c r="G94" s="33">
        <f t="shared" si="9"/>
        <v>1.65</v>
      </c>
      <c r="H94" s="31" t="s">
        <v>825</v>
      </c>
      <c r="I94" s="32" t="s">
        <v>33</v>
      </c>
      <c r="J94" s="30" t="s">
        <v>1040</v>
      </c>
    </row>
    <row r="95" spans="1:10" ht="127.5" x14ac:dyDescent="0.2">
      <c r="A95" s="46" t="str">
        <f>D95&amp;"+"&amp;I95</f>
        <v>Nâng cấp, mở rộng đường Nguyễn Tri Phương+Bửu Hòa</v>
      </c>
      <c r="B95" s="46" t="str">
        <f t="shared" si="7"/>
        <v>Nângcấp,mởrộngđườngNguyễnTriPhương</v>
      </c>
      <c r="C95" s="226">
        <v>77</v>
      </c>
      <c r="D95" s="39" t="s">
        <v>826</v>
      </c>
      <c r="E95" s="33">
        <v>2.63</v>
      </c>
      <c r="F95" s="33">
        <v>0.04</v>
      </c>
      <c r="G95" s="33">
        <f t="shared" si="9"/>
        <v>2.59</v>
      </c>
      <c r="H95" s="31" t="s">
        <v>827</v>
      </c>
      <c r="I95" s="31" t="s">
        <v>9</v>
      </c>
      <c r="J95" s="30" t="s">
        <v>1041</v>
      </c>
    </row>
    <row r="96" spans="1:10" ht="25.5" x14ac:dyDescent="0.2">
      <c r="A96" s="46" t="str">
        <f>D96&amp;"+"&amp;I96</f>
        <v>Đường vào trường TH Long Bình 1+Long Bình</v>
      </c>
      <c r="B96" s="46" t="str">
        <f t="shared" si="7"/>
        <v>ĐườngvàotrườngTHLongBình1</v>
      </c>
      <c r="C96" s="226">
        <v>78</v>
      </c>
      <c r="D96" s="34" t="s">
        <v>321</v>
      </c>
      <c r="E96" s="33">
        <v>0.24</v>
      </c>
      <c r="F96" s="33">
        <v>0</v>
      </c>
      <c r="G96" s="33">
        <f t="shared" si="9"/>
        <v>0.24</v>
      </c>
      <c r="H96" s="31" t="s">
        <v>146</v>
      </c>
      <c r="I96" s="32" t="s">
        <v>15</v>
      </c>
      <c r="J96" s="30" t="s">
        <v>1042</v>
      </c>
    </row>
    <row r="97" spans="1:10" ht="25.5" x14ac:dyDescent="0.2">
      <c r="A97" s="46" t="str">
        <f>D97&amp;"+"&amp;I97</f>
        <v>Đường dẫn vào Trường THPT Chu Văn An+Hóa An</v>
      </c>
      <c r="B97" s="46" t="str">
        <f t="shared" si="7"/>
        <v>ĐườngdẫnvàoTrườngTHPTChuVănAn</v>
      </c>
      <c r="C97" s="226">
        <v>79</v>
      </c>
      <c r="D97" s="34" t="s">
        <v>231</v>
      </c>
      <c r="E97" s="33">
        <v>0.15</v>
      </c>
      <c r="F97" s="33">
        <v>0.11</v>
      </c>
      <c r="G97" s="33">
        <f t="shared" si="9"/>
        <v>3.9999999999999994E-2</v>
      </c>
      <c r="H97" s="31" t="s">
        <v>807</v>
      </c>
      <c r="I97" s="32" t="s">
        <v>13</v>
      </c>
      <c r="J97" s="30" t="s">
        <v>1043</v>
      </c>
    </row>
    <row r="98" spans="1:10" ht="12.75" x14ac:dyDescent="0.2">
      <c r="A98" s="46"/>
      <c r="B98" s="46" t="str">
        <f t="shared" si="7"/>
        <v>Đườngvàotrạmbơmsố1</v>
      </c>
      <c r="C98" s="226">
        <v>80</v>
      </c>
      <c r="D98" s="34" t="s">
        <v>232</v>
      </c>
      <c r="E98" s="33">
        <v>0.02</v>
      </c>
      <c r="F98" s="33">
        <v>0.02</v>
      </c>
      <c r="G98" s="33">
        <f t="shared" si="9"/>
        <v>0</v>
      </c>
      <c r="H98" s="31" t="s">
        <v>764</v>
      </c>
      <c r="I98" s="32" t="s">
        <v>33</v>
      </c>
      <c r="J98" s="30" t="s">
        <v>1044</v>
      </c>
    </row>
    <row r="99" spans="1:10" ht="51" x14ac:dyDescent="0.2">
      <c r="A99" s="46" t="str">
        <f>D99&amp;"+"&amp;I99</f>
        <v>Đường D23 theo quy hoạch (dự án đường kết nối từ đường Điểu Xiển vào khu tập thể dệt Thống Nhất)+Tân Biên; Tân Hòa</v>
      </c>
      <c r="B99" s="46" t="str">
        <f t="shared" si="7"/>
        <v>ĐườngD23theoquyhoạch(dựánđườngkếtnốitừđườngĐiểuXiểnvàokhutậpthểdệtThốngNhất)</v>
      </c>
      <c r="C99" s="226">
        <v>81</v>
      </c>
      <c r="D99" s="39" t="s">
        <v>828</v>
      </c>
      <c r="E99" s="248">
        <v>0.12</v>
      </c>
      <c r="F99" s="33">
        <v>0</v>
      </c>
      <c r="G99" s="33">
        <f t="shared" si="9"/>
        <v>0.12</v>
      </c>
      <c r="H99" s="31" t="s">
        <v>793</v>
      </c>
      <c r="I99" s="32" t="s">
        <v>829</v>
      </c>
      <c r="J99" s="30" t="s">
        <v>1045</v>
      </c>
    </row>
    <row r="100" spans="1:10" ht="38.25" x14ac:dyDescent="0.2">
      <c r="A100" s="46" t="str">
        <f>D100&amp;"+"&amp;I100</f>
        <v>Xây dựng cầu vàm cái Sứt trên hương lộ 2 nối dài+Long Hưng, Tam Phước</v>
      </c>
      <c r="B100" s="46" t="str">
        <f t="shared" si="7"/>
        <v>XâydựngcầuvàmcáiSứttrênhươnglộ2nốidài</v>
      </c>
      <c r="C100" s="226">
        <v>82</v>
      </c>
      <c r="D100" s="34" t="s">
        <v>322</v>
      </c>
      <c r="E100" s="33">
        <v>3.87</v>
      </c>
      <c r="F100" s="33">
        <v>0</v>
      </c>
      <c r="G100" s="33">
        <f t="shared" si="9"/>
        <v>3.87</v>
      </c>
      <c r="H100" s="31" t="s">
        <v>830</v>
      </c>
      <c r="I100" s="42" t="s">
        <v>323</v>
      </c>
      <c r="J100" s="30" t="s">
        <v>1046</v>
      </c>
    </row>
    <row r="101" spans="1:10" ht="127.5" x14ac:dyDescent="0.2">
      <c r="A101" s="46" t="str">
        <f>D101&amp;"+"&amp;I101</f>
        <v>Đường ven sông Đồng Nai (đoạn từ cầu Hóa An đến ranh huyện Vĩnh Cửu)+Bửu Long</v>
      </c>
      <c r="B101" s="46" t="str">
        <f t="shared" si="7"/>
        <v>ĐườngvensôngĐồngNai(đoạntừcầuHóaAnđếnranhhuyệnVĩnhCửu)</v>
      </c>
      <c r="C101" s="226">
        <v>83</v>
      </c>
      <c r="D101" s="30" t="s">
        <v>325</v>
      </c>
      <c r="E101" s="33">
        <v>17.64</v>
      </c>
      <c r="F101" s="33">
        <v>0</v>
      </c>
      <c r="G101" s="33">
        <f t="shared" si="9"/>
        <v>17.64</v>
      </c>
      <c r="H101" s="31" t="s">
        <v>831</v>
      </c>
      <c r="I101" s="32" t="s">
        <v>10</v>
      </c>
      <c r="J101" s="30" t="s">
        <v>1047</v>
      </c>
    </row>
    <row r="102" spans="1:10" ht="25.5" x14ac:dyDescent="0.2">
      <c r="A102" s="46" t="str">
        <f>D102&amp;"+"&amp;I102</f>
        <v>Đường nối từ đường Võ Thị Sáu sang đường Hưng Đạo Vương+Quyết Thắng</v>
      </c>
      <c r="B102" s="46" t="str">
        <f t="shared" si="7"/>
        <v>ĐườngnốitừđườngVõThịSáusangđườngHưngĐạoVương</v>
      </c>
      <c r="C102" s="226">
        <v>84</v>
      </c>
      <c r="D102" s="34" t="s">
        <v>368</v>
      </c>
      <c r="E102" s="248">
        <v>0.84</v>
      </c>
      <c r="F102" s="33">
        <v>0</v>
      </c>
      <c r="G102" s="33">
        <f t="shared" si="9"/>
        <v>0.84</v>
      </c>
      <c r="H102" s="31" t="s">
        <v>52</v>
      </c>
      <c r="I102" s="32" t="s">
        <v>20</v>
      </c>
      <c r="J102" s="30" t="s">
        <v>1048</v>
      </c>
    </row>
    <row r="103" spans="1:10" ht="102" x14ac:dyDescent="0.2">
      <c r="A103" s="46" t="str">
        <f>D103&amp;"+"&amp;I103</f>
        <v>Đường trục Trung tâm thành phố Biên Hòa đoạn từ đường Võ Thị Sáu đến đường Đặng Văn Trơn (Cầu Thống Nhất và đường kết nối 02 đầu cầu), tại phường Thống Nhất và phường Hiệp Hòa, thành phố Biên Hòa+Thống Nhất, Hiệp Hòa</v>
      </c>
      <c r="B103" s="46" t="str">
        <f t="shared" si="7"/>
        <v>ĐườngtrụcTrungtâmthànhphốBiênHòađoạntừđườngVõThịSáuđếnđườngĐặngVănTrơn(CầuThốngNhấtvàđườngkếtnối02đầucầu),tạiphườngThốngNhấtvàphườngHiệpHòa,thànhphốBiênHòa</v>
      </c>
      <c r="C103" s="226">
        <v>85</v>
      </c>
      <c r="D103" s="36" t="s">
        <v>369</v>
      </c>
      <c r="E103" s="248">
        <v>33.386000000000003</v>
      </c>
      <c r="F103" s="33">
        <v>0</v>
      </c>
      <c r="G103" s="33">
        <f t="shared" si="9"/>
        <v>33.386000000000003</v>
      </c>
      <c r="H103" s="31" t="s">
        <v>832</v>
      </c>
      <c r="I103" s="32" t="s">
        <v>370</v>
      </c>
      <c r="J103" s="30" t="s">
        <v>1238</v>
      </c>
    </row>
    <row r="104" spans="1:10" ht="12.75" x14ac:dyDescent="0.2">
      <c r="A104" s="46"/>
      <c r="B104" s="46"/>
      <c r="C104" s="226">
        <v>86</v>
      </c>
      <c r="D104" s="35" t="s">
        <v>371</v>
      </c>
      <c r="E104" s="33">
        <v>0.11</v>
      </c>
      <c r="F104" s="33"/>
      <c r="G104" s="33">
        <f>E104-F104</f>
        <v>0.11</v>
      </c>
      <c r="H104" s="31" t="s">
        <v>52</v>
      </c>
      <c r="I104" s="42" t="s">
        <v>11</v>
      </c>
      <c r="J104" s="30" t="s">
        <v>1049</v>
      </c>
    </row>
    <row r="105" spans="1:10" ht="25.5" x14ac:dyDescent="0.2">
      <c r="A105" s="46"/>
      <c r="B105" s="46"/>
      <c r="C105" s="226">
        <v>87</v>
      </c>
      <c r="D105" s="35" t="s">
        <v>373</v>
      </c>
      <c r="E105" s="33">
        <v>1.1000000000000001</v>
      </c>
      <c r="F105" s="33"/>
      <c r="G105" s="33">
        <f>E105-F105</f>
        <v>1.1000000000000001</v>
      </c>
      <c r="H105" s="31" t="s">
        <v>52</v>
      </c>
      <c r="I105" s="42" t="s">
        <v>33</v>
      </c>
      <c r="J105" s="30" t="s">
        <v>1050</v>
      </c>
    </row>
    <row r="106" spans="1:10" ht="25.5" x14ac:dyDescent="0.2">
      <c r="A106" s="26"/>
      <c r="B106" s="46"/>
      <c r="C106" s="226">
        <v>88</v>
      </c>
      <c r="D106" s="35" t="s">
        <v>644</v>
      </c>
      <c r="E106" s="33">
        <v>9.8000000000000007</v>
      </c>
      <c r="F106" s="33"/>
      <c r="G106" s="33">
        <v>9.8000000000000007</v>
      </c>
      <c r="H106" s="31" t="s">
        <v>764</v>
      </c>
      <c r="I106" s="42" t="s">
        <v>701</v>
      </c>
      <c r="J106" s="30" t="s">
        <v>1051</v>
      </c>
    </row>
    <row r="107" spans="1:10" ht="38.25" x14ac:dyDescent="0.2">
      <c r="A107" s="26"/>
      <c r="B107" s="46"/>
      <c r="C107" s="226">
        <v>89</v>
      </c>
      <c r="D107" s="35" t="s">
        <v>702</v>
      </c>
      <c r="E107" s="33">
        <v>2.1</v>
      </c>
      <c r="F107" s="33"/>
      <c r="G107" s="33">
        <f t="shared" ref="G107:G127" si="10">E107-F107</f>
        <v>2.1</v>
      </c>
      <c r="H107" s="31" t="s">
        <v>764</v>
      </c>
      <c r="I107" s="42" t="s">
        <v>703</v>
      </c>
      <c r="J107" s="30" t="s">
        <v>1052</v>
      </c>
    </row>
    <row r="108" spans="1:10" ht="12.75" x14ac:dyDescent="0.2">
      <c r="A108" s="46" t="str">
        <f>D108&amp;"+"&amp;I108</f>
        <v>1.4. Đất thủy lợi+</v>
      </c>
      <c r="B108" s="46" t="str">
        <f t="shared" ref="B108:B113" si="11">SUBSTITUTE(D108," ","")</f>
        <v>1.4.Đấtthủylợi</v>
      </c>
      <c r="C108" s="226" t="s">
        <v>764</v>
      </c>
      <c r="D108" s="228" t="s">
        <v>833</v>
      </c>
      <c r="E108" s="33"/>
      <c r="F108" s="33"/>
      <c r="G108" s="33">
        <f t="shared" si="10"/>
        <v>0</v>
      </c>
      <c r="H108" s="31" t="s">
        <v>764</v>
      </c>
      <c r="I108" s="32" t="s">
        <v>764</v>
      </c>
      <c r="J108" s="30"/>
    </row>
    <row r="109" spans="1:10" ht="25.5" x14ac:dyDescent="0.2">
      <c r="A109" s="46" t="str">
        <f>D109&amp;"+"&amp;I109</f>
        <v>Trạm bơm tăng áp và hệ thống cấp nước Thiện Tân (gđ 2)+Tân Biên, Long Bình</v>
      </c>
      <c r="B109" s="46" t="str">
        <f t="shared" si="11"/>
        <v>TrạmbơmtăngápvàhệthốngcấpnướcThiệnTân(gđ2)</v>
      </c>
      <c r="C109" s="226">
        <v>90</v>
      </c>
      <c r="D109" s="39" t="s">
        <v>233</v>
      </c>
      <c r="E109" s="33">
        <v>2.33</v>
      </c>
      <c r="F109" s="33">
        <v>2.33</v>
      </c>
      <c r="G109" s="33">
        <f t="shared" si="10"/>
        <v>0</v>
      </c>
      <c r="H109" s="31" t="s">
        <v>764</v>
      </c>
      <c r="I109" s="31" t="s">
        <v>234</v>
      </c>
      <c r="J109" s="30" t="s">
        <v>1053</v>
      </c>
    </row>
    <row r="110" spans="1:10" ht="25.5" x14ac:dyDescent="0.2">
      <c r="A110" s="46" t="str">
        <f>D110&amp;"+"&amp;I110</f>
        <v>Xây dựng một số hạng mục thuộc tiểu dự án trạm xử lý nước thải số 1+Hố Nai</v>
      </c>
      <c r="B110" s="46" t="str">
        <f t="shared" si="11"/>
        <v>Xâydựngmộtsốhạngmụcthuộctiểudựántrạmxửlýnướcthảisố1</v>
      </c>
      <c r="C110" s="226">
        <v>91</v>
      </c>
      <c r="D110" s="34" t="s">
        <v>834</v>
      </c>
      <c r="E110" s="33">
        <v>1.7</v>
      </c>
      <c r="F110" s="33">
        <v>1.7</v>
      </c>
      <c r="G110" s="33">
        <f t="shared" si="10"/>
        <v>0</v>
      </c>
      <c r="H110" s="31" t="s">
        <v>764</v>
      </c>
      <c r="I110" s="32" t="s">
        <v>12</v>
      </c>
      <c r="J110" s="30" t="s">
        <v>1054</v>
      </c>
    </row>
    <row r="111" spans="1:10" ht="12.75" x14ac:dyDescent="0.2">
      <c r="A111" s="46"/>
      <c r="B111" s="46" t="str">
        <f t="shared" si="11"/>
        <v>Trạmbơmnướcthảisố1</v>
      </c>
      <c r="C111" s="226">
        <v>92</v>
      </c>
      <c r="D111" s="39" t="s">
        <v>235</v>
      </c>
      <c r="E111" s="33">
        <v>0.49</v>
      </c>
      <c r="F111" s="33">
        <v>0.49</v>
      </c>
      <c r="G111" s="33">
        <f t="shared" si="10"/>
        <v>0</v>
      </c>
      <c r="H111" s="31" t="s">
        <v>764</v>
      </c>
      <c r="I111" s="32" t="s">
        <v>33</v>
      </c>
      <c r="J111" s="30" t="s">
        <v>1055</v>
      </c>
    </row>
    <row r="112" spans="1:10" ht="12.75" x14ac:dyDescent="0.2">
      <c r="A112" s="46" t="str">
        <f>D112&amp;"+"&amp;I112</f>
        <v>Nhà máy xử lý nước thải số 2+Tam Hiệp</v>
      </c>
      <c r="B112" s="46" t="str">
        <f t="shared" si="11"/>
        <v>Nhàmáyxửlýnướcthảisố2</v>
      </c>
      <c r="C112" s="226">
        <v>93</v>
      </c>
      <c r="D112" s="39" t="s">
        <v>236</v>
      </c>
      <c r="E112" s="33">
        <v>2.4</v>
      </c>
      <c r="F112" s="33">
        <v>2.4</v>
      </c>
      <c r="G112" s="33">
        <f t="shared" si="10"/>
        <v>0</v>
      </c>
      <c r="H112" s="31" t="s">
        <v>764</v>
      </c>
      <c r="I112" s="32" t="s">
        <v>21</v>
      </c>
      <c r="J112" s="30" t="s">
        <v>1056</v>
      </c>
    </row>
    <row r="113" spans="1:11" ht="12.75" x14ac:dyDescent="0.2">
      <c r="A113" s="46"/>
      <c r="B113" s="46" t="str">
        <f t="shared" si="11"/>
        <v>CảitạorạchDiênHồng</v>
      </c>
      <c r="C113" s="226">
        <v>94</v>
      </c>
      <c r="D113" s="39" t="s">
        <v>237</v>
      </c>
      <c r="E113" s="33">
        <v>0.72</v>
      </c>
      <c r="F113" s="33">
        <v>0</v>
      </c>
      <c r="G113" s="33">
        <f t="shared" si="10"/>
        <v>0.72</v>
      </c>
      <c r="H113" s="31" t="s">
        <v>146</v>
      </c>
      <c r="I113" s="32" t="s">
        <v>33</v>
      </c>
      <c r="J113" s="30" t="s">
        <v>1057</v>
      </c>
    </row>
    <row r="114" spans="1:11" ht="51" x14ac:dyDescent="0.2">
      <c r="A114" s="46" t="str">
        <f>D114&amp;"+"&amp;I114</f>
        <v>Tuyến cống thoát nước hạ lưu khu TĐC dự án QL 1A đoạn tránh thành phố Biên Hòa (Công ty Đồng Thuận)+Phước Tân</v>
      </c>
      <c r="B114" s="46" t="str">
        <f t="shared" ref="B114:B119" si="12">SUBSTITUTE(D114," ","")</f>
        <v>TuyếncốngthoátnướchạlưukhuTĐCdựánQL1AđoạntránhthànhphốBiênHòa(CôngtyĐồngThuận)</v>
      </c>
      <c r="C114" s="226">
        <v>95</v>
      </c>
      <c r="D114" s="34" t="s">
        <v>238</v>
      </c>
      <c r="E114" s="33">
        <v>0.16</v>
      </c>
      <c r="F114" s="33">
        <v>0</v>
      </c>
      <c r="G114" s="33">
        <f t="shared" si="10"/>
        <v>0.16</v>
      </c>
      <c r="H114" s="31" t="s">
        <v>835</v>
      </c>
      <c r="I114" s="32" t="s">
        <v>18</v>
      </c>
      <c r="J114" s="30" t="s">
        <v>1058</v>
      </c>
    </row>
    <row r="115" spans="1:11" ht="25.5" x14ac:dyDescent="0.2">
      <c r="A115" s="46" t="str">
        <f>D115&amp;"+"&amp;I115</f>
        <v>Mương thoát nước cho khu công nghiệp Giang Điền+Tam Phước</v>
      </c>
      <c r="B115" s="46" t="str">
        <f t="shared" si="12"/>
        <v>MươngthoátnướcchokhucôngnghiệpGiangĐiền</v>
      </c>
      <c r="C115" s="226">
        <v>96</v>
      </c>
      <c r="D115" s="30" t="s">
        <v>239</v>
      </c>
      <c r="E115" s="33">
        <v>0.09</v>
      </c>
      <c r="F115" s="33">
        <v>0</v>
      </c>
      <c r="G115" s="33">
        <f t="shared" si="10"/>
        <v>0.09</v>
      </c>
      <c r="H115" s="31" t="s">
        <v>52</v>
      </c>
      <c r="I115" s="31" t="s">
        <v>23</v>
      </c>
      <c r="J115" s="30" t="s">
        <v>1059</v>
      </c>
    </row>
    <row r="116" spans="1:11" ht="51" x14ac:dyDescent="0.2">
      <c r="A116" s="46"/>
      <c r="B116" s="46" t="str">
        <f t="shared" si="12"/>
        <v>HệthốngthoátnướckhuvựcsuốiNướcTrong</v>
      </c>
      <c r="C116" s="226">
        <v>97</v>
      </c>
      <c r="D116" s="34" t="s">
        <v>240</v>
      </c>
      <c r="E116" s="33">
        <v>0.96</v>
      </c>
      <c r="F116" s="33">
        <v>0</v>
      </c>
      <c r="G116" s="33">
        <f t="shared" si="10"/>
        <v>0.96</v>
      </c>
      <c r="H116" s="31" t="s">
        <v>835</v>
      </c>
      <c r="I116" s="32" t="s">
        <v>23</v>
      </c>
      <c r="J116" s="30" t="s">
        <v>1060</v>
      </c>
    </row>
    <row r="117" spans="1:11" ht="38.25" x14ac:dyDescent="0.2">
      <c r="A117" s="46" t="str">
        <f>D117&amp;"+"&amp;I117</f>
        <v>Kè chống sạt lở bờ sông Đồng Nai (đoạn từ cầu Rạch Cát đến Cầu Ghềnh phía Cù Lao Phố)+Hiệp Hòa</v>
      </c>
      <c r="B117" s="46" t="str">
        <f t="shared" si="12"/>
        <v>KèchốngsạtlởbờsôngĐồngNai(đoạntừcầuRạchCátđếnCầuGhềnhphíaCùLaoPhố)</v>
      </c>
      <c r="C117" s="226">
        <v>98</v>
      </c>
      <c r="D117" s="30" t="s">
        <v>836</v>
      </c>
      <c r="E117" s="33">
        <v>1.85</v>
      </c>
      <c r="F117" s="33">
        <v>0</v>
      </c>
      <c r="G117" s="33">
        <f t="shared" si="10"/>
        <v>1.85</v>
      </c>
      <c r="H117" s="31" t="s">
        <v>770</v>
      </c>
      <c r="I117" s="32" t="s">
        <v>11</v>
      </c>
      <c r="J117" s="30" t="s">
        <v>1061</v>
      </c>
    </row>
    <row r="118" spans="1:11" ht="76.5" x14ac:dyDescent="0.2">
      <c r="A118" s="46" t="str">
        <f>D118&amp;"+"&amp;I118</f>
        <v>Kè gia cố bờ sông Đồng Nai đoạn từ khu dân cư dọc sông Rạch Cát đến nhà máy xử lý nước thải số 2 phường Tam Hiệp+Các phường</v>
      </c>
      <c r="B118" s="46" t="str">
        <f t="shared" si="12"/>
        <v>KègiacốbờsôngĐồngNaiđoạntừkhudâncưdọcsôngRạchCátđếnnhàmáyxửlýnướcthảisố2phườngTamHiệp</v>
      </c>
      <c r="C118" s="226">
        <v>99</v>
      </c>
      <c r="D118" s="55" t="s">
        <v>690</v>
      </c>
      <c r="E118" s="33">
        <v>1.6</v>
      </c>
      <c r="F118" s="33">
        <v>0</v>
      </c>
      <c r="G118" s="33">
        <f t="shared" si="10"/>
        <v>1.6</v>
      </c>
      <c r="H118" s="31" t="s">
        <v>837</v>
      </c>
      <c r="I118" s="32" t="s">
        <v>316</v>
      </c>
      <c r="J118" s="30" t="s">
        <v>1062</v>
      </c>
    </row>
    <row r="119" spans="1:11" ht="38.25" x14ac:dyDescent="0.2">
      <c r="A119" s="46" t="str">
        <f>D119&amp;"+"&amp;I119</f>
        <v>Kè gia cố bờ trái sông Đồng Nai (đoạn từ đình Phước Lư đến khu dân cư dọc sông Rạch Cát)+Quyết Thắng; Thống Nhất</v>
      </c>
      <c r="B119" s="46" t="str">
        <f t="shared" si="12"/>
        <v>KègiacốbờtráisôngĐồngNai(đoạntừđìnhPhướcLưđếnkhudâncưdọcsôngRạchCát)</v>
      </c>
      <c r="C119" s="226">
        <v>100</v>
      </c>
      <c r="D119" s="30" t="s">
        <v>838</v>
      </c>
      <c r="E119" s="33">
        <v>1.7</v>
      </c>
      <c r="F119" s="33">
        <v>0</v>
      </c>
      <c r="G119" s="33">
        <f t="shared" si="10"/>
        <v>1.7</v>
      </c>
      <c r="H119" s="31" t="s">
        <v>49</v>
      </c>
      <c r="I119" s="32" t="s">
        <v>839</v>
      </c>
      <c r="J119" s="30" t="s">
        <v>1063</v>
      </c>
    </row>
    <row r="120" spans="1:11" ht="12.75" x14ac:dyDescent="0.2">
      <c r="A120" s="46"/>
      <c r="B120" s="46"/>
      <c r="C120" s="226">
        <v>101</v>
      </c>
      <c r="D120" s="35" t="s">
        <v>372</v>
      </c>
      <c r="E120" s="33">
        <v>1.07</v>
      </c>
      <c r="F120" s="33"/>
      <c r="G120" s="33">
        <f t="shared" si="10"/>
        <v>1.07</v>
      </c>
      <c r="H120" s="31" t="s">
        <v>52</v>
      </c>
      <c r="I120" s="42" t="s">
        <v>11</v>
      </c>
      <c r="J120" s="30" t="s">
        <v>1239</v>
      </c>
    </row>
    <row r="121" spans="1:11" ht="25.5" x14ac:dyDescent="0.2">
      <c r="A121" s="26"/>
      <c r="B121" s="46"/>
      <c r="C121" s="226">
        <v>102</v>
      </c>
      <c r="D121" s="35" t="s">
        <v>705</v>
      </c>
      <c r="E121" s="33">
        <v>0.03</v>
      </c>
      <c r="F121" s="33"/>
      <c r="G121" s="33">
        <f t="shared" si="10"/>
        <v>0.03</v>
      </c>
      <c r="H121" s="31" t="s">
        <v>52</v>
      </c>
      <c r="I121" s="42" t="s">
        <v>12</v>
      </c>
      <c r="J121" s="30" t="s">
        <v>1065</v>
      </c>
    </row>
    <row r="122" spans="1:11" ht="60" x14ac:dyDescent="0.2">
      <c r="A122" s="26"/>
      <c r="B122" s="46"/>
      <c r="C122" s="226">
        <v>103</v>
      </c>
      <c r="D122" s="141" t="s">
        <v>708</v>
      </c>
      <c r="E122" s="191">
        <v>1.55</v>
      </c>
      <c r="F122" s="33"/>
      <c r="G122" s="33">
        <f t="shared" si="10"/>
        <v>1.55</v>
      </c>
      <c r="H122" s="31" t="s">
        <v>52</v>
      </c>
      <c r="I122" s="143" t="s">
        <v>709</v>
      </c>
      <c r="J122" s="30" t="s">
        <v>1066</v>
      </c>
      <c r="K122" t="s">
        <v>711</v>
      </c>
    </row>
    <row r="123" spans="1:11" ht="12.75" x14ac:dyDescent="0.2">
      <c r="A123" s="46" t="str">
        <f t="shared" ref="A123:A129" si="13">D123&amp;"+"&amp;I123</f>
        <v>1.5. Đất công trình năng lượng +</v>
      </c>
      <c r="B123" s="46" t="str">
        <f t="shared" ref="B123:B129" si="14">SUBSTITUTE(D123," ","")</f>
        <v>1.5.Đấtcôngtrìnhnănglượng</v>
      </c>
      <c r="C123" s="226" t="s">
        <v>764</v>
      </c>
      <c r="D123" s="52" t="s">
        <v>840</v>
      </c>
      <c r="E123" s="33"/>
      <c r="F123" s="33"/>
      <c r="G123" s="33">
        <f t="shared" si="10"/>
        <v>0</v>
      </c>
      <c r="H123" s="31" t="s">
        <v>764</v>
      </c>
      <c r="I123" s="32" t="s">
        <v>764</v>
      </c>
      <c r="J123" s="30"/>
    </row>
    <row r="124" spans="1:11" ht="38.25" x14ac:dyDescent="0.2">
      <c r="A124" s="46" t="str">
        <f t="shared" si="13"/>
        <v>Trạm biến áp 500kV Tân Uyên và đường dây đấu nối+Bửu Hòa; Hóa An; Tân Hạnh</v>
      </c>
      <c r="B124" s="46" t="str">
        <f t="shared" si="14"/>
        <v>Trạmbiếnáp500kVTânUyênvàđườngdâyđấunối</v>
      </c>
      <c r="C124" s="226">
        <v>104</v>
      </c>
      <c r="D124" s="30" t="s">
        <v>241</v>
      </c>
      <c r="E124" s="33">
        <v>1.59</v>
      </c>
      <c r="F124" s="33">
        <v>0.64</v>
      </c>
      <c r="G124" s="33">
        <f t="shared" si="10"/>
        <v>0.95000000000000007</v>
      </c>
      <c r="H124" s="31" t="s">
        <v>52</v>
      </c>
      <c r="I124" s="32" t="s">
        <v>242</v>
      </c>
      <c r="J124" s="30" t="s">
        <v>1067</v>
      </c>
    </row>
    <row r="125" spans="1:11" ht="25.5" x14ac:dyDescent="0.2">
      <c r="A125" s="46" t="str">
        <f t="shared" si="13"/>
        <v>Đường dây 220kV Sông Mây - Tam Phước+Tam Phước</v>
      </c>
      <c r="B125" s="46" t="str">
        <f t="shared" si="14"/>
        <v>Đườngdây220kVSôngMây-TamPhước</v>
      </c>
      <c r="C125" s="226">
        <v>105</v>
      </c>
      <c r="D125" s="50" t="s">
        <v>330</v>
      </c>
      <c r="E125" s="33">
        <v>0.1</v>
      </c>
      <c r="F125" s="33">
        <v>0</v>
      </c>
      <c r="G125" s="33">
        <f t="shared" si="10"/>
        <v>0.1</v>
      </c>
      <c r="H125" s="31" t="s">
        <v>52</v>
      </c>
      <c r="I125" s="32" t="s">
        <v>23</v>
      </c>
      <c r="J125" s="30" t="s">
        <v>1068</v>
      </c>
    </row>
    <row r="126" spans="1:11" ht="25.5" x14ac:dyDescent="0.2">
      <c r="A126" s="46" t="str">
        <f t="shared" si="13"/>
        <v>Trạm BA 220 kV Tam Phước và đường dây đấu nối+Phước Tân</v>
      </c>
      <c r="B126" s="46" t="str">
        <f t="shared" si="14"/>
        <v>TrạmBA220kVTamPhướcvàđườngdâyđấunối</v>
      </c>
      <c r="C126" s="226">
        <v>106</v>
      </c>
      <c r="D126" s="30" t="s">
        <v>332</v>
      </c>
      <c r="E126" s="248">
        <v>6.2</v>
      </c>
      <c r="F126" s="33">
        <v>0</v>
      </c>
      <c r="G126" s="33">
        <f t="shared" si="10"/>
        <v>6.2</v>
      </c>
      <c r="H126" s="31" t="s">
        <v>762</v>
      </c>
      <c r="I126" s="32" t="s">
        <v>18</v>
      </c>
      <c r="J126" s="30" t="s">
        <v>1069</v>
      </c>
    </row>
    <row r="127" spans="1:11" ht="25.5" x14ac:dyDescent="0.2">
      <c r="A127" s="46" t="str">
        <f t="shared" si="13"/>
        <v>Trạm biến áp 110 kV KĐT Long Hưng và đường dây đấu nối+Phước Tân</v>
      </c>
      <c r="B127" s="46" t="str">
        <f t="shared" si="14"/>
        <v>Trạmbiếnáp110kVKĐTLongHưngvàđườngdâyđấunối</v>
      </c>
      <c r="C127" s="226">
        <v>107</v>
      </c>
      <c r="D127" s="30" t="s">
        <v>841</v>
      </c>
      <c r="E127" s="33">
        <v>0.87</v>
      </c>
      <c r="F127" s="33">
        <v>0</v>
      </c>
      <c r="G127" s="33">
        <f t="shared" si="10"/>
        <v>0.87</v>
      </c>
      <c r="H127" s="31" t="s">
        <v>52</v>
      </c>
      <c r="I127" s="32" t="s">
        <v>18</v>
      </c>
      <c r="J127" s="30" t="s">
        <v>1070</v>
      </c>
    </row>
    <row r="128" spans="1:11" ht="25.5" x14ac:dyDescent="0.2">
      <c r="A128" s="46" t="str">
        <f t="shared" si="13"/>
        <v>Trạm Biến áp 110 kV Giang Điền và đường dây đấu nối+Phước Tân, Tam Phước</v>
      </c>
      <c r="B128" s="46" t="str">
        <f t="shared" si="14"/>
        <v>TrạmBiếnáp110kVGiangĐiềnvàđườngdâyđấunối</v>
      </c>
      <c r="C128" s="226">
        <v>108</v>
      </c>
      <c r="D128" s="34" t="s">
        <v>244</v>
      </c>
      <c r="E128" s="33">
        <v>0.75</v>
      </c>
      <c r="F128" s="33">
        <v>0</v>
      </c>
      <c r="G128" s="33">
        <v>0.75</v>
      </c>
      <c r="H128" s="31" t="s">
        <v>52</v>
      </c>
      <c r="I128" s="32" t="s">
        <v>223</v>
      </c>
      <c r="J128" s="30" t="s">
        <v>1071</v>
      </c>
    </row>
    <row r="129" spans="1:10" ht="25.5" x14ac:dyDescent="0.2">
      <c r="A129" s="46" t="str">
        <f t="shared" si="13"/>
        <v>Trạm biến áp 110kV Phước Tân và nhánh rẽ đấu nối+Phước Tân</v>
      </c>
      <c r="B129" s="46" t="str">
        <f t="shared" si="14"/>
        <v>Trạmbiếnáp110kVPhướcTânvànhánhrẽđấunối</v>
      </c>
      <c r="C129" s="226">
        <v>109</v>
      </c>
      <c r="D129" s="35" t="s">
        <v>379</v>
      </c>
      <c r="E129" s="33">
        <v>0.4</v>
      </c>
      <c r="F129" s="33">
        <v>0</v>
      </c>
      <c r="G129" s="33">
        <f t="shared" ref="G129:G139" si="15">E129-F129</f>
        <v>0.4</v>
      </c>
      <c r="H129" s="31" t="s">
        <v>52</v>
      </c>
      <c r="I129" s="32" t="s">
        <v>18</v>
      </c>
      <c r="J129" s="30" t="s">
        <v>1072</v>
      </c>
    </row>
    <row r="130" spans="1:10" ht="38.25" x14ac:dyDescent="0.2">
      <c r="A130" s="46"/>
      <c r="B130" s="46"/>
      <c r="C130" s="226">
        <v>110</v>
      </c>
      <c r="D130" s="36" t="s">
        <v>381</v>
      </c>
      <c r="E130" s="33">
        <v>0.33</v>
      </c>
      <c r="F130" s="33"/>
      <c r="G130" s="33">
        <f t="shared" si="15"/>
        <v>0.33</v>
      </c>
      <c r="H130" s="31" t="s">
        <v>52</v>
      </c>
      <c r="I130" s="32" t="s">
        <v>23</v>
      </c>
      <c r="J130" s="30" t="s">
        <v>1073</v>
      </c>
    </row>
    <row r="131" spans="1:10" ht="51" x14ac:dyDescent="0.2">
      <c r="A131" s="46"/>
      <c r="B131" s="46"/>
      <c r="C131" s="226">
        <v>111</v>
      </c>
      <c r="D131" s="36" t="s">
        <v>383</v>
      </c>
      <c r="E131" s="33">
        <v>0.14000000000000001</v>
      </c>
      <c r="F131" s="33"/>
      <c r="G131" s="33">
        <f t="shared" si="15"/>
        <v>0.14000000000000001</v>
      </c>
      <c r="H131" s="31" t="s">
        <v>52</v>
      </c>
      <c r="I131" s="32" t="s">
        <v>18</v>
      </c>
      <c r="J131" s="30" t="s">
        <v>1074</v>
      </c>
    </row>
    <row r="132" spans="1:10" ht="12.75" x14ac:dyDescent="0.2">
      <c r="A132" s="46" t="str">
        <f>D132&amp;"+"&amp;I132</f>
        <v>1.6. Đất chợ+</v>
      </c>
      <c r="B132" s="46" t="str">
        <f>SUBSTITUTE(D132," ","")</f>
        <v>1.6.Đấtchợ</v>
      </c>
      <c r="C132" s="226" t="s">
        <v>764</v>
      </c>
      <c r="D132" s="52" t="s">
        <v>842</v>
      </c>
      <c r="E132" s="33"/>
      <c r="F132" s="33"/>
      <c r="G132" s="33">
        <f t="shared" si="15"/>
        <v>0</v>
      </c>
      <c r="H132" s="31" t="s">
        <v>764</v>
      </c>
      <c r="I132" s="32" t="s">
        <v>764</v>
      </c>
      <c r="J132" s="30"/>
    </row>
    <row r="133" spans="1:10" ht="63.75" x14ac:dyDescent="0.2">
      <c r="A133" s="46" t="str">
        <f>D133&amp;"+"&amp;I133</f>
        <v>Xây dựng và mở rộng chợ Hóa An+Hóa An</v>
      </c>
      <c r="B133" s="46" t="str">
        <f>SUBSTITUTE(D133," ","")</f>
        <v>XâydựngvàmởrộngchợHóaAn</v>
      </c>
      <c r="C133" s="226">
        <v>112</v>
      </c>
      <c r="D133" s="34" t="s">
        <v>843</v>
      </c>
      <c r="E133" s="33">
        <v>0.88</v>
      </c>
      <c r="F133" s="33">
        <v>0</v>
      </c>
      <c r="G133" s="33">
        <f t="shared" si="15"/>
        <v>0.88</v>
      </c>
      <c r="H133" s="31" t="s">
        <v>844</v>
      </c>
      <c r="I133" s="32" t="s">
        <v>13</v>
      </c>
      <c r="J133" s="30" t="s">
        <v>1075</v>
      </c>
    </row>
    <row r="134" spans="1:10" ht="12.75" x14ac:dyDescent="0.2">
      <c r="A134" s="46" t="str">
        <f>D134&amp;"+"&amp;I134</f>
        <v>Mở rộng chợ Sặt+Tân Biên</v>
      </c>
      <c r="B134" s="46" t="str">
        <f>SUBSTITUTE(D134," ","")</f>
        <v>MởrộngchợSặt</v>
      </c>
      <c r="C134" s="226">
        <v>113</v>
      </c>
      <c r="D134" s="34" t="s">
        <v>245</v>
      </c>
      <c r="E134" s="33">
        <v>0.09</v>
      </c>
      <c r="F134" s="33">
        <v>0</v>
      </c>
      <c r="G134" s="33">
        <f t="shared" si="15"/>
        <v>0.09</v>
      </c>
      <c r="H134" s="31" t="s">
        <v>85</v>
      </c>
      <c r="I134" s="32" t="s">
        <v>24</v>
      </c>
      <c r="J134" s="30" t="s">
        <v>1076</v>
      </c>
    </row>
    <row r="135" spans="1:10" ht="12.75" x14ac:dyDescent="0.2">
      <c r="A135" s="46" t="str">
        <f>D135&amp;"+"&amp;I135</f>
        <v>1.7. Đất có di tích lịch sử - văn hóa+</v>
      </c>
      <c r="B135" s="46" t="str">
        <f>SUBSTITUTE(D135," ","")</f>
        <v>1.7.Đấtcóditíchlịchsử-vănhóa</v>
      </c>
      <c r="C135" s="226" t="s">
        <v>764</v>
      </c>
      <c r="D135" s="41" t="s">
        <v>845</v>
      </c>
      <c r="E135" s="33"/>
      <c r="F135" s="33"/>
      <c r="G135" s="33">
        <f t="shared" si="15"/>
        <v>0</v>
      </c>
      <c r="H135" s="31" t="s">
        <v>764</v>
      </c>
      <c r="I135" s="31" t="s">
        <v>764</v>
      </c>
      <c r="J135" s="30"/>
    </row>
    <row r="136" spans="1:10" ht="51" x14ac:dyDescent="0.2">
      <c r="A136" s="26"/>
      <c r="B136" s="46"/>
      <c r="C136" s="226">
        <v>114</v>
      </c>
      <c r="D136" s="35" t="s">
        <v>846</v>
      </c>
      <c r="E136" s="33">
        <v>0.34</v>
      </c>
      <c r="F136" s="33"/>
      <c r="G136" s="33">
        <f t="shared" si="15"/>
        <v>0.34</v>
      </c>
      <c r="H136" s="31" t="s">
        <v>847</v>
      </c>
      <c r="I136" s="42" t="s">
        <v>15</v>
      </c>
      <c r="J136" s="30" t="s">
        <v>1240</v>
      </c>
    </row>
    <row r="137" spans="1:10" ht="38.25" x14ac:dyDescent="0.2">
      <c r="A137" s="46" t="str">
        <f>D137&amp;"+"&amp;I137</f>
        <v>Mở rộng đền thờ Nguyễn Hữu Cảnh+Hiệp Hòa</v>
      </c>
      <c r="B137" s="46" t="str">
        <f t="shared" ref="B137:B146" si="16">SUBSTITUTE(D137," ","")</f>
        <v>MởrộngđềnthờNguyễnHữuCảnh</v>
      </c>
      <c r="C137" s="226">
        <v>115</v>
      </c>
      <c r="D137" s="34" t="s">
        <v>246</v>
      </c>
      <c r="E137" s="33">
        <v>0.97</v>
      </c>
      <c r="F137" s="33">
        <v>0</v>
      </c>
      <c r="G137" s="33">
        <f t="shared" si="15"/>
        <v>0.97</v>
      </c>
      <c r="H137" s="31" t="s">
        <v>848</v>
      </c>
      <c r="I137" s="32" t="s">
        <v>11</v>
      </c>
      <c r="J137" s="30" t="s">
        <v>1078</v>
      </c>
    </row>
    <row r="138" spans="1:10" ht="38.25" x14ac:dyDescent="0.2">
      <c r="A138" s="46" t="str">
        <f>D138&amp;"+"&amp;I138</f>
        <v>Bảo tồn, tôn tạo Khu lăng mộ Trịnh Hoài Đức+Trung Dũng</v>
      </c>
      <c r="B138" s="46" t="str">
        <f t="shared" si="16"/>
        <v>Bảotồn,tôntạoKhulăngmộTrịnhHoàiĐức</v>
      </c>
      <c r="C138" s="226">
        <v>116</v>
      </c>
      <c r="D138" s="34" t="s">
        <v>849</v>
      </c>
      <c r="E138" s="33">
        <v>0.61</v>
      </c>
      <c r="F138" s="33">
        <v>0</v>
      </c>
      <c r="G138" s="33">
        <f t="shared" si="15"/>
        <v>0.61</v>
      </c>
      <c r="H138" s="31" t="s">
        <v>785</v>
      </c>
      <c r="I138" s="32" t="s">
        <v>35</v>
      </c>
      <c r="J138" s="30" t="s">
        <v>1079</v>
      </c>
    </row>
    <row r="139" spans="1:10" ht="25.5" x14ac:dyDescent="0.2">
      <c r="A139" s="46" t="str">
        <f>D139&amp;"+"&amp;I139</f>
        <v>Đền Quốc Tổ Hùng Vương (mở rộng)+Bình Đa</v>
      </c>
      <c r="B139" s="46" t="str">
        <f t="shared" si="16"/>
        <v>ĐềnQuốcTổHùngVương(mởrộng)</v>
      </c>
      <c r="C139" s="226">
        <v>117</v>
      </c>
      <c r="D139" s="39" t="s">
        <v>248</v>
      </c>
      <c r="E139" s="33">
        <v>0.02</v>
      </c>
      <c r="F139" s="33">
        <v>0</v>
      </c>
      <c r="G139" s="33">
        <f t="shared" si="15"/>
        <v>0.02</v>
      </c>
      <c r="H139" s="31" t="s">
        <v>157</v>
      </c>
      <c r="I139" s="32" t="s">
        <v>8</v>
      </c>
      <c r="J139" s="30" t="s">
        <v>1080</v>
      </c>
    </row>
    <row r="140" spans="1:10" ht="12.75" x14ac:dyDescent="0.2">
      <c r="A140" s="46"/>
      <c r="B140" s="46" t="str">
        <f t="shared" si="16"/>
        <v>2.Đấtsinhhoạtcộngđồng</v>
      </c>
      <c r="C140" s="226" t="s">
        <v>764</v>
      </c>
      <c r="D140" s="228" t="s">
        <v>850</v>
      </c>
      <c r="E140" s="33"/>
      <c r="F140" s="33"/>
      <c r="G140" s="33"/>
      <c r="H140" s="31" t="s">
        <v>764</v>
      </c>
      <c r="I140" s="32"/>
      <c r="J140" s="30"/>
    </row>
    <row r="141" spans="1:10" ht="25.5" x14ac:dyDescent="0.2">
      <c r="A141" s="26"/>
      <c r="B141" s="46" t="str">
        <f t="shared" si="16"/>
        <v>NhàvănhóakếthợptrụsởlàmviệcKP5</v>
      </c>
      <c r="C141" s="226">
        <v>118</v>
      </c>
      <c r="D141" s="34" t="s">
        <v>439</v>
      </c>
      <c r="E141" s="33">
        <v>0.05</v>
      </c>
      <c r="F141" s="33">
        <v>0.05</v>
      </c>
      <c r="G141" s="33">
        <f>E141-F141</f>
        <v>0</v>
      </c>
      <c r="H141" s="31" t="s">
        <v>764</v>
      </c>
      <c r="I141" s="32" t="s">
        <v>26</v>
      </c>
      <c r="J141" s="30" t="s">
        <v>1241</v>
      </c>
    </row>
    <row r="142" spans="1:10" ht="12.75" x14ac:dyDescent="0.2">
      <c r="A142" s="46" t="str">
        <f t="shared" ref="A142:A166" si="17">D142&amp;"+"&amp;I142</f>
        <v>3. Đất ở+</v>
      </c>
      <c r="B142" s="46" t="str">
        <f t="shared" si="16"/>
        <v>3.Đấtở</v>
      </c>
      <c r="C142" s="226" t="s">
        <v>764</v>
      </c>
      <c r="D142" s="57" t="s">
        <v>851</v>
      </c>
      <c r="E142" s="33"/>
      <c r="F142" s="33"/>
      <c r="G142" s="33">
        <f>E142-F142</f>
        <v>0</v>
      </c>
      <c r="H142" s="31" t="s">
        <v>764</v>
      </c>
      <c r="I142" s="32" t="s">
        <v>764</v>
      </c>
      <c r="J142" s="30"/>
    </row>
    <row r="143" spans="1:10" ht="12.75" x14ac:dyDescent="0.2">
      <c r="A143" s="46" t="str">
        <f t="shared" si="17"/>
        <v>Khu dân cư Long Hưng+Long Hưng</v>
      </c>
      <c r="B143" s="46" t="str">
        <f t="shared" si="16"/>
        <v>KhudâncưLongHưng</v>
      </c>
      <c r="C143" s="226">
        <v>119</v>
      </c>
      <c r="D143" s="34" t="s">
        <v>262</v>
      </c>
      <c r="E143" s="33">
        <v>4</v>
      </c>
      <c r="F143" s="33">
        <v>4</v>
      </c>
      <c r="G143" s="33">
        <f>E143-F143</f>
        <v>0</v>
      </c>
      <c r="H143" s="31" t="s">
        <v>764</v>
      </c>
      <c r="I143" s="32" t="s">
        <v>17</v>
      </c>
      <c r="J143" s="30" t="s">
        <v>1242</v>
      </c>
    </row>
    <row r="144" spans="1:10" ht="25.5" x14ac:dyDescent="0.2">
      <c r="A144" s="46" t="str">
        <f t="shared" si="17"/>
        <v>Khu tái định cư phục vụ dự án Khu đô thị và du lịch Sơn Tiên+An Hòa</v>
      </c>
      <c r="B144" s="46" t="str">
        <f t="shared" si="16"/>
        <v>KhutáiđịnhcưphụcvụdựánKhuđôthịvàdulịchSơnTiên</v>
      </c>
      <c r="C144" s="226">
        <v>120</v>
      </c>
      <c r="D144" s="47" t="s">
        <v>249</v>
      </c>
      <c r="E144" s="33">
        <v>8.0500000000000007</v>
      </c>
      <c r="F144" s="33">
        <v>0</v>
      </c>
      <c r="G144" s="33">
        <f t="shared" ref="G144:G167" si="18">E144-F144</f>
        <v>8.0500000000000007</v>
      </c>
      <c r="H144" s="31" t="s">
        <v>764</v>
      </c>
      <c r="I144" s="31" t="s">
        <v>7</v>
      </c>
      <c r="J144" s="30" t="s">
        <v>1082</v>
      </c>
    </row>
    <row r="145" spans="1:10" ht="25.5" x14ac:dyDescent="0.2">
      <c r="A145" s="46" t="str">
        <f t="shared" si="17"/>
        <v>Khu tái định cư phục vụ dự án Mở rộng trường THCS Hòa Hưng+An Hòa</v>
      </c>
      <c r="B145" s="46" t="str">
        <f t="shared" si="16"/>
        <v>KhutáiđịnhcưphụcvụdựánMởrộngtrườngTHCSHòaHưng</v>
      </c>
      <c r="C145" s="226">
        <v>121</v>
      </c>
      <c r="D145" s="34" t="s">
        <v>250</v>
      </c>
      <c r="E145" s="33">
        <v>0.23</v>
      </c>
      <c r="F145" s="33">
        <v>0</v>
      </c>
      <c r="G145" s="33">
        <f t="shared" si="18"/>
        <v>0.23</v>
      </c>
      <c r="H145" s="31" t="s">
        <v>49</v>
      </c>
      <c r="I145" s="31" t="s">
        <v>7</v>
      </c>
      <c r="J145" s="30" t="s">
        <v>1083</v>
      </c>
    </row>
    <row r="146" spans="1:10" ht="102" x14ac:dyDescent="0.2">
      <c r="A146" s="46" t="str">
        <f t="shared" si="17"/>
        <v>Khu dân cư và tái định cư số 27 (Công ty TNHH Đầu tư phát triển Hiệp Hòa)+Hiệp Hòa</v>
      </c>
      <c r="B146" s="46" t="str">
        <f t="shared" si="16"/>
        <v>Khudâncưvàtáiđịnhcưsố27(CôngtyTNHHĐầutưpháttriểnHiệpHòa)</v>
      </c>
      <c r="C146" s="226">
        <v>122</v>
      </c>
      <c r="D146" s="34" t="s">
        <v>334</v>
      </c>
      <c r="E146" s="33">
        <v>28.6</v>
      </c>
      <c r="F146" s="33">
        <v>0</v>
      </c>
      <c r="G146" s="33">
        <f t="shared" si="18"/>
        <v>28.6</v>
      </c>
      <c r="H146" s="31" t="s">
        <v>852</v>
      </c>
      <c r="I146" s="32" t="s">
        <v>11</v>
      </c>
      <c r="J146" s="30" t="s">
        <v>1084</v>
      </c>
    </row>
    <row r="147" spans="1:10" ht="25.5" x14ac:dyDescent="0.2">
      <c r="A147" s="46" t="str">
        <f t="shared" si="17"/>
        <v>Khu tái định cư đường tránh QL1A (Công ty Đồng Thuận)+Phước Tân</v>
      </c>
      <c r="B147" s="46" t="str">
        <f t="shared" ref="B147:B154" si="19">SUBSTITUTE(D147," ","")</f>
        <v>KhutáiđịnhcưđườngtránhQL1A(CôngtyĐồngThuận)</v>
      </c>
      <c r="C147" s="226">
        <v>123</v>
      </c>
      <c r="D147" s="34" t="s">
        <v>251</v>
      </c>
      <c r="E147" s="33">
        <v>0.6</v>
      </c>
      <c r="F147" s="33">
        <v>0.6</v>
      </c>
      <c r="G147" s="33">
        <f t="shared" si="18"/>
        <v>0</v>
      </c>
      <c r="H147" s="31" t="s">
        <v>764</v>
      </c>
      <c r="I147" s="32" t="s">
        <v>18</v>
      </c>
      <c r="J147" s="30" t="s">
        <v>1085</v>
      </c>
    </row>
    <row r="148" spans="1:10" ht="76.5" x14ac:dyDescent="0.2">
      <c r="A148" s="46" t="str">
        <f t="shared" si="17"/>
        <v>Dự án Khu nhà ở biệt thự vườn và khu tái định cư tại núi Dòng Dài+Phước Tân</v>
      </c>
      <c r="B148" s="46" t="str">
        <f t="shared" si="19"/>
        <v>DựánKhunhàởbiệtthựvườnvàkhutáiđịnhcưtạinúiDòngDài</v>
      </c>
      <c r="C148" s="226">
        <v>124</v>
      </c>
      <c r="D148" s="30" t="s">
        <v>335</v>
      </c>
      <c r="E148" s="33">
        <v>111.49</v>
      </c>
      <c r="F148" s="33">
        <v>0</v>
      </c>
      <c r="G148" s="33">
        <f t="shared" si="18"/>
        <v>111.49</v>
      </c>
      <c r="H148" s="31" t="s">
        <v>855</v>
      </c>
      <c r="I148" s="32" t="s">
        <v>18</v>
      </c>
      <c r="J148" s="30" t="s">
        <v>1086</v>
      </c>
    </row>
    <row r="149" spans="1:10" ht="63.75" x14ac:dyDescent="0.2">
      <c r="A149" s="46" t="str">
        <f t="shared" si="17"/>
        <v>Xây dựng hạ tầng khu dân cư phục vụ tái định cư xã Tân Hạnh+Tân Hạnh</v>
      </c>
      <c r="B149" s="46" t="str">
        <f t="shared" si="19"/>
        <v>XâydựnghạtầngkhudâncưphụcvụtáiđịnhcưxãTânHạnh</v>
      </c>
      <c r="C149" s="226">
        <v>125</v>
      </c>
      <c r="D149" s="30" t="s">
        <v>856</v>
      </c>
      <c r="E149" s="33">
        <v>4.2</v>
      </c>
      <c r="F149" s="33">
        <v>0</v>
      </c>
      <c r="G149" s="33">
        <f t="shared" si="18"/>
        <v>4.2</v>
      </c>
      <c r="H149" s="31" t="s">
        <v>857</v>
      </c>
      <c r="I149" s="32" t="s">
        <v>25</v>
      </c>
      <c r="J149" s="30" t="s">
        <v>1087</v>
      </c>
    </row>
    <row r="150" spans="1:10" ht="25.5" x14ac:dyDescent="0.2">
      <c r="A150" s="46" t="str">
        <f t="shared" si="17"/>
        <v>Khu tái định cư số 91 (Ban quản lý dự án)+Tam Hiệp</v>
      </c>
      <c r="B150" s="46" t="str">
        <f t="shared" si="19"/>
        <v>Khutáiđịnhcưsố91(Banquảnlýdựán)</v>
      </c>
      <c r="C150" s="226">
        <v>126</v>
      </c>
      <c r="D150" s="48" t="s">
        <v>253</v>
      </c>
      <c r="E150" s="33">
        <v>0.6</v>
      </c>
      <c r="F150" s="33">
        <v>0.6</v>
      </c>
      <c r="G150" s="33">
        <f t="shared" si="18"/>
        <v>0</v>
      </c>
      <c r="H150" s="31" t="s">
        <v>764</v>
      </c>
      <c r="I150" s="32" t="s">
        <v>21</v>
      </c>
      <c r="J150" s="30" t="s">
        <v>1088</v>
      </c>
    </row>
    <row r="151" spans="1:10" ht="25.5" x14ac:dyDescent="0.2">
      <c r="A151" s="46" t="str">
        <f t="shared" si="17"/>
        <v>Khu dân cư và Tái định cư Tân Biên 2 (Cty Tín Nghĩa)+Tân Biên</v>
      </c>
      <c r="B151" s="46" t="str">
        <f t="shared" si="19"/>
        <v>KhudâncưvàTáiđịnhcưTânBiên2(CtyTínNghĩa)</v>
      </c>
      <c r="C151" s="226">
        <v>127</v>
      </c>
      <c r="D151" s="34" t="s">
        <v>254</v>
      </c>
      <c r="E151" s="33">
        <v>0.23</v>
      </c>
      <c r="F151" s="33">
        <v>0.23</v>
      </c>
      <c r="G151" s="33">
        <f t="shared" si="18"/>
        <v>0</v>
      </c>
      <c r="H151" s="31" t="s">
        <v>764</v>
      </c>
      <c r="I151" s="32" t="s">
        <v>24</v>
      </c>
      <c r="J151" s="30" t="s">
        <v>1089</v>
      </c>
    </row>
    <row r="152" spans="1:10" ht="25.5" x14ac:dyDescent="0.2">
      <c r="A152" s="46" t="str">
        <f t="shared" si="17"/>
        <v>Xây dựng hạ tầng khu dân cư phục vụ tái định cư Tân Phong 2+Tân Phong</v>
      </c>
      <c r="B152" s="46" t="str">
        <f t="shared" si="19"/>
        <v>XâydựnghạtầngkhudâncưphụcvụtáiđịnhcưTânPhong2</v>
      </c>
      <c r="C152" s="226">
        <v>128</v>
      </c>
      <c r="D152" s="30" t="s">
        <v>858</v>
      </c>
      <c r="E152" s="33">
        <v>1.33</v>
      </c>
      <c r="F152" s="33">
        <v>0</v>
      </c>
      <c r="G152" s="33">
        <f t="shared" si="18"/>
        <v>1.33</v>
      </c>
      <c r="H152" s="31" t="s">
        <v>52</v>
      </c>
      <c r="I152" s="31" t="s">
        <v>29</v>
      </c>
      <c r="J152" s="30" t="s">
        <v>1090</v>
      </c>
    </row>
    <row r="153" spans="1:10" ht="63.75" x14ac:dyDescent="0.2">
      <c r="A153" s="46" t="str">
        <f t="shared" si="17"/>
        <v>Xây dựng Khu dân cư theo quy hoạch phường Trảng Dài+Trảng Dài</v>
      </c>
      <c r="B153" s="46" t="str">
        <f t="shared" si="19"/>
        <v>XâydựngKhudâncưtheoquyhoạchphườngTrảngDài</v>
      </c>
      <c r="C153" s="226">
        <v>129</v>
      </c>
      <c r="D153" s="34" t="s">
        <v>859</v>
      </c>
      <c r="E153" s="33">
        <v>4.5</v>
      </c>
      <c r="F153" s="33">
        <v>0</v>
      </c>
      <c r="G153" s="33">
        <f t="shared" si="18"/>
        <v>4.5</v>
      </c>
      <c r="H153" s="31" t="s">
        <v>860</v>
      </c>
      <c r="I153" s="32" t="s">
        <v>34</v>
      </c>
      <c r="J153" s="30" t="s">
        <v>1091</v>
      </c>
    </row>
    <row r="154" spans="1:10" ht="63.75" x14ac:dyDescent="0.2">
      <c r="A154" s="46" t="str">
        <f t="shared" si="17"/>
        <v>Xây dựng hạ tầng khu tái định cư phường Bửu Hòa+Bửu Hòa</v>
      </c>
      <c r="B154" s="46" t="str">
        <f t="shared" si="19"/>
        <v>XâydựnghạtầngkhutáiđịnhcưphườngBửuHòa</v>
      </c>
      <c r="C154" s="226">
        <v>130</v>
      </c>
      <c r="D154" s="30" t="s">
        <v>720</v>
      </c>
      <c r="E154" s="33">
        <v>1.8</v>
      </c>
      <c r="F154" s="33">
        <v>0</v>
      </c>
      <c r="G154" s="33">
        <f t="shared" si="18"/>
        <v>1.8</v>
      </c>
      <c r="H154" s="31" t="s">
        <v>768</v>
      </c>
      <c r="I154" s="31" t="s">
        <v>9</v>
      </c>
      <c r="J154" s="30" t="s">
        <v>1092</v>
      </c>
    </row>
    <row r="155" spans="1:10" ht="25.5" x14ac:dyDescent="0.2">
      <c r="A155" s="46" t="str">
        <f t="shared" si="17"/>
        <v>Xây dựng hạ tầng Khu tái định cư phường Tân Biên+Tân Biên</v>
      </c>
      <c r="B155" s="46" t="str">
        <f t="shared" ref="B155:B164" si="20">SUBSTITUTE(D155," ","")</f>
        <v>XâydựnghạtầngKhutáiđịnhcưphườngTânBiên</v>
      </c>
      <c r="C155" s="226">
        <v>131</v>
      </c>
      <c r="D155" s="35" t="s">
        <v>256</v>
      </c>
      <c r="E155" s="33">
        <v>0.79</v>
      </c>
      <c r="F155" s="33">
        <v>0</v>
      </c>
      <c r="G155" s="33">
        <f t="shared" si="18"/>
        <v>0.79</v>
      </c>
      <c r="H155" s="31" t="s">
        <v>49</v>
      </c>
      <c r="I155" s="32" t="s">
        <v>24</v>
      </c>
      <c r="J155" s="30" t="s">
        <v>1093</v>
      </c>
    </row>
    <row r="156" spans="1:10" ht="38.25" x14ac:dyDescent="0.2">
      <c r="A156" s="46" t="str">
        <f t="shared" si="17"/>
        <v>Khu dân cư phục vụ tái định cư dự án cầu Đồng Nai và kinh doanh (Công ty An Hưng Phát)+Long Bình Tân</v>
      </c>
      <c r="B156" s="46" t="str">
        <f t="shared" si="20"/>
        <v>KhudâncưphụcvụtáiđịnhcưdựáncầuĐồngNaivàkinhdoanh(CôngtyAnHưngPhát)</v>
      </c>
      <c r="C156" s="226">
        <v>132</v>
      </c>
      <c r="D156" s="63" t="s">
        <v>257</v>
      </c>
      <c r="E156" s="33">
        <v>0.12</v>
      </c>
      <c r="F156" s="33">
        <v>0</v>
      </c>
      <c r="G156" s="33">
        <f t="shared" si="18"/>
        <v>0.12</v>
      </c>
      <c r="H156" s="31" t="s">
        <v>146</v>
      </c>
      <c r="I156" s="32" t="s">
        <v>16</v>
      </c>
      <c r="J156" s="30" t="s">
        <v>1094</v>
      </c>
    </row>
    <row r="157" spans="1:10" ht="63.75" x14ac:dyDescent="0.2">
      <c r="A157" s="46" t="str">
        <f t="shared" si="17"/>
        <v>Xây dựng hạ tầng khu dân cư phục vụ tái định cư+Quang Vinh</v>
      </c>
      <c r="B157" s="46" t="str">
        <f t="shared" si="20"/>
        <v>Xâydựnghạtầngkhudâncưphụcvụtáiđịnhcư</v>
      </c>
      <c r="C157" s="226">
        <v>133</v>
      </c>
      <c r="D157" s="34" t="s">
        <v>861</v>
      </c>
      <c r="E157" s="33">
        <v>0.55000000000000004</v>
      </c>
      <c r="F157" s="33">
        <v>0</v>
      </c>
      <c r="G157" s="33">
        <f t="shared" si="18"/>
        <v>0.55000000000000004</v>
      </c>
      <c r="H157" s="31" t="s">
        <v>862</v>
      </c>
      <c r="I157" s="32" t="s">
        <v>19</v>
      </c>
      <c r="J157" s="30" t="s">
        <v>1095</v>
      </c>
    </row>
    <row r="158" spans="1:10" ht="63.75" x14ac:dyDescent="0.2">
      <c r="A158" s="46" t="str">
        <f t="shared" si="17"/>
        <v>Khu dân cư phục vụ tái định cư phường Tân Vạn+Tân Vạn</v>
      </c>
      <c r="B158" s="46" t="str">
        <f t="shared" si="20"/>
        <v>KhudâncưphụcvụtáiđịnhcưphườngTânVạn</v>
      </c>
      <c r="C158" s="226">
        <v>134</v>
      </c>
      <c r="D158" s="30" t="s">
        <v>722</v>
      </c>
      <c r="E158" s="33">
        <v>3.24</v>
      </c>
      <c r="F158" s="33">
        <v>0</v>
      </c>
      <c r="G158" s="33">
        <f t="shared" si="18"/>
        <v>3.24</v>
      </c>
      <c r="H158" s="31" t="s">
        <v>863</v>
      </c>
      <c r="I158" s="32" t="s">
        <v>31</v>
      </c>
      <c r="J158" s="30" t="s">
        <v>1096</v>
      </c>
    </row>
    <row r="159" spans="1:10" ht="25.5" x14ac:dyDescent="0.2">
      <c r="A159" s="46" t="str">
        <f t="shared" si="17"/>
        <v>Xây dựng hạ tầng Khu tái định cư phường Thống Nhất+Thống Nhất</v>
      </c>
      <c r="B159" s="46" t="str">
        <f t="shared" si="20"/>
        <v>XâydựnghạtầngKhutáiđịnhcưphườngThốngNhất</v>
      </c>
      <c r="C159" s="226">
        <v>135</v>
      </c>
      <c r="D159" s="30" t="s">
        <v>864</v>
      </c>
      <c r="E159" s="33">
        <v>0.76</v>
      </c>
      <c r="F159" s="33">
        <v>0</v>
      </c>
      <c r="G159" s="33">
        <f t="shared" si="18"/>
        <v>0.76</v>
      </c>
      <c r="H159" s="31" t="s">
        <v>770</v>
      </c>
      <c r="I159" s="32" t="s">
        <v>33</v>
      </c>
      <c r="J159" s="30" t="s">
        <v>1097</v>
      </c>
    </row>
    <row r="160" spans="1:10" ht="25.5" x14ac:dyDescent="0.2">
      <c r="A160" s="46" t="str">
        <f t="shared" si="17"/>
        <v>Xây dựng hạ tầng Khu tái định cư 2 phường Tân Hiệp+Tân Hiệp</v>
      </c>
      <c r="B160" s="46" t="str">
        <f t="shared" si="20"/>
        <v>XâydựnghạtầngKhutáiđịnhcư2phườngTânHiệp</v>
      </c>
      <c r="C160" s="226">
        <v>136</v>
      </c>
      <c r="D160" s="34" t="s">
        <v>865</v>
      </c>
      <c r="E160" s="33">
        <v>2.15</v>
      </c>
      <c r="F160" s="33">
        <v>0</v>
      </c>
      <c r="G160" s="33">
        <f t="shared" si="18"/>
        <v>2.15</v>
      </c>
      <c r="H160" s="31" t="s">
        <v>146</v>
      </c>
      <c r="I160" s="32" t="s">
        <v>26</v>
      </c>
      <c r="J160" s="30" t="s">
        <v>1098</v>
      </c>
    </row>
    <row r="161" spans="1:10" ht="38.25" x14ac:dyDescent="0.2">
      <c r="A161" s="46" t="str">
        <f t="shared" si="17"/>
        <v>Khu dân cư phục vụ tái định cư phường Bình Đa (3ha)+Bình Đa</v>
      </c>
      <c r="B161" s="46" t="str">
        <f t="shared" si="20"/>
        <v>KhudâncưphụcvụtáiđịnhcưphườngBìnhĐa(3ha)</v>
      </c>
      <c r="C161" s="226">
        <v>137</v>
      </c>
      <c r="D161" s="34" t="s">
        <v>866</v>
      </c>
      <c r="E161" s="33">
        <v>2.61</v>
      </c>
      <c r="F161" s="33">
        <v>0</v>
      </c>
      <c r="G161" s="33">
        <f t="shared" si="18"/>
        <v>2.61</v>
      </c>
      <c r="H161" s="31" t="s">
        <v>867</v>
      </c>
      <c r="I161" s="32" t="s">
        <v>8</v>
      </c>
      <c r="J161" s="30" t="s">
        <v>1099</v>
      </c>
    </row>
    <row r="162" spans="1:10" ht="25.5" x14ac:dyDescent="0.2">
      <c r="A162" s="46" t="str">
        <f t="shared" si="17"/>
        <v>Khu dân cư phục vụ tái định cư phường Tam Hiệp (9,4 ha)+Tam Hiệp</v>
      </c>
      <c r="B162" s="46" t="str">
        <f t="shared" si="20"/>
        <v>KhudâncưphụcvụtáiđịnhcưphườngTamHiệp(9,4ha)</v>
      </c>
      <c r="C162" s="226">
        <v>138</v>
      </c>
      <c r="D162" s="30" t="s">
        <v>868</v>
      </c>
      <c r="E162" s="33">
        <v>9.4499999999999993</v>
      </c>
      <c r="F162" s="33">
        <v>0</v>
      </c>
      <c r="G162" s="33">
        <f t="shared" si="18"/>
        <v>9.4499999999999993</v>
      </c>
      <c r="H162" s="31" t="s">
        <v>762</v>
      </c>
      <c r="I162" s="32" t="s">
        <v>21</v>
      </c>
      <c r="J162" s="30" t="s">
        <v>1100</v>
      </c>
    </row>
    <row r="163" spans="1:10" ht="25.5" x14ac:dyDescent="0.2">
      <c r="A163" s="46" t="str">
        <f t="shared" si="17"/>
        <v>Hạ tầng khu tái định cư 2 +Long Bình Tân</v>
      </c>
      <c r="B163" s="46" t="str">
        <f t="shared" si="20"/>
        <v>Hạtầngkhutáiđịnhcư2</v>
      </c>
      <c r="C163" s="226">
        <v>139</v>
      </c>
      <c r="D163" s="30" t="s">
        <v>869</v>
      </c>
      <c r="E163" s="248">
        <v>1.5</v>
      </c>
      <c r="F163" s="33">
        <v>0</v>
      </c>
      <c r="G163" s="33">
        <f t="shared" si="18"/>
        <v>1.5</v>
      </c>
      <c r="H163" s="31" t="s">
        <v>146</v>
      </c>
      <c r="I163" s="32" t="s">
        <v>16</v>
      </c>
      <c r="J163" s="30" t="s">
        <v>1101</v>
      </c>
    </row>
    <row r="164" spans="1:10" ht="51" x14ac:dyDescent="0.2">
      <c r="A164" s="46" t="str">
        <f t="shared" si="17"/>
        <v>Khu dân cư cho người có thu nhập thấp (Khu đô thị du lịch sinh thái của Công ty Tràng An)+Tam Phước</v>
      </c>
      <c r="B164" s="46" t="str">
        <f t="shared" si="20"/>
        <v>Khudâncưchongườicóthunhậpthấp(KhuđôthịdulịchsinhtháicủaCôngtyTràngAn)</v>
      </c>
      <c r="C164" s="226">
        <v>140</v>
      </c>
      <c r="D164" s="30" t="s">
        <v>260</v>
      </c>
      <c r="E164" s="33">
        <v>46.56</v>
      </c>
      <c r="F164" s="33">
        <v>0</v>
      </c>
      <c r="G164" s="33">
        <f t="shared" si="18"/>
        <v>46.56</v>
      </c>
      <c r="H164" s="31" t="s">
        <v>789</v>
      </c>
      <c r="I164" s="32" t="s">
        <v>23</v>
      </c>
      <c r="J164" s="30" t="s">
        <v>1102</v>
      </c>
    </row>
    <row r="165" spans="1:10" ht="38.25" x14ac:dyDescent="0.2">
      <c r="A165" s="46" t="str">
        <f t="shared" si="17"/>
        <v>Khu dân cư và tái định cư số 44 (Công ty CP phát triển hạ tầng An Hưng Phát)+Phước Tân</v>
      </c>
      <c r="B165" s="46" t="str">
        <f t="shared" ref="B165:B171" si="21">SUBSTITUTE(D165," ","")</f>
        <v>Khudâncưvàtáiđịnhcưsố44(CôngtyCPpháttriểnhạtầngAnHưngPhát)</v>
      </c>
      <c r="C165" s="226">
        <v>141</v>
      </c>
      <c r="D165" s="49" t="s">
        <v>264</v>
      </c>
      <c r="E165" s="33">
        <v>12.5</v>
      </c>
      <c r="F165" s="33">
        <v>12.5</v>
      </c>
      <c r="G165" s="33">
        <f t="shared" si="18"/>
        <v>0</v>
      </c>
      <c r="H165" s="31" t="s">
        <v>764</v>
      </c>
      <c r="I165" s="32" t="s">
        <v>18</v>
      </c>
      <c r="J165" s="30" t="s">
        <v>1103</v>
      </c>
    </row>
    <row r="166" spans="1:10" ht="63.75" x14ac:dyDescent="0.2">
      <c r="A166" s="46" t="str">
        <f t="shared" si="17"/>
        <v>Khu dân cư theo QL1 tránh TP Biên Hòa (Công ty Đồng Thuận)+Phước Tân</v>
      </c>
      <c r="B166" s="46" t="str">
        <f t="shared" si="21"/>
        <v>KhudâncưtheoQL1tránhTPBiênHòa(CôngtyĐồngThuận)</v>
      </c>
      <c r="C166" s="226">
        <v>142</v>
      </c>
      <c r="D166" s="30" t="s">
        <v>337</v>
      </c>
      <c r="E166" s="33">
        <v>10.42</v>
      </c>
      <c r="F166" s="33">
        <v>0</v>
      </c>
      <c r="G166" s="33">
        <f t="shared" si="18"/>
        <v>10.42</v>
      </c>
      <c r="H166" s="31" t="s">
        <v>870</v>
      </c>
      <c r="I166" s="32" t="s">
        <v>18</v>
      </c>
      <c r="J166" s="30" t="s">
        <v>1104</v>
      </c>
    </row>
    <row r="167" spans="1:10" ht="140.25" x14ac:dyDescent="0.2">
      <c r="A167" s="46"/>
      <c r="B167" s="46" t="str">
        <f t="shared" si="21"/>
        <v>KhuđôthịmớiKNBiênHòa</v>
      </c>
      <c r="C167" s="226">
        <v>143</v>
      </c>
      <c r="D167" s="56" t="s">
        <v>338</v>
      </c>
      <c r="E167" s="33">
        <v>774.09</v>
      </c>
      <c r="F167" s="33">
        <v>0</v>
      </c>
      <c r="G167" s="33">
        <f t="shared" si="18"/>
        <v>774.09</v>
      </c>
      <c r="H167" s="31" t="s">
        <v>871</v>
      </c>
      <c r="I167" s="32" t="s">
        <v>223</v>
      </c>
      <c r="J167" s="30" t="s">
        <v>1105</v>
      </c>
    </row>
    <row r="168" spans="1:10" ht="25.5" x14ac:dyDescent="0.2">
      <c r="A168" s="46" t="str">
        <f>D168&amp;"+"&amp;I168</f>
        <v>Khu dân cư dự án số 6 (Công ty Phú Thuận Lợi)+Tam Phước</v>
      </c>
      <c r="B168" s="46" t="str">
        <f t="shared" si="21"/>
        <v>Khudâncưdựánsố6(CôngtyPhúThuậnLợi)</v>
      </c>
      <c r="C168" s="226">
        <v>144</v>
      </c>
      <c r="D168" s="30" t="s">
        <v>339</v>
      </c>
      <c r="E168" s="33">
        <v>19.100000000000001</v>
      </c>
      <c r="F168" s="33">
        <v>0</v>
      </c>
      <c r="G168" s="33">
        <f t="shared" ref="G168:G181" si="22">E168-F168</f>
        <v>19.100000000000001</v>
      </c>
      <c r="H168" s="31"/>
      <c r="I168" s="32" t="s">
        <v>23</v>
      </c>
      <c r="J168" s="30" t="s">
        <v>1106</v>
      </c>
    </row>
    <row r="169" spans="1:10" ht="12.75" x14ac:dyDescent="0.2">
      <c r="A169" s="46" t="str">
        <f>D169&amp;"+"&amp;I169</f>
        <v>Khu dân cư Tân Hạnh+Tân Hạnh</v>
      </c>
      <c r="B169" s="46" t="str">
        <f t="shared" si="21"/>
        <v>KhudâncưTânHạnh</v>
      </c>
      <c r="C169" s="226">
        <v>145</v>
      </c>
      <c r="D169" s="30" t="s">
        <v>385</v>
      </c>
      <c r="E169" s="33">
        <v>0.4</v>
      </c>
      <c r="F169" s="33">
        <v>0.4</v>
      </c>
      <c r="G169" s="33">
        <f t="shared" si="22"/>
        <v>0</v>
      </c>
      <c r="H169" s="31" t="s">
        <v>764</v>
      </c>
      <c r="I169" s="32" t="s">
        <v>25</v>
      </c>
      <c r="J169" s="30" t="s">
        <v>1107</v>
      </c>
    </row>
    <row r="170" spans="1:10" ht="51" x14ac:dyDescent="0.2">
      <c r="A170" s="46" t="str">
        <f>D170&amp;"+"&amp;I170</f>
        <v>Khu dân cư phức hợp Felicty (Công ty TNHH thương Mại Blue Diamond Đồng Nai)+Thống Nhất</v>
      </c>
      <c r="B170" s="46" t="str">
        <f t="shared" si="21"/>
        <v>KhudâncưphứchợpFelicty(CôngtyTNHHthươngMạiBlueDiamondĐồngNai)</v>
      </c>
      <c r="C170" s="226">
        <v>146</v>
      </c>
      <c r="D170" s="30" t="s">
        <v>872</v>
      </c>
      <c r="E170" s="33">
        <v>3.71</v>
      </c>
      <c r="F170" s="33">
        <v>0</v>
      </c>
      <c r="G170" s="33">
        <f t="shared" si="22"/>
        <v>3.71</v>
      </c>
      <c r="H170" s="31" t="s">
        <v>789</v>
      </c>
      <c r="I170" s="32" t="s">
        <v>33</v>
      </c>
      <c r="J170" s="30" t="s">
        <v>1108</v>
      </c>
    </row>
    <row r="171" spans="1:10" ht="76.5" x14ac:dyDescent="0.2">
      <c r="A171" s="46" t="str">
        <f>D171&amp;"+"&amp;I171</f>
        <v>Khu dân cư - TMDV số 22 (Công ty Phúc Hiếu)+Bửu Hòa, Tân Vạn</v>
      </c>
      <c r="B171" s="46" t="str">
        <f t="shared" si="21"/>
        <v>Khudâncư-TMDVsố22(CôngtyPhúcHiếu)</v>
      </c>
      <c r="C171" s="226">
        <v>147</v>
      </c>
      <c r="D171" s="34" t="s">
        <v>265</v>
      </c>
      <c r="E171" s="33">
        <v>19</v>
      </c>
      <c r="F171" s="33">
        <v>0</v>
      </c>
      <c r="G171" s="33">
        <f t="shared" si="22"/>
        <v>19</v>
      </c>
      <c r="H171" s="31" t="s">
        <v>873</v>
      </c>
      <c r="I171" s="31" t="s">
        <v>266</v>
      </c>
      <c r="J171" s="30" t="s">
        <v>1109</v>
      </c>
    </row>
    <row r="172" spans="1:10" ht="38.25" x14ac:dyDescent="0.2">
      <c r="A172" s="236"/>
      <c r="B172" s="121"/>
      <c r="C172" s="226">
        <v>148</v>
      </c>
      <c r="D172" s="227" t="s">
        <v>874</v>
      </c>
      <c r="E172" s="33">
        <v>2.4</v>
      </c>
      <c r="F172" s="33">
        <v>0</v>
      </c>
      <c r="G172" s="33">
        <f>E172-F172</f>
        <v>2.4</v>
      </c>
      <c r="H172" s="31" t="s">
        <v>793</v>
      </c>
      <c r="I172" s="31" t="s">
        <v>6</v>
      </c>
      <c r="J172" s="30" t="s">
        <v>1243</v>
      </c>
    </row>
    <row r="173" spans="1:10" ht="102" x14ac:dyDescent="0.2">
      <c r="A173" s="46" t="str">
        <f t="shared" ref="A173:A189" si="23">D173&amp;"+"&amp;I173</f>
        <v>Khu dân cư số 3+Bửu Long</v>
      </c>
      <c r="B173" s="46" t="str">
        <f t="shared" ref="B173:B178" si="24">SUBSTITUTE(D173," ","")</f>
        <v>Khudâncưsố3</v>
      </c>
      <c r="C173" s="226">
        <v>149</v>
      </c>
      <c r="D173" s="34" t="s">
        <v>267</v>
      </c>
      <c r="E173" s="33">
        <v>36.51</v>
      </c>
      <c r="F173" s="33">
        <v>0</v>
      </c>
      <c r="G173" s="33">
        <f t="shared" si="22"/>
        <v>36.51</v>
      </c>
      <c r="H173" s="31" t="s">
        <v>875</v>
      </c>
      <c r="I173" s="32" t="s">
        <v>10</v>
      </c>
      <c r="J173" s="30" t="s">
        <v>1110</v>
      </c>
    </row>
    <row r="174" spans="1:10" ht="76.5" x14ac:dyDescent="0.2">
      <c r="A174" s="46" t="str">
        <f t="shared" si="23"/>
        <v>Khu nhà ở cao tầng kết hợp Trường mẫu giáo (Công ty CPVLXD Thế Giới Nhà)+Long Bình Tân</v>
      </c>
      <c r="B174" s="46" t="str">
        <f t="shared" si="24"/>
        <v>KhunhàởcaotầngkếthợpTrườngmẫugiáo(CôngtyCPVLXDThếGiớiNhà)</v>
      </c>
      <c r="C174" s="226">
        <v>150</v>
      </c>
      <c r="D174" s="30" t="s">
        <v>876</v>
      </c>
      <c r="E174" s="33">
        <v>0.99</v>
      </c>
      <c r="F174" s="33">
        <v>0</v>
      </c>
      <c r="G174" s="33">
        <f t="shared" si="22"/>
        <v>0.99</v>
      </c>
      <c r="H174" s="31" t="s">
        <v>877</v>
      </c>
      <c r="I174" s="32" t="s">
        <v>16</v>
      </c>
      <c r="J174" s="30" t="s">
        <v>1111</v>
      </c>
    </row>
    <row r="175" spans="1:10" ht="51" x14ac:dyDescent="0.2">
      <c r="A175" s="46" t="str">
        <f t="shared" si="23"/>
        <v>Khu dân cư phường Thống Nhất (Công ty D2D)+Thống Nhất</v>
      </c>
      <c r="B175" s="46" t="str">
        <f t="shared" si="24"/>
        <v>KhudâncưphườngThốngNhất(CôngtyD2D)</v>
      </c>
      <c r="C175" s="226">
        <v>151</v>
      </c>
      <c r="D175" s="34" t="s">
        <v>342</v>
      </c>
      <c r="E175" s="33">
        <v>13.73</v>
      </c>
      <c r="F175" s="33"/>
      <c r="G175" s="33">
        <f t="shared" si="22"/>
        <v>13.73</v>
      </c>
      <c r="H175" s="31" t="s">
        <v>789</v>
      </c>
      <c r="I175" s="32" t="s">
        <v>33</v>
      </c>
      <c r="J175" s="30" t="s">
        <v>1112</v>
      </c>
    </row>
    <row r="176" spans="1:10" ht="38.25" x14ac:dyDescent="0.2">
      <c r="A176" s="46" t="str">
        <f t="shared" si="23"/>
        <v>Khu dân cư phường Trảng Dài (giai đoạn 2)+Trảng Dài</v>
      </c>
      <c r="B176" s="46" t="str">
        <f t="shared" si="24"/>
        <v>KhudâncưphườngTrảngDài(giaiđoạn2)</v>
      </c>
      <c r="C176" s="226">
        <v>152</v>
      </c>
      <c r="D176" s="34" t="s">
        <v>878</v>
      </c>
      <c r="E176" s="33">
        <v>1.05</v>
      </c>
      <c r="F176" s="33">
        <v>0</v>
      </c>
      <c r="G176" s="33">
        <f t="shared" si="22"/>
        <v>1.05</v>
      </c>
      <c r="H176" s="31" t="s">
        <v>792</v>
      </c>
      <c r="I176" s="32" t="s">
        <v>34</v>
      </c>
      <c r="J176" s="30" t="s">
        <v>1113</v>
      </c>
    </row>
    <row r="177" spans="1:10" ht="38.25" x14ac:dyDescent="0.2">
      <c r="A177" s="46" t="str">
        <f t="shared" si="23"/>
        <v>Khu dân cư Long Bình Tân tại phường Long Bình Tân (Cty Toàn Thịnh Phát)+Long Bình Tân</v>
      </c>
      <c r="B177" s="46" t="str">
        <f t="shared" si="24"/>
        <v>KhudâncưLongBìnhTântạiphườngLongBìnhTân(CtyToànThịnhPhát)</v>
      </c>
      <c r="C177" s="226">
        <v>153</v>
      </c>
      <c r="D177" s="30" t="s">
        <v>269</v>
      </c>
      <c r="E177" s="33">
        <v>5.51</v>
      </c>
      <c r="F177" s="33">
        <v>5.51</v>
      </c>
      <c r="G177" s="33">
        <f t="shared" si="22"/>
        <v>0</v>
      </c>
      <c r="H177" s="31" t="s">
        <v>764</v>
      </c>
      <c r="I177" s="32" t="s">
        <v>16</v>
      </c>
      <c r="J177" s="30" t="s">
        <v>1114</v>
      </c>
    </row>
    <row r="178" spans="1:10" ht="25.5" x14ac:dyDescent="0.2">
      <c r="A178" s="46" t="str">
        <f t="shared" si="23"/>
        <v>Khu dân cư số 93 (Cty XD Miền Đông)+Long Bình Tân</v>
      </c>
      <c r="B178" s="46" t="str">
        <f t="shared" si="24"/>
        <v>Khudâncưsố93(CtyXDMiềnĐông)</v>
      </c>
      <c r="C178" s="226">
        <v>154</v>
      </c>
      <c r="D178" s="34" t="s">
        <v>270</v>
      </c>
      <c r="E178" s="33">
        <v>7.0000000000000007E-2</v>
      </c>
      <c r="F178" s="33">
        <v>0</v>
      </c>
      <c r="G178" s="33">
        <f t="shared" si="22"/>
        <v>7.0000000000000007E-2</v>
      </c>
      <c r="H178" s="31" t="s">
        <v>49</v>
      </c>
      <c r="I178" s="32" t="s">
        <v>16</v>
      </c>
      <c r="J178" s="30" t="s">
        <v>1115</v>
      </c>
    </row>
    <row r="179" spans="1:10" ht="63.75" x14ac:dyDescent="0.2">
      <c r="A179" s="46" t="str">
        <f t="shared" si="23"/>
        <v>Khu nhà ở kết hợp thương mại dịch vụ Diamond Square (Công ty CP Gotec Land)+Thống Nhất</v>
      </c>
      <c r="B179" s="46" t="str">
        <f t="shared" ref="B179:B189" si="25">SUBSTITUTE(D179," ","")</f>
        <v>KhunhàởkếthợpthươngmạidịchvụDiamondSquare(CôngtyCPGotecLand)</v>
      </c>
      <c r="C179" s="226">
        <v>155</v>
      </c>
      <c r="D179" s="34" t="s">
        <v>879</v>
      </c>
      <c r="E179" s="248">
        <v>4.0199999999999996</v>
      </c>
      <c r="F179" s="33">
        <v>0</v>
      </c>
      <c r="G179" s="33">
        <f t="shared" si="22"/>
        <v>4.0199999999999996</v>
      </c>
      <c r="H179" s="31" t="s">
        <v>768</v>
      </c>
      <c r="I179" s="32" t="s">
        <v>33</v>
      </c>
      <c r="J179" s="30" t="s">
        <v>1116</v>
      </c>
    </row>
    <row r="180" spans="1:10" ht="25.5" x14ac:dyDescent="0.2">
      <c r="A180" s="46" t="str">
        <f t="shared" si="23"/>
        <v>Khu nhà ở số 63 ( Cty Kinh Doanh Nhà)+Tân Phong</v>
      </c>
      <c r="B180" s="46" t="str">
        <f t="shared" si="25"/>
        <v>Khunhàởsố63(CtyKinhDoanhNhà)</v>
      </c>
      <c r="C180" s="226">
        <v>156</v>
      </c>
      <c r="D180" s="34" t="s">
        <v>272</v>
      </c>
      <c r="E180" s="248">
        <v>1.07</v>
      </c>
      <c r="F180" s="33">
        <v>0</v>
      </c>
      <c r="G180" s="33">
        <f t="shared" si="22"/>
        <v>1.07</v>
      </c>
      <c r="H180" s="31" t="s">
        <v>52</v>
      </c>
      <c r="I180" s="31" t="s">
        <v>29</v>
      </c>
      <c r="J180" s="30" t="s">
        <v>1117</v>
      </c>
    </row>
    <row r="181" spans="1:10" ht="25.5" x14ac:dyDescent="0.2">
      <c r="A181" s="46" t="str">
        <f t="shared" si="23"/>
        <v>Khu nhà ở chung cư  cao tầng đường QL 1K+Hóa An</v>
      </c>
      <c r="B181" s="46" t="str">
        <f t="shared" si="25"/>
        <v>KhunhàởchungcưcaotầngđườngQL1K</v>
      </c>
      <c r="C181" s="226">
        <v>157</v>
      </c>
      <c r="D181" s="35" t="s">
        <v>273</v>
      </c>
      <c r="E181" s="33">
        <v>0.52</v>
      </c>
      <c r="F181" s="33">
        <v>0</v>
      </c>
      <c r="G181" s="33">
        <f t="shared" si="22"/>
        <v>0.52</v>
      </c>
      <c r="H181" s="31" t="s">
        <v>52</v>
      </c>
      <c r="I181" s="32" t="s">
        <v>13</v>
      </c>
      <c r="J181" s="30" t="s">
        <v>1118</v>
      </c>
    </row>
    <row r="182" spans="1:10" ht="25.5" x14ac:dyDescent="0.2">
      <c r="A182" s="46" t="str">
        <f t="shared" si="23"/>
        <v>Khu dân cư phục vụ tái định cư phường Bình Đa 2+Bình Đa</v>
      </c>
      <c r="B182" s="46" t="str">
        <f t="shared" si="25"/>
        <v>KhudâncưphụcvụtáiđịnhcưphườngBìnhĐa2</v>
      </c>
      <c r="C182" s="226">
        <v>158</v>
      </c>
      <c r="D182" s="35" t="s">
        <v>344</v>
      </c>
      <c r="E182" s="33">
        <v>1.45</v>
      </c>
      <c r="F182" s="33">
        <v>0</v>
      </c>
      <c r="G182" s="33">
        <v>1.45</v>
      </c>
      <c r="H182" s="31" t="s">
        <v>146</v>
      </c>
      <c r="I182" s="32" t="s">
        <v>8</v>
      </c>
      <c r="J182" s="30" t="s">
        <v>1119</v>
      </c>
    </row>
    <row r="183" spans="1:10" ht="102" x14ac:dyDescent="0.2">
      <c r="A183" s="46" t="str">
        <f t="shared" si="23"/>
        <v>Khu tái định cư phường Thống Nhất và phường Tân Mai+Thống Nhất, Tân Mai</v>
      </c>
      <c r="B183" s="46" t="str">
        <f t="shared" si="25"/>
        <v>KhutáiđịnhcưphườngThốngNhấtvàphườngTânMai</v>
      </c>
      <c r="C183" s="226">
        <v>159</v>
      </c>
      <c r="D183" s="35" t="s">
        <v>274</v>
      </c>
      <c r="E183" s="33">
        <v>8.6</v>
      </c>
      <c r="F183" s="33">
        <v>0</v>
      </c>
      <c r="G183" s="33">
        <v>8.6</v>
      </c>
      <c r="H183" s="31" t="s">
        <v>880</v>
      </c>
      <c r="I183" s="42" t="s">
        <v>275</v>
      </c>
      <c r="J183" s="30" t="s">
        <v>1120</v>
      </c>
    </row>
    <row r="184" spans="1:10" ht="25.5" x14ac:dyDescent="0.2">
      <c r="A184" s="46" t="str">
        <f t="shared" si="23"/>
        <v>Khu tái định cư phường Thống Nhất và phường Tân Mai 2+Thống Nhất, Tân Mai</v>
      </c>
      <c r="B184" s="46" t="str">
        <f t="shared" si="25"/>
        <v>KhutáiđịnhcưphườngThốngNhấtvàphườngTânMai2</v>
      </c>
      <c r="C184" s="226">
        <v>160</v>
      </c>
      <c r="D184" s="35" t="s">
        <v>345</v>
      </c>
      <c r="E184" s="33">
        <v>8.6999999999999993</v>
      </c>
      <c r="F184" s="33">
        <v>0</v>
      </c>
      <c r="G184" s="33">
        <f t="shared" ref="G184:G199" si="26">E184-F184</f>
        <v>8.6999999999999993</v>
      </c>
      <c r="H184" s="31" t="s">
        <v>764</v>
      </c>
      <c r="I184" s="42" t="s">
        <v>275</v>
      </c>
      <c r="J184" s="30" t="s">
        <v>1121</v>
      </c>
    </row>
    <row r="185" spans="1:10" ht="51" x14ac:dyDescent="0.2">
      <c r="A185" s="46" t="str">
        <f t="shared" si="23"/>
        <v>Khu dân cư Bửu Hòa Phát+Bửu Hòa</v>
      </c>
      <c r="B185" s="46" t="str">
        <f t="shared" si="25"/>
        <v>KhudâncưBửuHòaPhát</v>
      </c>
      <c r="C185" s="226">
        <v>161</v>
      </c>
      <c r="D185" s="60" t="s">
        <v>386</v>
      </c>
      <c r="E185" s="33">
        <v>5.68</v>
      </c>
      <c r="F185" s="33">
        <v>0</v>
      </c>
      <c r="G185" s="33">
        <f t="shared" si="26"/>
        <v>5.68</v>
      </c>
      <c r="H185" s="31" t="s">
        <v>881</v>
      </c>
      <c r="I185" s="31" t="s">
        <v>9</v>
      </c>
      <c r="J185" s="30" t="s">
        <v>1122</v>
      </c>
    </row>
    <row r="186" spans="1:10" ht="38.25" x14ac:dyDescent="0.2">
      <c r="A186" s="46" t="str">
        <f t="shared" si="23"/>
        <v>Khu dân cư An Hòa 2 +An Bình</v>
      </c>
      <c r="B186" s="46" t="str">
        <f t="shared" si="25"/>
        <v>KhudâncưAnHòa2</v>
      </c>
      <c r="C186" s="226">
        <v>162</v>
      </c>
      <c r="D186" s="35" t="s">
        <v>882</v>
      </c>
      <c r="E186" s="33">
        <v>1.37</v>
      </c>
      <c r="F186" s="33">
        <v>0</v>
      </c>
      <c r="G186" s="33">
        <f t="shared" si="26"/>
        <v>1.37</v>
      </c>
      <c r="H186" s="31" t="s">
        <v>883</v>
      </c>
      <c r="I186" s="31" t="s">
        <v>6</v>
      </c>
      <c r="J186" s="30" t="s">
        <v>1123</v>
      </c>
    </row>
    <row r="187" spans="1:10" ht="51" x14ac:dyDescent="0.2">
      <c r="A187" s="46" t="str">
        <f t="shared" si="23"/>
        <v>Khu dân cư tạo vốn số 3 (phục vụ dự án đường từ cầu Bửu Hòa đến Quốc lộ 1K)+Bửu Hòa, Tân Vạn</v>
      </c>
      <c r="B187" s="46" t="str">
        <f t="shared" si="25"/>
        <v>Khudâncưtạovốnsố3(phụcvụdựánđườngtừcầuBửuHòađếnQuốclộ1K)</v>
      </c>
      <c r="C187" s="226">
        <v>163</v>
      </c>
      <c r="D187" s="34" t="s">
        <v>388</v>
      </c>
      <c r="E187" s="33">
        <v>40.880000000000003</v>
      </c>
      <c r="F187" s="33">
        <v>0</v>
      </c>
      <c r="G187" s="33">
        <f t="shared" si="26"/>
        <v>40.880000000000003</v>
      </c>
      <c r="H187" s="31" t="s">
        <v>884</v>
      </c>
      <c r="I187" s="31" t="s">
        <v>266</v>
      </c>
      <c r="J187" s="30" t="s">
        <v>1244</v>
      </c>
    </row>
    <row r="188" spans="1:10" ht="25.5" x14ac:dyDescent="0.2">
      <c r="A188" s="46" t="str">
        <f t="shared" si="23"/>
        <v>Khu nhà ở cao cấp Diamond Central (Công ty CP Gotec Land)+Thống Nhất</v>
      </c>
      <c r="B188" s="46" t="str">
        <f t="shared" si="25"/>
        <v>KhunhàởcaocấpDiamondCentral(CôngtyCPGotecLand)</v>
      </c>
      <c r="C188" s="226">
        <v>164</v>
      </c>
      <c r="D188" s="50" t="s">
        <v>885</v>
      </c>
      <c r="E188" s="33">
        <v>0.98</v>
      </c>
      <c r="F188" s="33">
        <v>0.95</v>
      </c>
      <c r="G188" s="33">
        <f t="shared" si="26"/>
        <v>3.0000000000000027E-2</v>
      </c>
      <c r="H188" s="31" t="s">
        <v>49</v>
      </c>
      <c r="I188" s="32" t="s">
        <v>33</v>
      </c>
      <c r="J188" s="30" t="s">
        <v>1124</v>
      </c>
    </row>
    <row r="189" spans="1:10" ht="25.5" x14ac:dyDescent="0.2">
      <c r="A189" s="46" t="str">
        <f t="shared" si="23"/>
        <v>Nhà ở cao cấp Diamond Central A +Thống Nhất</v>
      </c>
      <c r="B189" s="46" t="str">
        <f t="shared" si="25"/>
        <v>NhàởcaocấpDiamondCentralA</v>
      </c>
      <c r="C189" s="226">
        <v>165</v>
      </c>
      <c r="D189" s="35" t="s">
        <v>741</v>
      </c>
      <c r="E189" s="33">
        <v>0.27</v>
      </c>
      <c r="F189" s="33">
        <v>0</v>
      </c>
      <c r="G189" s="33">
        <f t="shared" si="26"/>
        <v>0.27</v>
      </c>
      <c r="H189" s="31" t="s">
        <v>804</v>
      </c>
      <c r="I189" s="42" t="s">
        <v>33</v>
      </c>
      <c r="J189" s="30" t="s">
        <v>1245</v>
      </c>
    </row>
    <row r="190" spans="1:10" ht="25.5" x14ac:dyDescent="0.2">
      <c r="A190" s="46"/>
      <c r="B190" s="46"/>
      <c r="C190" s="226">
        <v>166</v>
      </c>
      <c r="D190" s="35" t="s">
        <v>389</v>
      </c>
      <c r="E190" s="33">
        <v>6.3</v>
      </c>
      <c r="F190" s="33"/>
      <c r="G190" s="33">
        <f t="shared" si="26"/>
        <v>6.3</v>
      </c>
      <c r="H190" s="31" t="s">
        <v>52</v>
      </c>
      <c r="I190" s="42" t="s">
        <v>10</v>
      </c>
      <c r="J190" s="30" t="s">
        <v>1126</v>
      </c>
    </row>
    <row r="191" spans="1:10" ht="12.75" x14ac:dyDescent="0.2">
      <c r="A191" s="46"/>
      <c r="B191" s="46"/>
      <c r="C191" s="226">
        <v>167</v>
      </c>
      <c r="D191" s="35" t="s">
        <v>390</v>
      </c>
      <c r="E191" s="33">
        <v>11.4</v>
      </c>
      <c r="F191" s="33"/>
      <c r="G191" s="33">
        <f t="shared" si="26"/>
        <v>11.4</v>
      </c>
      <c r="H191" s="31" t="s">
        <v>52</v>
      </c>
      <c r="I191" s="42" t="s">
        <v>10</v>
      </c>
      <c r="J191" s="30" t="s">
        <v>1127</v>
      </c>
    </row>
    <row r="192" spans="1:10" ht="25.5" x14ac:dyDescent="0.2">
      <c r="A192" s="46"/>
      <c r="B192" s="46"/>
      <c r="C192" s="226">
        <v>168</v>
      </c>
      <c r="D192" s="35" t="s">
        <v>391</v>
      </c>
      <c r="E192" s="152">
        <v>5.9</v>
      </c>
      <c r="F192" s="152"/>
      <c r="G192" s="33">
        <f t="shared" si="26"/>
        <v>5.9</v>
      </c>
      <c r="H192" s="31" t="s">
        <v>886</v>
      </c>
      <c r="I192" s="31" t="s">
        <v>24</v>
      </c>
      <c r="J192" s="30" t="s">
        <v>1128</v>
      </c>
    </row>
    <row r="193" spans="1:10" ht="12.75" x14ac:dyDescent="0.2">
      <c r="A193" s="26"/>
      <c r="B193" s="46"/>
      <c r="C193" s="226">
        <v>169</v>
      </c>
      <c r="D193" s="30" t="s">
        <v>725</v>
      </c>
      <c r="E193" s="152">
        <v>2.85</v>
      </c>
      <c r="F193" s="33"/>
      <c r="G193" s="33">
        <f t="shared" si="26"/>
        <v>2.85</v>
      </c>
      <c r="H193" s="31" t="s">
        <v>764</v>
      </c>
      <c r="I193" s="31" t="s">
        <v>27</v>
      </c>
      <c r="J193" s="30" t="s">
        <v>1129</v>
      </c>
    </row>
    <row r="194" spans="1:10" ht="30" x14ac:dyDescent="0.2">
      <c r="A194" s="26"/>
      <c r="B194" s="46"/>
      <c r="C194" s="226">
        <v>170</v>
      </c>
      <c r="D194" s="207" t="s">
        <v>887</v>
      </c>
      <c r="E194" s="54">
        <v>0.09</v>
      </c>
      <c r="F194" s="33"/>
      <c r="G194" s="33">
        <f t="shared" si="26"/>
        <v>0.09</v>
      </c>
      <c r="H194" s="31" t="s">
        <v>49</v>
      </c>
      <c r="I194" s="143" t="s">
        <v>28</v>
      </c>
      <c r="J194" s="30" t="s">
        <v>1130</v>
      </c>
    </row>
    <row r="195" spans="1:10" ht="63.75" x14ac:dyDescent="0.2">
      <c r="A195" s="26"/>
      <c r="B195" s="46"/>
      <c r="C195" s="226">
        <v>171</v>
      </c>
      <c r="D195" s="36" t="s">
        <v>578</v>
      </c>
      <c r="E195" s="33">
        <v>45.98</v>
      </c>
      <c r="F195" s="33"/>
      <c r="G195" s="33">
        <f t="shared" si="26"/>
        <v>45.98</v>
      </c>
      <c r="H195" s="31" t="s">
        <v>888</v>
      </c>
      <c r="I195" s="32" t="s">
        <v>18</v>
      </c>
      <c r="J195" s="30" t="s">
        <v>1131</v>
      </c>
    </row>
    <row r="196" spans="1:10" ht="28.5" customHeight="1" x14ac:dyDescent="0.2">
      <c r="A196" s="26"/>
      <c r="B196" s="46" t="str">
        <f>SUBSTITUTE(D196," ","")</f>
        <v>Khuthươngmạivànhàởcaotầng</v>
      </c>
      <c r="C196" s="226">
        <v>172</v>
      </c>
      <c r="D196" s="36" t="s">
        <v>889</v>
      </c>
      <c r="E196" s="33">
        <v>2.1</v>
      </c>
      <c r="F196" s="33">
        <v>2.02</v>
      </c>
      <c r="G196" s="33">
        <f t="shared" si="26"/>
        <v>8.0000000000000071E-2</v>
      </c>
      <c r="H196" s="31" t="s">
        <v>146</v>
      </c>
      <c r="I196" s="32" t="s">
        <v>33</v>
      </c>
      <c r="J196" s="30" t="s">
        <v>1132</v>
      </c>
    </row>
    <row r="197" spans="1:10" ht="63.75" x14ac:dyDescent="0.2">
      <c r="A197" s="26"/>
      <c r="B197" s="46" t="str">
        <f>SUBSTITUTE(D197," ","")</f>
        <v>HạtầngKhutáiđịnhcưphườngLongBìnhTân</v>
      </c>
      <c r="C197" s="226">
        <v>173</v>
      </c>
      <c r="D197" s="36" t="s">
        <v>890</v>
      </c>
      <c r="E197" s="33">
        <v>6.35</v>
      </c>
      <c r="F197" s="33"/>
      <c r="G197" s="33">
        <f t="shared" si="26"/>
        <v>6.35</v>
      </c>
      <c r="H197" s="31" t="s">
        <v>891</v>
      </c>
      <c r="I197" s="32" t="s">
        <v>16</v>
      </c>
      <c r="J197" s="30" t="s">
        <v>1133</v>
      </c>
    </row>
    <row r="198" spans="1:10" ht="89.25" x14ac:dyDescent="0.2">
      <c r="A198" s="26"/>
      <c r="B198" s="46"/>
      <c r="C198" s="226">
        <v>174</v>
      </c>
      <c r="D198" s="36" t="s">
        <v>892</v>
      </c>
      <c r="E198" s="33">
        <v>49.95</v>
      </c>
      <c r="F198" s="33"/>
      <c r="G198" s="33">
        <f t="shared" si="26"/>
        <v>49.95</v>
      </c>
      <c r="H198" s="31" t="s">
        <v>893</v>
      </c>
      <c r="I198" s="32" t="s">
        <v>650</v>
      </c>
      <c r="J198" s="30" t="s">
        <v>1134</v>
      </c>
    </row>
    <row r="199" spans="1:10" ht="102" x14ac:dyDescent="0.2">
      <c r="A199" s="26"/>
      <c r="B199" s="46"/>
      <c r="C199" s="226">
        <v>175</v>
      </c>
      <c r="D199" s="36" t="s">
        <v>894</v>
      </c>
      <c r="E199" s="33">
        <v>18.73</v>
      </c>
      <c r="F199" s="33"/>
      <c r="G199" s="33">
        <f t="shared" si="26"/>
        <v>18.73</v>
      </c>
      <c r="H199" s="31" t="s">
        <v>896</v>
      </c>
      <c r="I199" s="32" t="s">
        <v>895</v>
      </c>
      <c r="J199" s="30" t="s">
        <v>1135</v>
      </c>
    </row>
    <row r="200" spans="1:10" ht="63.75" x14ac:dyDescent="0.2">
      <c r="A200" s="26"/>
      <c r="B200" s="46"/>
      <c r="C200" s="226">
        <v>176</v>
      </c>
      <c r="D200" s="36" t="s">
        <v>897</v>
      </c>
      <c r="E200" s="33">
        <v>34.03</v>
      </c>
      <c r="F200" s="33"/>
      <c r="G200" s="33">
        <f t="shared" ref="G200:G225" si="27">E200-F200</f>
        <v>34.03</v>
      </c>
      <c r="H200" s="31" t="s">
        <v>862</v>
      </c>
      <c r="I200" s="32" t="s">
        <v>10</v>
      </c>
      <c r="J200" s="30" t="s">
        <v>1136</v>
      </c>
    </row>
    <row r="201" spans="1:10" ht="12.75" x14ac:dyDescent="0.2">
      <c r="A201" s="26"/>
      <c r="B201" s="46"/>
      <c r="C201" s="226">
        <v>177</v>
      </c>
      <c r="D201" s="36" t="s">
        <v>647</v>
      </c>
      <c r="E201" s="33">
        <v>1.0900000000000001</v>
      </c>
      <c r="F201" s="33"/>
      <c r="G201" s="33">
        <f t="shared" si="27"/>
        <v>1.0900000000000001</v>
      </c>
      <c r="H201" s="31" t="s">
        <v>49</v>
      </c>
      <c r="I201" s="32" t="s">
        <v>13</v>
      </c>
      <c r="J201" s="30" t="s">
        <v>1137</v>
      </c>
    </row>
    <row r="202" spans="1:10" ht="12.75" x14ac:dyDescent="0.2">
      <c r="A202" s="26"/>
      <c r="B202" s="46"/>
      <c r="C202" s="226">
        <v>178</v>
      </c>
      <c r="D202" s="36" t="s">
        <v>578</v>
      </c>
      <c r="E202" s="33">
        <v>0.28999999999999998</v>
      </c>
      <c r="F202" s="33"/>
      <c r="G202" s="33">
        <f t="shared" si="27"/>
        <v>0.28999999999999998</v>
      </c>
      <c r="H202" s="31" t="s">
        <v>49</v>
      </c>
      <c r="I202" s="32" t="s">
        <v>9</v>
      </c>
      <c r="J202" s="30" t="s">
        <v>1138</v>
      </c>
    </row>
    <row r="203" spans="1:10" ht="76.5" x14ac:dyDescent="0.2">
      <c r="A203" s="26"/>
      <c r="B203" s="46"/>
      <c r="C203" s="226">
        <v>179</v>
      </c>
      <c r="D203" s="36" t="s">
        <v>578</v>
      </c>
      <c r="E203" s="33">
        <v>26.6</v>
      </c>
      <c r="F203" s="33"/>
      <c r="G203" s="33">
        <f t="shared" si="27"/>
        <v>26.6</v>
      </c>
      <c r="H203" s="31" t="s">
        <v>898</v>
      </c>
      <c r="I203" s="32" t="s">
        <v>29</v>
      </c>
      <c r="J203" s="30" t="s">
        <v>1139</v>
      </c>
    </row>
    <row r="204" spans="1:10" ht="89.25" x14ac:dyDescent="0.2">
      <c r="A204" s="26"/>
      <c r="B204" s="46"/>
      <c r="C204" s="226">
        <v>180</v>
      </c>
      <c r="D204" s="36" t="s">
        <v>578</v>
      </c>
      <c r="E204" s="33">
        <v>15.98</v>
      </c>
      <c r="F204" s="33"/>
      <c r="G204" s="33">
        <f t="shared" si="27"/>
        <v>15.98</v>
      </c>
      <c r="H204" s="31" t="s">
        <v>899</v>
      </c>
      <c r="I204" s="32" t="s">
        <v>654</v>
      </c>
      <c r="J204" s="30" t="s">
        <v>1140</v>
      </c>
    </row>
    <row r="205" spans="1:10" ht="63.75" x14ac:dyDescent="0.2">
      <c r="A205" s="26"/>
      <c r="B205" s="46"/>
      <c r="C205" s="226">
        <v>181</v>
      </c>
      <c r="D205" s="36" t="s">
        <v>578</v>
      </c>
      <c r="E205" s="33">
        <v>68.62</v>
      </c>
      <c r="F205" s="33">
        <v>0</v>
      </c>
      <c r="G205" s="33">
        <f t="shared" si="27"/>
        <v>68.62</v>
      </c>
      <c r="H205" s="31" t="s">
        <v>768</v>
      </c>
      <c r="I205" s="32" t="s">
        <v>7</v>
      </c>
      <c r="J205" s="30" t="s">
        <v>1141</v>
      </c>
    </row>
    <row r="206" spans="1:10" ht="25.5" x14ac:dyDescent="0.2">
      <c r="A206" s="26"/>
      <c r="B206" s="46"/>
      <c r="C206" s="226">
        <v>182</v>
      </c>
      <c r="D206" s="36" t="s">
        <v>738</v>
      </c>
      <c r="E206" s="33">
        <v>1.66</v>
      </c>
      <c r="F206" s="33">
        <v>0</v>
      </c>
      <c r="G206" s="33">
        <f t="shared" si="27"/>
        <v>1.66</v>
      </c>
      <c r="H206" s="31" t="s">
        <v>790</v>
      </c>
      <c r="I206" s="32" t="s">
        <v>34</v>
      </c>
      <c r="J206" s="30" t="s">
        <v>1142</v>
      </c>
    </row>
    <row r="207" spans="1:10" ht="25.5" x14ac:dyDescent="0.2">
      <c r="A207" s="46" t="str">
        <f>D207&amp;"+"&amp;I207</f>
        <v>Khu dân cư theo quy hoạch+An Bình</v>
      </c>
      <c r="B207" s="46" t="str">
        <f>SUBSTITUTE(D207," ","")</f>
        <v>Khudâncưtheoquyhoạch</v>
      </c>
      <c r="C207" s="226">
        <v>183</v>
      </c>
      <c r="D207" s="34" t="s">
        <v>578</v>
      </c>
      <c r="E207" s="33">
        <v>3.02</v>
      </c>
      <c r="F207" s="33">
        <v>0</v>
      </c>
      <c r="G207" s="33">
        <f t="shared" si="27"/>
        <v>3.02</v>
      </c>
      <c r="H207" s="31" t="s">
        <v>900</v>
      </c>
      <c r="I207" s="31" t="s">
        <v>6</v>
      </c>
      <c r="J207" s="30" t="s">
        <v>1143</v>
      </c>
    </row>
    <row r="208" spans="1:10" ht="12.75" x14ac:dyDescent="0.2">
      <c r="A208" s="26"/>
      <c r="B208" s="46"/>
      <c r="C208" s="226">
        <v>184</v>
      </c>
      <c r="D208" s="36" t="s">
        <v>723</v>
      </c>
      <c r="E208" s="33">
        <v>0.95</v>
      </c>
      <c r="F208" s="33">
        <v>0</v>
      </c>
      <c r="G208" s="33">
        <f t="shared" si="27"/>
        <v>0.95</v>
      </c>
      <c r="H208" s="31" t="s">
        <v>88</v>
      </c>
      <c r="I208" s="32" t="s">
        <v>15</v>
      </c>
      <c r="J208" s="30" t="s">
        <v>1144</v>
      </c>
    </row>
    <row r="209" spans="1:10" ht="12.75" x14ac:dyDescent="0.2">
      <c r="A209" s="46" t="str">
        <f>D209&amp;"+"&amp;I209</f>
        <v>4. Đất xây dựng trụ sở cơ quan+</v>
      </c>
      <c r="B209" s="46" t="str">
        <f>SUBSTITUTE(D209," ","")</f>
        <v>4.Đấtxâydựngtrụsởcơquan</v>
      </c>
      <c r="C209" s="226" t="s">
        <v>764</v>
      </c>
      <c r="D209" s="41" t="s">
        <v>901</v>
      </c>
      <c r="E209" s="33"/>
      <c r="F209" s="33"/>
      <c r="G209" s="33">
        <f t="shared" si="27"/>
        <v>0</v>
      </c>
      <c r="H209" s="31" t="s">
        <v>764</v>
      </c>
      <c r="I209" s="31" t="s">
        <v>764</v>
      </c>
      <c r="J209" s="30"/>
    </row>
    <row r="210" spans="1:10" ht="25.5" x14ac:dyDescent="0.2">
      <c r="A210" s="46"/>
      <c r="B210" s="46" t="str">
        <f>SUBSTITUTE(D210," ","")</f>
        <v>TrụsởChicụcThihànhándânsựthànhphố</v>
      </c>
      <c r="C210" s="226">
        <v>185</v>
      </c>
      <c r="D210" s="34" t="s">
        <v>902</v>
      </c>
      <c r="E210" s="33">
        <v>0.2</v>
      </c>
      <c r="F210" s="33">
        <v>0.2</v>
      </c>
      <c r="G210" s="33">
        <f t="shared" si="27"/>
        <v>0</v>
      </c>
      <c r="H210" s="31" t="s">
        <v>764</v>
      </c>
      <c r="I210" s="32" t="s">
        <v>10</v>
      </c>
      <c r="J210" s="30" t="s">
        <v>1145</v>
      </c>
    </row>
    <row r="211" spans="1:10" ht="25.5" x14ac:dyDescent="0.2">
      <c r="A211" s="46" t="str">
        <f>D211&amp;"+"&amp;I211</f>
        <v>Trung tâm dịch vụ hành chính công+Thống Nhất</v>
      </c>
      <c r="B211" s="46" t="str">
        <f>SUBSTITUTE(D211," ","")</f>
        <v>Trungtâmdịchvụhànhchínhcông</v>
      </c>
      <c r="C211" s="226">
        <v>186</v>
      </c>
      <c r="D211" s="34" t="s">
        <v>903</v>
      </c>
      <c r="E211" s="33">
        <v>0.8</v>
      </c>
      <c r="F211" s="33"/>
      <c r="G211" s="33">
        <f t="shared" si="27"/>
        <v>0.8</v>
      </c>
      <c r="H211" s="31" t="s">
        <v>770</v>
      </c>
      <c r="I211" s="32" t="s">
        <v>33</v>
      </c>
      <c r="J211" s="30" t="s">
        <v>1246</v>
      </c>
    </row>
    <row r="212" spans="1:10" ht="51" x14ac:dyDescent="0.2">
      <c r="A212" s="46"/>
      <c r="B212" s="46"/>
      <c r="C212" s="226">
        <v>187</v>
      </c>
      <c r="D212" s="34" t="s">
        <v>394</v>
      </c>
      <c r="E212" s="248">
        <v>0.2</v>
      </c>
      <c r="F212" s="33">
        <v>0.2</v>
      </c>
      <c r="G212" s="33">
        <f t="shared" si="27"/>
        <v>0</v>
      </c>
      <c r="H212" s="31" t="s">
        <v>764</v>
      </c>
      <c r="I212" s="32" t="s">
        <v>10</v>
      </c>
      <c r="J212" s="30" t="s">
        <v>1146</v>
      </c>
    </row>
    <row r="213" spans="1:10" ht="25.5" x14ac:dyDescent="0.2">
      <c r="A213" s="46" t="str">
        <f t="shared" ref="A213:A239" si="28">D213&amp;"+"&amp;I213</f>
        <v>5. Đất xây dựng trụ sở của tổ chức sự nghiệp+</v>
      </c>
      <c r="B213" s="46" t="str">
        <f t="shared" ref="B213:B239" si="29">SUBSTITUTE(D213," ","")</f>
        <v>5.Đấtxâydựngtrụsởcủatổchứcsựnghiệp</v>
      </c>
      <c r="C213" s="226" t="s">
        <v>764</v>
      </c>
      <c r="D213" s="41" t="s">
        <v>904</v>
      </c>
      <c r="E213" s="33"/>
      <c r="F213" s="33"/>
      <c r="G213" s="33">
        <f t="shared" si="27"/>
        <v>0</v>
      </c>
      <c r="H213" s="31" t="s">
        <v>764</v>
      </c>
      <c r="I213" s="31" t="s">
        <v>764</v>
      </c>
      <c r="J213" s="30"/>
    </row>
    <row r="214" spans="1:10" ht="38.25" x14ac:dyDescent="0.2">
      <c r="A214" s="46" t="str">
        <f t="shared" si="28"/>
        <v>Trụ sở làm việc Trung tâm Kiểm định và Tư vấn Xây dựng Đồng Nai+Quang Vinh</v>
      </c>
      <c r="B214" s="46" t="str">
        <f t="shared" si="29"/>
        <v>TrụsởlàmviệcTrungtâmKiểmđịnhvàTưvấnXâydựngĐồngNai</v>
      </c>
      <c r="C214" s="226">
        <v>188</v>
      </c>
      <c r="D214" s="30" t="s">
        <v>282</v>
      </c>
      <c r="E214" s="33">
        <v>0.12</v>
      </c>
      <c r="F214" s="33">
        <v>0</v>
      </c>
      <c r="G214" s="33">
        <f t="shared" si="27"/>
        <v>0.12</v>
      </c>
      <c r="H214" s="31" t="s">
        <v>146</v>
      </c>
      <c r="I214" s="32" t="s">
        <v>19</v>
      </c>
      <c r="J214" s="30" t="s">
        <v>1147</v>
      </c>
    </row>
    <row r="215" spans="1:10" ht="12.75" x14ac:dyDescent="0.2">
      <c r="A215" s="46" t="str">
        <f t="shared" si="28"/>
        <v>6. Đất cơ sở tôn giáo+</v>
      </c>
      <c r="B215" s="46" t="str">
        <f t="shared" si="29"/>
        <v>6.Đấtcơsởtôngiáo</v>
      </c>
      <c r="C215" s="226" t="s">
        <v>764</v>
      </c>
      <c r="D215" s="41" t="s">
        <v>905</v>
      </c>
      <c r="E215" s="33"/>
      <c r="F215" s="33"/>
      <c r="G215" s="33">
        <f t="shared" si="27"/>
        <v>0</v>
      </c>
      <c r="H215" s="31" t="s">
        <v>764</v>
      </c>
      <c r="I215" s="31" t="s">
        <v>764</v>
      </c>
      <c r="J215" s="30"/>
    </row>
    <row r="216" spans="1:10" ht="12.75" x14ac:dyDescent="0.2">
      <c r="A216" s="46" t="str">
        <f t="shared" si="28"/>
        <v>Chùa Từ Bi+Phước Tân</v>
      </c>
      <c r="B216" s="46" t="str">
        <f t="shared" si="29"/>
        <v>ChùaTừBi</v>
      </c>
      <c r="C216" s="226">
        <v>189</v>
      </c>
      <c r="D216" s="34" t="s">
        <v>410</v>
      </c>
      <c r="E216" s="33">
        <v>0.09</v>
      </c>
      <c r="F216" s="33">
        <v>0.05</v>
      </c>
      <c r="G216" s="33">
        <f t="shared" si="27"/>
        <v>3.9999999999999994E-2</v>
      </c>
      <c r="H216" s="31" t="s">
        <v>49</v>
      </c>
      <c r="I216" s="32" t="s">
        <v>18</v>
      </c>
      <c r="J216" s="30" t="s">
        <v>1148</v>
      </c>
    </row>
    <row r="217" spans="1:10" ht="12.75" x14ac:dyDescent="0.2">
      <c r="A217" s="46" t="str">
        <f t="shared" si="28"/>
        <v>Giáo xứ Phanxicô+Long Bình</v>
      </c>
      <c r="B217" s="46" t="str">
        <f t="shared" si="29"/>
        <v>GiáoxứPhanxicô</v>
      </c>
      <c r="C217" s="226">
        <v>190</v>
      </c>
      <c r="D217" s="30" t="s">
        <v>906</v>
      </c>
      <c r="E217" s="33">
        <v>0.25</v>
      </c>
      <c r="F217" s="33">
        <v>0.25</v>
      </c>
      <c r="G217" s="33">
        <f t="shared" si="27"/>
        <v>0</v>
      </c>
      <c r="H217" s="31" t="s">
        <v>764</v>
      </c>
      <c r="I217" s="32" t="s">
        <v>15</v>
      </c>
      <c r="J217" s="30" t="s">
        <v>1149</v>
      </c>
    </row>
    <row r="218" spans="1:10" ht="12.75" x14ac:dyDescent="0.2">
      <c r="A218" s="46" t="str">
        <f t="shared" si="28"/>
        <v>Chùa Trúc Lâm Viên Nghiêm+Long Bình</v>
      </c>
      <c r="B218" s="46" t="str">
        <f t="shared" si="29"/>
        <v>ChùaTrúcLâmViênNghiêm</v>
      </c>
      <c r="C218" s="226">
        <v>191</v>
      </c>
      <c r="D218" s="30" t="s">
        <v>411</v>
      </c>
      <c r="E218" s="33">
        <v>0.21</v>
      </c>
      <c r="F218" s="33">
        <v>0.21</v>
      </c>
      <c r="G218" s="33">
        <f t="shared" si="27"/>
        <v>0</v>
      </c>
      <c r="H218" s="31" t="s">
        <v>764</v>
      </c>
      <c r="I218" s="32" t="s">
        <v>15</v>
      </c>
      <c r="J218" s="30" t="s">
        <v>1150</v>
      </c>
    </row>
    <row r="219" spans="1:10" ht="63.75" x14ac:dyDescent="0.2">
      <c r="A219" s="46" t="str">
        <f t="shared" si="28"/>
        <v>Niệm Phật Đường Long Hưng+Long Hưng</v>
      </c>
      <c r="B219" s="46" t="str">
        <f t="shared" si="29"/>
        <v>NiệmPhậtĐườngLongHưng</v>
      </c>
      <c r="C219" s="226">
        <v>192</v>
      </c>
      <c r="D219" s="30" t="s">
        <v>413</v>
      </c>
      <c r="E219" s="33">
        <v>0.4</v>
      </c>
      <c r="F219" s="33">
        <v>0</v>
      </c>
      <c r="G219" s="33">
        <f t="shared" si="27"/>
        <v>0.4</v>
      </c>
      <c r="H219" s="31" t="s">
        <v>907</v>
      </c>
      <c r="I219" s="32" t="s">
        <v>17</v>
      </c>
      <c r="J219" s="30" t="s">
        <v>1151</v>
      </c>
    </row>
    <row r="220" spans="1:10" ht="25.5" x14ac:dyDescent="0.2">
      <c r="A220" s="46" t="str">
        <f t="shared" si="28"/>
        <v>Họ đạo Cao Đài Tân Hạnh (CĐTN)+Tân Hạnh</v>
      </c>
      <c r="B220" s="46" t="str">
        <f t="shared" si="29"/>
        <v>HọđạoCaoĐàiTânHạnh(CĐTN)</v>
      </c>
      <c r="C220" s="226">
        <v>193</v>
      </c>
      <c r="D220" s="30" t="s">
        <v>414</v>
      </c>
      <c r="E220" s="33">
        <v>0.37</v>
      </c>
      <c r="F220" s="33">
        <v>0</v>
      </c>
      <c r="G220" s="33">
        <f t="shared" si="27"/>
        <v>0.37</v>
      </c>
      <c r="H220" s="31" t="s">
        <v>762</v>
      </c>
      <c r="I220" s="32" t="s">
        <v>25</v>
      </c>
      <c r="J220" s="30" t="s">
        <v>1152</v>
      </c>
    </row>
    <row r="221" spans="1:10" ht="12.75" x14ac:dyDescent="0.2">
      <c r="A221" s="46" t="str">
        <f t="shared" si="28"/>
        <v>Ban Trị sự GHPGVN tỉnh+Hiệp Hòa</v>
      </c>
      <c r="B221" s="46" t="str">
        <f t="shared" si="29"/>
        <v>BanTrịsựGHPGVNtỉnh</v>
      </c>
      <c r="C221" s="226">
        <v>194</v>
      </c>
      <c r="D221" s="30" t="s">
        <v>416</v>
      </c>
      <c r="E221" s="33">
        <v>0.7</v>
      </c>
      <c r="F221" s="33">
        <v>0.7</v>
      </c>
      <c r="G221" s="33">
        <f t="shared" si="27"/>
        <v>0</v>
      </c>
      <c r="H221" s="31"/>
      <c r="I221" s="32" t="s">
        <v>11</v>
      </c>
      <c r="J221" s="30" t="s">
        <v>1153</v>
      </c>
    </row>
    <row r="222" spans="1:10" ht="12.75" x14ac:dyDescent="0.2">
      <c r="A222" s="46" t="str">
        <f t="shared" si="28"/>
        <v>Tịnh xá Ngọc Pháp+Hiệp Hòa</v>
      </c>
      <c r="B222" s="46" t="str">
        <f t="shared" si="29"/>
        <v>TịnhxáNgọcPháp</v>
      </c>
      <c r="C222" s="226">
        <v>195</v>
      </c>
      <c r="D222" s="30" t="s">
        <v>418</v>
      </c>
      <c r="E222" s="33">
        <v>0.03</v>
      </c>
      <c r="F222" s="33">
        <v>0.03</v>
      </c>
      <c r="G222" s="33">
        <f t="shared" si="27"/>
        <v>0</v>
      </c>
      <c r="H222" s="31" t="s">
        <v>764</v>
      </c>
      <c r="I222" s="32" t="s">
        <v>11</v>
      </c>
      <c r="J222" s="30" t="s">
        <v>1154</v>
      </c>
    </row>
    <row r="223" spans="1:10" ht="25.5" x14ac:dyDescent="0.2">
      <c r="A223" s="46" t="str">
        <f t="shared" si="28"/>
        <v>Cơ sở Hóa An (Giáo xứ Hóa An)+Hóa An</v>
      </c>
      <c r="B223" s="46" t="str">
        <f t="shared" si="29"/>
        <v>CơsởHóaAn(GiáoxứHóaAn)</v>
      </c>
      <c r="C223" s="226">
        <v>196</v>
      </c>
      <c r="D223" s="30" t="s">
        <v>908</v>
      </c>
      <c r="E223" s="33">
        <v>0.2</v>
      </c>
      <c r="F223" s="33">
        <v>0</v>
      </c>
      <c r="G223" s="33">
        <f t="shared" si="27"/>
        <v>0.2</v>
      </c>
      <c r="H223" s="31" t="s">
        <v>909</v>
      </c>
      <c r="I223" s="32" t="s">
        <v>13</v>
      </c>
      <c r="J223" s="30" t="s">
        <v>1155</v>
      </c>
    </row>
    <row r="224" spans="1:10" ht="25.5" x14ac:dyDescent="0.2">
      <c r="A224" s="46" t="str">
        <f t="shared" si="28"/>
        <v>Chùa Long Phú+Long Bình Tân</v>
      </c>
      <c r="B224" s="46" t="str">
        <f t="shared" si="29"/>
        <v>ChùaLongPhú</v>
      </c>
      <c r="C224" s="226">
        <v>197</v>
      </c>
      <c r="D224" s="30" t="s">
        <v>421</v>
      </c>
      <c r="E224" s="33">
        <v>0.53</v>
      </c>
      <c r="F224" s="33">
        <v>0.53</v>
      </c>
      <c r="G224" s="33">
        <f t="shared" si="27"/>
        <v>0</v>
      </c>
      <c r="H224" s="31" t="s">
        <v>764</v>
      </c>
      <c r="I224" s="32" t="s">
        <v>16</v>
      </c>
      <c r="J224" s="30" t="s">
        <v>1156</v>
      </c>
    </row>
    <row r="225" spans="1:10" ht="12.75" x14ac:dyDescent="0.2">
      <c r="A225" s="46" t="str">
        <f t="shared" si="28"/>
        <v>Trường Trung cấp Phật học+Phước Tân</v>
      </c>
      <c r="B225" s="46" t="str">
        <f t="shared" si="29"/>
        <v>TrườngTrungcấpPhậthọc</v>
      </c>
      <c r="C225" s="226">
        <v>198</v>
      </c>
      <c r="D225" s="30" t="s">
        <v>422</v>
      </c>
      <c r="E225" s="33">
        <v>0.73</v>
      </c>
      <c r="F225" s="33">
        <v>0</v>
      </c>
      <c r="G225" s="33">
        <f t="shared" si="27"/>
        <v>0.73</v>
      </c>
      <c r="H225" s="31" t="s">
        <v>49</v>
      </c>
      <c r="I225" s="32" t="s">
        <v>18</v>
      </c>
      <c r="J225" s="30" t="s">
        <v>1157</v>
      </c>
    </row>
    <row r="226" spans="1:10" ht="25.5" x14ac:dyDescent="0.2">
      <c r="A226" s="46" t="str">
        <f t="shared" si="28"/>
        <v>Nhà thờ Tân Cang (Giáo xứ Tân Cang)+Phước Tân</v>
      </c>
      <c r="B226" s="46" t="str">
        <f t="shared" si="29"/>
        <v>NhàthờTânCang(GiáoxứTânCang)</v>
      </c>
      <c r="C226" s="226">
        <v>199</v>
      </c>
      <c r="D226" s="30" t="s">
        <v>423</v>
      </c>
      <c r="E226" s="33">
        <v>1.22</v>
      </c>
      <c r="F226" s="33">
        <v>1.22</v>
      </c>
      <c r="G226" s="33">
        <f t="shared" ref="G226:G236" si="30">E226-F226</f>
        <v>0</v>
      </c>
      <c r="H226" s="31" t="s">
        <v>764</v>
      </c>
      <c r="I226" s="32" t="s">
        <v>18</v>
      </c>
      <c r="J226" s="30" t="s">
        <v>1158</v>
      </c>
    </row>
    <row r="227" spans="1:10" ht="25.5" x14ac:dyDescent="0.2">
      <c r="A227" s="46" t="str">
        <f t="shared" si="28"/>
        <v>Chùa Quảng Nghiêm+Phước Tân</v>
      </c>
      <c r="B227" s="46" t="str">
        <f t="shared" si="29"/>
        <v>ChùaQuảngNghiêm</v>
      </c>
      <c r="C227" s="226">
        <v>200</v>
      </c>
      <c r="D227" s="30" t="s">
        <v>424</v>
      </c>
      <c r="E227" s="33">
        <v>0.14000000000000001</v>
      </c>
      <c r="F227" s="33">
        <v>0</v>
      </c>
      <c r="G227" s="33">
        <f t="shared" si="30"/>
        <v>0.14000000000000001</v>
      </c>
      <c r="H227" s="31" t="s">
        <v>790</v>
      </c>
      <c r="I227" s="32" t="s">
        <v>18</v>
      </c>
      <c r="J227" s="30" t="s">
        <v>1159</v>
      </c>
    </row>
    <row r="228" spans="1:10" ht="12.75" x14ac:dyDescent="0.2">
      <c r="A228" s="46" t="str">
        <f t="shared" si="28"/>
        <v>Tịnh thất Quan Âm+Phước Tân</v>
      </c>
      <c r="B228" s="46" t="str">
        <f t="shared" si="29"/>
        <v>TịnhthấtQuanÂm</v>
      </c>
      <c r="C228" s="226">
        <v>201</v>
      </c>
      <c r="D228" s="30" t="s">
        <v>425</v>
      </c>
      <c r="E228" s="33">
        <v>0.03</v>
      </c>
      <c r="F228" s="33">
        <v>0.03</v>
      </c>
      <c r="G228" s="33">
        <f t="shared" si="30"/>
        <v>0</v>
      </c>
      <c r="H228" s="31" t="s">
        <v>764</v>
      </c>
      <c r="I228" s="32" t="s">
        <v>18</v>
      </c>
      <c r="J228" s="30" t="s">
        <v>1160</v>
      </c>
    </row>
    <row r="229" spans="1:10" ht="25.5" x14ac:dyDescent="0.2">
      <c r="A229" s="46" t="str">
        <f t="shared" si="28"/>
        <v>Hội trường giáo xứ Thiên Bình (Giáo xứ Thiên Bình)+Tam Phước</v>
      </c>
      <c r="B229" s="46" t="str">
        <f t="shared" si="29"/>
        <v>HộitrườnggiáoxứThiênBình(GiáoxứThiênBình)</v>
      </c>
      <c r="C229" s="226">
        <v>202</v>
      </c>
      <c r="D229" s="30" t="s">
        <v>426</v>
      </c>
      <c r="E229" s="33">
        <v>0.46</v>
      </c>
      <c r="F229" s="33">
        <v>0</v>
      </c>
      <c r="G229" s="33">
        <f t="shared" si="30"/>
        <v>0.46</v>
      </c>
      <c r="H229" s="31" t="s">
        <v>52</v>
      </c>
      <c r="I229" s="32" t="s">
        <v>23</v>
      </c>
      <c r="J229" s="30" t="s">
        <v>1161</v>
      </c>
    </row>
    <row r="230" spans="1:10" ht="25.5" x14ac:dyDescent="0.2">
      <c r="A230" s="46" t="str">
        <f t="shared" si="28"/>
        <v>Nhà dòng giáo xứ Long Đức (Trường MG Long Đức 1)+Tam Phước</v>
      </c>
      <c r="B230" s="46" t="str">
        <f t="shared" si="29"/>
        <v>NhàdònggiáoxứLongĐức(TrườngMGLongĐức1)</v>
      </c>
      <c r="C230" s="226">
        <v>203</v>
      </c>
      <c r="D230" s="30" t="s">
        <v>427</v>
      </c>
      <c r="E230" s="33">
        <v>0.1</v>
      </c>
      <c r="F230" s="33">
        <v>0.1</v>
      </c>
      <c r="G230" s="33">
        <f t="shared" si="30"/>
        <v>0</v>
      </c>
      <c r="H230" s="31" t="s">
        <v>764</v>
      </c>
      <c r="I230" s="32" t="s">
        <v>23</v>
      </c>
      <c r="J230" s="30" t="s">
        <v>1162</v>
      </c>
    </row>
    <row r="231" spans="1:10" ht="25.5" x14ac:dyDescent="0.2">
      <c r="A231" s="46" t="str">
        <f t="shared" si="28"/>
        <v>Nhà thờ giáo xứ Đại Lộ (Giáo xứ Đại Lộ)+Tân Biên</v>
      </c>
      <c r="B231" s="46" t="str">
        <f t="shared" si="29"/>
        <v>NhàthờgiáoxứĐạiLộ(GiáoxứĐạiLộ)</v>
      </c>
      <c r="C231" s="226">
        <v>204</v>
      </c>
      <c r="D231" s="30" t="s">
        <v>428</v>
      </c>
      <c r="E231" s="33">
        <v>0.3</v>
      </c>
      <c r="F231" s="33">
        <v>0.3</v>
      </c>
      <c r="G231" s="33">
        <f t="shared" si="30"/>
        <v>0</v>
      </c>
      <c r="H231" s="31" t="s">
        <v>764</v>
      </c>
      <c r="I231" s="32" t="s">
        <v>24</v>
      </c>
      <c r="J231" s="30" t="s">
        <v>1163</v>
      </c>
    </row>
    <row r="232" spans="1:10" ht="25.5" x14ac:dyDescent="0.2">
      <c r="A232" s="46" t="str">
        <f t="shared" si="28"/>
        <v>Dòng Nữ Tu Đa Minh Thái Bình (Trường mầm non)+Tân Biên</v>
      </c>
      <c r="B232" s="46" t="str">
        <f t="shared" si="29"/>
        <v>DòngNữTuĐaMinhTháiBình(Trườngmầmnon)</v>
      </c>
      <c r="C232" s="226">
        <v>205</v>
      </c>
      <c r="D232" s="30" t="s">
        <v>429</v>
      </c>
      <c r="E232" s="33">
        <v>0.18</v>
      </c>
      <c r="F232" s="33">
        <v>0.18</v>
      </c>
      <c r="G232" s="33">
        <f t="shared" si="30"/>
        <v>0</v>
      </c>
      <c r="H232" s="31" t="s">
        <v>764</v>
      </c>
      <c r="I232" s="32" t="s">
        <v>24</v>
      </c>
      <c r="J232" s="30" t="s">
        <v>1164</v>
      </c>
    </row>
    <row r="233" spans="1:10" ht="25.5" x14ac:dyDescent="0.2">
      <c r="A233" s="46" t="str">
        <f t="shared" si="28"/>
        <v>Nhà Giáo lý Giáo xứ Bình Hải (Giáo xứ Bình Hải)+Tân Tiến</v>
      </c>
      <c r="B233" s="46" t="str">
        <f t="shared" si="29"/>
        <v>NhàGiáolýGiáoxứBìnhHải(GiáoxứBìnhHải)</v>
      </c>
      <c r="C233" s="226">
        <v>206</v>
      </c>
      <c r="D233" s="34" t="s">
        <v>430</v>
      </c>
      <c r="E233" s="33">
        <v>0.01</v>
      </c>
      <c r="F233" s="33">
        <v>0.01</v>
      </c>
      <c r="G233" s="33">
        <f t="shared" si="30"/>
        <v>0</v>
      </c>
      <c r="H233" s="31" t="s">
        <v>764</v>
      </c>
      <c r="I233" s="32" t="s">
        <v>30</v>
      </c>
      <c r="J233" s="30" t="s">
        <v>1165</v>
      </c>
    </row>
    <row r="234" spans="1:10" ht="38.25" x14ac:dyDescent="0.2">
      <c r="A234" s="46" t="str">
        <f t="shared" si="28"/>
        <v>Chùa Tịnh Châu Như Ý+Thống Nhất</v>
      </c>
      <c r="B234" s="46" t="str">
        <f t="shared" si="29"/>
        <v>ChùaTịnhChâuNhưÝ</v>
      </c>
      <c r="C234" s="226">
        <v>207</v>
      </c>
      <c r="D234" s="30" t="s">
        <v>431</v>
      </c>
      <c r="E234" s="33">
        <v>0.04</v>
      </c>
      <c r="F234" s="33">
        <v>0.01</v>
      </c>
      <c r="G234" s="33">
        <f t="shared" si="30"/>
        <v>0.03</v>
      </c>
      <c r="H234" s="31" t="s">
        <v>793</v>
      </c>
      <c r="I234" s="32" t="s">
        <v>33</v>
      </c>
      <c r="J234" s="30" t="s">
        <v>1166</v>
      </c>
    </row>
    <row r="235" spans="1:10" ht="12.75" x14ac:dyDescent="0.2">
      <c r="A235" s="46" t="str">
        <f t="shared" si="28"/>
        <v>Chùa Pháp Bửu+Thống Nhất</v>
      </c>
      <c r="B235" s="46" t="str">
        <f t="shared" si="29"/>
        <v>ChùaPhápBửu</v>
      </c>
      <c r="C235" s="226">
        <v>208</v>
      </c>
      <c r="D235" s="30" t="s">
        <v>432</v>
      </c>
      <c r="E235" s="33">
        <v>0.03</v>
      </c>
      <c r="F235" s="33">
        <v>0.03</v>
      </c>
      <c r="G235" s="33">
        <f t="shared" si="30"/>
        <v>0</v>
      </c>
      <c r="H235" s="31" t="s">
        <v>764</v>
      </c>
      <c r="I235" s="32" t="s">
        <v>33</v>
      </c>
      <c r="J235" s="30" t="s">
        <v>1167</v>
      </c>
    </row>
    <row r="236" spans="1:10" ht="12.75" x14ac:dyDescent="0.2">
      <c r="A236" s="46" t="str">
        <f t="shared" si="28"/>
        <v>Tịnh Thất Bửu Minh+Trảng Dài</v>
      </c>
      <c r="B236" s="46" t="str">
        <f t="shared" si="29"/>
        <v>TịnhThấtBửuMinh</v>
      </c>
      <c r="C236" s="226">
        <v>209</v>
      </c>
      <c r="D236" s="30" t="s">
        <v>433</v>
      </c>
      <c r="E236" s="33">
        <v>0.04</v>
      </c>
      <c r="F236" s="33">
        <v>0.04</v>
      </c>
      <c r="G236" s="33">
        <f t="shared" si="30"/>
        <v>0</v>
      </c>
      <c r="H236" s="31" t="s">
        <v>764</v>
      </c>
      <c r="I236" s="32" t="s">
        <v>34</v>
      </c>
      <c r="J236" s="30" t="s">
        <v>1168</v>
      </c>
    </row>
    <row r="237" spans="1:10" ht="25.5" x14ac:dyDescent="0.2">
      <c r="A237" s="46" t="str">
        <f t="shared" si="28"/>
        <v>Nhà Thờ Tin Lành (Chi hội Tin Lành Bên Hòa) +Trung Dũng</v>
      </c>
      <c r="B237" s="46" t="str">
        <f t="shared" si="29"/>
        <v>NhàThờTinLành(ChihộiTinLànhBênHòa)</v>
      </c>
      <c r="C237" s="226">
        <v>210</v>
      </c>
      <c r="D237" s="30" t="s">
        <v>434</v>
      </c>
      <c r="E237" s="33">
        <v>7.0000000000000007E-2</v>
      </c>
      <c r="F237" s="33">
        <v>7.0000000000000007E-2</v>
      </c>
      <c r="G237" s="33">
        <f>E237-F237</f>
        <v>0</v>
      </c>
      <c r="H237" s="31" t="s">
        <v>764</v>
      </c>
      <c r="I237" s="32" t="s">
        <v>35</v>
      </c>
      <c r="J237" s="30" t="s">
        <v>1169</v>
      </c>
    </row>
    <row r="238" spans="1:10" ht="12.75" x14ac:dyDescent="0.2">
      <c r="A238" s="46" t="str">
        <f t="shared" si="28"/>
        <v>Tịnh thất Liên Thanh+Tam Phước</v>
      </c>
      <c r="B238" s="46" t="str">
        <f t="shared" si="29"/>
        <v>TịnhthấtLiênThanh</v>
      </c>
      <c r="C238" s="226">
        <v>211</v>
      </c>
      <c r="D238" s="30" t="s">
        <v>435</v>
      </c>
      <c r="E238" s="33">
        <v>0.16</v>
      </c>
      <c r="F238" s="33">
        <v>0.16</v>
      </c>
      <c r="G238" s="33">
        <f>E238-F238</f>
        <v>0</v>
      </c>
      <c r="H238" s="31" t="s">
        <v>764</v>
      </c>
      <c r="I238" s="32" t="s">
        <v>23</v>
      </c>
      <c r="J238" s="30" t="s">
        <v>1170</v>
      </c>
    </row>
    <row r="239" spans="1:10" ht="12.75" x14ac:dyDescent="0.2">
      <c r="A239" s="46" t="str">
        <f t="shared" si="28"/>
        <v>Chùa Phước Long+Tam Phước</v>
      </c>
      <c r="B239" s="46" t="str">
        <f t="shared" si="29"/>
        <v>ChùaPhướcLong</v>
      </c>
      <c r="C239" s="226">
        <v>212</v>
      </c>
      <c r="D239" s="35" t="s">
        <v>436</v>
      </c>
      <c r="E239" s="33">
        <v>0.49</v>
      </c>
      <c r="F239" s="33">
        <v>0.49</v>
      </c>
      <c r="G239" s="33">
        <f>E239-F239</f>
        <v>0</v>
      </c>
      <c r="H239" s="31" t="s">
        <v>764</v>
      </c>
      <c r="I239" s="32" t="s">
        <v>23</v>
      </c>
      <c r="J239" s="30" t="s">
        <v>1171</v>
      </c>
    </row>
    <row r="240" spans="1:10" ht="25.5" x14ac:dyDescent="0.2">
      <c r="A240" s="46"/>
      <c r="B240" s="46"/>
      <c r="C240" s="226">
        <v>213</v>
      </c>
      <c r="D240" s="36" t="s">
        <v>437</v>
      </c>
      <c r="E240" s="248">
        <v>1.01</v>
      </c>
      <c r="F240" s="33"/>
      <c r="G240" s="33">
        <f t="shared" ref="G240:G270" si="31">E240-F240</f>
        <v>1.01</v>
      </c>
      <c r="H240" s="31" t="s">
        <v>762</v>
      </c>
      <c r="I240" s="32" t="s">
        <v>15</v>
      </c>
      <c r="J240" s="30" t="s">
        <v>1172</v>
      </c>
    </row>
    <row r="241" spans="1:10" ht="12.75" x14ac:dyDescent="0.2">
      <c r="A241" s="46"/>
      <c r="B241" s="46"/>
      <c r="C241" s="226">
        <v>214</v>
      </c>
      <c r="D241" s="36" t="s">
        <v>745</v>
      </c>
      <c r="E241" s="248">
        <v>0.05</v>
      </c>
      <c r="F241" s="248">
        <v>0.05</v>
      </c>
      <c r="G241" s="33">
        <f t="shared" si="31"/>
        <v>0</v>
      </c>
      <c r="H241" s="31"/>
      <c r="I241" s="32" t="s">
        <v>23</v>
      </c>
      <c r="J241" s="30" t="s">
        <v>1173</v>
      </c>
    </row>
    <row r="242" spans="1:10" ht="12.75" x14ac:dyDescent="0.2">
      <c r="A242" s="46"/>
      <c r="B242" s="46"/>
      <c r="C242" s="226">
        <v>215</v>
      </c>
      <c r="D242" s="36" t="s">
        <v>746</v>
      </c>
      <c r="E242" s="248">
        <v>0.17</v>
      </c>
      <c r="F242" s="248">
        <v>0.17</v>
      </c>
      <c r="G242" s="33">
        <f t="shared" si="31"/>
        <v>0</v>
      </c>
      <c r="H242" s="31"/>
      <c r="I242" s="32" t="s">
        <v>23</v>
      </c>
      <c r="J242" s="30" t="s">
        <v>1174</v>
      </c>
    </row>
    <row r="243" spans="1:10" ht="12.75" x14ac:dyDescent="0.2">
      <c r="A243" s="46"/>
      <c r="B243" s="46"/>
      <c r="C243" s="226">
        <v>216</v>
      </c>
      <c r="D243" s="36" t="s">
        <v>747</v>
      </c>
      <c r="E243" s="248">
        <v>0.34</v>
      </c>
      <c r="F243" s="248">
        <v>0.34</v>
      </c>
      <c r="G243" s="33">
        <f t="shared" si="31"/>
        <v>0</v>
      </c>
      <c r="H243" s="31"/>
      <c r="I243" s="32" t="s">
        <v>18</v>
      </c>
      <c r="J243" s="30" t="s">
        <v>1175</v>
      </c>
    </row>
    <row r="244" spans="1:10" ht="12.75" x14ac:dyDescent="0.2">
      <c r="A244" s="46"/>
      <c r="B244" s="46"/>
      <c r="C244" s="226">
        <v>217</v>
      </c>
      <c r="D244" s="36" t="s">
        <v>748</v>
      </c>
      <c r="E244" s="248">
        <v>0.04</v>
      </c>
      <c r="F244" s="248">
        <v>0.04</v>
      </c>
      <c r="G244" s="33">
        <f t="shared" si="31"/>
        <v>0</v>
      </c>
      <c r="H244" s="31"/>
      <c r="I244" s="32" t="s">
        <v>34</v>
      </c>
      <c r="J244" s="30" t="s">
        <v>1176</v>
      </c>
    </row>
    <row r="245" spans="1:10" ht="12.75" x14ac:dyDescent="0.2">
      <c r="A245" s="46"/>
      <c r="B245" s="46"/>
      <c r="C245" s="226">
        <v>218</v>
      </c>
      <c r="D245" s="36" t="s">
        <v>749</v>
      </c>
      <c r="E245" s="248">
        <v>0.14000000000000001</v>
      </c>
      <c r="F245" s="248">
        <v>0.14000000000000001</v>
      </c>
      <c r="G245" s="33">
        <f t="shared" si="31"/>
        <v>0</v>
      </c>
      <c r="H245" s="31"/>
      <c r="I245" s="32" t="s">
        <v>23</v>
      </c>
      <c r="J245" s="30" t="s">
        <v>1177</v>
      </c>
    </row>
    <row r="246" spans="1:10" ht="12.75" x14ac:dyDescent="0.2">
      <c r="A246" s="46"/>
      <c r="B246" s="46"/>
      <c r="C246" s="226">
        <v>219</v>
      </c>
      <c r="D246" s="36" t="s">
        <v>750</v>
      </c>
      <c r="E246" s="248">
        <v>0.17</v>
      </c>
      <c r="F246" s="248">
        <v>0.17</v>
      </c>
      <c r="G246" s="33">
        <f t="shared" si="31"/>
        <v>0</v>
      </c>
      <c r="H246" s="31"/>
      <c r="I246" s="32" t="s">
        <v>34</v>
      </c>
      <c r="J246" s="30" t="s">
        <v>1178</v>
      </c>
    </row>
    <row r="247" spans="1:10" ht="12.75" x14ac:dyDescent="0.2">
      <c r="A247" s="46"/>
      <c r="B247" s="46"/>
      <c r="C247" s="226">
        <v>220</v>
      </c>
      <c r="D247" s="36" t="s">
        <v>751</v>
      </c>
      <c r="E247" s="248">
        <v>0.22</v>
      </c>
      <c r="F247" s="248">
        <v>0.22</v>
      </c>
      <c r="G247" s="33">
        <f t="shared" si="31"/>
        <v>0</v>
      </c>
      <c r="H247" s="31"/>
      <c r="I247" s="32" t="s">
        <v>12</v>
      </c>
      <c r="J247" s="30" t="s">
        <v>1179</v>
      </c>
    </row>
    <row r="248" spans="1:10" ht="12.75" x14ac:dyDescent="0.2">
      <c r="A248" s="46"/>
      <c r="B248" s="46"/>
      <c r="C248" s="226">
        <v>221</v>
      </c>
      <c r="D248" s="36" t="s">
        <v>752</v>
      </c>
      <c r="E248" s="248">
        <v>0.3</v>
      </c>
      <c r="F248" s="248">
        <v>0.3</v>
      </c>
      <c r="G248" s="33">
        <f t="shared" si="31"/>
        <v>0</v>
      </c>
      <c r="H248" s="31"/>
      <c r="I248" s="32" t="s">
        <v>15</v>
      </c>
      <c r="J248" s="30" t="s">
        <v>1180</v>
      </c>
    </row>
    <row r="249" spans="1:10" ht="12.75" x14ac:dyDescent="0.2">
      <c r="A249" s="46"/>
      <c r="B249" s="46"/>
      <c r="C249" s="226">
        <v>222</v>
      </c>
      <c r="D249" s="36" t="s">
        <v>753</v>
      </c>
      <c r="E249" s="248">
        <v>0.34</v>
      </c>
      <c r="F249" s="33"/>
      <c r="G249" s="33">
        <f t="shared" si="31"/>
        <v>0.34</v>
      </c>
      <c r="H249" s="31"/>
      <c r="I249" s="32" t="s">
        <v>18</v>
      </c>
      <c r="J249" s="30" t="s">
        <v>1181</v>
      </c>
    </row>
    <row r="250" spans="1:10" ht="38.25" x14ac:dyDescent="0.2">
      <c r="A250" s="46"/>
      <c r="B250" s="46"/>
      <c r="C250" s="226">
        <v>223</v>
      </c>
      <c r="D250" s="36" t="s">
        <v>754</v>
      </c>
      <c r="E250" s="248">
        <v>0.78</v>
      </c>
      <c r="F250" s="33">
        <v>0.78</v>
      </c>
      <c r="G250" s="33">
        <f t="shared" si="31"/>
        <v>0</v>
      </c>
      <c r="H250" s="31"/>
      <c r="I250" s="32" t="s">
        <v>18</v>
      </c>
      <c r="J250" s="30" t="s">
        <v>1182</v>
      </c>
    </row>
    <row r="251" spans="1:10" ht="25.5" x14ac:dyDescent="0.2">
      <c r="A251" s="26"/>
      <c r="B251" s="46" t="str">
        <f>SUBSTITUTE(D251," ","")</f>
        <v>7.Đấtkhuvuichơi,giảitrícôngcộng</v>
      </c>
      <c r="C251" s="226" t="s">
        <v>764</v>
      </c>
      <c r="D251" s="52" t="s">
        <v>910</v>
      </c>
      <c r="E251" s="248"/>
      <c r="F251" s="33"/>
      <c r="G251" s="33">
        <f t="shared" si="31"/>
        <v>0</v>
      </c>
      <c r="H251" s="31" t="s">
        <v>764</v>
      </c>
      <c r="I251" s="32" t="s">
        <v>764</v>
      </c>
      <c r="J251" s="30"/>
    </row>
    <row r="252" spans="1:10" ht="38.25" x14ac:dyDescent="0.2">
      <c r="A252" s="26"/>
      <c r="B252" s="46" t="str">
        <f>SUBSTITUTE(D252," ","")</f>
        <v>CảitạocảnhquanxungquanhkhuvựcHồĐiềuHòa</v>
      </c>
      <c r="C252" s="226">
        <v>224</v>
      </c>
      <c r="D252" s="47" t="s">
        <v>911</v>
      </c>
      <c r="E252" s="33">
        <v>1.1000000000000001</v>
      </c>
      <c r="F252" s="33">
        <v>0</v>
      </c>
      <c r="G252" s="33">
        <f t="shared" si="31"/>
        <v>1.1000000000000001</v>
      </c>
      <c r="H252" s="31" t="s">
        <v>912</v>
      </c>
      <c r="I252" s="32" t="s">
        <v>19</v>
      </c>
      <c r="J252" s="30" t="s">
        <v>1183</v>
      </c>
    </row>
    <row r="253" spans="1:10" ht="25.5" x14ac:dyDescent="0.2">
      <c r="A253" s="26"/>
      <c r="B253" s="46"/>
      <c r="C253" s="226">
        <v>225</v>
      </c>
      <c r="D253" s="47" t="s">
        <v>289</v>
      </c>
      <c r="E253" s="33">
        <v>0.12</v>
      </c>
      <c r="F253" s="33">
        <v>0</v>
      </c>
      <c r="G253" s="33">
        <f t="shared" si="31"/>
        <v>0.12</v>
      </c>
      <c r="H253" s="31" t="s">
        <v>49</v>
      </c>
      <c r="I253" s="31" t="s">
        <v>6</v>
      </c>
      <c r="J253" s="30" t="s">
        <v>1184</v>
      </c>
    </row>
    <row r="254" spans="1:10" ht="38.25" x14ac:dyDescent="0.2">
      <c r="A254" s="26"/>
      <c r="B254" s="46"/>
      <c r="C254" s="226">
        <v>226</v>
      </c>
      <c r="D254" s="30" t="s">
        <v>291</v>
      </c>
      <c r="E254" s="33">
        <v>0.09</v>
      </c>
      <c r="F254" s="33">
        <v>0</v>
      </c>
      <c r="G254" s="33">
        <f t="shared" si="31"/>
        <v>0.09</v>
      </c>
      <c r="H254" s="31" t="s">
        <v>913</v>
      </c>
      <c r="I254" s="32" t="s">
        <v>30</v>
      </c>
      <c r="J254" s="30" t="s">
        <v>1185</v>
      </c>
    </row>
    <row r="255" spans="1:10" ht="76.5" x14ac:dyDescent="0.2">
      <c r="A255" s="26"/>
      <c r="B255" s="46"/>
      <c r="C255" s="226">
        <v>227</v>
      </c>
      <c r="D255" s="35" t="s">
        <v>914</v>
      </c>
      <c r="E255" s="33">
        <v>2.06</v>
      </c>
      <c r="F255" s="33">
        <v>0</v>
      </c>
      <c r="G255" s="33">
        <f t="shared" si="31"/>
        <v>2.06</v>
      </c>
      <c r="H255" s="31" t="s">
        <v>915</v>
      </c>
      <c r="I255" s="32" t="s">
        <v>10</v>
      </c>
      <c r="J255" s="30" t="s">
        <v>1186</v>
      </c>
    </row>
    <row r="256" spans="1:10" ht="12.75" x14ac:dyDescent="0.2">
      <c r="A256" s="26"/>
      <c r="B256" s="46" t="str">
        <f t="shared" ref="B256:B268" si="32">SUBSTITUTE(D256," ","")</f>
        <v>8.Đấtcơsởtínngưỡng</v>
      </c>
      <c r="C256" s="226" t="s">
        <v>764</v>
      </c>
      <c r="D256" s="41" t="s">
        <v>916</v>
      </c>
      <c r="E256" s="248"/>
      <c r="F256" s="33"/>
      <c r="G256" s="33">
        <f t="shared" si="31"/>
        <v>0</v>
      </c>
      <c r="H256" s="31" t="s">
        <v>764</v>
      </c>
      <c r="I256" s="32" t="s">
        <v>764</v>
      </c>
      <c r="J256" s="30"/>
    </row>
    <row r="257" spans="1:10" ht="63.75" x14ac:dyDescent="0.2">
      <c r="A257" s="26"/>
      <c r="B257" s="46" t="str">
        <f t="shared" si="32"/>
        <v>Nhàtừđường</v>
      </c>
      <c r="C257" s="226">
        <v>228</v>
      </c>
      <c r="D257" s="34" t="s">
        <v>445</v>
      </c>
      <c r="E257" s="33">
        <v>1.6</v>
      </c>
      <c r="F257" s="33">
        <v>0</v>
      </c>
      <c r="G257" s="33">
        <f t="shared" si="31"/>
        <v>1.6</v>
      </c>
      <c r="H257" s="31" t="s">
        <v>862</v>
      </c>
      <c r="I257" s="32" t="s">
        <v>10</v>
      </c>
      <c r="J257" s="30" t="s">
        <v>1187</v>
      </c>
    </row>
    <row r="258" spans="1:10" ht="12.75" x14ac:dyDescent="0.2">
      <c r="A258" s="26"/>
      <c r="B258" s="46" t="str">
        <f t="shared" si="32"/>
        <v>9.Cáckhuđấtđấugiá</v>
      </c>
      <c r="C258" s="226" t="s">
        <v>764</v>
      </c>
      <c r="D258" s="41" t="s">
        <v>917</v>
      </c>
      <c r="E258" s="248"/>
      <c r="F258" s="33"/>
      <c r="G258" s="33">
        <f t="shared" si="31"/>
        <v>0</v>
      </c>
      <c r="H258" s="31" t="s">
        <v>764</v>
      </c>
      <c r="I258" s="32" t="s">
        <v>764</v>
      </c>
      <c r="J258" s="30"/>
    </row>
    <row r="259" spans="1:10" ht="12.75" x14ac:dyDescent="0.2">
      <c r="A259" s="26"/>
      <c r="B259" s="46" t="str">
        <f t="shared" si="32"/>
        <v>Khuđấtsố5(Tờ9thửa153)</v>
      </c>
      <c r="C259" s="226">
        <v>229</v>
      </c>
      <c r="D259" s="30" t="s">
        <v>292</v>
      </c>
      <c r="E259" s="248">
        <v>0.53</v>
      </c>
      <c r="F259" s="33">
        <v>0</v>
      </c>
      <c r="G259" s="33">
        <f t="shared" si="31"/>
        <v>0.53</v>
      </c>
      <c r="H259" s="31" t="s">
        <v>63</v>
      </c>
      <c r="I259" s="31" t="s">
        <v>9</v>
      </c>
      <c r="J259" s="30" t="s">
        <v>1188</v>
      </c>
    </row>
    <row r="260" spans="1:10" ht="12.75" x14ac:dyDescent="0.2">
      <c r="A260" s="26"/>
      <c r="B260" s="46" t="str">
        <f t="shared" si="32"/>
        <v>Khuđấtsố1(tờ33thửa217)</v>
      </c>
      <c r="C260" s="226">
        <v>230</v>
      </c>
      <c r="D260" s="34" t="s">
        <v>293</v>
      </c>
      <c r="E260" s="248">
        <v>0.26</v>
      </c>
      <c r="F260" s="33">
        <v>0</v>
      </c>
      <c r="G260" s="33">
        <f t="shared" si="31"/>
        <v>0.26</v>
      </c>
      <c r="H260" s="31" t="s">
        <v>63</v>
      </c>
      <c r="I260" s="31" t="s">
        <v>7</v>
      </c>
      <c r="J260" s="30" t="s">
        <v>1189</v>
      </c>
    </row>
    <row r="261" spans="1:10" ht="12.75" x14ac:dyDescent="0.2">
      <c r="A261" s="26"/>
      <c r="B261" s="46" t="str">
        <f t="shared" si="32"/>
        <v>Khuđấtsố20(Tờ22thửa19)</v>
      </c>
      <c r="C261" s="226">
        <v>231</v>
      </c>
      <c r="D261" s="40" t="s">
        <v>294</v>
      </c>
      <c r="E261" s="33">
        <v>0.74</v>
      </c>
      <c r="F261" s="33">
        <v>0</v>
      </c>
      <c r="G261" s="33">
        <f t="shared" si="31"/>
        <v>0.74</v>
      </c>
      <c r="H261" s="31" t="s">
        <v>88</v>
      </c>
      <c r="I261" s="32" t="s">
        <v>26</v>
      </c>
      <c r="J261" s="30" t="s">
        <v>1190</v>
      </c>
    </row>
    <row r="262" spans="1:10" ht="12.75" x14ac:dyDescent="0.2">
      <c r="A262" s="26"/>
      <c r="B262" s="46" t="str">
        <f t="shared" si="32"/>
        <v>Khuđấtsố25(Tờ13thửa31)</v>
      </c>
      <c r="C262" s="226">
        <v>232</v>
      </c>
      <c r="D262" s="34" t="s">
        <v>295</v>
      </c>
      <c r="E262" s="33">
        <v>7.0000000000000007E-2</v>
      </c>
      <c r="F262" s="33">
        <v>0</v>
      </c>
      <c r="G262" s="33">
        <f t="shared" si="31"/>
        <v>7.0000000000000007E-2</v>
      </c>
      <c r="H262" s="31" t="s">
        <v>49</v>
      </c>
      <c r="I262" s="32" t="s">
        <v>20</v>
      </c>
      <c r="J262" s="30" t="s">
        <v>1191</v>
      </c>
    </row>
    <row r="263" spans="1:10" ht="12.75" x14ac:dyDescent="0.2">
      <c r="A263" s="26"/>
      <c r="B263" s="46" t="str">
        <f t="shared" si="32"/>
        <v>Khuđấtsố23(Tờ25thửa7)</v>
      </c>
      <c r="C263" s="226">
        <v>233</v>
      </c>
      <c r="D263" s="51" t="s">
        <v>296</v>
      </c>
      <c r="E263" s="33">
        <v>0.28000000000000003</v>
      </c>
      <c r="F263" s="33">
        <v>0</v>
      </c>
      <c r="G263" s="33">
        <f t="shared" si="31"/>
        <v>0.28000000000000003</v>
      </c>
      <c r="H263" s="31" t="s">
        <v>107</v>
      </c>
      <c r="I263" s="32" t="s">
        <v>20</v>
      </c>
      <c r="J263" s="30" t="s">
        <v>1192</v>
      </c>
    </row>
    <row r="264" spans="1:10" ht="25.5" x14ac:dyDescent="0.2">
      <c r="A264" s="26"/>
      <c r="B264" s="46" t="str">
        <f t="shared" si="32"/>
        <v>Khuđấtsố30(vịtríTrườngTHTânPhongAmởrộng)</v>
      </c>
      <c r="C264" s="226">
        <v>234</v>
      </c>
      <c r="D264" s="51" t="s">
        <v>297</v>
      </c>
      <c r="E264" s="33">
        <v>0.31</v>
      </c>
      <c r="F264" s="33">
        <v>0</v>
      </c>
      <c r="G264" s="33">
        <f t="shared" si="31"/>
        <v>0.31</v>
      </c>
      <c r="H264" s="31" t="s">
        <v>49</v>
      </c>
      <c r="I264" s="31" t="s">
        <v>29</v>
      </c>
      <c r="J264" s="30" t="s">
        <v>1193</v>
      </c>
    </row>
    <row r="265" spans="1:10" ht="38.25" x14ac:dyDescent="0.2">
      <c r="A265" s="26"/>
      <c r="B265" s="46" t="str">
        <f t="shared" si="32"/>
        <v>Khuđấtsố72(KhuđấtBệnhviệnĐaKhoaĐồngNai(KhuBVTrungcao-CS2))</v>
      </c>
      <c r="C265" s="226">
        <v>235</v>
      </c>
      <c r="D265" s="34" t="s">
        <v>298</v>
      </c>
      <c r="E265" s="33">
        <v>0.32</v>
      </c>
      <c r="F265" s="33">
        <v>0</v>
      </c>
      <c r="G265" s="33">
        <f t="shared" si="31"/>
        <v>0.32</v>
      </c>
      <c r="H265" s="31" t="s">
        <v>105</v>
      </c>
      <c r="I265" s="32" t="s">
        <v>20</v>
      </c>
      <c r="J265" s="30" t="s">
        <v>1247</v>
      </c>
    </row>
    <row r="266" spans="1:10" ht="25.5" x14ac:dyDescent="0.2">
      <c r="A266" s="26"/>
      <c r="B266" s="46" t="str">
        <f t="shared" si="32"/>
        <v>Khuđấtsố71(KhuđấtcủaBanbảovệsứckhỏecánbộ)</v>
      </c>
      <c r="C266" s="226">
        <v>236</v>
      </c>
      <c r="D266" s="34" t="s">
        <v>299</v>
      </c>
      <c r="E266" s="33">
        <v>0.19</v>
      </c>
      <c r="F266" s="33">
        <v>0</v>
      </c>
      <c r="G266" s="33">
        <f t="shared" si="31"/>
        <v>0.19</v>
      </c>
      <c r="H266" s="31" t="s">
        <v>105</v>
      </c>
      <c r="I266" s="32" t="s">
        <v>20</v>
      </c>
      <c r="J266" s="30" t="s">
        <v>1194</v>
      </c>
    </row>
    <row r="267" spans="1:10" ht="12.75" x14ac:dyDescent="0.2">
      <c r="A267" s="46" t="str">
        <f>D267&amp;"+"&amp;I267</f>
        <v>Khu đất tờ 60 thửa 41+Tân Biên</v>
      </c>
      <c r="B267" s="46" t="str">
        <f t="shared" si="32"/>
        <v>Khuđấttờ60thửa41</v>
      </c>
      <c r="C267" s="226">
        <v>237</v>
      </c>
      <c r="D267" s="35" t="s">
        <v>300</v>
      </c>
      <c r="E267" s="33">
        <v>0.01</v>
      </c>
      <c r="F267" s="33">
        <v>0</v>
      </c>
      <c r="G267" s="33">
        <f t="shared" si="31"/>
        <v>0.01</v>
      </c>
      <c r="H267" s="31" t="s">
        <v>146</v>
      </c>
      <c r="I267" s="32" t="s">
        <v>24</v>
      </c>
      <c r="J267" s="30" t="s">
        <v>1195</v>
      </c>
    </row>
    <row r="268" spans="1:10" ht="12.75" x14ac:dyDescent="0.2">
      <c r="A268" s="26"/>
      <c r="B268" s="46" t="str">
        <f t="shared" si="32"/>
        <v>Khuđấtsố8(tờ11thửa137)</v>
      </c>
      <c r="C268" s="226">
        <v>238</v>
      </c>
      <c r="D268" s="35" t="s">
        <v>301</v>
      </c>
      <c r="E268" s="33">
        <v>0.18</v>
      </c>
      <c r="F268" s="33"/>
      <c r="G268" s="33">
        <f t="shared" si="31"/>
        <v>0.18</v>
      </c>
      <c r="H268" s="31" t="s">
        <v>146</v>
      </c>
      <c r="I268" s="42" t="s">
        <v>10</v>
      </c>
      <c r="J268" s="30" t="s">
        <v>1248</v>
      </c>
    </row>
    <row r="269" spans="1:10" ht="12.75" x14ac:dyDescent="0.2">
      <c r="A269" s="26"/>
      <c r="B269" s="46"/>
      <c r="C269" s="226">
        <v>239</v>
      </c>
      <c r="D269" s="34" t="s">
        <v>302</v>
      </c>
      <c r="E269" s="152">
        <v>0.01</v>
      </c>
      <c r="F269" s="33"/>
      <c r="G269" s="33">
        <f t="shared" si="31"/>
        <v>0.01</v>
      </c>
      <c r="H269" s="31" t="s">
        <v>146</v>
      </c>
      <c r="I269" s="31" t="s">
        <v>21</v>
      </c>
      <c r="J269" s="30" t="s">
        <v>1196</v>
      </c>
    </row>
    <row r="270" spans="1:10" ht="51" x14ac:dyDescent="0.2">
      <c r="A270" s="26"/>
      <c r="B270" s="46"/>
      <c r="C270" s="226">
        <v>240</v>
      </c>
      <c r="D270" s="34" t="s">
        <v>918</v>
      </c>
      <c r="E270" s="152">
        <v>0.64</v>
      </c>
      <c r="F270" s="33"/>
      <c r="G270" s="33">
        <f t="shared" si="31"/>
        <v>0.64</v>
      </c>
      <c r="H270" s="31" t="s">
        <v>88</v>
      </c>
      <c r="I270" s="31" t="s">
        <v>21</v>
      </c>
      <c r="J270" s="30" t="s">
        <v>1197</v>
      </c>
    </row>
    <row r="271" spans="1:10" ht="25.5" x14ac:dyDescent="0.2">
      <c r="A271" s="26"/>
      <c r="B271" s="46" t="str">
        <f>SUBSTITUTE(D271," ","")</f>
        <v>10.Đấtsông,suối,ngòi,kênh,rạch</v>
      </c>
      <c r="C271" s="226" t="s">
        <v>764</v>
      </c>
      <c r="D271" s="155" t="s">
        <v>919</v>
      </c>
      <c r="E271" s="248"/>
      <c r="F271" s="33"/>
      <c r="G271" s="33"/>
      <c r="H271" s="31" t="s">
        <v>764</v>
      </c>
      <c r="I271" s="32"/>
      <c r="J271" s="30"/>
    </row>
    <row r="272" spans="1:10" ht="165.75" x14ac:dyDescent="0.2">
      <c r="A272" s="46" t="str">
        <f>D272&amp;"+"&amp;I272</f>
        <v>Dự án chống ngập úng khu vực Suối Chùa, suối Bà Lúa và Suối Cầu Quan+Long Bình, Long Bình Tân, An Hòa, An Bình, Phước Tân</v>
      </c>
      <c r="B272" s="46" t="str">
        <f>SUBSTITUTE(D272," ","")</f>
        <v>DựánchốngngậpúngkhuvựcSuốiChùa,suốiBàLúavàSuốiCầuQuan</v>
      </c>
      <c r="C272" s="226">
        <v>241</v>
      </c>
      <c r="D272" s="39" t="s">
        <v>328</v>
      </c>
      <c r="E272" s="33">
        <v>15.2</v>
      </c>
      <c r="F272" s="33">
        <v>0</v>
      </c>
      <c r="G272" s="33">
        <f>E272-F272</f>
        <v>15.2</v>
      </c>
      <c r="H272" s="31" t="s">
        <v>920</v>
      </c>
      <c r="I272" s="31" t="s">
        <v>329</v>
      </c>
      <c r="J272" s="30" t="s">
        <v>1077</v>
      </c>
    </row>
    <row r="273" spans="1:10" ht="63.75" x14ac:dyDescent="0.2">
      <c r="A273" s="26"/>
      <c r="B273" s="46" t="str">
        <f>SUBSTITUTE(D273," ","")</f>
        <v>NạovétsuốiSănMáuđoạnđầucủanhánhsuốichính(xuấtpháttừphườngTânHòa)đếncầuXómMai</v>
      </c>
      <c r="C273" s="226">
        <v>242</v>
      </c>
      <c r="D273" s="36" t="s">
        <v>326</v>
      </c>
      <c r="E273" s="248">
        <v>13.75</v>
      </c>
      <c r="F273" s="33"/>
      <c r="G273" s="33">
        <f>E273-F273</f>
        <v>13.75</v>
      </c>
      <c r="H273" s="31" t="s">
        <v>921</v>
      </c>
      <c r="I273" s="53" t="s">
        <v>327</v>
      </c>
      <c r="J273" s="30" t="s">
        <v>1064</v>
      </c>
    </row>
    <row r="274" spans="1:10" ht="40.5" customHeight="1" x14ac:dyDescent="0.2">
      <c r="A274" s="45"/>
      <c r="B274" s="45"/>
      <c r="C274" s="226"/>
      <c r="D274" s="41" t="s">
        <v>922</v>
      </c>
      <c r="E274" s="248"/>
      <c r="F274" s="248"/>
      <c r="G274" s="248"/>
      <c r="H274" s="31" t="s">
        <v>764</v>
      </c>
      <c r="I274" s="32"/>
      <c r="J274" s="30"/>
    </row>
    <row r="275" spans="1:10" ht="12.75" x14ac:dyDescent="0.2">
      <c r="A275" s="46" t="str">
        <f t="shared" ref="A275:A282" si="33">D275&amp;"+"&amp;I275</f>
        <v>* Đất quốc phòng bàn giao+</v>
      </c>
      <c r="B275" s="46" t="str">
        <f>SUBSTITUTE(D275," ","")</f>
        <v>*Đấtquốcphòngbàngiao</v>
      </c>
      <c r="C275" s="226" t="s">
        <v>764</v>
      </c>
      <c r="D275" s="52" t="s">
        <v>923</v>
      </c>
      <c r="E275" s="33"/>
      <c r="F275" s="33"/>
      <c r="G275" s="33">
        <f>E275-F275</f>
        <v>0</v>
      </c>
      <c r="H275" s="31" t="s">
        <v>764</v>
      </c>
      <c r="I275" s="32" t="s">
        <v>764</v>
      </c>
      <c r="J275" s="30"/>
    </row>
    <row r="276" spans="1:10" ht="25.5" x14ac:dyDescent="0.2">
      <c r="A276" s="46" t="str">
        <f t="shared" si="33"/>
        <v>Nhà ở xã hội cho cán bộ, chiến sỹ LLVT QK7+Trảng Dài, Tân Phong</v>
      </c>
      <c r="B276" s="46" t="str">
        <f>SUBSTITUTE(D276," ","")</f>
        <v>Nhàởxãhộichocánbộ,chiếnsỹLLVTQK7</v>
      </c>
      <c r="C276" s="226">
        <v>243</v>
      </c>
      <c r="D276" s="30" t="s">
        <v>448</v>
      </c>
      <c r="E276" s="33">
        <v>4.3499999999999996</v>
      </c>
      <c r="F276" s="33">
        <v>0</v>
      </c>
      <c r="G276" s="33">
        <f>E276-F276</f>
        <v>4.3499999999999996</v>
      </c>
      <c r="H276" s="31" t="s">
        <v>49</v>
      </c>
      <c r="I276" s="32" t="s">
        <v>449</v>
      </c>
      <c r="J276" s="30" t="s">
        <v>1198</v>
      </c>
    </row>
    <row r="277" spans="1:10" ht="12.75" x14ac:dyDescent="0.2">
      <c r="A277" s="46" t="str">
        <f t="shared" si="33"/>
        <v>1. Đất thương mại dịch vụ+</v>
      </c>
      <c r="B277" s="46" t="str">
        <f t="shared" ref="B277:B282" si="34">SUBSTITUTE(D277," ","")</f>
        <v>1.Đấtthươngmạidịchvụ</v>
      </c>
      <c r="C277" s="226" t="s">
        <v>764</v>
      </c>
      <c r="D277" s="52" t="s">
        <v>924</v>
      </c>
      <c r="E277" s="33"/>
      <c r="F277" s="33"/>
      <c r="G277" s="33"/>
      <c r="H277" s="31" t="s">
        <v>764</v>
      </c>
      <c r="I277" s="32" t="s">
        <v>764</v>
      </c>
      <c r="J277" s="30"/>
    </row>
    <row r="278" spans="1:10" ht="25.5" x14ac:dyDescent="0.2">
      <c r="A278" s="46" t="str">
        <f t="shared" si="33"/>
        <v>Khu đô thị du lịch sinh thái Sơn Tiên+An Hòa</v>
      </c>
      <c r="B278" s="46" t="str">
        <f t="shared" si="34"/>
        <v>KhuđôthịdulịchsinhtháiSơnTiên</v>
      </c>
      <c r="C278" s="226">
        <v>244</v>
      </c>
      <c r="D278" s="34" t="s">
        <v>193</v>
      </c>
      <c r="E278" s="33">
        <v>179.5</v>
      </c>
      <c r="F278" s="33">
        <v>179.5</v>
      </c>
      <c r="G278" s="33">
        <f t="shared" ref="G278:G299" si="35">E278-F278</f>
        <v>0</v>
      </c>
      <c r="H278" s="31" t="s">
        <v>764</v>
      </c>
      <c r="I278" s="31" t="s">
        <v>7</v>
      </c>
      <c r="J278" s="30" t="s">
        <v>1249</v>
      </c>
    </row>
    <row r="279" spans="1:10" ht="25.5" x14ac:dyDescent="0.2">
      <c r="A279" s="46" t="str">
        <f t="shared" si="33"/>
        <v>Khu trung tâm thương mại dịch vụ và nhà ở của KCN AMATA+Long Bình</v>
      </c>
      <c r="B279" s="46" t="str">
        <f t="shared" si="34"/>
        <v>KhutrungtâmthươngmạidịchvụvànhàởcủaKCNAMATA</v>
      </c>
      <c r="C279" s="226">
        <v>245</v>
      </c>
      <c r="D279" s="30" t="s">
        <v>194</v>
      </c>
      <c r="E279" s="33">
        <v>2.17</v>
      </c>
      <c r="F279" s="33">
        <v>2.17</v>
      </c>
      <c r="G279" s="33">
        <f t="shared" si="35"/>
        <v>0</v>
      </c>
      <c r="H279" s="31" t="s">
        <v>764</v>
      </c>
      <c r="I279" s="32" t="s">
        <v>15</v>
      </c>
      <c r="J279" s="30" t="s">
        <v>1199</v>
      </c>
    </row>
    <row r="280" spans="1:10" ht="38.25" x14ac:dyDescent="0.2">
      <c r="A280" s="46" t="str">
        <f t="shared" si="33"/>
        <v>Khu trưng bày sản phẩm và kho hàng (Cty TNHH SX Thương Mại Tiến Lộc)+Tam Phước</v>
      </c>
      <c r="B280" s="46" t="str">
        <f t="shared" si="34"/>
        <v>Khutrưngbàysảnphẩmvàkhohàng(CtyTNHHSXThươngMạiTiếnLộc)</v>
      </c>
      <c r="C280" s="226">
        <v>246</v>
      </c>
      <c r="D280" s="30" t="s">
        <v>405</v>
      </c>
      <c r="E280" s="33">
        <v>0.75</v>
      </c>
      <c r="F280" s="33">
        <v>0</v>
      </c>
      <c r="G280" s="33">
        <f t="shared" si="35"/>
        <v>0.75</v>
      </c>
      <c r="H280" s="31" t="s">
        <v>762</v>
      </c>
      <c r="I280" s="32" t="s">
        <v>23</v>
      </c>
      <c r="J280" s="30" t="s">
        <v>1200</v>
      </c>
    </row>
    <row r="281" spans="1:10" ht="25.5" x14ac:dyDescent="0.2">
      <c r="A281" s="46" t="str">
        <f t="shared" si="33"/>
        <v>Trạm kinh doanh xăng dầu Phong Truyền 3+Phước Tân</v>
      </c>
      <c r="B281" s="46" t="str">
        <f t="shared" si="34"/>
        <v>TrạmkinhdoanhxăngdầuPhongTruyền3</v>
      </c>
      <c r="C281" s="226">
        <v>247</v>
      </c>
      <c r="D281" s="30" t="s">
        <v>361</v>
      </c>
      <c r="E281" s="33">
        <v>0.13</v>
      </c>
      <c r="F281" s="33">
        <v>0</v>
      </c>
      <c r="G281" s="33">
        <f t="shared" si="35"/>
        <v>0.13</v>
      </c>
      <c r="H281" s="31" t="s">
        <v>52</v>
      </c>
      <c r="I281" s="32" t="s">
        <v>18</v>
      </c>
      <c r="J281" s="30" t="s">
        <v>1201</v>
      </c>
    </row>
    <row r="282" spans="1:10" ht="12.75" x14ac:dyDescent="0.2">
      <c r="A282" s="46" t="str">
        <f t="shared" si="33"/>
        <v>Trụ sở Ngân hàng TMCP Sài Gòn+Thống Nhất</v>
      </c>
      <c r="B282" s="46" t="str">
        <f t="shared" si="34"/>
        <v>TrụsởNgânhàngTMCPSàiGòn</v>
      </c>
      <c r="C282" s="226">
        <v>248</v>
      </c>
      <c r="D282" s="35" t="s">
        <v>450</v>
      </c>
      <c r="E282" s="33">
        <v>0.03</v>
      </c>
      <c r="F282" s="33">
        <v>0.03</v>
      </c>
      <c r="G282" s="33">
        <f t="shared" si="35"/>
        <v>0</v>
      </c>
      <c r="H282" s="31" t="s">
        <v>764</v>
      </c>
      <c r="I282" s="32" t="s">
        <v>33</v>
      </c>
      <c r="J282" s="30" t="s">
        <v>1202</v>
      </c>
    </row>
    <row r="283" spans="1:10" ht="12.75" x14ac:dyDescent="0.2">
      <c r="A283" s="46"/>
      <c r="B283" s="46"/>
      <c r="C283" s="226">
        <v>249</v>
      </c>
      <c r="D283" s="35" t="s">
        <v>362</v>
      </c>
      <c r="E283" s="33">
        <v>0.72</v>
      </c>
      <c r="F283" s="33"/>
      <c r="G283" s="33">
        <f t="shared" si="35"/>
        <v>0.72</v>
      </c>
      <c r="H283" s="31" t="s">
        <v>49</v>
      </c>
      <c r="I283" s="42" t="s">
        <v>30</v>
      </c>
      <c r="J283" s="30" t="s">
        <v>1203</v>
      </c>
    </row>
    <row r="284" spans="1:10" ht="25.5" x14ac:dyDescent="0.2">
      <c r="A284" s="26"/>
      <c r="B284" s="46" t="str">
        <f t="shared" ref="B284:B302" si="36">SUBSTITUTE(D284," ","")</f>
        <v>Trạmxăngdầuvàxưởngsửachữacácloạixecơgiới</v>
      </c>
      <c r="C284" s="226">
        <v>250</v>
      </c>
      <c r="D284" s="36" t="s">
        <v>640</v>
      </c>
      <c r="E284" s="33">
        <v>1.27</v>
      </c>
      <c r="F284" s="33"/>
      <c r="G284" s="33">
        <f t="shared" si="35"/>
        <v>1.27</v>
      </c>
      <c r="H284" s="31" t="s">
        <v>52</v>
      </c>
      <c r="I284" s="32" t="s">
        <v>18</v>
      </c>
      <c r="J284" s="30" t="s">
        <v>1204</v>
      </c>
    </row>
    <row r="285" spans="1:10" ht="38.25" x14ac:dyDescent="0.2">
      <c r="A285" s="46" t="str">
        <f>D285&amp;"+"&amp;I285</f>
        <v>Khu đô thị, sân golf, thể thao và du lịch sinh thái Long Thành (Cty Golf Long Thành)+Phước Tân</v>
      </c>
      <c r="B285" s="46" t="str">
        <f>SUBSTITUTE(D285," ","")</f>
        <v>Khuđôthị,sângolf,thểthaovàdulịchsinhtháiLongThành(CtyGolfLongThành)</v>
      </c>
      <c r="C285" s="226">
        <v>251</v>
      </c>
      <c r="D285" s="34" t="s">
        <v>263</v>
      </c>
      <c r="E285" s="33">
        <v>3.34</v>
      </c>
      <c r="F285" s="33">
        <v>3.34</v>
      </c>
      <c r="G285" s="33">
        <f>E285-F285</f>
        <v>0</v>
      </c>
      <c r="H285" s="31" t="s">
        <v>764</v>
      </c>
      <c r="I285" s="32" t="s">
        <v>18</v>
      </c>
      <c r="J285" s="30" t="s">
        <v>1250</v>
      </c>
    </row>
    <row r="286" spans="1:10" ht="25.5" x14ac:dyDescent="0.2">
      <c r="A286" s="46" t="str">
        <f>D286&amp;"+"&amp;I286</f>
        <v>2. Đất cơ sở sản xuất phi nông nghiệp+</v>
      </c>
      <c r="B286" s="46" t="str">
        <f t="shared" si="36"/>
        <v>2.Đấtcơsởsảnxuấtphinôngnghiệp</v>
      </c>
      <c r="C286" s="226" t="s">
        <v>764</v>
      </c>
      <c r="D286" s="41" t="s">
        <v>925</v>
      </c>
      <c r="E286" s="33"/>
      <c r="F286" s="33"/>
      <c r="G286" s="33">
        <f t="shared" si="35"/>
        <v>0</v>
      </c>
      <c r="H286" s="31" t="s">
        <v>764</v>
      </c>
      <c r="I286" s="32" t="s">
        <v>764</v>
      </c>
      <c r="J286" s="30"/>
    </row>
    <row r="287" spans="1:10" ht="38.25" x14ac:dyDescent="0.2">
      <c r="A287" s="46" t="str">
        <f>D287&amp;"+"&amp;I287</f>
        <v>Nhà máy gạch TUYNEL (Liên hiệp HTX Dịch vụ Nông nghiệp tổng hợp Đồng Nai)+Phước Tân</v>
      </c>
      <c r="B287" s="46" t="str">
        <f t="shared" si="36"/>
        <v>NhàmáygạchTUYNEL(LiênhiệpHTXDịchvụNôngnghiệptổnghợpĐồngNai)</v>
      </c>
      <c r="C287" s="226">
        <v>252</v>
      </c>
      <c r="D287" s="34" t="s">
        <v>196</v>
      </c>
      <c r="E287" s="33">
        <v>1.2</v>
      </c>
      <c r="F287" s="33">
        <v>0</v>
      </c>
      <c r="G287" s="33">
        <f t="shared" si="35"/>
        <v>1.2</v>
      </c>
      <c r="H287" s="31" t="s">
        <v>926</v>
      </c>
      <c r="I287" s="32" t="s">
        <v>18</v>
      </c>
      <c r="J287" s="30" t="s">
        <v>1205</v>
      </c>
    </row>
    <row r="288" spans="1:10" ht="51" x14ac:dyDescent="0.2">
      <c r="A288" s="46" t="str">
        <f>D288&amp;"+"&amp;I288</f>
        <v>Đầu tư xây dựng mở rộng nhà máy sản xuất phụ tùng ô tô, xe máy tại xã Tam Phước (Công ty Tiến Lộc)+Tam Phước</v>
      </c>
      <c r="B288" s="46" t="str">
        <f t="shared" si="36"/>
        <v>Đầutưxâydựngmởrộngnhàmáysảnxuấtphụtùngôtô,xemáytạixãTamPhước(CôngtyTiếnLộc)</v>
      </c>
      <c r="C288" s="226">
        <v>253</v>
      </c>
      <c r="D288" s="34" t="s">
        <v>197</v>
      </c>
      <c r="E288" s="33">
        <v>5.19</v>
      </c>
      <c r="F288" s="33">
        <v>0</v>
      </c>
      <c r="G288" s="33">
        <v>5.19</v>
      </c>
      <c r="H288" s="31" t="s">
        <v>927</v>
      </c>
      <c r="I288" s="32" t="s">
        <v>23</v>
      </c>
      <c r="J288" s="30" t="s">
        <v>1206</v>
      </c>
    </row>
    <row r="289" spans="1:10" ht="25.5" x14ac:dyDescent="0.2">
      <c r="A289" s="46"/>
      <c r="B289" s="46" t="str">
        <f t="shared" si="36"/>
        <v>3.Đấtsảnxuấtvậtliệuxâydựng,làmđồgốm</v>
      </c>
      <c r="C289" s="226" t="s">
        <v>764</v>
      </c>
      <c r="D289" s="52" t="s">
        <v>928</v>
      </c>
      <c r="E289" s="33"/>
      <c r="F289" s="33"/>
      <c r="G289" s="33">
        <f t="shared" si="35"/>
        <v>0</v>
      </c>
      <c r="H289" s="31" t="s">
        <v>764</v>
      </c>
      <c r="I289" s="31" t="s">
        <v>764</v>
      </c>
      <c r="J289" s="30"/>
    </row>
    <row r="290" spans="1:10" ht="63.75" x14ac:dyDescent="0.2">
      <c r="A290" s="46"/>
      <c r="B290" s="46" t="str">
        <f t="shared" si="36"/>
        <v>KhaithácchếbiếnĐáxâydựngMỏđáTânCang9</v>
      </c>
      <c r="C290" s="226">
        <v>254</v>
      </c>
      <c r="D290" s="30" t="s">
        <v>283</v>
      </c>
      <c r="E290" s="33">
        <v>15.1</v>
      </c>
      <c r="F290" s="33">
        <v>0</v>
      </c>
      <c r="G290" s="33">
        <f t="shared" si="35"/>
        <v>15.1</v>
      </c>
      <c r="H290" s="31" t="s">
        <v>929</v>
      </c>
      <c r="I290" s="32" t="s">
        <v>23</v>
      </c>
      <c r="J290" s="30" t="s">
        <v>1251</v>
      </c>
    </row>
    <row r="291" spans="1:10" ht="25.5" x14ac:dyDescent="0.2">
      <c r="A291" s="46"/>
      <c r="B291" s="46" t="str">
        <f t="shared" si="36"/>
        <v>MỏđáxâydựngTânCang1-PhướcTân</v>
      </c>
      <c r="C291" s="226">
        <v>255</v>
      </c>
      <c r="D291" s="30" t="s">
        <v>346</v>
      </c>
      <c r="E291" s="33">
        <v>5.87</v>
      </c>
      <c r="F291" s="33">
        <v>5.87</v>
      </c>
      <c r="G291" s="33">
        <f t="shared" si="35"/>
        <v>0</v>
      </c>
      <c r="H291" s="31" t="s">
        <v>764</v>
      </c>
      <c r="I291" s="32" t="s">
        <v>18</v>
      </c>
      <c r="J291" s="30" t="s">
        <v>1208</v>
      </c>
    </row>
    <row r="292" spans="1:10" ht="25.5" x14ac:dyDescent="0.2">
      <c r="A292" s="46"/>
      <c r="B292" s="46" t="str">
        <f t="shared" si="36"/>
        <v>MỏđáxâydựngTânCang2mởrộng-PhướcTân(BH.Đ2-3)</v>
      </c>
      <c r="C292" s="226">
        <v>256</v>
      </c>
      <c r="D292" s="30" t="s">
        <v>347</v>
      </c>
      <c r="E292" s="33">
        <v>5.65</v>
      </c>
      <c r="F292" s="33">
        <v>5.65</v>
      </c>
      <c r="G292" s="33">
        <f t="shared" si="35"/>
        <v>0</v>
      </c>
      <c r="H292" s="31" t="s">
        <v>764</v>
      </c>
      <c r="I292" s="32" t="s">
        <v>18</v>
      </c>
      <c r="J292" s="30" t="s">
        <v>1209</v>
      </c>
    </row>
    <row r="293" spans="1:10" ht="25.5" x14ac:dyDescent="0.2">
      <c r="A293" s="46"/>
      <c r="B293" s="46" t="str">
        <f t="shared" si="36"/>
        <v>MỏđáxâydựngTânCang4-PhướcTân</v>
      </c>
      <c r="C293" s="226">
        <v>257</v>
      </c>
      <c r="D293" s="30" t="s">
        <v>348</v>
      </c>
      <c r="E293" s="33">
        <v>18.170000000000002</v>
      </c>
      <c r="F293" s="33">
        <v>18.170000000000002</v>
      </c>
      <c r="G293" s="33">
        <f t="shared" si="35"/>
        <v>0</v>
      </c>
      <c r="H293" s="31" t="s">
        <v>764</v>
      </c>
      <c r="I293" s="32" t="s">
        <v>18</v>
      </c>
      <c r="J293" s="30" t="s">
        <v>1210</v>
      </c>
    </row>
    <row r="294" spans="1:10" ht="25.5" x14ac:dyDescent="0.2">
      <c r="A294" s="46"/>
      <c r="B294" s="46" t="str">
        <f t="shared" si="36"/>
        <v>MỏđáxâydựngTânCang5-PhướcTân</v>
      </c>
      <c r="C294" s="226">
        <v>258</v>
      </c>
      <c r="D294" s="30" t="s">
        <v>349</v>
      </c>
      <c r="E294" s="33">
        <v>13.59</v>
      </c>
      <c r="F294" s="33">
        <v>13.59</v>
      </c>
      <c r="G294" s="33">
        <f t="shared" si="35"/>
        <v>0</v>
      </c>
      <c r="H294" s="31" t="s">
        <v>764</v>
      </c>
      <c r="I294" s="32" t="s">
        <v>18</v>
      </c>
      <c r="J294" s="30" t="s">
        <v>1211</v>
      </c>
    </row>
    <row r="295" spans="1:10" ht="25.5" x14ac:dyDescent="0.2">
      <c r="A295" s="46"/>
      <c r="B295" s="46" t="str">
        <f t="shared" si="36"/>
        <v>MỏđáxâydựngTânCang6-PhướcTân</v>
      </c>
      <c r="C295" s="226">
        <v>259</v>
      </c>
      <c r="D295" s="30" t="s">
        <v>350</v>
      </c>
      <c r="E295" s="33">
        <v>47</v>
      </c>
      <c r="F295" s="33">
        <v>47</v>
      </c>
      <c r="G295" s="33">
        <f t="shared" si="35"/>
        <v>0</v>
      </c>
      <c r="H295" s="31" t="s">
        <v>764</v>
      </c>
      <c r="I295" s="32" t="s">
        <v>18</v>
      </c>
      <c r="J295" s="30" t="s">
        <v>1212</v>
      </c>
    </row>
    <row r="296" spans="1:10" ht="25.5" x14ac:dyDescent="0.2">
      <c r="A296" s="46"/>
      <c r="B296" s="46" t="str">
        <f t="shared" si="36"/>
        <v>MỏđáxâydựngTânCang7-PhướcTân(BH.Đ8-2)</v>
      </c>
      <c r="C296" s="226">
        <v>260</v>
      </c>
      <c r="D296" s="30" t="s">
        <v>351</v>
      </c>
      <c r="E296" s="33">
        <v>45</v>
      </c>
      <c r="F296" s="33">
        <v>45</v>
      </c>
      <c r="G296" s="33">
        <f t="shared" si="35"/>
        <v>0</v>
      </c>
      <c r="H296" s="31" t="s">
        <v>764</v>
      </c>
      <c r="I296" s="31" t="s">
        <v>352</v>
      </c>
      <c r="J296" s="30" t="s">
        <v>1213</v>
      </c>
    </row>
    <row r="297" spans="1:10" ht="25.5" x14ac:dyDescent="0.2">
      <c r="A297" s="26"/>
      <c r="B297" s="46" t="str">
        <f t="shared" si="36"/>
        <v>MỏđáxâydựngTânCang8-PhướcTân(BH.Đ1-3)</v>
      </c>
      <c r="C297" s="226">
        <v>261</v>
      </c>
      <c r="D297" s="30" t="s">
        <v>354</v>
      </c>
      <c r="E297" s="33">
        <v>35.979999999999997</v>
      </c>
      <c r="F297" s="33">
        <v>23</v>
      </c>
      <c r="G297" s="33">
        <f t="shared" si="35"/>
        <v>12.979999999999997</v>
      </c>
      <c r="H297" s="31" t="s">
        <v>764</v>
      </c>
      <c r="I297" s="31" t="s">
        <v>355</v>
      </c>
      <c r="J297" s="30" t="s">
        <v>1214</v>
      </c>
    </row>
    <row r="298" spans="1:10" ht="12.75" x14ac:dyDescent="0.2">
      <c r="A298" s="26"/>
      <c r="B298" s="46" t="str">
        <f t="shared" si="36"/>
        <v>MỏđáxâydựngẤpMiễu</v>
      </c>
      <c r="C298" s="226">
        <v>262</v>
      </c>
      <c r="D298" s="49" t="s">
        <v>356</v>
      </c>
      <c r="E298" s="33">
        <v>5</v>
      </c>
      <c r="F298" s="33">
        <v>5</v>
      </c>
      <c r="G298" s="33">
        <f t="shared" si="35"/>
        <v>0</v>
      </c>
      <c r="H298" s="31" t="s">
        <v>764</v>
      </c>
      <c r="I298" s="32" t="s">
        <v>18</v>
      </c>
      <c r="J298" s="30" t="s">
        <v>1215</v>
      </c>
    </row>
    <row r="299" spans="1:10" ht="25.5" x14ac:dyDescent="0.2">
      <c r="A299" s="26"/>
      <c r="B299" s="46" t="str">
        <f t="shared" si="36"/>
        <v>MỏđáxâydựngTânCang3-PhướcTân</v>
      </c>
      <c r="C299" s="226">
        <v>263</v>
      </c>
      <c r="D299" s="49" t="s">
        <v>357</v>
      </c>
      <c r="E299" s="33">
        <v>4.29</v>
      </c>
      <c r="F299" s="33">
        <v>4.29</v>
      </c>
      <c r="G299" s="33">
        <f t="shared" si="35"/>
        <v>0</v>
      </c>
      <c r="H299" s="31" t="s">
        <v>764</v>
      </c>
      <c r="I299" s="32" t="s">
        <v>223</v>
      </c>
      <c r="J299" s="30" t="s">
        <v>1216</v>
      </c>
    </row>
    <row r="300" spans="1:10" ht="12.75" x14ac:dyDescent="0.2">
      <c r="A300" s="26"/>
      <c r="B300" s="46" t="str">
        <f t="shared" si="36"/>
        <v>4.Đấtcơsởgiáodục-đàotạo</v>
      </c>
      <c r="C300" s="226" t="s">
        <v>764</v>
      </c>
      <c r="D300" s="155" t="s">
        <v>930</v>
      </c>
      <c r="E300" s="33"/>
      <c r="F300" s="33"/>
      <c r="G300" s="33"/>
      <c r="H300" s="31" t="s">
        <v>764</v>
      </c>
      <c r="I300" s="32"/>
      <c r="J300" s="30"/>
    </row>
    <row r="301" spans="1:10" ht="12.75" x14ac:dyDescent="0.2">
      <c r="A301" s="46" t="str">
        <f>D301&amp;"+"&amp;I301</f>
        <v>Trường THCS,THPT Tân Hòa+Tân Hòa</v>
      </c>
      <c r="B301" s="46" t="str">
        <f t="shared" si="36"/>
        <v>TrườngTHCS,THPTTânHòa</v>
      </c>
      <c r="C301" s="226">
        <v>264</v>
      </c>
      <c r="D301" s="34" t="s">
        <v>203</v>
      </c>
      <c r="E301" s="33">
        <v>0.61</v>
      </c>
      <c r="F301" s="33">
        <v>0.61</v>
      </c>
      <c r="G301" s="33">
        <f>E301-F301</f>
        <v>0</v>
      </c>
      <c r="H301" s="31" t="s">
        <v>764</v>
      </c>
      <c r="I301" s="32" t="s">
        <v>27</v>
      </c>
      <c r="J301" s="30" t="s">
        <v>1252</v>
      </c>
    </row>
    <row r="302" spans="1:10" ht="25.5" x14ac:dyDescent="0.2">
      <c r="A302" s="46" t="str">
        <f>D302&amp;"+"&amp;I302</f>
        <v>Trường TH - THCS Lê Quý Đôn (mở rộng)+Quyết Thắng</v>
      </c>
      <c r="B302" s="46" t="str">
        <f t="shared" si="36"/>
        <v>TrườngTH-THCSLêQuýĐôn(mởrộng)</v>
      </c>
      <c r="C302" s="226">
        <v>265</v>
      </c>
      <c r="D302" s="30" t="s">
        <v>216</v>
      </c>
      <c r="E302" s="33">
        <v>0.16</v>
      </c>
      <c r="F302" s="33">
        <v>0</v>
      </c>
      <c r="G302" s="33">
        <f>E302-F302</f>
        <v>0.16</v>
      </c>
      <c r="H302" s="31" t="s">
        <v>931</v>
      </c>
      <c r="I302" s="32" t="s">
        <v>20</v>
      </c>
      <c r="J302" s="30" t="s">
        <v>1253</v>
      </c>
    </row>
    <row r="303" spans="1:10" ht="12.75" x14ac:dyDescent="0.2">
      <c r="A303" s="46"/>
      <c r="B303" s="46"/>
      <c r="C303" s="226" t="s">
        <v>764</v>
      </c>
      <c r="D303" s="52" t="s">
        <v>932</v>
      </c>
      <c r="E303" s="33"/>
      <c r="F303" s="33"/>
      <c r="G303" s="33"/>
      <c r="H303" s="31" t="s">
        <v>764</v>
      </c>
      <c r="I303" s="32"/>
      <c r="J303" s="30"/>
    </row>
    <row r="304" spans="1:10" ht="25.5" x14ac:dyDescent="0.2">
      <c r="A304" s="46" t="str">
        <f>D304&amp;"+"&amp;I304</f>
        <v>Khu dân cư - thương mại (Xuân Thủy)+Trảng Dài</v>
      </c>
      <c r="B304" s="46" t="str">
        <f>SUBSTITUTE(D304," ","")</f>
        <v>Khudâncư-thươngmại(XuânThủy)</v>
      </c>
      <c r="C304" s="226">
        <v>266</v>
      </c>
      <c r="D304" s="56" t="s">
        <v>933</v>
      </c>
      <c r="E304" s="33">
        <v>1.62</v>
      </c>
      <c r="F304" s="33">
        <v>0</v>
      </c>
      <c r="G304" s="33">
        <f t="shared" ref="G304:G310" si="37">E304-F304</f>
        <v>1.62</v>
      </c>
      <c r="H304" s="31" t="s">
        <v>146</v>
      </c>
      <c r="I304" s="32" t="s">
        <v>34</v>
      </c>
      <c r="J304" s="30" t="s">
        <v>1254</v>
      </c>
    </row>
    <row r="305" spans="1:10" ht="12.75" x14ac:dyDescent="0.2">
      <c r="A305" s="46" t="str">
        <f>D305&amp;"+"&amp;I305</f>
        <v>Khu nhà ở Tân Vạn+Tân Vạn</v>
      </c>
      <c r="B305" s="46" t="str">
        <f>SUBSTITUTE(D305," ","")</f>
        <v>KhunhàởTânVạn</v>
      </c>
      <c r="C305" s="226">
        <v>267</v>
      </c>
      <c r="D305" s="35" t="s">
        <v>276</v>
      </c>
      <c r="E305" s="33">
        <v>0.96</v>
      </c>
      <c r="F305" s="33">
        <v>0</v>
      </c>
      <c r="G305" s="33">
        <f t="shared" si="37"/>
        <v>0.96</v>
      </c>
      <c r="H305" s="31" t="s">
        <v>52</v>
      </c>
      <c r="I305" s="32" t="s">
        <v>31</v>
      </c>
      <c r="J305" s="30" t="s">
        <v>1255</v>
      </c>
    </row>
    <row r="306" spans="1:10" ht="12.75" x14ac:dyDescent="0.2">
      <c r="A306" s="46" t="str">
        <f>D306&amp;"+"&amp;I306</f>
        <v>Khu dân cư theo quy hoạch+Tam Hiệp</v>
      </c>
      <c r="B306" s="46" t="str">
        <f>SUBSTITUTE(D306," ","")</f>
        <v>Khudâncưtheoquyhoạch</v>
      </c>
      <c r="C306" s="226">
        <v>268</v>
      </c>
      <c r="D306" s="35" t="s">
        <v>578</v>
      </c>
      <c r="E306" s="33">
        <v>5.44</v>
      </c>
      <c r="F306" s="33">
        <v>0</v>
      </c>
      <c r="G306" s="33">
        <f t="shared" si="37"/>
        <v>5.44</v>
      </c>
      <c r="H306" s="31" t="s">
        <v>88</v>
      </c>
      <c r="I306" s="42" t="s">
        <v>21</v>
      </c>
      <c r="J306" s="30" t="s">
        <v>1256</v>
      </c>
    </row>
    <row r="307" spans="1:10" ht="12.75" x14ac:dyDescent="0.2">
      <c r="A307" s="46" t="str">
        <f>D307&amp;"+"&amp;I307</f>
        <v>Khu dân cư theo quy hoạch+Tân Biên</v>
      </c>
      <c r="B307" s="46" t="str">
        <f>SUBSTITUTE(D307," ","")</f>
        <v>Khudâncưtheoquyhoạch</v>
      </c>
      <c r="C307" s="226">
        <v>269</v>
      </c>
      <c r="D307" s="35" t="s">
        <v>578</v>
      </c>
      <c r="E307" s="33">
        <v>3.1</v>
      </c>
      <c r="F307" s="33">
        <v>0</v>
      </c>
      <c r="G307" s="33">
        <f t="shared" si="37"/>
        <v>3.1</v>
      </c>
      <c r="H307" s="31" t="s">
        <v>88</v>
      </c>
      <c r="I307" s="42" t="s">
        <v>24</v>
      </c>
      <c r="J307" s="30" t="s">
        <v>1217</v>
      </c>
    </row>
    <row r="308" spans="1:10" ht="12.75" x14ac:dyDescent="0.2">
      <c r="A308" s="46"/>
      <c r="B308" s="46"/>
      <c r="C308" s="226">
        <v>270</v>
      </c>
      <c r="D308" s="36" t="s">
        <v>392</v>
      </c>
      <c r="E308" s="33">
        <v>8.36</v>
      </c>
      <c r="F308" s="33"/>
      <c r="G308" s="33">
        <f t="shared" si="37"/>
        <v>8.36</v>
      </c>
      <c r="H308" s="31" t="s">
        <v>764</v>
      </c>
      <c r="I308" s="32" t="s">
        <v>31</v>
      </c>
      <c r="J308" s="30" t="s">
        <v>1257</v>
      </c>
    </row>
    <row r="309" spans="1:10" ht="25.5" x14ac:dyDescent="0.2">
      <c r="A309" s="46"/>
      <c r="B309" s="46"/>
      <c r="C309" s="226">
        <v>271</v>
      </c>
      <c r="D309" s="36" t="s">
        <v>393</v>
      </c>
      <c r="E309" s="33">
        <v>4.08</v>
      </c>
      <c r="F309" s="33"/>
      <c r="G309" s="33">
        <f t="shared" si="37"/>
        <v>4.08</v>
      </c>
      <c r="H309" s="31" t="s">
        <v>762</v>
      </c>
      <c r="I309" s="32" t="s">
        <v>34</v>
      </c>
      <c r="J309" s="30" t="s">
        <v>1218</v>
      </c>
    </row>
    <row r="310" spans="1:10" ht="25.5" x14ac:dyDescent="0.2">
      <c r="A310" s="46"/>
      <c r="B310" s="46"/>
      <c r="C310" s="226">
        <v>272</v>
      </c>
      <c r="D310" s="36" t="s">
        <v>934</v>
      </c>
      <c r="E310" s="33">
        <v>3.27</v>
      </c>
      <c r="F310" s="33"/>
      <c r="G310" s="33">
        <f t="shared" si="37"/>
        <v>3.27</v>
      </c>
      <c r="H310" s="31" t="s">
        <v>762</v>
      </c>
      <c r="I310" s="32" t="s">
        <v>13</v>
      </c>
      <c r="J310" s="30" t="s">
        <v>1219</v>
      </c>
    </row>
    <row r="311" spans="1:10" ht="25.5" x14ac:dyDescent="0.2">
      <c r="A311" s="231"/>
      <c r="B311" s="231"/>
      <c r="C311" s="226"/>
      <c r="D311" s="52" t="s">
        <v>935</v>
      </c>
      <c r="E311" s="262"/>
      <c r="F311" s="262"/>
      <c r="G311" s="262"/>
      <c r="H311" s="31" t="s">
        <v>764</v>
      </c>
      <c r="I311" s="232"/>
      <c r="J311" s="30"/>
    </row>
    <row r="312" spans="1:10" ht="12.75" x14ac:dyDescent="0.2">
      <c r="A312" s="46" t="str">
        <f>D312&amp;"+"&amp;I312</f>
        <v>1. Đất phát triển hạ tầng+</v>
      </c>
      <c r="B312" s="46" t="str">
        <f>SUBSTITUTE(D312," ","")</f>
        <v>1.Đấtpháttriểnhạtầng</v>
      </c>
      <c r="C312" s="226" t="s">
        <v>764</v>
      </c>
      <c r="D312" s="52" t="s">
        <v>775</v>
      </c>
      <c r="E312" s="33"/>
      <c r="F312" s="33"/>
      <c r="G312" s="33">
        <f t="shared" ref="G312:G317" si="38">E312-F312</f>
        <v>0</v>
      </c>
      <c r="H312" s="31" t="s">
        <v>764</v>
      </c>
      <c r="I312" s="32" t="s">
        <v>764</v>
      </c>
      <c r="J312" s="30"/>
    </row>
    <row r="313" spans="1:10" ht="12.75" x14ac:dyDescent="0.2">
      <c r="A313" s="46" t="str">
        <f>D313&amp;"+"&amp;I313</f>
        <v>1.1. Đất xây dựng cơ sở  văn hóa+</v>
      </c>
      <c r="B313" s="46" t="str">
        <f>SUBSTITUTE(D313," ","")</f>
        <v>1.1.Đấtxâydựngcơsởvănhóa</v>
      </c>
      <c r="C313" s="226" t="s">
        <v>764</v>
      </c>
      <c r="D313" s="52" t="s">
        <v>936</v>
      </c>
      <c r="E313" s="33"/>
      <c r="F313" s="33"/>
      <c r="G313" s="33">
        <f t="shared" si="38"/>
        <v>0</v>
      </c>
      <c r="H313" s="31" t="s">
        <v>764</v>
      </c>
      <c r="I313" s="32" t="s">
        <v>764</v>
      </c>
      <c r="J313" s="30"/>
    </row>
    <row r="314" spans="1:10" ht="25.5" x14ac:dyDescent="0.2">
      <c r="A314" s="46" t="str">
        <f>D314&amp;"+"&amp;I314</f>
        <v>Trung tâm VH-TT phường Tân Tiến+Tân Tiến</v>
      </c>
      <c r="B314" s="46" t="str">
        <f>SUBSTITUTE(D314," ","")</f>
        <v>TrungtâmVH-TTphườngTânTiến</v>
      </c>
      <c r="C314" s="226">
        <v>273</v>
      </c>
      <c r="D314" s="34" t="s">
        <v>198</v>
      </c>
      <c r="E314" s="33">
        <v>0.47</v>
      </c>
      <c r="F314" s="33">
        <v>0.47</v>
      </c>
      <c r="G314" s="33">
        <f t="shared" si="38"/>
        <v>0</v>
      </c>
      <c r="H314" s="31" t="s">
        <v>764</v>
      </c>
      <c r="I314" s="32" t="s">
        <v>30</v>
      </c>
      <c r="J314" s="30" t="s">
        <v>1207</v>
      </c>
    </row>
    <row r="315" spans="1:10" ht="25.5" x14ac:dyDescent="0.2">
      <c r="A315" s="26"/>
      <c r="B315" s="46"/>
      <c r="C315" s="226">
        <v>274</v>
      </c>
      <c r="D315" s="30" t="s">
        <v>406</v>
      </c>
      <c r="E315" s="152">
        <v>0.1</v>
      </c>
      <c r="F315" s="33">
        <v>0.1</v>
      </c>
      <c r="G315" s="33">
        <f t="shared" si="38"/>
        <v>0</v>
      </c>
      <c r="H315" s="31" t="s">
        <v>764</v>
      </c>
      <c r="I315" s="42" t="s">
        <v>9</v>
      </c>
      <c r="J315" s="30" t="s">
        <v>1220</v>
      </c>
    </row>
    <row r="316" spans="1:10" ht="12.75" x14ac:dyDescent="0.2">
      <c r="A316" s="46" t="str">
        <f>D316&amp;"+"&amp;I316</f>
        <v>1.2. Đất xây dựng cơ sở y tế+</v>
      </c>
      <c r="B316" s="46" t="str">
        <f>SUBSTITUTE(D316," ","")</f>
        <v>1.2.Đấtxâydựngcơsởytế</v>
      </c>
      <c r="C316" s="226" t="s">
        <v>764</v>
      </c>
      <c r="D316" s="52" t="s">
        <v>937</v>
      </c>
      <c r="E316" s="33"/>
      <c r="F316" s="33"/>
      <c r="G316" s="33">
        <f t="shared" si="38"/>
        <v>0</v>
      </c>
      <c r="H316" s="31" t="s">
        <v>764</v>
      </c>
      <c r="I316" s="32" t="s">
        <v>764</v>
      </c>
      <c r="J316" s="30"/>
    </row>
    <row r="317" spans="1:10" ht="12.75" x14ac:dyDescent="0.2">
      <c r="A317" s="46"/>
      <c r="B317" s="46" t="str">
        <f>SUBSTITUTE(D317," ","")</f>
        <v>TrạmytếphườngAnBình</v>
      </c>
      <c r="C317" s="226">
        <v>275</v>
      </c>
      <c r="D317" s="30" t="s">
        <v>200</v>
      </c>
      <c r="E317" s="33">
        <v>0.2</v>
      </c>
      <c r="F317" s="33">
        <v>0</v>
      </c>
      <c r="G317" s="33">
        <f t="shared" si="38"/>
        <v>0.2</v>
      </c>
      <c r="H317" s="31" t="s">
        <v>49</v>
      </c>
      <c r="I317" s="31" t="s">
        <v>6</v>
      </c>
      <c r="J317" s="30" t="s">
        <v>1221</v>
      </c>
    </row>
    <row r="318" spans="1:10" ht="12.75" x14ac:dyDescent="0.2">
      <c r="A318" s="46" t="str">
        <f>D318&amp;"+"&amp;I318</f>
        <v>1.3.Đất cơ sở thể dục thể thao+</v>
      </c>
      <c r="B318" s="46" t="str">
        <f>SUBSTITUTE(D318," ","")</f>
        <v>1.3.Đấtcơsởthểdụcthểthao</v>
      </c>
      <c r="C318" s="226" t="s">
        <v>764</v>
      </c>
      <c r="D318" s="52" t="s">
        <v>938</v>
      </c>
      <c r="E318" s="33"/>
      <c r="F318" s="33"/>
      <c r="G318" s="33"/>
      <c r="H318" s="31" t="s">
        <v>764</v>
      </c>
      <c r="I318" s="32"/>
      <c r="J318" s="30"/>
    </row>
    <row r="319" spans="1:10" ht="25.5" x14ac:dyDescent="0.2">
      <c r="A319" s="46" t="str">
        <f>D319&amp;"+"&amp;I319</f>
        <v>Cải tạo, hoàn chỉnh sân banh Biên Hòa+Hòa Bình</v>
      </c>
      <c r="B319" s="46" t="str">
        <f>SUBSTITUTE(D319," ","")</f>
        <v>Cảitạo,hoànchỉnhsânbanhBiênHòa</v>
      </c>
      <c r="C319" s="226">
        <v>276</v>
      </c>
      <c r="D319" s="35" t="s">
        <v>201</v>
      </c>
      <c r="E319" s="33">
        <v>1.28</v>
      </c>
      <c r="F319" s="33">
        <v>1.28</v>
      </c>
      <c r="G319" s="33">
        <f>E319-F319</f>
        <v>0</v>
      </c>
      <c r="H319" s="31" t="s">
        <v>764</v>
      </c>
      <c r="I319" s="42" t="s">
        <v>14</v>
      </c>
      <c r="J319" s="30" t="s">
        <v>1222</v>
      </c>
    </row>
    <row r="320" spans="1:10" ht="12.75" x14ac:dyDescent="0.2">
      <c r="A320" s="46"/>
      <c r="B320" s="46"/>
      <c r="C320" s="226">
        <v>277</v>
      </c>
      <c r="D320" s="35" t="s">
        <v>363</v>
      </c>
      <c r="E320" s="33">
        <f>0.68+0.07</f>
        <v>0.75</v>
      </c>
      <c r="F320" s="33">
        <v>0.66</v>
      </c>
      <c r="G320" s="33">
        <f>E320-F320</f>
        <v>8.9999999999999969E-2</v>
      </c>
      <c r="H320" s="31" t="s">
        <v>146</v>
      </c>
      <c r="I320" s="42" t="s">
        <v>23</v>
      </c>
      <c r="J320" s="30" t="s">
        <v>1223</v>
      </c>
    </row>
    <row r="321" spans="1:10" ht="25.5" x14ac:dyDescent="0.2">
      <c r="A321" s="26"/>
      <c r="B321" s="46" t="str">
        <f t="shared" ref="B321:B331" si="39">SUBSTITUTE(D321," ","")</f>
        <v>2.Đấtxâydựngtrụsởcủatổchứcsựnghiệp</v>
      </c>
      <c r="C321" s="226" t="s">
        <v>764</v>
      </c>
      <c r="D321" s="41" t="s">
        <v>939</v>
      </c>
      <c r="E321" s="248"/>
      <c r="F321" s="33"/>
      <c r="G321" s="33"/>
      <c r="H321" s="31" t="s">
        <v>764</v>
      </c>
      <c r="I321" s="32"/>
      <c r="J321" s="30"/>
    </row>
    <row r="322" spans="1:10" ht="25.5" x14ac:dyDescent="0.2">
      <c r="A322" s="46" t="str">
        <f>D322&amp;"+"&amp;I322</f>
        <v>Trung tâm Công tác xã hội tổng hợp+Tân Hiệp</v>
      </c>
      <c r="B322" s="46" t="str">
        <f t="shared" si="39"/>
        <v>TrungtâmCôngtácxãhộitổnghợp</v>
      </c>
      <c r="C322" s="226">
        <v>278</v>
      </c>
      <c r="D322" s="30" t="s">
        <v>365</v>
      </c>
      <c r="E322" s="33">
        <v>2.59</v>
      </c>
      <c r="F322" s="33">
        <v>0</v>
      </c>
      <c r="G322" s="33">
        <f>E322-F322</f>
        <v>2.59</v>
      </c>
      <c r="H322" s="31" t="s">
        <v>127</v>
      </c>
      <c r="I322" s="32" t="s">
        <v>26</v>
      </c>
      <c r="J322" s="30" t="s">
        <v>1006</v>
      </c>
    </row>
    <row r="323" spans="1:10" ht="12.75" x14ac:dyDescent="0.2">
      <c r="A323" s="26"/>
      <c r="B323" s="46" t="str">
        <f t="shared" si="39"/>
        <v>3.Đấtsinhhoạtcộngđồng</v>
      </c>
      <c r="C323" s="226" t="s">
        <v>764</v>
      </c>
      <c r="D323" s="155" t="s">
        <v>940</v>
      </c>
      <c r="E323" s="248"/>
      <c r="F323" s="33"/>
      <c r="G323" s="33"/>
      <c r="H323" s="31" t="s">
        <v>764</v>
      </c>
      <c r="I323" s="32"/>
      <c r="J323" s="30"/>
    </row>
    <row r="324" spans="1:10" ht="25.5" x14ac:dyDescent="0.2">
      <c r="A324" s="26"/>
      <c r="B324" s="46" t="str">
        <f t="shared" si="39"/>
        <v>NhàvănhóakếthợptrụsởlàmviệcKP5</v>
      </c>
      <c r="C324" s="226">
        <v>279</v>
      </c>
      <c r="D324" s="34" t="s">
        <v>285</v>
      </c>
      <c r="E324" s="33">
        <v>0.02</v>
      </c>
      <c r="F324" s="33">
        <v>0</v>
      </c>
      <c r="G324" s="33">
        <f>E324-F324</f>
        <v>0.02</v>
      </c>
      <c r="H324" s="31" t="s">
        <v>99</v>
      </c>
      <c r="I324" s="32" t="s">
        <v>28</v>
      </c>
      <c r="J324" s="30" t="s">
        <v>1125</v>
      </c>
    </row>
    <row r="325" spans="1:10" ht="25.5" x14ac:dyDescent="0.2">
      <c r="A325" s="26"/>
      <c r="B325" s="46" t="str">
        <f t="shared" si="39"/>
        <v>NhàvănhóakếthợptrụsởlàmviệcKP6</v>
      </c>
      <c r="C325" s="226">
        <v>280</v>
      </c>
      <c r="D325" s="34" t="s">
        <v>438</v>
      </c>
      <c r="E325" s="33">
        <v>0.09</v>
      </c>
      <c r="F325" s="33">
        <v>0</v>
      </c>
      <c r="G325" s="33">
        <f>E325-F325</f>
        <v>0.09</v>
      </c>
      <c r="H325" s="31" t="s">
        <v>149</v>
      </c>
      <c r="I325" s="32" t="s">
        <v>35</v>
      </c>
      <c r="J325" s="30" t="s">
        <v>1224</v>
      </c>
    </row>
    <row r="326" spans="1:10" ht="25.5" x14ac:dyDescent="0.2">
      <c r="A326" s="26"/>
      <c r="B326" s="46" t="str">
        <f t="shared" si="39"/>
        <v>NhàvănhóakếthợptrụsởlàmviệcKP2A</v>
      </c>
      <c r="C326" s="226">
        <v>281</v>
      </c>
      <c r="D326" s="49" t="s">
        <v>395</v>
      </c>
      <c r="E326" s="33">
        <v>0.03</v>
      </c>
      <c r="F326" s="33"/>
      <c r="G326" s="33">
        <f>E326-F326</f>
        <v>0.03</v>
      </c>
      <c r="H326" s="31" t="s">
        <v>49</v>
      </c>
      <c r="I326" s="32" t="s">
        <v>34</v>
      </c>
      <c r="J326" s="30" t="s">
        <v>1225</v>
      </c>
    </row>
    <row r="327" spans="1:10" ht="38.25" x14ac:dyDescent="0.2">
      <c r="A327" s="26"/>
      <c r="B327" s="46" t="str">
        <f t="shared" si="39"/>
        <v>NhàvănhóakếthợptrụsởlàmviệckhuphốNhịHòa</v>
      </c>
      <c r="C327" s="226">
        <v>282</v>
      </c>
      <c r="D327" s="30" t="s">
        <v>440</v>
      </c>
      <c r="E327" s="33">
        <v>0.06</v>
      </c>
      <c r="F327" s="33">
        <v>0</v>
      </c>
      <c r="G327" s="33">
        <f t="shared" ref="G327:G332" si="40">E327-F327</f>
        <v>0.06</v>
      </c>
      <c r="H327" s="31" t="s">
        <v>788</v>
      </c>
      <c r="I327" s="32" t="s">
        <v>11</v>
      </c>
      <c r="J327" s="30" t="s">
        <v>1081</v>
      </c>
    </row>
    <row r="328" spans="1:10" ht="25.5" x14ac:dyDescent="0.2">
      <c r="A328" s="26"/>
      <c r="B328" s="46" t="str">
        <f t="shared" si="39"/>
        <v>NhàvănhóakếthợptrụsởlàmviệcKP2</v>
      </c>
      <c r="C328" s="226">
        <v>283</v>
      </c>
      <c r="D328" s="34" t="s">
        <v>442</v>
      </c>
      <c r="E328" s="33">
        <v>0.11</v>
      </c>
      <c r="F328" s="33">
        <v>0</v>
      </c>
      <c r="G328" s="33">
        <f t="shared" si="40"/>
        <v>0.11</v>
      </c>
      <c r="H328" s="31" t="s">
        <v>49</v>
      </c>
      <c r="I328" s="31" t="s">
        <v>7</v>
      </c>
      <c r="J328" s="30" t="s">
        <v>1226</v>
      </c>
    </row>
    <row r="329" spans="1:10" ht="25.5" x14ac:dyDescent="0.2">
      <c r="A329" s="26"/>
      <c r="B329" s="46" t="str">
        <f t="shared" si="39"/>
        <v>NhàvănhóakếthợptrụsởlàmviệcKP3,4</v>
      </c>
      <c r="C329" s="226">
        <v>284</v>
      </c>
      <c r="D329" s="34" t="s">
        <v>287</v>
      </c>
      <c r="E329" s="33">
        <v>0.04</v>
      </c>
      <c r="F329" s="33">
        <v>0</v>
      </c>
      <c r="G329" s="33">
        <f t="shared" si="40"/>
        <v>0.04</v>
      </c>
      <c r="H329" s="31" t="s">
        <v>140</v>
      </c>
      <c r="I329" s="32" t="s">
        <v>21</v>
      </c>
      <c r="J329" s="30" t="s">
        <v>1227</v>
      </c>
    </row>
    <row r="330" spans="1:10" ht="12.75" x14ac:dyDescent="0.2">
      <c r="A330" s="26"/>
      <c r="B330" s="46" t="str">
        <f t="shared" si="39"/>
        <v>Vănphòngkhuphố4</v>
      </c>
      <c r="C330" s="226">
        <v>285</v>
      </c>
      <c r="D330" s="35" t="s">
        <v>451</v>
      </c>
      <c r="E330" s="33">
        <v>0.01</v>
      </c>
      <c r="F330" s="33">
        <v>0</v>
      </c>
      <c r="G330" s="33">
        <f t="shared" si="40"/>
        <v>0.01</v>
      </c>
      <c r="H330" s="31" t="s">
        <v>157</v>
      </c>
      <c r="I330" s="32" t="s">
        <v>19</v>
      </c>
      <c r="J330" s="30" t="s">
        <v>1228</v>
      </c>
    </row>
    <row r="331" spans="1:10" ht="12.75" x14ac:dyDescent="0.2">
      <c r="A331" s="26"/>
      <c r="B331" s="46" t="str">
        <f t="shared" si="39"/>
        <v>Vănphòngkhuphố7</v>
      </c>
      <c r="C331" s="226">
        <v>286</v>
      </c>
      <c r="D331" s="35" t="s">
        <v>443</v>
      </c>
      <c r="E331" s="33">
        <v>0.02</v>
      </c>
      <c r="F331" s="33">
        <v>0</v>
      </c>
      <c r="G331" s="33">
        <f t="shared" si="40"/>
        <v>0.02</v>
      </c>
      <c r="H331" s="31" t="s">
        <v>49</v>
      </c>
      <c r="I331" s="42" t="s">
        <v>29</v>
      </c>
      <c r="J331" s="30" t="s">
        <v>1229</v>
      </c>
    </row>
    <row r="332" spans="1:10" ht="12.75" x14ac:dyDescent="0.2">
      <c r="A332" s="26"/>
      <c r="B332" s="46"/>
      <c r="C332" s="226">
        <v>287</v>
      </c>
      <c r="D332" s="36" t="s">
        <v>444</v>
      </c>
      <c r="E332" s="33">
        <v>0.04</v>
      </c>
      <c r="F332" s="33">
        <v>0.04</v>
      </c>
      <c r="G332" s="33">
        <f t="shared" si="40"/>
        <v>0</v>
      </c>
      <c r="H332" s="31" t="s">
        <v>764</v>
      </c>
      <c r="I332" s="32" t="s">
        <v>9</v>
      </c>
      <c r="J332" s="30" t="s">
        <v>1230</v>
      </c>
    </row>
    <row r="333" spans="1:10" ht="12.75" x14ac:dyDescent="0.2">
      <c r="A333" s="26"/>
      <c r="B333" s="46" t="str">
        <f t="shared" ref="B333:B339" si="41">SUBSTITUTE(D333," ","")</f>
        <v>Nhàvănhóakhuphố4</v>
      </c>
      <c r="C333" s="226">
        <v>288</v>
      </c>
      <c r="D333" s="36" t="s">
        <v>941</v>
      </c>
      <c r="E333" s="248">
        <v>0.01</v>
      </c>
      <c r="F333" s="33"/>
      <c r="G333" s="33">
        <f>E333-F333</f>
        <v>0.01</v>
      </c>
      <c r="H333" s="31" t="s">
        <v>146</v>
      </c>
      <c r="I333" s="32" t="s">
        <v>31</v>
      </c>
      <c r="J333" s="30" t="s">
        <v>1231</v>
      </c>
    </row>
    <row r="334" spans="1:10" ht="25.5" x14ac:dyDescent="0.2">
      <c r="A334" s="26"/>
      <c r="B334" s="46" t="str">
        <f t="shared" si="41"/>
        <v>4.CáckhuđấtdoTTPTQĐtỉnhquảnlý</v>
      </c>
      <c r="C334" s="226" t="s">
        <v>764</v>
      </c>
      <c r="D334" s="155" t="s">
        <v>942</v>
      </c>
      <c r="E334" s="33"/>
      <c r="F334" s="33"/>
      <c r="G334" s="33"/>
      <c r="H334" s="31" t="s">
        <v>764</v>
      </c>
      <c r="I334" s="32"/>
      <c r="J334" s="30"/>
    </row>
    <row r="335" spans="1:10" ht="51" x14ac:dyDescent="0.2">
      <c r="A335" s="26"/>
      <c r="B335" s="46" t="str">
        <f t="shared" si="41"/>
        <v>Khuđấtsố67(thuhồiTrungtâmpháthànhphimvàchiếubóng)(thửađấtsố21,22,105tờbảnđồsố16)</v>
      </c>
      <c r="C335" s="226">
        <v>289</v>
      </c>
      <c r="D335" s="36" t="s">
        <v>943</v>
      </c>
      <c r="E335" s="33">
        <v>0.22</v>
      </c>
      <c r="F335" s="33"/>
      <c r="G335" s="33">
        <f>E335-F335</f>
        <v>0.22</v>
      </c>
      <c r="H335" s="31" t="s">
        <v>85</v>
      </c>
      <c r="I335" s="32" t="s">
        <v>20</v>
      </c>
      <c r="J335" s="30" t="s">
        <v>988</v>
      </c>
    </row>
    <row r="336" spans="1:10" ht="25.5" x14ac:dyDescent="0.2">
      <c r="A336" s="26"/>
      <c r="B336" s="46" t="str">
        <f t="shared" si="41"/>
        <v>Khuđấtcùlao3xê(thửađấtsô195tờbảnđồ63)</v>
      </c>
      <c r="C336" s="226">
        <v>290</v>
      </c>
      <c r="D336" s="34" t="s">
        <v>944</v>
      </c>
      <c r="E336" s="33">
        <v>1.06</v>
      </c>
      <c r="F336" s="33">
        <v>0</v>
      </c>
      <c r="G336" s="33">
        <f>E336-F336</f>
        <v>1.06</v>
      </c>
      <c r="H336" s="31" t="s">
        <v>52</v>
      </c>
      <c r="I336" s="32" t="s">
        <v>16</v>
      </c>
      <c r="J336" s="30" t="s">
        <v>1232</v>
      </c>
    </row>
    <row r="337" spans="1:10" ht="25.5" x14ac:dyDescent="0.2">
      <c r="A337" s="46" t="str">
        <f>D337&amp;"+"&amp;I337</f>
        <v>Khu đất số 80 (khu bến thủy Nguyễn Văn Trị)+Thanh Bình</v>
      </c>
      <c r="B337" s="46" t="str">
        <f t="shared" si="41"/>
        <v>Khuđấtsố80(khubếnthủyNguyễnVănTrị)</v>
      </c>
      <c r="C337" s="226">
        <v>291</v>
      </c>
      <c r="D337" s="35" t="s">
        <v>945</v>
      </c>
      <c r="E337" s="248">
        <v>0.13</v>
      </c>
      <c r="F337" s="33">
        <v>0</v>
      </c>
      <c r="G337" s="33">
        <f>E337-F337</f>
        <v>0.13</v>
      </c>
      <c r="H337" s="31" t="s">
        <v>99</v>
      </c>
      <c r="I337" s="32" t="s">
        <v>32</v>
      </c>
      <c r="J337" s="30" t="s">
        <v>1233</v>
      </c>
    </row>
    <row r="338" spans="1:10" ht="25.5" x14ac:dyDescent="0.2">
      <c r="A338" s="26"/>
      <c r="B338" s="46" t="str">
        <f t="shared" si="41"/>
        <v>3.Chuyểnmụcđíchcủahộgiađình,cánhân</v>
      </c>
      <c r="C338" s="226"/>
      <c r="D338" s="155" t="s">
        <v>658</v>
      </c>
      <c r="E338" s="33"/>
      <c r="F338" s="33"/>
      <c r="G338" s="33"/>
      <c r="H338" s="37"/>
      <c r="I338" s="32"/>
      <c r="J338" s="139"/>
    </row>
    <row r="339" spans="1:10" ht="38.25" x14ac:dyDescent="0.2">
      <c r="A339" s="26"/>
      <c r="B339" s="46" t="str">
        <f t="shared" si="41"/>
        <v>Chuyểnmụcđíchtừđấttrồnglúasangđấtởcủahộgiađìnhcánhân</v>
      </c>
      <c r="C339" s="226"/>
      <c r="D339" s="36" t="s">
        <v>946</v>
      </c>
      <c r="E339" s="263">
        <v>5</v>
      </c>
      <c r="F339" s="33"/>
      <c r="G339" s="33"/>
      <c r="H339" s="37"/>
      <c r="I339" s="32" t="s">
        <v>947</v>
      </c>
      <c r="J339" s="139"/>
    </row>
    <row r="340" spans="1:10" ht="38.25" x14ac:dyDescent="0.2">
      <c r="A340" s="26"/>
      <c r="B340" s="46" t="str">
        <f>SUBSTITUTE(D340," ","")</f>
        <v>Chuyểnmụcđíchđấtnôngnghiệpsangđấtởcủahộgiađình,cánhân</v>
      </c>
      <c r="C340" s="151"/>
      <c r="D340" s="34" t="s">
        <v>948</v>
      </c>
      <c r="E340" s="263">
        <v>10</v>
      </c>
      <c r="F340" s="33"/>
      <c r="G340" s="33"/>
      <c r="H340" s="37"/>
      <c r="I340" s="32" t="s">
        <v>947</v>
      </c>
      <c r="J340" s="139"/>
    </row>
    <row r="341" spans="1:10" ht="38.25" x14ac:dyDescent="0.2">
      <c r="A341" s="26"/>
      <c r="B341" s="26"/>
      <c r="C341" s="233"/>
      <c r="D341" s="259" t="s">
        <v>949</v>
      </c>
      <c r="E341" s="234">
        <v>0.05</v>
      </c>
      <c r="F341" s="234"/>
      <c r="G341" s="234"/>
      <c r="H341" s="234"/>
      <c r="I341" s="260" t="s">
        <v>947</v>
      </c>
      <c r="J341" s="234"/>
    </row>
    <row r="342" spans="1:10" ht="18" customHeight="1" x14ac:dyDescent="0.2">
      <c r="A342" s="26"/>
      <c r="B342" s="26"/>
      <c r="D342" s="229"/>
    </row>
    <row r="343" spans="1:10" ht="33.75" customHeight="1" x14ac:dyDescent="0.2">
      <c r="A343" s="26"/>
      <c r="B343" s="26"/>
      <c r="D343" s="229"/>
    </row>
    <row r="344" spans="1:10" ht="18" customHeight="1" x14ac:dyDescent="0.2">
      <c r="A344" s="26"/>
      <c r="B344" s="26"/>
      <c r="D344" s="229"/>
    </row>
    <row r="345" spans="1:10" ht="18" customHeight="1" x14ac:dyDescent="0.2">
      <c r="A345" s="26"/>
      <c r="B345" s="26"/>
    </row>
    <row r="346" spans="1:10" ht="18" customHeight="1" x14ac:dyDescent="0.2">
      <c r="A346" s="26"/>
      <c r="B346" s="26"/>
    </row>
    <row r="347" spans="1:10" ht="18" customHeight="1" x14ac:dyDescent="0.2">
      <c r="A347" s="26"/>
      <c r="B347" s="26"/>
    </row>
    <row r="348" spans="1:10" ht="18" customHeight="1" x14ac:dyDescent="0.2">
      <c r="A348" s="26"/>
      <c r="B348" s="26"/>
    </row>
    <row r="349" spans="1:10" ht="18" customHeight="1" x14ac:dyDescent="0.2">
      <c r="A349" s="26"/>
      <c r="B349" s="26"/>
    </row>
    <row r="350" spans="1:10" ht="18" customHeight="1" x14ac:dyDescent="0.2">
      <c r="A350" s="26"/>
      <c r="B350" s="26"/>
    </row>
    <row r="351" spans="1:10" ht="18" customHeight="1" x14ac:dyDescent="0.2">
      <c r="A351" s="26"/>
      <c r="B351" s="26"/>
    </row>
    <row r="352" spans="1:10" ht="18" customHeight="1" x14ac:dyDescent="0.2">
      <c r="A352" s="26"/>
      <c r="B352" s="26"/>
    </row>
    <row r="353" spans="1:2" ht="18" customHeight="1" x14ac:dyDescent="0.2">
      <c r="A353" s="26"/>
      <c r="B353" s="26"/>
    </row>
    <row r="354" spans="1:2" ht="18" customHeight="1" x14ac:dyDescent="0.2">
      <c r="A354" s="26"/>
      <c r="B354" s="26"/>
    </row>
    <row r="355" spans="1:2" ht="18" customHeight="1" x14ac:dyDescent="0.2">
      <c r="A355" s="26"/>
      <c r="B355" s="26"/>
    </row>
    <row r="356" spans="1:2" ht="18" customHeight="1" x14ac:dyDescent="0.2">
      <c r="A356" s="26"/>
      <c r="B356" s="26"/>
    </row>
    <row r="357" spans="1:2" ht="18" customHeight="1" x14ac:dyDescent="0.2">
      <c r="A357" s="26"/>
      <c r="B357" s="26"/>
    </row>
    <row r="358" spans="1:2" ht="18" customHeight="1" x14ac:dyDescent="0.2">
      <c r="A358" s="26"/>
      <c r="B358" s="26"/>
    </row>
    <row r="359" spans="1:2" ht="18" customHeight="1" x14ac:dyDescent="0.2">
      <c r="A359" s="26"/>
      <c r="B359" s="26"/>
    </row>
    <row r="360" spans="1:2" ht="18" customHeight="1" x14ac:dyDescent="0.2">
      <c r="A360" s="26"/>
      <c r="B360" s="26"/>
    </row>
    <row r="361" spans="1:2" ht="18" customHeight="1" x14ac:dyDescent="0.2">
      <c r="A361" s="26"/>
      <c r="B361" s="26"/>
    </row>
    <row r="362" spans="1:2" ht="18" customHeight="1" x14ac:dyDescent="0.2">
      <c r="A362" s="26"/>
      <c r="B362" s="26"/>
    </row>
    <row r="363" spans="1:2" ht="18" customHeight="1" x14ac:dyDescent="0.2">
      <c r="A363" s="26"/>
      <c r="B363" s="26"/>
    </row>
    <row r="364" spans="1:2" ht="18" customHeight="1" x14ac:dyDescent="0.2">
      <c r="A364" s="26"/>
      <c r="B364" s="26"/>
    </row>
    <row r="365" spans="1:2" ht="18" customHeight="1" x14ac:dyDescent="0.2">
      <c r="A365" s="26"/>
      <c r="B365" s="26"/>
    </row>
    <row r="366" spans="1:2" ht="18" customHeight="1" x14ac:dyDescent="0.2">
      <c r="A366" s="26"/>
      <c r="B366" s="26"/>
    </row>
    <row r="367" spans="1:2" ht="18" customHeight="1" x14ac:dyDescent="0.2">
      <c r="A367" s="26"/>
      <c r="B367" s="26"/>
    </row>
    <row r="368" spans="1:2" ht="18" customHeight="1" x14ac:dyDescent="0.2">
      <c r="A368" s="26"/>
      <c r="B368" s="26"/>
    </row>
    <row r="369" spans="1:2" ht="18" customHeight="1" x14ac:dyDescent="0.2">
      <c r="A369" s="26"/>
      <c r="B369" s="26"/>
    </row>
    <row r="370" spans="1:2" ht="18" customHeight="1" x14ac:dyDescent="0.2">
      <c r="A370" s="26"/>
      <c r="B370" s="26"/>
    </row>
    <row r="371" spans="1:2" ht="18" customHeight="1" x14ac:dyDescent="0.2">
      <c r="A371" s="26"/>
      <c r="B371" s="26"/>
    </row>
    <row r="372" spans="1:2" ht="18" customHeight="1" x14ac:dyDescent="0.2">
      <c r="A372" s="26"/>
      <c r="B372" s="26"/>
    </row>
    <row r="373" spans="1:2" ht="18" customHeight="1" x14ac:dyDescent="0.2">
      <c r="A373" s="26"/>
      <c r="B373" s="26"/>
    </row>
    <row r="374" spans="1:2" ht="18" customHeight="1" x14ac:dyDescent="0.2">
      <c r="A374" s="26"/>
      <c r="B374" s="26"/>
    </row>
    <row r="375" spans="1:2" ht="18" customHeight="1" x14ac:dyDescent="0.2">
      <c r="A375" s="26"/>
      <c r="B375" s="26"/>
    </row>
    <row r="376" spans="1:2" ht="18" customHeight="1" x14ac:dyDescent="0.2">
      <c r="A376" s="26"/>
      <c r="B376" s="26"/>
    </row>
    <row r="377" spans="1:2" ht="18" customHeight="1" x14ac:dyDescent="0.2">
      <c r="A377" s="26"/>
      <c r="B377" s="26"/>
    </row>
    <row r="378" spans="1:2" ht="18" customHeight="1" x14ac:dyDescent="0.2">
      <c r="A378" s="26"/>
      <c r="B378" s="26"/>
    </row>
    <row r="379" spans="1:2" ht="18" customHeight="1" x14ac:dyDescent="0.2">
      <c r="A379" s="26"/>
      <c r="B379" s="26"/>
    </row>
    <row r="380" spans="1:2" ht="18" customHeight="1" x14ac:dyDescent="0.2">
      <c r="A380" s="26"/>
      <c r="B380" s="26"/>
    </row>
    <row r="381" spans="1:2" ht="18" customHeight="1" x14ac:dyDescent="0.2">
      <c r="A381" s="26"/>
      <c r="B381" s="26"/>
    </row>
    <row r="382" spans="1:2" ht="18" customHeight="1" x14ac:dyDescent="0.2">
      <c r="A382" s="26"/>
      <c r="B382" s="26"/>
    </row>
    <row r="383" spans="1:2" ht="18" customHeight="1" x14ac:dyDescent="0.2">
      <c r="A383" s="26"/>
      <c r="B383" s="26"/>
    </row>
    <row r="384" spans="1:2" ht="18" customHeight="1" x14ac:dyDescent="0.2">
      <c r="A384" s="26"/>
      <c r="B384" s="26"/>
    </row>
    <row r="385" spans="1:2" ht="18" customHeight="1" x14ac:dyDescent="0.2">
      <c r="A385" s="26"/>
      <c r="B385" s="26"/>
    </row>
    <row r="386" spans="1:2" ht="18" customHeight="1" x14ac:dyDescent="0.2">
      <c r="A386" s="26"/>
      <c r="B386" s="26"/>
    </row>
    <row r="387" spans="1:2" ht="18" customHeight="1" x14ac:dyDescent="0.2">
      <c r="A387" s="26"/>
      <c r="B387" s="26"/>
    </row>
    <row r="388" spans="1:2" ht="18" customHeight="1" x14ac:dyDescent="0.2">
      <c r="A388" s="26"/>
      <c r="B388" s="26"/>
    </row>
    <row r="389" spans="1:2" ht="18" customHeight="1" x14ac:dyDescent="0.2">
      <c r="A389" s="26"/>
      <c r="B389" s="26"/>
    </row>
    <row r="390" spans="1:2" ht="18" customHeight="1" x14ac:dyDescent="0.2">
      <c r="A390" s="26"/>
      <c r="B390" s="26"/>
    </row>
    <row r="391" spans="1:2" ht="18" customHeight="1" x14ac:dyDescent="0.2">
      <c r="A391" s="26"/>
      <c r="B391" s="26"/>
    </row>
    <row r="392" spans="1:2" ht="18" customHeight="1" x14ac:dyDescent="0.2">
      <c r="A392" s="26"/>
      <c r="B392" s="26"/>
    </row>
    <row r="393" spans="1:2" ht="18" customHeight="1" x14ac:dyDescent="0.2">
      <c r="A393" s="26"/>
      <c r="B393" s="26"/>
    </row>
    <row r="394" spans="1:2" ht="18" customHeight="1" x14ac:dyDescent="0.2">
      <c r="A394" s="26"/>
      <c r="B394" s="26"/>
    </row>
    <row r="395" spans="1:2" ht="18" customHeight="1" x14ac:dyDescent="0.2">
      <c r="A395" s="26"/>
      <c r="B395" s="26"/>
    </row>
    <row r="396" spans="1:2" ht="18" customHeight="1" x14ac:dyDescent="0.2">
      <c r="A396" s="26"/>
      <c r="B396" s="26"/>
    </row>
    <row r="397" spans="1:2" ht="18" customHeight="1" x14ac:dyDescent="0.2">
      <c r="A397" s="26"/>
      <c r="B397" s="26"/>
    </row>
    <row r="398" spans="1:2" ht="18" customHeight="1" x14ac:dyDescent="0.2">
      <c r="A398" s="26"/>
      <c r="B398" s="26"/>
    </row>
    <row r="399" spans="1:2" ht="18" customHeight="1" x14ac:dyDescent="0.2">
      <c r="A399" s="26"/>
      <c r="B399" s="26"/>
    </row>
    <row r="400" spans="1:2" ht="18" customHeight="1" x14ac:dyDescent="0.2">
      <c r="A400" s="26"/>
      <c r="B400" s="26"/>
    </row>
    <row r="401" spans="1:2" ht="18" customHeight="1" x14ac:dyDescent="0.2">
      <c r="A401" s="26"/>
      <c r="B401" s="26"/>
    </row>
    <row r="402" spans="1:2" ht="18" customHeight="1" x14ac:dyDescent="0.2">
      <c r="A402" s="26"/>
      <c r="B402" s="26"/>
    </row>
    <row r="403" spans="1:2" ht="18" customHeight="1" x14ac:dyDescent="0.2">
      <c r="A403" s="26"/>
      <c r="B403" s="26"/>
    </row>
    <row r="404" spans="1:2" ht="18" customHeight="1" x14ac:dyDescent="0.2">
      <c r="A404" s="26"/>
      <c r="B404" s="26"/>
    </row>
    <row r="405" spans="1:2" ht="18" customHeight="1" x14ac:dyDescent="0.2">
      <c r="A405" s="26"/>
      <c r="B405" s="26"/>
    </row>
    <row r="406" spans="1:2" ht="18" customHeight="1" x14ac:dyDescent="0.2">
      <c r="A406" s="26"/>
      <c r="B406" s="26"/>
    </row>
    <row r="407" spans="1:2" ht="18" customHeight="1" x14ac:dyDescent="0.2">
      <c r="A407" s="26"/>
      <c r="B407" s="26"/>
    </row>
    <row r="408" spans="1:2" ht="18" customHeight="1" x14ac:dyDescent="0.2">
      <c r="A408" s="26"/>
      <c r="B408" s="26"/>
    </row>
    <row r="409" spans="1:2" ht="18" customHeight="1" x14ac:dyDescent="0.2">
      <c r="A409" s="26"/>
      <c r="B409" s="26"/>
    </row>
    <row r="410" spans="1:2" ht="18" customHeight="1" x14ac:dyDescent="0.2">
      <c r="A410" s="26"/>
      <c r="B410" s="26"/>
    </row>
    <row r="411" spans="1:2" ht="18" customHeight="1" x14ac:dyDescent="0.2">
      <c r="A411" s="26"/>
      <c r="B411" s="26"/>
    </row>
    <row r="412" spans="1:2" ht="18" customHeight="1" x14ac:dyDescent="0.2">
      <c r="A412" s="26"/>
      <c r="B412" s="26"/>
    </row>
    <row r="413" spans="1:2" ht="18" customHeight="1" x14ac:dyDescent="0.2">
      <c r="A413" s="26"/>
      <c r="B413" s="26"/>
    </row>
    <row r="414" spans="1:2" ht="18" customHeight="1" x14ac:dyDescent="0.2">
      <c r="A414" s="26"/>
      <c r="B414" s="26"/>
    </row>
    <row r="415" spans="1:2" ht="18" customHeight="1" x14ac:dyDescent="0.2">
      <c r="A415" s="26"/>
      <c r="B415" s="26"/>
    </row>
    <row r="416" spans="1:2" ht="18" customHeight="1" x14ac:dyDescent="0.2">
      <c r="A416" s="26"/>
      <c r="B416" s="26"/>
    </row>
    <row r="417" spans="1:2" ht="18" customHeight="1" x14ac:dyDescent="0.2">
      <c r="A417" s="26"/>
      <c r="B417" s="26"/>
    </row>
    <row r="418" spans="1:2" ht="18" customHeight="1" x14ac:dyDescent="0.2">
      <c r="A418" s="26"/>
      <c r="B418" s="26"/>
    </row>
    <row r="419" spans="1:2" ht="18" customHeight="1" x14ac:dyDescent="0.2">
      <c r="A419" s="26"/>
      <c r="B419" s="26"/>
    </row>
    <row r="420" spans="1:2" ht="18" customHeight="1" x14ac:dyDescent="0.2">
      <c r="A420" s="26"/>
      <c r="B420" s="26"/>
    </row>
    <row r="421" spans="1:2" ht="18" customHeight="1" x14ac:dyDescent="0.2">
      <c r="A421" s="26"/>
      <c r="B421" s="26"/>
    </row>
    <row r="422" spans="1:2" ht="18" customHeight="1" x14ac:dyDescent="0.2">
      <c r="A422" s="26"/>
      <c r="B422" s="26"/>
    </row>
    <row r="423" spans="1:2" ht="18" customHeight="1" x14ac:dyDescent="0.2">
      <c r="A423" s="26"/>
      <c r="B423" s="26"/>
    </row>
    <row r="424" spans="1:2" ht="18" customHeight="1" x14ac:dyDescent="0.2">
      <c r="A424" s="26"/>
      <c r="B424" s="26"/>
    </row>
    <row r="425" spans="1:2" ht="18" customHeight="1" x14ac:dyDescent="0.2">
      <c r="A425" s="26"/>
      <c r="B425" s="26"/>
    </row>
    <row r="426" spans="1:2" ht="18" customHeight="1" x14ac:dyDescent="0.2">
      <c r="A426" s="26"/>
      <c r="B426" s="26"/>
    </row>
    <row r="427" spans="1:2" ht="18" customHeight="1" x14ac:dyDescent="0.2">
      <c r="A427" s="26"/>
      <c r="B427" s="26"/>
    </row>
    <row r="428" spans="1:2" ht="18" customHeight="1" x14ac:dyDescent="0.2">
      <c r="A428" s="26"/>
      <c r="B428" s="26"/>
    </row>
    <row r="429" spans="1:2" ht="18" customHeight="1" x14ac:dyDescent="0.2">
      <c r="A429" s="26"/>
      <c r="B429" s="26"/>
    </row>
    <row r="430" spans="1:2" ht="18" customHeight="1" x14ac:dyDescent="0.2">
      <c r="A430" s="26"/>
      <c r="B430" s="26"/>
    </row>
    <row r="431" spans="1:2" ht="18" customHeight="1" x14ac:dyDescent="0.2">
      <c r="A431" s="26"/>
      <c r="B431" s="26"/>
    </row>
    <row r="432" spans="1:2" ht="18" customHeight="1" x14ac:dyDescent="0.2">
      <c r="A432" s="26"/>
      <c r="B432" s="26"/>
    </row>
    <row r="433" spans="1:2" ht="18" customHeight="1" x14ac:dyDescent="0.2">
      <c r="A433" s="26"/>
      <c r="B433" s="26"/>
    </row>
    <row r="434" spans="1:2" ht="18" customHeight="1" x14ac:dyDescent="0.2">
      <c r="A434" s="26"/>
      <c r="B434" s="26"/>
    </row>
    <row r="435" spans="1:2" ht="18" customHeight="1" x14ac:dyDescent="0.2">
      <c r="A435" s="26"/>
      <c r="B435" s="26"/>
    </row>
    <row r="436" spans="1:2" ht="18" customHeight="1" x14ac:dyDescent="0.2">
      <c r="A436" s="26"/>
      <c r="B436" s="26"/>
    </row>
    <row r="437" spans="1:2" ht="18" customHeight="1" x14ac:dyDescent="0.2">
      <c r="A437" s="26"/>
      <c r="B437" s="26"/>
    </row>
    <row r="438" spans="1:2" ht="18" customHeight="1" x14ac:dyDescent="0.2">
      <c r="A438" s="26"/>
      <c r="B438" s="26"/>
    </row>
    <row r="439" spans="1:2" ht="18" customHeight="1" x14ac:dyDescent="0.2">
      <c r="A439" s="26"/>
      <c r="B439" s="26"/>
    </row>
    <row r="440" spans="1:2" ht="18" customHeight="1" x14ac:dyDescent="0.2">
      <c r="A440" s="26"/>
      <c r="B440" s="26"/>
    </row>
    <row r="441" spans="1:2" ht="18" customHeight="1" x14ac:dyDescent="0.2">
      <c r="A441" s="26"/>
      <c r="B441" s="26"/>
    </row>
    <row r="442" spans="1:2" ht="18" customHeight="1" x14ac:dyDescent="0.2">
      <c r="A442" s="26"/>
      <c r="B442" s="26"/>
    </row>
    <row r="443" spans="1:2" ht="18" customHeight="1" x14ac:dyDescent="0.2">
      <c r="A443" s="26"/>
      <c r="B443" s="26"/>
    </row>
    <row r="444" spans="1:2" ht="18" customHeight="1" x14ac:dyDescent="0.2">
      <c r="A444" s="26"/>
      <c r="B444" s="26"/>
    </row>
    <row r="445" spans="1:2" ht="18" customHeight="1" x14ac:dyDescent="0.2">
      <c r="A445" s="26"/>
      <c r="B445" s="26"/>
    </row>
    <row r="446" spans="1:2" ht="18" customHeight="1" x14ac:dyDescent="0.2">
      <c r="A446" s="26"/>
      <c r="B446" s="26"/>
    </row>
    <row r="447" spans="1:2" ht="18" customHeight="1" x14ac:dyDescent="0.2">
      <c r="A447" s="26"/>
      <c r="B447" s="26"/>
    </row>
    <row r="448" spans="1:2" ht="18" customHeight="1" x14ac:dyDescent="0.2">
      <c r="A448" s="26"/>
      <c r="B448" s="26"/>
    </row>
    <row r="449" spans="1:2" ht="18" customHeight="1" x14ac:dyDescent="0.2">
      <c r="A449" s="26"/>
      <c r="B449" s="26"/>
    </row>
    <row r="450" spans="1:2" ht="18" customHeight="1" x14ac:dyDescent="0.2">
      <c r="A450" s="26"/>
      <c r="B450" s="26"/>
    </row>
    <row r="451" spans="1:2" ht="18" customHeight="1" x14ac:dyDescent="0.2">
      <c r="A451" s="26"/>
      <c r="B451" s="26"/>
    </row>
    <row r="452" spans="1:2" ht="18" customHeight="1" x14ac:dyDescent="0.2">
      <c r="A452" s="26"/>
      <c r="B452" s="26"/>
    </row>
    <row r="453" spans="1:2" ht="18" customHeight="1" x14ac:dyDescent="0.2">
      <c r="A453" s="26"/>
      <c r="B453" s="26"/>
    </row>
    <row r="454" spans="1:2" ht="18" customHeight="1" x14ac:dyDescent="0.2">
      <c r="A454" s="26"/>
      <c r="B454" s="26"/>
    </row>
    <row r="455" spans="1:2" ht="18" customHeight="1" x14ac:dyDescent="0.2">
      <c r="A455" s="26"/>
      <c r="B455" s="26"/>
    </row>
    <row r="456" spans="1:2" ht="18" customHeight="1" x14ac:dyDescent="0.2">
      <c r="A456" s="26"/>
      <c r="B456" s="26"/>
    </row>
  </sheetData>
  <mergeCells count="8">
    <mergeCell ref="C2:J2"/>
    <mergeCell ref="C3:C4"/>
    <mergeCell ref="E3:E4"/>
    <mergeCell ref="H3:H4"/>
    <mergeCell ref="J3:J4"/>
    <mergeCell ref="I3:I4"/>
    <mergeCell ref="F3:G3"/>
    <mergeCell ref="D3:D4"/>
  </mergeCells>
  <conditionalFormatting sqref="B92">
    <cfRule type="duplicateValues" dxfId="68" priority="2" stopIfTrue="1"/>
  </conditionalFormatting>
  <conditionalFormatting sqref="C1:C2">
    <cfRule type="duplicateValues" dxfId="67" priority="2049" stopIfTrue="1"/>
  </conditionalFormatting>
  <conditionalFormatting sqref="D206 D198:D201">
    <cfRule type="duplicateValues" dxfId="66" priority="11" stopIfTrue="1"/>
  </conditionalFormatting>
  <conditionalFormatting sqref="D321 D212">
    <cfRule type="duplicateValues" dxfId="65" priority="1999" stopIfTrue="1"/>
  </conditionalFormatting>
  <conditionalFormatting sqref="D338:D339 D309:D310 D24 D300 D195:D197">
    <cfRule type="duplicateValues" dxfId="64" priority="1751" stopIfTrue="1"/>
  </conditionalFormatting>
  <pageMargins left="0.52" right="0.196850393700787" top="0.94" bottom="0.43307086614173201" header="0.38" footer="0.15748031496063"/>
  <pageSetup paperSize="9" orientation="portrait" useFirstPageNumber="1" r:id="rId1"/>
  <headerFooter alignWithMargins="0">
    <oddHeader>&amp;L&amp;"Times New Roman,Bold"Biểu 06/CH&amp;C
&amp;"Times New Roman,Bold"DANH MỤC CÁC DỰ ÁN ĐƯA VÀO KẾ HOẠCH SỬ DỤNG ĐẤT NĂM 2022 CỦATHÀNH PHỐ BIÊN HÒA&amp;R
&amp;"Times New Roman,Italic"Đơn vị tính: ha</oddHeader>
    <oddFooter>&amp;C&amp;"Times New Roman,Regular"&amp;P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J66"/>
  <sheetViews>
    <sheetView zoomScaleNormal="100" workbookViewId="0">
      <pane xSplit="4" ySplit="2" topLeftCell="E3" activePane="bottomRight" state="frozen"/>
      <selection activeCell="BE3" sqref="A3:XFD3"/>
      <selection pane="topRight" activeCell="BE3" sqref="A3:XFD3"/>
      <selection pane="bottomLeft" activeCell="BE3" sqref="A3:XFD3"/>
      <selection pane="bottomRight" activeCell="BE3" sqref="A3:XFD3"/>
    </sheetView>
  </sheetViews>
  <sheetFormatPr defaultColWidth="9.140625" defaultRowHeight="18" customHeight="1" x14ac:dyDescent="0.2"/>
  <cols>
    <col min="1" max="1" width="5" style="237" customWidth="1"/>
    <col min="2" max="2" width="30.28515625" style="237" customWidth="1"/>
    <col min="3" max="3" width="10.5703125" style="237" customWidth="1"/>
    <col min="4" max="4" width="8.42578125" style="237" customWidth="1"/>
    <col min="5" max="5" width="9" style="237" customWidth="1"/>
    <col min="6" max="6" width="30.5703125" style="278" customWidth="1"/>
    <col min="7" max="7" width="9.140625" style="237" customWidth="1"/>
    <col min="8" max="8" width="27" style="237" customWidth="1"/>
    <col min="9" max="16384" width="9.140625" style="237"/>
  </cols>
  <sheetData>
    <row r="1" spans="1:10" ht="12.75" x14ac:dyDescent="0.2">
      <c r="A1" s="1456" t="s">
        <v>562</v>
      </c>
      <c r="B1" s="1455" t="s">
        <v>176</v>
      </c>
      <c r="C1" s="1455" t="s">
        <v>177</v>
      </c>
      <c r="D1" s="1457" t="s">
        <v>566</v>
      </c>
      <c r="E1" s="1455" t="s">
        <v>950</v>
      </c>
      <c r="F1" s="1455" t="s">
        <v>951</v>
      </c>
    </row>
    <row r="2" spans="1:10" ht="55.5" customHeight="1" x14ac:dyDescent="0.2">
      <c r="A2" s="1456"/>
      <c r="B2" s="1455"/>
      <c r="C2" s="1455"/>
      <c r="D2" s="1457"/>
      <c r="E2" s="1455"/>
      <c r="F2" s="1455"/>
    </row>
    <row r="3" spans="1:10" ht="51" x14ac:dyDescent="0.2">
      <c r="A3" s="264">
        <v>1</v>
      </c>
      <c r="B3" s="265" t="s">
        <v>455</v>
      </c>
      <c r="C3" s="29" t="s">
        <v>33</v>
      </c>
      <c r="D3" s="266">
        <v>0.3</v>
      </c>
      <c r="E3" s="267">
        <v>2015</v>
      </c>
      <c r="F3" s="268" t="s">
        <v>952</v>
      </c>
    </row>
    <row r="4" spans="1:10" ht="51" x14ac:dyDescent="0.2">
      <c r="A4" s="269">
        <v>2</v>
      </c>
      <c r="B4" s="30" t="s">
        <v>457</v>
      </c>
      <c r="C4" s="32" t="s">
        <v>18</v>
      </c>
      <c r="D4" s="270">
        <v>29.85</v>
      </c>
      <c r="E4" s="271">
        <v>2018</v>
      </c>
      <c r="F4" s="34" t="s">
        <v>952</v>
      </c>
    </row>
    <row r="5" spans="1:10" ht="51" x14ac:dyDescent="0.2">
      <c r="A5" s="269">
        <v>3</v>
      </c>
      <c r="B5" s="30" t="s">
        <v>458</v>
      </c>
      <c r="C5" s="32" t="s">
        <v>18</v>
      </c>
      <c r="D5" s="270">
        <v>7.23</v>
      </c>
      <c r="E5" s="271">
        <v>2018</v>
      </c>
      <c r="F5" s="34" t="s">
        <v>952</v>
      </c>
    </row>
    <row r="6" spans="1:10" ht="51" x14ac:dyDescent="0.2">
      <c r="A6" s="269">
        <v>4</v>
      </c>
      <c r="B6" s="30" t="s">
        <v>460</v>
      </c>
      <c r="C6" s="32" t="s">
        <v>34</v>
      </c>
      <c r="D6" s="270">
        <v>0.38</v>
      </c>
      <c r="E6" s="271">
        <v>2018</v>
      </c>
      <c r="F6" s="34" t="s">
        <v>952</v>
      </c>
    </row>
    <row r="7" spans="1:10" ht="51" x14ac:dyDescent="0.2">
      <c r="A7" s="269">
        <v>5</v>
      </c>
      <c r="B7" s="40" t="s">
        <v>462</v>
      </c>
      <c r="C7" s="32" t="s">
        <v>33</v>
      </c>
      <c r="D7" s="270">
        <v>1.38</v>
      </c>
      <c r="E7" s="271">
        <v>2018</v>
      </c>
      <c r="F7" s="34" t="s">
        <v>952</v>
      </c>
    </row>
    <row r="8" spans="1:10" ht="51" x14ac:dyDescent="0.2">
      <c r="A8" s="269">
        <v>6</v>
      </c>
      <c r="B8" s="34" t="s">
        <v>456</v>
      </c>
      <c r="C8" s="32" t="s">
        <v>16</v>
      </c>
      <c r="D8" s="270">
        <v>6</v>
      </c>
      <c r="E8" s="271">
        <v>2018</v>
      </c>
      <c r="F8" s="34" t="s">
        <v>952</v>
      </c>
    </row>
    <row r="9" spans="1:10" ht="51" x14ac:dyDescent="0.2">
      <c r="A9" s="269">
        <v>7</v>
      </c>
      <c r="B9" s="30" t="s">
        <v>461</v>
      </c>
      <c r="C9" s="32" t="s">
        <v>33</v>
      </c>
      <c r="D9" s="270">
        <v>0.94</v>
      </c>
      <c r="E9" s="271">
        <v>2018</v>
      </c>
      <c r="F9" s="34" t="s">
        <v>952</v>
      </c>
      <c r="J9" s="237">
        <f>85+112+57</f>
        <v>254</v>
      </c>
    </row>
    <row r="10" spans="1:10" ht="51" x14ac:dyDescent="0.2">
      <c r="A10" s="269">
        <v>8</v>
      </c>
      <c r="B10" s="30" t="s">
        <v>464</v>
      </c>
      <c r="C10" s="32" t="s">
        <v>11</v>
      </c>
      <c r="D10" s="270">
        <v>0.54</v>
      </c>
      <c r="E10" s="271">
        <v>2018</v>
      </c>
      <c r="F10" s="34" t="s">
        <v>952</v>
      </c>
    </row>
    <row r="11" spans="1:10" ht="51" x14ac:dyDescent="0.2">
      <c r="A11" s="269">
        <v>9</v>
      </c>
      <c r="B11" s="30" t="s">
        <v>465</v>
      </c>
      <c r="C11" s="32" t="s">
        <v>11</v>
      </c>
      <c r="D11" s="270">
        <v>0.26</v>
      </c>
      <c r="E11" s="271">
        <v>2018</v>
      </c>
      <c r="F11" s="34" t="s">
        <v>952</v>
      </c>
    </row>
    <row r="12" spans="1:10" ht="51" x14ac:dyDescent="0.2">
      <c r="A12" s="269">
        <v>10</v>
      </c>
      <c r="B12" s="30" t="s">
        <v>466</v>
      </c>
      <c r="C12" s="32" t="s">
        <v>23</v>
      </c>
      <c r="D12" s="270">
        <v>0.45</v>
      </c>
      <c r="E12" s="271">
        <v>2018</v>
      </c>
      <c r="F12" s="34" t="s">
        <v>952</v>
      </c>
    </row>
    <row r="13" spans="1:10" ht="51" x14ac:dyDescent="0.2">
      <c r="A13" s="269">
        <v>11</v>
      </c>
      <c r="B13" s="30" t="s">
        <v>467</v>
      </c>
      <c r="C13" s="32" t="s">
        <v>24</v>
      </c>
      <c r="D13" s="270">
        <v>0.05</v>
      </c>
      <c r="E13" s="271">
        <v>2018</v>
      </c>
      <c r="F13" s="34" t="s">
        <v>952</v>
      </c>
    </row>
    <row r="14" spans="1:10" ht="51" x14ac:dyDescent="0.2">
      <c r="A14" s="269">
        <v>12</v>
      </c>
      <c r="B14" s="30" t="s">
        <v>468</v>
      </c>
      <c r="C14" s="32" t="s">
        <v>27</v>
      </c>
      <c r="D14" s="270">
        <v>0.15</v>
      </c>
      <c r="E14" s="271">
        <v>2018</v>
      </c>
      <c r="F14" s="34" t="s">
        <v>952</v>
      </c>
    </row>
    <row r="15" spans="1:10" ht="51" x14ac:dyDescent="0.2">
      <c r="A15" s="269">
        <v>13</v>
      </c>
      <c r="B15" s="30" t="s">
        <v>469</v>
      </c>
      <c r="C15" s="32" t="s">
        <v>34</v>
      </c>
      <c r="D15" s="270">
        <v>0.14000000000000001</v>
      </c>
      <c r="E15" s="271">
        <v>2018</v>
      </c>
      <c r="F15" s="34" t="s">
        <v>952</v>
      </c>
    </row>
    <row r="16" spans="1:10" ht="51" x14ac:dyDescent="0.2">
      <c r="A16" s="269">
        <v>14</v>
      </c>
      <c r="B16" s="34" t="s">
        <v>470</v>
      </c>
      <c r="C16" s="32" t="s">
        <v>18</v>
      </c>
      <c r="D16" s="270">
        <v>0.87</v>
      </c>
      <c r="E16" s="271">
        <v>2018</v>
      </c>
      <c r="F16" s="34" t="s">
        <v>952</v>
      </c>
    </row>
    <row r="17" spans="1:6" ht="51" x14ac:dyDescent="0.2">
      <c r="A17" s="269">
        <v>15</v>
      </c>
      <c r="B17" s="30" t="s">
        <v>472</v>
      </c>
      <c r="C17" s="32" t="s">
        <v>23</v>
      </c>
      <c r="D17" s="270">
        <v>0.3</v>
      </c>
      <c r="E17" s="271">
        <v>2015</v>
      </c>
      <c r="F17" s="34" t="s">
        <v>952</v>
      </c>
    </row>
    <row r="18" spans="1:6" ht="51" x14ac:dyDescent="0.2">
      <c r="A18" s="269">
        <v>16</v>
      </c>
      <c r="B18" s="30" t="s">
        <v>473</v>
      </c>
      <c r="C18" s="32" t="s">
        <v>23</v>
      </c>
      <c r="D18" s="270">
        <v>3.38</v>
      </c>
      <c r="E18" s="271">
        <v>2018</v>
      </c>
      <c r="F18" s="34" t="s">
        <v>952</v>
      </c>
    </row>
    <row r="19" spans="1:6" ht="51" x14ac:dyDescent="0.2">
      <c r="A19" s="269">
        <v>17</v>
      </c>
      <c r="B19" s="49" t="s">
        <v>474</v>
      </c>
      <c r="C19" s="32" t="s">
        <v>26</v>
      </c>
      <c r="D19" s="270">
        <v>0.08</v>
      </c>
      <c r="E19" s="271">
        <v>2015</v>
      </c>
      <c r="F19" s="34" t="s">
        <v>952</v>
      </c>
    </row>
    <row r="20" spans="1:6" ht="51" x14ac:dyDescent="0.2">
      <c r="A20" s="269">
        <v>18</v>
      </c>
      <c r="B20" s="30" t="s">
        <v>475</v>
      </c>
      <c r="C20" s="32" t="s">
        <v>32</v>
      </c>
      <c r="D20" s="270">
        <v>0.12</v>
      </c>
      <c r="E20" s="271">
        <v>2018</v>
      </c>
      <c r="F20" s="34" t="s">
        <v>952</v>
      </c>
    </row>
    <row r="21" spans="1:6" ht="51" x14ac:dyDescent="0.2">
      <c r="A21" s="269">
        <v>19</v>
      </c>
      <c r="B21" s="30" t="s">
        <v>478</v>
      </c>
      <c r="C21" s="32" t="s">
        <v>33</v>
      </c>
      <c r="D21" s="270">
        <v>0.2</v>
      </c>
      <c r="E21" s="271">
        <v>2016</v>
      </c>
      <c r="F21" s="34" t="s">
        <v>952</v>
      </c>
    </row>
    <row r="22" spans="1:6" ht="51" x14ac:dyDescent="0.2">
      <c r="A22" s="269">
        <v>20</v>
      </c>
      <c r="B22" s="30" t="s">
        <v>477</v>
      </c>
      <c r="C22" s="32" t="s">
        <v>13</v>
      </c>
      <c r="D22" s="270">
        <v>0.1</v>
      </c>
      <c r="E22" s="271">
        <v>2017</v>
      </c>
      <c r="F22" s="34" t="s">
        <v>952</v>
      </c>
    </row>
    <row r="23" spans="1:6" ht="51" x14ac:dyDescent="0.2">
      <c r="A23" s="269">
        <v>21</v>
      </c>
      <c r="B23" s="30" t="s">
        <v>479</v>
      </c>
      <c r="C23" s="32" t="s">
        <v>18</v>
      </c>
      <c r="D23" s="270">
        <v>0.56000000000000005</v>
      </c>
      <c r="E23" s="271">
        <v>2015</v>
      </c>
      <c r="F23" s="34" t="s">
        <v>952</v>
      </c>
    </row>
    <row r="24" spans="1:6" ht="51" x14ac:dyDescent="0.2">
      <c r="A24" s="269">
        <v>22</v>
      </c>
      <c r="B24" s="34" t="s">
        <v>485</v>
      </c>
      <c r="C24" s="32" t="s">
        <v>10</v>
      </c>
      <c r="D24" s="270">
        <v>0.53000000000000025</v>
      </c>
      <c r="E24" s="271">
        <v>2018</v>
      </c>
      <c r="F24" s="34" t="s">
        <v>952</v>
      </c>
    </row>
    <row r="25" spans="1:6" ht="51" x14ac:dyDescent="0.2">
      <c r="A25" s="269">
        <v>23</v>
      </c>
      <c r="B25" s="39" t="s">
        <v>490</v>
      </c>
      <c r="C25" s="32" t="s">
        <v>13</v>
      </c>
      <c r="D25" s="270">
        <v>0.35</v>
      </c>
      <c r="E25" s="271">
        <v>2018</v>
      </c>
      <c r="F25" s="34" t="s">
        <v>952</v>
      </c>
    </row>
    <row r="26" spans="1:6" ht="51" x14ac:dyDescent="0.2">
      <c r="A26" s="269">
        <v>24</v>
      </c>
      <c r="B26" s="34" t="s">
        <v>493</v>
      </c>
      <c r="C26" s="32" t="s">
        <v>33</v>
      </c>
      <c r="D26" s="270">
        <v>0.65</v>
      </c>
      <c r="E26" s="271">
        <v>2019</v>
      </c>
      <c r="F26" s="34" t="s">
        <v>952</v>
      </c>
    </row>
    <row r="27" spans="1:6" ht="51" x14ac:dyDescent="0.2">
      <c r="A27" s="269">
        <v>25</v>
      </c>
      <c r="B27" s="34" t="s">
        <v>494</v>
      </c>
      <c r="C27" s="32" t="s">
        <v>10</v>
      </c>
      <c r="D27" s="270">
        <v>0.13</v>
      </c>
      <c r="E27" s="271">
        <v>2015</v>
      </c>
      <c r="F27" s="34" t="s">
        <v>952</v>
      </c>
    </row>
    <row r="28" spans="1:6" ht="51" x14ac:dyDescent="0.2">
      <c r="A28" s="269">
        <v>26</v>
      </c>
      <c r="B28" s="34" t="s">
        <v>495</v>
      </c>
      <c r="C28" s="32" t="s">
        <v>30</v>
      </c>
      <c r="D28" s="270">
        <v>2.8</v>
      </c>
      <c r="E28" s="271">
        <v>2016</v>
      </c>
      <c r="F28" s="34" t="s">
        <v>952</v>
      </c>
    </row>
    <row r="29" spans="1:6" ht="51" x14ac:dyDescent="0.2">
      <c r="A29" s="269">
        <v>27</v>
      </c>
      <c r="B29" s="30" t="s">
        <v>498</v>
      </c>
      <c r="C29" s="42" t="s">
        <v>33</v>
      </c>
      <c r="D29" s="270">
        <v>2.12</v>
      </c>
      <c r="E29" s="271">
        <v>2018</v>
      </c>
      <c r="F29" s="34" t="s">
        <v>952</v>
      </c>
    </row>
    <row r="30" spans="1:6" ht="51" x14ac:dyDescent="0.2">
      <c r="A30" s="269">
        <v>28</v>
      </c>
      <c r="B30" s="30" t="s">
        <v>500</v>
      </c>
      <c r="C30" s="32" t="s">
        <v>30</v>
      </c>
      <c r="D30" s="270">
        <v>0.77</v>
      </c>
      <c r="E30" s="271">
        <v>2018</v>
      </c>
      <c r="F30" s="34" t="s">
        <v>952</v>
      </c>
    </row>
    <row r="31" spans="1:6" ht="51" x14ac:dyDescent="0.2">
      <c r="A31" s="269">
        <v>29</v>
      </c>
      <c r="B31" s="30" t="s">
        <v>502</v>
      </c>
      <c r="C31" s="32" t="s">
        <v>33</v>
      </c>
      <c r="D31" s="270">
        <v>0.17</v>
      </c>
      <c r="E31" s="271">
        <v>2018</v>
      </c>
      <c r="F31" s="34" t="s">
        <v>952</v>
      </c>
    </row>
    <row r="32" spans="1:6" ht="51" x14ac:dyDescent="0.2">
      <c r="A32" s="269">
        <v>30</v>
      </c>
      <c r="B32" s="34" t="s">
        <v>504</v>
      </c>
      <c r="C32" s="32" t="s">
        <v>34</v>
      </c>
      <c r="D32" s="270">
        <v>0.05</v>
      </c>
      <c r="E32" s="271">
        <v>2018</v>
      </c>
      <c r="F32" s="34" t="s">
        <v>952</v>
      </c>
    </row>
    <row r="33" spans="1:6" ht="51" x14ac:dyDescent="0.2">
      <c r="A33" s="269">
        <v>31</v>
      </c>
      <c r="B33" s="34" t="s">
        <v>953</v>
      </c>
      <c r="C33" s="32" t="s">
        <v>20</v>
      </c>
      <c r="D33" s="270">
        <v>0.02</v>
      </c>
      <c r="E33" s="271">
        <v>2017</v>
      </c>
      <c r="F33" s="34" t="s">
        <v>952</v>
      </c>
    </row>
    <row r="34" spans="1:6" ht="51" x14ac:dyDescent="0.2">
      <c r="A34" s="269">
        <v>32</v>
      </c>
      <c r="B34" s="35" t="s">
        <v>506</v>
      </c>
      <c r="C34" s="31" t="s">
        <v>6</v>
      </c>
      <c r="D34" s="270">
        <v>0.01</v>
      </c>
      <c r="E34" s="271">
        <v>2017</v>
      </c>
      <c r="F34" s="34" t="s">
        <v>952</v>
      </c>
    </row>
    <row r="35" spans="1:6" ht="51" x14ac:dyDescent="0.2">
      <c r="A35" s="269">
        <v>33</v>
      </c>
      <c r="B35" s="35" t="s">
        <v>507</v>
      </c>
      <c r="C35" s="31" t="s">
        <v>6</v>
      </c>
      <c r="D35" s="270">
        <v>0.04</v>
      </c>
      <c r="E35" s="271">
        <v>2017</v>
      </c>
      <c r="F35" s="34" t="s">
        <v>952</v>
      </c>
    </row>
    <row r="36" spans="1:6" ht="51" x14ac:dyDescent="0.2">
      <c r="A36" s="269">
        <v>34</v>
      </c>
      <c r="B36" s="35" t="s">
        <v>508</v>
      </c>
      <c r="C36" s="31" t="s">
        <v>6</v>
      </c>
      <c r="D36" s="270">
        <v>0.03</v>
      </c>
      <c r="E36" s="271">
        <v>2017</v>
      </c>
      <c r="F36" s="34" t="s">
        <v>952</v>
      </c>
    </row>
    <row r="37" spans="1:6" ht="51" x14ac:dyDescent="0.2">
      <c r="A37" s="269">
        <v>35</v>
      </c>
      <c r="B37" s="48" t="s">
        <v>452</v>
      </c>
      <c r="C37" s="32" t="s">
        <v>34</v>
      </c>
      <c r="D37" s="270">
        <v>11.9</v>
      </c>
      <c r="E37" s="271">
        <v>2016</v>
      </c>
      <c r="F37" s="34" t="s">
        <v>952</v>
      </c>
    </row>
    <row r="38" spans="1:6" ht="51" x14ac:dyDescent="0.2">
      <c r="A38" s="269">
        <v>36</v>
      </c>
      <c r="B38" s="62" t="s">
        <v>454</v>
      </c>
      <c r="C38" s="32" t="s">
        <v>16</v>
      </c>
      <c r="D38" s="270">
        <v>30.35</v>
      </c>
      <c r="E38" s="271">
        <v>2016</v>
      </c>
      <c r="F38" s="34" t="s">
        <v>952</v>
      </c>
    </row>
    <row r="39" spans="1:6" ht="51" x14ac:dyDescent="0.2">
      <c r="A39" s="269">
        <v>37</v>
      </c>
      <c r="B39" s="30" t="s">
        <v>954</v>
      </c>
      <c r="C39" s="32" t="s">
        <v>19</v>
      </c>
      <c r="D39" s="270">
        <v>0.25</v>
      </c>
      <c r="E39" s="271">
        <v>2017</v>
      </c>
      <c r="F39" s="34" t="s">
        <v>952</v>
      </c>
    </row>
    <row r="40" spans="1:6" ht="51" x14ac:dyDescent="0.2">
      <c r="A40" s="269">
        <v>38</v>
      </c>
      <c r="B40" s="30" t="s">
        <v>459</v>
      </c>
      <c r="C40" s="32" t="s">
        <v>20</v>
      </c>
      <c r="D40" s="270">
        <v>0.13</v>
      </c>
      <c r="E40" s="271">
        <v>2018</v>
      </c>
      <c r="F40" s="34" t="s">
        <v>952</v>
      </c>
    </row>
    <row r="41" spans="1:6" ht="51" x14ac:dyDescent="0.2">
      <c r="A41" s="269">
        <v>39</v>
      </c>
      <c r="B41" s="30" t="s">
        <v>463</v>
      </c>
      <c r="C41" s="32" t="s">
        <v>15</v>
      </c>
      <c r="D41" s="270">
        <v>0.2</v>
      </c>
      <c r="E41" s="271">
        <v>2015</v>
      </c>
      <c r="F41" s="34" t="s">
        <v>952</v>
      </c>
    </row>
    <row r="42" spans="1:6" ht="51" x14ac:dyDescent="0.2">
      <c r="A42" s="269">
        <v>40</v>
      </c>
      <c r="B42" s="30" t="s">
        <v>476</v>
      </c>
      <c r="C42" s="32" t="s">
        <v>13</v>
      </c>
      <c r="D42" s="270">
        <v>2.21</v>
      </c>
      <c r="E42" s="271">
        <v>2017</v>
      </c>
      <c r="F42" s="34" t="s">
        <v>952</v>
      </c>
    </row>
    <row r="43" spans="1:6" ht="51" x14ac:dyDescent="0.2">
      <c r="A43" s="269">
        <v>41</v>
      </c>
      <c r="B43" s="34" t="s">
        <v>483</v>
      </c>
      <c r="C43" s="32" t="s">
        <v>8</v>
      </c>
      <c r="D43" s="270">
        <v>0.24</v>
      </c>
      <c r="E43" s="271">
        <v>2019</v>
      </c>
      <c r="F43" s="34" t="s">
        <v>952</v>
      </c>
    </row>
    <row r="44" spans="1:6" ht="51" x14ac:dyDescent="0.2">
      <c r="A44" s="269">
        <v>42</v>
      </c>
      <c r="B44" s="34" t="s">
        <v>955</v>
      </c>
      <c r="C44" s="32" t="s">
        <v>33</v>
      </c>
      <c r="D44" s="270">
        <v>1.61</v>
      </c>
      <c r="E44" s="271">
        <v>2019</v>
      </c>
      <c r="F44" s="34" t="s">
        <v>956</v>
      </c>
    </row>
    <row r="45" spans="1:6" ht="51" x14ac:dyDescent="0.2">
      <c r="A45" s="269">
        <v>43</v>
      </c>
      <c r="B45" s="56" t="s">
        <v>499</v>
      </c>
      <c r="C45" s="32" t="s">
        <v>34</v>
      </c>
      <c r="D45" s="270">
        <v>1.8</v>
      </c>
      <c r="E45" s="271">
        <v>2018</v>
      </c>
      <c r="F45" s="34" t="s">
        <v>952</v>
      </c>
    </row>
    <row r="46" spans="1:6" ht="51" x14ac:dyDescent="0.2">
      <c r="A46" s="269">
        <v>44</v>
      </c>
      <c r="B46" s="30" t="s">
        <v>501</v>
      </c>
      <c r="C46" s="32" t="s">
        <v>15</v>
      </c>
      <c r="D46" s="270">
        <v>0.71</v>
      </c>
      <c r="E46" s="271">
        <v>2018</v>
      </c>
      <c r="F46" s="34" t="s">
        <v>952</v>
      </c>
    </row>
    <row r="47" spans="1:6" ht="51" x14ac:dyDescent="0.2">
      <c r="A47" s="269">
        <v>45</v>
      </c>
      <c r="B47" s="30" t="s">
        <v>453</v>
      </c>
      <c r="C47" s="32" t="s">
        <v>957</v>
      </c>
      <c r="D47" s="270">
        <v>3.95</v>
      </c>
      <c r="E47" s="271">
        <v>2019</v>
      </c>
      <c r="F47" s="34" t="s">
        <v>952</v>
      </c>
    </row>
    <row r="48" spans="1:6" ht="51" x14ac:dyDescent="0.2">
      <c r="A48" s="269">
        <v>46</v>
      </c>
      <c r="B48" s="34" t="s">
        <v>491</v>
      </c>
      <c r="C48" s="32" t="s">
        <v>33</v>
      </c>
      <c r="D48" s="270">
        <v>3.78</v>
      </c>
      <c r="E48" s="271">
        <v>2018</v>
      </c>
      <c r="F48" s="34" t="s">
        <v>952</v>
      </c>
    </row>
    <row r="49" spans="1:6" ht="51" x14ac:dyDescent="0.2">
      <c r="A49" s="269">
        <v>47</v>
      </c>
      <c r="B49" s="34" t="s">
        <v>492</v>
      </c>
      <c r="C49" s="32" t="s">
        <v>23</v>
      </c>
      <c r="D49" s="270">
        <v>25.6</v>
      </c>
      <c r="E49" s="271">
        <v>2018</v>
      </c>
      <c r="F49" s="34" t="s">
        <v>952</v>
      </c>
    </row>
    <row r="50" spans="1:6" ht="51" x14ac:dyDescent="0.2">
      <c r="A50" s="269">
        <v>48</v>
      </c>
      <c r="B50" s="34" t="s">
        <v>496</v>
      </c>
      <c r="C50" s="31" t="s">
        <v>6</v>
      </c>
      <c r="D50" s="270">
        <v>3.02</v>
      </c>
      <c r="E50" s="271">
        <v>2018</v>
      </c>
      <c r="F50" s="34" t="s">
        <v>952</v>
      </c>
    </row>
    <row r="51" spans="1:6" ht="12.75" x14ac:dyDescent="0.2">
      <c r="A51" s="269">
        <v>49</v>
      </c>
      <c r="B51" s="35" t="s">
        <v>471</v>
      </c>
      <c r="C51" s="32" t="s">
        <v>10</v>
      </c>
      <c r="D51" s="139">
        <v>0.04</v>
      </c>
      <c r="E51" s="271">
        <v>2020</v>
      </c>
      <c r="F51" s="36" t="s">
        <v>958</v>
      </c>
    </row>
    <row r="52" spans="1:6" ht="12.75" x14ac:dyDescent="0.2">
      <c r="A52" s="269">
        <v>50</v>
      </c>
      <c r="B52" s="35" t="s">
        <v>509</v>
      </c>
      <c r="C52" s="32" t="s">
        <v>10</v>
      </c>
      <c r="D52" s="139">
        <v>0.08</v>
      </c>
      <c r="E52" s="271">
        <v>2020</v>
      </c>
      <c r="F52" s="36" t="s">
        <v>958</v>
      </c>
    </row>
    <row r="53" spans="1:6" ht="25.5" x14ac:dyDescent="0.2">
      <c r="A53" s="269">
        <v>51</v>
      </c>
      <c r="B53" s="35" t="s">
        <v>510</v>
      </c>
      <c r="C53" s="32" t="s">
        <v>23</v>
      </c>
      <c r="D53" s="139">
        <v>2.82</v>
      </c>
      <c r="E53" s="271">
        <v>2020</v>
      </c>
      <c r="F53" s="36" t="s">
        <v>958</v>
      </c>
    </row>
    <row r="54" spans="1:6" ht="25.5" x14ac:dyDescent="0.2">
      <c r="A54" s="269">
        <v>52</v>
      </c>
      <c r="B54" s="34" t="s">
        <v>511</v>
      </c>
      <c r="C54" s="31" t="s">
        <v>16</v>
      </c>
      <c r="D54" s="37">
        <v>1.07</v>
      </c>
      <c r="E54" s="271">
        <v>2021</v>
      </c>
      <c r="F54" s="36" t="s">
        <v>958</v>
      </c>
    </row>
    <row r="55" spans="1:6" ht="25.5" x14ac:dyDescent="0.2">
      <c r="A55" s="269">
        <v>53</v>
      </c>
      <c r="B55" s="34" t="s">
        <v>513</v>
      </c>
      <c r="C55" s="31" t="s">
        <v>18</v>
      </c>
      <c r="D55" s="37">
        <v>2.97</v>
      </c>
      <c r="E55" s="271">
        <v>2021</v>
      </c>
      <c r="F55" s="36" t="s">
        <v>958</v>
      </c>
    </row>
    <row r="56" spans="1:6" ht="25.5" x14ac:dyDescent="0.2">
      <c r="A56" s="269">
        <v>54</v>
      </c>
      <c r="B56" s="49" t="s">
        <v>505</v>
      </c>
      <c r="C56" s="31" t="s">
        <v>30</v>
      </c>
      <c r="D56" s="37">
        <v>0.75</v>
      </c>
      <c r="E56" s="272">
        <v>2018</v>
      </c>
      <c r="F56" s="36" t="s">
        <v>959</v>
      </c>
    </row>
    <row r="57" spans="1:6" ht="76.5" x14ac:dyDescent="0.2">
      <c r="A57" s="269">
        <v>55</v>
      </c>
      <c r="B57" s="35" t="s">
        <v>853</v>
      </c>
      <c r="C57" s="37" t="s">
        <v>11</v>
      </c>
      <c r="D57" s="139">
        <v>5.0999999999999996</v>
      </c>
      <c r="E57" s="271">
        <v>2021</v>
      </c>
      <c r="F57" s="273" t="s">
        <v>854</v>
      </c>
    </row>
    <row r="58" spans="1:6" ht="25.5" x14ac:dyDescent="0.2">
      <c r="A58" s="269">
        <v>56</v>
      </c>
      <c r="B58" s="30" t="s">
        <v>480</v>
      </c>
      <c r="C58" s="32" t="s">
        <v>19</v>
      </c>
      <c r="D58" s="139">
        <v>0.82</v>
      </c>
      <c r="E58" s="272">
        <v>2018</v>
      </c>
      <c r="F58" s="36" t="s">
        <v>960</v>
      </c>
    </row>
    <row r="59" spans="1:6" ht="25.5" x14ac:dyDescent="0.2">
      <c r="A59" s="269">
        <v>57</v>
      </c>
      <c r="B59" s="34" t="s">
        <v>481</v>
      </c>
      <c r="C59" s="32" t="s">
        <v>266</v>
      </c>
      <c r="D59" s="139">
        <v>11.28</v>
      </c>
      <c r="E59" s="272">
        <v>2016</v>
      </c>
      <c r="F59" s="36" t="s">
        <v>960</v>
      </c>
    </row>
    <row r="60" spans="1:6" ht="25.5" x14ac:dyDescent="0.2">
      <c r="A60" s="269">
        <v>58</v>
      </c>
      <c r="B60" s="30" t="s">
        <v>482</v>
      </c>
      <c r="C60" s="32" t="s">
        <v>223</v>
      </c>
      <c r="D60" s="139">
        <v>17.920000000000002</v>
      </c>
      <c r="E60" s="272">
        <v>2015</v>
      </c>
      <c r="F60" s="36" t="s">
        <v>960</v>
      </c>
    </row>
    <row r="61" spans="1:6" ht="25.5" x14ac:dyDescent="0.2">
      <c r="A61" s="269">
        <v>59</v>
      </c>
      <c r="B61" s="34" t="s">
        <v>484</v>
      </c>
      <c r="C61" s="32" t="s">
        <v>31</v>
      </c>
      <c r="D61" s="274">
        <v>2.2200000000000002</v>
      </c>
      <c r="E61" s="272">
        <v>2017</v>
      </c>
      <c r="F61" s="36" t="s">
        <v>960</v>
      </c>
    </row>
    <row r="62" spans="1:6" ht="38.25" x14ac:dyDescent="0.2">
      <c r="A62" s="269">
        <v>60</v>
      </c>
      <c r="B62" s="34" t="s">
        <v>486</v>
      </c>
      <c r="C62" s="32" t="s">
        <v>487</v>
      </c>
      <c r="D62" s="274">
        <v>0.45</v>
      </c>
      <c r="E62" s="272">
        <v>2018</v>
      </c>
      <c r="F62" s="36" t="s">
        <v>960</v>
      </c>
    </row>
    <row r="63" spans="1:6" ht="38.25" x14ac:dyDescent="0.2">
      <c r="A63" s="269">
        <v>61</v>
      </c>
      <c r="B63" s="34" t="s">
        <v>488</v>
      </c>
      <c r="C63" s="32" t="s">
        <v>489</v>
      </c>
      <c r="D63" s="139">
        <v>2.7999999999999989</v>
      </c>
      <c r="E63" s="272">
        <v>2018</v>
      </c>
      <c r="F63" s="36" t="s">
        <v>960</v>
      </c>
    </row>
    <row r="64" spans="1:6" ht="25.5" x14ac:dyDescent="0.2">
      <c r="A64" s="269">
        <v>62</v>
      </c>
      <c r="B64" s="34" t="s">
        <v>497</v>
      </c>
      <c r="C64" s="32" t="s">
        <v>20</v>
      </c>
      <c r="D64" s="139">
        <v>8.4</v>
      </c>
      <c r="E64" s="272">
        <v>2015</v>
      </c>
      <c r="F64" s="36" t="s">
        <v>960</v>
      </c>
    </row>
    <row r="65" spans="1:6" ht="25.5" x14ac:dyDescent="0.2">
      <c r="A65" s="269">
        <v>63</v>
      </c>
      <c r="B65" s="30" t="s">
        <v>503</v>
      </c>
      <c r="C65" s="32" t="s">
        <v>20</v>
      </c>
      <c r="D65" s="139">
        <v>7.0000000000000007E-2</v>
      </c>
      <c r="E65" s="272">
        <v>2018</v>
      </c>
      <c r="F65" s="36" t="s">
        <v>960</v>
      </c>
    </row>
    <row r="66" spans="1:6" ht="25.5" x14ac:dyDescent="0.2">
      <c r="A66" s="275">
        <v>64</v>
      </c>
      <c r="B66" s="64" t="s">
        <v>512</v>
      </c>
      <c r="C66" s="214" t="s">
        <v>28</v>
      </c>
      <c r="D66" s="276">
        <v>7.0000000000000007E-2</v>
      </c>
      <c r="E66" s="277">
        <v>2018</v>
      </c>
      <c r="F66" s="213" t="s">
        <v>960</v>
      </c>
    </row>
  </sheetData>
  <autoFilter ref="A2:H66" xr:uid="{00000000-0009-0000-0000-00000F000000}"/>
  <mergeCells count="6">
    <mergeCell ref="F1:F2"/>
    <mergeCell ref="A1:A2"/>
    <mergeCell ref="B1:B2"/>
    <mergeCell ref="C1:C2"/>
    <mergeCell ref="D1:D2"/>
    <mergeCell ref="E1:E2"/>
  </mergeCells>
  <pageMargins left="0.62992125984252001" right="0.196850393700787" top="1.0900000000000001" bottom="0.43307086614173201" header="0.32" footer="0.15748031496063"/>
  <pageSetup paperSize="9" orientation="portrait" useFirstPageNumber="1" r:id="rId1"/>
  <headerFooter alignWithMargins="0">
    <oddHeader>&amp;L&amp;"Times New Roman,Bold"Biểu 07/CH&amp;C
&amp;"Times New Roman,Bold"DANH MỤC DỰ ÁN ĐÃ ĐƯA VÀO KẾ HOẠCH SỬ DỤNG ĐẤT NĂM 2021 NAY KHÔNG TIẾP TỤC ĐƯA VÀO KẾ HOẠCH SỬ DỤNG ĐẤT NĂM 2022 THÀNH PHỐ BIÊN HÒA&amp;R
&amp;"Times New Roman,Italic"Đơn vị tính: ha</oddHeader>
    <oddFooter>&amp;C&amp;P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
    <tabColor rgb="FFFFFF00"/>
  </sheetPr>
  <dimension ref="A1:AF17"/>
  <sheetViews>
    <sheetView topLeftCell="B1" zoomScale="82" zoomScaleNormal="82" workbookViewId="0">
      <selection activeCell="V11" sqref="A1:XFD1048576"/>
    </sheetView>
  </sheetViews>
  <sheetFormatPr defaultColWidth="9.140625" defaultRowHeight="12.75" x14ac:dyDescent="0.2"/>
  <cols>
    <col min="1" max="1" width="14.28515625" style="746" hidden="1" customWidth="1"/>
    <col min="2" max="2" width="6.7109375" style="746" customWidth="1"/>
    <col min="3" max="3" width="7.85546875" style="820" hidden="1" customWidth="1"/>
    <col min="4" max="4" width="14.85546875" style="746" hidden="1" customWidth="1"/>
    <col min="5" max="5" width="25.42578125" style="746" customWidth="1"/>
    <col min="6" max="6" width="9.140625" style="746"/>
    <col min="7" max="7" width="9.140625" style="820"/>
    <col min="8" max="9" width="9.140625" style="746"/>
    <col min="10" max="10" width="66.42578125" style="746" customWidth="1"/>
    <col min="11" max="16384" width="9.140625" style="746"/>
  </cols>
  <sheetData>
    <row r="1" spans="1:32" x14ac:dyDescent="0.2">
      <c r="A1" s="780"/>
      <c r="B1" s="1461" t="s">
        <v>1337</v>
      </c>
      <c r="C1" s="1461"/>
      <c r="D1" s="1461"/>
      <c r="E1" s="1461"/>
      <c r="F1" s="1461"/>
      <c r="G1" s="1461"/>
      <c r="H1" s="1461"/>
      <c r="I1" s="1461"/>
      <c r="J1" s="1461"/>
    </row>
    <row r="2" spans="1:32" ht="23.25" customHeight="1" x14ac:dyDescent="0.2">
      <c r="A2" s="780"/>
      <c r="B2" s="1462" t="s">
        <v>2332</v>
      </c>
      <c r="C2" s="1462"/>
      <c r="D2" s="1462"/>
      <c r="E2" s="1462"/>
      <c r="F2" s="1462"/>
      <c r="G2" s="1462"/>
      <c r="H2" s="1462"/>
      <c r="I2" s="1462"/>
      <c r="J2" s="1462"/>
    </row>
    <row r="3" spans="1:32" ht="38.25" x14ac:dyDescent="0.2">
      <c r="A3" s="740" t="s">
        <v>2341</v>
      </c>
      <c r="B3" s="781" t="s">
        <v>562</v>
      </c>
      <c r="C3" s="781" t="s">
        <v>1448</v>
      </c>
      <c r="D3" s="781"/>
      <c r="E3" s="781" t="s">
        <v>176</v>
      </c>
      <c r="F3" s="781" t="s">
        <v>1333</v>
      </c>
      <c r="G3" s="781" t="s">
        <v>1334</v>
      </c>
      <c r="H3" s="741" t="s">
        <v>170</v>
      </c>
      <c r="I3" s="741" t="s">
        <v>1336</v>
      </c>
      <c r="J3" s="781" t="s">
        <v>1335</v>
      </c>
      <c r="AF3" s="746" t="s">
        <v>1383</v>
      </c>
    </row>
    <row r="4" spans="1:32" ht="24.75" customHeight="1" x14ac:dyDescent="0.2">
      <c r="A4" s="780"/>
      <c r="B4" s="782"/>
      <c r="C4" s="782"/>
      <c r="D4" s="782"/>
      <c r="E4" s="1466" t="s">
        <v>2340</v>
      </c>
      <c r="F4" s="1467"/>
      <c r="G4" s="1467"/>
      <c r="H4" s="1467"/>
      <c r="I4" s="1467"/>
      <c r="J4" s="1468"/>
    </row>
    <row r="5" spans="1:32" ht="37.5" customHeight="1" x14ac:dyDescent="0.2">
      <c r="A5" s="783"/>
      <c r="B5" s="784"/>
      <c r="C5" s="785"/>
      <c r="D5" s="784"/>
      <c r="E5" s="1463" t="s">
        <v>672</v>
      </c>
      <c r="F5" s="1464"/>
      <c r="G5" s="1464"/>
      <c r="H5" s="1464"/>
      <c r="I5" s="1464"/>
      <c r="J5" s="1465"/>
      <c r="N5" s="746" t="e">
        <f>VLOOKUP(D5,'[5]Bieu 05B_THD'!$E$8:$CK$230,85,0)</f>
        <v>#N/A</v>
      </c>
    </row>
    <row r="6" spans="1:32" ht="107.25" customHeight="1" x14ac:dyDescent="0.2">
      <c r="A6" s="786" t="s">
        <v>1371</v>
      </c>
      <c r="B6" s="787">
        <v>1</v>
      </c>
      <c r="C6" s="788" t="s">
        <v>1383</v>
      </c>
      <c r="D6" s="789" t="s">
        <v>1556</v>
      </c>
      <c r="E6" s="790" t="s">
        <v>1563</v>
      </c>
      <c r="F6" s="765" t="s">
        <v>34</v>
      </c>
      <c r="G6" s="791" t="s">
        <v>107</v>
      </c>
      <c r="H6" s="792">
        <v>1.36</v>
      </c>
      <c r="I6" s="792">
        <v>1.36</v>
      </c>
      <c r="J6" s="769" t="s">
        <v>1567</v>
      </c>
      <c r="N6" s="746" t="e">
        <f>VLOOKUP(D6,'[5]Bieu 05B_THD'!$E$8:$CK$230,85,0)</f>
        <v>#N/A</v>
      </c>
    </row>
    <row r="7" spans="1:32" ht="77.25" customHeight="1" x14ac:dyDescent="0.2">
      <c r="A7" s="786" t="s">
        <v>1372</v>
      </c>
      <c r="B7" s="787">
        <v>2</v>
      </c>
      <c r="C7" s="788" t="s">
        <v>1383</v>
      </c>
      <c r="D7" s="793" t="s">
        <v>1557</v>
      </c>
      <c r="E7" s="790" t="s">
        <v>1553</v>
      </c>
      <c r="F7" s="765" t="s">
        <v>33</v>
      </c>
      <c r="G7" s="791" t="s">
        <v>149</v>
      </c>
      <c r="H7" s="792">
        <v>0.6</v>
      </c>
      <c r="I7" s="792">
        <v>0.6</v>
      </c>
      <c r="J7" s="769" t="s">
        <v>1554</v>
      </c>
      <c r="N7" s="746" t="e">
        <f>VLOOKUP(D7,'[5]Bieu 05B_THD'!$E$8:$CK$230,85,0)</f>
        <v>#N/A</v>
      </c>
    </row>
    <row r="8" spans="1:32" ht="40.5" customHeight="1" x14ac:dyDescent="0.2">
      <c r="A8" s="794" t="s">
        <v>1373</v>
      </c>
      <c r="B8" s="787" t="s">
        <v>764</v>
      </c>
      <c r="C8" s="788" t="s">
        <v>2339</v>
      </c>
      <c r="D8" s="795"/>
      <c r="E8" s="1463" t="s">
        <v>678</v>
      </c>
      <c r="F8" s="1464"/>
      <c r="G8" s="1464"/>
      <c r="H8" s="1464"/>
      <c r="I8" s="1464"/>
      <c r="J8" s="1465"/>
      <c r="N8" s="746" t="e">
        <f>VLOOKUP(D8,'[5]Bieu 05B_THD'!$E$8:$CK$230,85,0)</f>
        <v>#N/A</v>
      </c>
    </row>
    <row r="9" spans="1:32" ht="126" customHeight="1" x14ac:dyDescent="0.2">
      <c r="A9" s="783" t="s">
        <v>1374</v>
      </c>
      <c r="B9" s="787">
        <v>3</v>
      </c>
      <c r="C9" s="788" t="s">
        <v>1383</v>
      </c>
      <c r="D9" s="793" t="s">
        <v>1558</v>
      </c>
      <c r="E9" s="796" t="s">
        <v>1564</v>
      </c>
      <c r="F9" s="797" t="s">
        <v>10</v>
      </c>
      <c r="G9" s="798" t="s">
        <v>99</v>
      </c>
      <c r="H9" s="792">
        <v>0.21</v>
      </c>
      <c r="I9" s="792">
        <v>0.21</v>
      </c>
      <c r="J9" s="799" t="s">
        <v>1568</v>
      </c>
      <c r="N9" s="746" t="e">
        <f>VLOOKUP(D9,'[5]Bieu 05B_THD'!$E$8:$CK$230,85,0)</f>
        <v>#N/A</v>
      </c>
    </row>
    <row r="10" spans="1:32" ht="128.25" customHeight="1" x14ac:dyDescent="0.2">
      <c r="A10" s="783" t="s">
        <v>1375</v>
      </c>
      <c r="B10" s="787">
        <v>4</v>
      </c>
      <c r="C10" s="788" t="s">
        <v>1383</v>
      </c>
      <c r="D10" s="800" t="s">
        <v>1559</v>
      </c>
      <c r="E10" s="801" t="s">
        <v>1565</v>
      </c>
      <c r="F10" s="802" t="s">
        <v>19</v>
      </c>
      <c r="G10" s="766" t="s">
        <v>99</v>
      </c>
      <c r="H10" s="792">
        <v>0.5</v>
      </c>
      <c r="I10" s="792">
        <v>0.5</v>
      </c>
      <c r="J10" s="769" t="s">
        <v>1569</v>
      </c>
      <c r="N10" s="746" t="e">
        <f>VLOOKUP(D10,'[5]Bieu 05B_THD'!$E$8:$CK$230,85,0)</f>
        <v>#N/A</v>
      </c>
    </row>
    <row r="11" spans="1:32" ht="181.5" customHeight="1" x14ac:dyDescent="0.2">
      <c r="A11" s="794" t="s">
        <v>1359</v>
      </c>
      <c r="B11" s="787">
        <v>5</v>
      </c>
      <c r="C11" s="788" t="s">
        <v>1383</v>
      </c>
      <c r="D11" s="800" t="s">
        <v>1560</v>
      </c>
      <c r="E11" s="803" t="s">
        <v>1566</v>
      </c>
      <c r="F11" s="765" t="s">
        <v>15</v>
      </c>
      <c r="G11" s="766" t="s">
        <v>99</v>
      </c>
      <c r="H11" s="792">
        <v>0.82</v>
      </c>
      <c r="I11" s="792">
        <v>0.82</v>
      </c>
      <c r="J11" s="799" t="s">
        <v>1570</v>
      </c>
      <c r="N11" s="746" t="e">
        <f>VLOOKUP(D11,'[5]Bieu 05B_THD'!$E$8:$CK$230,85,0)</f>
        <v>#N/A</v>
      </c>
    </row>
    <row r="12" spans="1:32" ht="120" customHeight="1" x14ac:dyDescent="0.2">
      <c r="A12" s="786" t="s">
        <v>1376</v>
      </c>
      <c r="B12" s="787">
        <v>6</v>
      </c>
      <c r="C12" s="788" t="s">
        <v>1384</v>
      </c>
      <c r="D12" s="804" t="s">
        <v>1561</v>
      </c>
      <c r="E12" s="805" t="s">
        <v>313</v>
      </c>
      <c r="F12" s="765" t="s">
        <v>16</v>
      </c>
      <c r="G12" s="802" t="s">
        <v>99</v>
      </c>
      <c r="H12" s="792">
        <v>15.59</v>
      </c>
      <c r="I12" s="792">
        <v>15.04</v>
      </c>
      <c r="J12" s="773" t="s">
        <v>599</v>
      </c>
      <c r="N12" s="746" t="e">
        <f>VLOOKUP(D12,'[5]Bieu 05B_THD'!$E$8:$CK$230,85,0)</f>
        <v>#N/A</v>
      </c>
    </row>
    <row r="13" spans="1:32" ht="67.5" customHeight="1" x14ac:dyDescent="0.2">
      <c r="A13" s="783" t="s">
        <v>1360</v>
      </c>
      <c r="B13" s="787">
        <v>7</v>
      </c>
      <c r="C13" s="788" t="s">
        <v>1384</v>
      </c>
      <c r="D13" s="800" t="s">
        <v>1491</v>
      </c>
      <c r="E13" s="805" t="s">
        <v>373</v>
      </c>
      <c r="F13" s="765" t="s">
        <v>33</v>
      </c>
      <c r="G13" s="802" t="s">
        <v>99</v>
      </c>
      <c r="H13" s="792">
        <v>1.1000000000000001</v>
      </c>
      <c r="I13" s="792">
        <v>1.1000000000000001</v>
      </c>
      <c r="J13" s="773" t="s">
        <v>255</v>
      </c>
      <c r="N13" s="746" t="e">
        <f>VLOOKUP(D13,'[5]Bieu 05B_THD'!$E$8:$CK$230,85,0)</f>
        <v>#N/A</v>
      </c>
    </row>
    <row r="14" spans="1:32" ht="55.5" customHeight="1" x14ac:dyDescent="0.2">
      <c r="A14" s="806" t="s">
        <v>1366</v>
      </c>
      <c r="B14" s="787" t="s">
        <v>764</v>
      </c>
      <c r="C14" s="788" t="s">
        <v>2339</v>
      </c>
      <c r="D14" s="795"/>
      <c r="E14" s="1458" t="s">
        <v>712</v>
      </c>
      <c r="F14" s="1459"/>
      <c r="G14" s="1459"/>
      <c r="H14" s="1459"/>
      <c r="I14" s="1459"/>
      <c r="J14" s="1460"/>
      <c r="N14" s="746" t="e">
        <f>VLOOKUP(D14,'[5]Bieu 05B_THD'!$E$8:$CK$230,85,0)</f>
        <v>#N/A</v>
      </c>
    </row>
    <row r="15" spans="1:32" ht="53.25" customHeight="1" x14ac:dyDescent="0.2">
      <c r="A15" s="783" t="s">
        <v>1367</v>
      </c>
      <c r="B15" s="787">
        <v>8</v>
      </c>
      <c r="C15" s="788" t="s">
        <v>1385</v>
      </c>
      <c r="D15" s="804" t="s">
        <v>1562</v>
      </c>
      <c r="E15" s="807" t="s">
        <v>720</v>
      </c>
      <c r="F15" s="808" t="s">
        <v>9</v>
      </c>
      <c r="G15" s="809" t="s">
        <v>146</v>
      </c>
      <c r="H15" s="792">
        <v>1.8</v>
      </c>
      <c r="I15" s="792">
        <v>0.2</v>
      </c>
      <c r="J15" s="810" t="s">
        <v>721</v>
      </c>
      <c r="N15" s="746" t="e">
        <f>VLOOKUP(D15,'[5]Bieu 05B_THD'!$E$8:$CK$230,85,0)</f>
        <v>#N/A</v>
      </c>
    </row>
    <row r="16" spans="1:32" ht="63.75" customHeight="1" x14ac:dyDescent="0.2">
      <c r="A16" s="783"/>
      <c r="B16" s="787">
        <v>9</v>
      </c>
      <c r="C16" s="788" t="s">
        <v>1385</v>
      </c>
      <c r="D16" s="811" t="s">
        <v>2291</v>
      </c>
      <c r="E16" s="773" t="s">
        <v>2335</v>
      </c>
      <c r="F16" s="765" t="s">
        <v>18</v>
      </c>
      <c r="G16" s="764" t="s">
        <v>146</v>
      </c>
      <c r="H16" s="792">
        <v>49.32</v>
      </c>
      <c r="I16" s="792">
        <v>49.32</v>
      </c>
      <c r="J16" s="760" t="s">
        <v>2290</v>
      </c>
      <c r="N16" s="746" t="e">
        <f>VLOOKUP(D16,'[5]Bieu 05B_THD'!$E$8:$CK$230,85,0)</f>
        <v>#N/A</v>
      </c>
    </row>
    <row r="17" spans="1:14" ht="57.75" customHeight="1" x14ac:dyDescent="0.2">
      <c r="A17" s="783"/>
      <c r="B17" s="812">
        <v>10</v>
      </c>
      <c r="C17" s="813" t="s">
        <v>1385</v>
      </c>
      <c r="D17" s="814" t="s">
        <v>2292</v>
      </c>
      <c r="E17" s="815" t="s">
        <v>2338</v>
      </c>
      <c r="F17" s="816" t="s">
        <v>23</v>
      </c>
      <c r="G17" s="817" t="s">
        <v>146</v>
      </c>
      <c r="H17" s="818">
        <v>31.52</v>
      </c>
      <c r="I17" s="818">
        <v>31.52</v>
      </c>
      <c r="J17" s="819" t="s">
        <v>2290</v>
      </c>
      <c r="N17" s="746" t="e">
        <f>VLOOKUP(D17,'[5]Bieu 05B_THD'!$E$8:$CK$230,85,0)</f>
        <v>#N/A</v>
      </c>
    </row>
  </sheetData>
  <autoFilter ref="A3:AF17" xr:uid="{00000000-0001-0000-1000-000000000000}"/>
  <mergeCells count="6">
    <mergeCell ref="E14:J14"/>
    <mergeCell ref="B1:J1"/>
    <mergeCell ref="B2:J2"/>
    <mergeCell ref="E5:J5"/>
    <mergeCell ref="E4:J4"/>
    <mergeCell ref="E8:J8"/>
  </mergeCells>
  <conditionalFormatting sqref="A5">
    <cfRule type="expression" dxfId="63" priority="3470" stopIfTrue="1">
      <formula>AND(COUNTIF($E$417:$E$518, A5)+COUNTIF($E$12:$E$17, A5)+COUNTIF($E$505:$E$505, A5)+COUNTIF($E$426:$E$430, A5)+COUNTIF(#REF!, A5)+COUNTIF($E$362:$E$362, A5)+COUNTIF($E$449:$E$449, A5)+COUNTIF(#REF!, A5)+COUNTIF(#REF!, A5)+COUNTIF($E$45:$E$45, A5)+COUNTIF($E$335:$E$342, A5)+COUNTIF($E$34:$E$43, A5)+COUNTIF($E$75:$E$77, A5)+COUNTIF($E$124:$E$136, A5)+COUNTIF($E$104:$E$118, A5)+COUNTIF($E$172:$E$178, A5)+COUNTIF($E$18:$E$32, A5)+COUNTIF($E$493:$E$496, A5)+COUNTIF($E$48:$E$72, A5)+COUNTIF($E$180:$E$226, A5)+COUNTIF($E$228:$E$243, A5)+COUNTIF($E$499:$E$499, A5)+COUNTIF($E$501:$E$502, A5)+COUNTIF($E$477:$E$484, A5)+COUNTIF($E$452:$E$475, A5)+COUNTIF($E$488:$E$491, A5)+COUNTIF($E$310:$E$311, A5)+COUNTIF($E$332:$E$333, A5)+COUNTIF($E$376:$E$395, A5)+COUNTIF($E$139:$E$142, A5)+COUNTIF($E$144:$E$149, A5)+COUNTIF($E$439:$E$447, A5)+COUNTIF($E$151:$E$156, A5)+COUNTIF($E$158:$E$167, A5)+COUNTIF($E$79:$E$85, A5)+COUNTIF($E$247:$E$296, A5)+COUNTIF(#REF!, A5)+COUNTIF($E$6:$E$10, A5)+COUNTIF($E$47:$E$47, A5)&gt;1,NOT(ISBLANK(A5)))</formula>
    </cfRule>
    <cfRule type="expression" dxfId="62" priority="3471" stopIfTrue="1">
      <formula>AND(COUNTIF($E$532:$E$65494, A5)+COUNTIF($E$332:$E$518, A5)+COUNTIF($E$518:$E$518, A5)+COUNTIF($E$151:$E$243, A5)+COUNTIF($E$124:$E$149, A5)+COUNTIF($E$310:$E$322, A5)+COUNTIF($E$247:$E$296, A5)+COUNTIF($E$74:$E$120, A5)+COUNTIF($E$2:$E$3, A5)+COUNTIF($E$18:$E$45, A5)+COUNTIF($E$456:$E$458, A5)+COUNTIF($E$6:$E$17, A5)+COUNTIF($E$47:$E$72, A5)&gt;1,NOT(ISBLANK(A5)))</formula>
    </cfRule>
  </conditionalFormatting>
  <conditionalFormatting sqref="A6:A7">
    <cfRule type="expression" dxfId="61" priority="90" stopIfTrue="1">
      <formula>#VALUE!</formula>
    </cfRule>
  </conditionalFormatting>
  <conditionalFormatting sqref="A8">
    <cfRule type="expression" dxfId="60" priority="3472" stopIfTrue="1">
      <formula>AND(COUNTIF($E$420:$E$521, A8)+COUNTIF($E$12:$E$17, A8)+COUNTIF($E$508:$E$508, A8)+COUNTIF($E$429:$E$433, A8)+COUNTIF(#REF!, A8)+COUNTIF($E$365:$E$365, A8)+COUNTIF($E$452:$E$452, A8)+COUNTIF(#REF!, A8)+COUNTIF(#REF!, A8)+COUNTIF(#REF!, A8)+COUNTIF($E$338:$E$345, A8)+COUNTIF($E$37:$E$46, A8)+COUNTIF($E$78:$E$80, A8)+COUNTIF($E$127:$E$139, A8)+COUNTIF($E$107:$E$121, A8)+COUNTIF($E$175:$E$181, A8)+COUNTIF($E$18:$E$35, A8)+COUNTIF($E$496:$E$499, A8)+COUNTIF($E$51:$E$75, A8)+COUNTIF($E$183:$E$229, A8)+COUNTIF($E$231:$E$246, A8)+COUNTIF($E$502:$E$502, A8)+COUNTIF($E$504:$E$505, A8)+COUNTIF($E$480:$E$487, A8)+COUNTIF($E$455:$E$478, A8)+COUNTIF($E$491:$E$494, A8)+COUNTIF($E$313:$E$314, A8)+COUNTIF($E$335:$E$336, A8)+COUNTIF($E$379:$E$398, A8)+COUNTIF($E$142:$E$145, A8)+COUNTIF($E$147:$E$152, A8)+COUNTIF($E$442:$E$450, A8)+COUNTIF($E$154:$E$159, A8)+COUNTIF($E$161:$E$170, A8)+COUNTIF($E$82:$E$88, A8)+COUNTIF($E$250:$E$299, A8)+COUNTIF(#REF!, A8)+COUNTIF($E$6:$E$10, A8)+COUNTIF($E$48:$E$49, A8)&gt;1,NOT(ISBLANK(A8)))</formula>
    </cfRule>
    <cfRule type="expression" dxfId="59" priority="3473" stopIfTrue="1">
      <formula>AND(COUNTIF($E$535:$E$65494, A8)+COUNTIF($E$335:$E$521, A8)+COUNTIF($E$521:$E$521, A8)+COUNTIF($E$154:$E$246, A8)+COUNTIF($E$127:$E$152, A8)+COUNTIF($E$313:$E$325, A8)+COUNTIF($E$250:$E$299, A8)+COUNTIF($E$77:$E$123, A8)+COUNTIF($E$2:$E$3, A8)+COUNTIF($E$18:$E$47, A8)+COUNTIF($E$459:$E$461, A8)+COUNTIF($E$6:$E$17, A8)+COUNTIF($E$48:$E$75, A8)&gt;1,NOT(ISBLANK(A8)))</formula>
    </cfRule>
  </conditionalFormatting>
  <conditionalFormatting sqref="A9">
    <cfRule type="expression" dxfId="58" priority="3474" stopIfTrue="1">
      <formula>AND(COUNTIF($E$419:$E$520, A9)+COUNTIF($E$12:$E$17, A9)+COUNTIF($E$507:$E$507, A9)+COUNTIF($E$428:$E$432, A9)+COUNTIF(#REF!, A9)+COUNTIF($E$364:$E$364, A9)+COUNTIF($E$451:$E$451, A9)+COUNTIF(#REF!, A9)+COUNTIF(#REF!, A9)+COUNTIF($E$47:$E$47, A9)+COUNTIF($E$337:$E$344, A9)+COUNTIF($E$36:$E$45, A9)+COUNTIF($E$77:$E$79, A9)+COUNTIF($E$126:$E$138, A9)+COUNTIF($E$106:$E$120, A9)+COUNTIF($E$174:$E$180, A9)+COUNTIF($E$18:$E$34, A9)+COUNTIF($E$495:$E$498, A9)+COUNTIF($E$50:$E$74, A9)+COUNTIF($E$182:$E$228, A9)+COUNTIF($E$230:$E$245, A9)+COUNTIF($E$501:$E$501, A9)+COUNTIF($E$503:$E$504, A9)+COUNTIF($E$479:$E$486, A9)+COUNTIF($E$454:$E$477, A9)+COUNTIF($E$490:$E$493, A9)+COUNTIF($E$312:$E$313, A9)+COUNTIF($E$334:$E$335, A9)+COUNTIF($E$378:$E$397, A9)+COUNTIF($E$141:$E$144, A9)+COUNTIF($E$146:$E$151, A9)+COUNTIF($E$441:$E$449, A9)+COUNTIF($E$153:$E$158, A9)+COUNTIF($E$160:$E$169, A9)+COUNTIF($E$81:$E$87, A9)+COUNTIF($E$249:$E$298, A9)+COUNTIF(#REF!, A9)+COUNTIF($E$6:$E$10, A9)+COUNTIF($E$48:$E$48, A9)&gt;1,NOT(ISBLANK(A9)))</formula>
    </cfRule>
    <cfRule type="expression" dxfId="57" priority="3475" stopIfTrue="1">
      <formula>AND(COUNTIF($E$534:$E$65494, A9)+COUNTIF($E$334:$E$520, A9)+COUNTIF($E$520:$E$520, A9)+COUNTIF($E$153:$E$245, A9)+COUNTIF($E$126:$E$151, A9)+COUNTIF($E$312:$E$324, A9)+COUNTIF($E$249:$E$298, A9)+COUNTIF($E$76:$E$122, A9)+COUNTIF($E$2:$E$3, A9)+COUNTIF($E$18:$E$47, A9)+COUNTIF($E$458:$E$460, A9)+COUNTIF($E$6:$E$17, A9)+COUNTIF($E$48:$E$74, A9)&gt;1,NOT(ISBLANK(A9)))</formula>
    </cfRule>
  </conditionalFormatting>
  <conditionalFormatting sqref="A10 A14">
    <cfRule type="expression" dxfId="56" priority="3476" stopIfTrue="1">
      <formula>AND(COUNTIF($E$418:$E$519, A10)+COUNTIF($E$12:$E$17, A10)+COUNTIF($E$506:$E$506, A10)+COUNTIF($E$427:$E$431, A10)+COUNTIF(#REF!, A10)+COUNTIF($E$363:$E$363, A10)+COUNTIF($E$450:$E$450, A10)+COUNTIF(#REF!, A10)+COUNTIF(#REF!, A10)+COUNTIF($E$46:$E$46, A10)+COUNTIF($E$336:$E$343, A10)+COUNTIF($E$35:$E$44, A10)+COUNTIF($E$76:$E$78, A10)+COUNTIF($E$125:$E$137, A10)+COUNTIF($E$105:$E$119, A10)+COUNTIF($E$173:$E$179, A10)+COUNTIF($E$18:$E$33, A10)+COUNTIF($E$494:$E$497, A10)+COUNTIF($E$49:$E$73, A10)+COUNTIF($E$181:$E$227, A10)+COUNTIF($E$229:$E$244, A10)+COUNTIF($E$500:$E$500, A10)+COUNTIF($E$502:$E$503, A10)+COUNTIF($E$478:$E$485, A10)+COUNTIF($E$453:$E$476, A10)+COUNTIF($E$489:$E$492, A10)+COUNTIF($E$311:$E$312, A10)+COUNTIF($E$333:$E$334, A10)+COUNTIF($E$377:$E$396, A10)+COUNTIF($E$140:$E$143, A10)+COUNTIF($E$145:$E$150, A10)+COUNTIF($E$440:$E$448, A10)+COUNTIF($E$152:$E$157, A10)+COUNTIF($E$159:$E$168, A10)+COUNTIF($E$80:$E$86, A10)+COUNTIF($E$248:$E$297, A10)+COUNTIF(#REF!, A10)+COUNTIF($E$6:$E$10, A10)+COUNTIF(#REF!, A10)&gt;1,NOT(ISBLANK(A10)))</formula>
    </cfRule>
  </conditionalFormatting>
  <conditionalFormatting sqref="A10 A14:A17">
    <cfRule type="expression" dxfId="55" priority="3478" stopIfTrue="1">
      <formula>AND(COUNTIF($E$533:$E$65494, A10)+COUNTIF($E$333:$E$519, A10)+COUNTIF($E$519:$E$519, A10)+COUNTIF($E$152:$E$244, A10)+COUNTIF($E$125:$E$150, A10)+COUNTIF($E$311:$E$323, A10)+COUNTIF($E$248:$E$297, A10)+COUNTIF($E$75:$E$121, A10)+COUNTIF($E$2:$E$3, A10)+COUNTIF($E$18:$E$46, A10)+COUNTIF($E$457:$E$459, A10)+COUNTIF($E$6:$E$17, A10)+COUNTIF($E$48:$E$73, A10)&gt;1,NOT(ISBLANK(A10)))</formula>
    </cfRule>
  </conditionalFormatting>
  <conditionalFormatting sqref="A11">
    <cfRule type="expression" dxfId="54" priority="3480" stopIfTrue="1">
      <formula>AND(COUNTIF($E$467:$E$568, A11)+COUNTIF($E$12:$E$17, A11)+COUNTIF($E$555:$E$555, A11)+COUNTIF($E$476:$E$480, A11)+COUNTIF(#REF!, A11)+COUNTIF($E$412:$E$412, A11)+COUNTIF($E$499:$E$499, A11)+COUNTIF(#REF!, A11)+COUNTIF(#REF!, A11)+COUNTIF($E$93:$E$93, A11)+COUNTIF($E$385:$E$392, A11)+COUNTIF($E$85:$E$91, A11)+COUNTIF($E$125:$E$127, A11)+COUNTIF($E$174:$E$186, A11)+COUNTIF($E$154:$E$168, A11)+COUNTIF($E$222:$E$228, A11)+COUNTIF($E$32:$E$83, A11)+COUNTIF($E$543:$E$546, A11)+COUNTIF($E$98:$E$122, A11)+COUNTIF($E$230:$E$276, A11)+COUNTIF($E$278:$E$293, A11)+COUNTIF($E$549:$E$549, A11)+COUNTIF($E$551:$E$552, A11)+COUNTIF($E$527:$E$534, A11)+COUNTIF($E$502:$E$525, A11)+COUNTIF($E$538:$E$541, A11)+COUNTIF($E$360:$E$361, A11)+COUNTIF($E$382:$E$383, A11)+COUNTIF($E$426:$E$445, A11)+COUNTIF($E$189:$E$192, A11)+COUNTIF($E$194:$E$199, A11)+COUNTIF($E$489:$E$497, A11)+COUNTIF($E$201:$E$206, A11)+COUNTIF($E$208:$E$217, A11)+COUNTIF($E$129:$E$135, A11)+COUNTIF($E$297:$E$346, A11)+COUNTIF(#REF!, A11)+COUNTIF($E$6:$E$10, A11)+COUNTIF($E$95:$E$96, A11)&gt;1,NOT(ISBLANK(A11)))</formula>
    </cfRule>
    <cfRule type="expression" dxfId="53" priority="3481" stopIfTrue="1">
      <formula>AND(COUNTIF($E$582:$E$65494, A11)+COUNTIF($E$382:$E$568, A11)+COUNTIF($E$568:$E$568, A11)+COUNTIF($E$201:$E$293, A11)+COUNTIF($E$174:$E$199, A11)+COUNTIF($E$360:$E$372, A11)+COUNTIF($E$297:$E$346, A11)+COUNTIF($E$124:$E$170, A11)+COUNTIF($E$2:$E$3, A11)+COUNTIF($E$18:$E$93, A11)+COUNTIF($E$506:$E$508, A11)+COUNTIF($E$6:$E$17, A11)+COUNTIF($E$95:$E$122, A11)&gt;1,NOT(ISBLANK(A11)))</formula>
    </cfRule>
  </conditionalFormatting>
  <conditionalFormatting sqref="A12">
    <cfRule type="expression" dxfId="52" priority="85" stopIfTrue="1">
      <formula>#VALUE!</formula>
    </cfRule>
  </conditionalFormatting>
  <conditionalFormatting sqref="A13">
    <cfRule type="expression" dxfId="51" priority="3482" stopIfTrue="1">
      <formula>AND(COUNTIF($E$460:$E$561, A13)+COUNTIF($E$12:$E$17, A13)+COUNTIF($E$548:$E$548, A13)+COUNTIF($E$469:$E$473, A13)+COUNTIF(#REF!, A13)+COUNTIF($E$405:$E$405, A13)+COUNTIF($E$492:$E$492, A13)+COUNTIF(#REF!, A13)+COUNTIF(#REF!, A13)+COUNTIF($E$86:$E$86, A13)+COUNTIF($E$378:$E$385, A13)+COUNTIF($E$78:$E$84, A13)+COUNTIF($E$118:$E$120, A13)+COUNTIF($E$167:$E$179, A13)+COUNTIF($E$147:$E$161, A13)+COUNTIF($E$215:$E$221, A13)+COUNTIF($E$18:$E$76, A13)+COUNTIF($E$536:$E$539, A13)+COUNTIF($E$91:$E$115, A13)+COUNTIF($E$223:$E$269, A13)+COUNTIF($E$271:$E$286, A13)+COUNTIF($E$542:$E$542, A13)+COUNTIF($E$544:$E$545, A13)+COUNTIF($E$520:$E$527, A13)+COUNTIF($E$495:$E$518, A13)+COUNTIF($E$531:$E$534, A13)+COUNTIF($E$353:$E$354, A13)+COUNTIF($E$375:$E$376, A13)+COUNTIF($E$419:$E$438, A13)+COUNTIF($E$182:$E$185, A13)+COUNTIF($E$187:$E$192, A13)+COUNTIF($E$482:$E$490, A13)+COUNTIF($E$194:$E$199, A13)+COUNTIF($E$201:$E$210, A13)+COUNTIF($E$122:$E$128, A13)+COUNTIF($E$290:$E$339, A13)+COUNTIF(#REF!, A13)+COUNTIF($E$6:$E$10, A13)+COUNTIF($E$88:$E$89, A13)&gt;1,NOT(ISBLANK(A13)))</formula>
    </cfRule>
    <cfRule type="expression" dxfId="50" priority="3483" stopIfTrue="1">
      <formula>AND(COUNTIF($E$575:$E$65494, A13)+COUNTIF($E$375:$E$561, A13)+COUNTIF($E$561:$E$561, A13)+COUNTIF($E$194:$E$286, A13)+COUNTIF($E$167:$E$192, A13)+COUNTIF($E$353:$E$365, A13)+COUNTIF($E$290:$E$339, A13)+COUNTIF($E$117:$E$163, A13)+COUNTIF($E$2:$E$3, A13)+COUNTIF($E$18:$E$86, A13)+COUNTIF($E$499:$E$501, A13)+COUNTIF($E$6:$E$17, A13)+COUNTIF($E$88:$E$115, A13)&gt;1,NOT(ISBLANK(A13)))</formula>
    </cfRule>
  </conditionalFormatting>
  <conditionalFormatting sqref="A15:A17">
    <cfRule type="duplicateValues" dxfId="49" priority="84" stopIfTrue="1"/>
  </conditionalFormatting>
  <conditionalFormatting sqref="D5">
    <cfRule type="expression" dxfId="48" priority="63" stopIfTrue="1">
      <formula>#VALUE!</formula>
    </cfRule>
  </conditionalFormatting>
  <conditionalFormatting sqref="D6">
    <cfRule type="expression" dxfId="47" priority="14" stopIfTrue="1">
      <formula>AND(COUNTIF($F$572:$F$65536, D6)+COUNTIF($F$371:$F$558, D6)+COUNTIF($F$558:$F$558, D6)+COUNTIF($F$207:$F$282, D6)+COUNTIF($F$181:$F$205, D6)+COUNTIF($F$349:$F$361, D6)+COUNTIF($F$286:$F$335, D6)+COUNTIF($F$120:$F$177, D6)+COUNTIF($F$2:$F$3, D6)+COUNTIF($F$44:$F$86, D6)+COUNTIF($F$496:$F$498, D6)+COUNTIF($F$5:$F$37, D6)+COUNTIF($F$91:$F$118, D6)&gt;1,NOT(ISBLANK(D6)))</formula>
    </cfRule>
  </conditionalFormatting>
  <conditionalFormatting sqref="D7">
    <cfRule type="expression" dxfId="46" priority="15" stopIfTrue="1">
      <formula>AND(COUNTIF($F$571:$F$65536, D7)+COUNTIF($F$370:$F$557, D7)+COUNTIF($F$557:$F$557, D7)+COUNTIF($F$206:$F$281, D7)+COUNTIF($F$180:$F$204, D7)+COUNTIF($F$348:$F$360, D7)+COUNTIF($F$285:$F$334, D7)+COUNTIF($F$119:$F$176, D7)+COUNTIF($F$2:$F$3, D7)+COUNTIF($F$43:$F$85, D7)+COUNTIF($F$495:$F$497, D7)+COUNTIF($F$5:$F$36, D7)+COUNTIF($F$90:$F$117, D7)&gt;1,NOT(ISBLANK(D7)))</formula>
    </cfRule>
  </conditionalFormatting>
  <conditionalFormatting sqref="D8">
    <cfRule type="expression" dxfId="45" priority="12" stopIfTrue="1">
      <formula>#VALUE!</formula>
    </cfRule>
  </conditionalFormatting>
  <conditionalFormatting sqref="D9">
    <cfRule type="expression" dxfId="44" priority="13" stopIfTrue="1">
      <formula>AND(COUNTIF($F$453:$F$554, D9)+COUNTIF($F$11:$F$15, D9)+COUNTIF($F$540:$F$540, D9)+COUNTIF($F$462:$F$466, D9)+COUNTIF($F$44:$F$44, D9)+COUNTIF($F$398:$F$398, D9)+COUNTIF($F$485:$F$485, D9)+COUNTIF($F$25:$F$30, D9)+COUNTIF($F$32:$F$33, D9)+COUNTIF($F$82:$F$82, D9)+COUNTIF($F$371:$F$378, D9)+COUNTIF($F$74:$F$80, D9)+COUNTIF($F$117:$F$119, D9)+COUNTIF($F$177:$F$189, D9)+COUNTIF($F$159:$F$171, D9)+COUNTIF(#REF!, D9)+COUNTIF($F$52:$F$72, D9)+COUNTIF($F$528:$F$531, D9)+COUNTIF($F$90:$F$114, D9)+COUNTIF($F$218:$F$261, D9)+COUNTIF($F$263:$F$278, D9)+COUNTIF($F$534:$F$534, D9)+COUNTIF($F$536:$F$537, D9)+COUNTIF($F$513:$F$519, D9)+COUNTIF($F$488:$F$511, D9)+COUNTIF($F$523:$F$526, D9)+COUNTIF($F$345:$F$346, D9)+COUNTIF($F$367:$F$368, D9)+COUNTIF($F$412:$F$431, D9)+COUNTIF($F$192:$F$194, D9)+COUNTIF($F$196:$F$201, D9)+COUNTIF($F$475:$F$483, D9)+COUNTIF($F$203:$F$208, D9)+COUNTIF($F$210:$F$216, D9)+COUNTIF($F$121:$F$133, D9)+COUNTIF($F$282:$F$331, D9)+COUNTIF($F$40:$F$41, D9)+COUNTIF($F$5:$F$9, D9)+COUNTIF($F$87:$F$88, D9)&gt;1,NOT(ISBLANK(D9)))</formula>
    </cfRule>
    <cfRule type="expression" dxfId="43" priority="16" stopIfTrue="1">
      <formula>AND(COUNTIF($F$568:$F$65536, D9)+COUNTIF($F$367:$F$554, D9)+COUNTIF($F$554:$F$554, D9)+COUNTIF($F$203:$F$278, D9)+COUNTIF($F$177:$F$201, D9)+COUNTIF($F$345:$F$357, D9)+COUNTIF($F$282:$F$331, D9)+COUNTIF($F$116:$F$173, D9)+COUNTIF($F$2:$F$3, D9)+COUNTIF($F$40:$F$82, D9)+COUNTIF($F$492:$F$494, D9)+COUNTIF($F$5:$F$36, D9)+COUNTIF($F$87:$F$114, D9)&gt;1,NOT(ISBLANK(D9)))</formula>
    </cfRule>
  </conditionalFormatting>
  <conditionalFormatting sqref="D10">
    <cfRule type="duplicateValues" dxfId="42" priority="11" stopIfTrue="1"/>
  </conditionalFormatting>
  <conditionalFormatting sqref="D11">
    <cfRule type="duplicateValues" dxfId="41" priority="10" stopIfTrue="1"/>
  </conditionalFormatting>
  <conditionalFormatting sqref="D12">
    <cfRule type="expression" dxfId="40" priority="7" stopIfTrue="1">
      <formula>#VALUE!</formula>
    </cfRule>
    <cfRule type="expression" dxfId="39" priority="8" stopIfTrue="1">
      <formula>AND(COUNTIF($G$104:$G$104, D12)+COUNTIF($G$94:$G$97, D12)+COUNTIF($G$83:$G$89, D12)&gt;1,NOT(ISBLANK(D12)))</formula>
    </cfRule>
  </conditionalFormatting>
  <conditionalFormatting sqref="D13">
    <cfRule type="expression" dxfId="38" priority="6" stopIfTrue="1">
      <formula>AND(COUNTIF($F$585:$F$65536, D13)+COUNTIF($F$352:$F$538, D13)+COUNTIF($F$575:$F$575, D13)+COUNTIF($F$167:$F$217, D13)+COUNTIF(#REF!, D13)+COUNTIF($F$282:$F$348, D13)+COUNTIF($F$218:$F$268, D13)+COUNTIF($F$124:$F$166, D13)+COUNTIF($F$2:$F$3, D13)+COUNTIF($F$43:$F$84, D13)+COUNTIF($F$578:$F$580, D13)+COUNTIF($F$5:$F$37, D13)+COUNTIF($F$86:$F$122, D13)&gt;1,NOT(ISBLANK(D13)))</formula>
    </cfRule>
  </conditionalFormatting>
  <conditionalFormatting sqref="D14:D15">
    <cfRule type="expression" dxfId="37" priority="5" stopIfTrue="1">
      <formula>#VALUE!</formula>
    </cfRule>
  </conditionalFormatting>
  <conditionalFormatting sqref="D15">
    <cfRule type="expression" dxfId="36" priority="4" stopIfTrue="1">
      <formula>AND(COUNTIF($G$143:$G$143, D15)+COUNTIF($G$135:$G$141, D15)+COUNTIF(#REF!, D15)&gt;1,NOT(ISBLANK(D15)))</formula>
    </cfRule>
  </conditionalFormatting>
  <conditionalFormatting sqref="D16:D17">
    <cfRule type="duplicateValues" dxfId="35" priority="1" stopIfTrue="1"/>
    <cfRule type="duplicateValues" dxfId="34" priority="2" stopIfTrue="1"/>
    <cfRule type="duplicateValues" dxfId="33" priority="3" stopIfTrue="1"/>
  </conditionalFormatting>
  <pageMargins left="0.70866141732283472" right="0.47244094488188981" top="1.2598425196850394" bottom="0.59055118110236227" header="0.55118110236220474" footer="0.31496062992125984"/>
  <pageSetup paperSize="9" orientation="landscape" r:id="rId1"/>
  <headerFooter>
    <oddHeader xml:space="preserve">&amp;L&amp;"Times New Roman,Bold"&amp;12Biểu 05b/CH&amp;C
&amp;"Times New Roman,Bold"&amp;12DANH MỤC CÁC DỰ ÁN PHẢI THU HỒI ĐẤT TRONG NĂM 2024 THÀNH PHỐ BIÊN HÒA&amp;R
</oddHead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filterMode="1">
    <tabColor rgb="FFFFFF00"/>
  </sheetPr>
  <dimension ref="A1:AJ72"/>
  <sheetViews>
    <sheetView view="pageBreakPreview" zoomScaleNormal="100" zoomScaleSheetLayoutView="100" workbookViewId="0">
      <pane xSplit="5" ySplit="8" topLeftCell="O41" activePane="bottomRight" state="frozen"/>
      <selection activeCell="E4" sqref="D4:K7"/>
      <selection pane="topRight" activeCell="E4" sqref="D4:K7"/>
      <selection pane="bottomLeft" activeCell="E4" sqref="D4:K7"/>
      <selection pane="bottomRight" activeCell="B59" sqref="B59"/>
    </sheetView>
  </sheetViews>
  <sheetFormatPr defaultColWidth="9.140625" defaultRowHeight="20.100000000000001" customHeight="1" x14ac:dyDescent="0.2"/>
  <cols>
    <col min="1" max="1" width="4.85546875" style="736" customWidth="1"/>
    <col min="2" max="2" width="19.85546875" style="14" customWidth="1"/>
    <col min="3" max="3" width="5.5703125" style="736" customWidth="1"/>
    <col min="4" max="4" width="8.85546875" style="737" customWidth="1"/>
    <col min="5" max="5" width="7.85546875" style="738" customWidth="1"/>
    <col min="6" max="6" width="6.7109375" style="739" customWidth="1"/>
    <col min="7" max="7" width="7.28515625" style="739" customWidth="1"/>
    <col min="8" max="8" width="7.140625" style="739" customWidth="1"/>
    <col min="9" max="9" width="8.28515625" style="739" customWidth="1"/>
    <col min="10" max="10" width="7.7109375" style="739" customWidth="1"/>
    <col min="11" max="11" width="7.140625" style="739" customWidth="1"/>
    <col min="12" max="12" width="8.5703125" style="739" customWidth="1"/>
    <col min="13" max="13" width="8.140625" style="739" customWidth="1"/>
    <col min="14" max="14" width="8.42578125" style="739" customWidth="1"/>
    <col min="15" max="15" width="9.42578125" style="739" customWidth="1"/>
    <col min="16" max="16" width="8.85546875" style="739" customWidth="1"/>
    <col min="17" max="17" width="8" style="739" customWidth="1"/>
    <col min="18" max="18" width="8.28515625" style="739" customWidth="1"/>
    <col min="19" max="19" width="10.140625" style="739" customWidth="1"/>
    <col min="20" max="20" width="7.7109375" style="14" customWidth="1"/>
    <col min="21" max="22" width="8.28515625" style="14" customWidth="1"/>
    <col min="23" max="23" width="7.85546875" style="14" customWidth="1"/>
    <col min="24" max="24" width="8.42578125" style="14" customWidth="1"/>
    <col min="25" max="25" width="9.28515625" style="14" customWidth="1"/>
    <col min="26" max="26" width="8.42578125" style="14" customWidth="1"/>
    <col min="27" max="27" width="8.28515625" style="14" customWidth="1"/>
    <col min="28" max="28" width="9.140625" style="14" customWidth="1"/>
    <col min="29" max="29" width="9" style="14" customWidth="1"/>
    <col min="30" max="33" width="9.140625" style="14"/>
    <col min="34" max="34" width="9.140625" style="728"/>
    <col min="35" max="35" width="28.42578125" style="14" customWidth="1"/>
    <col min="36" max="16384" width="9.140625" style="14"/>
  </cols>
  <sheetData>
    <row r="1" spans="1:35" s="5" customFormat="1" ht="18.75" hidden="1" customHeight="1" x14ac:dyDescent="0.2">
      <c r="A1" s="1362"/>
      <c r="B1" s="1362"/>
      <c r="C1" s="1">
        <v>1</v>
      </c>
      <c r="D1" s="2">
        <v>2</v>
      </c>
      <c r="E1" s="3">
        <v>3</v>
      </c>
      <c r="F1" s="1">
        <v>4</v>
      </c>
      <c r="G1" s="2">
        <v>5</v>
      </c>
      <c r="H1" s="3">
        <v>6</v>
      </c>
      <c r="I1" s="1">
        <v>7</v>
      </c>
      <c r="J1" s="2">
        <v>8</v>
      </c>
      <c r="K1" s="1">
        <v>9</v>
      </c>
      <c r="L1" s="2">
        <v>10</v>
      </c>
      <c r="M1" s="2">
        <v>12</v>
      </c>
      <c r="N1" s="1">
        <v>13</v>
      </c>
      <c r="O1" s="2">
        <v>14</v>
      </c>
      <c r="P1" s="1">
        <v>15</v>
      </c>
      <c r="Q1" s="2">
        <v>16</v>
      </c>
      <c r="R1" s="2">
        <v>18</v>
      </c>
      <c r="S1" s="2">
        <v>20</v>
      </c>
      <c r="T1" s="1">
        <v>21</v>
      </c>
      <c r="U1" s="2">
        <v>22</v>
      </c>
      <c r="V1" s="1">
        <v>23</v>
      </c>
      <c r="W1" s="2">
        <v>24</v>
      </c>
      <c r="X1" s="1">
        <v>25</v>
      </c>
      <c r="Y1" s="2">
        <v>26</v>
      </c>
      <c r="Z1" s="2">
        <v>28</v>
      </c>
      <c r="AA1" s="2">
        <v>30</v>
      </c>
      <c r="AB1" s="1">
        <v>31</v>
      </c>
      <c r="AC1" s="2">
        <v>32</v>
      </c>
      <c r="AD1" s="4"/>
      <c r="AE1" s="4"/>
      <c r="AF1" s="4"/>
      <c r="AG1" s="4"/>
      <c r="AH1" s="607"/>
      <c r="AI1" s="4"/>
    </row>
    <row r="2" spans="1:35" s="5" customFormat="1" ht="18.75" hidden="1" customHeight="1" x14ac:dyDescent="0.2">
      <c r="A2" s="397" t="s">
        <v>962</v>
      </c>
      <c r="B2"/>
      <c r="C2"/>
      <c r="D2"/>
      <c r="E2"/>
      <c r="F2"/>
      <c r="G2"/>
      <c r="H2"/>
      <c r="I2"/>
      <c r="J2"/>
      <c r="K2"/>
      <c r="L2"/>
      <c r="M2"/>
      <c r="N2"/>
      <c r="O2"/>
      <c r="P2"/>
      <c r="Q2"/>
      <c r="R2"/>
      <c r="S2"/>
      <c r="T2"/>
      <c r="U2"/>
      <c r="V2"/>
      <c r="W2"/>
      <c r="X2"/>
      <c r="Y2"/>
      <c r="Z2"/>
      <c r="AA2"/>
      <c r="AB2"/>
      <c r="AC2"/>
      <c r="AD2" s="4"/>
      <c r="AE2" s="4"/>
      <c r="AF2" s="4"/>
      <c r="AG2" s="4"/>
      <c r="AH2" s="607"/>
      <c r="AI2" s="4"/>
    </row>
    <row r="3" spans="1:35" ht="18" customHeight="1" x14ac:dyDescent="0.2">
      <c r="A3" s="1366" t="s">
        <v>3583</v>
      </c>
      <c r="B3" s="1366"/>
      <c r="C3" s="1366"/>
      <c r="D3" s="1366"/>
      <c r="E3" s="1366"/>
      <c r="F3" s="1366"/>
      <c r="G3" s="1366"/>
      <c r="H3" s="1366"/>
      <c r="I3" s="1366"/>
      <c r="J3" s="1366"/>
      <c r="K3" s="1366"/>
      <c r="L3" s="1366"/>
      <c r="M3" s="1366"/>
      <c r="N3" s="1366"/>
      <c r="O3" s="1366"/>
      <c r="P3" s="1366"/>
      <c r="Q3" s="1366"/>
      <c r="R3" s="1366"/>
      <c r="S3" s="1366"/>
      <c r="T3" s="1366"/>
      <c r="U3" s="1366"/>
      <c r="V3" s="1366"/>
      <c r="W3" s="1366"/>
      <c r="X3" s="1366"/>
      <c r="Y3" s="1366"/>
      <c r="Z3" s="1366"/>
      <c r="AA3" s="1366"/>
      <c r="AB3" s="1366"/>
      <c r="AC3" s="1366"/>
      <c r="AD3" s="5"/>
    </row>
    <row r="4" spans="1:35" ht="18" customHeight="1" x14ac:dyDescent="0.2">
      <c r="A4" s="835"/>
      <c r="B4" s="835"/>
      <c r="C4" s="835"/>
      <c r="D4" s="835"/>
      <c r="E4" s="835"/>
      <c r="F4" s="835"/>
      <c r="G4" s="835"/>
      <c r="H4" s="835"/>
      <c r="I4" s="836"/>
      <c r="J4" s="837"/>
      <c r="K4" s="837" t="s">
        <v>0</v>
      </c>
      <c r="L4" s="396"/>
      <c r="M4" s="396"/>
      <c r="N4" s="837"/>
      <c r="O4" s="837"/>
      <c r="P4" s="396"/>
      <c r="Q4" s="837" t="s">
        <v>0</v>
      </c>
      <c r="R4" s="396"/>
      <c r="S4" s="837"/>
      <c r="T4" s="396"/>
      <c r="U4" s="396"/>
      <c r="V4" s="396"/>
      <c r="W4" s="837" t="s">
        <v>0</v>
      </c>
      <c r="X4" s="837"/>
      <c r="Y4" s="837"/>
      <c r="Z4" s="396"/>
      <c r="AA4" s="396"/>
      <c r="AB4" s="396"/>
      <c r="AC4" s="837" t="s">
        <v>0</v>
      </c>
      <c r="AD4" s="5"/>
    </row>
    <row r="5" spans="1:35" ht="15" customHeight="1" x14ac:dyDescent="0.2">
      <c r="A5" s="1363" t="s">
        <v>562</v>
      </c>
      <c r="B5" s="1363" t="s">
        <v>2</v>
      </c>
      <c r="C5" s="1364" t="s">
        <v>3</v>
      </c>
      <c r="D5" s="1365" t="s">
        <v>2351</v>
      </c>
      <c r="E5" s="1367" t="s">
        <v>515</v>
      </c>
      <c r="F5" s="1368"/>
      <c r="G5" s="1368"/>
      <c r="H5" s="1368"/>
      <c r="I5" s="1368"/>
      <c r="J5" s="1368"/>
      <c r="K5" s="1369"/>
      <c r="L5" s="1367" t="s">
        <v>515</v>
      </c>
      <c r="M5" s="1368"/>
      <c r="N5" s="1368"/>
      <c r="O5" s="1368"/>
      <c r="P5" s="1368"/>
      <c r="Q5" s="1369"/>
      <c r="R5" s="1367" t="s">
        <v>515</v>
      </c>
      <c r="S5" s="1368"/>
      <c r="T5" s="1368"/>
      <c r="U5" s="1368"/>
      <c r="V5" s="1368"/>
      <c r="W5" s="1369"/>
      <c r="X5" s="1367" t="s">
        <v>515</v>
      </c>
      <c r="Y5" s="1368"/>
      <c r="Z5" s="1368"/>
      <c r="AA5" s="1368"/>
      <c r="AB5" s="1368"/>
      <c r="AC5" s="1369"/>
      <c r="AD5" s="5"/>
    </row>
    <row r="6" spans="1:35" ht="26.25" customHeight="1" x14ac:dyDescent="0.2">
      <c r="A6" s="1363"/>
      <c r="B6" s="1363"/>
      <c r="C6" s="1364"/>
      <c r="D6" s="1365"/>
      <c r="E6" s="838" t="s">
        <v>6</v>
      </c>
      <c r="F6" s="838" t="s">
        <v>7</v>
      </c>
      <c r="G6" s="838" t="s">
        <v>8</v>
      </c>
      <c r="H6" s="838" t="s">
        <v>9</v>
      </c>
      <c r="I6" s="838" t="s">
        <v>10</v>
      </c>
      <c r="J6" s="838" t="s">
        <v>11</v>
      </c>
      <c r="K6" s="838" t="s">
        <v>12</v>
      </c>
      <c r="L6" s="838" t="s">
        <v>13</v>
      </c>
      <c r="M6" s="838" t="s">
        <v>15</v>
      </c>
      <c r="N6" s="838" t="s">
        <v>16</v>
      </c>
      <c r="O6" s="838" t="s">
        <v>17</v>
      </c>
      <c r="P6" s="838" t="s">
        <v>18</v>
      </c>
      <c r="Q6" s="838" t="s">
        <v>19</v>
      </c>
      <c r="R6" s="838" t="s">
        <v>21</v>
      </c>
      <c r="S6" s="838" t="s">
        <v>23</v>
      </c>
      <c r="T6" s="838" t="s">
        <v>24</v>
      </c>
      <c r="U6" s="838" t="s">
        <v>25</v>
      </c>
      <c r="V6" s="838" t="s">
        <v>26</v>
      </c>
      <c r="W6" s="838" t="s">
        <v>27</v>
      </c>
      <c r="X6" s="838" t="s">
        <v>28</v>
      </c>
      <c r="Y6" s="838" t="s">
        <v>29</v>
      </c>
      <c r="Z6" s="838" t="s">
        <v>31</v>
      </c>
      <c r="AA6" s="839" t="s">
        <v>33</v>
      </c>
      <c r="AB6" s="838" t="s">
        <v>34</v>
      </c>
      <c r="AC6" s="838" t="s">
        <v>35</v>
      </c>
      <c r="AD6" s="5"/>
      <c r="AH6" s="728" t="s">
        <v>2319</v>
      </c>
      <c r="AI6" s="14" t="s">
        <v>2302</v>
      </c>
    </row>
    <row r="7" spans="1:35" s="13" customFormat="1" ht="18.75" customHeight="1" x14ac:dyDescent="0.2">
      <c r="A7" s="840" t="s">
        <v>516</v>
      </c>
      <c r="B7" s="841" t="s">
        <v>517</v>
      </c>
      <c r="C7" s="841" t="s">
        <v>518</v>
      </c>
      <c r="D7" s="841" t="s">
        <v>2322</v>
      </c>
      <c r="E7" s="841">
        <v>-5</v>
      </c>
      <c r="F7" s="841">
        <f>E7-1</f>
        <v>-6</v>
      </c>
      <c r="G7" s="841">
        <f t="shared" ref="G7:K7" si="0">F7-1</f>
        <v>-7</v>
      </c>
      <c r="H7" s="841">
        <f t="shared" si="0"/>
        <v>-8</v>
      </c>
      <c r="I7" s="841">
        <f t="shared" si="0"/>
        <v>-9</v>
      </c>
      <c r="J7" s="841">
        <f t="shared" si="0"/>
        <v>-10</v>
      </c>
      <c r="K7" s="841">
        <f t="shared" si="0"/>
        <v>-11</v>
      </c>
      <c r="L7" s="841">
        <f t="shared" ref="L7" si="1">K7-1</f>
        <v>-12</v>
      </c>
      <c r="M7" s="841">
        <f t="shared" ref="M7" si="2">L7-1</f>
        <v>-13</v>
      </c>
      <c r="N7" s="841">
        <f t="shared" ref="N7" si="3">M7-1</f>
        <v>-14</v>
      </c>
      <c r="O7" s="841">
        <f t="shared" ref="O7" si="4">N7-1</f>
        <v>-15</v>
      </c>
      <c r="P7" s="841">
        <f t="shared" ref="P7" si="5">O7-1</f>
        <v>-16</v>
      </c>
      <c r="Q7" s="841">
        <f t="shared" ref="Q7" si="6">P7-1</f>
        <v>-17</v>
      </c>
      <c r="R7" s="841">
        <f t="shared" ref="R7" si="7">Q7-1</f>
        <v>-18</v>
      </c>
      <c r="S7" s="841">
        <f t="shared" ref="S7" si="8">R7-1</f>
        <v>-19</v>
      </c>
      <c r="T7" s="841">
        <f t="shared" ref="T7" si="9">S7-1</f>
        <v>-20</v>
      </c>
      <c r="U7" s="841">
        <f t="shared" ref="U7" si="10">T7-1</f>
        <v>-21</v>
      </c>
      <c r="V7" s="841">
        <f t="shared" ref="V7" si="11">U7-1</f>
        <v>-22</v>
      </c>
      <c r="W7" s="841">
        <f t="shared" ref="W7" si="12">V7-1</f>
        <v>-23</v>
      </c>
      <c r="X7" s="841">
        <f t="shared" ref="X7" si="13">W7-1</f>
        <v>-24</v>
      </c>
      <c r="Y7" s="841">
        <f t="shared" ref="Y7" si="14">X7-1</f>
        <v>-25</v>
      </c>
      <c r="Z7" s="841">
        <f t="shared" ref="Z7" si="15">Y7-1</f>
        <v>-26</v>
      </c>
      <c r="AA7" s="841">
        <f t="shared" ref="AA7" si="16">Z7-1</f>
        <v>-27</v>
      </c>
      <c r="AB7" s="841">
        <f t="shared" ref="AB7" si="17">AA7-1</f>
        <v>-28</v>
      </c>
      <c r="AC7" s="841">
        <f t="shared" ref="AC7" si="18">AB7-1</f>
        <v>-29</v>
      </c>
      <c r="AD7" s="12"/>
      <c r="AH7" s="729" t="s">
        <v>1349</v>
      </c>
    </row>
    <row r="8" spans="1:35" s="11" customFormat="1" ht="26.25" hidden="1" customHeight="1" x14ac:dyDescent="0.2">
      <c r="A8" s="9"/>
      <c r="B8" s="10" t="s">
        <v>36</v>
      </c>
      <c r="C8" s="9" t="s">
        <v>37</v>
      </c>
      <c r="D8" s="449">
        <v>26362.02</v>
      </c>
      <c r="E8" s="449">
        <v>1038.74</v>
      </c>
      <c r="F8" s="449">
        <v>920.20999999999992</v>
      </c>
      <c r="G8" s="449">
        <v>127.32</v>
      </c>
      <c r="H8" s="449">
        <v>417.83000000000004</v>
      </c>
      <c r="I8" s="449">
        <v>580.69999999999993</v>
      </c>
      <c r="J8" s="449">
        <v>704.3599999999999</v>
      </c>
      <c r="K8" s="449">
        <v>388.44</v>
      </c>
      <c r="L8" s="449">
        <v>683.29</v>
      </c>
      <c r="M8" s="449">
        <v>3490.9799999999996</v>
      </c>
      <c r="N8" s="449">
        <v>1158.2600000000002</v>
      </c>
      <c r="O8" s="449">
        <v>1162.06</v>
      </c>
      <c r="P8" s="449">
        <v>4282.6900000000005</v>
      </c>
      <c r="Q8" s="449">
        <v>110.5</v>
      </c>
      <c r="R8" s="449">
        <v>216.69</v>
      </c>
      <c r="S8" s="449">
        <v>4509.13</v>
      </c>
      <c r="T8" s="449">
        <v>612.25</v>
      </c>
      <c r="U8" s="449">
        <v>609.41000000000008</v>
      </c>
      <c r="V8" s="449">
        <v>346.84</v>
      </c>
      <c r="W8" s="449">
        <v>394.07</v>
      </c>
      <c r="X8" s="449">
        <v>136.41</v>
      </c>
      <c r="Y8" s="449">
        <v>1684.9299999999998</v>
      </c>
      <c r="Z8" s="449">
        <v>435.96000000000004</v>
      </c>
      <c r="AA8" s="449">
        <v>341.61</v>
      </c>
      <c r="AB8" s="449">
        <v>1445.8700000000001</v>
      </c>
      <c r="AC8" s="449">
        <v>81.34</v>
      </c>
      <c r="AD8" s="17">
        <f>SUM(E8:AC8)-D8</f>
        <v>-482.13000000000102</v>
      </c>
      <c r="AE8" s="17"/>
      <c r="AF8" s="17"/>
      <c r="AG8" s="17"/>
      <c r="AH8" s="609"/>
      <c r="AI8" s="17"/>
    </row>
    <row r="9" spans="1:35" s="5" customFormat="1" ht="24.95" hidden="1" customHeight="1" x14ac:dyDescent="0.2">
      <c r="A9" s="511"/>
      <c r="B9" s="512"/>
      <c r="C9" s="511"/>
      <c r="D9" s="513"/>
      <c r="E9" s="514"/>
      <c r="F9" s="514"/>
      <c r="G9" s="514"/>
      <c r="H9" s="514"/>
      <c r="I9" s="514"/>
      <c r="J9" s="514"/>
      <c r="K9" s="514"/>
      <c r="L9" s="514"/>
      <c r="M9" s="514"/>
      <c r="N9" s="514"/>
      <c r="O9" s="515"/>
      <c r="P9" s="514"/>
      <c r="Q9" s="514"/>
      <c r="R9" s="515"/>
      <c r="S9" s="514"/>
      <c r="T9" s="514"/>
      <c r="U9" s="514"/>
      <c r="V9" s="514"/>
      <c r="W9" s="514"/>
      <c r="X9" s="514"/>
      <c r="Y9" s="514"/>
      <c r="Z9" s="514"/>
      <c r="AA9" s="514"/>
      <c r="AB9" s="514"/>
      <c r="AC9" s="514"/>
      <c r="AD9" s="6">
        <f>SUM(E9:AC9)-D9</f>
        <v>0</v>
      </c>
      <c r="AE9" s="6"/>
      <c r="AF9" s="6"/>
      <c r="AG9" s="6"/>
      <c r="AH9" s="610"/>
      <c r="AI9" s="6"/>
    </row>
    <row r="10" spans="1:35" s="12" customFormat="1" ht="24.95" hidden="1" customHeight="1" x14ac:dyDescent="0.2">
      <c r="A10" s="511"/>
      <c r="B10" s="512"/>
      <c r="C10" s="511"/>
      <c r="D10" s="513"/>
      <c r="E10" s="516">
        <v>0</v>
      </c>
      <c r="F10" s="516">
        <v>0</v>
      </c>
      <c r="G10" s="516">
        <v>0</v>
      </c>
      <c r="H10" s="516">
        <v>0</v>
      </c>
      <c r="I10" s="516">
        <v>0</v>
      </c>
      <c r="J10" s="516">
        <v>0</v>
      </c>
      <c r="K10" s="516">
        <v>0</v>
      </c>
      <c r="L10" s="516">
        <v>0</v>
      </c>
      <c r="M10" s="516">
        <v>0</v>
      </c>
      <c r="N10" s="516">
        <v>0</v>
      </c>
      <c r="O10" s="517">
        <v>0</v>
      </c>
      <c r="P10" s="516">
        <v>0</v>
      </c>
      <c r="Q10" s="516">
        <v>0</v>
      </c>
      <c r="R10" s="517">
        <v>0</v>
      </c>
      <c r="S10" s="516">
        <v>0</v>
      </c>
      <c r="T10" s="516">
        <v>0</v>
      </c>
      <c r="U10" s="516">
        <v>0</v>
      </c>
      <c r="V10" s="516">
        <v>0</v>
      </c>
      <c r="W10" s="516">
        <v>0</v>
      </c>
      <c r="X10" s="516">
        <v>0</v>
      </c>
      <c r="Y10" s="516">
        <v>0</v>
      </c>
      <c r="Z10" s="516">
        <v>0</v>
      </c>
      <c r="AA10" s="516">
        <v>0</v>
      </c>
      <c r="AB10" s="516">
        <v>0</v>
      </c>
      <c r="AC10" s="516">
        <v>0</v>
      </c>
      <c r="AD10" s="6">
        <f>SUM(E10:AC10)-D10</f>
        <v>0</v>
      </c>
      <c r="AE10" s="6"/>
      <c r="AF10" s="6"/>
      <c r="AG10" s="6"/>
      <c r="AH10" s="610"/>
      <c r="AI10" s="6"/>
    </row>
    <row r="11" spans="1:35" s="13" customFormat="1" ht="24.95" customHeight="1" x14ac:dyDescent="0.2">
      <c r="A11" s="842">
        <v>1</v>
      </c>
      <c r="B11" s="843" t="s">
        <v>38</v>
      </c>
      <c r="C11" s="842" t="s">
        <v>39</v>
      </c>
      <c r="D11" s="936">
        <v>7751.3699999999981</v>
      </c>
      <c r="E11" s="936">
        <v>27.560000000000002</v>
      </c>
      <c r="F11" s="936">
        <v>301.97999999999996</v>
      </c>
      <c r="G11" s="936">
        <v>1.52</v>
      </c>
      <c r="H11" s="936">
        <v>155.32000000000002</v>
      </c>
      <c r="I11" s="936">
        <v>163.71</v>
      </c>
      <c r="J11" s="936">
        <v>370.69</v>
      </c>
      <c r="K11" s="936">
        <v>73.88</v>
      </c>
      <c r="L11" s="936">
        <v>211.78</v>
      </c>
      <c r="M11" s="936">
        <v>317.02000000000004</v>
      </c>
      <c r="N11" s="936">
        <v>62.09</v>
      </c>
      <c r="O11" s="936">
        <v>53.839999999999996</v>
      </c>
      <c r="P11" s="936">
        <v>2301.1100000000006</v>
      </c>
      <c r="Q11" s="936">
        <v>10.56</v>
      </c>
      <c r="R11" s="936">
        <v>27.299999999999997</v>
      </c>
      <c r="S11" s="936">
        <v>2029</v>
      </c>
      <c r="T11" s="936">
        <v>165.65</v>
      </c>
      <c r="U11" s="936">
        <v>317.78000000000003</v>
      </c>
      <c r="V11" s="936">
        <v>35.26</v>
      </c>
      <c r="W11" s="936">
        <v>96.170000000000016</v>
      </c>
      <c r="X11" s="936">
        <v>24.71</v>
      </c>
      <c r="Y11" s="936">
        <v>103.74000000000001</v>
      </c>
      <c r="Z11" s="936">
        <v>122.11</v>
      </c>
      <c r="AA11" s="936">
        <v>78.28</v>
      </c>
      <c r="AB11" s="936">
        <v>689.76</v>
      </c>
      <c r="AC11" s="844">
        <v>10.55</v>
      </c>
      <c r="AD11" s="17">
        <f>SUM(E11:AC11)-D11</f>
        <v>0</v>
      </c>
      <c r="AE11" s="730"/>
      <c r="AF11" s="730"/>
      <c r="AG11" s="730"/>
      <c r="AH11" s="731" t="s">
        <v>1349</v>
      </c>
      <c r="AI11" s="730" t="s">
        <v>38</v>
      </c>
    </row>
    <row r="12" spans="1:35" ht="15.95" customHeight="1" x14ac:dyDescent="0.2">
      <c r="A12" s="518"/>
      <c r="B12" s="845" t="s">
        <v>97</v>
      </c>
      <c r="C12" s="518"/>
      <c r="D12" s="846"/>
      <c r="E12" s="846"/>
      <c r="F12" s="846"/>
      <c r="G12" s="846"/>
      <c r="H12" s="846"/>
      <c r="I12" s="846"/>
      <c r="J12" s="846"/>
      <c r="K12" s="846"/>
      <c r="L12" s="846"/>
      <c r="M12" s="846"/>
      <c r="N12" s="846"/>
      <c r="O12" s="846"/>
      <c r="P12" s="846"/>
      <c r="Q12" s="846"/>
      <c r="R12" s="846"/>
      <c r="S12" s="846"/>
      <c r="T12" s="846"/>
      <c r="U12" s="846"/>
      <c r="V12" s="846"/>
      <c r="W12" s="846"/>
      <c r="X12" s="846"/>
      <c r="Y12" s="846"/>
      <c r="Z12" s="846"/>
      <c r="AA12" s="846"/>
      <c r="AB12" s="846"/>
      <c r="AC12" s="846"/>
      <c r="AD12" s="17"/>
      <c r="AE12" s="730"/>
      <c r="AF12" s="730"/>
      <c r="AG12" s="730"/>
      <c r="AH12" s="731" t="s">
        <v>1349</v>
      </c>
      <c r="AI12" s="730"/>
    </row>
    <row r="13" spans="1:35" ht="24.95" customHeight="1" x14ac:dyDescent="0.2">
      <c r="A13" s="520" t="s">
        <v>40</v>
      </c>
      <c r="B13" s="606" t="s">
        <v>41</v>
      </c>
      <c r="C13" s="520" t="s">
        <v>42</v>
      </c>
      <c r="D13" s="524">
        <v>98.699999999999989</v>
      </c>
      <c r="E13" s="524">
        <v>0</v>
      </c>
      <c r="F13" s="524">
        <v>0</v>
      </c>
      <c r="G13" s="524">
        <v>0</v>
      </c>
      <c r="H13" s="524">
        <v>0</v>
      </c>
      <c r="I13" s="524">
        <v>0.74</v>
      </c>
      <c r="J13" s="524">
        <v>4.7399999999999993</v>
      </c>
      <c r="K13" s="524">
        <v>0</v>
      </c>
      <c r="L13" s="524">
        <v>0</v>
      </c>
      <c r="M13" s="524">
        <v>0</v>
      </c>
      <c r="N13" s="524">
        <v>0</v>
      </c>
      <c r="O13" s="524">
        <v>0</v>
      </c>
      <c r="P13" s="524">
        <v>43.21</v>
      </c>
      <c r="Q13" s="524">
        <v>0</v>
      </c>
      <c r="R13" s="524">
        <v>0</v>
      </c>
      <c r="S13" s="524">
        <v>41.26</v>
      </c>
      <c r="T13" s="524">
        <v>0</v>
      </c>
      <c r="U13" s="524">
        <v>8.75</v>
      </c>
      <c r="V13" s="524">
        <v>0</v>
      </c>
      <c r="W13" s="524">
        <v>0</v>
      </c>
      <c r="X13" s="524">
        <v>0</v>
      </c>
      <c r="Y13" s="524">
        <v>0</v>
      </c>
      <c r="Z13" s="524">
        <v>0</v>
      </c>
      <c r="AA13" s="524">
        <v>0</v>
      </c>
      <c r="AB13" s="524">
        <v>0</v>
      </c>
      <c r="AC13" s="524">
        <v>0</v>
      </c>
      <c r="AD13" s="17">
        <f t="shared" ref="AD13:AD35" si="19">SUM(E13:AC13)-D13</f>
        <v>0</v>
      </c>
      <c r="AE13" s="730"/>
      <c r="AF13" s="730"/>
      <c r="AG13" s="730"/>
      <c r="AH13" s="731" t="s">
        <v>1349</v>
      </c>
      <c r="AI13" s="730" t="s">
        <v>41</v>
      </c>
    </row>
    <row r="14" spans="1:35" s="13" customFormat="1" ht="24.95" customHeight="1" x14ac:dyDescent="0.2">
      <c r="A14" s="847"/>
      <c r="B14" s="848" t="s">
        <v>43</v>
      </c>
      <c r="C14" s="523" t="s">
        <v>44</v>
      </c>
      <c r="D14" s="849">
        <v>43.21</v>
      </c>
      <c r="E14" s="849">
        <v>0</v>
      </c>
      <c r="F14" s="849">
        <v>0</v>
      </c>
      <c r="G14" s="849">
        <v>0</v>
      </c>
      <c r="H14" s="849">
        <v>0</v>
      </c>
      <c r="I14" s="849">
        <v>0</v>
      </c>
      <c r="J14" s="849">
        <v>0</v>
      </c>
      <c r="K14" s="849">
        <v>0</v>
      </c>
      <c r="L14" s="849">
        <v>0</v>
      </c>
      <c r="M14" s="849">
        <v>0</v>
      </c>
      <c r="N14" s="849">
        <v>0</v>
      </c>
      <c r="O14" s="849">
        <v>0</v>
      </c>
      <c r="P14" s="849">
        <v>43.21</v>
      </c>
      <c r="Q14" s="849">
        <v>0</v>
      </c>
      <c r="R14" s="849">
        <v>0</v>
      </c>
      <c r="S14" s="849">
        <v>0</v>
      </c>
      <c r="T14" s="849">
        <v>0</v>
      </c>
      <c r="U14" s="849">
        <v>0</v>
      </c>
      <c r="V14" s="849">
        <v>0</v>
      </c>
      <c r="W14" s="849">
        <v>0</v>
      </c>
      <c r="X14" s="849">
        <v>0</v>
      </c>
      <c r="Y14" s="849">
        <v>0</v>
      </c>
      <c r="Z14" s="849">
        <v>0</v>
      </c>
      <c r="AA14" s="849">
        <v>0</v>
      </c>
      <c r="AB14" s="849">
        <v>0</v>
      </c>
      <c r="AC14" s="849">
        <v>0</v>
      </c>
      <c r="AD14" s="850">
        <f t="shared" si="19"/>
        <v>0</v>
      </c>
      <c r="AE14" s="732"/>
      <c r="AF14" s="732"/>
      <c r="AG14" s="732"/>
      <c r="AH14" s="733" t="s">
        <v>1349</v>
      </c>
      <c r="AI14" s="732" t="s">
        <v>43</v>
      </c>
    </row>
    <row r="15" spans="1:35" s="5" customFormat="1" ht="24.95" hidden="1" customHeight="1" x14ac:dyDescent="0.2">
      <c r="A15" s="522"/>
      <c r="B15" s="606" t="s">
        <v>661</v>
      </c>
      <c r="C15" s="520" t="s">
        <v>46</v>
      </c>
      <c r="D15" s="521">
        <v>55.489999999999995</v>
      </c>
      <c r="E15" s="521">
        <v>0</v>
      </c>
      <c r="F15" s="521">
        <v>0</v>
      </c>
      <c r="G15" s="521">
        <v>0</v>
      </c>
      <c r="H15" s="521">
        <v>0</v>
      </c>
      <c r="I15" s="521">
        <v>0.74</v>
      </c>
      <c r="J15" s="521">
        <v>4.7399999999999993</v>
      </c>
      <c r="K15" s="521">
        <v>0</v>
      </c>
      <c r="L15" s="521">
        <v>0</v>
      </c>
      <c r="M15" s="521">
        <v>0</v>
      </c>
      <c r="N15" s="521">
        <v>0</v>
      </c>
      <c r="O15" s="521">
        <v>0</v>
      </c>
      <c r="P15" s="521">
        <v>0</v>
      </c>
      <c r="Q15" s="521">
        <v>0</v>
      </c>
      <c r="R15" s="521">
        <v>0</v>
      </c>
      <c r="S15" s="521">
        <v>41.26</v>
      </c>
      <c r="T15" s="521">
        <v>0</v>
      </c>
      <c r="U15" s="521">
        <v>8.75</v>
      </c>
      <c r="V15" s="521">
        <v>0</v>
      </c>
      <c r="W15" s="521">
        <v>0</v>
      </c>
      <c r="X15" s="521">
        <v>0</v>
      </c>
      <c r="Y15" s="521">
        <v>0</v>
      </c>
      <c r="Z15" s="521">
        <v>0</v>
      </c>
      <c r="AA15" s="521">
        <v>0</v>
      </c>
      <c r="AB15" s="521">
        <v>0</v>
      </c>
      <c r="AC15" s="521">
        <v>0</v>
      </c>
      <c r="AD15" s="6">
        <f t="shared" si="19"/>
        <v>0</v>
      </c>
      <c r="AE15" s="6"/>
      <c r="AF15" s="6"/>
      <c r="AG15" s="6"/>
      <c r="AH15" s="611"/>
      <c r="AI15" s="17" t="s">
        <v>661</v>
      </c>
    </row>
    <row r="16" spans="1:35" ht="24.95" customHeight="1" x14ac:dyDescent="0.2">
      <c r="A16" s="520" t="s">
        <v>47</v>
      </c>
      <c r="B16" s="606" t="s">
        <v>48</v>
      </c>
      <c r="C16" s="520" t="s">
        <v>49</v>
      </c>
      <c r="D16" s="524">
        <v>3020.3299999999995</v>
      </c>
      <c r="E16" s="524">
        <v>13.63</v>
      </c>
      <c r="F16" s="524">
        <v>135.85</v>
      </c>
      <c r="G16" s="524">
        <v>0.72</v>
      </c>
      <c r="H16" s="524">
        <v>47.17</v>
      </c>
      <c r="I16" s="524">
        <v>65.56</v>
      </c>
      <c r="J16" s="524">
        <v>156.69</v>
      </c>
      <c r="K16" s="524">
        <v>42.79</v>
      </c>
      <c r="L16" s="524">
        <v>124.35</v>
      </c>
      <c r="M16" s="524">
        <v>131.5</v>
      </c>
      <c r="N16" s="524">
        <v>21.82</v>
      </c>
      <c r="O16" s="524">
        <v>25.09</v>
      </c>
      <c r="P16" s="524">
        <v>795.79000000000008</v>
      </c>
      <c r="Q16" s="524">
        <v>7.13</v>
      </c>
      <c r="R16" s="524">
        <v>13.28</v>
      </c>
      <c r="S16" s="524">
        <v>546.01</v>
      </c>
      <c r="T16" s="524">
        <v>61.24</v>
      </c>
      <c r="U16" s="524">
        <v>150.37</v>
      </c>
      <c r="V16" s="524">
        <v>9.9700000000000006</v>
      </c>
      <c r="W16" s="524">
        <v>13.81</v>
      </c>
      <c r="X16" s="524">
        <v>15.030000000000001</v>
      </c>
      <c r="Y16" s="524">
        <v>64.97</v>
      </c>
      <c r="Z16" s="524">
        <v>58.65</v>
      </c>
      <c r="AA16" s="524">
        <v>31.86</v>
      </c>
      <c r="AB16" s="524">
        <v>479.49</v>
      </c>
      <c r="AC16" s="524">
        <v>7.5600000000000005</v>
      </c>
      <c r="AD16" s="17">
        <f t="shared" si="19"/>
        <v>0</v>
      </c>
      <c r="AE16" s="730"/>
      <c r="AF16" s="730"/>
      <c r="AG16" s="730"/>
      <c r="AH16" s="731" t="s">
        <v>1349</v>
      </c>
      <c r="AI16" s="730" t="s">
        <v>48</v>
      </c>
    </row>
    <row r="17" spans="1:35" ht="24.95" customHeight="1" x14ac:dyDescent="0.2">
      <c r="A17" s="520" t="s">
        <v>50</v>
      </c>
      <c r="B17" s="606" t="s">
        <v>51</v>
      </c>
      <c r="C17" s="520" t="s">
        <v>52</v>
      </c>
      <c r="D17" s="524">
        <v>4157.09</v>
      </c>
      <c r="E17" s="524">
        <v>11.42</v>
      </c>
      <c r="F17" s="524">
        <v>117.54</v>
      </c>
      <c r="G17" s="524">
        <v>0.12</v>
      </c>
      <c r="H17" s="524">
        <v>87.75</v>
      </c>
      <c r="I17" s="524">
        <v>87.009999999999991</v>
      </c>
      <c r="J17" s="524">
        <v>172.51</v>
      </c>
      <c r="K17" s="524">
        <v>22.38</v>
      </c>
      <c r="L17" s="524">
        <v>81.89</v>
      </c>
      <c r="M17" s="524">
        <v>170.55</v>
      </c>
      <c r="N17" s="524">
        <v>33.85</v>
      </c>
      <c r="O17" s="524">
        <v>17.21</v>
      </c>
      <c r="P17" s="524">
        <v>1404.18</v>
      </c>
      <c r="Q17" s="524">
        <v>3.43</v>
      </c>
      <c r="R17" s="524">
        <v>11.55</v>
      </c>
      <c r="S17" s="524">
        <v>1409.71</v>
      </c>
      <c r="T17" s="524">
        <v>56.45</v>
      </c>
      <c r="U17" s="524">
        <v>114.98</v>
      </c>
      <c r="V17" s="524">
        <v>25.29</v>
      </c>
      <c r="W17" s="524">
        <v>63.7</v>
      </c>
      <c r="X17" s="524">
        <v>9.68</v>
      </c>
      <c r="Y17" s="524">
        <v>38.15</v>
      </c>
      <c r="Z17" s="524">
        <v>40.980000000000004</v>
      </c>
      <c r="AA17" s="524">
        <v>41.06</v>
      </c>
      <c r="AB17" s="524">
        <v>134.03</v>
      </c>
      <c r="AC17" s="524">
        <v>1.67</v>
      </c>
      <c r="AD17" s="17">
        <f t="shared" si="19"/>
        <v>0</v>
      </c>
      <c r="AE17" s="730"/>
      <c r="AF17" s="730"/>
      <c r="AG17" s="730"/>
      <c r="AH17" s="731" t="s">
        <v>1349</v>
      </c>
      <c r="AI17" s="730" t="s">
        <v>51</v>
      </c>
    </row>
    <row r="18" spans="1:35" ht="24.95" customHeight="1" x14ac:dyDescent="0.2">
      <c r="A18" s="520" t="s">
        <v>53</v>
      </c>
      <c r="B18" s="606" t="s">
        <v>54</v>
      </c>
      <c r="C18" s="520" t="s">
        <v>55</v>
      </c>
      <c r="D18" s="524">
        <v>148.07</v>
      </c>
      <c r="E18" s="524">
        <v>0</v>
      </c>
      <c r="F18" s="524">
        <v>0</v>
      </c>
      <c r="G18" s="524">
        <v>0</v>
      </c>
      <c r="H18" s="524">
        <v>0</v>
      </c>
      <c r="I18" s="524">
        <v>0</v>
      </c>
      <c r="J18" s="524">
        <v>0</v>
      </c>
      <c r="K18" s="524">
        <v>8.66</v>
      </c>
      <c r="L18" s="524">
        <v>0</v>
      </c>
      <c r="M18" s="524">
        <v>0</v>
      </c>
      <c r="N18" s="524">
        <v>0</v>
      </c>
      <c r="O18" s="524">
        <v>0</v>
      </c>
      <c r="P18" s="524">
        <v>0</v>
      </c>
      <c r="Q18" s="524">
        <v>0</v>
      </c>
      <c r="R18" s="524">
        <v>0</v>
      </c>
      <c r="S18" s="524">
        <v>0</v>
      </c>
      <c r="T18" s="524">
        <v>47.15</v>
      </c>
      <c r="U18" s="524">
        <v>0</v>
      </c>
      <c r="V18" s="524">
        <v>0</v>
      </c>
      <c r="W18" s="524">
        <v>17.54</v>
      </c>
      <c r="X18" s="524">
        <v>0</v>
      </c>
      <c r="Y18" s="524">
        <v>0</v>
      </c>
      <c r="Z18" s="524">
        <v>0</v>
      </c>
      <c r="AA18" s="524">
        <v>0</v>
      </c>
      <c r="AB18" s="524">
        <v>74.72</v>
      </c>
      <c r="AC18" s="524">
        <v>0</v>
      </c>
      <c r="AD18" s="17">
        <f t="shared" si="19"/>
        <v>0</v>
      </c>
      <c r="AE18" s="730"/>
      <c r="AF18" s="730"/>
      <c r="AG18" s="730"/>
      <c r="AH18" s="731" t="s">
        <v>1349</v>
      </c>
      <c r="AI18" s="730" t="s">
        <v>54</v>
      </c>
    </row>
    <row r="19" spans="1:35" s="5" customFormat="1" ht="24.95" hidden="1" customHeight="1" x14ac:dyDescent="0.2">
      <c r="A19" s="520" t="s">
        <v>56</v>
      </c>
      <c r="B19" s="606" t="s">
        <v>57</v>
      </c>
      <c r="C19" s="520" t="s">
        <v>58</v>
      </c>
      <c r="D19" s="521">
        <v>0</v>
      </c>
      <c r="E19" s="521">
        <v>0</v>
      </c>
      <c r="F19" s="521">
        <v>0</v>
      </c>
      <c r="G19" s="521">
        <v>0</v>
      </c>
      <c r="H19" s="521">
        <v>0</v>
      </c>
      <c r="I19" s="521">
        <v>0</v>
      </c>
      <c r="J19" s="521">
        <v>0</v>
      </c>
      <c r="K19" s="521">
        <v>0</v>
      </c>
      <c r="L19" s="521">
        <v>0</v>
      </c>
      <c r="M19" s="521">
        <v>0</v>
      </c>
      <c r="N19" s="521">
        <v>0</v>
      </c>
      <c r="O19" s="521">
        <v>0</v>
      </c>
      <c r="P19" s="521">
        <v>0</v>
      </c>
      <c r="Q19" s="521">
        <v>0</v>
      </c>
      <c r="R19" s="521">
        <v>0</v>
      </c>
      <c r="S19" s="521">
        <v>0</v>
      </c>
      <c r="T19" s="521">
        <v>0</v>
      </c>
      <c r="U19" s="521">
        <v>0</v>
      </c>
      <c r="V19" s="521">
        <v>0</v>
      </c>
      <c r="W19" s="521">
        <v>0</v>
      </c>
      <c r="X19" s="521">
        <v>0</v>
      </c>
      <c r="Y19" s="521">
        <v>0</v>
      </c>
      <c r="Z19" s="521">
        <v>0</v>
      </c>
      <c r="AA19" s="521">
        <v>0</v>
      </c>
      <c r="AB19" s="521">
        <v>0</v>
      </c>
      <c r="AC19" s="521">
        <v>0</v>
      </c>
      <c r="AD19" s="6">
        <f t="shared" si="19"/>
        <v>0</v>
      </c>
      <c r="AE19" s="6"/>
      <c r="AF19" s="6"/>
      <c r="AG19" s="6"/>
      <c r="AH19" s="611"/>
      <c r="AI19" s="17" t="s">
        <v>57</v>
      </c>
    </row>
    <row r="20" spans="1:35" s="5" customFormat="1" ht="24.95" hidden="1" customHeight="1" x14ac:dyDescent="0.2">
      <c r="A20" s="520" t="s">
        <v>59</v>
      </c>
      <c r="B20" s="606" t="s">
        <v>60</v>
      </c>
      <c r="C20" s="520" t="s">
        <v>61</v>
      </c>
      <c r="D20" s="521">
        <v>0</v>
      </c>
      <c r="E20" s="521">
        <v>0</v>
      </c>
      <c r="F20" s="521">
        <v>0</v>
      </c>
      <c r="G20" s="521">
        <v>0</v>
      </c>
      <c r="H20" s="521">
        <v>0</v>
      </c>
      <c r="I20" s="521">
        <v>0</v>
      </c>
      <c r="J20" s="521">
        <v>0</v>
      </c>
      <c r="K20" s="521">
        <v>0</v>
      </c>
      <c r="L20" s="521">
        <v>0</v>
      </c>
      <c r="M20" s="521">
        <v>0</v>
      </c>
      <c r="N20" s="521">
        <v>0</v>
      </c>
      <c r="O20" s="521">
        <v>0</v>
      </c>
      <c r="P20" s="521">
        <v>0</v>
      </c>
      <c r="Q20" s="521">
        <v>0</v>
      </c>
      <c r="R20" s="521">
        <v>0</v>
      </c>
      <c r="S20" s="521">
        <v>0</v>
      </c>
      <c r="T20" s="521">
        <v>0</v>
      </c>
      <c r="U20" s="521">
        <v>0</v>
      </c>
      <c r="V20" s="521">
        <v>0</v>
      </c>
      <c r="W20" s="521">
        <v>0</v>
      </c>
      <c r="X20" s="521">
        <v>0</v>
      </c>
      <c r="Y20" s="521">
        <v>0</v>
      </c>
      <c r="Z20" s="521">
        <v>0</v>
      </c>
      <c r="AA20" s="521">
        <v>0</v>
      </c>
      <c r="AB20" s="521">
        <v>0</v>
      </c>
      <c r="AC20" s="521">
        <v>0</v>
      </c>
      <c r="AD20" s="6">
        <f t="shared" si="19"/>
        <v>0</v>
      </c>
      <c r="AE20" s="6"/>
      <c r="AF20" s="6"/>
      <c r="AG20" s="6"/>
      <c r="AH20" s="611"/>
      <c r="AI20" s="17" t="s">
        <v>60</v>
      </c>
    </row>
    <row r="21" spans="1:35" s="5" customFormat="1" ht="24.95" hidden="1" customHeight="1" x14ac:dyDescent="0.2">
      <c r="A21" s="520"/>
      <c r="B21" s="606" t="s">
        <v>2303</v>
      </c>
      <c r="C21" s="523" t="s">
        <v>1345</v>
      </c>
      <c r="D21" s="521" t="e">
        <v>#VALUE!</v>
      </c>
      <c r="E21" s="521" t="e">
        <v>#VALUE!</v>
      </c>
      <c r="F21" s="521" t="e">
        <v>#VALUE!</v>
      </c>
      <c r="G21" s="521" t="e">
        <v>#VALUE!</v>
      </c>
      <c r="H21" s="521" t="e">
        <v>#VALUE!</v>
      </c>
      <c r="I21" s="521" t="e">
        <v>#VALUE!</v>
      </c>
      <c r="J21" s="521" t="e">
        <v>#VALUE!</v>
      </c>
      <c r="K21" s="521" t="e">
        <v>#VALUE!</v>
      </c>
      <c r="L21" s="521" t="e">
        <v>#VALUE!</v>
      </c>
      <c r="M21" s="521" t="e">
        <v>#VALUE!</v>
      </c>
      <c r="N21" s="521" t="e">
        <v>#VALUE!</v>
      </c>
      <c r="O21" s="521" t="e">
        <v>#VALUE!</v>
      </c>
      <c r="P21" s="521" t="e">
        <v>#VALUE!</v>
      </c>
      <c r="Q21" s="521" t="e">
        <v>#VALUE!</v>
      </c>
      <c r="R21" s="521" t="e">
        <v>#VALUE!</v>
      </c>
      <c r="S21" s="521" t="e">
        <v>#VALUE!</v>
      </c>
      <c r="T21" s="521" t="e">
        <v>#VALUE!</v>
      </c>
      <c r="U21" s="521" t="e">
        <v>#VALUE!</v>
      </c>
      <c r="V21" s="521" t="e">
        <v>#VALUE!</v>
      </c>
      <c r="W21" s="521" t="e">
        <v>#VALUE!</v>
      </c>
      <c r="X21" s="521" t="e">
        <v>#VALUE!</v>
      </c>
      <c r="Y21" s="521" t="e">
        <v>#VALUE!</v>
      </c>
      <c r="Z21" s="521" t="e">
        <v>#VALUE!</v>
      </c>
      <c r="AA21" s="521" t="e">
        <v>#VALUE!</v>
      </c>
      <c r="AB21" s="521" t="e">
        <v>#VALUE!</v>
      </c>
      <c r="AC21" s="521" t="e">
        <v>#VALUE!</v>
      </c>
      <c r="AD21" s="6" t="e">
        <f t="shared" si="19"/>
        <v>#VALUE!</v>
      </c>
      <c r="AE21" s="6"/>
      <c r="AF21" s="6"/>
      <c r="AG21" s="6"/>
      <c r="AH21" s="611"/>
      <c r="AI21" s="17" t="s">
        <v>2303</v>
      </c>
    </row>
    <row r="22" spans="1:35" ht="24.95" customHeight="1" x14ac:dyDescent="0.2">
      <c r="A22" s="520" t="s">
        <v>56</v>
      </c>
      <c r="B22" s="606" t="s">
        <v>62</v>
      </c>
      <c r="C22" s="520" t="s">
        <v>63</v>
      </c>
      <c r="D22" s="524">
        <v>298.95</v>
      </c>
      <c r="E22" s="524">
        <v>2.5099999999999998</v>
      </c>
      <c r="F22" s="524">
        <v>40.64</v>
      </c>
      <c r="G22" s="524">
        <v>0.68</v>
      </c>
      <c r="H22" s="524">
        <v>20.3</v>
      </c>
      <c r="I22" s="524">
        <v>10.4</v>
      </c>
      <c r="J22" s="524">
        <v>36.6</v>
      </c>
      <c r="K22" s="524">
        <v>0.05</v>
      </c>
      <c r="L22" s="524">
        <v>5.54</v>
      </c>
      <c r="M22" s="524">
        <v>14.97</v>
      </c>
      <c r="N22" s="524">
        <v>6.42</v>
      </c>
      <c r="O22" s="524">
        <v>11.54</v>
      </c>
      <c r="P22" s="524">
        <v>44.01</v>
      </c>
      <c r="Q22" s="524">
        <v>0</v>
      </c>
      <c r="R22" s="524">
        <v>2.4700000000000002</v>
      </c>
      <c r="S22" s="524">
        <v>26.94</v>
      </c>
      <c r="T22" s="524">
        <v>0.81</v>
      </c>
      <c r="U22" s="524">
        <v>43.68</v>
      </c>
      <c r="V22" s="524">
        <v>0</v>
      </c>
      <c r="W22" s="524">
        <v>1.1200000000000001</v>
      </c>
      <c r="X22" s="524">
        <v>0</v>
      </c>
      <c r="Y22" s="524">
        <v>0.62</v>
      </c>
      <c r="Z22" s="524">
        <v>22.48</v>
      </c>
      <c r="AA22" s="524">
        <v>5.36</v>
      </c>
      <c r="AB22" s="524">
        <v>0.49</v>
      </c>
      <c r="AC22" s="524">
        <v>1.32</v>
      </c>
      <c r="AD22" s="17">
        <f t="shared" si="19"/>
        <v>0</v>
      </c>
      <c r="AE22" s="730"/>
      <c r="AF22" s="730"/>
      <c r="AG22" s="730"/>
      <c r="AH22" s="731" t="s">
        <v>1349</v>
      </c>
      <c r="AI22" s="730" t="s">
        <v>62</v>
      </c>
    </row>
    <row r="23" spans="1:35" s="5" customFormat="1" ht="24.95" hidden="1" customHeight="1" x14ac:dyDescent="0.2">
      <c r="A23" s="520" t="s">
        <v>64</v>
      </c>
      <c r="B23" s="606" t="s">
        <v>65</v>
      </c>
      <c r="C23" s="520" t="s">
        <v>66</v>
      </c>
      <c r="D23" s="521">
        <v>0</v>
      </c>
      <c r="E23" s="521">
        <v>0</v>
      </c>
      <c r="F23" s="521">
        <v>0</v>
      </c>
      <c r="G23" s="521">
        <v>0</v>
      </c>
      <c r="H23" s="521">
        <v>0</v>
      </c>
      <c r="I23" s="521">
        <v>0</v>
      </c>
      <c r="J23" s="521">
        <v>0</v>
      </c>
      <c r="K23" s="521">
        <v>0</v>
      </c>
      <c r="L23" s="521">
        <v>0</v>
      </c>
      <c r="M23" s="521">
        <v>0</v>
      </c>
      <c r="N23" s="521">
        <v>0</v>
      </c>
      <c r="O23" s="521">
        <v>0</v>
      </c>
      <c r="P23" s="521">
        <v>0</v>
      </c>
      <c r="Q23" s="521">
        <v>0</v>
      </c>
      <c r="R23" s="521">
        <v>0</v>
      </c>
      <c r="S23" s="521">
        <v>0</v>
      </c>
      <c r="T23" s="521">
        <v>0</v>
      </c>
      <c r="U23" s="521">
        <v>0</v>
      </c>
      <c r="V23" s="521">
        <v>0</v>
      </c>
      <c r="W23" s="521">
        <v>0</v>
      </c>
      <c r="X23" s="521">
        <v>0</v>
      </c>
      <c r="Y23" s="521">
        <v>0</v>
      </c>
      <c r="Z23" s="521">
        <v>0</v>
      </c>
      <c r="AA23" s="521">
        <v>0</v>
      </c>
      <c r="AB23" s="521">
        <v>0</v>
      </c>
      <c r="AC23" s="521">
        <v>0</v>
      </c>
      <c r="AD23" s="6">
        <f t="shared" si="19"/>
        <v>0</v>
      </c>
      <c r="AE23" s="6"/>
      <c r="AF23" s="6"/>
      <c r="AG23" s="6"/>
      <c r="AH23" s="611"/>
      <c r="AI23" s="17" t="s">
        <v>65</v>
      </c>
    </row>
    <row r="24" spans="1:35" ht="24.95" customHeight="1" x14ac:dyDescent="0.2">
      <c r="A24" s="520" t="s">
        <v>59</v>
      </c>
      <c r="B24" s="606" t="s">
        <v>67</v>
      </c>
      <c r="C24" s="520" t="s">
        <v>68</v>
      </c>
      <c r="D24" s="524">
        <v>28.230000000000004</v>
      </c>
      <c r="E24" s="524">
        <v>0</v>
      </c>
      <c r="F24" s="524">
        <v>7.95</v>
      </c>
      <c r="G24" s="524">
        <v>0</v>
      </c>
      <c r="H24" s="524">
        <v>0.1</v>
      </c>
      <c r="I24" s="524">
        <v>0</v>
      </c>
      <c r="J24" s="524">
        <v>0.15</v>
      </c>
      <c r="K24" s="524">
        <v>0</v>
      </c>
      <c r="L24" s="524">
        <v>0</v>
      </c>
      <c r="M24" s="524">
        <v>0</v>
      </c>
      <c r="N24" s="524">
        <v>0</v>
      </c>
      <c r="O24" s="524">
        <v>0</v>
      </c>
      <c r="P24" s="524">
        <v>13.92</v>
      </c>
      <c r="Q24" s="524">
        <v>0</v>
      </c>
      <c r="R24" s="524">
        <v>0</v>
      </c>
      <c r="S24" s="524">
        <v>5.08</v>
      </c>
      <c r="T24" s="524">
        <v>0</v>
      </c>
      <c r="U24" s="524">
        <v>0</v>
      </c>
      <c r="V24" s="524">
        <v>0</v>
      </c>
      <c r="W24" s="524">
        <v>0</v>
      </c>
      <c r="X24" s="524">
        <v>0</v>
      </c>
      <c r="Y24" s="524">
        <v>0</v>
      </c>
      <c r="Z24" s="524">
        <v>0</v>
      </c>
      <c r="AA24" s="524">
        <v>0</v>
      </c>
      <c r="AB24" s="524">
        <v>1.03</v>
      </c>
      <c r="AC24" s="524">
        <v>0</v>
      </c>
      <c r="AD24" s="17">
        <f t="shared" si="19"/>
        <v>0</v>
      </c>
      <c r="AE24" s="730"/>
      <c r="AF24" s="730"/>
      <c r="AG24" s="730"/>
      <c r="AH24" s="731" t="s">
        <v>1349</v>
      </c>
      <c r="AI24" s="730" t="s">
        <v>67</v>
      </c>
    </row>
    <row r="25" spans="1:35" s="13" customFormat="1" ht="24.95" customHeight="1" x14ac:dyDescent="0.2">
      <c r="A25" s="842">
        <v>2</v>
      </c>
      <c r="B25" s="851" t="s">
        <v>69</v>
      </c>
      <c r="C25" s="842" t="s">
        <v>70</v>
      </c>
      <c r="D25" s="936">
        <v>18610.650000000001</v>
      </c>
      <c r="E25" s="936">
        <v>1011.1800000000001</v>
      </c>
      <c r="F25" s="936">
        <v>618.23</v>
      </c>
      <c r="G25" s="936">
        <v>247.21</v>
      </c>
      <c r="H25" s="936">
        <v>262.51000000000005</v>
      </c>
      <c r="I25" s="936">
        <v>416.99</v>
      </c>
      <c r="J25" s="936">
        <v>333.66999999999996</v>
      </c>
      <c r="K25" s="936">
        <v>314.56</v>
      </c>
      <c r="L25" s="936">
        <v>471.51</v>
      </c>
      <c r="M25" s="936">
        <v>3173.96</v>
      </c>
      <c r="N25" s="936">
        <v>1096.17</v>
      </c>
      <c r="O25" s="936">
        <v>1108.2199999999998</v>
      </c>
      <c r="P25" s="936">
        <v>1981.5800000000002</v>
      </c>
      <c r="Q25" s="936">
        <v>168.41</v>
      </c>
      <c r="R25" s="936">
        <v>189.39000000000001</v>
      </c>
      <c r="S25" s="936">
        <v>2480.13</v>
      </c>
      <c r="T25" s="936">
        <v>446.59999999999991</v>
      </c>
      <c r="U25" s="936">
        <v>291.63</v>
      </c>
      <c r="V25" s="936">
        <v>311.58000000000004</v>
      </c>
      <c r="W25" s="936">
        <v>297.89999999999998</v>
      </c>
      <c r="X25" s="936">
        <v>243.09999999999997</v>
      </c>
      <c r="Y25" s="936">
        <v>1565.1299999999999</v>
      </c>
      <c r="Z25" s="936">
        <v>313.84999999999997</v>
      </c>
      <c r="AA25" s="936">
        <v>263.33</v>
      </c>
      <c r="AB25" s="936">
        <v>756.11</v>
      </c>
      <c r="AC25" s="936">
        <v>247.7</v>
      </c>
      <c r="AD25" s="17">
        <f t="shared" si="19"/>
        <v>0</v>
      </c>
      <c r="AE25" s="730"/>
      <c r="AF25" s="730"/>
      <c r="AG25" s="730"/>
      <c r="AH25" s="731" t="s">
        <v>1349</v>
      </c>
      <c r="AI25" s="730" t="s">
        <v>69</v>
      </c>
    </row>
    <row r="26" spans="1:35" s="13" customFormat="1" ht="24.95" customHeight="1" x14ac:dyDescent="0.2">
      <c r="A26" s="518"/>
      <c r="B26" s="845" t="s">
        <v>97</v>
      </c>
      <c r="C26" s="518"/>
      <c r="D26" s="846"/>
      <c r="E26" s="846"/>
      <c r="F26" s="846"/>
      <c r="G26" s="846"/>
      <c r="H26" s="846"/>
      <c r="I26" s="846"/>
      <c r="J26" s="846"/>
      <c r="K26" s="846"/>
      <c r="L26" s="846"/>
      <c r="M26" s="846"/>
      <c r="N26" s="846"/>
      <c r="O26" s="846"/>
      <c r="P26" s="846"/>
      <c r="Q26" s="846"/>
      <c r="R26" s="846"/>
      <c r="S26" s="846"/>
      <c r="T26" s="846"/>
      <c r="U26" s="846"/>
      <c r="V26" s="846"/>
      <c r="W26" s="846"/>
      <c r="X26" s="846"/>
      <c r="Y26" s="846"/>
      <c r="Z26" s="846"/>
      <c r="AA26" s="846"/>
      <c r="AB26" s="846"/>
      <c r="AC26" s="846"/>
      <c r="AD26" s="17">
        <f t="shared" si="19"/>
        <v>0</v>
      </c>
      <c r="AE26" s="730"/>
      <c r="AF26" s="730"/>
      <c r="AG26" s="730"/>
      <c r="AH26" s="731" t="s">
        <v>1349</v>
      </c>
      <c r="AI26" s="730"/>
    </row>
    <row r="27" spans="1:35" s="13" customFormat="1" ht="24.95" customHeight="1" x14ac:dyDescent="0.2">
      <c r="A27" s="520" t="s">
        <v>71</v>
      </c>
      <c r="B27" s="606" t="s">
        <v>72</v>
      </c>
      <c r="C27" s="520" t="s">
        <v>73</v>
      </c>
      <c r="D27" s="524">
        <v>4297.42</v>
      </c>
      <c r="E27" s="524">
        <v>87.09</v>
      </c>
      <c r="F27" s="524">
        <v>0</v>
      </c>
      <c r="G27" s="524">
        <v>25.110000000000003</v>
      </c>
      <c r="H27" s="524">
        <v>0</v>
      </c>
      <c r="I27" s="524">
        <v>8.27</v>
      </c>
      <c r="J27" s="524">
        <v>0</v>
      </c>
      <c r="K27" s="524">
        <v>0.93</v>
      </c>
      <c r="L27" s="524">
        <v>0</v>
      </c>
      <c r="M27" s="524">
        <v>1824.05</v>
      </c>
      <c r="N27" s="524">
        <v>363</v>
      </c>
      <c r="O27" s="524">
        <v>0</v>
      </c>
      <c r="P27" s="524">
        <v>53.96</v>
      </c>
      <c r="Q27" s="524">
        <v>6.56</v>
      </c>
      <c r="R27" s="524">
        <v>0</v>
      </c>
      <c r="S27" s="524">
        <v>654.9</v>
      </c>
      <c r="T27" s="524">
        <v>4.97</v>
      </c>
      <c r="U27" s="524">
        <v>0</v>
      </c>
      <c r="V27" s="524">
        <v>27.87</v>
      </c>
      <c r="W27" s="524">
        <v>0</v>
      </c>
      <c r="X27" s="524">
        <v>4.26</v>
      </c>
      <c r="Y27" s="524">
        <v>1200.1500000000001</v>
      </c>
      <c r="Z27" s="524">
        <v>0</v>
      </c>
      <c r="AA27" s="524">
        <v>0</v>
      </c>
      <c r="AB27" s="524">
        <v>35.950000000000003</v>
      </c>
      <c r="AC27" s="524">
        <v>0.35</v>
      </c>
      <c r="AD27" s="17">
        <f t="shared" si="19"/>
        <v>0</v>
      </c>
      <c r="AE27" s="730"/>
      <c r="AF27" s="730"/>
      <c r="AG27" s="730"/>
      <c r="AH27" s="731" t="s">
        <v>1349</v>
      </c>
      <c r="AI27" s="730" t="s">
        <v>72</v>
      </c>
    </row>
    <row r="28" spans="1:35" s="13" customFormat="1" ht="24.95" customHeight="1" x14ac:dyDescent="0.2">
      <c r="A28" s="520" t="s">
        <v>74</v>
      </c>
      <c r="B28" s="606" t="s">
        <v>75</v>
      </c>
      <c r="C28" s="520" t="s">
        <v>76</v>
      </c>
      <c r="D28" s="524">
        <v>85.2</v>
      </c>
      <c r="E28" s="524">
        <v>6.77</v>
      </c>
      <c r="F28" s="524">
        <v>0</v>
      </c>
      <c r="G28" s="524">
        <v>0.33</v>
      </c>
      <c r="H28" s="524">
        <v>0.03</v>
      </c>
      <c r="I28" s="524">
        <v>7.0000000000000007E-2</v>
      </c>
      <c r="J28" s="524">
        <v>0.02</v>
      </c>
      <c r="K28" s="524">
        <v>0.03</v>
      </c>
      <c r="L28" s="524">
        <v>1.91</v>
      </c>
      <c r="M28" s="524">
        <v>0.06</v>
      </c>
      <c r="N28" s="524">
        <v>0.34</v>
      </c>
      <c r="O28" s="524">
        <v>0</v>
      </c>
      <c r="P28" s="524">
        <v>0</v>
      </c>
      <c r="Q28" s="524">
        <v>0.76</v>
      </c>
      <c r="R28" s="524">
        <v>0.26</v>
      </c>
      <c r="S28" s="524">
        <v>24.73</v>
      </c>
      <c r="T28" s="524">
        <v>0.18</v>
      </c>
      <c r="U28" s="524">
        <v>0</v>
      </c>
      <c r="V28" s="524">
        <v>9.42</v>
      </c>
      <c r="W28" s="524">
        <v>0.1</v>
      </c>
      <c r="X28" s="524">
        <v>3.76</v>
      </c>
      <c r="Y28" s="524">
        <v>33.32</v>
      </c>
      <c r="Z28" s="524">
        <v>0.03</v>
      </c>
      <c r="AA28" s="524">
        <v>0.05</v>
      </c>
      <c r="AB28" s="524">
        <v>1.84</v>
      </c>
      <c r="AC28" s="524">
        <v>1.1900000000000002</v>
      </c>
      <c r="AD28" s="17">
        <f t="shared" si="19"/>
        <v>0</v>
      </c>
      <c r="AE28" s="730"/>
      <c r="AF28" s="730"/>
      <c r="AG28" s="730"/>
      <c r="AH28" s="731" t="s">
        <v>1349</v>
      </c>
      <c r="AI28" s="730" t="s">
        <v>75</v>
      </c>
    </row>
    <row r="29" spans="1:35" s="13" customFormat="1" ht="24.95" customHeight="1" x14ac:dyDescent="0.2">
      <c r="A29" s="520" t="s">
        <v>77</v>
      </c>
      <c r="B29" s="606" t="s">
        <v>78</v>
      </c>
      <c r="C29" s="520" t="s">
        <v>79</v>
      </c>
      <c r="D29" s="524">
        <v>1867.95</v>
      </c>
      <c r="E29" s="524">
        <v>585.29</v>
      </c>
      <c r="F29" s="524">
        <v>0</v>
      </c>
      <c r="G29" s="524">
        <v>0</v>
      </c>
      <c r="H29" s="524">
        <v>0</v>
      </c>
      <c r="I29" s="524">
        <v>0</v>
      </c>
      <c r="J29" s="524">
        <v>0</v>
      </c>
      <c r="K29" s="524">
        <v>0</v>
      </c>
      <c r="L29" s="524">
        <v>0</v>
      </c>
      <c r="M29" s="524">
        <v>637.20000000000005</v>
      </c>
      <c r="N29" s="524">
        <v>123.91</v>
      </c>
      <c r="O29" s="524">
        <v>0</v>
      </c>
      <c r="P29" s="524">
        <v>41.27</v>
      </c>
      <c r="Q29" s="524">
        <v>0</v>
      </c>
      <c r="R29" s="524">
        <v>0</v>
      </c>
      <c r="S29" s="524">
        <v>473.02</v>
      </c>
      <c r="T29" s="524">
        <v>0</v>
      </c>
      <c r="U29" s="524">
        <v>0</v>
      </c>
      <c r="V29" s="524">
        <v>7.26</v>
      </c>
      <c r="W29" s="524">
        <v>0</v>
      </c>
      <c r="X29" s="524">
        <v>0</v>
      </c>
      <c r="Y29" s="524">
        <v>0</v>
      </c>
      <c r="Z29" s="524">
        <v>0</v>
      </c>
      <c r="AA29" s="524">
        <v>0</v>
      </c>
      <c r="AB29" s="524">
        <v>0</v>
      </c>
      <c r="AC29" s="524">
        <v>0</v>
      </c>
      <c r="AD29" s="17">
        <f t="shared" si="19"/>
        <v>0</v>
      </c>
      <c r="AE29" s="730"/>
      <c r="AF29" s="730"/>
      <c r="AG29" s="730"/>
      <c r="AH29" s="731" t="s">
        <v>1349</v>
      </c>
      <c r="AI29" s="730" t="s">
        <v>78</v>
      </c>
    </row>
    <row r="30" spans="1:35" s="13" customFormat="1" ht="24.95" customHeight="1" x14ac:dyDescent="0.2">
      <c r="A30" s="520" t="s">
        <v>80</v>
      </c>
      <c r="B30" s="606" t="s">
        <v>81</v>
      </c>
      <c r="C30" s="520" t="s">
        <v>82</v>
      </c>
      <c r="D30" s="524">
        <v>112.62</v>
      </c>
      <c r="E30" s="524">
        <v>0</v>
      </c>
      <c r="F30" s="524">
        <v>0</v>
      </c>
      <c r="G30" s="524">
        <v>0</v>
      </c>
      <c r="H30" s="524">
        <v>0</v>
      </c>
      <c r="I30" s="524">
        <v>0</v>
      </c>
      <c r="J30" s="524">
        <v>0</v>
      </c>
      <c r="K30" s="524">
        <v>0</v>
      </c>
      <c r="L30" s="524">
        <v>0</v>
      </c>
      <c r="M30" s="524">
        <v>0</v>
      </c>
      <c r="N30" s="524">
        <v>0</v>
      </c>
      <c r="O30" s="524">
        <v>0</v>
      </c>
      <c r="P30" s="524">
        <v>0</v>
      </c>
      <c r="Q30" s="524">
        <v>0</v>
      </c>
      <c r="R30" s="524">
        <v>0</v>
      </c>
      <c r="S30" s="524">
        <v>58.33</v>
      </c>
      <c r="T30" s="524">
        <v>0</v>
      </c>
      <c r="U30" s="524">
        <v>54.29</v>
      </c>
      <c r="V30" s="524">
        <v>0</v>
      </c>
      <c r="W30" s="524">
        <v>0</v>
      </c>
      <c r="X30" s="524">
        <v>0</v>
      </c>
      <c r="Y30" s="524">
        <v>0</v>
      </c>
      <c r="Z30" s="524">
        <v>0</v>
      </c>
      <c r="AA30" s="524">
        <v>0</v>
      </c>
      <c r="AB30" s="524">
        <v>0</v>
      </c>
      <c r="AC30" s="524">
        <v>0</v>
      </c>
      <c r="AD30" s="17">
        <f t="shared" si="19"/>
        <v>0</v>
      </c>
      <c r="AE30" s="730"/>
      <c r="AF30" s="730"/>
      <c r="AG30" s="730"/>
      <c r="AH30" s="731" t="s">
        <v>1349</v>
      </c>
      <c r="AI30" s="730" t="s">
        <v>81</v>
      </c>
    </row>
    <row r="31" spans="1:35" s="13" customFormat="1" ht="24.95" customHeight="1" x14ac:dyDescent="0.2">
      <c r="A31" s="520" t="s">
        <v>83</v>
      </c>
      <c r="B31" s="606" t="s">
        <v>84</v>
      </c>
      <c r="C31" s="520" t="s">
        <v>85</v>
      </c>
      <c r="D31" s="524">
        <v>476.61999999999995</v>
      </c>
      <c r="E31" s="524">
        <v>2.4700000000000002</v>
      </c>
      <c r="F31" s="524">
        <v>137.54</v>
      </c>
      <c r="G31" s="524">
        <v>1.49</v>
      </c>
      <c r="H31" s="524">
        <v>7.54</v>
      </c>
      <c r="I31" s="524">
        <v>4.2300000000000004</v>
      </c>
      <c r="J31" s="524">
        <v>0.38</v>
      </c>
      <c r="K31" s="524">
        <v>0.01</v>
      </c>
      <c r="L31" s="524">
        <v>3.66</v>
      </c>
      <c r="M31" s="524">
        <v>20.69</v>
      </c>
      <c r="N31" s="524">
        <v>38.589999999999996</v>
      </c>
      <c r="O31" s="524">
        <v>40.229999999999997</v>
      </c>
      <c r="P31" s="524">
        <v>64.040000000000006</v>
      </c>
      <c r="Q31" s="524">
        <v>5.8</v>
      </c>
      <c r="R31" s="524">
        <v>0.65</v>
      </c>
      <c r="S31" s="524">
        <v>70.95</v>
      </c>
      <c r="T31" s="524">
        <v>2.9</v>
      </c>
      <c r="U31" s="524">
        <v>0.35</v>
      </c>
      <c r="V31" s="524">
        <v>7.06</v>
      </c>
      <c r="W31" s="524">
        <v>0.2</v>
      </c>
      <c r="X31" s="524">
        <v>9.49</v>
      </c>
      <c r="Y31" s="524">
        <v>0.1</v>
      </c>
      <c r="Z31" s="524">
        <v>40.409999999999997</v>
      </c>
      <c r="AA31" s="524">
        <v>5.15</v>
      </c>
      <c r="AB31" s="524">
        <v>5.78</v>
      </c>
      <c r="AC31" s="524">
        <v>6.91</v>
      </c>
      <c r="AD31" s="17">
        <f t="shared" si="19"/>
        <v>0</v>
      </c>
      <c r="AE31" s="730"/>
      <c r="AF31" s="730"/>
      <c r="AG31" s="730"/>
      <c r="AH31" s="731" t="s">
        <v>1349</v>
      </c>
      <c r="AI31" s="730" t="s">
        <v>84</v>
      </c>
    </row>
    <row r="32" spans="1:35" s="13" customFormat="1" ht="24.95" customHeight="1" x14ac:dyDescent="0.2">
      <c r="A32" s="520" t="s">
        <v>86</v>
      </c>
      <c r="B32" s="606" t="s">
        <v>87</v>
      </c>
      <c r="C32" s="520" t="s">
        <v>88</v>
      </c>
      <c r="D32" s="524">
        <v>872.78</v>
      </c>
      <c r="E32" s="524">
        <v>19.73</v>
      </c>
      <c r="F32" s="524">
        <v>24.45</v>
      </c>
      <c r="G32" s="524">
        <v>9.66</v>
      </c>
      <c r="H32" s="524">
        <v>17.57</v>
      </c>
      <c r="I32" s="524">
        <v>0.82</v>
      </c>
      <c r="J32" s="524">
        <v>0.43</v>
      </c>
      <c r="K32" s="524">
        <v>0</v>
      </c>
      <c r="L32" s="524">
        <v>85.81</v>
      </c>
      <c r="M32" s="524">
        <v>125.4</v>
      </c>
      <c r="N32" s="524">
        <v>28.27</v>
      </c>
      <c r="O32" s="524">
        <v>0.27</v>
      </c>
      <c r="P32" s="524">
        <v>249.56</v>
      </c>
      <c r="Q32" s="524">
        <v>1.48</v>
      </c>
      <c r="R32" s="524">
        <v>15.75</v>
      </c>
      <c r="S32" s="524">
        <v>121.66</v>
      </c>
      <c r="T32" s="524">
        <v>59.25</v>
      </c>
      <c r="U32" s="524">
        <v>4.58</v>
      </c>
      <c r="V32" s="524">
        <v>7.55</v>
      </c>
      <c r="W32" s="524">
        <v>41.89</v>
      </c>
      <c r="X32" s="524">
        <v>3.58</v>
      </c>
      <c r="Y32" s="524">
        <v>0</v>
      </c>
      <c r="Z32" s="524">
        <v>30.77</v>
      </c>
      <c r="AA32" s="524">
        <v>14.68</v>
      </c>
      <c r="AB32" s="524">
        <v>7.98</v>
      </c>
      <c r="AC32" s="524">
        <v>1.6400000000000001</v>
      </c>
      <c r="AD32" s="17">
        <f t="shared" si="19"/>
        <v>0</v>
      </c>
      <c r="AE32" s="730"/>
      <c r="AF32" s="730"/>
      <c r="AG32" s="730"/>
      <c r="AH32" s="731" t="s">
        <v>1349</v>
      </c>
      <c r="AI32" s="730" t="s">
        <v>87</v>
      </c>
    </row>
    <row r="33" spans="1:36" s="13" customFormat="1" ht="24.95" hidden="1" customHeight="1" x14ac:dyDescent="0.2">
      <c r="A33" s="520" t="s">
        <v>89</v>
      </c>
      <c r="B33" s="606" t="s">
        <v>90</v>
      </c>
      <c r="C33" s="520" t="s">
        <v>91</v>
      </c>
      <c r="D33" s="521">
        <v>0</v>
      </c>
      <c r="E33" s="521">
        <v>0</v>
      </c>
      <c r="F33" s="521">
        <v>0</v>
      </c>
      <c r="G33" s="521">
        <v>0</v>
      </c>
      <c r="H33" s="521">
        <v>0</v>
      </c>
      <c r="I33" s="521">
        <v>0</v>
      </c>
      <c r="J33" s="521">
        <v>0</v>
      </c>
      <c r="K33" s="521">
        <v>0</v>
      </c>
      <c r="L33" s="521">
        <v>0</v>
      </c>
      <c r="M33" s="521">
        <v>0</v>
      </c>
      <c r="N33" s="521">
        <v>0</v>
      </c>
      <c r="O33" s="521">
        <v>0</v>
      </c>
      <c r="P33" s="521">
        <v>0</v>
      </c>
      <c r="Q33" s="521">
        <v>0</v>
      </c>
      <c r="R33" s="521">
        <v>0</v>
      </c>
      <c r="S33" s="521">
        <v>0</v>
      </c>
      <c r="T33" s="521">
        <v>0</v>
      </c>
      <c r="U33" s="521">
        <v>0</v>
      </c>
      <c r="V33" s="521">
        <v>0</v>
      </c>
      <c r="W33" s="521">
        <v>0</v>
      </c>
      <c r="X33" s="521">
        <v>0</v>
      </c>
      <c r="Y33" s="521">
        <v>0</v>
      </c>
      <c r="Z33" s="521">
        <v>0</v>
      </c>
      <c r="AA33" s="521">
        <v>0</v>
      </c>
      <c r="AB33" s="521">
        <v>0</v>
      </c>
      <c r="AC33" s="521">
        <v>0</v>
      </c>
      <c r="AD33" s="6">
        <f t="shared" si="19"/>
        <v>0</v>
      </c>
      <c r="AE33" s="6"/>
      <c r="AF33" s="6"/>
      <c r="AG33" s="6"/>
      <c r="AH33" s="611"/>
      <c r="AI33" s="17" t="s">
        <v>90</v>
      </c>
    </row>
    <row r="34" spans="1:36" s="13" customFormat="1" ht="24.95" customHeight="1" x14ac:dyDescent="0.2">
      <c r="A34" s="520" t="s">
        <v>89</v>
      </c>
      <c r="B34" s="606" t="s">
        <v>92</v>
      </c>
      <c r="C34" s="520" t="s">
        <v>93</v>
      </c>
      <c r="D34" s="524">
        <v>386.37</v>
      </c>
      <c r="E34" s="524">
        <v>0</v>
      </c>
      <c r="F34" s="524">
        <v>0</v>
      </c>
      <c r="G34" s="524">
        <v>0</v>
      </c>
      <c r="H34" s="524">
        <v>0</v>
      </c>
      <c r="I34" s="524">
        <v>0</v>
      </c>
      <c r="J34" s="524">
        <v>0</v>
      </c>
      <c r="K34" s="524">
        <v>0</v>
      </c>
      <c r="L34" s="524">
        <v>0.16</v>
      </c>
      <c r="M34" s="524">
        <v>0</v>
      </c>
      <c r="N34" s="524">
        <v>0</v>
      </c>
      <c r="O34" s="524">
        <v>0</v>
      </c>
      <c r="P34" s="524">
        <v>324.44</v>
      </c>
      <c r="Q34" s="524">
        <v>0</v>
      </c>
      <c r="R34" s="524">
        <v>0</v>
      </c>
      <c r="S34" s="524">
        <v>61.77</v>
      </c>
      <c r="T34" s="524">
        <v>0</v>
      </c>
      <c r="U34" s="524">
        <v>0</v>
      </c>
      <c r="V34" s="524">
        <v>0</v>
      </c>
      <c r="W34" s="524">
        <v>0</v>
      </c>
      <c r="X34" s="524">
        <v>0</v>
      </c>
      <c r="Y34" s="524">
        <v>0</v>
      </c>
      <c r="Z34" s="524">
        <v>0</v>
      </c>
      <c r="AA34" s="524">
        <v>0</v>
      </c>
      <c r="AB34" s="524">
        <v>0</v>
      </c>
      <c r="AC34" s="524">
        <v>0</v>
      </c>
      <c r="AD34" s="17">
        <f t="shared" si="19"/>
        <v>0</v>
      </c>
      <c r="AE34" s="730"/>
      <c r="AF34" s="730"/>
      <c r="AG34" s="730"/>
      <c r="AH34" s="731" t="s">
        <v>1349</v>
      </c>
      <c r="AI34" s="730" t="s">
        <v>92</v>
      </c>
    </row>
    <row r="35" spans="1:36" s="13" customFormat="1" ht="24.95" customHeight="1" x14ac:dyDescent="0.2">
      <c r="A35" s="520" t="s">
        <v>94</v>
      </c>
      <c r="B35" s="606" t="s">
        <v>95</v>
      </c>
      <c r="C35" s="520" t="s">
        <v>96</v>
      </c>
      <c r="D35" s="524">
        <v>3264.3100000000004</v>
      </c>
      <c r="E35" s="524">
        <v>79.52000000000001</v>
      </c>
      <c r="F35" s="524">
        <v>114.39000000000001</v>
      </c>
      <c r="G35" s="524">
        <v>83.629999999999981</v>
      </c>
      <c r="H35" s="524">
        <v>57.960000000000015</v>
      </c>
      <c r="I35" s="524">
        <v>112.65</v>
      </c>
      <c r="J35" s="524">
        <v>58.199999999999996</v>
      </c>
      <c r="K35" s="524">
        <v>77.05</v>
      </c>
      <c r="L35" s="524">
        <v>96.7</v>
      </c>
      <c r="M35" s="524">
        <v>164.72000000000003</v>
      </c>
      <c r="N35" s="524">
        <v>192.01000000000002</v>
      </c>
      <c r="O35" s="524">
        <v>303.49</v>
      </c>
      <c r="P35" s="524">
        <v>558.97</v>
      </c>
      <c r="Q35" s="524">
        <v>46.019999999999996</v>
      </c>
      <c r="R35" s="524">
        <v>51.500000000000007</v>
      </c>
      <c r="S35" s="524">
        <v>338.97</v>
      </c>
      <c r="T35" s="524">
        <v>179.11999999999998</v>
      </c>
      <c r="U35" s="524">
        <v>34.83</v>
      </c>
      <c r="V35" s="524">
        <v>109.11999999999998</v>
      </c>
      <c r="W35" s="524">
        <v>67.42</v>
      </c>
      <c r="X35" s="524">
        <v>57.82</v>
      </c>
      <c r="Y35" s="524">
        <v>103.79</v>
      </c>
      <c r="Z35" s="524">
        <v>43.02</v>
      </c>
      <c r="AA35" s="524">
        <v>70.099999999999994</v>
      </c>
      <c r="AB35" s="524">
        <v>198.98999999999998</v>
      </c>
      <c r="AC35" s="524">
        <v>64.319999999999993</v>
      </c>
      <c r="AD35" s="17">
        <f t="shared" si="19"/>
        <v>0</v>
      </c>
      <c r="AE35" s="730"/>
      <c r="AF35" s="730"/>
      <c r="AG35" s="730"/>
      <c r="AH35" s="731" t="s">
        <v>1349</v>
      </c>
      <c r="AI35" s="730" t="s">
        <v>95</v>
      </c>
    </row>
    <row r="36" spans="1:36" ht="24.95" customHeight="1" x14ac:dyDescent="0.2">
      <c r="A36" s="520"/>
      <c r="B36" s="848" t="s">
        <v>97</v>
      </c>
      <c r="C36" s="520"/>
      <c r="D36" s="524">
        <v>0</v>
      </c>
      <c r="E36" s="524"/>
      <c r="F36" s="524"/>
      <c r="G36" s="524"/>
      <c r="H36" s="524"/>
      <c r="I36" s="524"/>
      <c r="J36" s="524"/>
      <c r="K36" s="524"/>
      <c r="L36" s="524"/>
      <c r="M36" s="524"/>
      <c r="N36" s="524"/>
      <c r="O36" s="524"/>
      <c r="P36" s="524"/>
      <c r="Q36" s="524"/>
      <c r="R36" s="524"/>
      <c r="S36" s="524"/>
      <c r="T36" s="524"/>
      <c r="U36" s="524"/>
      <c r="V36" s="524"/>
      <c r="W36" s="524"/>
      <c r="X36" s="524"/>
      <c r="Y36" s="524"/>
      <c r="Z36" s="524"/>
      <c r="AA36" s="524"/>
      <c r="AB36" s="524"/>
      <c r="AC36" s="524"/>
      <c r="AD36" s="17"/>
      <c r="AE36" s="730"/>
      <c r="AF36" s="730"/>
      <c r="AG36" s="730"/>
      <c r="AH36" s="731" t="s">
        <v>1349</v>
      </c>
      <c r="AI36" s="730" t="s">
        <v>97</v>
      </c>
    </row>
    <row r="37" spans="1:36" ht="24.95" customHeight="1" x14ac:dyDescent="0.2">
      <c r="A37" s="520" t="s">
        <v>2321</v>
      </c>
      <c r="B37" s="606" t="s">
        <v>2304</v>
      </c>
      <c r="C37" s="852" t="s">
        <v>99</v>
      </c>
      <c r="D37" s="524">
        <v>2154.77</v>
      </c>
      <c r="E37" s="524">
        <v>69.87</v>
      </c>
      <c r="F37" s="524">
        <v>94.13</v>
      </c>
      <c r="G37" s="524">
        <v>40.69</v>
      </c>
      <c r="H37" s="524">
        <v>36.67</v>
      </c>
      <c r="I37" s="524">
        <v>60.21</v>
      </c>
      <c r="J37" s="524">
        <v>34.08</v>
      </c>
      <c r="K37" s="524">
        <v>39.19</v>
      </c>
      <c r="L37" s="524">
        <v>47.56</v>
      </c>
      <c r="M37" s="524">
        <v>112.89</v>
      </c>
      <c r="N37" s="524">
        <v>114.19</v>
      </c>
      <c r="O37" s="524">
        <v>258.25</v>
      </c>
      <c r="P37" s="524">
        <v>338.08</v>
      </c>
      <c r="Q37" s="524">
        <v>35.269999999999996</v>
      </c>
      <c r="R37" s="524">
        <v>26.19</v>
      </c>
      <c r="S37" s="524">
        <v>265.07</v>
      </c>
      <c r="T37" s="524">
        <v>74.77</v>
      </c>
      <c r="U37" s="524">
        <v>24.04</v>
      </c>
      <c r="V37" s="524">
        <v>51.59</v>
      </c>
      <c r="W37" s="524">
        <v>42.72</v>
      </c>
      <c r="X37" s="524">
        <v>39.200000000000003</v>
      </c>
      <c r="Y37" s="524">
        <v>61.67</v>
      </c>
      <c r="Z37" s="524">
        <v>30.78</v>
      </c>
      <c r="AA37" s="524">
        <v>53</v>
      </c>
      <c r="AB37" s="524">
        <v>158.87</v>
      </c>
      <c r="AC37" s="524">
        <v>45.789999999999992</v>
      </c>
      <c r="AD37" s="17">
        <f t="shared" ref="AD37:AD52" si="20">SUM(E37:AC37)-D37</f>
        <v>0</v>
      </c>
      <c r="AE37" s="730"/>
      <c r="AF37" s="730"/>
      <c r="AG37" s="730"/>
      <c r="AH37" s="731" t="s">
        <v>1349</v>
      </c>
      <c r="AI37" s="730" t="s">
        <v>2304</v>
      </c>
    </row>
    <row r="38" spans="1:36" ht="24.95" customHeight="1" x14ac:dyDescent="0.2">
      <c r="A38" s="520" t="s">
        <v>2321</v>
      </c>
      <c r="B38" s="606" t="s">
        <v>2305</v>
      </c>
      <c r="C38" s="852" t="s">
        <v>101</v>
      </c>
      <c r="D38" s="524">
        <v>98.66</v>
      </c>
      <c r="E38" s="524">
        <v>1.43</v>
      </c>
      <c r="F38" s="524">
        <v>1.26</v>
      </c>
      <c r="G38" s="524">
        <v>1.26</v>
      </c>
      <c r="H38" s="524">
        <v>1.35</v>
      </c>
      <c r="I38" s="524">
        <v>2.82</v>
      </c>
      <c r="J38" s="524">
        <v>5.36</v>
      </c>
      <c r="K38" s="524">
        <v>10.17</v>
      </c>
      <c r="L38" s="524">
        <v>9.68</v>
      </c>
      <c r="M38" s="524">
        <v>8.4599999999999991</v>
      </c>
      <c r="N38" s="524">
        <v>1.43</v>
      </c>
      <c r="O38" s="524">
        <v>2.38</v>
      </c>
      <c r="P38" s="524">
        <v>13.13</v>
      </c>
      <c r="Q38" s="524">
        <v>1.75</v>
      </c>
      <c r="R38" s="524">
        <v>9.92</v>
      </c>
      <c r="S38" s="524">
        <v>10.66</v>
      </c>
      <c r="T38" s="524">
        <v>2.42</v>
      </c>
      <c r="U38" s="524">
        <v>1.68</v>
      </c>
      <c r="V38" s="524">
        <v>0.83</v>
      </c>
      <c r="W38" s="524">
        <v>1.77</v>
      </c>
      <c r="X38" s="524">
        <v>0.78</v>
      </c>
      <c r="Y38" s="524">
        <v>1.25</v>
      </c>
      <c r="Z38" s="524">
        <v>4.0999999999999996</v>
      </c>
      <c r="AA38" s="524">
        <v>2.85</v>
      </c>
      <c r="AB38" s="524">
        <v>1.43</v>
      </c>
      <c r="AC38" s="524">
        <v>0.49</v>
      </c>
      <c r="AD38" s="17">
        <f t="shared" si="20"/>
        <v>0</v>
      </c>
      <c r="AE38" s="730"/>
      <c r="AF38" s="730"/>
      <c r="AG38" s="730"/>
      <c r="AH38" s="731" t="s">
        <v>1349</v>
      </c>
      <c r="AI38" s="730" t="s">
        <v>2305</v>
      </c>
    </row>
    <row r="39" spans="1:36" ht="24.95" customHeight="1" x14ac:dyDescent="0.2">
      <c r="A39" s="520" t="s">
        <v>2321</v>
      </c>
      <c r="B39" s="606" t="s">
        <v>2306</v>
      </c>
      <c r="C39" s="852" t="s">
        <v>103</v>
      </c>
      <c r="D39" s="524">
        <v>35.81</v>
      </c>
      <c r="E39" s="524">
        <v>1.1000000000000001</v>
      </c>
      <c r="F39" s="524">
        <v>1.43</v>
      </c>
      <c r="G39" s="524">
        <v>0.24000000000000002</v>
      </c>
      <c r="H39" s="524">
        <v>0.1</v>
      </c>
      <c r="I39" s="524">
        <v>10.88</v>
      </c>
      <c r="J39" s="524">
        <v>0.2</v>
      </c>
      <c r="K39" s="524">
        <v>0</v>
      </c>
      <c r="L39" s="524">
        <v>0.54</v>
      </c>
      <c r="M39" s="524">
        <v>0</v>
      </c>
      <c r="N39" s="524">
        <v>0.46</v>
      </c>
      <c r="O39" s="524">
        <v>5.3</v>
      </c>
      <c r="P39" s="524">
        <v>1.82</v>
      </c>
      <c r="Q39" s="524">
        <v>0.12</v>
      </c>
      <c r="R39" s="524">
        <v>0</v>
      </c>
      <c r="S39" s="524">
        <v>1.21</v>
      </c>
      <c r="T39" s="524">
        <v>1.24</v>
      </c>
      <c r="U39" s="524">
        <v>0.23</v>
      </c>
      <c r="V39" s="524">
        <v>0.14000000000000001</v>
      </c>
      <c r="W39" s="524">
        <v>0.08</v>
      </c>
      <c r="X39" s="524">
        <v>0.54</v>
      </c>
      <c r="Y39" s="524">
        <v>7.16</v>
      </c>
      <c r="Z39" s="524">
        <v>0</v>
      </c>
      <c r="AA39" s="524">
        <v>0.12</v>
      </c>
      <c r="AB39" s="524">
        <v>0.5</v>
      </c>
      <c r="AC39" s="524">
        <v>2.4</v>
      </c>
      <c r="AD39" s="17">
        <f t="shared" si="20"/>
        <v>0</v>
      </c>
      <c r="AE39" s="730"/>
      <c r="AF39" s="730"/>
      <c r="AG39" s="730"/>
      <c r="AH39" s="731" t="s">
        <v>1349</v>
      </c>
      <c r="AI39" s="730" t="s">
        <v>2306</v>
      </c>
    </row>
    <row r="40" spans="1:36" ht="24.95" customHeight="1" x14ac:dyDescent="0.2">
      <c r="A40" s="520" t="s">
        <v>2321</v>
      </c>
      <c r="B40" s="606" t="s">
        <v>2307</v>
      </c>
      <c r="C40" s="852" t="s">
        <v>105</v>
      </c>
      <c r="D40" s="524">
        <v>66.089999999999989</v>
      </c>
      <c r="E40" s="524">
        <v>0.03</v>
      </c>
      <c r="F40" s="524">
        <v>1.97</v>
      </c>
      <c r="G40" s="524">
        <v>9</v>
      </c>
      <c r="H40" s="524">
        <v>0.27</v>
      </c>
      <c r="I40" s="524">
        <v>0.04</v>
      </c>
      <c r="J40" s="524">
        <v>0.12</v>
      </c>
      <c r="K40" s="524">
        <v>0.04</v>
      </c>
      <c r="L40" s="524">
        <v>7.0000000000000007E-2</v>
      </c>
      <c r="M40" s="524">
        <v>0.76</v>
      </c>
      <c r="N40" s="524">
        <v>11.65</v>
      </c>
      <c r="O40" s="524">
        <v>2.91</v>
      </c>
      <c r="P40" s="524">
        <v>3.62</v>
      </c>
      <c r="Q40" s="524">
        <v>0.05</v>
      </c>
      <c r="R40" s="524">
        <v>0.09</v>
      </c>
      <c r="S40" s="524">
        <v>2.74</v>
      </c>
      <c r="T40" s="524">
        <v>4.05</v>
      </c>
      <c r="U40" s="524">
        <v>0.11</v>
      </c>
      <c r="V40" s="524">
        <v>4.0999999999999996</v>
      </c>
      <c r="W40" s="524">
        <v>0.04</v>
      </c>
      <c r="X40" s="524">
        <v>1.82</v>
      </c>
      <c r="Y40" s="524">
        <v>18.940000000000001</v>
      </c>
      <c r="Z40" s="524">
        <v>0.28000000000000003</v>
      </c>
      <c r="AA40" s="524">
        <v>0.15</v>
      </c>
      <c r="AB40" s="524">
        <v>2.5</v>
      </c>
      <c r="AC40" s="524">
        <v>0.7400000000000001</v>
      </c>
      <c r="AD40" s="853">
        <f t="shared" si="20"/>
        <v>0</v>
      </c>
      <c r="AE40" s="734"/>
      <c r="AF40" s="734"/>
      <c r="AG40" s="734"/>
      <c r="AH40" s="731" t="s">
        <v>1349</v>
      </c>
      <c r="AI40" s="730" t="s">
        <v>2307</v>
      </c>
    </row>
    <row r="41" spans="1:36" ht="24.95" customHeight="1" x14ac:dyDescent="0.2">
      <c r="A41" s="520" t="s">
        <v>2321</v>
      </c>
      <c r="B41" s="606" t="s">
        <v>2308</v>
      </c>
      <c r="C41" s="852" t="s">
        <v>107</v>
      </c>
      <c r="D41" s="524">
        <v>271.60000000000002</v>
      </c>
      <c r="E41" s="524">
        <v>3.25</v>
      </c>
      <c r="F41" s="524">
        <v>9.7799999999999994</v>
      </c>
      <c r="G41" s="524">
        <v>16.04</v>
      </c>
      <c r="H41" s="524">
        <v>2.06</v>
      </c>
      <c r="I41" s="524">
        <v>18.07</v>
      </c>
      <c r="J41" s="524">
        <v>2.89</v>
      </c>
      <c r="K41" s="524">
        <v>6.33</v>
      </c>
      <c r="L41" s="524">
        <v>2.7</v>
      </c>
      <c r="M41" s="524">
        <v>4.25</v>
      </c>
      <c r="N41" s="524">
        <v>58.9</v>
      </c>
      <c r="O41" s="524">
        <v>31.1</v>
      </c>
      <c r="P41" s="524">
        <v>14.49</v>
      </c>
      <c r="Q41" s="524">
        <v>3.8</v>
      </c>
      <c r="R41" s="524">
        <v>2.71</v>
      </c>
      <c r="S41" s="524">
        <v>21.15</v>
      </c>
      <c r="T41" s="524">
        <v>9.09</v>
      </c>
      <c r="U41" s="524">
        <v>2.44</v>
      </c>
      <c r="V41" s="524">
        <v>17.47</v>
      </c>
      <c r="W41" s="524">
        <v>3.69</v>
      </c>
      <c r="X41" s="524">
        <v>6.32</v>
      </c>
      <c r="Y41" s="524">
        <v>4.7300000000000004</v>
      </c>
      <c r="Z41" s="524">
        <v>3</v>
      </c>
      <c r="AA41" s="524">
        <v>6.2</v>
      </c>
      <c r="AB41" s="524">
        <v>10.07</v>
      </c>
      <c r="AC41" s="524">
        <v>11.07</v>
      </c>
      <c r="AD41" s="853">
        <f t="shared" si="20"/>
        <v>0</v>
      </c>
      <c r="AE41" s="734"/>
      <c r="AF41" s="734"/>
      <c r="AG41" s="734"/>
      <c r="AH41" s="731" t="s">
        <v>1349</v>
      </c>
      <c r="AI41" s="730" t="s">
        <v>2308</v>
      </c>
      <c r="AJ41" s="14">
        <v>0</v>
      </c>
    </row>
    <row r="42" spans="1:36" ht="24.95" customHeight="1" x14ac:dyDescent="0.2">
      <c r="A42" s="520" t="s">
        <v>2321</v>
      </c>
      <c r="B42" s="606" t="s">
        <v>2309</v>
      </c>
      <c r="C42" s="852" t="s">
        <v>109</v>
      </c>
      <c r="D42" s="524">
        <v>147.13</v>
      </c>
      <c r="E42" s="524">
        <v>0.57999999999999996</v>
      </c>
      <c r="F42" s="524">
        <v>0.33</v>
      </c>
      <c r="G42" s="524">
        <v>1.1200000000000001</v>
      </c>
      <c r="H42" s="524">
        <v>0</v>
      </c>
      <c r="I42" s="524">
        <v>0</v>
      </c>
      <c r="J42" s="524">
        <v>0</v>
      </c>
      <c r="K42" s="524">
        <v>0</v>
      </c>
      <c r="L42" s="524">
        <v>0</v>
      </c>
      <c r="M42" s="524">
        <v>0</v>
      </c>
      <c r="N42" s="524">
        <v>1.46</v>
      </c>
      <c r="O42" s="524">
        <v>0</v>
      </c>
      <c r="P42" s="524">
        <v>120.88</v>
      </c>
      <c r="Q42" s="524">
        <v>1.28</v>
      </c>
      <c r="R42" s="524">
        <v>0</v>
      </c>
      <c r="S42" s="524">
        <v>0.97</v>
      </c>
      <c r="T42" s="524">
        <v>0</v>
      </c>
      <c r="U42" s="524">
        <v>0.26</v>
      </c>
      <c r="V42" s="524">
        <v>12.6</v>
      </c>
      <c r="W42" s="524">
        <v>0</v>
      </c>
      <c r="X42" s="524">
        <v>0</v>
      </c>
      <c r="Y42" s="524">
        <v>5.22</v>
      </c>
      <c r="Z42" s="524">
        <v>0.49</v>
      </c>
      <c r="AA42" s="524">
        <v>0</v>
      </c>
      <c r="AB42" s="524">
        <v>1.94</v>
      </c>
      <c r="AC42" s="524">
        <v>0</v>
      </c>
      <c r="AD42" s="853">
        <f t="shared" si="20"/>
        <v>0</v>
      </c>
      <c r="AE42" s="734"/>
      <c r="AF42" s="734"/>
      <c r="AG42" s="734"/>
      <c r="AH42" s="731" t="s">
        <v>1349</v>
      </c>
      <c r="AI42" s="730" t="s">
        <v>2309</v>
      </c>
    </row>
    <row r="43" spans="1:36" ht="24.95" customHeight="1" x14ac:dyDescent="0.2">
      <c r="A43" s="520" t="s">
        <v>2321</v>
      </c>
      <c r="B43" s="606" t="s">
        <v>2310</v>
      </c>
      <c r="C43" s="852" t="s">
        <v>111</v>
      </c>
      <c r="D43" s="524">
        <v>9.6899999999999977</v>
      </c>
      <c r="E43" s="524">
        <v>0.25</v>
      </c>
      <c r="F43" s="524">
        <v>0.28999999999999998</v>
      </c>
      <c r="G43" s="524">
        <v>0.02</v>
      </c>
      <c r="H43" s="524">
        <v>1.3</v>
      </c>
      <c r="I43" s="524">
        <v>0</v>
      </c>
      <c r="J43" s="524">
        <v>0.41</v>
      </c>
      <c r="K43" s="524">
        <v>0</v>
      </c>
      <c r="L43" s="524">
        <v>0</v>
      </c>
      <c r="M43" s="524">
        <v>5.47</v>
      </c>
      <c r="N43" s="524">
        <v>0.01</v>
      </c>
      <c r="O43" s="524">
        <v>0.04</v>
      </c>
      <c r="P43" s="524">
        <v>0.11</v>
      </c>
      <c r="Q43" s="524">
        <v>0.02</v>
      </c>
      <c r="R43" s="524">
        <v>0</v>
      </c>
      <c r="S43" s="524">
        <v>0.19</v>
      </c>
      <c r="T43" s="524">
        <v>0</v>
      </c>
      <c r="U43" s="524">
        <v>0.52</v>
      </c>
      <c r="V43" s="524">
        <v>0</v>
      </c>
      <c r="W43" s="524">
        <v>0.33</v>
      </c>
      <c r="X43" s="524">
        <v>0.06</v>
      </c>
      <c r="Y43" s="524">
        <v>0.01</v>
      </c>
      <c r="Z43" s="524">
        <v>0.04</v>
      </c>
      <c r="AA43" s="524">
        <v>0.57999999999999996</v>
      </c>
      <c r="AB43" s="524">
        <v>0</v>
      </c>
      <c r="AC43" s="524">
        <v>0.04</v>
      </c>
      <c r="AD43" s="17">
        <f t="shared" si="20"/>
        <v>0</v>
      </c>
      <c r="AE43" s="730"/>
      <c r="AF43" s="730"/>
      <c r="AG43" s="730"/>
      <c r="AH43" s="731" t="s">
        <v>1349</v>
      </c>
      <c r="AI43" s="730" t="s">
        <v>2310</v>
      </c>
    </row>
    <row r="44" spans="1:36" ht="24.95" customHeight="1" x14ac:dyDescent="0.2">
      <c r="A44" s="520" t="s">
        <v>2321</v>
      </c>
      <c r="B44" s="606" t="s">
        <v>2311</v>
      </c>
      <c r="C44" s="852" t="s">
        <v>113</v>
      </c>
      <c r="D44" s="524">
        <v>3.1599999999999993</v>
      </c>
      <c r="E44" s="524">
        <v>0.47</v>
      </c>
      <c r="F44" s="524">
        <v>0.01</v>
      </c>
      <c r="G44" s="524">
        <v>0</v>
      </c>
      <c r="H44" s="524">
        <v>0.03</v>
      </c>
      <c r="I44" s="524">
        <v>7.0000000000000007E-2</v>
      </c>
      <c r="J44" s="524">
        <v>0.03</v>
      </c>
      <c r="K44" s="524">
        <v>0</v>
      </c>
      <c r="L44" s="524">
        <v>0.01</v>
      </c>
      <c r="M44" s="524">
        <v>0.05</v>
      </c>
      <c r="N44" s="524">
        <v>0.05</v>
      </c>
      <c r="O44" s="524">
        <v>0.12</v>
      </c>
      <c r="P44" s="524">
        <v>0.11</v>
      </c>
      <c r="Q44" s="524">
        <v>1.1000000000000001</v>
      </c>
      <c r="R44" s="524">
        <v>0.02</v>
      </c>
      <c r="S44" s="524">
        <v>0.25</v>
      </c>
      <c r="T44" s="524">
        <v>0.02</v>
      </c>
      <c r="U44" s="524">
        <v>0.01</v>
      </c>
      <c r="V44" s="524">
        <v>6.9999999999999993E-2</v>
      </c>
      <c r="W44" s="524">
        <v>0.09</v>
      </c>
      <c r="X44" s="524">
        <v>0</v>
      </c>
      <c r="Y44" s="524">
        <v>0</v>
      </c>
      <c r="Z44" s="524">
        <v>0.01</v>
      </c>
      <c r="AA44" s="524">
        <v>0.05</v>
      </c>
      <c r="AB44" s="524">
        <v>0.01</v>
      </c>
      <c r="AC44" s="524">
        <v>0.57999999999999996</v>
      </c>
      <c r="AD44" s="17">
        <f t="shared" si="20"/>
        <v>0</v>
      </c>
      <c r="AE44" s="730"/>
      <c r="AF44" s="730"/>
      <c r="AG44" s="730"/>
      <c r="AH44" s="731" t="s">
        <v>1349</v>
      </c>
      <c r="AI44" s="730" t="s">
        <v>2311</v>
      </c>
    </row>
    <row r="45" spans="1:36" s="5" customFormat="1" ht="24.95" hidden="1" customHeight="1" x14ac:dyDescent="0.2">
      <c r="A45" s="520"/>
      <c r="B45" s="606" t="s">
        <v>2312</v>
      </c>
      <c r="C45" s="525" t="s">
        <v>115</v>
      </c>
      <c r="D45" s="521">
        <v>0</v>
      </c>
      <c r="E45" s="521">
        <v>0</v>
      </c>
      <c r="F45" s="521">
        <v>0</v>
      </c>
      <c r="G45" s="521">
        <v>0</v>
      </c>
      <c r="H45" s="521">
        <v>0</v>
      </c>
      <c r="I45" s="521">
        <v>0</v>
      </c>
      <c r="J45" s="521">
        <v>0</v>
      </c>
      <c r="K45" s="521">
        <v>0</v>
      </c>
      <c r="L45" s="521">
        <v>0</v>
      </c>
      <c r="M45" s="521">
        <v>0</v>
      </c>
      <c r="N45" s="521">
        <v>0</v>
      </c>
      <c r="O45" s="521">
        <v>0</v>
      </c>
      <c r="P45" s="521">
        <v>0</v>
      </c>
      <c r="Q45" s="521">
        <v>0</v>
      </c>
      <c r="R45" s="521">
        <v>0</v>
      </c>
      <c r="S45" s="521">
        <v>0</v>
      </c>
      <c r="T45" s="521">
        <v>0</v>
      </c>
      <c r="U45" s="521">
        <v>0</v>
      </c>
      <c r="V45" s="521">
        <v>0</v>
      </c>
      <c r="W45" s="521">
        <v>0</v>
      </c>
      <c r="X45" s="521">
        <v>0</v>
      </c>
      <c r="Y45" s="521">
        <v>0</v>
      </c>
      <c r="Z45" s="521">
        <v>0</v>
      </c>
      <c r="AA45" s="521">
        <v>0</v>
      </c>
      <c r="AB45" s="521">
        <v>0</v>
      </c>
      <c r="AC45" s="521">
        <v>0</v>
      </c>
      <c r="AD45" s="6">
        <f t="shared" si="20"/>
        <v>0</v>
      </c>
      <c r="AE45" s="6"/>
      <c r="AF45" s="6"/>
      <c r="AG45" s="6"/>
      <c r="AH45" s="611"/>
      <c r="AI45" s="17" t="s">
        <v>2312</v>
      </c>
    </row>
    <row r="46" spans="1:36" ht="24.95" customHeight="1" x14ac:dyDescent="0.2">
      <c r="A46" s="520" t="s">
        <v>2321</v>
      </c>
      <c r="B46" s="606" t="s">
        <v>1287</v>
      </c>
      <c r="C46" s="520" t="s">
        <v>117</v>
      </c>
      <c r="D46" s="524">
        <v>9.8399999999999981</v>
      </c>
      <c r="E46" s="524">
        <v>0</v>
      </c>
      <c r="F46" s="524">
        <v>0.25</v>
      </c>
      <c r="G46" s="524">
        <v>0</v>
      </c>
      <c r="H46" s="524">
        <v>0.47</v>
      </c>
      <c r="I46" s="524">
        <v>0</v>
      </c>
      <c r="J46" s="524">
        <v>1.28</v>
      </c>
      <c r="K46" s="524">
        <v>0</v>
      </c>
      <c r="L46" s="524">
        <v>0</v>
      </c>
      <c r="M46" s="524">
        <v>0.01</v>
      </c>
      <c r="N46" s="524">
        <v>0</v>
      </c>
      <c r="O46" s="524">
        <v>0</v>
      </c>
      <c r="P46" s="524">
        <v>0</v>
      </c>
      <c r="Q46" s="524">
        <v>1.06</v>
      </c>
      <c r="R46" s="524">
        <v>0.35</v>
      </c>
      <c r="S46" s="524">
        <v>5.51</v>
      </c>
      <c r="T46" s="524">
        <v>0</v>
      </c>
      <c r="U46" s="524">
        <v>0</v>
      </c>
      <c r="V46" s="524">
        <v>0</v>
      </c>
      <c r="W46" s="524">
        <v>0</v>
      </c>
      <c r="X46" s="524">
        <v>0.54</v>
      </c>
      <c r="Y46" s="524">
        <v>0</v>
      </c>
      <c r="Z46" s="524">
        <v>0</v>
      </c>
      <c r="AA46" s="524">
        <v>0</v>
      </c>
      <c r="AB46" s="524">
        <v>0</v>
      </c>
      <c r="AC46" s="524">
        <v>0.37</v>
      </c>
      <c r="AD46" s="17">
        <f t="shared" si="20"/>
        <v>0</v>
      </c>
      <c r="AE46" s="730"/>
      <c r="AF46" s="730"/>
      <c r="AG46" s="730"/>
      <c r="AH46" s="731" t="s">
        <v>1349</v>
      </c>
      <c r="AI46" s="730" t="s">
        <v>1287</v>
      </c>
    </row>
    <row r="47" spans="1:36" ht="24.95" customHeight="1" x14ac:dyDescent="0.2">
      <c r="A47" s="520" t="s">
        <v>2321</v>
      </c>
      <c r="B47" s="606" t="s">
        <v>1288</v>
      </c>
      <c r="C47" s="520" t="s">
        <v>119</v>
      </c>
      <c r="D47" s="524">
        <v>21.479999999999997</v>
      </c>
      <c r="E47" s="524">
        <v>0</v>
      </c>
      <c r="F47" s="524">
        <v>0.31</v>
      </c>
      <c r="G47" s="524">
        <v>0</v>
      </c>
      <c r="H47" s="524">
        <v>0</v>
      </c>
      <c r="I47" s="524">
        <v>0</v>
      </c>
      <c r="J47" s="524">
        <v>0</v>
      </c>
      <c r="K47" s="524">
        <v>0</v>
      </c>
      <c r="L47" s="524">
        <v>0</v>
      </c>
      <c r="M47" s="524">
        <v>0.31</v>
      </c>
      <c r="N47" s="524">
        <v>0</v>
      </c>
      <c r="O47" s="524">
        <v>0</v>
      </c>
      <c r="P47" s="524">
        <v>0.18</v>
      </c>
      <c r="Q47" s="524">
        <v>0</v>
      </c>
      <c r="R47" s="524">
        <v>0</v>
      </c>
      <c r="S47" s="524">
        <v>0.35</v>
      </c>
      <c r="T47" s="524">
        <v>0</v>
      </c>
      <c r="U47" s="524">
        <v>0</v>
      </c>
      <c r="V47" s="524">
        <v>0</v>
      </c>
      <c r="W47" s="524">
        <v>0</v>
      </c>
      <c r="X47" s="524">
        <v>0</v>
      </c>
      <c r="Y47" s="524">
        <v>0</v>
      </c>
      <c r="Z47" s="524">
        <v>0</v>
      </c>
      <c r="AA47" s="524">
        <v>0</v>
      </c>
      <c r="AB47" s="524">
        <v>20.329999999999998</v>
      </c>
      <c r="AC47" s="524">
        <v>0</v>
      </c>
      <c r="AD47" s="17">
        <f t="shared" si="20"/>
        <v>0</v>
      </c>
      <c r="AE47" s="730"/>
      <c r="AF47" s="730"/>
      <c r="AG47" s="730"/>
      <c r="AH47" s="731" t="s">
        <v>1349</v>
      </c>
      <c r="AI47" s="730" t="s">
        <v>1288</v>
      </c>
    </row>
    <row r="48" spans="1:36" ht="24.95" customHeight="1" x14ac:dyDescent="0.2">
      <c r="A48" s="520" t="s">
        <v>2321</v>
      </c>
      <c r="B48" s="606" t="s">
        <v>1289</v>
      </c>
      <c r="C48" s="520" t="s">
        <v>121</v>
      </c>
      <c r="D48" s="524">
        <v>181.18999999999997</v>
      </c>
      <c r="E48" s="524">
        <v>2.37</v>
      </c>
      <c r="F48" s="524">
        <v>0.97</v>
      </c>
      <c r="G48" s="524">
        <v>5.59</v>
      </c>
      <c r="H48" s="524">
        <v>4.45</v>
      </c>
      <c r="I48" s="524">
        <v>11.68</v>
      </c>
      <c r="J48" s="524">
        <v>4.8</v>
      </c>
      <c r="K48" s="524">
        <v>10.94</v>
      </c>
      <c r="L48" s="524">
        <v>1.67</v>
      </c>
      <c r="M48" s="524">
        <v>1.65</v>
      </c>
      <c r="N48" s="524">
        <v>1.43</v>
      </c>
      <c r="O48" s="524">
        <v>0.65</v>
      </c>
      <c r="P48" s="524">
        <v>53.98</v>
      </c>
      <c r="Q48" s="524">
        <v>0.41000000000000003</v>
      </c>
      <c r="R48" s="524">
        <v>5.05</v>
      </c>
      <c r="S48" s="524">
        <v>21.25</v>
      </c>
      <c r="T48" s="524">
        <v>32.94</v>
      </c>
      <c r="U48" s="524">
        <v>0.35</v>
      </c>
      <c r="V48" s="524">
        <v>2.02</v>
      </c>
      <c r="W48" s="524">
        <v>7.63</v>
      </c>
      <c r="X48" s="524">
        <v>3.54</v>
      </c>
      <c r="Y48" s="524">
        <v>2.5099999999999998</v>
      </c>
      <c r="Z48" s="524">
        <v>0.79</v>
      </c>
      <c r="AA48" s="524">
        <v>1.94</v>
      </c>
      <c r="AB48" s="524">
        <v>0.81</v>
      </c>
      <c r="AC48" s="524">
        <v>1.77</v>
      </c>
      <c r="AD48" s="17">
        <f t="shared" si="20"/>
        <v>0</v>
      </c>
      <c r="AE48" s="730"/>
      <c r="AF48" s="730"/>
      <c r="AG48" s="730"/>
      <c r="AH48" s="731" t="s">
        <v>1349</v>
      </c>
      <c r="AI48" s="730" t="s">
        <v>1289</v>
      </c>
    </row>
    <row r="49" spans="1:36" ht="24.95" customHeight="1" x14ac:dyDescent="0.2">
      <c r="A49" s="520" t="s">
        <v>2321</v>
      </c>
      <c r="B49" s="606" t="s">
        <v>2313</v>
      </c>
      <c r="C49" s="520" t="s">
        <v>123</v>
      </c>
      <c r="D49" s="524">
        <v>227.27</v>
      </c>
      <c r="E49" s="524">
        <v>0.02</v>
      </c>
      <c r="F49" s="524">
        <v>3.18</v>
      </c>
      <c r="G49" s="524">
        <v>9.2100000000000009</v>
      </c>
      <c r="H49" s="524">
        <v>10.029999999999999</v>
      </c>
      <c r="I49" s="524">
        <v>8.35</v>
      </c>
      <c r="J49" s="524">
        <v>8.11</v>
      </c>
      <c r="K49" s="524">
        <v>10.38</v>
      </c>
      <c r="L49" s="524">
        <v>33.549999999999997</v>
      </c>
      <c r="M49" s="524">
        <v>30.86</v>
      </c>
      <c r="N49" s="524">
        <v>2.0699999999999998</v>
      </c>
      <c r="O49" s="524">
        <v>0.25</v>
      </c>
      <c r="P49" s="524">
        <v>10.62</v>
      </c>
      <c r="Q49" s="524">
        <v>0.88</v>
      </c>
      <c r="R49" s="524">
        <v>7.11</v>
      </c>
      <c r="S49" s="524">
        <v>7.91</v>
      </c>
      <c r="T49" s="524">
        <v>52.15</v>
      </c>
      <c r="U49" s="524">
        <v>5.03</v>
      </c>
      <c r="V49" s="524">
        <v>1.44</v>
      </c>
      <c r="W49" s="524">
        <v>10.039999999999999</v>
      </c>
      <c r="X49" s="524">
        <v>4.54</v>
      </c>
      <c r="Y49" s="524">
        <v>2.16</v>
      </c>
      <c r="Z49" s="524">
        <v>3.49</v>
      </c>
      <c r="AA49" s="524">
        <v>3.21</v>
      </c>
      <c r="AB49" s="524">
        <v>2.5299999999999998</v>
      </c>
      <c r="AC49" s="524">
        <v>0.15</v>
      </c>
      <c r="AD49" s="17">
        <f t="shared" si="20"/>
        <v>0</v>
      </c>
      <c r="AE49" s="730"/>
      <c r="AF49" s="730"/>
      <c r="AG49" s="730"/>
      <c r="AH49" s="731" t="s">
        <v>1349</v>
      </c>
      <c r="AI49" s="730" t="s">
        <v>2313</v>
      </c>
    </row>
    <row r="50" spans="1:36" ht="24.95" customHeight="1" x14ac:dyDescent="0.2">
      <c r="A50" s="520" t="s">
        <v>2321</v>
      </c>
      <c r="B50" s="606" t="s">
        <v>2314</v>
      </c>
      <c r="C50" s="525" t="s">
        <v>125</v>
      </c>
      <c r="D50" s="524">
        <v>0.01</v>
      </c>
      <c r="E50" s="524">
        <v>0</v>
      </c>
      <c r="F50" s="524">
        <v>0</v>
      </c>
      <c r="G50" s="524">
        <v>0</v>
      </c>
      <c r="H50" s="524">
        <v>0</v>
      </c>
      <c r="I50" s="524">
        <v>0</v>
      </c>
      <c r="J50" s="524">
        <v>0</v>
      </c>
      <c r="K50" s="524">
        <v>0</v>
      </c>
      <c r="L50" s="524">
        <v>0</v>
      </c>
      <c r="M50" s="524">
        <v>0.01</v>
      </c>
      <c r="N50" s="524">
        <v>0</v>
      </c>
      <c r="O50" s="524">
        <v>0</v>
      </c>
      <c r="P50" s="524">
        <v>0</v>
      </c>
      <c r="Q50" s="524">
        <v>0</v>
      </c>
      <c r="R50" s="524">
        <v>0</v>
      </c>
      <c r="S50" s="524">
        <v>0</v>
      </c>
      <c r="T50" s="524">
        <v>0</v>
      </c>
      <c r="U50" s="524">
        <v>0</v>
      </c>
      <c r="V50" s="524">
        <v>0</v>
      </c>
      <c r="W50" s="524">
        <v>0</v>
      </c>
      <c r="X50" s="524">
        <v>0</v>
      </c>
      <c r="Y50" s="524">
        <v>0</v>
      </c>
      <c r="Z50" s="524">
        <v>0</v>
      </c>
      <c r="AA50" s="524">
        <v>0</v>
      </c>
      <c r="AB50" s="524">
        <v>0</v>
      </c>
      <c r="AC50" s="524">
        <v>0</v>
      </c>
      <c r="AD50" s="17">
        <f t="shared" si="20"/>
        <v>0</v>
      </c>
      <c r="AE50" s="730"/>
      <c r="AF50" s="730"/>
      <c r="AG50" s="730"/>
      <c r="AH50" s="731" t="s">
        <v>1349</v>
      </c>
      <c r="AI50" s="730" t="s">
        <v>2314</v>
      </c>
      <c r="AJ50" s="730"/>
    </row>
    <row r="51" spans="1:36" ht="24.95" customHeight="1" x14ac:dyDescent="0.2">
      <c r="A51" s="520" t="s">
        <v>2321</v>
      </c>
      <c r="B51" s="606" t="s">
        <v>2315</v>
      </c>
      <c r="C51" s="852" t="s">
        <v>127</v>
      </c>
      <c r="D51" s="524">
        <v>20.259999999999998</v>
      </c>
      <c r="E51" s="524">
        <v>0</v>
      </c>
      <c r="F51" s="524">
        <v>0</v>
      </c>
      <c r="G51" s="524">
        <v>0</v>
      </c>
      <c r="H51" s="524">
        <v>1.1399999999999999</v>
      </c>
      <c r="I51" s="524">
        <v>0</v>
      </c>
      <c r="J51" s="524">
        <v>0.75</v>
      </c>
      <c r="K51" s="524">
        <v>0</v>
      </c>
      <c r="L51" s="524">
        <v>0</v>
      </c>
      <c r="M51" s="524">
        <v>0</v>
      </c>
      <c r="N51" s="524">
        <v>0</v>
      </c>
      <c r="O51" s="524">
        <v>0</v>
      </c>
      <c r="P51" s="524">
        <v>0</v>
      </c>
      <c r="Q51" s="524">
        <v>0</v>
      </c>
      <c r="R51" s="524">
        <v>0</v>
      </c>
      <c r="S51" s="524">
        <v>0</v>
      </c>
      <c r="T51" s="524">
        <v>0</v>
      </c>
      <c r="U51" s="524">
        <v>0</v>
      </c>
      <c r="V51" s="524">
        <v>17.22</v>
      </c>
      <c r="W51" s="524">
        <v>0.88</v>
      </c>
      <c r="X51" s="524">
        <v>0</v>
      </c>
      <c r="Y51" s="524">
        <v>0</v>
      </c>
      <c r="Z51" s="524">
        <v>0</v>
      </c>
      <c r="AA51" s="524">
        <v>0</v>
      </c>
      <c r="AB51" s="524">
        <v>0</v>
      </c>
      <c r="AC51" s="524">
        <v>0.27</v>
      </c>
      <c r="AD51" s="17">
        <f t="shared" si="20"/>
        <v>0</v>
      </c>
      <c r="AE51" s="730"/>
      <c r="AF51" s="730"/>
      <c r="AG51" s="730"/>
      <c r="AH51" s="731" t="s">
        <v>1349</v>
      </c>
      <c r="AI51" s="730" t="s">
        <v>2315</v>
      </c>
    </row>
    <row r="52" spans="1:36" ht="24.95" customHeight="1" x14ac:dyDescent="0.2">
      <c r="A52" s="520" t="s">
        <v>2321</v>
      </c>
      <c r="B52" s="606" t="s">
        <v>2316</v>
      </c>
      <c r="C52" s="852" t="s">
        <v>129</v>
      </c>
      <c r="D52" s="524">
        <v>12.850000000000001</v>
      </c>
      <c r="E52" s="524">
        <v>0.15</v>
      </c>
      <c r="F52" s="524">
        <v>0.13</v>
      </c>
      <c r="G52" s="524">
        <v>0.46</v>
      </c>
      <c r="H52" s="524">
        <v>0.09</v>
      </c>
      <c r="I52" s="524">
        <v>0.23</v>
      </c>
      <c r="J52" s="524">
        <v>0.17</v>
      </c>
      <c r="K52" s="524">
        <v>0</v>
      </c>
      <c r="L52" s="524">
        <v>0.92</v>
      </c>
      <c r="M52" s="524">
        <v>0</v>
      </c>
      <c r="N52" s="524">
        <v>0.36</v>
      </c>
      <c r="O52" s="524">
        <v>0.96</v>
      </c>
      <c r="P52" s="524">
        <v>1.95</v>
      </c>
      <c r="Q52" s="524">
        <v>0.28000000000000003</v>
      </c>
      <c r="R52" s="524">
        <v>0.06</v>
      </c>
      <c r="S52" s="524">
        <v>1.71</v>
      </c>
      <c r="T52" s="524">
        <v>2.44</v>
      </c>
      <c r="U52" s="524">
        <v>0.16</v>
      </c>
      <c r="V52" s="524">
        <v>1.64</v>
      </c>
      <c r="W52" s="524">
        <v>0.15</v>
      </c>
      <c r="X52" s="524">
        <v>0.16</v>
      </c>
      <c r="Y52" s="524">
        <v>0.14000000000000001</v>
      </c>
      <c r="Z52" s="524">
        <v>0.04</v>
      </c>
      <c r="AA52" s="524">
        <v>0</v>
      </c>
      <c r="AB52" s="524">
        <v>0</v>
      </c>
      <c r="AC52" s="524">
        <v>0.65</v>
      </c>
      <c r="AD52" s="17">
        <f t="shared" si="20"/>
        <v>0</v>
      </c>
      <c r="AE52" s="730"/>
      <c r="AF52" s="730"/>
      <c r="AG52" s="730"/>
      <c r="AH52" s="731" t="s">
        <v>1349</v>
      </c>
      <c r="AI52" s="730" t="s">
        <v>2316</v>
      </c>
    </row>
    <row r="53" spans="1:36" s="735" customFormat="1" ht="20.25" customHeight="1" x14ac:dyDescent="0.2">
      <c r="A53" s="520" t="s">
        <v>2321</v>
      </c>
      <c r="B53" s="606" t="s">
        <v>2317</v>
      </c>
      <c r="C53" s="852" t="s">
        <v>131</v>
      </c>
      <c r="D53" s="524">
        <v>4.5</v>
      </c>
      <c r="E53" s="524">
        <v>0</v>
      </c>
      <c r="F53" s="524">
        <v>0.35</v>
      </c>
      <c r="G53" s="524">
        <v>0</v>
      </c>
      <c r="H53" s="524">
        <v>0</v>
      </c>
      <c r="I53" s="524">
        <v>0.3</v>
      </c>
      <c r="J53" s="524">
        <v>0</v>
      </c>
      <c r="K53" s="524">
        <v>0</v>
      </c>
      <c r="L53" s="524">
        <v>0</v>
      </c>
      <c r="M53" s="524">
        <v>0</v>
      </c>
      <c r="N53" s="524">
        <v>0</v>
      </c>
      <c r="O53" s="524">
        <v>1.53</v>
      </c>
      <c r="P53" s="524">
        <v>0</v>
      </c>
      <c r="Q53" s="524">
        <v>0</v>
      </c>
      <c r="R53" s="524">
        <v>0</v>
      </c>
      <c r="S53" s="524">
        <v>0</v>
      </c>
      <c r="T53" s="524">
        <v>0</v>
      </c>
      <c r="U53" s="524">
        <v>0</v>
      </c>
      <c r="V53" s="524">
        <v>0</v>
      </c>
      <c r="W53" s="524">
        <v>0</v>
      </c>
      <c r="X53" s="524">
        <v>0.32</v>
      </c>
      <c r="Y53" s="524">
        <v>0</v>
      </c>
      <c r="Z53" s="524">
        <v>0</v>
      </c>
      <c r="AA53" s="524">
        <v>2</v>
      </c>
      <c r="AB53" s="524">
        <v>0</v>
      </c>
      <c r="AC53" s="524">
        <v>0</v>
      </c>
      <c r="AD53" s="11"/>
      <c r="AH53" s="731" t="s">
        <v>1349</v>
      </c>
      <c r="AI53" s="730" t="s">
        <v>2317</v>
      </c>
    </row>
    <row r="54" spans="1:36" ht="24.95" customHeight="1" x14ac:dyDescent="0.2">
      <c r="A54" s="520" t="s">
        <v>132</v>
      </c>
      <c r="B54" s="606" t="s">
        <v>133</v>
      </c>
      <c r="C54" s="520" t="s">
        <v>134</v>
      </c>
      <c r="D54" s="524">
        <v>45.89</v>
      </c>
      <c r="E54" s="524">
        <v>0</v>
      </c>
      <c r="F54" s="524">
        <v>0</v>
      </c>
      <c r="G54" s="524">
        <v>0</v>
      </c>
      <c r="H54" s="524">
        <v>0</v>
      </c>
      <c r="I54" s="524">
        <v>45.89</v>
      </c>
      <c r="J54" s="524">
        <v>0</v>
      </c>
      <c r="K54" s="524">
        <v>0</v>
      </c>
      <c r="L54" s="524">
        <v>0</v>
      </c>
      <c r="M54" s="524">
        <v>0</v>
      </c>
      <c r="N54" s="524">
        <v>0</v>
      </c>
      <c r="O54" s="524">
        <v>0</v>
      </c>
      <c r="P54" s="524">
        <v>0</v>
      </c>
      <c r="Q54" s="524">
        <v>0</v>
      </c>
      <c r="R54" s="524">
        <v>0</v>
      </c>
      <c r="S54" s="524">
        <v>0</v>
      </c>
      <c r="T54" s="524">
        <v>0</v>
      </c>
      <c r="U54" s="524">
        <v>0</v>
      </c>
      <c r="V54" s="524">
        <v>0</v>
      </c>
      <c r="W54" s="524">
        <v>0</v>
      </c>
      <c r="X54" s="524">
        <v>0</v>
      </c>
      <c r="Y54" s="524">
        <v>0</v>
      </c>
      <c r="Z54" s="524">
        <v>0</v>
      </c>
      <c r="AA54" s="524">
        <v>0</v>
      </c>
      <c r="AB54" s="524">
        <v>0</v>
      </c>
      <c r="AC54" s="524">
        <v>0</v>
      </c>
      <c r="AD54" s="5"/>
      <c r="AH54" s="731" t="s">
        <v>1349</v>
      </c>
      <c r="AI54" s="730" t="s">
        <v>133</v>
      </c>
    </row>
    <row r="55" spans="1:36" ht="20.100000000000001" customHeight="1" x14ac:dyDescent="0.2">
      <c r="A55" s="520" t="s">
        <v>135</v>
      </c>
      <c r="B55" s="606" t="s">
        <v>136</v>
      </c>
      <c r="C55" s="520" t="s">
        <v>137</v>
      </c>
      <c r="D55" s="524">
        <v>5.8300000000000018</v>
      </c>
      <c r="E55" s="524">
        <v>0.42</v>
      </c>
      <c r="F55" s="524">
        <v>0.23</v>
      </c>
      <c r="G55" s="524">
        <v>0.15</v>
      </c>
      <c r="H55" s="524">
        <v>0.22</v>
      </c>
      <c r="I55" s="524">
        <v>0.12</v>
      </c>
      <c r="J55" s="524">
        <v>0.15</v>
      </c>
      <c r="K55" s="524">
        <v>0.2</v>
      </c>
      <c r="L55" s="524">
        <v>7.0000000000000007E-2</v>
      </c>
      <c r="M55" s="524">
        <v>0.57999999999999996</v>
      </c>
      <c r="N55" s="524">
        <v>0.15</v>
      </c>
      <c r="O55" s="524">
        <v>0</v>
      </c>
      <c r="P55" s="524">
        <v>0.95</v>
      </c>
      <c r="Q55" s="524">
        <v>0.12</v>
      </c>
      <c r="R55" s="524">
        <v>0.17</v>
      </c>
      <c r="S55" s="524">
        <v>0.76</v>
      </c>
      <c r="T55" s="524">
        <v>0.22</v>
      </c>
      <c r="U55" s="524">
        <v>0.12</v>
      </c>
      <c r="V55" s="524">
        <v>0.08</v>
      </c>
      <c r="W55" s="524">
        <v>0.11</v>
      </c>
      <c r="X55" s="524">
        <v>0.11</v>
      </c>
      <c r="Y55" s="524">
        <v>0.21</v>
      </c>
      <c r="Z55" s="524">
        <v>0.03</v>
      </c>
      <c r="AA55" s="524">
        <v>0.24</v>
      </c>
      <c r="AB55" s="524">
        <v>0.19</v>
      </c>
      <c r="AC55" s="524">
        <v>0.23</v>
      </c>
      <c r="AD55" s="5"/>
      <c r="AH55" s="731" t="s">
        <v>1349</v>
      </c>
      <c r="AI55" s="730" t="s">
        <v>136</v>
      </c>
    </row>
    <row r="56" spans="1:36" ht="27" customHeight="1" x14ac:dyDescent="0.2">
      <c r="A56" s="520" t="s">
        <v>138</v>
      </c>
      <c r="B56" s="606" t="s">
        <v>139</v>
      </c>
      <c r="C56" s="520" t="s">
        <v>140</v>
      </c>
      <c r="D56" s="524">
        <v>255.69</v>
      </c>
      <c r="E56" s="524">
        <v>3.74</v>
      </c>
      <c r="F56" s="524">
        <v>35.26</v>
      </c>
      <c r="G56" s="524">
        <v>2.9099999999999997</v>
      </c>
      <c r="H56" s="524">
        <v>0.31</v>
      </c>
      <c r="I56" s="524">
        <v>1.92</v>
      </c>
      <c r="J56" s="524">
        <v>1.99</v>
      </c>
      <c r="K56" s="524">
        <v>0</v>
      </c>
      <c r="L56" s="524">
        <v>0</v>
      </c>
      <c r="M56" s="524">
        <v>9.6199999999999992</v>
      </c>
      <c r="N56" s="524">
        <v>1.72</v>
      </c>
      <c r="O56" s="524">
        <v>91.11</v>
      </c>
      <c r="P56" s="524">
        <v>36.92</v>
      </c>
      <c r="Q56" s="524">
        <v>3.1100000000000003</v>
      </c>
      <c r="R56" s="524">
        <v>1.7</v>
      </c>
      <c r="S56" s="524">
        <v>42.06</v>
      </c>
      <c r="T56" s="524">
        <v>1.67</v>
      </c>
      <c r="U56" s="524">
        <v>0.49</v>
      </c>
      <c r="V56" s="524">
        <v>0</v>
      </c>
      <c r="W56" s="524">
        <v>0.17</v>
      </c>
      <c r="X56" s="524">
        <v>3.27</v>
      </c>
      <c r="Y56" s="524">
        <v>0.41</v>
      </c>
      <c r="Z56" s="524">
        <v>9.74</v>
      </c>
      <c r="AA56" s="524">
        <v>2.2600000000000002</v>
      </c>
      <c r="AB56" s="524">
        <v>0.53</v>
      </c>
      <c r="AC56" s="524">
        <v>4.7799999999999994</v>
      </c>
      <c r="AD56" s="5"/>
      <c r="AH56" s="731" t="s">
        <v>1349</v>
      </c>
      <c r="AI56" s="730" t="s">
        <v>139</v>
      </c>
    </row>
    <row r="57" spans="1:36" ht="20.100000000000001" customHeight="1" x14ac:dyDescent="0.2">
      <c r="A57" s="520" t="s">
        <v>141</v>
      </c>
      <c r="B57" s="606" t="s">
        <v>142</v>
      </c>
      <c r="C57" s="520" t="s">
        <v>143</v>
      </c>
      <c r="D57" s="524">
        <v>363.53</v>
      </c>
      <c r="E57" s="524">
        <v>0</v>
      </c>
      <c r="F57" s="524">
        <v>0</v>
      </c>
      <c r="G57" s="524">
        <v>0</v>
      </c>
      <c r="H57" s="524">
        <v>0</v>
      </c>
      <c r="I57" s="524">
        <v>0</v>
      </c>
      <c r="J57" s="524">
        <v>0</v>
      </c>
      <c r="K57" s="524">
        <v>0</v>
      </c>
      <c r="L57" s="524">
        <v>0</v>
      </c>
      <c r="M57" s="524">
        <v>0</v>
      </c>
      <c r="N57" s="524">
        <v>0</v>
      </c>
      <c r="O57" s="524">
        <v>363.5</v>
      </c>
      <c r="P57" s="524">
        <v>0</v>
      </c>
      <c r="Q57" s="524">
        <v>0</v>
      </c>
      <c r="R57" s="524">
        <v>0.03</v>
      </c>
      <c r="S57" s="524">
        <v>0</v>
      </c>
      <c r="T57" s="524">
        <v>0</v>
      </c>
      <c r="U57" s="524">
        <v>0</v>
      </c>
      <c r="V57" s="524">
        <v>0</v>
      </c>
      <c r="W57" s="524">
        <v>0</v>
      </c>
      <c r="X57" s="524">
        <v>0</v>
      </c>
      <c r="Y57" s="524">
        <v>0</v>
      </c>
      <c r="Z57" s="524">
        <v>0</v>
      </c>
      <c r="AA57" s="524">
        <v>0</v>
      </c>
      <c r="AB57" s="524">
        <v>0</v>
      </c>
      <c r="AC57" s="524">
        <v>0</v>
      </c>
      <c r="AD57" s="5"/>
      <c r="AH57" s="731" t="s">
        <v>1349</v>
      </c>
      <c r="AI57" s="730" t="s">
        <v>142</v>
      </c>
    </row>
    <row r="58" spans="1:36" ht="20.100000000000001" customHeight="1" x14ac:dyDescent="0.2">
      <c r="A58" s="520" t="s">
        <v>144</v>
      </c>
      <c r="B58" s="606" t="s">
        <v>145</v>
      </c>
      <c r="C58" s="524" t="s">
        <v>146</v>
      </c>
      <c r="D58" s="524">
        <v>4539.4400000000005</v>
      </c>
      <c r="E58" s="524">
        <v>145.1</v>
      </c>
      <c r="F58" s="524">
        <v>218.08</v>
      </c>
      <c r="G58" s="524">
        <v>110.34</v>
      </c>
      <c r="H58" s="524">
        <v>86.52</v>
      </c>
      <c r="I58" s="524">
        <v>116.08</v>
      </c>
      <c r="J58" s="524">
        <v>86.97</v>
      </c>
      <c r="K58" s="524">
        <v>227.23</v>
      </c>
      <c r="L58" s="524">
        <v>118.26</v>
      </c>
      <c r="M58" s="524">
        <v>367.3</v>
      </c>
      <c r="N58" s="524">
        <v>222.95</v>
      </c>
      <c r="O58" s="524">
        <v>0</v>
      </c>
      <c r="P58" s="524">
        <v>461.66</v>
      </c>
      <c r="Q58" s="524">
        <v>77.53</v>
      </c>
      <c r="R58" s="524">
        <v>108.2</v>
      </c>
      <c r="S58" s="524">
        <v>449.34</v>
      </c>
      <c r="T58" s="524">
        <v>193.78</v>
      </c>
      <c r="U58" s="524">
        <v>72.53</v>
      </c>
      <c r="V58" s="524">
        <v>135.14000000000001</v>
      </c>
      <c r="W58" s="524">
        <v>180.73</v>
      </c>
      <c r="X58" s="524">
        <v>141.38</v>
      </c>
      <c r="Y58" s="524">
        <v>217.56</v>
      </c>
      <c r="Z58" s="524">
        <v>82.960000000000008</v>
      </c>
      <c r="AA58" s="524">
        <v>132.18</v>
      </c>
      <c r="AB58" s="524">
        <v>486.01000000000005</v>
      </c>
      <c r="AC58" s="524">
        <v>101.61</v>
      </c>
      <c r="AD58" s="5"/>
      <c r="AH58" s="731" t="s">
        <v>1349</v>
      </c>
      <c r="AI58" s="730" t="s">
        <v>145</v>
      </c>
    </row>
    <row r="59" spans="1:36" ht="20.100000000000001" customHeight="1" x14ac:dyDescent="0.2">
      <c r="A59" s="520" t="s">
        <v>147</v>
      </c>
      <c r="B59" s="606" t="s">
        <v>148</v>
      </c>
      <c r="C59" s="520" t="s">
        <v>149</v>
      </c>
      <c r="D59" s="524">
        <v>38.550000000000004</v>
      </c>
      <c r="E59" s="524">
        <v>1.57</v>
      </c>
      <c r="F59" s="524">
        <v>1.3</v>
      </c>
      <c r="G59" s="524">
        <v>3.0100000000000002</v>
      </c>
      <c r="H59" s="524">
        <v>0.2</v>
      </c>
      <c r="I59" s="524">
        <v>1.62</v>
      </c>
      <c r="J59" s="524">
        <v>0.17</v>
      </c>
      <c r="K59" s="524">
        <v>0.6</v>
      </c>
      <c r="L59" s="524">
        <v>0.62</v>
      </c>
      <c r="M59" s="524">
        <v>1.65</v>
      </c>
      <c r="N59" s="524">
        <v>0.25</v>
      </c>
      <c r="O59" s="524">
        <v>2.2799999999999998</v>
      </c>
      <c r="P59" s="524">
        <v>0.3</v>
      </c>
      <c r="Q59" s="524">
        <v>5.24</v>
      </c>
      <c r="R59" s="524">
        <v>0.16</v>
      </c>
      <c r="S59" s="524">
        <v>1.62</v>
      </c>
      <c r="T59" s="524">
        <v>0.7</v>
      </c>
      <c r="U59" s="524">
        <v>0.46</v>
      </c>
      <c r="V59" s="524">
        <v>2.41</v>
      </c>
      <c r="W59" s="524">
        <v>0.2</v>
      </c>
      <c r="X59" s="524">
        <v>1.6400000000000001</v>
      </c>
      <c r="Y59" s="524">
        <v>0.24</v>
      </c>
      <c r="Z59" s="524">
        <v>0.5</v>
      </c>
      <c r="AA59" s="524">
        <v>1.8</v>
      </c>
      <c r="AB59" s="524">
        <v>0.59</v>
      </c>
      <c r="AC59" s="524">
        <v>9.4200000000000017</v>
      </c>
      <c r="AD59" s="5"/>
      <c r="AH59" s="731" t="s">
        <v>1349</v>
      </c>
      <c r="AI59" s="730" t="s">
        <v>148</v>
      </c>
    </row>
    <row r="60" spans="1:36" ht="30" customHeight="1" x14ac:dyDescent="0.2">
      <c r="A60" s="520" t="s">
        <v>150</v>
      </c>
      <c r="B60" s="606" t="s">
        <v>151</v>
      </c>
      <c r="C60" s="520" t="s">
        <v>152</v>
      </c>
      <c r="D60" s="524">
        <v>11.139999999999999</v>
      </c>
      <c r="E60" s="524">
        <v>0</v>
      </c>
      <c r="F60" s="524">
        <v>0</v>
      </c>
      <c r="G60" s="524">
        <v>4.71</v>
      </c>
      <c r="H60" s="524">
        <v>0</v>
      </c>
      <c r="I60" s="524">
        <v>0</v>
      </c>
      <c r="J60" s="524">
        <v>0</v>
      </c>
      <c r="K60" s="524">
        <v>0.61</v>
      </c>
      <c r="L60" s="524">
        <v>0</v>
      </c>
      <c r="M60" s="524">
        <v>0</v>
      </c>
      <c r="N60" s="524">
        <v>0</v>
      </c>
      <c r="O60" s="524">
        <v>0</v>
      </c>
      <c r="P60" s="524">
        <v>0</v>
      </c>
      <c r="Q60" s="524">
        <v>0.16999999999999998</v>
      </c>
      <c r="R60" s="524">
        <v>0</v>
      </c>
      <c r="S60" s="524">
        <v>0</v>
      </c>
      <c r="T60" s="524">
        <v>0.38</v>
      </c>
      <c r="U60" s="524">
        <v>0.06</v>
      </c>
      <c r="V60" s="524">
        <v>4.8499999999999996</v>
      </c>
      <c r="W60" s="524">
        <v>0</v>
      </c>
      <c r="X60" s="524">
        <v>0.1</v>
      </c>
      <c r="Y60" s="524">
        <v>0</v>
      </c>
      <c r="Z60" s="524">
        <v>0</v>
      </c>
      <c r="AA60" s="524">
        <v>0</v>
      </c>
      <c r="AB60" s="524">
        <v>0</v>
      </c>
      <c r="AC60" s="524">
        <v>0.26</v>
      </c>
      <c r="AD60" s="5"/>
      <c r="AH60" s="731" t="s">
        <v>1349</v>
      </c>
      <c r="AI60" s="730" t="s">
        <v>151</v>
      </c>
    </row>
    <row r="61" spans="1:36" s="5" customFormat="1" ht="29.25" hidden="1" customHeight="1" x14ac:dyDescent="0.2">
      <c r="A61" s="526"/>
      <c r="B61" s="606" t="s">
        <v>1347</v>
      </c>
      <c r="C61" s="526" t="s">
        <v>1348</v>
      </c>
      <c r="D61" s="527" t="e">
        <v>#VALUE!</v>
      </c>
      <c r="E61" s="527" t="e">
        <v>#VALUE!</v>
      </c>
      <c r="F61" s="527" t="e">
        <v>#VALUE!</v>
      </c>
      <c r="G61" s="527" t="e">
        <v>#VALUE!</v>
      </c>
      <c r="H61" s="527" t="e">
        <v>#VALUE!</v>
      </c>
      <c r="I61" s="527" t="e">
        <v>#VALUE!</v>
      </c>
      <c r="J61" s="527" t="e">
        <v>#VALUE!</v>
      </c>
      <c r="K61" s="527" t="e">
        <v>#VALUE!</v>
      </c>
      <c r="L61" s="527" t="e">
        <v>#VALUE!</v>
      </c>
      <c r="M61" s="527" t="e">
        <v>#VALUE!</v>
      </c>
      <c r="N61" s="527" t="e">
        <v>#VALUE!</v>
      </c>
      <c r="O61" s="527" t="e">
        <v>#VALUE!</v>
      </c>
      <c r="P61" s="527" t="e">
        <v>#VALUE!</v>
      </c>
      <c r="Q61" s="527" t="e">
        <v>#VALUE!</v>
      </c>
      <c r="R61" s="527" t="e">
        <v>#VALUE!</v>
      </c>
      <c r="S61" s="527" t="e">
        <v>#VALUE!</v>
      </c>
      <c r="T61" s="527" t="e">
        <v>#VALUE!</v>
      </c>
      <c r="U61" s="527" t="e">
        <v>#VALUE!</v>
      </c>
      <c r="V61" s="527" t="e">
        <v>#VALUE!</v>
      </c>
      <c r="W61" s="527" t="e">
        <v>#VALUE!</v>
      </c>
      <c r="X61" s="527" t="e">
        <v>#VALUE!</v>
      </c>
      <c r="Y61" s="527" t="e">
        <v>#VALUE!</v>
      </c>
      <c r="Z61" s="527" t="e">
        <v>#VALUE!</v>
      </c>
      <c r="AA61" s="527" t="e">
        <v>#VALUE!</v>
      </c>
      <c r="AB61" s="527" t="e">
        <v>#VALUE!</v>
      </c>
      <c r="AC61" s="527" t="e">
        <v>#VALUE!</v>
      </c>
      <c r="AH61" s="611"/>
      <c r="AI61" s="17" t="s">
        <v>1347</v>
      </c>
    </row>
    <row r="62" spans="1:36" s="5" customFormat="1" ht="20.100000000000001" hidden="1" customHeight="1" x14ac:dyDescent="0.2">
      <c r="A62" s="520" t="s">
        <v>153</v>
      </c>
      <c r="B62" s="606" t="s">
        <v>154</v>
      </c>
      <c r="C62" s="520" t="s">
        <v>155</v>
      </c>
      <c r="D62" s="521">
        <v>0</v>
      </c>
      <c r="E62" s="521">
        <v>0</v>
      </c>
      <c r="F62" s="521">
        <v>0</v>
      </c>
      <c r="G62" s="521">
        <v>0</v>
      </c>
      <c r="H62" s="521">
        <v>0</v>
      </c>
      <c r="I62" s="521">
        <v>0</v>
      </c>
      <c r="J62" s="521">
        <v>0</v>
      </c>
      <c r="K62" s="521">
        <v>0</v>
      </c>
      <c r="L62" s="521">
        <v>0</v>
      </c>
      <c r="M62" s="521">
        <v>0</v>
      </c>
      <c r="N62" s="521">
        <v>0</v>
      </c>
      <c r="O62" s="521">
        <v>0</v>
      </c>
      <c r="P62" s="521">
        <v>0</v>
      </c>
      <c r="Q62" s="521">
        <v>0</v>
      </c>
      <c r="R62" s="521">
        <v>0</v>
      </c>
      <c r="S62" s="521">
        <v>0</v>
      </c>
      <c r="T62" s="521">
        <v>0</v>
      </c>
      <c r="U62" s="521">
        <v>0</v>
      </c>
      <c r="V62" s="521">
        <v>0</v>
      </c>
      <c r="W62" s="521">
        <v>0</v>
      </c>
      <c r="X62" s="521">
        <v>0</v>
      </c>
      <c r="Y62" s="521">
        <v>0</v>
      </c>
      <c r="Z62" s="521">
        <v>0</v>
      </c>
      <c r="AA62" s="521">
        <v>0</v>
      </c>
      <c r="AB62" s="521">
        <v>0</v>
      </c>
      <c r="AC62" s="521">
        <v>0</v>
      </c>
      <c r="AH62" s="611"/>
      <c r="AI62" s="17" t="s">
        <v>154</v>
      </c>
    </row>
    <row r="63" spans="1:36" ht="20.100000000000001" customHeight="1" x14ac:dyDescent="0.2">
      <c r="A63" s="520" t="s">
        <v>153</v>
      </c>
      <c r="B63" s="606" t="s">
        <v>156</v>
      </c>
      <c r="C63" s="520" t="s">
        <v>157</v>
      </c>
      <c r="D63" s="524">
        <v>15.67</v>
      </c>
      <c r="E63" s="524">
        <v>0.3</v>
      </c>
      <c r="F63" s="524">
        <v>0.4</v>
      </c>
      <c r="G63" s="524">
        <v>0.13</v>
      </c>
      <c r="H63" s="524">
        <v>1.34</v>
      </c>
      <c r="I63" s="524">
        <v>2.17</v>
      </c>
      <c r="J63" s="524">
        <v>3.23</v>
      </c>
      <c r="K63" s="524">
        <v>0</v>
      </c>
      <c r="L63" s="524">
        <v>1.02</v>
      </c>
      <c r="M63" s="524">
        <v>0</v>
      </c>
      <c r="N63" s="524">
        <v>0.82</v>
      </c>
      <c r="O63" s="524">
        <v>0.31</v>
      </c>
      <c r="P63" s="524">
        <v>1.54</v>
      </c>
      <c r="Q63" s="524">
        <v>0.73</v>
      </c>
      <c r="R63" s="524">
        <v>0</v>
      </c>
      <c r="S63" s="524">
        <v>0.86</v>
      </c>
      <c r="T63" s="524">
        <v>0.02</v>
      </c>
      <c r="U63" s="524">
        <v>0.23</v>
      </c>
      <c r="V63" s="524">
        <v>0</v>
      </c>
      <c r="W63" s="524">
        <v>0</v>
      </c>
      <c r="X63" s="524">
        <v>0.29000000000000004</v>
      </c>
      <c r="Y63" s="524">
        <v>0.36</v>
      </c>
      <c r="Z63" s="524">
        <v>0.45</v>
      </c>
      <c r="AA63" s="524">
        <v>1.17</v>
      </c>
      <c r="AB63" s="524">
        <v>0</v>
      </c>
      <c r="AC63" s="524">
        <v>0.30000000000000004</v>
      </c>
      <c r="AD63" s="5"/>
      <c r="AH63" s="731" t="s">
        <v>1349</v>
      </c>
      <c r="AI63" s="730" t="s">
        <v>156</v>
      </c>
    </row>
    <row r="64" spans="1:36" ht="27" customHeight="1" x14ac:dyDescent="0.2">
      <c r="A64" s="520" t="s">
        <v>158</v>
      </c>
      <c r="B64" s="606" t="s">
        <v>159</v>
      </c>
      <c r="C64" s="520" t="s">
        <v>160</v>
      </c>
      <c r="D64" s="524">
        <v>1727.5600000000002</v>
      </c>
      <c r="E64" s="524">
        <v>79.180000000000007</v>
      </c>
      <c r="F64" s="524">
        <v>65.38</v>
      </c>
      <c r="G64" s="524">
        <v>5.74</v>
      </c>
      <c r="H64" s="524">
        <v>66.5</v>
      </c>
      <c r="I64" s="524">
        <v>120.01</v>
      </c>
      <c r="J64" s="524">
        <v>182.13</v>
      </c>
      <c r="K64" s="524">
        <v>7.9</v>
      </c>
      <c r="L64" s="524">
        <v>74.38</v>
      </c>
      <c r="M64" s="524">
        <v>22.69</v>
      </c>
      <c r="N64" s="524">
        <v>124.16</v>
      </c>
      <c r="O64" s="524">
        <v>289.95</v>
      </c>
      <c r="P64" s="524">
        <v>170.94</v>
      </c>
      <c r="Q64" s="524">
        <v>20.3</v>
      </c>
      <c r="R64" s="524">
        <v>10.97</v>
      </c>
      <c r="S64" s="524">
        <v>175.16</v>
      </c>
      <c r="T64" s="524">
        <v>3.41</v>
      </c>
      <c r="U64" s="524">
        <v>81.48</v>
      </c>
      <c r="V64" s="524">
        <v>0.82</v>
      </c>
      <c r="W64" s="524">
        <v>7.08</v>
      </c>
      <c r="X64" s="524">
        <v>17.399999999999999</v>
      </c>
      <c r="Y64" s="524">
        <v>8.99</v>
      </c>
      <c r="Z64" s="524">
        <v>85.76</v>
      </c>
      <c r="AA64" s="524">
        <v>35.700000000000003</v>
      </c>
      <c r="AB64" s="524">
        <v>18.25</v>
      </c>
      <c r="AC64" s="524">
        <v>53.28</v>
      </c>
      <c r="AD64" s="5"/>
      <c r="AH64" s="731" t="s">
        <v>1349</v>
      </c>
      <c r="AI64" s="730" t="s">
        <v>159</v>
      </c>
    </row>
    <row r="65" spans="1:35" ht="28.5" customHeight="1" x14ac:dyDescent="0.2">
      <c r="A65" s="520" t="s">
        <v>161</v>
      </c>
      <c r="B65" s="606" t="s">
        <v>162</v>
      </c>
      <c r="C65" s="520" t="s">
        <v>163</v>
      </c>
      <c r="D65" s="524">
        <v>244.07999999999998</v>
      </c>
      <c r="E65" s="524">
        <v>0</v>
      </c>
      <c r="F65" s="524">
        <v>21.2</v>
      </c>
      <c r="G65" s="524">
        <v>0</v>
      </c>
      <c r="H65" s="524">
        <v>24.32</v>
      </c>
      <c r="I65" s="524">
        <v>3.14</v>
      </c>
      <c r="J65" s="524">
        <v>0</v>
      </c>
      <c r="K65" s="524">
        <v>0</v>
      </c>
      <c r="L65" s="524">
        <v>88.92</v>
      </c>
      <c r="M65" s="524">
        <v>0</v>
      </c>
      <c r="N65" s="524">
        <v>0</v>
      </c>
      <c r="O65" s="524">
        <v>17.079999999999998</v>
      </c>
      <c r="P65" s="524">
        <v>17.03</v>
      </c>
      <c r="Q65" s="524">
        <v>0.59</v>
      </c>
      <c r="R65" s="524">
        <v>0</v>
      </c>
      <c r="S65" s="524">
        <v>6</v>
      </c>
      <c r="T65" s="524">
        <v>0</v>
      </c>
      <c r="U65" s="524">
        <v>42.21</v>
      </c>
      <c r="V65" s="524">
        <v>0</v>
      </c>
      <c r="W65" s="524">
        <v>0</v>
      </c>
      <c r="X65" s="524">
        <v>0</v>
      </c>
      <c r="Y65" s="524">
        <v>0</v>
      </c>
      <c r="Z65" s="524">
        <v>20.18</v>
      </c>
      <c r="AA65" s="524">
        <v>0</v>
      </c>
      <c r="AB65" s="524">
        <v>0</v>
      </c>
      <c r="AC65" s="524">
        <v>3.41</v>
      </c>
      <c r="AD65" s="5"/>
      <c r="AH65" s="731" t="s">
        <v>1349</v>
      </c>
      <c r="AI65" s="730" t="s">
        <v>162</v>
      </c>
    </row>
    <row r="66" spans="1:35" s="5" customFormat="1" ht="20.100000000000001" hidden="1" customHeight="1" x14ac:dyDescent="0.2">
      <c r="A66" s="520" t="s">
        <v>74</v>
      </c>
      <c r="B66" s="606" t="s">
        <v>164</v>
      </c>
      <c r="C66" s="520" t="s">
        <v>165</v>
      </c>
      <c r="D66" s="521">
        <v>0</v>
      </c>
      <c r="E66" s="521">
        <v>0</v>
      </c>
      <c r="F66" s="521">
        <v>0</v>
      </c>
      <c r="G66" s="521">
        <v>0</v>
      </c>
      <c r="H66" s="521">
        <v>0</v>
      </c>
      <c r="I66" s="521">
        <v>0</v>
      </c>
      <c r="J66" s="521">
        <v>0</v>
      </c>
      <c r="K66" s="521">
        <v>0</v>
      </c>
      <c r="L66" s="521">
        <v>0</v>
      </c>
      <c r="M66" s="521">
        <v>0</v>
      </c>
      <c r="N66" s="521">
        <v>0</v>
      </c>
      <c r="O66" s="521">
        <v>0</v>
      </c>
      <c r="P66" s="521">
        <v>0</v>
      </c>
      <c r="Q66" s="521">
        <v>0</v>
      </c>
      <c r="R66" s="521">
        <v>0</v>
      </c>
      <c r="S66" s="521">
        <v>0</v>
      </c>
      <c r="T66" s="521">
        <v>0</v>
      </c>
      <c r="U66" s="521">
        <v>0</v>
      </c>
      <c r="V66" s="521">
        <v>0</v>
      </c>
      <c r="W66" s="521">
        <v>0</v>
      </c>
      <c r="X66" s="521">
        <v>0</v>
      </c>
      <c r="Y66" s="521">
        <v>0</v>
      </c>
      <c r="Z66" s="521">
        <v>0</v>
      </c>
      <c r="AA66" s="521">
        <v>0</v>
      </c>
      <c r="AB66" s="521">
        <v>0</v>
      </c>
      <c r="AC66" s="521">
        <v>0</v>
      </c>
      <c r="AH66" s="611"/>
      <c r="AI66" s="17" t="s">
        <v>164</v>
      </c>
    </row>
    <row r="67" spans="1:35" s="5" customFormat="1" ht="21" hidden="1" customHeight="1" x14ac:dyDescent="0.2">
      <c r="A67" s="518">
        <v>3</v>
      </c>
      <c r="B67" s="519" t="s">
        <v>166</v>
      </c>
      <c r="C67" s="518" t="s">
        <v>167</v>
      </c>
      <c r="D67" s="524">
        <v>0</v>
      </c>
      <c r="E67" s="524">
        <v>0</v>
      </c>
      <c r="F67" s="524">
        <v>0</v>
      </c>
      <c r="G67" s="524">
        <v>0</v>
      </c>
      <c r="H67" s="524">
        <v>0</v>
      </c>
      <c r="I67" s="524">
        <v>0</v>
      </c>
      <c r="J67" s="524">
        <v>0</v>
      </c>
      <c r="K67" s="524">
        <v>0</v>
      </c>
      <c r="L67" s="524">
        <v>0</v>
      </c>
      <c r="M67" s="524">
        <v>0</v>
      </c>
      <c r="N67" s="524">
        <v>0</v>
      </c>
      <c r="O67" s="524">
        <v>0</v>
      </c>
      <c r="P67" s="524">
        <v>0</v>
      </c>
      <c r="Q67" s="524">
        <v>0</v>
      </c>
      <c r="R67" s="524">
        <v>0</v>
      </c>
      <c r="S67" s="524">
        <v>0</v>
      </c>
      <c r="T67" s="524">
        <v>0</v>
      </c>
      <c r="U67" s="524">
        <v>0</v>
      </c>
      <c r="V67" s="524">
        <v>0</v>
      </c>
      <c r="W67" s="524">
        <v>0</v>
      </c>
      <c r="X67" s="524">
        <v>0</v>
      </c>
      <c r="Y67" s="524">
        <v>0</v>
      </c>
      <c r="Z67" s="524">
        <v>0</v>
      </c>
      <c r="AA67" s="524">
        <v>0</v>
      </c>
      <c r="AB67" s="524">
        <v>0</v>
      </c>
      <c r="AC67" s="524">
        <v>0</v>
      </c>
      <c r="AH67" s="611"/>
      <c r="AI67" s="17" t="s">
        <v>166</v>
      </c>
    </row>
    <row r="68" spans="1:35" ht="30.75" customHeight="1" x14ac:dyDescent="0.2">
      <c r="A68" s="854" t="s">
        <v>1341</v>
      </c>
      <c r="B68" s="855" t="s">
        <v>168</v>
      </c>
      <c r="C68" s="854" t="s">
        <v>169</v>
      </c>
      <c r="D68" s="856">
        <v>25199.96</v>
      </c>
      <c r="E68" s="856">
        <v>1038.74</v>
      </c>
      <c r="F68" s="856">
        <v>920.21</v>
      </c>
      <c r="G68" s="856">
        <v>248.73000000000002</v>
      </c>
      <c r="H68" s="856">
        <v>417.83000000000004</v>
      </c>
      <c r="I68" s="856">
        <v>580.70000000000005</v>
      </c>
      <c r="J68" s="856">
        <v>704.3599999999999</v>
      </c>
      <c r="K68" s="856">
        <v>388.44</v>
      </c>
      <c r="L68" s="856">
        <v>683.29</v>
      </c>
      <c r="M68" s="856">
        <v>3490.98</v>
      </c>
      <c r="N68" s="856">
        <v>1158.26</v>
      </c>
      <c r="O68" s="857">
        <v>0</v>
      </c>
      <c r="P68" s="856">
        <v>4282.6900000000005</v>
      </c>
      <c r="Q68" s="856">
        <v>178.97</v>
      </c>
      <c r="R68" s="856">
        <v>216.69</v>
      </c>
      <c r="S68" s="856">
        <v>4509.13</v>
      </c>
      <c r="T68" s="856">
        <v>612.24999999999989</v>
      </c>
      <c r="U68" s="856">
        <v>609.41000000000008</v>
      </c>
      <c r="V68" s="856">
        <v>346.84000000000003</v>
      </c>
      <c r="W68" s="856">
        <v>394.07</v>
      </c>
      <c r="X68" s="856">
        <v>267.80999999999995</v>
      </c>
      <c r="Y68" s="856">
        <v>1668.87</v>
      </c>
      <c r="Z68" s="856">
        <v>435.96</v>
      </c>
      <c r="AA68" s="856">
        <v>341.61</v>
      </c>
      <c r="AB68" s="856">
        <v>1445.87</v>
      </c>
      <c r="AC68" s="856">
        <v>258.25</v>
      </c>
      <c r="AD68" s="5"/>
      <c r="AH68" s="731" t="s">
        <v>1349</v>
      </c>
      <c r="AI68" s="730" t="s">
        <v>2318</v>
      </c>
    </row>
    <row r="69" spans="1:35" s="5" customFormat="1" ht="51" hidden="1" customHeight="1" x14ac:dyDescent="0.2">
      <c r="A69" s="18"/>
      <c r="B69" s="605" t="s">
        <v>2320</v>
      </c>
      <c r="C69" s="18"/>
      <c r="D69" s="20"/>
      <c r="E69" s="7"/>
      <c r="F69" s="19"/>
      <c r="G69" s="19"/>
      <c r="H69" s="19"/>
      <c r="I69" s="19"/>
      <c r="J69" s="19"/>
      <c r="K69" s="19"/>
      <c r="L69" s="19"/>
      <c r="M69" s="19"/>
      <c r="N69" s="19"/>
      <c r="O69" s="19"/>
      <c r="P69" s="19"/>
      <c r="Q69" s="19"/>
      <c r="R69" s="19"/>
      <c r="S69" s="19"/>
      <c r="AH69" s="608"/>
    </row>
    <row r="71" spans="1:35" ht="20.100000000000001" customHeight="1" x14ac:dyDescent="0.2">
      <c r="E71" s="1166" t="s">
        <v>6</v>
      </c>
      <c r="F71" s="1166" t="s">
        <v>7</v>
      </c>
      <c r="G71" s="1166" t="s">
        <v>8</v>
      </c>
      <c r="H71" s="1166" t="s">
        <v>9</v>
      </c>
      <c r="I71" s="1166" t="s">
        <v>10</v>
      </c>
      <c r="J71" s="1166" t="s">
        <v>11</v>
      </c>
      <c r="K71" s="1166" t="s">
        <v>12</v>
      </c>
      <c r="L71" s="1166" t="s">
        <v>13</v>
      </c>
      <c r="M71" s="1166" t="s">
        <v>15</v>
      </c>
      <c r="N71" s="1166" t="s">
        <v>16</v>
      </c>
      <c r="O71" s="1166" t="s">
        <v>17</v>
      </c>
      <c r="P71" s="1166" t="s">
        <v>18</v>
      </c>
      <c r="Q71" s="1166" t="s">
        <v>19</v>
      </c>
      <c r="R71" s="1166" t="s">
        <v>21</v>
      </c>
      <c r="S71" s="1166" t="s">
        <v>23</v>
      </c>
      <c r="T71" s="1166" t="s">
        <v>24</v>
      </c>
      <c r="U71" s="1166" t="s">
        <v>25</v>
      </c>
      <c r="V71" s="1166" t="s">
        <v>26</v>
      </c>
      <c r="W71" s="1166" t="s">
        <v>27</v>
      </c>
      <c r="X71" s="1166" t="s">
        <v>28</v>
      </c>
      <c r="Y71" s="1166" t="s">
        <v>29</v>
      </c>
      <c r="Z71" s="1166" t="s">
        <v>31</v>
      </c>
      <c r="AA71" s="1167" t="s">
        <v>33</v>
      </c>
      <c r="AB71" s="98" t="s">
        <v>34</v>
      </c>
      <c r="AC71" s="1166" t="s">
        <v>35</v>
      </c>
    </row>
    <row r="72" spans="1:35" ht="20.100000000000001" customHeight="1" x14ac:dyDescent="0.2">
      <c r="E72" s="738" t="b">
        <f>E71=E6</f>
        <v>1</v>
      </c>
      <c r="F72" s="738" t="b">
        <f t="shared" ref="F72:AC72" si="21">F71=F6</f>
        <v>1</v>
      </c>
      <c r="G72" s="738" t="b">
        <f t="shared" si="21"/>
        <v>1</v>
      </c>
      <c r="H72" s="738" t="b">
        <f t="shared" si="21"/>
        <v>1</v>
      </c>
      <c r="I72" s="738" t="b">
        <f t="shared" si="21"/>
        <v>1</v>
      </c>
      <c r="J72" s="738" t="b">
        <f t="shared" si="21"/>
        <v>1</v>
      </c>
      <c r="K72" s="738" t="b">
        <f t="shared" si="21"/>
        <v>1</v>
      </c>
      <c r="L72" s="738" t="b">
        <f t="shared" si="21"/>
        <v>1</v>
      </c>
      <c r="M72" s="738" t="b">
        <f t="shared" si="21"/>
        <v>1</v>
      </c>
      <c r="N72" s="738" t="b">
        <f t="shared" si="21"/>
        <v>1</v>
      </c>
      <c r="O72" s="738" t="b">
        <f t="shared" si="21"/>
        <v>1</v>
      </c>
      <c r="P72" s="738" t="b">
        <f t="shared" si="21"/>
        <v>1</v>
      </c>
      <c r="Q72" s="738" t="b">
        <f t="shared" si="21"/>
        <v>1</v>
      </c>
      <c r="R72" s="738" t="b">
        <f t="shared" si="21"/>
        <v>1</v>
      </c>
      <c r="S72" s="738" t="b">
        <f t="shared" si="21"/>
        <v>1</v>
      </c>
      <c r="T72" s="738" t="b">
        <f t="shared" si="21"/>
        <v>1</v>
      </c>
      <c r="U72" s="738" t="b">
        <f t="shared" si="21"/>
        <v>1</v>
      </c>
      <c r="V72" s="738" t="b">
        <f t="shared" si="21"/>
        <v>1</v>
      </c>
      <c r="W72" s="738" t="b">
        <f t="shared" si="21"/>
        <v>1</v>
      </c>
      <c r="X72" s="738" t="b">
        <f t="shared" si="21"/>
        <v>1</v>
      </c>
      <c r="Y72" s="738" t="b">
        <f t="shared" si="21"/>
        <v>1</v>
      </c>
      <c r="Z72" s="738" t="b">
        <f t="shared" si="21"/>
        <v>1</v>
      </c>
      <c r="AA72" s="738" t="b">
        <f t="shared" si="21"/>
        <v>1</v>
      </c>
      <c r="AB72" s="738" t="b">
        <f t="shared" si="21"/>
        <v>1</v>
      </c>
      <c r="AC72" s="738" t="b">
        <f t="shared" si="21"/>
        <v>1</v>
      </c>
    </row>
  </sheetData>
  <autoFilter ref="A6:AJ69" xr:uid="{00000000-0009-0000-0000-000000000000}">
    <filterColumn colId="33">
      <customFilters>
        <customFilter operator="notEqual" val=" "/>
      </customFilters>
    </filterColumn>
  </autoFilter>
  <mergeCells count="10">
    <mergeCell ref="A1:B1"/>
    <mergeCell ref="A5:A6"/>
    <mergeCell ref="B5:B6"/>
    <mergeCell ref="C5:C6"/>
    <mergeCell ref="D5:D6"/>
    <mergeCell ref="A3:AC3"/>
    <mergeCell ref="E5:K5"/>
    <mergeCell ref="L5:Q5"/>
    <mergeCell ref="R5:W5"/>
    <mergeCell ref="X5:AC5"/>
  </mergeCells>
  <pageMargins left="0.6692913385826772" right="0.39370078740157483" top="0.98425196850393704" bottom="0.43307086614173229" header="0.55118110236220474" footer="0.19685039370078741"/>
  <pageSetup paperSize="9" orientation="portrait" r:id="rId1"/>
  <headerFooter alignWithMargins="0">
    <oddHeader xml:space="preserve">&amp;L&amp;"Times New Roman,Bold"&amp;12Biểu 01/CH&amp;C&amp;"Times New Roman,Bold"&amp;12
HIỆN TRẠNG SỬ DỤNG ĐẤT NĂM 2024 THÀNH PHỐ BIÊN HÒA&amp;R
</oddHeader>
    <oddFooter>&amp;C&amp;P</oddFooter>
  </headerFooter>
  <colBreaks count="3" manualBreakCount="3">
    <brk id="11" min="3" max="67" man="1"/>
    <brk id="17" min="3" max="67" man="1"/>
    <brk id="23" min="3" max="6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7" filterMode="1">
    <tabColor rgb="FFFFFF00"/>
  </sheetPr>
  <dimension ref="A1:BU293"/>
  <sheetViews>
    <sheetView zoomScale="70" zoomScaleNormal="70" workbookViewId="0">
      <pane xSplit="6" ySplit="5" topLeftCell="G6" activePane="bottomRight" state="frozen"/>
      <selection pane="topRight" activeCell="G1" sqref="G1"/>
      <selection pane="bottomLeft" activeCell="A5" sqref="A5"/>
      <selection pane="bottomRight" activeCell="G6" sqref="G6"/>
    </sheetView>
  </sheetViews>
  <sheetFormatPr defaultColWidth="9.140625" defaultRowHeight="12.75" x14ac:dyDescent="0.2"/>
  <cols>
    <col min="1" max="1" width="5.7109375" style="65" customWidth="1"/>
    <col min="2" max="2" width="11.5703125" style="389" hidden="1" customWidth="1"/>
    <col min="3" max="3" width="8" style="389" hidden="1" customWidth="1"/>
    <col min="4" max="4" width="24.85546875" style="389" customWidth="1"/>
    <col min="5" max="5" width="8.140625" style="389" customWidth="1"/>
    <col min="6" max="6" width="6.140625" style="389" customWidth="1"/>
    <col min="7" max="7" width="8.140625" style="389" customWidth="1"/>
    <col min="8" max="8" width="9" style="389" customWidth="1"/>
    <col min="9" max="9" width="9.140625" style="389"/>
    <col min="10" max="10" width="9.85546875" style="1316" hidden="1" customWidth="1"/>
    <col min="11" max="11" width="8.85546875" style="1022" customWidth="1"/>
    <col min="12" max="12" width="7.85546875" style="1022" customWidth="1"/>
    <col min="13" max="13" width="39.7109375" style="389" customWidth="1"/>
    <col min="14" max="14" width="12.28515625" style="1022" customWidth="1"/>
    <col min="15" max="15" width="17.28515625" style="1022" hidden="1" customWidth="1"/>
    <col min="16" max="18" width="17.28515625" style="1180" hidden="1" customWidth="1"/>
    <col min="19" max="19" width="30" style="1026" hidden="1" customWidth="1"/>
    <col min="20" max="20" width="9.140625" style="1027" hidden="1" customWidth="1"/>
    <col min="21" max="16384" width="9.140625" style="746"/>
  </cols>
  <sheetData>
    <row r="1" spans="1:20" x14ac:dyDescent="0.2">
      <c r="A1" s="45" t="s">
        <v>1331</v>
      </c>
      <c r="B1" s="45"/>
      <c r="C1" s="45"/>
      <c r="D1" s="45"/>
      <c r="E1" s="45"/>
      <c r="F1" s="45"/>
      <c r="G1" s="45"/>
      <c r="H1" s="45"/>
      <c r="I1" s="45"/>
      <c r="J1" s="1310"/>
      <c r="K1" s="65"/>
      <c r="L1" s="65"/>
      <c r="M1" s="45"/>
      <c r="N1" s="396"/>
      <c r="O1" s="396"/>
      <c r="P1" s="159"/>
      <c r="Q1" s="159"/>
      <c r="R1" s="159"/>
    </row>
    <row r="2" spans="1:20" ht="23.25" customHeight="1" x14ac:dyDescent="0.2">
      <c r="A2" s="1470"/>
      <c r="B2" s="1470"/>
      <c r="C2" s="1470"/>
      <c r="D2" s="1470"/>
      <c r="E2" s="1470"/>
      <c r="F2" s="1470"/>
      <c r="G2" s="1470"/>
      <c r="H2" s="1470"/>
      <c r="I2" s="1470"/>
      <c r="J2" s="1470"/>
      <c r="K2" s="1470"/>
      <c r="L2" s="1470"/>
      <c r="M2" s="1470"/>
      <c r="N2" s="159"/>
      <c r="O2" s="159"/>
      <c r="P2" s="159"/>
      <c r="Q2" s="159"/>
      <c r="R2" s="159"/>
    </row>
    <row r="3" spans="1:20" ht="23.25" customHeight="1" x14ac:dyDescent="0.2">
      <c r="A3" s="159"/>
      <c r="B3" s="159"/>
      <c r="C3" s="159"/>
      <c r="D3" s="159"/>
      <c r="E3" s="159"/>
      <c r="F3" s="159"/>
      <c r="G3" s="159"/>
      <c r="H3" s="975"/>
      <c r="I3" s="975"/>
      <c r="J3" s="1311"/>
      <c r="K3" s="159"/>
      <c r="L3" s="159"/>
      <c r="M3" s="1023" t="s">
        <v>0</v>
      </c>
      <c r="N3" s="1179"/>
      <c r="O3" s="1179"/>
      <c r="P3" s="1179"/>
      <c r="Q3" s="1179"/>
      <c r="R3" s="1179"/>
      <c r="S3" s="1028"/>
      <c r="T3" s="1029"/>
    </row>
    <row r="4" spans="1:20" ht="28.5" customHeight="1" x14ac:dyDescent="0.2">
      <c r="A4" s="1471" t="s">
        <v>562</v>
      </c>
      <c r="B4" s="1186"/>
      <c r="C4" s="1186"/>
      <c r="D4" s="1471" t="s">
        <v>3560</v>
      </c>
      <c r="E4" s="1421" t="s">
        <v>1333</v>
      </c>
      <c r="F4" s="1421" t="s">
        <v>1334</v>
      </c>
      <c r="G4" s="1421" t="s">
        <v>755</v>
      </c>
      <c r="H4" s="1421" t="s">
        <v>966</v>
      </c>
      <c r="I4" s="1421"/>
      <c r="J4" s="1472" t="s">
        <v>1339</v>
      </c>
      <c r="K4" s="1421" t="s">
        <v>1415</v>
      </c>
      <c r="L4" s="1473" t="s">
        <v>2658</v>
      </c>
      <c r="M4" s="1471" t="s">
        <v>1335</v>
      </c>
      <c r="N4" s="1455" t="s">
        <v>3653</v>
      </c>
      <c r="O4" s="1187"/>
      <c r="P4" s="1469" t="s">
        <v>3714</v>
      </c>
      <c r="Q4" s="1469"/>
      <c r="R4" s="1201"/>
      <c r="S4" s="1028"/>
      <c r="T4" s="1029"/>
    </row>
    <row r="5" spans="1:20" ht="51" customHeight="1" x14ac:dyDescent="0.2">
      <c r="A5" s="1471"/>
      <c r="B5" s="1186"/>
      <c r="C5" s="1186"/>
      <c r="D5" s="1471"/>
      <c r="E5" s="1421"/>
      <c r="F5" s="1421"/>
      <c r="G5" s="1421"/>
      <c r="H5" s="1169" t="s">
        <v>667</v>
      </c>
      <c r="I5" s="1169" t="s">
        <v>756</v>
      </c>
      <c r="J5" s="1472"/>
      <c r="K5" s="1421"/>
      <c r="L5" s="1474"/>
      <c r="M5" s="1471"/>
      <c r="N5" s="1455"/>
      <c r="O5" s="1016"/>
      <c r="P5" s="1206" t="s">
        <v>3715</v>
      </c>
      <c r="Q5" s="1206" t="s">
        <v>3716</v>
      </c>
      <c r="R5" s="1206" t="s">
        <v>3873</v>
      </c>
      <c r="S5" s="1028"/>
      <c r="T5" s="1178"/>
    </row>
    <row r="6" spans="1:20" ht="66.75" customHeight="1" x14ac:dyDescent="0.2">
      <c r="A6" s="1188"/>
      <c r="B6" s="1351"/>
      <c r="C6" s="1351" t="s">
        <v>1383</v>
      </c>
      <c r="D6" s="28" t="s">
        <v>4039</v>
      </c>
      <c r="E6" s="1033"/>
      <c r="F6" s="1033"/>
      <c r="G6" s="1033"/>
      <c r="H6" s="1033"/>
      <c r="I6" s="1033"/>
      <c r="J6" s="1352"/>
      <c r="K6" s="1033"/>
      <c r="L6" s="1033"/>
      <c r="M6" s="1188"/>
      <c r="N6" s="29"/>
      <c r="O6" s="475"/>
      <c r="P6" s="1353"/>
      <c r="Q6" s="1353"/>
      <c r="R6" s="1353"/>
      <c r="S6" s="1028"/>
      <c r="T6" s="1178"/>
    </row>
    <row r="7" spans="1:20" ht="25.5" x14ac:dyDescent="0.2">
      <c r="A7" s="1354"/>
      <c r="B7" s="1198"/>
      <c r="C7" s="1349">
        <v>1</v>
      </c>
      <c r="D7" s="1355" t="s">
        <v>4035</v>
      </c>
      <c r="E7" s="1356"/>
      <c r="F7" s="1356"/>
      <c r="G7" s="1357"/>
      <c r="H7" s="1357"/>
      <c r="I7" s="1357"/>
      <c r="J7" s="1312"/>
      <c r="K7" s="1358"/>
      <c r="L7" s="1358"/>
      <c r="M7" s="1359"/>
      <c r="N7" s="1317"/>
      <c r="O7" s="1193"/>
      <c r="P7" s="1193"/>
      <c r="Q7" s="1193"/>
      <c r="R7" s="1193"/>
      <c r="S7" s="1028"/>
      <c r="T7" s="959"/>
    </row>
    <row r="8" spans="1:20" ht="25.5" x14ac:dyDescent="0.2">
      <c r="A8" s="497"/>
      <c r="B8" s="1198"/>
      <c r="C8" s="1349" t="s">
        <v>1383</v>
      </c>
      <c r="D8" s="474" t="s">
        <v>760</v>
      </c>
      <c r="E8" s="1016"/>
      <c r="F8" s="1016"/>
      <c r="G8" s="1191"/>
      <c r="H8" s="1191"/>
      <c r="I8" s="1191"/>
      <c r="J8" s="1312"/>
      <c r="K8" s="478"/>
      <c r="L8" s="829"/>
      <c r="M8" s="481"/>
      <c r="N8" s="1016"/>
      <c r="O8" s="1016"/>
      <c r="P8" s="1016"/>
      <c r="Q8" s="1016"/>
      <c r="R8" s="1016"/>
      <c r="S8" s="1028"/>
      <c r="T8" s="959"/>
    </row>
    <row r="9" spans="1:20" x14ac:dyDescent="0.2">
      <c r="A9" s="497"/>
      <c r="B9" s="1198"/>
      <c r="C9" s="1350" t="s">
        <v>1383</v>
      </c>
      <c r="D9" s="496" t="s">
        <v>4036</v>
      </c>
      <c r="E9" s="1016"/>
      <c r="F9" s="1016"/>
      <c r="G9" s="1191"/>
      <c r="H9" s="1191"/>
      <c r="I9" s="1191"/>
      <c r="J9" s="1312"/>
      <c r="K9" s="478"/>
      <c r="L9" s="829"/>
      <c r="M9" s="481"/>
      <c r="N9" s="1016"/>
      <c r="O9" s="1016"/>
      <c r="P9" s="1016"/>
      <c r="Q9" s="1016"/>
      <c r="R9" s="1016"/>
      <c r="S9" s="1028"/>
      <c r="T9" s="960"/>
    </row>
    <row r="10" spans="1:20" ht="165.75" x14ac:dyDescent="0.2">
      <c r="A10" s="1024">
        <f>IF(OR(C10="a",C10=""),"",COUNTIF(C$10:$G10,"da")+COUNTIF(C$10:$G10,"bs")+COUNTIF(C$10:$G10,"cph"))</f>
        <v>1</v>
      </c>
      <c r="B10" s="1198" t="s">
        <v>1532</v>
      </c>
      <c r="C10" s="1194" t="s">
        <v>1450</v>
      </c>
      <c r="D10" s="1198" t="s">
        <v>398</v>
      </c>
      <c r="E10" s="1016" t="s">
        <v>23</v>
      </c>
      <c r="F10" s="1192" t="s">
        <v>73</v>
      </c>
      <c r="G10" s="992">
        <v>0.11</v>
      </c>
      <c r="H10" s="993">
        <v>0</v>
      </c>
      <c r="I10" s="993">
        <v>0.11</v>
      </c>
      <c r="J10" s="1227" t="s">
        <v>762</v>
      </c>
      <c r="K10" s="1007">
        <v>2021</v>
      </c>
      <c r="L10" s="829" t="s">
        <v>2657</v>
      </c>
      <c r="M10" s="1195" t="s">
        <v>3544</v>
      </c>
      <c r="N10" s="991" t="s">
        <v>3654</v>
      </c>
      <c r="O10" s="991"/>
      <c r="P10" s="1207" t="s">
        <v>3717</v>
      </c>
      <c r="Q10" s="1207">
        <v>0</v>
      </c>
      <c r="R10" s="1207"/>
      <c r="S10" s="1028"/>
      <c r="T10" s="961"/>
    </row>
    <row r="11" spans="1:20" x14ac:dyDescent="0.2">
      <c r="A11" s="1024"/>
      <c r="B11" s="1198"/>
      <c r="C11" s="988" t="s">
        <v>1383</v>
      </c>
      <c r="D11" s="987" t="s">
        <v>4037</v>
      </c>
      <c r="E11" s="1016"/>
      <c r="F11" s="989"/>
      <c r="G11" s="993"/>
      <c r="H11" s="993"/>
      <c r="I11" s="993"/>
      <c r="J11" s="1227"/>
      <c r="K11" s="1007"/>
      <c r="L11" s="829"/>
      <c r="M11" s="1017"/>
      <c r="N11" s="991"/>
      <c r="O11" s="991"/>
      <c r="P11" s="1207"/>
      <c r="Q11" s="1207"/>
      <c r="R11" s="1207"/>
      <c r="S11" s="1028"/>
      <c r="T11" s="961"/>
    </row>
    <row r="12" spans="1:20" ht="38.25" x14ac:dyDescent="0.2">
      <c r="A12" s="1024">
        <f>IF(OR(C12="a",C12=""),"",COUNTIF(C$10:$G12,"da")+COUNTIF(C$10:$G12,"bs")+COUNTIF(C$10:$G12,"cph"))</f>
        <v>2</v>
      </c>
      <c r="B12" s="1198" t="s">
        <v>2385</v>
      </c>
      <c r="C12" s="988" t="s">
        <v>1450</v>
      </c>
      <c r="D12" s="990" t="s">
        <v>400</v>
      </c>
      <c r="E12" s="1016" t="s">
        <v>23</v>
      </c>
      <c r="F12" s="989" t="s">
        <v>76</v>
      </c>
      <c r="G12" s="993">
        <v>0.21</v>
      </c>
      <c r="H12" s="993">
        <v>0.21</v>
      </c>
      <c r="I12" s="993">
        <v>0</v>
      </c>
      <c r="J12" s="1227" t="s">
        <v>764</v>
      </c>
      <c r="K12" s="1007">
        <v>2015</v>
      </c>
      <c r="L12" s="829" t="s">
        <v>2657</v>
      </c>
      <c r="M12" s="1017" t="s">
        <v>206</v>
      </c>
      <c r="N12" s="991" t="s">
        <v>3655</v>
      </c>
      <c r="O12" s="991"/>
      <c r="P12" s="1207" t="s">
        <v>3717</v>
      </c>
      <c r="Q12" s="1207">
        <v>0</v>
      </c>
      <c r="R12" s="1207"/>
      <c r="S12" s="1028"/>
      <c r="T12" s="961"/>
    </row>
    <row r="13" spans="1:20" ht="102" x14ac:dyDescent="0.2">
      <c r="A13" s="1024">
        <f>IF(OR(C13="a",C13=""),"",COUNTIF(C$10:$G13,"da")+COUNTIF(C$10:$G13,"bs")+COUNTIF(C$10:$G13,"cph"))</f>
        <v>3</v>
      </c>
      <c r="B13" s="1198" t="s">
        <v>2386</v>
      </c>
      <c r="C13" s="988" t="s">
        <v>1450</v>
      </c>
      <c r="D13" s="990" t="s">
        <v>182</v>
      </c>
      <c r="E13" s="991" t="s">
        <v>29</v>
      </c>
      <c r="F13" s="989" t="s">
        <v>76</v>
      </c>
      <c r="G13" s="993">
        <v>26.24</v>
      </c>
      <c r="H13" s="993">
        <v>26.24</v>
      </c>
      <c r="I13" s="993">
        <v>0</v>
      </c>
      <c r="J13" s="1227" t="s">
        <v>764</v>
      </c>
      <c r="K13" s="1007">
        <v>2015</v>
      </c>
      <c r="L13" s="829" t="s">
        <v>2657</v>
      </c>
      <c r="M13" s="1017" t="s">
        <v>2511</v>
      </c>
      <c r="N13" s="991" t="s">
        <v>3655</v>
      </c>
      <c r="O13" s="991"/>
      <c r="P13" s="1207" t="s">
        <v>3718</v>
      </c>
      <c r="Q13" s="1207" t="s">
        <v>3719</v>
      </c>
      <c r="R13" s="1207"/>
      <c r="S13" s="1028"/>
      <c r="T13" s="961"/>
    </row>
    <row r="14" spans="1:20" ht="318.75" x14ac:dyDescent="0.2">
      <c r="A14" s="1024">
        <f>IF(OR(C14="a",C14=""),"",COUNTIF(C$10:$G14,"da")+COUNTIF(C$10:$G14,"bs")+COUNTIF(C$10:$G14,"cph"))</f>
        <v>4</v>
      </c>
      <c r="B14" s="1198" t="s">
        <v>2387</v>
      </c>
      <c r="C14" s="988" t="s">
        <v>1450</v>
      </c>
      <c r="D14" s="1017" t="s">
        <v>2388</v>
      </c>
      <c r="E14" s="991" t="s">
        <v>6</v>
      </c>
      <c r="F14" s="989" t="s">
        <v>76</v>
      </c>
      <c r="G14" s="993">
        <v>1.1000000000000001</v>
      </c>
      <c r="H14" s="993">
        <v>0</v>
      </c>
      <c r="I14" s="993">
        <v>1.1000000000000001</v>
      </c>
      <c r="J14" s="1227" t="s">
        <v>88</v>
      </c>
      <c r="K14" s="1007">
        <v>2018</v>
      </c>
      <c r="L14" s="829" t="s">
        <v>2657</v>
      </c>
      <c r="M14" s="1195" t="s">
        <v>2512</v>
      </c>
      <c r="N14" s="991" t="s">
        <v>3655</v>
      </c>
      <c r="O14" s="991"/>
      <c r="P14" s="1207" t="s">
        <v>3720</v>
      </c>
      <c r="Q14" s="1207" t="s">
        <v>3721</v>
      </c>
      <c r="R14" s="1207"/>
      <c r="S14" s="1028"/>
      <c r="T14" s="961"/>
    </row>
    <row r="15" spans="1:20" ht="51" x14ac:dyDescent="0.2">
      <c r="A15" s="1024">
        <f>IF(OR(C15="a",C15=""),"",COUNTIF(C$10:$G15,"da")+COUNTIF(C$10:$G15,"bs")+COUNTIF(C$10:$G15,"cph"))</f>
        <v>5</v>
      </c>
      <c r="B15" s="1198" t="s">
        <v>1513</v>
      </c>
      <c r="C15" s="1194" t="s">
        <v>1450</v>
      </c>
      <c r="D15" s="1198" t="s">
        <v>401</v>
      </c>
      <c r="E15" s="1016" t="s">
        <v>17</v>
      </c>
      <c r="F15" s="1192" t="s">
        <v>76</v>
      </c>
      <c r="G15" s="992">
        <v>0.05</v>
      </c>
      <c r="H15" s="993">
        <v>0.05</v>
      </c>
      <c r="I15" s="994">
        <v>0</v>
      </c>
      <c r="J15" s="1227" t="s">
        <v>764</v>
      </c>
      <c r="K15" s="1007">
        <v>2021</v>
      </c>
      <c r="L15" s="829" t="s">
        <v>2657</v>
      </c>
      <c r="M15" s="1017" t="s">
        <v>2513</v>
      </c>
      <c r="N15" s="991" t="s">
        <v>3656</v>
      </c>
      <c r="O15" s="991"/>
      <c r="P15" s="1207" t="s">
        <v>3722</v>
      </c>
      <c r="Q15" s="1207" t="s">
        <v>3723</v>
      </c>
      <c r="R15" s="1207"/>
      <c r="S15" s="1028"/>
      <c r="T15" s="961">
        <v>0</v>
      </c>
    </row>
    <row r="16" spans="1:20" ht="38.25" x14ac:dyDescent="0.2">
      <c r="A16" s="1024"/>
      <c r="B16" s="1198"/>
      <c r="C16" s="1196" t="s">
        <v>1383</v>
      </c>
      <c r="D16" s="1197" t="s">
        <v>4038</v>
      </c>
      <c r="E16" s="1016"/>
      <c r="F16" s="1192"/>
      <c r="G16" s="992"/>
      <c r="H16" s="993"/>
      <c r="I16" s="993"/>
      <c r="J16" s="1227"/>
      <c r="K16" s="1007"/>
      <c r="L16" s="829"/>
      <c r="M16" s="1017"/>
      <c r="N16" s="991"/>
      <c r="O16" s="991"/>
      <c r="P16" s="1207"/>
      <c r="Q16" s="1207"/>
      <c r="R16" s="1207"/>
      <c r="S16" s="1028"/>
      <c r="T16" s="961"/>
    </row>
    <row r="17" spans="1:20" x14ac:dyDescent="0.2">
      <c r="A17" s="1024"/>
      <c r="B17" s="1198"/>
      <c r="C17" s="988" t="s">
        <v>1383</v>
      </c>
      <c r="D17" s="987" t="s">
        <v>3507</v>
      </c>
      <c r="E17" s="1016"/>
      <c r="F17" s="989"/>
      <c r="G17" s="993"/>
      <c r="H17" s="993"/>
      <c r="I17" s="993"/>
      <c r="J17" s="1227"/>
      <c r="K17" s="1007"/>
      <c r="L17" s="829"/>
      <c r="M17" s="1017"/>
      <c r="N17" s="991"/>
      <c r="O17" s="991"/>
      <c r="P17" s="1207"/>
      <c r="Q17" s="1207"/>
      <c r="R17" s="1207"/>
      <c r="S17" s="1028"/>
      <c r="T17" s="961"/>
    </row>
    <row r="18" spans="1:20" ht="165.75" x14ac:dyDescent="0.2">
      <c r="A18" s="1024">
        <f>IF(OR(C18="a",C18=""),"",COUNTIF(C$10:$G18,"da")+COUNTIF(C$10:$G18,"bs")+COUNTIF(C$10:$G18,"cph"))</f>
        <v>6</v>
      </c>
      <c r="B18" s="1198" t="s">
        <v>2685</v>
      </c>
      <c r="C18" s="988" t="s">
        <v>1351</v>
      </c>
      <c r="D18" s="1017" t="s">
        <v>3591</v>
      </c>
      <c r="E18" s="1016" t="s">
        <v>15</v>
      </c>
      <c r="F18" s="989" t="s">
        <v>79</v>
      </c>
      <c r="G18" s="993">
        <v>52.1</v>
      </c>
      <c r="H18" s="993">
        <v>0</v>
      </c>
      <c r="I18" s="993">
        <v>52.1</v>
      </c>
      <c r="J18" s="1227" t="s">
        <v>767</v>
      </c>
      <c r="K18" s="1007">
        <v>2025</v>
      </c>
      <c r="L18" s="829" t="s">
        <v>3543</v>
      </c>
      <c r="M18" s="1195" t="s">
        <v>3629</v>
      </c>
      <c r="N18" s="991" t="s">
        <v>3657</v>
      </c>
      <c r="O18" s="991"/>
      <c r="P18" s="1207" t="e">
        <v>#N/A</v>
      </c>
      <c r="Q18" s="1207" t="e">
        <v>#N/A</v>
      </c>
      <c r="R18" s="1207"/>
      <c r="S18" s="1028"/>
      <c r="T18" s="961">
        <v>0</v>
      </c>
    </row>
    <row r="19" spans="1:20" ht="140.25" x14ac:dyDescent="0.2">
      <c r="A19" s="1024">
        <f>IF(OR(C19="a",C19=""),"",COUNTIF(C$10:$G19,"da")+COUNTIF(C$10:$G19,"bs")+COUNTIF(C$10:$G19,"cph"))</f>
        <v>7</v>
      </c>
      <c r="B19" s="1198" t="s">
        <v>1386</v>
      </c>
      <c r="C19" s="1194" t="s">
        <v>1450</v>
      </c>
      <c r="D19" s="1017" t="s">
        <v>186</v>
      </c>
      <c r="E19" s="1016" t="s">
        <v>18</v>
      </c>
      <c r="F19" s="989" t="s">
        <v>79</v>
      </c>
      <c r="G19" s="993">
        <v>13.64</v>
      </c>
      <c r="H19" s="993"/>
      <c r="I19" s="993">
        <v>13.64</v>
      </c>
      <c r="J19" s="1227" t="s">
        <v>2496</v>
      </c>
      <c r="K19" s="1007">
        <v>2015</v>
      </c>
      <c r="L19" s="829" t="s">
        <v>2657</v>
      </c>
      <c r="M19" s="1017" t="s">
        <v>188</v>
      </c>
      <c r="N19" s="991" t="s">
        <v>3658</v>
      </c>
      <c r="O19" s="991"/>
      <c r="P19" s="1207" t="s">
        <v>3724</v>
      </c>
      <c r="Q19" s="1207" t="s">
        <v>3725</v>
      </c>
      <c r="R19" s="1207"/>
      <c r="S19" s="1028"/>
      <c r="T19" s="961">
        <v>0</v>
      </c>
    </row>
    <row r="20" spans="1:20" ht="25.5" x14ac:dyDescent="0.2">
      <c r="A20" s="1024">
        <f>IF(OR(C20="a",C20=""),"",COUNTIF(C$10:$G20,"da")+COUNTIF(C$10:$G20,"bs")+COUNTIF(C$10:$G20,"cph"))</f>
        <v>8</v>
      </c>
      <c r="B20" s="1198" t="s">
        <v>1387</v>
      </c>
      <c r="C20" s="1194" t="s">
        <v>1450</v>
      </c>
      <c r="D20" s="990" t="s">
        <v>189</v>
      </c>
      <c r="E20" s="1016" t="s">
        <v>23</v>
      </c>
      <c r="F20" s="989" t="s">
        <v>79</v>
      </c>
      <c r="G20" s="993">
        <v>1.45</v>
      </c>
      <c r="H20" s="993">
        <v>0</v>
      </c>
      <c r="I20" s="993">
        <v>1.45</v>
      </c>
      <c r="J20" s="1227" t="s">
        <v>49</v>
      </c>
      <c r="K20" s="1007">
        <v>2015</v>
      </c>
      <c r="L20" s="829" t="s">
        <v>2657</v>
      </c>
      <c r="M20" s="1017" t="s">
        <v>190</v>
      </c>
      <c r="N20" s="991">
        <v>0</v>
      </c>
      <c r="O20" s="991"/>
      <c r="P20" s="1207" t="s">
        <v>3717</v>
      </c>
      <c r="Q20" s="1207">
        <v>0</v>
      </c>
      <c r="R20" s="1207"/>
      <c r="S20" s="1028"/>
      <c r="T20" s="961">
        <v>0</v>
      </c>
    </row>
    <row r="21" spans="1:20" ht="51" x14ac:dyDescent="0.2">
      <c r="A21" s="1024"/>
      <c r="B21" s="1198" t="s">
        <v>1476</v>
      </c>
      <c r="C21" s="1194" t="s">
        <v>1450</v>
      </c>
      <c r="D21" s="1018" t="s">
        <v>304</v>
      </c>
      <c r="E21" s="1019" t="s">
        <v>23</v>
      </c>
      <c r="F21" s="1020" t="s">
        <v>79</v>
      </c>
      <c r="G21" s="993">
        <v>8.1999999999999993</v>
      </c>
      <c r="H21" s="993">
        <v>8.1999999999999993</v>
      </c>
      <c r="I21" s="994">
        <v>0</v>
      </c>
      <c r="J21" s="1227" t="s">
        <v>764</v>
      </c>
      <c r="K21" s="1007">
        <v>2021</v>
      </c>
      <c r="L21" s="829" t="s">
        <v>2657</v>
      </c>
      <c r="M21" s="1017" t="s">
        <v>305</v>
      </c>
      <c r="N21" s="991">
        <v>0</v>
      </c>
      <c r="O21" s="991"/>
      <c r="P21" s="1207" t="s">
        <v>3717</v>
      </c>
      <c r="Q21" s="1207">
        <v>0</v>
      </c>
      <c r="R21" s="1207"/>
      <c r="S21" s="1028"/>
      <c r="T21" s="961"/>
    </row>
    <row r="22" spans="1:20" x14ac:dyDescent="0.2">
      <c r="A22" s="1024"/>
      <c r="B22" s="1198"/>
      <c r="C22" s="988" t="s">
        <v>1383</v>
      </c>
      <c r="D22" s="987" t="s">
        <v>3508</v>
      </c>
      <c r="E22" s="991"/>
      <c r="F22" s="989"/>
      <c r="G22" s="993"/>
      <c r="H22" s="993"/>
      <c r="I22" s="993"/>
      <c r="J22" s="1227"/>
      <c r="K22" s="1007"/>
      <c r="L22" s="829"/>
      <c r="M22" s="1017"/>
      <c r="N22" s="991"/>
      <c r="O22" s="991"/>
      <c r="P22" s="1207"/>
      <c r="Q22" s="1207"/>
      <c r="R22" s="1207"/>
      <c r="S22" s="1028"/>
      <c r="T22" s="961">
        <v>0</v>
      </c>
    </row>
    <row r="23" spans="1:20" ht="76.5" x14ac:dyDescent="0.2">
      <c r="A23" s="1024">
        <f>IF(OR(C23="a",C23=""),"",COUNTIF(C$10:$G23,"da")+COUNTIF(C$10:$G23,"bs")+COUNTIF(C$10:$G23,"cph"))</f>
        <v>10</v>
      </c>
      <c r="B23" s="1198" t="s">
        <v>1451</v>
      </c>
      <c r="C23" s="1194" t="s">
        <v>1450</v>
      </c>
      <c r="D23" s="1017" t="s">
        <v>404</v>
      </c>
      <c r="E23" s="1016" t="s">
        <v>23</v>
      </c>
      <c r="F23" s="1020" t="s">
        <v>82</v>
      </c>
      <c r="G23" s="996">
        <v>2.57</v>
      </c>
      <c r="H23" s="992">
        <v>2.57</v>
      </c>
      <c r="I23" s="997">
        <v>0</v>
      </c>
      <c r="J23" s="1227" t="s">
        <v>764</v>
      </c>
      <c r="K23" s="1007">
        <v>2021</v>
      </c>
      <c r="L23" s="829" t="s">
        <v>2657</v>
      </c>
      <c r="M23" s="1017" t="s">
        <v>2514</v>
      </c>
      <c r="N23" s="991" t="s">
        <v>3659</v>
      </c>
      <c r="O23" s="991"/>
      <c r="P23" s="1207" t="s">
        <v>3717</v>
      </c>
      <c r="Q23" s="1207">
        <v>0</v>
      </c>
      <c r="R23" s="1207"/>
      <c r="S23" s="1028"/>
      <c r="T23" s="961">
        <v>0</v>
      </c>
    </row>
    <row r="24" spans="1:20" ht="165.75" x14ac:dyDescent="0.2">
      <c r="A24" s="1024"/>
      <c r="B24" s="1208" t="s">
        <v>1466</v>
      </c>
      <c r="C24" s="1194" t="s">
        <v>1450</v>
      </c>
      <c r="D24" s="1198" t="s">
        <v>403</v>
      </c>
      <c r="E24" s="1016" t="s">
        <v>25</v>
      </c>
      <c r="F24" s="1020" t="s">
        <v>82</v>
      </c>
      <c r="G24" s="993">
        <v>2.34</v>
      </c>
      <c r="H24" s="993">
        <v>2.34</v>
      </c>
      <c r="I24" s="994">
        <v>0</v>
      </c>
      <c r="J24" s="1227" t="s">
        <v>143</v>
      </c>
      <c r="K24" s="1007">
        <v>2021</v>
      </c>
      <c r="L24" s="829" t="s">
        <v>2657</v>
      </c>
      <c r="M24" s="1017" t="s">
        <v>3630</v>
      </c>
      <c r="N24" s="991" t="s">
        <v>3660</v>
      </c>
      <c r="O24" s="991"/>
      <c r="P24" s="1207" t="s">
        <v>3726</v>
      </c>
      <c r="Q24" s="1207" t="s">
        <v>3727</v>
      </c>
      <c r="R24" s="1207"/>
      <c r="S24" s="1028"/>
      <c r="T24" s="961"/>
    </row>
    <row r="25" spans="1:20" x14ac:dyDescent="0.2">
      <c r="A25" s="1024"/>
      <c r="B25" s="1208"/>
      <c r="C25" s="1194" t="s">
        <v>1383</v>
      </c>
      <c r="D25" s="1197" t="s">
        <v>3509</v>
      </c>
      <c r="E25" s="1016"/>
      <c r="F25" s="1020"/>
      <c r="G25" s="993"/>
      <c r="H25" s="993"/>
      <c r="I25" s="993"/>
      <c r="J25" s="1227"/>
      <c r="K25" s="1007"/>
      <c r="L25" s="829"/>
      <c r="M25" s="1017"/>
      <c r="N25" s="991"/>
      <c r="O25" s="991"/>
      <c r="P25" s="1207"/>
      <c r="Q25" s="1207"/>
      <c r="R25" s="1207"/>
      <c r="S25" s="1028"/>
      <c r="T25" s="959"/>
    </row>
    <row r="26" spans="1:20" ht="382.5" x14ac:dyDescent="0.2">
      <c r="A26" s="1024"/>
      <c r="B26" s="1198" t="s">
        <v>1485</v>
      </c>
      <c r="C26" s="1194" t="s">
        <v>1450</v>
      </c>
      <c r="D26" s="995" t="s">
        <v>772</v>
      </c>
      <c r="E26" s="991" t="s">
        <v>223</v>
      </c>
      <c r="F26" s="989" t="s">
        <v>99</v>
      </c>
      <c r="G26" s="989">
        <v>59.35</v>
      </c>
      <c r="H26" s="993"/>
      <c r="I26" s="993">
        <v>59.35</v>
      </c>
      <c r="J26" s="1227" t="s">
        <v>773</v>
      </c>
      <c r="K26" s="1007">
        <v>2022</v>
      </c>
      <c r="L26" s="829" t="s">
        <v>2657</v>
      </c>
      <c r="M26" s="1195" t="s">
        <v>1426</v>
      </c>
      <c r="N26" s="1016"/>
      <c r="O26" s="1016"/>
      <c r="P26" s="1207" t="s">
        <v>3728</v>
      </c>
      <c r="Q26" s="1207" t="s">
        <v>3729</v>
      </c>
      <c r="R26" s="1207"/>
      <c r="S26" s="1028"/>
      <c r="T26" s="959"/>
    </row>
    <row r="27" spans="1:20" ht="25.5" x14ac:dyDescent="0.2">
      <c r="A27" s="1024"/>
      <c r="B27" s="1198"/>
      <c r="C27" s="1189">
        <v>2</v>
      </c>
      <c r="D27" s="1190" t="s">
        <v>2389</v>
      </c>
      <c r="E27" s="1016"/>
      <c r="F27" s="1016"/>
      <c r="G27" s="1199"/>
      <c r="H27" s="1199"/>
      <c r="I27" s="1199"/>
      <c r="J27" s="1312"/>
      <c r="K27" s="1008"/>
      <c r="L27" s="829"/>
      <c r="M27" s="1200"/>
      <c r="N27" s="1201"/>
      <c r="O27" s="1201"/>
      <c r="P27" s="1207"/>
      <c r="Q27" s="1207"/>
      <c r="R27" s="1207"/>
      <c r="S27" s="1028"/>
      <c r="T27" s="961"/>
    </row>
    <row r="28" spans="1:20" ht="25.5" x14ac:dyDescent="0.2">
      <c r="A28" s="1024"/>
      <c r="B28" s="1198"/>
      <c r="C28" s="1189" t="s">
        <v>71</v>
      </c>
      <c r="D28" s="1190" t="s">
        <v>1258</v>
      </c>
      <c r="E28" s="1016"/>
      <c r="F28" s="1016"/>
      <c r="G28" s="1199"/>
      <c r="H28" s="1199"/>
      <c r="I28" s="1199"/>
      <c r="J28" s="1312"/>
      <c r="K28" s="1008"/>
      <c r="L28" s="829"/>
      <c r="M28" s="1200"/>
      <c r="N28" s="1201"/>
      <c r="O28" s="1201"/>
      <c r="P28" s="1207"/>
      <c r="Q28" s="1207"/>
      <c r="R28" s="1207"/>
      <c r="S28" s="1028"/>
      <c r="T28" s="961"/>
    </row>
    <row r="29" spans="1:20" x14ac:dyDescent="0.2">
      <c r="A29" s="1024"/>
      <c r="B29" s="1198"/>
      <c r="C29" s="1194" t="s">
        <v>1383</v>
      </c>
      <c r="D29" s="1197" t="s">
        <v>3510</v>
      </c>
      <c r="E29" s="1016"/>
      <c r="F29" s="989"/>
      <c r="G29" s="993"/>
      <c r="H29" s="993"/>
      <c r="I29" s="993"/>
      <c r="J29" s="1227"/>
      <c r="K29" s="1007"/>
      <c r="L29" s="829"/>
      <c r="M29" s="1017"/>
      <c r="N29" s="991"/>
      <c r="O29" s="991"/>
      <c r="P29" s="1207"/>
      <c r="Q29" s="1207"/>
      <c r="R29" s="1207"/>
      <c r="S29" s="1028"/>
      <c r="T29" s="961"/>
    </row>
    <row r="30" spans="1:20" x14ac:dyDescent="0.2">
      <c r="A30" s="1024"/>
      <c r="B30" s="1208"/>
      <c r="C30" s="1194" t="s">
        <v>1383</v>
      </c>
      <c r="D30" s="987" t="s">
        <v>3511</v>
      </c>
      <c r="E30" s="1019"/>
      <c r="F30" s="1020"/>
      <c r="G30" s="989"/>
      <c r="H30" s="993"/>
      <c r="I30" s="993"/>
      <c r="J30" s="1227"/>
      <c r="K30" s="1007"/>
      <c r="L30" s="829"/>
      <c r="M30" s="1017"/>
      <c r="N30" s="991"/>
      <c r="O30" s="991"/>
      <c r="P30" s="1207"/>
      <c r="Q30" s="1207"/>
      <c r="R30" s="1207"/>
      <c r="S30" s="1028"/>
      <c r="T30" s="961">
        <v>128</v>
      </c>
    </row>
    <row r="31" spans="1:20" ht="102" x14ac:dyDescent="0.2">
      <c r="A31" s="1024">
        <f>IF(OR(C31="a",C31=""),"",COUNTIF(C$10:$G31,"da")+COUNTIF(C$10:$G31,"bs")+COUNTIF(C$10:$G31,"cph"))</f>
        <v>13</v>
      </c>
      <c r="B31" s="1198" t="s">
        <v>2686</v>
      </c>
      <c r="C31" s="988" t="s">
        <v>1450</v>
      </c>
      <c r="D31" s="990" t="s">
        <v>777</v>
      </c>
      <c r="E31" s="991" t="s">
        <v>29</v>
      </c>
      <c r="F31" s="1020" t="s">
        <v>105</v>
      </c>
      <c r="G31" s="993">
        <v>0.8</v>
      </c>
      <c r="H31" s="993">
        <v>0</v>
      </c>
      <c r="I31" s="993">
        <v>0.8</v>
      </c>
      <c r="J31" s="1227" t="s">
        <v>778</v>
      </c>
      <c r="K31" s="1007">
        <v>2015</v>
      </c>
      <c r="L31" s="829" t="s">
        <v>2657</v>
      </c>
      <c r="M31" s="1017" t="s">
        <v>3545</v>
      </c>
      <c r="N31" s="991" t="s">
        <v>3661</v>
      </c>
      <c r="O31" s="991"/>
      <c r="P31" s="1207" t="s">
        <v>3730</v>
      </c>
      <c r="Q31" s="1207" t="s">
        <v>3719</v>
      </c>
      <c r="R31" s="1207"/>
      <c r="S31" s="1028"/>
      <c r="T31" s="961">
        <v>0</v>
      </c>
    </row>
    <row r="32" spans="1:20" ht="51" x14ac:dyDescent="0.2">
      <c r="A32" s="1024">
        <f>IF(OR(C32="a",C32=""),"",COUNTIF(C$10:$G32,"da")+COUNTIF(C$10:$G32,"bs")+COUNTIF(C$10:$G32,"cph"))</f>
        <v>14</v>
      </c>
      <c r="B32" s="1208" t="s">
        <v>1514</v>
      </c>
      <c r="C32" s="1194" t="s">
        <v>1450</v>
      </c>
      <c r="D32" s="990" t="s">
        <v>779</v>
      </c>
      <c r="E32" s="1019" t="s">
        <v>17</v>
      </c>
      <c r="F32" s="1020" t="s">
        <v>105</v>
      </c>
      <c r="G32" s="989">
        <v>0.2</v>
      </c>
      <c r="H32" s="993">
        <v>0.2</v>
      </c>
      <c r="I32" s="994">
        <v>0</v>
      </c>
      <c r="J32" s="1227" t="s">
        <v>764</v>
      </c>
      <c r="K32" s="1007">
        <v>2022</v>
      </c>
      <c r="L32" s="829" t="s">
        <v>2657</v>
      </c>
      <c r="M32" s="1011" t="s">
        <v>2515</v>
      </c>
      <c r="N32" s="991" t="s">
        <v>3661</v>
      </c>
      <c r="O32" s="991"/>
      <c r="P32" s="1207" t="s">
        <v>3731</v>
      </c>
      <c r="Q32" s="1207" t="s">
        <v>3723</v>
      </c>
      <c r="R32" s="1207"/>
      <c r="S32" s="1028"/>
      <c r="T32" s="961">
        <v>0</v>
      </c>
    </row>
    <row r="33" spans="1:73" s="830" customFormat="1" ht="51" x14ac:dyDescent="0.2">
      <c r="A33" s="1024">
        <f>IF(OR(C33="a",C33=""),"",COUNTIF(C$10:$G33,"da")+COUNTIF(C$10:$G33,"bs")+COUNTIF(C$10:$G33,"cph"))</f>
        <v>15</v>
      </c>
      <c r="B33" s="1208" t="s">
        <v>1515</v>
      </c>
      <c r="C33" s="1194" t="s">
        <v>1450</v>
      </c>
      <c r="D33" s="990" t="s">
        <v>780</v>
      </c>
      <c r="E33" s="1019" t="s">
        <v>33</v>
      </c>
      <c r="F33" s="1020" t="s">
        <v>105</v>
      </c>
      <c r="G33" s="989">
        <v>0.03</v>
      </c>
      <c r="H33" s="993">
        <v>0.03</v>
      </c>
      <c r="I33" s="994">
        <v>0</v>
      </c>
      <c r="J33" s="1227" t="s">
        <v>764</v>
      </c>
      <c r="K33" s="1009">
        <v>2022</v>
      </c>
      <c r="L33" s="829" t="s">
        <v>2657</v>
      </c>
      <c r="M33" s="1012" t="s">
        <v>2516</v>
      </c>
      <c r="N33" s="991" t="s">
        <v>3661</v>
      </c>
      <c r="O33" s="991"/>
      <c r="P33" s="1207" t="s">
        <v>84</v>
      </c>
      <c r="Q33" s="1207" t="s">
        <v>3732</v>
      </c>
      <c r="R33" s="1207"/>
      <c r="S33" s="1028"/>
      <c r="T33" s="962">
        <v>0</v>
      </c>
      <c r="U33" s="746"/>
      <c r="V33" s="746"/>
      <c r="W33" s="746"/>
      <c r="X33" s="746"/>
      <c r="Y33" s="746"/>
      <c r="Z33" s="746"/>
      <c r="AA33" s="746"/>
      <c r="AB33" s="746"/>
      <c r="AC33" s="746"/>
      <c r="AD33" s="746"/>
      <c r="AE33" s="746"/>
      <c r="AF33" s="746"/>
      <c r="AG33" s="746"/>
      <c r="AH33" s="746"/>
      <c r="AI33" s="746"/>
      <c r="AJ33" s="746"/>
      <c r="AK33" s="746"/>
      <c r="AL33" s="746"/>
      <c r="AM33" s="746"/>
      <c r="AN33" s="746"/>
      <c r="AO33" s="746"/>
      <c r="AP33" s="746"/>
      <c r="AQ33" s="746"/>
      <c r="AR33" s="746"/>
      <c r="AS33" s="746"/>
      <c r="AT33" s="746"/>
      <c r="AU33" s="746"/>
      <c r="AV33" s="746"/>
      <c r="AW33" s="746"/>
      <c r="AX33" s="746"/>
      <c r="AY33" s="746"/>
      <c r="AZ33" s="746"/>
      <c r="BA33" s="746"/>
      <c r="BB33" s="746"/>
      <c r="BC33" s="746"/>
      <c r="BD33" s="746"/>
      <c r="BE33" s="746"/>
      <c r="BF33" s="746"/>
      <c r="BG33" s="746"/>
      <c r="BH33" s="746"/>
      <c r="BI33" s="746"/>
      <c r="BJ33" s="746"/>
      <c r="BK33" s="746"/>
      <c r="BL33" s="746"/>
      <c r="BM33" s="746"/>
      <c r="BN33" s="746"/>
      <c r="BO33" s="746"/>
      <c r="BP33" s="746"/>
      <c r="BQ33" s="746"/>
      <c r="BR33" s="746"/>
      <c r="BS33" s="746"/>
      <c r="BT33" s="746"/>
      <c r="BU33" s="746"/>
    </row>
    <row r="34" spans="1:73" ht="51" x14ac:dyDescent="0.2">
      <c r="A34" s="1024">
        <f>IF(OR(C34="a",C34=""),"",COUNTIF(C$10:$G34,"da")+COUNTIF(C$10:$G34,"bs")+COUNTIF(C$10:$G34,"cph"))</f>
        <v>16</v>
      </c>
      <c r="B34" s="1208" t="s">
        <v>1516</v>
      </c>
      <c r="C34" s="1194" t="s">
        <v>1450</v>
      </c>
      <c r="D34" s="990" t="s">
        <v>781</v>
      </c>
      <c r="E34" s="1019" t="s">
        <v>8</v>
      </c>
      <c r="F34" s="1020" t="s">
        <v>105</v>
      </c>
      <c r="G34" s="989">
        <v>0.04</v>
      </c>
      <c r="H34" s="993">
        <v>0.04</v>
      </c>
      <c r="I34" s="994">
        <v>0</v>
      </c>
      <c r="J34" s="1227" t="s">
        <v>764</v>
      </c>
      <c r="K34" s="1009">
        <v>2022</v>
      </c>
      <c r="L34" s="829" t="s">
        <v>2657</v>
      </c>
      <c r="M34" s="1012" t="s">
        <v>2516</v>
      </c>
      <c r="N34" s="991" t="s">
        <v>3661</v>
      </c>
      <c r="O34" s="991"/>
      <c r="P34" s="1207" t="s">
        <v>3733</v>
      </c>
      <c r="Q34" s="1207" t="s">
        <v>3734</v>
      </c>
      <c r="R34" s="1207"/>
      <c r="S34" s="1028"/>
      <c r="T34" s="961">
        <v>0</v>
      </c>
    </row>
    <row r="35" spans="1:73" ht="51" x14ac:dyDescent="0.2">
      <c r="A35" s="1024"/>
      <c r="B35" s="1208" t="s">
        <v>1517</v>
      </c>
      <c r="C35" s="1194" t="s">
        <v>1450</v>
      </c>
      <c r="D35" s="990" t="s">
        <v>782</v>
      </c>
      <c r="E35" s="1019" t="s">
        <v>7</v>
      </c>
      <c r="F35" s="1020" t="s">
        <v>105</v>
      </c>
      <c r="G35" s="989">
        <v>0.04</v>
      </c>
      <c r="H35" s="993">
        <v>0.04</v>
      </c>
      <c r="I35" s="994">
        <v>0</v>
      </c>
      <c r="J35" s="1227" t="s">
        <v>764</v>
      </c>
      <c r="K35" s="1009">
        <v>2022</v>
      </c>
      <c r="L35" s="829" t="s">
        <v>2657</v>
      </c>
      <c r="M35" s="1012" t="s">
        <v>2516</v>
      </c>
      <c r="N35" s="991" t="s">
        <v>3661</v>
      </c>
      <c r="O35" s="991"/>
      <c r="P35" s="1207" t="s">
        <v>3735</v>
      </c>
      <c r="Q35" s="1207" t="s">
        <v>3736</v>
      </c>
      <c r="R35" s="1207"/>
      <c r="S35" s="1028"/>
      <c r="T35" s="962"/>
    </row>
    <row r="36" spans="1:73" ht="25.5" x14ac:dyDescent="0.2">
      <c r="A36" s="1024"/>
      <c r="B36" s="1208"/>
      <c r="C36" s="1194" t="s">
        <v>1383</v>
      </c>
      <c r="D36" s="987" t="s">
        <v>3512</v>
      </c>
      <c r="E36" s="1019"/>
      <c r="F36" s="1020"/>
      <c r="G36" s="993"/>
      <c r="H36" s="993"/>
      <c r="I36" s="993"/>
      <c r="J36" s="1227"/>
      <c r="K36" s="1007"/>
      <c r="L36" s="829"/>
      <c r="M36" s="1017"/>
      <c r="N36" s="991"/>
      <c r="O36" s="991"/>
      <c r="P36" s="1207"/>
      <c r="Q36" s="1207"/>
      <c r="R36" s="1207"/>
      <c r="S36" s="1028"/>
      <c r="T36" s="961">
        <v>1</v>
      </c>
    </row>
    <row r="37" spans="1:73" ht="153" x14ac:dyDescent="0.2">
      <c r="A37" s="1024">
        <f>IF(OR(C37="a",C37=""),"",COUNTIF(C$10:$G37,"da")+COUNTIF(C$10:$G37,"bs")+COUNTIF(C$10:$G37,"cph"))</f>
        <v>18</v>
      </c>
      <c r="B37" s="1208" t="s">
        <v>1556</v>
      </c>
      <c r="C37" s="988" t="s">
        <v>1450</v>
      </c>
      <c r="D37" s="990" t="s">
        <v>1563</v>
      </c>
      <c r="E37" s="1019" t="s">
        <v>34</v>
      </c>
      <c r="F37" s="1020" t="s">
        <v>107</v>
      </c>
      <c r="G37" s="993">
        <v>1.36</v>
      </c>
      <c r="H37" s="1004">
        <v>0</v>
      </c>
      <c r="I37" s="993">
        <v>1.36</v>
      </c>
      <c r="J37" s="1313" t="s">
        <v>52</v>
      </c>
      <c r="K37" s="1007">
        <v>2024</v>
      </c>
      <c r="L37" s="829" t="s">
        <v>2657</v>
      </c>
      <c r="M37" s="1195" t="s">
        <v>1567</v>
      </c>
      <c r="N37" s="991" t="s">
        <v>3660</v>
      </c>
      <c r="O37" s="991"/>
      <c r="P37" s="1207" t="s">
        <v>3737</v>
      </c>
      <c r="Q37" s="1207" t="s">
        <v>3738</v>
      </c>
      <c r="R37" s="1207"/>
      <c r="S37" s="1028"/>
      <c r="T37" s="962">
        <v>0</v>
      </c>
    </row>
    <row r="38" spans="1:73" ht="114.75" x14ac:dyDescent="0.2">
      <c r="A38" s="1024">
        <f>IF(OR(C38="a",C38=""),"",COUNTIF(C$10:$G38,"da")+COUNTIF(C$10:$G38,"bs")+COUNTIF(C$10:$G38,"cph"))</f>
        <v>19</v>
      </c>
      <c r="B38" s="1198" t="s">
        <v>1486</v>
      </c>
      <c r="C38" s="1194" t="s">
        <v>1450</v>
      </c>
      <c r="D38" s="1018" t="s">
        <v>642</v>
      </c>
      <c r="E38" s="1019" t="s">
        <v>18</v>
      </c>
      <c r="F38" s="1020" t="s">
        <v>107</v>
      </c>
      <c r="G38" s="993">
        <v>1.18</v>
      </c>
      <c r="H38" s="993">
        <v>1.18</v>
      </c>
      <c r="I38" s="994">
        <v>0</v>
      </c>
      <c r="J38" s="1227" t="s">
        <v>764</v>
      </c>
      <c r="K38" s="1007">
        <v>2022</v>
      </c>
      <c r="L38" s="829" t="s">
        <v>2657</v>
      </c>
      <c r="M38" s="1195" t="s">
        <v>643</v>
      </c>
      <c r="N38" s="991" t="s">
        <v>3660</v>
      </c>
      <c r="O38" s="991"/>
      <c r="P38" s="1207" t="s">
        <v>3739</v>
      </c>
      <c r="Q38" s="1207" t="s">
        <v>3740</v>
      </c>
      <c r="R38" s="1207"/>
      <c r="S38" s="1028"/>
      <c r="T38" s="961">
        <v>145</v>
      </c>
    </row>
    <row r="39" spans="1:73" ht="51" x14ac:dyDescent="0.2">
      <c r="A39" s="1024">
        <f>IF(OR(C39="a",C39=""),"",COUNTIF(C$10:$G39,"da")+COUNTIF(C$10:$G39,"bs")+COUNTIF(C$10:$G39,"cph"))</f>
        <v>20</v>
      </c>
      <c r="B39" s="1198" t="s">
        <v>2390</v>
      </c>
      <c r="C39" s="988" t="s">
        <v>1450</v>
      </c>
      <c r="D39" s="1017" t="s">
        <v>202</v>
      </c>
      <c r="E39" s="1016" t="s">
        <v>13</v>
      </c>
      <c r="F39" s="989" t="s">
        <v>107</v>
      </c>
      <c r="G39" s="993">
        <v>1.33</v>
      </c>
      <c r="H39" s="993">
        <v>1.33</v>
      </c>
      <c r="I39" s="993">
        <v>0</v>
      </c>
      <c r="J39" s="1227" t="s">
        <v>764</v>
      </c>
      <c r="K39" s="1007">
        <v>2015</v>
      </c>
      <c r="L39" s="829" t="s">
        <v>2657</v>
      </c>
      <c r="M39" s="1017" t="s">
        <v>2517</v>
      </c>
      <c r="N39" s="991" t="s">
        <v>3662</v>
      </c>
      <c r="O39" s="991"/>
      <c r="P39" s="1207" t="s">
        <v>3739</v>
      </c>
      <c r="Q39" s="1207" t="s">
        <v>3741</v>
      </c>
      <c r="R39" s="1207"/>
      <c r="S39" s="1028"/>
      <c r="T39" s="961" t="s">
        <v>2628</v>
      </c>
    </row>
    <row r="40" spans="1:73" ht="191.25" x14ac:dyDescent="0.2">
      <c r="A40" s="1024">
        <f>IF(OR(C40="a",C40=""),"",COUNTIF(C$10:$G40,"da")+COUNTIF(C$10:$G40,"bs")+COUNTIF(C$10:$G40,"cph"))</f>
        <v>21</v>
      </c>
      <c r="B40" s="1198" t="s">
        <v>1371</v>
      </c>
      <c r="C40" s="1194" t="s">
        <v>1450</v>
      </c>
      <c r="D40" s="990" t="s">
        <v>306</v>
      </c>
      <c r="E40" s="991" t="s">
        <v>7</v>
      </c>
      <c r="F40" s="989" t="s">
        <v>107</v>
      </c>
      <c r="G40" s="993">
        <v>0.24</v>
      </c>
      <c r="H40" s="993">
        <v>0</v>
      </c>
      <c r="I40" s="993">
        <v>0.24</v>
      </c>
      <c r="J40" s="1227" t="s">
        <v>785</v>
      </c>
      <c r="K40" s="1007">
        <v>2017</v>
      </c>
      <c r="L40" s="829" t="s">
        <v>2657</v>
      </c>
      <c r="M40" s="1195" t="s">
        <v>2518</v>
      </c>
      <c r="N40" s="991" t="s">
        <v>3660</v>
      </c>
      <c r="O40" s="991"/>
      <c r="P40" s="1207" t="s">
        <v>3739</v>
      </c>
      <c r="Q40" s="1207" t="s">
        <v>3736</v>
      </c>
      <c r="R40" s="1207"/>
      <c r="S40" s="1028"/>
      <c r="T40" s="961">
        <v>128</v>
      </c>
    </row>
    <row r="41" spans="1:73" ht="76.5" x14ac:dyDescent="0.2">
      <c r="A41" s="1024">
        <f>IF(OR(C41="a",C41=""),"",COUNTIF(C$10:$G41,"da")+COUNTIF(C$10:$G41,"bs")+COUNTIF(C$10:$G41,"cph"))</f>
        <v>22</v>
      </c>
      <c r="B41" s="1198" t="s">
        <v>2391</v>
      </c>
      <c r="C41" s="988" t="s">
        <v>1450</v>
      </c>
      <c r="D41" s="1017" t="s">
        <v>786</v>
      </c>
      <c r="E41" s="1016" t="s">
        <v>8</v>
      </c>
      <c r="F41" s="989" t="s">
        <v>107</v>
      </c>
      <c r="G41" s="993">
        <v>1.45</v>
      </c>
      <c r="H41" s="993">
        <v>1.45</v>
      </c>
      <c r="I41" s="994">
        <v>0</v>
      </c>
      <c r="J41" s="1227" t="s">
        <v>764</v>
      </c>
      <c r="K41" s="1007">
        <v>2015</v>
      </c>
      <c r="L41" s="829" t="s">
        <v>2657</v>
      </c>
      <c r="M41" s="1195" t="s">
        <v>2519</v>
      </c>
      <c r="N41" s="991" t="s">
        <v>3660</v>
      </c>
      <c r="O41" s="991"/>
      <c r="P41" s="1207" t="s">
        <v>3742</v>
      </c>
      <c r="Q41" s="1207" t="s">
        <v>3734</v>
      </c>
      <c r="R41" s="1207"/>
      <c r="S41" s="1028"/>
      <c r="T41" s="961">
        <v>21</v>
      </c>
    </row>
    <row r="42" spans="1:73" ht="255" x14ac:dyDescent="0.2">
      <c r="A42" s="1024">
        <f>IF(OR(C42="a",C42=""),"",COUNTIF(C$10:$G42,"da")+COUNTIF(C$10:$G42,"bs")+COUNTIF(C$10:$G42,"cph"))</f>
        <v>23</v>
      </c>
      <c r="B42" s="1198" t="s">
        <v>1355</v>
      </c>
      <c r="C42" s="1194" t="s">
        <v>1450</v>
      </c>
      <c r="D42" s="1017" t="s">
        <v>1357</v>
      </c>
      <c r="E42" s="1016" t="s">
        <v>10</v>
      </c>
      <c r="F42" s="989" t="s">
        <v>107</v>
      </c>
      <c r="G42" s="993">
        <v>1.51</v>
      </c>
      <c r="H42" s="993">
        <v>0</v>
      </c>
      <c r="I42" s="993">
        <v>1.51</v>
      </c>
      <c r="J42" s="1227" t="s">
        <v>787</v>
      </c>
      <c r="K42" s="1007">
        <v>2016</v>
      </c>
      <c r="L42" s="829" t="s">
        <v>2657</v>
      </c>
      <c r="M42" s="1195" t="s">
        <v>2520</v>
      </c>
      <c r="N42" s="991" t="s">
        <v>3660</v>
      </c>
      <c r="O42" s="991"/>
      <c r="P42" s="1207" t="s">
        <v>3739</v>
      </c>
      <c r="Q42" s="1207" t="s">
        <v>3743</v>
      </c>
      <c r="R42" s="1207"/>
      <c r="S42" s="1028"/>
      <c r="T42" s="962">
        <v>38</v>
      </c>
    </row>
    <row r="43" spans="1:73" ht="102" x14ac:dyDescent="0.2">
      <c r="A43" s="1024">
        <f>IF(OR(C43="a",C43=""),"",COUNTIF(C$10:$G43,"da")+COUNTIF(C$10:$G43,"bs")+COUNTIF(C$10:$G43,"cph"))</f>
        <v>24</v>
      </c>
      <c r="B43" s="1198" t="s">
        <v>1388</v>
      </c>
      <c r="C43" s="1194" t="s">
        <v>1450</v>
      </c>
      <c r="D43" s="990" t="s">
        <v>307</v>
      </c>
      <c r="E43" s="1209" t="s">
        <v>35</v>
      </c>
      <c r="F43" s="989" t="s">
        <v>107</v>
      </c>
      <c r="G43" s="993">
        <v>0.73</v>
      </c>
      <c r="H43" s="993">
        <v>0</v>
      </c>
      <c r="I43" s="993">
        <v>0.73</v>
      </c>
      <c r="J43" s="1227" t="s">
        <v>788</v>
      </c>
      <c r="K43" s="1007">
        <v>2017</v>
      </c>
      <c r="L43" s="829" t="s">
        <v>2657</v>
      </c>
      <c r="M43" s="1017" t="s">
        <v>2521</v>
      </c>
      <c r="N43" s="991" t="s">
        <v>3660</v>
      </c>
      <c r="O43" s="991"/>
      <c r="P43" s="1207" t="s">
        <v>3739</v>
      </c>
      <c r="Q43" s="1207" t="s">
        <v>3744</v>
      </c>
      <c r="R43" s="1207"/>
      <c r="S43" s="1028"/>
      <c r="T43" s="962">
        <v>183</v>
      </c>
    </row>
    <row r="44" spans="1:73" ht="216.75" x14ac:dyDescent="0.2">
      <c r="A44" s="1024">
        <f>IF(OR(C44="a",C44=""),"",COUNTIF(C$10:$G44,"da")+COUNTIF(C$10:$G44,"bs")+COUNTIF(C$10:$G44,"cph"))</f>
        <v>25</v>
      </c>
      <c r="B44" s="1198" t="s">
        <v>1358</v>
      </c>
      <c r="C44" s="1194" t="s">
        <v>1450</v>
      </c>
      <c r="D44" s="990" t="s">
        <v>207</v>
      </c>
      <c r="E44" s="1016" t="s">
        <v>25</v>
      </c>
      <c r="F44" s="989" t="s">
        <v>107</v>
      </c>
      <c r="G44" s="993">
        <v>1.34</v>
      </c>
      <c r="H44" s="993">
        <v>1.1599999999999999</v>
      </c>
      <c r="I44" s="993">
        <v>0.18000000000000016</v>
      </c>
      <c r="J44" s="1227" t="s">
        <v>790</v>
      </c>
      <c r="K44" s="1007">
        <v>2015</v>
      </c>
      <c r="L44" s="829" t="s">
        <v>2657</v>
      </c>
      <c r="M44" s="1017" t="s">
        <v>2522</v>
      </c>
      <c r="N44" s="991" t="s">
        <v>3660</v>
      </c>
      <c r="O44" s="991"/>
      <c r="P44" s="1207" t="s">
        <v>3739</v>
      </c>
      <c r="Q44" s="1207" t="s">
        <v>3727</v>
      </c>
      <c r="R44" s="1207"/>
      <c r="S44" s="1028"/>
      <c r="T44" s="961" t="s">
        <v>2629</v>
      </c>
    </row>
    <row r="45" spans="1:73" ht="127.5" x14ac:dyDescent="0.2">
      <c r="A45" s="1024">
        <f>IF(OR(C45="a",C45=""),"",COUNTIF(C$10:$G45,"da")+COUNTIF(C$10:$G45,"bs")+COUNTIF(C$10:$G45,"cph"))</f>
        <v>26</v>
      </c>
      <c r="B45" s="1198" t="s">
        <v>2392</v>
      </c>
      <c r="C45" s="988" t="s">
        <v>1450</v>
      </c>
      <c r="D45" s="990" t="s">
        <v>208</v>
      </c>
      <c r="E45" s="991" t="s">
        <v>29</v>
      </c>
      <c r="F45" s="989" t="s">
        <v>107</v>
      </c>
      <c r="G45" s="993">
        <v>1.58</v>
      </c>
      <c r="H45" s="993">
        <v>1.58</v>
      </c>
      <c r="I45" s="994">
        <v>0</v>
      </c>
      <c r="J45" s="1227" t="s">
        <v>764</v>
      </c>
      <c r="K45" s="1007">
        <v>2016</v>
      </c>
      <c r="L45" s="829" t="s">
        <v>2657</v>
      </c>
      <c r="M45" s="1017" t="s">
        <v>595</v>
      </c>
      <c r="N45" s="991" t="s">
        <v>3660</v>
      </c>
      <c r="O45" s="991"/>
      <c r="P45" s="1207" t="s">
        <v>3745</v>
      </c>
      <c r="Q45" s="1207" t="s">
        <v>3719</v>
      </c>
      <c r="R45" s="1207"/>
      <c r="S45" s="1028"/>
      <c r="T45" s="962" t="s">
        <v>2630</v>
      </c>
    </row>
    <row r="46" spans="1:73" ht="51" x14ac:dyDescent="0.2">
      <c r="A46" s="1024">
        <f>IF(OR(C46="a",C46=""),"",COUNTIF(C$10:$G46,"da")+COUNTIF(C$10:$G46,"bs")+COUNTIF(C$10:$G46,"cph"))</f>
        <v>27</v>
      </c>
      <c r="B46" s="1198" t="s">
        <v>1571</v>
      </c>
      <c r="C46" s="988" t="s">
        <v>1450</v>
      </c>
      <c r="D46" s="990" t="s">
        <v>209</v>
      </c>
      <c r="E46" s="1016" t="s">
        <v>33</v>
      </c>
      <c r="F46" s="989" t="s">
        <v>107</v>
      </c>
      <c r="G46" s="993">
        <v>1.1000000000000001</v>
      </c>
      <c r="H46" s="993">
        <v>1.1000000000000001</v>
      </c>
      <c r="I46" s="994">
        <v>0</v>
      </c>
      <c r="J46" s="1227" t="s">
        <v>764</v>
      </c>
      <c r="K46" s="1007">
        <v>2017</v>
      </c>
      <c r="L46" s="829" t="s">
        <v>2657</v>
      </c>
      <c r="M46" s="1017" t="s">
        <v>2523</v>
      </c>
      <c r="N46" s="991" t="s">
        <v>3660</v>
      </c>
      <c r="O46" s="991"/>
      <c r="P46" s="1207" t="s">
        <v>3739</v>
      </c>
      <c r="Q46" s="1207" t="s">
        <v>3732</v>
      </c>
      <c r="R46" s="1207"/>
      <c r="S46" s="1028"/>
      <c r="T46" s="961"/>
    </row>
    <row r="47" spans="1:73" ht="178.5" x14ac:dyDescent="0.2">
      <c r="A47" s="1024">
        <f>IF(OR(C47="a",C47=""),"",COUNTIF(C$10:$G47,"da")+COUNTIF(C$10:$G47,"bs")+COUNTIF(C$10:$G47,"cph"))</f>
        <v>28</v>
      </c>
      <c r="B47" s="1198" t="s">
        <v>1373</v>
      </c>
      <c r="C47" s="1194" t="s">
        <v>1450</v>
      </c>
      <c r="D47" s="990" t="s">
        <v>1382</v>
      </c>
      <c r="E47" s="1016" t="s">
        <v>15</v>
      </c>
      <c r="F47" s="989" t="s">
        <v>107</v>
      </c>
      <c r="G47" s="993">
        <v>1.34</v>
      </c>
      <c r="H47" s="993">
        <v>0</v>
      </c>
      <c r="I47" s="993">
        <v>1.34</v>
      </c>
      <c r="J47" s="1227" t="s">
        <v>2497</v>
      </c>
      <c r="K47" s="1007">
        <v>2015</v>
      </c>
      <c r="L47" s="829" t="s">
        <v>2657</v>
      </c>
      <c r="M47" s="1017" t="s">
        <v>2524</v>
      </c>
      <c r="N47" s="991" t="s">
        <v>3660</v>
      </c>
      <c r="O47" s="991"/>
      <c r="P47" s="1207" t="s">
        <v>3746</v>
      </c>
      <c r="Q47" s="1207" t="s">
        <v>3747</v>
      </c>
      <c r="R47" s="1207"/>
      <c r="S47" s="1028"/>
      <c r="T47" s="962" t="s">
        <v>2631</v>
      </c>
    </row>
    <row r="48" spans="1:73" ht="255" x14ac:dyDescent="0.2">
      <c r="A48" s="1024">
        <f>IF(OR(C48="a",C48=""),"",COUNTIF(C$10:$G48,"da")+COUNTIF(C$10:$G48,"bs")+COUNTIF(C$10:$G48,"cph"))</f>
        <v>29</v>
      </c>
      <c r="B48" s="1198" t="s">
        <v>2393</v>
      </c>
      <c r="C48" s="988" t="s">
        <v>1450</v>
      </c>
      <c r="D48" s="990" t="s">
        <v>211</v>
      </c>
      <c r="E48" s="1016" t="s">
        <v>13</v>
      </c>
      <c r="F48" s="989" t="s">
        <v>107</v>
      </c>
      <c r="G48" s="993">
        <v>0.86</v>
      </c>
      <c r="H48" s="993">
        <v>0</v>
      </c>
      <c r="I48" s="993">
        <v>0.86</v>
      </c>
      <c r="J48" s="1227" t="s">
        <v>788</v>
      </c>
      <c r="K48" s="1007">
        <v>2019</v>
      </c>
      <c r="L48" s="829" t="s">
        <v>2657</v>
      </c>
      <c r="M48" s="1195" t="s">
        <v>2525</v>
      </c>
      <c r="N48" s="991" t="s">
        <v>3660</v>
      </c>
      <c r="O48" s="991"/>
      <c r="P48" s="1207" t="s">
        <v>3739</v>
      </c>
      <c r="Q48" s="1207" t="s">
        <v>3748</v>
      </c>
      <c r="R48" s="1207"/>
      <c r="S48" s="1028"/>
      <c r="T48" s="962" t="s">
        <v>2632</v>
      </c>
    </row>
    <row r="49" spans="1:73" ht="204" x14ac:dyDescent="0.2">
      <c r="A49" s="1024">
        <f>IF(OR(C49="a",C49=""),"",COUNTIF(C$10:$G49,"da")+COUNTIF(C$10:$G49,"bs")+COUNTIF(C$10:$G49,"cph"))</f>
        <v>30</v>
      </c>
      <c r="B49" s="1198" t="s">
        <v>1374</v>
      </c>
      <c r="C49" s="1194" t="s">
        <v>1450</v>
      </c>
      <c r="D49" s="1017" t="s">
        <v>309</v>
      </c>
      <c r="E49" s="1016" t="s">
        <v>15</v>
      </c>
      <c r="F49" s="1020" t="s">
        <v>107</v>
      </c>
      <c r="G49" s="993">
        <v>0.81</v>
      </c>
      <c r="H49" s="993">
        <v>0</v>
      </c>
      <c r="I49" s="993">
        <v>0.81</v>
      </c>
      <c r="J49" s="1227" t="s">
        <v>793</v>
      </c>
      <c r="K49" s="1007">
        <v>2019</v>
      </c>
      <c r="L49" s="829" t="s">
        <v>2657</v>
      </c>
      <c r="M49" s="1195" t="s">
        <v>2526</v>
      </c>
      <c r="N49" s="991" t="s">
        <v>3660</v>
      </c>
      <c r="O49" s="991"/>
      <c r="P49" s="1207" t="s">
        <v>3739</v>
      </c>
      <c r="Q49" s="1207" t="s">
        <v>3747</v>
      </c>
      <c r="R49" s="1207"/>
      <c r="S49" s="1028"/>
      <c r="T49" s="961">
        <v>145</v>
      </c>
    </row>
    <row r="50" spans="1:73" ht="89.25" x14ac:dyDescent="0.2">
      <c r="A50" s="1024">
        <f>IF(OR(C50="a",C50=""),"",COUNTIF(C$10:$G50,"da")+COUNTIF(C$10:$G50,"bs")+COUNTIF(C$10:$G50,"cph"))</f>
        <v>31</v>
      </c>
      <c r="B50" s="1198" t="s">
        <v>2394</v>
      </c>
      <c r="C50" s="988" t="s">
        <v>1450</v>
      </c>
      <c r="D50" s="1200" t="s">
        <v>2395</v>
      </c>
      <c r="E50" s="1209" t="s">
        <v>28</v>
      </c>
      <c r="F50" s="989" t="s">
        <v>107</v>
      </c>
      <c r="G50" s="993">
        <v>1.3</v>
      </c>
      <c r="H50" s="993">
        <v>1.3</v>
      </c>
      <c r="I50" s="994">
        <v>0</v>
      </c>
      <c r="J50" s="1227" t="s">
        <v>79</v>
      </c>
      <c r="K50" s="1007">
        <v>2015</v>
      </c>
      <c r="L50" s="829" t="s">
        <v>2657</v>
      </c>
      <c r="M50" s="1017" t="s">
        <v>596</v>
      </c>
      <c r="N50" s="991" t="s">
        <v>3660</v>
      </c>
      <c r="O50" s="991"/>
      <c r="P50" s="1207" t="s">
        <v>3749</v>
      </c>
      <c r="Q50" s="1207" t="s">
        <v>3750</v>
      </c>
      <c r="R50" s="1207"/>
      <c r="S50" s="1028"/>
      <c r="T50" s="961" t="s">
        <v>2633</v>
      </c>
    </row>
    <row r="51" spans="1:73" ht="216.75" x14ac:dyDescent="0.2">
      <c r="A51" s="1024">
        <f>IF(OR(C51="a",C51=""),"",COUNTIF(C$10:$G51,"da")+COUNTIF(C$10:$G51,"bs")+COUNTIF(C$10:$G51,"cph"))</f>
        <v>32</v>
      </c>
      <c r="B51" s="1198" t="s">
        <v>2396</v>
      </c>
      <c r="C51" s="988" t="s">
        <v>1450</v>
      </c>
      <c r="D51" s="990" t="s">
        <v>213</v>
      </c>
      <c r="E51" s="1209" t="s">
        <v>35</v>
      </c>
      <c r="F51" s="989" t="s">
        <v>107</v>
      </c>
      <c r="G51" s="993">
        <v>0.51</v>
      </c>
      <c r="H51" s="993">
        <v>0</v>
      </c>
      <c r="I51" s="993">
        <v>0.51</v>
      </c>
      <c r="J51" s="1227" t="s">
        <v>792</v>
      </c>
      <c r="K51" s="1007">
        <v>2016</v>
      </c>
      <c r="L51" s="829" t="s">
        <v>2657</v>
      </c>
      <c r="M51" s="1195" t="s">
        <v>2527</v>
      </c>
      <c r="N51" s="991" t="s">
        <v>3660</v>
      </c>
      <c r="O51" s="991"/>
      <c r="P51" s="1207" t="s">
        <v>3751</v>
      </c>
      <c r="Q51" s="1207" t="s">
        <v>3752</v>
      </c>
      <c r="R51" s="1207"/>
      <c r="S51" s="1028"/>
      <c r="T51" s="961" t="s">
        <v>2634</v>
      </c>
    </row>
    <row r="52" spans="1:73" ht="267.75" x14ac:dyDescent="0.2">
      <c r="A52" s="1024">
        <f>IF(OR(C52="a",C52=""),"",COUNTIF(C$10:$G52,"da")+COUNTIF(C$10:$G52,"bs")+COUNTIF(C$10:$G52,"cph"))</f>
        <v>33</v>
      </c>
      <c r="B52" s="1198" t="s">
        <v>1391</v>
      </c>
      <c r="C52" s="1194" t="s">
        <v>1450</v>
      </c>
      <c r="D52" s="1025" t="s">
        <v>1392</v>
      </c>
      <c r="E52" s="1016" t="s">
        <v>34</v>
      </c>
      <c r="F52" s="989" t="s">
        <v>107</v>
      </c>
      <c r="G52" s="993">
        <v>1.01</v>
      </c>
      <c r="H52" s="993">
        <v>0</v>
      </c>
      <c r="I52" s="993">
        <v>1.01</v>
      </c>
      <c r="J52" s="1227" t="s">
        <v>770</v>
      </c>
      <c r="K52" s="1007">
        <v>2015</v>
      </c>
      <c r="L52" s="829" t="s">
        <v>2657</v>
      </c>
      <c r="M52" s="1195" t="s">
        <v>2528</v>
      </c>
      <c r="N52" s="991" t="s">
        <v>3660</v>
      </c>
      <c r="O52" s="991"/>
      <c r="P52" s="1207" t="s">
        <v>3753</v>
      </c>
      <c r="Q52" s="1207" t="s">
        <v>3738</v>
      </c>
      <c r="R52" s="1207"/>
      <c r="S52" s="1028"/>
      <c r="T52" s="961">
        <v>144</v>
      </c>
    </row>
    <row r="53" spans="1:73" ht="51" x14ac:dyDescent="0.2">
      <c r="A53" s="1024">
        <f>IF(OR(C53="a",C53=""),"",COUNTIF(C$10:$G53,"da")+COUNTIF(C$10:$G53,"bs")+COUNTIF(C$10:$G53,"cph"))</f>
        <v>34</v>
      </c>
      <c r="B53" s="1198" t="s">
        <v>2397</v>
      </c>
      <c r="C53" s="988" t="s">
        <v>1450</v>
      </c>
      <c r="D53" s="990" t="s">
        <v>214</v>
      </c>
      <c r="E53" s="1016" t="s">
        <v>19</v>
      </c>
      <c r="F53" s="989" t="s">
        <v>107</v>
      </c>
      <c r="G53" s="993">
        <v>1</v>
      </c>
      <c r="H53" s="993">
        <v>1</v>
      </c>
      <c r="I53" s="994">
        <v>0</v>
      </c>
      <c r="J53" s="1227" t="s">
        <v>764</v>
      </c>
      <c r="K53" s="1007">
        <v>2017</v>
      </c>
      <c r="L53" s="829" t="s">
        <v>2657</v>
      </c>
      <c r="M53" s="1195" t="s">
        <v>2529</v>
      </c>
      <c r="N53" s="991" t="s">
        <v>3660</v>
      </c>
      <c r="O53" s="991"/>
      <c r="P53" s="1207" t="s">
        <v>3739</v>
      </c>
      <c r="Q53" s="1207" t="s">
        <v>3754</v>
      </c>
      <c r="R53" s="1207"/>
      <c r="S53" s="1028"/>
      <c r="T53" s="961"/>
    </row>
    <row r="54" spans="1:73" ht="38.25" x14ac:dyDescent="0.2">
      <c r="A54" s="1024">
        <f>IF(OR(C54="a",C54=""),"",COUNTIF(C$10:$G54,"da")+COUNTIF(C$10:$G54,"bs")+COUNTIF(C$10:$G54,"cph"))</f>
        <v>35</v>
      </c>
      <c r="B54" s="1210" t="s">
        <v>3592</v>
      </c>
      <c r="C54" s="988" t="s">
        <v>1351</v>
      </c>
      <c r="D54" s="1021" t="s">
        <v>3593</v>
      </c>
      <c r="E54" s="1016" t="s">
        <v>19</v>
      </c>
      <c r="F54" s="989" t="s">
        <v>107</v>
      </c>
      <c r="G54" s="992">
        <v>0.76</v>
      </c>
      <c r="H54" s="992"/>
      <c r="I54" s="993"/>
      <c r="J54" s="1227"/>
      <c r="K54" s="1007">
        <v>2025</v>
      </c>
      <c r="L54" s="829" t="s">
        <v>3543</v>
      </c>
      <c r="M54" s="1017" t="s">
        <v>3631</v>
      </c>
      <c r="N54" s="991" t="s">
        <v>3660</v>
      </c>
      <c r="O54" s="991"/>
      <c r="P54" s="1207" t="e">
        <v>#N/A</v>
      </c>
      <c r="Q54" s="1207" t="e">
        <v>#N/A</v>
      </c>
      <c r="R54" s="1207"/>
      <c r="S54" s="1028"/>
      <c r="T54" s="962"/>
    </row>
    <row r="55" spans="1:73" ht="51" x14ac:dyDescent="0.2">
      <c r="A55" s="1024">
        <f>IF(OR(C55="a",C55=""),"",COUNTIF(C$10:$G55,"da")+COUNTIF(C$10:$G55,"bs")+COUNTIF(C$10:$G55,"cph"))</f>
        <v>36</v>
      </c>
      <c r="B55" s="1208" t="s">
        <v>2398</v>
      </c>
      <c r="C55" s="988" t="s">
        <v>1450</v>
      </c>
      <c r="D55" s="1018" t="s">
        <v>407</v>
      </c>
      <c r="E55" s="1016" t="s">
        <v>17</v>
      </c>
      <c r="F55" s="989" t="s">
        <v>107</v>
      </c>
      <c r="G55" s="993">
        <v>1.7</v>
      </c>
      <c r="H55" s="993">
        <v>1.7</v>
      </c>
      <c r="I55" s="994">
        <v>0</v>
      </c>
      <c r="J55" s="1227" t="s">
        <v>764</v>
      </c>
      <c r="K55" s="1007">
        <v>2020</v>
      </c>
      <c r="L55" s="829" t="s">
        <v>2657</v>
      </c>
      <c r="M55" s="1017" t="s">
        <v>2530</v>
      </c>
      <c r="N55" s="991" t="s">
        <v>3660</v>
      </c>
      <c r="O55" s="991"/>
      <c r="P55" s="1207" t="s">
        <v>3739</v>
      </c>
      <c r="Q55" s="1207" t="s">
        <v>3723</v>
      </c>
      <c r="R55" s="1207"/>
      <c r="S55" s="1028"/>
      <c r="T55" s="962"/>
    </row>
    <row r="56" spans="1:73" ht="114.75" x14ac:dyDescent="0.2">
      <c r="A56" s="1024">
        <f>IF(OR(C56="a",C56=""),"",COUNTIF(C$10:$G56,"da")+COUNTIF(C$10:$G56,"bs")+COUNTIF(C$10:$G56,"cph"))</f>
        <v>37</v>
      </c>
      <c r="B56" s="1208" t="s">
        <v>2399</v>
      </c>
      <c r="C56" s="988" t="s">
        <v>1450</v>
      </c>
      <c r="D56" s="1018" t="s">
        <v>2400</v>
      </c>
      <c r="E56" s="1016" t="s">
        <v>15</v>
      </c>
      <c r="F56" s="989" t="s">
        <v>107</v>
      </c>
      <c r="G56" s="993">
        <v>0.35</v>
      </c>
      <c r="H56" s="993">
        <v>0.35</v>
      </c>
      <c r="I56" s="994">
        <v>0</v>
      </c>
      <c r="J56" s="1227" t="s">
        <v>764</v>
      </c>
      <c r="K56" s="1007">
        <v>2020</v>
      </c>
      <c r="L56" s="829" t="s">
        <v>2657</v>
      </c>
      <c r="M56" s="1195" t="s">
        <v>2531</v>
      </c>
      <c r="N56" s="991" t="s">
        <v>3660</v>
      </c>
      <c r="O56" s="991"/>
      <c r="P56" s="1207" t="s">
        <v>3739</v>
      </c>
      <c r="Q56" s="1207" t="s">
        <v>3747</v>
      </c>
      <c r="R56" s="1207"/>
      <c r="S56" s="1028"/>
      <c r="T56" s="961"/>
    </row>
    <row r="57" spans="1:73" ht="51" x14ac:dyDescent="0.2">
      <c r="A57" s="1024">
        <f>IF(OR(C57="a",C57=""),"",COUNTIF(C$10:$G57,"da")+COUNTIF(C$10:$G57,"bs")+COUNTIF(C$10:$G57,"cph"))</f>
        <v>38</v>
      </c>
      <c r="B57" s="1208" t="s">
        <v>2401</v>
      </c>
      <c r="C57" s="988" t="s">
        <v>1450</v>
      </c>
      <c r="D57" s="1018" t="s">
        <v>2402</v>
      </c>
      <c r="E57" s="1016" t="s">
        <v>17</v>
      </c>
      <c r="F57" s="989" t="s">
        <v>107</v>
      </c>
      <c r="G57" s="993">
        <v>0.36</v>
      </c>
      <c r="H57" s="993">
        <v>0.36</v>
      </c>
      <c r="I57" s="994">
        <v>0</v>
      </c>
      <c r="J57" s="1227" t="s">
        <v>764</v>
      </c>
      <c r="K57" s="1007">
        <v>2020</v>
      </c>
      <c r="L57" s="829" t="s">
        <v>2657</v>
      </c>
      <c r="M57" s="1195" t="s">
        <v>2532</v>
      </c>
      <c r="N57" s="991" t="s">
        <v>3660</v>
      </c>
      <c r="O57" s="991"/>
      <c r="P57" s="1207" t="s">
        <v>3739</v>
      </c>
      <c r="Q57" s="1207" t="s">
        <v>3723</v>
      </c>
      <c r="R57" s="1207"/>
      <c r="S57" s="1028"/>
      <c r="T57" s="961">
        <v>21</v>
      </c>
    </row>
    <row r="58" spans="1:73" ht="63.75" x14ac:dyDescent="0.2">
      <c r="A58" s="1024">
        <f>IF(OR(C58="a",C58=""),"",COUNTIF(C$10:$G58,"da")+COUNTIF(C$10:$G58,"bs")+COUNTIF(C$10:$G58,"cph"))</f>
        <v>39</v>
      </c>
      <c r="B58" s="1198" t="s">
        <v>2403</v>
      </c>
      <c r="C58" s="988" t="s">
        <v>1450</v>
      </c>
      <c r="D58" s="1018" t="s">
        <v>217</v>
      </c>
      <c r="E58" s="1016" t="s">
        <v>18</v>
      </c>
      <c r="F58" s="989" t="s">
        <v>107</v>
      </c>
      <c r="G58" s="993">
        <v>1.03</v>
      </c>
      <c r="H58" s="993">
        <v>1.03</v>
      </c>
      <c r="I58" s="994">
        <v>0</v>
      </c>
      <c r="J58" s="1227" t="s">
        <v>764</v>
      </c>
      <c r="K58" s="1007">
        <v>2020</v>
      </c>
      <c r="L58" s="829" t="s">
        <v>2657</v>
      </c>
      <c r="M58" s="1017" t="s">
        <v>2533</v>
      </c>
      <c r="N58" s="991" t="s">
        <v>3660</v>
      </c>
      <c r="O58" s="991"/>
      <c r="P58" s="1207" t="s">
        <v>3739</v>
      </c>
      <c r="Q58" s="1207" t="s">
        <v>3755</v>
      </c>
      <c r="R58" s="1207"/>
      <c r="S58" s="1028"/>
      <c r="T58" s="962">
        <v>91</v>
      </c>
    </row>
    <row r="59" spans="1:73" ht="331.5" x14ac:dyDescent="0.2">
      <c r="A59" s="1024">
        <f>IF(OR(C59="a",C59=""),"",COUNTIF(C$10:$G59,"da")+COUNTIF(C$10:$G59,"bs")+COUNTIF(C$10:$G59,"cph"))</f>
        <v>40</v>
      </c>
      <c r="B59" s="1198" t="s">
        <v>1572</v>
      </c>
      <c r="C59" s="988" t="s">
        <v>1450</v>
      </c>
      <c r="D59" s="990" t="s">
        <v>797</v>
      </c>
      <c r="E59" s="1016" t="s">
        <v>33</v>
      </c>
      <c r="F59" s="989" t="s">
        <v>107</v>
      </c>
      <c r="G59" s="993">
        <v>0.55000000000000004</v>
      </c>
      <c r="H59" s="993">
        <v>0</v>
      </c>
      <c r="I59" s="993">
        <v>0.55000000000000004</v>
      </c>
      <c r="J59" s="1227" t="s">
        <v>798</v>
      </c>
      <c r="K59" s="1007">
        <v>2018</v>
      </c>
      <c r="L59" s="829" t="s">
        <v>2657</v>
      </c>
      <c r="M59" s="1017" t="s">
        <v>2534</v>
      </c>
      <c r="N59" s="991" t="s">
        <v>3660</v>
      </c>
      <c r="O59" s="991"/>
      <c r="P59" s="1207" t="s">
        <v>3756</v>
      </c>
      <c r="Q59" s="1207" t="s">
        <v>3732</v>
      </c>
      <c r="R59" s="1207"/>
      <c r="S59" s="1028"/>
      <c r="T59" s="962">
        <v>91</v>
      </c>
    </row>
    <row r="60" spans="1:73" ht="191.25" x14ac:dyDescent="0.2">
      <c r="A60" s="1024">
        <f>IF(OR(C60="a",C60=""),"",COUNTIF(C$10:$G60,"da")+COUNTIF(C$10:$G60,"bs")+COUNTIF(C$10:$G60,"cph"))</f>
        <v>41</v>
      </c>
      <c r="B60" s="1198" t="s">
        <v>1372</v>
      </c>
      <c r="C60" s="1194" t="s">
        <v>1450</v>
      </c>
      <c r="D60" s="990" t="s">
        <v>1393</v>
      </c>
      <c r="E60" s="1016" t="s">
        <v>26</v>
      </c>
      <c r="F60" s="989" t="s">
        <v>107</v>
      </c>
      <c r="G60" s="993">
        <v>1.48</v>
      </c>
      <c r="H60" s="993">
        <v>0</v>
      </c>
      <c r="I60" s="993">
        <v>1.48</v>
      </c>
      <c r="J60" s="1227" t="s">
        <v>789</v>
      </c>
      <c r="K60" s="1007">
        <v>2018</v>
      </c>
      <c r="L60" s="829" t="s">
        <v>2657</v>
      </c>
      <c r="M60" s="1017" t="s">
        <v>2535</v>
      </c>
      <c r="N60" s="991" t="s">
        <v>3660</v>
      </c>
      <c r="O60" s="991"/>
      <c r="P60" s="1207" t="s">
        <v>3739</v>
      </c>
      <c r="Q60" s="1207" t="s">
        <v>3757</v>
      </c>
      <c r="R60" s="1207"/>
      <c r="S60" s="1028"/>
      <c r="T60" s="962">
        <v>91</v>
      </c>
    </row>
    <row r="61" spans="1:73" ht="255" x14ac:dyDescent="0.2">
      <c r="A61" s="1024">
        <f>IF(OR(C61="a",C61=""),"",COUNTIF(C$10:$G61,"da")+COUNTIF(C$10:$G61,"bs")+COUNTIF(C$10:$G61,"cph"))</f>
        <v>42</v>
      </c>
      <c r="B61" s="1198" t="s">
        <v>2404</v>
      </c>
      <c r="C61" s="988" t="s">
        <v>1450</v>
      </c>
      <c r="D61" s="990" t="s">
        <v>2405</v>
      </c>
      <c r="E61" s="1016" t="s">
        <v>16</v>
      </c>
      <c r="F61" s="989" t="s">
        <v>107</v>
      </c>
      <c r="G61" s="993">
        <v>1.23</v>
      </c>
      <c r="H61" s="993">
        <v>0</v>
      </c>
      <c r="I61" s="993">
        <v>1.23</v>
      </c>
      <c r="J61" s="1227" t="s">
        <v>790</v>
      </c>
      <c r="K61" s="1007">
        <v>2018</v>
      </c>
      <c r="L61" s="829" t="s">
        <v>2657</v>
      </c>
      <c r="M61" s="1195" t="s">
        <v>2536</v>
      </c>
      <c r="N61" s="991" t="s">
        <v>3660</v>
      </c>
      <c r="O61" s="991"/>
      <c r="P61" s="1207" t="s">
        <v>3739</v>
      </c>
      <c r="Q61" s="1207" t="s">
        <v>3758</v>
      </c>
      <c r="R61" s="1207"/>
      <c r="S61" s="1028"/>
      <c r="T61" s="962">
        <v>91</v>
      </c>
    </row>
    <row r="62" spans="1:73" ht="102" x14ac:dyDescent="0.2">
      <c r="A62" s="1024">
        <f>IF(OR(C62="a",C62=""),"",COUNTIF(C$10:$G62,"da")+COUNTIF(C$10:$G62,"bs")+COUNTIF(C$10:$G62,"cph"))</f>
        <v>43</v>
      </c>
      <c r="B62" s="1198" t="s">
        <v>2406</v>
      </c>
      <c r="C62" s="988" t="s">
        <v>1450</v>
      </c>
      <c r="D62" s="990" t="s">
        <v>218</v>
      </c>
      <c r="E62" s="991" t="s">
        <v>29</v>
      </c>
      <c r="F62" s="989" t="s">
        <v>107</v>
      </c>
      <c r="G62" s="993">
        <v>1.78</v>
      </c>
      <c r="H62" s="993">
        <v>0</v>
      </c>
      <c r="I62" s="993">
        <v>1.78</v>
      </c>
      <c r="J62" s="1227" t="s">
        <v>801</v>
      </c>
      <c r="K62" s="1007">
        <v>2018</v>
      </c>
      <c r="L62" s="829" t="s">
        <v>2657</v>
      </c>
      <c r="M62" s="1017" t="s">
        <v>2537</v>
      </c>
      <c r="N62" s="991" t="s">
        <v>3660</v>
      </c>
      <c r="O62" s="991"/>
      <c r="P62" s="1207" t="s">
        <v>3718</v>
      </c>
      <c r="Q62" s="1207" t="s">
        <v>3719</v>
      </c>
      <c r="R62" s="1207"/>
      <c r="S62" s="1028"/>
      <c r="T62" s="961">
        <v>91</v>
      </c>
    </row>
    <row r="63" spans="1:73" ht="178.5" x14ac:dyDescent="0.2">
      <c r="A63" s="1024">
        <f>IF(OR(C63="a",C63=""),"",COUNTIF(C$10:$G63,"da")+COUNTIF(C$10:$G63,"bs")+COUNTIF(C$10:$G63,"cph"))</f>
        <v>44</v>
      </c>
      <c r="B63" s="1198" t="s">
        <v>1573</v>
      </c>
      <c r="C63" s="988" t="s">
        <v>1450</v>
      </c>
      <c r="D63" s="1017" t="s">
        <v>1574</v>
      </c>
      <c r="E63" s="1016" t="s">
        <v>25</v>
      </c>
      <c r="F63" s="989" t="s">
        <v>107</v>
      </c>
      <c r="G63" s="993">
        <v>0.84</v>
      </c>
      <c r="H63" s="993">
        <v>0</v>
      </c>
      <c r="I63" s="993">
        <v>0.84</v>
      </c>
      <c r="J63" s="1227" t="s">
        <v>49</v>
      </c>
      <c r="K63" s="1007">
        <v>2018</v>
      </c>
      <c r="L63" s="829" t="s">
        <v>2657</v>
      </c>
      <c r="M63" s="1195" t="s">
        <v>598</v>
      </c>
      <c r="N63" s="991" t="s">
        <v>3660</v>
      </c>
      <c r="O63" s="991"/>
      <c r="P63" s="1207" t="s">
        <v>3739</v>
      </c>
      <c r="Q63" s="1207" t="s">
        <v>3727</v>
      </c>
      <c r="R63" s="1207"/>
      <c r="S63" s="1028"/>
      <c r="T63" s="961" t="s">
        <v>2635</v>
      </c>
    </row>
    <row r="64" spans="1:73" s="830" customFormat="1" ht="165.75" x14ac:dyDescent="0.2">
      <c r="A64" s="1024">
        <f>IF(OR(C64="a",C64=""),"",COUNTIF(C$10:$G64,"da")+COUNTIF(C$10:$G64,"bs")+COUNTIF(C$10:$G64,"cph"))</f>
        <v>45</v>
      </c>
      <c r="B64" s="1198" t="s">
        <v>2407</v>
      </c>
      <c r="C64" s="988" t="s">
        <v>1450</v>
      </c>
      <c r="D64" s="990" t="s">
        <v>803</v>
      </c>
      <c r="E64" s="991" t="s">
        <v>29</v>
      </c>
      <c r="F64" s="989" t="s">
        <v>107</v>
      </c>
      <c r="G64" s="993">
        <v>0.67</v>
      </c>
      <c r="H64" s="993">
        <v>0</v>
      </c>
      <c r="I64" s="993">
        <v>0.67</v>
      </c>
      <c r="J64" s="1227" t="s">
        <v>804</v>
      </c>
      <c r="K64" s="1007">
        <v>2018</v>
      </c>
      <c r="L64" s="829" t="s">
        <v>2657</v>
      </c>
      <c r="M64" s="1017" t="s">
        <v>2538</v>
      </c>
      <c r="N64" s="991" t="s">
        <v>3660</v>
      </c>
      <c r="O64" s="991"/>
      <c r="P64" s="1207" t="s">
        <v>3718</v>
      </c>
      <c r="Q64" s="1207" t="s">
        <v>3719</v>
      </c>
      <c r="R64" s="1207"/>
      <c r="S64" s="1028"/>
      <c r="T64" s="962" t="s">
        <v>2636</v>
      </c>
      <c r="U64" s="746"/>
      <c r="V64" s="746"/>
      <c r="W64" s="746"/>
      <c r="X64" s="746"/>
      <c r="Y64" s="746"/>
      <c r="Z64" s="746"/>
      <c r="AA64" s="746"/>
      <c r="AB64" s="746"/>
      <c r="AC64" s="746"/>
      <c r="AD64" s="746"/>
      <c r="AE64" s="746"/>
      <c r="AF64" s="746"/>
      <c r="AG64" s="746"/>
      <c r="AH64" s="746"/>
      <c r="AI64" s="746"/>
      <c r="AJ64" s="746"/>
      <c r="AK64" s="746"/>
      <c r="AL64" s="746"/>
      <c r="AM64" s="746"/>
      <c r="AN64" s="746"/>
      <c r="AO64" s="746"/>
      <c r="AP64" s="746"/>
      <c r="AQ64" s="746"/>
      <c r="AR64" s="746"/>
      <c r="AS64" s="746"/>
      <c r="AT64" s="746"/>
      <c r="AU64" s="746"/>
      <c r="AV64" s="746"/>
      <c r="AW64" s="746"/>
      <c r="AX64" s="746"/>
      <c r="AY64" s="746"/>
      <c r="AZ64" s="746"/>
      <c r="BA64" s="746"/>
      <c r="BB64" s="746"/>
      <c r="BC64" s="746"/>
      <c r="BD64" s="746"/>
      <c r="BE64" s="746"/>
      <c r="BF64" s="746"/>
      <c r="BG64" s="746"/>
      <c r="BH64" s="746"/>
      <c r="BI64" s="746"/>
      <c r="BJ64" s="746"/>
      <c r="BK64" s="746"/>
      <c r="BL64" s="746"/>
      <c r="BM64" s="746"/>
      <c r="BN64" s="746"/>
      <c r="BO64" s="746"/>
      <c r="BP64" s="746"/>
      <c r="BQ64" s="746"/>
      <c r="BR64" s="746"/>
      <c r="BS64" s="746"/>
      <c r="BT64" s="746"/>
      <c r="BU64" s="746"/>
    </row>
    <row r="65" spans="1:73" s="830" customFormat="1" ht="242.25" x14ac:dyDescent="0.2">
      <c r="A65" s="1024">
        <f>IF(OR(C65="a",C65=""),"",COUNTIF(C$10:$G65,"da")+COUNTIF(C$10:$G65,"bs")+COUNTIF(C$10:$G65,"cph"))</f>
        <v>46</v>
      </c>
      <c r="B65" s="1198" t="s">
        <v>1487</v>
      </c>
      <c r="C65" s="1194" t="s">
        <v>1450</v>
      </c>
      <c r="D65" s="1018" t="s">
        <v>1488</v>
      </c>
      <c r="E65" s="1019" t="s">
        <v>31</v>
      </c>
      <c r="F65" s="1020" t="s">
        <v>107</v>
      </c>
      <c r="G65" s="993">
        <v>0.65</v>
      </c>
      <c r="H65" s="993"/>
      <c r="I65" s="993">
        <v>0.65</v>
      </c>
      <c r="J65" s="1227" t="s">
        <v>788</v>
      </c>
      <c r="K65" s="1007">
        <v>2021</v>
      </c>
      <c r="L65" s="829" t="s">
        <v>2657</v>
      </c>
      <c r="M65" s="1195" t="s">
        <v>2539</v>
      </c>
      <c r="N65" s="991" t="s">
        <v>3660</v>
      </c>
      <c r="O65" s="991"/>
      <c r="P65" s="1207" t="s">
        <v>3759</v>
      </c>
      <c r="Q65" s="1207" t="s">
        <v>3760</v>
      </c>
      <c r="R65" s="1207"/>
      <c r="S65" s="1028"/>
      <c r="T65" s="1030">
        <v>24</v>
      </c>
      <c r="U65" s="746"/>
      <c r="V65" s="746"/>
      <c r="W65" s="746"/>
      <c r="X65" s="746"/>
      <c r="Y65" s="746"/>
      <c r="Z65" s="746"/>
      <c r="AA65" s="746"/>
      <c r="AB65" s="746"/>
      <c r="AC65" s="746"/>
      <c r="AD65" s="746"/>
      <c r="AE65" s="746"/>
      <c r="AF65" s="746"/>
      <c r="AG65" s="746"/>
      <c r="AH65" s="746"/>
      <c r="AI65" s="746"/>
      <c r="AJ65" s="746"/>
      <c r="AK65" s="746"/>
      <c r="AL65" s="746"/>
      <c r="AM65" s="746"/>
      <c r="AN65" s="746"/>
      <c r="AO65" s="746"/>
      <c r="AP65" s="746"/>
      <c r="AQ65" s="746"/>
      <c r="AR65" s="746"/>
      <c r="AS65" s="746"/>
      <c r="AT65" s="746"/>
      <c r="AU65" s="746"/>
      <c r="AV65" s="746"/>
      <c r="AW65" s="746"/>
      <c r="AX65" s="746"/>
      <c r="AY65" s="746"/>
      <c r="AZ65" s="746"/>
      <c r="BA65" s="746"/>
      <c r="BB65" s="746"/>
      <c r="BC65" s="746"/>
      <c r="BD65" s="746"/>
      <c r="BE65" s="746"/>
      <c r="BF65" s="746"/>
      <c r="BG65" s="746"/>
      <c r="BH65" s="746"/>
      <c r="BI65" s="746"/>
      <c r="BJ65" s="746"/>
      <c r="BK65" s="746"/>
      <c r="BL65" s="746"/>
      <c r="BM65" s="746"/>
      <c r="BN65" s="746"/>
      <c r="BO65" s="746"/>
      <c r="BP65" s="746"/>
      <c r="BQ65" s="746"/>
      <c r="BR65" s="746"/>
      <c r="BS65" s="746"/>
      <c r="BT65" s="746"/>
      <c r="BU65" s="746"/>
    </row>
    <row r="66" spans="1:73" s="830" customFormat="1" x14ac:dyDescent="0.2">
      <c r="A66" s="1024"/>
      <c r="B66" s="1198"/>
      <c r="C66" s="988" t="s">
        <v>1383</v>
      </c>
      <c r="D66" s="987" t="s">
        <v>3509</v>
      </c>
      <c r="E66" s="1016"/>
      <c r="F66" s="989"/>
      <c r="G66" s="993"/>
      <c r="H66" s="993"/>
      <c r="I66" s="993"/>
      <c r="J66" s="1227"/>
      <c r="K66" s="1007"/>
      <c r="L66" s="829"/>
      <c r="M66" s="1017"/>
      <c r="N66" s="991"/>
      <c r="O66" s="991"/>
      <c r="P66" s="1207"/>
      <c r="Q66" s="1207"/>
      <c r="R66" s="1207"/>
      <c r="S66" s="1028"/>
      <c r="T66" s="1030"/>
      <c r="U66" s="746"/>
      <c r="V66" s="746"/>
      <c r="W66" s="746"/>
      <c r="X66" s="746"/>
      <c r="Y66" s="746"/>
      <c r="Z66" s="746"/>
      <c r="AA66" s="746"/>
      <c r="AB66" s="746"/>
      <c r="AC66" s="746"/>
      <c r="AD66" s="746"/>
      <c r="AE66" s="746"/>
      <c r="AF66" s="746"/>
      <c r="AG66" s="746"/>
      <c r="AH66" s="746"/>
      <c r="AI66" s="746"/>
      <c r="AJ66" s="746"/>
      <c r="AK66" s="746"/>
      <c r="AL66" s="746"/>
      <c r="AM66" s="746"/>
      <c r="AN66" s="746"/>
      <c r="AO66" s="746"/>
      <c r="AP66" s="746"/>
      <c r="AQ66" s="746"/>
      <c r="AR66" s="746"/>
      <c r="AS66" s="746"/>
      <c r="AT66" s="746"/>
      <c r="AU66" s="746"/>
      <c r="AV66" s="746"/>
      <c r="AW66" s="746"/>
      <c r="AX66" s="746"/>
      <c r="AY66" s="746"/>
      <c r="AZ66" s="746"/>
      <c r="BA66" s="746"/>
      <c r="BB66" s="746"/>
      <c r="BC66" s="746"/>
      <c r="BD66" s="746"/>
      <c r="BE66" s="746"/>
      <c r="BF66" s="746"/>
      <c r="BG66" s="746"/>
      <c r="BH66" s="746"/>
      <c r="BI66" s="746"/>
      <c r="BJ66" s="746"/>
      <c r="BK66" s="746"/>
      <c r="BL66" s="746"/>
      <c r="BM66" s="746"/>
      <c r="BN66" s="746"/>
      <c r="BO66" s="746"/>
      <c r="BP66" s="746"/>
      <c r="BQ66" s="746"/>
      <c r="BR66" s="746"/>
      <c r="BS66" s="746"/>
      <c r="BT66" s="746"/>
      <c r="BU66" s="746"/>
    </row>
    <row r="67" spans="1:73" ht="178.5" x14ac:dyDescent="0.2">
      <c r="A67" s="1024">
        <f>IF(OR(C67="a",C67=""),"",COUNTIF(C$10:$G67,"da")+COUNTIF(C$10:$G67,"bs")+COUNTIF(C$10:$G67,"cph"))</f>
        <v>47</v>
      </c>
      <c r="B67" s="1198" t="s">
        <v>1558</v>
      </c>
      <c r="C67" s="988" t="s">
        <v>1450</v>
      </c>
      <c r="D67" s="990" t="s">
        <v>1564</v>
      </c>
      <c r="E67" s="1211" t="s">
        <v>10</v>
      </c>
      <c r="F67" s="989" t="s">
        <v>99</v>
      </c>
      <c r="G67" s="993">
        <v>0.21</v>
      </c>
      <c r="H67" s="993"/>
      <c r="I67" s="993">
        <v>0.21</v>
      </c>
      <c r="J67" s="1227" t="s">
        <v>1581</v>
      </c>
      <c r="K67" s="1007">
        <v>2024</v>
      </c>
      <c r="L67" s="829" t="s">
        <v>2657</v>
      </c>
      <c r="M67" s="1212" t="s">
        <v>1568</v>
      </c>
      <c r="N67" s="991" t="s">
        <v>3660</v>
      </c>
      <c r="O67" s="991"/>
      <c r="P67" s="1207" t="s">
        <v>2304</v>
      </c>
      <c r="Q67" s="1207" t="s">
        <v>3761</v>
      </c>
      <c r="R67" s="1207"/>
      <c r="S67" s="1028"/>
      <c r="T67" s="963">
        <v>1</v>
      </c>
    </row>
    <row r="68" spans="1:73" ht="178.5" x14ac:dyDescent="0.2">
      <c r="A68" s="1024">
        <f>IF(OR(C68="a",C68=""),"",COUNTIF(C$10:$G68,"da")+COUNTIF(C$10:$G68,"bs")+COUNTIF(C$10:$G68,"cph"))</f>
        <v>48</v>
      </c>
      <c r="B68" s="1208" t="s">
        <v>1559</v>
      </c>
      <c r="C68" s="988" t="s">
        <v>1450</v>
      </c>
      <c r="D68" s="1018" t="s">
        <v>1565</v>
      </c>
      <c r="E68" s="1019" t="s">
        <v>19</v>
      </c>
      <c r="F68" s="1020" t="s">
        <v>99</v>
      </c>
      <c r="G68" s="993">
        <v>0.5</v>
      </c>
      <c r="H68" s="993"/>
      <c r="I68" s="993">
        <v>0.5</v>
      </c>
      <c r="J68" s="1227" t="s">
        <v>762</v>
      </c>
      <c r="K68" s="1007">
        <v>2024</v>
      </c>
      <c r="L68" s="829" t="s">
        <v>2657</v>
      </c>
      <c r="M68" s="1195" t="s">
        <v>1569</v>
      </c>
      <c r="N68" s="991" t="s">
        <v>3660</v>
      </c>
      <c r="O68" s="991"/>
      <c r="P68" s="1207" t="s">
        <v>2304</v>
      </c>
      <c r="Q68" s="1207" t="s">
        <v>3754</v>
      </c>
      <c r="R68" s="1207"/>
      <c r="S68" s="1028"/>
      <c r="T68" s="962">
        <v>1</v>
      </c>
    </row>
    <row r="69" spans="1:73" ht="255" x14ac:dyDescent="0.2">
      <c r="A69" s="1024">
        <f>IF(OR(C69="a",C69=""),"",COUNTIF(C$10:$G69,"da")+COUNTIF(C$10:$G69,"bs")+COUNTIF(C$10:$G69,"cph"))</f>
        <v>49</v>
      </c>
      <c r="B69" s="1208" t="s">
        <v>1560</v>
      </c>
      <c r="C69" s="988" t="s">
        <v>1450</v>
      </c>
      <c r="D69" s="1213" t="s">
        <v>1566</v>
      </c>
      <c r="E69" s="1016" t="s">
        <v>15</v>
      </c>
      <c r="F69" s="1020" t="s">
        <v>99</v>
      </c>
      <c r="G69" s="1000">
        <v>0.82</v>
      </c>
      <c r="H69" s="993"/>
      <c r="I69" s="993">
        <v>0.82</v>
      </c>
      <c r="J69" s="1227" t="s">
        <v>790</v>
      </c>
      <c r="K69" s="1007">
        <v>2024</v>
      </c>
      <c r="L69" s="829" t="s">
        <v>2657</v>
      </c>
      <c r="M69" s="1212" t="s">
        <v>1570</v>
      </c>
      <c r="N69" s="991" t="s">
        <v>3660</v>
      </c>
      <c r="O69" s="991"/>
      <c r="P69" s="1207" t="s">
        <v>2304</v>
      </c>
      <c r="Q69" s="1207" t="s">
        <v>3747</v>
      </c>
      <c r="R69" s="1207"/>
      <c r="S69" s="1028"/>
      <c r="T69" s="962">
        <v>1</v>
      </c>
    </row>
    <row r="70" spans="1:73" ht="178.5" x14ac:dyDescent="0.2">
      <c r="A70" s="1024">
        <f>IF(OR(C70="a",C70=""),"",COUNTIF(C$10:$G70,"da")+COUNTIF(C$10:$G70,"bs")+COUNTIF(C$10:$G70,"cph"))</f>
        <v>50</v>
      </c>
      <c r="B70" s="1198" t="s">
        <v>1467</v>
      </c>
      <c r="C70" s="1194" t="s">
        <v>1450</v>
      </c>
      <c r="D70" s="1017" t="s">
        <v>1421</v>
      </c>
      <c r="E70" s="1016" t="s">
        <v>31</v>
      </c>
      <c r="F70" s="989" t="s">
        <v>99</v>
      </c>
      <c r="G70" s="993">
        <v>2.2200000000000002</v>
      </c>
      <c r="H70" s="993">
        <v>0</v>
      </c>
      <c r="I70" s="993">
        <v>2.2200000000000002</v>
      </c>
      <c r="J70" s="1227" t="s">
        <v>867</v>
      </c>
      <c r="K70" s="1009">
        <v>2023</v>
      </c>
      <c r="L70" s="829" t="s">
        <v>2657</v>
      </c>
      <c r="M70" s="1195" t="s">
        <v>2540</v>
      </c>
      <c r="N70" s="991" t="s">
        <v>3663</v>
      </c>
      <c r="O70" s="991"/>
      <c r="P70" s="1207" t="s">
        <v>3762</v>
      </c>
      <c r="Q70" s="1207" t="s">
        <v>3760</v>
      </c>
      <c r="R70" s="1207"/>
      <c r="S70" s="1028"/>
      <c r="T70" s="961">
        <v>19</v>
      </c>
    </row>
    <row r="71" spans="1:73" ht="204" x14ac:dyDescent="0.2">
      <c r="A71" s="1024">
        <f>IF(OR(C71="a",C71=""),"",COUNTIF(C$10:$G71,"da")+COUNTIF(C$10:$G71,"bs")+COUNTIF(C$10:$G71,"cph"))</f>
        <v>51</v>
      </c>
      <c r="B71" s="1198" t="s">
        <v>1561</v>
      </c>
      <c r="C71" s="988" t="s">
        <v>1450</v>
      </c>
      <c r="D71" s="990" t="s">
        <v>313</v>
      </c>
      <c r="E71" s="1016" t="s">
        <v>16</v>
      </c>
      <c r="F71" s="989" t="s">
        <v>99</v>
      </c>
      <c r="G71" s="993">
        <v>15.59</v>
      </c>
      <c r="H71" s="993">
        <v>0.55000000000000004</v>
      </c>
      <c r="I71" s="993">
        <v>15.04</v>
      </c>
      <c r="J71" s="1227" t="s">
        <v>806</v>
      </c>
      <c r="K71" s="1007">
        <v>2015</v>
      </c>
      <c r="L71" s="829" t="s">
        <v>2657</v>
      </c>
      <c r="M71" s="1195" t="s">
        <v>3546</v>
      </c>
      <c r="N71" s="991" t="s">
        <v>3664</v>
      </c>
      <c r="O71" s="991"/>
      <c r="P71" s="1207" t="s">
        <v>3763</v>
      </c>
      <c r="Q71" s="1207" t="s">
        <v>3758</v>
      </c>
      <c r="R71" s="1207"/>
      <c r="S71" s="1028"/>
      <c r="T71" s="961">
        <v>128</v>
      </c>
    </row>
    <row r="72" spans="1:73" ht="51" x14ac:dyDescent="0.2">
      <c r="A72" s="1024">
        <f>IF(OR(C72="a",C72=""),"",COUNTIF(C$10:$G72,"da")+COUNTIF(C$10:$G72,"bs")+COUNTIF(C$10:$G72,"cph"))</f>
        <v>52</v>
      </c>
      <c r="B72" s="1198" t="s">
        <v>2408</v>
      </c>
      <c r="C72" s="988" t="s">
        <v>1450</v>
      </c>
      <c r="D72" s="995" t="s">
        <v>220</v>
      </c>
      <c r="E72" s="1016" t="s">
        <v>6</v>
      </c>
      <c r="F72" s="989" t="s">
        <v>99</v>
      </c>
      <c r="G72" s="993">
        <v>0.94</v>
      </c>
      <c r="H72" s="993">
        <v>0.64</v>
      </c>
      <c r="I72" s="993">
        <v>0.29999999999999993</v>
      </c>
      <c r="J72" s="1227" t="s">
        <v>807</v>
      </c>
      <c r="K72" s="1007">
        <v>2015</v>
      </c>
      <c r="L72" s="829" t="s">
        <v>2657</v>
      </c>
      <c r="M72" s="1017" t="s">
        <v>601</v>
      </c>
      <c r="N72" s="991" t="s">
        <v>3665</v>
      </c>
      <c r="O72" s="991"/>
      <c r="P72" s="1207" t="s">
        <v>2304</v>
      </c>
      <c r="Q72" s="1207" t="s">
        <v>3721</v>
      </c>
      <c r="R72" s="1207"/>
      <c r="S72" s="1028"/>
      <c r="T72" s="962">
        <v>128</v>
      </c>
    </row>
    <row r="73" spans="1:73" ht="409.5" x14ac:dyDescent="0.2">
      <c r="A73" s="1024">
        <f>IF(OR(C73="a",C73=""),"",COUNTIF(C$10:$G73,"da")+COUNTIF(C$10:$G73,"bs")+COUNTIF(C$10:$G73,"cph"))</f>
        <v>53</v>
      </c>
      <c r="B73" s="1198" t="s">
        <v>1359</v>
      </c>
      <c r="C73" s="1194" t="s">
        <v>1450</v>
      </c>
      <c r="D73" s="990" t="s">
        <v>315</v>
      </c>
      <c r="E73" s="1016" t="s">
        <v>316</v>
      </c>
      <c r="F73" s="989" t="s">
        <v>99</v>
      </c>
      <c r="G73" s="992">
        <v>27.5</v>
      </c>
      <c r="H73" s="993">
        <v>0</v>
      </c>
      <c r="I73" s="993">
        <v>27.5</v>
      </c>
      <c r="J73" s="1227" t="s">
        <v>808</v>
      </c>
      <c r="K73" s="1007">
        <v>2016</v>
      </c>
      <c r="L73" s="829" t="s">
        <v>2657</v>
      </c>
      <c r="M73" s="1195" t="s">
        <v>2541</v>
      </c>
      <c r="N73" s="991" t="s">
        <v>3662</v>
      </c>
      <c r="O73" s="991"/>
      <c r="P73" s="1207" t="s">
        <v>3764</v>
      </c>
      <c r="Q73" s="1207" t="s">
        <v>3765</v>
      </c>
      <c r="R73" s="1207"/>
      <c r="S73" s="1028"/>
      <c r="T73" s="962">
        <v>183</v>
      </c>
    </row>
    <row r="74" spans="1:73" ht="229.5" x14ac:dyDescent="0.2">
      <c r="A74" s="1024">
        <f>IF(OR(C74="a",C74=""),"",COUNTIF(C$10:$G74,"da")+COUNTIF(C$10:$G74,"bs")+COUNTIF(C$10:$G74,"cph"))</f>
        <v>54</v>
      </c>
      <c r="B74" s="1198" t="s">
        <v>1394</v>
      </c>
      <c r="C74" s="1194" t="s">
        <v>1450</v>
      </c>
      <c r="D74" s="990" t="s">
        <v>809</v>
      </c>
      <c r="E74" s="991" t="s">
        <v>810</v>
      </c>
      <c r="F74" s="989" t="s">
        <v>99</v>
      </c>
      <c r="G74" s="992">
        <v>12.8</v>
      </c>
      <c r="H74" s="993">
        <v>0</v>
      </c>
      <c r="I74" s="993">
        <v>12.8</v>
      </c>
      <c r="J74" s="1227" t="s">
        <v>811</v>
      </c>
      <c r="K74" s="1007">
        <v>2015</v>
      </c>
      <c r="L74" s="829" t="s">
        <v>2657</v>
      </c>
      <c r="M74" s="1195" t="s">
        <v>603</v>
      </c>
      <c r="N74" s="991" t="s">
        <v>3662</v>
      </c>
      <c r="O74" s="991"/>
      <c r="P74" s="1207" t="s">
        <v>2304</v>
      </c>
      <c r="Q74" s="1207" t="s">
        <v>3736</v>
      </c>
      <c r="R74" s="1207"/>
      <c r="S74" s="1028"/>
      <c r="T74" s="961" t="s">
        <v>2637</v>
      </c>
    </row>
    <row r="75" spans="1:73" ht="127.5" x14ac:dyDescent="0.2">
      <c r="A75" s="1024">
        <f>IF(OR(C75="a",C75=""),"",COUNTIF(C$10:$G75,"da")+COUNTIF(C$10:$G75,"bs")+COUNTIF(C$10:$G75,"cph"))</f>
        <v>55</v>
      </c>
      <c r="B75" s="1198" t="s">
        <v>2409</v>
      </c>
      <c r="C75" s="988" t="s">
        <v>1450</v>
      </c>
      <c r="D75" s="1017" t="s">
        <v>226</v>
      </c>
      <c r="E75" s="1016" t="s">
        <v>23</v>
      </c>
      <c r="F75" s="989" t="s">
        <v>99</v>
      </c>
      <c r="G75" s="993">
        <v>1.1000000000000001</v>
      </c>
      <c r="H75" s="993">
        <v>0</v>
      </c>
      <c r="I75" s="993">
        <v>1.1000000000000001</v>
      </c>
      <c r="J75" s="1227" t="s">
        <v>817</v>
      </c>
      <c r="K75" s="1007">
        <v>2015</v>
      </c>
      <c r="L75" s="829" t="s">
        <v>2657</v>
      </c>
      <c r="M75" s="1195" t="s">
        <v>612</v>
      </c>
      <c r="N75" s="991" t="s">
        <v>3662</v>
      </c>
      <c r="O75" s="991"/>
      <c r="P75" s="1207" t="s">
        <v>3717</v>
      </c>
      <c r="Q75" s="1207">
        <v>0</v>
      </c>
      <c r="R75" s="1207"/>
      <c r="S75" s="1028"/>
      <c r="T75" s="962">
        <v>144</v>
      </c>
    </row>
    <row r="76" spans="1:73" ht="51" x14ac:dyDescent="0.2">
      <c r="A76" s="1024">
        <f>IF(OR(C76="a",C76=""),"",COUNTIF(C$10:$G76,"da")+COUNTIF(C$10:$G76,"bs")+COUNTIF(C$10:$G76,"cph"))</f>
        <v>56</v>
      </c>
      <c r="B76" s="1198" t="s">
        <v>1395</v>
      </c>
      <c r="C76" s="1194" t="s">
        <v>1450</v>
      </c>
      <c r="D76" s="1017" t="s">
        <v>227</v>
      </c>
      <c r="E76" s="1016" t="s">
        <v>23</v>
      </c>
      <c r="F76" s="989" t="s">
        <v>99</v>
      </c>
      <c r="G76" s="993">
        <v>0.03</v>
      </c>
      <c r="H76" s="993">
        <v>0</v>
      </c>
      <c r="I76" s="993">
        <v>0.03</v>
      </c>
      <c r="J76" s="1227" t="s">
        <v>49</v>
      </c>
      <c r="K76" s="1007">
        <v>2015</v>
      </c>
      <c r="L76" s="829" t="s">
        <v>2657</v>
      </c>
      <c r="M76" s="1017" t="s">
        <v>2542</v>
      </c>
      <c r="N76" s="991">
        <v>0</v>
      </c>
      <c r="O76" s="991"/>
      <c r="P76" s="1207" t="s">
        <v>3717</v>
      </c>
      <c r="Q76" s="1207">
        <v>0</v>
      </c>
      <c r="R76" s="1207"/>
      <c r="S76" s="1028"/>
      <c r="T76" s="961" t="s">
        <v>2638</v>
      </c>
    </row>
    <row r="77" spans="1:73" ht="114.75" x14ac:dyDescent="0.2">
      <c r="A77" s="1024">
        <f>IF(OR(C77="a",C77=""),"",COUNTIF(C$10:$G77,"da")+COUNTIF(C$10:$G77,"bs")+COUNTIF(C$10:$G77,"cph"))</f>
        <v>57</v>
      </c>
      <c r="B77" s="1198" t="s">
        <v>2693</v>
      </c>
      <c r="C77" s="988" t="s">
        <v>1351</v>
      </c>
      <c r="D77" s="1017" t="s">
        <v>821</v>
      </c>
      <c r="E77" s="1016" t="s">
        <v>30</v>
      </c>
      <c r="F77" s="991"/>
      <c r="G77" s="993">
        <v>0.47</v>
      </c>
      <c r="H77" s="993">
        <v>0.47</v>
      </c>
      <c r="I77" s="993">
        <v>0</v>
      </c>
      <c r="J77" s="1227" t="s">
        <v>764</v>
      </c>
      <c r="K77" s="1007">
        <v>2025</v>
      </c>
      <c r="L77" s="829" t="s">
        <v>3543</v>
      </c>
      <c r="M77" s="1017" t="s">
        <v>3632</v>
      </c>
      <c r="N77" s="991" t="s">
        <v>3660</v>
      </c>
      <c r="O77" s="991"/>
      <c r="P77" s="1207" t="e">
        <v>#N/A</v>
      </c>
      <c r="Q77" s="1207" t="e">
        <v>#N/A</v>
      </c>
      <c r="R77" s="1207"/>
      <c r="S77" s="1028"/>
      <c r="T77" s="961" t="s">
        <v>2639</v>
      </c>
    </row>
    <row r="78" spans="1:73" ht="51" x14ac:dyDescent="0.2">
      <c r="A78" s="1024">
        <f>IF(OR(C78="a",C78=""),"",COUNTIF(C$10:$G78,"da")+COUNTIF(C$10:$G78,"bs")+COUNTIF(C$10:$G78,"cph"))</f>
        <v>58</v>
      </c>
      <c r="B78" s="1198" t="s">
        <v>1397</v>
      </c>
      <c r="C78" s="1194" t="s">
        <v>1450</v>
      </c>
      <c r="D78" s="1017" t="s">
        <v>229</v>
      </c>
      <c r="E78" s="1209" t="s">
        <v>28</v>
      </c>
      <c r="F78" s="989" t="s">
        <v>99</v>
      </c>
      <c r="G78" s="993">
        <v>0.75</v>
      </c>
      <c r="H78" s="993">
        <v>0.7</v>
      </c>
      <c r="I78" s="993">
        <v>5.0000000000000044E-2</v>
      </c>
      <c r="J78" s="1227" t="s">
        <v>822</v>
      </c>
      <c r="K78" s="1007">
        <v>2015</v>
      </c>
      <c r="L78" s="829" t="s">
        <v>2657</v>
      </c>
      <c r="M78" s="1195" t="s">
        <v>2543</v>
      </c>
      <c r="N78" s="991" t="s">
        <v>3660</v>
      </c>
      <c r="O78" s="991"/>
      <c r="P78" s="1207" t="s">
        <v>2304</v>
      </c>
      <c r="Q78" s="1207" t="s">
        <v>3750</v>
      </c>
      <c r="R78" s="1207"/>
      <c r="S78" s="1028"/>
      <c r="T78" s="962">
        <v>144</v>
      </c>
    </row>
    <row r="79" spans="1:73" ht="102" x14ac:dyDescent="0.2">
      <c r="A79" s="1024">
        <f>IF(OR(C79="a",C79=""),"",COUNTIF(C$10:$G79,"da")+COUNTIF(C$10:$G79,"bs")+COUNTIF(C$10:$G79,"cph"))</f>
        <v>59</v>
      </c>
      <c r="B79" s="1198" t="s">
        <v>2410</v>
      </c>
      <c r="C79" s="988" t="s">
        <v>1450</v>
      </c>
      <c r="D79" s="1017" t="s">
        <v>823</v>
      </c>
      <c r="E79" s="1209" t="s">
        <v>35</v>
      </c>
      <c r="F79" s="989" t="s">
        <v>99</v>
      </c>
      <c r="G79" s="993">
        <v>0.02</v>
      </c>
      <c r="H79" s="993">
        <v>0</v>
      </c>
      <c r="I79" s="993">
        <v>0.02</v>
      </c>
      <c r="J79" s="1227" t="s">
        <v>99</v>
      </c>
      <c r="K79" s="1007">
        <v>2015</v>
      </c>
      <c r="L79" s="829" t="s">
        <v>2657</v>
      </c>
      <c r="M79" s="1017" t="s">
        <v>2544</v>
      </c>
      <c r="N79" s="991" t="s">
        <v>3660</v>
      </c>
      <c r="O79" s="991"/>
      <c r="P79" s="1207" t="s">
        <v>2304</v>
      </c>
      <c r="Q79" s="1207" t="s">
        <v>3752</v>
      </c>
      <c r="R79" s="1207"/>
      <c r="S79" s="1028"/>
      <c r="T79" s="961">
        <v>144</v>
      </c>
    </row>
    <row r="80" spans="1:73" ht="114.75" x14ac:dyDescent="0.2">
      <c r="A80" s="1024">
        <f>IF(OR(C80="a",C80=""),"",COUNTIF(C$10:$G80,"da")+COUNTIF(C$10:$G80,"bs")+COUNTIF(C$10:$G80,"cph"))</f>
        <v>60</v>
      </c>
      <c r="B80" s="1198" t="s">
        <v>2411</v>
      </c>
      <c r="C80" s="988" t="s">
        <v>1450</v>
      </c>
      <c r="D80" s="990" t="s">
        <v>314</v>
      </c>
      <c r="E80" s="1016" t="s">
        <v>18</v>
      </c>
      <c r="F80" s="989" t="s">
        <v>99</v>
      </c>
      <c r="G80" s="993">
        <v>2.33</v>
      </c>
      <c r="H80" s="993">
        <v>0</v>
      </c>
      <c r="I80" s="993">
        <v>2.33</v>
      </c>
      <c r="J80" s="1227" t="s">
        <v>49</v>
      </c>
      <c r="K80" s="1007">
        <v>2016</v>
      </c>
      <c r="L80" s="829" t="s">
        <v>2657</v>
      </c>
      <c r="M80" s="1195" t="s">
        <v>2545</v>
      </c>
      <c r="N80" s="991" t="s">
        <v>3666</v>
      </c>
      <c r="O80" s="991"/>
      <c r="P80" s="1207">
        <v>0</v>
      </c>
      <c r="Q80" s="1207">
        <v>0</v>
      </c>
      <c r="R80" s="1207"/>
      <c r="S80" s="1028"/>
      <c r="T80" s="962" t="s">
        <v>2640</v>
      </c>
    </row>
    <row r="81" spans="1:20" ht="331.5" x14ac:dyDescent="0.2">
      <c r="A81" s="1024">
        <f>IF(OR(C81="a",C81=""),"",COUNTIF(C$10:$G81,"da")+COUNTIF(C$10:$G81,"bs")+COUNTIF(C$10:$G81,"cph"))</f>
        <v>61</v>
      </c>
      <c r="B81" s="1208" t="s">
        <v>1489</v>
      </c>
      <c r="C81" s="1194" t="s">
        <v>1450</v>
      </c>
      <c r="D81" s="1018" t="s">
        <v>1490</v>
      </c>
      <c r="E81" s="1019" t="s">
        <v>10</v>
      </c>
      <c r="F81" s="1020" t="s">
        <v>99</v>
      </c>
      <c r="G81" s="993">
        <v>0.16</v>
      </c>
      <c r="H81" s="993"/>
      <c r="I81" s="993">
        <v>0.16</v>
      </c>
      <c r="J81" s="1227" t="s">
        <v>146</v>
      </c>
      <c r="K81" s="1007">
        <v>2021</v>
      </c>
      <c r="L81" s="829" t="s">
        <v>2657</v>
      </c>
      <c r="M81" s="1195" t="s">
        <v>2546</v>
      </c>
      <c r="N81" s="991" t="s">
        <v>3660</v>
      </c>
      <c r="O81" s="991"/>
      <c r="P81" s="1207" t="s">
        <v>2304</v>
      </c>
      <c r="Q81" s="1207" t="s">
        <v>3761</v>
      </c>
      <c r="R81" s="1207"/>
      <c r="S81" s="1028"/>
      <c r="T81" s="962">
        <v>38</v>
      </c>
    </row>
    <row r="82" spans="1:20" ht="191.25" x14ac:dyDescent="0.2">
      <c r="A82" s="1024">
        <f>IF(OR(C82="a",C82=""),"",COUNTIF(C$10:$G82,"da")+COUNTIF(C$10:$G82,"bs")+COUNTIF(C$10:$G82,"cph"))</f>
        <v>62</v>
      </c>
      <c r="B82" s="1198" t="s">
        <v>1398</v>
      </c>
      <c r="C82" s="1194" t="s">
        <v>1450</v>
      </c>
      <c r="D82" s="1214" t="s">
        <v>826</v>
      </c>
      <c r="E82" s="991" t="s">
        <v>9</v>
      </c>
      <c r="F82" s="989" t="s">
        <v>99</v>
      </c>
      <c r="G82" s="993">
        <v>2.63</v>
      </c>
      <c r="H82" s="993">
        <v>0.04</v>
      </c>
      <c r="I82" s="993">
        <v>2.59</v>
      </c>
      <c r="J82" s="1227" t="s">
        <v>827</v>
      </c>
      <c r="K82" s="1007">
        <v>2017</v>
      </c>
      <c r="L82" s="829" t="s">
        <v>2657</v>
      </c>
      <c r="M82" s="1017" t="s">
        <v>2547</v>
      </c>
      <c r="N82" s="991" t="s">
        <v>3660</v>
      </c>
      <c r="O82" s="991"/>
      <c r="P82" s="1207" t="s">
        <v>2304</v>
      </c>
      <c r="Q82" s="1207" t="s">
        <v>3748</v>
      </c>
      <c r="R82" s="1207"/>
      <c r="S82" s="1028"/>
      <c r="T82" s="961" t="s">
        <v>2629</v>
      </c>
    </row>
    <row r="83" spans="1:20" ht="51" x14ac:dyDescent="0.2">
      <c r="A83" s="1024">
        <f>IF(OR(C83="a",C83=""),"",COUNTIF(C$10:$G83,"da")+COUNTIF(C$10:$G83,"bs")+COUNTIF(C$10:$G83,"cph"))</f>
        <v>63</v>
      </c>
      <c r="B83" s="1198" t="s">
        <v>2412</v>
      </c>
      <c r="C83" s="988" t="s">
        <v>1450</v>
      </c>
      <c r="D83" s="1214" t="s">
        <v>828</v>
      </c>
      <c r="E83" s="1016" t="s">
        <v>829</v>
      </c>
      <c r="F83" s="989" t="s">
        <v>99</v>
      </c>
      <c r="G83" s="992">
        <v>0.14000000000000001</v>
      </c>
      <c r="H83" s="993">
        <v>0</v>
      </c>
      <c r="I83" s="993">
        <v>0.14000000000000001</v>
      </c>
      <c r="J83" s="1227" t="s">
        <v>793</v>
      </c>
      <c r="K83" s="1007">
        <v>2018</v>
      </c>
      <c r="L83" s="829" t="s">
        <v>2657</v>
      </c>
      <c r="M83" s="1017" t="s">
        <v>255</v>
      </c>
      <c r="N83" s="991" t="s">
        <v>3660</v>
      </c>
      <c r="O83" s="991"/>
      <c r="P83" s="1207" t="s">
        <v>3766</v>
      </c>
      <c r="Q83" s="1207" t="s">
        <v>3767</v>
      </c>
      <c r="R83" s="1207"/>
      <c r="S83" s="1028"/>
      <c r="T83" s="962">
        <v>144</v>
      </c>
    </row>
    <row r="84" spans="1:20" ht="344.25" x14ac:dyDescent="0.2">
      <c r="A84" s="1024">
        <f>IF(OR(C84="a",C84=""),"",COUNTIF(C$10:$G84,"da")+COUNTIF(C$10:$G84,"bs")+COUNTIF(C$10:$G84,"cph"))</f>
        <v>64</v>
      </c>
      <c r="B84" s="1198" t="s">
        <v>1360</v>
      </c>
      <c r="C84" s="1194" t="s">
        <v>1450</v>
      </c>
      <c r="D84" s="990" t="s">
        <v>325</v>
      </c>
      <c r="E84" s="1016" t="s">
        <v>10</v>
      </c>
      <c r="F84" s="989" t="s">
        <v>99</v>
      </c>
      <c r="G84" s="993">
        <v>17.64</v>
      </c>
      <c r="H84" s="993">
        <v>0</v>
      </c>
      <c r="I84" s="993">
        <v>17.64</v>
      </c>
      <c r="J84" s="1227" t="s">
        <v>831</v>
      </c>
      <c r="K84" s="1007">
        <v>2017</v>
      </c>
      <c r="L84" s="829" t="s">
        <v>2657</v>
      </c>
      <c r="M84" s="1195" t="s">
        <v>639</v>
      </c>
      <c r="N84" s="991" t="s">
        <v>3660</v>
      </c>
      <c r="O84" s="991"/>
      <c r="P84" s="1207" t="s">
        <v>3768</v>
      </c>
      <c r="Q84" s="1207" t="s">
        <v>3761</v>
      </c>
      <c r="R84" s="1207"/>
      <c r="S84" s="1028"/>
      <c r="T84" s="961">
        <v>183</v>
      </c>
    </row>
    <row r="85" spans="1:20" ht="51" x14ac:dyDescent="0.2">
      <c r="A85" s="1024">
        <f>IF(OR(C85="a",C85=""),"",COUNTIF(C$10:$G85,"da")+COUNTIF(C$10:$G85,"bs")+COUNTIF(C$10:$G85,"cph"))</f>
        <v>65</v>
      </c>
      <c r="B85" s="1198" t="s">
        <v>1367</v>
      </c>
      <c r="C85" s="1194" t="s">
        <v>1450</v>
      </c>
      <c r="D85" s="1017" t="s">
        <v>368</v>
      </c>
      <c r="E85" s="1209" t="s">
        <v>35</v>
      </c>
      <c r="F85" s="989" t="s">
        <v>99</v>
      </c>
      <c r="G85" s="992">
        <v>0.84</v>
      </c>
      <c r="H85" s="993">
        <v>0</v>
      </c>
      <c r="I85" s="993">
        <v>0.84</v>
      </c>
      <c r="J85" s="1227" t="s">
        <v>52</v>
      </c>
      <c r="K85" s="1007">
        <v>2020</v>
      </c>
      <c r="L85" s="829" t="s">
        <v>2657</v>
      </c>
      <c r="M85" s="1017" t="s">
        <v>616</v>
      </c>
      <c r="N85" s="991" t="s">
        <v>3660</v>
      </c>
      <c r="O85" s="991"/>
      <c r="P85" s="1207" t="s">
        <v>2304</v>
      </c>
      <c r="Q85" s="1207" t="s">
        <v>3744</v>
      </c>
      <c r="R85" s="1207"/>
      <c r="S85" s="1028"/>
      <c r="T85" s="962">
        <v>18</v>
      </c>
    </row>
    <row r="86" spans="1:20" ht="293.25" x14ac:dyDescent="0.2">
      <c r="A86" s="1024">
        <f>IF(OR(C86="a",C86=""),"",COUNTIF(C$10:$G86,"da")+COUNTIF(C$10:$G86,"bs")+COUNTIF(C$10:$G86,"cph"))</f>
        <v>66</v>
      </c>
      <c r="B86" s="1198" t="s">
        <v>1354</v>
      </c>
      <c r="C86" s="1194" t="s">
        <v>1450</v>
      </c>
      <c r="D86" s="1198" t="s">
        <v>369</v>
      </c>
      <c r="E86" s="1016" t="s">
        <v>370</v>
      </c>
      <c r="F86" s="1192" t="s">
        <v>99</v>
      </c>
      <c r="G86" s="996">
        <v>33.39</v>
      </c>
      <c r="H86" s="993">
        <v>0</v>
      </c>
      <c r="I86" s="993">
        <v>33.39</v>
      </c>
      <c r="J86" s="1227" t="s">
        <v>2498</v>
      </c>
      <c r="K86" s="1007">
        <v>2020</v>
      </c>
      <c r="L86" s="829" t="s">
        <v>2657</v>
      </c>
      <c r="M86" s="1195" t="s">
        <v>2549</v>
      </c>
      <c r="N86" s="991" t="s">
        <v>3667</v>
      </c>
      <c r="O86" s="991"/>
      <c r="P86" s="1207" t="s">
        <v>3769</v>
      </c>
      <c r="Q86" s="1207" t="s">
        <v>3770</v>
      </c>
      <c r="R86" s="1207"/>
      <c r="S86" s="1028"/>
      <c r="T86" s="962">
        <v>38</v>
      </c>
    </row>
    <row r="87" spans="1:20" ht="51" x14ac:dyDescent="0.2">
      <c r="A87" s="1024">
        <f>IF(OR(C87="a",C87=""),"",COUNTIF(C$10:$G87,"da")+COUNTIF(C$10:$G87,"bs")+COUNTIF(C$10:$G87,"cph"))</f>
        <v>67</v>
      </c>
      <c r="B87" s="1198" t="s">
        <v>1477</v>
      </c>
      <c r="C87" s="1194" t="s">
        <v>1450</v>
      </c>
      <c r="D87" s="1018" t="s">
        <v>371</v>
      </c>
      <c r="E87" s="1019" t="s">
        <v>11</v>
      </c>
      <c r="F87" s="1020" t="s">
        <v>99</v>
      </c>
      <c r="G87" s="993">
        <v>0.11</v>
      </c>
      <c r="H87" s="993"/>
      <c r="I87" s="993">
        <v>0.11</v>
      </c>
      <c r="J87" s="1227" t="s">
        <v>52</v>
      </c>
      <c r="K87" s="1007">
        <v>2021</v>
      </c>
      <c r="L87" s="829" t="s">
        <v>2657</v>
      </c>
      <c r="M87" s="1017" t="s">
        <v>2550</v>
      </c>
      <c r="N87" s="991" t="s">
        <v>3660</v>
      </c>
      <c r="O87" s="991"/>
      <c r="P87" s="1207" t="s">
        <v>2304</v>
      </c>
      <c r="Q87" s="1207" t="s">
        <v>3771</v>
      </c>
      <c r="R87" s="1207"/>
      <c r="S87" s="1028"/>
      <c r="T87" s="962">
        <v>57</v>
      </c>
    </row>
    <row r="88" spans="1:20" ht="204" x14ac:dyDescent="0.2">
      <c r="A88" s="1024">
        <f>IF(OR(C88="a",C88=""),"",COUNTIF(C$10:$G88,"da")+COUNTIF(C$10:$G88,"bs")+COUNTIF(C$10:$G88,"cph"))</f>
        <v>68</v>
      </c>
      <c r="B88" s="1208" t="s">
        <v>1491</v>
      </c>
      <c r="C88" s="988" t="s">
        <v>1450</v>
      </c>
      <c r="D88" s="1018" t="s">
        <v>373</v>
      </c>
      <c r="E88" s="1019" t="s">
        <v>33</v>
      </c>
      <c r="F88" s="1020" t="s">
        <v>99</v>
      </c>
      <c r="G88" s="993">
        <v>1.1000000000000001</v>
      </c>
      <c r="H88" s="993"/>
      <c r="I88" s="993">
        <v>1.1000000000000001</v>
      </c>
      <c r="J88" s="1227" t="s">
        <v>52</v>
      </c>
      <c r="K88" s="1007">
        <v>2024</v>
      </c>
      <c r="L88" s="829" t="s">
        <v>2657</v>
      </c>
      <c r="M88" s="1195" t="s">
        <v>1555</v>
      </c>
      <c r="N88" s="991" t="s">
        <v>3660</v>
      </c>
      <c r="O88" s="991"/>
      <c r="P88" s="1207" t="s">
        <v>2304</v>
      </c>
      <c r="Q88" s="1207" t="s">
        <v>3732</v>
      </c>
      <c r="R88" s="1207"/>
      <c r="S88" s="1028"/>
      <c r="T88" s="961" t="s">
        <v>2641</v>
      </c>
    </row>
    <row r="89" spans="1:20" ht="63.75" x14ac:dyDescent="0.2">
      <c r="A89" s="1024">
        <f>IF(OR(C89="a",C89=""),"",COUNTIF(C$10:$G89,"da")+COUNTIF(C$10:$G89,"bs")+COUNTIF(C$10:$G89,"cph"))</f>
        <v>69</v>
      </c>
      <c r="B89" s="1198" t="s">
        <v>3594</v>
      </c>
      <c r="C89" s="988" t="s">
        <v>1351</v>
      </c>
      <c r="D89" s="1021" t="s">
        <v>3595</v>
      </c>
      <c r="E89" s="1016" t="s">
        <v>19</v>
      </c>
      <c r="F89" s="989" t="s">
        <v>99</v>
      </c>
      <c r="G89" s="992">
        <v>0.09</v>
      </c>
      <c r="H89" s="992"/>
      <c r="I89" s="993"/>
      <c r="J89" s="1227"/>
      <c r="K89" s="1007">
        <v>2025</v>
      </c>
      <c r="L89" s="829" t="s">
        <v>3543</v>
      </c>
      <c r="M89" s="1017" t="s">
        <v>3633</v>
      </c>
      <c r="N89" s="991" t="s">
        <v>3660</v>
      </c>
      <c r="O89" s="991"/>
      <c r="P89" s="1207" t="e">
        <v>#N/A</v>
      </c>
      <c r="Q89" s="1207" t="e">
        <v>#N/A</v>
      </c>
      <c r="R89" s="1207"/>
      <c r="S89" s="1028"/>
      <c r="T89" s="961">
        <v>91</v>
      </c>
    </row>
    <row r="90" spans="1:20" ht="63.75" x14ac:dyDescent="0.2">
      <c r="A90" s="1024">
        <f>IF(OR(C90="a",C90=""),"",COUNTIF(C$10:$G90,"da")+COUNTIF(C$10:$G90,"bs")+COUNTIF(C$10:$G90,"cph"))</f>
        <v>70</v>
      </c>
      <c r="B90" s="1215" t="s">
        <v>3596</v>
      </c>
      <c r="C90" s="988" t="s">
        <v>1351</v>
      </c>
      <c r="D90" s="1021" t="s">
        <v>3597</v>
      </c>
      <c r="E90" s="1016" t="s">
        <v>33</v>
      </c>
      <c r="F90" s="989" t="s">
        <v>99</v>
      </c>
      <c r="G90" s="992">
        <v>0.65</v>
      </c>
      <c r="H90" s="992">
        <v>0</v>
      </c>
      <c r="I90" s="993"/>
      <c r="J90" s="1227"/>
      <c r="K90" s="1007">
        <v>2025</v>
      </c>
      <c r="L90" s="829" t="s">
        <v>3543</v>
      </c>
      <c r="M90" s="1017" t="s">
        <v>3634</v>
      </c>
      <c r="N90" s="991" t="s">
        <v>3660</v>
      </c>
      <c r="O90" s="991"/>
      <c r="P90" s="1207" t="e">
        <v>#N/A</v>
      </c>
      <c r="Q90" s="1207" t="e">
        <v>#N/A</v>
      </c>
      <c r="R90" s="1207"/>
      <c r="S90" s="1028"/>
      <c r="T90" s="961" t="s">
        <v>2642</v>
      </c>
    </row>
    <row r="91" spans="1:20" ht="127.5" x14ac:dyDescent="0.2">
      <c r="A91" s="1024">
        <f>IF(OR(C91="a",C91=""),"",COUNTIF(C$10:$G91,"da")+COUNTIF(C$10:$G91,"bs")+COUNTIF(C$10:$G91,"cph"))</f>
        <v>71</v>
      </c>
      <c r="B91" s="1208" t="s">
        <v>1478</v>
      </c>
      <c r="C91" s="1194" t="s">
        <v>1450</v>
      </c>
      <c r="D91" s="1018" t="s">
        <v>644</v>
      </c>
      <c r="E91" s="1019" t="s">
        <v>701</v>
      </c>
      <c r="F91" s="1020" t="s">
        <v>99</v>
      </c>
      <c r="G91" s="993">
        <v>9.8000000000000007</v>
      </c>
      <c r="H91" s="993"/>
      <c r="I91" s="993">
        <v>9.8000000000000007</v>
      </c>
      <c r="J91" s="1227" t="s">
        <v>764</v>
      </c>
      <c r="K91" s="1007">
        <v>2022</v>
      </c>
      <c r="L91" s="829" t="s">
        <v>2657</v>
      </c>
      <c r="M91" s="1017" t="s">
        <v>646</v>
      </c>
      <c r="N91" s="991" t="s">
        <v>3660</v>
      </c>
      <c r="O91" s="991"/>
      <c r="P91" s="1207" t="s">
        <v>3772</v>
      </c>
      <c r="Q91" s="1207" t="s">
        <v>3773</v>
      </c>
      <c r="R91" s="1207"/>
      <c r="S91" s="1028"/>
      <c r="T91" s="961" t="s">
        <v>2643</v>
      </c>
    </row>
    <row r="92" spans="1:20" ht="114.75" x14ac:dyDescent="0.2">
      <c r="A92" s="1024">
        <f>IF(OR(C92="a",C92=""),"",COUNTIF(C$10:$G92,"da")+COUNTIF(C$10:$G92,"bs")+COUNTIF(C$10:$G92,"cph"))</f>
        <v>72</v>
      </c>
      <c r="B92" s="1208" t="s">
        <v>1492</v>
      </c>
      <c r="C92" s="1194" t="s">
        <v>1450</v>
      </c>
      <c r="D92" s="1018" t="s">
        <v>1493</v>
      </c>
      <c r="E92" s="1209" t="s">
        <v>319</v>
      </c>
      <c r="F92" s="1020" t="s">
        <v>99</v>
      </c>
      <c r="G92" s="993">
        <v>2.1</v>
      </c>
      <c r="H92" s="993"/>
      <c r="I92" s="993">
        <v>2.1</v>
      </c>
      <c r="J92" s="1227" t="s">
        <v>2499</v>
      </c>
      <c r="K92" s="1009">
        <v>2022</v>
      </c>
      <c r="L92" s="829" t="s">
        <v>2657</v>
      </c>
      <c r="M92" s="1017" t="s">
        <v>704</v>
      </c>
      <c r="N92" s="991" t="s">
        <v>3660</v>
      </c>
      <c r="O92" s="991"/>
      <c r="P92" s="1207" t="s">
        <v>3774</v>
      </c>
      <c r="Q92" s="1207" t="s">
        <v>3775</v>
      </c>
      <c r="R92" s="1207"/>
      <c r="S92" s="1028"/>
      <c r="T92" s="961" t="s">
        <v>2644</v>
      </c>
    </row>
    <row r="93" spans="1:20" ht="102" x14ac:dyDescent="0.2">
      <c r="A93" s="1024">
        <f>IF(OR(C93="a",C93=""),"",COUNTIF(C$10:$G93,"da")+COUNTIF(C$10:$G93,"bs")+COUNTIF(C$10:$G93,"cph"))</f>
        <v>73</v>
      </c>
      <c r="B93" s="1208" t="s">
        <v>1494</v>
      </c>
      <c r="C93" s="1194" t="s">
        <v>1450</v>
      </c>
      <c r="D93" s="1018" t="s">
        <v>1428</v>
      </c>
      <c r="E93" s="1019" t="s">
        <v>1429</v>
      </c>
      <c r="F93" s="1020" t="s">
        <v>99</v>
      </c>
      <c r="G93" s="993">
        <v>0.28999999999999998</v>
      </c>
      <c r="H93" s="993"/>
      <c r="I93" s="993">
        <v>0.28999999999999998</v>
      </c>
      <c r="J93" s="1227" t="s">
        <v>2500</v>
      </c>
      <c r="K93" s="1009">
        <v>2023</v>
      </c>
      <c r="L93" s="829" t="s">
        <v>2657</v>
      </c>
      <c r="M93" s="1012" t="s">
        <v>2551</v>
      </c>
      <c r="N93" s="991" t="s">
        <v>3660</v>
      </c>
      <c r="O93" s="991"/>
      <c r="P93" s="1207" t="s">
        <v>2304</v>
      </c>
      <c r="Q93" s="1207" t="s">
        <v>3734</v>
      </c>
      <c r="R93" s="1207"/>
      <c r="S93" s="1028"/>
      <c r="T93" s="962">
        <v>11</v>
      </c>
    </row>
    <row r="94" spans="1:20" x14ac:dyDescent="0.2">
      <c r="A94" s="1024"/>
      <c r="B94" s="1198"/>
      <c r="C94" s="988" t="s">
        <v>1383</v>
      </c>
      <c r="D94" s="1202" t="s">
        <v>3513</v>
      </c>
      <c r="E94" s="1016"/>
      <c r="F94" s="1020"/>
      <c r="G94" s="993"/>
      <c r="H94" s="993"/>
      <c r="I94" s="993"/>
      <c r="J94" s="1227"/>
      <c r="K94" s="1007"/>
      <c r="L94" s="829"/>
      <c r="M94" s="1017"/>
      <c r="N94" s="991"/>
      <c r="O94" s="991"/>
      <c r="P94" s="1207"/>
      <c r="Q94" s="1207"/>
      <c r="R94" s="1207"/>
      <c r="S94" s="1028"/>
      <c r="T94" s="961" t="s">
        <v>2645</v>
      </c>
    </row>
    <row r="95" spans="1:20" ht="127.5" x14ac:dyDescent="0.2">
      <c r="A95" s="1024">
        <f>IF(OR(C95="a",C95=""),"",COUNTIF(C$10:$G95,"da")+COUNTIF(C$10:$G95,"bs")+COUNTIF(C$10:$G95,"cph"))</f>
        <v>74</v>
      </c>
      <c r="B95" s="1198" t="s">
        <v>2413</v>
      </c>
      <c r="C95" s="988" t="s">
        <v>1450</v>
      </c>
      <c r="D95" s="1214" t="s">
        <v>233</v>
      </c>
      <c r="E95" s="991" t="s">
        <v>234</v>
      </c>
      <c r="F95" s="989" t="s">
        <v>101</v>
      </c>
      <c r="G95" s="994">
        <v>2.33</v>
      </c>
      <c r="H95" s="994">
        <v>2.33</v>
      </c>
      <c r="I95" s="993">
        <v>0</v>
      </c>
      <c r="J95" s="1227" t="s">
        <v>764</v>
      </c>
      <c r="K95" s="1007">
        <v>2015</v>
      </c>
      <c r="L95" s="829" t="s">
        <v>2657</v>
      </c>
      <c r="M95" s="1017" t="s">
        <v>1459</v>
      </c>
      <c r="N95" s="991">
        <v>0</v>
      </c>
      <c r="O95" s="991"/>
      <c r="P95" s="1207" t="s">
        <v>3776</v>
      </c>
      <c r="Q95" s="1207" t="s">
        <v>3767</v>
      </c>
      <c r="R95" s="1207"/>
      <c r="S95" s="1028"/>
      <c r="T95" s="961">
        <v>24</v>
      </c>
    </row>
    <row r="96" spans="1:20" ht="89.25" x14ac:dyDescent="0.2">
      <c r="A96" s="1024">
        <f>IF(OR(C96="a",C96=""),"",COUNTIF(C$10:$G96,"da")+COUNTIF(C$10:$G96,"bs")+COUNTIF(C$10:$G96,"cph"))</f>
        <v>75</v>
      </c>
      <c r="B96" s="1198" t="s">
        <v>1576</v>
      </c>
      <c r="C96" s="988" t="s">
        <v>1450</v>
      </c>
      <c r="D96" s="1017" t="s">
        <v>834</v>
      </c>
      <c r="E96" s="1016" t="s">
        <v>12</v>
      </c>
      <c r="F96" s="1020" t="s">
        <v>101</v>
      </c>
      <c r="G96" s="993">
        <v>1.7</v>
      </c>
      <c r="H96" s="993">
        <v>1.7</v>
      </c>
      <c r="I96" s="994">
        <v>0</v>
      </c>
      <c r="J96" s="1227" t="s">
        <v>764</v>
      </c>
      <c r="K96" s="1007">
        <v>2015</v>
      </c>
      <c r="L96" s="829" t="s">
        <v>2657</v>
      </c>
      <c r="M96" s="1195" t="s">
        <v>2552</v>
      </c>
      <c r="N96" s="991" t="s">
        <v>3660</v>
      </c>
      <c r="O96" s="991"/>
      <c r="P96" s="1207" t="s">
        <v>3777</v>
      </c>
      <c r="Q96" s="1207" t="s">
        <v>3778</v>
      </c>
      <c r="R96" s="1207"/>
      <c r="S96" s="1028"/>
      <c r="T96" s="963">
        <v>1</v>
      </c>
    </row>
    <row r="97" spans="1:20" ht="51" x14ac:dyDescent="0.2">
      <c r="A97" s="1024">
        <f>IF(OR(C97="a",C97=""),"",COUNTIF(C$10:$G97,"da")+COUNTIF(C$10:$G97,"bs")+COUNTIF(C$10:$G97,"cph"))</f>
        <v>76</v>
      </c>
      <c r="B97" s="1198" t="s">
        <v>2414</v>
      </c>
      <c r="C97" s="988" t="s">
        <v>1450</v>
      </c>
      <c r="D97" s="1214" t="s">
        <v>235</v>
      </c>
      <c r="E97" s="1016" t="s">
        <v>33</v>
      </c>
      <c r="F97" s="989" t="s">
        <v>101</v>
      </c>
      <c r="G97" s="993">
        <v>0.49</v>
      </c>
      <c r="H97" s="993">
        <v>0.49</v>
      </c>
      <c r="I97" s="994">
        <v>0</v>
      </c>
      <c r="J97" s="1227" t="s">
        <v>764</v>
      </c>
      <c r="K97" s="1007">
        <v>2015</v>
      </c>
      <c r="L97" s="829" t="s">
        <v>2657</v>
      </c>
      <c r="M97" s="1017" t="s">
        <v>1459</v>
      </c>
      <c r="N97" s="991" t="s">
        <v>3662</v>
      </c>
      <c r="O97" s="991"/>
      <c r="P97" s="1207" t="s">
        <v>3777</v>
      </c>
      <c r="Q97" s="1207" t="s">
        <v>3732</v>
      </c>
      <c r="R97" s="1207"/>
      <c r="S97" s="1028"/>
      <c r="T97" s="961">
        <v>18</v>
      </c>
    </row>
    <row r="98" spans="1:20" ht="51" x14ac:dyDescent="0.2">
      <c r="A98" s="1024">
        <f>IF(OR(C98="a",C98=""),"",COUNTIF(C$10:$G98,"da")+COUNTIF(C$10:$G98,"bs")+COUNTIF(C$10:$G98,"cph"))</f>
        <v>77</v>
      </c>
      <c r="B98" s="1198" t="s">
        <v>2415</v>
      </c>
      <c r="C98" s="988" t="s">
        <v>1450</v>
      </c>
      <c r="D98" s="1214" t="s">
        <v>2416</v>
      </c>
      <c r="E98" s="1016" t="s">
        <v>21</v>
      </c>
      <c r="F98" s="989" t="s">
        <v>101</v>
      </c>
      <c r="G98" s="993">
        <v>2.4</v>
      </c>
      <c r="H98" s="993">
        <v>2.4</v>
      </c>
      <c r="I98" s="993">
        <v>0</v>
      </c>
      <c r="J98" s="1227" t="s">
        <v>764</v>
      </c>
      <c r="K98" s="1007">
        <v>2015</v>
      </c>
      <c r="L98" s="829" t="s">
        <v>2657</v>
      </c>
      <c r="M98" s="1017" t="s">
        <v>1459</v>
      </c>
      <c r="N98" s="991" t="s">
        <v>3662</v>
      </c>
      <c r="O98" s="991"/>
      <c r="P98" s="1207" t="s">
        <v>3777</v>
      </c>
      <c r="Q98" s="1207" t="s">
        <v>3779</v>
      </c>
      <c r="R98" s="1207"/>
      <c r="S98" s="1028"/>
      <c r="T98" s="962">
        <v>18</v>
      </c>
    </row>
    <row r="99" spans="1:20" ht="51" x14ac:dyDescent="0.2">
      <c r="A99" s="1024">
        <f>IF(OR(C99="a",C99=""),"",COUNTIF(C$10:$G99,"da")+COUNTIF(C$10:$G99,"bs")+COUNTIF(C$10:$G99,"cph"))</f>
        <v>78</v>
      </c>
      <c r="B99" s="1198" t="s">
        <v>2417</v>
      </c>
      <c r="C99" s="988" t="s">
        <v>1450</v>
      </c>
      <c r="D99" s="1214" t="s">
        <v>237</v>
      </c>
      <c r="E99" s="1016" t="s">
        <v>33</v>
      </c>
      <c r="F99" s="989" t="s">
        <v>101</v>
      </c>
      <c r="G99" s="993">
        <v>0.72</v>
      </c>
      <c r="H99" s="993">
        <v>0</v>
      </c>
      <c r="I99" s="993">
        <v>0.72</v>
      </c>
      <c r="J99" s="1227" t="s">
        <v>146</v>
      </c>
      <c r="K99" s="1007">
        <v>2015</v>
      </c>
      <c r="L99" s="829" t="s">
        <v>2657</v>
      </c>
      <c r="M99" s="1017" t="s">
        <v>1459</v>
      </c>
      <c r="N99" s="991" t="s">
        <v>3662</v>
      </c>
      <c r="O99" s="991"/>
      <c r="P99" s="1207" t="s">
        <v>3780</v>
      </c>
      <c r="Q99" s="1207" t="s">
        <v>3732</v>
      </c>
      <c r="R99" s="1207"/>
      <c r="S99" s="1028"/>
      <c r="T99" s="962">
        <v>19</v>
      </c>
    </row>
    <row r="100" spans="1:20" ht="51" x14ac:dyDescent="0.2">
      <c r="A100" s="1024"/>
      <c r="B100" s="1198" t="s">
        <v>2418</v>
      </c>
      <c r="C100" s="988" t="s">
        <v>1450</v>
      </c>
      <c r="D100" s="1017" t="s">
        <v>238</v>
      </c>
      <c r="E100" s="1016" t="s">
        <v>18</v>
      </c>
      <c r="F100" s="989" t="s">
        <v>101</v>
      </c>
      <c r="G100" s="993">
        <v>0.16</v>
      </c>
      <c r="H100" s="993">
        <v>0</v>
      </c>
      <c r="I100" s="993">
        <v>0.16</v>
      </c>
      <c r="J100" s="1227" t="s">
        <v>835</v>
      </c>
      <c r="K100" s="1007">
        <v>2015</v>
      </c>
      <c r="L100" s="829" t="s">
        <v>2657</v>
      </c>
      <c r="M100" s="1017" t="s">
        <v>2553</v>
      </c>
      <c r="N100" s="991" t="s">
        <v>3668</v>
      </c>
      <c r="O100" s="991"/>
      <c r="P100" s="1207">
        <v>0</v>
      </c>
      <c r="Q100" s="1207">
        <v>0</v>
      </c>
      <c r="R100" s="1207"/>
      <c r="S100" s="1028"/>
      <c r="T100" s="962"/>
    </row>
    <row r="101" spans="1:20" ht="38.25" x14ac:dyDescent="0.2">
      <c r="A101" s="1024">
        <f>IF(OR(C101="a",C101=""),"",COUNTIF(C$10:$G101,"da")+COUNTIF(C$10:$G101,"bs")+COUNTIF(C$10:$G101,"cph"))</f>
        <v>80</v>
      </c>
      <c r="B101" s="1198" t="s">
        <v>2419</v>
      </c>
      <c r="C101" s="988" t="s">
        <v>1450</v>
      </c>
      <c r="D101" s="990" t="s">
        <v>239</v>
      </c>
      <c r="E101" s="991" t="s">
        <v>23</v>
      </c>
      <c r="F101" s="989" t="s">
        <v>101</v>
      </c>
      <c r="G101" s="993">
        <v>0.09</v>
      </c>
      <c r="H101" s="993">
        <v>0</v>
      </c>
      <c r="I101" s="993">
        <v>0.09</v>
      </c>
      <c r="J101" s="1227" t="s">
        <v>52</v>
      </c>
      <c r="K101" s="1007">
        <v>2015</v>
      </c>
      <c r="L101" s="829" t="s">
        <v>2657</v>
      </c>
      <c r="M101" s="1017" t="s">
        <v>1459</v>
      </c>
      <c r="N101" s="991">
        <v>0</v>
      </c>
      <c r="O101" s="991"/>
      <c r="P101" s="1207" t="s">
        <v>3717</v>
      </c>
      <c r="Q101" s="1207">
        <v>0</v>
      </c>
      <c r="R101" s="1207"/>
      <c r="S101" s="1028"/>
      <c r="T101" s="962">
        <v>128</v>
      </c>
    </row>
    <row r="102" spans="1:20" ht="38.25" x14ac:dyDescent="0.2">
      <c r="A102" s="1024">
        <f>IF(OR(C102="a",C102=""),"",COUNTIF(C$10:$G102,"da")+COUNTIF(C$10:$G102,"bs")+COUNTIF(C$10:$G102,"cph"))</f>
        <v>81</v>
      </c>
      <c r="B102" s="1198" t="s">
        <v>2420</v>
      </c>
      <c r="C102" s="988" t="s">
        <v>1450</v>
      </c>
      <c r="D102" s="1017" t="s">
        <v>240</v>
      </c>
      <c r="E102" s="1016" t="s">
        <v>23</v>
      </c>
      <c r="F102" s="989" t="s">
        <v>101</v>
      </c>
      <c r="G102" s="993">
        <v>0.96</v>
      </c>
      <c r="H102" s="993">
        <v>0</v>
      </c>
      <c r="I102" s="993">
        <v>0.96</v>
      </c>
      <c r="J102" s="1227" t="s">
        <v>835</v>
      </c>
      <c r="K102" s="1007">
        <v>2015</v>
      </c>
      <c r="L102" s="829" t="s">
        <v>2657</v>
      </c>
      <c r="M102" s="1017" t="s">
        <v>618</v>
      </c>
      <c r="N102" s="991" t="s">
        <v>3662</v>
      </c>
      <c r="O102" s="991"/>
      <c r="P102" s="1207" t="s">
        <v>3717</v>
      </c>
      <c r="Q102" s="1207">
        <v>0</v>
      </c>
      <c r="R102" s="1207"/>
      <c r="S102" s="1028"/>
      <c r="T102" s="962" t="s">
        <v>2646</v>
      </c>
    </row>
    <row r="103" spans="1:20" ht="114.75" x14ac:dyDescent="0.2">
      <c r="A103" s="1024">
        <f>IF(OR(C103="a",C103=""),"",COUNTIF(C$10:$G103,"da")+COUNTIF(C$10:$G103,"bs")+COUNTIF(C$10:$G103,"cph"))</f>
        <v>82</v>
      </c>
      <c r="B103" s="1198" t="s">
        <v>1361</v>
      </c>
      <c r="C103" s="1194" t="s">
        <v>1450</v>
      </c>
      <c r="D103" s="990" t="s">
        <v>836</v>
      </c>
      <c r="E103" s="1016" t="s">
        <v>11</v>
      </c>
      <c r="F103" s="1020" t="s">
        <v>101</v>
      </c>
      <c r="G103" s="993">
        <v>1.85</v>
      </c>
      <c r="H103" s="993">
        <v>0</v>
      </c>
      <c r="I103" s="993">
        <v>1.85</v>
      </c>
      <c r="J103" s="1227" t="s">
        <v>770</v>
      </c>
      <c r="K103" s="1007">
        <v>2018</v>
      </c>
      <c r="L103" s="829" t="s">
        <v>2657</v>
      </c>
      <c r="M103" s="1195" t="s">
        <v>619</v>
      </c>
      <c r="N103" s="991">
        <v>0</v>
      </c>
      <c r="O103" s="991"/>
      <c r="P103" s="1207" t="s">
        <v>3781</v>
      </c>
      <c r="Q103" s="1207" t="s">
        <v>3771</v>
      </c>
      <c r="R103" s="1207"/>
      <c r="S103" s="1028"/>
      <c r="T103" s="962">
        <v>128</v>
      </c>
    </row>
    <row r="104" spans="1:20" ht="229.5" x14ac:dyDescent="0.2">
      <c r="A104" s="1024">
        <f>IF(OR(C104="a",C104=""),"",COUNTIF(C$10:$G104,"da")+COUNTIF(C$10:$G104,"bs")+COUNTIF(C$10:$G104,"cph"))</f>
        <v>83</v>
      </c>
      <c r="B104" s="1198" t="s">
        <v>1377</v>
      </c>
      <c r="C104" s="1194" t="s">
        <v>1450</v>
      </c>
      <c r="D104" s="998" t="s">
        <v>690</v>
      </c>
      <c r="E104" s="1016" t="s">
        <v>316</v>
      </c>
      <c r="F104" s="1020" t="s">
        <v>101</v>
      </c>
      <c r="G104" s="993">
        <v>1.6</v>
      </c>
      <c r="H104" s="993">
        <v>0</v>
      </c>
      <c r="I104" s="993">
        <v>1.6</v>
      </c>
      <c r="J104" s="1227" t="s">
        <v>837</v>
      </c>
      <c r="K104" s="1007">
        <v>2018</v>
      </c>
      <c r="L104" s="829" t="s">
        <v>2657</v>
      </c>
      <c r="M104" s="1195" t="s">
        <v>2554</v>
      </c>
      <c r="N104" s="991" t="s">
        <v>3662</v>
      </c>
      <c r="O104" s="991"/>
      <c r="P104" s="1207" t="s">
        <v>3782</v>
      </c>
      <c r="Q104" s="1207" t="s">
        <v>3783</v>
      </c>
      <c r="R104" s="1207"/>
      <c r="S104" s="1028"/>
      <c r="T104" s="962">
        <v>128</v>
      </c>
    </row>
    <row r="105" spans="1:20" ht="127.5" x14ac:dyDescent="0.2">
      <c r="A105" s="1024">
        <f>IF(OR(C105="a",C105=""),"",COUNTIF(C$10:$G105,"da")+COUNTIF(C$10:$G105,"bs")+COUNTIF(C$10:$G105,"cph"))</f>
        <v>84</v>
      </c>
      <c r="B105" s="1198" t="s">
        <v>1378</v>
      </c>
      <c r="C105" s="1194" t="s">
        <v>1450</v>
      </c>
      <c r="D105" s="990" t="s">
        <v>838</v>
      </c>
      <c r="E105" s="1209" t="s">
        <v>645</v>
      </c>
      <c r="F105" s="1020" t="s">
        <v>101</v>
      </c>
      <c r="G105" s="993">
        <v>1.7</v>
      </c>
      <c r="H105" s="993">
        <v>0</v>
      </c>
      <c r="I105" s="993">
        <v>1.7</v>
      </c>
      <c r="J105" s="1227" t="s">
        <v>2501</v>
      </c>
      <c r="K105" s="1007">
        <v>2019</v>
      </c>
      <c r="L105" s="829" t="s">
        <v>2657</v>
      </c>
      <c r="M105" s="1017" t="s">
        <v>377</v>
      </c>
      <c r="N105" s="991" t="s">
        <v>3662</v>
      </c>
      <c r="O105" s="991"/>
      <c r="P105" s="1207" t="s">
        <v>3784</v>
      </c>
      <c r="Q105" s="1207" t="s">
        <v>3785</v>
      </c>
      <c r="R105" s="1207"/>
      <c r="S105" s="1028"/>
      <c r="T105" s="962">
        <v>144</v>
      </c>
    </row>
    <row r="106" spans="1:20" ht="127.5" x14ac:dyDescent="0.2">
      <c r="A106" s="1024">
        <f>IF(OR(C106="a",C106=""),"",COUNTIF(C$10:$G106,"da")+COUNTIF(C$10:$G106,"bs")+COUNTIF(C$10:$G106,"cph"))</f>
        <v>85</v>
      </c>
      <c r="B106" s="1198" t="s">
        <v>1495</v>
      </c>
      <c r="C106" s="1194" t="s">
        <v>1450</v>
      </c>
      <c r="D106" s="1018" t="s">
        <v>372</v>
      </c>
      <c r="E106" s="1019" t="s">
        <v>11</v>
      </c>
      <c r="F106" s="1020" t="s">
        <v>101</v>
      </c>
      <c r="G106" s="993">
        <v>1.07</v>
      </c>
      <c r="H106" s="993"/>
      <c r="I106" s="993">
        <v>1.07</v>
      </c>
      <c r="J106" s="1227" t="s">
        <v>2502</v>
      </c>
      <c r="K106" s="1007">
        <v>2021</v>
      </c>
      <c r="L106" s="829" t="s">
        <v>2657</v>
      </c>
      <c r="M106" s="1195" t="s">
        <v>2555</v>
      </c>
      <c r="N106" s="991" t="s">
        <v>3660</v>
      </c>
      <c r="O106" s="991"/>
      <c r="P106" s="1207" t="s">
        <v>3781</v>
      </c>
      <c r="Q106" s="1207" t="s">
        <v>3771</v>
      </c>
      <c r="R106" s="1207"/>
      <c r="S106" s="1028"/>
      <c r="T106" s="961">
        <v>166</v>
      </c>
    </row>
    <row r="107" spans="1:20" ht="63.75" x14ac:dyDescent="0.2">
      <c r="A107" s="1024">
        <f>IF(OR(C107="a",C107=""),"",COUNTIF(C$10:$G107,"da")+COUNTIF(C$10:$G107,"bs")+COUNTIF(C$10:$G107,"cph"))</f>
        <v>86</v>
      </c>
      <c r="B107" s="1208" t="s">
        <v>1496</v>
      </c>
      <c r="C107" s="1194" t="s">
        <v>1450</v>
      </c>
      <c r="D107" s="1018" t="s">
        <v>705</v>
      </c>
      <c r="E107" s="1019" t="s">
        <v>12</v>
      </c>
      <c r="F107" s="1020" t="s">
        <v>101</v>
      </c>
      <c r="G107" s="993">
        <v>0.03</v>
      </c>
      <c r="H107" s="993"/>
      <c r="I107" s="993">
        <v>0.03</v>
      </c>
      <c r="J107" s="1227" t="s">
        <v>2503</v>
      </c>
      <c r="K107" s="1007">
        <v>2022</v>
      </c>
      <c r="L107" s="829" t="s">
        <v>2657</v>
      </c>
      <c r="M107" s="1017" t="s">
        <v>706</v>
      </c>
      <c r="N107" s="991"/>
      <c r="O107" s="991"/>
      <c r="P107" s="1207" t="s">
        <v>3786</v>
      </c>
      <c r="Q107" s="1207" t="s">
        <v>3778</v>
      </c>
      <c r="R107" s="1207"/>
      <c r="S107" s="1028"/>
      <c r="T107" s="961">
        <v>128</v>
      </c>
    </row>
    <row r="108" spans="1:20" ht="76.5" x14ac:dyDescent="0.2">
      <c r="A108" s="1024">
        <f>IF(OR(C108="a",C108=""),"",COUNTIF(C$10:$G108,"da")+COUNTIF(C$10:$G108,"bs")+COUNTIF(C$10:$G108,"cph"))</f>
        <v>87</v>
      </c>
      <c r="B108" s="1198" t="s">
        <v>1497</v>
      </c>
      <c r="C108" s="1194" t="s">
        <v>1450</v>
      </c>
      <c r="D108" s="995" t="s">
        <v>708</v>
      </c>
      <c r="E108" s="1016" t="s">
        <v>709</v>
      </c>
      <c r="F108" s="1192" t="s">
        <v>101</v>
      </c>
      <c r="G108" s="989">
        <v>1.55</v>
      </c>
      <c r="H108" s="993"/>
      <c r="I108" s="993">
        <v>1.55</v>
      </c>
      <c r="J108" s="1227" t="s">
        <v>2504</v>
      </c>
      <c r="K108" s="1007">
        <v>2022</v>
      </c>
      <c r="L108" s="829" t="s">
        <v>2657</v>
      </c>
      <c r="M108" s="1013" t="s">
        <v>710</v>
      </c>
      <c r="N108" s="991" t="s">
        <v>3662</v>
      </c>
      <c r="O108" s="991"/>
      <c r="P108" s="1207" t="s">
        <v>3787</v>
      </c>
      <c r="Q108" s="1207" t="s">
        <v>3779</v>
      </c>
      <c r="R108" s="1207"/>
      <c r="S108" s="1028"/>
      <c r="T108" s="961">
        <v>128</v>
      </c>
    </row>
    <row r="109" spans="1:20" ht="38.25" x14ac:dyDescent="0.2">
      <c r="A109" s="1024"/>
      <c r="B109" s="1198"/>
      <c r="C109" s="988" t="s">
        <v>1383</v>
      </c>
      <c r="D109" s="987" t="s">
        <v>3514</v>
      </c>
      <c r="E109" s="1016"/>
      <c r="F109" s="1020"/>
      <c r="G109" s="993"/>
      <c r="H109" s="993"/>
      <c r="I109" s="993"/>
      <c r="J109" s="1227"/>
      <c r="K109" s="1007"/>
      <c r="L109" s="829"/>
      <c r="M109" s="1017"/>
      <c r="N109" s="991"/>
      <c r="O109" s="991"/>
      <c r="P109" s="1207"/>
      <c r="Q109" s="1207"/>
      <c r="R109" s="1207"/>
      <c r="S109" s="1028"/>
      <c r="T109" s="961" t="s">
        <v>2647</v>
      </c>
    </row>
    <row r="110" spans="1:20" ht="127.5" x14ac:dyDescent="0.2">
      <c r="A110" s="1024">
        <f>IF(OR(C110="a",C110=""),"",COUNTIF(C$10:$G110,"da")+COUNTIF(C$10:$G110,"bs")+COUNTIF(C$10:$G110,"cph"))</f>
        <v>88</v>
      </c>
      <c r="B110" s="1198" t="s">
        <v>2421</v>
      </c>
      <c r="C110" s="988" t="s">
        <v>1450</v>
      </c>
      <c r="D110" s="990" t="s">
        <v>241</v>
      </c>
      <c r="E110" s="1016" t="s">
        <v>242</v>
      </c>
      <c r="F110" s="989" t="s">
        <v>111</v>
      </c>
      <c r="G110" s="993">
        <v>1.59</v>
      </c>
      <c r="H110" s="993">
        <v>0.64</v>
      </c>
      <c r="I110" s="993">
        <v>0.95000000000000007</v>
      </c>
      <c r="J110" s="1227" t="s">
        <v>52</v>
      </c>
      <c r="K110" s="1007">
        <v>2016</v>
      </c>
      <c r="L110" s="829" t="s">
        <v>2657</v>
      </c>
      <c r="M110" s="1017" t="s">
        <v>243</v>
      </c>
      <c r="N110" s="991" t="s">
        <v>3669</v>
      </c>
      <c r="O110" s="991"/>
      <c r="P110" s="1207" t="s">
        <v>3788</v>
      </c>
      <c r="Q110" s="1207" t="s">
        <v>3789</v>
      </c>
      <c r="R110" s="1207"/>
      <c r="S110" s="1028"/>
      <c r="T110" s="961" t="s">
        <v>2648</v>
      </c>
    </row>
    <row r="111" spans="1:20" ht="78.75" customHeight="1" x14ac:dyDescent="0.2">
      <c r="A111" s="1024">
        <f>IF(OR(C111="a",C111=""),"",COUNTIF(C$10:$G111,"da")+COUNTIF(C$10:$G111,"bs")+COUNTIF(C$10:$G111,"cph"))</f>
        <v>89</v>
      </c>
      <c r="B111" s="1198" t="s">
        <v>1468</v>
      </c>
      <c r="C111" s="1194" t="s">
        <v>1450</v>
      </c>
      <c r="D111" s="999" t="s">
        <v>330</v>
      </c>
      <c r="E111" s="1016" t="s">
        <v>23</v>
      </c>
      <c r="F111" s="1020" t="s">
        <v>111</v>
      </c>
      <c r="G111" s="993">
        <v>53.79</v>
      </c>
      <c r="H111" s="993">
        <v>0</v>
      </c>
      <c r="I111" s="993">
        <v>53.79</v>
      </c>
      <c r="J111" s="1227" t="s">
        <v>52</v>
      </c>
      <c r="K111" s="1007">
        <v>2019</v>
      </c>
      <c r="L111" s="829" t="s">
        <v>2657</v>
      </c>
      <c r="M111" s="1195" t="s">
        <v>606</v>
      </c>
      <c r="N111" s="991">
        <v>0</v>
      </c>
      <c r="O111" s="991"/>
      <c r="P111" s="1207" t="s">
        <v>3717</v>
      </c>
      <c r="Q111" s="1207">
        <v>0</v>
      </c>
      <c r="R111" s="1207"/>
      <c r="S111" s="1028"/>
      <c r="T111" s="961">
        <v>145</v>
      </c>
    </row>
    <row r="112" spans="1:20" ht="127.5" x14ac:dyDescent="0.2">
      <c r="A112" s="1024">
        <f>IF(OR(C112="a",C112=""),"",COUNTIF(C$10:$G112,"da")+COUNTIF(C$10:$G112,"bs")+COUNTIF(C$10:$G112,"cph"))</f>
        <v>90</v>
      </c>
      <c r="B112" s="1198" t="s">
        <v>1469</v>
      </c>
      <c r="C112" s="1194" t="s">
        <v>1450</v>
      </c>
      <c r="D112" s="990" t="s">
        <v>332</v>
      </c>
      <c r="E112" s="1016" t="s">
        <v>18</v>
      </c>
      <c r="F112" s="1020" t="s">
        <v>111</v>
      </c>
      <c r="G112" s="992">
        <v>5.95</v>
      </c>
      <c r="H112" s="993">
        <v>0</v>
      </c>
      <c r="I112" s="993">
        <v>5.95</v>
      </c>
      <c r="J112" s="1227" t="s">
        <v>762</v>
      </c>
      <c r="K112" s="1007">
        <v>2018</v>
      </c>
      <c r="L112" s="829" t="s">
        <v>2657</v>
      </c>
      <c r="M112" s="1017" t="s">
        <v>656</v>
      </c>
      <c r="N112" s="991">
        <v>0</v>
      </c>
      <c r="O112" s="991"/>
      <c r="P112" s="1207" t="s">
        <v>3763</v>
      </c>
      <c r="Q112" s="1207" t="s">
        <v>3790</v>
      </c>
      <c r="R112" s="1207"/>
      <c r="S112" s="1028"/>
      <c r="T112" s="961" t="s">
        <v>2649</v>
      </c>
    </row>
    <row r="113" spans="1:20" ht="204" x14ac:dyDescent="0.2">
      <c r="A113" s="1024">
        <f>IF(OR(C113="a",C113=""),"",COUNTIF(C$10:$G113,"da")+COUNTIF(C$10:$G113,"bs")+COUNTIF(C$10:$G113,"cph"))</f>
        <v>91</v>
      </c>
      <c r="B113" s="1198" t="s">
        <v>1368</v>
      </c>
      <c r="C113" s="1194" t="s">
        <v>1450</v>
      </c>
      <c r="D113" s="990" t="s">
        <v>841</v>
      </c>
      <c r="E113" s="1016" t="s">
        <v>18</v>
      </c>
      <c r="F113" s="1020" t="s">
        <v>111</v>
      </c>
      <c r="G113" s="993">
        <v>0.4</v>
      </c>
      <c r="H113" s="993">
        <v>0</v>
      </c>
      <c r="I113" s="993">
        <v>0.4</v>
      </c>
      <c r="J113" s="1227" t="s">
        <v>52</v>
      </c>
      <c r="K113" s="1007">
        <v>2017</v>
      </c>
      <c r="L113" s="829" t="s">
        <v>2657</v>
      </c>
      <c r="M113" s="1195" t="s">
        <v>2556</v>
      </c>
      <c r="N113" s="991" t="s">
        <v>3669</v>
      </c>
      <c r="O113" s="991"/>
      <c r="P113" s="1207" t="s">
        <v>3791</v>
      </c>
      <c r="Q113" s="1207" t="s">
        <v>3792</v>
      </c>
      <c r="R113" s="1207"/>
      <c r="S113" s="1028"/>
      <c r="T113" s="962">
        <v>18</v>
      </c>
    </row>
    <row r="114" spans="1:20" ht="331.5" x14ac:dyDescent="0.2">
      <c r="A114" s="1024">
        <f>IF(OR(C114="a",C114=""),"",COUNTIF(C$10:$G114,"da")+COUNTIF(C$10:$G114,"bs")+COUNTIF(C$10:$G114,"cph"))</f>
        <v>92</v>
      </c>
      <c r="B114" s="1198" t="s">
        <v>1399</v>
      </c>
      <c r="C114" s="1194" t="s">
        <v>1450</v>
      </c>
      <c r="D114" s="1017" t="s">
        <v>244</v>
      </c>
      <c r="E114" s="1016" t="s">
        <v>223</v>
      </c>
      <c r="F114" s="1020" t="s">
        <v>111</v>
      </c>
      <c r="G114" s="993">
        <v>0.75</v>
      </c>
      <c r="H114" s="993">
        <v>0</v>
      </c>
      <c r="I114" s="993">
        <v>0.75</v>
      </c>
      <c r="J114" s="1227" t="s">
        <v>2505</v>
      </c>
      <c r="K114" s="1007">
        <v>2016</v>
      </c>
      <c r="L114" s="829" t="s">
        <v>2657</v>
      </c>
      <c r="M114" s="1195" t="s">
        <v>2557</v>
      </c>
      <c r="N114" s="991" t="s">
        <v>3669</v>
      </c>
      <c r="O114" s="991"/>
      <c r="P114" s="1207" t="s">
        <v>3793</v>
      </c>
      <c r="Q114" s="1207" t="s">
        <v>3794</v>
      </c>
      <c r="R114" s="1207"/>
      <c r="S114" s="1028"/>
      <c r="T114" s="961">
        <v>18</v>
      </c>
    </row>
    <row r="115" spans="1:20" ht="140.25" x14ac:dyDescent="0.2">
      <c r="A115" s="1024"/>
      <c r="B115" s="1208" t="s">
        <v>1369</v>
      </c>
      <c r="C115" s="1194" t="s">
        <v>1450</v>
      </c>
      <c r="D115" s="1018" t="s">
        <v>379</v>
      </c>
      <c r="E115" s="1016" t="s">
        <v>352</v>
      </c>
      <c r="F115" s="1020" t="s">
        <v>111</v>
      </c>
      <c r="G115" s="993">
        <v>0.4</v>
      </c>
      <c r="H115" s="993">
        <v>0</v>
      </c>
      <c r="I115" s="993">
        <v>0.4</v>
      </c>
      <c r="J115" s="1227" t="s">
        <v>52</v>
      </c>
      <c r="K115" s="1007">
        <v>2020</v>
      </c>
      <c r="L115" s="829" t="s">
        <v>2657</v>
      </c>
      <c r="M115" s="1195" t="s">
        <v>2558</v>
      </c>
      <c r="N115" s="991" t="s">
        <v>3670</v>
      </c>
      <c r="O115" s="991"/>
      <c r="P115" s="1207" t="s">
        <v>3795</v>
      </c>
      <c r="Q115" s="1207" t="s">
        <v>3796</v>
      </c>
      <c r="R115" s="1207"/>
      <c r="S115" s="1028"/>
      <c r="T115" s="961"/>
    </row>
    <row r="116" spans="1:20" ht="38.25" x14ac:dyDescent="0.2">
      <c r="A116" s="1024">
        <f>IF(OR(C116="a",C116=""),"",COUNTIF(C$10:$G116,"da")+COUNTIF(C$10:$G116,"bs")+COUNTIF(C$10:$G116,"cph"))</f>
        <v>94</v>
      </c>
      <c r="B116" s="1198" t="s">
        <v>1498</v>
      </c>
      <c r="C116" s="1194" t="s">
        <v>1450</v>
      </c>
      <c r="D116" s="1198" t="s">
        <v>381</v>
      </c>
      <c r="E116" s="1016" t="s">
        <v>23</v>
      </c>
      <c r="F116" s="1020" t="s">
        <v>111</v>
      </c>
      <c r="G116" s="993">
        <v>0.53</v>
      </c>
      <c r="H116" s="993"/>
      <c r="I116" s="993">
        <v>0.53</v>
      </c>
      <c r="J116" s="1227" t="s">
        <v>52</v>
      </c>
      <c r="K116" s="1007">
        <v>2021</v>
      </c>
      <c r="L116" s="829" t="s">
        <v>2657</v>
      </c>
      <c r="M116" s="1017" t="s">
        <v>382</v>
      </c>
      <c r="N116" s="991">
        <v>0</v>
      </c>
      <c r="O116" s="991"/>
      <c r="P116" s="1207" t="s">
        <v>3717</v>
      </c>
      <c r="Q116" s="1207">
        <v>0</v>
      </c>
      <c r="R116" s="1207"/>
      <c r="S116" s="1028"/>
      <c r="T116" s="961">
        <v>91</v>
      </c>
    </row>
    <row r="117" spans="1:20" ht="102" x14ac:dyDescent="0.2">
      <c r="A117" s="1024">
        <f>IF(OR(C117="a",C117=""),"",COUNTIF(C$10:$G117,"da")+COUNTIF(C$10:$G117,"bs")+COUNTIF(C$10:$G117,"cph"))</f>
        <v>95</v>
      </c>
      <c r="B117" s="1198" t="s">
        <v>1499</v>
      </c>
      <c r="C117" s="1194" t="s">
        <v>1450</v>
      </c>
      <c r="D117" s="1198" t="s">
        <v>1500</v>
      </c>
      <c r="E117" s="1016" t="s">
        <v>18</v>
      </c>
      <c r="F117" s="1020" t="s">
        <v>111</v>
      </c>
      <c r="G117" s="993">
        <v>0.11</v>
      </c>
      <c r="H117" s="993"/>
      <c r="I117" s="993">
        <v>0.11</v>
      </c>
      <c r="J117" s="1227" t="s">
        <v>52</v>
      </c>
      <c r="K117" s="1007">
        <v>2021</v>
      </c>
      <c r="L117" s="829" t="s">
        <v>2657</v>
      </c>
      <c r="M117" s="1195" t="s">
        <v>2559</v>
      </c>
      <c r="N117" s="991" t="s">
        <v>3670</v>
      </c>
      <c r="O117" s="991"/>
      <c r="P117" s="1207">
        <v>0</v>
      </c>
      <c r="Q117" s="1207">
        <v>0</v>
      </c>
      <c r="R117" s="1207"/>
      <c r="S117" s="1028"/>
      <c r="T117" s="961">
        <v>145</v>
      </c>
    </row>
    <row r="118" spans="1:20" x14ac:dyDescent="0.2">
      <c r="A118" s="1024"/>
      <c r="B118" s="1198"/>
      <c r="C118" s="988" t="s">
        <v>1383</v>
      </c>
      <c r="D118" s="987" t="s">
        <v>3515</v>
      </c>
      <c r="E118" s="1016"/>
      <c r="F118" s="1020"/>
      <c r="G118" s="993"/>
      <c r="H118" s="993"/>
      <c r="I118" s="993"/>
      <c r="J118" s="1227"/>
      <c r="K118" s="1007"/>
      <c r="L118" s="829"/>
      <c r="M118" s="1017"/>
      <c r="N118" s="991"/>
      <c r="O118" s="991"/>
      <c r="P118" s="1207"/>
      <c r="Q118" s="1207"/>
      <c r="R118" s="1207"/>
      <c r="S118" s="1028"/>
      <c r="T118" s="961" t="s">
        <v>2635</v>
      </c>
    </row>
    <row r="119" spans="1:20" ht="191.25" x14ac:dyDescent="0.2">
      <c r="A119" s="1024">
        <f>IF(OR(C119="a",C119=""),"",COUNTIF(C$10:$G119,"da")+COUNTIF(C$10:$G119,"bs")+COUNTIF(C$10:$G119,"cph"))</f>
        <v>96</v>
      </c>
      <c r="B119" s="1198" t="s">
        <v>1400</v>
      </c>
      <c r="C119" s="1194" t="s">
        <v>1450</v>
      </c>
      <c r="D119" s="1017" t="s">
        <v>843</v>
      </c>
      <c r="E119" s="1016" t="s">
        <v>13</v>
      </c>
      <c r="F119" s="1020" t="s">
        <v>129</v>
      </c>
      <c r="G119" s="993">
        <v>0.88</v>
      </c>
      <c r="H119" s="993">
        <v>0</v>
      </c>
      <c r="I119" s="993">
        <v>0.88</v>
      </c>
      <c r="J119" s="1227" t="s">
        <v>844</v>
      </c>
      <c r="K119" s="1007">
        <v>2015</v>
      </c>
      <c r="L119" s="829" t="s">
        <v>2657</v>
      </c>
      <c r="M119" s="1195" t="s">
        <v>2560</v>
      </c>
      <c r="N119" s="991" t="s">
        <v>3660</v>
      </c>
      <c r="O119" s="991"/>
      <c r="P119" s="1207" t="s">
        <v>3797</v>
      </c>
      <c r="Q119" s="1207" t="s">
        <v>3741</v>
      </c>
      <c r="R119" s="1207"/>
      <c r="S119" s="1028"/>
      <c r="T119" s="961" t="s">
        <v>2628</v>
      </c>
    </row>
    <row r="120" spans="1:20" ht="51" x14ac:dyDescent="0.2">
      <c r="A120" s="1024">
        <f>IF(OR(C120="a",C120=""),"",COUNTIF(C$10:$G120,"da")+COUNTIF(C$10:$G120,"bs")+COUNTIF(C$10:$G120,"cph"))</f>
        <v>97</v>
      </c>
      <c r="B120" s="1198" t="s">
        <v>2422</v>
      </c>
      <c r="C120" s="988" t="s">
        <v>1450</v>
      </c>
      <c r="D120" s="1017" t="s">
        <v>245</v>
      </c>
      <c r="E120" s="1016" t="s">
        <v>24</v>
      </c>
      <c r="F120" s="989" t="s">
        <v>129</v>
      </c>
      <c r="G120" s="993">
        <v>0.09</v>
      </c>
      <c r="H120" s="993">
        <v>0</v>
      </c>
      <c r="I120" s="993">
        <v>0.09</v>
      </c>
      <c r="J120" s="1227" t="s">
        <v>85</v>
      </c>
      <c r="K120" s="1007">
        <v>2018</v>
      </c>
      <c r="L120" s="829" t="s">
        <v>2657</v>
      </c>
      <c r="M120" s="1017" t="s">
        <v>727</v>
      </c>
      <c r="N120" s="991">
        <v>0</v>
      </c>
      <c r="O120" s="991"/>
      <c r="P120" s="1207" t="s">
        <v>3745</v>
      </c>
      <c r="Q120" s="1207" t="s">
        <v>3798</v>
      </c>
      <c r="R120" s="1207"/>
      <c r="S120" s="1028"/>
      <c r="T120" s="961" t="s">
        <v>2628</v>
      </c>
    </row>
    <row r="121" spans="1:20" ht="25.5" x14ac:dyDescent="0.2">
      <c r="A121" s="1024"/>
      <c r="B121" s="1198"/>
      <c r="C121" s="988" t="s">
        <v>1383</v>
      </c>
      <c r="D121" s="1190" t="s">
        <v>3516</v>
      </c>
      <c r="E121" s="991"/>
      <c r="F121" s="1020"/>
      <c r="G121" s="993"/>
      <c r="H121" s="993"/>
      <c r="I121" s="993"/>
      <c r="J121" s="1227"/>
      <c r="K121" s="1007"/>
      <c r="L121" s="829"/>
      <c r="M121" s="1017"/>
      <c r="N121" s="991"/>
      <c r="O121" s="991"/>
      <c r="P121" s="1207"/>
      <c r="Q121" s="1207"/>
      <c r="R121" s="1207"/>
      <c r="S121" s="1028"/>
      <c r="T121" s="961">
        <v>18</v>
      </c>
    </row>
    <row r="122" spans="1:20" ht="63.75" x14ac:dyDescent="0.2">
      <c r="A122" s="1024">
        <f>IF(OR(C122="a",C122=""),"",COUNTIF(C$10:$G122,"da")+COUNTIF(C$10:$G122,"bs")+COUNTIF(C$10:$G122,"cph"))</f>
        <v>98</v>
      </c>
      <c r="B122" s="1208" t="s">
        <v>1533</v>
      </c>
      <c r="C122" s="1194" t="s">
        <v>1450</v>
      </c>
      <c r="D122" s="1018" t="s">
        <v>846</v>
      </c>
      <c r="E122" s="1019" t="s">
        <v>15</v>
      </c>
      <c r="F122" s="1020" t="s">
        <v>117</v>
      </c>
      <c r="G122" s="993">
        <v>0.34</v>
      </c>
      <c r="H122" s="993"/>
      <c r="I122" s="993">
        <v>0.34</v>
      </c>
      <c r="J122" s="1227" t="s">
        <v>847</v>
      </c>
      <c r="K122" s="1007">
        <v>2022</v>
      </c>
      <c r="L122" s="829" t="s">
        <v>2657</v>
      </c>
      <c r="M122" s="1195" t="s">
        <v>2561</v>
      </c>
      <c r="N122" s="991" t="s">
        <v>3662</v>
      </c>
      <c r="O122" s="991"/>
      <c r="P122" s="1207" t="s">
        <v>3799</v>
      </c>
      <c r="Q122" s="1207" t="s">
        <v>3747</v>
      </c>
      <c r="R122" s="1207"/>
      <c r="S122" s="1028"/>
      <c r="T122" s="961">
        <v>24</v>
      </c>
    </row>
    <row r="123" spans="1:20" ht="63.75" x14ac:dyDescent="0.2">
      <c r="A123" s="1024">
        <f>IF(OR(C123="a",C123=""),"",COUNTIF(C$10:$G123,"da")+COUNTIF(C$10:$G123,"bs")+COUNTIF(C$10:$G123,"cph"))</f>
        <v>99</v>
      </c>
      <c r="B123" s="1198" t="s">
        <v>1401</v>
      </c>
      <c r="C123" s="1194" t="s">
        <v>1450</v>
      </c>
      <c r="D123" s="1017" t="s">
        <v>246</v>
      </c>
      <c r="E123" s="1016" t="s">
        <v>11</v>
      </c>
      <c r="F123" s="1020" t="s">
        <v>117</v>
      </c>
      <c r="G123" s="993">
        <v>0.97</v>
      </c>
      <c r="H123" s="993">
        <v>0</v>
      </c>
      <c r="I123" s="993">
        <v>0.97</v>
      </c>
      <c r="J123" s="1227" t="s">
        <v>848</v>
      </c>
      <c r="K123" s="1007">
        <v>2015</v>
      </c>
      <c r="L123" s="829" t="s">
        <v>2657</v>
      </c>
      <c r="M123" s="1203" t="s">
        <v>2562</v>
      </c>
      <c r="N123" s="991" t="s">
        <v>3662</v>
      </c>
      <c r="O123" s="991"/>
      <c r="P123" s="1207" t="s">
        <v>3800</v>
      </c>
      <c r="Q123" s="1207" t="s">
        <v>3771</v>
      </c>
      <c r="R123" s="1207"/>
      <c r="S123" s="1028"/>
      <c r="T123" s="962">
        <v>24</v>
      </c>
    </row>
    <row r="124" spans="1:20" ht="165.75" x14ac:dyDescent="0.2">
      <c r="A124" s="1024"/>
      <c r="B124" s="1198" t="s">
        <v>1370</v>
      </c>
      <c r="C124" s="1194" t="s">
        <v>1450</v>
      </c>
      <c r="D124" s="1017" t="s">
        <v>849</v>
      </c>
      <c r="E124" s="1016" t="s">
        <v>35</v>
      </c>
      <c r="F124" s="1020" t="s">
        <v>117</v>
      </c>
      <c r="G124" s="993">
        <v>0.61</v>
      </c>
      <c r="H124" s="993">
        <v>0</v>
      </c>
      <c r="I124" s="993">
        <v>0.61</v>
      </c>
      <c r="J124" s="1227" t="s">
        <v>785</v>
      </c>
      <c r="K124" s="1007">
        <v>2015</v>
      </c>
      <c r="L124" s="829" t="s">
        <v>2657</v>
      </c>
      <c r="M124" s="1017" t="s">
        <v>2563</v>
      </c>
      <c r="N124" s="991" t="s">
        <v>3660</v>
      </c>
      <c r="O124" s="991"/>
      <c r="P124" s="1207" t="s">
        <v>3801</v>
      </c>
      <c r="Q124" s="1207" t="s">
        <v>3802</v>
      </c>
      <c r="R124" s="1207"/>
      <c r="S124" s="1028"/>
      <c r="T124" s="961"/>
    </row>
    <row r="125" spans="1:20" ht="51" x14ac:dyDescent="0.2">
      <c r="A125" s="1024">
        <f>IF(OR(C125="a",C125=""),"",COUNTIF(C$10:$G125,"da")+COUNTIF(C$10:$G125,"bs")+COUNTIF(C$10:$G125,"cph"))</f>
        <v>101</v>
      </c>
      <c r="B125" s="1198" t="s">
        <v>2423</v>
      </c>
      <c r="C125" s="988" t="s">
        <v>1450</v>
      </c>
      <c r="D125" s="1214" t="s">
        <v>248</v>
      </c>
      <c r="E125" s="1016" t="s">
        <v>8</v>
      </c>
      <c r="F125" s="989" t="s">
        <v>117</v>
      </c>
      <c r="G125" s="993">
        <v>0.02</v>
      </c>
      <c r="H125" s="993">
        <v>0</v>
      </c>
      <c r="I125" s="993">
        <v>0.02</v>
      </c>
      <c r="J125" s="1227" t="s">
        <v>157</v>
      </c>
      <c r="K125" s="1007">
        <v>2017</v>
      </c>
      <c r="L125" s="829" t="s">
        <v>2657</v>
      </c>
      <c r="M125" s="1017" t="s">
        <v>199</v>
      </c>
      <c r="N125" s="991">
        <v>0</v>
      </c>
      <c r="O125" s="991"/>
      <c r="P125" s="1207" t="s">
        <v>3803</v>
      </c>
      <c r="Q125" s="1207" t="s">
        <v>3734</v>
      </c>
      <c r="R125" s="1207"/>
      <c r="S125" s="1028"/>
      <c r="T125" s="961">
        <v>144</v>
      </c>
    </row>
    <row r="126" spans="1:20" x14ac:dyDescent="0.2">
      <c r="A126" s="1024"/>
      <c r="B126" s="1198"/>
      <c r="C126" s="988" t="s">
        <v>1383</v>
      </c>
      <c r="D126" s="1202" t="s">
        <v>3517</v>
      </c>
      <c r="E126" s="1016"/>
      <c r="F126" s="1020"/>
      <c r="G126" s="993"/>
      <c r="H126" s="993"/>
      <c r="I126" s="993"/>
      <c r="J126" s="1227"/>
      <c r="K126" s="1007"/>
      <c r="L126" s="829"/>
      <c r="M126" s="1017"/>
      <c r="N126" s="991"/>
      <c r="O126" s="991"/>
      <c r="P126" s="1207"/>
      <c r="Q126" s="1207"/>
      <c r="R126" s="1207"/>
      <c r="S126" s="1028"/>
      <c r="T126" s="961">
        <v>91</v>
      </c>
    </row>
    <row r="127" spans="1:20" ht="102" x14ac:dyDescent="0.2">
      <c r="A127" s="1024"/>
      <c r="B127" s="1198" t="s">
        <v>2424</v>
      </c>
      <c r="C127" s="988" t="s">
        <v>1450</v>
      </c>
      <c r="D127" s="1017" t="s">
        <v>439</v>
      </c>
      <c r="E127" s="1016" t="s">
        <v>26</v>
      </c>
      <c r="F127" s="989" t="s">
        <v>137</v>
      </c>
      <c r="G127" s="993">
        <v>0.05</v>
      </c>
      <c r="H127" s="993">
        <v>0</v>
      </c>
      <c r="I127" s="993">
        <v>0.05</v>
      </c>
      <c r="J127" s="1227" t="s">
        <v>764</v>
      </c>
      <c r="K127" s="1007">
        <v>2018</v>
      </c>
      <c r="L127" s="829" t="s">
        <v>2657</v>
      </c>
      <c r="M127" s="1195" t="s">
        <v>2564</v>
      </c>
      <c r="N127" s="991" t="s">
        <v>3671</v>
      </c>
      <c r="O127" s="991"/>
      <c r="P127" s="1207" t="s">
        <v>3739</v>
      </c>
      <c r="Q127" s="1207" t="s">
        <v>3757</v>
      </c>
      <c r="R127" s="1207"/>
      <c r="S127" s="1028"/>
      <c r="T127" s="961"/>
    </row>
    <row r="128" spans="1:20" x14ac:dyDescent="0.2">
      <c r="A128" s="1024"/>
      <c r="B128" s="1198"/>
      <c r="C128" s="988" t="s">
        <v>1383</v>
      </c>
      <c r="D128" s="1204" t="s">
        <v>3518</v>
      </c>
      <c r="E128" s="1016"/>
      <c r="F128" s="1020"/>
      <c r="G128" s="993"/>
      <c r="H128" s="993"/>
      <c r="I128" s="993"/>
      <c r="J128" s="1227"/>
      <c r="K128" s="1007"/>
      <c r="L128" s="829"/>
      <c r="M128" s="1017"/>
      <c r="N128" s="991"/>
      <c r="O128" s="991"/>
      <c r="P128" s="1207"/>
      <c r="Q128" s="1207"/>
      <c r="R128" s="1207"/>
      <c r="S128" s="1028"/>
      <c r="T128" s="962"/>
    </row>
    <row r="129" spans="1:20" ht="89.25" x14ac:dyDescent="0.2">
      <c r="A129" s="1024">
        <f>IF(OR(C129="a",C129=""),"",COUNTIF(C$10:$G129,"da")+COUNTIF(C$10:$G129,"bs")+COUNTIF(C$10:$G129,"cph"))</f>
        <v>103</v>
      </c>
      <c r="B129" s="1198" t="s">
        <v>2425</v>
      </c>
      <c r="C129" s="988" t="s">
        <v>1450</v>
      </c>
      <c r="D129" s="1017" t="s">
        <v>262</v>
      </c>
      <c r="E129" s="1016" t="s">
        <v>17</v>
      </c>
      <c r="F129" s="989" t="s">
        <v>143</v>
      </c>
      <c r="G129" s="993">
        <v>4</v>
      </c>
      <c r="H129" s="993">
        <v>4</v>
      </c>
      <c r="I129" s="993">
        <v>0</v>
      </c>
      <c r="J129" s="1227" t="s">
        <v>764</v>
      </c>
      <c r="K129" s="1007">
        <v>2015</v>
      </c>
      <c r="L129" s="829" t="s">
        <v>2657</v>
      </c>
      <c r="M129" s="1195" t="s">
        <v>2565</v>
      </c>
      <c r="N129" s="991" t="s">
        <v>3672</v>
      </c>
      <c r="O129" s="991"/>
      <c r="P129" s="1207" t="s">
        <v>3804</v>
      </c>
      <c r="Q129" s="1207" t="s">
        <v>3723</v>
      </c>
      <c r="R129" s="1207"/>
      <c r="S129" s="1028"/>
      <c r="T129" s="962" t="s">
        <v>2650</v>
      </c>
    </row>
    <row r="130" spans="1:20" ht="51" x14ac:dyDescent="0.2">
      <c r="A130" s="1024">
        <f>IF(OR(C130="a",C130=""),"",COUNTIF(C$10:$G130,"da")+COUNTIF(C$10:$G130,"bs")+COUNTIF(C$10:$G130,"cph"))</f>
        <v>104</v>
      </c>
      <c r="B130" s="1198" t="s">
        <v>2426</v>
      </c>
      <c r="C130" s="988" t="s">
        <v>1450</v>
      </c>
      <c r="D130" s="1216" t="s">
        <v>249</v>
      </c>
      <c r="E130" s="991" t="s">
        <v>7</v>
      </c>
      <c r="F130" s="989" t="s">
        <v>146</v>
      </c>
      <c r="G130" s="993">
        <v>8.0500000000000007</v>
      </c>
      <c r="H130" s="993">
        <v>0</v>
      </c>
      <c r="I130" s="993">
        <v>8.0500000000000007</v>
      </c>
      <c r="J130" s="1227" t="s">
        <v>146</v>
      </c>
      <c r="K130" s="1007">
        <v>2015</v>
      </c>
      <c r="L130" s="829" t="s">
        <v>2657</v>
      </c>
      <c r="M130" s="1017" t="s">
        <v>199</v>
      </c>
      <c r="N130" s="991" t="s">
        <v>3673</v>
      </c>
      <c r="O130" s="991"/>
      <c r="P130" s="1207" t="s">
        <v>3805</v>
      </c>
      <c r="Q130" s="1207" t="s">
        <v>3736</v>
      </c>
      <c r="R130" s="1207"/>
      <c r="S130" s="1028"/>
      <c r="T130" s="961" t="s">
        <v>2651</v>
      </c>
    </row>
    <row r="131" spans="1:20" ht="51" x14ac:dyDescent="0.2">
      <c r="A131" s="1024">
        <f>IF(OR(C131="a",C131=""),"",COUNTIF(C$10:$G131,"da")+COUNTIF(C$10:$G131,"bs")+COUNTIF(C$10:$G131,"cph"))</f>
        <v>105</v>
      </c>
      <c r="B131" s="1198" t="s">
        <v>2694</v>
      </c>
      <c r="C131" s="988" t="s">
        <v>2699</v>
      </c>
      <c r="D131" s="1017" t="s">
        <v>250</v>
      </c>
      <c r="E131" s="991" t="s">
        <v>7</v>
      </c>
      <c r="F131" s="1016" t="s">
        <v>146</v>
      </c>
      <c r="G131" s="993">
        <v>0.23</v>
      </c>
      <c r="H131" s="993">
        <v>0</v>
      </c>
      <c r="I131" s="993">
        <v>0.23</v>
      </c>
      <c r="J131" s="1227" t="s">
        <v>49</v>
      </c>
      <c r="K131" s="1007">
        <v>2017</v>
      </c>
      <c r="L131" s="829" t="s">
        <v>2657</v>
      </c>
      <c r="M131" s="1017" t="s">
        <v>2698</v>
      </c>
      <c r="N131" s="991" t="s">
        <v>3674</v>
      </c>
      <c r="O131" s="991"/>
      <c r="P131" s="1207" t="s">
        <v>1806</v>
      </c>
      <c r="Q131" s="1207" t="s">
        <v>3736</v>
      </c>
      <c r="R131" s="1207"/>
      <c r="S131" s="1028"/>
      <c r="T131" s="962">
        <v>57</v>
      </c>
    </row>
    <row r="132" spans="1:20" ht="63.75" x14ac:dyDescent="0.2">
      <c r="A132" s="1024"/>
      <c r="B132" s="1198" t="s">
        <v>1452</v>
      </c>
      <c r="C132" s="1017" t="s">
        <v>1450</v>
      </c>
      <c r="D132" s="1017" t="s">
        <v>251</v>
      </c>
      <c r="E132" s="1016" t="s">
        <v>18</v>
      </c>
      <c r="F132" s="1016" t="s">
        <v>146</v>
      </c>
      <c r="G132" s="993">
        <v>0.6</v>
      </c>
      <c r="H132" s="993">
        <v>0.6</v>
      </c>
      <c r="I132" s="994">
        <v>0</v>
      </c>
      <c r="J132" s="1227" t="s">
        <v>764</v>
      </c>
      <c r="K132" s="1007">
        <v>2015</v>
      </c>
      <c r="L132" s="829" t="s">
        <v>2657</v>
      </c>
      <c r="M132" s="1016"/>
      <c r="N132" s="1217" t="s">
        <v>3668</v>
      </c>
      <c r="O132" s="1217"/>
      <c r="P132" s="1207" t="s">
        <v>3806</v>
      </c>
      <c r="Q132" s="1207" t="s">
        <v>3807</v>
      </c>
      <c r="R132" s="1207"/>
      <c r="S132" s="1028"/>
      <c r="T132" s="961"/>
    </row>
    <row r="133" spans="1:20" ht="204" x14ac:dyDescent="0.2">
      <c r="A133" s="1024">
        <f>IF(OR(C133="a",C133=""),"",COUNTIF(C$10:$G133,"da")+COUNTIF(C$10:$G133,"bs")+COUNTIF(C$10:$G133,"cph"))</f>
        <v>107</v>
      </c>
      <c r="B133" s="1198" t="s">
        <v>1362</v>
      </c>
      <c r="C133" s="1194" t="s">
        <v>1450</v>
      </c>
      <c r="D133" s="990" t="s">
        <v>856</v>
      </c>
      <c r="E133" s="1016" t="s">
        <v>25</v>
      </c>
      <c r="F133" s="1016" t="s">
        <v>146</v>
      </c>
      <c r="G133" s="993">
        <v>4.2</v>
      </c>
      <c r="H133" s="993">
        <v>0</v>
      </c>
      <c r="I133" s="993">
        <v>4.2</v>
      </c>
      <c r="J133" s="1227" t="s">
        <v>857</v>
      </c>
      <c r="K133" s="1007">
        <v>2015</v>
      </c>
      <c r="L133" s="829" t="s">
        <v>2657</v>
      </c>
      <c r="M133" s="1195" t="s">
        <v>2566</v>
      </c>
      <c r="N133" s="991" t="s">
        <v>3660</v>
      </c>
      <c r="O133" s="991"/>
      <c r="P133" s="1207" t="s">
        <v>3808</v>
      </c>
      <c r="Q133" s="1207" t="s">
        <v>3727</v>
      </c>
      <c r="R133" s="1207"/>
      <c r="S133" s="1028"/>
      <c r="T133" s="961">
        <v>91</v>
      </c>
    </row>
    <row r="134" spans="1:20" ht="216.75" x14ac:dyDescent="0.2">
      <c r="A134" s="1024"/>
      <c r="B134" s="1198" t="s">
        <v>2427</v>
      </c>
      <c r="C134" s="988" t="s">
        <v>1450</v>
      </c>
      <c r="D134" s="1017" t="s">
        <v>3519</v>
      </c>
      <c r="E134" s="1016" t="s">
        <v>34</v>
      </c>
      <c r="F134" s="989" t="s">
        <v>146</v>
      </c>
      <c r="G134" s="993">
        <v>4.5</v>
      </c>
      <c r="H134" s="993">
        <v>0</v>
      </c>
      <c r="I134" s="993">
        <v>4.5</v>
      </c>
      <c r="J134" s="1227" t="s">
        <v>860</v>
      </c>
      <c r="K134" s="1007">
        <v>2015</v>
      </c>
      <c r="L134" s="829" t="s">
        <v>2657</v>
      </c>
      <c r="M134" s="1195" t="s">
        <v>3547</v>
      </c>
      <c r="N134" s="991" t="s">
        <v>3660</v>
      </c>
      <c r="O134" s="991"/>
      <c r="P134" s="1207" t="s">
        <v>3809</v>
      </c>
      <c r="Q134" s="1207" t="s">
        <v>3810</v>
      </c>
      <c r="R134" s="1207"/>
      <c r="S134" s="1028"/>
      <c r="T134" s="962"/>
    </row>
    <row r="135" spans="1:20" ht="178.5" x14ac:dyDescent="0.2">
      <c r="A135" s="1024">
        <f>IF(OR(C135="a",C135=""),"",COUNTIF(C$10:$G135,"da")+COUNTIF(C$10:$G135,"bs")+COUNTIF(C$10:$G135,"cph"))</f>
        <v>109</v>
      </c>
      <c r="B135" s="1198" t="s">
        <v>1562</v>
      </c>
      <c r="C135" s="988" t="s">
        <v>1450</v>
      </c>
      <c r="D135" s="990" t="s">
        <v>720</v>
      </c>
      <c r="E135" s="991" t="s">
        <v>9</v>
      </c>
      <c r="F135" s="1020" t="s">
        <v>146</v>
      </c>
      <c r="G135" s="993">
        <v>1.8</v>
      </c>
      <c r="H135" s="993">
        <v>0</v>
      </c>
      <c r="I135" s="993">
        <v>1.8</v>
      </c>
      <c r="J135" s="1227" t="s">
        <v>768</v>
      </c>
      <c r="K135" s="1007">
        <v>2018</v>
      </c>
      <c r="L135" s="829" t="s">
        <v>2657</v>
      </c>
      <c r="M135" s="1195" t="s">
        <v>2567</v>
      </c>
      <c r="N135" s="991" t="s">
        <v>3660</v>
      </c>
      <c r="O135" s="991"/>
      <c r="P135" s="1207" t="s">
        <v>3811</v>
      </c>
      <c r="Q135" s="1207" t="s">
        <v>3748</v>
      </c>
      <c r="R135" s="1207"/>
      <c r="S135" s="1028"/>
      <c r="T135" s="961" t="s">
        <v>2652</v>
      </c>
    </row>
    <row r="136" spans="1:20" ht="51" x14ac:dyDescent="0.2">
      <c r="A136" s="1024">
        <f>IF(OR(C136="a",C136=""),"",COUNTIF(C$10:$G136,"da")+COUNTIF(C$10:$G136,"bs")+COUNTIF(C$10:$G136,"cph"))</f>
        <v>110</v>
      </c>
      <c r="B136" s="1198" t="s">
        <v>2428</v>
      </c>
      <c r="C136" s="988" t="s">
        <v>1450</v>
      </c>
      <c r="D136" s="1017" t="s">
        <v>257</v>
      </c>
      <c r="E136" s="1016" t="s">
        <v>16</v>
      </c>
      <c r="F136" s="989" t="s">
        <v>146</v>
      </c>
      <c r="G136" s="993">
        <v>0.12</v>
      </c>
      <c r="H136" s="993">
        <v>0</v>
      </c>
      <c r="I136" s="993">
        <v>0.12</v>
      </c>
      <c r="J136" s="1227" t="s">
        <v>146</v>
      </c>
      <c r="K136" s="1007">
        <v>2015</v>
      </c>
      <c r="L136" s="829" t="s">
        <v>2657</v>
      </c>
      <c r="M136" s="1017" t="s">
        <v>1459</v>
      </c>
      <c r="N136" s="991" t="s">
        <v>3675</v>
      </c>
      <c r="O136" s="991"/>
      <c r="P136" s="1207" t="s">
        <v>3812</v>
      </c>
      <c r="Q136" s="1207" t="s">
        <v>3758</v>
      </c>
      <c r="R136" s="1207"/>
      <c r="S136" s="1028"/>
      <c r="T136" s="961"/>
    </row>
    <row r="137" spans="1:20" ht="102" x14ac:dyDescent="0.2">
      <c r="A137" s="1024">
        <f>IF(OR(C137="a",C137=""),"",COUNTIF(C$10:$G137,"da")+COUNTIF(C$10:$G137,"bs")+COUNTIF(C$10:$G137,"cph"))</f>
        <v>111</v>
      </c>
      <c r="B137" s="1198" t="s">
        <v>1577</v>
      </c>
      <c r="C137" s="988" t="s">
        <v>1450</v>
      </c>
      <c r="D137" s="1017" t="s">
        <v>1578</v>
      </c>
      <c r="E137" s="1016" t="s">
        <v>19</v>
      </c>
      <c r="F137" s="1020" t="s">
        <v>146</v>
      </c>
      <c r="G137" s="993">
        <v>0.55000000000000004</v>
      </c>
      <c r="H137" s="993">
        <v>0</v>
      </c>
      <c r="I137" s="993">
        <v>0.55000000000000004</v>
      </c>
      <c r="J137" s="1227" t="s">
        <v>862</v>
      </c>
      <c r="K137" s="1007">
        <v>2018</v>
      </c>
      <c r="L137" s="829" t="s">
        <v>2657</v>
      </c>
      <c r="M137" s="1017" t="s">
        <v>621</v>
      </c>
      <c r="N137" s="991" t="s">
        <v>3660</v>
      </c>
      <c r="O137" s="991"/>
      <c r="P137" s="1207" t="s">
        <v>3811</v>
      </c>
      <c r="Q137" s="1207" t="s">
        <v>3754</v>
      </c>
      <c r="R137" s="1207"/>
      <c r="S137" s="1028"/>
      <c r="T137" s="962">
        <v>38</v>
      </c>
    </row>
    <row r="138" spans="1:20" ht="153" x14ac:dyDescent="0.2">
      <c r="A138" s="1024">
        <f>IF(OR(C138="a",C138=""),"",COUNTIF(C$10:$G138,"da")+COUNTIF(C$10:$G138,"bs")+COUNTIF(C$10:$G138,"cph"))</f>
        <v>112</v>
      </c>
      <c r="B138" s="1198" t="s">
        <v>1363</v>
      </c>
      <c r="C138" s="1194" t="s">
        <v>1450</v>
      </c>
      <c r="D138" s="990" t="s">
        <v>722</v>
      </c>
      <c r="E138" s="1016" t="s">
        <v>31</v>
      </c>
      <c r="F138" s="1020" t="s">
        <v>146</v>
      </c>
      <c r="G138" s="993">
        <v>3.24</v>
      </c>
      <c r="H138" s="993">
        <v>0</v>
      </c>
      <c r="I138" s="993">
        <v>3.24</v>
      </c>
      <c r="J138" s="1227" t="s">
        <v>863</v>
      </c>
      <c r="K138" s="1007">
        <v>2018</v>
      </c>
      <c r="L138" s="829" t="s">
        <v>2657</v>
      </c>
      <c r="M138" s="1017" t="s">
        <v>589</v>
      </c>
      <c r="N138" s="991" t="s">
        <v>3660</v>
      </c>
      <c r="O138" s="991"/>
      <c r="P138" s="1207" t="s">
        <v>3809</v>
      </c>
      <c r="Q138" s="1207" t="s">
        <v>3760</v>
      </c>
      <c r="R138" s="1207"/>
      <c r="S138" s="1028"/>
      <c r="T138" s="962">
        <v>0</v>
      </c>
    </row>
    <row r="139" spans="1:20" ht="204" x14ac:dyDescent="0.2">
      <c r="A139" s="1024">
        <f>IF(OR(C139="a",C139=""),"",COUNTIF(C$10:$G139,"da")+COUNTIF(C$10:$G139,"bs")+COUNTIF(C$10:$G139,"cph"))</f>
        <v>113</v>
      </c>
      <c r="B139" s="1198" t="s">
        <v>2429</v>
      </c>
      <c r="C139" s="988" t="s">
        <v>1450</v>
      </c>
      <c r="D139" s="990" t="s">
        <v>864</v>
      </c>
      <c r="E139" s="1016" t="s">
        <v>33</v>
      </c>
      <c r="F139" s="989" t="s">
        <v>146</v>
      </c>
      <c r="G139" s="993">
        <v>0.76</v>
      </c>
      <c r="H139" s="993">
        <v>0</v>
      </c>
      <c r="I139" s="993">
        <v>0.76</v>
      </c>
      <c r="J139" s="1227" t="s">
        <v>770</v>
      </c>
      <c r="K139" s="1007">
        <v>2018</v>
      </c>
      <c r="L139" s="829" t="s">
        <v>2657</v>
      </c>
      <c r="M139" s="1195" t="s">
        <v>2568</v>
      </c>
      <c r="N139" s="991" t="s">
        <v>3660</v>
      </c>
      <c r="O139" s="991"/>
      <c r="P139" s="1207" t="s">
        <v>3739</v>
      </c>
      <c r="Q139" s="1207" t="s">
        <v>3732</v>
      </c>
      <c r="R139" s="1207"/>
      <c r="S139" s="1028"/>
      <c r="T139" s="962">
        <v>0</v>
      </c>
    </row>
    <row r="140" spans="1:20" ht="76.5" x14ac:dyDescent="0.2">
      <c r="A140" s="1024">
        <f>IF(OR(C140="a",C140=""),"",COUNTIF(C$10:$G140,"da")+COUNTIF(C$10:$G140,"bs")+COUNTIF(C$10:$G140,"cph"))</f>
        <v>114</v>
      </c>
      <c r="B140" s="1198" t="s">
        <v>1404</v>
      </c>
      <c r="C140" s="1194" t="s">
        <v>1450</v>
      </c>
      <c r="D140" s="1017" t="s">
        <v>866</v>
      </c>
      <c r="E140" s="1016" t="s">
        <v>8</v>
      </c>
      <c r="F140" s="1020" t="s">
        <v>146</v>
      </c>
      <c r="G140" s="993">
        <v>2.61</v>
      </c>
      <c r="H140" s="993">
        <v>0</v>
      </c>
      <c r="I140" s="993">
        <v>2.61</v>
      </c>
      <c r="J140" s="1227" t="s">
        <v>867</v>
      </c>
      <c r="K140" s="1007">
        <v>2019</v>
      </c>
      <c r="L140" s="829" t="s">
        <v>2657</v>
      </c>
      <c r="M140" s="1017" t="s">
        <v>2569</v>
      </c>
      <c r="N140" s="991" t="s">
        <v>3660</v>
      </c>
      <c r="O140" s="991"/>
      <c r="P140" s="1207" t="s">
        <v>3811</v>
      </c>
      <c r="Q140" s="1207" t="s">
        <v>3734</v>
      </c>
      <c r="R140" s="1207"/>
      <c r="S140" s="1028"/>
      <c r="T140" s="962">
        <v>128</v>
      </c>
    </row>
    <row r="141" spans="1:20" ht="267.75" x14ac:dyDescent="0.2">
      <c r="A141" s="1024">
        <f>IF(OR(C141="a",C141=""),"",COUNTIF(C$10:$G141,"da")+COUNTIF(C$10:$G141,"bs")+COUNTIF(C$10:$G141,"cph"))</f>
        <v>115</v>
      </c>
      <c r="B141" s="1198" t="s">
        <v>1379</v>
      </c>
      <c r="C141" s="1194" t="s">
        <v>1450</v>
      </c>
      <c r="D141" s="990" t="s">
        <v>3520</v>
      </c>
      <c r="E141" s="1016" t="s">
        <v>21</v>
      </c>
      <c r="F141" s="1020" t="s">
        <v>146</v>
      </c>
      <c r="G141" s="993">
        <v>6.2</v>
      </c>
      <c r="H141" s="993">
        <v>0</v>
      </c>
      <c r="I141" s="993">
        <v>6.2</v>
      </c>
      <c r="J141" s="1227" t="s">
        <v>762</v>
      </c>
      <c r="K141" s="1007">
        <v>2019</v>
      </c>
      <c r="L141" s="829" t="s">
        <v>2657</v>
      </c>
      <c r="M141" s="1195" t="s">
        <v>3548</v>
      </c>
      <c r="N141" s="991" t="s">
        <v>3660</v>
      </c>
      <c r="O141" s="991"/>
      <c r="P141" s="1207" t="s">
        <v>3811</v>
      </c>
      <c r="Q141" s="1207" t="s">
        <v>3779</v>
      </c>
      <c r="R141" s="1207"/>
      <c r="S141" s="1028"/>
      <c r="T141" s="962">
        <v>91</v>
      </c>
    </row>
    <row r="142" spans="1:20" ht="204" x14ac:dyDescent="0.2">
      <c r="A142" s="1024">
        <f>IF(OR(C142="a",C142=""),"",COUNTIF(C$10:$G142,"da")+COUNTIF(C$10:$G142,"bs")+COUNTIF(C$10:$G142,"cph"))</f>
        <v>116</v>
      </c>
      <c r="B142" s="1198" t="s">
        <v>2430</v>
      </c>
      <c r="C142" s="988" t="s">
        <v>1450</v>
      </c>
      <c r="D142" s="990" t="s">
        <v>869</v>
      </c>
      <c r="E142" s="1016" t="s">
        <v>16</v>
      </c>
      <c r="F142" s="989" t="s">
        <v>146</v>
      </c>
      <c r="G142" s="992">
        <v>1.5</v>
      </c>
      <c r="H142" s="993">
        <v>0</v>
      </c>
      <c r="I142" s="993">
        <v>1.5</v>
      </c>
      <c r="J142" s="1227" t="s">
        <v>146</v>
      </c>
      <c r="K142" s="1007">
        <v>2015</v>
      </c>
      <c r="L142" s="829" t="s">
        <v>2657</v>
      </c>
      <c r="M142" s="1195" t="s">
        <v>2570</v>
      </c>
      <c r="N142" s="991" t="s">
        <v>3660</v>
      </c>
      <c r="O142" s="991"/>
      <c r="P142" s="1207" t="s">
        <v>3805</v>
      </c>
      <c r="Q142" s="1207" t="s">
        <v>3758</v>
      </c>
      <c r="R142" s="1207"/>
      <c r="S142" s="1028"/>
      <c r="T142" s="961" t="s">
        <v>2636</v>
      </c>
    </row>
    <row r="143" spans="1:20" ht="63.75" x14ac:dyDescent="0.2">
      <c r="A143" s="1024">
        <f>IF(OR(C143="a",C143=""),"",COUNTIF(C$10:$G143,"da")+COUNTIF(C$10:$G143,"bs")+COUNTIF(C$10:$G143,"cph"))</f>
        <v>117</v>
      </c>
      <c r="B143" s="1198" t="s">
        <v>1405</v>
      </c>
      <c r="C143" s="1194" t="s">
        <v>1450</v>
      </c>
      <c r="D143" s="990" t="s">
        <v>260</v>
      </c>
      <c r="E143" s="1016" t="s">
        <v>23</v>
      </c>
      <c r="F143" s="1016" t="s">
        <v>146</v>
      </c>
      <c r="G143" s="993">
        <v>46.56</v>
      </c>
      <c r="H143" s="993">
        <v>0</v>
      </c>
      <c r="I143" s="993">
        <v>46.56</v>
      </c>
      <c r="J143" s="1227" t="s">
        <v>789</v>
      </c>
      <c r="K143" s="1007">
        <v>2015</v>
      </c>
      <c r="L143" s="829" t="s">
        <v>2657</v>
      </c>
      <c r="M143" s="1017" t="s">
        <v>261</v>
      </c>
      <c r="N143" s="991" t="s">
        <v>3676</v>
      </c>
      <c r="O143" s="991"/>
      <c r="P143" s="1207" t="s">
        <v>3717</v>
      </c>
      <c r="Q143" s="1207">
        <v>0</v>
      </c>
      <c r="R143" s="1207"/>
      <c r="S143" s="1028"/>
      <c r="T143" s="962">
        <v>144</v>
      </c>
    </row>
    <row r="144" spans="1:20" ht="102" x14ac:dyDescent="0.2">
      <c r="A144" s="1024">
        <f>IF(OR(C144="a",C144=""),"",COUNTIF(C$10:$G144,"da")+COUNTIF(C$10:$G144,"bs")+COUNTIF(C$10:$G144,"cph"))</f>
        <v>118</v>
      </c>
      <c r="B144" s="1198" t="s">
        <v>2695</v>
      </c>
      <c r="C144" s="988" t="s">
        <v>2699</v>
      </c>
      <c r="D144" s="1195" t="s">
        <v>264</v>
      </c>
      <c r="E144" s="1016" t="s">
        <v>18</v>
      </c>
      <c r="F144" s="1016" t="s">
        <v>146</v>
      </c>
      <c r="G144" s="993">
        <v>12.23</v>
      </c>
      <c r="H144" s="993">
        <v>12.5</v>
      </c>
      <c r="I144" s="993">
        <v>-0.26999999999999957</v>
      </c>
      <c r="J144" s="1227" t="s">
        <v>764</v>
      </c>
      <c r="K144" s="1007">
        <v>2015</v>
      </c>
      <c r="L144" s="829" t="s">
        <v>2657</v>
      </c>
      <c r="M144" s="1017" t="s">
        <v>3635</v>
      </c>
      <c r="N144" s="991" t="s">
        <v>3677</v>
      </c>
      <c r="O144" s="991"/>
      <c r="P144" s="1207" t="s">
        <v>3806</v>
      </c>
      <c r="Q144" s="1207" t="s">
        <v>3740</v>
      </c>
      <c r="R144" s="1207"/>
      <c r="S144" s="1028"/>
      <c r="T144" s="961" t="s">
        <v>2644</v>
      </c>
    </row>
    <row r="145" spans="1:20" ht="102" x14ac:dyDescent="0.2">
      <c r="A145" s="1024">
        <f>IF(OR(C145="a",C145=""),"",COUNTIF(C$10:$G145,"da")+COUNTIF(C$10:$G145,"bs")+COUNTIF(C$10:$G145,"cph"))</f>
        <v>119</v>
      </c>
      <c r="B145" s="1198" t="s">
        <v>2431</v>
      </c>
      <c r="C145" s="988" t="s">
        <v>1450</v>
      </c>
      <c r="D145" s="990" t="s">
        <v>337</v>
      </c>
      <c r="E145" s="1016" t="s">
        <v>18</v>
      </c>
      <c r="F145" s="989" t="s">
        <v>146</v>
      </c>
      <c r="G145" s="993">
        <v>10.42</v>
      </c>
      <c r="H145" s="993">
        <v>0</v>
      </c>
      <c r="I145" s="993">
        <v>10.42</v>
      </c>
      <c r="J145" s="1227" t="s">
        <v>870</v>
      </c>
      <c r="K145" s="1007">
        <v>2015</v>
      </c>
      <c r="L145" s="829" t="s">
        <v>2657</v>
      </c>
      <c r="M145" s="1195" t="s">
        <v>2571</v>
      </c>
      <c r="N145" s="991" t="s">
        <v>3668</v>
      </c>
      <c r="O145" s="991"/>
      <c r="P145" s="1207" t="s">
        <v>3806</v>
      </c>
      <c r="Q145" s="1207" t="s">
        <v>3813</v>
      </c>
      <c r="R145" s="1207"/>
      <c r="S145" s="1028"/>
      <c r="T145" s="961">
        <v>91</v>
      </c>
    </row>
    <row r="146" spans="1:20" ht="165.75" x14ac:dyDescent="0.2">
      <c r="A146" s="1024">
        <f>IF(OR(C146="a",C146=""),"",COUNTIF(C$10:$G146,"da")+COUNTIF(C$10:$G146,"bs")+COUNTIF(C$10:$G146,"cph"))</f>
        <v>120</v>
      </c>
      <c r="B146" s="1198" t="s">
        <v>3598</v>
      </c>
      <c r="C146" s="988" t="s">
        <v>1351</v>
      </c>
      <c r="D146" s="990" t="s">
        <v>339</v>
      </c>
      <c r="E146" s="1016" t="s">
        <v>23</v>
      </c>
      <c r="F146" s="1016" t="s">
        <v>146</v>
      </c>
      <c r="G146" s="993">
        <v>19.02</v>
      </c>
      <c r="H146" s="993">
        <v>0</v>
      </c>
      <c r="I146" s="993">
        <v>19.02</v>
      </c>
      <c r="J146" s="1227"/>
      <c r="K146" s="1007">
        <v>2025</v>
      </c>
      <c r="L146" s="829" t="s">
        <v>3543</v>
      </c>
      <c r="M146" s="1017" t="s">
        <v>3636</v>
      </c>
      <c r="N146" s="991" t="s">
        <v>3678</v>
      </c>
      <c r="O146" s="991"/>
      <c r="P146" s="1207" t="e">
        <v>#N/A</v>
      </c>
      <c r="Q146" s="1207" t="e">
        <v>#N/A</v>
      </c>
      <c r="R146" s="1207"/>
      <c r="S146" s="1028"/>
      <c r="T146" s="962" t="s">
        <v>2644</v>
      </c>
    </row>
    <row r="147" spans="1:20" ht="89.25" x14ac:dyDescent="0.2">
      <c r="A147" s="1024">
        <f>IF(OR(C147="a",C147=""),"",COUNTIF(C$10:$G147,"da")+COUNTIF(C$10:$G147,"bs")+COUNTIF(C$10:$G147,"cph"))</f>
        <v>121</v>
      </c>
      <c r="B147" s="1198" t="s">
        <v>3599</v>
      </c>
      <c r="C147" s="988" t="s">
        <v>1351</v>
      </c>
      <c r="D147" s="995" t="s">
        <v>3600</v>
      </c>
      <c r="E147" s="991" t="s">
        <v>9</v>
      </c>
      <c r="F147" s="989" t="s">
        <v>146</v>
      </c>
      <c r="G147" s="992">
        <v>1.93</v>
      </c>
      <c r="H147" s="993">
        <v>0</v>
      </c>
      <c r="I147" s="993">
        <v>1.93</v>
      </c>
      <c r="J147" s="1227"/>
      <c r="K147" s="1007">
        <v>2025</v>
      </c>
      <c r="L147" s="829" t="s">
        <v>3543</v>
      </c>
      <c r="M147" s="1017" t="s">
        <v>3637</v>
      </c>
      <c r="N147" s="991" t="s">
        <v>3679</v>
      </c>
      <c r="O147" s="991"/>
      <c r="P147" s="1207" t="e">
        <v>#N/A</v>
      </c>
      <c r="Q147" s="1207" t="e">
        <v>#N/A</v>
      </c>
      <c r="R147" s="1207"/>
      <c r="S147" s="1028"/>
      <c r="T147" s="961" t="s">
        <v>2653</v>
      </c>
    </row>
    <row r="148" spans="1:20" ht="306" x14ac:dyDescent="0.2">
      <c r="A148" s="1024">
        <f>IF(OR(C148="a",C148=""),"",COUNTIF(C$10:$G148,"da")+COUNTIF(C$10:$G148,"bs")+COUNTIF(C$10:$G148,"cph"))</f>
        <v>122</v>
      </c>
      <c r="B148" s="1198" t="s">
        <v>1350</v>
      </c>
      <c r="C148" s="1194" t="s">
        <v>1450</v>
      </c>
      <c r="D148" s="1017" t="s">
        <v>267</v>
      </c>
      <c r="E148" s="1016" t="s">
        <v>10</v>
      </c>
      <c r="F148" s="1020" t="s">
        <v>146</v>
      </c>
      <c r="G148" s="994">
        <v>30.39</v>
      </c>
      <c r="H148" s="993">
        <v>0</v>
      </c>
      <c r="I148" s="993">
        <v>30.39</v>
      </c>
      <c r="J148" s="1227" t="s">
        <v>875</v>
      </c>
      <c r="K148" s="1007">
        <v>2015</v>
      </c>
      <c r="L148" s="829" t="s">
        <v>2657</v>
      </c>
      <c r="M148" s="1017" t="s">
        <v>3549</v>
      </c>
      <c r="N148" s="991" t="s">
        <v>3680</v>
      </c>
      <c r="O148" s="991"/>
      <c r="P148" s="1207" t="s">
        <v>3814</v>
      </c>
      <c r="Q148" s="1207" t="s">
        <v>3815</v>
      </c>
      <c r="R148" s="1207"/>
      <c r="S148" s="1028"/>
      <c r="T148" s="961" t="s">
        <v>2632</v>
      </c>
    </row>
    <row r="149" spans="1:20" ht="178.5" x14ac:dyDescent="0.2">
      <c r="A149" s="1024">
        <f>IF(OR(C149="a",C149=""),"",COUNTIF(C$10:$G149,"da")+COUNTIF(C$10:$G149,"bs")+COUNTIF(C$10:$G149,"cph"))</f>
        <v>123</v>
      </c>
      <c r="B149" s="1198" t="s">
        <v>3601</v>
      </c>
      <c r="C149" s="988" t="s">
        <v>1351</v>
      </c>
      <c r="D149" s="990" t="s">
        <v>876</v>
      </c>
      <c r="E149" s="1016" t="s">
        <v>16</v>
      </c>
      <c r="F149" s="1020" t="s">
        <v>146</v>
      </c>
      <c r="G149" s="993">
        <v>0.99</v>
      </c>
      <c r="H149" s="993">
        <v>0</v>
      </c>
      <c r="I149" s="993">
        <v>0.99</v>
      </c>
      <c r="J149" s="1227" t="s">
        <v>877</v>
      </c>
      <c r="K149" s="1007">
        <v>2025</v>
      </c>
      <c r="L149" s="829" t="s">
        <v>3543</v>
      </c>
      <c r="M149" s="1195" t="s">
        <v>3638</v>
      </c>
      <c r="N149" s="991" t="s">
        <v>3681</v>
      </c>
      <c r="O149" s="991"/>
      <c r="P149" s="1207" t="e">
        <v>#N/A</v>
      </c>
      <c r="Q149" s="1207" t="e">
        <v>#N/A</v>
      </c>
      <c r="R149" s="1207"/>
      <c r="S149" s="1028"/>
      <c r="T149" s="962">
        <v>166</v>
      </c>
    </row>
    <row r="150" spans="1:20" ht="76.5" x14ac:dyDescent="0.2">
      <c r="A150" s="1024">
        <f>IF(OR(C150="a",C150=""),"",COUNTIF(C$10:$G150,"da")+COUNTIF(C$10:$G150,"bs")+COUNTIF(C$10:$G150,"cph"))</f>
        <v>124</v>
      </c>
      <c r="B150" s="1198" t="s">
        <v>2432</v>
      </c>
      <c r="C150" s="988" t="s">
        <v>1450</v>
      </c>
      <c r="D150" s="1017" t="s">
        <v>342</v>
      </c>
      <c r="E150" s="1016" t="s">
        <v>33</v>
      </c>
      <c r="F150" s="989" t="s">
        <v>146</v>
      </c>
      <c r="G150" s="993">
        <v>14.13</v>
      </c>
      <c r="H150" s="993"/>
      <c r="I150" s="993">
        <v>14.13</v>
      </c>
      <c r="J150" s="1227" t="s">
        <v>789</v>
      </c>
      <c r="K150" s="1007">
        <v>2016</v>
      </c>
      <c r="L150" s="829" t="s">
        <v>2657</v>
      </c>
      <c r="M150" s="1017" t="s">
        <v>343</v>
      </c>
      <c r="N150" s="991" t="s">
        <v>3682</v>
      </c>
      <c r="O150" s="991"/>
      <c r="P150" s="1207" t="s">
        <v>3816</v>
      </c>
      <c r="Q150" s="1207" t="s">
        <v>3817</v>
      </c>
      <c r="R150" s="1207"/>
      <c r="S150" s="1028"/>
      <c r="T150" s="962">
        <v>145</v>
      </c>
    </row>
    <row r="151" spans="1:20" ht="153" x14ac:dyDescent="0.2">
      <c r="A151" s="1024">
        <f>IF(OR(C151="a",C151=""),"",COUNTIF(C$10:$G151,"da")+COUNTIF(C$10:$G151,"bs")+COUNTIF(C$10:$G151,"cph"))</f>
        <v>125</v>
      </c>
      <c r="B151" s="1198" t="s">
        <v>3602</v>
      </c>
      <c r="C151" s="988" t="s">
        <v>1351</v>
      </c>
      <c r="D151" s="1017" t="s">
        <v>878</v>
      </c>
      <c r="E151" s="1016" t="s">
        <v>34</v>
      </c>
      <c r="F151" s="1020" t="s">
        <v>146</v>
      </c>
      <c r="G151" s="993">
        <v>1.05</v>
      </c>
      <c r="H151" s="993">
        <v>0</v>
      </c>
      <c r="I151" s="993">
        <v>1.05</v>
      </c>
      <c r="J151" s="1227" t="s">
        <v>792</v>
      </c>
      <c r="K151" s="1007">
        <v>2025</v>
      </c>
      <c r="L151" s="829" t="s">
        <v>3543</v>
      </c>
      <c r="M151" s="1195" t="s">
        <v>3639</v>
      </c>
      <c r="N151" s="991" t="s">
        <v>3683</v>
      </c>
      <c r="O151" s="991"/>
      <c r="P151" s="1207" t="e">
        <v>#N/A</v>
      </c>
      <c r="Q151" s="1207" t="e">
        <v>#N/A</v>
      </c>
      <c r="R151" s="1207"/>
      <c r="S151" s="1028"/>
      <c r="T151" s="961">
        <v>144</v>
      </c>
    </row>
    <row r="152" spans="1:20" ht="89.25" x14ac:dyDescent="0.2">
      <c r="A152" s="1024">
        <f>IF(OR(C152="a",C152=""),"",COUNTIF(C$10:$G152,"da")+COUNTIF(C$10:$G152,"bs")+COUNTIF(C$10:$G152,"cph"))</f>
        <v>126</v>
      </c>
      <c r="B152" s="1198" t="s">
        <v>3603</v>
      </c>
      <c r="C152" s="988" t="s">
        <v>1351</v>
      </c>
      <c r="D152" s="990" t="s">
        <v>269</v>
      </c>
      <c r="E152" s="1016" t="s">
        <v>16</v>
      </c>
      <c r="F152" s="1020" t="s">
        <v>146</v>
      </c>
      <c r="G152" s="993">
        <v>3.95</v>
      </c>
      <c r="H152" s="993">
        <v>3.95</v>
      </c>
      <c r="I152" s="993">
        <v>0</v>
      </c>
      <c r="J152" s="1227" t="s">
        <v>764</v>
      </c>
      <c r="K152" s="1007">
        <v>2018</v>
      </c>
      <c r="L152" s="829" t="s">
        <v>3543</v>
      </c>
      <c r="M152" s="1017" t="s">
        <v>3640</v>
      </c>
      <c r="N152" s="991" t="s">
        <v>3684</v>
      </c>
      <c r="O152" s="991"/>
      <c r="P152" s="1207" t="e">
        <v>#N/A</v>
      </c>
      <c r="Q152" s="1207" t="e">
        <v>#N/A</v>
      </c>
      <c r="R152" s="1207"/>
      <c r="S152" s="1028"/>
      <c r="T152" s="962">
        <v>144</v>
      </c>
    </row>
    <row r="153" spans="1:20" ht="191.25" x14ac:dyDescent="0.2">
      <c r="A153" s="1024">
        <f>IF(OR(C153="a",C153=""),"",COUNTIF(C$10:$G153,"da")+COUNTIF(C$10:$G153,"bs")+COUNTIF(C$10:$G153,"cph"))</f>
        <v>127</v>
      </c>
      <c r="B153" s="1208" t="s">
        <v>2433</v>
      </c>
      <c r="C153" s="988" t="s">
        <v>1450</v>
      </c>
      <c r="D153" s="1018" t="s">
        <v>273</v>
      </c>
      <c r="E153" s="1016" t="s">
        <v>13</v>
      </c>
      <c r="F153" s="989" t="s">
        <v>146</v>
      </c>
      <c r="G153" s="993">
        <v>1.33</v>
      </c>
      <c r="H153" s="993">
        <v>0</v>
      </c>
      <c r="I153" s="993">
        <v>1.33</v>
      </c>
      <c r="J153" s="1227" t="s">
        <v>52</v>
      </c>
      <c r="K153" s="1007">
        <v>2020</v>
      </c>
      <c r="L153" s="829" t="s">
        <v>2657</v>
      </c>
      <c r="M153" s="1017" t="s">
        <v>3550</v>
      </c>
      <c r="N153" s="991" t="s">
        <v>3685</v>
      </c>
      <c r="O153" s="991"/>
      <c r="P153" s="1207" t="s">
        <v>3811</v>
      </c>
      <c r="Q153" s="1207" t="s">
        <v>3748</v>
      </c>
      <c r="R153" s="1207"/>
      <c r="S153" s="1028"/>
      <c r="T153" s="962">
        <v>166</v>
      </c>
    </row>
    <row r="154" spans="1:20" ht="216.75" x14ac:dyDescent="0.2">
      <c r="A154" s="1024">
        <f>IF(OR(C154="a",C154=""),"",COUNTIF(C$10:$G154,"da")+COUNTIF(C$10:$G154,"bs")+COUNTIF(C$10:$G154,"cph"))</f>
        <v>128</v>
      </c>
      <c r="B154" s="1208" t="s">
        <v>1380</v>
      </c>
      <c r="C154" s="1194" t="s">
        <v>1450</v>
      </c>
      <c r="D154" s="1018" t="s">
        <v>274</v>
      </c>
      <c r="E154" s="1019" t="s">
        <v>275</v>
      </c>
      <c r="F154" s="1020" t="s">
        <v>146</v>
      </c>
      <c r="G154" s="993">
        <v>8.6</v>
      </c>
      <c r="H154" s="993">
        <v>0</v>
      </c>
      <c r="I154" s="993">
        <v>8.6</v>
      </c>
      <c r="J154" s="1227" t="s">
        <v>880</v>
      </c>
      <c r="K154" s="1007">
        <v>2020</v>
      </c>
      <c r="L154" s="829" t="s">
        <v>2657</v>
      </c>
      <c r="M154" s="1195" t="s">
        <v>2572</v>
      </c>
      <c r="N154" s="991" t="s">
        <v>3660</v>
      </c>
      <c r="O154" s="991"/>
      <c r="P154" s="1207" t="s">
        <v>3818</v>
      </c>
      <c r="Q154" s="1207" t="s">
        <v>3819</v>
      </c>
      <c r="R154" s="1207"/>
      <c r="S154" s="1028"/>
      <c r="T154" s="961" t="s">
        <v>2654</v>
      </c>
    </row>
    <row r="155" spans="1:20" ht="178.5" x14ac:dyDescent="0.2">
      <c r="A155" s="1024">
        <f>IF(OR(C155="a",C155=""),"",COUNTIF(C$10:$G155,"da")+COUNTIF(C$10:$G155,"bs")+COUNTIF(C$10:$G155,"cph"))</f>
        <v>129</v>
      </c>
      <c r="B155" s="1198" t="s">
        <v>1501</v>
      </c>
      <c r="C155" s="1194" t="s">
        <v>1450</v>
      </c>
      <c r="D155" s="1018" t="s">
        <v>389</v>
      </c>
      <c r="E155" s="1019" t="s">
        <v>10</v>
      </c>
      <c r="F155" s="1020" t="s">
        <v>146</v>
      </c>
      <c r="G155" s="993">
        <v>6.3</v>
      </c>
      <c r="H155" s="993"/>
      <c r="I155" s="993">
        <v>6.3</v>
      </c>
      <c r="J155" s="1227" t="s">
        <v>52</v>
      </c>
      <c r="K155" s="1007">
        <v>2021</v>
      </c>
      <c r="L155" s="829" t="s">
        <v>2657</v>
      </c>
      <c r="M155" s="1017" t="s">
        <v>2573</v>
      </c>
      <c r="N155" s="991" t="s">
        <v>3660</v>
      </c>
      <c r="O155" s="991"/>
      <c r="P155" s="1207" t="s">
        <v>3820</v>
      </c>
      <c r="Q155" s="1207">
        <v>0</v>
      </c>
      <c r="R155" s="1207"/>
      <c r="S155" s="1028"/>
      <c r="T155" s="961"/>
    </row>
    <row r="156" spans="1:20" ht="395.25" x14ac:dyDescent="0.2">
      <c r="A156" s="1024">
        <f>IF(OR(C156="a",C156=""),"",COUNTIF(C$10:$G156,"da")+COUNTIF(C$10:$G156,"bs")+COUNTIF(C$10:$G156,"cph"))</f>
        <v>130</v>
      </c>
      <c r="B156" s="1198" t="s">
        <v>1502</v>
      </c>
      <c r="C156" s="1194" t="s">
        <v>1450</v>
      </c>
      <c r="D156" s="1018" t="s">
        <v>2434</v>
      </c>
      <c r="E156" s="1019" t="s">
        <v>10</v>
      </c>
      <c r="F156" s="1020" t="s">
        <v>146</v>
      </c>
      <c r="G156" s="993">
        <v>7.4</v>
      </c>
      <c r="H156" s="993"/>
      <c r="I156" s="993">
        <v>7.4</v>
      </c>
      <c r="J156" s="1227" t="s">
        <v>52</v>
      </c>
      <c r="K156" s="1007">
        <v>2021</v>
      </c>
      <c r="L156" s="829" t="s">
        <v>2657</v>
      </c>
      <c r="M156" s="1195" t="s">
        <v>3551</v>
      </c>
      <c r="N156" s="991" t="s">
        <v>3660</v>
      </c>
      <c r="O156" s="991"/>
      <c r="P156" s="1207" t="s">
        <v>3717</v>
      </c>
      <c r="Q156" s="1207">
        <v>0</v>
      </c>
      <c r="R156" s="1207"/>
      <c r="S156" s="1028"/>
      <c r="T156" s="961">
        <v>179</v>
      </c>
    </row>
    <row r="157" spans="1:20" ht="255" x14ac:dyDescent="0.2">
      <c r="A157" s="1024">
        <f>IF(OR(C157="a",C157=""),"",COUNTIF(C$10:$G157,"da")+COUNTIF(C$10:$G157,"bs")+COUNTIF(C$10:$G157,"cph"))</f>
        <v>131</v>
      </c>
      <c r="B157" s="1198" t="s">
        <v>1503</v>
      </c>
      <c r="C157" s="1194" t="s">
        <v>1450</v>
      </c>
      <c r="D157" s="1018" t="s">
        <v>391</v>
      </c>
      <c r="E157" s="991" t="s">
        <v>24</v>
      </c>
      <c r="F157" s="1020" t="s">
        <v>146</v>
      </c>
      <c r="G157" s="989">
        <v>5.9</v>
      </c>
      <c r="H157" s="989"/>
      <c r="I157" s="993">
        <v>5.9</v>
      </c>
      <c r="J157" s="1227" t="s">
        <v>886</v>
      </c>
      <c r="K157" s="1007">
        <v>2021</v>
      </c>
      <c r="L157" s="829" t="s">
        <v>2657</v>
      </c>
      <c r="M157" s="1195" t="s">
        <v>2574</v>
      </c>
      <c r="N157" s="991" t="s">
        <v>3660</v>
      </c>
      <c r="O157" s="991"/>
      <c r="P157" s="1207" t="s">
        <v>3821</v>
      </c>
      <c r="Q157" s="1207" t="s">
        <v>3798</v>
      </c>
      <c r="R157" s="1207"/>
      <c r="S157" s="1028"/>
      <c r="T157" s="962">
        <v>196</v>
      </c>
    </row>
    <row r="158" spans="1:20" ht="204" x14ac:dyDescent="0.2">
      <c r="A158" s="1024">
        <f>IF(OR(C158="a",C158=""),"",COUNTIF(C$10:$G158,"da")+COUNTIF(C$10:$G158,"bs")+COUNTIF(C$10:$G158,"cph"))</f>
        <v>132</v>
      </c>
      <c r="B158" s="1198" t="s">
        <v>1453</v>
      </c>
      <c r="C158" s="1194" t="s">
        <v>1450</v>
      </c>
      <c r="D158" s="990" t="s">
        <v>725</v>
      </c>
      <c r="E158" s="991" t="s">
        <v>27</v>
      </c>
      <c r="F158" s="989" t="s">
        <v>146</v>
      </c>
      <c r="G158" s="989">
        <v>2.85</v>
      </c>
      <c r="H158" s="993"/>
      <c r="I158" s="993">
        <v>2.85</v>
      </c>
      <c r="J158" s="1227" t="s">
        <v>88</v>
      </c>
      <c r="K158" s="1007">
        <v>2021</v>
      </c>
      <c r="L158" s="829" t="s">
        <v>2657</v>
      </c>
      <c r="M158" s="1195" t="s">
        <v>3552</v>
      </c>
      <c r="N158" s="991" t="s">
        <v>3686</v>
      </c>
      <c r="O158" s="991"/>
      <c r="P158" s="1207" t="s">
        <v>3822</v>
      </c>
      <c r="Q158" s="1207" t="s">
        <v>3767</v>
      </c>
      <c r="R158" s="1207"/>
      <c r="S158" s="1028"/>
      <c r="T158" s="961">
        <v>24</v>
      </c>
    </row>
    <row r="159" spans="1:20" ht="114.75" x14ac:dyDescent="0.2">
      <c r="A159" s="1024">
        <f>IF(OR(C159="a",C159=""),"",COUNTIF(C$10:$G159,"da")+COUNTIF(C$10:$G159,"bs")+COUNTIF(C$10:$G159,"cph"))</f>
        <v>133</v>
      </c>
      <c r="B159" s="1198" t="s">
        <v>1534</v>
      </c>
      <c r="C159" s="1194" t="s">
        <v>1450</v>
      </c>
      <c r="D159" s="990" t="s">
        <v>887</v>
      </c>
      <c r="E159" s="1016" t="s">
        <v>28</v>
      </c>
      <c r="F159" s="1020" t="s">
        <v>146</v>
      </c>
      <c r="G159" s="993">
        <v>0.09</v>
      </c>
      <c r="H159" s="993"/>
      <c r="I159" s="993">
        <v>0.09</v>
      </c>
      <c r="J159" s="1227" t="s">
        <v>49</v>
      </c>
      <c r="K159" s="1007">
        <v>2022</v>
      </c>
      <c r="L159" s="829" t="s">
        <v>2657</v>
      </c>
      <c r="M159" s="1017"/>
      <c r="N159" s="991" t="s">
        <v>3686</v>
      </c>
      <c r="O159" s="991"/>
      <c r="P159" s="1207" t="s">
        <v>3823</v>
      </c>
      <c r="Q159" s="1207" t="s">
        <v>3824</v>
      </c>
      <c r="R159" s="1207"/>
      <c r="S159" s="1028"/>
      <c r="T159" s="961">
        <v>24</v>
      </c>
    </row>
    <row r="160" spans="1:20" ht="153" x14ac:dyDescent="0.2">
      <c r="A160" s="1024">
        <f>IF(OR(C160="a",C160=""),"",COUNTIF(C$10:$G160,"da")+COUNTIF(C$10:$G160,"bs")+COUNTIF(C$10:$G160,"cph"))</f>
        <v>134</v>
      </c>
      <c r="B160" s="1198" t="s">
        <v>1454</v>
      </c>
      <c r="C160" s="1194" t="s">
        <v>1450</v>
      </c>
      <c r="D160" s="990" t="s">
        <v>889</v>
      </c>
      <c r="E160" s="1198" t="s">
        <v>33</v>
      </c>
      <c r="F160" s="1020" t="s">
        <v>146</v>
      </c>
      <c r="G160" s="1199">
        <v>0.13</v>
      </c>
      <c r="H160" s="993">
        <v>2.02</v>
      </c>
      <c r="I160" s="993">
        <v>-1.8900000000000001</v>
      </c>
      <c r="J160" s="1227" t="s">
        <v>2506</v>
      </c>
      <c r="K160" s="1007">
        <v>2022</v>
      </c>
      <c r="L160" s="829" t="s">
        <v>2657</v>
      </c>
      <c r="M160" s="1198" t="s">
        <v>2575</v>
      </c>
      <c r="N160" s="1217" t="s">
        <v>3687</v>
      </c>
      <c r="O160" s="1217"/>
      <c r="P160" s="1207" t="s">
        <v>3825</v>
      </c>
      <c r="Q160" s="1207" t="s">
        <v>3732</v>
      </c>
      <c r="R160" s="1207"/>
      <c r="S160" s="1028"/>
      <c r="T160" s="961">
        <v>1</v>
      </c>
    </row>
    <row r="161" spans="1:73" ht="63.75" x14ac:dyDescent="0.2">
      <c r="A161" s="1024">
        <f>IF(OR(C161="a",C161=""),"",COUNTIF(C$10:$G161,"da")+COUNTIF(C$10:$G161,"bs")+COUNTIF(C$10:$G161,"cph"))</f>
        <v>135</v>
      </c>
      <c r="B161" s="1198" t="s">
        <v>2291</v>
      </c>
      <c r="C161" s="988" t="s">
        <v>1450</v>
      </c>
      <c r="D161" s="1213" t="s">
        <v>3604</v>
      </c>
      <c r="E161" s="1016" t="s">
        <v>18</v>
      </c>
      <c r="F161" s="1192" t="s">
        <v>146</v>
      </c>
      <c r="G161" s="1000">
        <v>49.32</v>
      </c>
      <c r="H161" s="1000">
        <v>0</v>
      </c>
      <c r="I161" s="1000">
        <v>49.32</v>
      </c>
      <c r="J161" s="1227" t="s">
        <v>2342</v>
      </c>
      <c r="K161" s="1007">
        <v>2024</v>
      </c>
      <c r="L161" s="829" t="s">
        <v>2657</v>
      </c>
      <c r="M161" s="1012" t="s">
        <v>2290</v>
      </c>
      <c r="N161" s="1016" t="s">
        <v>3688</v>
      </c>
      <c r="O161" s="1016"/>
      <c r="P161" s="1207" t="s">
        <v>3826</v>
      </c>
      <c r="Q161" s="1207" t="s">
        <v>3827</v>
      </c>
      <c r="R161" s="1207"/>
      <c r="S161" s="1028"/>
      <c r="T161" s="961">
        <v>0</v>
      </c>
    </row>
    <row r="162" spans="1:73" ht="63.75" x14ac:dyDescent="0.2">
      <c r="A162" s="1024">
        <f>IF(OR(C162="a",C162=""),"",COUNTIF(C$10:$G162,"da")+COUNTIF(C$10:$G162,"bs")+COUNTIF(C$10:$G162,"cph"))</f>
        <v>136</v>
      </c>
      <c r="B162" s="1198" t="s">
        <v>2292</v>
      </c>
      <c r="C162" s="988" t="s">
        <v>1450</v>
      </c>
      <c r="D162" s="1213" t="s">
        <v>2338</v>
      </c>
      <c r="E162" s="1016" t="s">
        <v>23</v>
      </c>
      <c r="F162" s="1192" t="s">
        <v>146</v>
      </c>
      <c r="G162" s="1000">
        <v>31.52</v>
      </c>
      <c r="H162" s="1000">
        <v>0</v>
      </c>
      <c r="I162" s="1000">
        <v>31.52</v>
      </c>
      <c r="J162" s="1227" t="s">
        <v>49</v>
      </c>
      <c r="K162" s="1007">
        <v>2024</v>
      </c>
      <c r="L162" s="829" t="s">
        <v>2657</v>
      </c>
      <c r="M162" s="1012" t="s">
        <v>2290</v>
      </c>
      <c r="N162" s="1016" t="s">
        <v>3688</v>
      </c>
      <c r="O162" s="1016"/>
      <c r="P162" s="1207" t="s">
        <v>3717</v>
      </c>
      <c r="Q162" s="1207">
        <v>0</v>
      </c>
      <c r="R162" s="1207"/>
      <c r="S162" s="1028"/>
      <c r="T162" s="961"/>
    </row>
    <row r="163" spans="1:73" ht="114.75" x14ac:dyDescent="0.2">
      <c r="A163" s="1024">
        <f>IF(OR(C163="a",C163=""),"",COUNTIF(C$10:$G163,"da")+COUNTIF(C$10:$G163,"bs")+COUNTIF(C$10:$G163,"cph"))</f>
        <v>137</v>
      </c>
      <c r="B163" s="1198" t="s">
        <v>1535</v>
      </c>
      <c r="C163" s="1194" t="s">
        <v>1450</v>
      </c>
      <c r="D163" s="1198" t="s">
        <v>890</v>
      </c>
      <c r="E163" s="1016" t="s">
        <v>16</v>
      </c>
      <c r="F163" s="1191" t="s">
        <v>146</v>
      </c>
      <c r="G163" s="1000">
        <v>6.35</v>
      </c>
      <c r="H163" s="993"/>
      <c r="I163" s="993">
        <v>6.35</v>
      </c>
      <c r="J163" s="1227" t="s">
        <v>891</v>
      </c>
      <c r="K163" s="1007">
        <v>2022</v>
      </c>
      <c r="L163" s="829" t="s">
        <v>2657</v>
      </c>
      <c r="M163" s="1195" t="s">
        <v>2576</v>
      </c>
      <c r="N163" s="991" t="s">
        <v>3660</v>
      </c>
      <c r="O163" s="991"/>
      <c r="P163" s="1207" t="s">
        <v>3805</v>
      </c>
      <c r="Q163" s="1207" t="s">
        <v>3758</v>
      </c>
      <c r="R163" s="1207"/>
      <c r="S163" s="1028"/>
      <c r="T163" s="1031">
        <v>0</v>
      </c>
    </row>
    <row r="164" spans="1:73" s="830" customFormat="1" ht="76.5" x14ac:dyDescent="0.2">
      <c r="A164" s="1024">
        <f>IF(OR(C164="a",C164=""),"",COUNTIF(C$10:$G164,"da")+COUNTIF(C$10:$G164,"bs")+COUNTIF(C$10:$G164,"cph"))</f>
        <v>138</v>
      </c>
      <c r="B164" s="1198" t="s">
        <v>2488</v>
      </c>
      <c r="C164" s="988" t="s">
        <v>1450</v>
      </c>
      <c r="D164" s="1017" t="s">
        <v>2489</v>
      </c>
      <c r="E164" s="1016" t="s">
        <v>23</v>
      </c>
      <c r="F164" s="989" t="s">
        <v>146</v>
      </c>
      <c r="G164" s="989">
        <v>2.8</v>
      </c>
      <c r="H164" s="993">
        <v>0</v>
      </c>
      <c r="I164" s="993">
        <v>2.8</v>
      </c>
      <c r="J164" s="1227" t="s">
        <v>52</v>
      </c>
      <c r="K164" s="1007">
        <v>2024</v>
      </c>
      <c r="L164" s="829" t="s">
        <v>2657</v>
      </c>
      <c r="M164" s="1195" t="s">
        <v>2623</v>
      </c>
      <c r="N164" s="991" t="s">
        <v>3689</v>
      </c>
      <c r="O164" s="991"/>
      <c r="P164" s="1207" t="s">
        <v>3717</v>
      </c>
      <c r="Q164" s="1207">
        <v>0</v>
      </c>
      <c r="R164" s="1207"/>
      <c r="S164" s="1028"/>
      <c r="T164" s="962">
        <v>15</v>
      </c>
      <c r="U164" s="746"/>
      <c r="V164" s="746"/>
      <c r="W164" s="746"/>
      <c r="X164" s="746"/>
      <c r="Y164" s="746"/>
      <c r="Z164" s="746"/>
      <c r="AA164" s="746"/>
      <c r="AB164" s="746"/>
      <c r="AC164" s="746"/>
      <c r="AD164" s="746"/>
      <c r="AE164" s="746"/>
      <c r="AF164" s="746"/>
      <c r="AG164" s="746"/>
      <c r="AH164" s="746"/>
      <c r="AI164" s="746"/>
      <c r="AJ164" s="746"/>
      <c r="AK164" s="746"/>
      <c r="AL164" s="746"/>
      <c r="AM164" s="746"/>
      <c r="AN164" s="746"/>
      <c r="AO164" s="746"/>
      <c r="AP164" s="746"/>
      <c r="AQ164" s="746"/>
      <c r="AR164" s="746"/>
      <c r="AS164" s="746"/>
      <c r="AT164" s="746"/>
      <c r="AU164" s="746"/>
      <c r="AV164" s="746"/>
      <c r="AW164" s="746"/>
      <c r="AX164" s="746"/>
      <c r="AY164" s="746"/>
      <c r="AZ164" s="746"/>
      <c r="BA164" s="746"/>
      <c r="BB164" s="746"/>
      <c r="BC164" s="746"/>
      <c r="BD164" s="746"/>
      <c r="BE164" s="746"/>
      <c r="BF164" s="746"/>
      <c r="BG164" s="746"/>
      <c r="BH164" s="746"/>
      <c r="BI164" s="746"/>
      <c r="BJ164" s="746"/>
      <c r="BK164" s="746"/>
      <c r="BL164" s="746"/>
      <c r="BM164" s="746"/>
      <c r="BN164" s="746"/>
      <c r="BO164" s="746"/>
      <c r="BP164" s="746"/>
      <c r="BQ164" s="746"/>
      <c r="BR164" s="746"/>
      <c r="BS164" s="746"/>
      <c r="BT164" s="746"/>
      <c r="BU164" s="746"/>
    </row>
    <row r="165" spans="1:73" s="830" customFormat="1" ht="140.25" x14ac:dyDescent="0.2">
      <c r="A165" s="1024">
        <f>IF(OR(C165="a",C165=""),"",COUNTIF(C$10:$G165,"da")+COUNTIF(C$10:$G165,"bs")+COUNTIF(C$10:$G165,"cph"))</f>
        <v>139</v>
      </c>
      <c r="B165" s="1198" t="s">
        <v>1536</v>
      </c>
      <c r="C165" s="1194" t="s">
        <v>1450</v>
      </c>
      <c r="D165" s="995" t="s">
        <v>1439</v>
      </c>
      <c r="E165" s="1016" t="s">
        <v>6</v>
      </c>
      <c r="F165" s="989" t="s">
        <v>146</v>
      </c>
      <c r="G165" s="989">
        <v>324.08</v>
      </c>
      <c r="H165" s="993">
        <v>0</v>
      </c>
      <c r="I165" s="993">
        <v>324.08</v>
      </c>
      <c r="J165" s="1227" t="s">
        <v>2507</v>
      </c>
      <c r="K165" s="1007">
        <v>2022</v>
      </c>
      <c r="L165" s="829" t="s">
        <v>2657</v>
      </c>
      <c r="M165" s="1195" t="s">
        <v>3641</v>
      </c>
      <c r="N165" s="991" t="s">
        <v>3686</v>
      </c>
      <c r="O165" s="991"/>
      <c r="P165" s="1207" t="s">
        <v>3806</v>
      </c>
      <c r="Q165" s="1207" t="s">
        <v>3828</v>
      </c>
      <c r="R165" s="1207"/>
      <c r="S165" s="1028"/>
      <c r="T165" s="962">
        <v>15</v>
      </c>
      <c r="U165" s="746"/>
      <c r="V165" s="746"/>
      <c r="W165" s="746"/>
      <c r="X165" s="746"/>
      <c r="Y165" s="746"/>
      <c r="Z165" s="746"/>
      <c r="AA165" s="746"/>
      <c r="AB165" s="746"/>
      <c r="AC165" s="746"/>
      <c r="AD165" s="746"/>
      <c r="AE165" s="746"/>
      <c r="AF165" s="746"/>
      <c r="AG165" s="746"/>
      <c r="AH165" s="746"/>
      <c r="AI165" s="746"/>
      <c r="AJ165" s="746"/>
      <c r="AK165" s="746"/>
      <c r="AL165" s="746"/>
      <c r="AM165" s="746"/>
      <c r="AN165" s="746"/>
      <c r="AO165" s="746"/>
      <c r="AP165" s="746"/>
      <c r="AQ165" s="746"/>
      <c r="AR165" s="746"/>
      <c r="AS165" s="746"/>
      <c r="AT165" s="746"/>
      <c r="AU165" s="746"/>
      <c r="AV165" s="746"/>
      <c r="AW165" s="746"/>
      <c r="AX165" s="746"/>
      <c r="AY165" s="746"/>
      <c r="AZ165" s="746"/>
      <c r="BA165" s="746"/>
      <c r="BB165" s="746"/>
      <c r="BC165" s="746"/>
      <c r="BD165" s="746"/>
      <c r="BE165" s="746"/>
      <c r="BF165" s="746"/>
      <c r="BG165" s="746"/>
      <c r="BH165" s="746"/>
      <c r="BI165" s="746"/>
      <c r="BJ165" s="746"/>
      <c r="BK165" s="746"/>
      <c r="BL165" s="746"/>
      <c r="BM165" s="746"/>
      <c r="BN165" s="746"/>
      <c r="BO165" s="746"/>
      <c r="BP165" s="746"/>
      <c r="BQ165" s="746"/>
      <c r="BR165" s="746"/>
      <c r="BS165" s="746"/>
      <c r="BT165" s="746"/>
      <c r="BU165" s="746"/>
    </row>
    <row r="166" spans="1:73" ht="25.5" x14ac:dyDescent="0.2">
      <c r="A166" s="1024"/>
      <c r="B166" s="1198"/>
      <c r="C166" s="988" t="s">
        <v>1383</v>
      </c>
      <c r="D166" s="1190" t="s">
        <v>3521</v>
      </c>
      <c r="E166" s="991"/>
      <c r="F166" s="1020"/>
      <c r="G166" s="993"/>
      <c r="H166" s="993"/>
      <c r="I166" s="993"/>
      <c r="J166" s="1227"/>
      <c r="K166" s="1007"/>
      <c r="L166" s="829"/>
      <c r="M166" s="1017"/>
      <c r="N166" s="991"/>
      <c r="O166" s="991"/>
      <c r="P166" s="1207"/>
      <c r="Q166" s="1207"/>
      <c r="R166" s="1207"/>
      <c r="S166" s="1028"/>
      <c r="T166" s="964">
        <v>1</v>
      </c>
    </row>
    <row r="167" spans="1:73" ht="51" x14ac:dyDescent="0.2">
      <c r="A167" s="1024">
        <f>IF(OR(C167="a",C167=""),"",COUNTIF(C$10:$G167,"da")+COUNTIF(C$10:$G167,"bs")+COUNTIF(C$10:$G167,"cph"))</f>
        <v>140</v>
      </c>
      <c r="B167" s="1198" t="s">
        <v>1406</v>
      </c>
      <c r="C167" s="1194" t="s">
        <v>1450</v>
      </c>
      <c r="D167" s="1017" t="s">
        <v>902</v>
      </c>
      <c r="E167" s="1016" t="s">
        <v>10</v>
      </c>
      <c r="F167" s="1020" t="s">
        <v>149</v>
      </c>
      <c r="G167" s="993">
        <v>0.2</v>
      </c>
      <c r="H167" s="993">
        <v>0.2</v>
      </c>
      <c r="I167" s="994">
        <v>0</v>
      </c>
      <c r="J167" s="1227" t="s">
        <v>764</v>
      </c>
      <c r="K167" s="1007">
        <v>2015</v>
      </c>
      <c r="L167" s="829" t="s">
        <v>2657</v>
      </c>
      <c r="M167" s="1017" t="s">
        <v>279</v>
      </c>
      <c r="N167" s="991" t="s">
        <v>3690</v>
      </c>
      <c r="O167" s="991"/>
      <c r="P167" s="1207" t="s">
        <v>3823</v>
      </c>
      <c r="Q167" s="1207" t="s">
        <v>3761</v>
      </c>
      <c r="R167" s="1207"/>
      <c r="S167" s="1028"/>
      <c r="T167" s="961">
        <v>24</v>
      </c>
    </row>
    <row r="168" spans="1:73" ht="357" x14ac:dyDescent="0.2">
      <c r="A168" s="1024">
        <f>IF(OR(C168="a",C168=""),"",COUNTIF(C$10:$G168,"da")+COUNTIF(C$10:$G168,"bs")+COUNTIF(C$10:$G168,"cph"))</f>
        <v>141</v>
      </c>
      <c r="B168" s="1198" t="s">
        <v>1518</v>
      </c>
      <c r="C168" s="1194" t="s">
        <v>1450</v>
      </c>
      <c r="D168" s="1017" t="s">
        <v>1519</v>
      </c>
      <c r="E168" s="1016" t="s">
        <v>10</v>
      </c>
      <c r="F168" s="1020" t="s">
        <v>149</v>
      </c>
      <c r="G168" s="992">
        <v>0.2</v>
      </c>
      <c r="H168" s="993">
        <v>0.2</v>
      </c>
      <c r="I168" s="994">
        <v>0</v>
      </c>
      <c r="J168" s="1227" t="s">
        <v>764</v>
      </c>
      <c r="K168" s="1007">
        <v>2021</v>
      </c>
      <c r="L168" s="829" t="s">
        <v>2657</v>
      </c>
      <c r="M168" s="1195" t="s">
        <v>584</v>
      </c>
      <c r="N168" s="991" t="s">
        <v>3691</v>
      </c>
      <c r="O168" s="991"/>
      <c r="P168" s="1207" t="s">
        <v>3823</v>
      </c>
      <c r="Q168" s="1207" t="s">
        <v>3761</v>
      </c>
      <c r="R168" s="1207"/>
      <c r="S168" s="1028"/>
      <c r="T168" s="961"/>
    </row>
    <row r="169" spans="1:73" s="830" customFormat="1" ht="114.75" x14ac:dyDescent="0.2">
      <c r="A169" s="1024"/>
      <c r="B169" s="1198" t="s">
        <v>1557</v>
      </c>
      <c r="C169" s="988" t="s">
        <v>1450</v>
      </c>
      <c r="D169" s="1017" t="s">
        <v>1553</v>
      </c>
      <c r="E169" s="1016" t="s">
        <v>33</v>
      </c>
      <c r="F169" s="1020" t="s">
        <v>149</v>
      </c>
      <c r="G169" s="992">
        <v>0.6</v>
      </c>
      <c r="H169" s="993"/>
      <c r="I169" s="993">
        <v>0.6</v>
      </c>
      <c r="J169" s="1227" t="s">
        <v>44</v>
      </c>
      <c r="K169" s="1007">
        <v>2024</v>
      </c>
      <c r="L169" s="829" t="s">
        <v>2657</v>
      </c>
      <c r="M169" s="1195" t="s">
        <v>1554</v>
      </c>
      <c r="N169" s="991" t="s">
        <v>3660</v>
      </c>
      <c r="O169" s="991"/>
      <c r="P169" s="1207" t="s">
        <v>3829</v>
      </c>
      <c r="Q169" s="1207" t="s">
        <v>3732</v>
      </c>
      <c r="R169" s="1207"/>
      <c r="S169" s="1028"/>
      <c r="T169" s="962"/>
      <c r="U169" s="746"/>
      <c r="V169" s="746"/>
      <c r="W169" s="746"/>
      <c r="X169" s="746"/>
      <c r="Y169" s="746"/>
      <c r="Z169" s="746"/>
      <c r="AA169" s="746"/>
      <c r="AB169" s="746"/>
      <c r="AC169" s="746"/>
      <c r="AD169" s="746"/>
      <c r="AE169" s="746"/>
      <c r="AF169" s="746"/>
      <c r="AG169" s="746"/>
      <c r="AH169" s="746"/>
      <c r="AI169" s="746"/>
      <c r="AJ169" s="746"/>
      <c r="AK169" s="746"/>
      <c r="AL169" s="746"/>
      <c r="AM169" s="746"/>
      <c r="AN169" s="746"/>
      <c r="AO169" s="746"/>
      <c r="AP169" s="746"/>
      <c r="AQ169" s="746"/>
      <c r="AR169" s="746"/>
      <c r="AS169" s="746"/>
      <c r="AT169" s="746"/>
      <c r="AU169" s="746"/>
      <c r="AV169" s="746"/>
      <c r="AW169" s="746"/>
      <c r="AX169" s="746"/>
      <c r="AY169" s="746"/>
      <c r="AZ169" s="746"/>
      <c r="BA169" s="746"/>
      <c r="BB169" s="746"/>
      <c r="BC169" s="746"/>
      <c r="BD169" s="746"/>
      <c r="BE169" s="746"/>
      <c r="BF169" s="746"/>
      <c r="BG169" s="746"/>
      <c r="BH169" s="746"/>
      <c r="BI169" s="746"/>
      <c r="BJ169" s="746"/>
      <c r="BK169" s="746"/>
      <c r="BL169" s="746"/>
      <c r="BM169" s="746"/>
      <c r="BN169" s="746"/>
      <c r="BO169" s="746"/>
      <c r="BP169" s="746"/>
      <c r="BQ169" s="746"/>
      <c r="BR169" s="746"/>
      <c r="BS169" s="746"/>
      <c r="BT169" s="746"/>
      <c r="BU169" s="746"/>
    </row>
    <row r="170" spans="1:73" x14ac:dyDescent="0.2">
      <c r="A170" s="1024"/>
      <c r="B170" s="1198"/>
      <c r="C170" s="988" t="s">
        <v>1383</v>
      </c>
      <c r="D170" s="1190" t="s">
        <v>3522</v>
      </c>
      <c r="E170" s="991"/>
      <c r="F170" s="1020"/>
      <c r="G170" s="993"/>
      <c r="H170" s="993"/>
      <c r="I170" s="993"/>
      <c r="J170" s="1227"/>
      <c r="K170" s="1007"/>
      <c r="L170" s="829"/>
      <c r="M170" s="1017"/>
      <c r="N170" s="991"/>
      <c r="O170" s="991"/>
      <c r="P170" s="1207"/>
      <c r="Q170" s="1207"/>
      <c r="R170" s="1207"/>
      <c r="S170" s="1028"/>
      <c r="T170" s="961">
        <v>128</v>
      </c>
    </row>
    <row r="171" spans="1:73" ht="102" x14ac:dyDescent="0.2">
      <c r="A171" s="1024">
        <f>IF(OR(C171="a",C171=""),"",COUNTIF(C$10:$G171,"da")+COUNTIF(C$10:$G171,"bs")+COUNTIF(C$10:$G171,"cph"))</f>
        <v>143</v>
      </c>
      <c r="B171" s="1198" t="s">
        <v>2435</v>
      </c>
      <c r="C171" s="988" t="s">
        <v>1450</v>
      </c>
      <c r="D171" s="990" t="s">
        <v>906</v>
      </c>
      <c r="E171" s="1016" t="s">
        <v>15</v>
      </c>
      <c r="F171" s="989" t="s">
        <v>121</v>
      </c>
      <c r="G171" s="993">
        <v>0.25</v>
      </c>
      <c r="H171" s="993">
        <v>0.25</v>
      </c>
      <c r="I171" s="993">
        <v>0</v>
      </c>
      <c r="J171" s="1227" t="s">
        <v>764</v>
      </c>
      <c r="K171" s="1007">
        <v>2018</v>
      </c>
      <c r="L171" s="829" t="s">
        <v>2657</v>
      </c>
      <c r="M171" s="1195" t="s">
        <v>2578</v>
      </c>
      <c r="N171" s="991">
        <v>0</v>
      </c>
      <c r="O171" s="991"/>
      <c r="P171" s="1207" t="s">
        <v>3799</v>
      </c>
      <c r="Q171" s="1207" t="s">
        <v>3747</v>
      </c>
      <c r="R171" s="1207"/>
      <c r="S171" s="1028"/>
      <c r="T171" s="961">
        <v>24</v>
      </c>
    </row>
    <row r="172" spans="1:73" ht="51" x14ac:dyDescent="0.2">
      <c r="A172" s="1024">
        <f>IF(OR(C172="a",C172=""),"",COUNTIF(C$10:$G172,"da")+COUNTIF(C$10:$G172,"bs")+COUNTIF(C$10:$G172,"cph"))</f>
        <v>144</v>
      </c>
      <c r="B172" s="1198" t="s">
        <v>1407</v>
      </c>
      <c r="C172" s="1194" t="s">
        <v>1450</v>
      </c>
      <c r="D172" s="990" t="s">
        <v>413</v>
      </c>
      <c r="E172" s="1016" t="s">
        <v>17</v>
      </c>
      <c r="F172" s="1020" t="s">
        <v>121</v>
      </c>
      <c r="G172" s="993">
        <v>0.4</v>
      </c>
      <c r="H172" s="993">
        <v>0</v>
      </c>
      <c r="I172" s="993">
        <v>0.4</v>
      </c>
      <c r="J172" s="1227" t="s">
        <v>907</v>
      </c>
      <c r="K172" s="1007">
        <v>2018</v>
      </c>
      <c r="L172" s="829" t="s">
        <v>2657</v>
      </c>
      <c r="M172" s="1017" t="s">
        <v>744</v>
      </c>
      <c r="N172" s="991">
        <v>0</v>
      </c>
      <c r="O172" s="991"/>
      <c r="P172" s="1207" t="s">
        <v>3799</v>
      </c>
      <c r="Q172" s="1207" t="s">
        <v>3723</v>
      </c>
      <c r="R172" s="1207"/>
      <c r="S172" s="1028"/>
      <c r="T172" s="961">
        <v>1</v>
      </c>
    </row>
    <row r="173" spans="1:73" s="830" customFormat="1" ht="63.75" x14ac:dyDescent="0.2">
      <c r="A173" s="1024"/>
      <c r="B173" s="1198" t="s">
        <v>2436</v>
      </c>
      <c r="C173" s="988" t="s">
        <v>1450</v>
      </c>
      <c r="D173" s="990" t="s">
        <v>414</v>
      </c>
      <c r="E173" s="1016" t="s">
        <v>25</v>
      </c>
      <c r="F173" s="989" t="s">
        <v>121</v>
      </c>
      <c r="G173" s="993">
        <v>0.37</v>
      </c>
      <c r="H173" s="993">
        <v>0</v>
      </c>
      <c r="I173" s="993">
        <v>0.37</v>
      </c>
      <c r="J173" s="1227" t="s">
        <v>762</v>
      </c>
      <c r="K173" s="1007">
        <v>2018</v>
      </c>
      <c r="L173" s="829" t="s">
        <v>2657</v>
      </c>
      <c r="M173" s="1017" t="s">
        <v>743</v>
      </c>
      <c r="N173" s="991">
        <v>0</v>
      </c>
      <c r="O173" s="991"/>
      <c r="P173" s="1207" t="s">
        <v>3830</v>
      </c>
      <c r="Q173" s="1207" t="s">
        <v>3727</v>
      </c>
      <c r="R173" s="1207"/>
      <c r="S173" s="1028"/>
      <c r="T173" s="962"/>
      <c r="U173" s="746"/>
      <c r="V173" s="746"/>
      <c r="W173" s="746"/>
      <c r="X173" s="746"/>
      <c r="Y173" s="746"/>
      <c r="Z173" s="746"/>
      <c r="AA173" s="746"/>
      <c r="AB173" s="746"/>
      <c r="AC173" s="746"/>
      <c r="AD173" s="746"/>
      <c r="AE173" s="746"/>
      <c r="AF173" s="746"/>
      <c r="AG173" s="746"/>
      <c r="AH173" s="746"/>
      <c r="AI173" s="746"/>
      <c r="AJ173" s="746"/>
      <c r="AK173" s="746"/>
      <c r="AL173" s="746"/>
      <c r="AM173" s="746"/>
      <c r="AN173" s="746"/>
      <c r="AO173" s="746"/>
      <c r="AP173" s="746"/>
      <c r="AQ173" s="746"/>
      <c r="AR173" s="746"/>
      <c r="AS173" s="746"/>
      <c r="AT173" s="746"/>
      <c r="AU173" s="746"/>
      <c r="AV173" s="746"/>
      <c r="AW173" s="746"/>
      <c r="AX173" s="746"/>
      <c r="AY173" s="746"/>
      <c r="AZ173" s="746"/>
      <c r="BA173" s="746"/>
      <c r="BB173" s="746"/>
      <c r="BC173" s="746"/>
      <c r="BD173" s="746"/>
      <c r="BE173" s="746"/>
      <c r="BF173" s="746"/>
      <c r="BG173" s="746"/>
      <c r="BH173" s="746"/>
      <c r="BI173" s="746"/>
      <c r="BJ173" s="746"/>
      <c r="BK173" s="746"/>
      <c r="BL173" s="746"/>
      <c r="BM173" s="746"/>
      <c r="BN173" s="746"/>
      <c r="BO173" s="746"/>
      <c r="BP173" s="746"/>
      <c r="BQ173" s="746"/>
      <c r="BR173" s="746"/>
      <c r="BS173" s="746"/>
      <c r="BT173" s="746"/>
      <c r="BU173" s="746"/>
    </row>
    <row r="174" spans="1:73" ht="114.75" x14ac:dyDescent="0.2">
      <c r="A174" s="1024">
        <f>IF(OR(C174="a",C174=""),"",COUNTIF(C$10:$G174,"da")+COUNTIF(C$10:$G174,"bs")+COUNTIF(C$10:$G174,"cph"))</f>
        <v>146</v>
      </c>
      <c r="B174" s="1198" t="s">
        <v>2437</v>
      </c>
      <c r="C174" s="988" t="s">
        <v>1450</v>
      </c>
      <c r="D174" s="990" t="s">
        <v>908</v>
      </c>
      <c r="E174" s="1016" t="s">
        <v>13</v>
      </c>
      <c r="F174" s="989" t="s">
        <v>121</v>
      </c>
      <c r="G174" s="993">
        <v>0.27</v>
      </c>
      <c r="H174" s="993">
        <v>0</v>
      </c>
      <c r="I174" s="993">
        <v>0.27</v>
      </c>
      <c r="J174" s="1227" t="s">
        <v>909</v>
      </c>
      <c r="K174" s="1007">
        <v>2019</v>
      </c>
      <c r="L174" s="829" t="s">
        <v>2657</v>
      </c>
      <c r="M174" s="1195" t="s">
        <v>2579</v>
      </c>
      <c r="N174" s="991">
        <v>0</v>
      </c>
      <c r="O174" s="991"/>
      <c r="P174" s="1207" t="s">
        <v>3799</v>
      </c>
      <c r="Q174" s="1207" t="s">
        <v>3748</v>
      </c>
      <c r="R174" s="1207"/>
      <c r="S174" s="1028"/>
      <c r="T174" s="961"/>
    </row>
    <row r="175" spans="1:73" ht="51" x14ac:dyDescent="0.2">
      <c r="A175" s="1024">
        <f>IF(OR(C175="a",C175=""),"",COUNTIF(C$10:$G175,"da")+COUNTIF(C$10:$G175,"bs")+COUNTIF(C$10:$G175,"cph"))</f>
        <v>147</v>
      </c>
      <c r="B175" s="1198" t="s">
        <v>2438</v>
      </c>
      <c r="C175" s="988" t="s">
        <v>1450</v>
      </c>
      <c r="D175" s="990" t="s">
        <v>421</v>
      </c>
      <c r="E175" s="1016" t="s">
        <v>16</v>
      </c>
      <c r="F175" s="989" t="s">
        <v>121</v>
      </c>
      <c r="G175" s="993">
        <v>0.53</v>
      </c>
      <c r="H175" s="993">
        <v>0.53</v>
      </c>
      <c r="I175" s="993">
        <v>0</v>
      </c>
      <c r="J175" s="1227" t="s">
        <v>764</v>
      </c>
      <c r="K175" s="1007">
        <v>2019</v>
      </c>
      <c r="L175" s="829" t="s">
        <v>2657</v>
      </c>
      <c r="M175" s="1017" t="s">
        <v>412</v>
      </c>
      <c r="N175" s="991">
        <v>0</v>
      </c>
      <c r="O175" s="991"/>
      <c r="P175" s="1207" t="s">
        <v>3799</v>
      </c>
      <c r="Q175" s="1207" t="s">
        <v>3758</v>
      </c>
      <c r="R175" s="1207"/>
      <c r="S175" s="1028"/>
      <c r="T175" s="962">
        <v>91</v>
      </c>
    </row>
    <row r="176" spans="1:73" ht="63.75" x14ac:dyDescent="0.2">
      <c r="A176" s="1024">
        <f>IF(OR(C176="a",C176=""),"",COUNTIF(C$10:$G176,"da")+COUNTIF(C$10:$G176,"bs")+COUNTIF(C$10:$G176,"cph"))</f>
        <v>148</v>
      </c>
      <c r="B176" s="1198" t="s">
        <v>2439</v>
      </c>
      <c r="C176" s="988" t="s">
        <v>1450</v>
      </c>
      <c r="D176" s="990" t="s">
        <v>2440</v>
      </c>
      <c r="E176" s="1016" t="s">
        <v>35</v>
      </c>
      <c r="F176" s="989" t="s">
        <v>121</v>
      </c>
      <c r="G176" s="993">
        <v>7.0000000000000007E-2</v>
      </c>
      <c r="H176" s="993">
        <v>7.0000000000000007E-2</v>
      </c>
      <c r="I176" s="993">
        <v>0</v>
      </c>
      <c r="J176" s="1227" t="s">
        <v>764</v>
      </c>
      <c r="K176" s="1007">
        <v>2019</v>
      </c>
      <c r="L176" s="829" t="s">
        <v>2657</v>
      </c>
      <c r="M176" s="1195" t="s">
        <v>2580</v>
      </c>
      <c r="N176" s="991">
        <v>0</v>
      </c>
      <c r="O176" s="991"/>
      <c r="P176" s="1207" t="s">
        <v>3831</v>
      </c>
      <c r="Q176" s="1207" t="s">
        <v>3802</v>
      </c>
      <c r="R176" s="1207"/>
      <c r="S176" s="1028"/>
      <c r="T176" s="961">
        <v>91</v>
      </c>
    </row>
    <row r="177" spans="1:73" ht="25.5" x14ac:dyDescent="0.2">
      <c r="A177" s="1024">
        <f>IF(OR(C177="a",C177=""),"",COUNTIF(C$10:$G177,"da")+COUNTIF(C$10:$G177,"bs")+COUNTIF(C$10:$G177,"cph"))</f>
        <v>149</v>
      </c>
      <c r="B177" s="1198" t="s">
        <v>1521</v>
      </c>
      <c r="C177" s="1194" t="s">
        <v>1450</v>
      </c>
      <c r="D177" s="1198" t="s">
        <v>745</v>
      </c>
      <c r="E177" s="1016" t="s">
        <v>23</v>
      </c>
      <c r="F177" s="1020" t="s">
        <v>121</v>
      </c>
      <c r="G177" s="1199">
        <v>0.05</v>
      </c>
      <c r="H177" s="1199">
        <v>0.05</v>
      </c>
      <c r="I177" s="994">
        <v>0</v>
      </c>
      <c r="J177" s="1227"/>
      <c r="K177" s="1007">
        <v>2022</v>
      </c>
      <c r="L177" s="829" t="s">
        <v>2657</v>
      </c>
      <c r="M177" s="1017"/>
      <c r="N177" s="991" t="s">
        <v>3692</v>
      </c>
      <c r="O177" s="991"/>
      <c r="P177" s="1207" t="s">
        <v>3717</v>
      </c>
      <c r="Q177" s="1207">
        <v>0</v>
      </c>
      <c r="R177" s="1207"/>
      <c r="S177" s="1028"/>
      <c r="T177" s="961"/>
    </row>
    <row r="178" spans="1:73" ht="25.5" x14ac:dyDescent="0.2">
      <c r="A178" s="1024">
        <f>IF(OR(C178="a",C178=""),"",COUNTIF(C$10:$G178,"da")+COUNTIF(C$10:$G178,"bs")+COUNTIF(C$10:$G178,"cph"))</f>
        <v>150</v>
      </c>
      <c r="B178" s="1198" t="s">
        <v>1522</v>
      </c>
      <c r="C178" s="1194" t="s">
        <v>1450</v>
      </c>
      <c r="D178" s="1198" t="s">
        <v>746</v>
      </c>
      <c r="E178" s="1016" t="s">
        <v>23</v>
      </c>
      <c r="F178" s="1020" t="s">
        <v>121</v>
      </c>
      <c r="G178" s="1199">
        <v>0.17</v>
      </c>
      <c r="H178" s="1199">
        <v>0.17</v>
      </c>
      <c r="I178" s="994">
        <v>0</v>
      </c>
      <c r="J178" s="1227"/>
      <c r="K178" s="1007">
        <v>2022</v>
      </c>
      <c r="L178" s="829" t="s">
        <v>2657</v>
      </c>
      <c r="M178" s="1017"/>
      <c r="N178" s="991" t="s">
        <v>3692</v>
      </c>
      <c r="O178" s="991"/>
      <c r="P178" s="1207" t="s">
        <v>3717</v>
      </c>
      <c r="Q178" s="1207">
        <v>0</v>
      </c>
      <c r="R178" s="1207"/>
      <c r="S178" s="1028"/>
      <c r="T178" s="961"/>
    </row>
    <row r="179" spans="1:73" ht="51" x14ac:dyDescent="0.2">
      <c r="A179" s="1024">
        <f>IF(OR(C179="a",C179=""),"",COUNTIF(C$10:$G179,"da")+COUNTIF(C$10:$G179,"bs")+COUNTIF(C$10:$G179,"cph"))</f>
        <v>151</v>
      </c>
      <c r="B179" s="1198" t="s">
        <v>1523</v>
      </c>
      <c r="C179" s="1194" t="s">
        <v>1450</v>
      </c>
      <c r="D179" s="1198" t="s">
        <v>747</v>
      </c>
      <c r="E179" s="1016" t="s">
        <v>18</v>
      </c>
      <c r="F179" s="1020" t="s">
        <v>121</v>
      </c>
      <c r="G179" s="1199">
        <v>0.34</v>
      </c>
      <c r="H179" s="1199">
        <v>0.34</v>
      </c>
      <c r="I179" s="994">
        <v>0</v>
      </c>
      <c r="J179" s="1227"/>
      <c r="K179" s="1007">
        <v>2022</v>
      </c>
      <c r="L179" s="829" t="s">
        <v>2657</v>
      </c>
      <c r="M179" s="1017"/>
      <c r="N179" s="991" t="s">
        <v>3692</v>
      </c>
      <c r="O179" s="991"/>
      <c r="P179" s="1207" t="s">
        <v>3799</v>
      </c>
      <c r="Q179" s="1207" t="s">
        <v>3796</v>
      </c>
      <c r="R179" s="1207"/>
      <c r="S179" s="1028"/>
      <c r="T179" s="961"/>
    </row>
    <row r="180" spans="1:73" ht="51" x14ac:dyDescent="0.2">
      <c r="A180" s="1024">
        <f>IF(OR(C180="a",C180=""),"",COUNTIF(C$10:$G180,"da")+COUNTIF(C$10:$G180,"bs")+COUNTIF(C$10:$G180,"cph"))</f>
        <v>152</v>
      </c>
      <c r="B180" s="1198" t="s">
        <v>1524</v>
      </c>
      <c r="C180" s="1194" t="s">
        <v>1450</v>
      </c>
      <c r="D180" s="1198" t="s">
        <v>748</v>
      </c>
      <c r="E180" s="1016" t="s">
        <v>34</v>
      </c>
      <c r="F180" s="1020" t="s">
        <v>121</v>
      </c>
      <c r="G180" s="1199">
        <v>0.04</v>
      </c>
      <c r="H180" s="1199">
        <v>0.04</v>
      </c>
      <c r="I180" s="994">
        <v>0</v>
      </c>
      <c r="J180" s="1227"/>
      <c r="K180" s="1007">
        <v>2022</v>
      </c>
      <c r="L180" s="829" t="s">
        <v>2657</v>
      </c>
      <c r="M180" s="1017"/>
      <c r="N180" s="991" t="s">
        <v>3692</v>
      </c>
      <c r="O180" s="991"/>
      <c r="P180" s="1207" t="s">
        <v>3811</v>
      </c>
      <c r="Q180" s="1207" t="s">
        <v>3810</v>
      </c>
      <c r="R180" s="1207"/>
      <c r="S180" s="1028"/>
      <c r="T180" s="962"/>
    </row>
    <row r="181" spans="1:73" ht="25.5" x14ac:dyDescent="0.2">
      <c r="A181" s="1024">
        <f>IF(OR(C181="a",C181=""),"",COUNTIF(C$10:$G181,"da")+COUNTIF(C$10:$G181,"bs")+COUNTIF(C$10:$G181,"cph"))</f>
        <v>153</v>
      </c>
      <c r="B181" s="1198" t="s">
        <v>1525</v>
      </c>
      <c r="C181" s="1194" t="s">
        <v>1450</v>
      </c>
      <c r="D181" s="1198" t="s">
        <v>749</v>
      </c>
      <c r="E181" s="1016" t="s">
        <v>23</v>
      </c>
      <c r="F181" s="1020" t="s">
        <v>121</v>
      </c>
      <c r="G181" s="1199">
        <v>0.14000000000000001</v>
      </c>
      <c r="H181" s="1199">
        <v>0.14000000000000001</v>
      </c>
      <c r="I181" s="994">
        <v>0</v>
      </c>
      <c r="J181" s="1227"/>
      <c r="K181" s="1007">
        <v>2022</v>
      </c>
      <c r="L181" s="829" t="s">
        <v>2657</v>
      </c>
      <c r="M181" s="1017"/>
      <c r="N181" s="991" t="s">
        <v>3692</v>
      </c>
      <c r="O181" s="991"/>
      <c r="P181" s="1207" t="s">
        <v>3717</v>
      </c>
      <c r="Q181" s="1207">
        <v>0</v>
      </c>
      <c r="R181" s="1207"/>
      <c r="S181" s="1028"/>
      <c r="T181" s="961"/>
    </row>
    <row r="182" spans="1:73" s="830" customFormat="1" ht="51" x14ac:dyDescent="0.2">
      <c r="A182" s="1024">
        <f>IF(OR(C182="a",C182=""),"",COUNTIF(C$10:$G182,"da")+COUNTIF(C$10:$G182,"bs")+COUNTIF(C$10:$G182,"cph"))</f>
        <v>154</v>
      </c>
      <c r="B182" s="1198" t="s">
        <v>1526</v>
      </c>
      <c r="C182" s="1194" t="s">
        <v>1450</v>
      </c>
      <c r="D182" s="1198" t="s">
        <v>750</v>
      </c>
      <c r="E182" s="1016" t="s">
        <v>34</v>
      </c>
      <c r="F182" s="1020" t="s">
        <v>121</v>
      </c>
      <c r="G182" s="1199">
        <v>0.17</v>
      </c>
      <c r="H182" s="1199">
        <v>0.17</v>
      </c>
      <c r="I182" s="994">
        <v>0</v>
      </c>
      <c r="J182" s="1227"/>
      <c r="K182" s="1007">
        <v>2022</v>
      </c>
      <c r="L182" s="829" t="s">
        <v>2657</v>
      </c>
      <c r="M182" s="1017"/>
      <c r="N182" s="991" t="s">
        <v>3692</v>
      </c>
      <c r="O182" s="991"/>
      <c r="P182" s="1207" t="s">
        <v>3832</v>
      </c>
      <c r="Q182" s="1207" t="s">
        <v>3810</v>
      </c>
      <c r="R182" s="1207"/>
      <c r="S182" s="1028"/>
      <c r="T182" s="961"/>
      <c r="U182" s="746"/>
      <c r="V182" s="746"/>
      <c r="W182" s="746"/>
      <c r="X182" s="746"/>
      <c r="Y182" s="746"/>
      <c r="Z182" s="746"/>
      <c r="AA182" s="746"/>
      <c r="AB182" s="746"/>
      <c r="AC182" s="746"/>
      <c r="AD182" s="746"/>
      <c r="AE182" s="746"/>
      <c r="AF182" s="746"/>
      <c r="AG182" s="746"/>
      <c r="AH182" s="746"/>
      <c r="AI182" s="746"/>
      <c r="AJ182" s="746"/>
      <c r="AK182" s="746"/>
      <c r="AL182" s="746"/>
      <c r="AM182" s="746"/>
      <c r="AN182" s="746"/>
      <c r="AO182" s="746"/>
      <c r="AP182" s="746"/>
      <c r="AQ182" s="746"/>
      <c r="AR182" s="746"/>
      <c r="AS182" s="746"/>
      <c r="AT182" s="746"/>
      <c r="AU182" s="746"/>
      <c r="AV182" s="746"/>
      <c r="AW182" s="746"/>
      <c r="AX182" s="746"/>
      <c r="AY182" s="746"/>
      <c r="AZ182" s="746"/>
      <c r="BA182" s="746"/>
      <c r="BB182" s="746"/>
      <c r="BC182" s="746"/>
      <c r="BD182" s="746"/>
      <c r="BE182" s="746"/>
      <c r="BF182" s="746"/>
      <c r="BG182" s="746"/>
      <c r="BH182" s="746"/>
      <c r="BI182" s="746"/>
      <c r="BJ182" s="746"/>
      <c r="BK182" s="746"/>
      <c r="BL182" s="746"/>
      <c r="BM182" s="746"/>
      <c r="BN182" s="746"/>
      <c r="BO182" s="746"/>
      <c r="BP182" s="746"/>
      <c r="BQ182" s="746"/>
      <c r="BR182" s="746"/>
      <c r="BS182" s="746"/>
      <c r="BT182" s="746"/>
      <c r="BU182" s="746"/>
    </row>
    <row r="183" spans="1:73" ht="51" x14ac:dyDescent="0.2">
      <c r="A183" s="1024">
        <f>IF(OR(C183="a",C183=""),"",COUNTIF(C$10:$G183,"da")+COUNTIF(C$10:$G183,"bs")+COUNTIF(C$10:$G183,"cph"))</f>
        <v>155</v>
      </c>
      <c r="B183" s="1198" t="s">
        <v>1527</v>
      </c>
      <c r="C183" s="1194" t="s">
        <v>1450</v>
      </c>
      <c r="D183" s="1198" t="s">
        <v>751</v>
      </c>
      <c r="E183" s="1016" t="s">
        <v>12</v>
      </c>
      <c r="F183" s="1020" t="s">
        <v>121</v>
      </c>
      <c r="G183" s="1199">
        <v>0.22</v>
      </c>
      <c r="H183" s="1199">
        <v>0.22</v>
      </c>
      <c r="I183" s="994">
        <v>0</v>
      </c>
      <c r="J183" s="1227"/>
      <c r="K183" s="1007">
        <v>2022</v>
      </c>
      <c r="L183" s="829" t="s">
        <v>2657</v>
      </c>
      <c r="M183" s="1017"/>
      <c r="N183" s="991" t="s">
        <v>3692</v>
      </c>
      <c r="O183" s="991"/>
      <c r="P183" s="1207" t="s">
        <v>3799</v>
      </c>
      <c r="Q183" s="1207" t="s">
        <v>3778</v>
      </c>
      <c r="R183" s="1207"/>
      <c r="S183" s="1028"/>
      <c r="T183" s="961"/>
    </row>
    <row r="184" spans="1:73" ht="51" x14ac:dyDescent="0.2">
      <c r="A184" s="1024">
        <f>IF(OR(C184="a",C184=""),"",COUNTIF(C$10:$G184,"da")+COUNTIF(C$10:$G184,"bs")+COUNTIF(C$10:$G184,"cph"))</f>
        <v>156</v>
      </c>
      <c r="B184" s="1198" t="s">
        <v>1528</v>
      </c>
      <c r="C184" s="1194" t="s">
        <v>1450</v>
      </c>
      <c r="D184" s="1198" t="s">
        <v>752</v>
      </c>
      <c r="E184" s="1016" t="s">
        <v>15</v>
      </c>
      <c r="F184" s="1020" t="s">
        <v>121</v>
      </c>
      <c r="G184" s="1199">
        <v>0.33</v>
      </c>
      <c r="H184" s="1199">
        <v>0.33</v>
      </c>
      <c r="I184" s="994">
        <v>0</v>
      </c>
      <c r="J184" s="1227"/>
      <c r="K184" s="1007">
        <v>2022</v>
      </c>
      <c r="L184" s="829" t="s">
        <v>2657</v>
      </c>
      <c r="M184" s="1017"/>
      <c r="N184" s="991" t="s">
        <v>3692</v>
      </c>
      <c r="O184" s="991"/>
      <c r="P184" s="1207" t="s">
        <v>3799</v>
      </c>
      <c r="Q184" s="1207" t="s">
        <v>3747</v>
      </c>
      <c r="R184" s="1207"/>
      <c r="S184" s="1028"/>
      <c r="T184" s="961"/>
    </row>
    <row r="185" spans="1:73" ht="51" x14ac:dyDescent="0.2">
      <c r="A185" s="1024">
        <f>IF(OR(C185="a",C185=""),"",COUNTIF(C$10:$G185,"da")+COUNTIF(C$10:$G185,"bs")+COUNTIF(C$10:$G185,"cph"))</f>
        <v>157</v>
      </c>
      <c r="B185" s="1198" t="s">
        <v>1537</v>
      </c>
      <c r="C185" s="1194" t="s">
        <v>1450</v>
      </c>
      <c r="D185" s="1198" t="s">
        <v>753</v>
      </c>
      <c r="E185" s="1016" t="s">
        <v>18</v>
      </c>
      <c r="F185" s="1020" t="s">
        <v>121</v>
      </c>
      <c r="G185" s="1199">
        <v>0.34</v>
      </c>
      <c r="H185" s="993"/>
      <c r="I185" s="993">
        <v>0.34</v>
      </c>
      <c r="J185" s="1227"/>
      <c r="K185" s="1007">
        <v>2022</v>
      </c>
      <c r="L185" s="829" t="s">
        <v>2657</v>
      </c>
      <c r="M185" s="1017"/>
      <c r="N185" s="991" t="s">
        <v>3692</v>
      </c>
      <c r="O185" s="991"/>
      <c r="P185" s="1207" t="s">
        <v>3799</v>
      </c>
      <c r="Q185" s="1207" t="s">
        <v>3790</v>
      </c>
      <c r="R185" s="1207"/>
      <c r="S185" s="1028"/>
      <c r="T185" s="961"/>
    </row>
    <row r="186" spans="1:73" ht="51" x14ac:dyDescent="0.2">
      <c r="A186" s="1024">
        <f>IF(OR(C186="a",C186=""),"",COUNTIF(C$10:$G186,"da")+COUNTIF(C$10:$G186,"bs")+COUNTIF(C$10:$G186,"cph"))</f>
        <v>158</v>
      </c>
      <c r="B186" s="1198" t="s">
        <v>1529</v>
      </c>
      <c r="C186" s="1194" t="s">
        <v>1450</v>
      </c>
      <c r="D186" s="1198" t="s">
        <v>754</v>
      </c>
      <c r="E186" s="1016" t="s">
        <v>18</v>
      </c>
      <c r="F186" s="1020" t="s">
        <v>121</v>
      </c>
      <c r="G186" s="1199">
        <v>0.78</v>
      </c>
      <c r="H186" s="993">
        <v>0.78</v>
      </c>
      <c r="I186" s="994">
        <v>0</v>
      </c>
      <c r="J186" s="1227"/>
      <c r="K186" s="1007">
        <v>2022</v>
      </c>
      <c r="L186" s="829" t="s">
        <v>2657</v>
      </c>
      <c r="M186" s="1017"/>
      <c r="N186" s="991" t="s">
        <v>3692</v>
      </c>
      <c r="O186" s="991"/>
      <c r="P186" s="1207" t="s">
        <v>3833</v>
      </c>
      <c r="Q186" s="1207" t="s">
        <v>3790</v>
      </c>
      <c r="R186" s="1207"/>
      <c r="S186" s="1028"/>
      <c r="T186" s="961"/>
    </row>
    <row r="187" spans="1:73" ht="51" x14ac:dyDescent="0.2">
      <c r="A187" s="1024">
        <f>IF(OR(C187="a",C187=""),"",COUNTIF(C$10:$G187,"da")+COUNTIF(C$10:$G187,"bs")+COUNTIF(C$10:$G187,"cph"))</f>
        <v>159</v>
      </c>
      <c r="B187" s="1208" t="s">
        <v>1538</v>
      </c>
      <c r="C187" s="1194" t="s">
        <v>1450</v>
      </c>
      <c r="D187" s="1018" t="s">
        <v>1438</v>
      </c>
      <c r="E187" s="1209" t="s">
        <v>28</v>
      </c>
      <c r="F187" s="989" t="s">
        <v>121</v>
      </c>
      <c r="G187" s="992">
        <v>0.14000000000000001</v>
      </c>
      <c r="H187" s="993">
        <v>0.14000000000000001</v>
      </c>
      <c r="I187" s="994">
        <v>0</v>
      </c>
      <c r="J187" s="1227"/>
      <c r="K187" s="1007">
        <v>2022</v>
      </c>
      <c r="L187" s="829" t="s">
        <v>2657</v>
      </c>
      <c r="M187" s="1195"/>
      <c r="N187" s="991"/>
      <c r="O187" s="991"/>
      <c r="P187" s="1207" t="s">
        <v>3834</v>
      </c>
      <c r="Q187" s="1207" t="s">
        <v>3750</v>
      </c>
      <c r="R187" s="1207"/>
      <c r="S187" s="1028"/>
      <c r="T187" s="961"/>
    </row>
    <row r="188" spans="1:73" ht="114.75" x14ac:dyDescent="0.2">
      <c r="A188" s="1024">
        <f>IF(OR(C188="a",C188=""),"",COUNTIF(C$10:$G188,"da")+COUNTIF(C$10:$G188,"bs")+COUNTIF(C$10:$G188,"cph"))</f>
        <v>160</v>
      </c>
      <c r="B188" s="1198" t="s">
        <v>1539</v>
      </c>
      <c r="C188" s="1194" t="s">
        <v>1450</v>
      </c>
      <c r="D188" s="1017" t="s">
        <v>512</v>
      </c>
      <c r="E188" s="1016" t="s">
        <v>28</v>
      </c>
      <c r="F188" s="1020" t="s">
        <v>121</v>
      </c>
      <c r="G188" s="993">
        <v>7.0000000000000007E-2</v>
      </c>
      <c r="H188" s="993">
        <v>0</v>
      </c>
      <c r="I188" s="993">
        <v>7.0000000000000007E-2</v>
      </c>
      <c r="J188" s="1227" t="s">
        <v>146</v>
      </c>
      <c r="K188" s="1007">
        <v>2022</v>
      </c>
      <c r="L188" s="829" t="s">
        <v>2657</v>
      </c>
      <c r="M188" s="1195" t="s">
        <v>2581</v>
      </c>
      <c r="N188" s="991" t="s">
        <v>3686</v>
      </c>
      <c r="O188" s="991"/>
      <c r="P188" s="1207" t="s">
        <v>1806</v>
      </c>
      <c r="Q188" s="1207" t="s">
        <v>3824</v>
      </c>
      <c r="R188" s="1207"/>
      <c r="S188" s="1028"/>
      <c r="T188" s="961"/>
    </row>
    <row r="189" spans="1:73" ht="127.5" x14ac:dyDescent="0.2">
      <c r="A189" s="1024">
        <f>IF(OR(C189="a",C189=""),"",COUNTIF(C$10:$G189,"da")+COUNTIF(C$10:$G189,"bs")+COUNTIF(C$10:$G189,"cph"))</f>
        <v>161</v>
      </c>
      <c r="B189" s="1198" t="s">
        <v>3605</v>
      </c>
      <c r="C189" s="988" t="s">
        <v>1351</v>
      </c>
      <c r="D189" s="1021" t="s">
        <v>3606</v>
      </c>
      <c r="E189" s="1016" t="s">
        <v>7</v>
      </c>
      <c r="F189" s="989" t="s">
        <v>121</v>
      </c>
      <c r="G189" s="992">
        <v>0.2</v>
      </c>
      <c r="H189" s="992">
        <v>0.2</v>
      </c>
      <c r="I189" s="993">
        <v>0</v>
      </c>
      <c r="J189" s="1227" t="s">
        <v>3628</v>
      </c>
      <c r="K189" s="1009">
        <v>2025</v>
      </c>
      <c r="L189" s="829" t="s">
        <v>3543</v>
      </c>
      <c r="M189" s="1017" t="s">
        <v>3642</v>
      </c>
      <c r="N189" s="991" t="s">
        <v>3692</v>
      </c>
      <c r="O189" s="991"/>
      <c r="P189" s="1207" t="e">
        <v>#N/A</v>
      </c>
      <c r="Q189" s="1207" t="e">
        <v>#N/A</v>
      </c>
      <c r="R189" s="1207"/>
      <c r="S189" s="1028"/>
      <c r="T189" s="961"/>
    </row>
    <row r="190" spans="1:73" ht="25.5" x14ac:dyDescent="0.2">
      <c r="A190" s="1024"/>
      <c r="B190" s="1198"/>
      <c r="C190" s="988" t="s">
        <v>1383</v>
      </c>
      <c r="D190" s="987" t="s">
        <v>3523</v>
      </c>
      <c r="E190" s="1016"/>
      <c r="F190" s="1020"/>
      <c r="G190" s="992"/>
      <c r="H190" s="993"/>
      <c r="I190" s="993"/>
      <c r="J190" s="1227"/>
      <c r="K190" s="1007"/>
      <c r="L190" s="829"/>
      <c r="M190" s="1017"/>
      <c r="N190" s="991"/>
      <c r="O190" s="991"/>
      <c r="P190" s="1207"/>
      <c r="Q190" s="1207"/>
      <c r="R190" s="1207"/>
      <c r="S190" s="1028"/>
      <c r="T190" s="961"/>
    </row>
    <row r="191" spans="1:73" ht="178.5" x14ac:dyDescent="0.2">
      <c r="A191" s="1024">
        <f>IF(OR(C191="a",C191=""),"",COUNTIF(C$10:$G191,"da")+COUNTIF(C$10:$G191,"bs")+COUNTIF(C$10:$G191,"cph"))</f>
        <v>162</v>
      </c>
      <c r="B191" s="1198" t="s">
        <v>2441</v>
      </c>
      <c r="C191" s="988" t="s">
        <v>1450</v>
      </c>
      <c r="D191" s="1216" t="s">
        <v>911</v>
      </c>
      <c r="E191" s="1016" t="s">
        <v>19</v>
      </c>
      <c r="F191" s="989" t="s">
        <v>140</v>
      </c>
      <c r="G191" s="993">
        <v>1.1000000000000001</v>
      </c>
      <c r="H191" s="993">
        <v>0</v>
      </c>
      <c r="I191" s="993">
        <v>1.1000000000000001</v>
      </c>
      <c r="J191" s="1227" t="s">
        <v>912</v>
      </c>
      <c r="K191" s="1007">
        <v>2018</v>
      </c>
      <c r="L191" s="829" t="s">
        <v>2657</v>
      </c>
      <c r="M191" s="1017" t="s">
        <v>632</v>
      </c>
      <c r="N191" s="991" t="s">
        <v>3660</v>
      </c>
      <c r="O191" s="991"/>
      <c r="P191" s="1207" t="s">
        <v>3835</v>
      </c>
      <c r="Q191" s="1207" t="s">
        <v>3754</v>
      </c>
      <c r="R191" s="1207"/>
      <c r="S191" s="1028"/>
      <c r="T191" s="961"/>
    </row>
    <row r="192" spans="1:73" ht="51" x14ac:dyDescent="0.2">
      <c r="A192" s="1024"/>
      <c r="B192" s="1198" t="s">
        <v>2442</v>
      </c>
      <c r="C192" s="988" t="s">
        <v>1450</v>
      </c>
      <c r="D192" s="1216" t="s">
        <v>289</v>
      </c>
      <c r="E192" s="991" t="s">
        <v>6</v>
      </c>
      <c r="F192" s="989" t="s">
        <v>140</v>
      </c>
      <c r="G192" s="993">
        <v>0.12</v>
      </c>
      <c r="H192" s="993">
        <v>0</v>
      </c>
      <c r="I192" s="993">
        <v>0.12</v>
      </c>
      <c r="J192" s="1227" t="s">
        <v>49</v>
      </c>
      <c r="K192" s="1007">
        <v>2018</v>
      </c>
      <c r="L192" s="829" t="s">
        <v>2657</v>
      </c>
      <c r="M192" s="1017" t="s">
        <v>290</v>
      </c>
      <c r="N192" s="991" t="s">
        <v>3671</v>
      </c>
      <c r="O192" s="991"/>
      <c r="P192" s="1207" t="s">
        <v>3836</v>
      </c>
      <c r="Q192" s="1207" t="s">
        <v>3758</v>
      </c>
      <c r="R192" s="1207"/>
      <c r="S192" s="1028"/>
      <c r="T192" s="961"/>
    </row>
    <row r="193" spans="1:73" ht="114.75" x14ac:dyDescent="0.2">
      <c r="A193" s="1024">
        <f>IF(OR(C193="a",C193=""),"",COUNTIF(C$10:$G193,"da")+COUNTIF(C$10:$G193,"bs")+COUNTIF(C$10:$G193,"cph"))</f>
        <v>164</v>
      </c>
      <c r="B193" s="1198" t="s">
        <v>1408</v>
      </c>
      <c r="C193" s="1194" t="s">
        <v>1450</v>
      </c>
      <c r="D193" s="990" t="s">
        <v>291</v>
      </c>
      <c r="E193" s="1209" t="s">
        <v>28</v>
      </c>
      <c r="F193" s="1020" t="s">
        <v>140</v>
      </c>
      <c r="G193" s="993">
        <v>7.0000000000000007E-2</v>
      </c>
      <c r="H193" s="993">
        <v>0</v>
      </c>
      <c r="I193" s="993">
        <v>7.0000000000000007E-2</v>
      </c>
      <c r="J193" s="1227" t="s">
        <v>913</v>
      </c>
      <c r="K193" s="1007">
        <v>2018</v>
      </c>
      <c r="L193" s="829" t="s">
        <v>2657</v>
      </c>
      <c r="M193" s="1195" t="s">
        <v>2582</v>
      </c>
      <c r="N193" s="991">
        <v>0</v>
      </c>
      <c r="O193" s="991"/>
      <c r="P193" s="1207" t="s">
        <v>3739</v>
      </c>
      <c r="Q193" s="1207" t="s">
        <v>3750</v>
      </c>
      <c r="R193" s="1207"/>
      <c r="S193" s="1028"/>
      <c r="T193" s="961" t="s">
        <v>2655</v>
      </c>
    </row>
    <row r="194" spans="1:73" ht="140.25" x14ac:dyDescent="0.2">
      <c r="A194" s="1024">
        <f>IF(OR(C194="a",C194=""),"",COUNTIF(C$10:$G194,"da")+COUNTIF(C$10:$G194,"bs")+COUNTIF(C$10:$G194,"cph"))</f>
        <v>165</v>
      </c>
      <c r="B194" s="1208" t="s">
        <v>1364</v>
      </c>
      <c r="C194" s="1194" t="s">
        <v>1450</v>
      </c>
      <c r="D194" s="1018" t="s">
        <v>914</v>
      </c>
      <c r="E194" s="1016" t="s">
        <v>10</v>
      </c>
      <c r="F194" s="1020" t="s">
        <v>140</v>
      </c>
      <c r="G194" s="993">
        <v>2.61</v>
      </c>
      <c r="H194" s="993">
        <v>0</v>
      </c>
      <c r="I194" s="993">
        <v>2.61</v>
      </c>
      <c r="J194" s="1227" t="s">
        <v>915</v>
      </c>
      <c r="K194" s="1007">
        <v>2020</v>
      </c>
      <c r="L194" s="829" t="s">
        <v>2657</v>
      </c>
      <c r="M194" s="1195" t="s">
        <v>637</v>
      </c>
      <c r="N194" s="991" t="s">
        <v>3660</v>
      </c>
      <c r="O194" s="991"/>
      <c r="P194" s="1207" t="s">
        <v>3837</v>
      </c>
      <c r="Q194" s="1207" t="s">
        <v>3761</v>
      </c>
      <c r="R194" s="1207"/>
      <c r="S194" s="1028"/>
      <c r="T194" s="961"/>
    </row>
    <row r="195" spans="1:73" ht="25.5" x14ac:dyDescent="0.2">
      <c r="A195" s="1024"/>
      <c r="B195" s="1025"/>
      <c r="C195" s="1194" t="s">
        <v>1383</v>
      </c>
      <c r="D195" s="1197" t="s">
        <v>3524</v>
      </c>
      <c r="E195" s="1016"/>
      <c r="F195" s="1020"/>
      <c r="G195" s="1199"/>
      <c r="H195" s="993"/>
      <c r="I195" s="993"/>
      <c r="J195" s="1227"/>
      <c r="K195" s="1007"/>
      <c r="L195" s="829"/>
      <c r="M195" s="1011"/>
      <c r="N195" s="991"/>
      <c r="O195" s="991"/>
      <c r="P195" s="1207"/>
      <c r="Q195" s="1207"/>
      <c r="R195" s="1207"/>
      <c r="S195" s="1028"/>
      <c r="T195" s="961">
        <v>11</v>
      </c>
    </row>
    <row r="196" spans="1:73" ht="140.25" x14ac:dyDescent="0.2">
      <c r="A196" s="1024">
        <f>IF(OR(C196="a",C196=""),"",COUNTIF(C$10:$G196,"da")+COUNTIF(C$10:$G196,"bs")+COUNTIF(C$10:$G196,"cph"))</f>
        <v>166</v>
      </c>
      <c r="B196" s="1198" t="s">
        <v>1365</v>
      </c>
      <c r="C196" s="1194" t="s">
        <v>1450</v>
      </c>
      <c r="D196" s="1214" t="s">
        <v>328</v>
      </c>
      <c r="E196" s="991" t="s">
        <v>1449</v>
      </c>
      <c r="F196" s="1020" t="s">
        <v>160</v>
      </c>
      <c r="G196" s="993">
        <v>15.2</v>
      </c>
      <c r="H196" s="993">
        <v>0</v>
      </c>
      <c r="I196" s="993">
        <v>15.2</v>
      </c>
      <c r="J196" s="1227" t="s">
        <v>920</v>
      </c>
      <c r="K196" s="1007">
        <v>2016</v>
      </c>
      <c r="L196" s="829" t="s">
        <v>2657</v>
      </c>
      <c r="M196" s="1195" t="s">
        <v>617</v>
      </c>
      <c r="N196" s="991" t="s">
        <v>3662</v>
      </c>
      <c r="O196" s="991"/>
      <c r="P196" s="1207" t="s">
        <v>3838</v>
      </c>
      <c r="Q196" s="1207" t="s">
        <v>3736</v>
      </c>
      <c r="R196" s="1207"/>
      <c r="S196" s="1028"/>
      <c r="T196" s="961">
        <v>196</v>
      </c>
    </row>
    <row r="197" spans="1:73" ht="229.5" x14ac:dyDescent="0.2">
      <c r="A197" s="1024"/>
      <c r="B197" s="1025" t="s">
        <v>2458</v>
      </c>
      <c r="C197" s="988" t="s">
        <v>1450</v>
      </c>
      <c r="D197" s="1198" t="s">
        <v>326</v>
      </c>
      <c r="E197" s="991" t="s">
        <v>327</v>
      </c>
      <c r="F197" s="989" t="s">
        <v>160</v>
      </c>
      <c r="G197" s="1199">
        <v>13.75</v>
      </c>
      <c r="H197" s="993"/>
      <c r="I197" s="993">
        <v>13.75</v>
      </c>
      <c r="J197" s="1227" t="s">
        <v>921</v>
      </c>
      <c r="K197" s="1007">
        <v>2018</v>
      </c>
      <c r="L197" s="829" t="s">
        <v>2657</v>
      </c>
      <c r="M197" s="1017" t="s">
        <v>707</v>
      </c>
      <c r="N197" s="991" t="s">
        <v>3662</v>
      </c>
      <c r="O197" s="991"/>
      <c r="P197" s="1207" t="s">
        <v>3839</v>
      </c>
      <c r="Q197" s="1207" t="s">
        <v>3840</v>
      </c>
      <c r="R197" s="1207"/>
      <c r="S197" s="1028"/>
      <c r="T197" s="961"/>
    </row>
    <row r="198" spans="1:73" ht="229.5" x14ac:dyDescent="0.2">
      <c r="A198" s="1024">
        <f>IF(OR(C198="a",C198=""),"",COUNTIF(C$10:$G198,"da")+COUNTIF(C$10:$G198,"bs")+COUNTIF(C$10:$G198,"cph"))</f>
        <v>168</v>
      </c>
      <c r="B198" s="1208" t="s">
        <v>1543</v>
      </c>
      <c r="C198" s="1194" t="s">
        <v>1450</v>
      </c>
      <c r="D198" s="1018" t="s">
        <v>1436</v>
      </c>
      <c r="E198" s="1019" t="s">
        <v>1437</v>
      </c>
      <c r="F198" s="1020" t="s">
        <v>160</v>
      </c>
      <c r="G198" s="993">
        <v>3.84</v>
      </c>
      <c r="H198" s="993"/>
      <c r="I198" s="993">
        <v>3.84</v>
      </c>
      <c r="J198" s="1227" t="s">
        <v>929</v>
      </c>
      <c r="K198" s="1007">
        <v>2022</v>
      </c>
      <c r="L198" s="829" t="s">
        <v>2657</v>
      </c>
      <c r="M198" s="1195" t="s">
        <v>2597</v>
      </c>
      <c r="N198" s="991" t="s">
        <v>3662</v>
      </c>
      <c r="O198" s="991"/>
      <c r="P198" s="1207" t="s">
        <v>3841</v>
      </c>
      <c r="Q198" s="1207" t="s">
        <v>3748</v>
      </c>
      <c r="R198" s="1207"/>
      <c r="S198" s="1028"/>
      <c r="T198" s="962">
        <v>183</v>
      </c>
    </row>
    <row r="199" spans="1:73" ht="25.5" x14ac:dyDescent="0.2">
      <c r="A199" s="1024"/>
      <c r="B199" s="1198"/>
      <c r="C199" s="1189" t="s">
        <v>74</v>
      </c>
      <c r="D199" s="1190" t="s">
        <v>922</v>
      </c>
      <c r="E199" s="1016"/>
      <c r="F199" s="1016"/>
      <c r="G199" s="1199"/>
      <c r="H199" s="1199"/>
      <c r="I199" s="1199"/>
      <c r="J199" s="1227"/>
      <c r="K199" s="1008"/>
      <c r="L199" s="829"/>
      <c r="M199" s="1200"/>
      <c r="N199" s="1201"/>
      <c r="O199" s="1201"/>
      <c r="P199" s="1207"/>
      <c r="Q199" s="1207"/>
      <c r="R199" s="1207"/>
      <c r="S199" s="1028"/>
      <c r="T199" s="961" t="s">
        <v>2656</v>
      </c>
    </row>
    <row r="200" spans="1:73" x14ac:dyDescent="0.2">
      <c r="A200" s="1024"/>
      <c r="B200" s="1198"/>
      <c r="C200" s="988" t="s">
        <v>1383</v>
      </c>
      <c r="D200" s="987" t="s">
        <v>3525</v>
      </c>
      <c r="E200" s="1016"/>
      <c r="F200" s="989"/>
      <c r="G200" s="993"/>
      <c r="H200" s="993"/>
      <c r="I200" s="993"/>
      <c r="J200" s="1227"/>
      <c r="K200" s="1007"/>
      <c r="L200" s="829"/>
      <c r="M200" s="1017"/>
      <c r="N200" s="991"/>
      <c r="O200" s="991"/>
      <c r="P200" s="1207"/>
      <c r="Q200" s="1207"/>
      <c r="R200" s="1207"/>
      <c r="S200" s="1028"/>
      <c r="T200" s="961">
        <v>1</v>
      </c>
    </row>
    <row r="201" spans="1:73" ht="114.75" x14ac:dyDescent="0.2">
      <c r="A201" s="1024"/>
      <c r="B201" s="1198" t="s">
        <v>2459</v>
      </c>
      <c r="C201" s="988" t="s">
        <v>1450</v>
      </c>
      <c r="D201" s="1017" t="s">
        <v>193</v>
      </c>
      <c r="E201" s="991" t="s">
        <v>7</v>
      </c>
      <c r="F201" s="1016" t="s">
        <v>85</v>
      </c>
      <c r="G201" s="993">
        <v>179.5</v>
      </c>
      <c r="H201" s="993">
        <v>179.5</v>
      </c>
      <c r="I201" s="993">
        <v>0</v>
      </c>
      <c r="J201" s="1227" t="s">
        <v>764</v>
      </c>
      <c r="K201" s="1007">
        <v>2015</v>
      </c>
      <c r="L201" s="829" t="s">
        <v>2657</v>
      </c>
      <c r="M201" s="1017" t="s">
        <v>2598</v>
      </c>
      <c r="N201" s="991" t="s">
        <v>3673</v>
      </c>
      <c r="O201" s="991"/>
      <c r="P201" s="1207" t="s">
        <v>3842</v>
      </c>
      <c r="Q201" s="1207" t="s">
        <v>3736</v>
      </c>
      <c r="R201" s="1207"/>
      <c r="S201" s="1028"/>
      <c r="T201" s="961"/>
    </row>
    <row r="202" spans="1:73" ht="51" x14ac:dyDescent="0.2">
      <c r="A202" s="1024"/>
      <c r="B202" s="1198" t="s">
        <v>2460</v>
      </c>
      <c r="C202" s="988" t="s">
        <v>1450</v>
      </c>
      <c r="D202" s="990" t="s">
        <v>194</v>
      </c>
      <c r="E202" s="1016" t="s">
        <v>15</v>
      </c>
      <c r="F202" s="1016" t="s">
        <v>85</v>
      </c>
      <c r="G202" s="993">
        <v>2.17</v>
      </c>
      <c r="H202" s="993">
        <v>2.17</v>
      </c>
      <c r="I202" s="993">
        <v>0</v>
      </c>
      <c r="J202" s="1227" t="s">
        <v>764</v>
      </c>
      <c r="K202" s="1007">
        <v>2015</v>
      </c>
      <c r="L202" s="829" t="s">
        <v>2657</v>
      </c>
      <c r="M202" s="1017" t="s">
        <v>195</v>
      </c>
      <c r="N202" s="991" t="s">
        <v>3657</v>
      </c>
      <c r="O202" s="991"/>
      <c r="P202" s="1207" t="s">
        <v>3843</v>
      </c>
      <c r="Q202" s="1207" t="s">
        <v>3747</v>
      </c>
      <c r="R202" s="1207"/>
      <c r="S202" s="1028"/>
      <c r="T202" s="961"/>
    </row>
    <row r="203" spans="1:73" ht="140.25" x14ac:dyDescent="0.2">
      <c r="A203" s="1024">
        <f>IF(OR(C203="a",C203=""),"",COUNTIF(C$10:$G203,"da")+COUNTIF(C$10:$G203,"bs")+COUNTIF(C$10:$G203,"cph"))</f>
        <v>171</v>
      </c>
      <c r="B203" s="1198" t="s">
        <v>2461</v>
      </c>
      <c r="C203" s="988" t="s">
        <v>1450</v>
      </c>
      <c r="D203" s="990" t="s">
        <v>405</v>
      </c>
      <c r="E203" s="1016" t="s">
        <v>23</v>
      </c>
      <c r="F203" s="1016" t="s">
        <v>85</v>
      </c>
      <c r="G203" s="993">
        <v>0.75</v>
      </c>
      <c r="H203" s="993">
        <v>0</v>
      </c>
      <c r="I203" s="993">
        <v>0.75</v>
      </c>
      <c r="J203" s="1227" t="s">
        <v>762</v>
      </c>
      <c r="K203" s="1007">
        <v>2016</v>
      </c>
      <c r="L203" s="829" t="s">
        <v>2657</v>
      </c>
      <c r="M203" s="1195" t="s">
        <v>2599</v>
      </c>
      <c r="N203" s="991" t="s">
        <v>3693</v>
      </c>
      <c r="O203" s="991"/>
      <c r="P203" s="1207" t="s">
        <v>3717</v>
      </c>
      <c r="Q203" s="1207">
        <v>0</v>
      </c>
      <c r="R203" s="1207"/>
      <c r="S203" s="1028"/>
      <c r="T203" s="961">
        <v>145</v>
      </c>
    </row>
    <row r="204" spans="1:73" ht="216.75" x14ac:dyDescent="0.2">
      <c r="A204" s="1024">
        <f>IF(OR(C204="a",C204=""),"",COUNTIF(C$10:$G204,"da")+COUNTIF(C$10:$G204,"bs")+COUNTIF(C$10:$G204,"cph"))</f>
        <v>172</v>
      </c>
      <c r="B204" s="1198" t="s">
        <v>1544</v>
      </c>
      <c r="C204" s="1194" t="s">
        <v>1450</v>
      </c>
      <c r="D204" s="1198" t="s">
        <v>640</v>
      </c>
      <c r="E204" s="1016" t="s">
        <v>18</v>
      </c>
      <c r="F204" s="1016" t="s">
        <v>85</v>
      </c>
      <c r="G204" s="993">
        <v>1.27</v>
      </c>
      <c r="H204" s="993"/>
      <c r="I204" s="993">
        <v>1.27</v>
      </c>
      <c r="J204" s="1227" t="s">
        <v>52</v>
      </c>
      <c r="K204" s="1007">
        <v>2022</v>
      </c>
      <c r="L204" s="829" t="s">
        <v>2657</v>
      </c>
      <c r="M204" s="1195" t="s">
        <v>2600</v>
      </c>
      <c r="N204" s="991" t="s">
        <v>3694</v>
      </c>
      <c r="O204" s="991"/>
      <c r="P204" s="1207" t="s">
        <v>3844</v>
      </c>
      <c r="Q204" s="1207" t="s">
        <v>3796</v>
      </c>
      <c r="R204" s="1207"/>
      <c r="S204" s="1028"/>
      <c r="T204" s="961" t="s">
        <v>2652</v>
      </c>
    </row>
    <row r="205" spans="1:73" ht="114.75" x14ac:dyDescent="0.2">
      <c r="A205" s="1024">
        <f>IF(OR(C205="a",C205=""),"",COUNTIF(C$10:$G205,"da")+COUNTIF(C$10:$G205,"bs")+COUNTIF(C$10:$G205,"cph"))</f>
        <v>173</v>
      </c>
      <c r="B205" s="1198" t="s">
        <v>2462</v>
      </c>
      <c r="C205" s="988" t="s">
        <v>1450</v>
      </c>
      <c r="D205" s="990" t="s">
        <v>2463</v>
      </c>
      <c r="E205" s="1016" t="s">
        <v>28</v>
      </c>
      <c r="F205" s="1016" t="s">
        <v>85</v>
      </c>
      <c r="G205" s="993">
        <v>7.0000000000000007E-2</v>
      </c>
      <c r="H205" s="993">
        <v>7.0000000000000007E-2</v>
      </c>
      <c r="I205" s="993">
        <v>0</v>
      </c>
      <c r="J205" s="1227" t="s">
        <v>85</v>
      </c>
      <c r="K205" s="1007">
        <v>2024</v>
      </c>
      <c r="L205" s="829" t="s">
        <v>2657</v>
      </c>
      <c r="M205" s="1195" t="s">
        <v>2601</v>
      </c>
      <c r="N205" s="991" t="s">
        <v>3695</v>
      </c>
      <c r="O205" s="991"/>
      <c r="P205" s="1207" t="s">
        <v>3845</v>
      </c>
      <c r="Q205" s="1207" t="s">
        <v>3824</v>
      </c>
      <c r="R205" s="1207"/>
      <c r="S205" s="1028"/>
      <c r="T205" s="961"/>
    </row>
    <row r="206" spans="1:73" ht="63.75" x14ac:dyDescent="0.2">
      <c r="A206" s="1024">
        <f>IF(OR(C206="a",C206=""),"",COUNTIF(C$10:$G206,"da")+COUNTIF(C$10:$G206,"bs")+COUNTIF(C$10:$G206,"cph"))</f>
        <v>174</v>
      </c>
      <c r="B206" s="1198" t="s">
        <v>1545</v>
      </c>
      <c r="C206" s="1194" t="s">
        <v>1450</v>
      </c>
      <c r="D206" s="995" t="s">
        <v>1443</v>
      </c>
      <c r="E206" s="1016" t="s">
        <v>11</v>
      </c>
      <c r="F206" s="1016" t="s">
        <v>85</v>
      </c>
      <c r="G206" s="989">
        <v>0.26</v>
      </c>
      <c r="H206" s="993"/>
      <c r="I206" s="993">
        <v>0.26</v>
      </c>
      <c r="J206" s="1227" t="s">
        <v>49</v>
      </c>
      <c r="K206" s="1007">
        <v>2022</v>
      </c>
      <c r="L206" s="829" t="s">
        <v>2657</v>
      </c>
      <c r="M206" s="1014" t="s">
        <v>2602</v>
      </c>
      <c r="N206" s="991" t="s">
        <v>3696</v>
      </c>
      <c r="O206" s="991"/>
      <c r="P206" s="1207" t="s">
        <v>3846</v>
      </c>
      <c r="Q206" s="1207" t="s">
        <v>3771</v>
      </c>
      <c r="R206" s="1207"/>
      <c r="S206" s="1028"/>
      <c r="T206" s="961">
        <v>0</v>
      </c>
    </row>
    <row r="207" spans="1:73" ht="89.25" x14ac:dyDescent="0.2">
      <c r="A207" s="1024">
        <f>IF(OR(C207="a",C207=""),"",COUNTIF(C$10:$G207,"da")+COUNTIF(C$10:$G207,"bs")+COUNTIF(C$10:$G207,"cph"))</f>
        <v>175</v>
      </c>
      <c r="B207" s="1198" t="s">
        <v>1546</v>
      </c>
      <c r="C207" s="1194" t="s">
        <v>1450</v>
      </c>
      <c r="D207" s="1017" t="s">
        <v>1444</v>
      </c>
      <c r="E207" s="1016" t="s">
        <v>11</v>
      </c>
      <c r="F207" s="1016" t="s">
        <v>85</v>
      </c>
      <c r="G207" s="992">
        <v>11.66</v>
      </c>
      <c r="H207" s="993"/>
      <c r="I207" s="993">
        <v>11.66</v>
      </c>
      <c r="J207" s="1227" t="s">
        <v>2508</v>
      </c>
      <c r="K207" s="1007">
        <v>2022</v>
      </c>
      <c r="L207" s="829" t="s">
        <v>2657</v>
      </c>
      <c r="M207" s="1014" t="s">
        <v>2731</v>
      </c>
      <c r="N207" s="991" t="s">
        <v>3697</v>
      </c>
      <c r="O207" s="991"/>
      <c r="P207" s="1207" t="s">
        <v>3847</v>
      </c>
      <c r="Q207" s="1207" t="s">
        <v>3771</v>
      </c>
      <c r="R207" s="1207"/>
      <c r="S207" s="1028"/>
      <c r="T207" s="961">
        <v>0</v>
      </c>
    </row>
    <row r="208" spans="1:73" s="830" customFormat="1" ht="140.25" x14ac:dyDescent="0.2">
      <c r="A208" s="1024">
        <f>IF(OR(C208="a",C208=""),"",COUNTIF(C$10:$G208,"da")+COUNTIF(C$10:$G208,"bs")+COUNTIF(C$10:$G208,"cph"))</f>
        <v>176</v>
      </c>
      <c r="B208" s="1198" t="s">
        <v>3607</v>
      </c>
      <c r="C208" s="988" t="s">
        <v>1351</v>
      </c>
      <c r="D208" s="990" t="s">
        <v>3608</v>
      </c>
      <c r="E208" s="1016" t="s">
        <v>16</v>
      </c>
      <c r="F208" s="989" t="s">
        <v>85</v>
      </c>
      <c r="G208" s="993">
        <v>29.42</v>
      </c>
      <c r="H208" s="993">
        <v>24.32</v>
      </c>
      <c r="I208" s="993">
        <v>5.1000000000000014</v>
      </c>
      <c r="J208" s="1227" t="s">
        <v>886</v>
      </c>
      <c r="K208" s="1007">
        <v>2025</v>
      </c>
      <c r="L208" s="829" t="s">
        <v>3543</v>
      </c>
      <c r="M208" s="1195" t="s">
        <v>3643</v>
      </c>
      <c r="N208" s="991" t="s">
        <v>3698</v>
      </c>
      <c r="O208" s="991"/>
      <c r="P208" s="1207" t="e">
        <v>#N/A</v>
      </c>
      <c r="Q208" s="1207" t="e">
        <v>#N/A</v>
      </c>
      <c r="R208" s="1207"/>
      <c r="S208" s="1028"/>
      <c r="T208" s="961"/>
      <c r="U208" s="746"/>
      <c r="V208" s="746"/>
      <c r="W208" s="746"/>
      <c r="X208" s="746"/>
      <c r="Y208" s="746"/>
      <c r="Z208" s="746"/>
      <c r="AA208" s="746"/>
      <c r="AB208" s="746"/>
      <c r="AC208" s="746"/>
      <c r="AD208" s="746"/>
      <c r="AE208" s="746"/>
      <c r="AF208" s="746"/>
      <c r="AG208" s="746"/>
      <c r="AH208" s="746"/>
      <c r="AI208" s="746"/>
      <c r="AJ208" s="746"/>
      <c r="AK208" s="746"/>
      <c r="AL208" s="746"/>
      <c r="AM208" s="746"/>
      <c r="AN208" s="746"/>
      <c r="AO208" s="746"/>
      <c r="AP208" s="746"/>
      <c r="AQ208" s="746"/>
      <c r="AR208" s="746"/>
      <c r="AS208" s="746"/>
      <c r="AT208" s="746"/>
      <c r="AU208" s="746"/>
      <c r="AV208" s="746"/>
      <c r="AW208" s="746"/>
      <c r="AX208" s="746"/>
      <c r="AY208" s="746"/>
      <c r="AZ208" s="746"/>
      <c r="BA208" s="746"/>
      <c r="BB208" s="746"/>
      <c r="BC208" s="746"/>
      <c r="BD208" s="746"/>
      <c r="BE208" s="746"/>
      <c r="BF208" s="746"/>
      <c r="BG208" s="746"/>
      <c r="BH208" s="746"/>
      <c r="BI208" s="746"/>
      <c r="BJ208" s="746"/>
      <c r="BK208" s="746"/>
      <c r="BL208" s="746"/>
      <c r="BM208" s="746"/>
      <c r="BN208" s="746"/>
      <c r="BO208" s="746"/>
      <c r="BP208" s="746"/>
      <c r="BQ208" s="746"/>
      <c r="BR208" s="746"/>
      <c r="BS208" s="746"/>
      <c r="BT208" s="746"/>
      <c r="BU208" s="746"/>
    </row>
    <row r="209" spans="1:73" s="830" customFormat="1" ht="25.5" x14ac:dyDescent="0.2">
      <c r="A209" s="1024"/>
      <c r="B209" s="1198"/>
      <c r="C209" s="988" t="s">
        <v>1383</v>
      </c>
      <c r="D209" s="1190" t="s">
        <v>3526</v>
      </c>
      <c r="E209" s="1016"/>
      <c r="F209" s="989"/>
      <c r="G209" s="993"/>
      <c r="H209" s="993"/>
      <c r="I209" s="993"/>
      <c r="J209" s="1227"/>
      <c r="K209" s="1007"/>
      <c r="L209" s="829"/>
      <c r="M209" s="1017"/>
      <c r="N209" s="991"/>
      <c r="O209" s="991"/>
      <c r="P209" s="1207"/>
      <c r="Q209" s="1207"/>
      <c r="R209" s="1207"/>
      <c r="S209" s="1028"/>
      <c r="T209" s="961"/>
      <c r="U209" s="746"/>
      <c r="V209" s="746"/>
      <c r="W209" s="746"/>
      <c r="X209" s="746"/>
      <c r="Y209" s="746"/>
      <c r="Z209" s="746"/>
      <c r="AA209" s="746"/>
      <c r="AB209" s="746"/>
      <c r="AC209" s="746"/>
      <c r="AD209" s="746"/>
      <c r="AE209" s="746"/>
      <c r="AF209" s="746"/>
      <c r="AG209" s="746"/>
      <c r="AH209" s="746"/>
      <c r="AI209" s="746"/>
      <c r="AJ209" s="746"/>
      <c r="AK209" s="746"/>
      <c r="AL209" s="746"/>
      <c r="AM209" s="746"/>
      <c r="AN209" s="746"/>
      <c r="AO209" s="746"/>
      <c r="AP209" s="746"/>
      <c r="AQ209" s="746"/>
      <c r="AR209" s="746"/>
      <c r="AS209" s="746"/>
      <c r="AT209" s="746"/>
      <c r="AU209" s="746"/>
      <c r="AV209" s="746"/>
      <c r="AW209" s="746"/>
      <c r="AX209" s="746"/>
      <c r="AY209" s="746"/>
      <c r="AZ209" s="746"/>
      <c r="BA209" s="746"/>
      <c r="BB209" s="746"/>
      <c r="BC209" s="746"/>
      <c r="BD209" s="746"/>
      <c r="BE209" s="746"/>
      <c r="BF209" s="746"/>
      <c r="BG209" s="746"/>
      <c r="BH209" s="746"/>
      <c r="BI209" s="746"/>
      <c r="BJ209" s="746"/>
      <c r="BK209" s="746"/>
      <c r="BL209" s="746"/>
      <c r="BM209" s="746"/>
      <c r="BN209" s="746"/>
      <c r="BO209" s="746"/>
      <c r="BP209" s="746"/>
      <c r="BQ209" s="746"/>
      <c r="BR209" s="746"/>
      <c r="BS209" s="746"/>
      <c r="BT209" s="746"/>
      <c r="BU209" s="746"/>
    </row>
    <row r="210" spans="1:73" s="830" customFormat="1" ht="51" x14ac:dyDescent="0.2">
      <c r="A210" s="1024">
        <f>IF(OR(C210="a",C210=""),"",COUNTIF(C$10:$G210,"da")+COUNTIF(C$10:$G210,"bs")+COUNTIF(C$10:$G210,"cph"))</f>
        <v>177</v>
      </c>
      <c r="B210" s="1198" t="s">
        <v>1409</v>
      </c>
      <c r="C210" s="1194" t="s">
        <v>1450</v>
      </c>
      <c r="D210" s="1017" t="s">
        <v>196</v>
      </c>
      <c r="E210" s="1016" t="s">
        <v>18</v>
      </c>
      <c r="F210" s="989" t="s">
        <v>88</v>
      </c>
      <c r="G210" s="993">
        <v>1.18</v>
      </c>
      <c r="H210" s="993">
        <v>0</v>
      </c>
      <c r="I210" s="993">
        <v>1.18</v>
      </c>
      <c r="J210" s="1227" t="s">
        <v>52</v>
      </c>
      <c r="K210" s="1007">
        <v>2017</v>
      </c>
      <c r="L210" s="829" t="s">
        <v>2657</v>
      </c>
      <c r="M210" s="1017" t="s">
        <v>592</v>
      </c>
      <c r="N210" s="991">
        <v>0</v>
      </c>
      <c r="O210" s="991"/>
      <c r="P210" s="1207" t="s">
        <v>3848</v>
      </c>
      <c r="Q210" s="1207" t="s">
        <v>3796</v>
      </c>
      <c r="R210" s="1207"/>
      <c r="S210" s="1028"/>
      <c r="T210" s="962"/>
      <c r="U210" s="746"/>
      <c r="V210" s="746"/>
      <c r="W210" s="746"/>
      <c r="X210" s="746"/>
      <c r="Y210" s="746"/>
      <c r="Z210" s="746"/>
      <c r="AA210" s="746"/>
      <c r="AB210" s="746"/>
      <c r="AC210" s="746"/>
      <c r="AD210" s="746"/>
      <c r="AE210" s="746"/>
      <c r="AF210" s="746"/>
      <c r="AG210" s="746"/>
      <c r="AH210" s="746"/>
      <c r="AI210" s="746"/>
      <c r="AJ210" s="746"/>
      <c r="AK210" s="746"/>
      <c r="AL210" s="746"/>
      <c r="AM210" s="746"/>
      <c r="AN210" s="746"/>
      <c r="AO210" s="746"/>
      <c r="AP210" s="746"/>
      <c r="AQ210" s="746"/>
      <c r="AR210" s="746"/>
      <c r="AS210" s="746"/>
      <c r="AT210" s="746"/>
      <c r="AU210" s="746"/>
      <c r="AV210" s="746"/>
      <c r="AW210" s="746"/>
      <c r="AX210" s="746"/>
      <c r="AY210" s="746"/>
      <c r="AZ210" s="746"/>
      <c r="BA210" s="746"/>
      <c r="BB210" s="746"/>
      <c r="BC210" s="746"/>
      <c r="BD210" s="746"/>
      <c r="BE210" s="746"/>
      <c r="BF210" s="746"/>
      <c r="BG210" s="746"/>
      <c r="BH210" s="746"/>
      <c r="BI210" s="746"/>
      <c r="BJ210" s="746"/>
      <c r="BK210" s="746"/>
      <c r="BL210" s="746"/>
      <c r="BM210" s="746"/>
      <c r="BN210" s="746"/>
      <c r="BO210" s="746"/>
      <c r="BP210" s="746"/>
      <c r="BQ210" s="746"/>
      <c r="BR210" s="746"/>
      <c r="BS210" s="746"/>
      <c r="BT210" s="746"/>
      <c r="BU210" s="746"/>
    </row>
    <row r="211" spans="1:73" ht="102" x14ac:dyDescent="0.2">
      <c r="A211" s="1024"/>
      <c r="B211" s="1198" t="s">
        <v>2464</v>
      </c>
      <c r="C211" s="988" t="s">
        <v>1450</v>
      </c>
      <c r="D211" s="1017" t="s">
        <v>197</v>
      </c>
      <c r="E211" s="1016" t="s">
        <v>23</v>
      </c>
      <c r="F211" s="989" t="s">
        <v>88</v>
      </c>
      <c r="G211" s="993">
        <v>5.19</v>
      </c>
      <c r="H211" s="993">
        <v>0</v>
      </c>
      <c r="I211" s="993">
        <v>5.19</v>
      </c>
      <c r="J211" s="1227" t="s">
        <v>2509</v>
      </c>
      <c r="K211" s="1007">
        <v>2018</v>
      </c>
      <c r="L211" s="829" t="s">
        <v>2657</v>
      </c>
      <c r="M211" s="1195" t="s">
        <v>2603</v>
      </c>
      <c r="N211" s="991" t="s">
        <v>3693</v>
      </c>
      <c r="O211" s="991"/>
      <c r="P211" s="1207" t="s">
        <v>3717</v>
      </c>
      <c r="Q211" s="1207">
        <v>0</v>
      </c>
      <c r="R211" s="1207"/>
      <c r="S211" s="1028"/>
      <c r="T211" s="961"/>
    </row>
    <row r="212" spans="1:73" ht="51" x14ac:dyDescent="0.2">
      <c r="A212" s="1024">
        <f>IF(OR(C212="a",C212=""),"",COUNTIF(C$10:$G212,"da")+COUNTIF(C$10:$G212,"bs")+COUNTIF(C$10:$G212,"cph"))</f>
        <v>179</v>
      </c>
      <c r="B212" s="1198" t="s">
        <v>3609</v>
      </c>
      <c r="C212" s="988" t="s">
        <v>1351</v>
      </c>
      <c r="D212" s="1017" t="s">
        <v>3610</v>
      </c>
      <c r="E212" s="1016" t="s">
        <v>18</v>
      </c>
      <c r="F212" s="989" t="s">
        <v>88</v>
      </c>
      <c r="G212" s="993">
        <v>0.68</v>
      </c>
      <c r="H212" s="993">
        <v>0</v>
      </c>
      <c r="I212" s="993">
        <v>0.68</v>
      </c>
      <c r="J212" s="1227" t="s">
        <v>52</v>
      </c>
      <c r="K212" s="1007">
        <v>2025</v>
      </c>
      <c r="L212" s="829" t="s">
        <v>3543</v>
      </c>
      <c r="M212" s="1017" t="s">
        <v>3644</v>
      </c>
      <c r="N212" s="991" t="s">
        <v>3699</v>
      </c>
      <c r="O212" s="991"/>
      <c r="P212" s="1207" t="e">
        <v>#N/A</v>
      </c>
      <c r="Q212" s="1207" t="e">
        <v>#N/A</v>
      </c>
      <c r="R212" s="1207"/>
      <c r="S212" s="1028"/>
      <c r="T212" s="961">
        <v>0</v>
      </c>
    </row>
    <row r="213" spans="1:73" s="830" customFormat="1" ht="25.5" x14ac:dyDescent="0.2">
      <c r="A213" s="1024"/>
      <c r="B213" s="1198"/>
      <c r="C213" s="988" t="s">
        <v>1383</v>
      </c>
      <c r="D213" s="987" t="s">
        <v>3527</v>
      </c>
      <c r="E213" s="991"/>
      <c r="F213" s="1020"/>
      <c r="G213" s="993"/>
      <c r="H213" s="993"/>
      <c r="I213" s="993"/>
      <c r="J213" s="1227"/>
      <c r="K213" s="1007"/>
      <c r="L213" s="829"/>
      <c r="M213" s="1017"/>
      <c r="N213" s="991"/>
      <c r="O213" s="991"/>
      <c r="P213" s="1207"/>
      <c r="Q213" s="1207"/>
      <c r="R213" s="1207"/>
      <c r="S213" s="1028"/>
      <c r="T213" s="961"/>
      <c r="U213" s="746"/>
      <c r="V213" s="746"/>
      <c r="W213" s="746"/>
      <c r="X213" s="746"/>
      <c r="Y213" s="746"/>
      <c r="Z213" s="746"/>
      <c r="AA213" s="746"/>
      <c r="AB213" s="746"/>
      <c r="AC213" s="746"/>
      <c r="AD213" s="746"/>
      <c r="AE213" s="746"/>
      <c r="AF213" s="746"/>
      <c r="AG213" s="746"/>
      <c r="AH213" s="746"/>
      <c r="AI213" s="746"/>
      <c r="AJ213" s="746"/>
      <c r="AK213" s="746"/>
      <c r="AL213" s="746"/>
      <c r="AM213" s="746"/>
      <c r="AN213" s="746"/>
      <c r="AO213" s="746"/>
      <c r="AP213" s="746"/>
      <c r="AQ213" s="746"/>
      <c r="AR213" s="746"/>
      <c r="AS213" s="746"/>
      <c r="AT213" s="746"/>
      <c r="AU213" s="746"/>
      <c r="AV213" s="746"/>
      <c r="AW213" s="746"/>
      <c r="AX213" s="746"/>
      <c r="AY213" s="746"/>
      <c r="AZ213" s="746"/>
      <c r="BA213" s="746"/>
      <c r="BB213" s="746"/>
      <c r="BC213" s="746"/>
      <c r="BD213" s="746"/>
      <c r="BE213" s="746"/>
      <c r="BF213" s="746"/>
      <c r="BG213" s="746"/>
      <c r="BH213" s="746"/>
      <c r="BI213" s="746"/>
      <c r="BJ213" s="746"/>
      <c r="BK213" s="746"/>
      <c r="BL213" s="746"/>
      <c r="BM213" s="746"/>
      <c r="BN213" s="746"/>
      <c r="BO213" s="746"/>
      <c r="BP213" s="746"/>
      <c r="BQ213" s="746"/>
      <c r="BR213" s="746"/>
      <c r="BS213" s="746"/>
      <c r="BT213" s="746"/>
      <c r="BU213" s="746"/>
    </row>
    <row r="214" spans="1:73" s="830" customFormat="1" ht="76.5" x14ac:dyDescent="0.2">
      <c r="A214" s="1024"/>
      <c r="B214" s="1198" t="s">
        <v>2465</v>
      </c>
      <c r="C214" s="988" t="s">
        <v>1450</v>
      </c>
      <c r="D214" s="990" t="s">
        <v>283</v>
      </c>
      <c r="E214" s="1016" t="s">
        <v>23</v>
      </c>
      <c r="F214" s="989" t="s">
        <v>93</v>
      </c>
      <c r="G214" s="993">
        <v>15.1</v>
      </c>
      <c r="H214" s="993">
        <v>0</v>
      </c>
      <c r="I214" s="993">
        <v>15.1</v>
      </c>
      <c r="J214" s="1227" t="s">
        <v>929</v>
      </c>
      <c r="K214" s="1007">
        <v>2015</v>
      </c>
      <c r="L214" s="829" t="s">
        <v>2657</v>
      </c>
      <c r="M214" s="1195" t="s">
        <v>2604</v>
      </c>
      <c r="N214" s="991" t="s">
        <v>3700</v>
      </c>
      <c r="O214" s="991"/>
      <c r="P214" s="1207" t="s">
        <v>3849</v>
      </c>
      <c r="Q214" s="1207" t="s">
        <v>3850</v>
      </c>
      <c r="R214" s="1207"/>
      <c r="S214" s="1028"/>
      <c r="T214" s="961"/>
      <c r="U214" s="746"/>
      <c r="V214" s="746"/>
      <c r="W214" s="746"/>
      <c r="X214" s="746"/>
      <c r="Y214" s="746"/>
      <c r="Z214" s="746"/>
      <c r="AA214" s="746"/>
      <c r="AB214" s="746"/>
      <c r="AC214" s="746"/>
      <c r="AD214" s="746"/>
      <c r="AE214" s="746"/>
      <c r="AF214" s="746"/>
      <c r="AG214" s="746"/>
      <c r="AH214" s="746"/>
      <c r="AI214" s="746"/>
      <c r="AJ214" s="746"/>
      <c r="AK214" s="746"/>
      <c r="AL214" s="746"/>
      <c r="AM214" s="746"/>
      <c r="AN214" s="746"/>
      <c r="AO214" s="746"/>
      <c r="AP214" s="746"/>
      <c r="AQ214" s="746"/>
      <c r="AR214" s="746"/>
      <c r="AS214" s="746"/>
      <c r="AT214" s="746"/>
      <c r="AU214" s="746"/>
      <c r="AV214" s="746"/>
      <c r="AW214" s="746"/>
      <c r="AX214" s="746"/>
      <c r="AY214" s="746"/>
      <c r="AZ214" s="746"/>
      <c r="BA214" s="746"/>
      <c r="BB214" s="746"/>
      <c r="BC214" s="746"/>
      <c r="BD214" s="746"/>
      <c r="BE214" s="746"/>
      <c r="BF214" s="746"/>
      <c r="BG214" s="746"/>
      <c r="BH214" s="746"/>
      <c r="BI214" s="746"/>
      <c r="BJ214" s="746"/>
      <c r="BK214" s="746"/>
      <c r="BL214" s="746"/>
      <c r="BM214" s="746"/>
      <c r="BN214" s="746"/>
      <c r="BO214" s="746"/>
      <c r="BP214" s="746"/>
      <c r="BQ214" s="746"/>
      <c r="BR214" s="746"/>
      <c r="BS214" s="746"/>
      <c r="BT214" s="746"/>
      <c r="BU214" s="746"/>
    </row>
    <row r="215" spans="1:73" ht="114.75" x14ac:dyDescent="0.2">
      <c r="A215" s="1024">
        <f>IF(OR(C215="a",C215=""),"",COUNTIF(C$10:$G215,"da")+COUNTIF(C$10:$G215,"bs")+COUNTIF(C$10:$G215,"cph"))</f>
        <v>181</v>
      </c>
      <c r="B215" s="1198" t="s">
        <v>2466</v>
      </c>
      <c r="C215" s="988" t="s">
        <v>1450</v>
      </c>
      <c r="D215" s="990" t="s">
        <v>346</v>
      </c>
      <c r="E215" s="1016" t="s">
        <v>18</v>
      </c>
      <c r="F215" s="989" t="s">
        <v>93</v>
      </c>
      <c r="G215" s="993">
        <v>22.2</v>
      </c>
      <c r="H215" s="993">
        <v>5.87</v>
      </c>
      <c r="I215" s="993">
        <v>16.329999999999998</v>
      </c>
      <c r="J215" s="1227" t="s">
        <v>764</v>
      </c>
      <c r="K215" s="1007">
        <v>2017</v>
      </c>
      <c r="L215" s="829" t="s">
        <v>2657</v>
      </c>
      <c r="M215" s="1195" t="s">
        <v>2605</v>
      </c>
      <c r="N215" s="991">
        <v>0</v>
      </c>
      <c r="O215" s="991"/>
      <c r="P215" s="1207" t="s">
        <v>3851</v>
      </c>
      <c r="Q215" s="1207" t="s">
        <v>3796</v>
      </c>
      <c r="R215" s="1207"/>
      <c r="S215" s="1028"/>
      <c r="T215" s="961">
        <v>128</v>
      </c>
    </row>
    <row r="216" spans="1:73" ht="51" x14ac:dyDescent="0.2">
      <c r="A216" s="1024">
        <f>IF(OR(C216="a",C216=""),"",COUNTIF(C$10:$G216,"da")+COUNTIF(C$10:$G216,"bs")+COUNTIF(C$10:$G216,"cph"))</f>
        <v>182</v>
      </c>
      <c r="B216" s="1198" t="s">
        <v>2467</v>
      </c>
      <c r="C216" s="988" t="s">
        <v>1450</v>
      </c>
      <c r="D216" s="990" t="s">
        <v>347</v>
      </c>
      <c r="E216" s="1016" t="s">
        <v>18</v>
      </c>
      <c r="F216" s="989" t="s">
        <v>93</v>
      </c>
      <c r="G216" s="993">
        <v>5.65</v>
      </c>
      <c r="H216" s="993">
        <v>5.65</v>
      </c>
      <c r="I216" s="993">
        <v>0</v>
      </c>
      <c r="J216" s="1227" t="s">
        <v>764</v>
      </c>
      <c r="K216" s="1007">
        <v>2017</v>
      </c>
      <c r="L216" s="829" t="s">
        <v>2657</v>
      </c>
      <c r="M216" s="1017" t="s">
        <v>590</v>
      </c>
      <c r="N216" s="991">
        <v>0</v>
      </c>
      <c r="O216" s="991"/>
      <c r="P216" s="1207" t="s">
        <v>3851</v>
      </c>
      <c r="Q216" s="1207" t="s">
        <v>3796</v>
      </c>
      <c r="R216" s="1207"/>
      <c r="S216" s="1028"/>
      <c r="T216" s="961"/>
    </row>
    <row r="217" spans="1:73" ht="51" x14ac:dyDescent="0.2">
      <c r="A217" s="1024">
        <f>IF(OR(C217="a",C217=""),"",COUNTIF(C$10:$G217,"da")+COUNTIF(C$10:$G217,"bs")+COUNTIF(C$10:$G217,"cph"))</f>
        <v>183</v>
      </c>
      <c r="B217" s="1198" t="s">
        <v>2468</v>
      </c>
      <c r="C217" s="988" t="s">
        <v>1450</v>
      </c>
      <c r="D217" s="990" t="s">
        <v>348</v>
      </c>
      <c r="E217" s="1016" t="s">
        <v>18</v>
      </c>
      <c r="F217" s="989" t="s">
        <v>93</v>
      </c>
      <c r="G217" s="993">
        <v>18.170000000000002</v>
      </c>
      <c r="H217" s="993">
        <v>18.170000000000002</v>
      </c>
      <c r="I217" s="993">
        <v>0</v>
      </c>
      <c r="J217" s="1227" t="s">
        <v>764</v>
      </c>
      <c r="K217" s="1007">
        <v>2015</v>
      </c>
      <c r="L217" s="829" t="s">
        <v>2657</v>
      </c>
      <c r="M217" s="1017" t="s">
        <v>590</v>
      </c>
      <c r="N217" s="991">
        <v>0</v>
      </c>
      <c r="O217" s="991"/>
      <c r="P217" s="1207" t="s">
        <v>3852</v>
      </c>
      <c r="Q217" s="1207" t="s">
        <v>3796</v>
      </c>
      <c r="R217" s="1207"/>
      <c r="S217" s="1028"/>
      <c r="T217" s="961"/>
    </row>
    <row r="218" spans="1:73" s="830" customFormat="1" ht="89.25" x14ac:dyDescent="0.2">
      <c r="A218" s="1024">
        <f>IF(OR(C218="a",C218=""),"",COUNTIF(C$10:$G218,"da")+COUNTIF(C$10:$G218,"bs")+COUNTIF(C$10:$G218,"cph"))</f>
        <v>184</v>
      </c>
      <c r="B218" s="1198" t="s">
        <v>2469</v>
      </c>
      <c r="C218" s="988" t="s">
        <v>1450</v>
      </c>
      <c r="D218" s="990" t="s">
        <v>349</v>
      </c>
      <c r="E218" s="1016" t="s">
        <v>18</v>
      </c>
      <c r="F218" s="989" t="s">
        <v>93</v>
      </c>
      <c r="G218" s="993">
        <v>8.5299999999999994</v>
      </c>
      <c r="H218" s="993">
        <v>9.8800000000000008</v>
      </c>
      <c r="I218" s="993">
        <v>-1.3500000000000014</v>
      </c>
      <c r="J218" s="1227" t="s">
        <v>764</v>
      </c>
      <c r="K218" s="1007">
        <v>2015</v>
      </c>
      <c r="L218" s="829" t="s">
        <v>2657</v>
      </c>
      <c r="M218" s="1017" t="s">
        <v>2606</v>
      </c>
      <c r="N218" s="991" t="s">
        <v>3701</v>
      </c>
      <c r="O218" s="991"/>
      <c r="P218" s="1207" t="s">
        <v>3852</v>
      </c>
      <c r="Q218" s="1207" t="s">
        <v>3796</v>
      </c>
      <c r="R218" s="1207"/>
      <c r="S218" s="1028"/>
      <c r="T218" s="961"/>
      <c r="U218" s="746"/>
      <c r="V218" s="746"/>
      <c r="W218" s="746"/>
      <c r="X218" s="746"/>
      <c r="Y218" s="746"/>
      <c r="Z218" s="746"/>
      <c r="AA218" s="746"/>
      <c r="AB218" s="746"/>
      <c r="AC218" s="746"/>
      <c r="AD218" s="746"/>
      <c r="AE218" s="746"/>
      <c r="AF218" s="746"/>
      <c r="AG218" s="746"/>
      <c r="AH218" s="746"/>
      <c r="AI218" s="746"/>
      <c r="AJ218" s="746"/>
      <c r="AK218" s="746"/>
      <c r="AL218" s="746"/>
      <c r="AM218" s="746"/>
      <c r="AN218" s="746"/>
      <c r="AO218" s="746"/>
      <c r="AP218" s="746"/>
      <c r="AQ218" s="746"/>
      <c r="AR218" s="746"/>
      <c r="AS218" s="746"/>
      <c r="AT218" s="746"/>
      <c r="AU218" s="746"/>
      <c r="AV218" s="746"/>
      <c r="AW218" s="746"/>
      <c r="AX218" s="746"/>
      <c r="AY218" s="746"/>
      <c r="AZ218" s="746"/>
      <c r="BA218" s="746"/>
      <c r="BB218" s="746"/>
      <c r="BC218" s="746"/>
      <c r="BD218" s="746"/>
      <c r="BE218" s="746"/>
      <c r="BF218" s="746"/>
      <c r="BG218" s="746"/>
      <c r="BH218" s="746"/>
      <c r="BI218" s="746"/>
      <c r="BJ218" s="746"/>
      <c r="BK218" s="746"/>
      <c r="BL218" s="746"/>
      <c r="BM218" s="746"/>
      <c r="BN218" s="746"/>
      <c r="BO218" s="746"/>
      <c r="BP218" s="746"/>
      <c r="BQ218" s="746"/>
      <c r="BR218" s="746"/>
      <c r="BS218" s="746"/>
      <c r="BT218" s="746"/>
      <c r="BU218" s="746"/>
    </row>
    <row r="219" spans="1:73" ht="51" x14ac:dyDescent="0.2">
      <c r="A219" s="1024">
        <f>IF(OR(C219="a",C219=""),"",COUNTIF(C$10:$G219,"da")+COUNTIF(C$10:$G219,"bs")+COUNTIF(C$10:$G219,"cph"))</f>
        <v>185</v>
      </c>
      <c r="B219" s="1198" t="s">
        <v>1410</v>
      </c>
      <c r="C219" s="1194" t="s">
        <v>1450</v>
      </c>
      <c r="D219" s="990" t="s">
        <v>350</v>
      </c>
      <c r="E219" s="1016" t="s">
        <v>18</v>
      </c>
      <c r="F219" s="1020" t="s">
        <v>93</v>
      </c>
      <c r="G219" s="993">
        <v>42.18</v>
      </c>
      <c r="H219" s="993">
        <v>42.18</v>
      </c>
      <c r="I219" s="994">
        <v>0</v>
      </c>
      <c r="J219" s="1227" t="s">
        <v>764</v>
      </c>
      <c r="K219" s="1007">
        <v>2015</v>
      </c>
      <c r="L219" s="829" t="s">
        <v>2657</v>
      </c>
      <c r="M219" s="1017" t="s">
        <v>631</v>
      </c>
      <c r="N219" s="991" t="s">
        <v>3702</v>
      </c>
      <c r="O219" s="991"/>
      <c r="P219" s="1207" t="s">
        <v>3852</v>
      </c>
      <c r="Q219" s="1207" t="s">
        <v>3796</v>
      </c>
      <c r="R219" s="1207"/>
      <c r="S219" s="1028"/>
      <c r="T219" s="959">
        <v>128</v>
      </c>
    </row>
    <row r="220" spans="1:73" ht="89.25" x14ac:dyDescent="0.2">
      <c r="A220" s="1024">
        <f>IF(OR(C220="a",C220=""),"",COUNTIF(C$10:$G220,"da")+COUNTIF(C$10:$G220,"bs")+COUNTIF(C$10:$G220,"cph"))</f>
        <v>186</v>
      </c>
      <c r="B220" s="1198" t="s">
        <v>2470</v>
      </c>
      <c r="C220" s="988" t="s">
        <v>1450</v>
      </c>
      <c r="D220" s="990" t="s">
        <v>351</v>
      </c>
      <c r="E220" s="991" t="s">
        <v>352</v>
      </c>
      <c r="F220" s="989" t="s">
        <v>93</v>
      </c>
      <c r="G220" s="993">
        <v>24</v>
      </c>
      <c r="H220" s="993">
        <v>60</v>
      </c>
      <c r="I220" s="993">
        <v>-36</v>
      </c>
      <c r="J220" s="1227" t="s">
        <v>764</v>
      </c>
      <c r="K220" s="1007">
        <v>2016</v>
      </c>
      <c r="L220" s="829" t="s">
        <v>2657</v>
      </c>
      <c r="M220" s="1195" t="s">
        <v>2607</v>
      </c>
      <c r="N220" s="991" t="s">
        <v>3701</v>
      </c>
      <c r="O220" s="991"/>
      <c r="P220" s="1207" t="s">
        <v>3853</v>
      </c>
      <c r="Q220" s="1207" t="s">
        <v>3850</v>
      </c>
      <c r="R220" s="1207"/>
      <c r="S220" s="1028"/>
      <c r="T220" s="961">
        <v>128</v>
      </c>
    </row>
    <row r="221" spans="1:73" ht="89.25" x14ac:dyDescent="0.2">
      <c r="A221" s="1024">
        <f>IF(OR(C221="a",C221=""),"",COUNTIF(C$10:$G221,"da")+COUNTIF(C$10:$G221,"bs")+COUNTIF(C$10:$G221,"cph"))</f>
        <v>187</v>
      </c>
      <c r="B221" s="1198" t="s">
        <v>2471</v>
      </c>
      <c r="C221" s="988" t="s">
        <v>1450</v>
      </c>
      <c r="D221" s="990" t="s">
        <v>354</v>
      </c>
      <c r="E221" s="991" t="s">
        <v>355</v>
      </c>
      <c r="F221" s="989" t="s">
        <v>93</v>
      </c>
      <c r="G221" s="993">
        <v>22.77</v>
      </c>
      <c r="H221" s="993">
        <v>23</v>
      </c>
      <c r="I221" s="993">
        <v>-0.23000000000000043</v>
      </c>
      <c r="J221" s="1227" t="s">
        <v>764</v>
      </c>
      <c r="K221" s="1007">
        <v>2017</v>
      </c>
      <c r="L221" s="829" t="s">
        <v>2657</v>
      </c>
      <c r="M221" s="1017" t="s">
        <v>590</v>
      </c>
      <c r="N221" s="991" t="s">
        <v>3703</v>
      </c>
      <c r="O221" s="991"/>
      <c r="P221" s="1207" t="s">
        <v>3853</v>
      </c>
      <c r="Q221" s="1207" t="s">
        <v>3850</v>
      </c>
      <c r="R221" s="1207"/>
      <c r="S221" s="1028"/>
      <c r="T221" s="962"/>
    </row>
    <row r="222" spans="1:73" ht="76.5" x14ac:dyDescent="0.2">
      <c r="A222" s="1024">
        <f>IF(OR(C222="a",C222=""),"",COUNTIF(C$10:$G222,"da")+COUNTIF(C$10:$G222,"bs")+COUNTIF(C$10:$G222,"cph"))</f>
        <v>188</v>
      </c>
      <c r="B222" s="1198" t="s">
        <v>2472</v>
      </c>
      <c r="C222" s="988" t="s">
        <v>1450</v>
      </c>
      <c r="D222" s="1195" t="s">
        <v>357</v>
      </c>
      <c r="E222" s="1016" t="s">
        <v>223</v>
      </c>
      <c r="F222" s="989" t="s">
        <v>93</v>
      </c>
      <c r="G222" s="993">
        <v>4.29</v>
      </c>
      <c r="H222" s="993">
        <v>4.29</v>
      </c>
      <c r="I222" s="993">
        <v>0</v>
      </c>
      <c r="J222" s="1227" t="s">
        <v>764</v>
      </c>
      <c r="K222" s="1007">
        <v>2018</v>
      </c>
      <c r="L222" s="829" t="s">
        <v>2657</v>
      </c>
      <c r="M222" s="1017" t="s">
        <v>2608</v>
      </c>
      <c r="N222" s="991">
        <v>0</v>
      </c>
      <c r="O222" s="991"/>
      <c r="P222" s="1207" t="s">
        <v>3854</v>
      </c>
      <c r="Q222" s="1207" t="s">
        <v>3850</v>
      </c>
      <c r="R222" s="1207"/>
      <c r="S222" s="1028"/>
      <c r="T222" s="962"/>
    </row>
    <row r="223" spans="1:73" ht="38.25" x14ac:dyDescent="0.2">
      <c r="A223" s="1024">
        <f>IF(OR(C223="a",C223=""),"",COUNTIF(C$10:$G223,"da")+COUNTIF(C$10:$G223,"bs")+COUNTIF(C$10:$G223,"cph"))</f>
        <v>189</v>
      </c>
      <c r="B223" s="1198" t="s">
        <v>3611</v>
      </c>
      <c r="C223" s="988" t="s">
        <v>1351</v>
      </c>
      <c r="D223" s="1205" t="s">
        <v>933</v>
      </c>
      <c r="E223" s="1016" t="s">
        <v>34</v>
      </c>
      <c r="F223" s="1020" t="s">
        <v>146</v>
      </c>
      <c r="G223" s="993">
        <v>1.62</v>
      </c>
      <c r="H223" s="993">
        <v>0</v>
      </c>
      <c r="I223" s="993">
        <v>1.62</v>
      </c>
      <c r="J223" s="1227" t="s">
        <v>146</v>
      </c>
      <c r="K223" s="1007">
        <v>2025</v>
      </c>
      <c r="L223" s="829" t="s">
        <v>3543</v>
      </c>
      <c r="M223" s="1017" t="s">
        <v>3645</v>
      </c>
      <c r="N223" s="991" t="s">
        <v>3704</v>
      </c>
      <c r="O223" s="991"/>
      <c r="P223" s="1207" t="e">
        <v>#N/A</v>
      </c>
      <c r="Q223" s="1207" t="e">
        <v>#N/A</v>
      </c>
      <c r="R223" s="1207"/>
      <c r="S223" s="1028"/>
      <c r="T223" s="961"/>
    </row>
    <row r="224" spans="1:73" s="830" customFormat="1" x14ac:dyDescent="0.2">
      <c r="A224" s="1024"/>
      <c r="B224" s="1198"/>
      <c r="C224" s="1001" t="s">
        <v>1383</v>
      </c>
      <c r="D224" s="987" t="s">
        <v>3528</v>
      </c>
      <c r="E224" s="1016"/>
      <c r="F224" s="1020"/>
      <c r="G224" s="1000"/>
      <c r="H224" s="993"/>
      <c r="I224" s="993"/>
      <c r="J224" s="1227"/>
      <c r="K224" s="1007"/>
      <c r="L224" s="829"/>
      <c r="M224" s="1017"/>
      <c r="N224" s="991"/>
      <c r="O224" s="991"/>
      <c r="P224" s="1207"/>
      <c r="Q224" s="1207"/>
      <c r="R224" s="1207"/>
      <c r="S224" s="1028"/>
      <c r="T224" s="1032"/>
      <c r="U224" s="746"/>
      <c r="V224" s="746"/>
      <c r="W224" s="746"/>
      <c r="X224" s="746"/>
      <c r="Y224" s="746"/>
      <c r="Z224" s="746"/>
      <c r="AA224" s="746"/>
      <c r="AB224" s="746"/>
      <c r="AC224" s="746"/>
      <c r="AD224" s="746"/>
      <c r="AE224" s="746"/>
      <c r="AF224" s="746"/>
      <c r="AG224" s="746"/>
      <c r="AH224" s="746"/>
      <c r="AI224" s="746"/>
      <c r="AJ224" s="746"/>
      <c r="AK224" s="746"/>
      <c r="AL224" s="746"/>
      <c r="AM224" s="746"/>
      <c r="AN224" s="746"/>
      <c r="AO224" s="746"/>
      <c r="AP224" s="746"/>
      <c r="AQ224" s="746"/>
      <c r="AR224" s="746"/>
      <c r="AS224" s="746"/>
      <c r="AT224" s="746"/>
      <c r="AU224" s="746"/>
      <c r="AV224" s="746"/>
      <c r="AW224" s="746"/>
      <c r="AX224" s="746"/>
      <c r="AY224" s="746"/>
      <c r="AZ224" s="746"/>
      <c r="BA224" s="746"/>
      <c r="BB224" s="746"/>
      <c r="BC224" s="746"/>
      <c r="BD224" s="746"/>
      <c r="BE224" s="746"/>
      <c r="BF224" s="746"/>
      <c r="BG224" s="746"/>
      <c r="BH224" s="746"/>
      <c r="BI224" s="746"/>
      <c r="BJ224" s="746"/>
      <c r="BK224" s="746"/>
      <c r="BL224" s="746"/>
      <c r="BM224" s="746"/>
      <c r="BN224" s="746"/>
      <c r="BO224" s="746"/>
      <c r="BP224" s="746"/>
      <c r="BQ224" s="746"/>
      <c r="BR224" s="746"/>
      <c r="BS224" s="746"/>
      <c r="BT224" s="746"/>
      <c r="BU224" s="746"/>
    </row>
    <row r="225" spans="1:73" ht="165.75" x14ac:dyDescent="0.2">
      <c r="A225" s="1024">
        <f>IF(OR(C225="a",C225=""),"",COUNTIF(C$10:$G225,"da")+COUNTIF(C$10:$G225,"bs")+COUNTIF(C$10:$G225,"cph"))</f>
        <v>190</v>
      </c>
      <c r="B225" s="1198" t="s">
        <v>2485</v>
      </c>
      <c r="C225" s="988" t="s">
        <v>1450</v>
      </c>
      <c r="D225" s="1021" t="s">
        <v>2486</v>
      </c>
      <c r="E225" s="1016" t="s">
        <v>33</v>
      </c>
      <c r="F225" s="989" t="s">
        <v>105</v>
      </c>
      <c r="G225" s="992">
        <v>0.01</v>
      </c>
      <c r="H225" s="992"/>
      <c r="I225" s="993"/>
      <c r="J225" s="1227" t="s">
        <v>146</v>
      </c>
      <c r="K225" s="1009">
        <v>2024</v>
      </c>
      <c r="L225" s="829" t="s">
        <v>2657</v>
      </c>
      <c r="M225" s="1017" t="s">
        <v>2622</v>
      </c>
      <c r="N225" s="991" t="s">
        <v>3705</v>
      </c>
      <c r="O225" s="991"/>
      <c r="P225" s="1207" t="s">
        <v>3811</v>
      </c>
      <c r="Q225" s="1207" t="s">
        <v>3732</v>
      </c>
      <c r="R225" s="1207"/>
      <c r="S225" s="1028"/>
      <c r="T225" s="961"/>
    </row>
    <row r="226" spans="1:73" ht="25.5" x14ac:dyDescent="0.2">
      <c r="A226" s="1024"/>
      <c r="B226" s="1197"/>
      <c r="C226" s="1001" t="s">
        <v>77</v>
      </c>
      <c r="D226" s="987" t="s">
        <v>935</v>
      </c>
      <c r="E226" s="1002"/>
      <c r="F226" s="1003"/>
      <c r="G226" s="1004"/>
      <c r="H226" s="1004"/>
      <c r="I226" s="1004"/>
      <c r="J226" s="1227"/>
      <c r="K226" s="1010"/>
      <c r="L226" s="829"/>
      <c r="M226" s="1190"/>
      <c r="N226" s="1002"/>
      <c r="O226" s="1002"/>
      <c r="P226" s="1207"/>
      <c r="Q226" s="1207"/>
      <c r="R226" s="1207"/>
      <c r="S226" s="1028"/>
      <c r="T226" s="961"/>
    </row>
    <row r="227" spans="1:73" x14ac:dyDescent="0.2">
      <c r="A227" s="1024"/>
      <c r="B227" s="1198"/>
      <c r="C227" s="988" t="s">
        <v>1383</v>
      </c>
      <c r="D227" s="1190" t="s">
        <v>3529</v>
      </c>
      <c r="E227" s="1016"/>
      <c r="F227" s="1020"/>
      <c r="G227" s="992"/>
      <c r="H227" s="993"/>
      <c r="I227" s="993"/>
      <c r="J227" s="1227"/>
      <c r="K227" s="1007"/>
      <c r="L227" s="829"/>
      <c r="M227" s="1017"/>
      <c r="N227" s="991"/>
      <c r="O227" s="991"/>
      <c r="P227" s="1207"/>
      <c r="Q227" s="1207"/>
      <c r="R227" s="1207"/>
      <c r="S227" s="1028"/>
      <c r="T227" s="961"/>
    </row>
    <row r="228" spans="1:73" ht="178.5" x14ac:dyDescent="0.2">
      <c r="A228" s="1024">
        <f>IF(OR(C228="a",C228=""),"",COUNTIF(C$10:$G228,"da")+COUNTIF(C$10:$G228,"bs")+COUNTIF(C$10:$G228,"cph"))</f>
        <v>191</v>
      </c>
      <c r="B228" s="1198" t="s">
        <v>2443</v>
      </c>
      <c r="C228" s="988" t="s">
        <v>1450</v>
      </c>
      <c r="D228" s="990" t="s">
        <v>292</v>
      </c>
      <c r="E228" s="991" t="s">
        <v>9</v>
      </c>
      <c r="F228" s="1020" t="s">
        <v>146</v>
      </c>
      <c r="G228" s="992">
        <v>0.53</v>
      </c>
      <c r="H228" s="993">
        <v>0</v>
      </c>
      <c r="I228" s="993">
        <v>0.53</v>
      </c>
      <c r="J228" s="1227" t="s">
        <v>63</v>
      </c>
      <c r="K228" s="1007">
        <v>2017</v>
      </c>
      <c r="L228" s="829" t="s">
        <v>2657</v>
      </c>
      <c r="M228" s="1195" t="s">
        <v>3553</v>
      </c>
      <c r="N228" s="991" t="s">
        <v>3689</v>
      </c>
      <c r="O228" s="991"/>
      <c r="P228" s="1207" t="s">
        <v>1627</v>
      </c>
      <c r="Q228" s="1207" t="s">
        <v>3748</v>
      </c>
      <c r="R228" s="1207"/>
      <c r="S228" s="1028"/>
      <c r="T228" s="961"/>
    </row>
    <row r="229" spans="1:73" ht="76.5" x14ac:dyDescent="0.2">
      <c r="A229" s="1024">
        <f>IF(OR(C229="a",C229=""),"",COUNTIF(C$10:$G229,"da")+COUNTIF(C$10:$G229,"bs")+COUNTIF(C$10:$G229,"cph"))</f>
        <v>192</v>
      </c>
      <c r="B229" s="1198" t="s">
        <v>2444</v>
      </c>
      <c r="C229" s="988" t="s">
        <v>1450</v>
      </c>
      <c r="D229" s="1200" t="s">
        <v>294</v>
      </c>
      <c r="E229" s="1016" t="s">
        <v>26</v>
      </c>
      <c r="F229" s="1020" t="s">
        <v>146</v>
      </c>
      <c r="G229" s="993">
        <v>0.74</v>
      </c>
      <c r="H229" s="993">
        <v>0</v>
      </c>
      <c r="I229" s="993">
        <v>0.74</v>
      </c>
      <c r="J229" s="1227" t="s">
        <v>88</v>
      </c>
      <c r="K229" s="1007">
        <v>2018</v>
      </c>
      <c r="L229" s="829" t="s">
        <v>2657</v>
      </c>
      <c r="M229" s="1011" t="s">
        <v>2583</v>
      </c>
      <c r="N229" s="991" t="s">
        <v>3689</v>
      </c>
      <c r="O229" s="991"/>
      <c r="P229" s="1207" t="s">
        <v>3855</v>
      </c>
      <c r="Q229" s="1207" t="s">
        <v>3757</v>
      </c>
      <c r="R229" s="1207"/>
      <c r="S229" s="1028"/>
      <c r="T229" s="961"/>
    </row>
    <row r="230" spans="1:73" s="830" customFormat="1" ht="102" x14ac:dyDescent="0.2">
      <c r="A230" s="1024">
        <f>IF(OR(C230="a",C230=""),"",COUNTIF(C$10:$G230,"da")+COUNTIF(C$10:$G230,"bs")+COUNTIF(C$10:$G230,"cph"))</f>
        <v>193</v>
      </c>
      <c r="B230" s="1198" t="s">
        <v>2445</v>
      </c>
      <c r="C230" s="988" t="s">
        <v>1450</v>
      </c>
      <c r="D230" s="1017" t="s">
        <v>295</v>
      </c>
      <c r="E230" s="1209" t="s">
        <v>35</v>
      </c>
      <c r="F230" s="989" t="s">
        <v>146</v>
      </c>
      <c r="G230" s="993">
        <v>7.0000000000000007E-2</v>
      </c>
      <c r="H230" s="993">
        <v>0</v>
      </c>
      <c r="I230" s="993">
        <v>7.0000000000000007E-2</v>
      </c>
      <c r="J230" s="1227" t="s">
        <v>49</v>
      </c>
      <c r="K230" s="1007">
        <v>2018</v>
      </c>
      <c r="L230" s="829" t="s">
        <v>2657</v>
      </c>
      <c r="M230" s="1195" t="s">
        <v>2584</v>
      </c>
      <c r="N230" s="991" t="s">
        <v>3689</v>
      </c>
      <c r="O230" s="991"/>
      <c r="P230" s="1207" t="s">
        <v>3722</v>
      </c>
      <c r="Q230" s="1207" t="s">
        <v>3744</v>
      </c>
      <c r="R230" s="1207"/>
      <c r="S230" s="1028"/>
      <c r="T230" s="961"/>
      <c r="U230" s="746"/>
      <c r="V230" s="746"/>
      <c r="W230" s="746"/>
      <c r="X230" s="746"/>
      <c r="Y230" s="746"/>
      <c r="Z230" s="746"/>
      <c r="AA230" s="746"/>
      <c r="AB230" s="746"/>
      <c r="AC230" s="746"/>
      <c r="AD230" s="746"/>
      <c r="AE230" s="746"/>
      <c r="AF230" s="746"/>
      <c r="AG230" s="746"/>
      <c r="AH230" s="746"/>
      <c r="AI230" s="746"/>
      <c r="AJ230" s="746"/>
      <c r="AK230" s="746"/>
      <c r="AL230" s="746"/>
      <c r="AM230" s="746"/>
      <c r="AN230" s="746"/>
      <c r="AO230" s="746"/>
      <c r="AP230" s="746"/>
      <c r="AQ230" s="746"/>
      <c r="AR230" s="746"/>
      <c r="AS230" s="746"/>
      <c r="AT230" s="746"/>
      <c r="AU230" s="746"/>
      <c r="AV230" s="746"/>
      <c r="AW230" s="746"/>
      <c r="AX230" s="746"/>
      <c r="AY230" s="746"/>
      <c r="AZ230" s="746"/>
      <c r="BA230" s="746"/>
      <c r="BB230" s="746"/>
      <c r="BC230" s="746"/>
      <c r="BD230" s="746"/>
      <c r="BE230" s="746"/>
      <c r="BF230" s="746"/>
      <c r="BG230" s="746"/>
      <c r="BH230" s="746"/>
      <c r="BI230" s="746"/>
      <c r="BJ230" s="746"/>
      <c r="BK230" s="746"/>
      <c r="BL230" s="746"/>
      <c r="BM230" s="746"/>
      <c r="BN230" s="746"/>
      <c r="BO230" s="746"/>
      <c r="BP230" s="746"/>
      <c r="BQ230" s="746"/>
      <c r="BR230" s="746"/>
      <c r="BS230" s="746"/>
      <c r="BT230" s="746"/>
      <c r="BU230" s="746"/>
    </row>
    <row r="231" spans="1:73" ht="114.75" x14ac:dyDescent="0.2">
      <c r="A231" s="1024">
        <f>IF(OR(C231="a",C231=""),"",COUNTIF(C$10:$G231,"da")+COUNTIF(C$10:$G231,"bs")+COUNTIF(C$10:$G231,"cph"))</f>
        <v>194</v>
      </c>
      <c r="B231" s="1198" t="s">
        <v>2446</v>
      </c>
      <c r="C231" s="988" t="s">
        <v>1450</v>
      </c>
      <c r="D231" s="1218" t="s">
        <v>297</v>
      </c>
      <c r="E231" s="991" t="s">
        <v>29</v>
      </c>
      <c r="F231" s="1020" t="s">
        <v>146</v>
      </c>
      <c r="G231" s="993">
        <v>0.31</v>
      </c>
      <c r="H231" s="993">
        <v>0</v>
      </c>
      <c r="I231" s="993">
        <v>0.31</v>
      </c>
      <c r="J231" s="1227" t="s">
        <v>49</v>
      </c>
      <c r="K231" s="1007">
        <v>2018</v>
      </c>
      <c r="L231" s="829" t="s">
        <v>2657</v>
      </c>
      <c r="M231" s="1195" t="s">
        <v>2585</v>
      </c>
      <c r="N231" s="991" t="s">
        <v>3689</v>
      </c>
      <c r="O231" s="991"/>
      <c r="P231" s="1207" t="s">
        <v>3823</v>
      </c>
      <c r="Q231" s="1207" t="s">
        <v>3719</v>
      </c>
      <c r="R231" s="1207"/>
      <c r="S231" s="1028"/>
      <c r="T231" s="961"/>
    </row>
    <row r="232" spans="1:73" ht="38.25" x14ac:dyDescent="0.2">
      <c r="A232" s="1024">
        <f>IF(OR(C232="a",C232=""),"",COUNTIF(C$10:$G232,"da")+COUNTIF(C$10:$G232,"bs")+COUNTIF(C$10:$G232,"cph"))</f>
        <v>195</v>
      </c>
      <c r="B232" s="1215" t="s">
        <v>2696</v>
      </c>
      <c r="C232" s="988" t="s">
        <v>1351</v>
      </c>
      <c r="D232" s="1018" t="s">
        <v>2697</v>
      </c>
      <c r="E232" s="1016" t="s">
        <v>24</v>
      </c>
      <c r="F232" s="1020" t="s">
        <v>146</v>
      </c>
      <c r="G232" s="993">
        <v>0.01</v>
      </c>
      <c r="H232" s="993">
        <v>0</v>
      </c>
      <c r="I232" s="993">
        <v>0.01</v>
      </c>
      <c r="J232" s="1227" t="s">
        <v>146</v>
      </c>
      <c r="K232" s="1007">
        <v>2025</v>
      </c>
      <c r="L232" s="829" t="s">
        <v>3543</v>
      </c>
      <c r="M232" s="1195" t="s">
        <v>3646</v>
      </c>
      <c r="N232" s="991" t="s">
        <v>3689</v>
      </c>
      <c r="O232" s="991"/>
      <c r="P232" s="1207" t="e">
        <v>#N/A</v>
      </c>
      <c r="Q232" s="1207" t="e">
        <v>#N/A</v>
      </c>
      <c r="R232" s="1207"/>
      <c r="S232" s="1028"/>
      <c r="T232" s="962">
        <v>0</v>
      </c>
    </row>
    <row r="233" spans="1:73" ht="127.5" x14ac:dyDescent="0.2">
      <c r="A233" s="1024">
        <f>IF(OR(C233="a",C233=""),"",COUNTIF(C$10:$G233,"da")+COUNTIF(C$10:$G233,"bs")+COUNTIF(C$10:$G233,"cph"))</f>
        <v>196</v>
      </c>
      <c r="B233" s="1208" t="s">
        <v>1455</v>
      </c>
      <c r="C233" s="1194" t="s">
        <v>1450</v>
      </c>
      <c r="D233" s="1018" t="s">
        <v>301</v>
      </c>
      <c r="E233" s="1019" t="s">
        <v>10</v>
      </c>
      <c r="F233" s="1020" t="s">
        <v>146</v>
      </c>
      <c r="G233" s="993">
        <v>0.18</v>
      </c>
      <c r="H233" s="993"/>
      <c r="I233" s="993">
        <v>0.18</v>
      </c>
      <c r="J233" s="1227" t="s">
        <v>146</v>
      </c>
      <c r="K233" s="1007">
        <v>2021</v>
      </c>
      <c r="L233" s="829" t="s">
        <v>2657</v>
      </c>
      <c r="M233" s="1195" t="s">
        <v>2586</v>
      </c>
      <c r="N233" s="991" t="s">
        <v>3689</v>
      </c>
      <c r="O233" s="991"/>
      <c r="P233" s="1207" t="s">
        <v>1806</v>
      </c>
      <c r="Q233" s="1207" t="s">
        <v>3761</v>
      </c>
      <c r="R233" s="1207"/>
      <c r="S233" s="1028"/>
      <c r="T233" s="961">
        <v>0</v>
      </c>
    </row>
    <row r="234" spans="1:73" ht="165.75" x14ac:dyDescent="0.2">
      <c r="A234" s="1024">
        <f>IF(OR(C234="a",C234=""),"",COUNTIF(C$10:$G234,"da")+COUNTIF(C$10:$G234,"bs")+COUNTIF(C$10:$G234,"cph"))</f>
        <v>197</v>
      </c>
      <c r="B234" s="1198" t="s">
        <v>1456</v>
      </c>
      <c r="C234" s="1194" t="s">
        <v>1450</v>
      </c>
      <c r="D234" s="1017" t="s">
        <v>302</v>
      </c>
      <c r="E234" s="991" t="s">
        <v>21</v>
      </c>
      <c r="F234" s="989" t="s">
        <v>146</v>
      </c>
      <c r="G234" s="989">
        <v>0.01</v>
      </c>
      <c r="H234" s="993"/>
      <c r="I234" s="993">
        <v>0.01</v>
      </c>
      <c r="J234" s="1227" t="s">
        <v>146</v>
      </c>
      <c r="K234" s="1007">
        <v>2021</v>
      </c>
      <c r="L234" s="829" t="s">
        <v>2657</v>
      </c>
      <c r="M234" s="1195" t="s">
        <v>2587</v>
      </c>
      <c r="N234" s="991" t="s">
        <v>3689</v>
      </c>
      <c r="O234" s="991"/>
      <c r="P234" s="1207" t="s">
        <v>1806</v>
      </c>
      <c r="Q234" s="1207" t="s">
        <v>3779</v>
      </c>
      <c r="R234" s="1207"/>
      <c r="S234" s="1028"/>
      <c r="T234" s="961">
        <v>0</v>
      </c>
    </row>
    <row r="235" spans="1:73" ht="127.5" x14ac:dyDescent="0.2">
      <c r="A235" s="1024">
        <f>IF(OR(C235="a",C235=""),"",COUNTIF(C$10:$G235,"da")+COUNTIF(C$10:$G235,"bs")+COUNTIF(C$10:$G235,"cph"))</f>
        <v>198</v>
      </c>
      <c r="B235" s="1198" t="s">
        <v>1457</v>
      </c>
      <c r="C235" s="1194" t="s">
        <v>1450</v>
      </c>
      <c r="D235" s="1017" t="s">
        <v>918</v>
      </c>
      <c r="E235" s="991" t="s">
        <v>21</v>
      </c>
      <c r="F235" s="989" t="s">
        <v>146</v>
      </c>
      <c r="G235" s="989">
        <v>0.64</v>
      </c>
      <c r="H235" s="993"/>
      <c r="I235" s="993">
        <v>0.64</v>
      </c>
      <c r="J235" s="1227" t="s">
        <v>88</v>
      </c>
      <c r="K235" s="1007">
        <v>2021</v>
      </c>
      <c r="L235" s="829" t="s">
        <v>2657</v>
      </c>
      <c r="M235" s="1195" t="s">
        <v>2588</v>
      </c>
      <c r="N235" s="991" t="s">
        <v>3689</v>
      </c>
      <c r="O235" s="991"/>
      <c r="P235" s="1207" t="s">
        <v>3811</v>
      </c>
      <c r="Q235" s="1207" t="s">
        <v>3779</v>
      </c>
      <c r="R235" s="1207"/>
      <c r="S235" s="1028"/>
      <c r="T235" s="961"/>
    </row>
    <row r="236" spans="1:73" ht="51" x14ac:dyDescent="0.2">
      <c r="A236" s="1024">
        <f>IF(OR(C236="a",C236=""),"",COUNTIF(C$10:$G236,"da")+COUNTIF(C$10:$G236,"bs")+COUNTIF(C$10:$G236,"cph"))</f>
        <v>199</v>
      </c>
      <c r="B236" s="1198" t="s">
        <v>3612</v>
      </c>
      <c r="C236" s="988" t="s">
        <v>1351</v>
      </c>
      <c r="D236" s="1017" t="s">
        <v>3613</v>
      </c>
      <c r="E236" s="991" t="s">
        <v>35</v>
      </c>
      <c r="F236" s="989" t="s">
        <v>146</v>
      </c>
      <c r="G236" s="989">
        <v>0.01</v>
      </c>
      <c r="H236" s="993">
        <v>0.01</v>
      </c>
      <c r="I236" s="993">
        <v>0</v>
      </c>
      <c r="J236" s="1227"/>
      <c r="K236" s="1007">
        <v>2025</v>
      </c>
      <c r="L236" s="829" t="s">
        <v>3543</v>
      </c>
      <c r="M236" s="1195" t="s">
        <v>3647</v>
      </c>
      <c r="N236" s="991" t="s">
        <v>3706</v>
      </c>
      <c r="O236" s="991"/>
      <c r="P236" s="1207" t="e">
        <v>#N/A</v>
      </c>
      <c r="Q236" s="1207" t="e">
        <v>#N/A</v>
      </c>
      <c r="R236" s="1207"/>
      <c r="S236" s="1028"/>
      <c r="T236" s="962"/>
    </row>
    <row r="237" spans="1:73" ht="51" x14ac:dyDescent="0.2">
      <c r="A237" s="1024">
        <f>IF(OR(C237="a",C237=""),"",COUNTIF(C$10:$G237,"da")+COUNTIF(C$10:$G237,"bs")+COUNTIF(C$10:$G237,"cph"))</f>
        <v>200</v>
      </c>
      <c r="B237" s="1198" t="s">
        <v>3614</v>
      </c>
      <c r="C237" s="988" t="s">
        <v>1351</v>
      </c>
      <c r="D237" s="1017" t="s">
        <v>3615</v>
      </c>
      <c r="E237" s="991" t="s">
        <v>9</v>
      </c>
      <c r="F237" s="989" t="s">
        <v>146</v>
      </c>
      <c r="G237" s="989">
        <v>0.01</v>
      </c>
      <c r="H237" s="993"/>
      <c r="I237" s="993"/>
      <c r="J237" s="1227"/>
      <c r="K237" s="1007">
        <v>2025</v>
      </c>
      <c r="L237" s="829" t="s">
        <v>3543</v>
      </c>
      <c r="M237" s="1195" t="s">
        <v>3647</v>
      </c>
      <c r="N237" s="991" t="s">
        <v>3706</v>
      </c>
      <c r="O237" s="991"/>
      <c r="P237" s="1207" t="e">
        <v>#N/A</v>
      </c>
      <c r="Q237" s="1207" t="e">
        <v>#N/A</v>
      </c>
      <c r="R237" s="1207"/>
      <c r="S237" s="1028"/>
      <c r="T237" s="961"/>
    </row>
    <row r="238" spans="1:73" ht="51" x14ac:dyDescent="0.2">
      <c r="A238" s="1024">
        <f>IF(OR(C238="a",C238=""),"",COUNTIF(C$10:$G238,"da")+COUNTIF(C$10:$G238,"bs")+COUNTIF(C$10:$G238,"cph"))</f>
        <v>201</v>
      </c>
      <c r="B238" s="1198" t="s">
        <v>3616</v>
      </c>
      <c r="C238" s="988" t="s">
        <v>1351</v>
      </c>
      <c r="D238" s="1017" t="s">
        <v>3617</v>
      </c>
      <c r="E238" s="991" t="s">
        <v>35</v>
      </c>
      <c r="F238" s="989" t="s">
        <v>146</v>
      </c>
      <c r="G238" s="989">
        <v>0.01</v>
      </c>
      <c r="H238" s="993"/>
      <c r="I238" s="993"/>
      <c r="J238" s="1227"/>
      <c r="K238" s="1007">
        <v>2025</v>
      </c>
      <c r="L238" s="829" t="s">
        <v>3543</v>
      </c>
      <c r="M238" s="1195" t="s">
        <v>3648</v>
      </c>
      <c r="N238" s="991" t="s">
        <v>3706</v>
      </c>
      <c r="O238" s="991"/>
      <c r="P238" s="1207" t="e">
        <v>#N/A</v>
      </c>
      <c r="Q238" s="1207" t="e">
        <v>#N/A</v>
      </c>
      <c r="R238" s="1207"/>
      <c r="S238" s="1028"/>
      <c r="T238" s="961"/>
    </row>
    <row r="239" spans="1:73" ht="76.5" x14ac:dyDescent="0.2">
      <c r="A239" s="1024">
        <f>IF(OR(C239="a",C239=""),"",COUNTIF(C$10:$G239,"da")+COUNTIF(C$10:$G239,"bs")+COUNTIF(C$10:$G239,"cph"))</f>
        <v>202</v>
      </c>
      <c r="B239" s="1198" t="s">
        <v>2447</v>
      </c>
      <c r="C239" s="988" t="s">
        <v>1450</v>
      </c>
      <c r="D239" s="1017" t="s">
        <v>2448</v>
      </c>
      <c r="E239" s="991" t="s">
        <v>16</v>
      </c>
      <c r="F239" s="989" t="s">
        <v>107</v>
      </c>
      <c r="G239" s="989">
        <v>3.3</v>
      </c>
      <c r="H239" s="993">
        <v>0</v>
      </c>
      <c r="I239" s="993">
        <v>3.3</v>
      </c>
      <c r="J239" s="1227"/>
      <c r="K239" s="1007">
        <v>2024</v>
      </c>
      <c r="L239" s="829" t="s">
        <v>2657</v>
      </c>
      <c r="M239" s="1195" t="s">
        <v>2589</v>
      </c>
      <c r="N239" s="991" t="s">
        <v>3689</v>
      </c>
      <c r="O239" s="991"/>
      <c r="P239" s="1207" t="s">
        <v>3739</v>
      </c>
      <c r="Q239" s="1207" t="s">
        <v>3758</v>
      </c>
      <c r="R239" s="1207"/>
      <c r="S239" s="1028"/>
      <c r="T239" s="961"/>
    </row>
    <row r="240" spans="1:73" ht="76.5" x14ac:dyDescent="0.2">
      <c r="A240" s="1024">
        <f>IF(OR(C240="a",C240=""),"",COUNTIF(C$10:$G240,"da")+COUNTIF(C$10:$G240,"bs")+COUNTIF(C$10:$G240,"cph"))</f>
        <v>203</v>
      </c>
      <c r="B240" s="1198" t="s">
        <v>3530</v>
      </c>
      <c r="C240" s="988" t="s">
        <v>1450</v>
      </c>
      <c r="D240" s="1017" t="s">
        <v>3531</v>
      </c>
      <c r="E240" s="991" t="s">
        <v>25</v>
      </c>
      <c r="F240" s="989" t="s">
        <v>82</v>
      </c>
      <c r="G240" s="989">
        <v>2.02</v>
      </c>
      <c r="H240" s="993">
        <v>2.02</v>
      </c>
      <c r="I240" s="993">
        <v>0</v>
      </c>
      <c r="J240" s="1227"/>
      <c r="K240" s="1007">
        <v>2024</v>
      </c>
      <c r="L240" s="829" t="s">
        <v>2657</v>
      </c>
      <c r="M240" s="1195" t="s">
        <v>3554</v>
      </c>
      <c r="N240" s="991" t="s">
        <v>3689</v>
      </c>
      <c r="O240" s="991"/>
      <c r="P240" s="1207" t="s">
        <v>3856</v>
      </c>
      <c r="Q240" s="1207" t="s">
        <v>3727</v>
      </c>
      <c r="R240" s="1207"/>
      <c r="S240" s="1028"/>
      <c r="T240" s="961"/>
    </row>
    <row r="241" spans="1:20" ht="63.75" x14ac:dyDescent="0.2">
      <c r="A241" s="1024">
        <f>IF(OR(C241="a",C241=""),"",COUNTIF(C$10:$G241,"da")+COUNTIF(C$10:$G241,"bs")+COUNTIF(C$10:$G241,"cph"))</f>
        <v>204</v>
      </c>
      <c r="B241" s="1198" t="s">
        <v>3532</v>
      </c>
      <c r="C241" s="988" t="s">
        <v>1450</v>
      </c>
      <c r="D241" s="1017" t="s">
        <v>3533</v>
      </c>
      <c r="E241" s="991" t="s">
        <v>25</v>
      </c>
      <c r="F241" s="989" t="s">
        <v>82</v>
      </c>
      <c r="G241" s="989">
        <v>2.61</v>
      </c>
      <c r="H241" s="993">
        <v>2.61</v>
      </c>
      <c r="I241" s="993">
        <v>0</v>
      </c>
      <c r="J241" s="1227"/>
      <c r="K241" s="1007">
        <v>2024</v>
      </c>
      <c r="L241" s="829" t="s">
        <v>2657</v>
      </c>
      <c r="M241" s="1195" t="s">
        <v>3555</v>
      </c>
      <c r="N241" s="991" t="s">
        <v>3689</v>
      </c>
      <c r="O241" s="991"/>
      <c r="P241" s="1207" t="s">
        <v>3857</v>
      </c>
      <c r="Q241" s="1207" t="s">
        <v>3727</v>
      </c>
      <c r="R241" s="1207"/>
      <c r="S241" s="1028"/>
      <c r="T241" s="961"/>
    </row>
    <row r="242" spans="1:20" ht="89.25" x14ac:dyDescent="0.2">
      <c r="A242" s="1024">
        <f>IF(OR(C242="a",C242=""),"",COUNTIF(C$10:$G242,"da")+COUNTIF(C$10:$G242,"bs")+COUNTIF(C$10:$G242,"cph"))</f>
        <v>205</v>
      </c>
      <c r="B242" s="1198" t="s">
        <v>2449</v>
      </c>
      <c r="C242" s="988" t="s">
        <v>1450</v>
      </c>
      <c r="D242" s="1017" t="s">
        <v>2450</v>
      </c>
      <c r="E242" s="991" t="s">
        <v>26</v>
      </c>
      <c r="F242" s="1020" t="s">
        <v>146</v>
      </c>
      <c r="G242" s="989">
        <v>0.26</v>
      </c>
      <c r="H242" s="993">
        <v>0</v>
      </c>
      <c r="I242" s="993">
        <v>0.26</v>
      </c>
      <c r="J242" s="1227" t="s">
        <v>88</v>
      </c>
      <c r="K242" s="1007">
        <v>2024</v>
      </c>
      <c r="L242" s="829" t="s">
        <v>2657</v>
      </c>
      <c r="M242" s="1195" t="s">
        <v>2590</v>
      </c>
      <c r="N242" s="991" t="s">
        <v>3689</v>
      </c>
      <c r="O242" s="991"/>
      <c r="P242" s="1207" t="s">
        <v>3858</v>
      </c>
      <c r="Q242" s="1207" t="s">
        <v>3757</v>
      </c>
      <c r="R242" s="1207"/>
      <c r="S242" s="1028"/>
      <c r="T242" s="961">
        <v>0</v>
      </c>
    </row>
    <row r="243" spans="1:20" ht="140.25" x14ac:dyDescent="0.2">
      <c r="A243" s="1024">
        <f>IF(OR(C243="a",C243=""),"",COUNTIF(C$10:$G243,"da")+COUNTIF(C$10:$G243,"bs")+COUNTIF(C$10:$G243,"cph"))</f>
        <v>206</v>
      </c>
      <c r="B243" s="1198" t="s">
        <v>2451</v>
      </c>
      <c r="C243" s="988" t="s">
        <v>1450</v>
      </c>
      <c r="D243" s="995" t="s">
        <v>2452</v>
      </c>
      <c r="E243" s="1209" t="s">
        <v>28</v>
      </c>
      <c r="F243" s="989" t="s">
        <v>146</v>
      </c>
      <c r="G243" s="989">
        <v>2.8</v>
      </c>
      <c r="H243" s="993">
        <v>0</v>
      </c>
      <c r="I243" s="993">
        <v>2.8</v>
      </c>
      <c r="J243" s="1227"/>
      <c r="K243" s="1007">
        <v>2024</v>
      </c>
      <c r="L243" s="829" t="s">
        <v>2657</v>
      </c>
      <c r="M243" s="1195" t="s">
        <v>2591</v>
      </c>
      <c r="N243" s="991" t="s">
        <v>3689</v>
      </c>
      <c r="O243" s="991"/>
      <c r="P243" s="1207" t="s">
        <v>3859</v>
      </c>
      <c r="Q243" s="1207" t="s">
        <v>3750</v>
      </c>
      <c r="R243" s="1207"/>
      <c r="S243" s="1028"/>
      <c r="T243" s="961"/>
    </row>
    <row r="244" spans="1:20" ht="63.75" x14ac:dyDescent="0.2">
      <c r="A244" s="1024">
        <f>IF(OR(C244="a",C244=""),"",COUNTIF(C$10:$G244,"da")+COUNTIF(C$10:$G244,"bs")+COUNTIF(C$10:$G244,"cph"))</f>
        <v>207</v>
      </c>
      <c r="B244" s="1198" t="s">
        <v>2492</v>
      </c>
      <c r="C244" s="988" t="s">
        <v>1450</v>
      </c>
      <c r="D244" s="1017" t="s">
        <v>2493</v>
      </c>
      <c r="E244" s="1209" t="s">
        <v>28</v>
      </c>
      <c r="F244" s="1016" t="s">
        <v>85</v>
      </c>
      <c r="G244" s="989">
        <v>0.75</v>
      </c>
      <c r="H244" s="993">
        <v>0</v>
      </c>
      <c r="I244" s="993">
        <v>0.75</v>
      </c>
      <c r="J244" s="1227" t="s">
        <v>149</v>
      </c>
      <c r="K244" s="1007">
        <v>2024</v>
      </c>
      <c r="L244" s="829" t="s">
        <v>2657</v>
      </c>
      <c r="M244" s="1195" t="s">
        <v>2625</v>
      </c>
      <c r="N244" s="991" t="s">
        <v>3689</v>
      </c>
      <c r="O244" s="991"/>
      <c r="P244" s="1207" t="s">
        <v>3860</v>
      </c>
      <c r="Q244" s="1207" t="s">
        <v>3750</v>
      </c>
      <c r="R244" s="1207"/>
      <c r="S244" s="1028"/>
      <c r="T244" s="961"/>
    </row>
    <row r="245" spans="1:20" ht="89.25" x14ac:dyDescent="0.2">
      <c r="A245" s="1024">
        <f>IF(OR(C245="a",C245=""),"",COUNTIF(C$10:$G245,"da")+COUNTIF(C$10:$G245,"bs")+COUNTIF(C$10:$G245,"cph"))</f>
        <v>208</v>
      </c>
      <c r="B245" s="1198" t="s">
        <v>2495</v>
      </c>
      <c r="C245" s="988" t="s">
        <v>1450</v>
      </c>
      <c r="D245" s="1021" t="s">
        <v>3534</v>
      </c>
      <c r="E245" s="1209" t="s">
        <v>28</v>
      </c>
      <c r="F245" s="989" t="s">
        <v>146</v>
      </c>
      <c r="G245" s="992">
        <v>0.05</v>
      </c>
      <c r="H245" s="992">
        <v>0</v>
      </c>
      <c r="I245" s="993">
        <v>0.05</v>
      </c>
      <c r="J245" s="1227"/>
      <c r="K245" s="1009">
        <v>2024</v>
      </c>
      <c r="L245" s="829" t="s">
        <v>2657</v>
      </c>
      <c r="M245" s="1017" t="s">
        <v>2627</v>
      </c>
      <c r="N245" s="991" t="s">
        <v>3689</v>
      </c>
      <c r="O245" s="991"/>
      <c r="P245" s="1207" t="s">
        <v>3834</v>
      </c>
      <c r="Q245" s="1207" t="s">
        <v>3750</v>
      </c>
      <c r="R245" s="1207"/>
      <c r="S245" s="1028"/>
      <c r="T245" s="965"/>
    </row>
    <row r="246" spans="1:20" ht="76.5" x14ac:dyDescent="0.2">
      <c r="A246" s="1024">
        <f>IF(OR(C246="a",C246=""),"",COUNTIF(C$10:$G246,"da")+COUNTIF(C$10:$G246,"bs")+COUNTIF(C$10:$G246,"cph"))</f>
        <v>209</v>
      </c>
      <c r="B246" s="1208" t="s">
        <v>1479</v>
      </c>
      <c r="C246" s="1194" t="s">
        <v>1450</v>
      </c>
      <c r="D246" s="1198" t="s">
        <v>943</v>
      </c>
      <c r="E246" s="1209" t="s">
        <v>35</v>
      </c>
      <c r="F246" s="1016" t="s">
        <v>85</v>
      </c>
      <c r="G246" s="993">
        <v>0.22</v>
      </c>
      <c r="H246" s="993"/>
      <c r="I246" s="993">
        <v>0.22</v>
      </c>
      <c r="J246" s="1227" t="s">
        <v>85</v>
      </c>
      <c r="K246" s="1007">
        <v>2022</v>
      </c>
      <c r="L246" s="829" t="s">
        <v>2657</v>
      </c>
      <c r="M246" s="1015" t="s">
        <v>2592</v>
      </c>
      <c r="N246" s="991" t="s">
        <v>3689</v>
      </c>
      <c r="O246" s="991"/>
      <c r="P246" s="1207" t="s">
        <v>3861</v>
      </c>
      <c r="Q246" s="1207" t="s">
        <v>3744</v>
      </c>
      <c r="R246" s="1207"/>
      <c r="S246" s="1028"/>
      <c r="T246" s="961">
        <v>0</v>
      </c>
    </row>
    <row r="247" spans="1:20" ht="140.25" x14ac:dyDescent="0.2">
      <c r="A247" s="1024">
        <f>IF(OR(C247="a",C247=""),"",COUNTIF(C$10:$G247,"da")+COUNTIF(C$10:$G247,"bs")+COUNTIF(C$10:$G247,"cph"))</f>
        <v>210</v>
      </c>
      <c r="B247" s="1198" t="s">
        <v>3618</v>
      </c>
      <c r="C247" s="988" t="s">
        <v>1351</v>
      </c>
      <c r="D247" s="1017" t="s">
        <v>944</v>
      </c>
      <c r="E247" s="1016" t="s">
        <v>16</v>
      </c>
      <c r="F247" s="1016" t="s">
        <v>85</v>
      </c>
      <c r="G247" s="993">
        <v>0.78</v>
      </c>
      <c r="H247" s="993">
        <v>0</v>
      </c>
      <c r="I247" s="993">
        <v>0.78</v>
      </c>
      <c r="J247" s="1227" t="s">
        <v>52</v>
      </c>
      <c r="K247" s="1007">
        <v>2025</v>
      </c>
      <c r="L247" s="829" t="s">
        <v>3543</v>
      </c>
      <c r="M247" s="1195" t="s">
        <v>3649</v>
      </c>
      <c r="N247" s="991" t="s">
        <v>3689</v>
      </c>
      <c r="O247" s="991"/>
      <c r="P247" s="1207" t="e">
        <v>#N/A</v>
      </c>
      <c r="Q247" s="1207" t="e">
        <v>#N/A</v>
      </c>
      <c r="R247" s="1207"/>
      <c r="S247" s="1028"/>
      <c r="T247" s="961">
        <v>0</v>
      </c>
    </row>
    <row r="248" spans="1:20" ht="63.75" x14ac:dyDescent="0.2">
      <c r="A248" s="1024">
        <f>IF(OR(C248="a",C248=""),"",COUNTIF(C$10:$G248,"da")+COUNTIF(C$10:$G248,"bs")+COUNTIF(C$10:$G248,"cph"))</f>
        <v>211</v>
      </c>
      <c r="B248" s="1208" t="s">
        <v>2453</v>
      </c>
      <c r="C248" s="988" t="s">
        <v>1450</v>
      </c>
      <c r="D248" s="1018" t="s">
        <v>945</v>
      </c>
      <c r="E248" s="1209" t="s">
        <v>35</v>
      </c>
      <c r="F248" s="1016" t="s">
        <v>85</v>
      </c>
      <c r="G248" s="992">
        <v>0.13</v>
      </c>
      <c r="H248" s="993">
        <v>0</v>
      </c>
      <c r="I248" s="993">
        <v>0.13</v>
      </c>
      <c r="J248" s="1227" t="s">
        <v>99</v>
      </c>
      <c r="K248" s="1007">
        <v>2020</v>
      </c>
      <c r="L248" s="829" t="s">
        <v>2657</v>
      </c>
      <c r="M248" s="1195" t="s">
        <v>2593</v>
      </c>
      <c r="N248" s="991" t="s">
        <v>3689</v>
      </c>
      <c r="O248" s="991"/>
      <c r="P248" s="1207" t="s">
        <v>3862</v>
      </c>
      <c r="Q248" s="1207" t="s">
        <v>3752</v>
      </c>
      <c r="R248" s="1207"/>
      <c r="S248" s="1028"/>
      <c r="T248" s="962"/>
    </row>
    <row r="249" spans="1:20" ht="127.5" x14ac:dyDescent="0.2">
      <c r="A249" s="1024"/>
      <c r="B249" s="1208" t="s">
        <v>2454</v>
      </c>
      <c r="C249" s="988" t="s">
        <v>1450</v>
      </c>
      <c r="D249" s="1018" t="s">
        <v>2455</v>
      </c>
      <c r="E249" s="1209" t="s">
        <v>35</v>
      </c>
      <c r="F249" s="1016" t="s">
        <v>85</v>
      </c>
      <c r="G249" s="992">
        <v>0.13</v>
      </c>
      <c r="H249" s="993">
        <v>0</v>
      </c>
      <c r="I249" s="993">
        <v>0.13</v>
      </c>
      <c r="J249" s="1227" t="s">
        <v>107</v>
      </c>
      <c r="K249" s="1007">
        <v>2024</v>
      </c>
      <c r="L249" s="829" t="s">
        <v>2657</v>
      </c>
      <c r="M249" s="1195" t="s">
        <v>2594</v>
      </c>
      <c r="N249" s="991" t="s">
        <v>3689</v>
      </c>
      <c r="O249" s="991"/>
      <c r="P249" s="1207" t="s">
        <v>3739</v>
      </c>
      <c r="Q249" s="1207" t="s">
        <v>3744</v>
      </c>
      <c r="R249" s="1207"/>
      <c r="S249" s="1028"/>
      <c r="T249" s="961"/>
    </row>
    <row r="250" spans="1:20" ht="127.5" x14ac:dyDescent="0.2">
      <c r="A250" s="1024"/>
      <c r="B250" s="1198" t="s">
        <v>2456</v>
      </c>
      <c r="C250" s="988" t="s">
        <v>1450</v>
      </c>
      <c r="D250" s="1018" t="s">
        <v>2457</v>
      </c>
      <c r="E250" s="1209" t="s">
        <v>35</v>
      </c>
      <c r="F250" s="1016" t="s">
        <v>85</v>
      </c>
      <c r="G250" s="992">
        <v>0.31</v>
      </c>
      <c r="H250" s="993">
        <v>0.31</v>
      </c>
      <c r="I250" s="994">
        <v>0</v>
      </c>
      <c r="J250" s="1227" t="s">
        <v>85</v>
      </c>
      <c r="K250" s="1007">
        <v>2024</v>
      </c>
      <c r="L250" s="829" t="s">
        <v>2657</v>
      </c>
      <c r="M250" s="1195" t="s">
        <v>2594</v>
      </c>
      <c r="N250" s="991" t="s">
        <v>3689</v>
      </c>
      <c r="O250" s="991"/>
      <c r="P250" s="1207" t="s">
        <v>3861</v>
      </c>
      <c r="Q250" s="1207" t="s">
        <v>3744</v>
      </c>
      <c r="R250" s="1207"/>
      <c r="S250" s="1028"/>
      <c r="T250" s="961"/>
    </row>
    <row r="251" spans="1:20" ht="76.5" x14ac:dyDescent="0.2">
      <c r="A251" s="1024">
        <f>IF(OR(C251="a",C251=""),"",COUNTIF(C$10:$G251,"da")+COUNTIF(C$10:$G251,"bs")+COUNTIF(C$10:$G251,"cph"))</f>
        <v>214</v>
      </c>
      <c r="B251" s="1208" t="s">
        <v>1540</v>
      </c>
      <c r="C251" s="1194" t="s">
        <v>1450</v>
      </c>
      <c r="D251" s="1198" t="s">
        <v>1445</v>
      </c>
      <c r="E251" s="1209" t="s">
        <v>19</v>
      </c>
      <c r="F251" s="1020" t="s">
        <v>146</v>
      </c>
      <c r="G251" s="993">
        <v>0.01</v>
      </c>
      <c r="H251" s="993">
        <v>0</v>
      </c>
      <c r="I251" s="993">
        <v>0.01</v>
      </c>
      <c r="J251" s="1227" t="s">
        <v>146</v>
      </c>
      <c r="K251" s="1007">
        <v>2022</v>
      </c>
      <c r="L251" s="829" t="s">
        <v>2657</v>
      </c>
      <c r="M251" s="1014" t="s">
        <v>2595</v>
      </c>
      <c r="N251" s="991" t="s">
        <v>3689</v>
      </c>
      <c r="O251" s="991"/>
      <c r="P251" s="1207" t="s">
        <v>1806</v>
      </c>
      <c r="Q251" s="1207" t="s">
        <v>3863</v>
      </c>
      <c r="R251" s="1207"/>
      <c r="S251" s="1028"/>
      <c r="T251" s="961">
        <v>144</v>
      </c>
    </row>
    <row r="252" spans="1:20" ht="76.5" x14ac:dyDescent="0.2">
      <c r="A252" s="1024">
        <f>IF(OR(C252="a",C252=""),"",COUNTIF(C$10:$G252,"da")+COUNTIF(C$10:$G252,"bs")+COUNTIF(C$10:$G252,"cph"))</f>
        <v>215</v>
      </c>
      <c r="B252" s="1208" t="s">
        <v>1541</v>
      </c>
      <c r="C252" s="1194" t="s">
        <v>1450</v>
      </c>
      <c r="D252" s="1198" t="s">
        <v>1446</v>
      </c>
      <c r="E252" s="1209" t="s">
        <v>35</v>
      </c>
      <c r="F252" s="1020" t="s">
        <v>146</v>
      </c>
      <c r="G252" s="993">
        <v>0.02</v>
      </c>
      <c r="H252" s="993"/>
      <c r="I252" s="993">
        <v>0.02</v>
      </c>
      <c r="J252" s="1227" t="s">
        <v>146</v>
      </c>
      <c r="K252" s="1007">
        <v>2022</v>
      </c>
      <c r="L252" s="829" t="s">
        <v>2657</v>
      </c>
      <c r="M252" s="1014" t="s">
        <v>2595</v>
      </c>
      <c r="N252" s="991" t="s">
        <v>3689</v>
      </c>
      <c r="O252" s="991"/>
      <c r="P252" s="1207" t="s">
        <v>1806</v>
      </c>
      <c r="Q252" s="1207" t="s">
        <v>3752</v>
      </c>
      <c r="R252" s="1207"/>
      <c r="S252" s="1028"/>
      <c r="T252" s="961"/>
    </row>
    <row r="253" spans="1:20" ht="51" x14ac:dyDescent="0.2">
      <c r="A253" s="1024">
        <f>IF(OR(C253="a",C253=""),"",COUNTIF(C$10:$G253,"da")+COUNTIF(C$10:$G253,"bs")+COUNTIF(C$10:$G253,"cph"))</f>
        <v>216</v>
      </c>
      <c r="B253" s="1208" t="s">
        <v>1542</v>
      </c>
      <c r="C253" s="1194" t="s">
        <v>1450</v>
      </c>
      <c r="D253" s="1198" t="s">
        <v>1447</v>
      </c>
      <c r="E253" s="1016" t="s">
        <v>33</v>
      </c>
      <c r="F253" s="1020" t="s">
        <v>146</v>
      </c>
      <c r="G253" s="993">
        <v>0.01</v>
      </c>
      <c r="H253" s="993"/>
      <c r="I253" s="993">
        <v>0.01</v>
      </c>
      <c r="J253" s="1227" t="s">
        <v>146</v>
      </c>
      <c r="K253" s="1007">
        <v>2022</v>
      </c>
      <c r="L253" s="829" t="s">
        <v>2657</v>
      </c>
      <c r="M253" s="1014" t="s">
        <v>2596</v>
      </c>
      <c r="N253" s="991" t="s">
        <v>3686</v>
      </c>
      <c r="O253" s="991"/>
      <c r="P253" s="1207" t="s">
        <v>3864</v>
      </c>
      <c r="Q253" s="1207" t="s">
        <v>3732</v>
      </c>
      <c r="R253" s="1207"/>
      <c r="S253" s="1028"/>
      <c r="T253" s="961">
        <v>144</v>
      </c>
    </row>
    <row r="254" spans="1:20" x14ac:dyDescent="0.2">
      <c r="A254" s="1024"/>
      <c r="B254" s="1198"/>
      <c r="C254" s="988" t="s">
        <v>1383</v>
      </c>
      <c r="D254" s="987" t="s">
        <v>3535</v>
      </c>
      <c r="E254" s="1016"/>
      <c r="F254" s="989"/>
      <c r="G254" s="993"/>
      <c r="H254" s="993"/>
      <c r="I254" s="993"/>
      <c r="J254" s="1227"/>
      <c r="K254" s="1007"/>
      <c r="L254" s="829"/>
      <c r="M254" s="1017"/>
      <c r="N254" s="991"/>
      <c r="O254" s="991"/>
      <c r="P254" s="1207"/>
      <c r="Q254" s="1207"/>
      <c r="R254" s="1207"/>
      <c r="S254" s="1028"/>
      <c r="T254" s="961"/>
    </row>
    <row r="255" spans="1:20" ht="25.5" x14ac:dyDescent="0.2">
      <c r="A255" s="1024"/>
      <c r="B255" s="1198"/>
      <c r="C255" s="988" t="s">
        <v>1383</v>
      </c>
      <c r="D255" s="987" t="s">
        <v>3536</v>
      </c>
      <c r="E255" s="1016"/>
      <c r="F255" s="989"/>
      <c r="G255" s="993"/>
      <c r="H255" s="993"/>
      <c r="I255" s="993"/>
      <c r="J255" s="1227"/>
      <c r="K255" s="1007"/>
      <c r="L255" s="829"/>
      <c r="M255" s="1017"/>
      <c r="N255" s="991"/>
      <c r="O255" s="991"/>
      <c r="P255" s="1207"/>
      <c r="Q255" s="1207"/>
      <c r="R255" s="1207"/>
      <c r="S255" s="1028"/>
      <c r="T255" s="961">
        <v>0</v>
      </c>
    </row>
    <row r="256" spans="1:20" ht="51" x14ac:dyDescent="0.2">
      <c r="A256" s="1024">
        <f>IF(OR(C256="a",C256=""),"",COUNTIF(C$10:$G256,"da")+COUNTIF(C$10:$G256,"bs")+COUNTIF(C$10:$G256,"cph"))</f>
        <v>217</v>
      </c>
      <c r="B256" s="1198" t="s">
        <v>2473</v>
      </c>
      <c r="C256" s="988" t="s">
        <v>1450</v>
      </c>
      <c r="D256" s="1017" t="s">
        <v>198</v>
      </c>
      <c r="E256" s="1209" t="s">
        <v>28</v>
      </c>
      <c r="F256" s="989" t="s">
        <v>103</v>
      </c>
      <c r="G256" s="993">
        <v>0.47</v>
      </c>
      <c r="H256" s="993">
        <v>0.47</v>
      </c>
      <c r="I256" s="993">
        <v>0</v>
      </c>
      <c r="J256" s="1227" t="s">
        <v>764</v>
      </c>
      <c r="K256" s="1007">
        <v>2015</v>
      </c>
      <c r="L256" s="829" t="s">
        <v>2657</v>
      </c>
      <c r="M256" s="1017" t="s">
        <v>2609</v>
      </c>
      <c r="N256" s="991">
        <v>0</v>
      </c>
      <c r="O256" s="991"/>
      <c r="P256" s="1207" t="s">
        <v>3722</v>
      </c>
      <c r="Q256" s="1207" t="s">
        <v>3750</v>
      </c>
      <c r="R256" s="1207"/>
      <c r="S256" s="1028"/>
      <c r="T256" s="962"/>
    </row>
    <row r="257" spans="1:73" ht="114.75" x14ac:dyDescent="0.2">
      <c r="A257" s="1024">
        <f>IF(OR(C257="a",C257=""),"",COUNTIF(C$10:$G257,"da")+COUNTIF(C$10:$G257,"bs")+COUNTIF(C$10:$G257,"cph"))</f>
        <v>218</v>
      </c>
      <c r="B257" s="1215" t="s">
        <v>3619</v>
      </c>
      <c r="C257" s="988" t="s">
        <v>1351</v>
      </c>
      <c r="D257" s="1021" t="s">
        <v>3620</v>
      </c>
      <c r="E257" s="1016" t="s">
        <v>26</v>
      </c>
      <c r="F257" s="989" t="s">
        <v>103</v>
      </c>
      <c r="G257" s="992">
        <v>3</v>
      </c>
      <c r="H257" s="992"/>
      <c r="I257" s="993"/>
      <c r="J257" s="1227"/>
      <c r="K257" s="1007">
        <v>2025</v>
      </c>
      <c r="L257" s="829" t="s">
        <v>3543</v>
      </c>
      <c r="M257" s="1017" t="s">
        <v>3650</v>
      </c>
      <c r="N257" s="991" t="s">
        <v>3707</v>
      </c>
      <c r="O257" s="991"/>
      <c r="P257" s="1207" t="e">
        <v>#N/A</v>
      </c>
      <c r="Q257" s="1207" t="e">
        <v>#N/A</v>
      </c>
      <c r="R257" s="1207"/>
      <c r="S257" s="1028"/>
      <c r="T257" s="961"/>
    </row>
    <row r="258" spans="1:73" ht="51" x14ac:dyDescent="0.2">
      <c r="A258" s="1024">
        <f>IF(OR(C258="a",C258=""),"",COUNTIF(C$10:$G258,"da")+COUNTIF(C$10:$G258,"bs")+COUNTIF(C$10:$G258,"cph"))</f>
        <v>219</v>
      </c>
      <c r="B258" s="1198" t="s">
        <v>3621</v>
      </c>
      <c r="C258" s="988" t="s">
        <v>1351</v>
      </c>
      <c r="D258" s="1021" t="s">
        <v>3622</v>
      </c>
      <c r="E258" s="1016" t="s">
        <v>26</v>
      </c>
      <c r="F258" s="989" t="s">
        <v>103</v>
      </c>
      <c r="G258" s="992">
        <v>0.03</v>
      </c>
      <c r="H258" s="992"/>
      <c r="I258" s="993"/>
      <c r="J258" s="1227"/>
      <c r="K258" s="1007">
        <v>2025</v>
      </c>
      <c r="L258" s="829" t="s">
        <v>3543</v>
      </c>
      <c r="M258" s="1017" t="s">
        <v>3651</v>
      </c>
      <c r="N258" s="991" t="s">
        <v>3708</v>
      </c>
      <c r="O258" s="991"/>
      <c r="P258" s="1207" t="e">
        <v>#N/A</v>
      </c>
      <c r="Q258" s="1207" t="e">
        <v>#N/A</v>
      </c>
      <c r="R258" s="1207"/>
      <c r="S258" s="1028"/>
      <c r="T258" s="962"/>
    </row>
    <row r="259" spans="1:73" x14ac:dyDescent="0.2">
      <c r="A259" s="1024"/>
      <c r="B259" s="1198"/>
      <c r="C259" s="988" t="s">
        <v>1383</v>
      </c>
      <c r="D259" s="987" t="s">
        <v>3537</v>
      </c>
      <c r="E259" s="1016"/>
      <c r="F259" s="989"/>
      <c r="G259" s="993"/>
      <c r="H259" s="993"/>
      <c r="I259" s="993"/>
      <c r="J259" s="1227"/>
      <c r="K259" s="1007"/>
      <c r="L259" s="829"/>
      <c r="M259" s="1017"/>
      <c r="N259" s="991"/>
      <c r="O259" s="991"/>
      <c r="P259" s="1207"/>
      <c r="Q259" s="1207"/>
      <c r="R259" s="1207"/>
      <c r="S259" s="1028"/>
      <c r="T259" s="962">
        <v>0</v>
      </c>
    </row>
    <row r="260" spans="1:73" ht="76.5" x14ac:dyDescent="0.2">
      <c r="A260" s="1024">
        <f>IF(OR(C260="a",C260=""),"",COUNTIF(C$10:$G260,"da")+COUNTIF(C$10:$G260,"bs")+COUNTIF(C$10:$G260,"cph"))</f>
        <v>220</v>
      </c>
      <c r="B260" s="1198" t="s">
        <v>1411</v>
      </c>
      <c r="C260" s="1194" t="s">
        <v>1450</v>
      </c>
      <c r="D260" s="990" t="s">
        <v>200</v>
      </c>
      <c r="E260" s="991" t="s">
        <v>6</v>
      </c>
      <c r="F260" s="989" t="s">
        <v>105</v>
      </c>
      <c r="G260" s="993">
        <v>0.2</v>
      </c>
      <c r="H260" s="993">
        <v>0</v>
      </c>
      <c r="I260" s="993">
        <v>0.2</v>
      </c>
      <c r="J260" s="1227" t="s">
        <v>49</v>
      </c>
      <c r="K260" s="1007">
        <v>2015</v>
      </c>
      <c r="L260" s="829" t="s">
        <v>2657</v>
      </c>
      <c r="M260" s="1017" t="s">
        <v>3556</v>
      </c>
      <c r="N260" s="991" t="s">
        <v>3662</v>
      </c>
      <c r="O260" s="991"/>
      <c r="P260" s="1207" t="s">
        <v>3731</v>
      </c>
      <c r="Q260" s="1207" t="s">
        <v>3721</v>
      </c>
      <c r="R260" s="1207"/>
      <c r="S260" s="1028"/>
      <c r="T260" s="961"/>
    </row>
    <row r="261" spans="1:73" x14ac:dyDescent="0.2">
      <c r="A261" s="1024"/>
      <c r="B261" s="1198"/>
      <c r="C261" s="988" t="s">
        <v>1383</v>
      </c>
      <c r="D261" s="987" t="s">
        <v>3538</v>
      </c>
      <c r="E261" s="1016"/>
      <c r="F261" s="1020"/>
      <c r="G261" s="993"/>
      <c r="H261" s="993"/>
      <c r="I261" s="993"/>
      <c r="J261" s="1227"/>
      <c r="K261" s="1007"/>
      <c r="L261" s="829"/>
      <c r="M261" s="1017"/>
      <c r="N261" s="991"/>
      <c r="O261" s="991"/>
      <c r="P261" s="1207"/>
      <c r="Q261" s="1207"/>
      <c r="R261" s="1207"/>
      <c r="S261" s="1028"/>
      <c r="T261" s="961">
        <v>144</v>
      </c>
    </row>
    <row r="262" spans="1:73" ht="25.5" x14ac:dyDescent="0.2">
      <c r="A262" s="1024">
        <f>IF(OR(C262="a",C262=""),"",COUNTIF(C$10:$G262,"da")+COUNTIF(C$10:$G262,"bs")+COUNTIF(C$10:$G262,"cph"))</f>
        <v>221</v>
      </c>
      <c r="B262" s="1208" t="s">
        <v>1531</v>
      </c>
      <c r="C262" s="1194" t="s">
        <v>1450</v>
      </c>
      <c r="D262" s="1018" t="s">
        <v>363</v>
      </c>
      <c r="E262" s="1019" t="s">
        <v>23</v>
      </c>
      <c r="F262" s="1020" t="s">
        <v>109</v>
      </c>
      <c r="G262" s="993">
        <v>0.75</v>
      </c>
      <c r="H262" s="993">
        <v>0.66</v>
      </c>
      <c r="I262" s="993">
        <v>8.9999999999999969E-2</v>
      </c>
      <c r="J262" s="1227" t="s">
        <v>146</v>
      </c>
      <c r="K262" s="1007">
        <v>2021</v>
      </c>
      <c r="L262" s="829" t="s">
        <v>2657</v>
      </c>
      <c r="M262" s="1017" t="s">
        <v>2610</v>
      </c>
      <c r="N262" s="991">
        <v>0</v>
      </c>
      <c r="O262" s="991"/>
      <c r="P262" s="1207" t="s">
        <v>3717</v>
      </c>
      <c r="Q262" s="1207">
        <v>0</v>
      </c>
      <c r="R262" s="1207"/>
      <c r="S262" s="1028"/>
      <c r="T262" s="961"/>
    </row>
    <row r="263" spans="1:73" x14ac:dyDescent="0.2">
      <c r="A263" s="1024"/>
      <c r="B263" s="1198"/>
      <c r="C263" s="1001" t="s">
        <v>1383</v>
      </c>
      <c r="D263" s="1005" t="s">
        <v>3539</v>
      </c>
      <c r="E263" s="1016"/>
      <c r="F263" s="989"/>
      <c r="G263" s="992"/>
      <c r="H263" s="992"/>
      <c r="I263" s="993"/>
      <c r="J263" s="1227"/>
      <c r="K263" s="1009"/>
      <c r="L263" s="829"/>
      <c r="M263" s="1017"/>
      <c r="N263" s="991"/>
      <c r="O263" s="991"/>
      <c r="P263" s="1207"/>
      <c r="Q263" s="1207"/>
      <c r="R263" s="1207"/>
      <c r="S263" s="1028"/>
      <c r="T263" s="961">
        <v>179</v>
      </c>
    </row>
    <row r="264" spans="1:73" s="830" customFormat="1" ht="51" x14ac:dyDescent="0.2">
      <c r="A264" s="1024">
        <f>IF(OR(C264="a",C264=""),"",COUNTIF(C$10:$G264,"da")+COUNTIF(C$10:$G264,"bs")+COUNTIF(C$10:$G264,"cph"))</f>
        <v>222</v>
      </c>
      <c r="B264" s="1198" t="s">
        <v>2483</v>
      </c>
      <c r="C264" s="988" t="s">
        <v>1450</v>
      </c>
      <c r="D264" s="1021" t="s">
        <v>2484</v>
      </c>
      <c r="E264" s="1016" t="s">
        <v>23</v>
      </c>
      <c r="F264" s="989" t="s">
        <v>111</v>
      </c>
      <c r="G264" s="992">
        <v>0.03</v>
      </c>
      <c r="H264" s="992">
        <v>0</v>
      </c>
      <c r="I264" s="991">
        <v>0.03</v>
      </c>
      <c r="J264" s="1314" t="s">
        <v>52</v>
      </c>
      <c r="K264" s="1009">
        <v>2024</v>
      </c>
      <c r="L264" s="829" t="s">
        <v>2657</v>
      </c>
      <c r="M264" s="1017" t="s">
        <v>2621</v>
      </c>
      <c r="N264" s="991" t="s">
        <v>3709</v>
      </c>
      <c r="O264" s="991"/>
      <c r="P264" s="1207" t="s">
        <v>3717</v>
      </c>
      <c r="Q264" s="1207">
        <v>0</v>
      </c>
      <c r="R264" s="1207"/>
      <c r="S264" s="1028"/>
      <c r="T264" s="961">
        <v>11</v>
      </c>
      <c r="U264" s="746"/>
      <c r="V264" s="746"/>
      <c r="W264" s="746"/>
      <c r="X264" s="746"/>
      <c r="Y264" s="746"/>
      <c r="Z264" s="746"/>
      <c r="AA264" s="746"/>
      <c r="AB264" s="746"/>
      <c r="AC264" s="746"/>
      <c r="AD264" s="746"/>
      <c r="AE264" s="746"/>
      <c r="AF264" s="746"/>
      <c r="AG264" s="746"/>
      <c r="AH264" s="746"/>
      <c r="AI264" s="746"/>
      <c r="AJ264" s="746"/>
      <c r="AK264" s="746"/>
      <c r="AL264" s="746"/>
      <c r="AM264" s="746"/>
      <c r="AN264" s="746"/>
      <c r="AO264" s="746"/>
      <c r="AP264" s="746"/>
      <c r="AQ264" s="746"/>
      <c r="AR264" s="746"/>
      <c r="AS264" s="746"/>
      <c r="AT264" s="746"/>
      <c r="AU264" s="746"/>
      <c r="AV264" s="746"/>
      <c r="AW264" s="746"/>
      <c r="AX264" s="746"/>
      <c r="AY264" s="746"/>
      <c r="AZ264" s="746"/>
      <c r="BA264" s="746"/>
      <c r="BB264" s="746"/>
      <c r="BC264" s="746"/>
      <c r="BD264" s="746"/>
      <c r="BE264" s="746"/>
      <c r="BF264" s="746"/>
      <c r="BG264" s="746"/>
      <c r="BH264" s="746"/>
      <c r="BI264" s="746"/>
      <c r="BJ264" s="746"/>
      <c r="BK264" s="746"/>
      <c r="BL264" s="746"/>
      <c r="BM264" s="746"/>
      <c r="BN264" s="746"/>
      <c r="BO264" s="746"/>
      <c r="BP264" s="746"/>
      <c r="BQ264" s="746"/>
      <c r="BR264" s="746"/>
      <c r="BS264" s="746"/>
      <c r="BT264" s="746"/>
      <c r="BU264" s="746"/>
    </row>
    <row r="265" spans="1:73" s="830" customFormat="1" x14ac:dyDescent="0.2">
      <c r="A265" s="1024"/>
      <c r="B265" s="1198"/>
      <c r="C265" s="1194" t="s">
        <v>1383</v>
      </c>
      <c r="D265" s="1006" t="s">
        <v>3540</v>
      </c>
      <c r="E265" s="1016"/>
      <c r="F265" s="989"/>
      <c r="G265" s="989"/>
      <c r="H265" s="993"/>
      <c r="I265" s="993"/>
      <c r="J265" s="1227"/>
      <c r="K265" s="1007"/>
      <c r="L265" s="829"/>
      <c r="M265" s="1014"/>
      <c r="N265" s="991"/>
      <c r="O265" s="991"/>
      <c r="P265" s="1207"/>
      <c r="Q265" s="1207"/>
      <c r="R265" s="1207"/>
      <c r="S265" s="1028"/>
      <c r="T265" s="961"/>
      <c r="U265" s="746"/>
      <c r="V265" s="746"/>
      <c r="W265" s="746"/>
      <c r="X265" s="746"/>
      <c r="Y265" s="746"/>
      <c r="Z265" s="746"/>
      <c r="AA265" s="746"/>
      <c r="AB265" s="746"/>
      <c r="AC265" s="746"/>
      <c r="AD265" s="746"/>
      <c r="AE265" s="746"/>
      <c r="AF265" s="746"/>
      <c r="AG265" s="746"/>
      <c r="AH265" s="746"/>
      <c r="AI265" s="746"/>
      <c r="AJ265" s="746"/>
      <c r="AK265" s="746"/>
      <c r="AL265" s="746"/>
      <c r="AM265" s="746"/>
      <c r="AN265" s="746"/>
      <c r="AO265" s="746"/>
      <c r="AP265" s="746"/>
      <c r="AQ265" s="746"/>
      <c r="AR265" s="746"/>
      <c r="AS265" s="746"/>
      <c r="AT265" s="746"/>
      <c r="AU265" s="746"/>
      <c r="AV265" s="746"/>
      <c r="AW265" s="746"/>
      <c r="AX265" s="746"/>
      <c r="AY265" s="746"/>
      <c r="AZ265" s="746"/>
      <c r="BA265" s="746"/>
      <c r="BB265" s="746"/>
      <c r="BC265" s="746"/>
      <c r="BD265" s="746"/>
      <c r="BE265" s="746"/>
      <c r="BF265" s="746"/>
      <c r="BG265" s="746"/>
      <c r="BH265" s="746"/>
      <c r="BI265" s="746"/>
      <c r="BJ265" s="746"/>
      <c r="BK265" s="746"/>
      <c r="BL265" s="746"/>
      <c r="BM265" s="746"/>
      <c r="BN265" s="746"/>
      <c r="BO265" s="746"/>
      <c r="BP265" s="746"/>
      <c r="BQ265" s="746"/>
      <c r="BR265" s="746"/>
      <c r="BS265" s="746"/>
      <c r="BT265" s="746"/>
      <c r="BU265" s="746"/>
    </row>
    <row r="266" spans="1:73" s="830" customFormat="1" ht="153" x14ac:dyDescent="0.2">
      <c r="A266" s="1024">
        <f>IF(OR(C266="a",C266=""),"",COUNTIF(C$10:$G266,"da")+COUNTIF(C$10:$G266,"bs")+COUNTIF(C$10:$G266,"cph"))</f>
        <v>223</v>
      </c>
      <c r="B266" s="1198" t="s">
        <v>1549</v>
      </c>
      <c r="C266" s="1194" t="s">
        <v>1450</v>
      </c>
      <c r="D266" s="1198" t="s">
        <v>1440</v>
      </c>
      <c r="E266" s="1016" t="s">
        <v>31</v>
      </c>
      <c r="F266" s="1020" t="s">
        <v>129</v>
      </c>
      <c r="G266" s="993">
        <v>0.49</v>
      </c>
      <c r="H266" s="993"/>
      <c r="I266" s="993">
        <v>0.49</v>
      </c>
      <c r="J266" s="1227" t="s">
        <v>109</v>
      </c>
      <c r="K266" s="1007">
        <v>2022</v>
      </c>
      <c r="L266" s="829" t="s">
        <v>2657</v>
      </c>
      <c r="M266" s="1012" t="s">
        <v>2618</v>
      </c>
      <c r="N266" s="991" t="s">
        <v>3671</v>
      </c>
      <c r="O266" s="991"/>
      <c r="P266" s="1207" t="s">
        <v>3865</v>
      </c>
      <c r="Q266" s="1207" t="s">
        <v>3760</v>
      </c>
      <c r="R266" s="1207"/>
      <c r="S266" s="1028"/>
      <c r="T266" s="961">
        <v>0</v>
      </c>
      <c r="U266" s="746"/>
      <c r="V266" s="746"/>
      <c r="W266" s="746"/>
      <c r="X266" s="746"/>
      <c r="Y266" s="746"/>
      <c r="Z266" s="746"/>
      <c r="AA266" s="746"/>
      <c r="AB266" s="746"/>
      <c r="AC266" s="746"/>
      <c r="AD266" s="746"/>
      <c r="AE266" s="746"/>
      <c r="AF266" s="746"/>
      <c r="AG266" s="746"/>
      <c r="AH266" s="746"/>
      <c r="AI266" s="746"/>
      <c r="AJ266" s="746"/>
      <c r="AK266" s="746"/>
      <c r="AL266" s="746"/>
      <c r="AM266" s="746"/>
      <c r="AN266" s="746"/>
      <c r="AO266" s="746"/>
      <c r="AP266" s="746"/>
      <c r="AQ266" s="746"/>
      <c r="AR266" s="746"/>
      <c r="AS266" s="746"/>
      <c r="AT266" s="746"/>
      <c r="AU266" s="746"/>
      <c r="AV266" s="746"/>
      <c r="AW266" s="746"/>
      <c r="AX266" s="746"/>
      <c r="AY266" s="746"/>
      <c r="AZ266" s="746"/>
      <c r="BA266" s="746"/>
      <c r="BB266" s="746"/>
      <c r="BC266" s="746"/>
      <c r="BD266" s="746"/>
      <c r="BE266" s="746"/>
      <c r="BF266" s="746"/>
      <c r="BG266" s="746"/>
      <c r="BH266" s="746"/>
      <c r="BI266" s="746"/>
      <c r="BJ266" s="746"/>
      <c r="BK266" s="746"/>
      <c r="BL266" s="746"/>
      <c r="BM266" s="746"/>
      <c r="BN266" s="746"/>
      <c r="BO266" s="746"/>
      <c r="BP266" s="746"/>
      <c r="BQ266" s="746"/>
      <c r="BR266" s="746"/>
      <c r="BS266" s="746"/>
      <c r="BT266" s="746"/>
      <c r="BU266" s="746"/>
    </row>
    <row r="267" spans="1:73" s="830" customFormat="1" x14ac:dyDescent="0.2">
      <c r="A267" s="1024"/>
      <c r="B267" s="1198"/>
      <c r="C267" s="1194" t="s">
        <v>1383</v>
      </c>
      <c r="D267" s="1197" t="s">
        <v>3623</v>
      </c>
      <c r="E267" s="1016"/>
      <c r="F267" s="1020"/>
      <c r="G267" s="1199"/>
      <c r="H267" s="993"/>
      <c r="I267" s="993"/>
      <c r="J267" s="1227"/>
      <c r="K267" s="1007"/>
      <c r="L267" s="829"/>
      <c r="M267" s="1017"/>
      <c r="N267" s="991"/>
      <c r="O267" s="991"/>
      <c r="P267" s="1207"/>
      <c r="Q267" s="1207"/>
      <c r="R267" s="1207"/>
      <c r="S267" s="1028"/>
      <c r="T267" s="961"/>
      <c r="U267" s="746"/>
      <c r="V267" s="746"/>
      <c r="W267" s="746"/>
      <c r="X267" s="746"/>
      <c r="Y267" s="746"/>
      <c r="Z267" s="746"/>
      <c r="AA267" s="746"/>
      <c r="AB267" s="746"/>
      <c r="AC267" s="746"/>
      <c r="AD267" s="746"/>
      <c r="AE267" s="746"/>
      <c r="AF267" s="746"/>
      <c r="AG267" s="746"/>
      <c r="AH267" s="746"/>
      <c r="AI267" s="746"/>
      <c r="AJ267" s="746"/>
      <c r="AK267" s="746"/>
      <c r="AL267" s="746"/>
      <c r="AM267" s="746"/>
      <c r="AN267" s="746"/>
      <c r="AO267" s="746"/>
      <c r="AP267" s="746"/>
      <c r="AQ267" s="746"/>
      <c r="AR267" s="746"/>
      <c r="AS267" s="746"/>
      <c r="AT267" s="746"/>
      <c r="AU267" s="746"/>
      <c r="AV267" s="746"/>
      <c r="AW267" s="746"/>
      <c r="AX267" s="746"/>
      <c r="AY267" s="746"/>
      <c r="AZ267" s="746"/>
      <c r="BA267" s="746"/>
      <c r="BB267" s="746"/>
      <c r="BC267" s="746"/>
      <c r="BD267" s="746"/>
      <c r="BE267" s="746"/>
      <c r="BF267" s="746"/>
      <c r="BG267" s="746"/>
      <c r="BH267" s="746"/>
      <c r="BI267" s="746"/>
      <c r="BJ267" s="746"/>
      <c r="BK267" s="746"/>
      <c r="BL267" s="746"/>
      <c r="BM267" s="746"/>
      <c r="BN267" s="746"/>
      <c r="BO267" s="746"/>
      <c r="BP267" s="746"/>
      <c r="BQ267" s="746"/>
      <c r="BR267" s="746"/>
      <c r="BS267" s="746"/>
      <c r="BT267" s="746"/>
      <c r="BU267" s="746"/>
    </row>
    <row r="268" spans="1:73" ht="114.75" x14ac:dyDescent="0.2">
      <c r="A268" s="1024">
        <f>IF(OR(C268="a",C268=""),"",COUNTIF(C$10:$G268,"da")+COUNTIF(C$10:$G268,"bs")+COUNTIF(C$10:$G268,"cph"))</f>
        <v>224</v>
      </c>
      <c r="B268" s="1198" t="s">
        <v>2475</v>
      </c>
      <c r="C268" s="988" t="s">
        <v>1450</v>
      </c>
      <c r="D268" s="1017" t="s">
        <v>285</v>
      </c>
      <c r="E268" s="1016" t="s">
        <v>28</v>
      </c>
      <c r="F268" s="989" t="s">
        <v>137</v>
      </c>
      <c r="G268" s="993">
        <v>0.02</v>
      </c>
      <c r="H268" s="993">
        <v>0</v>
      </c>
      <c r="I268" s="993">
        <v>0.02</v>
      </c>
      <c r="J268" s="1227" t="s">
        <v>99</v>
      </c>
      <c r="K268" s="1007">
        <v>2015</v>
      </c>
      <c r="L268" s="829" t="s">
        <v>2657</v>
      </c>
      <c r="M268" s="1017" t="s">
        <v>286</v>
      </c>
      <c r="N268" s="991" t="s">
        <v>3671</v>
      </c>
      <c r="O268" s="991"/>
      <c r="P268" s="1207" t="s">
        <v>3866</v>
      </c>
      <c r="Q268" s="1207" t="s">
        <v>3824</v>
      </c>
      <c r="R268" s="1207"/>
      <c r="S268" s="1028"/>
      <c r="T268" s="961"/>
    </row>
    <row r="269" spans="1:73" ht="51" x14ac:dyDescent="0.2">
      <c r="A269" s="1024">
        <f>IF(OR(C269="a",C269=""),"",COUNTIF(C$10:$G269,"da")+COUNTIF(C$10:$G269,"bs")+COUNTIF(C$10:$G269,"cph"))</f>
        <v>225</v>
      </c>
      <c r="B269" s="1198" t="s">
        <v>2476</v>
      </c>
      <c r="C269" s="988" t="s">
        <v>1450</v>
      </c>
      <c r="D269" s="1195" t="s">
        <v>395</v>
      </c>
      <c r="E269" s="1016" t="s">
        <v>34</v>
      </c>
      <c r="F269" s="989" t="s">
        <v>137</v>
      </c>
      <c r="G269" s="993">
        <v>0.03</v>
      </c>
      <c r="H269" s="993"/>
      <c r="I269" s="993">
        <v>0.03</v>
      </c>
      <c r="J269" s="1227" t="s">
        <v>49</v>
      </c>
      <c r="K269" s="1007">
        <v>2018</v>
      </c>
      <c r="L269" s="829" t="s">
        <v>2657</v>
      </c>
      <c r="M269" s="1017" t="s">
        <v>396</v>
      </c>
      <c r="N269" s="991" t="s">
        <v>3671</v>
      </c>
      <c r="O269" s="991"/>
      <c r="P269" s="1207" t="s">
        <v>3867</v>
      </c>
      <c r="Q269" s="1207" t="s">
        <v>3810</v>
      </c>
      <c r="R269" s="1207"/>
      <c r="S269" s="1028"/>
      <c r="T269" s="961"/>
    </row>
    <row r="270" spans="1:73" ht="51" x14ac:dyDescent="0.2">
      <c r="A270" s="1024">
        <f>IF(OR(C270="a",C270=""),"",COUNTIF(C$10:$G270,"da")+COUNTIF(C$10:$G270,"bs")+COUNTIF(C$10:$G270,"cph"))</f>
        <v>226</v>
      </c>
      <c r="B270" s="1198" t="s">
        <v>2477</v>
      </c>
      <c r="C270" s="988" t="s">
        <v>1450</v>
      </c>
      <c r="D270" s="1018" t="s">
        <v>451</v>
      </c>
      <c r="E270" s="1016" t="s">
        <v>19</v>
      </c>
      <c r="F270" s="989" t="s">
        <v>137</v>
      </c>
      <c r="G270" s="993">
        <v>0.02</v>
      </c>
      <c r="H270" s="993">
        <v>0</v>
      </c>
      <c r="I270" s="993">
        <v>0.02</v>
      </c>
      <c r="J270" s="1227" t="s">
        <v>157</v>
      </c>
      <c r="K270" s="1007">
        <v>2020</v>
      </c>
      <c r="L270" s="829" t="s">
        <v>2657</v>
      </c>
      <c r="M270" s="1017" t="s">
        <v>2612</v>
      </c>
      <c r="N270" s="991" t="s">
        <v>3671</v>
      </c>
      <c r="O270" s="991"/>
      <c r="P270" s="1207" t="s">
        <v>3811</v>
      </c>
      <c r="Q270" s="1207" t="s">
        <v>3754</v>
      </c>
      <c r="R270" s="1207"/>
      <c r="S270" s="1028"/>
      <c r="T270" s="961"/>
    </row>
    <row r="271" spans="1:73" ht="102" x14ac:dyDescent="0.2">
      <c r="A271" s="1024">
        <f>IF(OR(C271="a",C271=""),"",COUNTIF(C$10:$G271,"da")+COUNTIF(C$10:$G271,"bs")+COUNTIF(C$10:$G271,"cph"))</f>
        <v>227</v>
      </c>
      <c r="B271" s="1208" t="s">
        <v>2478</v>
      </c>
      <c r="C271" s="988" t="s">
        <v>1450</v>
      </c>
      <c r="D271" s="1018" t="s">
        <v>443</v>
      </c>
      <c r="E271" s="1019" t="s">
        <v>29</v>
      </c>
      <c r="F271" s="989" t="s">
        <v>137</v>
      </c>
      <c r="G271" s="993">
        <v>0.02</v>
      </c>
      <c r="H271" s="993">
        <v>0</v>
      </c>
      <c r="I271" s="993">
        <v>0.02</v>
      </c>
      <c r="J271" s="1227" t="s">
        <v>49</v>
      </c>
      <c r="K271" s="1007">
        <v>2020</v>
      </c>
      <c r="L271" s="829" t="s">
        <v>2657</v>
      </c>
      <c r="M271" s="1017" t="s">
        <v>2613</v>
      </c>
      <c r="N271" s="991" t="s">
        <v>3671</v>
      </c>
      <c r="O271" s="991"/>
      <c r="P271" s="1207" t="s">
        <v>3868</v>
      </c>
      <c r="Q271" s="1207" t="s">
        <v>3719</v>
      </c>
      <c r="R271" s="1207"/>
      <c r="S271" s="1028"/>
      <c r="T271" s="961"/>
    </row>
    <row r="272" spans="1:73" ht="51" x14ac:dyDescent="0.2">
      <c r="A272" s="1024">
        <f>IF(OR(C272="a",C272=""),"",COUNTIF(C$10:$G272,"da")+COUNTIF(C$10:$G272,"bs")+COUNTIF(C$10:$G272,"cph"))</f>
        <v>228</v>
      </c>
      <c r="B272" s="1208" t="s">
        <v>2479</v>
      </c>
      <c r="C272" s="988" t="s">
        <v>1450</v>
      </c>
      <c r="D272" s="1198" t="s">
        <v>444</v>
      </c>
      <c r="E272" s="1016" t="s">
        <v>9</v>
      </c>
      <c r="F272" s="989" t="s">
        <v>137</v>
      </c>
      <c r="G272" s="993">
        <v>0.04</v>
      </c>
      <c r="H272" s="993">
        <v>0.04</v>
      </c>
      <c r="I272" s="993">
        <v>0</v>
      </c>
      <c r="J272" s="1227" t="s">
        <v>764</v>
      </c>
      <c r="K272" s="1007">
        <v>2018</v>
      </c>
      <c r="L272" s="829" t="s">
        <v>2657</v>
      </c>
      <c r="M272" s="1017" t="s">
        <v>441</v>
      </c>
      <c r="N272" s="991" t="s">
        <v>3671</v>
      </c>
      <c r="O272" s="991"/>
      <c r="P272" s="1207" t="s">
        <v>3869</v>
      </c>
      <c r="Q272" s="1207" t="s">
        <v>3748</v>
      </c>
      <c r="R272" s="1207"/>
      <c r="S272" s="1028"/>
      <c r="T272" s="962"/>
    </row>
    <row r="273" spans="1:73" s="830" customFormat="1" ht="63.75" x14ac:dyDescent="0.2">
      <c r="A273" s="1024">
        <f>IF(OR(C273="a",C273=""),"",COUNTIF(C$10:$G273,"da")+COUNTIF(C$10:$G273,"bs")+COUNTIF(C$10:$G273,"cph"))</f>
        <v>229</v>
      </c>
      <c r="B273" s="1198" t="s">
        <v>1547</v>
      </c>
      <c r="C273" s="1194" t="s">
        <v>1450</v>
      </c>
      <c r="D273" s="1198" t="s">
        <v>941</v>
      </c>
      <c r="E273" s="1016" t="s">
        <v>31</v>
      </c>
      <c r="F273" s="1020" t="s">
        <v>137</v>
      </c>
      <c r="G273" s="1199">
        <v>0.01</v>
      </c>
      <c r="H273" s="993">
        <v>0</v>
      </c>
      <c r="I273" s="993">
        <v>0.01</v>
      </c>
      <c r="J273" s="1227" t="s">
        <v>146</v>
      </c>
      <c r="K273" s="1007">
        <v>2022</v>
      </c>
      <c r="L273" s="829" t="s">
        <v>2657</v>
      </c>
      <c r="M273" s="1011" t="s">
        <v>2614</v>
      </c>
      <c r="N273" s="991" t="s">
        <v>3671</v>
      </c>
      <c r="O273" s="991"/>
      <c r="P273" s="1207" t="s">
        <v>3870</v>
      </c>
      <c r="Q273" s="1207" t="s">
        <v>3760</v>
      </c>
      <c r="R273" s="1207"/>
      <c r="S273" s="1028"/>
      <c r="T273" s="961"/>
      <c r="U273" s="746"/>
      <c r="V273" s="746"/>
      <c r="W273" s="746"/>
      <c r="X273" s="746"/>
      <c r="Y273" s="746"/>
      <c r="Z273" s="746"/>
      <c r="AA273" s="746"/>
      <c r="AB273" s="746"/>
      <c r="AC273" s="746"/>
      <c r="AD273" s="746"/>
      <c r="AE273" s="746"/>
      <c r="AF273" s="746"/>
      <c r="AG273" s="746"/>
      <c r="AH273" s="746"/>
      <c r="AI273" s="746"/>
      <c r="AJ273" s="746"/>
      <c r="AK273" s="746"/>
      <c r="AL273" s="746"/>
      <c r="AM273" s="746"/>
      <c r="AN273" s="746"/>
      <c r="AO273" s="746"/>
      <c r="AP273" s="746"/>
      <c r="AQ273" s="746"/>
      <c r="AR273" s="746"/>
      <c r="AS273" s="746"/>
      <c r="AT273" s="746"/>
      <c r="AU273" s="746"/>
      <c r="AV273" s="746"/>
      <c r="AW273" s="746"/>
      <c r="AX273" s="746"/>
      <c r="AY273" s="746"/>
      <c r="AZ273" s="746"/>
      <c r="BA273" s="746"/>
      <c r="BB273" s="746"/>
      <c r="BC273" s="746"/>
      <c r="BD273" s="746"/>
      <c r="BE273" s="746"/>
      <c r="BF273" s="746"/>
      <c r="BG273" s="746"/>
      <c r="BH273" s="746"/>
      <c r="BI273" s="746"/>
      <c r="BJ273" s="746"/>
      <c r="BK273" s="746"/>
      <c r="BL273" s="746"/>
      <c r="BM273" s="746"/>
      <c r="BN273" s="746"/>
      <c r="BO273" s="746"/>
      <c r="BP273" s="746"/>
      <c r="BQ273" s="746"/>
      <c r="BR273" s="746"/>
      <c r="BS273" s="746"/>
      <c r="BT273" s="746"/>
      <c r="BU273" s="746"/>
    </row>
    <row r="274" spans="1:73" s="830" customFormat="1" ht="51" x14ac:dyDescent="0.2">
      <c r="A274" s="1024">
        <f>IF(OR(C274="a",C274=""),"",COUNTIF(C$10:$G274,"da")+COUNTIF(C$10:$G274,"bs")+COUNTIF(C$10:$G274,"cph"))</f>
        <v>230</v>
      </c>
      <c r="B274" s="1198" t="s">
        <v>1412</v>
      </c>
      <c r="C274" s="1194" t="s">
        <v>1450</v>
      </c>
      <c r="D274" s="1219" t="s">
        <v>1507</v>
      </c>
      <c r="E274" s="1209" t="s">
        <v>19</v>
      </c>
      <c r="F274" s="1020" t="s">
        <v>137</v>
      </c>
      <c r="G274" s="1199">
        <v>0.02</v>
      </c>
      <c r="H274" s="993">
        <v>0</v>
      </c>
      <c r="I274" s="993">
        <v>0.02</v>
      </c>
      <c r="J274" s="1227" t="s">
        <v>146</v>
      </c>
      <c r="K274" s="1007">
        <v>2023</v>
      </c>
      <c r="L274" s="829" t="s">
        <v>2657</v>
      </c>
      <c r="M274" s="1015" t="s">
        <v>2615</v>
      </c>
      <c r="N274" s="991" t="s">
        <v>3671</v>
      </c>
      <c r="O274" s="991"/>
      <c r="P274" s="1207" t="s">
        <v>3811</v>
      </c>
      <c r="Q274" s="1207" t="s">
        <v>3863</v>
      </c>
      <c r="R274" s="1207"/>
      <c r="S274" s="1028"/>
      <c r="T274" s="961"/>
      <c r="U274" s="746"/>
      <c r="V274" s="746"/>
      <c r="W274" s="746"/>
      <c r="X274" s="746"/>
      <c r="Y274" s="746"/>
      <c r="Z274" s="746"/>
      <c r="AA274" s="746"/>
      <c r="AB274" s="746"/>
      <c r="AC274" s="746"/>
      <c r="AD274" s="746"/>
      <c r="AE274" s="746"/>
      <c r="AF274" s="746"/>
      <c r="AG274" s="746"/>
      <c r="AH274" s="746"/>
      <c r="AI274" s="746"/>
      <c r="AJ274" s="746"/>
      <c r="AK274" s="746"/>
      <c r="AL274" s="746"/>
      <c r="AM274" s="746"/>
      <c r="AN274" s="746"/>
      <c r="AO274" s="746"/>
      <c r="AP274" s="746"/>
      <c r="AQ274" s="746"/>
      <c r="AR274" s="746"/>
      <c r="AS274" s="746"/>
      <c r="AT274" s="746"/>
      <c r="AU274" s="746"/>
      <c r="AV274" s="746"/>
      <c r="AW274" s="746"/>
      <c r="AX274" s="746"/>
      <c r="AY274" s="746"/>
      <c r="AZ274" s="746"/>
      <c r="BA274" s="746"/>
      <c r="BB274" s="746"/>
      <c r="BC274" s="746"/>
      <c r="BD274" s="746"/>
      <c r="BE274" s="746"/>
      <c r="BF274" s="746"/>
      <c r="BG274" s="746"/>
      <c r="BH274" s="746"/>
      <c r="BI274" s="746"/>
      <c r="BJ274" s="746"/>
      <c r="BK274" s="746"/>
      <c r="BL274" s="746"/>
      <c r="BM274" s="746"/>
      <c r="BN274" s="746"/>
      <c r="BO274" s="746"/>
      <c r="BP274" s="746"/>
      <c r="BQ274" s="746"/>
      <c r="BR274" s="746"/>
      <c r="BS274" s="746"/>
      <c r="BT274" s="746"/>
      <c r="BU274" s="746"/>
    </row>
    <row r="275" spans="1:73" s="830" customFormat="1" ht="25.5" x14ac:dyDescent="0.2">
      <c r="A275" s="1024"/>
      <c r="B275" s="1198"/>
      <c r="C275" s="1194" t="s">
        <v>1383</v>
      </c>
      <c r="D275" s="1190" t="s">
        <v>3624</v>
      </c>
      <c r="E275" s="1016"/>
      <c r="F275" s="1020"/>
      <c r="G275" s="992"/>
      <c r="H275" s="993"/>
      <c r="I275" s="993"/>
      <c r="J275" s="1227"/>
      <c r="K275" s="1007"/>
      <c r="L275" s="829"/>
      <c r="M275" s="1017"/>
      <c r="N275" s="991"/>
      <c r="O275" s="991"/>
      <c r="P275" s="1207"/>
      <c r="Q275" s="1207"/>
      <c r="R275" s="1207"/>
      <c r="S275" s="1028"/>
      <c r="T275" s="961"/>
      <c r="U275" s="746"/>
      <c r="V275" s="746"/>
      <c r="W275" s="746"/>
      <c r="X275" s="746"/>
      <c r="Y275" s="746"/>
      <c r="Z275" s="746"/>
      <c r="AA275" s="746"/>
      <c r="AB275" s="746"/>
      <c r="AC275" s="746"/>
      <c r="AD275" s="746"/>
      <c r="AE275" s="746"/>
      <c r="AF275" s="746"/>
      <c r="AG275" s="746"/>
      <c r="AH275" s="746"/>
      <c r="AI275" s="746"/>
      <c r="AJ275" s="746"/>
      <c r="AK275" s="746"/>
      <c r="AL275" s="746"/>
      <c r="AM275" s="746"/>
      <c r="AN275" s="746"/>
      <c r="AO275" s="746"/>
      <c r="AP275" s="746"/>
      <c r="AQ275" s="746"/>
      <c r="AR275" s="746"/>
      <c r="AS275" s="746"/>
      <c r="AT275" s="746"/>
      <c r="AU275" s="746"/>
      <c r="AV275" s="746"/>
      <c r="AW275" s="746"/>
      <c r="AX275" s="746"/>
      <c r="AY275" s="746"/>
      <c r="AZ275" s="746"/>
      <c r="BA275" s="746"/>
      <c r="BB275" s="746"/>
      <c r="BC275" s="746"/>
      <c r="BD275" s="746"/>
      <c r="BE275" s="746"/>
      <c r="BF275" s="746"/>
      <c r="BG275" s="746"/>
      <c r="BH275" s="746"/>
      <c r="BI275" s="746"/>
      <c r="BJ275" s="746"/>
      <c r="BK275" s="746"/>
      <c r="BL275" s="746"/>
      <c r="BM275" s="746"/>
      <c r="BN275" s="746"/>
      <c r="BO275" s="746"/>
      <c r="BP275" s="746"/>
      <c r="BQ275" s="746"/>
      <c r="BR275" s="746"/>
      <c r="BS275" s="746"/>
      <c r="BT275" s="746"/>
      <c r="BU275" s="746"/>
    </row>
    <row r="276" spans="1:73" s="830" customFormat="1" ht="63.75" x14ac:dyDescent="0.2">
      <c r="A276" s="1024">
        <f>IF(OR(C276="a",C276=""),"",COUNTIF(C$10:$G276,"da")+COUNTIF(C$10:$G276,"bs")+COUNTIF(C$10:$G276,"cph"))</f>
        <v>231</v>
      </c>
      <c r="B276" s="1198" t="s">
        <v>2474</v>
      </c>
      <c r="C276" s="988" t="s">
        <v>1450</v>
      </c>
      <c r="D276" s="990" t="s">
        <v>365</v>
      </c>
      <c r="E276" s="1016" t="s">
        <v>26</v>
      </c>
      <c r="F276" s="989" t="s">
        <v>152</v>
      </c>
      <c r="G276" s="993">
        <v>2.59</v>
      </c>
      <c r="H276" s="993">
        <v>0</v>
      </c>
      <c r="I276" s="993">
        <v>2.59</v>
      </c>
      <c r="J276" s="1227" t="s">
        <v>127</v>
      </c>
      <c r="K276" s="1007">
        <v>2018</v>
      </c>
      <c r="L276" s="829" t="s">
        <v>2657</v>
      </c>
      <c r="M276" s="1017" t="s">
        <v>2611</v>
      </c>
      <c r="N276" s="991" t="s">
        <v>3662</v>
      </c>
      <c r="O276" s="991"/>
      <c r="P276" s="1207" t="s">
        <v>3739</v>
      </c>
      <c r="Q276" s="1207" t="s">
        <v>3757</v>
      </c>
      <c r="R276" s="1207"/>
      <c r="S276" s="1028"/>
      <c r="T276" s="1032"/>
      <c r="U276" s="746"/>
      <c r="V276" s="746"/>
      <c r="W276" s="746"/>
      <c r="X276" s="746"/>
      <c r="Y276" s="746"/>
      <c r="Z276" s="746"/>
      <c r="AA276" s="746"/>
      <c r="AB276" s="746"/>
      <c r="AC276" s="746"/>
      <c r="AD276" s="746"/>
      <c r="AE276" s="746"/>
      <c r="AF276" s="746"/>
      <c r="AG276" s="746"/>
      <c r="AH276" s="746"/>
      <c r="AI276" s="746"/>
      <c r="AJ276" s="746"/>
      <c r="AK276" s="746"/>
      <c r="AL276" s="746"/>
      <c r="AM276" s="746"/>
      <c r="AN276" s="746"/>
      <c r="AO276" s="746"/>
      <c r="AP276" s="746"/>
      <c r="AQ276" s="746"/>
      <c r="AR276" s="746"/>
      <c r="AS276" s="746"/>
      <c r="AT276" s="746"/>
      <c r="AU276" s="746"/>
      <c r="AV276" s="746"/>
      <c r="AW276" s="746"/>
      <c r="AX276" s="746"/>
      <c r="AY276" s="746"/>
      <c r="AZ276" s="746"/>
      <c r="BA276" s="746"/>
      <c r="BB276" s="746"/>
      <c r="BC276" s="746"/>
      <c r="BD276" s="746"/>
      <c r="BE276" s="746"/>
      <c r="BF276" s="746"/>
      <c r="BG276" s="746"/>
      <c r="BH276" s="746"/>
      <c r="BI276" s="746"/>
      <c r="BJ276" s="746"/>
      <c r="BK276" s="746"/>
      <c r="BL276" s="746"/>
      <c r="BM276" s="746"/>
      <c r="BN276" s="746"/>
      <c r="BO276" s="746"/>
      <c r="BP276" s="746"/>
      <c r="BQ276" s="746"/>
      <c r="BR276" s="746"/>
      <c r="BS276" s="746"/>
      <c r="BT276" s="746"/>
      <c r="BU276" s="746"/>
    </row>
    <row r="277" spans="1:73" s="830" customFormat="1" ht="204" x14ac:dyDescent="0.2">
      <c r="A277" s="1024">
        <f>IF(OR(C277="a",C277=""),"",COUNTIF(C$10:$G277,"da")+COUNTIF(C$10:$G277,"bs")+COUNTIF(C$10:$G277,"cph"))</f>
        <v>232</v>
      </c>
      <c r="B277" s="1198" t="s">
        <v>1550</v>
      </c>
      <c r="C277" s="1194" t="s">
        <v>1450</v>
      </c>
      <c r="D277" s="1017" t="s">
        <v>1441</v>
      </c>
      <c r="E277" s="1016" t="s">
        <v>19</v>
      </c>
      <c r="F277" s="1020" t="s">
        <v>152</v>
      </c>
      <c r="G277" s="992">
        <v>0.26</v>
      </c>
      <c r="H277" s="993">
        <v>0</v>
      </c>
      <c r="I277" s="993">
        <v>0.26</v>
      </c>
      <c r="J277" s="1227" t="s">
        <v>49</v>
      </c>
      <c r="K277" s="1007">
        <v>2022</v>
      </c>
      <c r="L277" s="829" t="s">
        <v>2657</v>
      </c>
      <c r="M277" s="1012" t="s">
        <v>2619</v>
      </c>
      <c r="N277" s="991" t="s">
        <v>3659</v>
      </c>
      <c r="O277" s="991"/>
      <c r="P277" s="1207" t="s">
        <v>3722</v>
      </c>
      <c r="Q277" s="1207" t="s">
        <v>3754</v>
      </c>
      <c r="R277" s="1207"/>
      <c r="S277" s="1028"/>
      <c r="T277" s="962">
        <v>1</v>
      </c>
      <c r="U277" s="746"/>
      <c r="V277" s="746"/>
      <c r="W277" s="746"/>
      <c r="X277" s="746"/>
      <c r="Y277" s="746"/>
      <c r="Z277" s="746"/>
      <c r="AA277" s="746"/>
      <c r="AB277" s="746"/>
      <c r="AC277" s="746"/>
      <c r="AD277" s="746"/>
      <c r="AE277" s="746"/>
      <c r="AF277" s="746"/>
      <c r="AG277" s="746"/>
      <c r="AH277" s="746"/>
      <c r="AI277" s="746"/>
      <c r="AJ277" s="746"/>
      <c r="AK277" s="746"/>
      <c r="AL277" s="746"/>
      <c r="AM277" s="746"/>
      <c r="AN277" s="746"/>
      <c r="AO277" s="746"/>
      <c r="AP277" s="746"/>
      <c r="AQ277" s="746"/>
      <c r="AR277" s="746"/>
      <c r="AS277" s="746"/>
      <c r="AT277" s="746"/>
      <c r="AU277" s="746"/>
      <c r="AV277" s="746"/>
      <c r="AW277" s="746"/>
      <c r="AX277" s="746"/>
      <c r="AY277" s="746"/>
      <c r="AZ277" s="746"/>
      <c r="BA277" s="746"/>
      <c r="BB277" s="746"/>
      <c r="BC277" s="746"/>
      <c r="BD277" s="746"/>
      <c r="BE277" s="746"/>
      <c r="BF277" s="746"/>
      <c r="BG277" s="746"/>
      <c r="BH277" s="746"/>
      <c r="BI277" s="746"/>
      <c r="BJ277" s="746"/>
      <c r="BK277" s="746"/>
      <c r="BL277" s="746"/>
      <c r="BM277" s="746"/>
      <c r="BN277" s="746"/>
      <c r="BO277" s="746"/>
      <c r="BP277" s="746"/>
      <c r="BQ277" s="746"/>
      <c r="BR277" s="746"/>
      <c r="BS277" s="746"/>
      <c r="BT277" s="746"/>
      <c r="BU277" s="746"/>
    </row>
    <row r="278" spans="1:73" s="830" customFormat="1" ht="25.5" x14ac:dyDescent="0.2">
      <c r="A278" s="1024"/>
      <c r="B278" s="1208"/>
      <c r="C278" s="1194" t="s">
        <v>1383</v>
      </c>
      <c r="D278" s="1204" t="s">
        <v>3625</v>
      </c>
      <c r="E278" s="1016"/>
      <c r="F278" s="1016"/>
      <c r="G278" s="992"/>
      <c r="H278" s="993"/>
      <c r="I278" s="993"/>
      <c r="J278" s="1227"/>
      <c r="K278" s="1007"/>
      <c r="L278" s="829"/>
      <c r="M278" s="1017"/>
      <c r="N278" s="991"/>
      <c r="O278" s="991"/>
      <c r="P278" s="1207"/>
      <c r="Q278" s="1207"/>
      <c r="R278" s="1207"/>
      <c r="S278" s="1028"/>
      <c r="T278" s="962">
        <v>18</v>
      </c>
      <c r="U278" s="746"/>
      <c r="V278" s="746"/>
      <c r="W278" s="746"/>
      <c r="X278" s="746"/>
      <c r="Y278" s="746"/>
      <c r="Z278" s="746"/>
      <c r="AA278" s="746"/>
      <c r="AB278" s="746"/>
      <c r="AC278" s="746"/>
      <c r="AD278" s="746"/>
      <c r="AE278" s="746"/>
      <c r="AF278" s="746"/>
      <c r="AG278" s="746"/>
      <c r="AH278" s="746"/>
      <c r="AI278" s="746"/>
      <c r="AJ278" s="746"/>
      <c r="AK278" s="746"/>
      <c r="AL278" s="746"/>
      <c r="AM278" s="746"/>
      <c r="AN278" s="746"/>
      <c r="AO278" s="746"/>
      <c r="AP278" s="746"/>
      <c r="AQ278" s="746"/>
      <c r="AR278" s="746"/>
      <c r="AS278" s="746"/>
      <c r="AT278" s="746"/>
      <c r="AU278" s="746"/>
      <c r="AV278" s="746"/>
      <c r="AW278" s="746"/>
      <c r="AX278" s="746"/>
      <c r="AY278" s="746"/>
      <c r="AZ278" s="746"/>
      <c r="BA278" s="746"/>
      <c r="BB278" s="746"/>
      <c r="BC278" s="746"/>
      <c r="BD278" s="746"/>
      <c r="BE278" s="746"/>
      <c r="BF278" s="746"/>
      <c r="BG278" s="746"/>
      <c r="BH278" s="746"/>
      <c r="BI278" s="746"/>
      <c r="BJ278" s="746"/>
      <c r="BK278" s="746"/>
      <c r="BL278" s="746"/>
      <c r="BM278" s="746"/>
      <c r="BN278" s="746"/>
      <c r="BO278" s="746"/>
      <c r="BP278" s="746"/>
      <c r="BQ278" s="746"/>
      <c r="BR278" s="746"/>
      <c r="BS278" s="746"/>
      <c r="BT278" s="746"/>
      <c r="BU278" s="746"/>
    </row>
    <row r="279" spans="1:73" s="830" customFormat="1" ht="127.5" x14ac:dyDescent="0.2">
      <c r="A279" s="1024">
        <f>IF(OR(C279="a",C279=""),"",COUNTIF(C$10:$G279,"da")+COUNTIF(C$10:$G279,"bs")+COUNTIF(C$10:$G279,"cph"))</f>
        <v>233</v>
      </c>
      <c r="B279" s="1198" t="s">
        <v>2480</v>
      </c>
      <c r="C279" s="988" t="s">
        <v>1450</v>
      </c>
      <c r="D279" s="995" t="s">
        <v>2481</v>
      </c>
      <c r="E279" s="1016" t="s">
        <v>35</v>
      </c>
      <c r="F279" s="989" t="s">
        <v>149</v>
      </c>
      <c r="G279" s="989">
        <v>0.34</v>
      </c>
      <c r="H279" s="993">
        <v>0</v>
      </c>
      <c r="I279" s="993">
        <v>0.34</v>
      </c>
      <c r="J279" s="1227" t="s">
        <v>149</v>
      </c>
      <c r="K279" s="1007">
        <v>2024</v>
      </c>
      <c r="L279" s="829" t="s">
        <v>2657</v>
      </c>
      <c r="M279" s="1195" t="s">
        <v>2616</v>
      </c>
      <c r="N279" s="991" t="s">
        <v>3710</v>
      </c>
      <c r="O279" s="991"/>
      <c r="P279" s="1207" t="s">
        <v>3823</v>
      </c>
      <c r="Q279" s="1207" t="s">
        <v>3802</v>
      </c>
      <c r="R279" s="1207"/>
      <c r="S279" s="1028"/>
      <c r="T279" s="962"/>
      <c r="U279" s="746"/>
      <c r="V279" s="746"/>
      <c r="W279" s="746"/>
      <c r="X279" s="746"/>
      <c r="Y279" s="746"/>
      <c r="Z279" s="746"/>
      <c r="AA279" s="746"/>
      <c r="AB279" s="746"/>
      <c r="AC279" s="746"/>
      <c r="AD279" s="746"/>
      <c r="AE279" s="746"/>
      <c r="AF279" s="746"/>
      <c r="AG279" s="746"/>
      <c r="AH279" s="746"/>
      <c r="AI279" s="746"/>
      <c r="AJ279" s="746"/>
      <c r="AK279" s="746"/>
      <c r="AL279" s="746"/>
      <c r="AM279" s="746"/>
      <c r="AN279" s="746"/>
      <c r="AO279" s="746"/>
      <c r="AP279" s="746"/>
      <c r="AQ279" s="746"/>
      <c r="AR279" s="746"/>
      <c r="AS279" s="746"/>
      <c r="AT279" s="746"/>
      <c r="AU279" s="746"/>
      <c r="AV279" s="746"/>
      <c r="AW279" s="746"/>
      <c r="AX279" s="746"/>
      <c r="AY279" s="746"/>
      <c r="AZ279" s="746"/>
      <c r="BA279" s="746"/>
      <c r="BB279" s="746"/>
      <c r="BC279" s="746"/>
      <c r="BD279" s="746"/>
      <c r="BE279" s="746"/>
      <c r="BF279" s="746"/>
      <c r="BG279" s="746"/>
      <c r="BH279" s="746"/>
      <c r="BI279" s="746"/>
      <c r="BJ279" s="746"/>
      <c r="BK279" s="746"/>
      <c r="BL279" s="746"/>
      <c r="BM279" s="746"/>
      <c r="BN279" s="746"/>
      <c r="BO279" s="746"/>
      <c r="BP279" s="746"/>
      <c r="BQ279" s="746"/>
      <c r="BR279" s="746"/>
      <c r="BS279" s="746"/>
      <c r="BT279" s="746"/>
      <c r="BU279" s="746"/>
    </row>
    <row r="280" spans="1:73" s="830" customFormat="1" ht="102" x14ac:dyDescent="0.2">
      <c r="A280" s="1024">
        <f>IF(OR(C280="a",C280=""),"",COUNTIF(C$10:$G280,"da")+COUNTIF(C$10:$G280,"bs")+COUNTIF(C$10:$G280,"cph"))</f>
        <v>234</v>
      </c>
      <c r="B280" s="1198" t="s">
        <v>1548</v>
      </c>
      <c r="C280" s="1194" t="s">
        <v>1450</v>
      </c>
      <c r="D280" s="995" t="s">
        <v>1442</v>
      </c>
      <c r="E280" s="1209" t="s">
        <v>35</v>
      </c>
      <c r="F280" s="989" t="s">
        <v>149</v>
      </c>
      <c r="G280" s="989">
        <v>0.02</v>
      </c>
      <c r="H280" s="993">
        <v>0</v>
      </c>
      <c r="I280" s="993">
        <v>0.02</v>
      </c>
      <c r="J280" s="1227" t="s">
        <v>146</v>
      </c>
      <c r="K280" s="1007">
        <v>2022</v>
      </c>
      <c r="L280" s="829" t="s">
        <v>2657</v>
      </c>
      <c r="M280" s="1014" t="s">
        <v>2617</v>
      </c>
      <c r="N280" s="991" t="s">
        <v>3686</v>
      </c>
      <c r="O280" s="991"/>
      <c r="P280" s="1207" t="s">
        <v>1806</v>
      </c>
      <c r="Q280" s="1207" t="s">
        <v>3744</v>
      </c>
      <c r="R280" s="1207"/>
      <c r="S280" s="1028"/>
      <c r="T280" s="962"/>
      <c r="U280" s="746"/>
      <c r="V280" s="746"/>
      <c r="W280" s="746"/>
      <c r="X280" s="746"/>
      <c r="Y280" s="746"/>
      <c r="Z280" s="746"/>
      <c r="AA280" s="746"/>
      <c r="AB280" s="746"/>
      <c r="AC280" s="746"/>
      <c r="AD280" s="746"/>
      <c r="AE280" s="746"/>
      <c r="AF280" s="746"/>
      <c r="AG280" s="746"/>
      <c r="AH280" s="746"/>
      <c r="AI280" s="746"/>
      <c r="AJ280" s="746"/>
      <c r="AK280" s="746"/>
      <c r="AL280" s="746"/>
      <c r="AM280" s="746"/>
      <c r="AN280" s="746"/>
      <c r="AO280" s="746"/>
      <c r="AP280" s="746"/>
      <c r="AQ280" s="746"/>
      <c r="AR280" s="746"/>
      <c r="AS280" s="746"/>
      <c r="AT280" s="746"/>
      <c r="AU280" s="746"/>
      <c r="AV280" s="746"/>
      <c r="AW280" s="746"/>
      <c r="AX280" s="746"/>
      <c r="AY280" s="746"/>
      <c r="AZ280" s="746"/>
      <c r="BA280" s="746"/>
      <c r="BB280" s="746"/>
      <c r="BC280" s="746"/>
      <c r="BD280" s="746"/>
      <c r="BE280" s="746"/>
      <c r="BF280" s="746"/>
      <c r="BG280" s="746"/>
      <c r="BH280" s="746"/>
      <c r="BI280" s="746"/>
      <c r="BJ280" s="746"/>
      <c r="BK280" s="746"/>
      <c r="BL280" s="746"/>
      <c r="BM280" s="746"/>
      <c r="BN280" s="746"/>
      <c r="BO280" s="746"/>
      <c r="BP280" s="746"/>
      <c r="BQ280" s="746"/>
      <c r="BR280" s="746"/>
      <c r="BS280" s="746"/>
      <c r="BT280" s="746"/>
      <c r="BU280" s="746"/>
    </row>
    <row r="281" spans="1:73" ht="24.75" customHeight="1" x14ac:dyDescent="0.2">
      <c r="A281" s="1024">
        <f>IF(OR(C281="a",C281=""),"",COUNTIF(C$10:$G281,"da")+COUNTIF(C$10:$G281,"bs")+COUNTIF(C$10:$G281,"cph"))</f>
        <v>235</v>
      </c>
      <c r="B281" s="1198" t="s">
        <v>2494</v>
      </c>
      <c r="C281" s="988" t="s">
        <v>1450</v>
      </c>
      <c r="D281" s="1021" t="s">
        <v>3626</v>
      </c>
      <c r="E281" s="1209" t="s">
        <v>35</v>
      </c>
      <c r="F281" s="989" t="s">
        <v>149</v>
      </c>
      <c r="G281" s="992">
        <v>0.05</v>
      </c>
      <c r="H281" s="992">
        <v>0.05</v>
      </c>
      <c r="I281" s="993">
        <v>0</v>
      </c>
      <c r="J281" s="1227"/>
      <c r="K281" s="1009">
        <v>2024</v>
      </c>
      <c r="L281" s="829" t="s">
        <v>2657</v>
      </c>
      <c r="M281" s="1017" t="s">
        <v>2626</v>
      </c>
      <c r="N281" s="991" t="s">
        <v>3711</v>
      </c>
      <c r="O281" s="991"/>
      <c r="P281" s="1207" t="s">
        <v>3722</v>
      </c>
      <c r="Q281" s="1207" t="s">
        <v>3744</v>
      </c>
      <c r="R281" s="1207"/>
      <c r="S281" s="1028"/>
      <c r="T281" s="1029"/>
    </row>
    <row r="282" spans="1:73" x14ac:dyDescent="0.2">
      <c r="A282" s="1024"/>
      <c r="B282" s="1198"/>
      <c r="C282" s="1194" t="s">
        <v>1383</v>
      </c>
      <c r="D282" s="1190" t="s">
        <v>3627</v>
      </c>
      <c r="E282" s="1016"/>
      <c r="F282" s="1020"/>
      <c r="G282" s="992"/>
      <c r="H282" s="993"/>
      <c r="I282" s="993"/>
      <c r="J282" s="1227"/>
      <c r="K282" s="1007"/>
      <c r="L282" s="829"/>
      <c r="M282" s="1012"/>
      <c r="N282" s="991"/>
      <c r="O282" s="991"/>
      <c r="P282" s="1207"/>
      <c r="Q282" s="1207"/>
      <c r="R282" s="1207"/>
      <c r="S282" s="1028"/>
      <c r="T282" s="1029"/>
    </row>
    <row r="283" spans="1:73" ht="178.5" x14ac:dyDescent="0.2">
      <c r="A283" s="1024">
        <f>IF(OR(C283="a",C283=""),"",COUNTIF(C$10:$G283,"da")+COUNTIF(C$10:$G283,"bs")+COUNTIF(C$10:$G283,"cph"))</f>
        <v>236</v>
      </c>
      <c r="B283" s="1198" t="s">
        <v>1508</v>
      </c>
      <c r="C283" s="1194" t="s">
        <v>1450</v>
      </c>
      <c r="D283" s="1198" t="s">
        <v>1433</v>
      </c>
      <c r="E283" s="1016" t="s">
        <v>11</v>
      </c>
      <c r="F283" s="1020" t="s">
        <v>146</v>
      </c>
      <c r="G283" s="1000">
        <v>293</v>
      </c>
      <c r="H283" s="993">
        <v>0</v>
      </c>
      <c r="I283" s="993">
        <v>293</v>
      </c>
      <c r="J283" s="1227" t="s">
        <v>2510</v>
      </c>
      <c r="K283" s="1009">
        <v>2023</v>
      </c>
      <c r="L283" s="829" t="s">
        <v>2657</v>
      </c>
      <c r="M283" s="1195" t="s">
        <v>2620</v>
      </c>
      <c r="N283" s="991" t="s">
        <v>3686</v>
      </c>
      <c r="O283" s="991"/>
      <c r="P283" s="1207" t="s">
        <v>3871</v>
      </c>
      <c r="Q283" s="1207" t="s">
        <v>3771</v>
      </c>
      <c r="R283" s="1207"/>
      <c r="S283" s="1028"/>
      <c r="T283" s="1029"/>
    </row>
    <row r="284" spans="1:73" ht="102" x14ac:dyDescent="0.2">
      <c r="A284" s="1024">
        <f>IF(OR(C284="a",C284=""),"",COUNTIF(C$10:$G284,"da")+COUNTIF(C$10:$G284,"bs")+COUNTIF(C$10:$G284,"cph"))</f>
        <v>237</v>
      </c>
      <c r="B284" s="1198" t="s">
        <v>2487</v>
      </c>
      <c r="C284" s="988" t="s">
        <v>1450</v>
      </c>
      <c r="D284" s="1021" t="s">
        <v>647</v>
      </c>
      <c r="E284" s="1016" t="s">
        <v>13</v>
      </c>
      <c r="F284" s="989" t="s">
        <v>146</v>
      </c>
      <c r="G284" s="992">
        <v>0.93</v>
      </c>
      <c r="H284" s="992">
        <v>0</v>
      </c>
      <c r="I284" s="993">
        <v>1.0900000000000001</v>
      </c>
      <c r="J284" s="1227" t="s">
        <v>3541</v>
      </c>
      <c r="K284" s="1009">
        <v>2024</v>
      </c>
      <c r="L284" s="829" t="s">
        <v>2657</v>
      </c>
      <c r="M284" s="1017" t="s">
        <v>3652</v>
      </c>
      <c r="N284" s="991" t="s">
        <v>3712</v>
      </c>
      <c r="O284" s="991"/>
      <c r="P284" s="1207" t="s">
        <v>3872</v>
      </c>
      <c r="Q284" s="1207" t="s">
        <v>3748</v>
      </c>
      <c r="R284" s="1207"/>
      <c r="S284" s="1028"/>
      <c r="T284" s="1029"/>
    </row>
    <row r="285" spans="1:73" ht="178.5" x14ac:dyDescent="0.2">
      <c r="A285" s="1024">
        <f>IF(OR(C285="a",C285=""),"",COUNTIF(C$10:$G285,"da")+COUNTIF(C$10:$G285,"bs")+COUNTIF(C$10:$G285,"cph"))</f>
        <v>238</v>
      </c>
      <c r="B285" s="1198" t="s">
        <v>1579</v>
      </c>
      <c r="C285" s="988" t="s">
        <v>1450</v>
      </c>
      <c r="D285" s="1191" t="s">
        <v>1580</v>
      </c>
      <c r="E285" s="1016" t="s">
        <v>16</v>
      </c>
      <c r="F285" s="1020" t="s">
        <v>146</v>
      </c>
      <c r="G285" s="1000">
        <v>1.41</v>
      </c>
      <c r="H285" s="993"/>
      <c r="I285" s="993">
        <v>1.41</v>
      </c>
      <c r="J285" s="1227" t="s">
        <v>146</v>
      </c>
      <c r="K285" s="1007">
        <v>2024</v>
      </c>
      <c r="L285" s="829" t="s">
        <v>2657</v>
      </c>
      <c r="M285" s="1195" t="s">
        <v>1582</v>
      </c>
      <c r="N285" s="991" t="s">
        <v>3713</v>
      </c>
      <c r="O285" s="991"/>
      <c r="P285" s="1207" t="s">
        <v>3805</v>
      </c>
      <c r="Q285" s="1207" t="s">
        <v>3758</v>
      </c>
      <c r="R285" s="1207"/>
      <c r="S285" s="1028"/>
      <c r="T285" s="1029"/>
    </row>
    <row r="286" spans="1:73" ht="70.5" customHeight="1" x14ac:dyDescent="0.2">
      <c r="A286" s="1182">
        <f>IF(OR(C286="a",C286=""),"",COUNTIF(C$10:$G286,"da")+COUNTIF(C$10:$G286,"bs")+COUNTIF(C$10:$G286,"cph"))</f>
        <v>239</v>
      </c>
      <c r="B286" s="1198" t="s">
        <v>2490</v>
      </c>
      <c r="C286" s="1183" t="s">
        <v>1450</v>
      </c>
      <c r="D286" s="1021" t="s">
        <v>2491</v>
      </c>
      <c r="E286" s="1016" t="s">
        <v>26</v>
      </c>
      <c r="F286" s="991" t="s">
        <v>146</v>
      </c>
      <c r="G286" s="995">
        <v>2.11</v>
      </c>
      <c r="H286" s="995">
        <v>1.75</v>
      </c>
      <c r="I286" s="1220">
        <v>0.35999999999999988</v>
      </c>
      <c r="J286" s="1227" t="s">
        <v>3542</v>
      </c>
      <c r="K286" s="1009">
        <v>2024</v>
      </c>
      <c r="L286" s="829" t="s">
        <v>2657</v>
      </c>
      <c r="M286" s="1017" t="s">
        <v>2624</v>
      </c>
      <c r="N286" s="991" t="s">
        <v>3660</v>
      </c>
      <c r="O286" s="991"/>
      <c r="P286" s="1207" t="s">
        <v>3858</v>
      </c>
      <c r="Q286" s="1207" t="s">
        <v>3757</v>
      </c>
      <c r="R286" s="1207"/>
      <c r="S286" s="1028"/>
      <c r="T286" s="1029"/>
    </row>
    <row r="287" spans="1:73" hidden="1" x14ac:dyDescent="0.2">
      <c r="A287" s="1182"/>
      <c r="B287" s="1170"/>
      <c r="C287" s="1183"/>
      <c r="D287" s="1174"/>
      <c r="E287" s="1171"/>
      <c r="F287" s="1172"/>
      <c r="G287" s="1173"/>
      <c r="H287" s="1173"/>
      <c r="I287" s="1184"/>
      <c r="J287" s="1315"/>
      <c r="K287" s="1177"/>
      <c r="L287" s="829"/>
      <c r="M287" s="1017"/>
    </row>
    <row r="288" spans="1:73" ht="51" hidden="1" x14ac:dyDescent="0.2">
      <c r="A288" s="1182"/>
      <c r="B288" s="1170"/>
      <c r="C288" s="1183"/>
      <c r="D288" s="1185" t="s">
        <v>3874</v>
      </c>
      <c r="E288" s="1171"/>
      <c r="F288" s="1172"/>
      <c r="G288" s="1173"/>
      <c r="H288" s="1173"/>
      <c r="I288" s="1184"/>
      <c r="J288" s="1315"/>
      <c r="K288" s="1177"/>
      <c r="L288" s="829"/>
      <c r="M288" s="1017"/>
      <c r="N288" s="1181"/>
    </row>
    <row r="289" spans="1:14" ht="63" hidden="1" x14ac:dyDescent="0.2">
      <c r="A289" s="1182"/>
      <c r="B289" s="1170"/>
      <c r="C289" s="1183" t="s">
        <v>3880</v>
      </c>
      <c r="D289" s="1174" t="s">
        <v>3875</v>
      </c>
      <c r="E289" s="1171" t="s">
        <v>7</v>
      </c>
      <c r="F289" s="1172" t="s">
        <v>146</v>
      </c>
      <c r="G289" s="1173">
        <v>171.37</v>
      </c>
      <c r="H289" s="1173"/>
      <c r="I289" s="1184"/>
      <c r="J289" s="1315"/>
      <c r="K289" s="1177"/>
      <c r="L289" s="829" t="s">
        <v>3543</v>
      </c>
      <c r="M289" s="1017" t="s">
        <v>3881</v>
      </c>
      <c r="N289" s="1181" t="s">
        <v>3877</v>
      </c>
    </row>
    <row r="290" spans="1:14" ht="76.5" hidden="1" x14ac:dyDescent="0.2">
      <c r="A290" s="1182"/>
      <c r="B290" s="1170"/>
      <c r="C290" s="1183" t="s">
        <v>3880</v>
      </c>
      <c r="D290" s="1174" t="s">
        <v>3876</v>
      </c>
      <c r="E290" s="1171" t="s">
        <v>3879</v>
      </c>
      <c r="F290" s="1172" t="s">
        <v>99</v>
      </c>
      <c r="G290" s="1173">
        <v>0.02</v>
      </c>
      <c r="H290" s="1173"/>
      <c r="I290" s="1184"/>
      <c r="J290" s="1315"/>
      <c r="K290" s="1177"/>
      <c r="L290" s="829" t="s">
        <v>3543</v>
      </c>
      <c r="M290" s="1017" t="s">
        <v>3882</v>
      </c>
      <c r="N290" s="1181" t="s">
        <v>3878</v>
      </c>
    </row>
    <row r="291" spans="1:14" hidden="1" x14ac:dyDescent="0.2"/>
    <row r="292" spans="1:14" hidden="1" x14ac:dyDescent="0.2"/>
    <row r="293" spans="1:14" hidden="1" x14ac:dyDescent="0.2">
      <c r="G293" s="389">
        <v>1802.57</v>
      </c>
    </row>
  </sheetData>
  <autoFilter ref="A5:BU293" xr:uid="{00000000-0001-0000-1100-000000000000}">
    <filterColumn colId="2">
      <filters>
        <filter val="1"/>
        <filter val="2"/>
        <filter val="2.1"/>
        <filter val="2.2"/>
        <filter val="2.3"/>
        <filter val="a"/>
        <filter val="BS"/>
        <filter val="DA"/>
      </filters>
    </filterColumn>
  </autoFilter>
  <sortState xmlns:xlrd2="http://schemas.microsoft.com/office/spreadsheetml/2017/richdata2" ref="A264:T280">
    <sortCondition ref="F264:F280"/>
  </sortState>
  <mergeCells count="13">
    <mergeCell ref="P4:Q4"/>
    <mergeCell ref="A2:M2"/>
    <mergeCell ref="A4:A5"/>
    <mergeCell ref="D4:D5"/>
    <mergeCell ref="K4:K5"/>
    <mergeCell ref="G4:G5"/>
    <mergeCell ref="H4:I4"/>
    <mergeCell ref="M4:M5"/>
    <mergeCell ref="J4:J5"/>
    <mergeCell ref="F4:F5"/>
    <mergeCell ref="E4:E5"/>
    <mergeCell ref="L4:L5"/>
    <mergeCell ref="N4:N5"/>
  </mergeCells>
  <conditionalFormatting sqref="B7:B9">
    <cfRule type="expression" dxfId="32" priority="3700" stopIfTrue="1">
      <formula>AND(COUNTIF($F$662:$F$65613, B7)+COUNTIF($F$392:$F$591, B7)+COUNTIF($F$586:$F$586, B7)+COUNTIF($F$201:$F$292, B7)+COUNTIF($F$174:$F$199, B7)+COUNTIF($F$360:$F$381, B7)+COUNTIF($F$297:$F$346, B7)+COUNTIF($F$122:$F$170, B7)+COUNTIF($F$3:$F$4, B7)+COUNTIF($F$44:$F$88, B7)+COUNTIF($F$479:$F$481, B7)+COUNTIF($F$7:$F$40, B7)+COUNTIF($F$93:$F$120, B7)&gt;1,NOT(ISBLANK(B7)))</formula>
    </cfRule>
    <cfRule type="expression" dxfId="31" priority="3701" stopIfTrue="1">
      <formula>AND(COUNTIF($F$549:$F$591, B7)+COUNTIF($F$13:$F$17, B7)+COUNTIF($F$577:$F$577, B7)+COUNTIF($F$448:$F$452, B7)+COUNTIF($F$48:$F$48, B7)+COUNTIF($F$423:$F$423, B7)+COUNTIF($F$473:$F$473, B7)+COUNTIF($F$29:$F$34, B7)+COUNTIF($F$36:$F$37, B7)+COUNTIF($F$88:$F$88, B7)+COUNTIF($F$396:$F$403, B7)+COUNTIF($F$80:$F$86, B7)+COUNTIF($F$123:$F$125, B7)+COUNTIF($F$174:$F$186, B7)+COUNTIF($F$154:$F$168, B7)+COUNTIF($F$222:$F$228, B7)+COUNTIF($F$57:$F$78, B7)+COUNTIF($F$563:$F$566, B7)+COUNTIF($F$96:$F$120, B7)+COUNTIF($F$230:$F$276, B7)+COUNTIF($F$278:$F$292, B7)+COUNTIF($F$585:$F$585, B7)+COUNTIF($F$573:$F$574, B7)+COUNTIF($F$501:$F$507, B7)+COUNTIF($F$476:$F$499, B7)+COUNTIF($F$513:$F$559, B7)+COUNTIF($F$360:$F$361, B7)+COUNTIF($F$392:$F$393, B7)+COUNTIF($F$439:$F$523, B7)+COUNTIF($F$189:$F$192, B7)+COUNTIF($F$194:$F$199, B7)+COUNTIF($F$463:$F$471, B7)+COUNTIF($F$201:$F$206, B7)+COUNTIF($F$208:$F$217, B7)+COUNTIF($F$127:$F$133, B7)+COUNTIF($F$297:$F$346, B7)+COUNTIF($F$44:$F$45, B7)+COUNTIF($F$7:$F$11, B7)+COUNTIF($F$93:$F$94, B7)&gt;1,NOT(ISBLANK(B7)))</formula>
    </cfRule>
  </conditionalFormatting>
  <conditionalFormatting sqref="D168:D169 D207 D275 D277 D282">
    <cfRule type="expression" dxfId="30" priority="2" stopIfTrue="1">
      <formula>AND(COUNTIF($H$586:$H$586, D168)+COUNTIF($H$584:$H$584, D168)+COUNTIF($H$394:$H$394, D168)+COUNTIF($H$479:$H$481, D168)&gt;1,NOT(ISBLANK(D168)))</formula>
    </cfRule>
  </conditionalFormatting>
  <conditionalFormatting sqref="D283">
    <cfRule type="duplicateValues" dxfId="29" priority="1" stopIfTrue="1"/>
  </conditionalFormatting>
  <pageMargins left="0.62992125984251968" right="0.31496062992125984" top="1.0629921259842521" bottom="0.43307086614173229" header="0.59055118110236227" footer="0.19685039370078741"/>
  <pageSetup paperSize="9" orientation="landscape" r:id="rId1"/>
  <headerFooter>
    <oddHeader xml:space="preserve">&amp;L&amp;"Times New Roman,Bold"&amp;12Biểu 06/CH&amp;C&amp;"Times New Roman,Bold"&amp;12
DANH MỤC CÔNG TRÌNH, DỰ ÁN THỰC HIỆN TRONG NĂM 2025 CỦA THÀNH PHỐ BIÊN HÒA&amp;R
</oddHeader>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BAFB-DDF5-4CCA-BFE3-FF4BD0FF5362}">
  <sheetPr filterMode="1">
    <tabColor rgb="FFFFFF00"/>
  </sheetPr>
  <dimension ref="A1:BU293"/>
  <sheetViews>
    <sheetView zoomScale="70" zoomScaleNormal="70" workbookViewId="0">
      <pane xSplit="6" ySplit="5" topLeftCell="G257" activePane="bottomRight" state="frozen"/>
      <selection pane="topRight" activeCell="G1" sqref="G1"/>
      <selection pane="bottomLeft" activeCell="A5" sqref="A5"/>
      <selection pane="bottomRight" activeCell="B1" sqref="B1:C1048576"/>
    </sheetView>
  </sheetViews>
  <sheetFormatPr defaultColWidth="9.140625" defaultRowHeight="12.75" x14ac:dyDescent="0.2"/>
  <cols>
    <col min="1" max="1" width="5.7109375" style="65" customWidth="1"/>
    <col min="2" max="2" width="11.5703125" style="389" hidden="1" customWidth="1"/>
    <col min="3" max="3" width="8" style="389" hidden="1" customWidth="1"/>
    <col min="4" max="4" width="24.85546875" style="389" customWidth="1"/>
    <col min="5" max="5" width="8.140625" style="389" customWidth="1"/>
    <col min="6" max="6" width="6.140625" style="389" hidden="1" customWidth="1"/>
    <col min="7" max="7" width="8.140625" style="389" customWidth="1"/>
    <col min="8" max="8" width="9" style="389" customWidth="1"/>
    <col min="9" max="9" width="9.140625" style="389"/>
    <col min="10" max="10" width="9.85546875" style="1316" hidden="1" customWidth="1"/>
    <col min="11" max="11" width="8.85546875" style="1022" customWidth="1"/>
    <col min="12" max="12" width="7.85546875" style="1022" customWidth="1"/>
    <col min="13" max="13" width="53" style="389" customWidth="1"/>
    <col min="14" max="14" width="12.28515625" style="1022" hidden="1" customWidth="1"/>
    <col min="15" max="15" width="17.28515625" style="1022" hidden="1" customWidth="1"/>
    <col min="16" max="18" width="17.28515625" style="1180" hidden="1" customWidth="1"/>
    <col min="19" max="19" width="30" style="1026" hidden="1" customWidth="1"/>
    <col min="20" max="20" width="9.140625" style="1027" hidden="1" customWidth="1"/>
    <col min="21" max="16384" width="9.140625" style="746"/>
  </cols>
  <sheetData>
    <row r="1" spans="1:20" x14ac:dyDescent="0.2">
      <c r="A1" s="45" t="s">
        <v>1331</v>
      </c>
      <c r="B1" s="45"/>
      <c r="C1" s="45"/>
      <c r="D1" s="45"/>
      <c r="E1" s="45"/>
      <c r="F1" s="45"/>
      <c r="G1" s="45"/>
      <c r="H1" s="45"/>
      <c r="I1" s="45"/>
      <c r="J1" s="1310"/>
      <c r="K1" s="65"/>
      <c r="L1" s="65"/>
      <c r="M1" s="45"/>
      <c r="N1" s="396"/>
      <c r="O1" s="396"/>
      <c r="P1" s="159"/>
      <c r="Q1" s="159"/>
      <c r="R1" s="159"/>
    </row>
    <row r="2" spans="1:20" ht="23.25" customHeight="1" x14ac:dyDescent="0.2">
      <c r="A2" s="1470"/>
      <c r="B2" s="1470"/>
      <c r="C2" s="1470"/>
      <c r="D2" s="1470"/>
      <c r="E2" s="1470"/>
      <c r="F2" s="1470"/>
      <c r="G2" s="1470"/>
      <c r="H2" s="1470"/>
      <c r="I2" s="1470"/>
      <c r="J2" s="1470"/>
      <c r="K2" s="1470"/>
      <c r="L2" s="1470"/>
      <c r="M2" s="1470"/>
      <c r="N2" s="159"/>
      <c r="O2" s="159"/>
      <c r="P2" s="159"/>
      <c r="Q2" s="159"/>
      <c r="R2" s="159"/>
    </row>
    <row r="3" spans="1:20" ht="23.25" customHeight="1" x14ac:dyDescent="0.2">
      <c r="A3" s="159"/>
      <c r="B3" s="159"/>
      <c r="C3" s="159"/>
      <c r="D3" s="159"/>
      <c r="E3" s="159"/>
      <c r="F3" s="159"/>
      <c r="G3" s="159"/>
      <c r="H3" s="975"/>
      <c r="I3" s="975"/>
      <c r="J3" s="1311"/>
      <c r="K3" s="159"/>
      <c r="L3" s="159"/>
      <c r="M3" s="1023" t="s">
        <v>0</v>
      </c>
      <c r="N3" s="1179"/>
      <c r="O3" s="1179"/>
      <c r="P3" s="1179"/>
      <c r="Q3" s="1179"/>
      <c r="R3" s="1179"/>
      <c r="S3" s="1028"/>
      <c r="T3" s="1029"/>
    </row>
    <row r="4" spans="1:20" x14ac:dyDescent="0.2">
      <c r="A4" s="1471" t="s">
        <v>562</v>
      </c>
      <c r="B4" s="1186"/>
      <c r="C4" s="1186"/>
      <c r="D4" s="1471" t="s">
        <v>3560</v>
      </c>
      <c r="E4" s="1421" t="s">
        <v>1333</v>
      </c>
      <c r="F4" s="1421" t="s">
        <v>1334</v>
      </c>
      <c r="G4" s="1421" t="s">
        <v>755</v>
      </c>
      <c r="H4" s="1421" t="s">
        <v>966</v>
      </c>
      <c r="I4" s="1421"/>
      <c r="J4" s="1472" t="s">
        <v>1339</v>
      </c>
      <c r="K4" s="1421" t="s">
        <v>1415</v>
      </c>
      <c r="L4" s="1473" t="s">
        <v>2658</v>
      </c>
      <c r="M4" s="1471" t="s">
        <v>1335</v>
      </c>
      <c r="N4" s="1455" t="s">
        <v>3653</v>
      </c>
      <c r="O4" s="1187"/>
      <c r="P4" s="1469" t="s">
        <v>3714</v>
      </c>
      <c r="Q4" s="1469"/>
      <c r="R4" s="1201"/>
      <c r="S4" s="1028"/>
      <c r="T4" s="1029"/>
    </row>
    <row r="5" spans="1:20" ht="38.25" x14ac:dyDescent="0.2">
      <c r="A5" s="1471"/>
      <c r="B5" s="1186"/>
      <c r="C5" s="1186"/>
      <c r="D5" s="1471"/>
      <c r="E5" s="1421"/>
      <c r="F5" s="1421"/>
      <c r="G5" s="1421"/>
      <c r="H5" s="1169" t="s">
        <v>667</v>
      </c>
      <c r="I5" s="1169" t="s">
        <v>756</v>
      </c>
      <c r="J5" s="1472"/>
      <c r="K5" s="1421"/>
      <c r="L5" s="1474"/>
      <c r="M5" s="1471"/>
      <c r="N5" s="1455"/>
      <c r="O5" s="1016"/>
      <c r="P5" s="1206" t="s">
        <v>3715</v>
      </c>
      <c r="Q5" s="1206" t="s">
        <v>3716</v>
      </c>
      <c r="R5" s="1206" t="s">
        <v>3873</v>
      </c>
      <c r="S5" s="1028"/>
      <c r="T5" s="1178"/>
    </row>
    <row r="6" spans="1:20" ht="51" x14ac:dyDescent="0.2">
      <c r="A6" s="1188"/>
      <c r="B6" s="1351"/>
      <c r="C6" s="1351" t="s">
        <v>1383</v>
      </c>
      <c r="D6" s="28" t="s">
        <v>4045</v>
      </c>
      <c r="E6" s="1033"/>
      <c r="F6" s="1033"/>
      <c r="G6" s="1033"/>
      <c r="H6" s="1033"/>
      <c r="I6" s="1033"/>
      <c r="J6" s="1352"/>
      <c r="K6" s="1033"/>
      <c r="L6" s="1033"/>
      <c r="M6" s="1188"/>
      <c r="N6" s="29"/>
      <c r="O6" s="475"/>
      <c r="P6" s="1353"/>
      <c r="Q6" s="1353"/>
      <c r="R6" s="1353"/>
      <c r="S6" s="1028"/>
      <c r="T6" s="1178"/>
    </row>
    <row r="7" spans="1:20" ht="25.5" x14ac:dyDescent="0.2">
      <c r="A7" s="1354"/>
      <c r="B7" s="1198"/>
      <c r="C7" s="1349">
        <v>1</v>
      </c>
      <c r="D7" s="1355" t="s">
        <v>4035</v>
      </c>
      <c r="E7" s="1356"/>
      <c r="F7" s="1356"/>
      <c r="G7" s="1357"/>
      <c r="H7" s="1357"/>
      <c r="I7" s="1357"/>
      <c r="J7" s="1312"/>
      <c r="K7" s="1358"/>
      <c r="L7" s="1358"/>
      <c r="M7" s="1359"/>
      <c r="N7" s="1317"/>
      <c r="O7" s="1193"/>
      <c r="P7" s="1193"/>
      <c r="Q7" s="1193"/>
      <c r="R7" s="1193"/>
      <c r="S7" s="1028"/>
      <c r="T7" s="959"/>
    </row>
    <row r="8" spans="1:20" ht="25.5" x14ac:dyDescent="0.2">
      <c r="A8" s="497"/>
      <c r="B8" s="1198"/>
      <c r="C8" s="1349" t="s">
        <v>1383</v>
      </c>
      <c r="D8" s="474" t="s">
        <v>760</v>
      </c>
      <c r="E8" s="1016"/>
      <c r="F8" s="1016"/>
      <c r="G8" s="1191"/>
      <c r="H8" s="1191"/>
      <c r="I8" s="1191"/>
      <c r="J8" s="1312"/>
      <c r="K8" s="478"/>
      <c r="L8" s="829"/>
      <c r="M8" s="481"/>
      <c r="N8" s="1016"/>
      <c r="O8" s="1016"/>
      <c r="P8" s="1016"/>
      <c r="Q8" s="1016"/>
      <c r="R8" s="1016"/>
      <c r="S8" s="1028"/>
      <c r="T8" s="959"/>
    </row>
    <row r="9" spans="1:20" x14ac:dyDescent="0.2">
      <c r="A9" s="497"/>
      <c r="B9" s="1198"/>
      <c r="C9" s="1350" t="s">
        <v>1383</v>
      </c>
      <c r="D9" s="496" t="s">
        <v>4036</v>
      </c>
      <c r="E9" s="1016"/>
      <c r="F9" s="1016"/>
      <c r="G9" s="1191"/>
      <c r="H9" s="1191"/>
      <c r="I9" s="1191"/>
      <c r="J9" s="1312"/>
      <c r="K9" s="478"/>
      <c r="L9" s="829"/>
      <c r="M9" s="481"/>
      <c r="N9" s="1016"/>
      <c r="O9" s="1016"/>
      <c r="P9" s="1016"/>
      <c r="Q9" s="1016"/>
      <c r="R9" s="1016"/>
      <c r="S9" s="1028"/>
      <c r="T9" s="960"/>
    </row>
    <row r="10" spans="1:20" ht="140.25" x14ac:dyDescent="0.2">
      <c r="A10" s="1024">
        <f>IF(OR(C10="a",C10=""),"",COUNTIF(C$10:$G10,"da")+COUNTIF(C$10:$G10,"bs")+COUNTIF(C$10:$G10,"cph"))</f>
        <v>1</v>
      </c>
      <c r="B10" s="1198" t="s">
        <v>1532</v>
      </c>
      <c r="C10" s="1194" t="s">
        <v>1450</v>
      </c>
      <c r="D10" s="1198" t="s">
        <v>398</v>
      </c>
      <c r="E10" s="1016" t="s">
        <v>23</v>
      </c>
      <c r="F10" s="1192" t="s">
        <v>73</v>
      </c>
      <c r="G10" s="992">
        <v>0.11</v>
      </c>
      <c r="H10" s="993">
        <v>0</v>
      </c>
      <c r="I10" s="993">
        <v>0.11</v>
      </c>
      <c r="J10" s="1227" t="s">
        <v>762</v>
      </c>
      <c r="K10" s="1007">
        <v>2021</v>
      </c>
      <c r="L10" s="829" t="s">
        <v>2657</v>
      </c>
      <c r="M10" s="1195" t="s">
        <v>3544</v>
      </c>
      <c r="N10" s="991" t="s">
        <v>3654</v>
      </c>
      <c r="O10" s="991"/>
      <c r="P10" s="1207" t="s">
        <v>3717</v>
      </c>
      <c r="Q10" s="1207">
        <v>0</v>
      </c>
      <c r="R10" s="1207"/>
      <c r="S10" s="1028"/>
      <c r="T10" s="961"/>
    </row>
    <row r="11" spans="1:20" x14ac:dyDescent="0.2">
      <c r="A11" s="1024"/>
      <c r="B11" s="1198"/>
      <c r="C11" s="988" t="s">
        <v>1383</v>
      </c>
      <c r="D11" s="987" t="s">
        <v>4037</v>
      </c>
      <c r="E11" s="1016"/>
      <c r="F11" s="989"/>
      <c r="G11" s="993"/>
      <c r="H11" s="993"/>
      <c r="I11" s="993"/>
      <c r="J11" s="1227"/>
      <c r="K11" s="1007"/>
      <c r="L11" s="829"/>
      <c r="M11" s="1017"/>
      <c r="N11" s="991"/>
      <c r="O11" s="991"/>
      <c r="P11" s="1207"/>
      <c r="Q11" s="1207"/>
      <c r="R11" s="1207"/>
      <c r="S11" s="1028"/>
      <c r="T11" s="961"/>
    </row>
    <row r="12" spans="1:20" ht="38.25" x14ac:dyDescent="0.2">
      <c r="A12" s="1024">
        <f>IF(OR(C12="a",C12=""),"",COUNTIF(C$10:$G12,"da")+COUNTIF(C$10:$G12,"bs")+COUNTIF(C$10:$G12,"cph"))</f>
        <v>2</v>
      </c>
      <c r="B12" s="1198" t="s">
        <v>2385</v>
      </c>
      <c r="C12" s="988" t="s">
        <v>1450</v>
      </c>
      <c r="D12" s="990" t="s">
        <v>400</v>
      </c>
      <c r="E12" s="1016" t="s">
        <v>23</v>
      </c>
      <c r="F12" s="989" t="s">
        <v>76</v>
      </c>
      <c r="G12" s="993">
        <v>0.21</v>
      </c>
      <c r="H12" s="993">
        <v>0.21</v>
      </c>
      <c r="I12" s="993">
        <v>0</v>
      </c>
      <c r="J12" s="1227" t="s">
        <v>764</v>
      </c>
      <c r="K12" s="1007">
        <v>2015</v>
      </c>
      <c r="L12" s="829" t="s">
        <v>2657</v>
      </c>
      <c r="M12" s="1017" t="s">
        <v>206</v>
      </c>
      <c r="N12" s="991" t="s">
        <v>3655</v>
      </c>
      <c r="O12" s="991"/>
      <c r="P12" s="1207" t="s">
        <v>3717</v>
      </c>
      <c r="Q12" s="1207">
        <v>0</v>
      </c>
      <c r="R12" s="1207"/>
      <c r="S12" s="1028"/>
      <c r="T12" s="961"/>
    </row>
    <row r="13" spans="1:20" ht="102" x14ac:dyDescent="0.2">
      <c r="A13" s="1024">
        <f>IF(OR(C13="a",C13=""),"",COUNTIF(C$10:$G13,"da")+COUNTIF(C$10:$G13,"bs")+COUNTIF(C$10:$G13,"cph"))</f>
        <v>3</v>
      </c>
      <c r="B13" s="1198" t="s">
        <v>2386</v>
      </c>
      <c r="C13" s="988" t="s">
        <v>1450</v>
      </c>
      <c r="D13" s="990" t="s">
        <v>182</v>
      </c>
      <c r="E13" s="991" t="s">
        <v>29</v>
      </c>
      <c r="F13" s="989" t="s">
        <v>76</v>
      </c>
      <c r="G13" s="993">
        <v>26.24</v>
      </c>
      <c r="H13" s="993">
        <v>26.24</v>
      </c>
      <c r="I13" s="993">
        <v>0</v>
      </c>
      <c r="J13" s="1227" t="s">
        <v>764</v>
      </c>
      <c r="K13" s="1007">
        <v>2015</v>
      </c>
      <c r="L13" s="829" t="s">
        <v>2657</v>
      </c>
      <c r="M13" s="1017" t="s">
        <v>2511</v>
      </c>
      <c r="N13" s="991" t="s">
        <v>3655</v>
      </c>
      <c r="O13" s="991"/>
      <c r="P13" s="1207" t="s">
        <v>3718</v>
      </c>
      <c r="Q13" s="1207" t="s">
        <v>3719</v>
      </c>
      <c r="R13" s="1207"/>
      <c r="S13" s="1028"/>
      <c r="T13" s="961"/>
    </row>
    <row r="14" spans="1:20" ht="242.25" x14ac:dyDescent="0.2">
      <c r="A14" s="1024">
        <f>IF(OR(C14="a",C14=""),"",COUNTIF(C$10:$G14,"da")+COUNTIF(C$10:$G14,"bs")+COUNTIF(C$10:$G14,"cph"))</f>
        <v>4</v>
      </c>
      <c r="B14" s="1198" t="s">
        <v>2387</v>
      </c>
      <c r="C14" s="988" t="s">
        <v>1450</v>
      </c>
      <c r="D14" s="1017" t="s">
        <v>2388</v>
      </c>
      <c r="E14" s="991" t="s">
        <v>6</v>
      </c>
      <c r="F14" s="989" t="s">
        <v>76</v>
      </c>
      <c r="G14" s="993">
        <v>1.1000000000000001</v>
      </c>
      <c r="H14" s="993">
        <v>0</v>
      </c>
      <c r="I14" s="993">
        <v>1.1000000000000001</v>
      </c>
      <c r="J14" s="1227" t="s">
        <v>88</v>
      </c>
      <c r="K14" s="1007">
        <v>2018</v>
      </c>
      <c r="L14" s="829" t="s">
        <v>2657</v>
      </c>
      <c r="M14" s="1195" t="s">
        <v>2512</v>
      </c>
      <c r="N14" s="991" t="s">
        <v>3655</v>
      </c>
      <c r="O14" s="991"/>
      <c r="P14" s="1207" t="s">
        <v>3720</v>
      </c>
      <c r="Q14" s="1207" t="s">
        <v>3721</v>
      </c>
      <c r="R14" s="1207"/>
      <c r="S14" s="1028"/>
      <c r="T14" s="961"/>
    </row>
    <row r="15" spans="1:20" ht="51" x14ac:dyDescent="0.2">
      <c r="A15" s="1024">
        <f>IF(OR(C15="a",C15=""),"",COUNTIF(C$10:$G15,"da")+COUNTIF(C$10:$G15,"bs")+COUNTIF(C$10:$G15,"cph"))</f>
        <v>5</v>
      </c>
      <c r="B15" s="1198" t="s">
        <v>1513</v>
      </c>
      <c r="C15" s="1194" t="s">
        <v>1450</v>
      </c>
      <c r="D15" s="1198" t="s">
        <v>401</v>
      </c>
      <c r="E15" s="1016" t="s">
        <v>17</v>
      </c>
      <c r="F15" s="1192" t="s">
        <v>76</v>
      </c>
      <c r="G15" s="992">
        <v>0.05</v>
      </c>
      <c r="H15" s="993">
        <v>0.05</v>
      </c>
      <c r="I15" s="994">
        <v>0</v>
      </c>
      <c r="J15" s="1227" t="s">
        <v>764</v>
      </c>
      <c r="K15" s="1007">
        <v>2021</v>
      </c>
      <c r="L15" s="829" t="s">
        <v>2657</v>
      </c>
      <c r="M15" s="1017" t="s">
        <v>2513</v>
      </c>
      <c r="N15" s="991" t="s">
        <v>3656</v>
      </c>
      <c r="O15" s="991"/>
      <c r="P15" s="1207" t="s">
        <v>3722</v>
      </c>
      <c r="Q15" s="1207" t="s">
        <v>3723</v>
      </c>
      <c r="R15" s="1207"/>
      <c r="S15" s="1028"/>
      <c r="T15" s="961">
        <v>0</v>
      </c>
    </row>
    <row r="16" spans="1:20" ht="38.25" x14ac:dyDescent="0.2">
      <c r="A16" s="1024"/>
      <c r="B16" s="1198"/>
      <c r="C16" s="1196" t="s">
        <v>1383</v>
      </c>
      <c r="D16" s="1197" t="s">
        <v>4038</v>
      </c>
      <c r="E16" s="1016"/>
      <c r="F16" s="1192"/>
      <c r="G16" s="992"/>
      <c r="H16" s="993"/>
      <c r="I16" s="993"/>
      <c r="J16" s="1227"/>
      <c r="K16" s="1007"/>
      <c r="L16" s="829"/>
      <c r="M16" s="1017"/>
      <c r="N16" s="991"/>
      <c r="O16" s="991"/>
      <c r="P16" s="1207"/>
      <c r="Q16" s="1207"/>
      <c r="R16" s="1207"/>
      <c r="S16" s="1028"/>
      <c r="T16" s="961"/>
    </row>
    <row r="17" spans="1:20" x14ac:dyDescent="0.2">
      <c r="A17" s="1024"/>
      <c r="B17" s="1198"/>
      <c r="C17" s="988" t="s">
        <v>1383</v>
      </c>
      <c r="D17" s="987" t="s">
        <v>3507</v>
      </c>
      <c r="E17" s="1016"/>
      <c r="F17" s="989"/>
      <c r="G17" s="993"/>
      <c r="H17" s="993"/>
      <c r="I17" s="993"/>
      <c r="J17" s="1227"/>
      <c r="K17" s="1007"/>
      <c r="L17" s="829"/>
      <c r="M17" s="1017"/>
      <c r="N17" s="991"/>
      <c r="O17" s="991"/>
      <c r="P17" s="1207"/>
      <c r="Q17" s="1207"/>
      <c r="R17" s="1207"/>
      <c r="S17" s="1028"/>
      <c r="T17" s="961"/>
    </row>
    <row r="18" spans="1:20" ht="140.25" x14ac:dyDescent="0.2">
      <c r="A18" s="1024">
        <f>IF(OR(C18="a",C18=""),"",COUNTIF(C$10:$G18,"da")+COUNTIF(C$10:$G18,"bs")+COUNTIF(C$10:$G18,"cph"))</f>
        <v>6</v>
      </c>
      <c r="B18" s="1198" t="s">
        <v>2685</v>
      </c>
      <c r="C18" s="988" t="s">
        <v>1351</v>
      </c>
      <c r="D18" s="1017" t="s">
        <v>3591</v>
      </c>
      <c r="E18" s="1016" t="s">
        <v>15</v>
      </c>
      <c r="F18" s="989" t="s">
        <v>79</v>
      </c>
      <c r="G18" s="993">
        <v>52.1</v>
      </c>
      <c r="H18" s="993">
        <v>0</v>
      </c>
      <c r="I18" s="993">
        <v>52.1</v>
      </c>
      <c r="J18" s="1227" t="s">
        <v>767</v>
      </c>
      <c r="K18" s="1007">
        <v>2025</v>
      </c>
      <c r="L18" s="829" t="s">
        <v>3543</v>
      </c>
      <c r="M18" s="1195" t="s">
        <v>3629</v>
      </c>
      <c r="N18" s="991" t="s">
        <v>3657</v>
      </c>
      <c r="O18" s="991"/>
      <c r="P18" s="1207" t="e">
        <v>#N/A</v>
      </c>
      <c r="Q18" s="1207" t="e">
        <v>#N/A</v>
      </c>
      <c r="R18" s="1207"/>
      <c r="S18" s="1028"/>
      <c r="T18" s="961">
        <v>0</v>
      </c>
    </row>
    <row r="19" spans="1:20" ht="140.25" x14ac:dyDescent="0.2">
      <c r="A19" s="1024">
        <f>IF(OR(C19="a",C19=""),"",COUNTIF(C$10:$G19,"da")+COUNTIF(C$10:$G19,"bs")+COUNTIF(C$10:$G19,"cph"))</f>
        <v>7</v>
      </c>
      <c r="B19" s="1198" t="s">
        <v>1386</v>
      </c>
      <c r="C19" s="1194" t="s">
        <v>1450</v>
      </c>
      <c r="D19" s="1017" t="s">
        <v>186</v>
      </c>
      <c r="E19" s="1016" t="s">
        <v>18</v>
      </c>
      <c r="F19" s="989" t="s">
        <v>79</v>
      </c>
      <c r="G19" s="993">
        <v>13.64</v>
      </c>
      <c r="H19" s="993"/>
      <c r="I19" s="993">
        <v>13.64</v>
      </c>
      <c r="J19" s="1227" t="s">
        <v>2496</v>
      </c>
      <c r="K19" s="1007">
        <v>2015</v>
      </c>
      <c r="L19" s="829" t="s">
        <v>2657</v>
      </c>
      <c r="M19" s="1017" t="s">
        <v>188</v>
      </c>
      <c r="N19" s="991" t="s">
        <v>3658</v>
      </c>
      <c r="O19" s="991"/>
      <c r="P19" s="1207" t="s">
        <v>3724</v>
      </c>
      <c r="Q19" s="1207" t="s">
        <v>3725</v>
      </c>
      <c r="R19" s="1207"/>
      <c r="S19" s="1028"/>
      <c r="T19" s="961">
        <v>0</v>
      </c>
    </row>
    <row r="20" spans="1:20" ht="25.5" x14ac:dyDescent="0.2">
      <c r="A20" s="1024">
        <f>IF(OR(C20="a",C20=""),"",COUNTIF(C$10:$G20,"da")+COUNTIF(C$10:$G20,"bs")+COUNTIF(C$10:$G20,"cph"))</f>
        <v>8</v>
      </c>
      <c r="B20" s="1198" t="s">
        <v>1387</v>
      </c>
      <c r="C20" s="1194" t="s">
        <v>1450</v>
      </c>
      <c r="D20" s="990" t="s">
        <v>189</v>
      </c>
      <c r="E20" s="1016" t="s">
        <v>23</v>
      </c>
      <c r="F20" s="989" t="s">
        <v>79</v>
      </c>
      <c r="G20" s="993">
        <v>1.45</v>
      </c>
      <c r="H20" s="993">
        <v>0</v>
      </c>
      <c r="I20" s="993">
        <v>1.45</v>
      </c>
      <c r="J20" s="1227" t="s">
        <v>49</v>
      </c>
      <c r="K20" s="1007">
        <v>2015</v>
      </c>
      <c r="L20" s="829" t="s">
        <v>2657</v>
      </c>
      <c r="M20" s="1017" t="s">
        <v>190</v>
      </c>
      <c r="N20" s="991">
        <v>0</v>
      </c>
      <c r="O20" s="991"/>
      <c r="P20" s="1207" t="s">
        <v>3717</v>
      </c>
      <c r="Q20" s="1207">
        <v>0</v>
      </c>
      <c r="R20" s="1207"/>
      <c r="S20" s="1028"/>
      <c r="T20" s="961">
        <v>0</v>
      </c>
    </row>
    <row r="21" spans="1:20" ht="38.25" x14ac:dyDescent="0.2">
      <c r="A21" s="1024">
        <f>IF(OR(C21="a",C21=""),"",COUNTIF(C$10:$G21,"da")+COUNTIF(C$10:$G21,"bs")+COUNTIF(C$10:$G21,"cph"))</f>
        <v>9</v>
      </c>
      <c r="B21" s="1198" t="s">
        <v>1476</v>
      </c>
      <c r="C21" s="1194" t="s">
        <v>1450</v>
      </c>
      <c r="D21" s="1018" t="s">
        <v>304</v>
      </c>
      <c r="E21" s="1019" t="s">
        <v>23</v>
      </c>
      <c r="F21" s="1020" t="s">
        <v>79</v>
      </c>
      <c r="G21" s="993">
        <v>8.1999999999999993</v>
      </c>
      <c r="H21" s="993">
        <v>8.1999999999999993</v>
      </c>
      <c r="I21" s="994">
        <v>0</v>
      </c>
      <c r="J21" s="1227" t="s">
        <v>764</v>
      </c>
      <c r="K21" s="1007">
        <v>2021</v>
      </c>
      <c r="L21" s="829" t="s">
        <v>2657</v>
      </c>
      <c r="M21" s="1017" t="s">
        <v>305</v>
      </c>
      <c r="N21" s="991">
        <v>0</v>
      </c>
      <c r="O21" s="991"/>
      <c r="P21" s="1207" t="s">
        <v>3717</v>
      </c>
      <c r="Q21" s="1207">
        <v>0</v>
      </c>
      <c r="R21" s="1207"/>
      <c r="S21" s="1028"/>
      <c r="T21" s="961"/>
    </row>
    <row r="22" spans="1:20" x14ac:dyDescent="0.2">
      <c r="A22" s="1024"/>
      <c r="B22" s="1198"/>
      <c r="C22" s="988" t="s">
        <v>1383</v>
      </c>
      <c r="D22" s="987" t="s">
        <v>3508</v>
      </c>
      <c r="E22" s="991"/>
      <c r="F22" s="989"/>
      <c r="G22" s="993"/>
      <c r="H22" s="993"/>
      <c r="I22" s="993"/>
      <c r="J22" s="1227"/>
      <c r="K22" s="1007"/>
      <c r="L22" s="829"/>
      <c r="M22" s="1017"/>
      <c r="N22" s="991"/>
      <c r="O22" s="991"/>
      <c r="P22" s="1207"/>
      <c r="Q22" s="1207"/>
      <c r="R22" s="1207"/>
      <c r="S22" s="1028"/>
      <c r="T22" s="961">
        <v>0</v>
      </c>
    </row>
    <row r="23" spans="1:20" ht="63.75" x14ac:dyDescent="0.2">
      <c r="A23" s="1024">
        <f>IF(OR(C23="a",C23=""),"",COUNTIF(C$10:$G23,"da")+COUNTIF(C$10:$G23,"bs")+COUNTIF(C$10:$G23,"cph"))</f>
        <v>10</v>
      </c>
      <c r="B23" s="1198" t="s">
        <v>1451</v>
      </c>
      <c r="C23" s="1194" t="s">
        <v>1450</v>
      </c>
      <c r="D23" s="1017" t="s">
        <v>404</v>
      </c>
      <c r="E23" s="1016" t="s">
        <v>23</v>
      </c>
      <c r="F23" s="1020" t="s">
        <v>82</v>
      </c>
      <c r="G23" s="996">
        <v>2.57</v>
      </c>
      <c r="H23" s="992">
        <v>2.57</v>
      </c>
      <c r="I23" s="997">
        <v>0</v>
      </c>
      <c r="J23" s="1227" t="s">
        <v>764</v>
      </c>
      <c r="K23" s="1007">
        <v>2021</v>
      </c>
      <c r="L23" s="829" t="s">
        <v>2657</v>
      </c>
      <c r="M23" s="1017" t="s">
        <v>2514</v>
      </c>
      <c r="N23" s="991" t="s">
        <v>3659</v>
      </c>
      <c r="O23" s="991"/>
      <c r="P23" s="1207" t="s">
        <v>3717</v>
      </c>
      <c r="Q23" s="1207">
        <v>0</v>
      </c>
      <c r="R23" s="1207"/>
      <c r="S23" s="1028"/>
      <c r="T23" s="961">
        <v>0</v>
      </c>
    </row>
    <row r="24" spans="1:20" ht="127.5" x14ac:dyDescent="0.2">
      <c r="A24" s="1024">
        <f>IF(OR(C24="a",C24=""),"",COUNTIF(C$10:$G24,"da")+COUNTIF(C$10:$G24,"bs")+COUNTIF(C$10:$G24,"cph"))</f>
        <v>11</v>
      </c>
      <c r="B24" s="1208" t="s">
        <v>1466</v>
      </c>
      <c r="C24" s="1194" t="s">
        <v>1450</v>
      </c>
      <c r="D24" s="1198" t="s">
        <v>403</v>
      </c>
      <c r="E24" s="1016" t="s">
        <v>25</v>
      </c>
      <c r="F24" s="1020" t="s">
        <v>82</v>
      </c>
      <c r="G24" s="993">
        <v>2.34</v>
      </c>
      <c r="H24" s="993">
        <v>2.34</v>
      </c>
      <c r="I24" s="994">
        <v>0</v>
      </c>
      <c r="J24" s="1227" t="s">
        <v>143</v>
      </c>
      <c r="K24" s="1007">
        <v>2021</v>
      </c>
      <c r="L24" s="829" t="s">
        <v>2657</v>
      </c>
      <c r="M24" s="1017" t="s">
        <v>3630</v>
      </c>
      <c r="N24" s="991" t="s">
        <v>3660</v>
      </c>
      <c r="O24" s="991"/>
      <c r="P24" s="1207" t="s">
        <v>3726</v>
      </c>
      <c r="Q24" s="1207" t="s">
        <v>3727</v>
      </c>
      <c r="R24" s="1207"/>
      <c r="S24" s="1028"/>
      <c r="T24" s="961"/>
    </row>
    <row r="25" spans="1:20" x14ac:dyDescent="0.2">
      <c r="A25" s="1024"/>
      <c r="B25" s="1208"/>
      <c r="C25" s="1194" t="s">
        <v>1383</v>
      </c>
      <c r="D25" s="1197" t="s">
        <v>3509</v>
      </c>
      <c r="E25" s="1016"/>
      <c r="F25" s="1020"/>
      <c r="G25" s="993"/>
      <c r="H25" s="993"/>
      <c r="I25" s="993"/>
      <c r="J25" s="1227"/>
      <c r="K25" s="1007"/>
      <c r="L25" s="829"/>
      <c r="M25" s="1017"/>
      <c r="N25" s="991"/>
      <c r="O25" s="991"/>
      <c r="P25" s="1207"/>
      <c r="Q25" s="1207"/>
      <c r="R25" s="1207"/>
      <c r="S25" s="1028"/>
      <c r="T25" s="959"/>
    </row>
    <row r="26" spans="1:20" ht="293.25" x14ac:dyDescent="0.2">
      <c r="A26" s="1024">
        <f>IF(OR(C26="a",C26=""),"",COUNTIF(C$10:$G26,"da")+COUNTIF(C$10:$G26,"bs")+COUNTIF(C$10:$G26,"cph"))</f>
        <v>12</v>
      </c>
      <c r="B26" s="1198" t="s">
        <v>1485</v>
      </c>
      <c r="C26" s="1194" t="s">
        <v>1450</v>
      </c>
      <c r="D26" s="995" t="s">
        <v>772</v>
      </c>
      <c r="E26" s="991" t="s">
        <v>223</v>
      </c>
      <c r="F26" s="989" t="s">
        <v>99</v>
      </c>
      <c r="G26" s="989">
        <v>59.35</v>
      </c>
      <c r="H26" s="993"/>
      <c r="I26" s="993">
        <v>59.35</v>
      </c>
      <c r="J26" s="1227" t="s">
        <v>773</v>
      </c>
      <c r="K26" s="1007">
        <v>2022</v>
      </c>
      <c r="L26" s="829" t="s">
        <v>2657</v>
      </c>
      <c r="M26" s="1195" t="s">
        <v>1426</v>
      </c>
      <c r="N26" s="1016"/>
      <c r="O26" s="1016"/>
      <c r="P26" s="1207" t="s">
        <v>3728</v>
      </c>
      <c r="Q26" s="1207" t="s">
        <v>3729</v>
      </c>
      <c r="R26" s="1207"/>
      <c r="S26" s="1028"/>
      <c r="T26" s="959"/>
    </row>
    <row r="27" spans="1:20" ht="25.5" x14ac:dyDescent="0.2">
      <c r="A27" s="1024"/>
      <c r="B27" s="1198"/>
      <c r="C27" s="1189">
        <v>2</v>
      </c>
      <c r="D27" s="1190" t="s">
        <v>2389</v>
      </c>
      <c r="E27" s="1016"/>
      <c r="F27" s="1016"/>
      <c r="G27" s="1199"/>
      <c r="H27" s="1199"/>
      <c r="I27" s="1199"/>
      <c r="J27" s="1312"/>
      <c r="K27" s="1008"/>
      <c r="L27" s="829"/>
      <c r="M27" s="1200"/>
      <c r="N27" s="1201"/>
      <c r="O27" s="1201"/>
      <c r="P27" s="1207"/>
      <c r="Q27" s="1207"/>
      <c r="R27" s="1207"/>
      <c r="S27" s="1028"/>
      <c r="T27" s="961"/>
    </row>
    <row r="28" spans="1:20" ht="25.5" x14ac:dyDescent="0.2">
      <c r="A28" s="1024"/>
      <c r="B28" s="1198"/>
      <c r="C28" s="1189" t="s">
        <v>71</v>
      </c>
      <c r="D28" s="1190" t="s">
        <v>1258</v>
      </c>
      <c r="E28" s="1016"/>
      <c r="F28" s="1016"/>
      <c r="G28" s="1199"/>
      <c r="H28" s="1199"/>
      <c r="I28" s="1199"/>
      <c r="J28" s="1312"/>
      <c r="K28" s="1008"/>
      <c r="L28" s="829"/>
      <c r="M28" s="1200"/>
      <c r="N28" s="1201"/>
      <c r="O28" s="1201"/>
      <c r="P28" s="1207"/>
      <c r="Q28" s="1207"/>
      <c r="R28" s="1207"/>
      <c r="S28" s="1028"/>
      <c r="T28" s="961"/>
    </row>
    <row r="29" spans="1:20" x14ac:dyDescent="0.2">
      <c r="A29" s="1024"/>
      <c r="B29" s="1198"/>
      <c r="C29" s="1194" t="s">
        <v>1383</v>
      </c>
      <c r="D29" s="1197" t="s">
        <v>3510</v>
      </c>
      <c r="E29" s="1016"/>
      <c r="F29" s="989"/>
      <c r="G29" s="993"/>
      <c r="H29" s="993"/>
      <c r="I29" s="993"/>
      <c r="J29" s="1227"/>
      <c r="K29" s="1007"/>
      <c r="L29" s="829"/>
      <c r="M29" s="1017"/>
      <c r="N29" s="991"/>
      <c r="O29" s="991"/>
      <c r="P29" s="1207"/>
      <c r="Q29" s="1207"/>
      <c r="R29" s="1207"/>
      <c r="S29" s="1028"/>
      <c r="T29" s="961"/>
    </row>
    <row r="30" spans="1:20" x14ac:dyDescent="0.2">
      <c r="A30" s="1024"/>
      <c r="B30" s="1208"/>
      <c r="C30" s="1194" t="s">
        <v>1383</v>
      </c>
      <c r="D30" s="987" t="s">
        <v>3511</v>
      </c>
      <c r="E30" s="1019"/>
      <c r="F30" s="1020"/>
      <c r="G30" s="989"/>
      <c r="H30" s="993"/>
      <c r="I30" s="993"/>
      <c r="J30" s="1227"/>
      <c r="K30" s="1007"/>
      <c r="L30" s="829"/>
      <c r="M30" s="1017"/>
      <c r="N30" s="991"/>
      <c r="O30" s="991"/>
      <c r="P30" s="1207"/>
      <c r="Q30" s="1207"/>
      <c r="R30" s="1207"/>
      <c r="S30" s="1028"/>
      <c r="T30" s="961">
        <v>128</v>
      </c>
    </row>
    <row r="31" spans="1:20" ht="102" x14ac:dyDescent="0.2">
      <c r="A31" s="1024">
        <f>IF(OR(C31="a",C31=""),"",COUNTIF(C$10:$G31,"da")+COUNTIF(C$10:$G31,"bs")+COUNTIF(C$10:$G31,"cph"))</f>
        <v>13</v>
      </c>
      <c r="B31" s="1198" t="s">
        <v>2686</v>
      </c>
      <c r="C31" s="988" t="s">
        <v>1450</v>
      </c>
      <c r="D31" s="990" t="s">
        <v>777</v>
      </c>
      <c r="E31" s="991" t="s">
        <v>29</v>
      </c>
      <c r="F31" s="1020" t="s">
        <v>105</v>
      </c>
      <c r="G31" s="993">
        <v>0.8</v>
      </c>
      <c r="H31" s="993">
        <v>0</v>
      </c>
      <c r="I31" s="993">
        <v>0.8</v>
      </c>
      <c r="J31" s="1227" t="s">
        <v>778</v>
      </c>
      <c r="K31" s="1007">
        <v>2015</v>
      </c>
      <c r="L31" s="829" t="s">
        <v>2657</v>
      </c>
      <c r="M31" s="1017" t="s">
        <v>3545</v>
      </c>
      <c r="N31" s="991" t="s">
        <v>3661</v>
      </c>
      <c r="O31" s="991"/>
      <c r="P31" s="1207" t="s">
        <v>3730</v>
      </c>
      <c r="Q31" s="1207" t="s">
        <v>3719</v>
      </c>
      <c r="R31" s="1207"/>
      <c r="S31" s="1028"/>
      <c r="T31" s="961">
        <v>0</v>
      </c>
    </row>
    <row r="32" spans="1:20" ht="51" x14ac:dyDescent="0.2">
      <c r="A32" s="1024">
        <f>IF(OR(C32="a",C32=""),"",COUNTIF(C$10:$G32,"da")+COUNTIF(C$10:$G32,"bs")+COUNTIF(C$10:$G32,"cph"))</f>
        <v>14</v>
      </c>
      <c r="B32" s="1208" t="s">
        <v>1514</v>
      </c>
      <c r="C32" s="1194" t="s">
        <v>1450</v>
      </c>
      <c r="D32" s="990" t="s">
        <v>779</v>
      </c>
      <c r="E32" s="1019" t="s">
        <v>17</v>
      </c>
      <c r="F32" s="1020" t="s">
        <v>105</v>
      </c>
      <c r="G32" s="989">
        <v>0.2</v>
      </c>
      <c r="H32" s="993">
        <v>0.2</v>
      </c>
      <c r="I32" s="994">
        <v>0</v>
      </c>
      <c r="J32" s="1227" t="s">
        <v>764</v>
      </c>
      <c r="K32" s="1007">
        <v>2022</v>
      </c>
      <c r="L32" s="829" t="s">
        <v>2657</v>
      </c>
      <c r="M32" s="1011" t="s">
        <v>2515</v>
      </c>
      <c r="N32" s="991" t="s">
        <v>3661</v>
      </c>
      <c r="O32" s="991"/>
      <c r="P32" s="1207" t="s">
        <v>3731</v>
      </c>
      <c r="Q32" s="1207" t="s">
        <v>3723</v>
      </c>
      <c r="R32" s="1207"/>
      <c r="S32" s="1028"/>
      <c r="T32" s="961">
        <v>0</v>
      </c>
    </row>
    <row r="33" spans="1:73" s="830" customFormat="1" ht="51" x14ac:dyDescent="0.2">
      <c r="A33" s="1024">
        <f>IF(OR(C33="a",C33=""),"",COUNTIF(C$10:$G33,"da")+COUNTIF(C$10:$G33,"bs")+COUNTIF(C$10:$G33,"cph"))</f>
        <v>15</v>
      </c>
      <c r="B33" s="1208" t="s">
        <v>1515</v>
      </c>
      <c r="C33" s="1194" t="s">
        <v>1450</v>
      </c>
      <c r="D33" s="990" t="s">
        <v>780</v>
      </c>
      <c r="E33" s="1019" t="s">
        <v>33</v>
      </c>
      <c r="F33" s="1020" t="s">
        <v>105</v>
      </c>
      <c r="G33" s="989">
        <v>0.03</v>
      </c>
      <c r="H33" s="993">
        <v>0.03</v>
      </c>
      <c r="I33" s="994">
        <v>0</v>
      </c>
      <c r="J33" s="1227" t="s">
        <v>764</v>
      </c>
      <c r="K33" s="1009">
        <v>2022</v>
      </c>
      <c r="L33" s="829" t="s">
        <v>2657</v>
      </c>
      <c r="M33" s="1012" t="s">
        <v>2516</v>
      </c>
      <c r="N33" s="991" t="s">
        <v>3661</v>
      </c>
      <c r="O33" s="991"/>
      <c r="P33" s="1207" t="s">
        <v>84</v>
      </c>
      <c r="Q33" s="1207" t="s">
        <v>3732</v>
      </c>
      <c r="R33" s="1207"/>
      <c r="S33" s="1028"/>
      <c r="T33" s="962">
        <v>0</v>
      </c>
      <c r="U33" s="746"/>
      <c r="V33" s="746"/>
      <c r="W33" s="746"/>
      <c r="X33" s="746"/>
      <c r="Y33" s="746"/>
      <c r="Z33" s="746"/>
      <c r="AA33" s="746"/>
      <c r="AB33" s="746"/>
      <c r="AC33" s="746"/>
      <c r="AD33" s="746"/>
      <c r="AE33" s="746"/>
      <c r="AF33" s="746"/>
      <c r="AG33" s="746"/>
      <c r="AH33" s="746"/>
      <c r="AI33" s="746"/>
      <c r="AJ33" s="746"/>
      <c r="AK33" s="746"/>
      <c r="AL33" s="746"/>
      <c r="AM33" s="746"/>
      <c r="AN33" s="746"/>
      <c r="AO33" s="746"/>
      <c r="AP33" s="746"/>
      <c r="AQ33" s="746"/>
      <c r="AR33" s="746"/>
      <c r="AS33" s="746"/>
      <c r="AT33" s="746"/>
      <c r="AU33" s="746"/>
      <c r="AV33" s="746"/>
      <c r="AW33" s="746"/>
      <c r="AX33" s="746"/>
      <c r="AY33" s="746"/>
      <c r="AZ33" s="746"/>
      <c r="BA33" s="746"/>
      <c r="BB33" s="746"/>
      <c r="BC33" s="746"/>
      <c r="BD33" s="746"/>
      <c r="BE33" s="746"/>
      <c r="BF33" s="746"/>
      <c r="BG33" s="746"/>
      <c r="BH33" s="746"/>
      <c r="BI33" s="746"/>
      <c r="BJ33" s="746"/>
      <c r="BK33" s="746"/>
      <c r="BL33" s="746"/>
      <c r="BM33" s="746"/>
      <c r="BN33" s="746"/>
      <c r="BO33" s="746"/>
      <c r="BP33" s="746"/>
      <c r="BQ33" s="746"/>
      <c r="BR33" s="746"/>
      <c r="BS33" s="746"/>
      <c r="BT33" s="746"/>
      <c r="BU33" s="746"/>
    </row>
    <row r="34" spans="1:73" ht="51" x14ac:dyDescent="0.2">
      <c r="A34" s="1024">
        <f>IF(OR(C34="a",C34=""),"",COUNTIF(C$10:$G34,"da")+COUNTIF(C$10:$G34,"bs")+COUNTIF(C$10:$G34,"cph"))</f>
        <v>16</v>
      </c>
      <c r="B34" s="1208" t="s">
        <v>1516</v>
      </c>
      <c r="C34" s="1194" t="s">
        <v>1450</v>
      </c>
      <c r="D34" s="990" t="s">
        <v>781</v>
      </c>
      <c r="E34" s="1019" t="s">
        <v>8</v>
      </c>
      <c r="F34" s="1020" t="s">
        <v>105</v>
      </c>
      <c r="G34" s="989">
        <v>0.04</v>
      </c>
      <c r="H34" s="993">
        <v>0.04</v>
      </c>
      <c r="I34" s="994">
        <v>0</v>
      </c>
      <c r="J34" s="1227" t="s">
        <v>764</v>
      </c>
      <c r="K34" s="1009">
        <v>2022</v>
      </c>
      <c r="L34" s="829" t="s">
        <v>2657</v>
      </c>
      <c r="M34" s="1012" t="s">
        <v>2516</v>
      </c>
      <c r="N34" s="991" t="s">
        <v>3661</v>
      </c>
      <c r="O34" s="991"/>
      <c r="P34" s="1207" t="s">
        <v>3733</v>
      </c>
      <c r="Q34" s="1207" t="s">
        <v>3734</v>
      </c>
      <c r="R34" s="1207"/>
      <c r="S34" s="1028"/>
      <c r="T34" s="961">
        <v>0</v>
      </c>
    </row>
    <row r="35" spans="1:73" ht="51" x14ac:dyDescent="0.2">
      <c r="A35" s="1024">
        <f>IF(OR(C35="a",C35=""),"",COUNTIF(C$10:$G35,"da")+COUNTIF(C$10:$G35,"bs")+COUNTIF(C$10:$G35,"cph"))</f>
        <v>17</v>
      </c>
      <c r="B35" s="1208" t="s">
        <v>1517</v>
      </c>
      <c r="C35" s="1194" t="s">
        <v>1450</v>
      </c>
      <c r="D35" s="990" t="s">
        <v>782</v>
      </c>
      <c r="E35" s="1019" t="s">
        <v>7</v>
      </c>
      <c r="F35" s="1020" t="s">
        <v>105</v>
      </c>
      <c r="G35" s="989">
        <v>0.04</v>
      </c>
      <c r="H35" s="993">
        <v>0.04</v>
      </c>
      <c r="I35" s="994">
        <v>0</v>
      </c>
      <c r="J35" s="1227" t="s">
        <v>764</v>
      </c>
      <c r="K35" s="1009">
        <v>2022</v>
      </c>
      <c r="L35" s="829" t="s">
        <v>2657</v>
      </c>
      <c r="M35" s="1012" t="s">
        <v>2516</v>
      </c>
      <c r="N35" s="991" t="s">
        <v>3661</v>
      </c>
      <c r="O35" s="991"/>
      <c r="P35" s="1207" t="s">
        <v>3735</v>
      </c>
      <c r="Q35" s="1207" t="s">
        <v>3736</v>
      </c>
      <c r="R35" s="1207"/>
      <c r="S35" s="1028"/>
      <c r="T35" s="962"/>
    </row>
    <row r="36" spans="1:73" ht="25.5" x14ac:dyDescent="0.2">
      <c r="A36" s="1024"/>
      <c r="B36" s="1208"/>
      <c r="C36" s="1194" t="s">
        <v>1383</v>
      </c>
      <c r="D36" s="987" t="s">
        <v>3512</v>
      </c>
      <c r="E36" s="1019"/>
      <c r="F36" s="1020"/>
      <c r="G36" s="993"/>
      <c r="H36" s="993"/>
      <c r="I36" s="993"/>
      <c r="J36" s="1227"/>
      <c r="K36" s="1007"/>
      <c r="L36" s="829"/>
      <c r="M36" s="1017"/>
      <c r="N36" s="991"/>
      <c r="O36" s="991"/>
      <c r="P36" s="1207"/>
      <c r="Q36" s="1207"/>
      <c r="R36" s="1207"/>
      <c r="S36" s="1028"/>
      <c r="T36" s="961">
        <v>1</v>
      </c>
    </row>
    <row r="37" spans="1:73" ht="102" x14ac:dyDescent="0.2">
      <c r="A37" s="1024">
        <f>IF(OR(C37="a",C37=""),"",COUNTIF(C$10:$G37,"da")+COUNTIF(C$10:$G37,"bs")+COUNTIF(C$10:$G37,"cph"))</f>
        <v>18</v>
      </c>
      <c r="B37" s="1208" t="s">
        <v>1556</v>
      </c>
      <c r="C37" s="988" t="s">
        <v>1450</v>
      </c>
      <c r="D37" s="990" t="s">
        <v>1563</v>
      </c>
      <c r="E37" s="1019" t="s">
        <v>34</v>
      </c>
      <c r="F37" s="1020" t="s">
        <v>107</v>
      </c>
      <c r="G37" s="993">
        <v>1.36</v>
      </c>
      <c r="H37" s="1004">
        <v>0</v>
      </c>
      <c r="I37" s="993">
        <v>1.36</v>
      </c>
      <c r="J37" s="1313" t="s">
        <v>52</v>
      </c>
      <c r="K37" s="1007">
        <v>2024</v>
      </c>
      <c r="L37" s="829" t="s">
        <v>2657</v>
      </c>
      <c r="M37" s="1195" t="s">
        <v>1567</v>
      </c>
      <c r="N37" s="991" t="s">
        <v>3660</v>
      </c>
      <c r="O37" s="991"/>
      <c r="P37" s="1207" t="s">
        <v>3737</v>
      </c>
      <c r="Q37" s="1207" t="s">
        <v>3738</v>
      </c>
      <c r="R37" s="1207"/>
      <c r="S37" s="1028"/>
      <c r="T37" s="962">
        <v>0</v>
      </c>
    </row>
    <row r="38" spans="1:73" ht="102" x14ac:dyDescent="0.2">
      <c r="A38" s="1024">
        <f>IF(OR(C38="a",C38=""),"",COUNTIF(C$10:$G38,"da")+COUNTIF(C$10:$G38,"bs")+COUNTIF(C$10:$G38,"cph"))</f>
        <v>19</v>
      </c>
      <c r="B38" s="1198" t="s">
        <v>1486</v>
      </c>
      <c r="C38" s="1194" t="s">
        <v>1450</v>
      </c>
      <c r="D38" s="1018" t="s">
        <v>642</v>
      </c>
      <c r="E38" s="1019" t="s">
        <v>18</v>
      </c>
      <c r="F38" s="1020" t="s">
        <v>107</v>
      </c>
      <c r="G38" s="993">
        <v>1.18</v>
      </c>
      <c r="H38" s="993">
        <v>1.18</v>
      </c>
      <c r="I38" s="994">
        <v>0</v>
      </c>
      <c r="J38" s="1227" t="s">
        <v>764</v>
      </c>
      <c r="K38" s="1007">
        <v>2022</v>
      </c>
      <c r="L38" s="829" t="s">
        <v>2657</v>
      </c>
      <c r="M38" s="1195" t="s">
        <v>643</v>
      </c>
      <c r="N38" s="991" t="s">
        <v>3660</v>
      </c>
      <c r="O38" s="991"/>
      <c r="P38" s="1207" t="s">
        <v>3739</v>
      </c>
      <c r="Q38" s="1207" t="s">
        <v>3740</v>
      </c>
      <c r="R38" s="1207"/>
      <c r="S38" s="1028"/>
      <c r="T38" s="961">
        <v>145</v>
      </c>
    </row>
    <row r="39" spans="1:73" ht="51" x14ac:dyDescent="0.2">
      <c r="A39" s="1024">
        <f>IF(OR(C39="a",C39=""),"",COUNTIF(C$10:$G39,"da")+COUNTIF(C$10:$G39,"bs")+COUNTIF(C$10:$G39,"cph"))</f>
        <v>20</v>
      </c>
      <c r="B39" s="1198" t="s">
        <v>2390</v>
      </c>
      <c r="C39" s="988" t="s">
        <v>1450</v>
      </c>
      <c r="D39" s="1017" t="s">
        <v>202</v>
      </c>
      <c r="E39" s="1016" t="s">
        <v>13</v>
      </c>
      <c r="F39" s="989" t="s">
        <v>107</v>
      </c>
      <c r="G39" s="993">
        <v>1.33</v>
      </c>
      <c r="H39" s="993">
        <v>1.33</v>
      </c>
      <c r="I39" s="993">
        <v>0</v>
      </c>
      <c r="J39" s="1227" t="s">
        <v>764</v>
      </c>
      <c r="K39" s="1007">
        <v>2015</v>
      </c>
      <c r="L39" s="829" t="s">
        <v>2657</v>
      </c>
      <c r="M39" s="1017" t="s">
        <v>2517</v>
      </c>
      <c r="N39" s="991" t="s">
        <v>3662</v>
      </c>
      <c r="O39" s="991"/>
      <c r="P39" s="1207" t="s">
        <v>3739</v>
      </c>
      <c r="Q39" s="1207" t="s">
        <v>3741</v>
      </c>
      <c r="R39" s="1207"/>
      <c r="S39" s="1028"/>
      <c r="T39" s="961" t="s">
        <v>2628</v>
      </c>
    </row>
    <row r="40" spans="1:73" ht="153" x14ac:dyDescent="0.2">
      <c r="A40" s="1024">
        <f>IF(OR(C40="a",C40=""),"",COUNTIF(C$10:$G40,"da")+COUNTIF(C$10:$G40,"bs")+COUNTIF(C$10:$G40,"cph"))</f>
        <v>21</v>
      </c>
      <c r="B40" s="1198" t="s">
        <v>1371</v>
      </c>
      <c r="C40" s="1194" t="s">
        <v>1450</v>
      </c>
      <c r="D40" s="990" t="s">
        <v>306</v>
      </c>
      <c r="E40" s="991" t="s">
        <v>7</v>
      </c>
      <c r="F40" s="989" t="s">
        <v>107</v>
      </c>
      <c r="G40" s="993">
        <v>0.24</v>
      </c>
      <c r="H40" s="993">
        <v>0</v>
      </c>
      <c r="I40" s="993">
        <v>0.24</v>
      </c>
      <c r="J40" s="1227" t="s">
        <v>785</v>
      </c>
      <c r="K40" s="1007">
        <v>2017</v>
      </c>
      <c r="L40" s="829" t="s">
        <v>2657</v>
      </c>
      <c r="M40" s="1195" t="s">
        <v>2518</v>
      </c>
      <c r="N40" s="991" t="s">
        <v>3660</v>
      </c>
      <c r="O40" s="991"/>
      <c r="P40" s="1207" t="s">
        <v>3739</v>
      </c>
      <c r="Q40" s="1207" t="s">
        <v>3736</v>
      </c>
      <c r="R40" s="1207"/>
      <c r="S40" s="1028"/>
      <c r="T40" s="961">
        <v>128</v>
      </c>
    </row>
    <row r="41" spans="1:73" ht="51" x14ac:dyDescent="0.2">
      <c r="A41" s="1024">
        <f>IF(OR(C41="a",C41=""),"",COUNTIF(C$10:$G41,"da")+COUNTIF(C$10:$G41,"bs")+COUNTIF(C$10:$G41,"cph"))</f>
        <v>22</v>
      </c>
      <c r="B41" s="1198" t="s">
        <v>2391</v>
      </c>
      <c r="C41" s="988" t="s">
        <v>1450</v>
      </c>
      <c r="D41" s="1017" t="s">
        <v>786</v>
      </c>
      <c r="E41" s="1016" t="s">
        <v>8</v>
      </c>
      <c r="F41" s="989" t="s">
        <v>107</v>
      </c>
      <c r="G41" s="993">
        <v>1.45</v>
      </c>
      <c r="H41" s="993">
        <v>1.45</v>
      </c>
      <c r="I41" s="994">
        <v>0</v>
      </c>
      <c r="J41" s="1227" t="s">
        <v>764</v>
      </c>
      <c r="K41" s="1007">
        <v>2015</v>
      </c>
      <c r="L41" s="829" t="s">
        <v>2657</v>
      </c>
      <c r="M41" s="1195" t="s">
        <v>2519</v>
      </c>
      <c r="N41" s="991" t="s">
        <v>3660</v>
      </c>
      <c r="O41" s="991"/>
      <c r="P41" s="1207" t="s">
        <v>3742</v>
      </c>
      <c r="Q41" s="1207" t="s">
        <v>3734</v>
      </c>
      <c r="R41" s="1207"/>
      <c r="S41" s="1028"/>
      <c r="T41" s="961">
        <v>21</v>
      </c>
    </row>
    <row r="42" spans="1:73" ht="191.25" x14ac:dyDescent="0.2">
      <c r="A42" s="1024">
        <f>IF(OR(C42="a",C42=""),"",COUNTIF(C$10:$G42,"da")+COUNTIF(C$10:$G42,"bs")+COUNTIF(C$10:$G42,"cph"))</f>
        <v>23</v>
      </c>
      <c r="B42" s="1198" t="s">
        <v>1355</v>
      </c>
      <c r="C42" s="1194" t="s">
        <v>1450</v>
      </c>
      <c r="D42" s="1017" t="s">
        <v>1357</v>
      </c>
      <c r="E42" s="1016" t="s">
        <v>10</v>
      </c>
      <c r="F42" s="989" t="s">
        <v>107</v>
      </c>
      <c r="G42" s="993">
        <v>1.51</v>
      </c>
      <c r="H42" s="993">
        <v>0</v>
      </c>
      <c r="I42" s="993">
        <v>1.51</v>
      </c>
      <c r="J42" s="1227" t="s">
        <v>787</v>
      </c>
      <c r="K42" s="1007">
        <v>2016</v>
      </c>
      <c r="L42" s="829" t="s">
        <v>2657</v>
      </c>
      <c r="M42" s="1195" t="s">
        <v>2520</v>
      </c>
      <c r="N42" s="991" t="s">
        <v>3660</v>
      </c>
      <c r="O42" s="991"/>
      <c r="P42" s="1207" t="s">
        <v>3739</v>
      </c>
      <c r="Q42" s="1207" t="s">
        <v>3743</v>
      </c>
      <c r="R42" s="1207"/>
      <c r="S42" s="1028"/>
      <c r="T42" s="962">
        <v>38</v>
      </c>
    </row>
    <row r="43" spans="1:73" ht="76.5" x14ac:dyDescent="0.2">
      <c r="A43" s="1024">
        <f>IF(OR(C43="a",C43=""),"",COUNTIF(C$10:$G43,"da")+COUNTIF(C$10:$G43,"bs")+COUNTIF(C$10:$G43,"cph"))</f>
        <v>24</v>
      </c>
      <c r="B43" s="1198" t="s">
        <v>1388</v>
      </c>
      <c r="C43" s="1194" t="s">
        <v>1450</v>
      </c>
      <c r="D43" s="990" t="s">
        <v>307</v>
      </c>
      <c r="E43" s="1209" t="s">
        <v>35</v>
      </c>
      <c r="F43" s="989" t="s">
        <v>107</v>
      </c>
      <c r="G43" s="993">
        <v>0.73</v>
      </c>
      <c r="H43" s="993">
        <v>0</v>
      </c>
      <c r="I43" s="993">
        <v>0.73</v>
      </c>
      <c r="J43" s="1227" t="s">
        <v>788</v>
      </c>
      <c r="K43" s="1007">
        <v>2017</v>
      </c>
      <c r="L43" s="829" t="s">
        <v>2657</v>
      </c>
      <c r="M43" s="1017" t="s">
        <v>2521</v>
      </c>
      <c r="N43" s="991" t="s">
        <v>3660</v>
      </c>
      <c r="O43" s="991"/>
      <c r="P43" s="1207" t="s">
        <v>3739</v>
      </c>
      <c r="Q43" s="1207" t="s">
        <v>3744</v>
      </c>
      <c r="R43" s="1207"/>
      <c r="S43" s="1028"/>
      <c r="T43" s="962">
        <v>183</v>
      </c>
    </row>
    <row r="44" spans="1:73" ht="178.5" x14ac:dyDescent="0.2">
      <c r="A44" s="1024">
        <f>IF(OR(C44="a",C44=""),"",COUNTIF(C$10:$G44,"da")+COUNTIF(C$10:$G44,"bs")+COUNTIF(C$10:$G44,"cph"))</f>
        <v>25</v>
      </c>
      <c r="B44" s="1198" t="s">
        <v>1358</v>
      </c>
      <c r="C44" s="1194" t="s">
        <v>1450</v>
      </c>
      <c r="D44" s="990" t="s">
        <v>207</v>
      </c>
      <c r="E44" s="1016" t="s">
        <v>25</v>
      </c>
      <c r="F44" s="989" t="s">
        <v>107</v>
      </c>
      <c r="G44" s="993">
        <v>1.34</v>
      </c>
      <c r="H44" s="993">
        <v>1.1599999999999999</v>
      </c>
      <c r="I44" s="993">
        <v>0.18000000000000016</v>
      </c>
      <c r="J44" s="1227" t="s">
        <v>790</v>
      </c>
      <c r="K44" s="1007">
        <v>2015</v>
      </c>
      <c r="L44" s="829" t="s">
        <v>2657</v>
      </c>
      <c r="M44" s="1017" t="s">
        <v>2522</v>
      </c>
      <c r="N44" s="991" t="s">
        <v>3660</v>
      </c>
      <c r="O44" s="991"/>
      <c r="P44" s="1207" t="s">
        <v>3739</v>
      </c>
      <c r="Q44" s="1207" t="s">
        <v>3727</v>
      </c>
      <c r="R44" s="1207"/>
      <c r="S44" s="1028"/>
      <c r="T44" s="961" t="s">
        <v>2629</v>
      </c>
    </row>
    <row r="45" spans="1:73" ht="102" x14ac:dyDescent="0.2">
      <c r="A45" s="1024">
        <f>IF(OR(C45="a",C45=""),"",COUNTIF(C$10:$G45,"da")+COUNTIF(C$10:$G45,"bs")+COUNTIF(C$10:$G45,"cph"))</f>
        <v>26</v>
      </c>
      <c r="B45" s="1198" t="s">
        <v>2392</v>
      </c>
      <c r="C45" s="988" t="s">
        <v>1450</v>
      </c>
      <c r="D45" s="990" t="s">
        <v>208</v>
      </c>
      <c r="E45" s="991" t="s">
        <v>29</v>
      </c>
      <c r="F45" s="989" t="s">
        <v>107</v>
      </c>
      <c r="G45" s="993">
        <v>1.58</v>
      </c>
      <c r="H45" s="993">
        <v>1.58</v>
      </c>
      <c r="I45" s="994">
        <v>0</v>
      </c>
      <c r="J45" s="1227" t="s">
        <v>764</v>
      </c>
      <c r="K45" s="1007">
        <v>2016</v>
      </c>
      <c r="L45" s="829" t="s">
        <v>2657</v>
      </c>
      <c r="M45" s="1017" t="s">
        <v>595</v>
      </c>
      <c r="N45" s="991" t="s">
        <v>3660</v>
      </c>
      <c r="O45" s="991"/>
      <c r="P45" s="1207" t="s">
        <v>3745</v>
      </c>
      <c r="Q45" s="1207" t="s">
        <v>3719</v>
      </c>
      <c r="R45" s="1207"/>
      <c r="S45" s="1028"/>
      <c r="T45" s="962" t="s">
        <v>2630</v>
      </c>
    </row>
    <row r="46" spans="1:73" ht="51" x14ac:dyDescent="0.2">
      <c r="A46" s="1024">
        <f>IF(OR(C46="a",C46=""),"",COUNTIF(C$10:$G46,"da")+COUNTIF(C$10:$G46,"bs")+COUNTIF(C$10:$G46,"cph"))</f>
        <v>27</v>
      </c>
      <c r="B46" s="1198" t="s">
        <v>1571</v>
      </c>
      <c r="C46" s="988" t="s">
        <v>1450</v>
      </c>
      <c r="D46" s="990" t="s">
        <v>209</v>
      </c>
      <c r="E46" s="1016" t="s">
        <v>33</v>
      </c>
      <c r="F46" s="989" t="s">
        <v>107</v>
      </c>
      <c r="G46" s="993">
        <v>1.1000000000000001</v>
      </c>
      <c r="H46" s="993">
        <v>1.1000000000000001</v>
      </c>
      <c r="I46" s="994">
        <v>0</v>
      </c>
      <c r="J46" s="1227" t="s">
        <v>764</v>
      </c>
      <c r="K46" s="1007">
        <v>2017</v>
      </c>
      <c r="L46" s="829" t="s">
        <v>2657</v>
      </c>
      <c r="M46" s="1017" t="s">
        <v>2523</v>
      </c>
      <c r="N46" s="991" t="s">
        <v>3660</v>
      </c>
      <c r="O46" s="991"/>
      <c r="P46" s="1207" t="s">
        <v>3739</v>
      </c>
      <c r="Q46" s="1207" t="s">
        <v>3732</v>
      </c>
      <c r="R46" s="1207"/>
      <c r="S46" s="1028"/>
      <c r="T46" s="961"/>
    </row>
    <row r="47" spans="1:73" ht="140.25" x14ac:dyDescent="0.2">
      <c r="A47" s="1024">
        <f>IF(OR(C47="a",C47=""),"",COUNTIF(C$10:$G47,"da")+COUNTIF(C$10:$G47,"bs")+COUNTIF(C$10:$G47,"cph"))</f>
        <v>28</v>
      </c>
      <c r="B47" s="1198" t="s">
        <v>1373</v>
      </c>
      <c r="C47" s="1194" t="s">
        <v>1450</v>
      </c>
      <c r="D47" s="990" t="s">
        <v>1382</v>
      </c>
      <c r="E47" s="1016" t="s">
        <v>15</v>
      </c>
      <c r="F47" s="989" t="s">
        <v>107</v>
      </c>
      <c r="G47" s="993">
        <v>1.34</v>
      </c>
      <c r="H47" s="993">
        <v>0</v>
      </c>
      <c r="I47" s="993">
        <v>1.34</v>
      </c>
      <c r="J47" s="1227" t="s">
        <v>2497</v>
      </c>
      <c r="K47" s="1007">
        <v>2015</v>
      </c>
      <c r="L47" s="829" t="s">
        <v>2657</v>
      </c>
      <c r="M47" s="1017" t="s">
        <v>2524</v>
      </c>
      <c r="N47" s="991" t="s">
        <v>3660</v>
      </c>
      <c r="O47" s="991"/>
      <c r="P47" s="1207" t="s">
        <v>3746</v>
      </c>
      <c r="Q47" s="1207" t="s">
        <v>3747</v>
      </c>
      <c r="R47" s="1207"/>
      <c r="S47" s="1028"/>
      <c r="T47" s="962" t="s">
        <v>2631</v>
      </c>
    </row>
    <row r="48" spans="1:73" ht="191.25" x14ac:dyDescent="0.2">
      <c r="A48" s="1024">
        <f>IF(OR(C48="a",C48=""),"",COUNTIF(C$10:$G48,"da")+COUNTIF(C$10:$G48,"bs")+COUNTIF(C$10:$G48,"cph"))</f>
        <v>29</v>
      </c>
      <c r="B48" s="1198" t="s">
        <v>2393</v>
      </c>
      <c r="C48" s="988" t="s">
        <v>1450</v>
      </c>
      <c r="D48" s="990" t="s">
        <v>211</v>
      </c>
      <c r="E48" s="1016" t="s">
        <v>13</v>
      </c>
      <c r="F48" s="989" t="s">
        <v>107</v>
      </c>
      <c r="G48" s="993">
        <v>0.86</v>
      </c>
      <c r="H48" s="993">
        <v>0</v>
      </c>
      <c r="I48" s="993">
        <v>0.86</v>
      </c>
      <c r="J48" s="1227" t="s">
        <v>788</v>
      </c>
      <c r="K48" s="1007">
        <v>2019</v>
      </c>
      <c r="L48" s="829" t="s">
        <v>2657</v>
      </c>
      <c r="M48" s="1195" t="s">
        <v>2525</v>
      </c>
      <c r="N48" s="991" t="s">
        <v>3660</v>
      </c>
      <c r="O48" s="991"/>
      <c r="P48" s="1207" t="s">
        <v>3739</v>
      </c>
      <c r="Q48" s="1207" t="s">
        <v>3748</v>
      </c>
      <c r="R48" s="1207"/>
      <c r="S48" s="1028"/>
      <c r="T48" s="962" t="s">
        <v>2632</v>
      </c>
    </row>
    <row r="49" spans="1:73" ht="153" x14ac:dyDescent="0.2">
      <c r="A49" s="1024">
        <f>IF(OR(C49="a",C49=""),"",COUNTIF(C$10:$G49,"da")+COUNTIF(C$10:$G49,"bs")+COUNTIF(C$10:$G49,"cph"))</f>
        <v>30</v>
      </c>
      <c r="B49" s="1198" t="s">
        <v>1374</v>
      </c>
      <c r="C49" s="1194" t="s">
        <v>1450</v>
      </c>
      <c r="D49" s="1017" t="s">
        <v>309</v>
      </c>
      <c r="E49" s="1016" t="s">
        <v>15</v>
      </c>
      <c r="F49" s="1020" t="s">
        <v>107</v>
      </c>
      <c r="G49" s="993">
        <v>0.81</v>
      </c>
      <c r="H49" s="993">
        <v>0</v>
      </c>
      <c r="I49" s="993">
        <v>0.81</v>
      </c>
      <c r="J49" s="1227" t="s">
        <v>793</v>
      </c>
      <c r="K49" s="1007">
        <v>2019</v>
      </c>
      <c r="L49" s="829" t="s">
        <v>2657</v>
      </c>
      <c r="M49" s="1195" t="s">
        <v>2526</v>
      </c>
      <c r="N49" s="991" t="s">
        <v>3660</v>
      </c>
      <c r="O49" s="991"/>
      <c r="P49" s="1207" t="s">
        <v>3739</v>
      </c>
      <c r="Q49" s="1207" t="s">
        <v>3747</v>
      </c>
      <c r="R49" s="1207"/>
      <c r="S49" s="1028"/>
      <c r="T49" s="961">
        <v>145</v>
      </c>
    </row>
    <row r="50" spans="1:73" ht="76.5" x14ac:dyDescent="0.2">
      <c r="A50" s="1024">
        <f>IF(OR(C50="a",C50=""),"",COUNTIF(C$10:$G50,"da")+COUNTIF(C$10:$G50,"bs")+COUNTIF(C$10:$G50,"cph"))</f>
        <v>31</v>
      </c>
      <c r="B50" s="1198" t="s">
        <v>2394</v>
      </c>
      <c r="C50" s="988" t="s">
        <v>1450</v>
      </c>
      <c r="D50" s="1200" t="s">
        <v>2395</v>
      </c>
      <c r="E50" s="1209" t="s">
        <v>28</v>
      </c>
      <c r="F50" s="989" t="s">
        <v>107</v>
      </c>
      <c r="G50" s="993">
        <v>1.3</v>
      </c>
      <c r="H50" s="993">
        <v>1.3</v>
      </c>
      <c r="I50" s="994">
        <v>0</v>
      </c>
      <c r="J50" s="1227" t="s">
        <v>79</v>
      </c>
      <c r="K50" s="1007">
        <v>2015</v>
      </c>
      <c r="L50" s="829" t="s">
        <v>2657</v>
      </c>
      <c r="M50" s="1017" t="s">
        <v>596</v>
      </c>
      <c r="N50" s="991" t="s">
        <v>3660</v>
      </c>
      <c r="O50" s="991"/>
      <c r="P50" s="1207" t="s">
        <v>3749</v>
      </c>
      <c r="Q50" s="1207" t="s">
        <v>3750</v>
      </c>
      <c r="R50" s="1207"/>
      <c r="S50" s="1028"/>
      <c r="T50" s="961" t="s">
        <v>2633</v>
      </c>
    </row>
    <row r="51" spans="1:73" ht="165.75" x14ac:dyDescent="0.2">
      <c r="A51" s="1024">
        <f>IF(OR(C51="a",C51=""),"",COUNTIF(C$10:$G51,"da")+COUNTIF(C$10:$G51,"bs")+COUNTIF(C$10:$G51,"cph"))</f>
        <v>32</v>
      </c>
      <c r="B51" s="1198" t="s">
        <v>2396</v>
      </c>
      <c r="C51" s="988" t="s">
        <v>1450</v>
      </c>
      <c r="D51" s="990" t="s">
        <v>213</v>
      </c>
      <c r="E51" s="1209" t="s">
        <v>35</v>
      </c>
      <c r="F51" s="989" t="s">
        <v>107</v>
      </c>
      <c r="G51" s="993">
        <v>0.51</v>
      </c>
      <c r="H51" s="993">
        <v>0</v>
      </c>
      <c r="I51" s="993">
        <v>0.51</v>
      </c>
      <c r="J51" s="1227" t="s">
        <v>792</v>
      </c>
      <c r="K51" s="1007">
        <v>2016</v>
      </c>
      <c r="L51" s="829" t="s">
        <v>2657</v>
      </c>
      <c r="M51" s="1195" t="s">
        <v>2527</v>
      </c>
      <c r="N51" s="991" t="s">
        <v>3660</v>
      </c>
      <c r="O51" s="991"/>
      <c r="P51" s="1207" t="s">
        <v>3751</v>
      </c>
      <c r="Q51" s="1207" t="s">
        <v>3752</v>
      </c>
      <c r="R51" s="1207"/>
      <c r="S51" s="1028"/>
      <c r="T51" s="961" t="s">
        <v>2634</v>
      </c>
    </row>
    <row r="52" spans="1:73" ht="204" x14ac:dyDescent="0.2">
      <c r="A52" s="1024">
        <f>IF(OR(C52="a",C52=""),"",COUNTIF(C$10:$G52,"da")+COUNTIF(C$10:$G52,"bs")+COUNTIF(C$10:$G52,"cph"))</f>
        <v>33</v>
      </c>
      <c r="B52" s="1198" t="s">
        <v>1391</v>
      </c>
      <c r="C52" s="1194" t="s">
        <v>1450</v>
      </c>
      <c r="D52" s="1025" t="s">
        <v>1392</v>
      </c>
      <c r="E52" s="1016" t="s">
        <v>34</v>
      </c>
      <c r="F52" s="989" t="s">
        <v>107</v>
      </c>
      <c r="G52" s="993">
        <v>1.01</v>
      </c>
      <c r="H52" s="993">
        <v>0</v>
      </c>
      <c r="I52" s="993">
        <v>1.01</v>
      </c>
      <c r="J52" s="1227" t="s">
        <v>770</v>
      </c>
      <c r="K52" s="1007">
        <v>2015</v>
      </c>
      <c r="L52" s="829" t="s">
        <v>2657</v>
      </c>
      <c r="M52" s="1195" t="s">
        <v>2528</v>
      </c>
      <c r="N52" s="991" t="s">
        <v>3660</v>
      </c>
      <c r="O52" s="991"/>
      <c r="P52" s="1207" t="s">
        <v>3753</v>
      </c>
      <c r="Q52" s="1207" t="s">
        <v>3738</v>
      </c>
      <c r="R52" s="1207"/>
      <c r="S52" s="1028"/>
      <c r="T52" s="961">
        <v>144</v>
      </c>
    </row>
    <row r="53" spans="1:73" ht="51" x14ac:dyDescent="0.2">
      <c r="A53" s="1024">
        <f>IF(OR(C53="a",C53=""),"",COUNTIF(C$10:$G53,"da")+COUNTIF(C$10:$G53,"bs")+COUNTIF(C$10:$G53,"cph"))</f>
        <v>34</v>
      </c>
      <c r="B53" s="1198" t="s">
        <v>2397</v>
      </c>
      <c r="C53" s="988" t="s">
        <v>1450</v>
      </c>
      <c r="D53" s="990" t="s">
        <v>214</v>
      </c>
      <c r="E53" s="1016" t="s">
        <v>19</v>
      </c>
      <c r="F53" s="989" t="s">
        <v>107</v>
      </c>
      <c r="G53" s="993">
        <v>1</v>
      </c>
      <c r="H53" s="993">
        <v>1</v>
      </c>
      <c r="I53" s="994">
        <v>0</v>
      </c>
      <c r="J53" s="1227" t="s">
        <v>764</v>
      </c>
      <c r="K53" s="1007">
        <v>2017</v>
      </c>
      <c r="L53" s="829" t="s">
        <v>2657</v>
      </c>
      <c r="M53" s="1195" t="s">
        <v>2529</v>
      </c>
      <c r="N53" s="991" t="s">
        <v>3660</v>
      </c>
      <c r="O53" s="991"/>
      <c r="P53" s="1207" t="s">
        <v>3739</v>
      </c>
      <c r="Q53" s="1207" t="s">
        <v>3754</v>
      </c>
      <c r="R53" s="1207"/>
      <c r="S53" s="1028"/>
      <c r="T53" s="961"/>
    </row>
    <row r="54" spans="1:73" ht="38.25" x14ac:dyDescent="0.2">
      <c r="A54" s="1024">
        <f>IF(OR(C54="a",C54=""),"",COUNTIF(C$10:$G54,"da")+COUNTIF(C$10:$G54,"bs")+COUNTIF(C$10:$G54,"cph"))</f>
        <v>35</v>
      </c>
      <c r="B54" s="1210" t="s">
        <v>3592</v>
      </c>
      <c r="C54" s="988" t="s">
        <v>1351</v>
      </c>
      <c r="D54" s="1021" t="s">
        <v>3593</v>
      </c>
      <c r="E54" s="1016" t="s">
        <v>19</v>
      </c>
      <c r="F54" s="989" t="s">
        <v>107</v>
      </c>
      <c r="G54" s="992">
        <v>0.76</v>
      </c>
      <c r="H54" s="992"/>
      <c r="I54" s="993"/>
      <c r="J54" s="1227"/>
      <c r="K54" s="1007">
        <v>2025</v>
      </c>
      <c r="L54" s="829" t="s">
        <v>3543</v>
      </c>
      <c r="M54" s="1017" t="s">
        <v>3631</v>
      </c>
      <c r="N54" s="991" t="s">
        <v>3660</v>
      </c>
      <c r="O54" s="991"/>
      <c r="P54" s="1207" t="e">
        <v>#N/A</v>
      </c>
      <c r="Q54" s="1207" t="e">
        <v>#N/A</v>
      </c>
      <c r="R54" s="1207"/>
      <c r="S54" s="1028"/>
      <c r="T54" s="962"/>
    </row>
    <row r="55" spans="1:73" ht="51" x14ac:dyDescent="0.2">
      <c r="A55" s="1024">
        <f>IF(OR(C55="a",C55=""),"",COUNTIF(C$10:$G55,"da")+COUNTIF(C$10:$G55,"bs")+COUNTIF(C$10:$G55,"cph"))</f>
        <v>36</v>
      </c>
      <c r="B55" s="1208" t="s">
        <v>2398</v>
      </c>
      <c r="C55" s="988" t="s">
        <v>1450</v>
      </c>
      <c r="D55" s="1018" t="s">
        <v>407</v>
      </c>
      <c r="E55" s="1016" t="s">
        <v>17</v>
      </c>
      <c r="F55" s="989" t="s">
        <v>107</v>
      </c>
      <c r="G55" s="993">
        <v>1.7</v>
      </c>
      <c r="H55" s="993">
        <v>1.7</v>
      </c>
      <c r="I55" s="994">
        <v>0</v>
      </c>
      <c r="J55" s="1227" t="s">
        <v>764</v>
      </c>
      <c r="K55" s="1007">
        <v>2020</v>
      </c>
      <c r="L55" s="829" t="s">
        <v>2657</v>
      </c>
      <c r="M55" s="1017" t="s">
        <v>2530</v>
      </c>
      <c r="N55" s="991" t="s">
        <v>3660</v>
      </c>
      <c r="O55" s="991"/>
      <c r="P55" s="1207" t="s">
        <v>3739</v>
      </c>
      <c r="Q55" s="1207" t="s">
        <v>3723</v>
      </c>
      <c r="R55" s="1207"/>
      <c r="S55" s="1028"/>
      <c r="T55" s="962"/>
    </row>
    <row r="56" spans="1:73" ht="89.25" x14ac:dyDescent="0.2">
      <c r="A56" s="1024">
        <f>IF(OR(C56="a",C56=""),"",COUNTIF(C$10:$G56,"da")+COUNTIF(C$10:$G56,"bs")+COUNTIF(C$10:$G56,"cph"))</f>
        <v>37</v>
      </c>
      <c r="B56" s="1208" t="s">
        <v>2399</v>
      </c>
      <c r="C56" s="988" t="s">
        <v>1450</v>
      </c>
      <c r="D56" s="1018" t="s">
        <v>2400</v>
      </c>
      <c r="E56" s="1016" t="s">
        <v>15</v>
      </c>
      <c r="F56" s="989" t="s">
        <v>107</v>
      </c>
      <c r="G56" s="993">
        <v>0.35</v>
      </c>
      <c r="H56" s="993">
        <v>0.35</v>
      </c>
      <c r="I56" s="994">
        <v>0</v>
      </c>
      <c r="J56" s="1227" t="s">
        <v>764</v>
      </c>
      <c r="K56" s="1007">
        <v>2020</v>
      </c>
      <c r="L56" s="829" t="s">
        <v>2657</v>
      </c>
      <c r="M56" s="1195" t="s">
        <v>2531</v>
      </c>
      <c r="N56" s="991" t="s">
        <v>3660</v>
      </c>
      <c r="O56" s="991"/>
      <c r="P56" s="1207" t="s">
        <v>3739</v>
      </c>
      <c r="Q56" s="1207" t="s">
        <v>3747</v>
      </c>
      <c r="R56" s="1207"/>
      <c r="S56" s="1028"/>
      <c r="T56" s="961"/>
    </row>
    <row r="57" spans="1:73" ht="51" x14ac:dyDescent="0.2">
      <c r="A57" s="1024">
        <f>IF(OR(C57="a",C57=""),"",COUNTIF(C$10:$G57,"da")+COUNTIF(C$10:$G57,"bs")+COUNTIF(C$10:$G57,"cph"))</f>
        <v>38</v>
      </c>
      <c r="B57" s="1208" t="s">
        <v>2401</v>
      </c>
      <c r="C57" s="988" t="s">
        <v>1450</v>
      </c>
      <c r="D57" s="1018" t="s">
        <v>2402</v>
      </c>
      <c r="E57" s="1016" t="s">
        <v>17</v>
      </c>
      <c r="F57" s="989" t="s">
        <v>107</v>
      </c>
      <c r="G57" s="993">
        <v>0.36</v>
      </c>
      <c r="H57" s="993">
        <v>0.36</v>
      </c>
      <c r="I57" s="994">
        <v>0</v>
      </c>
      <c r="J57" s="1227" t="s">
        <v>764</v>
      </c>
      <c r="K57" s="1007">
        <v>2020</v>
      </c>
      <c r="L57" s="829" t="s">
        <v>2657</v>
      </c>
      <c r="M57" s="1195" t="s">
        <v>2532</v>
      </c>
      <c r="N57" s="991" t="s">
        <v>3660</v>
      </c>
      <c r="O57" s="991"/>
      <c r="P57" s="1207" t="s">
        <v>3739</v>
      </c>
      <c r="Q57" s="1207" t="s">
        <v>3723</v>
      </c>
      <c r="R57" s="1207"/>
      <c r="S57" s="1028"/>
      <c r="T57" s="961">
        <v>21</v>
      </c>
    </row>
    <row r="58" spans="1:73" ht="63.75" x14ac:dyDescent="0.2">
      <c r="A58" s="1024">
        <f>IF(OR(C58="a",C58=""),"",COUNTIF(C$10:$G58,"da")+COUNTIF(C$10:$G58,"bs")+COUNTIF(C$10:$G58,"cph"))</f>
        <v>39</v>
      </c>
      <c r="B58" s="1198" t="s">
        <v>2403</v>
      </c>
      <c r="C58" s="988" t="s">
        <v>1450</v>
      </c>
      <c r="D58" s="1018" t="s">
        <v>217</v>
      </c>
      <c r="E58" s="1016" t="s">
        <v>18</v>
      </c>
      <c r="F58" s="989" t="s">
        <v>107</v>
      </c>
      <c r="G58" s="993">
        <v>1.03</v>
      </c>
      <c r="H58" s="993">
        <v>1.03</v>
      </c>
      <c r="I58" s="994">
        <v>0</v>
      </c>
      <c r="J58" s="1227" t="s">
        <v>764</v>
      </c>
      <c r="K58" s="1007">
        <v>2020</v>
      </c>
      <c r="L58" s="829" t="s">
        <v>2657</v>
      </c>
      <c r="M58" s="1017" t="s">
        <v>2533</v>
      </c>
      <c r="N58" s="991" t="s">
        <v>3660</v>
      </c>
      <c r="O58" s="991"/>
      <c r="P58" s="1207" t="s">
        <v>3739</v>
      </c>
      <c r="Q58" s="1207" t="s">
        <v>3755</v>
      </c>
      <c r="R58" s="1207"/>
      <c r="S58" s="1028"/>
      <c r="T58" s="962">
        <v>91</v>
      </c>
    </row>
    <row r="59" spans="1:73" ht="255" x14ac:dyDescent="0.2">
      <c r="A59" s="1024">
        <f>IF(OR(C59="a",C59=""),"",COUNTIF(C$10:$G59,"da")+COUNTIF(C$10:$G59,"bs")+COUNTIF(C$10:$G59,"cph"))</f>
        <v>40</v>
      </c>
      <c r="B59" s="1198" t="s">
        <v>1572</v>
      </c>
      <c r="C59" s="988" t="s">
        <v>1450</v>
      </c>
      <c r="D59" s="990" t="s">
        <v>797</v>
      </c>
      <c r="E59" s="1016" t="s">
        <v>33</v>
      </c>
      <c r="F59" s="989" t="s">
        <v>107</v>
      </c>
      <c r="G59" s="993">
        <v>0.55000000000000004</v>
      </c>
      <c r="H59" s="993">
        <v>0</v>
      </c>
      <c r="I59" s="993">
        <v>0.55000000000000004</v>
      </c>
      <c r="J59" s="1227" t="s">
        <v>798</v>
      </c>
      <c r="K59" s="1007">
        <v>2018</v>
      </c>
      <c r="L59" s="829" t="s">
        <v>2657</v>
      </c>
      <c r="M59" s="1017" t="s">
        <v>2534</v>
      </c>
      <c r="N59" s="991" t="s">
        <v>3660</v>
      </c>
      <c r="O59" s="991"/>
      <c r="P59" s="1207" t="s">
        <v>3756</v>
      </c>
      <c r="Q59" s="1207" t="s">
        <v>3732</v>
      </c>
      <c r="R59" s="1207"/>
      <c r="S59" s="1028"/>
      <c r="T59" s="962">
        <v>91</v>
      </c>
    </row>
    <row r="60" spans="1:73" ht="140.25" x14ac:dyDescent="0.2">
      <c r="A60" s="1024">
        <f>IF(OR(C60="a",C60=""),"",COUNTIF(C$10:$G60,"da")+COUNTIF(C$10:$G60,"bs")+COUNTIF(C$10:$G60,"cph"))</f>
        <v>41</v>
      </c>
      <c r="B60" s="1198" t="s">
        <v>1372</v>
      </c>
      <c r="C60" s="1194" t="s">
        <v>1450</v>
      </c>
      <c r="D60" s="990" t="s">
        <v>1393</v>
      </c>
      <c r="E60" s="1016" t="s">
        <v>26</v>
      </c>
      <c r="F60" s="989" t="s">
        <v>107</v>
      </c>
      <c r="G60" s="993">
        <v>1.48</v>
      </c>
      <c r="H60" s="993">
        <v>0</v>
      </c>
      <c r="I60" s="993">
        <v>1.48</v>
      </c>
      <c r="J60" s="1227" t="s">
        <v>789</v>
      </c>
      <c r="K60" s="1007">
        <v>2018</v>
      </c>
      <c r="L60" s="829" t="s">
        <v>2657</v>
      </c>
      <c r="M60" s="1017" t="s">
        <v>2535</v>
      </c>
      <c r="N60" s="991" t="s">
        <v>3660</v>
      </c>
      <c r="O60" s="991"/>
      <c r="P60" s="1207" t="s">
        <v>3739</v>
      </c>
      <c r="Q60" s="1207" t="s">
        <v>3757</v>
      </c>
      <c r="R60" s="1207"/>
      <c r="S60" s="1028"/>
      <c r="T60" s="962">
        <v>91</v>
      </c>
    </row>
    <row r="61" spans="1:73" ht="204" x14ac:dyDescent="0.2">
      <c r="A61" s="1024">
        <f>IF(OR(C61="a",C61=""),"",COUNTIF(C$10:$G61,"da")+COUNTIF(C$10:$G61,"bs")+COUNTIF(C$10:$G61,"cph"))</f>
        <v>42</v>
      </c>
      <c r="B61" s="1198" t="s">
        <v>2404</v>
      </c>
      <c r="C61" s="988" t="s">
        <v>1450</v>
      </c>
      <c r="D61" s="990" t="s">
        <v>2405</v>
      </c>
      <c r="E61" s="1016" t="s">
        <v>16</v>
      </c>
      <c r="F61" s="989" t="s">
        <v>107</v>
      </c>
      <c r="G61" s="993">
        <v>1.23</v>
      </c>
      <c r="H61" s="993">
        <v>0</v>
      </c>
      <c r="I61" s="993">
        <v>1.23</v>
      </c>
      <c r="J61" s="1227" t="s">
        <v>790</v>
      </c>
      <c r="K61" s="1007">
        <v>2018</v>
      </c>
      <c r="L61" s="829" t="s">
        <v>2657</v>
      </c>
      <c r="M61" s="1195" t="s">
        <v>2536</v>
      </c>
      <c r="N61" s="991" t="s">
        <v>3660</v>
      </c>
      <c r="O61" s="991"/>
      <c r="P61" s="1207" t="s">
        <v>3739</v>
      </c>
      <c r="Q61" s="1207" t="s">
        <v>3758</v>
      </c>
      <c r="R61" s="1207"/>
      <c r="S61" s="1028"/>
      <c r="T61" s="962">
        <v>91</v>
      </c>
    </row>
    <row r="62" spans="1:73" ht="102" x14ac:dyDescent="0.2">
      <c r="A62" s="1024">
        <f>IF(OR(C62="a",C62=""),"",COUNTIF(C$10:$G62,"da")+COUNTIF(C$10:$G62,"bs")+COUNTIF(C$10:$G62,"cph"))</f>
        <v>43</v>
      </c>
      <c r="B62" s="1198" t="s">
        <v>2406</v>
      </c>
      <c r="C62" s="988" t="s">
        <v>1450</v>
      </c>
      <c r="D62" s="990" t="s">
        <v>218</v>
      </c>
      <c r="E62" s="991" t="s">
        <v>29</v>
      </c>
      <c r="F62" s="989" t="s">
        <v>107</v>
      </c>
      <c r="G62" s="993">
        <v>1.78</v>
      </c>
      <c r="H62" s="993">
        <v>0</v>
      </c>
      <c r="I62" s="993">
        <v>1.78</v>
      </c>
      <c r="J62" s="1227" t="s">
        <v>801</v>
      </c>
      <c r="K62" s="1007">
        <v>2018</v>
      </c>
      <c r="L62" s="829" t="s">
        <v>2657</v>
      </c>
      <c r="M62" s="1017" t="s">
        <v>2537</v>
      </c>
      <c r="N62" s="991" t="s">
        <v>3660</v>
      </c>
      <c r="O62" s="991"/>
      <c r="P62" s="1207" t="s">
        <v>3718</v>
      </c>
      <c r="Q62" s="1207" t="s">
        <v>3719</v>
      </c>
      <c r="R62" s="1207"/>
      <c r="S62" s="1028"/>
      <c r="T62" s="961">
        <v>91</v>
      </c>
    </row>
    <row r="63" spans="1:73" ht="140.25" x14ac:dyDescent="0.2">
      <c r="A63" s="1024">
        <f>IF(OR(C63="a",C63=""),"",COUNTIF(C$10:$G63,"da")+COUNTIF(C$10:$G63,"bs")+COUNTIF(C$10:$G63,"cph"))</f>
        <v>44</v>
      </c>
      <c r="B63" s="1198" t="s">
        <v>1573</v>
      </c>
      <c r="C63" s="988" t="s">
        <v>1450</v>
      </c>
      <c r="D63" s="1017" t="s">
        <v>1574</v>
      </c>
      <c r="E63" s="1016" t="s">
        <v>25</v>
      </c>
      <c r="F63" s="989" t="s">
        <v>107</v>
      </c>
      <c r="G63" s="993">
        <v>0.84</v>
      </c>
      <c r="H63" s="993">
        <v>0</v>
      </c>
      <c r="I63" s="993">
        <v>0.84</v>
      </c>
      <c r="J63" s="1227" t="s">
        <v>49</v>
      </c>
      <c r="K63" s="1007">
        <v>2018</v>
      </c>
      <c r="L63" s="829" t="s">
        <v>2657</v>
      </c>
      <c r="M63" s="1195" t="s">
        <v>598</v>
      </c>
      <c r="N63" s="991" t="s">
        <v>3660</v>
      </c>
      <c r="O63" s="991"/>
      <c r="P63" s="1207" t="s">
        <v>3739</v>
      </c>
      <c r="Q63" s="1207" t="s">
        <v>3727</v>
      </c>
      <c r="R63" s="1207"/>
      <c r="S63" s="1028"/>
      <c r="T63" s="961" t="s">
        <v>2635</v>
      </c>
    </row>
    <row r="64" spans="1:73" s="830" customFormat="1" ht="127.5" x14ac:dyDescent="0.2">
      <c r="A64" s="1024">
        <f>IF(OR(C64="a",C64=""),"",COUNTIF(C$10:$G64,"da")+COUNTIF(C$10:$G64,"bs")+COUNTIF(C$10:$G64,"cph"))</f>
        <v>45</v>
      </c>
      <c r="B64" s="1198" t="s">
        <v>2407</v>
      </c>
      <c r="C64" s="988" t="s">
        <v>1450</v>
      </c>
      <c r="D64" s="990" t="s">
        <v>803</v>
      </c>
      <c r="E64" s="991" t="s">
        <v>29</v>
      </c>
      <c r="F64" s="989" t="s">
        <v>107</v>
      </c>
      <c r="G64" s="993">
        <v>0.67</v>
      </c>
      <c r="H64" s="993">
        <v>0</v>
      </c>
      <c r="I64" s="993">
        <v>0.67</v>
      </c>
      <c r="J64" s="1227" t="s">
        <v>804</v>
      </c>
      <c r="K64" s="1007">
        <v>2018</v>
      </c>
      <c r="L64" s="829" t="s">
        <v>2657</v>
      </c>
      <c r="M64" s="1017" t="s">
        <v>2538</v>
      </c>
      <c r="N64" s="991" t="s">
        <v>3660</v>
      </c>
      <c r="O64" s="991"/>
      <c r="P64" s="1207" t="s">
        <v>3718</v>
      </c>
      <c r="Q64" s="1207" t="s">
        <v>3719</v>
      </c>
      <c r="R64" s="1207"/>
      <c r="S64" s="1028"/>
      <c r="T64" s="962" t="s">
        <v>2636</v>
      </c>
      <c r="U64" s="746"/>
      <c r="V64" s="746"/>
      <c r="W64" s="746"/>
      <c r="X64" s="746"/>
      <c r="Y64" s="746"/>
      <c r="Z64" s="746"/>
      <c r="AA64" s="746"/>
      <c r="AB64" s="746"/>
      <c r="AC64" s="746"/>
      <c r="AD64" s="746"/>
      <c r="AE64" s="746"/>
      <c r="AF64" s="746"/>
      <c r="AG64" s="746"/>
      <c r="AH64" s="746"/>
      <c r="AI64" s="746"/>
      <c r="AJ64" s="746"/>
      <c r="AK64" s="746"/>
      <c r="AL64" s="746"/>
      <c r="AM64" s="746"/>
      <c r="AN64" s="746"/>
      <c r="AO64" s="746"/>
      <c r="AP64" s="746"/>
      <c r="AQ64" s="746"/>
      <c r="AR64" s="746"/>
      <c r="AS64" s="746"/>
      <c r="AT64" s="746"/>
      <c r="AU64" s="746"/>
      <c r="AV64" s="746"/>
      <c r="AW64" s="746"/>
      <c r="AX64" s="746"/>
      <c r="AY64" s="746"/>
      <c r="AZ64" s="746"/>
      <c r="BA64" s="746"/>
      <c r="BB64" s="746"/>
      <c r="BC64" s="746"/>
      <c r="BD64" s="746"/>
      <c r="BE64" s="746"/>
      <c r="BF64" s="746"/>
      <c r="BG64" s="746"/>
      <c r="BH64" s="746"/>
      <c r="BI64" s="746"/>
      <c r="BJ64" s="746"/>
      <c r="BK64" s="746"/>
      <c r="BL64" s="746"/>
      <c r="BM64" s="746"/>
      <c r="BN64" s="746"/>
      <c r="BO64" s="746"/>
      <c r="BP64" s="746"/>
      <c r="BQ64" s="746"/>
      <c r="BR64" s="746"/>
      <c r="BS64" s="746"/>
      <c r="BT64" s="746"/>
      <c r="BU64" s="746"/>
    </row>
    <row r="65" spans="1:73" s="830" customFormat="1" ht="191.25" x14ac:dyDescent="0.2">
      <c r="A65" s="1024">
        <f>IF(OR(C65="a",C65=""),"",COUNTIF(C$10:$G65,"da")+COUNTIF(C$10:$G65,"bs")+COUNTIF(C$10:$G65,"cph"))</f>
        <v>46</v>
      </c>
      <c r="B65" s="1198" t="s">
        <v>1487</v>
      </c>
      <c r="C65" s="1194" t="s">
        <v>1450</v>
      </c>
      <c r="D65" s="1018" t="s">
        <v>1488</v>
      </c>
      <c r="E65" s="1019" t="s">
        <v>31</v>
      </c>
      <c r="F65" s="1020" t="s">
        <v>107</v>
      </c>
      <c r="G65" s="993">
        <v>0.65</v>
      </c>
      <c r="H65" s="993"/>
      <c r="I65" s="993">
        <v>0.65</v>
      </c>
      <c r="J65" s="1227" t="s">
        <v>788</v>
      </c>
      <c r="K65" s="1007">
        <v>2021</v>
      </c>
      <c r="L65" s="829" t="s">
        <v>2657</v>
      </c>
      <c r="M65" s="1195" t="s">
        <v>2539</v>
      </c>
      <c r="N65" s="991" t="s">
        <v>3660</v>
      </c>
      <c r="O65" s="991"/>
      <c r="P65" s="1207" t="s">
        <v>3759</v>
      </c>
      <c r="Q65" s="1207" t="s">
        <v>3760</v>
      </c>
      <c r="R65" s="1207"/>
      <c r="S65" s="1028"/>
      <c r="T65" s="1030">
        <v>24</v>
      </c>
      <c r="U65" s="746"/>
      <c r="V65" s="746"/>
      <c r="W65" s="746"/>
      <c r="X65" s="746"/>
      <c r="Y65" s="746"/>
      <c r="Z65" s="746"/>
      <c r="AA65" s="746"/>
      <c r="AB65" s="746"/>
      <c r="AC65" s="746"/>
      <c r="AD65" s="746"/>
      <c r="AE65" s="746"/>
      <c r="AF65" s="746"/>
      <c r="AG65" s="746"/>
      <c r="AH65" s="746"/>
      <c r="AI65" s="746"/>
      <c r="AJ65" s="746"/>
      <c r="AK65" s="746"/>
      <c r="AL65" s="746"/>
      <c r="AM65" s="746"/>
      <c r="AN65" s="746"/>
      <c r="AO65" s="746"/>
      <c r="AP65" s="746"/>
      <c r="AQ65" s="746"/>
      <c r="AR65" s="746"/>
      <c r="AS65" s="746"/>
      <c r="AT65" s="746"/>
      <c r="AU65" s="746"/>
      <c r="AV65" s="746"/>
      <c r="AW65" s="746"/>
      <c r="AX65" s="746"/>
      <c r="AY65" s="746"/>
      <c r="AZ65" s="746"/>
      <c r="BA65" s="746"/>
      <c r="BB65" s="746"/>
      <c r="BC65" s="746"/>
      <c r="BD65" s="746"/>
      <c r="BE65" s="746"/>
      <c r="BF65" s="746"/>
      <c r="BG65" s="746"/>
      <c r="BH65" s="746"/>
      <c r="BI65" s="746"/>
      <c r="BJ65" s="746"/>
      <c r="BK65" s="746"/>
      <c r="BL65" s="746"/>
      <c r="BM65" s="746"/>
      <c r="BN65" s="746"/>
      <c r="BO65" s="746"/>
      <c r="BP65" s="746"/>
      <c r="BQ65" s="746"/>
      <c r="BR65" s="746"/>
      <c r="BS65" s="746"/>
      <c r="BT65" s="746"/>
      <c r="BU65" s="746"/>
    </row>
    <row r="66" spans="1:73" s="830" customFormat="1" x14ac:dyDescent="0.2">
      <c r="A66" s="1024"/>
      <c r="B66" s="1198"/>
      <c r="C66" s="988" t="s">
        <v>1383</v>
      </c>
      <c r="D66" s="987" t="s">
        <v>3509</v>
      </c>
      <c r="E66" s="1016"/>
      <c r="F66" s="989"/>
      <c r="G66" s="993"/>
      <c r="H66" s="993"/>
      <c r="I66" s="993"/>
      <c r="J66" s="1227"/>
      <c r="K66" s="1007"/>
      <c r="L66" s="829"/>
      <c r="M66" s="1017"/>
      <c r="N66" s="991"/>
      <c r="O66" s="991"/>
      <c r="P66" s="1207"/>
      <c r="Q66" s="1207"/>
      <c r="R66" s="1207"/>
      <c r="S66" s="1028"/>
      <c r="T66" s="1030"/>
      <c r="U66" s="746"/>
      <c r="V66" s="746"/>
      <c r="W66" s="746"/>
      <c r="X66" s="746"/>
      <c r="Y66" s="746"/>
      <c r="Z66" s="746"/>
      <c r="AA66" s="746"/>
      <c r="AB66" s="746"/>
      <c r="AC66" s="746"/>
      <c r="AD66" s="746"/>
      <c r="AE66" s="746"/>
      <c r="AF66" s="746"/>
      <c r="AG66" s="746"/>
      <c r="AH66" s="746"/>
      <c r="AI66" s="746"/>
      <c r="AJ66" s="746"/>
      <c r="AK66" s="746"/>
      <c r="AL66" s="746"/>
      <c r="AM66" s="746"/>
      <c r="AN66" s="746"/>
      <c r="AO66" s="746"/>
      <c r="AP66" s="746"/>
      <c r="AQ66" s="746"/>
      <c r="AR66" s="746"/>
      <c r="AS66" s="746"/>
      <c r="AT66" s="746"/>
      <c r="AU66" s="746"/>
      <c r="AV66" s="746"/>
      <c r="AW66" s="746"/>
      <c r="AX66" s="746"/>
      <c r="AY66" s="746"/>
      <c r="AZ66" s="746"/>
      <c r="BA66" s="746"/>
      <c r="BB66" s="746"/>
      <c r="BC66" s="746"/>
      <c r="BD66" s="746"/>
      <c r="BE66" s="746"/>
      <c r="BF66" s="746"/>
      <c r="BG66" s="746"/>
      <c r="BH66" s="746"/>
      <c r="BI66" s="746"/>
      <c r="BJ66" s="746"/>
      <c r="BK66" s="746"/>
      <c r="BL66" s="746"/>
      <c r="BM66" s="746"/>
      <c r="BN66" s="746"/>
      <c r="BO66" s="746"/>
      <c r="BP66" s="746"/>
      <c r="BQ66" s="746"/>
      <c r="BR66" s="746"/>
      <c r="BS66" s="746"/>
      <c r="BT66" s="746"/>
      <c r="BU66" s="746"/>
    </row>
    <row r="67" spans="1:73" ht="140.25" x14ac:dyDescent="0.2">
      <c r="A67" s="1024">
        <f>IF(OR(C67="a",C67=""),"",COUNTIF(C$10:$G67,"da")+COUNTIF(C$10:$G67,"bs")+COUNTIF(C$10:$G67,"cph"))</f>
        <v>47</v>
      </c>
      <c r="B67" s="1198" t="s">
        <v>1558</v>
      </c>
      <c r="C67" s="988" t="s">
        <v>1450</v>
      </c>
      <c r="D67" s="990" t="s">
        <v>1564</v>
      </c>
      <c r="E67" s="1211" t="s">
        <v>10</v>
      </c>
      <c r="F67" s="989" t="s">
        <v>99</v>
      </c>
      <c r="G67" s="993">
        <v>0.21</v>
      </c>
      <c r="H67" s="993"/>
      <c r="I67" s="993">
        <v>0.21</v>
      </c>
      <c r="J67" s="1227" t="s">
        <v>1581</v>
      </c>
      <c r="K67" s="1007">
        <v>2024</v>
      </c>
      <c r="L67" s="829" t="s">
        <v>2657</v>
      </c>
      <c r="M67" s="1212" t="s">
        <v>1568</v>
      </c>
      <c r="N67" s="991" t="s">
        <v>3660</v>
      </c>
      <c r="O67" s="991"/>
      <c r="P67" s="1207" t="s">
        <v>2304</v>
      </c>
      <c r="Q67" s="1207" t="s">
        <v>3761</v>
      </c>
      <c r="R67" s="1207"/>
      <c r="S67" s="1028"/>
      <c r="T67" s="963">
        <v>1</v>
      </c>
    </row>
    <row r="68" spans="1:73" ht="140.25" x14ac:dyDescent="0.2">
      <c r="A68" s="1024">
        <f>IF(OR(C68="a",C68=""),"",COUNTIF(C$10:$G68,"da")+COUNTIF(C$10:$G68,"bs")+COUNTIF(C$10:$G68,"cph"))</f>
        <v>48</v>
      </c>
      <c r="B68" s="1208" t="s">
        <v>1559</v>
      </c>
      <c r="C68" s="988" t="s">
        <v>1450</v>
      </c>
      <c r="D68" s="1018" t="s">
        <v>1565</v>
      </c>
      <c r="E68" s="1019" t="s">
        <v>19</v>
      </c>
      <c r="F68" s="1020" t="s">
        <v>99</v>
      </c>
      <c r="G68" s="993">
        <v>0.5</v>
      </c>
      <c r="H68" s="993"/>
      <c r="I68" s="993">
        <v>0.5</v>
      </c>
      <c r="J68" s="1227" t="s">
        <v>762</v>
      </c>
      <c r="K68" s="1007">
        <v>2024</v>
      </c>
      <c r="L68" s="829" t="s">
        <v>2657</v>
      </c>
      <c r="M68" s="1195" t="s">
        <v>1569</v>
      </c>
      <c r="N68" s="991" t="s">
        <v>3660</v>
      </c>
      <c r="O68" s="991"/>
      <c r="P68" s="1207" t="s">
        <v>2304</v>
      </c>
      <c r="Q68" s="1207" t="s">
        <v>3754</v>
      </c>
      <c r="R68" s="1207"/>
      <c r="S68" s="1028"/>
      <c r="T68" s="962">
        <v>1</v>
      </c>
    </row>
    <row r="69" spans="1:73" ht="191.25" x14ac:dyDescent="0.2">
      <c r="A69" s="1024">
        <f>IF(OR(C69="a",C69=""),"",COUNTIF(C$10:$G69,"da")+COUNTIF(C$10:$G69,"bs")+COUNTIF(C$10:$G69,"cph"))</f>
        <v>49</v>
      </c>
      <c r="B69" s="1208" t="s">
        <v>1560</v>
      </c>
      <c r="C69" s="988" t="s">
        <v>1450</v>
      </c>
      <c r="D69" s="1213" t="s">
        <v>1566</v>
      </c>
      <c r="E69" s="1016" t="s">
        <v>15</v>
      </c>
      <c r="F69" s="1020" t="s">
        <v>99</v>
      </c>
      <c r="G69" s="1000">
        <v>0.82</v>
      </c>
      <c r="H69" s="993"/>
      <c r="I69" s="993">
        <v>0.82</v>
      </c>
      <c r="J69" s="1227" t="s">
        <v>790</v>
      </c>
      <c r="K69" s="1007">
        <v>2024</v>
      </c>
      <c r="L69" s="829" t="s">
        <v>2657</v>
      </c>
      <c r="M69" s="1212" t="s">
        <v>1570</v>
      </c>
      <c r="N69" s="991" t="s">
        <v>3660</v>
      </c>
      <c r="O69" s="991"/>
      <c r="P69" s="1207" t="s">
        <v>2304</v>
      </c>
      <c r="Q69" s="1207" t="s">
        <v>3747</v>
      </c>
      <c r="R69" s="1207"/>
      <c r="S69" s="1028"/>
      <c r="T69" s="962">
        <v>1</v>
      </c>
    </row>
    <row r="70" spans="1:73" ht="127.5" x14ac:dyDescent="0.2">
      <c r="A70" s="1024">
        <f>IF(OR(C70="a",C70=""),"",COUNTIF(C$10:$G70,"da")+COUNTIF(C$10:$G70,"bs")+COUNTIF(C$10:$G70,"cph"))</f>
        <v>50</v>
      </c>
      <c r="B70" s="1198" t="s">
        <v>1467</v>
      </c>
      <c r="C70" s="1194" t="s">
        <v>1450</v>
      </c>
      <c r="D70" s="1017" t="s">
        <v>1421</v>
      </c>
      <c r="E70" s="1016" t="s">
        <v>31</v>
      </c>
      <c r="F70" s="989" t="s">
        <v>99</v>
      </c>
      <c r="G70" s="993">
        <v>2.2200000000000002</v>
      </c>
      <c r="H70" s="993">
        <v>0</v>
      </c>
      <c r="I70" s="993">
        <v>2.2200000000000002</v>
      </c>
      <c r="J70" s="1227" t="s">
        <v>867</v>
      </c>
      <c r="K70" s="1009">
        <v>2023</v>
      </c>
      <c r="L70" s="829" t="s">
        <v>2657</v>
      </c>
      <c r="M70" s="1195" t="s">
        <v>2540</v>
      </c>
      <c r="N70" s="991" t="s">
        <v>3663</v>
      </c>
      <c r="O70" s="991"/>
      <c r="P70" s="1207" t="s">
        <v>3762</v>
      </c>
      <c r="Q70" s="1207" t="s">
        <v>3760</v>
      </c>
      <c r="R70" s="1207"/>
      <c r="S70" s="1028"/>
      <c r="T70" s="961">
        <v>19</v>
      </c>
    </row>
    <row r="71" spans="1:73" ht="153" x14ac:dyDescent="0.2">
      <c r="A71" s="1024">
        <f>IF(OR(C71="a",C71=""),"",COUNTIF(C$10:$G71,"da")+COUNTIF(C$10:$G71,"bs")+COUNTIF(C$10:$G71,"cph"))</f>
        <v>51</v>
      </c>
      <c r="B71" s="1198" t="s">
        <v>1561</v>
      </c>
      <c r="C71" s="988" t="s">
        <v>1450</v>
      </c>
      <c r="D71" s="990" t="s">
        <v>313</v>
      </c>
      <c r="E71" s="1016" t="s">
        <v>16</v>
      </c>
      <c r="F71" s="989" t="s">
        <v>99</v>
      </c>
      <c r="G71" s="993">
        <v>15.59</v>
      </c>
      <c r="H71" s="993">
        <v>0.55000000000000004</v>
      </c>
      <c r="I71" s="993">
        <v>15.04</v>
      </c>
      <c r="J71" s="1227" t="s">
        <v>806</v>
      </c>
      <c r="K71" s="1007">
        <v>2015</v>
      </c>
      <c r="L71" s="829" t="s">
        <v>2657</v>
      </c>
      <c r="M71" s="1195" t="s">
        <v>3546</v>
      </c>
      <c r="N71" s="991" t="s">
        <v>3664</v>
      </c>
      <c r="O71" s="991"/>
      <c r="P71" s="1207" t="s">
        <v>3763</v>
      </c>
      <c r="Q71" s="1207" t="s">
        <v>3758</v>
      </c>
      <c r="R71" s="1207"/>
      <c r="S71" s="1028"/>
      <c r="T71" s="961">
        <v>128</v>
      </c>
    </row>
    <row r="72" spans="1:73" ht="51" x14ac:dyDescent="0.2">
      <c r="A72" s="1024">
        <f>IF(OR(C72="a",C72=""),"",COUNTIF(C$10:$G72,"da")+COUNTIF(C$10:$G72,"bs")+COUNTIF(C$10:$G72,"cph"))</f>
        <v>52</v>
      </c>
      <c r="B72" s="1198" t="s">
        <v>2408</v>
      </c>
      <c r="C72" s="988" t="s">
        <v>1450</v>
      </c>
      <c r="D72" s="995" t="s">
        <v>220</v>
      </c>
      <c r="E72" s="1016" t="s">
        <v>6</v>
      </c>
      <c r="F72" s="989" t="s">
        <v>99</v>
      </c>
      <c r="G72" s="993">
        <v>0.94</v>
      </c>
      <c r="H72" s="993">
        <v>0.64</v>
      </c>
      <c r="I72" s="993">
        <v>0.29999999999999993</v>
      </c>
      <c r="J72" s="1227" t="s">
        <v>807</v>
      </c>
      <c r="K72" s="1007">
        <v>2015</v>
      </c>
      <c r="L72" s="829" t="s">
        <v>2657</v>
      </c>
      <c r="M72" s="1017" t="s">
        <v>601</v>
      </c>
      <c r="N72" s="991" t="s">
        <v>3665</v>
      </c>
      <c r="O72" s="991"/>
      <c r="P72" s="1207" t="s">
        <v>2304</v>
      </c>
      <c r="Q72" s="1207" t="s">
        <v>3721</v>
      </c>
      <c r="R72" s="1207"/>
      <c r="S72" s="1028"/>
      <c r="T72" s="962">
        <v>128</v>
      </c>
    </row>
    <row r="73" spans="1:73" ht="382.5" x14ac:dyDescent="0.2">
      <c r="A73" s="1024">
        <f>IF(OR(C73="a",C73=""),"",COUNTIF(C$10:$G73,"da")+COUNTIF(C$10:$G73,"bs")+COUNTIF(C$10:$G73,"cph"))</f>
        <v>53</v>
      </c>
      <c r="B73" s="1198" t="s">
        <v>1359</v>
      </c>
      <c r="C73" s="1194" t="s">
        <v>1450</v>
      </c>
      <c r="D73" s="990" t="s">
        <v>315</v>
      </c>
      <c r="E73" s="1016" t="s">
        <v>316</v>
      </c>
      <c r="F73" s="989" t="s">
        <v>99</v>
      </c>
      <c r="G73" s="992">
        <v>27.5</v>
      </c>
      <c r="H73" s="993">
        <v>0</v>
      </c>
      <c r="I73" s="993">
        <v>27.5</v>
      </c>
      <c r="J73" s="1227" t="s">
        <v>808</v>
      </c>
      <c r="K73" s="1007">
        <v>2016</v>
      </c>
      <c r="L73" s="829" t="s">
        <v>2657</v>
      </c>
      <c r="M73" s="1195" t="s">
        <v>2541</v>
      </c>
      <c r="N73" s="991" t="s">
        <v>3662</v>
      </c>
      <c r="O73" s="991"/>
      <c r="P73" s="1207" t="s">
        <v>3764</v>
      </c>
      <c r="Q73" s="1207" t="s">
        <v>3765</v>
      </c>
      <c r="R73" s="1207"/>
      <c r="S73" s="1028"/>
      <c r="T73" s="962">
        <v>183</v>
      </c>
    </row>
    <row r="74" spans="1:73" ht="178.5" x14ac:dyDescent="0.2">
      <c r="A74" s="1024">
        <f>IF(OR(C74="a",C74=""),"",COUNTIF(C$10:$G74,"da")+COUNTIF(C$10:$G74,"bs")+COUNTIF(C$10:$G74,"cph"))</f>
        <v>54</v>
      </c>
      <c r="B74" s="1198" t="s">
        <v>1394</v>
      </c>
      <c r="C74" s="1194" t="s">
        <v>1450</v>
      </c>
      <c r="D74" s="990" t="s">
        <v>809</v>
      </c>
      <c r="E74" s="991" t="s">
        <v>810</v>
      </c>
      <c r="F74" s="989" t="s">
        <v>99</v>
      </c>
      <c r="G74" s="992">
        <v>12.8</v>
      </c>
      <c r="H74" s="993">
        <v>0</v>
      </c>
      <c r="I74" s="993">
        <v>12.8</v>
      </c>
      <c r="J74" s="1227" t="s">
        <v>811</v>
      </c>
      <c r="K74" s="1007">
        <v>2015</v>
      </c>
      <c r="L74" s="829" t="s">
        <v>2657</v>
      </c>
      <c r="M74" s="1195" t="s">
        <v>603</v>
      </c>
      <c r="N74" s="991" t="s">
        <v>3662</v>
      </c>
      <c r="O74" s="991"/>
      <c r="P74" s="1207" t="s">
        <v>2304</v>
      </c>
      <c r="Q74" s="1207" t="s">
        <v>3736</v>
      </c>
      <c r="R74" s="1207"/>
      <c r="S74" s="1028"/>
      <c r="T74" s="961" t="s">
        <v>2637</v>
      </c>
    </row>
    <row r="75" spans="1:73" ht="89.25" x14ac:dyDescent="0.2">
      <c r="A75" s="1024">
        <f>IF(OR(C75="a",C75=""),"",COUNTIF(C$10:$G75,"da")+COUNTIF(C$10:$G75,"bs")+COUNTIF(C$10:$G75,"cph"))</f>
        <v>55</v>
      </c>
      <c r="B75" s="1198" t="s">
        <v>2409</v>
      </c>
      <c r="C75" s="988" t="s">
        <v>1450</v>
      </c>
      <c r="D75" s="1017" t="s">
        <v>226</v>
      </c>
      <c r="E75" s="1016" t="s">
        <v>23</v>
      </c>
      <c r="F75" s="989" t="s">
        <v>99</v>
      </c>
      <c r="G75" s="993">
        <v>1.1000000000000001</v>
      </c>
      <c r="H75" s="993">
        <v>0</v>
      </c>
      <c r="I75" s="993">
        <v>1.1000000000000001</v>
      </c>
      <c r="J75" s="1227" t="s">
        <v>817</v>
      </c>
      <c r="K75" s="1007">
        <v>2015</v>
      </c>
      <c r="L75" s="829" t="s">
        <v>2657</v>
      </c>
      <c r="M75" s="1195" t="s">
        <v>612</v>
      </c>
      <c r="N75" s="991" t="s">
        <v>3662</v>
      </c>
      <c r="O75" s="991"/>
      <c r="P75" s="1207" t="s">
        <v>3717</v>
      </c>
      <c r="Q75" s="1207">
        <v>0</v>
      </c>
      <c r="R75" s="1207"/>
      <c r="S75" s="1028"/>
      <c r="T75" s="962">
        <v>144</v>
      </c>
    </row>
    <row r="76" spans="1:73" ht="38.25" x14ac:dyDescent="0.2">
      <c r="A76" s="1024">
        <f>IF(OR(C76="a",C76=""),"",COUNTIF(C$10:$G76,"da")+COUNTIF(C$10:$G76,"bs")+COUNTIF(C$10:$G76,"cph"))</f>
        <v>56</v>
      </c>
      <c r="B76" s="1198" t="s">
        <v>1395</v>
      </c>
      <c r="C76" s="1194" t="s">
        <v>1450</v>
      </c>
      <c r="D76" s="1017" t="s">
        <v>227</v>
      </c>
      <c r="E76" s="1016" t="s">
        <v>23</v>
      </c>
      <c r="F76" s="989" t="s">
        <v>99</v>
      </c>
      <c r="G76" s="993">
        <v>0.03</v>
      </c>
      <c r="H76" s="993">
        <v>0</v>
      </c>
      <c r="I76" s="993">
        <v>0.03</v>
      </c>
      <c r="J76" s="1227" t="s">
        <v>49</v>
      </c>
      <c r="K76" s="1007">
        <v>2015</v>
      </c>
      <c r="L76" s="829" t="s">
        <v>2657</v>
      </c>
      <c r="M76" s="1017" t="s">
        <v>2542</v>
      </c>
      <c r="N76" s="991">
        <v>0</v>
      </c>
      <c r="O76" s="991"/>
      <c r="P76" s="1207" t="s">
        <v>3717</v>
      </c>
      <c r="Q76" s="1207">
        <v>0</v>
      </c>
      <c r="R76" s="1207"/>
      <c r="S76" s="1028"/>
      <c r="T76" s="961" t="s">
        <v>2638</v>
      </c>
    </row>
    <row r="77" spans="1:73" ht="89.25" x14ac:dyDescent="0.2">
      <c r="A77" s="1024">
        <f>IF(OR(C77="a",C77=""),"",COUNTIF(C$10:$G77,"da")+COUNTIF(C$10:$G77,"bs")+COUNTIF(C$10:$G77,"cph"))</f>
        <v>57</v>
      </c>
      <c r="B77" s="1198" t="s">
        <v>2693</v>
      </c>
      <c r="C77" s="988" t="s">
        <v>1351</v>
      </c>
      <c r="D77" s="1017" t="s">
        <v>821</v>
      </c>
      <c r="E77" s="1016" t="s">
        <v>30</v>
      </c>
      <c r="F77" s="991"/>
      <c r="G77" s="993">
        <v>0.47</v>
      </c>
      <c r="H77" s="993">
        <v>0.47</v>
      </c>
      <c r="I77" s="993">
        <v>0</v>
      </c>
      <c r="J77" s="1227" t="s">
        <v>764</v>
      </c>
      <c r="K77" s="1007">
        <v>2025</v>
      </c>
      <c r="L77" s="829" t="s">
        <v>3543</v>
      </c>
      <c r="M77" s="1017" t="s">
        <v>3632</v>
      </c>
      <c r="N77" s="991" t="s">
        <v>3660</v>
      </c>
      <c r="O77" s="991"/>
      <c r="P77" s="1207" t="e">
        <v>#N/A</v>
      </c>
      <c r="Q77" s="1207" t="e">
        <v>#N/A</v>
      </c>
      <c r="R77" s="1207"/>
      <c r="S77" s="1028"/>
      <c r="T77" s="961" t="s">
        <v>2639</v>
      </c>
    </row>
    <row r="78" spans="1:73" ht="51" x14ac:dyDescent="0.2">
      <c r="A78" s="1024">
        <f>IF(OR(C78="a",C78=""),"",COUNTIF(C$10:$G78,"da")+COUNTIF(C$10:$G78,"bs")+COUNTIF(C$10:$G78,"cph"))</f>
        <v>58</v>
      </c>
      <c r="B78" s="1198" t="s">
        <v>1397</v>
      </c>
      <c r="C78" s="1194" t="s">
        <v>1450</v>
      </c>
      <c r="D78" s="1017" t="s">
        <v>229</v>
      </c>
      <c r="E78" s="1209" t="s">
        <v>28</v>
      </c>
      <c r="F78" s="989" t="s">
        <v>99</v>
      </c>
      <c r="G78" s="993">
        <v>0.75</v>
      </c>
      <c r="H78" s="993">
        <v>0.7</v>
      </c>
      <c r="I78" s="993">
        <v>5.0000000000000044E-2</v>
      </c>
      <c r="J78" s="1227" t="s">
        <v>822</v>
      </c>
      <c r="K78" s="1007">
        <v>2015</v>
      </c>
      <c r="L78" s="829" t="s">
        <v>2657</v>
      </c>
      <c r="M78" s="1195" t="s">
        <v>2543</v>
      </c>
      <c r="N78" s="991" t="s">
        <v>3660</v>
      </c>
      <c r="O78" s="991"/>
      <c r="P78" s="1207" t="s">
        <v>2304</v>
      </c>
      <c r="Q78" s="1207" t="s">
        <v>3750</v>
      </c>
      <c r="R78" s="1207"/>
      <c r="S78" s="1028"/>
      <c r="T78" s="962">
        <v>144</v>
      </c>
    </row>
    <row r="79" spans="1:73" ht="76.5" x14ac:dyDescent="0.2">
      <c r="A79" s="1024">
        <f>IF(OR(C79="a",C79=""),"",COUNTIF(C$10:$G79,"da")+COUNTIF(C$10:$G79,"bs")+COUNTIF(C$10:$G79,"cph"))</f>
        <v>59</v>
      </c>
      <c r="B79" s="1198" t="s">
        <v>2410</v>
      </c>
      <c r="C79" s="988" t="s">
        <v>1450</v>
      </c>
      <c r="D79" s="1017" t="s">
        <v>823</v>
      </c>
      <c r="E79" s="1209" t="s">
        <v>35</v>
      </c>
      <c r="F79" s="989" t="s">
        <v>99</v>
      </c>
      <c r="G79" s="993">
        <v>0.02</v>
      </c>
      <c r="H79" s="993">
        <v>0</v>
      </c>
      <c r="I79" s="993">
        <v>0.02</v>
      </c>
      <c r="J79" s="1227" t="s">
        <v>99</v>
      </c>
      <c r="K79" s="1007">
        <v>2015</v>
      </c>
      <c r="L79" s="829" t="s">
        <v>2657</v>
      </c>
      <c r="M79" s="1017" t="s">
        <v>2544</v>
      </c>
      <c r="N79" s="991" t="s">
        <v>3660</v>
      </c>
      <c r="O79" s="991"/>
      <c r="P79" s="1207" t="s">
        <v>2304</v>
      </c>
      <c r="Q79" s="1207" t="s">
        <v>3752</v>
      </c>
      <c r="R79" s="1207"/>
      <c r="S79" s="1028"/>
      <c r="T79" s="961">
        <v>144</v>
      </c>
    </row>
    <row r="80" spans="1:73" ht="76.5" x14ac:dyDescent="0.2">
      <c r="A80" s="1024">
        <f>IF(OR(C80="a",C80=""),"",COUNTIF(C$10:$G80,"da")+COUNTIF(C$10:$G80,"bs")+COUNTIF(C$10:$G80,"cph"))</f>
        <v>60</v>
      </c>
      <c r="B80" s="1198" t="s">
        <v>2411</v>
      </c>
      <c r="C80" s="988" t="s">
        <v>1450</v>
      </c>
      <c r="D80" s="990" t="s">
        <v>314</v>
      </c>
      <c r="E80" s="1016" t="s">
        <v>18</v>
      </c>
      <c r="F80" s="989" t="s">
        <v>99</v>
      </c>
      <c r="G80" s="993">
        <v>2.33</v>
      </c>
      <c r="H80" s="993">
        <v>0</v>
      </c>
      <c r="I80" s="993">
        <v>2.33</v>
      </c>
      <c r="J80" s="1227" t="s">
        <v>49</v>
      </c>
      <c r="K80" s="1007">
        <v>2016</v>
      </c>
      <c r="L80" s="829" t="s">
        <v>2657</v>
      </c>
      <c r="M80" s="1195" t="s">
        <v>2545</v>
      </c>
      <c r="N80" s="991" t="s">
        <v>3666</v>
      </c>
      <c r="O80" s="991"/>
      <c r="P80" s="1207">
        <v>0</v>
      </c>
      <c r="Q80" s="1207">
        <v>0</v>
      </c>
      <c r="R80" s="1207"/>
      <c r="S80" s="1028"/>
      <c r="T80" s="962" t="s">
        <v>2640</v>
      </c>
    </row>
    <row r="81" spans="1:20" ht="255" x14ac:dyDescent="0.2">
      <c r="A81" s="1024">
        <f>IF(OR(C81="a",C81=""),"",COUNTIF(C$10:$G81,"da")+COUNTIF(C$10:$G81,"bs")+COUNTIF(C$10:$G81,"cph"))</f>
        <v>61</v>
      </c>
      <c r="B81" s="1208" t="s">
        <v>1489</v>
      </c>
      <c r="C81" s="1194" t="s">
        <v>1450</v>
      </c>
      <c r="D81" s="1018" t="s">
        <v>1490</v>
      </c>
      <c r="E81" s="1019" t="s">
        <v>10</v>
      </c>
      <c r="F81" s="1020" t="s">
        <v>99</v>
      </c>
      <c r="G81" s="993">
        <v>0.16</v>
      </c>
      <c r="H81" s="993"/>
      <c r="I81" s="993">
        <v>0.16</v>
      </c>
      <c r="J81" s="1227" t="s">
        <v>146</v>
      </c>
      <c r="K81" s="1007">
        <v>2021</v>
      </c>
      <c r="L81" s="829" t="s">
        <v>2657</v>
      </c>
      <c r="M81" s="1195" t="s">
        <v>2546</v>
      </c>
      <c r="N81" s="991" t="s">
        <v>3660</v>
      </c>
      <c r="O81" s="991"/>
      <c r="P81" s="1207" t="s">
        <v>2304</v>
      </c>
      <c r="Q81" s="1207" t="s">
        <v>3761</v>
      </c>
      <c r="R81" s="1207"/>
      <c r="S81" s="1028"/>
      <c r="T81" s="962">
        <v>38</v>
      </c>
    </row>
    <row r="82" spans="1:20" ht="140.25" x14ac:dyDescent="0.2">
      <c r="A82" s="1024">
        <f>IF(OR(C82="a",C82=""),"",COUNTIF(C$10:$G82,"da")+COUNTIF(C$10:$G82,"bs")+COUNTIF(C$10:$G82,"cph"))</f>
        <v>62</v>
      </c>
      <c r="B82" s="1198" t="s">
        <v>1398</v>
      </c>
      <c r="C82" s="1194" t="s">
        <v>1450</v>
      </c>
      <c r="D82" s="1214" t="s">
        <v>826</v>
      </c>
      <c r="E82" s="991" t="s">
        <v>9</v>
      </c>
      <c r="F82" s="989" t="s">
        <v>99</v>
      </c>
      <c r="G82" s="993">
        <v>2.63</v>
      </c>
      <c r="H82" s="993">
        <v>0.04</v>
      </c>
      <c r="I82" s="993">
        <v>2.59</v>
      </c>
      <c r="J82" s="1227" t="s">
        <v>827</v>
      </c>
      <c r="K82" s="1007">
        <v>2017</v>
      </c>
      <c r="L82" s="829" t="s">
        <v>2657</v>
      </c>
      <c r="M82" s="1017" t="s">
        <v>2547</v>
      </c>
      <c r="N82" s="991" t="s">
        <v>3660</v>
      </c>
      <c r="O82" s="991"/>
      <c r="P82" s="1207" t="s">
        <v>2304</v>
      </c>
      <c r="Q82" s="1207" t="s">
        <v>3748</v>
      </c>
      <c r="R82" s="1207"/>
      <c r="S82" s="1028"/>
      <c r="T82" s="961" t="s">
        <v>2629</v>
      </c>
    </row>
    <row r="83" spans="1:20" ht="51" x14ac:dyDescent="0.2">
      <c r="A83" s="1024">
        <f>IF(OR(C83="a",C83=""),"",COUNTIF(C$10:$G83,"da")+COUNTIF(C$10:$G83,"bs")+COUNTIF(C$10:$G83,"cph"))</f>
        <v>63</v>
      </c>
      <c r="B83" s="1198" t="s">
        <v>2412</v>
      </c>
      <c r="C83" s="988" t="s">
        <v>1450</v>
      </c>
      <c r="D83" s="1214" t="s">
        <v>828</v>
      </c>
      <c r="E83" s="1016" t="s">
        <v>829</v>
      </c>
      <c r="F83" s="989" t="s">
        <v>99</v>
      </c>
      <c r="G83" s="992">
        <v>0.14000000000000001</v>
      </c>
      <c r="H83" s="993">
        <v>0</v>
      </c>
      <c r="I83" s="993">
        <v>0.14000000000000001</v>
      </c>
      <c r="J83" s="1227" t="s">
        <v>793</v>
      </c>
      <c r="K83" s="1007">
        <v>2018</v>
      </c>
      <c r="L83" s="829" t="s">
        <v>2657</v>
      </c>
      <c r="M83" s="1017" t="s">
        <v>255</v>
      </c>
      <c r="N83" s="991" t="s">
        <v>3660</v>
      </c>
      <c r="O83" s="991"/>
      <c r="P83" s="1207" t="s">
        <v>3766</v>
      </c>
      <c r="Q83" s="1207" t="s">
        <v>3767</v>
      </c>
      <c r="R83" s="1207"/>
      <c r="S83" s="1028"/>
      <c r="T83" s="962">
        <v>144</v>
      </c>
    </row>
    <row r="84" spans="1:20" ht="242.25" x14ac:dyDescent="0.2">
      <c r="A84" s="1024">
        <f>IF(OR(C84="a",C84=""),"",COUNTIF(C$10:$G84,"da")+COUNTIF(C$10:$G84,"bs")+COUNTIF(C$10:$G84,"cph"))</f>
        <v>64</v>
      </c>
      <c r="B84" s="1198" t="s">
        <v>1360</v>
      </c>
      <c r="C84" s="1194" t="s">
        <v>1450</v>
      </c>
      <c r="D84" s="990" t="s">
        <v>325</v>
      </c>
      <c r="E84" s="1016" t="s">
        <v>10</v>
      </c>
      <c r="F84" s="989" t="s">
        <v>99</v>
      </c>
      <c r="G84" s="993">
        <v>17.64</v>
      </c>
      <c r="H84" s="993">
        <v>0</v>
      </c>
      <c r="I84" s="993">
        <v>17.64</v>
      </c>
      <c r="J84" s="1227" t="s">
        <v>831</v>
      </c>
      <c r="K84" s="1007">
        <v>2017</v>
      </c>
      <c r="L84" s="829" t="s">
        <v>2657</v>
      </c>
      <c r="M84" s="1195" t="s">
        <v>639</v>
      </c>
      <c r="N84" s="991" t="s">
        <v>3660</v>
      </c>
      <c r="O84" s="991"/>
      <c r="P84" s="1207" t="s">
        <v>3768</v>
      </c>
      <c r="Q84" s="1207" t="s">
        <v>3761</v>
      </c>
      <c r="R84" s="1207"/>
      <c r="S84" s="1028"/>
      <c r="T84" s="961">
        <v>183</v>
      </c>
    </row>
    <row r="85" spans="1:20" ht="51" x14ac:dyDescent="0.2">
      <c r="A85" s="1024">
        <f>IF(OR(C85="a",C85=""),"",COUNTIF(C$10:$G85,"da")+COUNTIF(C$10:$G85,"bs")+COUNTIF(C$10:$G85,"cph"))</f>
        <v>65</v>
      </c>
      <c r="B85" s="1198" t="s">
        <v>1367</v>
      </c>
      <c r="C85" s="1194" t="s">
        <v>1450</v>
      </c>
      <c r="D85" s="1017" t="s">
        <v>368</v>
      </c>
      <c r="E85" s="1209" t="s">
        <v>35</v>
      </c>
      <c r="F85" s="989" t="s">
        <v>99</v>
      </c>
      <c r="G85" s="992">
        <v>0.84</v>
      </c>
      <c r="H85" s="993">
        <v>0</v>
      </c>
      <c r="I85" s="993">
        <v>0.84</v>
      </c>
      <c r="J85" s="1227" t="s">
        <v>52</v>
      </c>
      <c r="K85" s="1007">
        <v>2020</v>
      </c>
      <c r="L85" s="829" t="s">
        <v>2657</v>
      </c>
      <c r="M85" s="1017" t="s">
        <v>616</v>
      </c>
      <c r="N85" s="991" t="s">
        <v>3660</v>
      </c>
      <c r="O85" s="991"/>
      <c r="P85" s="1207" t="s">
        <v>2304</v>
      </c>
      <c r="Q85" s="1207" t="s">
        <v>3744</v>
      </c>
      <c r="R85" s="1207"/>
      <c r="S85" s="1028"/>
      <c r="T85" s="962">
        <v>18</v>
      </c>
    </row>
    <row r="86" spans="1:20" ht="216.75" x14ac:dyDescent="0.2">
      <c r="A86" s="1024">
        <f>IF(OR(C86="a",C86=""),"",COUNTIF(C$10:$G86,"da")+COUNTIF(C$10:$G86,"bs")+COUNTIF(C$10:$G86,"cph"))</f>
        <v>66</v>
      </c>
      <c r="B86" s="1198" t="s">
        <v>1354</v>
      </c>
      <c r="C86" s="1194" t="s">
        <v>1450</v>
      </c>
      <c r="D86" s="1198" t="s">
        <v>369</v>
      </c>
      <c r="E86" s="1016" t="s">
        <v>370</v>
      </c>
      <c r="F86" s="1192" t="s">
        <v>99</v>
      </c>
      <c r="G86" s="996">
        <v>33.39</v>
      </c>
      <c r="H86" s="993">
        <v>0</v>
      </c>
      <c r="I86" s="993">
        <v>33.39</v>
      </c>
      <c r="J86" s="1227" t="s">
        <v>2498</v>
      </c>
      <c r="K86" s="1007">
        <v>2020</v>
      </c>
      <c r="L86" s="829" t="s">
        <v>2657</v>
      </c>
      <c r="M86" s="1195" t="s">
        <v>2549</v>
      </c>
      <c r="N86" s="991" t="s">
        <v>3667</v>
      </c>
      <c r="O86" s="991"/>
      <c r="P86" s="1207" t="s">
        <v>3769</v>
      </c>
      <c r="Q86" s="1207" t="s">
        <v>3770</v>
      </c>
      <c r="R86" s="1207"/>
      <c r="S86" s="1028"/>
      <c r="T86" s="962">
        <v>38</v>
      </c>
    </row>
    <row r="87" spans="1:20" ht="51" x14ac:dyDescent="0.2">
      <c r="A87" s="1024">
        <f>IF(OR(C87="a",C87=""),"",COUNTIF(C$10:$G87,"da")+COUNTIF(C$10:$G87,"bs")+COUNTIF(C$10:$G87,"cph"))</f>
        <v>67</v>
      </c>
      <c r="B87" s="1198" t="s">
        <v>1477</v>
      </c>
      <c r="C87" s="1194" t="s">
        <v>1450</v>
      </c>
      <c r="D87" s="1018" t="s">
        <v>371</v>
      </c>
      <c r="E87" s="1019" t="s">
        <v>11</v>
      </c>
      <c r="F87" s="1020" t="s">
        <v>99</v>
      </c>
      <c r="G87" s="993">
        <v>0.11</v>
      </c>
      <c r="H87" s="993"/>
      <c r="I87" s="993">
        <v>0.11</v>
      </c>
      <c r="J87" s="1227" t="s">
        <v>52</v>
      </c>
      <c r="K87" s="1007">
        <v>2021</v>
      </c>
      <c r="L87" s="829" t="s">
        <v>2657</v>
      </c>
      <c r="M87" s="1017" t="s">
        <v>2550</v>
      </c>
      <c r="N87" s="991" t="s">
        <v>3660</v>
      </c>
      <c r="O87" s="991"/>
      <c r="P87" s="1207" t="s">
        <v>2304</v>
      </c>
      <c r="Q87" s="1207" t="s">
        <v>3771</v>
      </c>
      <c r="R87" s="1207"/>
      <c r="S87" s="1028"/>
      <c r="T87" s="962">
        <v>57</v>
      </c>
    </row>
    <row r="88" spans="1:20" ht="153" x14ac:dyDescent="0.2">
      <c r="A88" s="1024">
        <f>IF(OR(C88="a",C88=""),"",COUNTIF(C$10:$G88,"da")+COUNTIF(C$10:$G88,"bs")+COUNTIF(C$10:$G88,"cph"))</f>
        <v>68</v>
      </c>
      <c r="B88" s="1208" t="s">
        <v>1491</v>
      </c>
      <c r="C88" s="988" t="s">
        <v>1450</v>
      </c>
      <c r="D88" s="1018" t="s">
        <v>373</v>
      </c>
      <c r="E88" s="1019" t="s">
        <v>33</v>
      </c>
      <c r="F88" s="1020" t="s">
        <v>99</v>
      </c>
      <c r="G88" s="993">
        <v>1.1000000000000001</v>
      </c>
      <c r="H88" s="993"/>
      <c r="I88" s="993">
        <v>1.1000000000000001</v>
      </c>
      <c r="J88" s="1227" t="s">
        <v>52</v>
      </c>
      <c r="K88" s="1007">
        <v>2024</v>
      </c>
      <c r="L88" s="829" t="s">
        <v>2657</v>
      </c>
      <c r="M88" s="1195" t="s">
        <v>1555</v>
      </c>
      <c r="N88" s="991" t="s">
        <v>3660</v>
      </c>
      <c r="O88" s="991"/>
      <c r="P88" s="1207" t="s">
        <v>2304</v>
      </c>
      <c r="Q88" s="1207" t="s">
        <v>3732</v>
      </c>
      <c r="R88" s="1207"/>
      <c r="S88" s="1028"/>
      <c r="T88" s="961" t="s">
        <v>2641</v>
      </c>
    </row>
    <row r="89" spans="1:20" ht="51" x14ac:dyDescent="0.2">
      <c r="A89" s="1024">
        <f>IF(OR(C89="a",C89=""),"",COUNTIF(C$10:$G89,"da")+COUNTIF(C$10:$G89,"bs")+COUNTIF(C$10:$G89,"cph"))</f>
        <v>69</v>
      </c>
      <c r="B89" s="1198" t="s">
        <v>3594</v>
      </c>
      <c r="C89" s="988" t="s">
        <v>1351</v>
      </c>
      <c r="D89" s="1021" t="s">
        <v>3595</v>
      </c>
      <c r="E89" s="1016" t="s">
        <v>19</v>
      </c>
      <c r="F89" s="989" t="s">
        <v>99</v>
      </c>
      <c r="G89" s="992">
        <v>0.09</v>
      </c>
      <c r="H89" s="992"/>
      <c r="I89" s="993"/>
      <c r="J89" s="1227"/>
      <c r="K89" s="1007">
        <v>2025</v>
      </c>
      <c r="L89" s="829" t="s">
        <v>3543</v>
      </c>
      <c r="M89" s="1017" t="s">
        <v>3633</v>
      </c>
      <c r="N89" s="991" t="s">
        <v>3660</v>
      </c>
      <c r="O89" s="991"/>
      <c r="P89" s="1207" t="e">
        <v>#N/A</v>
      </c>
      <c r="Q89" s="1207" t="e">
        <v>#N/A</v>
      </c>
      <c r="R89" s="1207"/>
      <c r="S89" s="1028"/>
      <c r="T89" s="961">
        <v>91</v>
      </c>
    </row>
    <row r="90" spans="1:20" ht="76.5" x14ac:dyDescent="0.2">
      <c r="A90" s="1024">
        <f>IF(OR(C90="a",C90=""),"",COUNTIF(C$10:$G90,"da")+COUNTIF(C$10:$G90,"bs")+COUNTIF(C$10:$G90,"cph"))</f>
        <v>70</v>
      </c>
      <c r="B90" s="1215" t="s">
        <v>3596</v>
      </c>
      <c r="C90" s="988" t="s">
        <v>1351</v>
      </c>
      <c r="D90" s="1021" t="s">
        <v>3597</v>
      </c>
      <c r="E90" s="1016" t="s">
        <v>33</v>
      </c>
      <c r="F90" s="989" t="s">
        <v>99</v>
      </c>
      <c r="G90" s="992">
        <v>0.65</v>
      </c>
      <c r="H90" s="992">
        <v>0</v>
      </c>
      <c r="I90" s="993"/>
      <c r="J90" s="1227"/>
      <c r="K90" s="1007">
        <v>2025</v>
      </c>
      <c r="L90" s="829" t="s">
        <v>3543</v>
      </c>
      <c r="M90" s="1017" t="s">
        <v>3634</v>
      </c>
      <c r="N90" s="991" t="s">
        <v>3660</v>
      </c>
      <c r="O90" s="991"/>
      <c r="P90" s="1207" t="e">
        <v>#N/A</v>
      </c>
      <c r="Q90" s="1207" t="e">
        <v>#N/A</v>
      </c>
      <c r="R90" s="1207"/>
      <c r="S90" s="1028"/>
      <c r="T90" s="961" t="s">
        <v>2642</v>
      </c>
    </row>
    <row r="91" spans="1:20" ht="127.5" x14ac:dyDescent="0.2">
      <c r="A91" s="1024">
        <f>IF(OR(C91="a",C91=""),"",COUNTIF(C$10:$G91,"da")+COUNTIF(C$10:$G91,"bs")+COUNTIF(C$10:$G91,"cph"))</f>
        <v>71</v>
      </c>
      <c r="B91" s="1208" t="s">
        <v>1478</v>
      </c>
      <c r="C91" s="1194" t="s">
        <v>1450</v>
      </c>
      <c r="D91" s="1018" t="s">
        <v>644</v>
      </c>
      <c r="E91" s="1019" t="s">
        <v>701</v>
      </c>
      <c r="F91" s="1020" t="s">
        <v>99</v>
      </c>
      <c r="G91" s="993">
        <v>9.8000000000000007</v>
      </c>
      <c r="H91" s="993"/>
      <c r="I91" s="993">
        <v>9.8000000000000007</v>
      </c>
      <c r="J91" s="1227" t="s">
        <v>764</v>
      </c>
      <c r="K91" s="1007">
        <v>2022</v>
      </c>
      <c r="L91" s="829" t="s">
        <v>2657</v>
      </c>
      <c r="M91" s="1017" t="s">
        <v>646</v>
      </c>
      <c r="N91" s="991" t="s">
        <v>3660</v>
      </c>
      <c r="O91" s="991"/>
      <c r="P91" s="1207" t="s">
        <v>3772</v>
      </c>
      <c r="Q91" s="1207" t="s">
        <v>3773</v>
      </c>
      <c r="R91" s="1207"/>
      <c r="S91" s="1028"/>
      <c r="T91" s="961" t="s">
        <v>2643</v>
      </c>
    </row>
    <row r="92" spans="1:20" ht="114.75" x14ac:dyDescent="0.2">
      <c r="A92" s="1024">
        <f>IF(OR(C92="a",C92=""),"",COUNTIF(C$10:$G92,"da")+COUNTIF(C$10:$G92,"bs")+COUNTIF(C$10:$G92,"cph"))</f>
        <v>72</v>
      </c>
      <c r="B92" s="1208" t="s">
        <v>1492</v>
      </c>
      <c r="C92" s="1194" t="s">
        <v>1450</v>
      </c>
      <c r="D92" s="1018" t="s">
        <v>1493</v>
      </c>
      <c r="E92" s="1209" t="s">
        <v>319</v>
      </c>
      <c r="F92" s="1020" t="s">
        <v>99</v>
      </c>
      <c r="G92" s="993">
        <v>2.1</v>
      </c>
      <c r="H92" s="993"/>
      <c r="I92" s="993">
        <v>2.1</v>
      </c>
      <c r="J92" s="1227" t="s">
        <v>2499</v>
      </c>
      <c r="K92" s="1009">
        <v>2022</v>
      </c>
      <c r="L92" s="829" t="s">
        <v>2657</v>
      </c>
      <c r="M92" s="1017" t="s">
        <v>704</v>
      </c>
      <c r="N92" s="991" t="s">
        <v>3660</v>
      </c>
      <c r="O92" s="991"/>
      <c r="P92" s="1207" t="s">
        <v>3774</v>
      </c>
      <c r="Q92" s="1207" t="s">
        <v>3775</v>
      </c>
      <c r="R92" s="1207"/>
      <c r="S92" s="1028"/>
      <c r="T92" s="961" t="s">
        <v>2644</v>
      </c>
    </row>
    <row r="93" spans="1:20" ht="89.25" x14ac:dyDescent="0.2">
      <c r="A93" s="1024">
        <f>IF(OR(C93="a",C93=""),"",COUNTIF(C$10:$G93,"da")+COUNTIF(C$10:$G93,"bs")+COUNTIF(C$10:$G93,"cph"))</f>
        <v>73</v>
      </c>
      <c r="B93" s="1208" t="s">
        <v>1494</v>
      </c>
      <c r="C93" s="1194" t="s">
        <v>1450</v>
      </c>
      <c r="D93" s="1018" t="s">
        <v>1428</v>
      </c>
      <c r="E93" s="1019" t="s">
        <v>1429</v>
      </c>
      <c r="F93" s="1020" t="s">
        <v>99</v>
      </c>
      <c r="G93" s="993">
        <v>0.28999999999999998</v>
      </c>
      <c r="H93" s="993"/>
      <c r="I93" s="993">
        <v>0.28999999999999998</v>
      </c>
      <c r="J93" s="1227" t="s">
        <v>2500</v>
      </c>
      <c r="K93" s="1009">
        <v>2023</v>
      </c>
      <c r="L93" s="829" t="s">
        <v>2657</v>
      </c>
      <c r="M93" s="1012" t="s">
        <v>2551</v>
      </c>
      <c r="N93" s="991" t="s">
        <v>3660</v>
      </c>
      <c r="O93" s="991"/>
      <c r="P93" s="1207" t="s">
        <v>2304</v>
      </c>
      <c r="Q93" s="1207" t="s">
        <v>3734</v>
      </c>
      <c r="R93" s="1207"/>
      <c r="S93" s="1028"/>
      <c r="T93" s="962">
        <v>11</v>
      </c>
    </row>
    <row r="94" spans="1:20" x14ac:dyDescent="0.2">
      <c r="A94" s="1024"/>
      <c r="B94" s="1198"/>
      <c r="C94" s="988" t="s">
        <v>1383</v>
      </c>
      <c r="D94" s="1202" t="s">
        <v>3513</v>
      </c>
      <c r="E94" s="1016"/>
      <c r="F94" s="1020"/>
      <c r="G94" s="993"/>
      <c r="H94" s="993"/>
      <c r="I94" s="993"/>
      <c r="J94" s="1227"/>
      <c r="K94" s="1007"/>
      <c r="L94" s="829"/>
      <c r="M94" s="1017"/>
      <c r="N94" s="991"/>
      <c r="O94" s="991"/>
      <c r="P94" s="1207"/>
      <c r="Q94" s="1207"/>
      <c r="R94" s="1207"/>
      <c r="S94" s="1028"/>
      <c r="T94" s="961" t="s">
        <v>2645</v>
      </c>
    </row>
    <row r="95" spans="1:20" ht="127.5" x14ac:dyDescent="0.2">
      <c r="A95" s="1024">
        <f>IF(OR(C95="a",C95=""),"",COUNTIF(C$10:$G95,"da")+COUNTIF(C$10:$G95,"bs")+COUNTIF(C$10:$G95,"cph"))</f>
        <v>74</v>
      </c>
      <c r="B95" s="1198" t="s">
        <v>2413</v>
      </c>
      <c r="C95" s="988" t="s">
        <v>1450</v>
      </c>
      <c r="D95" s="1214" t="s">
        <v>233</v>
      </c>
      <c r="E95" s="991" t="s">
        <v>234</v>
      </c>
      <c r="F95" s="989" t="s">
        <v>101</v>
      </c>
      <c r="G95" s="994">
        <v>2.33</v>
      </c>
      <c r="H95" s="994">
        <v>2.33</v>
      </c>
      <c r="I95" s="993">
        <v>0</v>
      </c>
      <c r="J95" s="1227" t="s">
        <v>764</v>
      </c>
      <c r="K95" s="1007">
        <v>2015</v>
      </c>
      <c r="L95" s="829" t="s">
        <v>2657</v>
      </c>
      <c r="M95" s="1017" t="s">
        <v>1459</v>
      </c>
      <c r="N95" s="991">
        <v>0</v>
      </c>
      <c r="O95" s="991"/>
      <c r="P95" s="1207" t="s">
        <v>3776</v>
      </c>
      <c r="Q95" s="1207" t="s">
        <v>3767</v>
      </c>
      <c r="R95" s="1207"/>
      <c r="S95" s="1028"/>
      <c r="T95" s="961">
        <v>24</v>
      </c>
    </row>
    <row r="96" spans="1:20" ht="63.75" x14ac:dyDescent="0.2">
      <c r="A96" s="1024">
        <f>IF(OR(C96="a",C96=""),"",COUNTIF(C$10:$G96,"da")+COUNTIF(C$10:$G96,"bs")+COUNTIF(C$10:$G96,"cph"))</f>
        <v>75</v>
      </c>
      <c r="B96" s="1198" t="s">
        <v>1576</v>
      </c>
      <c r="C96" s="988" t="s">
        <v>1450</v>
      </c>
      <c r="D96" s="1017" t="s">
        <v>834</v>
      </c>
      <c r="E96" s="1016" t="s">
        <v>12</v>
      </c>
      <c r="F96" s="1020" t="s">
        <v>101</v>
      </c>
      <c r="G96" s="993">
        <v>1.7</v>
      </c>
      <c r="H96" s="993">
        <v>1.7</v>
      </c>
      <c r="I96" s="994">
        <v>0</v>
      </c>
      <c r="J96" s="1227" t="s">
        <v>764</v>
      </c>
      <c r="K96" s="1007">
        <v>2015</v>
      </c>
      <c r="L96" s="829" t="s">
        <v>2657</v>
      </c>
      <c r="M96" s="1195" t="s">
        <v>2552</v>
      </c>
      <c r="N96" s="991" t="s">
        <v>3660</v>
      </c>
      <c r="O96" s="991"/>
      <c r="P96" s="1207" t="s">
        <v>3777</v>
      </c>
      <c r="Q96" s="1207" t="s">
        <v>3778</v>
      </c>
      <c r="R96" s="1207"/>
      <c r="S96" s="1028"/>
      <c r="T96" s="963">
        <v>1</v>
      </c>
    </row>
    <row r="97" spans="1:20" ht="51" x14ac:dyDescent="0.2">
      <c r="A97" s="1024">
        <f>IF(OR(C97="a",C97=""),"",COUNTIF(C$10:$G97,"da")+COUNTIF(C$10:$G97,"bs")+COUNTIF(C$10:$G97,"cph"))</f>
        <v>76</v>
      </c>
      <c r="B97" s="1198" t="s">
        <v>2414</v>
      </c>
      <c r="C97" s="988" t="s">
        <v>1450</v>
      </c>
      <c r="D97" s="1214" t="s">
        <v>235</v>
      </c>
      <c r="E97" s="1016" t="s">
        <v>33</v>
      </c>
      <c r="F97" s="989" t="s">
        <v>101</v>
      </c>
      <c r="G97" s="993">
        <v>0.49</v>
      </c>
      <c r="H97" s="993">
        <v>0.49</v>
      </c>
      <c r="I97" s="994">
        <v>0</v>
      </c>
      <c r="J97" s="1227" t="s">
        <v>764</v>
      </c>
      <c r="K97" s="1007">
        <v>2015</v>
      </c>
      <c r="L97" s="829" t="s">
        <v>2657</v>
      </c>
      <c r="M97" s="1017" t="s">
        <v>1459</v>
      </c>
      <c r="N97" s="991" t="s">
        <v>3662</v>
      </c>
      <c r="O97" s="991"/>
      <c r="P97" s="1207" t="s">
        <v>3777</v>
      </c>
      <c r="Q97" s="1207" t="s">
        <v>3732</v>
      </c>
      <c r="R97" s="1207"/>
      <c r="S97" s="1028"/>
      <c r="T97" s="961">
        <v>18</v>
      </c>
    </row>
    <row r="98" spans="1:20" ht="51" x14ac:dyDescent="0.2">
      <c r="A98" s="1024">
        <f>IF(OR(C98="a",C98=""),"",COUNTIF(C$10:$G98,"da")+COUNTIF(C$10:$G98,"bs")+COUNTIF(C$10:$G98,"cph"))</f>
        <v>77</v>
      </c>
      <c r="B98" s="1198" t="s">
        <v>2415</v>
      </c>
      <c r="C98" s="988" t="s">
        <v>1450</v>
      </c>
      <c r="D98" s="1214" t="s">
        <v>2416</v>
      </c>
      <c r="E98" s="1016" t="s">
        <v>21</v>
      </c>
      <c r="F98" s="989" t="s">
        <v>101</v>
      </c>
      <c r="G98" s="993">
        <v>2.4</v>
      </c>
      <c r="H98" s="993">
        <v>2.4</v>
      </c>
      <c r="I98" s="993">
        <v>0</v>
      </c>
      <c r="J98" s="1227" t="s">
        <v>764</v>
      </c>
      <c r="K98" s="1007">
        <v>2015</v>
      </c>
      <c r="L98" s="829" t="s">
        <v>2657</v>
      </c>
      <c r="M98" s="1017" t="s">
        <v>1459</v>
      </c>
      <c r="N98" s="991" t="s">
        <v>3662</v>
      </c>
      <c r="O98" s="991"/>
      <c r="P98" s="1207" t="s">
        <v>3777</v>
      </c>
      <c r="Q98" s="1207" t="s">
        <v>3779</v>
      </c>
      <c r="R98" s="1207"/>
      <c r="S98" s="1028"/>
      <c r="T98" s="962">
        <v>18</v>
      </c>
    </row>
    <row r="99" spans="1:20" ht="51" x14ac:dyDescent="0.2">
      <c r="A99" s="1024">
        <f>IF(OR(C99="a",C99=""),"",COUNTIF(C$10:$G99,"da")+COUNTIF(C$10:$G99,"bs")+COUNTIF(C$10:$G99,"cph"))</f>
        <v>78</v>
      </c>
      <c r="B99" s="1198" t="s">
        <v>2417</v>
      </c>
      <c r="C99" s="988" t="s">
        <v>1450</v>
      </c>
      <c r="D99" s="1214" t="s">
        <v>237</v>
      </c>
      <c r="E99" s="1016" t="s">
        <v>33</v>
      </c>
      <c r="F99" s="989" t="s">
        <v>101</v>
      </c>
      <c r="G99" s="993">
        <v>0.72</v>
      </c>
      <c r="H99" s="993">
        <v>0</v>
      </c>
      <c r="I99" s="993">
        <v>0.72</v>
      </c>
      <c r="J99" s="1227" t="s">
        <v>146</v>
      </c>
      <c r="K99" s="1007">
        <v>2015</v>
      </c>
      <c r="L99" s="829" t="s">
        <v>2657</v>
      </c>
      <c r="M99" s="1017" t="s">
        <v>1459</v>
      </c>
      <c r="N99" s="991" t="s">
        <v>3662</v>
      </c>
      <c r="O99" s="991"/>
      <c r="P99" s="1207" t="s">
        <v>3780</v>
      </c>
      <c r="Q99" s="1207" t="s">
        <v>3732</v>
      </c>
      <c r="R99" s="1207"/>
      <c r="S99" s="1028"/>
      <c r="T99" s="962">
        <v>19</v>
      </c>
    </row>
    <row r="100" spans="1:20" ht="51" x14ac:dyDescent="0.2">
      <c r="A100" s="1024">
        <f>IF(OR(C100="a",C100=""),"",COUNTIF(C$10:$G100,"da")+COUNTIF(C$10:$G100,"bs")+COUNTIF(C$10:$G100,"cph"))</f>
        <v>79</v>
      </c>
      <c r="B100" s="1198" t="s">
        <v>2418</v>
      </c>
      <c r="C100" s="988" t="s">
        <v>1450</v>
      </c>
      <c r="D100" s="1017" t="s">
        <v>238</v>
      </c>
      <c r="E100" s="1016" t="s">
        <v>18</v>
      </c>
      <c r="F100" s="989" t="s">
        <v>101</v>
      </c>
      <c r="G100" s="993">
        <v>0.16</v>
      </c>
      <c r="H100" s="993">
        <v>0</v>
      </c>
      <c r="I100" s="993">
        <v>0.16</v>
      </c>
      <c r="J100" s="1227" t="s">
        <v>835</v>
      </c>
      <c r="K100" s="1007">
        <v>2015</v>
      </c>
      <c r="L100" s="829" t="s">
        <v>2657</v>
      </c>
      <c r="M100" s="1017" t="s">
        <v>2553</v>
      </c>
      <c r="N100" s="991" t="s">
        <v>3668</v>
      </c>
      <c r="O100" s="991"/>
      <c r="P100" s="1207">
        <v>0</v>
      </c>
      <c r="Q100" s="1207">
        <v>0</v>
      </c>
      <c r="R100" s="1207"/>
      <c r="S100" s="1028"/>
      <c r="T100" s="962"/>
    </row>
    <row r="101" spans="1:20" ht="38.25" x14ac:dyDescent="0.2">
      <c r="A101" s="1024">
        <f>IF(OR(C101="a",C101=""),"",COUNTIF(C$10:$G101,"da")+COUNTIF(C$10:$G101,"bs")+COUNTIF(C$10:$G101,"cph"))</f>
        <v>80</v>
      </c>
      <c r="B101" s="1198" t="s">
        <v>2419</v>
      </c>
      <c r="C101" s="988" t="s">
        <v>1450</v>
      </c>
      <c r="D101" s="990" t="s">
        <v>239</v>
      </c>
      <c r="E101" s="991" t="s">
        <v>23</v>
      </c>
      <c r="F101" s="989" t="s">
        <v>101</v>
      </c>
      <c r="G101" s="993">
        <v>0.09</v>
      </c>
      <c r="H101" s="993">
        <v>0</v>
      </c>
      <c r="I101" s="993">
        <v>0.09</v>
      </c>
      <c r="J101" s="1227" t="s">
        <v>52</v>
      </c>
      <c r="K101" s="1007">
        <v>2015</v>
      </c>
      <c r="L101" s="829" t="s">
        <v>2657</v>
      </c>
      <c r="M101" s="1017" t="s">
        <v>1459</v>
      </c>
      <c r="N101" s="991">
        <v>0</v>
      </c>
      <c r="O101" s="991"/>
      <c r="P101" s="1207" t="s">
        <v>3717</v>
      </c>
      <c r="Q101" s="1207">
        <v>0</v>
      </c>
      <c r="R101" s="1207"/>
      <c r="S101" s="1028"/>
      <c r="T101" s="962">
        <v>128</v>
      </c>
    </row>
    <row r="102" spans="1:20" ht="38.25" x14ac:dyDescent="0.2">
      <c r="A102" s="1024">
        <f>IF(OR(C102="a",C102=""),"",COUNTIF(C$10:$G102,"da")+COUNTIF(C$10:$G102,"bs")+COUNTIF(C$10:$G102,"cph"))</f>
        <v>81</v>
      </c>
      <c r="B102" s="1198" t="s">
        <v>2420</v>
      </c>
      <c r="C102" s="988" t="s">
        <v>1450</v>
      </c>
      <c r="D102" s="1017" t="s">
        <v>240</v>
      </c>
      <c r="E102" s="1016" t="s">
        <v>23</v>
      </c>
      <c r="F102" s="989" t="s">
        <v>101</v>
      </c>
      <c r="G102" s="993">
        <v>0.96</v>
      </c>
      <c r="H102" s="993">
        <v>0</v>
      </c>
      <c r="I102" s="993">
        <v>0.96</v>
      </c>
      <c r="J102" s="1227" t="s">
        <v>835</v>
      </c>
      <c r="K102" s="1007">
        <v>2015</v>
      </c>
      <c r="L102" s="829" t="s">
        <v>2657</v>
      </c>
      <c r="M102" s="1017" t="s">
        <v>618</v>
      </c>
      <c r="N102" s="991" t="s">
        <v>3662</v>
      </c>
      <c r="O102" s="991"/>
      <c r="P102" s="1207" t="s">
        <v>3717</v>
      </c>
      <c r="Q102" s="1207">
        <v>0</v>
      </c>
      <c r="R102" s="1207"/>
      <c r="S102" s="1028"/>
      <c r="T102" s="962" t="s">
        <v>2646</v>
      </c>
    </row>
    <row r="103" spans="1:20" ht="89.25" x14ac:dyDescent="0.2">
      <c r="A103" s="1024">
        <f>IF(OR(C103="a",C103=""),"",COUNTIF(C$10:$G103,"da")+COUNTIF(C$10:$G103,"bs")+COUNTIF(C$10:$G103,"cph"))</f>
        <v>82</v>
      </c>
      <c r="B103" s="1198" t="s">
        <v>1361</v>
      </c>
      <c r="C103" s="1194" t="s">
        <v>1450</v>
      </c>
      <c r="D103" s="990" t="s">
        <v>836</v>
      </c>
      <c r="E103" s="1016" t="s">
        <v>11</v>
      </c>
      <c r="F103" s="1020" t="s">
        <v>101</v>
      </c>
      <c r="G103" s="993">
        <v>1.85</v>
      </c>
      <c r="H103" s="993">
        <v>0</v>
      </c>
      <c r="I103" s="993">
        <v>1.85</v>
      </c>
      <c r="J103" s="1227" t="s">
        <v>770</v>
      </c>
      <c r="K103" s="1007">
        <v>2018</v>
      </c>
      <c r="L103" s="829" t="s">
        <v>2657</v>
      </c>
      <c r="M103" s="1195" t="s">
        <v>619</v>
      </c>
      <c r="N103" s="991">
        <v>0</v>
      </c>
      <c r="O103" s="991"/>
      <c r="P103" s="1207" t="s">
        <v>3781</v>
      </c>
      <c r="Q103" s="1207" t="s">
        <v>3771</v>
      </c>
      <c r="R103" s="1207"/>
      <c r="S103" s="1028"/>
      <c r="T103" s="962">
        <v>128</v>
      </c>
    </row>
    <row r="104" spans="1:20" ht="229.5" x14ac:dyDescent="0.2">
      <c r="A104" s="1024">
        <f>IF(OR(C104="a",C104=""),"",COUNTIF(C$10:$G104,"da")+COUNTIF(C$10:$G104,"bs")+COUNTIF(C$10:$G104,"cph"))</f>
        <v>83</v>
      </c>
      <c r="B104" s="1198" t="s">
        <v>1377</v>
      </c>
      <c r="C104" s="1194" t="s">
        <v>1450</v>
      </c>
      <c r="D104" s="998" t="s">
        <v>690</v>
      </c>
      <c r="E104" s="1016" t="s">
        <v>316</v>
      </c>
      <c r="F104" s="1020" t="s">
        <v>101</v>
      </c>
      <c r="G104" s="993">
        <v>1.6</v>
      </c>
      <c r="H104" s="993">
        <v>0</v>
      </c>
      <c r="I104" s="993">
        <v>1.6</v>
      </c>
      <c r="J104" s="1227" t="s">
        <v>837</v>
      </c>
      <c r="K104" s="1007">
        <v>2018</v>
      </c>
      <c r="L104" s="829" t="s">
        <v>2657</v>
      </c>
      <c r="M104" s="1195" t="s">
        <v>2554</v>
      </c>
      <c r="N104" s="991" t="s">
        <v>3662</v>
      </c>
      <c r="O104" s="991"/>
      <c r="P104" s="1207" t="s">
        <v>3782</v>
      </c>
      <c r="Q104" s="1207" t="s">
        <v>3783</v>
      </c>
      <c r="R104" s="1207"/>
      <c r="S104" s="1028"/>
      <c r="T104" s="962">
        <v>128</v>
      </c>
    </row>
    <row r="105" spans="1:20" ht="89.25" x14ac:dyDescent="0.2">
      <c r="A105" s="1024">
        <f>IF(OR(C105="a",C105=""),"",COUNTIF(C$10:$G105,"da")+COUNTIF(C$10:$G105,"bs")+COUNTIF(C$10:$G105,"cph"))</f>
        <v>84</v>
      </c>
      <c r="B105" s="1198" t="s">
        <v>1378</v>
      </c>
      <c r="C105" s="1194" t="s">
        <v>1450</v>
      </c>
      <c r="D105" s="990" t="s">
        <v>838</v>
      </c>
      <c r="E105" s="1209" t="s">
        <v>645</v>
      </c>
      <c r="F105" s="1020" t="s">
        <v>101</v>
      </c>
      <c r="G105" s="993">
        <v>1.7</v>
      </c>
      <c r="H105" s="993">
        <v>0</v>
      </c>
      <c r="I105" s="993">
        <v>1.7</v>
      </c>
      <c r="J105" s="1227" t="s">
        <v>2501</v>
      </c>
      <c r="K105" s="1007">
        <v>2019</v>
      </c>
      <c r="L105" s="829" t="s">
        <v>2657</v>
      </c>
      <c r="M105" s="1017" t="s">
        <v>377</v>
      </c>
      <c r="N105" s="991" t="s">
        <v>3662</v>
      </c>
      <c r="O105" s="991"/>
      <c r="P105" s="1207" t="s">
        <v>3784</v>
      </c>
      <c r="Q105" s="1207" t="s">
        <v>3785</v>
      </c>
      <c r="R105" s="1207"/>
      <c r="S105" s="1028"/>
      <c r="T105" s="962">
        <v>144</v>
      </c>
    </row>
    <row r="106" spans="1:20" ht="102" x14ac:dyDescent="0.2">
      <c r="A106" s="1024">
        <f>IF(OR(C106="a",C106=""),"",COUNTIF(C$10:$G106,"da")+COUNTIF(C$10:$G106,"bs")+COUNTIF(C$10:$G106,"cph"))</f>
        <v>85</v>
      </c>
      <c r="B106" s="1198" t="s">
        <v>1495</v>
      </c>
      <c r="C106" s="1194" t="s">
        <v>1450</v>
      </c>
      <c r="D106" s="1018" t="s">
        <v>372</v>
      </c>
      <c r="E106" s="1019" t="s">
        <v>11</v>
      </c>
      <c r="F106" s="1020" t="s">
        <v>101</v>
      </c>
      <c r="G106" s="993">
        <v>1.07</v>
      </c>
      <c r="H106" s="993"/>
      <c r="I106" s="993">
        <v>1.07</v>
      </c>
      <c r="J106" s="1227" t="s">
        <v>2502</v>
      </c>
      <c r="K106" s="1007">
        <v>2021</v>
      </c>
      <c r="L106" s="829" t="s">
        <v>2657</v>
      </c>
      <c r="M106" s="1195" t="s">
        <v>2555</v>
      </c>
      <c r="N106" s="991" t="s">
        <v>3660</v>
      </c>
      <c r="O106" s="991"/>
      <c r="P106" s="1207" t="s">
        <v>3781</v>
      </c>
      <c r="Q106" s="1207" t="s">
        <v>3771</v>
      </c>
      <c r="R106" s="1207"/>
      <c r="S106" s="1028"/>
      <c r="T106" s="961">
        <v>166</v>
      </c>
    </row>
    <row r="107" spans="1:20" ht="51" x14ac:dyDescent="0.2">
      <c r="A107" s="1024">
        <f>IF(OR(C107="a",C107=""),"",COUNTIF(C$10:$G107,"da")+COUNTIF(C$10:$G107,"bs")+COUNTIF(C$10:$G107,"cph"))</f>
        <v>86</v>
      </c>
      <c r="B107" s="1208" t="s">
        <v>1496</v>
      </c>
      <c r="C107" s="1194" t="s">
        <v>1450</v>
      </c>
      <c r="D107" s="1018" t="s">
        <v>705</v>
      </c>
      <c r="E107" s="1019" t="s">
        <v>12</v>
      </c>
      <c r="F107" s="1020" t="s">
        <v>101</v>
      </c>
      <c r="G107" s="993">
        <v>0.03</v>
      </c>
      <c r="H107" s="993"/>
      <c r="I107" s="993">
        <v>0.03</v>
      </c>
      <c r="J107" s="1227" t="s">
        <v>2503</v>
      </c>
      <c r="K107" s="1007">
        <v>2022</v>
      </c>
      <c r="L107" s="829" t="s">
        <v>2657</v>
      </c>
      <c r="M107" s="1017" t="s">
        <v>706</v>
      </c>
      <c r="N107" s="991"/>
      <c r="O107" s="991"/>
      <c r="P107" s="1207" t="s">
        <v>3786</v>
      </c>
      <c r="Q107" s="1207" t="s">
        <v>3778</v>
      </c>
      <c r="R107" s="1207"/>
      <c r="S107" s="1028"/>
      <c r="T107" s="961">
        <v>128</v>
      </c>
    </row>
    <row r="108" spans="1:20" ht="76.5" x14ac:dyDescent="0.2">
      <c r="A108" s="1024">
        <f>IF(OR(C108="a",C108=""),"",COUNTIF(C$10:$G108,"da")+COUNTIF(C$10:$G108,"bs")+COUNTIF(C$10:$G108,"cph"))</f>
        <v>87</v>
      </c>
      <c r="B108" s="1198" t="s">
        <v>1497</v>
      </c>
      <c r="C108" s="1194" t="s">
        <v>1450</v>
      </c>
      <c r="D108" s="995" t="s">
        <v>708</v>
      </c>
      <c r="E108" s="1016" t="s">
        <v>709</v>
      </c>
      <c r="F108" s="1192" t="s">
        <v>101</v>
      </c>
      <c r="G108" s="989">
        <v>1.55</v>
      </c>
      <c r="H108" s="993"/>
      <c r="I108" s="993">
        <v>1.55</v>
      </c>
      <c r="J108" s="1227" t="s">
        <v>2504</v>
      </c>
      <c r="K108" s="1007">
        <v>2022</v>
      </c>
      <c r="L108" s="829" t="s">
        <v>2657</v>
      </c>
      <c r="M108" s="1013" t="s">
        <v>710</v>
      </c>
      <c r="N108" s="991" t="s">
        <v>3662</v>
      </c>
      <c r="O108" s="991"/>
      <c r="P108" s="1207" t="s">
        <v>3787</v>
      </c>
      <c r="Q108" s="1207" t="s">
        <v>3779</v>
      </c>
      <c r="R108" s="1207"/>
      <c r="S108" s="1028"/>
      <c r="T108" s="961">
        <v>128</v>
      </c>
    </row>
    <row r="109" spans="1:20" ht="38.25" x14ac:dyDescent="0.2">
      <c r="A109" s="1024"/>
      <c r="B109" s="1198"/>
      <c r="C109" s="988" t="s">
        <v>1383</v>
      </c>
      <c r="D109" s="987" t="s">
        <v>3514</v>
      </c>
      <c r="E109" s="1016"/>
      <c r="F109" s="1020"/>
      <c r="G109" s="993"/>
      <c r="H109" s="993"/>
      <c r="I109" s="993"/>
      <c r="J109" s="1227"/>
      <c r="K109" s="1007"/>
      <c r="L109" s="829"/>
      <c r="M109" s="1017"/>
      <c r="N109" s="991"/>
      <c r="O109" s="991"/>
      <c r="P109" s="1207"/>
      <c r="Q109" s="1207"/>
      <c r="R109" s="1207"/>
      <c r="S109" s="1028"/>
      <c r="T109" s="961" t="s">
        <v>2647</v>
      </c>
    </row>
    <row r="110" spans="1:20" ht="127.5" x14ac:dyDescent="0.2">
      <c r="A110" s="1024">
        <f>IF(OR(C110="a",C110=""),"",COUNTIF(C$10:$G110,"da")+COUNTIF(C$10:$G110,"bs")+COUNTIF(C$10:$G110,"cph"))</f>
        <v>88</v>
      </c>
      <c r="B110" s="1198" t="s">
        <v>2421</v>
      </c>
      <c r="C110" s="988" t="s">
        <v>1450</v>
      </c>
      <c r="D110" s="990" t="s">
        <v>241</v>
      </c>
      <c r="E110" s="1016" t="s">
        <v>242</v>
      </c>
      <c r="F110" s="989" t="s">
        <v>111</v>
      </c>
      <c r="G110" s="993">
        <v>1.59</v>
      </c>
      <c r="H110" s="993">
        <v>0.64</v>
      </c>
      <c r="I110" s="993">
        <v>0.95000000000000007</v>
      </c>
      <c r="J110" s="1227" t="s">
        <v>52</v>
      </c>
      <c r="K110" s="1007">
        <v>2016</v>
      </c>
      <c r="L110" s="829" t="s">
        <v>2657</v>
      </c>
      <c r="M110" s="1017" t="s">
        <v>243</v>
      </c>
      <c r="N110" s="991" t="s">
        <v>3669</v>
      </c>
      <c r="O110" s="991"/>
      <c r="P110" s="1207" t="s">
        <v>3788</v>
      </c>
      <c r="Q110" s="1207" t="s">
        <v>3789</v>
      </c>
      <c r="R110" s="1207"/>
      <c r="S110" s="1028"/>
      <c r="T110" s="961" t="s">
        <v>2648</v>
      </c>
    </row>
    <row r="111" spans="1:20" ht="63.75" x14ac:dyDescent="0.2">
      <c r="A111" s="1024">
        <f>IF(OR(C111="a",C111=""),"",COUNTIF(C$10:$G111,"da")+COUNTIF(C$10:$G111,"bs")+COUNTIF(C$10:$G111,"cph"))</f>
        <v>89</v>
      </c>
      <c r="B111" s="1198" t="s">
        <v>1468</v>
      </c>
      <c r="C111" s="1194" t="s">
        <v>1450</v>
      </c>
      <c r="D111" s="999" t="s">
        <v>330</v>
      </c>
      <c r="E111" s="1016" t="s">
        <v>23</v>
      </c>
      <c r="F111" s="1020" t="s">
        <v>111</v>
      </c>
      <c r="G111" s="993">
        <v>53.79</v>
      </c>
      <c r="H111" s="993">
        <v>0</v>
      </c>
      <c r="I111" s="993">
        <v>53.79</v>
      </c>
      <c r="J111" s="1227" t="s">
        <v>52</v>
      </c>
      <c r="K111" s="1007">
        <v>2019</v>
      </c>
      <c r="L111" s="829" t="s">
        <v>2657</v>
      </c>
      <c r="M111" s="1195" t="s">
        <v>606</v>
      </c>
      <c r="N111" s="991">
        <v>0</v>
      </c>
      <c r="O111" s="991"/>
      <c r="P111" s="1207" t="s">
        <v>3717</v>
      </c>
      <c r="Q111" s="1207">
        <v>0</v>
      </c>
      <c r="R111" s="1207"/>
      <c r="S111" s="1028"/>
      <c r="T111" s="961">
        <v>145</v>
      </c>
    </row>
    <row r="112" spans="1:20" ht="114.75" x14ac:dyDescent="0.2">
      <c r="A112" s="1024">
        <f>IF(OR(C112="a",C112=""),"",COUNTIF(C$10:$G112,"da")+COUNTIF(C$10:$G112,"bs")+COUNTIF(C$10:$G112,"cph"))</f>
        <v>90</v>
      </c>
      <c r="B112" s="1198" t="s">
        <v>1469</v>
      </c>
      <c r="C112" s="1194" t="s">
        <v>1450</v>
      </c>
      <c r="D112" s="990" t="s">
        <v>332</v>
      </c>
      <c r="E112" s="1016" t="s">
        <v>18</v>
      </c>
      <c r="F112" s="1020" t="s">
        <v>111</v>
      </c>
      <c r="G112" s="992">
        <v>5.95</v>
      </c>
      <c r="H112" s="993">
        <v>0</v>
      </c>
      <c r="I112" s="993">
        <v>5.95</v>
      </c>
      <c r="J112" s="1227" t="s">
        <v>762</v>
      </c>
      <c r="K112" s="1007">
        <v>2018</v>
      </c>
      <c r="L112" s="829" t="s">
        <v>2657</v>
      </c>
      <c r="M112" s="1017" t="s">
        <v>656</v>
      </c>
      <c r="N112" s="991">
        <v>0</v>
      </c>
      <c r="O112" s="991"/>
      <c r="P112" s="1207" t="s">
        <v>3763</v>
      </c>
      <c r="Q112" s="1207" t="s">
        <v>3790</v>
      </c>
      <c r="R112" s="1207"/>
      <c r="S112" s="1028"/>
      <c r="T112" s="961" t="s">
        <v>2649</v>
      </c>
    </row>
    <row r="113" spans="1:20" ht="165.75" x14ac:dyDescent="0.2">
      <c r="A113" s="1024">
        <f>IF(OR(C113="a",C113=""),"",COUNTIF(C$10:$G113,"da")+COUNTIF(C$10:$G113,"bs")+COUNTIF(C$10:$G113,"cph"))</f>
        <v>91</v>
      </c>
      <c r="B113" s="1198" t="s">
        <v>1368</v>
      </c>
      <c r="C113" s="1194" t="s">
        <v>1450</v>
      </c>
      <c r="D113" s="990" t="s">
        <v>841</v>
      </c>
      <c r="E113" s="1016" t="s">
        <v>18</v>
      </c>
      <c r="F113" s="1020" t="s">
        <v>111</v>
      </c>
      <c r="G113" s="993">
        <v>0.4</v>
      </c>
      <c r="H113" s="993">
        <v>0</v>
      </c>
      <c r="I113" s="993">
        <v>0.4</v>
      </c>
      <c r="J113" s="1227" t="s">
        <v>52</v>
      </c>
      <c r="K113" s="1007">
        <v>2017</v>
      </c>
      <c r="L113" s="829" t="s">
        <v>2657</v>
      </c>
      <c r="M113" s="1195" t="s">
        <v>2556</v>
      </c>
      <c r="N113" s="991" t="s">
        <v>3669</v>
      </c>
      <c r="O113" s="991"/>
      <c r="P113" s="1207" t="s">
        <v>3791</v>
      </c>
      <c r="Q113" s="1207" t="s">
        <v>3792</v>
      </c>
      <c r="R113" s="1207"/>
      <c r="S113" s="1028"/>
      <c r="T113" s="962">
        <v>18</v>
      </c>
    </row>
    <row r="114" spans="1:20" ht="255" x14ac:dyDescent="0.2">
      <c r="A114" s="1024">
        <f>IF(OR(C114="a",C114=""),"",COUNTIF(C$10:$G114,"da")+COUNTIF(C$10:$G114,"bs")+COUNTIF(C$10:$G114,"cph"))</f>
        <v>92</v>
      </c>
      <c r="B114" s="1198" t="s">
        <v>1399</v>
      </c>
      <c r="C114" s="1194" t="s">
        <v>1450</v>
      </c>
      <c r="D114" s="1017" t="s">
        <v>244</v>
      </c>
      <c r="E114" s="1016" t="s">
        <v>223</v>
      </c>
      <c r="F114" s="1020" t="s">
        <v>111</v>
      </c>
      <c r="G114" s="993">
        <v>0.75</v>
      </c>
      <c r="H114" s="993">
        <v>0</v>
      </c>
      <c r="I114" s="993">
        <v>0.75</v>
      </c>
      <c r="J114" s="1227" t="s">
        <v>2505</v>
      </c>
      <c r="K114" s="1007">
        <v>2016</v>
      </c>
      <c r="L114" s="829" t="s">
        <v>2657</v>
      </c>
      <c r="M114" s="1195" t="s">
        <v>2557</v>
      </c>
      <c r="N114" s="991" t="s">
        <v>3669</v>
      </c>
      <c r="O114" s="991"/>
      <c r="P114" s="1207" t="s">
        <v>3793</v>
      </c>
      <c r="Q114" s="1207" t="s">
        <v>3794</v>
      </c>
      <c r="R114" s="1207"/>
      <c r="S114" s="1028"/>
      <c r="T114" s="961">
        <v>18</v>
      </c>
    </row>
    <row r="115" spans="1:20" ht="102" x14ac:dyDescent="0.2">
      <c r="A115" s="1024">
        <f>IF(OR(C115="a",C115=""),"",COUNTIF(C$10:$G115,"da")+COUNTIF(C$10:$G115,"bs")+COUNTIF(C$10:$G115,"cph"))</f>
        <v>93</v>
      </c>
      <c r="B115" s="1208" t="s">
        <v>1369</v>
      </c>
      <c r="C115" s="1194" t="s">
        <v>1450</v>
      </c>
      <c r="D115" s="1018" t="s">
        <v>379</v>
      </c>
      <c r="E115" s="1016" t="s">
        <v>352</v>
      </c>
      <c r="F115" s="1020" t="s">
        <v>111</v>
      </c>
      <c r="G115" s="993">
        <v>0.4</v>
      </c>
      <c r="H115" s="993">
        <v>0</v>
      </c>
      <c r="I115" s="993">
        <v>0.4</v>
      </c>
      <c r="J115" s="1227" t="s">
        <v>52</v>
      </c>
      <c r="K115" s="1007">
        <v>2020</v>
      </c>
      <c r="L115" s="829" t="s">
        <v>2657</v>
      </c>
      <c r="M115" s="1195" t="s">
        <v>2558</v>
      </c>
      <c r="N115" s="991" t="s">
        <v>3670</v>
      </c>
      <c r="O115" s="991"/>
      <c r="P115" s="1207" t="s">
        <v>3795</v>
      </c>
      <c r="Q115" s="1207" t="s">
        <v>3796</v>
      </c>
      <c r="R115" s="1207"/>
      <c r="S115" s="1028"/>
      <c r="T115" s="961"/>
    </row>
    <row r="116" spans="1:20" ht="51" x14ac:dyDescent="0.2">
      <c r="A116" s="1024">
        <f>IF(OR(C116="a",C116=""),"",COUNTIF(C$10:$G116,"da")+COUNTIF(C$10:$G116,"bs")+COUNTIF(C$10:$G116,"cph"))</f>
        <v>94</v>
      </c>
      <c r="B116" s="1198" t="s">
        <v>1498</v>
      </c>
      <c r="C116" s="1194" t="s">
        <v>1450</v>
      </c>
      <c r="D116" s="1198" t="s">
        <v>381</v>
      </c>
      <c r="E116" s="1016" t="s">
        <v>23</v>
      </c>
      <c r="F116" s="1020" t="s">
        <v>111</v>
      </c>
      <c r="G116" s="993">
        <v>0.53</v>
      </c>
      <c r="H116" s="993"/>
      <c r="I116" s="993">
        <v>0.53</v>
      </c>
      <c r="J116" s="1227" t="s">
        <v>52</v>
      </c>
      <c r="K116" s="1007">
        <v>2021</v>
      </c>
      <c r="L116" s="829" t="s">
        <v>2657</v>
      </c>
      <c r="M116" s="1017" t="s">
        <v>382</v>
      </c>
      <c r="N116" s="991">
        <v>0</v>
      </c>
      <c r="O116" s="991"/>
      <c r="P116" s="1207" t="s">
        <v>3717</v>
      </c>
      <c r="Q116" s="1207">
        <v>0</v>
      </c>
      <c r="R116" s="1207"/>
      <c r="S116" s="1028"/>
      <c r="T116" s="961">
        <v>91</v>
      </c>
    </row>
    <row r="117" spans="1:20" ht="89.25" x14ac:dyDescent="0.2">
      <c r="A117" s="1024">
        <f>IF(OR(C117="a",C117=""),"",COUNTIF(C$10:$G117,"da")+COUNTIF(C$10:$G117,"bs")+COUNTIF(C$10:$G117,"cph"))</f>
        <v>95</v>
      </c>
      <c r="B117" s="1198" t="s">
        <v>1499</v>
      </c>
      <c r="C117" s="1194" t="s">
        <v>1450</v>
      </c>
      <c r="D117" s="1198" t="s">
        <v>1500</v>
      </c>
      <c r="E117" s="1016" t="s">
        <v>18</v>
      </c>
      <c r="F117" s="1020" t="s">
        <v>111</v>
      </c>
      <c r="G117" s="993">
        <v>0.11</v>
      </c>
      <c r="H117" s="993"/>
      <c r="I117" s="993">
        <v>0.11</v>
      </c>
      <c r="J117" s="1227" t="s">
        <v>52</v>
      </c>
      <c r="K117" s="1007">
        <v>2021</v>
      </c>
      <c r="L117" s="829" t="s">
        <v>2657</v>
      </c>
      <c r="M117" s="1195" t="s">
        <v>2559</v>
      </c>
      <c r="N117" s="991" t="s">
        <v>3670</v>
      </c>
      <c r="O117" s="991"/>
      <c r="P117" s="1207">
        <v>0</v>
      </c>
      <c r="Q117" s="1207">
        <v>0</v>
      </c>
      <c r="R117" s="1207"/>
      <c r="S117" s="1028"/>
      <c r="T117" s="961">
        <v>145</v>
      </c>
    </row>
    <row r="118" spans="1:20" x14ac:dyDescent="0.2">
      <c r="A118" s="1024"/>
      <c r="B118" s="1198"/>
      <c r="C118" s="988" t="s">
        <v>1383</v>
      </c>
      <c r="D118" s="987" t="s">
        <v>3515</v>
      </c>
      <c r="E118" s="1016"/>
      <c r="F118" s="1020"/>
      <c r="G118" s="993"/>
      <c r="H118" s="993"/>
      <c r="I118" s="993"/>
      <c r="J118" s="1227"/>
      <c r="K118" s="1007"/>
      <c r="L118" s="829"/>
      <c r="M118" s="1017"/>
      <c r="N118" s="991"/>
      <c r="O118" s="991"/>
      <c r="P118" s="1207"/>
      <c r="Q118" s="1207"/>
      <c r="R118" s="1207"/>
      <c r="S118" s="1028"/>
      <c r="T118" s="961" t="s">
        <v>2635</v>
      </c>
    </row>
    <row r="119" spans="1:20" ht="140.25" x14ac:dyDescent="0.2">
      <c r="A119" s="1024">
        <f>IF(OR(C119="a",C119=""),"",COUNTIF(C$10:$G119,"da")+COUNTIF(C$10:$G119,"bs")+COUNTIF(C$10:$G119,"cph"))</f>
        <v>96</v>
      </c>
      <c r="B119" s="1198" t="s">
        <v>1400</v>
      </c>
      <c r="C119" s="1194" t="s">
        <v>1450</v>
      </c>
      <c r="D119" s="1017" t="s">
        <v>843</v>
      </c>
      <c r="E119" s="1016" t="s">
        <v>13</v>
      </c>
      <c r="F119" s="1020" t="s">
        <v>129</v>
      </c>
      <c r="G119" s="993">
        <v>0.88</v>
      </c>
      <c r="H119" s="993">
        <v>0</v>
      </c>
      <c r="I119" s="993">
        <v>0.88</v>
      </c>
      <c r="J119" s="1227" t="s">
        <v>844</v>
      </c>
      <c r="K119" s="1007">
        <v>2015</v>
      </c>
      <c r="L119" s="829" t="s">
        <v>2657</v>
      </c>
      <c r="M119" s="1195" t="s">
        <v>2560</v>
      </c>
      <c r="N119" s="991" t="s">
        <v>3660</v>
      </c>
      <c r="O119" s="991"/>
      <c r="P119" s="1207" t="s">
        <v>3797</v>
      </c>
      <c r="Q119" s="1207" t="s">
        <v>3741</v>
      </c>
      <c r="R119" s="1207"/>
      <c r="S119" s="1028"/>
      <c r="T119" s="961" t="s">
        <v>2628</v>
      </c>
    </row>
    <row r="120" spans="1:20" ht="51" x14ac:dyDescent="0.2">
      <c r="A120" s="1024">
        <f>IF(OR(C120="a",C120=""),"",COUNTIF(C$10:$G120,"da")+COUNTIF(C$10:$G120,"bs")+COUNTIF(C$10:$G120,"cph"))</f>
        <v>97</v>
      </c>
      <c r="B120" s="1198" t="s">
        <v>2422</v>
      </c>
      <c r="C120" s="988" t="s">
        <v>1450</v>
      </c>
      <c r="D120" s="1017" t="s">
        <v>245</v>
      </c>
      <c r="E120" s="1016" t="s">
        <v>24</v>
      </c>
      <c r="F120" s="989" t="s">
        <v>129</v>
      </c>
      <c r="G120" s="993">
        <v>0.09</v>
      </c>
      <c r="H120" s="993">
        <v>0</v>
      </c>
      <c r="I120" s="993">
        <v>0.09</v>
      </c>
      <c r="J120" s="1227" t="s">
        <v>85</v>
      </c>
      <c r="K120" s="1007">
        <v>2018</v>
      </c>
      <c r="L120" s="829" t="s">
        <v>2657</v>
      </c>
      <c r="M120" s="1017" t="s">
        <v>727</v>
      </c>
      <c r="N120" s="991">
        <v>0</v>
      </c>
      <c r="O120" s="991"/>
      <c r="P120" s="1207" t="s">
        <v>3745</v>
      </c>
      <c r="Q120" s="1207" t="s">
        <v>3798</v>
      </c>
      <c r="R120" s="1207"/>
      <c r="S120" s="1028"/>
      <c r="T120" s="961" t="s">
        <v>2628</v>
      </c>
    </row>
    <row r="121" spans="1:20" ht="25.5" x14ac:dyDescent="0.2">
      <c r="A121" s="1024"/>
      <c r="B121" s="1198"/>
      <c r="C121" s="988" t="s">
        <v>1383</v>
      </c>
      <c r="D121" s="1190" t="s">
        <v>3516</v>
      </c>
      <c r="E121" s="991"/>
      <c r="F121" s="1020"/>
      <c r="G121" s="993"/>
      <c r="H121" s="993"/>
      <c r="I121" s="993"/>
      <c r="J121" s="1227"/>
      <c r="K121" s="1007"/>
      <c r="L121" s="829"/>
      <c r="M121" s="1017"/>
      <c r="N121" s="991"/>
      <c r="O121" s="991"/>
      <c r="P121" s="1207"/>
      <c r="Q121" s="1207"/>
      <c r="R121" s="1207"/>
      <c r="S121" s="1028"/>
      <c r="T121" s="961">
        <v>18</v>
      </c>
    </row>
    <row r="122" spans="1:20" ht="51" x14ac:dyDescent="0.2">
      <c r="A122" s="1024">
        <f>IF(OR(C122="a",C122=""),"",COUNTIF(C$10:$G122,"da")+COUNTIF(C$10:$G122,"bs")+COUNTIF(C$10:$G122,"cph"))</f>
        <v>98</v>
      </c>
      <c r="B122" s="1208" t="s">
        <v>1533</v>
      </c>
      <c r="C122" s="1194" t="s">
        <v>1450</v>
      </c>
      <c r="D122" s="1018" t="s">
        <v>846</v>
      </c>
      <c r="E122" s="1019" t="s">
        <v>15</v>
      </c>
      <c r="F122" s="1020" t="s">
        <v>117</v>
      </c>
      <c r="G122" s="993">
        <v>0.34</v>
      </c>
      <c r="H122" s="993"/>
      <c r="I122" s="993">
        <v>0.34</v>
      </c>
      <c r="J122" s="1227" t="s">
        <v>847</v>
      </c>
      <c r="K122" s="1007">
        <v>2022</v>
      </c>
      <c r="L122" s="829" t="s">
        <v>2657</v>
      </c>
      <c r="M122" s="1195" t="s">
        <v>2561</v>
      </c>
      <c r="N122" s="991" t="s">
        <v>3662</v>
      </c>
      <c r="O122" s="991"/>
      <c r="P122" s="1207" t="s">
        <v>3799</v>
      </c>
      <c r="Q122" s="1207" t="s">
        <v>3747</v>
      </c>
      <c r="R122" s="1207"/>
      <c r="S122" s="1028"/>
      <c r="T122" s="961">
        <v>24</v>
      </c>
    </row>
    <row r="123" spans="1:20" ht="51" x14ac:dyDescent="0.2">
      <c r="A123" s="1024">
        <f>IF(OR(C123="a",C123=""),"",COUNTIF(C$10:$G123,"da")+COUNTIF(C$10:$G123,"bs")+COUNTIF(C$10:$G123,"cph"))</f>
        <v>99</v>
      </c>
      <c r="B123" s="1198" t="s">
        <v>1401</v>
      </c>
      <c r="C123" s="1194" t="s">
        <v>1450</v>
      </c>
      <c r="D123" s="1017" t="s">
        <v>246</v>
      </c>
      <c r="E123" s="1016" t="s">
        <v>11</v>
      </c>
      <c r="F123" s="1020" t="s">
        <v>117</v>
      </c>
      <c r="G123" s="993">
        <v>0.97</v>
      </c>
      <c r="H123" s="993">
        <v>0</v>
      </c>
      <c r="I123" s="993">
        <v>0.97</v>
      </c>
      <c r="J123" s="1227" t="s">
        <v>848</v>
      </c>
      <c r="K123" s="1007">
        <v>2015</v>
      </c>
      <c r="L123" s="829" t="s">
        <v>2657</v>
      </c>
      <c r="M123" s="1203" t="s">
        <v>2562</v>
      </c>
      <c r="N123" s="991" t="s">
        <v>3662</v>
      </c>
      <c r="O123" s="991"/>
      <c r="P123" s="1207" t="s">
        <v>3800</v>
      </c>
      <c r="Q123" s="1207" t="s">
        <v>3771</v>
      </c>
      <c r="R123" s="1207"/>
      <c r="S123" s="1028"/>
      <c r="T123" s="962">
        <v>24</v>
      </c>
    </row>
    <row r="124" spans="1:20" ht="127.5" x14ac:dyDescent="0.2">
      <c r="A124" s="1024">
        <f>IF(OR(C124="a",C124=""),"",COUNTIF(C$10:$G124,"da")+COUNTIF(C$10:$G124,"bs")+COUNTIF(C$10:$G124,"cph"))</f>
        <v>100</v>
      </c>
      <c r="B124" s="1198" t="s">
        <v>1370</v>
      </c>
      <c r="C124" s="1194" t="s">
        <v>1450</v>
      </c>
      <c r="D124" s="1017" t="s">
        <v>849</v>
      </c>
      <c r="E124" s="1016" t="s">
        <v>35</v>
      </c>
      <c r="F124" s="1020" t="s">
        <v>117</v>
      </c>
      <c r="G124" s="993">
        <v>0.61</v>
      </c>
      <c r="H124" s="993">
        <v>0</v>
      </c>
      <c r="I124" s="993">
        <v>0.61</v>
      </c>
      <c r="J124" s="1227" t="s">
        <v>785</v>
      </c>
      <c r="K124" s="1007">
        <v>2015</v>
      </c>
      <c r="L124" s="829" t="s">
        <v>2657</v>
      </c>
      <c r="M124" s="1017" t="s">
        <v>2563</v>
      </c>
      <c r="N124" s="991" t="s">
        <v>3660</v>
      </c>
      <c r="O124" s="991"/>
      <c r="P124" s="1207" t="s">
        <v>3801</v>
      </c>
      <c r="Q124" s="1207" t="s">
        <v>3802</v>
      </c>
      <c r="R124" s="1207"/>
      <c r="S124" s="1028"/>
      <c r="T124" s="961"/>
    </row>
    <row r="125" spans="1:20" ht="51" x14ac:dyDescent="0.2">
      <c r="A125" s="1024">
        <f>IF(OR(C125="a",C125=""),"",COUNTIF(C$10:$G125,"da")+COUNTIF(C$10:$G125,"bs")+COUNTIF(C$10:$G125,"cph"))</f>
        <v>101</v>
      </c>
      <c r="B125" s="1198" t="s">
        <v>2423</v>
      </c>
      <c r="C125" s="988" t="s">
        <v>1450</v>
      </c>
      <c r="D125" s="1214" t="s">
        <v>248</v>
      </c>
      <c r="E125" s="1016" t="s">
        <v>8</v>
      </c>
      <c r="F125" s="989" t="s">
        <v>117</v>
      </c>
      <c r="G125" s="993">
        <v>0.02</v>
      </c>
      <c r="H125" s="993">
        <v>0</v>
      </c>
      <c r="I125" s="993">
        <v>0.02</v>
      </c>
      <c r="J125" s="1227" t="s">
        <v>157</v>
      </c>
      <c r="K125" s="1007">
        <v>2017</v>
      </c>
      <c r="L125" s="829" t="s">
        <v>2657</v>
      </c>
      <c r="M125" s="1017" t="s">
        <v>199</v>
      </c>
      <c r="N125" s="991">
        <v>0</v>
      </c>
      <c r="O125" s="991"/>
      <c r="P125" s="1207" t="s">
        <v>3803</v>
      </c>
      <c r="Q125" s="1207" t="s">
        <v>3734</v>
      </c>
      <c r="R125" s="1207"/>
      <c r="S125" s="1028"/>
      <c r="T125" s="961">
        <v>144</v>
      </c>
    </row>
    <row r="126" spans="1:20" x14ac:dyDescent="0.2">
      <c r="A126" s="1024"/>
      <c r="B126" s="1198"/>
      <c r="C126" s="988" t="s">
        <v>1383</v>
      </c>
      <c r="D126" s="1202" t="s">
        <v>3517</v>
      </c>
      <c r="E126" s="1016"/>
      <c r="F126" s="1020"/>
      <c r="G126" s="993"/>
      <c r="H126" s="993"/>
      <c r="I126" s="993"/>
      <c r="J126" s="1227"/>
      <c r="K126" s="1007"/>
      <c r="L126" s="829"/>
      <c r="M126" s="1017"/>
      <c r="N126" s="991"/>
      <c r="O126" s="991"/>
      <c r="P126" s="1207"/>
      <c r="Q126" s="1207"/>
      <c r="R126" s="1207"/>
      <c r="S126" s="1028"/>
      <c r="T126" s="961">
        <v>91</v>
      </c>
    </row>
    <row r="127" spans="1:20" ht="76.5" x14ac:dyDescent="0.2">
      <c r="A127" s="1024">
        <f>IF(OR(C127="a",C127=""),"",COUNTIF(C$10:$G127,"da")+COUNTIF(C$10:$G127,"bs")+COUNTIF(C$10:$G127,"cph"))</f>
        <v>102</v>
      </c>
      <c r="B127" s="1198" t="s">
        <v>2424</v>
      </c>
      <c r="C127" s="988" t="s">
        <v>1450</v>
      </c>
      <c r="D127" s="1017" t="s">
        <v>439</v>
      </c>
      <c r="E127" s="1016" t="s">
        <v>26</v>
      </c>
      <c r="F127" s="989" t="s">
        <v>137</v>
      </c>
      <c r="G127" s="993">
        <v>0.05</v>
      </c>
      <c r="H127" s="993">
        <v>0</v>
      </c>
      <c r="I127" s="993">
        <v>0.05</v>
      </c>
      <c r="J127" s="1227" t="s">
        <v>764</v>
      </c>
      <c r="K127" s="1007">
        <v>2018</v>
      </c>
      <c r="L127" s="829" t="s">
        <v>2657</v>
      </c>
      <c r="M127" s="1195" t="s">
        <v>2564</v>
      </c>
      <c r="N127" s="991" t="s">
        <v>3671</v>
      </c>
      <c r="O127" s="991"/>
      <c r="P127" s="1207" t="s">
        <v>3739</v>
      </c>
      <c r="Q127" s="1207" t="s">
        <v>3757</v>
      </c>
      <c r="R127" s="1207"/>
      <c r="S127" s="1028"/>
      <c r="T127" s="961"/>
    </row>
    <row r="128" spans="1:20" x14ac:dyDescent="0.2">
      <c r="A128" s="1024"/>
      <c r="B128" s="1198"/>
      <c r="C128" s="988" t="s">
        <v>1383</v>
      </c>
      <c r="D128" s="1204" t="s">
        <v>3518</v>
      </c>
      <c r="E128" s="1016"/>
      <c r="F128" s="1020"/>
      <c r="G128" s="993"/>
      <c r="H128" s="993"/>
      <c r="I128" s="993"/>
      <c r="J128" s="1227"/>
      <c r="K128" s="1007"/>
      <c r="L128" s="829"/>
      <c r="M128" s="1017"/>
      <c r="N128" s="991"/>
      <c r="O128" s="991"/>
      <c r="P128" s="1207"/>
      <c r="Q128" s="1207"/>
      <c r="R128" s="1207"/>
      <c r="S128" s="1028"/>
      <c r="T128" s="962"/>
    </row>
    <row r="129" spans="1:20" ht="76.5" x14ac:dyDescent="0.2">
      <c r="A129" s="1024">
        <f>IF(OR(C129="a",C129=""),"",COUNTIF(C$10:$G129,"da")+COUNTIF(C$10:$G129,"bs")+COUNTIF(C$10:$G129,"cph"))</f>
        <v>103</v>
      </c>
      <c r="B129" s="1198" t="s">
        <v>2425</v>
      </c>
      <c r="C129" s="988" t="s">
        <v>1450</v>
      </c>
      <c r="D129" s="1017" t="s">
        <v>262</v>
      </c>
      <c r="E129" s="1016" t="s">
        <v>17</v>
      </c>
      <c r="F129" s="989" t="s">
        <v>143</v>
      </c>
      <c r="G129" s="993">
        <v>4</v>
      </c>
      <c r="H129" s="993">
        <v>4</v>
      </c>
      <c r="I129" s="993">
        <v>0</v>
      </c>
      <c r="J129" s="1227" t="s">
        <v>764</v>
      </c>
      <c r="K129" s="1007">
        <v>2015</v>
      </c>
      <c r="L129" s="829" t="s">
        <v>2657</v>
      </c>
      <c r="M129" s="1195" t="s">
        <v>2565</v>
      </c>
      <c r="N129" s="991" t="s">
        <v>3672</v>
      </c>
      <c r="O129" s="991"/>
      <c r="P129" s="1207" t="s">
        <v>3804</v>
      </c>
      <c r="Q129" s="1207" t="s">
        <v>3723</v>
      </c>
      <c r="R129" s="1207"/>
      <c r="S129" s="1028"/>
      <c r="T129" s="962" t="s">
        <v>2650</v>
      </c>
    </row>
    <row r="130" spans="1:20" ht="51" x14ac:dyDescent="0.2">
      <c r="A130" s="1024">
        <f>IF(OR(C130="a",C130=""),"",COUNTIF(C$10:$G130,"da")+COUNTIF(C$10:$G130,"bs")+COUNTIF(C$10:$G130,"cph"))</f>
        <v>104</v>
      </c>
      <c r="B130" s="1198" t="s">
        <v>2426</v>
      </c>
      <c r="C130" s="988" t="s">
        <v>1450</v>
      </c>
      <c r="D130" s="1216" t="s">
        <v>249</v>
      </c>
      <c r="E130" s="991" t="s">
        <v>7</v>
      </c>
      <c r="F130" s="989" t="s">
        <v>146</v>
      </c>
      <c r="G130" s="993">
        <v>8.0500000000000007</v>
      </c>
      <c r="H130" s="993">
        <v>0</v>
      </c>
      <c r="I130" s="993">
        <v>8.0500000000000007</v>
      </c>
      <c r="J130" s="1227" t="s">
        <v>146</v>
      </c>
      <c r="K130" s="1007">
        <v>2015</v>
      </c>
      <c r="L130" s="829" t="s">
        <v>2657</v>
      </c>
      <c r="M130" s="1017" t="s">
        <v>199</v>
      </c>
      <c r="N130" s="991" t="s">
        <v>3673</v>
      </c>
      <c r="O130" s="991"/>
      <c r="P130" s="1207" t="s">
        <v>3805</v>
      </c>
      <c r="Q130" s="1207" t="s">
        <v>3736</v>
      </c>
      <c r="R130" s="1207"/>
      <c r="S130" s="1028"/>
      <c r="T130" s="961" t="s">
        <v>2651</v>
      </c>
    </row>
    <row r="131" spans="1:20" ht="51" x14ac:dyDescent="0.2">
      <c r="A131" s="1024">
        <f>IF(OR(C131="a",C131=""),"",COUNTIF(C$10:$G131,"da")+COUNTIF(C$10:$G131,"bs")+COUNTIF(C$10:$G131,"cph"))</f>
        <v>105</v>
      </c>
      <c r="B131" s="1198" t="s">
        <v>2694</v>
      </c>
      <c r="C131" s="988" t="s">
        <v>2699</v>
      </c>
      <c r="D131" s="1017" t="s">
        <v>250</v>
      </c>
      <c r="E131" s="991" t="s">
        <v>7</v>
      </c>
      <c r="F131" s="1016" t="s">
        <v>146</v>
      </c>
      <c r="G131" s="993">
        <v>0.23</v>
      </c>
      <c r="H131" s="993">
        <v>0</v>
      </c>
      <c r="I131" s="993">
        <v>0.23</v>
      </c>
      <c r="J131" s="1227" t="s">
        <v>49</v>
      </c>
      <c r="K131" s="1007">
        <v>2017</v>
      </c>
      <c r="L131" s="829" t="s">
        <v>2657</v>
      </c>
      <c r="M131" s="1017" t="s">
        <v>2698</v>
      </c>
      <c r="N131" s="991" t="s">
        <v>3674</v>
      </c>
      <c r="O131" s="991"/>
      <c r="P131" s="1207" t="s">
        <v>1806</v>
      </c>
      <c r="Q131" s="1207" t="s">
        <v>3736</v>
      </c>
      <c r="R131" s="1207"/>
      <c r="S131" s="1028"/>
      <c r="T131" s="962">
        <v>57</v>
      </c>
    </row>
    <row r="132" spans="1:20" ht="63.75" x14ac:dyDescent="0.2">
      <c r="A132" s="1024">
        <f>IF(OR(C132="a",C132=""),"",COUNTIF(C$10:$G132,"da")+COUNTIF(C$10:$G132,"bs")+COUNTIF(C$10:$G132,"cph"))</f>
        <v>106</v>
      </c>
      <c r="B132" s="1198" t="s">
        <v>1452</v>
      </c>
      <c r="C132" s="1017" t="s">
        <v>1450</v>
      </c>
      <c r="D132" s="1017" t="s">
        <v>251</v>
      </c>
      <c r="E132" s="1016" t="s">
        <v>18</v>
      </c>
      <c r="F132" s="1016" t="s">
        <v>146</v>
      </c>
      <c r="G132" s="993">
        <v>0.6</v>
      </c>
      <c r="H132" s="993">
        <v>0.6</v>
      </c>
      <c r="I132" s="994">
        <v>0</v>
      </c>
      <c r="J132" s="1227" t="s">
        <v>764</v>
      </c>
      <c r="K132" s="1007">
        <v>2015</v>
      </c>
      <c r="L132" s="829" t="s">
        <v>2657</v>
      </c>
      <c r="M132" s="1016"/>
      <c r="N132" s="1217" t="s">
        <v>3668</v>
      </c>
      <c r="O132" s="1217"/>
      <c r="P132" s="1207" t="s">
        <v>3806</v>
      </c>
      <c r="Q132" s="1207" t="s">
        <v>3807</v>
      </c>
      <c r="R132" s="1207"/>
      <c r="S132" s="1028"/>
      <c r="T132" s="961"/>
    </row>
    <row r="133" spans="1:20" ht="153" x14ac:dyDescent="0.2">
      <c r="A133" s="1024">
        <f>IF(OR(C133="a",C133=""),"",COUNTIF(C$10:$G133,"da")+COUNTIF(C$10:$G133,"bs")+COUNTIF(C$10:$G133,"cph"))</f>
        <v>107</v>
      </c>
      <c r="B133" s="1198" t="s">
        <v>1362</v>
      </c>
      <c r="C133" s="1194" t="s">
        <v>1450</v>
      </c>
      <c r="D133" s="990" t="s">
        <v>856</v>
      </c>
      <c r="E133" s="1016" t="s">
        <v>25</v>
      </c>
      <c r="F133" s="1016" t="s">
        <v>146</v>
      </c>
      <c r="G133" s="993">
        <v>4.2</v>
      </c>
      <c r="H133" s="993">
        <v>0</v>
      </c>
      <c r="I133" s="993">
        <v>4.2</v>
      </c>
      <c r="J133" s="1227" t="s">
        <v>857</v>
      </c>
      <c r="K133" s="1007">
        <v>2015</v>
      </c>
      <c r="L133" s="829" t="s">
        <v>2657</v>
      </c>
      <c r="M133" s="1195" t="s">
        <v>2566</v>
      </c>
      <c r="N133" s="991" t="s">
        <v>3660</v>
      </c>
      <c r="O133" s="991"/>
      <c r="P133" s="1207" t="s">
        <v>3808</v>
      </c>
      <c r="Q133" s="1207" t="s">
        <v>3727</v>
      </c>
      <c r="R133" s="1207"/>
      <c r="S133" s="1028"/>
      <c r="T133" s="961">
        <v>91</v>
      </c>
    </row>
    <row r="134" spans="1:20" ht="178.5" x14ac:dyDescent="0.2">
      <c r="A134" s="1024">
        <f>IF(OR(C134="a",C134=""),"",COUNTIF(C$10:$G134,"da")+COUNTIF(C$10:$G134,"bs")+COUNTIF(C$10:$G134,"cph"))</f>
        <v>108</v>
      </c>
      <c r="B134" s="1198" t="s">
        <v>2427</v>
      </c>
      <c r="C134" s="988" t="s">
        <v>1450</v>
      </c>
      <c r="D134" s="1017" t="s">
        <v>3519</v>
      </c>
      <c r="E134" s="1016" t="s">
        <v>34</v>
      </c>
      <c r="F134" s="989" t="s">
        <v>146</v>
      </c>
      <c r="G134" s="993">
        <v>4.5</v>
      </c>
      <c r="H134" s="993">
        <v>0</v>
      </c>
      <c r="I134" s="993">
        <v>4.5</v>
      </c>
      <c r="J134" s="1227" t="s">
        <v>860</v>
      </c>
      <c r="K134" s="1007">
        <v>2015</v>
      </c>
      <c r="L134" s="829" t="s">
        <v>2657</v>
      </c>
      <c r="M134" s="1195" t="s">
        <v>3547</v>
      </c>
      <c r="N134" s="991" t="s">
        <v>3660</v>
      </c>
      <c r="O134" s="991"/>
      <c r="P134" s="1207" t="s">
        <v>3809</v>
      </c>
      <c r="Q134" s="1207" t="s">
        <v>3810</v>
      </c>
      <c r="R134" s="1207"/>
      <c r="S134" s="1028"/>
      <c r="T134" s="962"/>
    </row>
    <row r="135" spans="1:20" ht="140.25" x14ac:dyDescent="0.2">
      <c r="A135" s="1024">
        <f>IF(OR(C135="a",C135=""),"",COUNTIF(C$10:$G135,"da")+COUNTIF(C$10:$G135,"bs")+COUNTIF(C$10:$G135,"cph"))</f>
        <v>109</v>
      </c>
      <c r="B135" s="1198" t="s">
        <v>1562</v>
      </c>
      <c r="C135" s="988" t="s">
        <v>1450</v>
      </c>
      <c r="D135" s="990" t="s">
        <v>720</v>
      </c>
      <c r="E135" s="991" t="s">
        <v>9</v>
      </c>
      <c r="F135" s="1020" t="s">
        <v>146</v>
      </c>
      <c r="G135" s="993">
        <v>1.8</v>
      </c>
      <c r="H135" s="993">
        <v>0</v>
      </c>
      <c r="I135" s="993">
        <v>1.8</v>
      </c>
      <c r="J135" s="1227" t="s">
        <v>768</v>
      </c>
      <c r="K135" s="1007">
        <v>2018</v>
      </c>
      <c r="L135" s="829" t="s">
        <v>2657</v>
      </c>
      <c r="M135" s="1195" t="s">
        <v>2567</v>
      </c>
      <c r="N135" s="991" t="s">
        <v>3660</v>
      </c>
      <c r="O135" s="991"/>
      <c r="P135" s="1207" t="s">
        <v>3811</v>
      </c>
      <c r="Q135" s="1207" t="s">
        <v>3748</v>
      </c>
      <c r="R135" s="1207"/>
      <c r="S135" s="1028"/>
      <c r="T135" s="961" t="s">
        <v>2652</v>
      </c>
    </row>
    <row r="136" spans="1:20" ht="51" x14ac:dyDescent="0.2">
      <c r="A136" s="1024">
        <f>IF(OR(C136="a",C136=""),"",COUNTIF(C$10:$G136,"da")+COUNTIF(C$10:$G136,"bs")+COUNTIF(C$10:$G136,"cph"))</f>
        <v>110</v>
      </c>
      <c r="B136" s="1198" t="s">
        <v>2428</v>
      </c>
      <c r="C136" s="988" t="s">
        <v>1450</v>
      </c>
      <c r="D136" s="1017" t="s">
        <v>257</v>
      </c>
      <c r="E136" s="1016" t="s">
        <v>16</v>
      </c>
      <c r="F136" s="989" t="s">
        <v>146</v>
      </c>
      <c r="G136" s="993">
        <v>0.12</v>
      </c>
      <c r="H136" s="993">
        <v>0</v>
      </c>
      <c r="I136" s="993">
        <v>0.12</v>
      </c>
      <c r="J136" s="1227" t="s">
        <v>146</v>
      </c>
      <c r="K136" s="1007">
        <v>2015</v>
      </c>
      <c r="L136" s="829" t="s">
        <v>2657</v>
      </c>
      <c r="M136" s="1017" t="s">
        <v>1459</v>
      </c>
      <c r="N136" s="991" t="s">
        <v>3675</v>
      </c>
      <c r="O136" s="991"/>
      <c r="P136" s="1207" t="s">
        <v>3812</v>
      </c>
      <c r="Q136" s="1207" t="s">
        <v>3758</v>
      </c>
      <c r="R136" s="1207"/>
      <c r="S136" s="1028"/>
      <c r="T136" s="961"/>
    </row>
    <row r="137" spans="1:20" ht="76.5" x14ac:dyDescent="0.2">
      <c r="A137" s="1024">
        <f>IF(OR(C137="a",C137=""),"",COUNTIF(C$10:$G137,"da")+COUNTIF(C$10:$G137,"bs")+COUNTIF(C$10:$G137,"cph"))</f>
        <v>111</v>
      </c>
      <c r="B137" s="1198" t="s">
        <v>1577</v>
      </c>
      <c r="C137" s="988" t="s">
        <v>1450</v>
      </c>
      <c r="D137" s="1017" t="s">
        <v>1578</v>
      </c>
      <c r="E137" s="1016" t="s">
        <v>19</v>
      </c>
      <c r="F137" s="1020" t="s">
        <v>146</v>
      </c>
      <c r="G137" s="993">
        <v>0.55000000000000004</v>
      </c>
      <c r="H137" s="993">
        <v>0</v>
      </c>
      <c r="I137" s="993">
        <v>0.55000000000000004</v>
      </c>
      <c r="J137" s="1227" t="s">
        <v>862</v>
      </c>
      <c r="K137" s="1007">
        <v>2018</v>
      </c>
      <c r="L137" s="829" t="s">
        <v>2657</v>
      </c>
      <c r="M137" s="1017" t="s">
        <v>621</v>
      </c>
      <c r="N137" s="991" t="s">
        <v>3660</v>
      </c>
      <c r="O137" s="991"/>
      <c r="P137" s="1207" t="s">
        <v>3811</v>
      </c>
      <c r="Q137" s="1207" t="s">
        <v>3754</v>
      </c>
      <c r="R137" s="1207"/>
      <c r="S137" s="1028"/>
      <c r="T137" s="962">
        <v>38</v>
      </c>
    </row>
    <row r="138" spans="1:20" ht="114.75" x14ac:dyDescent="0.2">
      <c r="A138" s="1024">
        <f>IF(OR(C138="a",C138=""),"",COUNTIF(C$10:$G138,"da")+COUNTIF(C$10:$G138,"bs")+COUNTIF(C$10:$G138,"cph"))</f>
        <v>112</v>
      </c>
      <c r="B138" s="1198" t="s">
        <v>1363</v>
      </c>
      <c r="C138" s="1194" t="s">
        <v>1450</v>
      </c>
      <c r="D138" s="990" t="s">
        <v>722</v>
      </c>
      <c r="E138" s="1016" t="s">
        <v>31</v>
      </c>
      <c r="F138" s="1020" t="s">
        <v>146</v>
      </c>
      <c r="G138" s="993">
        <v>3.24</v>
      </c>
      <c r="H138" s="993">
        <v>0</v>
      </c>
      <c r="I138" s="993">
        <v>3.24</v>
      </c>
      <c r="J138" s="1227" t="s">
        <v>863</v>
      </c>
      <c r="K138" s="1007">
        <v>2018</v>
      </c>
      <c r="L138" s="829" t="s">
        <v>2657</v>
      </c>
      <c r="M138" s="1017" t="s">
        <v>589</v>
      </c>
      <c r="N138" s="991" t="s">
        <v>3660</v>
      </c>
      <c r="O138" s="991"/>
      <c r="P138" s="1207" t="s">
        <v>3809</v>
      </c>
      <c r="Q138" s="1207" t="s">
        <v>3760</v>
      </c>
      <c r="R138" s="1207"/>
      <c r="S138" s="1028"/>
      <c r="T138" s="962">
        <v>0</v>
      </c>
    </row>
    <row r="139" spans="1:20" ht="178.5" x14ac:dyDescent="0.2">
      <c r="A139" s="1024">
        <f>IF(OR(C139="a",C139=""),"",COUNTIF(C$10:$G139,"da")+COUNTIF(C$10:$G139,"bs")+COUNTIF(C$10:$G139,"cph"))</f>
        <v>113</v>
      </c>
      <c r="B139" s="1198" t="s">
        <v>2429</v>
      </c>
      <c r="C139" s="988" t="s">
        <v>1450</v>
      </c>
      <c r="D139" s="990" t="s">
        <v>864</v>
      </c>
      <c r="E139" s="1016" t="s">
        <v>33</v>
      </c>
      <c r="F139" s="989" t="s">
        <v>146</v>
      </c>
      <c r="G139" s="993">
        <v>0.76</v>
      </c>
      <c r="H139" s="993">
        <v>0</v>
      </c>
      <c r="I139" s="993">
        <v>0.76</v>
      </c>
      <c r="J139" s="1227" t="s">
        <v>770</v>
      </c>
      <c r="K139" s="1007">
        <v>2018</v>
      </c>
      <c r="L139" s="829" t="s">
        <v>2657</v>
      </c>
      <c r="M139" s="1195" t="s">
        <v>2568</v>
      </c>
      <c r="N139" s="991" t="s">
        <v>3660</v>
      </c>
      <c r="O139" s="991"/>
      <c r="P139" s="1207" t="s">
        <v>3739</v>
      </c>
      <c r="Q139" s="1207" t="s">
        <v>3732</v>
      </c>
      <c r="R139" s="1207"/>
      <c r="S139" s="1028"/>
      <c r="T139" s="962">
        <v>0</v>
      </c>
    </row>
    <row r="140" spans="1:20" ht="63.75" x14ac:dyDescent="0.2">
      <c r="A140" s="1024">
        <f>IF(OR(C140="a",C140=""),"",COUNTIF(C$10:$G140,"da")+COUNTIF(C$10:$G140,"bs")+COUNTIF(C$10:$G140,"cph"))</f>
        <v>114</v>
      </c>
      <c r="B140" s="1198" t="s">
        <v>1404</v>
      </c>
      <c r="C140" s="1194" t="s">
        <v>1450</v>
      </c>
      <c r="D140" s="1017" t="s">
        <v>866</v>
      </c>
      <c r="E140" s="1016" t="s">
        <v>8</v>
      </c>
      <c r="F140" s="1020" t="s">
        <v>146</v>
      </c>
      <c r="G140" s="993">
        <v>2.61</v>
      </c>
      <c r="H140" s="993">
        <v>0</v>
      </c>
      <c r="I140" s="993">
        <v>2.61</v>
      </c>
      <c r="J140" s="1227" t="s">
        <v>867</v>
      </c>
      <c r="K140" s="1007">
        <v>2019</v>
      </c>
      <c r="L140" s="829" t="s">
        <v>2657</v>
      </c>
      <c r="M140" s="1017" t="s">
        <v>2569</v>
      </c>
      <c r="N140" s="991" t="s">
        <v>3660</v>
      </c>
      <c r="O140" s="991"/>
      <c r="P140" s="1207" t="s">
        <v>3811</v>
      </c>
      <c r="Q140" s="1207" t="s">
        <v>3734</v>
      </c>
      <c r="R140" s="1207"/>
      <c r="S140" s="1028"/>
      <c r="T140" s="962">
        <v>128</v>
      </c>
    </row>
    <row r="141" spans="1:20" ht="204" x14ac:dyDescent="0.2">
      <c r="A141" s="1024">
        <f>IF(OR(C141="a",C141=""),"",COUNTIF(C$10:$G141,"da")+COUNTIF(C$10:$G141,"bs")+COUNTIF(C$10:$G141,"cph"))</f>
        <v>115</v>
      </c>
      <c r="B141" s="1198" t="s">
        <v>1379</v>
      </c>
      <c r="C141" s="1194" t="s">
        <v>1450</v>
      </c>
      <c r="D141" s="990" t="s">
        <v>3520</v>
      </c>
      <c r="E141" s="1016" t="s">
        <v>21</v>
      </c>
      <c r="F141" s="1020" t="s">
        <v>146</v>
      </c>
      <c r="G141" s="993">
        <v>6.2</v>
      </c>
      <c r="H141" s="993">
        <v>0</v>
      </c>
      <c r="I141" s="993">
        <v>6.2</v>
      </c>
      <c r="J141" s="1227" t="s">
        <v>762</v>
      </c>
      <c r="K141" s="1007">
        <v>2019</v>
      </c>
      <c r="L141" s="829" t="s">
        <v>2657</v>
      </c>
      <c r="M141" s="1195" t="s">
        <v>3548</v>
      </c>
      <c r="N141" s="991" t="s">
        <v>3660</v>
      </c>
      <c r="O141" s="991"/>
      <c r="P141" s="1207" t="s">
        <v>3811</v>
      </c>
      <c r="Q141" s="1207" t="s">
        <v>3779</v>
      </c>
      <c r="R141" s="1207"/>
      <c r="S141" s="1028"/>
      <c r="T141" s="962">
        <v>91</v>
      </c>
    </row>
    <row r="142" spans="1:20" ht="153" x14ac:dyDescent="0.2">
      <c r="A142" s="1024">
        <f>IF(OR(C142="a",C142=""),"",COUNTIF(C$10:$G142,"da")+COUNTIF(C$10:$G142,"bs")+COUNTIF(C$10:$G142,"cph"))</f>
        <v>116</v>
      </c>
      <c r="B142" s="1198" t="s">
        <v>2430</v>
      </c>
      <c r="C142" s="988" t="s">
        <v>1450</v>
      </c>
      <c r="D142" s="990" t="s">
        <v>869</v>
      </c>
      <c r="E142" s="1016" t="s">
        <v>16</v>
      </c>
      <c r="F142" s="989" t="s">
        <v>146</v>
      </c>
      <c r="G142" s="992">
        <v>1.5</v>
      </c>
      <c r="H142" s="993">
        <v>0</v>
      </c>
      <c r="I142" s="993">
        <v>1.5</v>
      </c>
      <c r="J142" s="1227" t="s">
        <v>146</v>
      </c>
      <c r="K142" s="1007">
        <v>2015</v>
      </c>
      <c r="L142" s="829" t="s">
        <v>2657</v>
      </c>
      <c r="M142" s="1195" t="s">
        <v>2570</v>
      </c>
      <c r="N142" s="991" t="s">
        <v>3660</v>
      </c>
      <c r="O142" s="991"/>
      <c r="P142" s="1207" t="s">
        <v>3805</v>
      </c>
      <c r="Q142" s="1207" t="s">
        <v>3758</v>
      </c>
      <c r="R142" s="1207"/>
      <c r="S142" s="1028"/>
      <c r="T142" s="961" t="s">
        <v>2636</v>
      </c>
    </row>
    <row r="143" spans="1:20" ht="51" x14ac:dyDescent="0.2">
      <c r="A143" s="1024">
        <f>IF(OR(C143="a",C143=""),"",COUNTIF(C$10:$G143,"da")+COUNTIF(C$10:$G143,"bs")+COUNTIF(C$10:$G143,"cph"))</f>
        <v>117</v>
      </c>
      <c r="B143" s="1198" t="s">
        <v>1405</v>
      </c>
      <c r="C143" s="1194" t="s">
        <v>1450</v>
      </c>
      <c r="D143" s="990" t="s">
        <v>260</v>
      </c>
      <c r="E143" s="1016" t="s">
        <v>23</v>
      </c>
      <c r="F143" s="1016" t="s">
        <v>146</v>
      </c>
      <c r="G143" s="993">
        <v>46.56</v>
      </c>
      <c r="H143" s="993">
        <v>0</v>
      </c>
      <c r="I143" s="993">
        <v>46.56</v>
      </c>
      <c r="J143" s="1227" t="s">
        <v>789</v>
      </c>
      <c r="K143" s="1007">
        <v>2015</v>
      </c>
      <c r="L143" s="829" t="s">
        <v>2657</v>
      </c>
      <c r="M143" s="1017" t="s">
        <v>261</v>
      </c>
      <c r="N143" s="991" t="s">
        <v>3676</v>
      </c>
      <c r="O143" s="991"/>
      <c r="P143" s="1207" t="s">
        <v>3717</v>
      </c>
      <c r="Q143" s="1207">
        <v>0</v>
      </c>
      <c r="R143" s="1207"/>
      <c r="S143" s="1028"/>
      <c r="T143" s="962">
        <v>144</v>
      </c>
    </row>
    <row r="144" spans="1:20" ht="102" x14ac:dyDescent="0.2">
      <c r="A144" s="1024">
        <f>IF(OR(C144="a",C144=""),"",COUNTIF(C$10:$G144,"da")+COUNTIF(C$10:$G144,"bs")+COUNTIF(C$10:$G144,"cph"))</f>
        <v>118</v>
      </c>
      <c r="B144" s="1198" t="s">
        <v>2695</v>
      </c>
      <c r="C144" s="988" t="s">
        <v>2699</v>
      </c>
      <c r="D144" s="1195" t="s">
        <v>264</v>
      </c>
      <c r="E144" s="1016" t="s">
        <v>18</v>
      </c>
      <c r="F144" s="1016" t="s">
        <v>146</v>
      </c>
      <c r="G144" s="993">
        <v>12.23</v>
      </c>
      <c r="H144" s="993">
        <v>12.5</v>
      </c>
      <c r="I144" s="993">
        <v>-0.26999999999999957</v>
      </c>
      <c r="J144" s="1227" t="s">
        <v>764</v>
      </c>
      <c r="K144" s="1007">
        <v>2015</v>
      </c>
      <c r="L144" s="829" t="s">
        <v>2657</v>
      </c>
      <c r="M144" s="1017" t="s">
        <v>3635</v>
      </c>
      <c r="N144" s="991" t="s">
        <v>3677</v>
      </c>
      <c r="O144" s="991"/>
      <c r="P144" s="1207" t="s">
        <v>3806</v>
      </c>
      <c r="Q144" s="1207" t="s">
        <v>3740</v>
      </c>
      <c r="R144" s="1207"/>
      <c r="S144" s="1028"/>
      <c r="T144" s="961" t="s">
        <v>2644</v>
      </c>
    </row>
    <row r="145" spans="1:20" ht="102" x14ac:dyDescent="0.2">
      <c r="A145" s="1024">
        <f>IF(OR(C145="a",C145=""),"",COUNTIF(C$10:$G145,"da")+COUNTIF(C$10:$G145,"bs")+COUNTIF(C$10:$G145,"cph"))</f>
        <v>119</v>
      </c>
      <c r="B145" s="1198" t="s">
        <v>2431</v>
      </c>
      <c r="C145" s="988" t="s">
        <v>1450</v>
      </c>
      <c r="D145" s="990" t="s">
        <v>337</v>
      </c>
      <c r="E145" s="1016" t="s">
        <v>18</v>
      </c>
      <c r="F145" s="989" t="s">
        <v>146</v>
      </c>
      <c r="G145" s="993">
        <v>10.42</v>
      </c>
      <c r="H145" s="993">
        <v>0</v>
      </c>
      <c r="I145" s="993">
        <v>10.42</v>
      </c>
      <c r="J145" s="1227" t="s">
        <v>870</v>
      </c>
      <c r="K145" s="1007">
        <v>2015</v>
      </c>
      <c r="L145" s="829" t="s">
        <v>2657</v>
      </c>
      <c r="M145" s="1195" t="s">
        <v>2571</v>
      </c>
      <c r="N145" s="991" t="s">
        <v>3668</v>
      </c>
      <c r="O145" s="991"/>
      <c r="P145" s="1207" t="s">
        <v>3806</v>
      </c>
      <c r="Q145" s="1207" t="s">
        <v>3813</v>
      </c>
      <c r="R145" s="1207"/>
      <c r="S145" s="1028"/>
      <c r="T145" s="961">
        <v>91</v>
      </c>
    </row>
    <row r="146" spans="1:20" ht="140.25" x14ac:dyDescent="0.2">
      <c r="A146" s="1024">
        <f>IF(OR(C146="a",C146=""),"",COUNTIF(C$10:$G146,"da")+COUNTIF(C$10:$G146,"bs")+COUNTIF(C$10:$G146,"cph"))</f>
        <v>120</v>
      </c>
      <c r="B146" s="1198" t="s">
        <v>3598</v>
      </c>
      <c r="C146" s="988" t="s">
        <v>1351</v>
      </c>
      <c r="D146" s="990" t="s">
        <v>339</v>
      </c>
      <c r="E146" s="1016" t="s">
        <v>23</v>
      </c>
      <c r="F146" s="1016" t="s">
        <v>146</v>
      </c>
      <c r="G146" s="993">
        <v>19.02</v>
      </c>
      <c r="H146" s="993">
        <v>0</v>
      </c>
      <c r="I146" s="993">
        <v>19.02</v>
      </c>
      <c r="J146" s="1227"/>
      <c r="K146" s="1007">
        <v>2025</v>
      </c>
      <c r="L146" s="829" t="s">
        <v>3543</v>
      </c>
      <c r="M146" s="1017" t="s">
        <v>3636</v>
      </c>
      <c r="N146" s="991" t="s">
        <v>3678</v>
      </c>
      <c r="O146" s="991"/>
      <c r="P146" s="1207" t="e">
        <v>#N/A</v>
      </c>
      <c r="Q146" s="1207" t="e">
        <v>#N/A</v>
      </c>
      <c r="R146" s="1207"/>
      <c r="S146" s="1028"/>
      <c r="T146" s="962" t="s">
        <v>2644</v>
      </c>
    </row>
    <row r="147" spans="1:20" ht="76.5" x14ac:dyDescent="0.2">
      <c r="A147" s="1024">
        <f>IF(OR(C147="a",C147=""),"",COUNTIF(C$10:$G147,"da")+COUNTIF(C$10:$G147,"bs")+COUNTIF(C$10:$G147,"cph"))</f>
        <v>121</v>
      </c>
      <c r="B147" s="1198" t="s">
        <v>3599</v>
      </c>
      <c r="C147" s="988" t="s">
        <v>1351</v>
      </c>
      <c r="D147" s="995" t="s">
        <v>3600</v>
      </c>
      <c r="E147" s="991" t="s">
        <v>9</v>
      </c>
      <c r="F147" s="989" t="s">
        <v>146</v>
      </c>
      <c r="G147" s="992">
        <v>1.93</v>
      </c>
      <c r="H147" s="993">
        <v>0</v>
      </c>
      <c r="I147" s="993">
        <v>1.93</v>
      </c>
      <c r="J147" s="1227"/>
      <c r="K147" s="1007">
        <v>2025</v>
      </c>
      <c r="L147" s="829" t="s">
        <v>3543</v>
      </c>
      <c r="M147" s="1017" t="s">
        <v>3637</v>
      </c>
      <c r="N147" s="991" t="s">
        <v>3679</v>
      </c>
      <c r="O147" s="991"/>
      <c r="P147" s="1207" t="e">
        <v>#N/A</v>
      </c>
      <c r="Q147" s="1207" t="e">
        <v>#N/A</v>
      </c>
      <c r="R147" s="1207"/>
      <c r="S147" s="1028"/>
      <c r="T147" s="961" t="s">
        <v>2653</v>
      </c>
    </row>
    <row r="148" spans="1:20" ht="229.5" x14ac:dyDescent="0.2">
      <c r="A148" s="1024">
        <f>IF(OR(C148="a",C148=""),"",COUNTIF(C$10:$G148,"da")+COUNTIF(C$10:$G148,"bs")+COUNTIF(C$10:$G148,"cph"))</f>
        <v>122</v>
      </c>
      <c r="B148" s="1198" t="s">
        <v>1350</v>
      </c>
      <c r="C148" s="1194" t="s">
        <v>1450</v>
      </c>
      <c r="D148" s="1017" t="s">
        <v>267</v>
      </c>
      <c r="E148" s="1016" t="s">
        <v>10</v>
      </c>
      <c r="F148" s="1020" t="s">
        <v>146</v>
      </c>
      <c r="G148" s="994">
        <v>30.39</v>
      </c>
      <c r="H148" s="993">
        <v>0</v>
      </c>
      <c r="I148" s="993">
        <v>30.39</v>
      </c>
      <c r="J148" s="1227" t="s">
        <v>875</v>
      </c>
      <c r="K148" s="1007">
        <v>2015</v>
      </c>
      <c r="L148" s="829" t="s">
        <v>2657</v>
      </c>
      <c r="M148" s="1017" t="s">
        <v>3549</v>
      </c>
      <c r="N148" s="991" t="s">
        <v>3680</v>
      </c>
      <c r="O148" s="991"/>
      <c r="P148" s="1207" t="s">
        <v>3814</v>
      </c>
      <c r="Q148" s="1207" t="s">
        <v>3815</v>
      </c>
      <c r="R148" s="1207"/>
      <c r="S148" s="1028"/>
      <c r="T148" s="961" t="s">
        <v>2632</v>
      </c>
    </row>
    <row r="149" spans="1:20" ht="140.25" x14ac:dyDescent="0.2">
      <c r="A149" s="1024">
        <f>IF(OR(C149="a",C149=""),"",COUNTIF(C$10:$G149,"da")+COUNTIF(C$10:$G149,"bs")+COUNTIF(C$10:$G149,"cph"))</f>
        <v>123</v>
      </c>
      <c r="B149" s="1198" t="s">
        <v>3601</v>
      </c>
      <c r="C149" s="988" t="s">
        <v>1351</v>
      </c>
      <c r="D149" s="990" t="s">
        <v>876</v>
      </c>
      <c r="E149" s="1016" t="s">
        <v>16</v>
      </c>
      <c r="F149" s="1020" t="s">
        <v>146</v>
      </c>
      <c r="G149" s="993">
        <v>0.99</v>
      </c>
      <c r="H149" s="993">
        <v>0</v>
      </c>
      <c r="I149" s="993">
        <v>0.99</v>
      </c>
      <c r="J149" s="1227" t="s">
        <v>877</v>
      </c>
      <c r="K149" s="1007">
        <v>2025</v>
      </c>
      <c r="L149" s="829" t="s">
        <v>3543</v>
      </c>
      <c r="M149" s="1195" t="s">
        <v>3638</v>
      </c>
      <c r="N149" s="991" t="s">
        <v>3681</v>
      </c>
      <c r="O149" s="991"/>
      <c r="P149" s="1207" t="e">
        <v>#N/A</v>
      </c>
      <c r="Q149" s="1207" t="e">
        <v>#N/A</v>
      </c>
      <c r="R149" s="1207"/>
      <c r="S149" s="1028"/>
      <c r="T149" s="962">
        <v>166</v>
      </c>
    </row>
    <row r="150" spans="1:20" ht="51" x14ac:dyDescent="0.2">
      <c r="A150" s="1024">
        <f>IF(OR(C150="a",C150=""),"",COUNTIF(C$10:$G150,"da")+COUNTIF(C$10:$G150,"bs")+COUNTIF(C$10:$G150,"cph"))</f>
        <v>124</v>
      </c>
      <c r="B150" s="1198" t="s">
        <v>2432</v>
      </c>
      <c r="C150" s="988" t="s">
        <v>1450</v>
      </c>
      <c r="D150" s="1017" t="s">
        <v>342</v>
      </c>
      <c r="E150" s="1016" t="s">
        <v>33</v>
      </c>
      <c r="F150" s="989" t="s">
        <v>146</v>
      </c>
      <c r="G150" s="993">
        <v>14.13</v>
      </c>
      <c r="H150" s="993"/>
      <c r="I150" s="993">
        <v>14.13</v>
      </c>
      <c r="J150" s="1227" t="s">
        <v>789</v>
      </c>
      <c r="K150" s="1007">
        <v>2016</v>
      </c>
      <c r="L150" s="829" t="s">
        <v>2657</v>
      </c>
      <c r="M150" s="1017" t="s">
        <v>343</v>
      </c>
      <c r="N150" s="991" t="s">
        <v>3682</v>
      </c>
      <c r="O150" s="991"/>
      <c r="P150" s="1207" t="s">
        <v>3816</v>
      </c>
      <c r="Q150" s="1207" t="s">
        <v>3817</v>
      </c>
      <c r="R150" s="1207"/>
      <c r="S150" s="1028"/>
      <c r="T150" s="962">
        <v>145</v>
      </c>
    </row>
    <row r="151" spans="1:20" ht="127.5" x14ac:dyDescent="0.2">
      <c r="A151" s="1024">
        <f>IF(OR(C151="a",C151=""),"",COUNTIF(C$10:$G151,"da")+COUNTIF(C$10:$G151,"bs")+COUNTIF(C$10:$G151,"cph"))</f>
        <v>125</v>
      </c>
      <c r="B151" s="1198" t="s">
        <v>3602</v>
      </c>
      <c r="C151" s="988" t="s">
        <v>1351</v>
      </c>
      <c r="D151" s="1017" t="s">
        <v>878</v>
      </c>
      <c r="E151" s="1016" t="s">
        <v>34</v>
      </c>
      <c r="F151" s="1020" t="s">
        <v>146</v>
      </c>
      <c r="G151" s="993">
        <v>1.05</v>
      </c>
      <c r="H151" s="993">
        <v>0</v>
      </c>
      <c r="I151" s="993">
        <v>1.05</v>
      </c>
      <c r="J151" s="1227" t="s">
        <v>792</v>
      </c>
      <c r="K151" s="1007">
        <v>2025</v>
      </c>
      <c r="L151" s="829" t="s">
        <v>3543</v>
      </c>
      <c r="M151" s="1195" t="s">
        <v>3639</v>
      </c>
      <c r="N151" s="991" t="s">
        <v>3683</v>
      </c>
      <c r="O151" s="991"/>
      <c r="P151" s="1207" t="e">
        <v>#N/A</v>
      </c>
      <c r="Q151" s="1207" t="e">
        <v>#N/A</v>
      </c>
      <c r="R151" s="1207"/>
      <c r="S151" s="1028"/>
      <c r="T151" s="961">
        <v>144</v>
      </c>
    </row>
    <row r="152" spans="1:20" ht="76.5" x14ac:dyDescent="0.2">
      <c r="A152" s="1024">
        <f>IF(OR(C152="a",C152=""),"",COUNTIF(C$10:$G152,"da")+COUNTIF(C$10:$G152,"bs")+COUNTIF(C$10:$G152,"cph"))</f>
        <v>126</v>
      </c>
      <c r="B152" s="1198" t="s">
        <v>3603</v>
      </c>
      <c r="C152" s="988" t="s">
        <v>1351</v>
      </c>
      <c r="D152" s="990" t="s">
        <v>269</v>
      </c>
      <c r="E152" s="1016" t="s">
        <v>16</v>
      </c>
      <c r="F152" s="1020" t="s">
        <v>146</v>
      </c>
      <c r="G152" s="993">
        <v>3.95</v>
      </c>
      <c r="H152" s="993">
        <v>3.95</v>
      </c>
      <c r="I152" s="993">
        <v>0</v>
      </c>
      <c r="J152" s="1227" t="s">
        <v>764</v>
      </c>
      <c r="K152" s="1007">
        <v>2018</v>
      </c>
      <c r="L152" s="829" t="s">
        <v>3543</v>
      </c>
      <c r="M152" s="1017" t="s">
        <v>3640</v>
      </c>
      <c r="N152" s="991" t="s">
        <v>3684</v>
      </c>
      <c r="O152" s="991"/>
      <c r="P152" s="1207" t="e">
        <v>#N/A</v>
      </c>
      <c r="Q152" s="1207" t="e">
        <v>#N/A</v>
      </c>
      <c r="R152" s="1207"/>
      <c r="S152" s="1028"/>
      <c r="T152" s="962">
        <v>144</v>
      </c>
    </row>
    <row r="153" spans="1:20" ht="153" x14ac:dyDescent="0.2">
      <c r="A153" s="1024">
        <f>IF(OR(C153="a",C153=""),"",COUNTIF(C$10:$G153,"da")+COUNTIF(C$10:$G153,"bs")+COUNTIF(C$10:$G153,"cph"))</f>
        <v>127</v>
      </c>
      <c r="B153" s="1208" t="s">
        <v>2433</v>
      </c>
      <c r="C153" s="988" t="s">
        <v>1450</v>
      </c>
      <c r="D153" s="1018" t="s">
        <v>273</v>
      </c>
      <c r="E153" s="1016" t="s">
        <v>13</v>
      </c>
      <c r="F153" s="989" t="s">
        <v>146</v>
      </c>
      <c r="G153" s="993">
        <v>1.33</v>
      </c>
      <c r="H153" s="993">
        <v>0</v>
      </c>
      <c r="I153" s="993">
        <v>1.33</v>
      </c>
      <c r="J153" s="1227" t="s">
        <v>52</v>
      </c>
      <c r="K153" s="1007">
        <v>2020</v>
      </c>
      <c r="L153" s="829" t="s">
        <v>2657</v>
      </c>
      <c r="M153" s="1017" t="s">
        <v>3550</v>
      </c>
      <c r="N153" s="991" t="s">
        <v>3685</v>
      </c>
      <c r="O153" s="991"/>
      <c r="P153" s="1207" t="s">
        <v>3811</v>
      </c>
      <c r="Q153" s="1207" t="s">
        <v>3748</v>
      </c>
      <c r="R153" s="1207"/>
      <c r="S153" s="1028"/>
      <c r="T153" s="962">
        <v>166</v>
      </c>
    </row>
    <row r="154" spans="1:20" ht="178.5" x14ac:dyDescent="0.2">
      <c r="A154" s="1024">
        <f>IF(OR(C154="a",C154=""),"",COUNTIF(C$10:$G154,"da")+COUNTIF(C$10:$G154,"bs")+COUNTIF(C$10:$G154,"cph"))</f>
        <v>128</v>
      </c>
      <c r="B154" s="1208" t="s">
        <v>1380</v>
      </c>
      <c r="C154" s="1194" t="s">
        <v>1450</v>
      </c>
      <c r="D154" s="1018" t="s">
        <v>274</v>
      </c>
      <c r="E154" s="1019" t="s">
        <v>275</v>
      </c>
      <c r="F154" s="1020" t="s">
        <v>146</v>
      </c>
      <c r="G154" s="993">
        <v>8.6</v>
      </c>
      <c r="H154" s="993">
        <v>0</v>
      </c>
      <c r="I154" s="993">
        <v>8.6</v>
      </c>
      <c r="J154" s="1227" t="s">
        <v>880</v>
      </c>
      <c r="K154" s="1007">
        <v>2020</v>
      </c>
      <c r="L154" s="829" t="s">
        <v>2657</v>
      </c>
      <c r="M154" s="1195" t="s">
        <v>2572</v>
      </c>
      <c r="N154" s="991" t="s">
        <v>3660</v>
      </c>
      <c r="O154" s="991"/>
      <c r="P154" s="1207" t="s">
        <v>3818</v>
      </c>
      <c r="Q154" s="1207" t="s">
        <v>3819</v>
      </c>
      <c r="R154" s="1207"/>
      <c r="S154" s="1028"/>
      <c r="T154" s="961" t="s">
        <v>2654</v>
      </c>
    </row>
    <row r="155" spans="1:20" ht="127.5" x14ac:dyDescent="0.2">
      <c r="A155" s="1024">
        <f>IF(OR(C155="a",C155=""),"",COUNTIF(C$10:$G155,"da")+COUNTIF(C$10:$G155,"bs")+COUNTIF(C$10:$G155,"cph"))</f>
        <v>129</v>
      </c>
      <c r="B155" s="1198" t="s">
        <v>1501</v>
      </c>
      <c r="C155" s="1194" t="s">
        <v>1450</v>
      </c>
      <c r="D155" s="1018" t="s">
        <v>389</v>
      </c>
      <c r="E155" s="1019" t="s">
        <v>10</v>
      </c>
      <c r="F155" s="1020" t="s">
        <v>146</v>
      </c>
      <c r="G155" s="993">
        <v>6.3</v>
      </c>
      <c r="H155" s="993"/>
      <c r="I155" s="993">
        <v>6.3</v>
      </c>
      <c r="J155" s="1227" t="s">
        <v>52</v>
      </c>
      <c r="K155" s="1007">
        <v>2021</v>
      </c>
      <c r="L155" s="829" t="s">
        <v>2657</v>
      </c>
      <c r="M155" s="1017" t="s">
        <v>2573</v>
      </c>
      <c r="N155" s="991" t="s">
        <v>3660</v>
      </c>
      <c r="O155" s="991"/>
      <c r="P155" s="1207" t="s">
        <v>3820</v>
      </c>
      <c r="Q155" s="1207">
        <v>0</v>
      </c>
      <c r="R155" s="1207"/>
      <c r="S155" s="1028"/>
      <c r="T155" s="961"/>
    </row>
    <row r="156" spans="1:20" ht="293.25" x14ac:dyDescent="0.2">
      <c r="A156" s="1024">
        <f>IF(OR(C156="a",C156=""),"",COUNTIF(C$10:$G156,"da")+COUNTIF(C$10:$G156,"bs")+COUNTIF(C$10:$G156,"cph"))</f>
        <v>130</v>
      </c>
      <c r="B156" s="1198" t="s">
        <v>1502</v>
      </c>
      <c r="C156" s="1194" t="s">
        <v>1450</v>
      </c>
      <c r="D156" s="1018" t="s">
        <v>2434</v>
      </c>
      <c r="E156" s="1019" t="s">
        <v>10</v>
      </c>
      <c r="F156" s="1020" t="s">
        <v>146</v>
      </c>
      <c r="G156" s="993">
        <v>7.4</v>
      </c>
      <c r="H156" s="993"/>
      <c r="I156" s="993">
        <v>7.4</v>
      </c>
      <c r="J156" s="1227" t="s">
        <v>52</v>
      </c>
      <c r="K156" s="1007">
        <v>2021</v>
      </c>
      <c r="L156" s="829" t="s">
        <v>2657</v>
      </c>
      <c r="M156" s="1195" t="s">
        <v>3551</v>
      </c>
      <c r="N156" s="991" t="s">
        <v>3660</v>
      </c>
      <c r="O156" s="991"/>
      <c r="P156" s="1207" t="s">
        <v>3717</v>
      </c>
      <c r="Q156" s="1207">
        <v>0</v>
      </c>
      <c r="R156" s="1207"/>
      <c r="S156" s="1028"/>
      <c r="T156" s="961">
        <v>179</v>
      </c>
    </row>
    <row r="157" spans="1:20" ht="191.25" x14ac:dyDescent="0.2">
      <c r="A157" s="1024">
        <f>IF(OR(C157="a",C157=""),"",COUNTIF(C$10:$G157,"da")+COUNTIF(C$10:$G157,"bs")+COUNTIF(C$10:$G157,"cph"))</f>
        <v>131</v>
      </c>
      <c r="B157" s="1198" t="s">
        <v>1503</v>
      </c>
      <c r="C157" s="1194" t="s">
        <v>1450</v>
      </c>
      <c r="D157" s="1018" t="s">
        <v>391</v>
      </c>
      <c r="E157" s="991" t="s">
        <v>24</v>
      </c>
      <c r="F157" s="1020" t="s">
        <v>146</v>
      </c>
      <c r="G157" s="989">
        <v>5.9</v>
      </c>
      <c r="H157" s="989"/>
      <c r="I157" s="993">
        <v>5.9</v>
      </c>
      <c r="J157" s="1227" t="s">
        <v>886</v>
      </c>
      <c r="K157" s="1007">
        <v>2021</v>
      </c>
      <c r="L157" s="829" t="s">
        <v>2657</v>
      </c>
      <c r="M157" s="1195" t="s">
        <v>2574</v>
      </c>
      <c r="N157" s="991" t="s">
        <v>3660</v>
      </c>
      <c r="O157" s="991"/>
      <c r="P157" s="1207" t="s">
        <v>3821</v>
      </c>
      <c r="Q157" s="1207" t="s">
        <v>3798</v>
      </c>
      <c r="R157" s="1207"/>
      <c r="S157" s="1028"/>
      <c r="T157" s="962">
        <v>196</v>
      </c>
    </row>
    <row r="158" spans="1:20" ht="140.25" x14ac:dyDescent="0.2">
      <c r="A158" s="1024">
        <f>IF(OR(C158="a",C158=""),"",COUNTIF(C$10:$G158,"da")+COUNTIF(C$10:$G158,"bs")+COUNTIF(C$10:$G158,"cph"))</f>
        <v>132</v>
      </c>
      <c r="B158" s="1198" t="s">
        <v>1453</v>
      </c>
      <c r="C158" s="1194" t="s">
        <v>1450</v>
      </c>
      <c r="D158" s="990" t="s">
        <v>725</v>
      </c>
      <c r="E158" s="991" t="s">
        <v>27</v>
      </c>
      <c r="F158" s="989" t="s">
        <v>146</v>
      </c>
      <c r="G158" s="989">
        <v>2.85</v>
      </c>
      <c r="H158" s="993"/>
      <c r="I158" s="993">
        <v>2.85</v>
      </c>
      <c r="J158" s="1227" t="s">
        <v>88</v>
      </c>
      <c r="K158" s="1007">
        <v>2021</v>
      </c>
      <c r="L158" s="829" t="s">
        <v>2657</v>
      </c>
      <c r="M158" s="1195" t="s">
        <v>3552</v>
      </c>
      <c r="N158" s="991" t="s">
        <v>3686</v>
      </c>
      <c r="O158" s="991"/>
      <c r="P158" s="1207" t="s">
        <v>3822</v>
      </c>
      <c r="Q158" s="1207" t="s">
        <v>3767</v>
      </c>
      <c r="R158" s="1207"/>
      <c r="S158" s="1028"/>
      <c r="T158" s="961">
        <v>24</v>
      </c>
    </row>
    <row r="159" spans="1:20" ht="114.75" x14ac:dyDescent="0.2">
      <c r="A159" s="1024">
        <f>IF(OR(C159="a",C159=""),"",COUNTIF(C$10:$G159,"da")+COUNTIF(C$10:$G159,"bs")+COUNTIF(C$10:$G159,"cph"))</f>
        <v>133</v>
      </c>
      <c r="B159" s="1198" t="s">
        <v>1534</v>
      </c>
      <c r="C159" s="1194" t="s">
        <v>1450</v>
      </c>
      <c r="D159" s="990" t="s">
        <v>887</v>
      </c>
      <c r="E159" s="1016" t="s">
        <v>28</v>
      </c>
      <c r="F159" s="1020" t="s">
        <v>146</v>
      </c>
      <c r="G159" s="993">
        <v>0.09</v>
      </c>
      <c r="H159" s="993"/>
      <c r="I159" s="993">
        <v>0.09</v>
      </c>
      <c r="J159" s="1227" t="s">
        <v>49</v>
      </c>
      <c r="K159" s="1007">
        <v>2022</v>
      </c>
      <c r="L159" s="829" t="s">
        <v>2657</v>
      </c>
      <c r="M159" s="1017"/>
      <c r="N159" s="991" t="s">
        <v>3686</v>
      </c>
      <c r="O159" s="991"/>
      <c r="P159" s="1207" t="s">
        <v>3823</v>
      </c>
      <c r="Q159" s="1207" t="s">
        <v>3824</v>
      </c>
      <c r="R159" s="1207"/>
      <c r="S159" s="1028"/>
      <c r="T159" s="961">
        <v>24</v>
      </c>
    </row>
    <row r="160" spans="1:20" ht="140.25" x14ac:dyDescent="0.2">
      <c r="A160" s="1024">
        <f>IF(OR(C160="a",C160=""),"",COUNTIF(C$10:$G160,"da")+COUNTIF(C$10:$G160,"bs")+COUNTIF(C$10:$G160,"cph"))</f>
        <v>134</v>
      </c>
      <c r="B160" s="1198" t="s">
        <v>1454</v>
      </c>
      <c r="C160" s="1194" t="s">
        <v>1450</v>
      </c>
      <c r="D160" s="990" t="s">
        <v>889</v>
      </c>
      <c r="E160" s="1198" t="s">
        <v>33</v>
      </c>
      <c r="F160" s="1020" t="s">
        <v>146</v>
      </c>
      <c r="G160" s="1199">
        <v>0.13</v>
      </c>
      <c r="H160" s="993">
        <v>2.02</v>
      </c>
      <c r="I160" s="993">
        <v>-1.8900000000000001</v>
      </c>
      <c r="J160" s="1227" t="s">
        <v>2506</v>
      </c>
      <c r="K160" s="1007">
        <v>2022</v>
      </c>
      <c r="L160" s="829" t="s">
        <v>2657</v>
      </c>
      <c r="M160" s="1198" t="s">
        <v>2575</v>
      </c>
      <c r="N160" s="1217" t="s">
        <v>3687</v>
      </c>
      <c r="O160" s="1217"/>
      <c r="P160" s="1207" t="s">
        <v>3825</v>
      </c>
      <c r="Q160" s="1207" t="s">
        <v>3732</v>
      </c>
      <c r="R160" s="1207"/>
      <c r="S160" s="1028"/>
      <c r="T160" s="961">
        <v>1</v>
      </c>
    </row>
    <row r="161" spans="1:73" ht="51" x14ac:dyDescent="0.2">
      <c r="A161" s="1024">
        <f>IF(OR(C161="a",C161=""),"",COUNTIF(C$10:$G161,"da")+COUNTIF(C$10:$G161,"bs")+COUNTIF(C$10:$G161,"cph"))</f>
        <v>135</v>
      </c>
      <c r="B161" s="1198" t="s">
        <v>2291</v>
      </c>
      <c r="C161" s="988" t="s">
        <v>1450</v>
      </c>
      <c r="D161" s="1213" t="s">
        <v>3604</v>
      </c>
      <c r="E161" s="1016" t="s">
        <v>18</v>
      </c>
      <c r="F161" s="1192" t="s">
        <v>146</v>
      </c>
      <c r="G161" s="1000">
        <v>49.32</v>
      </c>
      <c r="H161" s="1000">
        <v>0</v>
      </c>
      <c r="I161" s="1000">
        <v>49.32</v>
      </c>
      <c r="J161" s="1227" t="s">
        <v>2342</v>
      </c>
      <c r="K161" s="1007">
        <v>2024</v>
      </c>
      <c r="L161" s="829" t="s">
        <v>2657</v>
      </c>
      <c r="M161" s="1012" t="s">
        <v>2290</v>
      </c>
      <c r="N161" s="1016" t="s">
        <v>3688</v>
      </c>
      <c r="O161" s="1016"/>
      <c r="P161" s="1207" t="s">
        <v>3826</v>
      </c>
      <c r="Q161" s="1207" t="s">
        <v>3827</v>
      </c>
      <c r="R161" s="1207"/>
      <c r="S161" s="1028"/>
      <c r="T161" s="961">
        <v>0</v>
      </c>
    </row>
    <row r="162" spans="1:73" ht="51" x14ac:dyDescent="0.2">
      <c r="A162" s="1024">
        <f>IF(OR(C162="a",C162=""),"",COUNTIF(C$10:$G162,"da")+COUNTIF(C$10:$G162,"bs")+COUNTIF(C$10:$G162,"cph"))</f>
        <v>136</v>
      </c>
      <c r="B162" s="1198" t="s">
        <v>2292</v>
      </c>
      <c r="C162" s="988" t="s">
        <v>1450</v>
      </c>
      <c r="D162" s="1213" t="s">
        <v>2338</v>
      </c>
      <c r="E162" s="1016" t="s">
        <v>23</v>
      </c>
      <c r="F162" s="1192" t="s">
        <v>146</v>
      </c>
      <c r="G162" s="1000">
        <v>31.52</v>
      </c>
      <c r="H162" s="1000">
        <v>0</v>
      </c>
      <c r="I162" s="1000">
        <v>31.52</v>
      </c>
      <c r="J162" s="1227" t="s">
        <v>49</v>
      </c>
      <c r="K162" s="1007">
        <v>2024</v>
      </c>
      <c r="L162" s="829" t="s">
        <v>2657</v>
      </c>
      <c r="M162" s="1012" t="s">
        <v>2290</v>
      </c>
      <c r="N162" s="1016" t="s">
        <v>3688</v>
      </c>
      <c r="O162" s="1016"/>
      <c r="P162" s="1207" t="s">
        <v>3717</v>
      </c>
      <c r="Q162" s="1207">
        <v>0</v>
      </c>
      <c r="R162" s="1207"/>
      <c r="S162" s="1028"/>
      <c r="T162" s="961"/>
    </row>
    <row r="163" spans="1:73" ht="89.25" x14ac:dyDescent="0.2">
      <c r="A163" s="1024">
        <f>IF(OR(C163="a",C163=""),"",COUNTIF(C$10:$G163,"da")+COUNTIF(C$10:$G163,"bs")+COUNTIF(C$10:$G163,"cph"))</f>
        <v>137</v>
      </c>
      <c r="B163" s="1198" t="s">
        <v>1535</v>
      </c>
      <c r="C163" s="1194" t="s">
        <v>1450</v>
      </c>
      <c r="D163" s="1198" t="s">
        <v>890</v>
      </c>
      <c r="E163" s="1016" t="s">
        <v>16</v>
      </c>
      <c r="F163" s="1191" t="s">
        <v>146</v>
      </c>
      <c r="G163" s="1000">
        <v>6.35</v>
      </c>
      <c r="H163" s="993"/>
      <c r="I163" s="993">
        <v>6.35</v>
      </c>
      <c r="J163" s="1227" t="s">
        <v>891</v>
      </c>
      <c r="K163" s="1007">
        <v>2022</v>
      </c>
      <c r="L163" s="829" t="s">
        <v>2657</v>
      </c>
      <c r="M163" s="1195" t="s">
        <v>2576</v>
      </c>
      <c r="N163" s="991" t="s">
        <v>3660</v>
      </c>
      <c r="O163" s="991"/>
      <c r="P163" s="1207" t="s">
        <v>3805</v>
      </c>
      <c r="Q163" s="1207" t="s">
        <v>3758</v>
      </c>
      <c r="R163" s="1207"/>
      <c r="S163" s="1028"/>
      <c r="T163" s="1031">
        <v>0</v>
      </c>
    </row>
    <row r="164" spans="1:73" s="830" customFormat="1" ht="63.75" x14ac:dyDescent="0.2">
      <c r="A164" s="1024">
        <f>IF(OR(C164="a",C164=""),"",COUNTIF(C$10:$G164,"da")+COUNTIF(C$10:$G164,"bs")+COUNTIF(C$10:$G164,"cph"))</f>
        <v>138</v>
      </c>
      <c r="B164" s="1198" t="s">
        <v>2488</v>
      </c>
      <c r="C164" s="988" t="s">
        <v>1450</v>
      </c>
      <c r="D164" s="1017" t="s">
        <v>2489</v>
      </c>
      <c r="E164" s="1016" t="s">
        <v>23</v>
      </c>
      <c r="F164" s="989" t="s">
        <v>146</v>
      </c>
      <c r="G164" s="989">
        <v>2.8</v>
      </c>
      <c r="H164" s="993">
        <v>0</v>
      </c>
      <c r="I164" s="993">
        <v>2.8</v>
      </c>
      <c r="J164" s="1227" t="s">
        <v>52</v>
      </c>
      <c r="K164" s="1007">
        <v>2024</v>
      </c>
      <c r="L164" s="829" t="s">
        <v>2657</v>
      </c>
      <c r="M164" s="1195" t="s">
        <v>2623</v>
      </c>
      <c r="N164" s="991" t="s">
        <v>3689</v>
      </c>
      <c r="O164" s="991"/>
      <c r="P164" s="1207" t="s">
        <v>3717</v>
      </c>
      <c r="Q164" s="1207">
        <v>0</v>
      </c>
      <c r="R164" s="1207"/>
      <c r="S164" s="1028"/>
      <c r="T164" s="962">
        <v>15</v>
      </c>
      <c r="U164" s="746"/>
      <c r="V164" s="746"/>
      <c r="W164" s="746"/>
      <c r="X164" s="746"/>
      <c r="Y164" s="746"/>
      <c r="Z164" s="746"/>
      <c r="AA164" s="746"/>
      <c r="AB164" s="746"/>
      <c r="AC164" s="746"/>
      <c r="AD164" s="746"/>
      <c r="AE164" s="746"/>
      <c r="AF164" s="746"/>
      <c r="AG164" s="746"/>
      <c r="AH164" s="746"/>
      <c r="AI164" s="746"/>
      <c r="AJ164" s="746"/>
      <c r="AK164" s="746"/>
      <c r="AL164" s="746"/>
      <c r="AM164" s="746"/>
      <c r="AN164" s="746"/>
      <c r="AO164" s="746"/>
      <c r="AP164" s="746"/>
      <c r="AQ164" s="746"/>
      <c r="AR164" s="746"/>
      <c r="AS164" s="746"/>
      <c r="AT164" s="746"/>
      <c r="AU164" s="746"/>
      <c r="AV164" s="746"/>
      <c r="AW164" s="746"/>
      <c r="AX164" s="746"/>
      <c r="AY164" s="746"/>
      <c r="AZ164" s="746"/>
      <c r="BA164" s="746"/>
      <c r="BB164" s="746"/>
      <c r="BC164" s="746"/>
      <c r="BD164" s="746"/>
      <c r="BE164" s="746"/>
      <c r="BF164" s="746"/>
      <c r="BG164" s="746"/>
      <c r="BH164" s="746"/>
      <c r="BI164" s="746"/>
      <c r="BJ164" s="746"/>
      <c r="BK164" s="746"/>
      <c r="BL164" s="746"/>
      <c r="BM164" s="746"/>
      <c r="BN164" s="746"/>
      <c r="BO164" s="746"/>
      <c r="BP164" s="746"/>
      <c r="BQ164" s="746"/>
      <c r="BR164" s="746"/>
      <c r="BS164" s="746"/>
      <c r="BT164" s="746"/>
      <c r="BU164" s="746"/>
    </row>
    <row r="165" spans="1:73" s="830" customFormat="1" ht="114.75" x14ac:dyDescent="0.2">
      <c r="A165" s="1024">
        <f>IF(OR(C165="a",C165=""),"",COUNTIF(C$10:$G165,"da")+COUNTIF(C$10:$G165,"bs")+COUNTIF(C$10:$G165,"cph"))</f>
        <v>139</v>
      </c>
      <c r="B165" s="1198" t="s">
        <v>1536</v>
      </c>
      <c r="C165" s="1194" t="s">
        <v>1450</v>
      </c>
      <c r="D165" s="995" t="s">
        <v>1439</v>
      </c>
      <c r="E165" s="1016" t="s">
        <v>6</v>
      </c>
      <c r="F165" s="989" t="s">
        <v>146</v>
      </c>
      <c r="G165" s="989">
        <v>324.08</v>
      </c>
      <c r="H165" s="993">
        <v>0</v>
      </c>
      <c r="I165" s="993">
        <v>324.08</v>
      </c>
      <c r="J165" s="1227" t="s">
        <v>2507</v>
      </c>
      <c r="K165" s="1007">
        <v>2022</v>
      </c>
      <c r="L165" s="829" t="s">
        <v>2657</v>
      </c>
      <c r="M165" s="1195" t="s">
        <v>3641</v>
      </c>
      <c r="N165" s="991" t="s">
        <v>3686</v>
      </c>
      <c r="O165" s="991"/>
      <c r="P165" s="1207" t="s">
        <v>3806</v>
      </c>
      <c r="Q165" s="1207" t="s">
        <v>3828</v>
      </c>
      <c r="R165" s="1207"/>
      <c r="S165" s="1028"/>
      <c r="T165" s="962">
        <v>15</v>
      </c>
      <c r="U165" s="746"/>
      <c r="V165" s="746"/>
      <c r="W165" s="746"/>
      <c r="X165" s="746"/>
      <c r="Y165" s="746"/>
      <c r="Z165" s="746"/>
      <c r="AA165" s="746"/>
      <c r="AB165" s="746"/>
      <c r="AC165" s="746"/>
      <c r="AD165" s="746"/>
      <c r="AE165" s="746"/>
      <c r="AF165" s="746"/>
      <c r="AG165" s="746"/>
      <c r="AH165" s="746"/>
      <c r="AI165" s="746"/>
      <c r="AJ165" s="746"/>
      <c r="AK165" s="746"/>
      <c r="AL165" s="746"/>
      <c r="AM165" s="746"/>
      <c r="AN165" s="746"/>
      <c r="AO165" s="746"/>
      <c r="AP165" s="746"/>
      <c r="AQ165" s="746"/>
      <c r="AR165" s="746"/>
      <c r="AS165" s="746"/>
      <c r="AT165" s="746"/>
      <c r="AU165" s="746"/>
      <c r="AV165" s="746"/>
      <c r="AW165" s="746"/>
      <c r="AX165" s="746"/>
      <c r="AY165" s="746"/>
      <c r="AZ165" s="746"/>
      <c r="BA165" s="746"/>
      <c r="BB165" s="746"/>
      <c r="BC165" s="746"/>
      <c r="BD165" s="746"/>
      <c r="BE165" s="746"/>
      <c r="BF165" s="746"/>
      <c r="BG165" s="746"/>
      <c r="BH165" s="746"/>
      <c r="BI165" s="746"/>
      <c r="BJ165" s="746"/>
      <c r="BK165" s="746"/>
      <c r="BL165" s="746"/>
      <c r="BM165" s="746"/>
      <c r="BN165" s="746"/>
      <c r="BO165" s="746"/>
      <c r="BP165" s="746"/>
      <c r="BQ165" s="746"/>
      <c r="BR165" s="746"/>
      <c r="BS165" s="746"/>
      <c r="BT165" s="746"/>
      <c r="BU165" s="746"/>
    </row>
    <row r="166" spans="1:73" ht="25.5" x14ac:dyDescent="0.2">
      <c r="A166" s="1024"/>
      <c r="B166" s="1198"/>
      <c r="C166" s="988" t="s">
        <v>1383</v>
      </c>
      <c r="D166" s="1190" t="s">
        <v>3521</v>
      </c>
      <c r="E166" s="991"/>
      <c r="F166" s="1020"/>
      <c r="G166" s="993"/>
      <c r="H166" s="993"/>
      <c r="I166" s="993"/>
      <c r="J166" s="1227"/>
      <c r="K166" s="1007"/>
      <c r="L166" s="829"/>
      <c r="M166" s="1017"/>
      <c r="N166" s="991"/>
      <c r="O166" s="991"/>
      <c r="P166" s="1207"/>
      <c r="Q166" s="1207"/>
      <c r="R166" s="1207"/>
      <c r="S166" s="1028"/>
      <c r="T166" s="964">
        <v>1</v>
      </c>
    </row>
    <row r="167" spans="1:73" ht="51" x14ac:dyDescent="0.2">
      <c r="A167" s="1024">
        <f>IF(OR(C167="a",C167=""),"",COUNTIF(C$10:$G167,"da")+COUNTIF(C$10:$G167,"bs")+COUNTIF(C$10:$G167,"cph"))</f>
        <v>140</v>
      </c>
      <c r="B167" s="1198" t="s">
        <v>1406</v>
      </c>
      <c r="C167" s="1194" t="s">
        <v>1450</v>
      </c>
      <c r="D167" s="1017" t="s">
        <v>902</v>
      </c>
      <c r="E167" s="1016" t="s">
        <v>10</v>
      </c>
      <c r="F167" s="1020" t="s">
        <v>149</v>
      </c>
      <c r="G167" s="993">
        <v>0.2</v>
      </c>
      <c r="H167" s="993">
        <v>0.2</v>
      </c>
      <c r="I167" s="994">
        <v>0</v>
      </c>
      <c r="J167" s="1227" t="s">
        <v>764</v>
      </c>
      <c r="K167" s="1007">
        <v>2015</v>
      </c>
      <c r="L167" s="829" t="s">
        <v>2657</v>
      </c>
      <c r="M167" s="1017" t="s">
        <v>279</v>
      </c>
      <c r="N167" s="991" t="s">
        <v>3690</v>
      </c>
      <c r="O167" s="991"/>
      <c r="P167" s="1207" t="s">
        <v>3823</v>
      </c>
      <c r="Q167" s="1207" t="s">
        <v>3761</v>
      </c>
      <c r="R167" s="1207"/>
      <c r="S167" s="1028"/>
      <c r="T167" s="961">
        <v>24</v>
      </c>
    </row>
    <row r="168" spans="1:73" ht="267.75" x14ac:dyDescent="0.2">
      <c r="A168" s="1024">
        <f>IF(OR(C168="a",C168=""),"",COUNTIF(C$10:$G168,"da")+COUNTIF(C$10:$G168,"bs")+COUNTIF(C$10:$G168,"cph"))</f>
        <v>141</v>
      </c>
      <c r="B168" s="1198" t="s">
        <v>1518</v>
      </c>
      <c r="C168" s="1194" t="s">
        <v>1450</v>
      </c>
      <c r="D168" s="1017" t="s">
        <v>1519</v>
      </c>
      <c r="E168" s="1016" t="s">
        <v>10</v>
      </c>
      <c r="F168" s="1020" t="s">
        <v>149</v>
      </c>
      <c r="G168" s="992">
        <v>0.2</v>
      </c>
      <c r="H168" s="993">
        <v>0.2</v>
      </c>
      <c r="I168" s="994">
        <v>0</v>
      </c>
      <c r="J168" s="1227" t="s">
        <v>764</v>
      </c>
      <c r="K168" s="1007">
        <v>2021</v>
      </c>
      <c r="L168" s="829" t="s">
        <v>2657</v>
      </c>
      <c r="M168" s="1195" t="s">
        <v>584</v>
      </c>
      <c r="N168" s="991" t="s">
        <v>3691</v>
      </c>
      <c r="O168" s="991"/>
      <c r="P168" s="1207" t="s">
        <v>3823</v>
      </c>
      <c r="Q168" s="1207" t="s">
        <v>3761</v>
      </c>
      <c r="R168" s="1207"/>
      <c r="S168" s="1028"/>
      <c r="T168" s="961"/>
    </row>
    <row r="169" spans="1:73" s="830" customFormat="1" ht="89.25" x14ac:dyDescent="0.2">
      <c r="A169" s="1024">
        <f>IF(OR(C169="a",C169=""),"",COUNTIF(C$10:$G169,"da")+COUNTIF(C$10:$G169,"bs")+COUNTIF(C$10:$G169,"cph"))</f>
        <v>142</v>
      </c>
      <c r="B169" s="1198" t="s">
        <v>1557</v>
      </c>
      <c r="C169" s="988" t="s">
        <v>1450</v>
      </c>
      <c r="D169" s="1017" t="s">
        <v>1553</v>
      </c>
      <c r="E169" s="1016" t="s">
        <v>33</v>
      </c>
      <c r="F169" s="1020" t="s">
        <v>149</v>
      </c>
      <c r="G169" s="992">
        <v>0.6</v>
      </c>
      <c r="H169" s="993"/>
      <c r="I169" s="993">
        <v>0.6</v>
      </c>
      <c r="J169" s="1227" t="s">
        <v>44</v>
      </c>
      <c r="K169" s="1007">
        <v>2024</v>
      </c>
      <c r="L169" s="829" t="s">
        <v>2657</v>
      </c>
      <c r="M169" s="1195" t="s">
        <v>1554</v>
      </c>
      <c r="N169" s="991" t="s">
        <v>3660</v>
      </c>
      <c r="O169" s="991"/>
      <c r="P169" s="1207" t="s">
        <v>3829</v>
      </c>
      <c r="Q169" s="1207" t="s">
        <v>3732</v>
      </c>
      <c r="R169" s="1207"/>
      <c r="S169" s="1028"/>
      <c r="T169" s="962"/>
      <c r="U169" s="746"/>
      <c r="V169" s="746"/>
      <c r="W169" s="746"/>
      <c r="X169" s="746"/>
      <c r="Y169" s="746"/>
      <c r="Z169" s="746"/>
      <c r="AA169" s="746"/>
      <c r="AB169" s="746"/>
      <c r="AC169" s="746"/>
      <c r="AD169" s="746"/>
      <c r="AE169" s="746"/>
      <c r="AF169" s="746"/>
      <c r="AG169" s="746"/>
      <c r="AH169" s="746"/>
      <c r="AI169" s="746"/>
      <c r="AJ169" s="746"/>
      <c r="AK169" s="746"/>
      <c r="AL169" s="746"/>
      <c r="AM169" s="746"/>
      <c r="AN169" s="746"/>
      <c r="AO169" s="746"/>
      <c r="AP169" s="746"/>
      <c r="AQ169" s="746"/>
      <c r="AR169" s="746"/>
      <c r="AS169" s="746"/>
      <c r="AT169" s="746"/>
      <c r="AU169" s="746"/>
      <c r="AV169" s="746"/>
      <c r="AW169" s="746"/>
      <c r="AX169" s="746"/>
      <c r="AY169" s="746"/>
      <c r="AZ169" s="746"/>
      <c r="BA169" s="746"/>
      <c r="BB169" s="746"/>
      <c r="BC169" s="746"/>
      <c r="BD169" s="746"/>
      <c r="BE169" s="746"/>
      <c r="BF169" s="746"/>
      <c r="BG169" s="746"/>
      <c r="BH169" s="746"/>
      <c r="BI169" s="746"/>
      <c r="BJ169" s="746"/>
      <c r="BK169" s="746"/>
      <c r="BL169" s="746"/>
      <c r="BM169" s="746"/>
      <c r="BN169" s="746"/>
      <c r="BO169" s="746"/>
      <c r="BP169" s="746"/>
      <c r="BQ169" s="746"/>
      <c r="BR169" s="746"/>
      <c r="BS169" s="746"/>
      <c r="BT169" s="746"/>
      <c r="BU169" s="746"/>
    </row>
    <row r="170" spans="1:73" x14ac:dyDescent="0.2">
      <c r="A170" s="1024"/>
      <c r="B170" s="1198"/>
      <c r="C170" s="988" t="s">
        <v>1383</v>
      </c>
      <c r="D170" s="1190" t="s">
        <v>3522</v>
      </c>
      <c r="E170" s="991"/>
      <c r="F170" s="1020"/>
      <c r="G170" s="993"/>
      <c r="H170" s="993"/>
      <c r="I170" s="993"/>
      <c r="J170" s="1227"/>
      <c r="K170" s="1007"/>
      <c r="L170" s="829"/>
      <c r="M170" s="1017"/>
      <c r="N170" s="991"/>
      <c r="O170" s="991"/>
      <c r="P170" s="1207"/>
      <c r="Q170" s="1207"/>
      <c r="R170" s="1207"/>
      <c r="S170" s="1028"/>
      <c r="T170" s="961">
        <v>128</v>
      </c>
    </row>
    <row r="171" spans="1:73" ht="76.5" x14ac:dyDescent="0.2">
      <c r="A171" s="1024">
        <f>IF(OR(C171="a",C171=""),"",COUNTIF(C$10:$G171,"da")+COUNTIF(C$10:$G171,"bs")+COUNTIF(C$10:$G171,"cph"))</f>
        <v>143</v>
      </c>
      <c r="B171" s="1198" t="s">
        <v>2435</v>
      </c>
      <c r="C171" s="988" t="s">
        <v>1450</v>
      </c>
      <c r="D171" s="990" t="s">
        <v>906</v>
      </c>
      <c r="E171" s="1016" t="s">
        <v>15</v>
      </c>
      <c r="F171" s="989" t="s">
        <v>121</v>
      </c>
      <c r="G171" s="993">
        <v>0.25</v>
      </c>
      <c r="H171" s="993">
        <v>0.25</v>
      </c>
      <c r="I171" s="993">
        <v>0</v>
      </c>
      <c r="J171" s="1227" t="s">
        <v>764</v>
      </c>
      <c r="K171" s="1007">
        <v>2018</v>
      </c>
      <c r="L171" s="829" t="s">
        <v>2657</v>
      </c>
      <c r="M171" s="1195" t="s">
        <v>2578</v>
      </c>
      <c r="N171" s="991">
        <v>0</v>
      </c>
      <c r="O171" s="991"/>
      <c r="P171" s="1207" t="s">
        <v>3799</v>
      </c>
      <c r="Q171" s="1207" t="s">
        <v>3747</v>
      </c>
      <c r="R171" s="1207"/>
      <c r="S171" s="1028"/>
      <c r="T171" s="961">
        <v>24</v>
      </c>
    </row>
    <row r="172" spans="1:73" ht="51" x14ac:dyDescent="0.2">
      <c r="A172" s="1024">
        <f>IF(OR(C172="a",C172=""),"",COUNTIF(C$10:$G172,"da")+COUNTIF(C$10:$G172,"bs")+COUNTIF(C$10:$G172,"cph"))</f>
        <v>144</v>
      </c>
      <c r="B172" s="1198" t="s">
        <v>1407</v>
      </c>
      <c r="C172" s="1194" t="s">
        <v>1450</v>
      </c>
      <c r="D172" s="990" t="s">
        <v>413</v>
      </c>
      <c r="E172" s="1016" t="s">
        <v>17</v>
      </c>
      <c r="F172" s="1020" t="s">
        <v>121</v>
      </c>
      <c r="G172" s="993">
        <v>0.4</v>
      </c>
      <c r="H172" s="993">
        <v>0</v>
      </c>
      <c r="I172" s="993">
        <v>0.4</v>
      </c>
      <c r="J172" s="1227" t="s">
        <v>907</v>
      </c>
      <c r="K172" s="1007">
        <v>2018</v>
      </c>
      <c r="L172" s="829" t="s">
        <v>2657</v>
      </c>
      <c r="M172" s="1017" t="s">
        <v>744</v>
      </c>
      <c r="N172" s="991">
        <v>0</v>
      </c>
      <c r="O172" s="991"/>
      <c r="P172" s="1207" t="s">
        <v>3799</v>
      </c>
      <c r="Q172" s="1207" t="s">
        <v>3723</v>
      </c>
      <c r="R172" s="1207"/>
      <c r="S172" s="1028"/>
      <c r="T172" s="961">
        <v>1</v>
      </c>
    </row>
    <row r="173" spans="1:73" s="830" customFormat="1" ht="63.75" x14ac:dyDescent="0.2">
      <c r="A173" s="1024">
        <f>IF(OR(C173="a",C173=""),"",COUNTIF(C$10:$G173,"da")+COUNTIF(C$10:$G173,"bs")+COUNTIF(C$10:$G173,"cph"))</f>
        <v>145</v>
      </c>
      <c r="B173" s="1198" t="s">
        <v>2436</v>
      </c>
      <c r="C173" s="988" t="s">
        <v>1450</v>
      </c>
      <c r="D173" s="990" t="s">
        <v>414</v>
      </c>
      <c r="E173" s="1016" t="s">
        <v>25</v>
      </c>
      <c r="F173" s="989" t="s">
        <v>121</v>
      </c>
      <c r="G173" s="993">
        <v>0.37</v>
      </c>
      <c r="H173" s="993">
        <v>0</v>
      </c>
      <c r="I173" s="993">
        <v>0.37</v>
      </c>
      <c r="J173" s="1227" t="s">
        <v>762</v>
      </c>
      <c r="K173" s="1007">
        <v>2018</v>
      </c>
      <c r="L173" s="829" t="s">
        <v>2657</v>
      </c>
      <c r="M173" s="1017" t="s">
        <v>743</v>
      </c>
      <c r="N173" s="991">
        <v>0</v>
      </c>
      <c r="O173" s="991"/>
      <c r="P173" s="1207" t="s">
        <v>3830</v>
      </c>
      <c r="Q173" s="1207" t="s">
        <v>3727</v>
      </c>
      <c r="R173" s="1207"/>
      <c r="S173" s="1028"/>
      <c r="T173" s="962"/>
      <c r="U173" s="746"/>
      <c r="V173" s="746"/>
      <c r="W173" s="746"/>
      <c r="X173" s="746"/>
      <c r="Y173" s="746"/>
      <c r="Z173" s="746"/>
      <c r="AA173" s="746"/>
      <c r="AB173" s="746"/>
      <c r="AC173" s="746"/>
      <c r="AD173" s="746"/>
      <c r="AE173" s="746"/>
      <c r="AF173" s="746"/>
      <c r="AG173" s="746"/>
      <c r="AH173" s="746"/>
      <c r="AI173" s="746"/>
      <c r="AJ173" s="746"/>
      <c r="AK173" s="746"/>
      <c r="AL173" s="746"/>
      <c r="AM173" s="746"/>
      <c r="AN173" s="746"/>
      <c r="AO173" s="746"/>
      <c r="AP173" s="746"/>
      <c r="AQ173" s="746"/>
      <c r="AR173" s="746"/>
      <c r="AS173" s="746"/>
      <c r="AT173" s="746"/>
      <c r="AU173" s="746"/>
      <c r="AV173" s="746"/>
      <c r="AW173" s="746"/>
      <c r="AX173" s="746"/>
      <c r="AY173" s="746"/>
      <c r="AZ173" s="746"/>
      <c r="BA173" s="746"/>
      <c r="BB173" s="746"/>
      <c r="BC173" s="746"/>
      <c r="BD173" s="746"/>
      <c r="BE173" s="746"/>
      <c r="BF173" s="746"/>
      <c r="BG173" s="746"/>
      <c r="BH173" s="746"/>
      <c r="BI173" s="746"/>
      <c r="BJ173" s="746"/>
      <c r="BK173" s="746"/>
      <c r="BL173" s="746"/>
      <c r="BM173" s="746"/>
      <c r="BN173" s="746"/>
      <c r="BO173" s="746"/>
      <c r="BP173" s="746"/>
      <c r="BQ173" s="746"/>
      <c r="BR173" s="746"/>
      <c r="BS173" s="746"/>
      <c r="BT173" s="746"/>
      <c r="BU173" s="746"/>
    </row>
    <row r="174" spans="1:73" ht="102" x14ac:dyDescent="0.2">
      <c r="A174" s="1024">
        <f>IF(OR(C174="a",C174=""),"",COUNTIF(C$10:$G174,"da")+COUNTIF(C$10:$G174,"bs")+COUNTIF(C$10:$G174,"cph"))</f>
        <v>146</v>
      </c>
      <c r="B174" s="1198" t="s">
        <v>2437</v>
      </c>
      <c r="C174" s="988" t="s">
        <v>1450</v>
      </c>
      <c r="D174" s="990" t="s">
        <v>908</v>
      </c>
      <c r="E174" s="1016" t="s">
        <v>13</v>
      </c>
      <c r="F174" s="989" t="s">
        <v>121</v>
      </c>
      <c r="G174" s="993">
        <v>0.27</v>
      </c>
      <c r="H174" s="993">
        <v>0</v>
      </c>
      <c r="I174" s="993">
        <v>0.27</v>
      </c>
      <c r="J174" s="1227" t="s">
        <v>909</v>
      </c>
      <c r="K174" s="1007">
        <v>2019</v>
      </c>
      <c r="L174" s="829" t="s">
        <v>2657</v>
      </c>
      <c r="M174" s="1195" t="s">
        <v>2579</v>
      </c>
      <c r="N174" s="991">
        <v>0</v>
      </c>
      <c r="O174" s="991"/>
      <c r="P174" s="1207" t="s">
        <v>3799</v>
      </c>
      <c r="Q174" s="1207" t="s">
        <v>3748</v>
      </c>
      <c r="R174" s="1207"/>
      <c r="S174" s="1028"/>
      <c r="T174" s="961"/>
    </row>
    <row r="175" spans="1:73" ht="51" x14ac:dyDescent="0.2">
      <c r="A175" s="1024">
        <f>IF(OR(C175="a",C175=""),"",COUNTIF(C$10:$G175,"da")+COUNTIF(C$10:$G175,"bs")+COUNTIF(C$10:$G175,"cph"))</f>
        <v>147</v>
      </c>
      <c r="B175" s="1198" t="s">
        <v>2438</v>
      </c>
      <c r="C175" s="988" t="s">
        <v>1450</v>
      </c>
      <c r="D175" s="990" t="s">
        <v>421</v>
      </c>
      <c r="E175" s="1016" t="s">
        <v>16</v>
      </c>
      <c r="F175" s="989" t="s">
        <v>121</v>
      </c>
      <c r="G175" s="993">
        <v>0.53</v>
      </c>
      <c r="H175" s="993">
        <v>0.53</v>
      </c>
      <c r="I175" s="993">
        <v>0</v>
      </c>
      <c r="J175" s="1227" t="s">
        <v>764</v>
      </c>
      <c r="K175" s="1007">
        <v>2019</v>
      </c>
      <c r="L175" s="829" t="s">
        <v>2657</v>
      </c>
      <c r="M175" s="1017" t="s">
        <v>412</v>
      </c>
      <c r="N175" s="991">
        <v>0</v>
      </c>
      <c r="O175" s="991"/>
      <c r="P175" s="1207" t="s">
        <v>3799</v>
      </c>
      <c r="Q175" s="1207" t="s">
        <v>3758</v>
      </c>
      <c r="R175" s="1207"/>
      <c r="S175" s="1028"/>
      <c r="T175" s="962">
        <v>91</v>
      </c>
    </row>
    <row r="176" spans="1:73" ht="51" x14ac:dyDescent="0.2">
      <c r="A176" s="1024">
        <f>IF(OR(C176="a",C176=""),"",COUNTIF(C$10:$G176,"da")+COUNTIF(C$10:$G176,"bs")+COUNTIF(C$10:$G176,"cph"))</f>
        <v>148</v>
      </c>
      <c r="B176" s="1198" t="s">
        <v>2439</v>
      </c>
      <c r="C176" s="988" t="s">
        <v>1450</v>
      </c>
      <c r="D176" s="990" t="s">
        <v>2440</v>
      </c>
      <c r="E176" s="1016" t="s">
        <v>35</v>
      </c>
      <c r="F176" s="989" t="s">
        <v>121</v>
      </c>
      <c r="G176" s="993">
        <v>7.0000000000000007E-2</v>
      </c>
      <c r="H176" s="993">
        <v>7.0000000000000007E-2</v>
      </c>
      <c r="I176" s="993">
        <v>0</v>
      </c>
      <c r="J176" s="1227" t="s">
        <v>764</v>
      </c>
      <c r="K176" s="1007">
        <v>2019</v>
      </c>
      <c r="L176" s="829" t="s">
        <v>2657</v>
      </c>
      <c r="M176" s="1195" t="s">
        <v>2580</v>
      </c>
      <c r="N176" s="991">
        <v>0</v>
      </c>
      <c r="O176" s="991"/>
      <c r="P176" s="1207" t="s">
        <v>3831</v>
      </c>
      <c r="Q176" s="1207" t="s">
        <v>3802</v>
      </c>
      <c r="R176" s="1207"/>
      <c r="S176" s="1028"/>
      <c r="T176" s="961">
        <v>91</v>
      </c>
    </row>
    <row r="177" spans="1:73" ht="25.5" x14ac:dyDescent="0.2">
      <c r="A177" s="1024">
        <f>IF(OR(C177="a",C177=""),"",COUNTIF(C$10:$G177,"da")+COUNTIF(C$10:$G177,"bs")+COUNTIF(C$10:$G177,"cph"))</f>
        <v>149</v>
      </c>
      <c r="B177" s="1198" t="s">
        <v>1521</v>
      </c>
      <c r="C177" s="1194" t="s">
        <v>1450</v>
      </c>
      <c r="D177" s="1198" t="s">
        <v>745</v>
      </c>
      <c r="E177" s="1016" t="s">
        <v>23</v>
      </c>
      <c r="F177" s="1020" t="s">
        <v>121</v>
      </c>
      <c r="G177" s="1199">
        <v>0.05</v>
      </c>
      <c r="H177" s="1199">
        <v>0.05</v>
      </c>
      <c r="I177" s="994">
        <v>0</v>
      </c>
      <c r="J177" s="1227"/>
      <c r="K177" s="1007">
        <v>2022</v>
      </c>
      <c r="L177" s="829" t="s">
        <v>2657</v>
      </c>
      <c r="M177" s="1017"/>
      <c r="N177" s="991" t="s">
        <v>3692</v>
      </c>
      <c r="O177" s="991"/>
      <c r="P177" s="1207" t="s">
        <v>3717</v>
      </c>
      <c r="Q177" s="1207">
        <v>0</v>
      </c>
      <c r="R177" s="1207"/>
      <c r="S177" s="1028"/>
      <c r="T177" s="961"/>
    </row>
    <row r="178" spans="1:73" ht="25.5" x14ac:dyDescent="0.2">
      <c r="A178" s="1024">
        <f>IF(OR(C178="a",C178=""),"",COUNTIF(C$10:$G178,"da")+COUNTIF(C$10:$G178,"bs")+COUNTIF(C$10:$G178,"cph"))</f>
        <v>150</v>
      </c>
      <c r="B178" s="1198" t="s">
        <v>1522</v>
      </c>
      <c r="C178" s="1194" t="s">
        <v>1450</v>
      </c>
      <c r="D178" s="1198" t="s">
        <v>746</v>
      </c>
      <c r="E178" s="1016" t="s">
        <v>23</v>
      </c>
      <c r="F178" s="1020" t="s">
        <v>121</v>
      </c>
      <c r="G178" s="1199">
        <v>0.17</v>
      </c>
      <c r="H178" s="1199">
        <v>0.17</v>
      </c>
      <c r="I178" s="994">
        <v>0</v>
      </c>
      <c r="J178" s="1227"/>
      <c r="K178" s="1007">
        <v>2022</v>
      </c>
      <c r="L178" s="829" t="s">
        <v>2657</v>
      </c>
      <c r="M178" s="1017"/>
      <c r="N178" s="991" t="s">
        <v>3692</v>
      </c>
      <c r="O178" s="991"/>
      <c r="P178" s="1207" t="s">
        <v>3717</v>
      </c>
      <c r="Q178" s="1207">
        <v>0</v>
      </c>
      <c r="R178" s="1207"/>
      <c r="S178" s="1028"/>
      <c r="T178" s="961"/>
    </row>
    <row r="179" spans="1:73" ht="51" x14ac:dyDescent="0.2">
      <c r="A179" s="1024">
        <f>IF(OR(C179="a",C179=""),"",COUNTIF(C$10:$G179,"da")+COUNTIF(C$10:$G179,"bs")+COUNTIF(C$10:$G179,"cph"))</f>
        <v>151</v>
      </c>
      <c r="B179" s="1198" t="s">
        <v>1523</v>
      </c>
      <c r="C179" s="1194" t="s">
        <v>1450</v>
      </c>
      <c r="D179" s="1198" t="s">
        <v>747</v>
      </c>
      <c r="E179" s="1016" t="s">
        <v>18</v>
      </c>
      <c r="F179" s="1020" t="s">
        <v>121</v>
      </c>
      <c r="G179" s="1199">
        <v>0.34</v>
      </c>
      <c r="H179" s="1199">
        <v>0.34</v>
      </c>
      <c r="I179" s="994">
        <v>0</v>
      </c>
      <c r="J179" s="1227"/>
      <c r="K179" s="1007">
        <v>2022</v>
      </c>
      <c r="L179" s="829" t="s">
        <v>2657</v>
      </c>
      <c r="M179" s="1017"/>
      <c r="N179" s="991" t="s">
        <v>3692</v>
      </c>
      <c r="O179" s="991"/>
      <c r="P179" s="1207" t="s">
        <v>3799</v>
      </c>
      <c r="Q179" s="1207" t="s">
        <v>3796</v>
      </c>
      <c r="R179" s="1207"/>
      <c r="S179" s="1028"/>
      <c r="T179" s="961"/>
    </row>
    <row r="180" spans="1:73" ht="51" x14ac:dyDescent="0.2">
      <c r="A180" s="1024">
        <f>IF(OR(C180="a",C180=""),"",COUNTIF(C$10:$G180,"da")+COUNTIF(C$10:$G180,"bs")+COUNTIF(C$10:$G180,"cph"))</f>
        <v>152</v>
      </c>
      <c r="B180" s="1198" t="s">
        <v>1524</v>
      </c>
      <c r="C180" s="1194" t="s">
        <v>1450</v>
      </c>
      <c r="D180" s="1198" t="s">
        <v>748</v>
      </c>
      <c r="E180" s="1016" t="s">
        <v>34</v>
      </c>
      <c r="F180" s="1020" t="s">
        <v>121</v>
      </c>
      <c r="G180" s="1199">
        <v>0.04</v>
      </c>
      <c r="H180" s="1199">
        <v>0.04</v>
      </c>
      <c r="I180" s="994">
        <v>0</v>
      </c>
      <c r="J180" s="1227"/>
      <c r="K180" s="1007">
        <v>2022</v>
      </c>
      <c r="L180" s="829" t="s">
        <v>2657</v>
      </c>
      <c r="M180" s="1017"/>
      <c r="N180" s="991" t="s">
        <v>3692</v>
      </c>
      <c r="O180" s="991"/>
      <c r="P180" s="1207" t="s">
        <v>3811</v>
      </c>
      <c r="Q180" s="1207" t="s">
        <v>3810</v>
      </c>
      <c r="R180" s="1207"/>
      <c r="S180" s="1028"/>
      <c r="T180" s="962"/>
    </row>
    <row r="181" spans="1:73" ht="25.5" x14ac:dyDescent="0.2">
      <c r="A181" s="1024">
        <f>IF(OR(C181="a",C181=""),"",COUNTIF(C$10:$G181,"da")+COUNTIF(C$10:$G181,"bs")+COUNTIF(C$10:$G181,"cph"))</f>
        <v>153</v>
      </c>
      <c r="B181" s="1198" t="s">
        <v>1525</v>
      </c>
      <c r="C181" s="1194" t="s">
        <v>1450</v>
      </c>
      <c r="D181" s="1198" t="s">
        <v>749</v>
      </c>
      <c r="E181" s="1016" t="s">
        <v>23</v>
      </c>
      <c r="F181" s="1020" t="s">
        <v>121</v>
      </c>
      <c r="G181" s="1199">
        <v>0.14000000000000001</v>
      </c>
      <c r="H181" s="1199">
        <v>0.14000000000000001</v>
      </c>
      <c r="I181" s="994">
        <v>0</v>
      </c>
      <c r="J181" s="1227"/>
      <c r="K181" s="1007">
        <v>2022</v>
      </c>
      <c r="L181" s="829" t="s">
        <v>2657</v>
      </c>
      <c r="M181" s="1017"/>
      <c r="N181" s="991" t="s">
        <v>3692</v>
      </c>
      <c r="O181" s="991"/>
      <c r="P181" s="1207" t="s">
        <v>3717</v>
      </c>
      <c r="Q181" s="1207">
        <v>0</v>
      </c>
      <c r="R181" s="1207"/>
      <c r="S181" s="1028"/>
      <c r="T181" s="961"/>
    </row>
    <row r="182" spans="1:73" s="830" customFormat="1" ht="51" x14ac:dyDescent="0.2">
      <c r="A182" s="1024">
        <f>IF(OR(C182="a",C182=""),"",COUNTIF(C$10:$G182,"da")+COUNTIF(C$10:$G182,"bs")+COUNTIF(C$10:$G182,"cph"))</f>
        <v>154</v>
      </c>
      <c r="B182" s="1198" t="s">
        <v>1526</v>
      </c>
      <c r="C182" s="1194" t="s">
        <v>1450</v>
      </c>
      <c r="D182" s="1198" t="s">
        <v>750</v>
      </c>
      <c r="E182" s="1016" t="s">
        <v>34</v>
      </c>
      <c r="F182" s="1020" t="s">
        <v>121</v>
      </c>
      <c r="G182" s="1199">
        <v>0.17</v>
      </c>
      <c r="H182" s="1199">
        <v>0.17</v>
      </c>
      <c r="I182" s="994">
        <v>0</v>
      </c>
      <c r="J182" s="1227"/>
      <c r="K182" s="1007">
        <v>2022</v>
      </c>
      <c r="L182" s="829" t="s">
        <v>2657</v>
      </c>
      <c r="M182" s="1017"/>
      <c r="N182" s="991" t="s">
        <v>3692</v>
      </c>
      <c r="O182" s="991"/>
      <c r="P182" s="1207" t="s">
        <v>3832</v>
      </c>
      <c r="Q182" s="1207" t="s">
        <v>3810</v>
      </c>
      <c r="R182" s="1207"/>
      <c r="S182" s="1028"/>
      <c r="T182" s="961"/>
      <c r="U182" s="746"/>
      <c r="V182" s="746"/>
      <c r="W182" s="746"/>
      <c r="X182" s="746"/>
      <c r="Y182" s="746"/>
      <c r="Z182" s="746"/>
      <c r="AA182" s="746"/>
      <c r="AB182" s="746"/>
      <c r="AC182" s="746"/>
      <c r="AD182" s="746"/>
      <c r="AE182" s="746"/>
      <c r="AF182" s="746"/>
      <c r="AG182" s="746"/>
      <c r="AH182" s="746"/>
      <c r="AI182" s="746"/>
      <c r="AJ182" s="746"/>
      <c r="AK182" s="746"/>
      <c r="AL182" s="746"/>
      <c r="AM182" s="746"/>
      <c r="AN182" s="746"/>
      <c r="AO182" s="746"/>
      <c r="AP182" s="746"/>
      <c r="AQ182" s="746"/>
      <c r="AR182" s="746"/>
      <c r="AS182" s="746"/>
      <c r="AT182" s="746"/>
      <c r="AU182" s="746"/>
      <c r="AV182" s="746"/>
      <c r="AW182" s="746"/>
      <c r="AX182" s="746"/>
      <c r="AY182" s="746"/>
      <c r="AZ182" s="746"/>
      <c r="BA182" s="746"/>
      <c r="BB182" s="746"/>
      <c r="BC182" s="746"/>
      <c r="BD182" s="746"/>
      <c r="BE182" s="746"/>
      <c r="BF182" s="746"/>
      <c r="BG182" s="746"/>
      <c r="BH182" s="746"/>
      <c r="BI182" s="746"/>
      <c r="BJ182" s="746"/>
      <c r="BK182" s="746"/>
      <c r="BL182" s="746"/>
      <c r="BM182" s="746"/>
      <c r="BN182" s="746"/>
      <c r="BO182" s="746"/>
      <c r="BP182" s="746"/>
      <c r="BQ182" s="746"/>
      <c r="BR182" s="746"/>
      <c r="BS182" s="746"/>
      <c r="BT182" s="746"/>
      <c r="BU182" s="746"/>
    </row>
    <row r="183" spans="1:73" ht="51" x14ac:dyDescent="0.2">
      <c r="A183" s="1024">
        <f>IF(OR(C183="a",C183=""),"",COUNTIF(C$10:$G183,"da")+COUNTIF(C$10:$G183,"bs")+COUNTIF(C$10:$G183,"cph"))</f>
        <v>155</v>
      </c>
      <c r="B183" s="1198" t="s">
        <v>1527</v>
      </c>
      <c r="C183" s="1194" t="s">
        <v>1450</v>
      </c>
      <c r="D183" s="1198" t="s">
        <v>751</v>
      </c>
      <c r="E183" s="1016" t="s">
        <v>12</v>
      </c>
      <c r="F183" s="1020" t="s">
        <v>121</v>
      </c>
      <c r="G183" s="1199">
        <v>0.22</v>
      </c>
      <c r="H183" s="1199">
        <v>0.22</v>
      </c>
      <c r="I183" s="994">
        <v>0</v>
      </c>
      <c r="J183" s="1227"/>
      <c r="K183" s="1007">
        <v>2022</v>
      </c>
      <c r="L183" s="829" t="s">
        <v>2657</v>
      </c>
      <c r="M183" s="1017"/>
      <c r="N183" s="991" t="s">
        <v>3692</v>
      </c>
      <c r="O183" s="991"/>
      <c r="P183" s="1207" t="s">
        <v>3799</v>
      </c>
      <c r="Q183" s="1207" t="s">
        <v>3778</v>
      </c>
      <c r="R183" s="1207"/>
      <c r="S183" s="1028"/>
      <c r="T183" s="961"/>
    </row>
    <row r="184" spans="1:73" ht="51" x14ac:dyDescent="0.2">
      <c r="A184" s="1024">
        <f>IF(OR(C184="a",C184=""),"",COUNTIF(C$10:$G184,"da")+COUNTIF(C$10:$G184,"bs")+COUNTIF(C$10:$G184,"cph"))</f>
        <v>156</v>
      </c>
      <c r="B184" s="1198" t="s">
        <v>1528</v>
      </c>
      <c r="C184" s="1194" t="s">
        <v>1450</v>
      </c>
      <c r="D184" s="1198" t="s">
        <v>752</v>
      </c>
      <c r="E184" s="1016" t="s">
        <v>15</v>
      </c>
      <c r="F184" s="1020" t="s">
        <v>121</v>
      </c>
      <c r="G184" s="1199">
        <v>0.33</v>
      </c>
      <c r="H184" s="1199">
        <v>0.33</v>
      </c>
      <c r="I184" s="994">
        <v>0</v>
      </c>
      <c r="J184" s="1227"/>
      <c r="K184" s="1007">
        <v>2022</v>
      </c>
      <c r="L184" s="829" t="s">
        <v>2657</v>
      </c>
      <c r="M184" s="1017"/>
      <c r="N184" s="991" t="s">
        <v>3692</v>
      </c>
      <c r="O184" s="991"/>
      <c r="P184" s="1207" t="s">
        <v>3799</v>
      </c>
      <c r="Q184" s="1207" t="s">
        <v>3747</v>
      </c>
      <c r="R184" s="1207"/>
      <c r="S184" s="1028"/>
      <c r="T184" s="961"/>
    </row>
    <row r="185" spans="1:73" ht="51" x14ac:dyDescent="0.2">
      <c r="A185" s="1024">
        <f>IF(OR(C185="a",C185=""),"",COUNTIF(C$10:$G185,"da")+COUNTIF(C$10:$G185,"bs")+COUNTIF(C$10:$G185,"cph"))</f>
        <v>157</v>
      </c>
      <c r="B185" s="1198" t="s">
        <v>1537</v>
      </c>
      <c r="C185" s="1194" t="s">
        <v>1450</v>
      </c>
      <c r="D185" s="1198" t="s">
        <v>753</v>
      </c>
      <c r="E185" s="1016" t="s">
        <v>18</v>
      </c>
      <c r="F185" s="1020" t="s">
        <v>121</v>
      </c>
      <c r="G185" s="1199">
        <v>0.34</v>
      </c>
      <c r="H185" s="993"/>
      <c r="I185" s="993">
        <v>0.34</v>
      </c>
      <c r="J185" s="1227"/>
      <c r="K185" s="1007">
        <v>2022</v>
      </c>
      <c r="L185" s="829" t="s">
        <v>2657</v>
      </c>
      <c r="M185" s="1017"/>
      <c r="N185" s="991" t="s">
        <v>3692</v>
      </c>
      <c r="O185" s="991"/>
      <c r="P185" s="1207" t="s">
        <v>3799</v>
      </c>
      <c r="Q185" s="1207" t="s">
        <v>3790</v>
      </c>
      <c r="R185" s="1207"/>
      <c r="S185" s="1028"/>
      <c r="T185" s="961"/>
    </row>
    <row r="186" spans="1:73" ht="51" x14ac:dyDescent="0.2">
      <c r="A186" s="1024">
        <f>IF(OR(C186="a",C186=""),"",COUNTIF(C$10:$G186,"da")+COUNTIF(C$10:$G186,"bs")+COUNTIF(C$10:$G186,"cph"))</f>
        <v>158</v>
      </c>
      <c r="B186" s="1198" t="s">
        <v>1529</v>
      </c>
      <c r="C186" s="1194" t="s">
        <v>1450</v>
      </c>
      <c r="D186" s="1198" t="s">
        <v>754</v>
      </c>
      <c r="E186" s="1016" t="s">
        <v>18</v>
      </c>
      <c r="F186" s="1020" t="s">
        <v>121</v>
      </c>
      <c r="G186" s="1199">
        <v>0.78</v>
      </c>
      <c r="H186" s="993">
        <v>0.78</v>
      </c>
      <c r="I186" s="994">
        <v>0</v>
      </c>
      <c r="J186" s="1227"/>
      <c r="K186" s="1007">
        <v>2022</v>
      </c>
      <c r="L186" s="829" t="s">
        <v>2657</v>
      </c>
      <c r="M186" s="1017"/>
      <c r="N186" s="991" t="s">
        <v>3692</v>
      </c>
      <c r="O186" s="991"/>
      <c r="P186" s="1207" t="s">
        <v>3833</v>
      </c>
      <c r="Q186" s="1207" t="s">
        <v>3790</v>
      </c>
      <c r="R186" s="1207"/>
      <c r="S186" s="1028"/>
      <c r="T186" s="961"/>
    </row>
    <row r="187" spans="1:73" ht="51" x14ac:dyDescent="0.2">
      <c r="A187" s="1024">
        <f>IF(OR(C187="a",C187=""),"",COUNTIF(C$10:$G187,"da")+COUNTIF(C$10:$G187,"bs")+COUNTIF(C$10:$G187,"cph"))</f>
        <v>159</v>
      </c>
      <c r="B187" s="1208" t="s">
        <v>1538</v>
      </c>
      <c r="C187" s="1194" t="s">
        <v>1450</v>
      </c>
      <c r="D187" s="1018" t="s">
        <v>1438</v>
      </c>
      <c r="E187" s="1209" t="s">
        <v>28</v>
      </c>
      <c r="F187" s="989" t="s">
        <v>121</v>
      </c>
      <c r="G187" s="992">
        <v>0.14000000000000001</v>
      </c>
      <c r="H187" s="993">
        <v>0.14000000000000001</v>
      </c>
      <c r="I187" s="994">
        <v>0</v>
      </c>
      <c r="J187" s="1227"/>
      <c r="K187" s="1007">
        <v>2022</v>
      </c>
      <c r="L187" s="829" t="s">
        <v>2657</v>
      </c>
      <c r="M187" s="1195"/>
      <c r="N187" s="991"/>
      <c r="O187" s="991"/>
      <c r="P187" s="1207" t="s">
        <v>3834</v>
      </c>
      <c r="Q187" s="1207" t="s">
        <v>3750</v>
      </c>
      <c r="R187" s="1207"/>
      <c r="S187" s="1028"/>
      <c r="T187" s="961"/>
    </row>
    <row r="188" spans="1:73" ht="114.75" x14ac:dyDescent="0.2">
      <c r="A188" s="1024">
        <f>IF(OR(C188="a",C188=""),"",COUNTIF(C$10:$G188,"da")+COUNTIF(C$10:$G188,"bs")+COUNTIF(C$10:$G188,"cph"))</f>
        <v>160</v>
      </c>
      <c r="B188" s="1198" t="s">
        <v>1539</v>
      </c>
      <c r="C188" s="1194" t="s">
        <v>1450</v>
      </c>
      <c r="D188" s="1017" t="s">
        <v>512</v>
      </c>
      <c r="E188" s="1016" t="s">
        <v>28</v>
      </c>
      <c r="F188" s="1020" t="s">
        <v>121</v>
      </c>
      <c r="G188" s="993">
        <v>7.0000000000000007E-2</v>
      </c>
      <c r="H188" s="993">
        <v>0</v>
      </c>
      <c r="I188" s="993">
        <v>7.0000000000000007E-2</v>
      </c>
      <c r="J188" s="1227" t="s">
        <v>146</v>
      </c>
      <c r="K188" s="1007">
        <v>2022</v>
      </c>
      <c r="L188" s="829" t="s">
        <v>2657</v>
      </c>
      <c r="M188" s="1195" t="s">
        <v>2581</v>
      </c>
      <c r="N188" s="991" t="s">
        <v>3686</v>
      </c>
      <c r="O188" s="991"/>
      <c r="P188" s="1207" t="s">
        <v>1806</v>
      </c>
      <c r="Q188" s="1207" t="s">
        <v>3824</v>
      </c>
      <c r="R188" s="1207"/>
      <c r="S188" s="1028"/>
      <c r="T188" s="961"/>
    </row>
    <row r="189" spans="1:73" ht="89.25" x14ac:dyDescent="0.2">
      <c r="A189" s="1024">
        <f>IF(OR(C189="a",C189=""),"",COUNTIF(C$10:$G189,"da")+COUNTIF(C$10:$G189,"bs")+COUNTIF(C$10:$G189,"cph"))</f>
        <v>161</v>
      </c>
      <c r="B189" s="1198" t="s">
        <v>3605</v>
      </c>
      <c r="C189" s="988" t="s">
        <v>1351</v>
      </c>
      <c r="D189" s="1021" t="s">
        <v>3606</v>
      </c>
      <c r="E189" s="1016" t="s">
        <v>7</v>
      </c>
      <c r="F189" s="989" t="s">
        <v>121</v>
      </c>
      <c r="G189" s="992">
        <v>0.2</v>
      </c>
      <c r="H189" s="992">
        <v>0.2</v>
      </c>
      <c r="I189" s="993">
        <v>0</v>
      </c>
      <c r="J189" s="1227" t="s">
        <v>3628</v>
      </c>
      <c r="K189" s="1009">
        <v>2025</v>
      </c>
      <c r="L189" s="829" t="s">
        <v>3543</v>
      </c>
      <c r="M189" s="1017" t="s">
        <v>3642</v>
      </c>
      <c r="N189" s="991" t="s">
        <v>3692</v>
      </c>
      <c r="O189" s="991"/>
      <c r="P189" s="1207" t="e">
        <v>#N/A</v>
      </c>
      <c r="Q189" s="1207" t="e">
        <v>#N/A</v>
      </c>
      <c r="R189" s="1207"/>
      <c r="S189" s="1028"/>
      <c r="T189" s="961"/>
    </row>
    <row r="190" spans="1:73" ht="25.5" x14ac:dyDescent="0.2">
      <c r="A190" s="1024"/>
      <c r="B190" s="1198"/>
      <c r="C190" s="988" t="s">
        <v>1383</v>
      </c>
      <c r="D190" s="987" t="s">
        <v>3523</v>
      </c>
      <c r="E190" s="1016"/>
      <c r="F190" s="1020"/>
      <c r="G190" s="992"/>
      <c r="H190" s="993"/>
      <c r="I190" s="993"/>
      <c r="J190" s="1227"/>
      <c r="K190" s="1007"/>
      <c r="L190" s="829"/>
      <c r="M190" s="1017"/>
      <c r="N190" s="991"/>
      <c r="O190" s="991"/>
      <c r="P190" s="1207"/>
      <c r="Q190" s="1207"/>
      <c r="R190" s="1207"/>
      <c r="S190" s="1028"/>
      <c r="T190" s="961"/>
    </row>
    <row r="191" spans="1:73" ht="140.25" x14ac:dyDescent="0.2">
      <c r="A191" s="1024">
        <f>IF(OR(C191="a",C191=""),"",COUNTIF(C$10:$G191,"da")+COUNTIF(C$10:$G191,"bs")+COUNTIF(C$10:$G191,"cph"))</f>
        <v>162</v>
      </c>
      <c r="B191" s="1198" t="s">
        <v>2441</v>
      </c>
      <c r="C191" s="988" t="s">
        <v>1450</v>
      </c>
      <c r="D191" s="1216" t="s">
        <v>911</v>
      </c>
      <c r="E191" s="1016" t="s">
        <v>19</v>
      </c>
      <c r="F191" s="989" t="s">
        <v>140</v>
      </c>
      <c r="G191" s="993">
        <v>1.1000000000000001</v>
      </c>
      <c r="H191" s="993">
        <v>0</v>
      </c>
      <c r="I191" s="993">
        <v>1.1000000000000001</v>
      </c>
      <c r="J191" s="1227" t="s">
        <v>912</v>
      </c>
      <c r="K191" s="1007">
        <v>2018</v>
      </c>
      <c r="L191" s="829" t="s">
        <v>2657</v>
      </c>
      <c r="M191" s="1017" t="s">
        <v>632</v>
      </c>
      <c r="N191" s="991" t="s">
        <v>3660</v>
      </c>
      <c r="O191" s="991"/>
      <c r="P191" s="1207" t="s">
        <v>3835</v>
      </c>
      <c r="Q191" s="1207" t="s">
        <v>3754</v>
      </c>
      <c r="R191" s="1207"/>
      <c r="S191" s="1028"/>
      <c r="T191" s="961"/>
    </row>
    <row r="192" spans="1:73" ht="51" x14ac:dyDescent="0.2">
      <c r="A192" s="1024">
        <f>IF(OR(C192="a",C192=""),"",COUNTIF(C$10:$G192,"da")+COUNTIF(C$10:$G192,"bs")+COUNTIF(C$10:$G192,"cph"))</f>
        <v>163</v>
      </c>
      <c r="B192" s="1198" t="s">
        <v>2442</v>
      </c>
      <c r="C192" s="988" t="s">
        <v>1450</v>
      </c>
      <c r="D192" s="1216" t="s">
        <v>289</v>
      </c>
      <c r="E192" s="991" t="s">
        <v>6</v>
      </c>
      <c r="F192" s="989" t="s">
        <v>140</v>
      </c>
      <c r="G192" s="993">
        <v>0.12</v>
      </c>
      <c r="H192" s="993">
        <v>0</v>
      </c>
      <c r="I192" s="993">
        <v>0.12</v>
      </c>
      <c r="J192" s="1227" t="s">
        <v>49</v>
      </c>
      <c r="K192" s="1007">
        <v>2018</v>
      </c>
      <c r="L192" s="829" t="s">
        <v>2657</v>
      </c>
      <c r="M192" s="1017" t="s">
        <v>290</v>
      </c>
      <c r="N192" s="991" t="s">
        <v>3671</v>
      </c>
      <c r="O192" s="991"/>
      <c r="P192" s="1207" t="s">
        <v>3836</v>
      </c>
      <c r="Q192" s="1207" t="s">
        <v>3758</v>
      </c>
      <c r="R192" s="1207"/>
      <c r="S192" s="1028"/>
      <c r="T192" s="961"/>
    </row>
    <row r="193" spans="1:73" ht="89.25" x14ac:dyDescent="0.2">
      <c r="A193" s="1024">
        <f>IF(OR(C193="a",C193=""),"",COUNTIF(C$10:$G193,"da")+COUNTIF(C$10:$G193,"bs")+COUNTIF(C$10:$G193,"cph"))</f>
        <v>164</v>
      </c>
      <c r="B193" s="1198" t="s">
        <v>1408</v>
      </c>
      <c r="C193" s="1194" t="s">
        <v>1450</v>
      </c>
      <c r="D193" s="990" t="s">
        <v>291</v>
      </c>
      <c r="E193" s="1209" t="s">
        <v>28</v>
      </c>
      <c r="F193" s="1020" t="s">
        <v>140</v>
      </c>
      <c r="G193" s="993">
        <v>7.0000000000000007E-2</v>
      </c>
      <c r="H193" s="993">
        <v>0</v>
      </c>
      <c r="I193" s="993">
        <v>7.0000000000000007E-2</v>
      </c>
      <c r="J193" s="1227" t="s">
        <v>913</v>
      </c>
      <c r="K193" s="1007">
        <v>2018</v>
      </c>
      <c r="L193" s="829" t="s">
        <v>2657</v>
      </c>
      <c r="M193" s="1195" t="s">
        <v>2582</v>
      </c>
      <c r="N193" s="991">
        <v>0</v>
      </c>
      <c r="O193" s="991"/>
      <c r="P193" s="1207" t="s">
        <v>3739</v>
      </c>
      <c r="Q193" s="1207" t="s">
        <v>3750</v>
      </c>
      <c r="R193" s="1207"/>
      <c r="S193" s="1028"/>
      <c r="T193" s="961" t="s">
        <v>2655</v>
      </c>
    </row>
    <row r="194" spans="1:73" ht="114.75" x14ac:dyDescent="0.2">
      <c r="A194" s="1024">
        <f>IF(OR(C194="a",C194=""),"",COUNTIF(C$10:$G194,"da")+COUNTIF(C$10:$G194,"bs")+COUNTIF(C$10:$G194,"cph"))</f>
        <v>165</v>
      </c>
      <c r="B194" s="1208" t="s">
        <v>1364</v>
      </c>
      <c r="C194" s="1194" t="s">
        <v>1450</v>
      </c>
      <c r="D194" s="1018" t="s">
        <v>914</v>
      </c>
      <c r="E194" s="1016" t="s">
        <v>10</v>
      </c>
      <c r="F194" s="1020" t="s">
        <v>140</v>
      </c>
      <c r="G194" s="993">
        <v>2.61</v>
      </c>
      <c r="H194" s="993">
        <v>0</v>
      </c>
      <c r="I194" s="993">
        <v>2.61</v>
      </c>
      <c r="J194" s="1227" t="s">
        <v>915</v>
      </c>
      <c r="K194" s="1007">
        <v>2020</v>
      </c>
      <c r="L194" s="829" t="s">
        <v>2657</v>
      </c>
      <c r="M194" s="1195" t="s">
        <v>637</v>
      </c>
      <c r="N194" s="991" t="s">
        <v>3660</v>
      </c>
      <c r="O194" s="991"/>
      <c r="P194" s="1207" t="s">
        <v>3837</v>
      </c>
      <c r="Q194" s="1207" t="s">
        <v>3761</v>
      </c>
      <c r="R194" s="1207"/>
      <c r="S194" s="1028"/>
      <c r="T194" s="961"/>
    </row>
    <row r="195" spans="1:73" ht="25.5" x14ac:dyDescent="0.2">
      <c r="A195" s="1024"/>
      <c r="B195" s="1025"/>
      <c r="C195" s="1194" t="s">
        <v>1383</v>
      </c>
      <c r="D195" s="1197" t="s">
        <v>3524</v>
      </c>
      <c r="E195" s="1016"/>
      <c r="F195" s="1020"/>
      <c r="G195" s="1199"/>
      <c r="H195" s="993"/>
      <c r="I195" s="993"/>
      <c r="J195" s="1227"/>
      <c r="K195" s="1007"/>
      <c r="L195" s="829"/>
      <c r="M195" s="1011"/>
      <c r="N195" s="991"/>
      <c r="O195" s="991"/>
      <c r="P195" s="1207"/>
      <c r="Q195" s="1207"/>
      <c r="R195" s="1207"/>
      <c r="S195" s="1028"/>
      <c r="T195" s="961">
        <v>11</v>
      </c>
    </row>
    <row r="196" spans="1:73" ht="153" x14ac:dyDescent="0.2">
      <c r="A196" s="1024">
        <f>IF(OR(C196="a",C196=""),"",COUNTIF(C$10:$G196,"da")+COUNTIF(C$10:$G196,"bs")+COUNTIF(C$10:$G196,"cph"))</f>
        <v>166</v>
      </c>
      <c r="B196" s="1198" t="s">
        <v>1365</v>
      </c>
      <c r="C196" s="1194" t="s">
        <v>1450</v>
      </c>
      <c r="D196" s="1214" t="s">
        <v>328</v>
      </c>
      <c r="E196" s="991" t="s">
        <v>1449</v>
      </c>
      <c r="F196" s="1020" t="s">
        <v>160</v>
      </c>
      <c r="G196" s="993">
        <v>15.2</v>
      </c>
      <c r="H196" s="993">
        <v>0</v>
      </c>
      <c r="I196" s="993">
        <v>15.2</v>
      </c>
      <c r="J196" s="1227" t="s">
        <v>920</v>
      </c>
      <c r="K196" s="1007">
        <v>2016</v>
      </c>
      <c r="L196" s="829" t="s">
        <v>2657</v>
      </c>
      <c r="M196" s="1195" t="s">
        <v>617</v>
      </c>
      <c r="N196" s="991" t="s">
        <v>3662</v>
      </c>
      <c r="O196" s="991"/>
      <c r="P196" s="1207" t="s">
        <v>3838</v>
      </c>
      <c r="Q196" s="1207" t="s">
        <v>3736</v>
      </c>
      <c r="R196" s="1207"/>
      <c r="S196" s="1028"/>
      <c r="T196" s="961">
        <v>196</v>
      </c>
    </row>
    <row r="197" spans="1:73" ht="229.5" x14ac:dyDescent="0.2">
      <c r="A197" s="1024">
        <f>IF(OR(C197="a",C197=""),"",COUNTIF(C$10:$G197,"da")+COUNTIF(C$10:$G197,"bs")+COUNTIF(C$10:$G197,"cph"))</f>
        <v>167</v>
      </c>
      <c r="B197" s="1025" t="s">
        <v>2458</v>
      </c>
      <c r="C197" s="988" t="s">
        <v>1450</v>
      </c>
      <c r="D197" s="1198" t="s">
        <v>326</v>
      </c>
      <c r="E197" s="991" t="s">
        <v>327</v>
      </c>
      <c r="F197" s="989" t="s">
        <v>160</v>
      </c>
      <c r="G197" s="1199">
        <v>13.75</v>
      </c>
      <c r="H197" s="993"/>
      <c r="I197" s="993">
        <v>13.75</v>
      </c>
      <c r="J197" s="1227" t="s">
        <v>921</v>
      </c>
      <c r="K197" s="1007">
        <v>2018</v>
      </c>
      <c r="L197" s="829" t="s">
        <v>2657</v>
      </c>
      <c r="M197" s="1017" t="s">
        <v>707</v>
      </c>
      <c r="N197" s="991" t="s">
        <v>3662</v>
      </c>
      <c r="O197" s="991"/>
      <c r="P197" s="1207" t="s">
        <v>3839</v>
      </c>
      <c r="Q197" s="1207" t="s">
        <v>3840</v>
      </c>
      <c r="R197" s="1207"/>
      <c r="S197" s="1028"/>
      <c r="T197" s="961"/>
    </row>
    <row r="198" spans="1:73" ht="191.25" x14ac:dyDescent="0.2">
      <c r="A198" s="1024">
        <f>IF(OR(C198="a",C198=""),"",COUNTIF(C$10:$G198,"da")+COUNTIF(C$10:$G198,"bs")+COUNTIF(C$10:$G198,"cph"))</f>
        <v>168</v>
      </c>
      <c r="B198" s="1208" t="s">
        <v>1543</v>
      </c>
      <c r="C198" s="1194" t="s">
        <v>1450</v>
      </c>
      <c r="D198" s="1018" t="s">
        <v>1436</v>
      </c>
      <c r="E198" s="1019" t="s">
        <v>1437</v>
      </c>
      <c r="F198" s="1020" t="s">
        <v>160</v>
      </c>
      <c r="G198" s="993">
        <v>3.84</v>
      </c>
      <c r="H198" s="993"/>
      <c r="I198" s="993">
        <v>3.84</v>
      </c>
      <c r="J198" s="1227" t="s">
        <v>929</v>
      </c>
      <c r="K198" s="1007">
        <v>2022</v>
      </c>
      <c r="L198" s="829" t="s">
        <v>2657</v>
      </c>
      <c r="M198" s="1195" t="s">
        <v>2597</v>
      </c>
      <c r="N198" s="991" t="s">
        <v>3662</v>
      </c>
      <c r="O198" s="991"/>
      <c r="P198" s="1207" t="s">
        <v>3841</v>
      </c>
      <c r="Q198" s="1207" t="s">
        <v>3748</v>
      </c>
      <c r="R198" s="1207"/>
      <c r="S198" s="1028"/>
      <c r="T198" s="962">
        <v>183</v>
      </c>
    </row>
    <row r="199" spans="1:73" ht="25.5" x14ac:dyDescent="0.2">
      <c r="A199" s="1024"/>
      <c r="B199" s="1198"/>
      <c r="C199" s="1189" t="s">
        <v>74</v>
      </c>
      <c r="D199" s="1190" t="s">
        <v>922</v>
      </c>
      <c r="E199" s="1016"/>
      <c r="F199" s="1016"/>
      <c r="G199" s="1199"/>
      <c r="H199" s="1199"/>
      <c r="I199" s="1199"/>
      <c r="J199" s="1227"/>
      <c r="K199" s="1008"/>
      <c r="L199" s="829"/>
      <c r="M199" s="1200"/>
      <c r="N199" s="1201"/>
      <c r="O199" s="1201"/>
      <c r="P199" s="1207"/>
      <c r="Q199" s="1207"/>
      <c r="R199" s="1207"/>
      <c r="S199" s="1028"/>
      <c r="T199" s="961" t="s">
        <v>2656</v>
      </c>
    </row>
    <row r="200" spans="1:73" x14ac:dyDescent="0.2">
      <c r="A200" s="1024"/>
      <c r="B200" s="1198"/>
      <c r="C200" s="988" t="s">
        <v>1383</v>
      </c>
      <c r="D200" s="987" t="s">
        <v>3525</v>
      </c>
      <c r="E200" s="1016"/>
      <c r="F200" s="989"/>
      <c r="G200" s="993"/>
      <c r="H200" s="993"/>
      <c r="I200" s="993"/>
      <c r="J200" s="1227"/>
      <c r="K200" s="1007"/>
      <c r="L200" s="829"/>
      <c r="M200" s="1017"/>
      <c r="N200" s="991"/>
      <c r="O200" s="991"/>
      <c r="P200" s="1207"/>
      <c r="Q200" s="1207"/>
      <c r="R200" s="1207"/>
      <c r="S200" s="1028"/>
      <c r="T200" s="961">
        <v>1</v>
      </c>
    </row>
    <row r="201" spans="1:73" ht="89.25" x14ac:dyDescent="0.2">
      <c r="A201" s="1024">
        <f>IF(OR(C201="a",C201=""),"",COUNTIF(C$10:$G201,"da")+COUNTIF(C$10:$G201,"bs")+COUNTIF(C$10:$G201,"cph"))</f>
        <v>169</v>
      </c>
      <c r="B201" s="1198" t="s">
        <v>2459</v>
      </c>
      <c r="C201" s="988" t="s">
        <v>1450</v>
      </c>
      <c r="D201" s="1017" t="s">
        <v>193</v>
      </c>
      <c r="E201" s="991" t="s">
        <v>7</v>
      </c>
      <c r="F201" s="1016" t="s">
        <v>85</v>
      </c>
      <c r="G201" s="993">
        <v>179.5</v>
      </c>
      <c r="H201" s="993">
        <v>179.5</v>
      </c>
      <c r="I201" s="993">
        <v>0</v>
      </c>
      <c r="J201" s="1227" t="s">
        <v>764</v>
      </c>
      <c r="K201" s="1007">
        <v>2015</v>
      </c>
      <c r="L201" s="829" t="s">
        <v>2657</v>
      </c>
      <c r="M201" s="1017" t="s">
        <v>2598</v>
      </c>
      <c r="N201" s="991" t="s">
        <v>3673</v>
      </c>
      <c r="O201" s="991"/>
      <c r="P201" s="1207" t="s">
        <v>3842</v>
      </c>
      <c r="Q201" s="1207" t="s">
        <v>3736</v>
      </c>
      <c r="R201" s="1207"/>
      <c r="S201" s="1028"/>
      <c r="T201" s="961"/>
    </row>
    <row r="202" spans="1:73" ht="51" x14ac:dyDescent="0.2">
      <c r="A202" s="1024">
        <f>IF(OR(C202="a",C202=""),"",COUNTIF(C$10:$G202,"da")+COUNTIF(C$10:$G202,"bs")+COUNTIF(C$10:$G202,"cph"))</f>
        <v>170</v>
      </c>
      <c r="B202" s="1198" t="s">
        <v>2460</v>
      </c>
      <c r="C202" s="988" t="s">
        <v>1450</v>
      </c>
      <c r="D202" s="990" t="s">
        <v>194</v>
      </c>
      <c r="E202" s="1016" t="s">
        <v>15</v>
      </c>
      <c r="F202" s="1016" t="s">
        <v>85</v>
      </c>
      <c r="G202" s="993">
        <v>2.17</v>
      </c>
      <c r="H202" s="993">
        <v>2.17</v>
      </c>
      <c r="I202" s="993">
        <v>0</v>
      </c>
      <c r="J202" s="1227" t="s">
        <v>764</v>
      </c>
      <c r="K202" s="1007">
        <v>2015</v>
      </c>
      <c r="L202" s="829" t="s">
        <v>2657</v>
      </c>
      <c r="M202" s="1017" t="s">
        <v>195</v>
      </c>
      <c r="N202" s="991" t="s">
        <v>3657</v>
      </c>
      <c r="O202" s="991"/>
      <c r="P202" s="1207" t="s">
        <v>3843</v>
      </c>
      <c r="Q202" s="1207" t="s">
        <v>3747</v>
      </c>
      <c r="R202" s="1207"/>
      <c r="S202" s="1028"/>
      <c r="T202" s="961"/>
    </row>
    <row r="203" spans="1:73" ht="114.75" x14ac:dyDescent="0.2">
      <c r="A203" s="1024">
        <f>IF(OR(C203="a",C203=""),"",COUNTIF(C$10:$G203,"da")+COUNTIF(C$10:$G203,"bs")+COUNTIF(C$10:$G203,"cph"))</f>
        <v>171</v>
      </c>
      <c r="B203" s="1198" t="s">
        <v>2461</v>
      </c>
      <c r="C203" s="988" t="s">
        <v>1450</v>
      </c>
      <c r="D203" s="990" t="s">
        <v>405</v>
      </c>
      <c r="E203" s="1016" t="s">
        <v>23</v>
      </c>
      <c r="F203" s="1016" t="s">
        <v>85</v>
      </c>
      <c r="G203" s="993">
        <v>0.75</v>
      </c>
      <c r="H203" s="993">
        <v>0</v>
      </c>
      <c r="I203" s="993">
        <v>0.75</v>
      </c>
      <c r="J203" s="1227" t="s">
        <v>762</v>
      </c>
      <c r="K203" s="1007">
        <v>2016</v>
      </c>
      <c r="L203" s="829" t="s">
        <v>2657</v>
      </c>
      <c r="M203" s="1195" t="s">
        <v>2599</v>
      </c>
      <c r="N203" s="991" t="s">
        <v>3693</v>
      </c>
      <c r="O203" s="991"/>
      <c r="P203" s="1207" t="s">
        <v>3717</v>
      </c>
      <c r="Q203" s="1207">
        <v>0</v>
      </c>
      <c r="R203" s="1207"/>
      <c r="S203" s="1028"/>
      <c r="T203" s="961">
        <v>145</v>
      </c>
    </row>
    <row r="204" spans="1:73" ht="153" x14ac:dyDescent="0.2">
      <c r="A204" s="1024">
        <f>IF(OR(C204="a",C204=""),"",COUNTIF(C$10:$G204,"da")+COUNTIF(C$10:$G204,"bs")+COUNTIF(C$10:$G204,"cph"))</f>
        <v>172</v>
      </c>
      <c r="B204" s="1198" t="s">
        <v>1544</v>
      </c>
      <c r="C204" s="1194" t="s">
        <v>1450</v>
      </c>
      <c r="D204" s="1198" t="s">
        <v>640</v>
      </c>
      <c r="E204" s="1016" t="s">
        <v>18</v>
      </c>
      <c r="F204" s="1016" t="s">
        <v>85</v>
      </c>
      <c r="G204" s="993">
        <v>1.27</v>
      </c>
      <c r="H204" s="993"/>
      <c r="I204" s="993">
        <v>1.27</v>
      </c>
      <c r="J204" s="1227" t="s">
        <v>52</v>
      </c>
      <c r="K204" s="1007">
        <v>2022</v>
      </c>
      <c r="L204" s="829" t="s">
        <v>2657</v>
      </c>
      <c r="M204" s="1195" t="s">
        <v>2600</v>
      </c>
      <c r="N204" s="991" t="s">
        <v>3694</v>
      </c>
      <c r="O204" s="991"/>
      <c r="P204" s="1207" t="s">
        <v>3844</v>
      </c>
      <c r="Q204" s="1207" t="s">
        <v>3796</v>
      </c>
      <c r="R204" s="1207"/>
      <c r="S204" s="1028"/>
      <c r="T204" s="961" t="s">
        <v>2652</v>
      </c>
    </row>
    <row r="205" spans="1:73" ht="114.75" x14ac:dyDescent="0.2">
      <c r="A205" s="1024">
        <f>IF(OR(C205="a",C205=""),"",COUNTIF(C$10:$G205,"da")+COUNTIF(C$10:$G205,"bs")+COUNTIF(C$10:$G205,"cph"))</f>
        <v>173</v>
      </c>
      <c r="B205" s="1198" t="s">
        <v>2462</v>
      </c>
      <c r="C205" s="988" t="s">
        <v>1450</v>
      </c>
      <c r="D205" s="990" t="s">
        <v>2463</v>
      </c>
      <c r="E205" s="1016" t="s">
        <v>28</v>
      </c>
      <c r="F205" s="1016" t="s">
        <v>85</v>
      </c>
      <c r="G205" s="993">
        <v>7.0000000000000007E-2</v>
      </c>
      <c r="H205" s="993">
        <v>7.0000000000000007E-2</v>
      </c>
      <c r="I205" s="993">
        <v>0</v>
      </c>
      <c r="J205" s="1227" t="s">
        <v>85</v>
      </c>
      <c r="K205" s="1007">
        <v>2024</v>
      </c>
      <c r="L205" s="829" t="s">
        <v>2657</v>
      </c>
      <c r="M205" s="1195" t="s">
        <v>2601</v>
      </c>
      <c r="N205" s="991" t="s">
        <v>3695</v>
      </c>
      <c r="O205" s="991"/>
      <c r="P205" s="1207" t="s">
        <v>3845</v>
      </c>
      <c r="Q205" s="1207" t="s">
        <v>3824</v>
      </c>
      <c r="R205" s="1207"/>
      <c r="S205" s="1028"/>
      <c r="T205" s="961"/>
    </row>
    <row r="206" spans="1:73" ht="51" x14ac:dyDescent="0.2">
      <c r="A206" s="1024">
        <f>IF(OR(C206="a",C206=""),"",COUNTIF(C$10:$G206,"da")+COUNTIF(C$10:$G206,"bs")+COUNTIF(C$10:$G206,"cph"))</f>
        <v>174</v>
      </c>
      <c r="B206" s="1198" t="s">
        <v>1545</v>
      </c>
      <c r="C206" s="1194" t="s">
        <v>1450</v>
      </c>
      <c r="D206" s="995" t="s">
        <v>1443</v>
      </c>
      <c r="E206" s="1016" t="s">
        <v>11</v>
      </c>
      <c r="F206" s="1016" t="s">
        <v>85</v>
      </c>
      <c r="G206" s="989">
        <v>0.26</v>
      </c>
      <c r="H206" s="993"/>
      <c r="I206" s="993">
        <v>0.26</v>
      </c>
      <c r="J206" s="1227" t="s">
        <v>49</v>
      </c>
      <c r="K206" s="1007">
        <v>2022</v>
      </c>
      <c r="L206" s="829" t="s">
        <v>2657</v>
      </c>
      <c r="M206" s="1014" t="s">
        <v>2602</v>
      </c>
      <c r="N206" s="991" t="s">
        <v>3696</v>
      </c>
      <c r="O206" s="991"/>
      <c r="P206" s="1207" t="s">
        <v>3846</v>
      </c>
      <c r="Q206" s="1207" t="s">
        <v>3771</v>
      </c>
      <c r="R206" s="1207"/>
      <c r="S206" s="1028"/>
      <c r="T206" s="961">
        <v>0</v>
      </c>
    </row>
    <row r="207" spans="1:73" ht="76.5" x14ac:dyDescent="0.2">
      <c r="A207" s="1024">
        <f>IF(OR(C207="a",C207=""),"",COUNTIF(C$10:$G207,"da")+COUNTIF(C$10:$G207,"bs")+COUNTIF(C$10:$G207,"cph"))</f>
        <v>175</v>
      </c>
      <c r="B207" s="1198" t="s">
        <v>1546</v>
      </c>
      <c r="C207" s="1194" t="s">
        <v>1450</v>
      </c>
      <c r="D207" s="1017" t="s">
        <v>1444</v>
      </c>
      <c r="E207" s="1016" t="s">
        <v>11</v>
      </c>
      <c r="F207" s="1016" t="s">
        <v>85</v>
      </c>
      <c r="G207" s="992">
        <v>11.66</v>
      </c>
      <c r="H207" s="993"/>
      <c r="I207" s="993">
        <v>11.66</v>
      </c>
      <c r="J207" s="1227" t="s">
        <v>2508</v>
      </c>
      <c r="K207" s="1007">
        <v>2022</v>
      </c>
      <c r="L207" s="829" t="s">
        <v>2657</v>
      </c>
      <c r="M207" s="1014" t="s">
        <v>2731</v>
      </c>
      <c r="N207" s="991" t="s">
        <v>3697</v>
      </c>
      <c r="O207" s="991"/>
      <c r="P207" s="1207" t="s">
        <v>3847</v>
      </c>
      <c r="Q207" s="1207" t="s">
        <v>3771</v>
      </c>
      <c r="R207" s="1207"/>
      <c r="S207" s="1028"/>
      <c r="T207" s="961">
        <v>0</v>
      </c>
    </row>
    <row r="208" spans="1:73" s="830" customFormat="1" ht="114.75" x14ac:dyDescent="0.2">
      <c r="A208" s="1024">
        <f>IF(OR(C208="a",C208=""),"",COUNTIF(C$10:$G208,"da")+COUNTIF(C$10:$G208,"bs")+COUNTIF(C$10:$G208,"cph"))</f>
        <v>176</v>
      </c>
      <c r="B208" s="1198" t="s">
        <v>3607</v>
      </c>
      <c r="C208" s="988" t="s">
        <v>1351</v>
      </c>
      <c r="D208" s="990" t="s">
        <v>3608</v>
      </c>
      <c r="E208" s="1016" t="s">
        <v>16</v>
      </c>
      <c r="F208" s="989" t="s">
        <v>85</v>
      </c>
      <c r="G208" s="993">
        <v>29.42</v>
      </c>
      <c r="H208" s="993">
        <v>24.32</v>
      </c>
      <c r="I208" s="993">
        <v>5.1000000000000014</v>
      </c>
      <c r="J208" s="1227" t="s">
        <v>886</v>
      </c>
      <c r="K208" s="1007">
        <v>2025</v>
      </c>
      <c r="L208" s="829" t="s">
        <v>3543</v>
      </c>
      <c r="M208" s="1195" t="s">
        <v>3643</v>
      </c>
      <c r="N208" s="991" t="s">
        <v>3698</v>
      </c>
      <c r="O208" s="991"/>
      <c r="P208" s="1207" t="e">
        <v>#N/A</v>
      </c>
      <c r="Q208" s="1207" t="e">
        <v>#N/A</v>
      </c>
      <c r="R208" s="1207"/>
      <c r="S208" s="1028"/>
      <c r="T208" s="961"/>
      <c r="U208" s="746"/>
      <c r="V208" s="746"/>
      <c r="W208" s="746"/>
      <c r="X208" s="746"/>
      <c r="Y208" s="746"/>
      <c r="Z208" s="746"/>
      <c r="AA208" s="746"/>
      <c r="AB208" s="746"/>
      <c r="AC208" s="746"/>
      <c r="AD208" s="746"/>
      <c r="AE208" s="746"/>
      <c r="AF208" s="746"/>
      <c r="AG208" s="746"/>
      <c r="AH208" s="746"/>
      <c r="AI208" s="746"/>
      <c r="AJ208" s="746"/>
      <c r="AK208" s="746"/>
      <c r="AL208" s="746"/>
      <c r="AM208" s="746"/>
      <c r="AN208" s="746"/>
      <c r="AO208" s="746"/>
      <c r="AP208" s="746"/>
      <c r="AQ208" s="746"/>
      <c r="AR208" s="746"/>
      <c r="AS208" s="746"/>
      <c r="AT208" s="746"/>
      <c r="AU208" s="746"/>
      <c r="AV208" s="746"/>
      <c r="AW208" s="746"/>
      <c r="AX208" s="746"/>
      <c r="AY208" s="746"/>
      <c r="AZ208" s="746"/>
      <c r="BA208" s="746"/>
      <c r="BB208" s="746"/>
      <c r="BC208" s="746"/>
      <c r="BD208" s="746"/>
      <c r="BE208" s="746"/>
      <c r="BF208" s="746"/>
      <c r="BG208" s="746"/>
      <c r="BH208" s="746"/>
      <c r="BI208" s="746"/>
      <c r="BJ208" s="746"/>
      <c r="BK208" s="746"/>
      <c r="BL208" s="746"/>
      <c r="BM208" s="746"/>
      <c r="BN208" s="746"/>
      <c r="BO208" s="746"/>
      <c r="BP208" s="746"/>
      <c r="BQ208" s="746"/>
      <c r="BR208" s="746"/>
      <c r="BS208" s="746"/>
      <c r="BT208" s="746"/>
      <c r="BU208" s="746"/>
    </row>
    <row r="209" spans="1:73" s="830" customFormat="1" ht="25.5" x14ac:dyDescent="0.2">
      <c r="A209" s="1024"/>
      <c r="B209" s="1198"/>
      <c r="C209" s="988" t="s">
        <v>1383</v>
      </c>
      <c r="D209" s="1190" t="s">
        <v>3526</v>
      </c>
      <c r="E209" s="1016"/>
      <c r="F209" s="989"/>
      <c r="G209" s="993"/>
      <c r="H209" s="993"/>
      <c r="I209" s="993"/>
      <c r="J209" s="1227"/>
      <c r="K209" s="1007"/>
      <c r="L209" s="829"/>
      <c r="M209" s="1017"/>
      <c r="N209" s="991"/>
      <c r="O209" s="991"/>
      <c r="P209" s="1207"/>
      <c r="Q209" s="1207"/>
      <c r="R209" s="1207"/>
      <c r="S209" s="1028"/>
      <c r="T209" s="961"/>
      <c r="U209" s="746"/>
      <c r="V209" s="746"/>
      <c r="W209" s="746"/>
      <c r="X209" s="746"/>
      <c r="Y209" s="746"/>
      <c r="Z209" s="746"/>
      <c r="AA209" s="746"/>
      <c r="AB209" s="746"/>
      <c r="AC209" s="746"/>
      <c r="AD209" s="746"/>
      <c r="AE209" s="746"/>
      <c r="AF209" s="746"/>
      <c r="AG209" s="746"/>
      <c r="AH209" s="746"/>
      <c r="AI209" s="746"/>
      <c r="AJ209" s="746"/>
      <c r="AK209" s="746"/>
      <c r="AL209" s="746"/>
      <c r="AM209" s="746"/>
      <c r="AN209" s="746"/>
      <c r="AO209" s="746"/>
      <c r="AP209" s="746"/>
      <c r="AQ209" s="746"/>
      <c r="AR209" s="746"/>
      <c r="AS209" s="746"/>
      <c r="AT209" s="746"/>
      <c r="AU209" s="746"/>
      <c r="AV209" s="746"/>
      <c r="AW209" s="746"/>
      <c r="AX209" s="746"/>
      <c r="AY209" s="746"/>
      <c r="AZ209" s="746"/>
      <c r="BA209" s="746"/>
      <c r="BB209" s="746"/>
      <c r="BC209" s="746"/>
      <c r="BD209" s="746"/>
      <c r="BE209" s="746"/>
      <c r="BF209" s="746"/>
      <c r="BG209" s="746"/>
      <c r="BH209" s="746"/>
      <c r="BI209" s="746"/>
      <c r="BJ209" s="746"/>
      <c r="BK209" s="746"/>
      <c r="BL209" s="746"/>
      <c r="BM209" s="746"/>
      <c r="BN209" s="746"/>
      <c r="BO209" s="746"/>
      <c r="BP209" s="746"/>
      <c r="BQ209" s="746"/>
      <c r="BR209" s="746"/>
      <c r="BS209" s="746"/>
      <c r="BT209" s="746"/>
      <c r="BU209" s="746"/>
    </row>
    <row r="210" spans="1:73" s="830" customFormat="1" ht="51" x14ac:dyDescent="0.2">
      <c r="A210" s="1024">
        <f>IF(OR(C210="a",C210=""),"",COUNTIF(C$10:$G210,"da")+COUNTIF(C$10:$G210,"bs")+COUNTIF(C$10:$G210,"cph"))</f>
        <v>177</v>
      </c>
      <c r="B210" s="1198" t="s">
        <v>1409</v>
      </c>
      <c r="C210" s="1194" t="s">
        <v>1450</v>
      </c>
      <c r="D210" s="1017" t="s">
        <v>196</v>
      </c>
      <c r="E210" s="1016" t="s">
        <v>18</v>
      </c>
      <c r="F210" s="989" t="s">
        <v>88</v>
      </c>
      <c r="G210" s="993">
        <v>1.18</v>
      </c>
      <c r="H210" s="993">
        <v>0</v>
      </c>
      <c r="I210" s="993">
        <v>1.18</v>
      </c>
      <c r="J210" s="1227" t="s">
        <v>52</v>
      </c>
      <c r="K210" s="1007">
        <v>2017</v>
      </c>
      <c r="L210" s="829" t="s">
        <v>2657</v>
      </c>
      <c r="M210" s="1017" t="s">
        <v>592</v>
      </c>
      <c r="N210" s="991">
        <v>0</v>
      </c>
      <c r="O210" s="991"/>
      <c r="P210" s="1207" t="s">
        <v>3848</v>
      </c>
      <c r="Q210" s="1207" t="s">
        <v>3796</v>
      </c>
      <c r="R210" s="1207"/>
      <c r="S210" s="1028"/>
      <c r="T210" s="962"/>
      <c r="U210" s="746"/>
      <c r="V210" s="746"/>
      <c r="W210" s="746"/>
      <c r="X210" s="746"/>
      <c r="Y210" s="746"/>
      <c r="Z210" s="746"/>
      <c r="AA210" s="746"/>
      <c r="AB210" s="746"/>
      <c r="AC210" s="746"/>
      <c r="AD210" s="746"/>
      <c r="AE210" s="746"/>
      <c r="AF210" s="746"/>
      <c r="AG210" s="746"/>
      <c r="AH210" s="746"/>
      <c r="AI210" s="746"/>
      <c r="AJ210" s="746"/>
      <c r="AK210" s="746"/>
      <c r="AL210" s="746"/>
      <c r="AM210" s="746"/>
      <c r="AN210" s="746"/>
      <c r="AO210" s="746"/>
      <c r="AP210" s="746"/>
      <c r="AQ210" s="746"/>
      <c r="AR210" s="746"/>
      <c r="AS210" s="746"/>
      <c r="AT210" s="746"/>
      <c r="AU210" s="746"/>
      <c r="AV210" s="746"/>
      <c r="AW210" s="746"/>
      <c r="AX210" s="746"/>
      <c r="AY210" s="746"/>
      <c r="AZ210" s="746"/>
      <c r="BA210" s="746"/>
      <c r="BB210" s="746"/>
      <c r="BC210" s="746"/>
      <c r="BD210" s="746"/>
      <c r="BE210" s="746"/>
      <c r="BF210" s="746"/>
      <c r="BG210" s="746"/>
      <c r="BH210" s="746"/>
      <c r="BI210" s="746"/>
      <c r="BJ210" s="746"/>
      <c r="BK210" s="746"/>
      <c r="BL210" s="746"/>
      <c r="BM210" s="746"/>
      <c r="BN210" s="746"/>
      <c r="BO210" s="746"/>
      <c r="BP210" s="746"/>
      <c r="BQ210" s="746"/>
      <c r="BR210" s="746"/>
      <c r="BS210" s="746"/>
      <c r="BT210" s="746"/>
      <c r="BU210" s="746"/>
    </row>
    <row r="211" spans="1:73" ht="89.25" x14ac:dyDescent="0.2">
      <c r="A211" s="1024">
        <f>IF(OR(C211="a",C211=""),"",COUNTIF(C$10:$G211,"da")+COUNTIF(C$10:$G211,"bs")+COUNTIF(C$10:$G211,"cph"))</f>
        <v>178</v>
      </c>
      <c r="B211" s="1198" t="s">
        <v>2464</v>
      </c>
      <c r="C211" s="988" t="s">
        <v>1450</v>
      </c>
      <c r="D211" s="1017" t="s">
        <v>197</v>
      </c>
      <c r="E211" s="1016" t="s">
        <v>23</v>
      </c>
      <c r="F211" s="989" t="s">
        <v>88</v>
      </c>
      <c r="G211" s="993">
        <v>5.19</v>
      </c>
      <c r="H211" s="993">
        <v>0</v>
      </c>
      <c r="I211" s="993">
        <v>5.19</v>
      </c>
      <c r="J211" s="1227" t="s">
        <v>2509</v>
      </c>
      <c r="K211" s="1007">
        <v>2018</v>
      </c>
      <c r="L211" s="829" t="s">
        <v>2657</v>
      </c>
      <c r="M211" s="1195" t="s">
        <v>2603</v>
      </c>
      <c r="N211" s="991" t="s">
        <v>3693</v>
      </c>
      <c r="O211" s="991"/>
      <c r="P211" s="1207" t="s">
        <v>3717</v>
      </c>
      <c r="Q211" s="1207">
        <v>0</v>
      </c>
      <c r="R211" s="1207"/>
      <c r="S211" s="1028"/>
      <c r="T211" s="961"/>
    </row>
    <row r="212" spans="1:73" ht="51" x14ac:dyDescent="0.2">
      <c r="A212" s="1024">
        <f>IF(OR(C212="a",C212=""),"",COUNTIF(C$10:$G212,"da")+COUNTIF(C$10:$G212,"bs")+COUNTIF(C$10:$G212,"cph"))</f>
        <v>179</v>
      </c>
      <c r="B212" s="1198" t="s">
        <v>3609</v>
      </c>
      <c r="C212" s="988" t="s">
        <v>1351</v>
      </c>
      <c r="D212" s="1017" t="s">
        <v>3610</v>
      </c>
      <c r="E212" s="1016" t="s">
        <v>18</v>
      </c>
      <c r="F212" s="989" t="s">
        <v>88</v>
      </c>
      <c r="G212" s="993">
        <v>0.68</v>
      </c>
      <c r="H212" s="993">
        <v>0</v>
      </c>
      <c r="I212" s="993">
        <v>0.68</v>
      </c>
      <c r="J212" s="1227" t="s">
        <v>52</v>
      </c>
      <c r="K212" s="1007">
        <v>2025</v>
      </c>
      <c r="L212" s="829" t="s">
        <v>3543</v>
      </c>
      <c r="M212" s="1017" t="s">
        <v>3644</v>
      </c>
      <c r="N212" s="991" t="s">
        <v>3699</v>
      </c>
      <c r="O212" s="991"/>
      <c r="P212" s="1207" t="e">
        <v>#N/A</v>
      </c>
      <c r="Q212" s="1207" t="e">
        <v>#N/A</v>
      </c>
      <c r="R212" s="1207"/>
      <c r="S212" s="1028"/>
      <c r="T212" s="961">
        <v>0</v>
      </c>
    </row>
    <row r="213" spans="1:73" s="830" customFormat="1" ht="25.5" x14ac:dyDescent="0.2">
      <c r="A213" s="1024"/>
      <c r="B213" s="1198"/>
      <c r="C213" s="988" t="s">
        <v>1383</v>
      </c>
      <c r="D213" s="987" t="s">
        <v>3527</v>
      </c>
      <c r="E213" s="991"/>
      <c r="F213" s="1020"/>
      <c r="G213" s="993"/>
      <c r="H213" s="993"/>
      <c r="I213" s="993"/>
      <c r="J213" s="1227"/>
      <c r="K213" s="1007"/>
      <c r="L213" s="829"/>
      <c r="M213" s="1017"/>
      <c r="N213" s="991"/>
      <c r="O213" s="991"/>
      <c r="P213" s="1207"/>
      <c r="Q213" s="1207"/>
      <c r="R213" s="1207"/>
      <c r="S213" s="1028"/>
      <c r="T213" s="961"/>
      <c r="U213" s="746"/>
      <c r="V213" s="746"/>
      <c r="W213" s="746"/>
      <c r="X213" s="746"/>
      <c r="Y213" s="746"/>
      <c r="Z213" s="746"/>
      <c r="AA213" s="746"/>
      <c r="AB213" s="746"/>
      <c r="AC213" s="746"/>
      <c r="AD213" s="746"/>
      <c r="AE213" s="746"/>
      <c r="AF213" s="746"/>
      <c r="AG213" s="746"/>
      <c r="AH213" s="746"/>
      <c r="AI213" s="746"/>
      <c r="AJ213" s="746"/>
      <c r="AK213" s="746"/>
      <c r="AL213" s="746"/>
      <c r="AM213" s="746"/>
      <c r="AN213" s="746"/>
      <c r="AO213" s="746"/>
      <c r="AP213" s="746"/>
      <c r="AQ213" s="746"/>
      <c r="AR213" s="746"/>
      <c r="AS213" s="746"/>
      <c r="AT213" s="746"/>
      <c r="AU213" s="746"/>
      <c r="AV213" s="746"/>
      <c r="AW213" s="746"/>
      <c r="AX213" s="746"/>
      <c r="AY213" s="746"/>
      <c r="AZ213" s="746"/>
      <c r="BA213" s="746"/>
      <c r="BB213" s="746"/>
      <c r="BC213" s="746"/>
      <c r="BD213" s="746"/>
      <c r="BE213" s="746"/>
      <c r="BF213" s="746"/>
      <c r="BG213" s="746"/>
      <c r="BH213" s="746"/>
      <c r="BI213" s="746"/>
      <c r="BJ213" s="746"/>
      <c r="BK213" s="746"/>
      <c r="BL213" s="746"/>
      <c r="BM213" s="746"/>
      <c r="BN213" s="746"/>
      <c r="BO213" s="746"/>
      <c r="BP213" s="746"/>
      <c r="BQ213" s="746"/>
      <c r="BR213" s="746"/>
      <c r="BS213" s="746"/>
      <c r="BT213" s="746"/>
      <c r="BU213" s="746"/>
    </row>
    <row r="214" spans="1:73" s="830" customFormat="1" ht="51" x14ac:dyDescent="0.2">
      <c r="A214" s="1024">
        <f>IF(OR(C214="a",C214=""),"",COUNTIF(C$10:$G214,"da")+COUNTIF(C$10:$G214,"bs")+COUNTIF(C$10:$G214,"cph"))</f>
        <v>180</v>
      </c>
      <c r="B214" s="1198" t="s">
        <v>2465</v>
      </c>
      <c r="C214" s="988" t="s">
        <v>1450</v>
      </c>
      <c r="D214" s="990" t="s">
        <v>283</v>
      </c>
      <c r="E214" s="1016" t="s">
        <v>23</v>
      </c>
      <c r="F214" s="989" t="s">
        <v>93</v>
      </c>
      <c r="G214" s="993">
        <v>15.1</v>
      </c>
      <c r="H214" s="993">
        <v>0</v>
      </c>
      <c r="I214" s="993">
        <v>15.1</v>
      </c>
      <c r="J214" s="1227" t="s">
        <v>929</v>
      </c>
      <c r="K214" s="1007">
        <v>2015</v>
      </c>
      <c r="L214" s="829" t="s">
        <v>2657</v>
      </c>
      <c r="M214" s="1195" t="s">
        <v>2604</v>
      </c>
      <c r="N214" s="991" t="s">
        <v>3700</v>
      </c>
      <c r="O214" s="991"/>
      <c r="P214" s="1207" t="s">
        <v>3849</v>
      </c>
      <c r="Q214" s="1207" t="s">
        <v>3850</v>
      </c>
      <c r="R214" s="1207"/>
      <c r="S214" s="1028"/>
      <c r="T214" s="961"/>
      <c r="U214" s="746"/>
      <c r="V214" s="746"/>
      <c r="W214" s="746"/>
      <c r="X214" s="746"/>
      <c r="Y214" s="746"/>
      <c r="Z214" s="746"/>
      <c r="AA214" s="746"/>
      <c r="AB214" s="746"/>
      <c r="AC214" s="746"/>
      <c r="AD214" s="746"/>
      <c r="AE214" s="746"/>
      <c r="AF214" s="746"/>
      <c r="AG214" s="746"/>
      <c r="AH214" s="746"/>
      <c r="AI214" s="746"/>
      <c r="AJ214" s="746"/>
      <c r="AK214" s="746"/>
      <c r="AL214" s="746"/>
      <c r="AM214" s="746"/>
      <c r="AN214" s="746"/>
      <c r="AO214" s="746"/>
      <c r="AP214" s="746"/>
      <c r="AQ214" s="746"/>
      <c r="AR214" s="746"/>
      <c r="AS214" s="746"/>
      <c r="AT214" s="746"/>
      <c r="AU214" s="746"/>
      <c r="AV214" s="746"/>
      <c r="AW214" s="746"/>
      <c r="AX214" s="746"/>
      <c r="AY214" s="746"/>
      <c r="AZ214" s="746"/>
      <c r="BA214" s="746"/>
      <c r="BB214" s="746"/>
      <c r="BC214" s="746"/>
      <c r="BD214" s="746"/>
      <c r="BE214" s="746"/>
      <c r="BF214" s="746"/>
      <c r="BG214" s="746"/>
      <c r="BH214" s="746"/>
      <c r="BI214" s="746"/>
      <c r="BJ214" s="746"/>
      <c r="BK214" s="746"/>
      <c r="BL214" s="746"/>
      <c r="BM214" s="746"/>
      <c r="BN214" s="746"/>
      <c r="BO214" s="746"/>
      <c r="BP214" s="746"/>
      <c r="BQ214" s="746"/>
      <c r="BR214" s="746"/>
      <c r="BS214" s="746"/>
      <c r="BT214" s="746"/>
      <c r="BU214" s="746"/>
    </row>
    <row r="215" spans="1:73" ht="89.25" x14ac:dyDescent="0.2">
      <c r="A215" s="1024">
        <f>IF(OR(C215="a",C215=""),"",COUNTIF(C$10:$G215,"da")+COUNTIF(C$10:$G215,"bs")+COUNTIF(C$10:$G215,"cph"))</f>
        <v>181</v>
      </c>
      <c r="B215" s="1198" t="s">
        <v>2466</v>
      </c>
      <c r="C215" s="988" t="s">
        <v>1450</v>
      </c>
      <c r="D215" s="990" t="s">
        <v>346</v>
      </c>
      <c r="E215" s="1016" t="s">
        <v>18</v>
      </c>
      <c r="F215" s="989" t="s">
        <v>93</v>
      </c>
      <c r="G215" s="993">
        <v>22.2</v>
      </c>
      <c r="H215" s="993">
        <v>5.87</v>
      </c>
      <c r="I215" s="993">
        <v>16.329999999999998</v>
      </c>
      <c r="J215" s="1227" t="s">
        <v>764</v>
      </c>
      <c r="K215" s="1007">
        <v>2017</v>
      </c>
      <c r="L215" s="829" t="s">
        <v>2657</v>
      </c>
      <c r="M215" s="1195" t="s">
        <v>2605</v>
      </c>
      <c r="N215" s="991">
        <v>0</v>
      </c>
      <c r="O215" s="991"/>
      <c r="P215" s="1207" t="s">
        <v>3851</v>
      </c>
      <c r="Q215" s="1207" t="s">
        <v>3796</v>
      </c>
      <c r="R215" s="1207"/>
      <c r="S215" s="1028"/>
      <c r="T215" s="961">
        <v>128</v>
      </c>
    </row>
    <row r="216" spans="1:73" ht="51" x14ac:dyDescent="0.2">
      <c r="A216" s="1024">
        <f>IF(OR(C216="a",C216=""),"",COUNTIF(C$10:$G216,"da")+COUNTIF(C$10:$G216,"bs")+COUNTIF(C$10:$G216,"cph"))</f>
        <v>182</v>
      </c>
      <c r="B216" s="1198" t="s">
        <v>2467</v>
      </c>
      <c r="C216" s="988" t="s">
        <v>1450</v>
      </c>
      <c r="D216" s="990" t="s">
        <v>347</v>
      </c>
      <c r="E216" s="1016" t="s">
        <v>18</v>
      </c>
      <c r="F216" s="989" t="s">
        <v>93</v>
      </c>
      <c r="G216" s="993">
        <v>5.65</v>
      </c>
      <c r="H216" s="993">
        <v>5.65</v>
      </c>
      <c r="I216" s="993">
        <v>0</v>
      </c>
      <c r="J216" s="1227" t="s">
        <v>764</v>
      </c>
      <c r="K216" s="1007">
        <v>2017</v>
      </c>
      <c r="L216" s="829" t="s">
        <v>2657</v>
      </c>
      <c r="M216" s="1017" t="s">
        <v>590</v>
      </c>
      <c r="N216" s="991">
        <v>0</v>
      </c>
      <c r="O216" s="991"/>
      <c r="P216" s="1207" t="s">
        <v>3851</v>
      </c>
      <c r="Q216" s="1207" t="s">
        <v>3796</v>
      </c>
      <c r="R216" s="1207"/>
      <c r="S216" s="1028"/>
      <c r="T216" s="961"/>
    </row>
    <row r="217" spans="1:73" ht="51" x14ac:dyDescent="0.2">
      <c r="A217" s="1024">
        <f>IF(OR(C217="a",C217=""),"",COUNTIF(C$10:$G217,"da")+COUNTIF(C$10:$G217,"bs")+COUNTIF(C$10:$G217,"cph"))</f>
        <v>183</v>
      </c>
      <c r="B217" s="1198" t="s">
        <v>2468</v>
      </c>
      <c r="C217" s="988" t="s">
        <v>1450</v>
      </c>
      <c r="D217" s="990" t="s">
        <v>348</v>
      </c>
      <c r="E217" s="1016" t="s">
        <v>18</v>
      </c>
      <c r="F217" s="989" t="s">
        <v>93</v>
      </c>
      <c r="G217" s="993">
        <v>18.170000000000002</v>
      </c>
      <c r="H217" s="993">
        <v>18.170000000000002</v>
      </c>
      <c r="I217" s="993">
        <v>0</v>
      </c>
      <c r="J217" s="1227" t="s">
        <v>764</v>
      </c>
      <c r="K217" s="1007">
        <v>2015</v>
      </c>
      <c r="L217" s="829" t="s">
        <v>2657</v>
      </c>
      <c r="M217" s="1017" t="s">
        <v>590</v>
      </c>
      <c r="N217" s="991">
        <v>0</v>
      </c>
      <c r="O217" s="991"/>
      <c r="P217" s="1207" t="s">
        <v>3852</v>
      </c>
      <c r="Q217" s="1207" t="s">
        <v>3796</v>
      </c>
      <c r="R217" s="1207"/>
      <c r="S217" s="1028"/>
      <c r="T217" s="961"/>
    </row>
    <row r="218" spans="1:73" s="830" customFormat="1" ht="76.5" x14ac:dyDescent="0.2">
      <c r="A218" s="1024">
        <f>IF(OR(C218="a",C218=""),"",COUNTIF(C$10:$G218,"da")+COUNTIF(C$10:$G218,"bs")+COUNTIF(C$10:$G218,"cph"))</f>
        <v>184</v>
      </c>
      <c r="B218" s="1198" t="s">
        <v>2469</v>
      </c>
      <c r="C218" s="988" t="s">
        <v>1450</v>
      </c>
      <c r="D218" s="990" t="s">
        <v>349</v>
      </c>
      <c r="E218" s="1016" t="s">
        <v>18</v>
      </c>
      <c r="F218" s="989" t="s">
        <v>93</v>
      </c>
      <c r="G218" s="993">
        <v>8.5299999999999994</v>
      </c>
      <c r="H218" s="993">
        <v>9.8800000000000008</v>
      </c>
      <c r="I218" s="993">
        <v>-1.3500000000000014</v>
      </c>
      <c r="J218" s="1227" t="s">
        <v>764</v>
      </c>
      <c r="K218" s="1007">
        <v>2015</v>
      </c>
      <c r="L218" s="829" t="s">
        <v>2657</v>
      </c>
      <c r="M218" s="1017" t="s">
        <v>2606</v>
      </c>
      <c r="N218" s="991" t="s">
        <v>3701</v>
      </c>
      <c r="O218" s="991"/>
      <c r="P218" s="1207" t="s">
        <v>3852</v>
      </c>
      <c r="Q218" s="1207" t="s">
        <v>3796</v>
      </c>
      <c r="R218" s="1207"/>
      <c r="S218" s="1028"/>
      <c r="T218" s="961"/>
      <c r="U218" s="746"/>
      <c r="V218" s="746"/>
      <c r="W218" s="746"/>
      <c r="X218" s="746"/>
      <c r="Y218" s="746"/>
      <c r="Z218" s="746"/>
      <c r="AA218" s="746"/>
      <c r="AB218" s="746"/>
      <c r="AC218" s="746"/>
      <c r="AD218" s="746"/>
      <c r="AE218" s="746"/>
      <c r="AF218" s="746"/>
      <c r="AG218" s="746"/>
      <c r="AH218" s="746"/>
      <c r="AI218" s="746"/>
      <c r="AJ218" s="746"/>
      <c r="AK218" s="746"/>
      <c r="AL218" s="746"/>
      <c r="AM218" s="746"/>
      <c r="AN218" s="746"/>
      <c r="AO218" s="746"/>
      <c r="AP218" s="746"/>
      <c r="AQ218" s="746"/>
      <c r="AR218" s="746"/>
      <c r="AS218" s="746"/>
      <c r="AT218" s="746"/>
      <c r="AU218" s="746"/>
      <c r="AV218" s="746"/>
      <c r="AW218" s="746"/>
      <c r="AX218" s="746"/>
      <c r="AY218" s="746"/>
      <c r="AZ218" s="746"/>
      <c r="BA218" s="746"/>
      <c r="BB218" s="746"/>
      <c r="BC218" s="746"/>
      <c r="BD218" s="746"/>
      <c r="BE218" s="746"/>
      <c r="BF218" s="746"/>
      <c r="BG218" s="746"/>
      <c r="BH218" s="746"/>
      <c r="BI218" s="746"/>
      <c r="BJ218" s="746"/>
      <c r="BK218" s="746"/>
      <c r="BL218" s="746"/>
      <c r="BM218" s="746"/>
      <c r="BN218" s="746"/>
      <c r="BO218" s="746"/>
      <c r="BP218" s="746"/>
      <c r="BQ218" s="746"/>
      <c r="BR218" s="746"/>
      <c r="BS218" s="746"/>
      <c r="BT218" s="746"/>
      <c r="BU218" s="746"/>
    </row>
    <row r="219" spans="1:73" ht="51" x14ac:dyDescent="0.2">
      <c r="A219" s="1024">
        <f>IF(OR(C219="a",C219=""),"",COUNTIF(C$10:$G219,"da")+COUNTIF(C$10:$G219,"bs")+COUNTIF(C$10:$G219,"cph"))</f>
        <v>185</v>
      </c>
      <c r="B219" s="1198" t="s">
        <v>1410</v>
      </c>
      <c r="C219" s="1194" t="s">
        <v>1450</v>
      </c>
      <c r="D219" s="990" t="s">
        <v>350</v>
      </c>
      <c r="E219" s="1016" t="s">
        <v>18</v>
      </c>
      <c r="F219" s="1020" t="s">
        <v>93</v>
      </c>
      <c r="G219" s="993">
        <v>42.18</v>
      </c>
      <c r="H219" s="993">
        <v>42.18</v>
      </c>
      <c r="I219" s="994">
        <v>0</v>
      </c>
      <c r="J219" s="1227" t="s">
        <v>764</v>
      </c>
      <c r="K219" s="1007">
        <v>2015</v>
      </c>
      <c r="L219" s="829" t="s">
        <v>2657</v>
      </c>
      <c r="M219" s="1017" t="s">
        <v>631</v>
      </c>
      <c r="N219" s="991" t="s">
        <v>3702</v>
      </c>
      <c r="O219" s="991"/>
      <c r="P219" s="1207" t="s">
        <v>3852</v>
      </c>
      <c r="Q219" s="1207" t="s">
        <v>3796</v>
      </c>
      <c r="R219" s="1207"/>
      <c r="S219" s="1028"/>
      <c r="T219" s="959">
        <v>128</v>
      </c>
    </row>
    <row r="220" spans="1:73" ht="89.25" x14ac:dyDescent="0.2">
      <c r="A220" s="1024">
        <f>IF(OR(C220="a",C220=""),"",COUNTIF(C$10:$G220,"da")+COUNTIF(C$10:$G220,"bs")+COUNTIF(C$10:$G220,"cph"))</f>
        <v>186</v>
      </c>
      <c r="B220" s="1198" t="s">
        <v>2470</v>
      </c>
      <c r="C220" s="988" t="s">
        <v>1450</v>
      </c>
      <c r="D220" s="990" t="s">
        <v>351</v>
      </c>
      <c r="E220" s="991" t="s">
        <v>352</v>
      </c>
      <c r="F220" s="989" t="s">
        <v>93</v>
      </c>
      <c r="G220" s="993">
        <v>24</v>
      </c>
      <c r="H220" s="993">
        <v>60</v>
      </c>
      <c r="I220" s="993">
        <v>-36</v>
      </c>
      <c r="J220" s="1227" t="s">
        <v>764</v>
      </c>
      <c r="K220" s="1007">
        <v>2016</v>
      </c>
      <c r="L220" s="829" t="s">
        <v>2657</v>
      </c>
      <c r="M220" s="1195" t="s">
        <v>2607</v>
      </c>
      <c r="N220" s="991" t="s">
        <v>3701</v>
      </c>
      <c r="O220" s="991"/>
      <c r="P220" s="1207" t="s">
        <v>3853</v>
      </c>
      <c r="Q220" s="1207" t="s">
        <v>3850</v>
      </c>
      <c r="R220" s="1207"/>
      <c r="S220" s="1028"/>
      <c r="T220" s="961">
        <v>128</v>
      </c>
    </row>
    <row r="221" spans="1:73" ht="89.25" x14ac:dyDescent="0.2">
      <c r="A221" s="1024">
        <f>IF(OR(C221="a",C221=""),"",COUNTIF(C$10:$G221,"da")+COUNTIF(C$10:$G221,"bs")+COUNTIF(C$10:$G221,"cph"))</f>
        <v>187</v>
      </c>
      <c r="B221" s="1198" t="s">
        <v>2471</v>
      </c>
      <c r="C221" s="988" t="s">
        <v>1450</v>
      </c>
      <c r="D221" s="990" t="s">
        <v>354</v>
      </c>
      <c r="E221" s="991" t="s">
        <v>355</v>
      </c>
      <c r="F221" s="989" t="s">
        <v>93</v>
      </c>
      <c r="G221" s="993">
        <v>22.77</v>
      </c>
      <c r="H221" s="993">
        <v>23</v>
      </c>
      <c r="I221" s="993">
        <v>-0.23000000000000043</v>
      </c>
      <c r="J221" s="1227" t="s">
        <v>764</v>
      </c>
      <c r="K221" s="1007">
        <v>2017</v>
      </c>
      <c r="L221" s="829" t="s">
        <v>2657</v>
      </c>
      <c r="M221" s="1017" t="s">
        <v>590</v>
      </c>
      <c r="N221" s="991" t="s">
        <v>3703</v>
      </c>
      <c r="O221" s="991"/>
      <c r="P221" s="1207" t="s">
        <v>3853</v>
      </c>
      <c r="Q221" s="1207" t="s">
        <v>3850</v>
      </c>
      <c r="R221" s="1207"/>
      <c r="S221" s="1028"/>
      <c r="T221" s="962"/>
    </row>
    <row r="222" spans="1:73" ht="76.5" x14ac:dyDescent="0.2">
      <c r="A222" s="1024">
        <f>IF(OR(C222="a",C222=""),"",COUNTIF(C$10:$G222,"da")+COUNTIF(C$10:$G222,"bs")+COUNTIF(C$10:$G222,"cph"))</f>
        <v>188</v>
      </c>
      <c r="B222" s="1198" t="s">
        <v>2472</v>
      </c>
      <c r="C222" s="988" t="s">
        <v>1450</v>
      </c>
      <c r="D222" s="1195" t="s">
        <v>357</v>
      </c>
      <c r="E222" s="1016" t="s">
        <v>223</v>
      </c>
      <c r="F222" s="989" t="s">
        <v>93</v>
      </c>
      <c r="G222" s="993">
        <v>4.29</v>
      </c>
      <c r="H222" s="993">
        <v>4.29</v>
      </c>
      <c r="I222" s="993">
        <v>0</v>
      </c>
      <c r="J222" s="1227" t="s">
        <v>764</v>
      </c>
      <c r="K222" s="1007">
        <v>2018</v>
      </c>
      <c r="L222" s="829" t="s">
        <v>2657</v>
      </c>
      <c r="M222" s="1017" t="s">
        <v>2608</v>
      </c>
      <c r="N222" s="991">
        <v>0</v>
      </c>
      <c r="O222" s="991"/>
      <c r="P222" s="1207" t="s">
        <v>3854</v>
      </c>
      <c r="Q222" s="1207" t="s">
        <v>3850</v>
      </c>
      <c r="R222" s="1207"/>
      <c r="S222" s="1028"/>
      <c r="T222" s="962"/>
    </row>
    <row r="223" spans="1:73" ht="38.25" x14ac:dyDescent="0.2">
      <c r="A223" s="1024">
        <f>IF(OR(C223="a",C223=""),"",COUNTIF(C$10:$G223,"da")+COUNTIF(C$10:$G223,"bs")+COUNTIF(C$10:$G223,"cph"))</f>
        <v>189</v>
      </c>
      <c r="B223" s="1198" t="s">
        <v>3611</v>
      </c>
      <c r="C223" s="988" t="s">
        <v>1351</v>
      </c>
      <c r="D223" s="1205" t="s">
        <v>933</v>
      </c>
      <c r="E223" s="1016" t="s">
        <v>34</v>
      </c>
      <c r="F223" s="1020" t="s">
        <v>146</v>
      </c>
      <c r="G223" s="993">
        <v>1.62</v>
      </c>
      <c r="H223" s="993">
        <v>0</v>
      </c>
      <c r="I223" s="993">
        <v>1.62</v>
      </c>
      <c r="J223" s="1227" t="s">
        <v>146</v>
      </c>
      <c r="K223" s="1007">
        <v>2025</v>
      </c>
      <c r="L223" s="829" t="s">
        <v>3543</v>
      </c>
      <c r="M223" s="1017" t="s">
        <v>3645</v>
      </c>
      <c r="N223" s="991" t="s">
        <v>3704</v>
      </c>
      <c r="O223" s="991"/>
      <c r="P223" s="1207" t="e">
        <v>#N/A</v>
      </c>
      <c r="Q223" s="1207" t="e">
        <v>#N/A</v>
      </c>
      <c r="R223" s="1207"/>
      <c r="S223" s="1028"/>
      <c r="T223" s="961"/>
    </row>
    <row r="224" spans="1:73" s="830" customFormat="1" x14ac:dyDescent="0.2">
      <c r="A224" s="1024"/>
      <c r="B224" s="1198"/>
      <c r="C224" s="1001" t="s">
        <v>1383</v>
      </c>
      <c r="D224" s="987" t="s">
        <v>3528</v>
      </c>
      <c r="E224" s="1016"/>
      <c r="F224" s="1020"/>
      <c r="G224" s="1000"/>
      <c r="H224" s="993"/>
      <c r="I224" s="993"/>
      <c r="J224" s="1227"/>
      <c r="K224" s="1007"/>
      <c r="L224" s="829"/>
      <c r="M224" s="1017"/>
      <c r="N224" s="991"/>
      <c r="O224" s="991"/>
      <c r="P224" s="1207"/>
      <c r="Q224" s="1207"/>
      <c r="R224" s="1207"/>
      <c r="S224" s="1028"/>
      <c r="T224" s="1032"/>
      <c r="U224" s="746"/>
      <c r="V224" s="746"/>
      <c r="W224" s="746"/>
      <c r="X224" s="746"/>
      <c r="Y224" s="746"/>
      <c r="Z224" s="746"/>
      <c r="AA224" s="746"/>
      <c r="AB224" s="746"/>
      <c r="AC224" s="746"/>
      <c r="AD224" s="746"/>
      <c r="AE224" s="746"/>
      <c r="AF224" s="746"/>
      <c r="AG224" s="746"/>
      <c r="AH224" s="746"/>
      <c r="AI224" s="746"/>
      <c r="AJ224" s="746"/>
      <c r="AK224" s="746"/>
      <c r="AL224" s="746"/>
      <c r="AM224" s="746"/>
      <c r="AN224" s="746"/>
      <c r="AO224" s="746"/>
      <c r="AP224" s="746"/>
      <c r="AQ224" s="746"/>
      <c r="AR224" s="746"/>
      <c r="AS224" s="746"/>
      <c r="AT224" s="746"/>
      <c r="AU224" s="746"/>
      <c r="AV224" s="746"/>
      <c r="AW224" s="746"/>
      <c r="AX224" s="746"/>
      <c r="AY224" s="746"/>
      <c r="AZ224" s="746"/>
      <c r="BA224" s="746"/>
      <c r="BB224" s="746"/>
      <c r="BC224" s="746"/>
      <c r="BD224" s="746"/>
      <c r="BE224" s="746"/>
      <c r="BF224" s="746"/>
      <c r="BG224" s="746"/>
      <c r="BH224" s="746"/>
      <c r="BI224" s="746"/>
      <c r="BJ224" s="746"/>
      <c r="BK224" s="746"/>
      <c r="BL224" s="746"/>
      <c r="BM224" s="746"/>
      <c r="BN224" s="746"/>
      <c r="BO224" s="746"/>
      <c r="BP224" s="746"/>
      <c r="BQ224" s="746"/>
      <c r="BR224" s="746"/>
      <c r="BS224" s="746"/>
      <c r="BT224" s="746"/>
      <c r="BU224" s="746"/>
    </row>
    <row r="225" spans="1:73" ht="140.25" x14ac:dyDescent="0.2">
      <c r="A225" s="1024">
        <f>IF(OR(C225="a",C225=""),"",COUNTIF(C$10:$G225,"da")+COUNTIF(C$10:$G225,"bs")+COUNTIF(C$10:$G225,"cph"))</f>
        <v>190</v>
      </c>
      <c r="B225" s="1198" t="s">
        <v>2485</v>
      </c>
      <c r="C225" s="988" t="s">
        <v>1450</v>
      </c>
      <c r="D225" s="1021" t="s">
        <v>2486</v>
      </c>
      <c r="E225" s="1016" t="s">
        <v>33</v>
      </c>
      <c r="F225" s="989" t="s">
        <v>105</v>
      </c>
      <c r="G225" s="992">
        <v>0.01</v>
      </c>
      <c r="H225" s="992"/>
      <c r="I225" s="993"/>
      <c r="J225" s="1227" t="s">
        <v>146</v>
      </c>
      <c r="K225" s="1009">
        <v>2024</v>
      </c>
      <c r="L225" s="829" t="s">
        <v>2657</v>
      </c>
      <c r="M225" s="1017" t="s">
        <v>2622</v>
      </c>
      <c r="N225" s="991" t="s">
        <v>3705</v>
      </c>
      <c r="O225" s="991"/>
      <c r="P225" s="1207" t="s">
        <v>3811</v>
      </c>
      <c r="Q225" s="1207" t="s">
        <v>3732</v>
      </c>
      <c r="R225" s="1207"/>
      <c r="S225" s="1028"/>
      <c r="T225" s="961"/>
    </row>
    <row r="226" spans="1:73" ht="25.5" x14ac:dyDescent="0.2">
      <c r="A226" s="1024"/>
      <c r="B226" s="1197"/>
      <c r="C226" s="1001" t="s">
        <v>77</v>
      </c>
      <c r="D226" s="987" t="s">
        <v>935</v>
      </c>
      <c r="E226" s="1002"/>
      <c r="F226" s="1003"/>
      <c r="G226" s="1004"/>
      <c r="H226" s="1004"/>
      <c r="I226" s="1004"/>
      <c r="J226" s="1227"/>
      <c r="K226" s="1010"/>
      <c r="L226" s="829"/>
      <c r="M226" s="1190"/>
      <c r="N226" s="1002"/>
      <c r="O226" s="1002"/>
      <c r="P226" s="1207"/>
      <c r="Q226" s="1207"/>
      <c r="R226" s="1207"/>
      <c r="S226" s="1028"/>
      <c r="T226" s="961"/>
    </row>
    <row r="227" spans="1:73" x14ac:dyDescent="0.2">
      <c r="A227" s="1024"/>
      <c r="B227" s="1198"/>
      <c r="C227" s="988" t="s">
        <v>1383</v>
      </c>
      <c r="D227" s="1190" t="s">
        <v>3529</v>
      </c>
      <c r="E227" s="1016"/>
      <c r="F227" s="1020"/>
      <c r="G227" s="992"/>
      <c r="H227" s="993"/>
      <c r="I227" s="993"/>
      <c r="J227" s="1227"/>
      <c r="K227" s="1007"/>
      <c r="L227" s="829"/>
      <c r="M227" s="1017"/>
      <c r="N227" s="991"/>
      <c r="O227" s="991"/>
      <c r="P227" s="1207"/>
      <c r="Q227" s="1207"/>
      <c r="R227" s="1207"/>
      <c r="S227" s="1028"/>
      <c r="T227" s="961"/>
    </row>
    <row r="228" spans="1:73" ht="140.25" x14ac:dyDescent="0.2">
      <c r="A228" s="1024">
        <f>IF(OR(C228="a",C228=""),"",COUNTIF(C$10:$G228,"da")+COUNTIF(C$10:$G228,"bs")+COUNTIF(C$10:$G228,"cph"))</f>
        <v>191</v>
      </c>
      <c r="B228" s="1198" t="s">
        <v>2443</v>
      </c>
      <c r="C228" s="988" t="s">
        <v>1450</v>
      </c>
      <c r="D228" s="990" t="s">
        <v>292</v>
      </c>
      <c r="E228" s="991" t="s">
        <v>9</v>
      </c>
      <c r="F228" s="1020" t="s">
        <v>146</v>
      </c>
      <c r="G228" s="992">
        <v>0.53</v>
      </c>
      <c r="H228" s="993">
        <v>0</v>
      </c>
      <c r="I228" s="993">
        <v>0.53</v>
      </c>
      <c r="J228" s="1227" t="s">
        <v>63</v>
      </c>
      <c r="K228" s="1007">
        <v>2017</v>
      </c>
      <c r="L228" s="829" t="s">
        <v>2657</v>
      </c>
      <c r="M228" s="1195" t="s">
        <v>3553</v>
      </c>
      <c r="N228" s="991" t="s">
        <v>3689</v>
      </c>
      <c r="O228" s="991"/>
      <c r="P228" s="1207" t="s">
        <v>1627</v>
      </c>
      <c r="Q228" s="1207" t="s">
        <v>3748</v>
      </c>
      <c r="R228" s="1207"/>
      <c r="S228" s="1028"/>
      <c r="T228" s="961"/>
    </row>
    <row r="229" spans="1:73" ht="63.75" x14ac:dyDescent="0.2">
      <c r="A229" s="1024">
        <f>IF(OR(C229="a",C229=""),"",COUNTIF(C$10:$G229,"da")+COUNTIF(C$10:$G229,"bs")+COUNTIF(C$10:$G229,"cph"))</f>
        <v>192</v>
      </c>
      <c r="B229" s="1198" t="s">
        <v>2444</v>
      </c>
      <c r="C229" s="988" t="s">
        <v>1450</v>
      </c>
      <c r="D229" s="1200" t="s">
        <v>294</v>
      </c>
      <c r="E229" s="1016" t="s">
        <v>26</v>
      </c>
      <c r="F229" s="1020" t="s">
        <v>146</v>
      </c>
      <c r="G229" s="993">
        <v>0.74</v>
      </c>
      <c r="H229" s="993">
        <v>0</v>
      </c>
      <c r="I229" s="993">
        <v>0.74</v>
      </c>
      <c r="J229" s="1227" t="s">
        <v>88</v>
      </c>
      <c r="K229" s="1007">
        <v>2018</v>
      </c>
      <c r="L229" s="829" t="s">
        <v>2657</v>
      </c>
      <c r="M229" s="1011" t="s">
        <v>2583</v>
      </c>
      <c r="N229" s="991" t="s">
        <v>3689</v>
      </c>
      <c r="O229" s="991"/>
      <c r="P229" s="1207" t="s">
        <v>3855</v>
      </c>
      <c r="Q229" s="1207" t="s">
        <v>3757</v>
      </c>
      <c r="R229" s="1207"/>
      <c r="S229" s="1028"/>
      <c r="T229" s="961"/>
    </row>
    <row r="230" spans="1:73" s="830" customFormat="1" ht="76.5" x14ac:dyDescent="0.2">
      <c r="A230" s="1024">
        <f>IF(OR(C230="a",C230=""),"",COUNTIF(C$10:$G230,"da")+COUNTIF(C$10:$G230,"bs")+COUNTIF(C$10:$G230,"cph"))</f>
        <v>193</v>
      </c>
      <c r="B230" s="1198" t="s">
        <v>2445</v>
      </c>
      <c r="C230" s="988" t="s">
        <v>1450</v>
      </c>
      <c r="D230" s="1017" t="s">
        <v>295</v>
      </c>
      <c r="E230" s="1209" t="s">
        <v>35</v>
      </c>
      <c r="F230" s="989" t="s">
        <v>146</v>
      </c>
      <c r="G230" s="993">
        <v>7.0000000000000007E-2</v>
      </c>
      <c r="H230" s="993">
        <v>0</v>
      </c>
      <c r="I230" s="993">
        <v>7.0000000000000007E-2</v>
      </c>
      <c r="J230" s="1227" t="s">
        <v>49</v>
      </c>
      <c r="K230" s="1007">
        <v>2018</v>
      </c>
      <c r="L230" s="829" t="s">
        <v>2657</v>
      </c>
      <c r="M230" s="1195" t="s">
        <v>2584</v>
      </c>
      <c r="N230" s="991" t="s">
        <v>3689</v>
      </c>
      <c r="O230" s="991"/>
      <c r="P230" s="1207" t="s">
        <v>3722</v>
      </c>
      <c r="Q230" s="1207" t="s">
        <v>3744</v>
      </c>
      <c r="R230" s="1207"/>
      <c r="S230" s="1028"/>
      <c r="T230" s="961"/>
      <c r="U230" s="746"/>
      <c r="V230" s="746"/>
      <c r="W230" s="746"/>
      <c r="X230" s="746"/>
      <c r="Y230" s="746"/>
      <c r="Z230" s="746"/>
      <c r="AA230" s="746"/>
      <c r="AB230" s="746"/>
      <c r="AC230" s="746"/>
      <c r="AD230" s="746"/>
      <c r="AE230" s="746"/>
      <c r="AF230" s="746"/>
      <c r="AG230" s="746"/>
      <c r="AH230" s="746"/>
      <c r="AI230" s="746"/>
      <c r="AJ230" s="746"/>
      <c r="AK230" s="746"/>
      <c r="AL230" s="746"/>
      <c r="AM230" s="746"/>
      <c r="AN230" s="746"/>
      <c r="AO230" s="746"/>
      <c r="AP230" s="746"/>
      <c r="AQ230" s="746"/>
      <c r="AR230" s="746"/>
      <c r="AS230" s="746"/>
      <c r="AT230" s="746"/>
      <c r="AU230" s="746"/>
      <c r="AV230" s="746"/>
      <c r="AW230" s="746"/>
      <c r="AX230" s="746"/>
      <c r="AY230" s="746"/>
      <c r="AZ230" s="746"/>
      <c r="BA230" s="746"/>
      <c r="BB230" s="746"/>
      <c r="BC230" s="746"/>
      <c r="BD230" s="746"/>
      <c r="BE230" s="746"/>
      <c r="BF230" s="746"/>
      <c r="BG230" s="746"/>
      <c r="BH230" s="746"/>
      <c r="BI230" s="746"/>
      <c r="BJ230" s="746"/>
      <c r="BK230" s="746"/>
      <c r="BL230" s="746"/>
      <c r="BM230" s="746"/>
      <c r="BN230" s="746"/>
      <c r="BO230" s="746"/>
      <c r="BP230" s="746"/>
      <c r="BQ230" s="746"/>
      <c r="BR230" s="746"/>
      <c r="BS230" s="746"/>
      <c r="BT230" s="746"/>
      <c r="BU230" s="746"/>
    </row>
    <row r="231" spans="1:73" ht="102" x14ac:dyDescent="0.2">
      <c r="A231" s="1024">
        <f>IF(OR(C231="a",C231=""),"",COUNTIF(C$10:$G231,"da")+COUNTIF(C$10:$G231,"bs")+COUNTIF(C$10:$G231,"cph"))</f>
        <v>194</v>
      </c>
      <c r="B231" s="1198" t="s">
        <v>2446</v>
      </c>
      <c r="C231" s="988" t="s">
        <v>1450</v>
      </c>
      <c r="D231" s="1218" t="s">
        <v>297</v>
      </c>
      <c r="E231" s="991" t="s">
        <v>29</v>
      </c>
      <c r="F231" s="1020" t="s">
        <v>146</v>
      </c>
      <c r="G231" s="993">
        <v>0.31</v>
      </c>
      <c r="H231" s="993">
        <v>0</v>
      </c>
      <c r="I231" s="993">
        <v>0.31</v>
      </c>
      <c r="J231" s="1227" t="s">
        <v>49</v>
      </c>
      <c r="K231" s="1007">
        <v>2018</v>
      </c>
      <c r="L231" s="829" t="s">
        <v>2657</v>
      </c>
      <c r="M231" s="1195" t="s">
        <v>2585</v>
      </c>
      <c r="N231" s="991" t="s">
        <v>3689</v>
      </c>
      <c r="O231" s="991"/>
      <c r="P231" s="1207" t="s">
        <v>3823</v>
      </c>
      <c r="Q231" s="1207" t="s">
        <v>3719</v>
      </c>
      <c r="R231" s="1207"/>
      <c r="S231" s="1028"/>
      <c r="T231" s="961"/>
    </row>
    <row r="232" spans="1:73" ht="38.25" x14ac:dyDescent="0.2">
      <c r="A232" s="1024">
        <f>IF(OR(C232="a",C232=""),"",COUNTIF(C$10:$G232,"da")+COUNTIF(C$10:$G232,"bs")+COUNTIF(C$10:$G232,"cph"))</f>
        <v>195</v>
      </c>
      <c r="B232" s="1215" t="s">
        <v>2696</v>
      </c>
      <c r="C232" s="988" t="s">
        <v>1351</v>
      </c>
      <c r="D232" s="1018" t="s">
        <v>2697</v>
      </c>
      <c r="E232" s="1016" t="s">
        <v>24</v>
      </c>
      <c r="F232" s="1020" t="s">
        <v>146</v>
      </c>
      <c r="G232" s="993">
        <v>0.01</v>
      </c>
      <c r="H232" s="993">
        <v>0</v>
      </c>
      <c r="I232" s="993">
        <v>0.01</v>
      </c>
      <c r="J232" s="1227" t="s">
        <v>146</v>
      </c>
      <c r="K232" s="1007">
        <v>2025</v>
      </c>
      <c r="L232" s="829" t="s">
        <v>3543</v>
      </c>
      <c r="M232" s="1195" t="s">
        <v>3646</v>
      </c>
      <c r="N232" s="991" t="s">
        <v>3689</v>
      </c>
      <c r="O232" s="991"/>
      <c r="P232" s="1207" t="e">
        <v>#N/A</v>
      </c>
      <c r="Q232" s="1207" t="e">
        <v>#N/A</v>
      </c>
      <c r="R232" s="1207"/>
      <c r="S232" s="1028"/>
      <c r="T232" s="962">
        <v>0</v>
      </c>
    </row>
    <row r="233" spans="1:73" ht="102" x14ac:dyDescent="0.2">
      <c r="A233" s="1024">
        <f>IF(OR(C233="a",C233=""),"",COUNTIF(C$10:$G233,"da")+COUNTIF(C$10:$G233,"bs")+COUNTIF(C$10:$G233,"cph"))</f>
        <v>196</v>
      </c>
      <c r="B233" s="1208" t="s">
        <v>1455</v>
      </c>
      <c r="C233" s="1194" t="s">
        <v>1450</v>
      </c>
      <c r="D233" s="1018" t="s">
        <v>301</v>
      </c>
      <c r="E233" s="1019" t="s">
        <v>10</v>
      </c>
      <c r="F233" s="1020" t="s">
        <v>146</v>
      </c>
      <c r="G233" s="993">
        <v>0.18</v>
      </c>
      <c r="H233" s="993"/>
      <c r="I233" s="993">
        <v>0.18</v>
      </c>
      <c r="J233" s="1227" t="s">
        <v>146</v>
      </c>
      <c r="K233" s="1007">
        <v>2021</v>
      </c>
      <c r="L233" s="829" t="s">
        <v>2657</v>
      </c>
      <c r="M233" s="1195" t="s">
        <v>2586</v>
      </c>
      <c r="N233" s="991" t="s">
        <v>3689</v>
      </c>
      <c r="O233" s="991"/>
      <c r="P233" s="1207" t="s">
        <v>1806</v>
      </c>
      <c r="Q233" s="1207" t="s">
        <v>3761</v>
      </c>
      <c r="R233" s="1207"/>
      <c r="S233" s="1028"/>
      <c r="T233" s="961">
        <v>0</v>
      </c>
    </row>
    <row r="234" spans="1:73" ht="114.75" x14ac:dyDescent="0.2">
      <c r="A234" s="1024">
        <f>IF(OR(C234="a",C234=""),"",COUNTIF(C$10:$G234,"da")+COUNTIF(C$10:$G234,"bs")+COUNTIF(C$10:$G234,"cph"))</f>
        <v>197</v>
      </c>
      <c r="B234" s="1198" t="s">
        <v>1456</v>
      </c>
      <c r="C234" s="1194" t="s">
        <v>1450</v>
      </c>
      <c r="D234" s="1017" t="s">
        <v>302</v>
      </c>
      <c r="E234" s="991" t="s">
        <v>21</v>
      </c>
      <c r="F234" s="989" t="s">
        <v>146</v>
      </c>
      <c r="G234" s="989">
        <v>0.01</v>
      </c>
      <c r="H234" s="993"/>
      <c r="I234" s="993">
        <v>0.01</v>
      </c>
      <c r="J234" s="1227" t="s">
        <v>146</v>
      </c>
      <c r="K234" s="1007">
        <v>2021</v>
      </c>
      <c r="L234" s="829" t="s">
        <v>2657</v>
      </c>
      <c r="M234" s="1195" t="s">
        <v>2587</v>
      </c>
      <c r="N234" s="991" t="s">
        <v>3689</v>
      </c>
      <c r="O234" s="991"/>
      <c r="P234" s="1207" t="s">
        <v>1806</v>
      </c>
      <c r="Q234" s="1207" t="s">
        <v>3779</v>
      </c>
      <c r="R234" s="1207"/>
      <c r="S234" s="1028"/>
      <c r="T234" s="961">
        <v>0</v>
      </c>
    </row>
    <row r="235" spans="1:73" ht="89.25" x14ac:dyDescent="0.2">
      <c r="A235" s="1024">
        <f>IF(OR(C235="a",C235=""),"",COUNTIF(C$10:$G235,"da")+COUNTIF(C$10:$G235,"bs")+COUNTIF(C$10:$G235,"cph"))</f>
        <v>198</v>
      </c>
      <c r="B235" s="1198" t="s">
        <v>1457</v>
      </c>
      <c r="C235" s="1194" t="s">
        <v>1450</v>
      </c>
      <c r="D235" s="1017" t="s">
        <v>918</v>
      </c>
      <c r="E235" s="991" t="s">
        <v>21</v>
      </c>
      <c r="F235" s="989" t="s">
        <v>146</v>
      </c>
      <c r="G235" s="989">
        <v>0.64</v>
      </c>
      <c r="H235" s="993"/>
      <c r="I235" s="993">
        <v>0.64</v>
      </c>
      <c r="J235" s="1227" t="s">
        <v>88</v>
      </c>
      <c r="K235" s="1007">
        <v>2021</v>
      </c>
      <c r="L235" s="829" t="s">
        <v>2657</v>
      </c>
      <c r="M235" s="1195" t="s">
        <v>2588</v>
      </c>
      <c r="N235" s="991" t="s">
        <v>3689</v>
      </c>
      <c r="O235" s="991"/>
      <c r="P235" s="1207" t="s">
        <v>3811</v>
      </c>
      <c r="Q235" s="1207" t="s">
        <v>3779</v>
      </c>
      <c r="R235" s="1207"/>
      <c r="S235" s="1028"/>
      <c r="T235" s="961"/>
    </row>
    <row r="236" spans="1:73" ht="51" x14ac:dyDescent="0.2">
      <c r="A236" s="1024">
        <f>IF(OR(C236="a",C236=""),"",COUNTIF(C$10:$G236,"da")+COUNTIF(C$10:$G236,"bs")+COUNTIF(C$10:$G236,"cph"))</f>
        <v>199</v>
      </c>
      <c r="B236" s="1198" t="s">
        <v>3612</v>
      </c>
      <c r="C236" s="988" t="s">
        <v>1351</v>
      </c>
      <c r="D236" s="1017" t="s">
        <v>3613</v>
      </c>
      <c r="E236" s="991" t="s">
        <v>35</v>
      </c>
      <c r="F236" s="989" t="s">
        <v>146</v>
      </c>
      <c r="G236" s="989">
        <v>0.01</v>
      </c>
      <c r="H236" s="993">
        <v>0.01</v>
      </c>
      <c r="I236" s="993">
        <v>0</v>
      </c>
      <c r="J236" s="1227"/>
      <c r="K236" s="1007">
        <v>2025</v>
      </c>
      <c r="L236" s="829" t="s">
        <v>3543</v>
      </c>
      <c r="M236" s="1195" t="s">
        <v>3647</v>
      </c>
      <c r="N236" s="991" t="s">
        <v>3706</v>
      </c>
      <c r="O236" s="991"/>
      <c r="P236" s="1207" t="e">
        <v>#N/A</v>
      </c>
      <c r="Q236" s="1207" t="e">
        <v>#N/A</v>
      </c>
      <c r="R236" s="1207"/>
      <c r="S236" s="1028"/>
      <c r="T236" s="962"/>
    </row>
    <row r="237" spans="1:73" ht="51" x14ac:dyDescent="0.2">
      <c r="A237" s="1024">
        <f>IF(OR(C237="a",C237=""),"",COUNTIF(C$10:$G237,"da")+COUNTIF(C$10:$G237,"bs")+COUNTIF(C$10:$G237,"cph"))</f>
        <v>200</v>
      </c>
      <c r="B237" s="1198" t="s">
        <v>3614</v>
      </c>
      <c r="C237" s="988" t="s">
        <v>1351</v>
      </c>
      <c r="D237" s="1017" t="s">
        <v>3615</v>
      </c>
      <c r="E237" s="991" t="s">
        <v>9</v>
      </c>
      <c r="F237" s="989" t="s">
        <v>146</v>
      </c>
      <c r="G237" s="989">
        <v>0.01</v>
      </c>
      <c r="H237" s="993"/>
      <c r="I237" s="993"/>
      <c r="J237" s="1227"/>
      <c r="K237" s="1007">
        <v>2025</v>
      </c>
      <c r="L237" s="829" t="s">
        <v>3543</v>
      </c>
      <c r="M237" s="1195" t="s">
        <v>3647</v>
      </c>
      <c r="N237" s="991" t="s">
        <v>3706</v>
      </c>
      <c r="O237" s="991"/>
      <c r="P237" s="1207" t="e">
        <v>#N/A</v>
      </c>
      <c r="Q237" s="1207" t="e">
        <v>#N/A</v>
      </c>
      <c r="R237" s="1207"/>
      <c r="S237" s="1028"/>
      <c r="T237" s="961"/>
    </row>
    <row r="238" spans="1:73" ht="51" x14ac:dyDescent="0.2">
      <c r="A238" s="1024">
        <f>IF(OR(C238="a",C238=""),"",COUNTIF(C$10:$G238,"da")+COUNTIF(C$10:$G238,"bs")+COUNTIF(C$10:$G238,"cph"))</f>
        <v>201</v>
      </c>
      <c r="B238" s="1198" t="s">
        <v>3616</v>
      </c>
      <c r="C238" s="988" t="s">
        <v>1351</v>
      </c>
      <c r="D238" s="1017" t="s">
        <v>3617</v>
      </c>
      <c r="E238" s="991" t="s">
        <v>35</v>
      </c>
      <c r="F238" s="989" t="s">
        <v>146</v>
      </c>
      <c r="G238" s="989">
        <v>0.01</v>
      </c>
      <c r="H238" s="993"/>
      <c r="I238" s="993"/>
      <c r="J238" s="1227"/>
      <c r="K238" s="1007">
        <v>2025</v>
      </c>
      <c r="L238" s="829" t="s">
        <v>3543</v>
      </c>
      <c r="M238" s="1195" t="s">
        <v>3648</v>
      </c>
      <c r="N238" s="991" t="s">
        <v>3706</v>
      </c>
      <c r="O238" s="991"/>
      <c r="P238" s="1207" t="e">
        <v>#N/A</v>
      </c>
      <c r="Q238" s="1207" t="e">
        <v>#N/A</v>
      </c>
      <c r="R238" s="1207"/>
      <c r="S238" s="1028"/>
      <c r="T238" s="961"/>
    </row>
    <row r="239" spans="1:73" ht="63.75" x14ac:dyDescent="0.2">
      <c r="A239" s="1024">
        <f>IF(OR(C239="a",C239=""),"",COUNTIF(C$10:$G239,"da")+COUNTIF(C$10:$G239,"bs")+COUNTIF(C$10:$G239,"cph"))</f>
        <v>202</v>
      </c>
      <c r="B239" s="1198" t="s">
        <v>2447</v>
      </c>
      <c r="C239" s="988" t="s">
        <v>1450</v>
      </c>
      <c r="D239" s="1017" t="s">
        <v>2448</v>
      </c>
      <c r="E239" s="991" t="s">
        <v>16</v>
      </c>
      <c r="F239" s="989" t="s">
        <v>107</v>
      </c>
      <c r="G239" s="989">
        <v>3.3</v>
      </c>
      <c r="H239" s="993">
        <v>0</v>
      </c>
      <c r="I239" s="993">
        <v>3.3</v>
      </c>
      <c r="J239" s="1227"/>
      <c r="K239" s="1007">
        <v>2024</v>
      </c>
      <c r="L239" s="829" t="s">
        <v>2657</v>
      </c>
      <c r="M239" s="1195" t="s">
        <v>2589</v>
      </c>
      <c r="N239" s="991" t="s">
        <v>3689</v>
      </c>
      <c r="O239" s="991"/>
      <c r="P239" s="1207" t="s">
        <v>3739</v>
      </c>
      <c r="Q239" s="1207" t="s">
        <v>3758</v>
      </c>
      <c r="R239" s="1207"/>
      <c r="S239" s="1028"/>
      <c r="T239" s="961"/>
    </row>
    <row r="240" spans="1:73" ht="63.75" x14ac:dyDescent="0.2">
      <c r="A240" s="1024">
        <f>IF(OR(C240="a",C240=""),"",COUNTIF(C$10:$G240,"da")+COUNTIF(C$10:$G240,"bs")+COUNTIF(C$10:$G240,"cph"))</f>
        <v>203</v>
      </c>
      <c r="B240" s="1198" t="s">
        <v>3530</v>
      </c>
      <c r="C240" s="988" t="s">
        <v>1450</v>
      </c>
      <c r="D240" s="1017" t="s">
        <v>3531</v>
      </c>
      <c r="E240" s="991" t="s">
        <v>25</v>
      </c>
      <c r="F240" s="989" t="s">
        <v>82</v>
      </c>
      <c r="G240" s="989">
        <v>2.02</v>
      </c>
      <c r="H240" s="993">
        <v>2.02</v>
      </c>
      <c r="I240" s="993">
        <v>0</v>
      </c>
      <c r="J240" s="1227"/>
      <c r="K240" s="1007">
        <v>2024</v>
      </c>
      <c r="L240" s="829" t="s">
        <v>2657</v>
      </c>
      <c r="M240" s="1195" t="s">
        <v>3554</v>
      </c>
      <c r="N240" s="991" t="s">
        <v>3689</v>
      </c>
      <c r="O240" s="991"/>
      <c r="P240" s="1207" t="s">
        <v>3856</v>
      </c>
      <c r="Q240" s="1207" t="s">
        <v>3727</v>
      </c>
      <c r="R240" s="1207"/>
      <c r="S240" s="1028"/>
      <c r="T240" s="961"/>
    </row>
    <row r="241" spans="1:20" ht="63.75" x14ac:dyDescent="0.2">
      <c r="A241" s="1024">
        <f>IF(OR(C241="a",C241=""),"",COUNTIF(C$10:$G241,"da")+COUNTIF(C$10:$G241,"bs")+COUNTIF(C$10:$G241,"cph"))</f>
        <v>204</v>
      </c>
      <c r="B241" s="1198" t="s">
        <v>3532</v>
      </c>
      <c r="C241" s="988" t="s">
        <v>1450</v>
      </c>
      <c r="D241" s="1017" t="s">
        <v>3533</v>
      </c>
      <c r="E241" s="991" t="s">
        <v>25</v>
      </c>
      <c r="F241" s="989" t="s">
        <v>82</v>
      </c>
      <c r="G241" s="989">
        <v>2.61</v>
      </c>
      <c r="H241" s="993">
        <v>2.61</v>
      </c>
      <c r="I241" s="993">
        <v>0</v>
      </c>
      <c r="J241" s="1227"/>
      <c r="K241" s="1007">
        <v>2024</v>
      </c>
      <c r="L241" s="829" t="s">
        <v>2657</v>
      </c>
      <c r="M241" s="1195" t="s">
        <v>3555</v>
      </c>
      <c r="N241" s="991" t="s">
        <v>3689</v>
      </c>
      <c r="O241" s="991"/>
      <c r="P241" s="1207" t="s">
        <v>3857</v>
      </c>
      <c r="Q241" s="1207" t="s">
        <v>3727</v>
      </c>
      <c r="R241" s="1207"/>
      <c r="S241" s="1028"/>
      <c r="T241" s="961"/>
    </row>
    <row r="242" spans="1:20" ht="63.75" x14ac:dyDescent="0.2">
      <c r="A242" s="1024">
        <f>IF(OR(C242="a",C242=""),"",COUNTIF(C$10:$G242,"da")+COUNTIF(C$10:$G242,"bs")+COUNTIF(C$10:$G242,"cph"))</f>
        <v>205</v>
      </c>
      <c r="B242" s="1198" t="s">
        <v>2449</v>
      </c>
      <c r="C242" s="988" t="s">
        <v>1450</v>
      </c>
      <c r="D242" s="1017" t="s">
        <v>2450</v>
      </c>
      <c r="E242" s="991" t="s">
        <v>26</v>
      </c>
      <c r="F242" s="1020" t="s">
        <v>146</v>
      </c>
      <c r="G242" s="989">
        <v>0.26</v>
      </c>
      <c r="H242" s="993">
        <v>0</v>
      </c>
      <c r="I242" s="993">
        <v>0.26</v>
      </c>
      <c r="J242" s="1227" t="s">
        <v>88</v>
      </c>
      <c r="K242" s="1007">
        <v>2024</v>
      </c>
      <c r="L242" s="829" t="s">
        <v>2657</v>
      </c>
      <c r="M242" s="1195" t="s">
        <v>2590</v>
      </c>
      <c r="N242" s="991" t="s">
        <v>3689</v>
      </c>
      <c r="O242" s="991"/>
      <c r="P242" s="1207" t="s">
        <v>3858</v>
      </c>
      <c r="Q242" s="1207" t="s">
        <v>3757</v>
      </c>
      <c r="R242" s="1207"/>
      <c r="S242" s="1028"/>
      <c r="T242" s="961">
        <v>0</v>
      </c>
    </row>
    <row r="243" spans="1:20" ht="114.75" x14ac:dyDescent="0.2">
      <c r="A243" s="1024">
        <f>IF(OR(C243="a",C243=""),"",COUNTIF(C$10:$G243,"da")+COUNTIF(C$10:$G243,"bs")+COUNTIF(C$10:$G243,"cph"))</f>
        <v>206</v>
      </c>
      <c r="B243" s="1198" t="s">
        <v>2451</v>
      </c>
      <c r="C243" s="988" t="s">
        <v>1450</v>
      </c>
      <c r="D243" s="995" t="s">
        <v>2452</v>
      </c>
      <c r="E243" s="1209" t="s">
        <v>28</v>
      </c>
      <c r="F243" s="989" t="s">
        <v>146</v>
      </c>
      <c r="G243" s="989">
        <v>2.8</v>
      </c>
      <c r="H243" s="993">
        <v>0</v>
      </c>
      <c r="I243" s="993">
        <v>2.8</v>
      </c>
      <c r="J243" s="1227"/>
      <c r="K243" s="1007">
        <v>2024</v>
      </c>
      <c r="L243" s="829" t="s">
        <v>2657</v>
      </c>
      <c r="M243" s="1195" t="s">
        <v>2591</v>
      </c>
      <c r="N243" s="991" t="s">
        <v>3689</v>
      </c>
      <c r="O243" s="991"/>
      <c r="P243" s="1207" t="s">
        <v>3859</v>
      </c>
      <c r="Q243" s="1207" t="s">
        <v>3750</v>
      </c>
      <c r="R243" s="1207"/>
      <c r="S243" s="1028"/>
      <c r="T243" s="961"/>
    </row>
    <row r="244" spans="1:20" ht="51" x14ac:dyDescent="0.2">
      <c r="A244" s="1024">
        <f>IF(OR(C244="a",C244=""),"",COUNTIF(C$10:$G244,"da")+COUNTIF(C$10:$G244,"bs")+COUNTIF(C$10:$G244,"cph"))</f>
        <v>207</v>
      </c>
      <c r="B244" s="1198" t="s">
        <v>2492</v>
      </c>
      <c r="C244" s="988" t="s">
        <v>1450</v>
      </c>
      <c r="D244" s="1017" t="s">
        <v>2493</v>
      </c>
      <c r="E244" s="1209" t="s">
        <v>28</v>
      </c>
      <c r="F244" s="1016" t="s">
        <v>85</v>
      </c>
      <c r="G244" s="989">
        <v>0.75</v>
      </c>
      <c r="H244" s="993">
        <v>0</v>
      </c>
      <c r="I244" s="993">
        <v>0.75</v>
      </c>
      <c r="J244" s="1227" t="s">
        <v>149</v>
      </c>
      <c r="K244" s="1007">
        <v>2024</v>
      </c>
      <c r="L244" s="829" t="s">
        <v>2657</v>
      </c>
      <c r="M244" s="1195" t="s">
        <v>2625</v>
      </c>
      <c r="N244" s="991" t="s">
        <v>3689</v>
      </c>
      <c r="O244" s="991"/>
      <c r="P244" s="1207" t="s">
        <v>3860</v>
      </c>
      <c r="Q244" s="1207" t="s">
        <v>3750</v>
      </c>
      <c r="R244" s="1207"/>
      <c r="S244" s="1028"/>
      <c r="T244" s="961"/>
    </row>
    <row r="245" spans="1:20" ht="63.75" x14ac:dyDescent="0.2">
      <c r="A245" s="1024">
        <f>IF(OR(C245="a",C245=""),"",COUNTIF(C$10:$G245,"da")+COUNTIF(C$10:$G245,"bs")+COUNTIF(C$10:$G245,"cph"))</f>
        <v>208</v>
      </c>
      <c r="B245" s="1198" t="s">
        <v>2495</v>
      </c>
      <c r="C245" s="988" t="s">
        <v>1450</v>
      </c>
      <c r="D245" s="1021" t="s">
        <v>3534</v>
      </c>
      <c r="E245" s="1209" t="s">
        <v>28</v>
      </c>
      <c r="F245" s="989" t="s">
        <v>146</v>
      </c>
      <c r="G245" s="992">
        <v>0.05</v>
      </c>
      <c r="H245" s="992">
        <v>0</v>
      </c>
      <c r="I245" s="993">
        <v>0.05</v>
      </c>
      <c r="J245" s="1227"/>
      <c r="K245" s="1009">
        <v>2024</v>
      </c>
      <c r="L245" s="829" t="s">
        <v>2657</v>
      </c>
      <c r="M245" s="1017" t="s">
        <v>2627</v>
      </c>
      <c r="N245" s="991" t="s">
        <v>3689</v>
      </c>
      <c r="O245" s="991"/>
      <c r="P245" s="1207" t="s">
        <v>3834</v>
      </c>
      <c r="Q245" s="1207" t="s">
        <v>3750</v>
      </c>
      <c r="R245" s="1207"/>
      <c r="S245" s="1028"/>
      <c r="T245" s="965"/>
    </row>
    <row r="246" spans="1:20" ht="51" x14ac:dyDescent="0.2">
      <c r="A246" s="1024">
        <f>IF(OR(C246="a",C246=""),"",COUNTIF(C$10:$G246,"da")+COUNTIF(C$10:$G246,"bs")+COUNTIF(C$10:$G246,"cph"))</f>
        <v>209</v>
      </c>
      <c r="B246" s="1208" t="s">
        <v>1479</v>
      </c>
      <c r="C246" s="1194" t="s">
        <v>1450</v>
      </c>
      <c r="D246" s="1198" t="s">
        <v>943</v>
      </c>
      <c r="E246" s="1209" t="s">
        <v>35</v>
      </c>
      <c r="F246" s="1016" t="s">
        <v>85</v>
      </c>
      <c r="G246" s="993">
        <v>0.22</v>
      </c>
      <c r="H246" s="993"/>
      <c r="I246" s="993">
        <v>0.22</v>
      </c>
      <c r="J246" s="1227" t="s">
        <v>85</v>
      </c>
      <c r="K246" s="1007">
        <v>2022</v>
      </c>
      <c r="L246" s="829" t="s">
        <v>2657</v>
      </c>
      <c r="M246" s="1015" t="s">
        <v>2592</v>
      </c>
      <c r="N246" s="991" t="s">
        <v>3689</v>
      </c>
      <c r="O246" s="991"/>
      <c r="P246" s="1207" t="s">
        <v>3861</v>
      </c>
      <c r="Q246" s="1207" t="s">
        <v>3744</v>
      </c>
      <c r="R246" s="1207"/>
      <c r="S246" s="1028"/>
      <c r="T246" s="961">
        <v>0</v>
      </c>
    </row>
    <row r="247" spans="1:20" ht="102" x14ac:dyDescent="0.2">
      <c r="A247" s="1024">
        <f>IF(OR(C247="a",C247=""),"",COUNTIF(C$10:$G247,"da")+COUNTIF(C$10:$G247,"bs")+COUNTIF(C$10:$G247,"cph"))</f>
        <v>210</v>
      </c>
      <c r="B247" s="1198" t="s">
        <v>3618</v>
      </c>
      <c r="C247" s="988" t="s">
        <v>1351</v>
      </c>
      <c r="D247" s="1017" t="s">
        <v>944</v>
      </c>
      <c r="E247" s="1016" t="s">
        <v>16</v>
      </c>
      <c r="F247" s="1016" t="s">
        <v>85</v>
      </c>
      <c r="G247" s="993">
        <v>0.78</v>
      </c>
      <c r="H247" s="993">
        <v>0</v>
      </c>
      <c r="I247" s="993">
        <v>0.78</v>
      </c>
      <c r="J247" s="1227" t="s">
        <v>52</v>
      </c>
      <c r="K247" s="1007">
        <v>2025</v>
      </c>
      <c r="L247" s="829" t="s">
        <v>3543</v>
      </c>
      <c r="M247" s="1195" t="s">
        <v>3649</v>
      </c>
      <c r="N247" s="991" t="s">
        <v>3689</v>
      </c>
      <c r="O247" s="991"/>
      <c r="P247" s="1207" t="e">
        <v>#N/A</v>
      </c>
      <c r="Q247" s="1207" t="e">
        <v>#N/A</v>
      </c>
      <c r="R247" s="1207"/>
      <c r="S247" s="1028"/>
      <c r="T247" s="961">
        <v>0</v>
      </c>
    </row>
    <row r="248" spans="1:20" ht="51" x14ac:dyDescent="0.2">
      <c r="A248" s="1024">
        <f>IF(OR(C248="a",C248=""),"",COUNTIF(C$10:$G248,"da")+COUNTIF(C$10:$G248,"bs")+COUNTIF(C$10:$G248,"cph"))</f>
        <v>211</v>
      </c>
      <c r="B248" s="1208" t="s">
        <v>2453</v>
      </c>
      <c r="C248" s="988" t="s">
        <v>1450</v>
      </c>
      <c r="D248" s="1018" t="s">
        <v>945</v>
      </c>
      <c r="E248" s="1209" t="s">
        <v>35</v>
      </c>
      <c r="F248" s="1016" t="s">
        <v>85</v>
      </c>
      <c r="G248" s="992">
        <v>0.13</v>
      </c>
      <c r="H248" s="993">
        <v>0</v>
      </c>
      <c r="I248" s="993">
        <v>0.13</v>
      </c>
      <c r="J248" s="1227" t="s">
        <v>99</v>
      </c>
      <c r="K248" s="1007">
        <v>2020</v>
      </c>
      <c r="L248" s="829" t="s">
        <v>2657</v>
      </c>
      <c r="M248" s="1195" t="s">
        <v>2593</v>
      </c>
      <c r="N248" s="991" t="s">
        <v>3689</v>
      </c>
      <c r="O248" s="991"/>
      <c r="P248" s="1207" t="s">
        <v>3862</v>
      </c>
      <c r="Q248" s="1207" t="s">
        <v>3752</v>
      </c>
      <c r="R248" s="1207"/>
      <c r="S248" s="1028"/>
      <c r="T248" s="962"/>
    </row>
    <row r="249" spans="1:20" ht="89.25" x14ac:dyDescent="0.2">
      <c r="A249" s="1024">
        <f>IF(OR(C249="a",C249=""),"",COUNTIF(C$10:$G249,"da")+COUNTIF(C$10:$G249,"bs")+COUNTIF(C$10:$G249,"cph"))</f>
        <v>212</v>
      </c>
      <c r="B249" s="1208" t="s">
        <v>2454</v>
      </c>
      <c r="C249" s="988" t="s">
        <v>1450</v>
      </c>
      <c r="D249" s="1018" t="s">
        <v>2455</v>
      </c>
      <c r="E249" s="1209" t="s">
        <v>35</v>
      </c>
      <c r="F249" s="1016" t="s">
        <v>85</v>
      </c>
      <c r="G249" s="992">
        <v>0.13</v>
      </c>
      <c r="H249" s="993">
        <v>0</v>
      </c>
      <c r="I249" s="993">
        <v>0.13</v>
      </c>
      <c r="J249" s="1227" t="s">
        <v>107</v>
      </c>
      <c r="K249" s="1007">
        <v>2024</v>
      </c>
      <c r="L249" s="829" t="s">
        <v>2657</v>
      </c>
      <c r="M249" s="1195" t="s">
        <v>2594</v>
      </c>
      <c r="N249" s="991" t="s">
        <v>3689</v>
      </c>
      <c r="O249" s="991"/>
      <c r="P249" s="1207" t="s">
        <v>3739</v>
      </c>
      <c r="Q249" s="1207" t="s">
        <v>3744</v>
      </c>
      <c r="R249" s="1207"/>
      <c r="S249" s="1028"/>
      <c r="T249" s="961"/>
    </row>
    <row r="250" spans="1:20" ht="89.25" x14ac:dyDescent="0.2">
      <c r="A250" s="1024">
        <f>IF(OR(C250="a",C250=""),"",COUNTIF(C$10:$G250,"da")+COUNTIF(C$10:$G250,"bs")+COUNTIF(C$10:$G250,"cph"))</f>
        <v>213</v>
      </c>
      <c r="B250" s="1198" t="s">
        <v>2456</v>
      </c>
      <c r="C250" s="988" t="s">
        <v>1450</v>
      </c>
      <c r="D250" s="1018" t="s">
        <v>2457</v>
      </c>
      <c r="E250" s="1209" t="s">
        <v>35</v>
      </c>
      <c r="F250" s="1016" t="s">
        <v>85</v>
      </c>
      <c r="G250" s="992">
        <v>0.31</v>
      </c>
      <c r="H250" s="993">
        <v>0.31</v>
      </c>
      <c r="I250" s="994">
        <v>0</v>
      </c>
      <c r="J250" s="1227" t="s">
        <v>85</v>
      </c>
      <c r="K250" s="1007">
        <v>2024</v>
      </c>
      <c r="L250" s="829" t="s">
        <v>2657</v>
      </c>
      <c r="M250" s="1195" t="s">
        <v>2594</v>
      </c>
      <c r="N250" s="991" t="s">
        <v>3689</v>
      </c>
      <c r="O250" s="991"/>
      <c r="P250" s="1207" t="s">
        <v>3861</v>
      </c>
      <c r="Q250" s="1207" t="s">
        <v>3744</v>
      </c>
      <c r="R250" s="1207"/>
      <c r="S250" s="1028"/>
      <c r="T250" s="961"/>
    </row>
    <row r="251" spans="1:20" ht="63.75" x14ac:dyDescent="0.2">
      <c r="A251" s="1024">
        <f>IF(OR(C251="a",C251=""),"",COUNTIF(C$10:$G251,"da")+COUNTIF(C$10:$G251,"bs")+COUNTIF(C$10:$G251,"cph"))</f>
        <v>214</v>
      </c>
      <c r="B251" s="1208" t="s">
        <v>1540</v>
      </c>
      <c r="C251" s="1194" t="s">
        <v>1450</v>
      </c>
      <c r="D251" s="1198" t="s">
        <v>1445</v>
      </c>
      <c r="E251" s="1209" t="s">
        <v>19</v>
      </c>
      <c r="F251" s="1020" t="s">
        <v>146</v>
      </c>
      <c r="G251" s="993">
        <v>0.01</v>
      </c>
      <c r="H251" s="993">
        <v>0</v>
      </c>
      <c r="I251" s="993">
        <v>0.01</v>
      </c>
      <c r="J251" s="1227" t="s">
        <v>146</v>
      </c>
      <c r="K251" s="1007">
        <v>2022</v>
      </c>
      <c r="L251" s="829" t="s">
        <v>2657</v>
      </c>
      <c r="M251" s="1014" t="s">
        <v>2595</v>
      </c>
      <c r="N251" s="991" t="s">
        <v>3689</v>
      </c>
      <c r="O251" s="991"/>
      <c r="P251" s="1207" t="s">
        <v>1806</v>
      </c>
      <c r="Q251" s="1207" t="s">
        <v>3863</v>
      </c>
      <c r="R251" s="1207"/>
      <c r="S251" s="1028"/>
      <c r="T251" s="961">
        <v>144</v>
      </c>
    </row>
    <row r="252" spans="1:20" ht="63.75" x14ac:dyDescent="0.2">
      <c r="A252" s="1024">
        <f>IF(OR(C252="a",C252=""),"",COUNTIF(C$10:$G252,"da")+COUNTIF(C$10:$G252,"bs")+COUNTIF(C$10:$G252,"cph"))</f>
        <v>215</v>
      </c>
      <c r="B252" s="1208" t="s">
        <v>1541</v>
      </c>
      <c r="C252" s="1194" t="s">
        <v>1450</v>
      </c>
      <c r="D252" s="1198" t="s">
        <v>1446</v>
      </c>
      <c r="E252" s="1209" t="s">
        <v>35</v>
      </c>
      <c r="F252" s="1020" t="s">
        <v>146</v>
      </c>
      <c r="G252" s="993">
        <v>0.02</v>
      </c>
      <c r="H252" s="993"/>
      <c r="I252" s="993">
        <v>0.02</v>
      </c>
      <c r="J252" s="1227" t="s">
        <v>146</v>
      </c>
      <c r="K252" s="1007">
        <v>2022</v>
      </c>
      <c r="L252" s="829" t="s">
        <v>2657</v>
      </c>
      <c r="M252" s="1014" t="s">
        <v>2595</v>
      </c>
      <c r="N252" s="991" t="s">
        <v>3689</v>
      </c>
      <c r="O252" s="991"/>
      <c r="P252" s="1207" t="s">
        <v>1806</v>
      </c>
      <c r="Q252" s="1207" t="s">
        <v>3752</v>
      </c>
      <c r="R252" s="1207"/>
      <c r="S252" s="1028"/>
      <c r="T252" s="961"/>
    </row>
    <row r="253" spans="1:20" ht="51" x14ac:dyDescent="0.2">
      <c r="A253" s="1024">
        <f>IF(OR(C253="a",C253=""),"",COUNTIF(C$10:$G253,"da")+COUNTIF(C$10:$G253,"bs")+COUNTIF(C$10:$G253,"cph"))</f>
        <v>216</v>
      </c>
      <c r="B253" s="1208" t="s">
        <v>1542</v>
      </c>
      <c r="C253" s="1194" t="s">
        <v>1450</v>
      </c>
      <c r="D253" s="1198" t="s">
        <v>1447</v>
      </c>
      <c r="E253" s="1016" t="s">
        <v>33</v>
      </c>
      <c r="F253" s="1020" t="s">
        <v>146</v>
      </c>
      <c r="G253" s="993">
        <v>0.01</v>
      </c>
      <c r="H253" s="993"/>
      <c r="I253" s="993">
        <v>0.01</v>
      </c>
      <c r="J253" s="1227" t="s">
        <v>146</v>
      </c>
      <c r="K253" s="1007">
        <v>2022</v>
      </c>
      <c r="L253" s="829" t="s">
        <v>2657</v>
      </c>
      <c r="M253" s="1014" t="s">
        <v>2596</v>
      </c>
      <c r="N253" s="991" t="s">
        <v>3686</v>
      </c>
      <c r="O253" s="991"/>
      <c r="P253" s="1207" t="s">
        <v>3864</v>
      </c>
      <c r="Q253" s="1207" t="s">
        <v>3732</v>
      </c>
      <c r="R253" s="1207"/>
      <c r="S253" s="1028"/>
      <c r="T253" s="961">
        <v>144</v>
      </c>
    </row>
    <row r="254" spans="1:20" x14ac:dyDescent="0.2">
      <c r="A254" s="1024"/>
      <c r="B254" s="1198"/>
      <c r="C254" s="988" t="s">
        <v>1383</v>
      </c>
      <c r="D254" s="987" t="s">
        <v>3535</v>
      </c>
      <c r="E254" s="1016"/>
      <c r="F254" s="989"/>
      <c r="G254" s="993"/>
      <c r="H254" s="993"/>
      <c r="I254" s="993"/>
      <c r="J254" s="1227"/>
      <c r="K254" s="1007"/>
      <c r="L254" s="829"/>
      <c r="M254" s="1017"/>
      <c r="N254" s="991"/>
      <c r="O254" s="991"/>
      <c r="P254" s="1207"/>
      <c r="Q254" s="1207"/>
      <c r="R254" s="1207"/>
      <c r="S254" s="1028"/>
      <c r="T254" s="961"/>
    </row>
    <row r="255" spans="1:20" ht="25.5" x14ac:dyDescent="0.2">
      <c r="A255" s="1024"/>
      <c r="B255" s="1198"/>
      <c r="C255" s="988" t="s">
        <v>1383</v>
      </c>
      <c r="D255" s="987" t="s">
        <v>3536</v>
      </c>
      <c r="E255" s="1016"/>
      <c r="F255" s="989"/>
      <c r="G255" s="993"/>
      <c r="H255" s="993"/>
      <c r="I255" s="993"/>
      <c r="J255" s="1227"/>
      <c r="K255" s="1007"/>
      <c r="L255" s="829"/>
      <c r="M255" s="1017"/>
      <c r="N255" s="991"/>
      <c r="O255" s="991"/>
      <c r="P255" s="1207"/>
      <c r="Q255" s="1207"/>
      <c r="R255" s="1207"/>
      <c r="S255" s="1028"/>
      <c r="T255" s="961">
        <v>0</v>
      </c>
    </row>
    <row r="256" spans="1:20" ht="51" x14ac:dyDescent="0.2">
      <c r="A256" s="1024">
        <f>IF(OR(C256="a",C256=""),"",COUNTIF(C$10:$G256,"da")+COUNTIF(C$10:$G256,"bs")+COUNTIF(C$10:$G256,"cph"))</f>
        <v>217</v>
      </c>
      <c r="B256" s="1198" t="s">
        <v>2473</v>
      </c>
      <c r="C256" s="988" t="s">
        <v>1450</v>
      </c>
      <c r="D256" s="1017" t="s">
        <v>198</v>
      </c>
      <c r="E256" s="1209" t="s">
        <v>28</v>
      </c>
      <c r="F256" s="989" t="s">
        <v>103</v>
      </c>
      <c r="G256" s="993">
        <v>0.47</v>
      </c>
      <c r="H256" s="993">
        <v>0.47</v>
      </c>
      <c r="I256" s="993">
        <v>0</v>
      </c>
      <c r="J256" s="1227" t="s">
        <v>764</v>
      </c>
      <c r="K256" s="1007">
        <v>2015</v>
      </c>
      <c r="L256" s="829" t="s">
        <v>2657</v>
      </c>
      <c r="M256" s="1017" t="s">
        <v>2609</v>
      </c>
      <c r="N256" s="991">
        <v>0</v>
      </c>
      <c r="O256" s="991"/>
      <c r="P256" s="1207" t="s">
        <v>3722</v>
      </c>
      <c r="Q256" s="1207" t="s">
        <v>3750</v>
      </c>
      <c r="R256" s="1207"/>
      <c r="S256" s="1028"/>
      <c r="T256" s="962"/>
    </row>
    <row r="257" spans="1:73" ht="102" x14ac:dyDescent="0.2">
      <c r="A257" s="1024">
        <f>IF(OR(C257="a",C257=""),"",COUNTIF(C$10:$G257,"da")+COUNTIF(C$10:$G257,"bs")+COUNTIF(C$10:$G257,"cph"))</f>
        <v>218</v>
      </c>
      <c r="B257" s="1215" t="s">
        <v>3619</v>
      </c>
      <c r="C257" s="988" t="s">
        <v>1351</v>
      </c>
      <c r="D257" s="1021" t="s">
        <v>3620</v>
      </c>
      <c r="E257" s="1016" t="s">
        <v>26</v>
      </c>
      <c r="F257" s="989" t="s">
        <v>103</v>
      </c>
      <c r="G257" s="992">
        <v>3</v>
      </c>
      <c r="H257" s="992"/>
      <c r="I257" s="993"/>
      <c r="J257" s="1227"/>
      <c r="K257" s="1007">
        <v>2025</v>
      </c>
      <c r="L257" s="829" t="s">
        <v>3543</v>
      </c>
      <c r="M257" s="1017" t="s">
        <v>3650</v>
      </c>
      <c r="N257" s="991" t="s">
        <v>3707</v>
      </c>
      <c r="O257" s="991"/>
      <c r="P257" s="1207" t="e">
        <v>#N/A</v>
      </c>
      <c r="Q257" s="1207" t="e">
        <v>#N/A</v>
      </c>
      <c r="R257" s="1207"/>
      <c r="S257" s="1028"/>
      <c r="T257" s="961"/>
    </row>
    <row r="258" spans="1:73" ht="38.25" x14ac:dyDescent="0.2">
      <c r="A258" s="1024">
        <f>IF(OR(C258="a",C258=""),"",COUNTIF(C$10:$G258,"da")+COUNTIF(C$10:$G258,"bs")+COUNTIF(C$10:$G258,"cph"))</f>
        <v>219</v>
      </c>
      <c r="B258" s="1198" t="s">
        <v>3621</v>
      </c>
      <c r="C258" s="988" t="s">
        <v>1351</v>
      </c>
      <c r="D258" s="1021" t="s">
        <v>3622</v>
      </c>
      <c r="E258" s="1016" t="s">
        <v>26</v>
      </c>
      <c r="F258" s="989" t="s">
        <v>103</v>
      </c>
      <c r="G258" s="992">
        <v>0.03</v>
      </c>
      <c r="H258" s="992"/>
      <c r="I258" s="993"/>
      <c r="J258" s="1227"/>
      <c r="K258" s="1007">
        <v>2025</v>
      </c>
      <c r="L258" s="829" t="s">
        <v>3543</v>
      </c>
      <c r="M258" s="1017" t="s">
        <v>3651</v>
      </c>
      <c r="N258" s="991" t="s">
        <v>3708</v>
      </c>
      <c r="O258" s="991"/>
      <c r="P258" s="1207" t="e">
        <v>#N/A</v>
      </c>
      <c r="Q258" s="1207" t="e">
        <v>#N/A</v>
      </c>
      <c r="R258" s="1207"/>
      <c r="S258" s="1028"/>
      <c r="T258" s="962"/>
    </row>
    <row r="259" spans="1:73" x14ac:dyDescent="0.2">
      <c r="A259" s="1024"/>
      <c r="B259" s="1198"/>
      <c r="C259" s="988" t="s">
        <v>1383</v>
      </c>
      <c r="D259" s="987" t="s">
        <v>3537</v>
      </c>
      <c r="E259" s="1016"/>
      <c r="F259" s="989"/>
      <c r="G259" s="993"/>
      <c r="H259" s="993"/>
      <c r="I259" s="993"/>
      <c r="J259" s="1227"/>
      <c r="K259" s="1007"/>
      <c r="L259" s="829"/>
      <c r="M259" s="1017"/>
      <c r="N259" s="991"/>
      <c r="O259" s="991"/>
      <c r="P259" s="1207"/>
      <c r="Q259" s="1207"/>
      <c r="R259" s="1207"/>
      <c r="S259" s="1028"/>
      <c r="T259" s="962">
        <v>0</v>
      </c>
    </row>
    <row r="260" spans="1:73" ht="51" x14ac:dyDescent="0.2">
      <c r="A260" s="1024">
        <f>IF(OR(C260="a",C260=""),"",COUNTIF(C$10:$G260,"da")+COUNTIF(C$10:$G260,"bs")+COUNTIF(C$10:$G260,"cph"))</f>
        <v>220</v>
      </c>
      <c r="B260" s="1198" t="s">
        <v>1411</v>
      </c>
      <c r="C260" s="1194" t="s">
        <v>1450</v>
      </c>
      <c r="D260" s="990" t="s">
        <v>200</v>
      </c>
      <c r="E260" s="991" t="s">
        <v>6</v>
      </c>
      <c r="F260" s="989" t="s">
        <v>105</v>
      </c>
      <c r="G260" s="993">
        <v>0.2</v>
      </c>
      <c r="H260" s="993">
        <v>0</v>
      </c>
      <c r="I260" s="993">
        <v>0.2</v>
      </c>
      <c r="J260" s="1227" t="s">
        <v>49</v>
      </c>
      <c r="K260" s="1007">
        <v>2015</v>
      </c>
      <c r="L260" s="829" t="s">
        <v>2657</v>
      </c>
      <c r="M260" s="1017" t="s">
        <v>3556</v>
      </c>
      <c r="N260" s="991" t="s">
        <v>3662</v>
      </c>
      <c r="O260" s="991"/>
      <c r="P260" s="1207" t="s">
        <v>3731</v>
      </c>
      <c r="Q260" s="1207" t="s">
        <v>3721</v>
      </c>
      <c r="R260" s="1207"/>
      <c r="S260" s="1028"/>
      <c r="T260" s="961"/>
    </row>
    <row r="261" spans="1:73" x14ac:dyDescent="0.2">
      <c r="A261" s="1024"/>
      <c r="B261" s="1198"/>
      <c r="C261" s="988" t="s">
        <v>1383</v>
      </c>
      <c r="D261" s="987" t="s">
        <v>3538</v>
      </c>
      <c r="E261" s="1016"/>
      <c r="F261" s="1020"/>
      <c r="G261" s="993"/>
      <c r="H261" s="993"/>
      <c r="I261" s="993"/>
      <c r="J261" s="1227"/>
      <c r="K261" s="1007"/>
      <c r="L261" s="829"/>
      <c r="M261" s="1017"/>
      <c r="N261" s="991"/>
      <c r="O261" s="991"/>
      <c r="P261" s="1207"/>
      <c r="Q261" s="1207"/>
      <c r="R261" s="1207"/>
      <c r="S261" s="1028"/>
      <c r="T261" s="961">
        <v>144</v>
      </c>
    </row>
    <row r="262" spans="1:73" ht="25.5" x14ac:dyDescent="0.2">
      <c r="A262" s="1024">
        <f>IF(OR(C262="a",C262=""),"",COUNTIF(C$10:$G262,"da")+COUNTIF(C$10:$G262,"bs")+COUNTIF(C$10:$G262,"cph"))</f>
        <v>221</v>
      </c>
      <c r="B262" s="1208" t="s">
        <v>1531</v>
      </c>
      <c r="C262" s="1194" t="s">
        <v>1450</v>
      </c>
      <c r="D262" s="1018" t="s">
        <v>363</v>
      </c>
      <c r="E262" s="1019" t="s">
        <v>23</v>
      </c>
      <c r="F262" s="1020" t="s">
        <v>109</v>
      </c>
      <c r="G262" s="993">
        <v>0.75</v>
      </c>
      <c r="H262" s="993">
        <v>0.66</v>
      </c>
      <c r="I262" s="993">
        <v>8.9999999999999969E-2</v>
      </c>
      <c r="J262" s="1227" t="s">
        <v>146</v>
      </c>
      <c r="K262" s="1007">
        <v>2021</v>
      </c>
      <c r="L262" s="829" t="s">
        <v>2657</v>
      </c>
      <c r="M262" s="1017" t="s">
        <v>2610</v>
      </c>
      <c r="N262" s="991">
        <v>0</v>
      </c>
      <c r="O262" s="991"/>
      <c r="P262" s="1207" t="s">
        <v>3717</v>
      </c>
      <c r="Q262" s="1207">
        <v>0</v>
      </c>
      <c r="R262" s="1207"/>
      <c r="S262" s="1028"/>
      <c r="T262" s="961"/>
    </row>
    <row r="263" spans="1:73" x14ac:dyDescent="0.2">
      <c r="A263" s="1024"/>
      <c r="B263" s="1198"/>
      <c r="C263" s="1001" t="s">
        <v>1383</v>
      </c>
      <c r="D263" s="1005" t="s">
        <v>3539</v>
      </c>
      <c r="E263" s="1016"/>
      <c r="F263" s="989"/>
      <c r="G263" s="992"/>
      <c r="H263" s="992"/>
      <c r="I263" s="993"/>
      <c r="J263" s="1227"/>
      <c r="K263" s="1009"/>
      <c r="L263" s="829"/>
      <c r="M263" s="1017"/>
      <c r="N263" s="991"/>
      <c r="O263" s="991"/>
      <c r="P263" s="1207"/>
      <c r="Q263" s="1207"/>
      <c r="R263" s="1207"/>
      <c r="S263" s="1028"/>
      <c r="T263" s="961">
        <v>179</v>
      </c>
    </row>
    <row r="264" spans="1:73" s="830" customFormat="1" ht="38.25" x14ac:dyDescent="0.2">
      <c r="A264" s="1024">
        <f>IF(OR(C264="a",C264=""),"",COUNTIF(C$10:$G264,"da")+COUNTIF(C$10:$G264,"bs")+COUNTIF(C$10:$G264,"cph"))</f>
        <v>222</v>
      </c>
      <c r="B264" s="1198" t="s">
        <v>2483</v>
      </c>
      <c r="C264" s="988" t="s">
        <v>1450</v>
      </c>
      <c r="D264" s="1021" t="s">
        <v>2484</v>
      </c>
      <c r="E264" s="1016" t="s">
        <v>23</v>
      </c>
      <c r="F264" s="989" t="s">
        <v>111</v>
      </c>
      <c r="G264" s="992">
        <v>0.03</v>
      </c>
      <c r="H264" s="992">
        <v>0</v>
      </c>
      <c r="I264" s="991">
        <v>0.03</v>
      </c>
      <c r="J264" s="1314" t="s">
        <v>52</v>
      </c>
      <c r="K264" s="1009">
        <v>2024</v>
      </c>
      <c r="L264" s="829" t="s">
        <v>2657</v>
      </c>
      <c r="M264" s="1017" t="s">
        <v>2621</v>
      </c>
      <c r="N264" s="991" t="s">
        <v>3709</v>
      </c>
      <c r="O264" s="991"/>
      <c r="P264" s="1207" t="s">
        <v>3717</v>
      </c>
      <c r="Q264" s="1207">
        <v>0</v>
      </c>
      <c r="R264" s="1207"/>
      <c r="S264" s="1028"/>
      <c r="T264" s="961">
        <v>11</v>
      </c>
      <c r="U264" s="746"/>
      <c r="V264" s="746"/>
      <c r="W264" s="746"/>
      <c r="X264" s="746"/>
      <c r="Y264" s="746"/>
      <c r="Z264" s="746"/>
      <c r="AA264" s="746"/>
      <c r="AB264" s="746"/>
      <c r="AC264" s="746"/>
      <c r="AD264" s="746"/>
      <c r="AE264" s="746"/>
      <c r="AF264" s="746"/>
      <c r="AG264" s="746"/>
      <c r="AH264" s="746"/>
      <c r="AI264" s="746"/>
      <c r="AJ264" s="746"/>
      <c r="AK264" s="746"/>
      <c r="AL264" s="746"/>
      <c r="AM264" s="746"/>
      <c r="AN264" s="746"/>
      <c r="AO264" s="746"/>
      <c r="AP264" s="746"/>
      <c r="AQ264" s="746"/>
      <c r="AR264" s="746"/>
      <c r="AS264" s="746"/>
      <c r="AT264" s="746"/>
      <c r="AU264" s="746"/>
      <c r="AV264" s="746"/>
      <c r="AW264" s="746"/>
      <c r="AX264" s="746"/>
      <c r="AY264" s="746"/>
      <c r="AZ264" s="746"/>
      <c r="BA264" s="746"/>
      <c r="BB264" s="746"/>
      <c r="BC264" s="746"/>
      <c r="BD264" s="746"/>
      <c r="BE264" s="746"/>
      <c r="BF264" s="746"/>
      <c r="BG264" s="746"/>
      <c r="BH264" s="746"/>
      <c r="BI264" s="746"/>
      <c r="BJ264" s="746"/>
      <c r="BK264" s="746"/>
      <c r="BL264" s="746"/>
      <c r="BM264" s="746"/>
      <c r="BN264" s="746"/>
      <c r="BO264" s="746"/>
      <c r="BP264" s="746"/>
      <c r="BQ264" s="746"/>
      <c r="BR264" s="746"/>
      <c r="BS264" s="746"/>
      <c r="BT264" s="746"/>
      <c r="BU264" s="746"/>
    </row>
    <row r="265" spans="1:73" s="830" customFormat="1" x14ac:dyDescent="0.2">
      <c r="A265" s="1024"/>
      <c r="B265" s="1198"/>
      <c r="C265" s="1194" t="s">
        <v>1383</v>
      </c>
      <c r="D265" s="1006" t="s">
        <v>3540</v>
      </c>
      <c r="E265" s="1016"/>
      <c r="F265" s="989"/>
      <c r="G265" s="989"/>
      <c r="H265" s="993"/>
      <c r="I265" s="993"/>
      <c r="J265" s="1227"/>
      <c r="K265" s="1007"/>
      <c r="L265" s="829"/>
      <c r="M265" s="1014"/>
      <c r="N265" s="991"/>
      <c r="O265" s="991"/>
      <c r="P265" s="1207"/>
      <c r="Q265" s="1207"/>
      <c r="R265" s="1207"/>
      <c r="S265" s="1028"/>
      <c r="T265" s="961"/>
      <c r="U265" s="746"/>
      <c r="V265" s="746"/>
      <c r="W265" s="746"/>
      <c r="X265" s="746"/>
      <c r="Y265" s="746"/>
      <c r="Z265" s="746"/>
      <c r="AA265" s="746"/>
      <c r="AB265" s="746"/>
      <c r="AC265" s="746"/>
      <c r="AD265" s="746"/>
      <c r="AE265" s="746"/>
      <c r="AF265" s="746"/>
      <c r="AG265" s="746"/>
      <c r="AH265" s="746"/>
      <c r="AI265" s="746"/>
      <c r="AJ265" s="746"/>
      <c r="AK265" s="746"/>
      <c r="AL265" s="746"/>
      <c r="AM265" s="746"/>
      <c r="AN265" s="746"/>
      <c r="AO265" s="746"/>
      <c r="AP265" s="746"/>
      <c r="AQ265" s="746"/>
      <c r="AR265" s="746"/>
      <c r="AS265" s="746"/>
      <c r="AT265" s="746"/>
      <c r="AU265" s="746"/>
      <c r="AV265" s="746"/>
      <c r="AW265" s="746"/>
      <c r="AX265" s="746"/>
      <c r="AY265" s="746"/>
      <c r="AZ265" s="746"/>
      <c r="BA265" s="746"/>
      <c r="BB265" s="746"/>
      <c r="BC265" s="746"/>
      <c r="BD265" s="746"/>
      <c r="BE265" s="746"/>
      <c r="BF265" s="746"/>
      <c r="BG265" s="746"/>
      <c r="BH265" s="746"/>
      <c r="BI265" s="746"/>
      <c r="BJ265" s="746"/>
      <c r="BK265" s="746"/>
      <c r="BL265" s="746"/>
      <c r="BM265" s="746"/>
      <c r="BN265" s="746"/>
      <c r="BO265" s="746"/>
      <c r="BP265" s="746"/>
      <c r="BQ265" s="746"/>
      <c r="BR265" s="746"/>
      <c r="BS265" s="746"/>
      <c r="BT265" s="746"/>
      <c r="BU265" s="746"/>
    </row>
    <row r="266" spans="1:73" s="830" customFormat="1" ht="127.5" x14ac:dyDescent="0.2">
      <c r="A266" s="1024">
        <f>IF(OR(C266="a",C266=""),"",COUNTIF(C$10:$G266,"da")+COUNTIF(C$10:$G266,"bs")+COUNTIF(C$10:$G266,"cph"))</f>
        <v>223</v>
      </c>
      <c r="B266" s="1198" t="s">
        <v>1549</v>
      </c>
      <c r="C266" s="1194" t="s">
        <v>1450</v>
      </c>
      <c r="D266" s="1198" t="s">
        <v>1440</v>
      </c>
      <c r="E266" s="1016" t="s">
        <v>31</v>
      </c>
      <c r="F266" s="1020" t="s">
        <v>129</v>
      </c>
      <c r="G266" s="993">
        <v>0.49</v>
      </c>
      <c r="H266" s="993"/>
      <c r="I266" s="993">
        <v>0.49</v>
      </c>
      <c r="J266" s="1227" t="s">
        <v>109</v>
      </c>
      <c r="K266" s="1007">
        <v>2022</v>
      </c>
      <c r="L266" s="829" t="s">
        <v>2657</v>
      </c>
      <c r="M266" s="1012" t="s">
        <v>2618</v>
      </c>
      <c r="N266" s="991" t="s">
        <v>3671</v>
      </c>
      <c r="O266" s="991"/>
      <c r="P266" s="1207" t="s">
        <v>3865</v>
      </c>
      <c r="Q266" s="1207" t="s">
        <v>3760</v>
      </c>
      <c r="R266" s="1207"/>
      <c r="S266" s="1028"/>
      <c r="T266" s="961">
        <v>0</v>
      </c>
      <c r="U266" s="746"/>
      <c r="V266" s="746"/>
      <c r="W266" s="746"/>
      <c r="X266" s="746"/>
      <c r="Y266" s="746"/>
      <c r="Z266" s="746"/>
      <c r="AA266" s="746"/>
      <c r="AB266" s="746"/>
      <c r="AC266" s="746"/>
      <c r="AD266" s="746"/>
      <c r="AE266" s="746"/>
      <c r="AF266" s="746"/>
      <c r="AG266" s="746"/>
      <c r="AH266" s="746"/>
      <c r="AI266" s="746"/>
      <c r="AJ266" s="746"/>
      <c r="AK266" s="746"/>
      <c r="AL266" s="746"/>
      <c r="AM266" s="746"/>
      <c r="AN266" s="746"/>
      <c r="AO266" s="746"/>
      <c r="AP266" s="746"/>
      <c r="AQ266" s="746"/>
      <c r="AR266" s="746"/>
      <c r="AS266" s="746"/>
      <c r="AT266" s="746"/>
      <c r="AU266" s="746"/>
      <c r="AV266" s="746"/>
      <c r="AW266" s="746"/>
      <c r="AX266" s="746"/>
      <c r="AY266" s="746"/>
      <c r="AZ266" s="746"/>
      <c r="BA266" s="746"/>
      <c r="BB266" s="746"/>
      <c r="BC266" s="746"/>
      <c r="BD266" s="746"/>
      <c r="BE266" s="746"/>
      <c r="BF266" s="746"/>
      <c r="BG266" s="746"/>
      <c r="BH266" s="746"/>
      <c r="BI266" s="746"/>
      <c r="BJ266" s="746"/>
      <c r="BK266" s="746"/>
      <c r="BL266" s="746"/>
      <c r="BM266" s="746"/>
      <c r="BN266" s="746"/>
      <c r="BO266" s="746"/>
      <c r="BP266" s="746"/>
      <c r="BQ266" s="746"/>
      <c r="BR266" s="746"/>
      <c r="BS266" s="746"/>
      <c r="BT266" s="746"/>
      <c r="BU266" s="746"/>
    </row>
    <row r="267" spans="1:73" s="830" customFormat="1" ht="25.5" x14ac:dyDescent="0.2">
      <c r="A267" s="1024"/>
      <c r="B267" s="1198"/>
      <c r="C267" s="1194" t="s">
        <v>1383</v>
      </c>
      <c r="D267" s="1197" t="s">
        <v>3623</v>
      </c>
      <c r="E267" s="1016"/>
      <c r="F267" s="1020"/>
      <c r="G267" s="1199"/>
      <c r="H267" s="993"/>
      <c r="I267" s="993"/>
      <c r="J267" s="1227"/>
      <c r="K267" s="1007"/>
      <c r="L267" s="829"/>
      <c r="M267" s="1017"/>
      <c r="N267" s="991"/>
      <c r="O267" s="991"/>
      <c r="P267" s="1207"/>
      <c r="Q267" s="1207"/>
      <c r="R267" s="1207"/>
      <c r="S267" s="1028"/>
      <c r="T267" s="961"/>
      <c r="U267" s="746"/>
      <c r="V267" s="746"/>
      <c r="W267" s="746"/>
      <c r="X267" s="746"/>
      <c r="Y267" s="746"/>
      <c r="Z267" s="746"/>
      <c r="AA267" s="746"/>
      <c r="AB267" s="746"/>
      <c r="AC267" s="746"/>
      <c r="AD267" s="746"/>
      <c r="AE267" s="746"/>
      <c r="AF267" s="746"/>
      <c r="AG267" s="746"/>
      <c r="AH267" s="746"/>
      <c r="AI267" s="746"/>
      <c r="AJ267" s="746"/>
      <c r="AK267" s="746"/>
      <c r="AL267" s="746"/>
      <c r="AM267" s="746"/>
      <c r="AN267" s="746"/>
      <c r="AO267" s="746"/>
      <c r="AP267" s="746"/>
      <c r="AQ267" s="746"/>
      <c r="AR267" s="746"/>
      <c r="AS267" s="746"/>
      <c r="AT267" s="746"/>
      <c r="AU267" s="746"/>
      <c r="AV267" s="746"/>
      <c r="AW267" s="746"/>
      <c r="AX267" s="746"/>
      <c r="AY267" s="746"/>
      <c r="AZ267" s="746"/>
      <c r="BA267" s="746"/>
      <c r="BB267" s="746"/>
      <c r="BC267" s="746"/>
      <c r="BD267" s="746"/>
      <c r="BE267" s="746"/>
      <c r="BF267" s="746"/>
      <c r="BG267" s="746"/>
      <c r="BH267" s="746"/>
      <c r="BI267" s="746"/>
      <c r="BJ267" s="746"/>
      <c r="BK267" s="746"/>
      <c r="BL267" s="746"/>
      <c r="BM267" s="746"/>
      <c r="BN267" s="746"/>
      <c r="BO267" s="746"/>
      <c r="BP267" s="746"/>
      <c r="BQ267" s="746"/>
      <c r="BR267" s="746"/>
      <c r="BS267" s="746"/>
      <c r="BT267" s="746"/>
      <c r="BU267" s="746"/>
    </row>
    <row r="268" spans="1:73" ht="114.75" x14ac:dyDescent="0.2">
      <c r="A268" s="1024">
        <f>IF(OR(C268="a",C268=""),"",COUNTIF(C$10:$G268,"da")+COUNTIF(C$10:$G268,"bs")+COUNTIF(C$10:$G268,"cph"))</f>
        <v>224</v>
      </c>
      <c r="B268" s="1198" t="s">
        <v>2475</v>
      </c>
      <c r="C268" s="988" t="s">
        <v>1450</v>
      </c>
      <c r="D268" s="1017" t="s">
        <v>285</v>
      </c>
      <c r="E268" s="1016" t="s">
        <v>28</v>
      </c>
      <c r="F268" s="989" t="s">
        <v>137</v>
      </c>
      <c r="G268" s="993">
        <v>0.02</v>
      </c>
      <c r="H268" s="993">
        <v>0</v>
      </c>
      <c r="I268" s="993">
        <v>0.02</v>
      </c>
      <c r="J268" s="1227" t="s">
        <v>99</v>
      </c>
      <c r="K268" s="1007">
        <v>2015</v>
      </c>
      <c r="L268" s="829" t="s">
        <v>2657</v>
      </c>
      <c r="M268" s="1017" t="s">
        <v>286</v>
      </c>
      <c r="N268" s="991" t="s">
        <v>3671</v>
      </c>
      <c r="O268" s="991"/>
      <c r="P268" s="1207" t="s">
        <v>3866</v>
      </c>
      <c r="Q268" s="1207" t="s">
        <v>3824</v>
      </c>
      <c r="R268" s="1207"/>
      <c r="S268" s="1028"/>
      <c r="T268" s="961"/>
    </row>
    <row r="269" spans="1:73" ht="51" x14ac:dyDescent="0.2">
      <c r="A269" s="1024">
        <f>IF(OR(C269="a",C269=""),"",COUNTIF(C$10:$G269,"da")+COUNTIF(C$10:$G269,"bs")+COUNTIF(C$10:$G269,"cph"))</f>
        <v>225</v>
      </c>
      <c r="B269" s="1198" t="s">
        <v>2476</v>
      </c>
      <c r="C269" s="988" t="s">
        <v>1450</v>
      </c>
      <c r="D269" s="1195" t="s">
        <v>395</v>
      </c>
      <c r="E269" s="1016" t="s">
        <v>34</v>
      </c>
      <c r="F269" s="989" t="s">
        <v>137</v>
      </c>
      <c r="G269" s="993">
        <v>0.03</v>
      </c>
      <c r="H269" s="993"/>
      <c r="I269" s="993">
        <v>0.03</v>
      </c>
      <c r="J269" s="1227" t="s">
        <v>49</v>
      </c>
      <c r="K269" s="1007">
        <v>2018</v>
      </c>
      <c r="L269" s="829" t="s">
        <v>2657</v>
      </c>
      <c r="M269" s="1017" t="s">
        <v>396</v>
      </c>
      <c r="N269" s="991" t="s">
        <v>3671</v>
      </c>
      <c r="O269" s="991"/>
      <c r="P269" s="1207" t="s">
        <v>3867</v>
      </c>
      <c r="Q269" s="1207" t="s">
        <v>3810</v>
      </c>
      <c r="R269" s="1207"/>
      <c r="S269" s="1028"/>
      <c r="T269" s="961"/>
    </row>
    <row r="270" spans="1:73" ht="51" x14ac:dyDescent="0.2">
      <c r="A270" s="1024">
        <f>IF(OR(C270="a",C270=""),"",COUNTIF(C$10:$G270,"da")+COUNTIF(C$10:$G270,"bs")+COUNTIF(C$10:$G270,"cph"))</f>
        <v>226</v>
      </c>
      <c r="B270" s="1198" t="s">
        <v>2477</v>
      </c>
      <c r="C270" s="988" t="s">
        <v>1450</v>
      </c>
      <c r="D270" s="1018" t="s">
        <v>451</v>
      </c>
      <c r="E270" s="1016" t="s">
        <v>19</v>
      </c>
      <c r="F270" s="989" t="s">
        <v>137</v>
      </c>
      <c r="G270" s="993">
        <v>0.02</v>
      </c>
      <c r="H270" s="993">
        <v>0</v>
      </c>
      <c r="I270" s="993">
        <v>0.02</v>
      </c>
      <c r="J270" s="1227" t="s">
        <v>157</v>
      </c>
      <c r="K270" s="1007">
        <v>2020</v>
      </c>
      <c r="L270" s="829" t="s">
        <v>2657</v>
      </c>
      <c r="M270" s="1017" t="s">
        <v>2612</v>
      </c>
      <c r="N270" s="991" t="s">
        <v>3671</v>
      </c>
      <c r="O270" s="991"/>
      <c r="P270" s="1207" t="s">
        <v>3811</v>
      </c>
      <c r="Q270" s="1207" t="s">
        <v>3754</v>
      </c>
      <c r="R270" s="1207"/>
      <c r="S270" s="1028"/>
      <c r="T270" s="961"/>
    </row>
    <row r="271" spans="1:73" ht="102" x14ac:dyDescent="0.2">
      <c r="A271" s="1024">
        <f>IF(OR(C271="a",C271=""),"",COUNTIF(C$10:$G271,"da")+COUNTIF(C$10:$G271,"bs")+COUNTIF(C$10:$G271,"cph"))</f>
        <v>227</v>
      </c>
      <c r="B271" s="1208" t="s">
        <v>2478</v>
      </c>
      <c r="C271" s="988" t="s">
        <v>1450</v>
      </c>
      <c r="D271" s="1018" t="s">
        <v>443</v>
      </c>
      <c r="E271" s="1019" t="s">
        <v>29</v>
      </c>
      <c r="F271" s="989" t="s">
        <v>137</v>
      </c>
      <c r="G271" s="993">
        <v>0.02</v>
      </c>
      <c r="H271" s="993">
        <v>0</v>
      </c>
      <c r="I271" s="993">
        <v>0.02</v>
      </c>
      <c r="J271" s="1227" t="s">
        <v>49</v>
      </c>
      <c r="K271" s="1007">
        <v>2020</v>
      </c>
      <c r="L271" s="829" t="s">
        <v>2657</v>
      </c>
      <c r="M271" s="1017" t="s">
        <v>2613</v>
      </c>
      <c r="N271" s="991" t="s">
        <v>3671</v>
      </c>
      <c r="O271" s="991"/>
      <c r="P271" s="1207" t="s">
        <v>3868</v>
      </c>
      <c r="Q271" s="1207" t="s">
        <v>3719</v>
      </c>
      <c r="R271" s="1207"/>
      <c r="S271" s="1028"/>
      <c r="T271" s="961"/>
    </row>
    <row r="272" spans="1:73" ht="51" x14ac:dyDescent="0.2">
      <c r="A272" s="1024">
        <f>IF(OR(C272="a",C272=""),"",COUNTIF(C$10:$G272,"da")+COUNTIF(C$10:$G272,"bs")+COUNTIF(C$10:$G272,"cph"))</f>
        <v>228</v>
      </c>
      <c r="B272" s="1208" t="s">
        <v>2479</v>
      </c>
      <c r="C272" s="988" t="s">
        <v>1450</v>
      </c>
      <c r="D272" s="1198" t="s">
        <v>444</v>
      </c>
      <c r="E272" s="1016" t="s">
        <v>9</v>
      </c>
      <c r="F272" s="989" t="s">
        <v>137</v>
      </c>
      <c r="G272" s="993">
        <v>0.04</v>
      </c>
      <c r="H272" s="993">
        <v>0.04</v>
      </c>
      <c r="I272" s="993">
        <v>0</v>
      </c>
      <c r="J272" s="1227" t="s">
        <v>764</v>
      </c>
      <c r="K272" s="1007">
        <v>2018</v>
      </c>
      <c r="L272" s="829" t="s">
        <v>2657</v>
      </c>
      <c r="M272" s="1017" t="s">
        <v>441</v>
      </c>
      <c r="N272" s="991" t="s">
        <v>3671</v>
      </c>
      <c r="O272" s="991"/>
      <c r="P272" s="1207" t="s">
        <v>3869</v>
      </c>
      <c r="Q272" s="1207" t="s">
        <v>3748</v>
      </c>
      <c r="R272" s="1207"/>
      <c r="S272" s="1028"/>
      <c r="T272" s="962"/>
    </row>
    <row r="273" spans="1:73" s="830" customFormat="1" ht="63.75" x14ac:dyDescent="0.2">
      <c r="A273" s="1024">
        <f>IF(OR(C273="a",C273=""),"",COUNTIF(C$10:$G273,"da")+COUNTIF(C$10:$G273,"bs")+COUNTIF(C$10:$G273,"cph"))</f>
        <v>229</v>
      </c>
      <c r="B273" s="1198" t="s">
        <v>1547</v>
      </c>
      <c r="C273" s="1194" t="s">
        <v>1450</v>
      </c>
      <c r="D273" s="1198" t="s">
        <v>941</v>
      </c>
      <c r="E273" s="1016" t="s">
        <v>31</v>
      </c>
      <c r="F273" s="1020" t="s">
        <v>137</v>
      </c>
      <c r="G273" s="1199">
        <v>0.01</v>
      </c>
      <c r="H273" s="993">
        <v>0</v>
      </c>
      <c r="I273" s="993">
        <v>0.01</v>
      </c>
      <c r="J273" s="1227" t="s">
        <v>146</v>
      </c>
      <c r="K273" s="1007">
        <v>2022</v>
      </c>
      <c r="L273" s="829" t="s">
        <v>2657</v>
      </c>
      <c r="M273" s="1011" t="s">
        <v>2614</v>
      </c>
      <c r="N273" s="991" t="s">
        <v>3671</v>
      </c>
      <c r="O273" s="991"/>
      <c r="P273" s="1207" t="s">
        <v>3870</v>
      </c>
      <c r="Q273" s="1207" t="s">
        <v>3760</v>
      </c>
      <c r="R273" s="1207"/>
      <c r="S273" s="1028"/>
      <c r="T273" s="961"/>
      <c r="U273" s="746"/>
      <c r="V273" s="746"/>
      <c r="W273" s="746"/>
      <c r="X273" s="746"/>
      <c r="Y273" s="746"/>
      <c r="Z273" s="746"/>
      <c r="AA273" s="746"/>
      <c r="AB273" s="746"/>
      <c r="AC273" s="746"/>
      <c r="AD273" s="746"/>
      <c r="AE273" s="746"/>
      <c r="AF273" s="746"/>
      <c r="AG273" s="746"/>
      <c r="AH273" s="746"/>
      <c r="AI273" s="746"/>
      <c r="AJ273" s="746"/>
      <c r="AK273" s="746"/>
      <c r="AL273" s="746"/>
      <c r="AM273" s="746"/>
      <c r="AN273" s="746"/>
      <c r="AO273" s="746"/>
      <c r="AP273" s="746"/>
      <c r="AQ273" s="746"/>
      <c r="AR273" s="746"/>
      <c r="AS273" s="746"/>
      <c r="AT273" s="746"/>
      <c r="AU273" s="746"/>
      <c r="AV273" s="746"/>
      <c r="AW273" s="746"/>
      <c r="AX273" s="746"/>
      <c r="AY273" s="746"/>
      <c r="AZ273" s="746"/>
      <c r="BA273" s="746"/>
      <c r="BB273" s="746"/>
      <c r="BC273" s="746"/>
      <c r="BD273" s="746"/>
      <c r="BE273" s="746"/>
      <c r="BF273" s="746"/>
      <c r="BG273" s="746"/>
      <c r="BH273" s="746"/>
      <c r="BI273" s="746"/>
      <c r="BJ273" s="746"/>
      <c r="BK273" s="746"/>
      <c r="BL273" s="746"/>
      <c r="BM273" s="746"/>
      <c r="BN273" s="746"/>
      <c r="BO273" s="746"/>
      <c r="BP273" s="746"/>
      <c r="BQ273" s="746"/>
      <c r="BR273" s="746"/>
      <c r="BS273" s="746"/>
      <c r="BT273" s="746"/>
      <c r="BU273" s="746"/>
    </row>
    <row r="274" spans="1:73" s="830" customFormat="1" ht="51" x14ac:dyDescent="0.2">
      <c r="A274" s="1024">
        <f>IF(OR(C274="a",C274=""),"",COUNTIF(C$10:$G274,"da")+COUNTIF(C$10:$G274,"bs")+COUNTIF(C$10:$G274,"cph"))</f>
        <v>230</v>
      </c>
      <c r="B274" s="1198" t="s">
        <v>1412</v>
      </c>
      <c r="C274" s="1194" t="s">
        <v>1450</v>
      </c>
      <c r="D274" s="1219" t="s">
        <v>1507</v>
      </c>
      <c r="E274" s="1209" t="s">
        <v>19</v>
      </c>
      <c r="F274" s="1020" t="s">
        <v>137</v>
      </c>
      <c r="G274" s="1199">
        <v>0.02</v>
      </c>
      <c r="H274" s="993">
        <v>0</v>
      </c>
      <c r="I274" s="993">
        <v>0.02</v>
      </c>
      <c r="J274" s="1227" t="s">
        <v>146</v>
      </c>
      <c r="K274" s="1007">
        <v>2023</v>
      </c>
      <c r="L274" s="829" t="s">
        <v>2657</v>
      </c>
      <c r="M274" s="1015" t="s">
        <v>2615</v>
      </c>
      <c r="N274" s="991" t="s">
        <v>3671</v>
      </c>
      <c r="O274" s="991"/>
      <c r="P274" s="1207" t="s">
        <v>3811</v>
      </c>
      <c r="Q274" s="1207" t="s">
        <v>3863</v>
      </c>
      <c r="R274" s="1207"/>
      <c r="S274" s="1028"/>
      <c r="T274" s="961"/>
      <c r="U274" s="746"/>
      <c r="V274" s="746"/>
      <c r="W274" s="746"/>
      <c r="X274" s="746"/>
      <c r="Y274" s="746"/>
      <c r="Z274" s="746"/>
      <c r="AA274" s="746"/>
      <c r="AB274" s="746"/>
      <c r="AC274" s="746"/>
      <c r="AD274" s="746"/>
      <c r="AE274" s="746"/>
      <c r="AF274" s="746"/>
      <c r="AG274" s="746"/>
      <c r="AH274" s="746"/>
      <c r="AI274" s="746"/>
      <c r="AJ274" s="746"/>
      <c r="AK274" s="746"/>
      <c r="AL274" s="746"/>
      <c r="AM274" s="746"/>
      <c r="AN274" s="746"/>
      <c r="AO274" s="746"/>
      <c r="AP274" s="746"/>
      <c r="AQ274" s="746"/>
      <c r="AR274" s="746"/>
      <c r="AS274" s="746"/>
      <c r="AT274" s="746"/>
      <c r="AU274" s="746"/>
      <c r="AV274" s="746"/>
      <c r="AW274" s="746"/>
      <c r="AX274" s="746"/>
      <c r="AY274" s="746"/>
      <c r="AZ274" s="746"/>
      <c r="BA274" s="746"/>
      <c r="BB274" s="746"/>
      <c r="BC274" s="746"/>
      <c r="BD274" s="746"/>
      <c r="BE274" s="746"/>
      <c r="BF274" s="746"/>
      <c r="BG274" s="746"/>
      <c r="BH274" s="746"/>
      <c r="BI274" s="746"/>
      <c r="BJ274" s="746"/>
      <c r="BK274" s="746"/>
      <c r="BL274" s="746"/>
      <c r="BM274" s="746"/>
      <c r="BN274" s="746"/>
      <c r="BO274" s="746"/>
      <c r="BP274" s="746"/>
      <c r="BQ274" s="746"/>
      <c r="BR274" s="746"/>
      <c r="BS274" s="746"/>
      <c r="BT274" s="746"/>
      <c r="BU274" s="746"/>
    </row>
    <row r="275" spans="1:73" s="830" customFormat="1" ht="25.5" x14ac:dyDescent="0.2">
      <c r="A275" s="1024"/>
      <c r="B275" s="1198"/>
      <c r="C275" s="1194" t="s">
        <v>1383</v>
      </c>
      <c r="D275" s="1190" t="s">
        <v>3624</v>
      </c>
      <c r="E275" s="1016"/>
      <c r="F275" s="1020"/>
      <c r="G275" s="992"/>
      <c r="H275" s="993"/>
      <c r="I275" s="993"/>
      <c r="J275" s="1227"/>
      <c r="K275" s="1007"/>
      <c r="L275" s="829"/>
      <c r="M275" s="1017"/>
      <c r="N275" s="991"/>
      <c r="O275" s="991"/>
      <c r="P275" s="1207"/>
      <c r="Q275" s="1207"/>
      <c r="R275" s="1207"/>
      <c r="S275" s="1028"/>
      <c r="T275" s="961"/>
      <c r="U275" s="746"/>
      <c r="V275" s="746"/>
      <c r="W275" s="746"/>
      <c r="X275" s="746"/>
      <c r="Y275" s="746"/>
      <c r="Z275" s="746"/>
      <c r="AA275" s="746"/>
      <c r="AB275" s="746"/>
      <c r="AC275" s="746"/>
      <c r="AD275" s="746"/>
      <c r="AE275" s="746"/>
      <c r="AF275" s="746"/>
      <c r="AG275" s="746"/>
      <c r="AH275" s="746"/>
      <c r="AI275" s="746"/>
      <c r="AJ275" s="746"/>
      <c r="AK275" s="746"/>
      <c r="AL275" s="746"/>
      <c r="AM275" s="746"/>
      <c r="AN275" s="746"/>
      <c r="AO275" s="746"/>
      <c r="AP275" s="746"/>
      <c r="AQ275" s="746"/>
      <c r="AR275" s="746"/>
      <c r="AS275" s="746"/>
      <c r="AT275" s="746"/>
      <c r="AU275" s="746"/>
      <c r="AV275" s="746"/>
      <c r="AW275" s="746"/>
      <c r="AX275" s="746"/>
      <c r="AY275" s="746"/>
      <c r="AZ275" s="746"/>
      <c r="BA275" s="746"/>
      <c r="BB275" s="746"/>
      <c r="BC275" s="746"/>
      <c r="BD275" s="746"/>
      <c r="BE275" s="746"/>
      <c r="BF275" s="746"/>
      <c r="BG275" s="746"/>
      <c r="BH275" s="746"/>
      <c r="BI275" s="746"/>
      <c r="BJ275" s="746"/>
      <c r="BK275" s="746"/>
      <c r="BL275" s="746"/>
      <c r="BM275" s="746"/>
      <c r="BN275" s="746"/>
      <c r="BO275" s="746"/>
      <c r="BP275" s="746"/>
      <c r="BQ275" s="746"/>
      <c r="BR275" s="746"/>
      <c r="BS275" s="746"/>
      <c r="BT275" s="746"/>
      <c r="BU275" s="746"/>
    </row>
    <row r="276" spans="1:73" s="830" customFormat="1" ht="51" x14ac:dyDescent="0.2">
      <c r="A276" s="1024">
        <f>IF(OR(C276="a",C276=""),"",COUNTIF(C$10:$G276,"da")+COUNTIF(C$10:$G276,"bs")+COUNTIF(C$10:$G276,"cph"))</f>
        <v>231</v>
      </c>
      <c r="B276" s="1198" t="s">
        <v>2474</v>
      </c>
      <c r="C276" s="988" t="s">
        <v>1450</v>
      </c>
      <c r="D276" s="990" t="s">
        <v>365</v>
      </c>
      <c r="E276" s="1016" t="s">
        <v>26</v>
      </c>
      <c r="F276" s="989" t="s">
        <v>152</v>
      </c>
      <c r="G276" s="993">
        <v>2.59</v>
      </c>
      <c r="H276" s="993">
        <v>0</v>
      </c>
      <c r="I276" s="993">
        <v>2.59</v>
      </c>
      <c r="J276" s="1227" t="s">
        <v>127</v>
      </c>
      <c r="K276" s="1007">
        <v>2018</v>
      </c>
      <c r="L276" s="829" t="s">
        <v>2657</v>
      </c>
      <c r="M276" s="1017" t="s">
        <v>2611</v>
      </c>
      <c r="N276" s="991" t="s">
        <v>3662</v>
      </c>
      <c r="O276" s="991"/>
      <c r="P276" s="1207" t="s">
        <v>3739</v>
      </c>
      <c r="Q276" s="1207" t="s">
        <v>3757</v>
      </c>
      <c r="R276" s="1207"/>
      <c r="S276" s="1028"/>
      <c r="T276" s="1032"/>
      <c r="U276" s="746"/>
      <c r="V276" s="746"/>
      <c r="W276" s="746"/>
      <c r="X276" s="746"/>
      <c r="Y276" s="746"/>
      <c r="Z276" s="746"/>
      <c r="AA276" s="746"/>
      <c r="AB276" s="746"/>
      <c r="AC276" s="746"/>
      <c r="AD276" s="746"/>
      <c r="AE276" s="746"/>
      <c r="AF276" s="746"/>
      <c r="AG276" s="746"/>
      <c r="AH276" s="746"/>
      <c r="AI276" s="746"/>
      <c r="AJ276" s="746"/>
      <c r="AK276" s="746"/>
      <c r="AL276" s="746"/>
      <c r="AM276" s="746"/>
      <c r="AN276" s="746"/>
      <c r="AO276" s="746"/>
      <c r="AP276" s="746"/>
      <c r="AQ276" s="746"/>
      <c r="AR276" s="746"/>
      <c r="AS276" s="746"/>
      <c r="AT276" s="746"/>
      <c r="AU276" s="746"/>
      <c r="AV276" s="746"/>
      <c r="AW276" s="746"/>
      <c r="AX276" s="746"/>
      <c r="AY276" s="746"/>
      <c r="AZ276" s="746"/>
      <c r="BA276" s="746"/>
      <c r="BB276" s="746"/>
      <c r="BC276" s="746"/>
      <c r="BD276" s="746"/>
      <c r="BE276" s="746"/>
      <c r="BF276" s="746"/>
      <c r="BG276" s="746"/>
      <c r="BH276" s="746"/>
      <c r="BI276" s="746"/>
      <c r="BJ276" s="746"/>
      <c r="BK276" s="746"/>
      <c r="BL276" s="746"/>
      <c r="BM276" s="746"/>
      <c r="BN276" s="746"/>
      <c r="BO276" s="746"/>
      <c r="BP276" s="746"/>
      <c r="BQ276" s="746"/>
      <c r="BR276" s="746"/>
      <c r="BS276" s="746"/>
      <c r="BT276" s="746"/>
      <c r="BU276" s="746"/>
    </row>
    <row r="277" spans="1:73" s="830" customFormat="1" ht="165.75" x14ac:dyDescent="0.2">
      <c r="A277" s="1024">
        <f>IF(OR(C277="a",C277=""),"",COUNTIF(C$10:$G277,"da")+COUNTIF(C$10:$G277,"bs")+COUNTIF(C$10:$G277,"cph"))</f>
        <v>232</v>
      </c>
      <c r="B277" s="1198" t="s">
        <v>1550</v>
      </c>
      <c r="C277" s="1194" t="s">
        <v>1450</v>
      </c>
      <c r="D277" s="1017" t="s">
        <v>1441</v>
      </c>
      <c r="E277" s="1016" t="s">
        <v>19</v>
      </c>
      <c r="F277" s="1020" t="s">
        <v>152</v>
      </c>
      <c r="G277" s="992">
        <v>0.26</v>
      </c>
      <c r="H277" s="993">
        <v>0</v>
      </c>
      <c r="I277" s="993">
        <v>0.26</v>
      </c>
      <c r="J277" s="1227" t="s">
        <v>49</v>
      </c>
      <c r="K277" s="1007">
        <v>2022</v>
      </c>
      <c r="L277" s="829" t="s">
        <v>2657</v>
      </c>
      <c r="M277" s="1012" t="s">
        <v>2619</v>
      </c>
      <c r="N277" s="991" t="s">
        <v>3659</v>
      </c>
      <c r="O277" s="991"/>
      <c r="P277" s="1207" t="s">
        <v>3722</v>
      </c>
      <c r="Q277" s="1207" t="s">
        <v>3754</v>
      </c>
      <c r="R277" s="1207"/>
      <c r="S277" s="1028"/>
      <c r="T277" s="962">
        <v>1</v>
      </c>
      <c r="U277" s="746"/>
      <c r="V277" s="746"/>
      <c r="W277" s="746"/>
      <c r="X277" s="746"/>
      <c r="Y277" s="746"/>
      <c r="Z277" s="746"/>
      <c r="AA277" s="746"/>
      <c r="AB277" s="746"/>
      <c r="AC277" s="746"/>
      <c r="AD277" s="746"/>
      <c r="AE277" s="746"/>
      <c r="AF277" s="746"/>
      <c r="AG277" s="746"/>
      <c r="AH277" s="746"/>
      <c r="AI277" s="746"/>
      <c r="AJ277" s="746"/>
      <c r="AK277" s="746"/>
      <c r="AL277" s="746"/>
      <c r="AM277" s="746"/>
      <c r="AN277" s="746"/>
      <c r="AO277" s="746"/>
      <c r="AP277" s="746"/>
      <c r="AQ277" s="746"/>
      <c r="AR277" s="746"/>
      <c r="AS277" s="746"/>
      <c r="AT277" s="746"/>
      <c r="AU277" s="746"/>
      <c r="AV277" s="746"/>
      <c r="AW277" s="746"/>
      <c r="AX277" s="746"/>
      <c r="AY277" s="746"/>
      <c r="AZ277" s="746"/>
      <c r="BA277" s="746"/>
      <c r="BB277" s="746"/>
      <c r="BC277" s="746"/>
      <c r="BD277" s="746"/>
      <c r="BE277" s="746"/>
      <c r="BF277" s="746"/>
      <c r="BG277" s="746"/>
      <c r="BH277" s="746"/>
      <c r="BI277" s="746"/>
      <c r="BJ277" s="746"/>
      <c r="BK277" s="746"/>
      <c r="BL277" s="746"/>
      <c r="BM277" s="746"/>
      <c r="BN277" s="746"/>
      <c r="BO277" s="746"/>
      <c r="BP277" s="746"/>
      <c r="BQ277" s="746"/>
      <c r="BR277" s="746"/>
      <c r="BS277" s="746"/>
      <c r="BT277" s="746"/>
      <c r="BU277" s="746"/>
    </row>
    <row r="278" spans="1:73" s="830" customFormat="1" ht="25.5" x14ac:dyDescent="0.2">
      <c r="A278" s="1024"/>
      <c r="B278" s="1208"/>
      <c r="C278" s="1194" t="s">
        <v>1383</v>
      </c>
      <c r="D278" s="1204" t="s">
        <v>3625</v>
      </c>
      <c r="E278" s="1016"/>
      <c r="F278" s="1016"/>
      <c r="G278" s="992"/>
      <c r="H278" s="993"/>
      <c r="I278" s="993"/>
      <c r="J278" s="1227"/>
      <c r="K278" s="1007"/>
      <c r="L278" s="829"/>
      <c r="M278" s="1017"/>
      <c r="N278" s="991"/>
      <c r="O278" s="991"/>
      <c r="P278" s="1207"/>
      <c r="Q278" s="1207"/>
      <c r="R278" s="1207"/>
      <c r="S278" s="1028"/>
      <c r="T278" s="962">
        <v>18</v>
      </c>
      <c r="U278" s="746"/>
      <c r="V278" s="746"/>
      <c r="W278" s="746"/>
      <c r="X278" s="746"/>
      <c r="Y278" s="746"/>
      <c r="Z278" s="746"/>
      <c r="AA278" s="746"/>
      <c r="AB278" s="746"/>
      <c r="AC278" s="746"/>
      <c r="AD278" s="746"/>
      <c r="AE278" s="746"/>
      <c r="AF278" s="746"/>
      <c r="AG278" s="746"/>
      <c r="AH278" s="746"/>
      <c r="AI278" s="746"/>
      <c r="AJ278" s="746"/>
      <c r="AK278" s="746"/>
      <c r="AL278" s="746"/>
      <c r="AM278" s="746"/>
      <c r="AN278" s="746"/>
      <c r="AO278" s="746"/>
      <c r="AP278" s="746"/>
      <c r="AQ278" s="746"/>
      <c r="AR278" s="746"/>
      <c r="AS278" s="746"/>
      <c r="AT278" s="746"/>
      <c r="AU278" s="746"/>
      <c r="AV278" s="746"/>
      <c r="AW278" s="746"/>
      <c r="AX278" s="746"/>
      <c r="AY278" s="746"/>
      <c r="AZ278" s="746"/>
      <c r="BA278" s="746"/>
      <c r="BB278" s="746"/>
      <c r="BC278" s="746"/>
      <c r="BD278" s="746"/>
      <c r="BE278" s="746"/>
      <c r="BF278" s="746"/>
      <c r="BG278" s="746"/>
      <c r="BH278" s="746"/>
      <c r="BI278" s="746"/>
      <c r="BJ278" s="746"/>
      <c r="BK278" s="746"/>
      <c r="BL278" s="746"/>
      <c r="BM278" s="746"/>
      <c r="BN278" s="746"/>
      <c r="BO278" s="746"/>
      <c r="BP278" s="746"/>
      <c r="BQ278" s="746"/>
      <c r="BR278" s="746"/>
      <c r="BS278" s="746"/>
      <c r="BT278" s="746"/>
      <c r="BU278" s="746"/>
    </row>
    <row r="279" spans="1:73" s="830" customFormat="1" ht="89.25" x14ac:dyDescent="0.2">
      <c r="A279" s="1024">
        <f>IF(OR(C279="a",C279=""),"",COUNTIF(C$10:$G279,"da")+COUNTIF(C$10:$G279,"bs")+COUNTIF(C$10:$G279,"cph"))</f>
        <v>233</v>
      </c>
      <c r="B279" s="1198" t="s">
        <v>2480</v>
      </c>
      <c r="C279" s="988" t="s">
        <v>1450</v>
      </c>
      <c r="D279" s="995" t="s">
        <v>2481</v>
      </c>
      <c r="E279" s="1016" t="s">
        <v>35</v>
      </c>
      <c r="F279" s="989" t="s">
        <v>149</v>
      </c>
      <c r="G279" s="989">
        <v>0.34</v>
      </c>
      <c r="H279" s="993">
        <v>0</v>
      </c>
      <c r="I279" s="993">
        <v>0.34</v>
      </c>
      <c r="J279" s="1227" t="s">
        <v>149</v>
      </c>
      <c r="K279" s="1007">
        <v>2024</v>
      </c>
      <c r="L279" s="829" t="s">
        <v>2657</v>
      </c>
      <c r="M279" s="1195" t="s">
        <v>2616</v>
      </c>
      <c r="N279" s="991" t="s">
        <v>3710</v>
      </c>
      <c r="O279" s="991"/>
      <c r="P279" s="1207" t="s">
        <v>3823</v>
      </c>
      <c r="Q279" s="1207" t="s">
        <v>3802</v>
      </c>
      <c r="R279" s="1207"/>
      <c r="S279" s="1028"/>
      <c r="T279" s="962"/>
      <c r="U279" s="746"/>
      <c r="V279" s="746"/>
      <c r="W279" s="746"/>
      <c r="X279" s="746"/>
      <c r="Y279" s="746"/>
      <c r="Z279" s="746"/>
      <c r="AA279" s="746"/>
      <c r="AB279" s="746"/>
      <c r="AC279" s="746"/>
      <c r="AD279" s="746"/>
      <c r="AE279" s="746"/>
      <c r="AF279" s="746"/>
      <c r="AG279" s="746"/>
      <c r="AH279" s="746"/>
      <c r="AI279" s="746"/>
      <c r="AJ279" s="746"/>
      <c r="AK279" s="746"/>
      <c r="AL279" s="746"/>
      <c r="AM279" s="746"/>
      <c r="AN279" s="746"/>
      <c r="AO279" s="746"/>
      <c r="AP279" s="746"/>
      <c r="AQ279" s="746"/>
      <c r="AR279" s="746"/>
      <c r="AS279" s="746"/>
      <c r="AT279" s="746"/>
      <c r="AU279" s="746"/>
      <c r="AV279" s="746"/>
      <c r="AW279" s="746"/>
      <c r="AX279" s="746"/>
      <c r="AY279" s="746"/>
      <c r="AZ279" s="746"/>
      <c r="BA279" s="746"/>
      <c r="BB279" s="746"/>
      <c r="BC279" s="746"/>
      <c r="BD279" s="746"/>
      <c r="BE279" s="746"/>
      <c r="BF279" s="746"/>
      <c r="BG279" s="746"/>
      <c r="BH279" s="746"/>
      <c r="BI279" s="746"/>
      <c r="BJ279" s="746"/>
      <c r="BK279" s="746"/>
      <c r="BL279" s="746"/>
      <c r="BM279" s="746"/>
      <c r="BN279" s="746"/>
      <c r="BO279" s="746"/>
      <c r="BP279" s="746"/>
      <c r="BQ279" s="746"/>
      <c r="BR279" s="746"/>
      <c r="BS279" s="746"/>
      <c r="BT279" s="746"/>
      <c r="BU279" s="746"/>
    </row>
    <row r="280" spans="1:73" s="830" customFormat="1" ht="76.5" x14ac:dyDescent="0.2">
      <c r="A280" s="1024">
        <f>IF(OR(C280="a",C280=""),"",COUNTIF(C$10:$G280,"da")+COUNTIF(C$10:$G280,"bs")+COUNTIF(C$10:$G280,"cph"))</f>
        <v>234</v>
      </c>
      <c r="B280" s="1198" t="s">
        <v>1548</v>
      </c>
      <c r="C280" s="1194" t="s">
        <v>1450</v>
      </c>
      <c r="D280" s="995" t="s">
        <v>1442</v>
      </c>
      <c r="E280" s="1209" t="s">
        <v>35</v>
      </c>
      <c r="F280" s="989" t="s">
        <v>149</v>
      </c>
      <c r="G280" s="989">
        <v>0.02</v>
      </c>
      <c r="H280" s="993">
        <v>0</v>
      </c>
      <c r="I280" s="993">
        <v>0.02</v>
      </c>
      <c r="J280" s="1227" t="s">
        <v>146</v>
      </c>
      <c r="K280" s="1007">
        <v>2022</v>
      </c>
      <c r="L280" s="829" t="s">
        <v>2657</v>
      </c>
      <c r="M280" s="1014" t="s">
        <v>2617</v>
      </c>
      <c r="N280" s="991" t="s">
        <v>3686</v>
      </c>
      <c r="O280" s="991"/>
      <c r="P280" s="1207" t="s">
        <v>1806</v>
      </c>
      <c r="Q280" s="1207" t="s">
        <v>3744</v>
      </c>
      <c r="R280" s="1207"/>
      <c r="S280" s="1028"/>
      <c r="T280" s="962"/>
      <c r="U280" s="746"/>
      <c r="V280" s="746"/>
      <c r="W280" s="746"/>
      <c r="X280" s="746"/>
      <c r="Y280" s="746"/>
      <c r="Z280" s="746"/>
      <c r="AA280" s="746"/>
      <c r="AB280" s="746"/>
      <c r="AC280" s="746"/>
      <c r="AD280" s="746"/>
      <c r="AE280" s="746"/>
      <c r="AF280" s="746"/>
      <c r="AG280" s="746"/>
      <c r="AH280" s="746"/>
      <c r="AI280" s="746"/>
      <c r="AJ280" s="746"/>
      <c r="AK280" s="746"/>
      <c r="AL280" s="746"/>
      <c r="AM280" s="746"/>
      <c r="AN280" s="746"/>
      <c r="AO280" s="746"/>
      <c r="AP280" s="746"/>
      <c r="AQ280" s="746"/>
      <c r="AR280" s="746"/>
      <c r="AS280" s="746"/>
      <c r="AT280" s="746"/>
      <c r="AU280" s="746"/>
      <c r="AV280" s="746"/>
      <c r="AW280" s="746"/>
      <c r="AX280" s="746"/>
      <c r="AY280" s="746"/>
      <c r="AZ280" s="746"/>
      <c r="BA280" s="746"/>
      <c r="BB280" s="746"/>
      <c r="BC280" s="746"/>
      <c r="BD280" s="746"/>
      <c r="BE280" s="746"/>
      <c r="BF280" s="746"/>
      <c r="BG280" s="746"/>
      <c r="BH280" s="746"/>
      <c r="BI280" s="746"/>
      <c r="BJ280" s="746"/>
      <c r="BK280" s="746"/>
      <c r="BL280" s="746"/>
      <c r="BM280" s="746"/>
      <c r="BN280" s="746"/>
      <c r="BO280" s="746"/>
      <c r="BP280" s="746"/>
      <c r="BQ280" s="746"/>
      <c r="BR280" s="746"/>
      <c r="BS280" s="746"/>
      <c r="BT280" s="746"/>
      <c r="BU280" s="746"/>
    </row>
    <row r="281" spans="1:73" ht="51" x14ac:dyDescent="0.2">
      <c r="A281" s="1024">
        <f>IF(OR(C281="a",C281=""),"",COUNTIF(C$10:$G281,"da")+COUNTIF(C$10:$G281,"bs")+COUNTIF(C$10:$G281,"cph"))</f>
        <v>235</v>
      </c>
      <c r="B281" s="1198" t="s">
        <v>2494</v>
      </c>
      <c r="C281" s="988" t="s">
        <v>1450</v>
      </c>
      <c r="D281" s="1021" t="s">
        <v>3626</v>
      </c>
      <c r="E281" s="1209" t="s">
        <v>35</v>
      </c>
      <c r="F281" s="989" t="s">
        <v>149</v>
      </c>
      <c r="G281" s="992">
        <v>0.05</v>
      </c>
      <c r="H281" s="992">
        <v>0.05</v>
      </c>
      <c r="I281" s="993">
        <v>0</v>
      </c>
      <c r="J281" s="1227"/>
      <c r="K281" s="1009">
        <v>2024</v>
      </c>
      <c r="L281" s="829" t="s">
        <v>2657</v>
      </c>
      <c r="M281" s="1017" t="s">
        <v>2626</v>
      </c>
      <c r="N281" s="991" t="s">
        <v>3711</v>
      </c>
      <c r="O281" s="991"/>
      <c r="P281" s="1207" t="s">
        <v>3722</v>
      </c>
      <c r="Q281" s="1207" t="s">
        <v>3744</v>
      </c>
      <c r="R281" s="1207"/>
      <c r="S281" s="1028"/>
      <c r="T281" s="1029"/>
    </row>
    <row r="282" spans="1:73" x14ac:dyDescent="0.2">
      <c r="A282" s="1024"/>
      <c r="B282" s="1198"/>
      <c r="C282" s="1194" t="s">
        <v>1383</v>
      </c>
      <c r="D282" s="1190" t="s">
        <v>3627</v>
      </c>
      <c r="E282" s="1016"/>
      <c r="F282" s="1020"/>
      <c r="G282" s="992"/>
      <c r="H282" s="993"/>
      <c r="I282" s="993"/>
      <c r="J282" s="1227"/>
      <c r="K282" s="1007"/>
      <c r="L282" s="829"/>
      <c r="M282" s="1012"/>
      <c r="N282" s="991"/>
      <c r="O282" s="991"/>
      <c r="P282" s="1207"/>
      <c r="Q282" s="1207"/>
      <c r="R282" s="1207"/>
      <c r="S282" s="1028"/>
      <c r="T282" s="1029"/>
    </row>
    <row r="283" spans="1:73" ht="127.5" x14ac:dyDescent="0.2">
      <c r="A283" s="1024">
        <f>IF(OR(C283="a",C283=""),"",COUNTIF(C$10:$G283,"da")+COUNTIF(C$10:$G283,"bs")+COUNTIF(C$10:$G283,"cph"))</f>
        <v>236</v>
      </c>
      <c r="B283" s="1198" t="s">
        <v>1508</v>
      </c>
      <c r="C283" s="1194" t="s">
        <v>1450</v>
      </c>
      <c r="D283" s="1198" t="s">
        <v>1433</v>
      </c>
      <c r="E283" s="1016" t="s">
        <v>11</v>
      </c>
      <c r="F283" s="1020" t="s">
        <v>146</v>
      </c>
      <c r="G283" s="1000">
        <v>293</v>
      </c>
      <c r="H283" s="993">
        <v>0</v>
      </c>
      <c r="I283" s="993">
        <v>293</v>
      </c>
      <c r="J283" s="1227" t="s">
        <v>2510</v>
      </c>
      <c r="K283" s="1009">
        <v>2023</v>
      </c>
      <c r="L283" s="829" t="s">
        <v>2657</v>
      </c>
      <c r="M283" s="1195" t="s">
        <v>2620</v>
      </c>
      <c r="N283" s="991" t="s">
        <v>3686</v>
      </c>
      <c r="O283" s="991"/>
      <c r="P283" s="1207" t="s">
        <v>3871</v>
      </c>
      <c r="Q283" s="1207" t="s">
        <v>3771</v>
      </c>
      <c r="R283" s="1207"/>
      <c r="S283" s="1028"/>
      <c r="T283" s="1029"/>
    </row>
    <row r="284" spans="1:73" ht="76.5" x14ac:dyDescent="0.2">
      <c r="A284" s="1024">
        <f>IF(OR(C284="a",C284=""),"",COUNTIF(C$10:$G284,"da")+COUNTIF(C$10:$G284,"bs")+COUNTIF(C$10:$G284,"cph"))</f>
        <v>237</v>
      </c>
      <c r="B284" s="1198" t="s">
        <v>2487</v>
      </c>
      <c r="C284" s="988" t="s">
        <v>1450</v>
      </c>
      <c r="D284" s="1021" t="s">
        <v>647</v>
      </c>
      <c r="E284" s="1016" t="s">
        <v>13</v>
      </c>
      <c r="F284" s="989" t="s">
        <v>146</v>
      </c>
      <c r="G284" s="992">
        <v>0.93</v>
      </c>
      <c r="H284" s="992">
        <v>0</v>
      </c>
      <c r="I284" s="993">
        <v>1.0900000000000001</v>
      </c>
      <c r="J284" s="1227" t="s">
        <v>3541</v>
      </c>
      <c r="K284" s="1009">
        <v>2024</v>
      </c>
      <c r="L284" s="829" t="s">
        <v>2657</v>
      </c>
      <c r="M284" s="1017" t="s">
        <v>3652</v>
      </c>
      <c r="N284" s="991" t="s">
        <v>3712</v>
      </c>
      <c r="O284" s="991"/>
      <c r="P284" s="1207" t="s">
        <v>3872</v>
      </c>
      <c r="Q284" s="1207" t="s">
        <v>3748</v>
      </c>
      <c r="R284" s="1207"/>
      <c r="S284" s="1028"/>
      <c r="T284" s="1029"/>
    </row>
    <row r="285" spans="1:73" ht="127.5" x14ac:dyDescent="0.2">
      <c r="A285" s="1024">
        <f>IF(OR(C285="a",C285=""),"",COUNTIF(C$10:$G285,"da")+COUNTIF(C$10:$G285,"bs")+COUNTIF(C$10:$G285,"cph"))</f>
        <v>238</v>
      </c>
      <c r="B285" s="1198" t="s">
        <v>1579</v>
      </c>
      <c r="C285" s="988" t="s">
        <v>1450</v>
      </c>
      <c r="D285" s="1191" t="s">
        <v>1580</v>
      </c>
      <c r="E285" s="1016" t="s">
        <v>16</v>
      </c>
      <c r="F285" s="1020" t="s">
        <v>146</v>
      </c>
      <c r="G285" s="1000">
        <v>1.41</v>
      </c>
      <c r="H285" s="993"/>
      <c r="I285" s="993">
        <v>1.41</v>
      </c>
      <c r="J285" s="1227" t="s">
        <v>146</v>
      </c>
      <c r="K285" s="1007">
        <v>2024</v>
      </c>
      <c r="L285" s="829" t="s">
        <v>2657</v>
      </c>
      <c r="M285" s="1195" t="s">
        <v>1582</v>
      </c>
      <c r="N285" s="991" t="s">
        <v>3713</v>
      </c>
      <c r="O285" s="991"/>
      <c r="P285" s="1207" t="s">
        <v>3805</v>
      </c>
      <c r="Q285" s="1207" t="s">
        <v>3758</v>
      </c>
      <c r="R285" s="1207"/>
      <c r="S285" s="1028"/>
      <c r="T285" s="1029"/>
    </row>
    <row r="286" spans="1:73" ht="51" x14ac:dyDescent="0.2">
      <c r="A286" s="1024">
        <f>IF(OR(C286="a",C286=""),"",COUNTIF(C$10:$G286,"da")+COUNTIF(C$10:$G286,"bs")+COUNTIF(C$10:$G286,"cph"))</f>
        <v>239</v>
      </c>
      <c r="B286" s="1198" t="s">
        <v>2490</v>
      </c>
      <c r="C286" s="1183" t="s">
        <v>1450</v>
      </c>
      <c r="D286" s="1021" t="s">
        <v>2491</v>
      </c>
      <c r="E286" s="1016" t="s">
        <v>26</v>
      </c>
      <c r="F286" s="991" t="s">
        <v>146</v>
      </c>
      <c r="G286" s="995">
        <v>2.11</v>
      </c>
      <c r="H286" s="995">
        <v>1.75</v>
      </c>
      <c r="I286" s="1220">
        <v>0.35999999999999988</v>
      </c>
      <c r="J286" s="1227" t="s">
        <v>3542</v>
      </c>
      <c r="K286" s="1009">
        <v>2024</v>
      </c>
      <c r="L286" s="829" t="s">
        <v>2657</v>
      </c>
      <c r="M286" s="1017" t="s">
        <v>2624</v>
      </c>
      <c r="N286" s="991" t="s">
        <v>3660</v>
      </c>
      <c r="O286" s="991"/>
      <c r="P286" s="1207" t="s">
        <v>3858</v>
      </c>
      <c r="Q286" s="1207" t="s">
        <v>3757</v>
      </c>
      <c r="R286" s="1207"/>
      <c r="S286" s="1028"/>
      <c r="T286" s="1029"/>
    </row>
    <row r="287" spans="1:73" hidden="1" x14ac:dyDescent="0.2">
      <c r="A287" s="1182"/>
      <c r="B287" s="1170"/>
      <c r="C287" s="1183"/>
      <c r="D287" s="1174"/>
      <c r="E287" s="1171"/>
      <c r="F287" s="1172"/>
      <c r="G287" s="1173"/>
      <c r="H287" s="1173"/>
      <c r="I287" s="1184"/>
      <c r="J287" s="1315"/>
      <c r="K287" s="1177"/>
      <c r="L287" s="829"/>
      <c r="M287" s="1017"/>
    </row>
    <row r="288" spans="1:73" ht="51" hidden="1" x14ac:dyDescent="0.2">
      <c r="A288" s="1182"/>
      <c r="B288" s="1170"/>
      <c r="C288" s="1183"/>
      <c r="D288" s="1185" t="s">
        <v>3874</v>
      </c>
      <c r="E288" s="1171"/>
      <c r="F288" s="1172"/>
      <c r="G288" s="1173"/>
      <c r="H288" s="1173"/>
      <c r="I288" s="1184"/>
      <c r="J288" s="1315"/>
      <c r="K288" s="1177"/>
      <c r="L288" s="829"/>
      <c r="M288" s="1017"/>
      <c r="N288" s="1181"/>
    </row>
    <row r="289" spans="1:14" ht="63" hidden="1" x14ac:dyDescent="0.2">
      <c r="A289" s="1182"/>
      <c r="B289" s="1170"/>
      <c r="C289" s="1183" t="s">
        <v>3880</v>
      </c>
      <c r="D289" s="1174" t="s">
        <v>3875</v>
      </c>
      <c r="E289" s="1171" t="s">
        <v>7</v>
      </c>
      <c r="F289" s="1172" t="s">
        <v>146</v>
      </c>
      <c r="G289" s="1173">
        <v>171.37</v>
      </c>
      <c r="H289" s="1173"/>
      <c r="I289" s="1184"/>
      <c r="J289" s="1315"/>
      <c r="K289" s="1177"/>
      <c r="L289" s="829" t="s">
        <v>3543</v>
      </c>
      <c r="M289" s="1017" t="s">
        <v>3881</v>
      </c>
      <c r="N289" s="1181" t="s">
        <v>3877</v>
      </c>
    </row>
    <row r="290" spans="1:14" ht="76.5" hidden="1" x14ac:dyDescent="0.2">
      <c r="A290" s="1182"/>
      <c r="B290" s="1170"/>
      <c r="C290" s="1183" t="s">
        <v>3880</v>
      </c>
      <c r="D290" s="1174" t="s">
        <v>3876</v>
      </c>
      <c r="E290" s="1171" t="s">
        <v>3879</v>
      </c>
      <c r="F290" s="1172" t="s">
        <v>99</v>
      </c>
      <c r="G290" s="1173">
        <v>0.02</v>
      </c>
      <c r="H290" s="1173"/>
      <c r="I290" s="1184"/>
      <c r="J290" s="1315"/>
      <c r="K290" s="1177"/>
      <c r="L290" s="829" t="s">
        <v>3543</v>
      </c>
      <c r="M290" s="1017" t="s">
        <v>3882</v>
      </c>
      <c r="N290" s="1181" t="s">
        <v>3878</v>
      </c>
    </row>
    <row r="291" spans="1:14" hidden="1" x14ac:dyDescent="0.2"/>
    <row r="292" spans="1:14" hidden="1" x14ac:dyDescent="0.2"/>
    <row r="293" spans="1:14" hidden="1" x14ac:dyDescent="0.2">
      <c r="G293" s="389">
        <v>1802.57</v>
      </c>
    </row>
  </sheetData>
  <autoFilter ref="A5:BU293" xr:uid="{00000000-0001-0000-1100-000000000000}">
    <filterColumn colId="2">
      <filters>
        <filter val="1"/>
        <filter val="2"/>
        <filter val="2.1"/>
        <filter val="2.2"/>
        <filter val="2.3"/>
        <filter val="a"/>
        <filter val="BS"/>
        <filter val="DA"/>
      </filters>
    </filterColumn>
  </autoFilter>
  <mergeCells count="13">
    <mergeCell ref="M4:M5"/>
    <mergeCell ref="N4:N5"/>
    <mergeCell ref="P4:Q4"/>
    <mergeCell ref="A2:M2"/>
    <mergeCell ref="A4:A5"/>
    <mergeCell ref="D4:D5"/>
    <mergeCell ref="E4:E5"/>
    <mergeCell ref="F4:F5"/>
    <mergeCell ref="G4:G5"/>
    <mergeCell ref="H4:I4"/>
    <mergeCell ref="J4:J5"/>
    <mergeCell ref="K4:K5"/>
    <mergeCell ref="L4:L5"/>
  </mergeCells>
  <conditionalFormatting sqref="B7:B9">
    <cfRule type="expression" dxfId="28" priority="3" stopIfTrue="1">
      <formula>AND(COUNTIF($F$662:$F$65613, B7)+COUNTIF($F$392:$F$591, B7)+COUNTIF($F$586:$F$586, B7)+COUNTIF($F$201:$F$292, B7)+COUNTIF($F$174:$F$199, B7)+COUNTIF($F$360:$F$381, B7)+COUNTIF($F$297:$F$346, B7)+COUNTIF($F$122:$F$170, B7)+COUNTIF($F$3:$F$4, B7)+COUNTIF($F$44:$F$88, B7)+COUNTIF($F$479:$F$481, B7)+COUNTIF($F$7:$F$40, B7)+COUNTIF($F$93:$F$120, B7)&gt;1,NOT(ISBLANK(B7)))</formula>
    </cfRule>
    <cfRule type="expression" dxfId="27" priority="4" stopIfTrue="1">
      <formula>AND(COUNTIF($F$549:$F$591, B7)+COUNTIF($F$13:$F$17, B7)+COUNTIF($F$577:$F$577, B7)+COUNTIF($F$448:$F$452, B7)+COUNTIF($F$48:$F$48, B7)+COUNTIF($F$423:$F$423, B7)+COUNTIF($F$473:$F$473, B7)+COUNTIF($F$29:$F$34, B7)+COUNTIF($F$36:$F$37, B7)+COUNTIF($F$88:$F$88, B7)+COUNTIF($F$396:$F$403, B7)+COUNTIF($F$80:$F$86, B7)+COUNTIF($F$123:$F$125, B7)+COUNTIF($F$174:$F$186, B7)+COUNTIF($F$154:$F$168, B7)+COUNTIF($F$222:$F$228, B7)+COUNTIF($F$57:$F$78, B7)+COUNTIF($F$563:$F$566, B7)+COUNTIF($F$96:$F$120, B7)+COUNTIF($F$230:$F$276, B7)+COUNTIF($F$278:$F$292, B7)+COUNTIF($F$585:$F$585, B7)+COUNTIF($F$573:$F$574, B7)+COUNTIF($F$501:$F$507, B7)+COUNTIF($F$476:$F$499, B7)+COUNTIF($F$513:$F$559, B7)+COUNTIF($F$360:$F$361, B7)+COUNTIF($F$392:$F$393, B7)+COUNTIF($F$439:$F$523, B7)+COUNTIF($F$189:$F$192, B7)+COUNTIF($F$194:$F$199, B7)+COUNTIF($F$463:$F$471, B7)+COUNTIF($F$201:$F$206, B7)+COUNTIF($F$208:$F$217, B7)+COUNTIF($F$127:$F$133, B7)+COUNTIF($F$297:$F$346, B7)+COUNTIF($F$44:$F$45, B7)+COUNTIF($F$7:$F$11, B7)+COUNTIF($F$93:$F$94, B7)&gt;1,NOT(ISBLANK(B7)))</formula>
    </cfRule>
  </conditionalFormatting>
  <conditionalFormatting sqref="D168:D169 D207 D275 D277 D282">
    <cfRule type="expression" dxfId="26" priority="2" stopIfTrue="1">
      <formula>AND(COUNTIF($H$586:$H$586, D168)+COUNTIF($H$584:$H$584, D168)+COUNTIF($H$394:$H$394, D168)+COUNTIF($H$479:$H$481, D168)&gt;1,NOT(ISBLANK(D168)))</formula>
    </cfRule>
  </conditionalFormatting>
  <conditionalFormatting sqref="D283">
    <cfRule type="duplicateValues" dxfId="25" priority="1" stopIfTrue="1"/>
  </conditionalFormatting>
  <pageMargins left="0.62992125984251968" right="0.31496062992125984" top="1.0629921259842521" bottom="0.43307086614173229" header="0.59055118110236227" footer="0.19685039370078741"/>
  <pageSetup paperSize="9" orientation="landscape" r:id="rId1"/>
  <headerFooter>
    <oddHeader xml:space="preserve">&amp;L&amp;"Times New Roman,Bold"&amp;12Biểu 06/CH&amp;C&amp;"Times New Roman,Bold"&amp;12
DANH MỤC CÔNG TRÌNH, DỰ ÁN THỰC HIỆN TRONG NĂM 2025 CỦA THÀNH PHỐ BIÊN HÒA&amp;R
</oddHeader>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6" filterMode="1">
    <tabColor theme="0"/>
  </sheetPr>
  <dimension ref="A1:WXN65"/>
  <sheetViews>
    <sheetView zoomScale="115" zoomScaleNormal="115" workbookViewId="0">
      <pane xSplit="5" ySplit="6" topLeftCell="F7" activePane="bottomRight" state="frozen"/>
      <selection activeCell="Z69" sqref="Z69"/>
      <selection pane="topRight" activeCell="Z69" sqref="Z69"/>
      <selection pane="bottomLeft" activeCell="Z69" sqref="Z69"/>
      <selection pane="bottomRight" activeCell="BN21" sqref="BN21"/>
    </sheetView>
  </sheetViews>
  <sheetFormatPr defaultRowHeight="20.100000000000001" customHeight="1" x14ac:dyDescent="0.2"/>
  <cols>
    <col min="1" max="1" width="5.140625" customWidth="1"/>
    <col min="2" max="2" width="27" customWidth="1"/>
    <col min="3" max="3" width="7.140625" customWidth="1"/>
    <col min="4" max="4" width="8.7109375" customWidth="1"/>
    <col min="5" max="5" width="7.85546875" customWidth="1"/>
    <col min="6" max="6" width="7.5703125" style="556" customWidth="1"/>
    <col min="7" max="7" width="5.85546875" customWidth="1"/>
    <col min="8" max="8" width="7" customWidth="1"/>
    <col min="9" max="9" width="7.28515625" style="670" hidden="1" customWidth="1"/>
    <col min="10" max="10" width="6.85546875" customWidth="1"/>
    <col min="11" max="11" width="7" customWidth="1"/>
    <col min="12" max="13" width="5.28515625" style="670" hidden="1" customWidth="1"/>
    <col min="14" max="14" width="5.7109375" style="670" hidden="1" customWidth="1"/>
    <col min="15" max="15" width="6.42578125" customWidth="1"/>
    <col min="16" max="16" width="6.42578125" style="670" hidden="1" customWidth="1"/>
    <col min="17" max="17" width="6.42578125" customWidth="1"/>
    <col min="18" max="18" width="6.42578125" style="556" customWidth="1"/>
    <col min="19" max="21" width="6.42578125" customWidth="1"/>
    <col min="22" max="22" width="6.42578125" style="670" hidden="1" customWidth="1"/>
    <col min="23" max="25" width="6.42578125" customWidth="1"/>
    <col min="26" max="26" width="6.42578125" style="670" hidden="1" customWidth="1"/>
    <col min="27" max="36" width="6.42578125" customWidth="1"/>
    <col min="37" max="37" width="6.42578125" style="670" hidden="1" customWidth="1"/>
    <col min="38" max="41" width="6.42578125" customWidth="1"/>
    <col min="42" max="42" width="6.42578125" style="670" hidden="1" customWidth="1"/>
    <col min="43" max="45" width="6.42578125" customWidth="1"/>
    <col min="46" max="46" width="6.42578125" style="670" hidden="1" customWidth="1"/>
    <col min="47" max="52" width="6.42578125" customWidth="1"/>
    <col min="53" max="53" width="6.42578125" style="670" hidden="1" customWidth="1"/>
    <col min="54" max="56" width="6.42578125" customWidth="1"/>
    <col min="57" max="57" width="9.5703125" style="670" hidden="1" customWidth="1"/>
    <col min="58" max="58" width="9.28515625" style="687" hidden="1" customWidth="1"/>
    <col min="59" max="61" width="9.5703125" style="670" hidden="1" customWidth="1"/>
    <col min="62" max="62" width="8.85546875" customWidth="1"/>
    <col min="63" max="63" width="10.28515625" customWidth="1"/>
    <col min="64" max="64" width="0" hidden="1" customWidth="1"/>
    <col min="65" max="65" width="10.140625" bestFit="1" customWidth="1"/>
    <col min="254" max="254" width="5.140625" customWidth="1"/>
    <col min="255" max="255" width="27" customWidth="1"/>
    <col min="256" max="256" width="7.140625" customWidth="1"/>
    <col min="257" max="257" width="8.7109375" customWidth="1"/>
    <col min="258" max="258" width="7.85546875" customWidth="1"/>
    <col min="259" max="259" width="7.42578125" customWidth="1"/>
    <col min="260" max="260" width="5.85546875" customWidth="1"/>
    <col min="261" max="261" width="6" bestFit="1" customWidth="1"/>
    <col min="262" max="262" width="7.28515625" customWidth="1"/>
    <col min="263" max="263" width="7.5703125" customWidth="1"/>
    <col min="264" max="264" width="7" customWidth="1"/>
    <col min="265" max="267" width="0" hidden="1" customWidth="1"/>
    <col min="268" max="268" width="6.85546875" customWidth="1"/>
    <col min="269" max="270" width="0" hidden="1" customWidth="1"/>
    <col min="271" max="271" width="7.7109375" customWidth="1"/>
    <col min="272" max="274" width="6.85546875" customWidth="1"/>
    <col min="275" max="276" width="0" hidden="1" customWidth="1"/>
    <col min="277" max="278" width="6.85546875" customWidth="1"/>
    <col min="279" max="279" width="0" hidden="1" customWidth="1"/>
    <col min="280" max="280" width="6.85546875" customWidth="1"/>
    <col min="281" max="281" width="7.7109375" customWidth="1"/>
    <col min="282" max="290" width="7.85546875" customWidth="1"/>
    <col min="291" max="292" width="0" hidden="1" customWidth="1"/>
    <col min="293" max="298" width="7.85546875" customWidth="1"/>
    <col min="299" max="299" width="0" hidden="1" customWidth="1"/>
    <col min="300" max="301" width="7.85546875" customWidth="1"/>
    <col min="302" max="302" width="6.5703125" customWidth="1"/>
    <col min="303" max="303" width="7.85546875" customWidth="1"/>
    <col min="304" max="304" width="7" customWidth="1"/>
    <col min="305" max="305" width="6.7109375" customWidth="1"/>
    <col min="306" max="306" width="0" hidden="1" customWidth="1"/>
    <col min="307" max="307" width="7.85546875" customWidth="1"/>
    <col min="308" max="308" width="7.28515625" customWidth="1"/>
    <col min="309" max="309" width="7.85546875" customWidth="1"/>
    <col min="310" max="314" width="0" hidden="1" customWidth="1"/>
    <col min="315" max="316" width="8.85546875" customWidth="1"/>
    <col min="317" max="317" width="11.42578125" bestFit="1" customWidth="1"/>
    <col min="318" max="318" width="11" bestFit="1" customWidth="1"/>
    <col min="319" max="319" width="11.7109375" bestFit="1" customWidth="1"/>
    <col min="321" max="321" width="10.140625" bestFit="1" customWidth="1"/>
    <col min="510" max="510" width="5.140625" customWidth="1"/>
    <col min="511" max="511" width="27" customWidth="1"/>
    <col min="512" max="512" width="7.140625" customWidth="1"/>
    <col min="513" max="513" width="8.7109375" customWidth="1"/>
    <col min="514" max="514" width="7.85546875" customWidth="1"/>
    <col min="515" max="515" width="7.42578125" customWidth="1"/>
    <col min="516" max="516" width="5.85546875" customWidth="1"/>
    <col min="517" max="517" width="6" bestFit="1" customWidth="1"/>
    <col min="518" max="518" width="7.28515625" customWidth="1"/>
    <col min="519" max="519" width="7.5703125" customWidth="1"/>
    <col min="520" max="520" width="7" customWidth="1"/>
    <col min="521" max="523" width="0" hidden="1" customWidth="1"/>
    <col min="524" max="524" width="6.85546875" customWidth="1"/>
    <col min="525" max="526" width="0" hidden="1" customWidth="1"/>
    <col min="527" max="527" width="7.7109375" customWidth="1"/>
    <col min="528" max="530" width="6.85546875" customWidth="1"/>
    <col min="531" max="532" width="0" hidden="1" customWidth="1"/>
    <col min="533" max="534" width="6.85546875" customWidth="1"/>
    <col min="535" max="535" width="0" hidden="1" customWidth="1"/>
    <col min="536" max="536" width="6.85546875" customWidth="1"/>
    <col min="537" max="537" width="7.7109375" customWidth="1"/>
    <col min="538" max="546" width="7.85546875" customWidth="1"/>
    <col min="547" max="548" width="0" hidden="1" customWidth="1"/>
    <col min="549" max="554" width="7.85546875" customWidth="1"/>
    <col min="555" max="555" width="0" hidden="1" customWidth="1"/>
    <col min="556" max="557" width="7.85546875" customWidth="1"/>
    <col min="558" max="558" width="6.5703125" customWidth="1"/>
    <col min="559" max="559" width="7.85546875" customWidth="1"/>
    <col min="560" max="560" width="7" customWidth="1"/>
    <col min="561" max="561" width="6.7109375" customWidth="1"/>
    <col min="562" max="562" width="0" hidden="1" customWidth="1"/>
    <col min="563" max="563" width="7.85546875" customWidth="1"/>
    <col min="564" max="564" width="7.28515625" customWidth="1"/>
    <col min="565" max="565" width="7.85546875" customWidth="1"/>
    <col min="566" max="570" width="0" hidden="1" customWidth="1"/>
    <col min="571" max="572" width="8.85546875" customWidth="1"/>
    <col min="573" max="573" width="11.42578125" bestFit="1" customWidth="1"/>
    <col min="574" max="574" width="11" bestFit="1" customWidth="1"/>
    <col min="575" max="575" width="11.7109375" bestFit="1" customWidth="1"/>
    <col min="577" max="577" width="10.140625" bestFit="1" customWidth="1"/>
    <col min="766" max="766" width="5.140625" customWidth="1"/>
    <col min="767" max="767" width="27" customWidth="1"/>
    <col min="768" max="768" width="7.140625" customWidth="1"/>
    <col min="769" max="769" width="8.7109375" customWidth="1"/>
    <col min="770" max="770" width="7.85546875" customWidth="1"/>
    <col min="771" max="771" width="7.42578125" customWidth="1"/>
    <col min="772" max="772" width="5.85546875" customWidth="1"/>
    <col min="773" max="773" width="6" bestFit="1" customWidth="1"/>
    <col min="774" max="774" width="7.28515625" customWidth="1"/>
    <col min="775" max="775" width="7.5703125" customWidth="1"/>
    <col min="776" max="776" width="7" customWidth="1"/>
    <col min="777" max="779" width="0" hidden="1" customWidth="1"/>
    <col min="780" max="780" width="6.85546875" customWidth="1"/>
    <col min="781" max="782" width="0" hidden="1" customWidth="1"/>
    <col min="783" max="783" width="7.7109375" customWidth="1"/>
    <col min="784" max="786" width="6.85546875" customWidth="1"/>
    <col min="787" max="788" width="0" hidden="1" customWidth="1"/>
    <col min="789" max="790" width="6.85546875" customWidth="1"/>
    <col min="791" max="791" width="0" hidden="1" customWidth="1"/>
    <col min="792" max="792" width="6.85546875" customWidth="1"/>
    <col min="793" max="793" width="7.7109375" customWidth="1"/>
    <col min="794" max="802" width="7.85546875" customWidth="1"/>
    <col min="803" max="804" width="0" hidden="1" customWidth="1"/>
    <col min="805" max="810" width="7.85546875" customWidth="1"/>
    <col min="811" max="811" width="0" hidden="1" customWidth="1"/>
    <col min="812" max="813" width="7.85546875" customWidth="1"/>
    <col min="814" max="814" width="6.5703125" customWidth="1"/>
    <col min="815" max="815" width="7.85546875" customWidth="1"/>
    <col min="816" max="816" width="7" customWidth="1"/>
    <col min="817" max="817" width="6.7109375" customWidth="1"/>
    <col min="818" max="818" width="0" hidden="1" customWidth="1"/>
    <col min="819" max="819" width="7.85546875" customWidth="1"/>
    <col min="820" max="820" width="7.28515625" customWidth="1"/>
    <col min="821" max="821" width="7.85546875" customWidth="1"/>
    <col min="822" max="826" width="0" hidden="1" customWidth="1"/>
    <col min="827" max="828" width="8.85546875" customWidth="1"/>
    <col min="829" max="829" width="11.42578125" bestFit="1" customWidth="1"/>
    <col min="830" max="830" width="11" bestFit="1" customWidth="1"/>
    <col min="831" max="831" width="11.7109375" bestFit="1" customWidth="1"/>
    <col min="833" max="833" width="10.140625" bestFit="1" customWidth="1"/>
    <col min="1022" max="1022" width="5.140625" customWidth="1"/>
    <col min="1023" max="1023" width="27" customWidth="1"/>
    <col min="1024" max="1024" width="7.140625" customWidth="1"/>
    <col min="1025" max="1025" width="8.7109375" customWidth="1"/>
    <col min="1026" max="1026" width="7.85546875" customWidth="1"/>
    <col min="1027" max="1027" width="7.42578125" customWidth="1"/>
    <col min="1028" max="1028" width="5.85546875" customWidth="1"/>
    <col min="1029" max="1029" width="6" bestFit="1" customWidth="1"/>
    <col min="1030" max="1030" width="7.28515625" customWidth="1"/>
    <col min="1031" max="1031" width="7.5703125" customWidth="1"/>
    <col min="1032" max="1032" width="7" customWidth="1"/>
    <col min="1033" max="1035" width="0" hidden="1" customWidth="1"/>
    <col min="1036" max="1036" width="6.85546875" customWidth="1"/>
    <col min="1037" max="1038" width="0" hidden="1" customWidth="1"/>
    <col min="1039" max="1039" width="7.7109375" customWidth="1"/>
    <col min="1040" max="1042" width="6.85546875" customWidth="1"/>
    <col min="1043" max="1044" width="0" hidden="1" customWidth="1"/>
    <col min="1045" max="1046" width="6.85546875" customWidth="1"/>
    <col min="1047" max="1047" width="0" hidden="1" customWidth="1"/>
    <col min="1048" max="1048" width="6.85546875" customWidth="1"/>
    <col min="1049" max="1049" width="7.7109375" customWidth="1"/>
    <col min="1050" max="1058" width="7.85546875" customWidth="1"/>
    <col min="1059" max="1060" width="0" hidden="1" customWidth="1"/>
    <col min="1061" max="1066" width="7.85546875" customWidth="1"/>
    <col min="1067" max="1067" width="0" hidden="1" customWidth="1"/>
    <col min="1068" max="1069" width="7.85546875" customWidth="1"/>
    <col min="1070" max="1070" width="6.5703125" customWidth="1"/>
    <col min="1071" max="1071" width="7.85546875" customWidth="1"/>
    <col min="1072" max="1072" width="7" customWidth="1"/>
    <col min="1073" max="1073" width="6.7109375" customWidth="1"/>
    <col min="1074" max="1074" width="0" hidden="1" customWidth="1"/>
    <col min="1075" max="1075" width="7.85546875" customWidth="1"/>
    <col min="1076" max="1076" width="7.28515625" customWidth="1"/>
    <col min="1077" max="1077" width="7.85546875" customWidth="1"/>
    <col min="1078" max="1082" width="0" hidden="1" customWidth="1"/>
    <col min="1083" max="1084" width="8.85546875" customWidth="1"/>
    <col min="1085" max="1085" width="11.42578125" bestFit="1" customWidth="1"/>
    <col min="1086" max="1086" width="11" bestFit="1" customWidth="1"/>
    <col min="1087" max="1087" width="11.7109375" bestFit="1" customWidth="1"/>
    <col min="1089" max="1089" width="10.140625" bestFit="1" customWidth="1"/>
    <col min="1278" max="1278" width="5.140625" customWidth="1"/>
    <col min="1279" max="1279" width="27" customWidth="1"/>
    <col min="1280" max="1280" width="7.140625" customWidth="1"/>
    <col min="1281" max="1281" width="8.7109375" customWidth="1"/>
    <col min="1282" max="1282" width="7.85546875" customWidth="1"/>
    <col min="1283" max="1283" width="7.42578125" customWidth="1"/>
    <col min="1284" max="1284" width="5.85546875" customWidth="1"/>
    <col min="1285" max="1285" width="6" bestFit="1" customWidth="1"/>
    <col min="1286" max="1286" width="7.28515625" customWidth="1"/>
    <col min="1287" max="1287" width="7.5703125" customWidth="1"/>
    <col min="1288" max="1288" width="7" customWidth="1"/>
    <col min="1289" max="1291" width="0" hidden="1" customWidth="1"/>
    <col min="1292" max="1292" width="6.85546875" customWidth="1"/>
    <col min="1293" max="1294" width="0" hidden="1" customWidth="1"/>
    <col min="1295" max="1295" width="7.7109375" customWidth="1"/>
    <col min="1296" max="1298" width="6.85546875" customWidth="1"/>
    <col min="1299" max="1300" width="0" hidden="1" customWidth="1"/>
    <col min="1301" max="1302" width="6.85546875" customWidth="1"/>
    <col min="1303" max="1303" width="0" hidden="1" customWidth="1"/>
    <col min="1304" max="1304" width="6.85546875" customWidth="1"/>
    <col min="1305" max="1305" width="7.7109375" customWidth="1"/>
    <col min="1306" max="1314" width="7.85546875" customWidth="1"/>
    <col min="1315" max="1316" width="0" hidden="1" customWidth="1"/>
    <col min="1317" max="1322" width="7.85546875" customWidth="1"/>
    <col min="1323" max="1323" width="0" hidden="1" customWidth="1"/>
    <col min="1324" max="1325" width="7.85546875" customWidth="1"/>
    <col min="1326" max="1326" width="6.5703125" customWidth="1"/>
    <col min="1327" max="1327" width="7.85546875" customWidth="1"/>
    <col min="1328" max="1328" width="7" customWidth="1"/>
    <col min="1329" max="1329" width="6.7109375" customWidth="1"/>
    <col min="1330" max="1330" width="0" hidden="1" customWidth="1"/>
    <col min="1331" max="1331" width="7.85546875" customWidth="1"/>
    <col min="1332" max="1332" width="7.28515625" customWidth="1"/>
    <col min="1333" max="1333" width="7.85546875" customWidth="1"/>
    <col min="1334" max="1338" width="0" hidden="1" customWidth="1"/>
    <col min="1339" max="1340" width="8.85546875" customWidth="1"/>
    <col min="1341" max="1341" width="11.42578125" bestFit="1" customWidth="1"/>
    <col min="1342" max="1342" width="11" bestFit="1" customWidth="1"/>
    <col min="1343" max="1343" width="11.7109375" bestFit="1" customWidth="1"/>
    <col min="1345" max="1345" width="10.140625" bestFit="1" customWidth="1"/>
    <col min="1534" max="1534" width="5.140625" customWidth="1"/>
    <col min="1535" max="1535" width="27" customWidth="1"/>
    <col min="1536" max="1536" width="7.140625" customWidth="1"/>
    <col min="1537" max="1537" width="8.7109375" customWidth="1"/>
    <col min="1538" max="1538" width="7.85546875" customWidth="1"/>
    <col min="1539" max="1539" width="7.42578125" customWidth="1"/>
    <col min="1540" max="1540" width="5.85546875" customWidth="1"/>
    <col min="1541" max="1541" width="6" bestFit="1" customWidth="1"/>
    <col min="1542" max="1542" width="7.28515625" customWidth="1"/>
    <col min="1543" max="1543" width="7.5703125" customWidth="1"/>
    <col min="1544" max="1544" width="7" customWidth="1"/>
    <col min="1545" max="1547" width="0" hidden="1" customWidth="1"/>
    <col min="1548" max="1548" width="6.85546875" customWidth="1"/>
    <col min="1549" max="1550" width="0" hidden="1" customWidth="1"/>
    <col min="1551" max="1551" width="7.7109375" customWidth="1"/>
    <col min="1552" max="1554" width="6.85546875" customWidth="1"/>
    <col min="1555" max="1556" width="0" hidden="1" customWidth="1"/>
    <col min="1557" max="1558" width="6.85546875" customWidth="1"/>
    <col min="1559" max="1559" width="0" hidden="1" customWidth="1"/>
    <col min="1560" max="1560" width="6.85546875" customWidth="1"/>
    <col min="1561" max="1561" width="7.7109375" customWidth="1"/>
    <col min="1562" max="1570" width="7.85546875" customWidth="1"/>
    <col min="1571" max="1572" width="0" hidden="1" customWidth="1"/>
    <col min="1573" max="1578" width="7.85546875" customWidth="1"/>
    <col min="1579" max="1579" width="0" hidden="1" customWidth="1"/>
    <col min="1580" max="1581" width="7.85546875" customWidth="1"/>
    <col min="1582" max="1582" width="6.5703125" customWidth="1"/>
    <col min="1583" max="1583" width="7.85546875" customWidth="1"/>
    <col min="1584" max="1584" width="7" customWidth="1"/>
    <col min="1585" max="1585" width="6.7109375" customWidth="1"/>
    <col min="1586" max="1586" width="0" hidden="1" customWidth="1"/>
    <col min="1587" max="1587" width="7.85546875" customWidth="1"/>
    <col min="1588" max="1588" width="7.28515625" customWidth="1"/>
    <col min="1589" max="1589" width="7.85546875" customWidth="1"/>
    <col min="1590" max="1594" width="0" hidden="1" customWidth="1"/>
    <col min="1595" max="1596" width="8.85546875" customWidth="1"/>
    <col min="1597" max="1597" width="11.42578125" bestFit="1" customWidth="1"/>
    <col min="1598" max="1598" width="11" bestFit="1" customWidth="1"/>
    <col min="1599" max="1599" width="11.7109375" bestFit="1" customWidth="1"/>
    <col min="1601" max="1601" width="10.140625" bestFit="1" customWidth="1"/>
    <col min="1790" max="1790" width="5.140625" customWidth="1"/>
    <col min="1791" max="1791" width="27" customWidth="1"/>
    <col min="1792" max="1792" width="7.140625" customWidth="1"/>
    <col min="1793" max="1793" width="8.7109375" customWidth="1"/>
    <col min="1794" max="1794" width="7.85546875" customWidth="1"/>
    <col min="1795" max="1795" width="7.42578125" customWidth="1"/>
    <col min="1796" max="1796" width="5.85546875" customWidth="1"/>
    <col min="1797" max="1797" width="6" bestFit="1" customWidth="1"/>
    <col min="1798" max="1798" width="7.28515625" customWidth="1"/>
    <col min="1799" max="1799" width="7.5703125" customWidth="1"/>
    <col min="1800" max="1800" width="7" customWidth="1"/>
    <col min="1801" max="1803" width="0" hidden="1" customWidth="1"/>
    <col min="1804" max="1804" width="6.85546875" customWidth="1"/>
    <col min="1805" max="1806" width="0" hidden="1" customWidth="1"/>
    <col min="1807" max="1807" width="7.7109375" customWidth="1"/>
    <col min="1808" max="1810" width="6.85546875" customWidth="1"/>
    <col min="1811" max="1812" width="0" hidden="1" customWidth="1"/>
    <col min="1813" max="1814" width="6.85546875" customWidth="1"/>
    <col min="1815" max="1815" width="0" hidden="1" customWidth="1"/>
    <col min="1816" max="1816" width="6.85546875" customWidth="1"/>
    <col min="1817" max="1817" width="7.7109375" customWidth="1"/>
    <col min="1818" max="1826" width="7.85546875" customWidth="1"/>
    <col min="1827" max="1828" width="0" hidden="1" customWidth="1"/>
    <col min="1829" max="1834" width="7.85546875" customWidth="1"/>
    <col min="1835" max="1835" width="0" hidden="1" customWidth="1"/>
    <col min="1836" max="1837" width="7.85546875" customWidth="1"/>
    <col min="1838" max="1838" width="6.5703125" customWidth="1"/>
    <col min="1839" max="1839" width="7.85546875" customWidth="1"/>
    <col min="1840" max="1840" width="7" customWidth="1"/>
    <col min="1841" max="1841" width="6.7109375" customWidth="1"/>
    <col min="1842" max="1842" width="0" hidden="1" customWidth="1"/>
    <col min="1843" max="1843" width="7.85546875" customWidth="1"/>
    <col min="1844" max="1844" width="7.28515625" customWidth="1"/>
    <col min="1845" max="1845" width="7.85546875" customWidth="1"/>
    <col min="1846" max="1850" width="0" hidden="1" customWidth="1"/>
    <col min="1851" max="1852" width="8.85546875" customWidth="1"/>
    <col min="1853" max="1853" width="11.42578125" bestFit="1" customWidth="1"/>
    <col min="1854" max="1854" width="11" bestFit="1" customWidth="1"/>
    <col min="1855" max="1855" width="11.7109375" bestFit="1" customWidth="1"/>
    <col min="1857" max="1857" width="10.140625" bestFit="1" customWidth="1"/>
    <col min="2046" max="2046" width="5.140625" customWidth="1"/>
    <col min="2047" max="2047" width="27" customWidth="1"/>
    <col min="2048" max="2048" width="7.140625" customWidth="1"/>
    <col min="2049" max="2049" width="8.7109375" customWidth="1"/>
    <col min="2050" max="2050" width="7.85546875" customWidth="1"/>
    <col min="2051" max="2051" width="7.42578125" customWidth="1"/>
    <col min="2052" max="2052" width="5.85546875" customWidth="1"/>
    <col min="2053" max="2053" width="6" bestFit="1" customWidth="1"/>
    <col min="2054" max="2054" width="7.28515625" customWidth="1"/>
    <col min="2055" max="2055" width="7.5703125" customWidth="1"/>
    <col min="2056" max="2056" width="7" customWidth="1"/>
    <col min="2057" max="2059" width="0" hidden="1" customWidth="1"/>
    <col min="2060" max="2060" width="6.85546875" customWidth="1"/>
    <col min="2061" max="2062" width="0" hidden="1" customWidth="1"/>
    <col min="2063" max="2063" width="7.7109375" customWidth="1"/>
    <col min="2064" max="2066" width="6.85546875" customWidth="1"/>
    <col min="2067" max="2068" width="0" hidden="1" customWidth="1"/>
    <col min="2069" max="2070" width="6.85546875" customWidth="1"/>
    <col min="2071" max="2071" width="0" hidden="1" customWidth="1"/>
    <col min="2072" max="2072" width="6.85546875" customWidth="1"/>
    <col min="2073" max="2073" width="7.7109375" customWidth="1"/>
    <col min="2074" max="2082" width="7.85546875" customWidth="1"/>
    <col min="2083" max="2084" width="0" hidden="1" customWidth="1"/>
    <col min="2085" max="2090" width="7.85546875" customWidth="1"/>
    <col min="2091" max="2091" width="0" hidden="1" customWidth="1"/>
    <col min="2092" max="2093" width="7.85546875" customWidth="1"/>
    <col min="2094" max="2094" width="6.5703125" customWidth="1"/>
    <col min="2095" max="2095" width="7.85546875" customWidth="1"/>
    <col min="2096" max="2096" width="7" customWidth="1"/>
    <col min="2097" max="2097" width="6.7109375" customWidth="1"/>
    <col min="2098" max="2098" width="0" hidden="1" customWidth="1"/>
    <col min="2099" max="2099" width="7.85546875" customWidth="1"/>
    <col min="2100" max="2100" width="7.28515625" customWidth="1"/>
    <col min="2101" max="2101" width="7.85546875" customWidth="1"/>
    <col min="2102" max="2106" width="0" hidden="1" customWidth="1"/>
    <col min="2107" max="2108" width="8.85546875" customWidth="1"/>
    <col min="2109" max="2109" width="11.42578125" bestFit="1" customWidth="1"/>
    <col min="2110" max="2110" width="11" bestFit="1" customWidth="1"/>
    <col min="2111" max="2111" width="11.7109375" bestFit="1" customWidth="1"/>
    <col min="2113" max="2113" width="10.140625" bestFit="1" customWidth="1"/>
    <col min="2302" max="2302" width="5.140625" customWidth="1"/>
    <col min="2303" max="2303" width="27" customWidth="1"/>
    <col min="2304" max="2304" width="7.140625" customWidth="1"/>
    <col min="2305" max="2305" width="8.7109375" customWidth="1"/>
    <col min="2306" max="2306" width="7.85546875" customWidth="1"/>
    <col min="2307" max="2307" width="7.42578125" customWidth="1"/>
    <col min="2308" max="2308" width="5.85546875" customWidth="1"/>
    <col min="2309" max="2309" width="6" bestFit="1" customWidth="1"/>
    <col min="2310" max="2310" width="7.28515625" customWidth="1"/>
    <col min="2311" max="2311" width="7.5703125" customWidth="1"/>
    <col min="2312" max="2312" width="7" customWidth="1"/>
    <col min="2313" max="2315" width="0" hidden="1" customWidth="1"/>
    <col min="2316" max="2316" width="6.85546875" customWidth="1"/>
    <col min="2317" max="2318" width="0" hidden="1" customWidth="1"/>
    <col min="2319" max="2319" width="7.7109375" customWidth="1"/>
    <col min="2320" max="2322" width="6.85546875" customWidth="1"/>
    <col min="2323" max="2324" width="0" hidden="1" customWidth="1"/>
    <col min="2325" max="2326" width="6.85546875" customWidth="1"/>
    <col min="2327" max="2327" width="0" hidden="1" customWidth="1"/>
    <col min="2328" max="2328" width="6.85546875" customWidth="1"/>
    <col min="2329" max="2329" width="7.7109375" customWidth="1"/>
    <col min="2330" max="2338" width="7.85546875" customWidth="1"/>
    <col min="2339" max="2340" width="0" hidden="1" customWidth="1"/>
    <col min="2341" max="2346" width="7.85546875" customWidth="1"/>
    <col min="2347" max="2347" width="0" hidden="1" customWidth="1"/>
    <col min="2348" max="2349" width="7.85546875" customWidth="1"/>
    <col min="2350" max="2350" width="6.5703125" customWidth="1"/>
    <col min="2351" max="2351" width="7.85546875" customWidth="1"/>
    <col min="2352" max="2352" width="7" customWidth="1"/>
    <col min="2353" max="2353" width="6.7109375" customWidth="1"/>
    <col min="2354" max="2354" width="0" hidden="1" customWidth="1"/>
    <col min="2355" max="2355" width="7.85546875" customWidth="1"/>
    <col min="2356" max="2356" width="7.28515625" customWidth="1"/>
    <col min="2357" max="2357" width="7.85546875" customWidth="1"/>
    <col min="2358" max="2362" width="0" hidden="1" customWidth="1"/>
    <col min="2363" max="2364" width="8.85546875" customWidth="1"/>
    <col min="2365" max="2365" width="11.42578125" bestFit="1" customWidth="1"/>
    <col min="2366" max="2366" width="11" bestFit="1" customWidth="1"/>
    <col min="2367" max="2367" width="11.7109375" bestFit="1" customWidth="1"/>
    <col min="2369" max="2369" width="10.140625" bestFit="1" customWidth="1"/>
    <col min="2558" max="2558" width="5.140625" customWidth="1"/>
    <col min="2559" max="2559" width="27" customWidth="1"/>
    <col min="2560" max="2560" width="7.140625" customWidth="1"/>
    <col min="2561" max="2561" width="8.7109375" customWidth="1"/>
    <col min="2562" max="2562" width="7.85546875" customWidth="1"/>
    <col min="2563" max="2563" width="7.42578125" customWidth="1"/>
    <col min="2564" max="2564" width="5.85546875" customWidth="1"/>
    <col min="2565" max="2565" width="6" bestFit="1" customWidth="1"/>
    <col min="2566" max="2566" width="7.28515625" customWidth="1"/>
    <col min="2567" max="2567" width="7.5703125" customWidth="1"/>
    <col min="2568" max="2568" width="7" customWidth="1"/>
    <col min="2569" max="2571" width="0" hidden="1" customWidth="1"/>
    <col min="2572" max="2572" width="6.85546875" customWidth="1"/>
    <col min="2573" max="2574" width="0" hidden="1" customWidth="1"/>
    <col min="2575" max="2575" width="7.7109375" customWidth="1"/>
    <col min="2576" max="2578" width="6.85546875" customWidth="1"/>
    <col min="2579" max="2580" width="0" hidden="1" customWidth="1"/>
    <col min="2581" max="2582" width="6.85546875" customWidth="1"/>
    <col min="2583" max="2583" width="0" hidden="1" customWidth="1"/>
    <col min="2584" max="2584" width="6.85546875" customWidth="1"/>
    <col min="2585" max="2585" width="7.7109375" customWidth="1"/>
    <col min="2586" max="2594" width="7.85546875" customWidth="1"/>
    <col min="2595" max="2596" width="0" hidden="1" customWidth="1"/>
    <col min="2597" max="2602" width="7.85546875" customWidth="1"/>
    <col min="2603" max="2603" width="0" hidden="1" customWidth="1"/>
    <col min="2604" max="2605" width="7.85546875" customWidth="1"/>
    <col min="2606" max="2606" width="6.5703125" customWidth="1"/>
    <col min="2607" max="2607" width="7.85546875" customWidth="1"/>
    <col min="2608" max="2608" width="7" customWidth="1"/>
    <col min="2609" max="2609" width="6.7109375" customWidth="1"/>
    <col min="2610" max="2610" width="0" hidden="1" customWidth="1"/>
    <col min="2611" max="2611" width="7.85546875" customWidth="1"/>
    <col min="2612" max="2612" width="7.28515625" customWidth="1"/>
    <col min="2613" max="2613" width="7.85546875" customWidth="1"/>
    <col min="2614" max="2618" width="0" hidden="1" customWidth="1"/>
    <col min="2619" max="2620" width="8.85546875" customWidth="1"/>
    <col min="2621" max="2621" width="11.42578125" bestFit="1" customWidth="1"/>
    <col min="2622" max="2622" width="11" bestFit="1" customWidth="1"/>
    <col min="2623" max="2623" width="11.7109375" bestFit="1" customWidth="1"/>
    <col min="2625" max="2625" width="10.140625" bestFit="1" customWidth="1"/>
    <col min="2814" max="2814" width="5.140625" customWidth="1"/>
    <col min="2815" max="2815" width="27" customWidth="1"/>
    <col min="2816" max="2816" width="7.140625" customWidth="1"/>
    <col min="2817" max="2817" width="8.7109375" customWidth="1"/>
    <col min="2818" max="2818" width="7.85546875" customWidth="1"/>
    <col min="2819" max="2819" width="7.42578125" customWidth="1"/>
    <col min="2820" max="2820" width="5.85546875" customWidth="1"/>
    <col min="2821" max="2821" width="6" bestFit="1" customWidth="1"/>
    <col min="2822" max="2822" width="7.28515625" customWidth="1"/>
    <col min="2823" max="2823" width="7.5703125" customWidth="1"/>
    <col min="2824" max="2824" width="7" customWidth="1"/>
    <col min="2825" max="2827" width="0" hidden="1" customWidth="1"/>
    <col min="2828" max="2828" width="6.85546875" customWidth="1"/>
    <col min="2829" max="2830" width="0" hidden="1" customWidth="1"/>
    <col min="2831" max="2831" width="7.7109375" customWidth="1"/>
    <col min="2832" max="2834" width="6.85546875" customWidth="1"/>
    <col min="2835" max="2836" width="0" hidden="1" customWidth="1"/>
    <col min="2837" max="2838" width="6.85546875" customWidth="1"/>
    <col min="2839" max="2839" width="0" hidden="1" customWidth="1"/>
    <col min="2840" max="2840" width="6.85546875" customWidth="1"/>
    <col min="2841" max="2841" width="7.7109375" customWidth="1"/>
    <col min="2842" max="2850" width="7.85546875" customWidth="1"/>
    <col min="2851" max="2852" width="0" hidden="1" customWidth="1"/>
    <col min="2853" max="2858" width="7.85546875" customWidth="1"/>
    <col min="2859" max="2859" width="0" hidden="1" customWidth="1"/>
    <col min="2860" max="2861" width="7.85546875" customWidth="1"/>
    <col min="2862" max="2862" width="6.5703125" customWidth="1"/>
    <col min="2863" max="2863" width="7.85546875" customWidth="1"/>
    <col min="2864" max="2864" width="7" customWidth="1"/>
    <col min="2865" max="2865" width="6.7109375" customWidth="1"/>
    <col min="2866" max="2866" width="0" hidden="1" customWidth="1"/>
    <col min="2867" max="2867" width="7.85546875" customWidth="1"/>
    <col min="2868" max="2868" width="7.28515625" customWidth="1"/>
    <col min="2869" max="2869" width="7.85546875" customWidth="1"/>
    <col min="2870" max="2874" width="0" hidden="1" customWidth="1"/>
    <col min="2875" max="2876" width="8.85546875" customWidth="1"/>
    <col min="2877" max="2877" width="11.42578125" bestFit="1" customWidth="1"/>
    <col min="2878" max="2878" width="11" bestFit="1" customWidth="1"/>
    <col min="2879" max="2879" width="11.7109375" bestFit="1" customWidth="1"/>
    <col min="2881" max="2881" width="10.140625" bestFit="1" customWidth="1"/>
    <col min="3070" max="3070" width="5.140625" customWidth="1"/>
    <col min="3071" max="3071" width="27" customWidth="1"/>
    <col min="3072" max="3072" width="7.140625" customWidth="1"/>
    <col min="3073" max="3073" width="8.7109375" customWidth="1"/>
    <col min="3074" max="3074" width="7.85546875" customWidth="1"/>
    <col min="3075" max="3075" width="7.42578125" customWidth="1"/>
    <col min="3076" max="3076" width="5.85546875" customWidth="1"/>
    <col min="3077" max="3077" width="6" bestFit="1" customWidth="1"/>
    <col min="3078" max="3078" width="7.28515625" customWidth="1"/>
    <col min="3079" max="3079" width="7.5703125" customWidth="1"/>
    <col min="3080" max="3080" width="7" customWidth="1"/>
    <col min="3081" max="3083" width="0" hidden="1" customWidth="1"/>
    <col min="3084" max="3084" width="6.85546875" customWidth="1"/>
    <col min="3085" max="3086" width="0" hidden="1" customWidth="1"/>
    <col min="3087" max="3087" width="7.7109375" customWidth="1"/>
    <col min="3088" max="3090" width="6.85546875" customWidth="1"/>
    <col min="3091" max="3092" width="0" hidden="1" customWidth="1"/>
    <col min="3093" max="3094" width="6.85546875" customWidth="1"/>
    <col min="3095" max="3095" width="0" hidden="1" customWidth="1"/>
    <col min="3096" max="3096" width="6.85546875" customWidth="1"/>
    <col min="3097" max="3097" width="7.7109375" customWidth="1"/>
    <col min="3098" max="3106" width="7.85546875" customWidth="1"/>
    <col min="3107" max="3108" width="0" hidden="1" customWidth="1"/>
    <col min="3109" max="3114" width="7.85546875" customWidth="1"/>
    <col min="3115" max="3115" width="0" hidden="1" customWidth="1"/>
    <col min="3116" max="3117" width="7.85546875" customWidth="1"/>
    <col min="3118" max="3118" width="6.5703125" customWidth="1"/>
    <col min="3119" max="3119" width="7.85546875" customWidth="1"/>
    <col min="3120" max="3120" width="7" customWidth="1"/>
    <col min="3121" max="3121" width="6.7109375" customWidth="1"/>
    <col min="3122" max="3122" width="0" hidden="1" customWidth="1"/>
    <col min="3123" max="3123" width="7.85546875" customWidth="1"/>
    <col min="3124" max="3124" width="7.28515625" customWidth="1"/>
    <col min="3125" max="3125" width="7.85546875" customWidth="1"/>
    <col min="3126" max="3130" width="0" hidden="1" customWidth="1"/>
    <col min="3131" max="3132" width="8.85546875" customWidth="1"/>
    <col min="3133" max="3133" width="11.42578125" bestFit="1" customWidth="1"/>
    <col min="3134" max="3134" width="11" bestFit="1" customWidth="1"/>
    <col min="3135" max="3135" width="11.7109375" bestFit="1" customWidth="1"/>
    <col min="3137" max="3137" width="10.140625" bestFit="1" customWidth="1"/>
    <col min="3326" max="3326" width="5.140625" customWidth="1"/>
    <col min="3327" max="3327" width="27" customWidth="1"/>
    <col min="3328" max="3328" width="7.140625" customWidth="1"/>
    <col min="3329" max="3329" width="8.7109375" customWidth="1"/>
    <col min="3330" max="3330" width="7.85546875" customWidth="1"/>
    <col min="3331" max="3331" width="7.42578125" customWidth="1"/>
    <col min="3332" max="3332" width="5.85546875" customWidth="1"/>
    <col min="3333" max="3333" width="6" bestFit="1" customWidth="1"/>
    <col min="3334" max="3334" width="7.28515625" customWidth="1"/>
    <col min="3335" max="3335" width="7.5703125" customWidth="1"/>
    <col min="3336" max="3336" width="7" customWidth="1"/>
    <col min="3337" max="3339" width="0" hidden="1" customWidth="1"/>
    <col min="3340" max="3340" width="6.85546875" customWidth="1"/>
    <col min="3341" max="3342" width="0" hidden="1" customWidth="1"/>
    <col min="3343" max="3343" width="7.7109375" customWidth="1"/>
    <col min="3344" max="3346" width="6.85546875" customWidth="1"/>
    <col min="3347" max="3348" width="0" hidden="1" customWidth="1"/>
    <col min="3349" max="3350" width="6.85546875" customWidth="1"/>
    <col min="3351" max="3351" width="0" hidden="1" customWidth="1"/>
    <col min="3352" max="3352" width="6.85546875" customWidth="1"/>
    <col min="3353" max="3353" width="7.7109375" customWidth="1"/>
    <col min="3354" max="3362" width="7.85546875" customWidth="1"/>
    <col min="3363" max="3364" width="0" hidden="1" customWidth="1"/>
    <col min="3365" max="3370" width="7.85546875" customWidth="1"/>
    <col min="3371" max="3371" width="0" hidden="1" customWidth="1"/>
    <col min="3372" max="3373" width="7.85546875" customWidth="1"/>
    <col min="3374" max="3374" width="6.5703125" customWidth="1"/>
    <col min="3375" max="3375" width="7.85546875" customWidth="1"/>
    <col min="3376" max="3376" width="7" customWidth="1"/>
    <col min="3377" max="3377" width="6.7109375" customWidth="1"/>
    <col min="3378" max="3378" width="0" hidden="1" customWidth="1"/>
    <col min="3379" max="3379" width="7.85546875" customWidth="1"/>
    <col min="3380" max="3380" width="7.28515625" customWidth="1"/>
    <col min="3381" max="3381" width="7.85546875" customWidth="1"/>
    <col min="3382" max="3386" width="0" hidden="1" customWidth="1"/>
    <col min="3387" max="3388" width="8.85546875" customWidth="1"/>
    <col min="3389" max="3389" width="11.42578125" bestFit="1" customWidth="1"/>
    <col min="3390" max="3390" width="11" bestFit="1" customWidth="1"/>
    <col min="3391" max="3391" width="11.7109375" bestFit="1" customWidth="1"/>
    <col min="3393" max="3393" width="10.140625" bestFit="1" customWidth="1"/>
    <col min="3582" max="3582" width="5.140625" customWidth="1"/>
    <col min="3583" max="3583" width="27" customWidth="1"/>
    <col min="3584" max="3584" width="7.140625" customWidth="1"/>
    <col min="3585" max="3585" width="8.7109375" customWidth="1"/>
    <col min="3586" max="3586" width="7.85546875" customWidth="1"/>
    <col min="3587" max="3587" width="7.42578125" customWidth="1"/>
    <col min="3588" max="3588" width="5.85546875" customWidth="1"/>
    <col min="3589" max="3589" width="6" bestFit="1" customWidth="1"/>
    <col min="3590" max="3590" width="7.28515625" customWidth="1"/>
    <col min="3591" max="3591" width="7.5703125" customWidth="1"/>
    <col min="3592" max="3592" width="7" customWidth="1"/>
    <col min="3593" max="3595" width="0" hidden="1" customWidth="1"/>
    <col min="3596" max="3596" width="6.85546875" customWidth="1"/>
    <col min="3597" max="3598" width="0" hidden="1" customWidth="1"/>
    <col min="3599" max="3599" width="7.7109375" customWidth="1"/>
    <col min="3600" max="3602" width="6.85546875" customWidth="1"/>
    <col min="3603" max="3604" width="0" hidden="1" customWidth="1"/>
    <col min="3605" max="3606" width="6.85546875" customWidth="1"/>
    <col min="3607" max="3607" width="0" hidden="1" customWidth="1"/>
    <col min="3608" max="3608" width="6.85546875" customWidth="1"/>
    <col min="3609" max="3609" width="7.7109375" customWidth="1"/>
    <col min="3610" max="3618" width="7.85546875" customWidth="1"/>
    <col min="3619" max="3620" width="0" hidden="1" customWidth="1"/>
    <col min="3621" max="3626" width="7.85546875" customWidth="1"/>
    <col min="3627" max="3627" width="0" hidden="1" customWidth="1"/>
    <col min="3628" max="3629" width="7.85546875" customWidth="1"/>
    <col min="3630" max="3630" width="6.5703125" customWidth="1"/>
    <col min="3631" max="3631" width="7.85546875" customWidth="1"/>
    <col min="3632" max="3632" width="7" customWidth="1"/>
    <col min="3633" max="3633" width="6.7109375" customWidth="1"/>
    <col min="3634" max="3634" width="0" hidden="1" customWidth="1"/>
    <col min="3635" max="3635" width="7.85546875" customWidth="1"/>
    <col min="3636" max="3636" width="7.28515625" customWidth="1"/>
    <col min="3637" max="3637" width="7.85546875" customWidth="1"/>
    <col min="3638" max="3642" width="0" hidden="1" customWidth="1"/>
    <col min="3643" max="3644" width="8.85546875" customWidth="1"/>
    <col min="3645" max="3645" width="11.42578125" bestFit="1" customWidth="1"/>
    <col min="3646" max="3646" width="11" bestFit="1" customWidth="1"/>
    <col min="3647" max="3647" width="11.7109375" bestFit="1" customWidth="1"/>
    <col min="3649" max="3649" width="10.140625" bestFit="1" customWidth="1"/>
    <col min="3838" max="3838" width="5.140625" customWidth="1"/>
    <col min="3839" max="3839" width="27" customWidth="1"/>
    <col min="3840" max="3840" width="7.140625" customWidth="1"/>
    <col min="3841" max="3841" width="8.7109375" customWidth="1"/>
    <col min="3842" max="3842" width="7.85546875" customWidth="1"/>
    <col min="3843" max="3843" width="7.42578125" customWidth="1"/>
    <col min="3844" max="3844" width="5.85546875" customWidth="1"/>
    <col min="3845" max="3845" width="6" bestFit="1" customWidth="1"/>
    <col min="3846" max="3846" width="7.28515625" customWidth="1"/>
    <col min="3847" max="3847" width="7.5703125" customWidth="1"/>
    <col min="3848" max="3848" width="7" customWidth="1"/>
    <col min="3849" max="3851" width="0" hidden="1" customWidth="1"/>
    <col min="3852" max="3852" width="6.85546875" customWidth="1"/>
    <col min="3853" max="3854" width="0" hidden="1" customWidth="1"/>
    <col min="3855" max="3855" width="7.7109375" customWidth="1"/>
    <col min="3856" max="3858" width="6.85546875" customWidth="1"/>
    <col min="3859" max="3860" width="0" hidden="1" customWidth="1"/>
    <col min="3861" max="3862" width="6.85546875" customWidth="1"/>
    <col min="3863" max="3863" width="0" hidden="1" customWidth="1"/>
    <col min="3864" max="3864" width="6.85546875" customWidth="1"/>
    <col min="3865" max="3865" width="7.7109375" customWidth="1"/>
    <col min="3866" max="3874" width="7.85546875" customWidth="1"/>
    <col min="3875" max="3876" width="0" hidden="1" customWidth="1"/>
    <col min="3877" max="3882" width="7.85546875" customWidth="1"/>
    <col min="3883" max="3883" width="0" hidden="1" customWidth="1"/>
    <col min="3884" max="3885" width="7.85546875" customWidth="1"/>
    <col min="3886" max="3886" width="6.5703125" customWidth="1"/>
    <col min="3887" max="3887" width="7.85546875" customWidth="1"/>
    <col min="3888" max="3888" width="7" customWidth="1"/>
    <col min="3889" max="3889" width="6.7109375" customWidth="1"/>
    <col min="3890" max="3890" width="0" hidden="1" customWidth="1"/>
    <col min="3891" max="3891" width="7.85546875" customWidth="1"/>
    <col min="3892" max="3892" width="7.28515625" customWidth="1"/>
    <col min="3893" max="3893" width="7.85546875" customWidth="1"/>
    <col min="3894" max="3898" width="0" hidden="1" customWidth="1"/>
    <col min="3899" max="3900" width="8.85546875" customWidth="1"/>
    <col min="3901" max="3901" width="11.42578125" bestFit="1" customWidth="1"/>
    <col min="3902" max="3902" width="11" bestFit="1" customWidth="1"/>
    <col min="3903" max="3903" width="11.7109375" bestFit="1" customWidth="1"/>
    <col min="3905" max="3905" width="10.140625" bestFit="1" customWidth="1"/>
    <col min="4094" max="4094" width="5.140625" customWidth="1"/>
    <col min="4095" max="4095" width="27" customWidth="1"/>
    <col min="4096" max="4096" width="7.140625" customWidth="1"/>
    <col min="4097" max="4097" width="8.7109375" customWidth="1"/>
    <col min="4098" max="4098" width="7.85546875" customWidth="1"/>
    <col min="4099" max="4099" width="7.42578125" customWidth="1"/>
    <col min="4100" max="4100" width="5.85546875" customWidth="1"/>
    <col min="4101" max="4101" width="6" bestFit="1" customWidth="1"/>
    <col min="4102" max="4102" width="7.28515625" customWidth="1"/>
    <col min="4103" max="4103" width="7.5703125" customWidth="1"/>
    <col min="4104" max="4104" width="7" customWidth="1"/>
    <col min="4105" max="4107" width="0" hidden="1" customWidth="1"/>
    <col min="4108" max="4108" width="6.85546875" customWidth="1"/>
    <col min="4109" max="4110" width="0" hidden="1" customWidth="1"/>
    <col min="4111" max="4111" width="7.7109375" customWidth="1"/>
    <col min="4112" max="4114" width="6.85546875" customWidth="1"/>
    <col min="4115" max="4116" width="0" hidden="1" customWidth="1"/>
    <col min="4117" max="4118" width="6.85546875" customWidth="1"/>
    <col min="4119" max="4119" width="0" hidden="1" customWidth="1"/>
    <col min="4120" max="4120" width="6.85546875" customWidth="1"/>
    <col min="4121" max="4121" width="7.7109375" customWidth="1"/>
    <col min="4122" max="4130" width="7.85546875" customWidth="1"/>
    <col min="4131" max="4132" width="0" hidden="1" customWidth="1"/>
    <col min="4133" max="4138" width="7.85546875" customWidth="1"/>
    <col min="4139" max="4139" width="0" hidden="1" customWidth="1"/>
    <col min="4140" max="4141" width="7.85546875" customWidth="1"/>
    <col min="4142" max="4142" width="6.5703125" customWidth="1"/>
    <col min="4143" max="4143" width="7.85546875" customWidth="1"/>
    <col min="4144" max="4144" width="7" customWidth="1"/>
    <col min="4145" max="4145" width="6.7109375" customWidth="1"/>
    <col min="4146" max="4146" width="0" hidden="1" customWidth="1"/>
    <col min="4147" max="4147" width="7.85546875" customWidth="1"/>
    <col min="4148" max="4148" width="7.28515625" customWidth="1"/>
    <col min="4149" max="4149" width="7.85546875" customWidth="1"/>
    <col min="4150" max="4154" width="0" hidden="1" customWidth="1"/>
    <col min="4155" max="4156" width="8.85546875" customWidth="1"/>
    <col min="4157" max="4157" width="11.42578125" bestFit="1" customWidth="1"/>
    <col min="4158" max="4158" width="11" bestFit="1" customWidth="1"/>
    <col min="4159" max="4159" width="11.7109375" bestFit="1" customWidth="1"/>
    <col min="4161" max="4161" width="10.140625" bestFit="1" customWidth="1"/>
    <col min="4350" max="4350" width="5.140625" customWidth="1"/>
    <col min="4351" max="4351" width="27" customWidth="1"/>
    <col min="4352" max="4352" width="7.140625" customWidth="1"/>
    <col min="4353" max="4353" width="8.7109375" customWidth="1"/>
    <col min="4354" max="4354" width="7.85546875" customWidth="1"/>
    <col min="4355" max="4355" width="7.42578125" customWidth="1"/>
    <col min="4356" max="4356" width="5.85546875" customWidth="1"/>
    <col min="4357" max="4357" width="6" bestFit="1" customWidth="1"/>
    <col min="4358" max="4358" width="7.28515625" customWidth="1"/>
    <col min="4359" max="4359" width="7.5703125" customWidth="1"/>
    <col min="4360" max="4360" width="7" customWidth="1"/>
    <col min="4361" max="4363" width="0" hidden="1" customWidth="1"/>
    <col min="4364" max="4364" width="6.85546875" customWidth="1"/>
    <col min="4365" max="4366" width="0" hidden="1" customWidth="1"/>
    <col min="4367" max="4367" width="7.7109375" customWidth="1"/>
    <col min="4368" max="4370" width="6.85546875" customWidth="1"/>
    <col min="4371" max="4372" width="0" hidden="1" customWidth="1"/>
    <col min="4373" max="4374" width="6.85546875" customWidth="1"/>
    <col min="4375" max="4375" width="0" hidden="1" customWidth="1"/>
    <col min="4376" max="4376" width="6.85546875" customWidth="1"/>
    <col min="4377" max="4377" width="7.7109375" customWidth="1"/>
    <col min="4378" max="4386" width="7.85546875" customWidth="1"/>
    <col min="4387" max="4388" width="0" hidden="1" customWidth="1"/>
    <col min="4389" max="4394" width="7.85546875" customWidth="1"/>
    <col min="4395" max="4395" width="0" hidden="1" customWidth="1"/>
    <col min="4396" max="4397" width="7.85546875" customWidth="1"/>
    <col min="4398" max="4398" width="6.5703125" customWidth="1"/>
    <col min="4399" max="4399" width="7.85546875" customWidth="1"/>
    <col min="4400" max="4400" width="7" customWidth="1"/>
    <col min="4401" max="4401" width="6.7109375" customWidth="1"/>
    <col min="4402" max="4402" width="0" hidden="1" customWidth="1"/>
    <col min="4403" max="4403" width="7.85546875" customWidth="1"/>
    <col min="4404" max="4404" width="7.28515625" customWidth="1"/>
    <col min="4405" max="4405" width="7.85546875" customWidth="1"/>
    <col min="4406" max="4410" width="0" hidden="1" customWidth="1"/>
    <col min="4411" max="4412" width="8.85546875" customWidth="1"/>
    <col min="4413" max="4413" width="11.42578125" bestFit="1" customWidth="1"/>
    <col min="4414" max="4414" width="11" bestFit="1" customWidth="1"/>
    <col min="4415" max="4415" width="11.7109375" bestFit="1" customWidth="1"/>
    <col min="4417" max="4417" width="10.140625" bestFit="1" customWidth="1"/>
    <col min="4606" max="4606" width="5.140625" customWidth="1"/>
    <col min="4607" max="4607" width="27" customWidth="1"/>
    <col min="4608" max="4608" width="7.140625" customWidth="1"/>
    <col min="4609" max="4609" width="8.7109375" customWidth="1"/>
    <col min="4610" max="4610" width="7.85546875" customWidth="1"/>
    <col min="4611" max="4611" width="7.42578125" customWidth="1"/>
    <col min="4612" max="4612" width="5.85546875" customWidth="1"/>
    <col min="4613" max="4613" width="6" bestFit="1" customWidth="1"/>
    <col min="4614" max="4614" width="7.28515625" customWidth="1"/>
    <col min="4615" max="4615" width="7.5703125" customWidth="1"/>
    <col min="4616" max="4616" width="7" customWidth="1"/>
    <col min="4617" max="4619" width="0" hidden="1" customWidth="1"/>
    <col min="4620" max="4620" width="6.85546875" customWidth="1"/>
    <col min="4621" max="4622" width="0" hidden="1" customWidth="1"/>
    <col min="4623" max="4623" width="7.7109375" customWidth="1"/>
    <col min="4624" max="4626" width="6.85546875" customWidth="1"/>
    <col min="4627" max="4628" width="0" hidden="1" customWidth="1"/>
    <col min="4629" max="4630" width="6.85546875" customWidth="1"/>
    <col min="4631" max="4631" width="0" hidden="1" customWidth="1"/>
    <col min="4632" max="4632" width="6.85546875" customWidth="1"/>
    <col min="4633" max="4633" width="7.7109375" customWidth="1"/>
    <col min="4634" max="4642" width="7.85546875" customWidth="1"/>
    <col min="4643" max="4644" width="0" hidden="1" customWidth="1"/>
    <col min="4645" max="4650" width="7.85546875" customWidth="1"/>
    <col min="4651" max="4651" width="0" hidden="1" customWidth="1"/>
    <col min="4652" max="4653" width="7.85546875" customWidth="1"/>
    <col min="4654" max="4654" width="6.5703125" customWidth="1"/>
    <col min="4655" max="4655" width="7.85546875" customWidth="1"/>
    <col min="4656" max="4656" width="7" customWidth="1"/>
    <col min="4657" max="4657" width="6.7109375" customWidth="1"/>
    <col min="4658" max="4658" width="0" hidden="1" customWidth="1"/>
    <col min="4659" max="4659" width="7.85546875" customWidth="1"/>
    <col min="4660" max="4660" width="7.28515625" customWidth="1"/>
    <col min="4661" max="4661" width="7.85546875" customWidth="1"/>
    <col min="4662" max="4666" width="0" hidden="1" customWidth="1"/>
    <col min="4667" max="4668" width="8.85546875" customWidth="1"/>
    <col min="4669" max="4669" width="11.42578125" bestFit="1" customWidth="1"/>
    <col min="4670" max="4670" width="11" bestFit="1" customWidth="1"/>
    <col min="4671" max="4671" width="11.7109375" bestFit="1" customWidth="1"/>
    <col min="4673" max="4673" width="10.140625" bestFit="1" customWidth="1"/>
    <col min="4862" max="4862" width="5.140625" customWidth="1"/>
    <col min="4863" max="4863" width="27" customWidth="1"/>
    <col min="4864" max="4864" width="7.140625" customWidth="1"/>
    <col min="4865" max="4865" width="8.7109375" customWidth="1"/>
    <col min="4866" max="4866" width="7.85546875" customWidth="1"/>
    <col min="4867" max="4867" width="7.42578125" customWidth="1"/>
    <col min="4868" max="4868" width="5.85546875" customWidth="1"/>
    <col min="4869" max="4869" width="6" bestFit="1" customWidth="1"/>
    <col min="4870" max="4870" width="7.28515625" customWidth="1"/>
    <col min="4871" max="4871" width="7.5703125" customWidth="1"/>
    <col min="4872" max="4872" width="7" customWidth="1"/>
    <col min="4873" max="4875" width="0" hidden="1" customWidth="1"/>
    <col min="4876" max="4876" width="6.85546875" customWidth="1"/>
    <col min="4877" max="4878" width="0" hidden="1" customWidth="1"/>
    <col min="4879" max="4879" width="7.7109375" customWidth="1"/>
    <col min="4880" max="4882" width="6.85546875" customWidth="1"/>
    <col min="4883" max="4884" width="0" hidden="1" customWidth="1"/>
    <col min="4885" max="4886" width="6.85546875" customWidth="1"/>
    <col min="4887" max="4887" width="0" hidden="1" customWidth="1"/>
    <col min="4888" max="4888" width="6.85546875" customWidth="1"/>
    <col min="4889" max="4889" width="7.7109375" customWidth="1"/>
    <col min="4890" max="4898" width="7.85546875" customWidth="1"/>
    <col min="4899" max="4900" width="0" hidden="1" customWidth="1"/>
    <col min="4901" max="4906" width="7.85546875" customWidth="1"/>
    <col min="4907" max="4907" width="0" hidden="1" customWidth="1"/>
    <col min="4908" max="4909" width="7.85546875" customWidth="1"/>
    <col min="4910" max="4910" width="6.5703125" customWidth="1"/>
    <col min="4911" max="4911" width="7.85546875" customWidth="1"/>
    <col min="4912" max="4912" width="7" customWidth="1"/>
    <col min="4913" max="4913" width="6.7109375" customWidth="1"/>
    <col min="4914" max="4914" width="0" hidden="1" customWidth="1"/>
    <col min="4915" max="4915" width="7.85546875" customWidth="1"/>
    <col min="4916" max="4916" width="7.28515625" customWidth="1"/>
    <col min="4917" max="4917" width="7.85546875" customWidth="1"/>
    <col min="4918" max="4922" width="0" hidden="1" customWidth="1"/>
    <col min="4923" max="4924" width="8.85546875" customWidth="1"/>
    <col min="4925" max="4925" width="11.42578125" bestFit="1" customWidth="1"/>
    <col min="4926" max="4926" width="11" bestFit="1" customWidth="1"/>
    <col min="4927" max="4927" width="11.7109375" bestFit="1" customWidth="1"/>
    <col min="4929" max="4929" width="10.140625" bestFit="1" customWidth="1"/>
    <col min="5118" max="5118" width="5.140625" customWidth="1"/>
    <col min="5119" max="5119" width="27" customWidth="1"/>
    <col min="5120" max="5120" width="7.140625" customWidth="1"/>
    <col min="5121" max="5121" width="8.7109375" customWidth="1"/>
    <col min="5122" max="5122" width="7.85546875" customWidth="1"/>
    <col min="5123" max="5123" width="7.42578125" customWidth="1"/>
    <col min="5124" max="5124" width="5.85546875" customWidth="1"/>
    <col min="5125" max="5125" width="6" bestFit="1" customWidth="1"/>
    <col min="5126" max="5126" width="7.28515625" customWidth="1"/>
    <col min="5127" max="5127" width="7.5703125" customWidth="1"/>
    <col min="5128" max="5128" width="7" customWidth="1"/>
    <col min="5129" max="5131" width="0" hidden="1" customWidth="1"/>
    <col min="5132" max="5132" width="6.85546875" customWidth="1"/>
    <col min="5133" max="5134" width="0" hidden="1" customWidth="1"/>
    <col min="5135" max="5135" width="7.7109375" customWidth="1"/>
    <col min="5136" max="5138" width="6.85546875" customWidth="1"/>
    <col min="5139" max="5140" width="0" hidden="1" customWidth="1"/>
    <col min="5141" max="5142" width="6.85546875" customWidth="1"/>
    <col min="5143" max="5143" width="0" hidden="1" customWidth="1"/>
    <col min="5144" max="5144" width="6.85546875" customWidth="1"/>
    <col min="5145" max="5145" width="7.7109375" customWidth="1"/>
    <col min="5146" max="5154" width="7.85546875" customWidth="1"/>
    <col min="5155" max="5156" width="0" hidden="1" customWidth="1"/>
    <col min="5157" max="5162" width="7.85546875" customWidth="1"/>
    <col min="5163" max="5163" width="0" hidden="1" customWidth="1"/>
    <col min="5164" max="5165" width="7.85546875" customWidth="1"/>
    <col min="5166" max="5166" width="6.5703125" customWidth="1"/>
    <col min="5167" max="5167" width="7.85546875" customWidth="1"/>
    <col min="5168" max="5168" width="7" customWidth="1"/>
    <col min="5169" max="5169" width="6.7109375" customWidth="1"/>
    <col min="5170" max="5170" width="0" hidden="1" customWidth="1"/>
    <col min="5171" max="5171" width="7.85546875" customWidth="1"/>
    <col min="5172" max="5172" width="7.28515625" customWidth="1"/>
    <col min="5173" max="5173" width="7.85546875" customWidth="1"/>
    <col min="5174" max="5178" width="0" hidden="1" customWidth="1"/>
    <col min="5179" max="5180" width="8.85546875" customWidth="1"/>
    <col min="5181" max="5181" width="11.42578125" bestFit="1" customWidth="1"/>
    <col min="5182" max="5182" width="11" bestFit="1" customWidth="1"/>
    <col min="5183" max="5183" width="11.7109375" bestFit="1" customWidth="1"/>
    <col min="5185" max="5185" width="10.140625" bestFit="1" customWidth="1"/>
    <col min="5374" max="5374" width="5.140625" customWidth="1"/>
    <col min="5375" max="5375" width="27" customWidth="1"/>
    <col min="5376" max="5376" width="7.140625" customWidth="1"/>
    <col min="5377" max="5377" width="8.7109375" customWidth="1"/>
    <col min="5378" max="5378" width="7.85546875" customWidth="1"/>
    <col min="5379" max="5379" width="7.42578125" customWidth="1"/>
    <col min="5380" max="5380" width="5.85546875" customWidth="1"/>
    <col min="5381" max="5381" width="6" bestFit="1" customWidth="1"/>
    <col min="5382" max="5382" width="7.28515625" customWidth="1"/>
    <col min="5383" max="5383" width="7.5703125" customWidth="1"/>
    <col min="5384" max="5384" width="7" customWidth="1"/>
    <col min="5385" max="5387" width="0" hidden="1" customWidth="1"/>
    <col min="5388" max="5388" width="6.85546875" customWidth="1"/>
    <col min="5389" max="5390" width="0" hidden="1" customWidth="1"/>
    <col min="5391" max="5391" width="7.7109375" customWidth="1"/>
    <col min="5392" max="5394" width="6.85546875" customWidth="1"/>
    <col min="5395" max="5396" width="0" hidden="1" customWidth="1"/>
    <col min="5397" max="5398" width="6.85546875" customWidth="1"/>
    <col min="5399" max="5399" width="0" hidden="1" customWidth="1"/>
    <col min="5400" max="5400" width="6.85546875" customWidth="1"/>
    <col min="5401" max="5401" width="7.7109375" customWidth="1"/>
    <col min="5402" max="5410" width="7.85546875" customWidth="1"/>
    <col min="5411" max="5412" width="0" hidden="1" customWidth="1"/>
    <col min="5413" max="5418" width="7.85546875" customWidth="1"/>
    <col min="5419" max="5419" width="0" hidden="1" customWidth="1"/>
    <col min="5420" max="5421" width="7.85546875" customWidth="1"/>
    <col min="5422" max="5422" width="6.5703125" customWidth="1"/>
    <col min="5423" max="5423" width="7.85546875" customWidth="1"/>
    <col min="5424" max="5424" width="7" customWidth="1"/>
    <col min="5425" max="5425" width="6.7109375" customWidth="1"/>
    <col min="5426" max="5426" width="0" hidden="1" customWidth="1"/>
    <col min="5427" max="5427" width="7.85546875" customWidth="1"/>
    <col min="5428" max="5428" width="7.28515625" customWidth="1"/>
    <col min="5429" max="5429" width="7.85546875" customWidth="1"/>
    <col min="5430" max="5434" width="0" hidden="1" customWidth="1"/>
    <col min="5435" max="5436" width="8.85546875" customWidth="1"/>
    <col min="5437" max="5437" width="11.42578125" bestFit="1" customWidth="1"/>
    <col min="5438" max="5438" width="11" bestFit="1" customWidth="1"/>
    <col min="5439" max="5439" width="11.7109375" bestFit="1" customWidth="1"/>
    <col min="5441" max="5441" width="10.140625" bestFit="1" customWidth="1"/>
    <col min="5630" max="5630" width="5.140625" customWidth="1"/>
    <col min="5631" max="5631" width="27" customWidth="1"/>
    <col min="5632" max="5632" width="7.140625" customWidth="1"/>
    <col min="5633" max="5633" width="8.7109375" customWidth="1"/>
    <col min="5634" max="5634" width="7.85546875" customWidth="1"/>
    <col min="5635" max="5635" width="7.42578125" customWidth="1"/>
    <col min="5636" max="5636" width="5.85546875" customWidth="1"/>
    <col min="5637" max="5637" width="6" bestFit="1" customWidth="1"/>
    <col min="5638" max="5638" width="7.28515625" customWidth="1"/>
    <col min="5639" max="5639" width="7.5703125" customWidth="1"/>
    <col min="5640" max="5640" width="7" customWidth="1"/>
    <col min="5641" max="5643" width="0" hidden="1" customWidth="1"/>
    <col min="5644" max="5644" width="6.85546875" customWidth="1"/>
    <col min="5645" max="5646" width="0" hidden="1" customWidth="1"/>
    <col min="5647" max="5647" width="7.7109375" customWidth="1"/>
    <col min="5648" max="5650" width="6.85546875" customWidth="1"/>
    <col min="5651" max="5652" width="0" hidden="1" customWidth="1"/>
    <col min="5653" max="5654" width="6.85546875" customWidth="1"/>
    <col min="5655" max="5655" width="0" hidden="1" customWidth="1"/>
    <col min="5656" max="5656" width="6.85546875" customWidth="1"/>
    <col min="5657" max="5657" width="7.7109375" customWidth="1"/>
    <col min="5658" max="5666" width="7.85546875" customWidth="1"/>
    <col min="5667" max="5668" width="0" hidden="1" customWidth="1"/>
    <col min="5669" max="5674" width="7.85546875" customWidth="1"/>
    <col min="5675" max="5675" width="0" hidden="1" customWidth="1"/>
    <col min="5676" max="5677" width="7.85546875" customWidth="1"/>
    <col min="5678" max="5678" width="6.5703125" customWidth="1"/>
    <col min="5679" max="5679" width="7.85546875" customWidth="1"/>
    <col min="5680" max="5680" width="7" customWidth="1"/>
    <col min="5681" max="5681" width="6.7109375" customWidth="1"/>
    <col min="5682" max="5682" width="0" hidden="1" customWidth="1"/>
    <col min="5683" max="5683" width="7.85546875" customWidth="1"/>
    <col min="5684" max="5684" width="7.28515625" customWidth="1"/>
    <col min="5685" max="5685" width="7.85546875" customWidth="1"/>
    <col min="5686" max="5690" width="0" hidden="1" customWidth="1"/>
    <col min="5691" max="5692" width="8.85546875" customWidth="1"/>
    <col min="5693" max="5693" width="11.42578125" bestFit="1" customWidth="1"/>
    <col min="5694" max="5694" width="11" bestFit="1" customWidth="1"/>
    <col min="5695" max="5695" width="11.7109375" bestFit="1" customWidth="1"/>
    <col min="5697" max="5697" width="10.140625" bestFit="1" customWidth="1"/>
    <col min="5886" max="5886" width="5.140625" customWidth="1"/>
    <col min="5887" max="5887" width="27" customWidth="1"/>
    <col min="5888" max="5888" width="7.140625" customWidth="1"/>
    <col min="5889" max="5889" width="8.7109375" customWidth="1"/>
    <col min="5890" max="5890" width="7.85546875" customWidth="1"/>
    <col min="5891" max="5891" width="7.42578125" customWidth="1"/>
    <col min="5892" max="5892" width="5.85546875" customWidth="1"/>
    <col min="5893" max="5893" width="6" bestFit="1" customWidth="1"/>
    <col min="5894" max="5894" width="7.28515625" customWidth="1"/>
    <col min="5895" max="5895" width="7.5703125" customWidth="1"/>
    <col min="5896" max="5896" width="7" customWidth="1"/>
    <col min="5897" max="5899" width="0" hidden="1" customWidth="1"/>
    <col min="5900" max="5900" width="6.85546875" customWidth="1"/>
    <col min="5901" max="5902" width="0" hidden="1" customWidth="1"/>
    <col min="5903" max="5903" width="7.7109375" customWidth="1"/>
    <col min="5904" max="5906" width="6.85546875" customWidth="1"/>
    <col min="5907" max="5908" width="0" hidden="1" customWidth="1"/>
    <col min="5909" max="5910" width="6.85546875" customWidth="1"/>
    <col min="5911" max="5911" width="0" hidden="1" customWidth="1"/>
    <col min="5912" max="5912" width="6.85546875" customWidth="1"/>
    <col min="5913" max="5913" width="7.7109375" customWidth="1"/>
    <col min="5914" max="5922" width="7.85546875" customWidth="1"/>
    <col min="5923" max="5924" width="0" hidden="1" customWidth="1"/>
    <col min="5925" max="5930" width="7.85546875" customWidth="1"/>
    <col min="5931" max="5931" width="0" hidden="1" customWidth="1"/>
    <col min="5932" max="5933" width="7.85546875" customWidth="1"/>
    <col min="5934" max="5934" width="6.5703125" customWidth="1"/>
    <col min="5935" max="5935" width="7.85546875" customWidth="1"/>
    <col min="5936" max="5936" width="7" customWidth="1"/>
    <col min="5937" max="5937" width="6.7109375" customWidth="1"/>
    <col min="5938" max="5938" width="0" hidden="1" customWidth="1"/>
    <col min="5939" max="5939" width="7.85546875" customWidth="1"/>
    <col min="5940" max="5940" width="7.28515625" customWidth="1"/>
    <col min="5941" max="5941" width="7.85546875" customWidth="1"/>
    <col min="5942" max="5946" width="0" hidden="1" customWidth="1"/>
    <col min="5947" max="5948" width="8.85546875" customWidth="1"/>
    <col min="5949" max="5949" width="11.42578125" bestFit="1" customWidth="1"/>
    <col min="5950" max="5950" width="11" bestFit="1" customWidth="1"/>
    <col min="5951" max="5951" width="11.7109375" bestFit="1" customWidth="1"/>
    <col min="5953" max="5953" width="10.140625" bestFit="1" customWidth="1"/>
    <col min="6142" max="6142" width="5.140625" customWidth="1"/>
    <col min="6143" max="6143" width="27" customWidth="1"/>
    <col min="6144" max="6144" width="7.140625" customWidth="1"/>
    <col min="6145" max="6145" width="8.7109375" customWidth="1"/>
    <col min="6146" max="6146" width="7.85546875" customWidth="1"/>
    <col min="6147" max="6147" width="7.42578125" customWidth="1"/>
    <col min="6148" max="6148" width="5.85546875" customWidth="1"/>
    <col min="6149" max="6149" width="6" bestFit="1" customWidth="1"/>
    <col min="6150" max="6150" width="7.28515625" customWidth="1"/>
    <col min="6151" max="6151" width="7.5703125" customWidth="1"/>
    <col min="6152" max="6152" width="7" customWidth="1"/>
    <col min="6153" max="6155" width="0" hidden="1" customWidth="1"/>
    <col min="6156" max="6156" width="6.85546875" customWidth="1"/>
    <col min="6157" max="6158" width="0" hidden="1" customWidth="1"/>
    <col min="6159" max="6159" width="7.7109375" customWidth="1"/>
    <col min="6160" max="6162" width="6.85546875" customWidth="1"/>
    <col min="6163" max="6164" width="0" hidden="1" customWidth="1"/>
    <col min="6165" max="6166" width="6.85546875" customWidth="1"/>
    <col min="6167" max="6167" width="0" hidden="1" customWidth="1"/>
    <col min="6168" max="6168" width="6.85546875" customWidth="1"/>
    <col min="6169" max="6169" width="7.7109375" customWidth="1"/>
    <col min="6170" max="6178" width="7.85546875" customWidth="1"/>
    <col min="6179" max="6180" width="0" hidden="1" customWidth="1"/>
    <col min="6181" max="6186" width="7.85546875" customWidth="1"/>
    <col min="6187" max="6187" width="0" hidden="1" customWidth="1"/>
    <col min="6188" max="6189" width="7.85546875" customWidth="1"/>
    <col min="6190" max="6190" width="6.5703125" customWidth="1"/>
    <col min="6191" max="6191" width="7.85546875" customWidth="1"/>
    <col min="6192" max="6192" width="7" customWidth="1"/>
    <col min="6193" max="6193" width="6.7109375" customWidth="1"/>
    <col min="6194" max="6194" width="0" hidden="1" customWidth="1"/>
    <col min="6195" max="6195" width="7.85546875" customWidth="1"/>
    <col min="6196" max="6196" width="7.28515625" customWidth="1"/>
    <col min="6197" max="6197" width="7.85546875" customWidth="1"/>
    <col min="6198" max="6202" width="0" hidden="1" customWidth="1"/>
    <col min="6203" max="6204" width="8.85546875" customWidth="1"/>
    <col min="6205" max="6205" width="11.42578125" bestFit="1" customWidth="1"/>
    <col min="6206" max="6206" width="11" bestFit="1" customWidth="1"/>
    <col min="6207" max="6207" width="11.7109375" bestFit="1" customWidth="1"/>
    <col min="6209" max="6209" width="10.140625" bestFit="1" customWidth="1"/>
    <col min="6398" max="6398" width="5.140625" customWidth="1"/>
    <col min="6399" max="6399" width="27" customWidth="1"/>
    <col min="6400" max="6400" width="7.140625" customWidth="1"/>
    <col min="6401" max="6401" width="8.7109375" customWidth="1"/>
    <col min="6402" max="6402" width="7.85546875" customWidth="1"/>
    <col min="6403" max="6403" width="7.42578125" customWidth="1"/>
    <col min="6404" max="6404" width="5.85546875" customWidth="1"/>
    <col min="6405" max="6405" width="6" bestFit="1" customWidth="1"/>
    <col min="6406" max="6406" width="7.28515625" customWidth="1"/>
    <col min="6407" max="6407" width="7.5703125" customWidth="1"/>
    <col min="6408" max="6408" width="7" customWidth="1"/>
    <col min="6409" max="6411" width="0" hidden="1" customWidth="1"/>
    <col min="6412" max="6412" width="6.85546875" customWidth="1"/>
    <col min="6413" max="6414" width="0" hidden="1" customWidth="1"/>
    <col min="6415" max="6415" width="7.7109375" customWidth="1"/>
    <col min="6416" max="6418" width="6.85546875" customWidth="1"/>
    <col min="6419" max="6420" width="0" hidden="1" customWidth="1"/>
    <col min="6421" max="6422" width="6.85546875" customWidth="1"/>
    <col min="6423" max="6423" width="0" hidden="1" customWidth="1"/>
    <col min="6424" max="6424" width="6.85546875" customWidth="1"/>
    <col min="6425" max="6425" width="7.7109375" customWidth="1"/>
    <col min="6426" max="6434" width="7.85546875" customWidth="1"/>
    <col min="6435" max="6436" width="0" hidden="1" customWidth="1"/>
    <col min="6437" max="6442" width="7.85546875" customWidth="1"/>
    <col min="6443" max="6443" width="0" hidden="1" customWidth="1"/>
    <col min="6444" max="6445" width="7.85546875" customWidth="1"/>
    <col min="6446" max="6446" width="6.5703125" customWidth="1"/>
    <col min="6447" max="6447" width="7.85546875" customWidth="1"/>
    <col min="6448" max="6448" width="7" customWidth="1"/>
    <col min="6449" max="6449" width="6.7109375" customWidth="1"/>
    <col min="6450" max="6450" width="0" hidden="1" customWidth="1"/>
    <col min="6451" max="6451" width="7.85546875" customWidth="1"/>
    <col min="6452" max="6452" width="7.28515625" customWidth="1"/>
    <col min="6453" max="6453" width="7.85546875" customWidth="1"/>
    <col min="6454" max="6458" width="0" hidden="1" customWidth="1"/>
    <col min="6459" max="6460" width="8.85546875" customWidth="1"/>
    <col min="6461" max="6461" width="11.42578125" bestFit="1" customWidth="1"/>
    <col min="6462" max="6462" width="11" bestFit="1" customWidth="1"/>
    <col min="6463" max="6463" width="11.7109375" bestFit="1" customWidth="1"/>
    <col min="6465" max="6465" width="10.140625" bestFit="1" customWidth="1"/>
    <col min="6654" max="6654" width="5.140625" customWidth="1"/>
    <col min="6655" max="6655" width="27" customWidth="1"/>
    <col min="6656" max="6656" width="7.140625" customWidth="1"/>
    <col min="6657" max="6657" width="8.7109375" customWidth="1"/>
    <col min="6658" max="6658" width="7.85546875" customWidth="1"/>
    <col min="6659" max="6659" width="7.42578125" customWidth="1"/>
    <col min="6660" max="6660" width="5.85546875" customWidth="1"/>
    <col min="6661" max="6661" width="6" bestFit="1" customWidth="1"/>
    <col min="6662" max="6662" width="7.28515625" customWidth="1"/>
    <col min="6663" max="6663" width="7.5703125" customWidth="1"/>
    <col min="6664" max="6664" width="7" customWidth="1"/>
    <col min="6665" max="6667" width="0" hidden="1" customWidth="1"/>
    <col min="6668" max="6668" width="6.85546875" customWidth="1"/>
    <col min="6669" max="6670" width="0" hidden="1" customWidth="1"/>
    <col min="6671" max="6671" width="7.7109375" customWidth="1"/>
    <col min="6672" max="6674" width="6.85546875" customWidth="1"/>
    <col min="6675" max="6676" width="0" hidden="1" customWidth="1"/>
    <col min="6677" max="6678" width="6.85546875" customWidth="1"/>
    <col min="6679" max="6679" width="0" hidden="1" customWidth="1"/>
    <col min="6680" max="6680" width="6.85546875" customWidth="1"/>
    <col min="6681" max="6681" width="7.7109375" customWidth="1"/>
    <col min="6682" max="6690" width="7.85546875" customWidth="1"/>
    <col min="6691" max="6692" width="0" hidden="1" customWidth="1"/>
    <col min="6693" max="6698" width="7.85546875" customWidth="1"/>
    <col min="6699" max="6699" width="0" hidden="1" customWidth="1"/>
    <col min="6700" max="6701" width="7.85546875" customWidth="1"/>
    <col min="6702" max="6702" width="6.5703125" customWidth="1"/>
    <col min="6703" max="6703" width="7.85546875" customWidth="1"/>
    <col min="6704" max="6704" width="7" customWidth="1"/>
    <col min="6705" max="6705" width="6.7109375" customWidth="1"/>
    <col min="6706" max="6706" width="0" hidden="1" customWidth="1"/>
    <col min="6707" max="6707" width="7.85546875" customWidth="1"/>
    <col min="6708" max="6708" width="7.28515625" customWidth="1"/>
    <col min="6709" max="6709" width="7.85546875" customWidth="1"/>
    <col min="6710" max="6714" width="0" hidden="1" customWidth="1"/>
    <col min="6715" max="6716" width="8.85546875" customWidth="1"/>
    <col min="6717" max="6717" width="11.42578125" bestFit="1" customWidth="1"/>
    <col min="6718" max="6718" width="11" bestFit="1" customWidth="1"/>
    <col min="6719" max="6719" width="11.7109375" bestFit="1" customWidth="1"/>
    <col min="6721" max="6721" width="10.140625" bestFit="1" customWidth="1"/>
    <col min="6910" max="6910" width="5.140625" customWidth="1"/>
    <col min="6911" max="6911" width="27" customWidth="1"/>
    <col min="6912" max="6912" width="7.140625" customWidth="1"/>
    <col min="6913" max="6913" width="8.7109375" customWidth="1"/>
    <col min="6914" max="6914" width="7.85546875" customWidth="1"/>
    <col min="6915" max="6915" width="7.42578125" customWidth="1"/>
    <col min="6916" max="6916" width="5.85546875" customWidth="1"/>
    <col min="6917" max="6917" width="6" bestFit="1" customWidth="1"/>
    <col min="6918" max="6918" width="7.28515625" customWidth="1"/>
    <col min="6919" max="6919" width="7.5703125" customWidth="1"/>
    <col min="6920" max="6920" width="7" customWidth="1"/>
    <col min="6921" max="6923" width="0" hidden="1" customWidth="1"/>
    <col min="6924" max="6924" width="6.85546875" customWidth="1"/>
    <col min="6925" max="6926" width="0" hidden="1" customWidth="1"/>
    <col min="6927" max="6927" width="7.7109375" customWidth="1"/>
    <col min="6928" max="6930" width="6.85546875" customWidth="1"/>
    <col min="6931" max="6932" width="0" hidden="1" customWidth="1"/>
    <col min="6933" max="6934" width="6.85546875" customWidth="1"/>
    <col min="6935" max="6935" width="0" hidden="1" customWidth="1"/>
    <col min="6936" max="6936" width="6.85546875" customWidth="1"/>
    <col min="6937" max="6937" width="7.7109375" customWidth="1"/>
    <col min="6938" max="6946" width="7.85546875" customWidth="1"/>
    <col min="6947" max="6948" width="0" hidden="1" customWidth="1"/>
    <col min="6949" max="6954" width="7.85546875" customWidth="1"/>
    <col min="6955" max="6955" width="0" hidden="1" customWidth="1"/>
    <col min="6956" max="6957" width="7.85546875" customWidth="1"/>
    <col min="6958" max="6958" width="6.5703125" customWidth="1"/>
    <col min="6959" max="6959" width="7.85546875" customWidth="1"/>
    <col min="6960" max="6960" width="7" customWidth="1"/>
    <col min="6961" max="6961" width="6.7109375" customWidth="1"/>
    <col min="6962" max="6962" width="0" hidden="1" customWidth="1"/>
    <col min="6963" max="6963" width="7.85546875" customWidth="1"/>
    <col min="6964" max="6964" width="7.28515625" customWidth="1"/>
    <col min="6965" max="6965" width="7.85546875" customWidth="1"/>
    <col min="6966" max="6970" width="0" hidden="1" customWidth="1"/>
    <col min="6971" max="6972" width="8.85546875" customWidth="1"/>
    <col min="6973" max="6973" width="11.42578125" bestFit="1" customWidth="1"/>
    <col min="6974" max="6974" width="11" bestFit="1" customWidth="1"/>
    <col min="6975" max="6975" width="11.7109375" bestFit="1" customWidth="1"/>
    <col min="6977" max="6977" width="10.140625" bestFit="1" customWidth="1"/>
    <col min="7166" max="7166" width="5.140625" customWidth="1"/>
    <col min="7167" max="7167" width="27" customWidth="1"/>
    <col min="7168" max="7168" width="7.140625" customWidth="1"/>
    <col min="7169" max="7169" width="8.7109375" customWidth="1"/>
    <col min="7170" max="7170" width="7.85546875" customWidth="1"/>
    <col min="7171" max="7171" width="7.42578125" customWidth="1"/>
    <col min="7172" max="7172" width="5.85546875" customWidth="1"/>
    <col min="7173" max="7173" width="6" bestFit="1" customWidth="1"/>
    <col min="7174" max="7174" width="7.28515625" customWidth="1"/>
    <col min="7175" max="7175" width="7.5703125" customWidth="1"/>
    <col min="7176" max="7176" width="7" customWidth="1"/>
    <col min="7177" max="7179" width="0" hidden="1" customWidth="1"/>
    <col min="7180" max="7180" width="6.85546875" customWidth="1"/>
    <col min="7181" max="7182" width="0" hidden="1" customWidth="1"/>
    <col min="7183" max="7183" width="7.7109375" customWidth="1"/>
    <col min="7184" max="7186" width="6.85546875" customWidth="1"/>
    <col min="7187" max="7188" width="0" hidden="1" customWidth="1"/>
    <col min="7189" max="7190" width="6.85546875" customWidth="1"/>
    <col min="7191" max="7191" width="0" hidden="1" customWidth="1"/>
    <col min="7192" max="7192" width="6.85546875" customWidth="1"/>
    <col min="7193" max="7193" width="7.7109375" customWidth="1"/>
    <col min="7194" max="7202" width="7.85546875" customWidth="1"/>
    <col min="7203" max="7204" width="0" hidden="1" customWidth="1"/>
    <col min="7205" max="7210" width="7.85546875" customWidth="1"/>
    <col min="7211" max="7211" width="0" hidden="1" customWidth="1"/>
    <col min="7212" max="7213" width="7.85546875" customWidth="1"/>
    <col min="7214" max="7214" width="6.5703125" customWidth="1"/>
    <col min="7215" max="7215" width="7.85546875" customWidth="1"/>
    <col min="7216" max="7216" width="7" customWidth="1"/>
    <col min="7217" max="7217" width="6.7109375" customWidth="1"/>
    <col min="7218" max="7218" width="0" hidden="1" customWidth="1"/>
    <col min="7219" max="7219" width="7.85546875" customWidth="1"/>
    <col min="7220" max="7220" width="7.28515625" customWidth="1"/>
    <col min="7221" max="7221" width="7.85546875" customWidth="1"/>
    <col min="7222" max="7226" width="0" hidden="1" customWidth="1"/>
    <col min="7227" max="7228" width="8.85546875" customWidth="1"/>
    <col min="7229" max="7229" width="11.42578125" bestFit="1" customWidth="1"/>
    <col min="7230" max="7230" width="11" bestFit="1" customWidth="1"/>
    <col min="7231" max="7231" width="11.7109375" bestFit="1" customWidth="1"/>
    <col min="7233" max="7233" width="10.140625" bestFit="1" customWidth="1"/>
    <col min="7422" max="7422" width="5.140625" customWidth="1"/>
    <col min="7423" max="7423" width="27" customWidth="1"/>
    <col min="7424" max="7424" width="7.140625" customWidth="1"/>
    <col min="7425" max="7425" width="8.7109375" customWidth="1"/>
    <col min="7426" max="7426" width="7.85546875" customWidth="1"/>
    <col min="7427" max="7427" width="7.42578125" customWidth="1"/>
    <col min="7428" max="7428" width="5.85546875" customWidth="1"/>
    <col min="7429" max="7429" width="6" bestFit="1" customWidth="1"/>
    <col min="7430" max="7430" width="7.28515625" customWidth="1"/>
    <col min="7431" max="7431" width="7.5703125" customWidth="1"/>
    <col min="7432" max="7432" width="7" customWidth="1"/>
    <col min="7433" max="7435" width="0" hidden="1" customWidth="1"/>
    <col min="7436" max="7436" width="6.85546875" customWidth="1"/>
    <col min="7437" max="7438" width="0" hidden="1" customWidth="1"/>
    <col min="7439" max="7439" width="7.7109375" customWidth="1"/>
    <col min="7440" max="7442" width="6.85546875" customWidth="1"/>
    <col min="7443" max="7444" width="0" hidden="1" customWidth="1"/>
    <col min="7445" max="7446" width="6.85546875" customWidth="1"/>
    <col min="7447" max="7447" width="0" hidden="1" customWidth="1"/>
    <col min="7448" max="7448" width="6.85546875" customWidth="1"/>
    <col min="7449" max="7449" width="7.7109375" customWidth="1"/>
    <col min="7450" max="7458" width="7.85546875" customWidth="1"/>
    <col min="7459" max="7460" width="0" hidden="1" customWidth="1"/>
    <col min="7461" max="7466" width="7.85546875" customWidth="1"/>
    <col min="7467" max="7467" width="0" hidden="1" customWidth="1"/>
    <col min="7468" max="7469" width="7.85546875" customWidth="1"/>
    <col min="7470" max="7470" width="6.5703125" customWidth="1"/>
    <col min="7471" max="7471" width="7.85546875" customWidth="1"/>
    <col min="7472" max="7472" width="7" customWidth="1"/>
    <col min="7473" max="7473" width="6.7109375" customWidth="1"/>
    <col min="7474" max="7474" width="0" hidden="1" customWidth="1"/>
    <col min="7475" max="7475" width="7.85546875" customWidth="1"/>
    <col min="7476" max="7476" width="7.28515625" customWidth="1"/>
    <col min="7477" max="7477" width="7.85546875" customWidth="1"/>
    <col min="7478" max="7482" width="0" hidden="1" customWidth="1"/>
    <col min="7483" max="7484" width="8.85546875" customWidth="1"/>
    <col min="7485" max="7485" width="11.42578125" bestFit="1" customWidth="1"/>
    <col min="7486" max="7486" width="11" bestFit="1" customWidth="1"/>
    <col min="7487" max="7487" width="11.7109375" bestFit="1" customWidth="1"/>
    <col min="7489" max="7489" width="10.140625" bestFit="1" customWidth="1"/>
    <col min="7678" max="7678" width="5.140625" customWidth="1"/>
    <col min="7679" max="7679" width="27" customWidth="1"/>
    <col min="7680" max="7680" width="7.140625" customWidth="1"/>
    <col min="7681" max="7681" width="8.7109375" customWidth="1"/>
    <col min="7682" max="7682" width="7.85546875" customWidth="1"/>
    <col min="7683" max="7683" width="7.42578125" customWidth="1"/>
    <col min="7684" max="7684" width="5.85546875" customWidth="1"/>
    <col min="7685" max="7685" width="6" bestFit="1" customWidth="1"/>
    <col min="7686" max="7686" width="7.28515625" customWidth="1"/>
    <col min="7687" max="7687" width="7.5703125" customWidth="1"/>
    <col min="7688" max="7688" width="7" customWidth="1"/>
    <col min="7689" max="7691" width="0" hidden="1" customWidth="1"/>
    <col min="7692" max="7692" width="6.85546875" customWidth="1"/>
    <col min="7693" max="7694" width="0" hidden="1" customWidth="1"/>
    <col min="7695" max="7695" width="7.7109375" customWidth="1"/>
    <col min="7696" max="7698" width="6.85546875" customWidth="1"/>
    <col min="7699" max="7700" width="0" hidden="1" customWidth="1"/>
    <col min="7701" max="7702" width="6.85546875" customWidth="1"/>
    <col min="7703" max="7703" width="0" hidden="1" customWidth="1"/>
    <col min="7704" max="7704" width="6.85546875" customWidth="1"/>
    <col min="7705" max="7705" width="7.7109375" customWidth="1"/>
    <col min="7706" max="7714" width="7.85546875" customWidth="1"/>
    <col min="7715" max="7716" width="0" hidden="1" customWidth="1"/>
    <col min="7717" max="7722" width="7.85546875" customWidth="1"/>
    <col min="7723" max="7723" width="0" hidden="1" customWidth="1"/>
    <col min="7724" max="7725" width="7.85546875" customWidth="1"/>
    <col min="7726" max="7726" width="6.5703125" customWidth="1"/>
    <col min="7727" max="7727" width="7.85546875" customWidth="1"/>
    <col min="7728" max="7728" width="7" customWidth="1"/>
    <col min="7729" max="7729" width="6.7109375" customWidth="1"/>
    <col min="7730" max="7730" width="0" hidden="1" customWidth="1"/>
    <col min="7731" max="7731" width="7.85546875" customWidth="1"/>
    <col min="7732" max="7732" width="7.28515625" customWidth="1"/>
    <col min="7733" max="7733" width="7.85546875" customWidth="1"/>
    <col min="7734" max="7738" width="0" hidden="1" customWidth="1"/>
    <col min="7739" max="7740" width="8.85546875" customWidth="1"/>
    <col min="7741" max="7741" width="11.42578125" bestFit="1" customWidth="1"/>
    <col min="7742" max="7742" width="11" bestFit="1" customWidth="1"/>
    <col min="7743" max="7743" width="11.7109375" bestFit="1" customWidth="1"/>
    <col min="7745" max="7745" width="10.140625" bestFit="1" customWidth="1"/>
    <col min="7934" max="7934" width="5.140625" customWidth="1"/>
    <col min="7935" max="7935" width="27" customWidth="1"/>
    <col min="7936" max="7936" width="7.140625" customWidth="1"/>
    <col min="7937" max="7937" width="8.7109375" customWidth="1"/>
    <col min="7938" max="7938" width="7.85546875" customWidth="1"/>
    <col min="7939" max="7939" width="7.42578125" customWidth="1"/>
    <col min="7940" max="7940" width="5.85546875" customWidth="1"/>
    <col min="7941" max="7941" width="6" bestFit="1" customWidth="1"/>
    <col min="7942" max="7942" width="7.28515625" customWidth="1"/>
    <col min="7943" max="7943" width="7.5703125" customWidth="1"/>
    <col min="7944" max="7944" width="7" customWidth="1"/>
    <col min="7945" max="7947" width="0" hidden="1" customWidth="1"/>
    <col min="7948" max="7948" width="6.85546875" customWidth="1"/>
    <col min="7949" max="7950" width="0" hidden="1" customWidth="1"/>
    <col min="7951" max="7951" width="7.7109375" customWidth="1"/>
    <col min="7952" max="7954" width="6.85546875" customWidth="1"/>
    <col min="7955" max="7956" width="0" hidden="1" customWidth="1"/>
    <col min="7957" max="7958" width="6.85546875" customWidth="1"/>
    <col min="7959" max="7959" width="0" hidden="1" customWidth="1"/>
    <col min="7960" max="7960" width="6.85546875" customWidth="1"/>
    <col min="7961" max="7961" width="7.7109375" customWidth="1"/>
    <col min="7962" max="7970" width="7.85546875" customWidth="1"/>
    <col min="7971" max="7972" width="0" hidden="1" customWidth="1"/>
    <col min="7973" max="7978" width="7.85546875" customWidth="1"/>
    <col min="7979" max="7979" width="0" hidden="1" customWidth="1"/>
    <col min="7980" max="7981" width="7.85546875" customWidth="1"/>
    <col min="7982" max="7982" width="6.5703125" customWidth="1"/>
    <col min="7983" max="7983" width="7.85546875" customWidth="1"/>
    <col min="7984" max="7984" width="7" customWidth="1"/>
    <col min="7985" max="7985" width="6.7109375" customWidth="1"/>
    <col min="7986" max="7986" width="0" hidden="1" customWidth="1"/>
    <col min="7987" max="7987" width="7.85546875" customWidth="1"/>
    <col min="7988" max="7988" width="7.28515625" customWidth="1"/>
    <col min="7989" max="7989" width="7.85546875" customWidth="1"/>
    <col min="7990" max="7994" width="0" hidden="1" customWidth="1"/>
    <col min="7995" max="7996" width="8.85546875" customWidth="1"/>
    <col min="7997" max="7997" width="11.42578125" bestFit="1" customWidth="1"/>
    <col min="7998" max="7998" width="11" bestFit="1" customWidth="1"/>
    <col min="7999" max="7999" width="11.7109375" bestFit="1" customWidth="1"/>
    <col min="8001" max="8001" width="10.140625" bestFit="1" customWidth="1"/>
    <col min="8190" max="8190" width="5.140625" customWidth="1"/>
    <col min="8191" max="8191" width="27" customWidth="1"/>
    <col min="8192" max="8192" width="7.140625" customWidth="1"/>
    <col min="8193" max="8193" width="8.7109375" customWidth="1"/>
    <col min="8194" max="8194" width="7.85546875" customWidth="1"/>
    <col min="8195" max="8195" width="7.42578125" customWidth="1"/>
    <col min="8196" max="8196" width="5.85546875" customWidth="1"/>
    <col min="8197" max="8197" width="6" bestFit="1" customWidth="1"/>
    <col min="8198" max="8198" width="7.28515625" customWidth="1"/>
    <col min="8199" max="8199" width="7.5703125" customWidth="1"/>
    <col min="8200" max="8200" width="7" customWidth="1"/>
    <col min="8201" max="8203" width="0" hidden="1" customWidth="1"/>
    <col min="8204" max="8204" width="6.85546875" customWidth="1"/>
    <col min="8205" max="8206" width="0" hidden="1" customWidth="1"/>
    <col min="8207" max="8207" width="7.7109375" customWidth="1"/>
    <col min="8208" max="8210" width="6.85546875" customWidth="1"/>
    <col min="8211" max="8212" width="0" hidden="1" customWidth="1"/>
    <col min="8213" max="8214" width="6.85546875" customWidth="1"/>
    <col min="8215" max="8215" width="0" hidden="1" customWidth="1"/>
    <col min="8216" max="8216" width="6.85546875" customWidth="1"/>
    <col min="8217" max="8217" width="7.7109375" customWidth="1"/>
    <col min="8218" max="8226" width="7.85546875" customWidth="1"/>
    <col min="8227" max="8228" width="0" hidden="1" customWidth="1"/>
    <col min="8229" max="8234" width="7.85546875" customWidth="1"/>
    <col min="8235" max="8235" width="0" hidden="1" customWidth="1"/>
    <col min="8236" max="8237" width="7.85546875" customWidth="1"/>
    <col min="8238" max="8238" width="6.5703125" customWidth="1"/>
    <col min="8239" max="8239" width="7.85546875" customWidth="1"/>
    <col min="8240" max="8240" width="7" customWidth="1"/>
    <col min="8241" max="8241" width="6.7109375" customWidth="1"/>
    <col min="8242" max="8242" width="0" hidden="1" customWidth="1"/>
    <col min="8243" max="8243" width="7.85546875" customWidth="1"/>
    <col min="8244" max="8244" width="7.28515625" customWidth="1"/>
    <col min="8245" max="8245" width="7.85546875" customWidth="1"/>
    <col min="8246" max="8250" width="0" hidden="1" customWidth="1"/>
    <col min="8251" max="8252" width="8.85546875" customWidth="1"/>
    <col min="8253" max="8253" width="11.42578125" bestFit="1" customWidth="1"/>
    <col min="8254" max="8254" width="11" bestFit="1" customWidth="1"/>
    <col min="8255" max="8255" width="11.7109375" bestFit="1" customWidth="1"/>
    <col min="8257" max="8257" width="10.140625" bestFit="1" customWidth="1"/>
    <col min="8446" max="8446" width="5.140625" customWidth="1"/>
    <col min="8447" max="8447" width="27" customWidth="1"/>
    <col min="8448" max="8448" width="7.140625" customWidth="1"/>
    <col min="8449" max="8449" width="8.7109375" customWidth="1"/>
    <col min="8450" max="8450" width="7.85546875" customWidth="1"/>
    <col min="8451" max="8451" width="7.42578125" customWidth="1"/>
    <col min="8452" max="8452" width="5.85546875" customWidth="1"/>
    <col min="8453" max="8453" width="6" bestFit="1" customWidth="1"/>
    <col min="8454" max="8454" width="7.28515625" customWidth="1"/>
    <col min="8455" max="8455" width="7.5703125" customWidth="1"/>
    <col min="8456" max="8456" width="7" customWidth="1"/>
    <col min="8457" max="8459" width="0" hidden="1" customWidth="1"/>
    <col min="8460" max="8460" width="6.85546875" customWidth="1"/>
    <col min="8461" max="8462" width="0" hidden="1" customWidth="1"/>
    <col min="8463" max="8463" width="7.7109375" customWidth="1"/>
    <col min="8464" max="8466" width="6.85546875" customWidth="1"/>
    <col min="8467" max="8468" width="0" hidden="1" customWidth="1"/>
    <col min="8469" max="8470" width="6.85546875" customWidth="1"/>
    <col min="8471" max="8471" width="0" hidden="1" customWidth="1"/>
    <col min="8472" max="8472" width="6.85546875" customWidth="1"/>
    <col min="8473" max="8473" width="7.7109375" customWidth="1"/>
    <col min="8474" max="8482" width="7.85546875" customWidth="1"/>
    <col min="8483" max="8484" width="0" hidden="1" customWidth="1"/>
    <col min="8485" max="8490" width="7.85546875" customWidth="1"/>
    <col min="8491" max="8491" width="0" hidden="1" customWidth="1"/>
    <col min="8492" max="8493" width="7.85546875" customWidth="1"/>
    <col min="8494" max="8494" width="6.5703125" customWidth="1"/>
    <col min="8495" max="8495" width="7.85546875" customWidth="1"/>
    <col min="8496" max="8496" width="7" customWidth="1"/>
    <col min="8497" max="8497" width="6.7109375" customWidth="1"/>
    <col min="8498" max="8498" width="0" hidden="1" customWidth="1"/>
    <col min="8499" max="8499" width="7.85546875" customWidth="1"/>
    <col min="8500" max="8500" width="7.28515625" customWidth="1"/>
    <col min="8501" max="8501" width="7.85546875" customWidth="1"/>
    <col min="8502" max="8506" width="0" hidden="1" customWidth="1"/>
    <col min="8507" max="8508" width="8.85546875" customWidth="1"/>
    <col min="8509" max="8509" width="11.42578125" bestFit="1" customWidth="1"/>
    <col min="8510" max="8510" width="11" bestFit="1" customWidth="1"/>
    <col min="8511" max="8511" width="11.7109375" bestFit="1" customWidth="1"/>
    <col min="8513" max="8513" width="10.140625" bestFit="1" customWidth="1"/>
    <col min="8702" max="8702" width="5.140625" customWidth="1"/>
    <col min="8703" max="8703" width="27" customWidth="1"/>
    <col min="8704" max="8704" width="7.140625" customWidth="1"/>
    <col min="8705" max="8705" width="8.7109375" customWidth="1"/>
    <col min="8706" max="8706" width="7.85546875" customWidth="1"/>
    <col min="8707" max="8707" width="7.42578125" customWidth="1"/>
    <col min="8708" max="8708" width="5.85546875" customWidth="1"/>
    <col min="8709" max="8709" width="6" bestFit="1" customWidth="1"/>
    <col min="8710" max="8710" width="7.28515625" customWidth="1"/>
    <col min="8711" max="8711" width="7.5703125" customWidth="1"/>
    <col min="8712" max="8712" width="7" customWidth="1"/>
    <col min="8713" max="8715" width="0" hidden="1" customWidth="1"/>
    <col min="8716" max="8716" width="6.85546875" customWidth="1"/>
    <col min="8717" max="8718" width="0" hidden="1" customWidth="1"/>
    <col min="8719" max="8719" width="7.7109375" customWidth="1"/>
    <col min="8720" max="8722" width="6.85546875" customWidth="1"/>
    <col min="8723" max="8724" width="0" hidden="1" customWidth="1"/>
    <col min="8725" max="8726" width="6.85546875" customWidth="1"/>
    <col min="8727" max="8727" width="0" hidden="1" customWidth="1"/>
    <col min="8728" max="8728" width="6.85546875" customWidth="1"/>
    <col min="8729" max="8729" width="7.7109375" customWidth="1"/>
    <col min="8730" max="8738" width="7.85546875" customWidth="1"/>
    <col min="8739" max="8740" width="0" hidden="1" customWidth="1"/>
    <col min="8741" max="8746" width="7.85546875" customWidth="1"/>
    <col min="8747" max="8747" width="0" hidden="1" customWidth="1"/>
    <col min="8748" max="8749" width="7.85546875" customWidth="1"/>
    <col min="8750" max="8750" width="6.5703125" customWidth="1"/>
    <col min="8751" max="8751" width="7.85546875" customWidth="1"/>
    <col min="8752" max="8752" width="7" customWidth="1"/>
    <col min="8753" max="8753" width="6.7109375" customWidth="1"/>
    <col min="8754" max="8754" width="0" hidden="1" customWidth="1"/>
    <col min="8755" max="8755" width="7.85546875" customWidth="1"/>
    <col min="8756" max="8756" width="7.28515625" customWidth="1"/>
    <col min="8757" max="8757" width="7.85546875" customWidth="1"/>
    <col min="8758" max="8762" width="0" hidden="1" customWidth="1"/>
    <col min="8763" max="8764" width="8.85546875" customWidth="1"/>
    <col min="8765" max="8765" width="11.42578125" bestFit="1" customWidth="1"/>
    <col min="8766" max="8766" width="11" bestFit="1" customWidth="1"/>
    <col min="8767" max="8767" width="11.7109375" bestFit="1" customWidth="1"/>
    <col min="8769" max="8769" width="10.140625" bestFit="1" customWidth="1"/>
    <col min="8958" max="8958" width="5.140625" customWidth="1"/>
    <col min="8959" max="8959" width="27" customWidth="1"/>
    <col min="8960" max="8960" width="7.140625" customWidth="1"/>
    <col min="8961" max="8961" width="8.7109375" customWidth="1"/>
    <col min="8962" max="8962" width="7.85546875" customWidth="1"/>
    <col min="8963" max="8963" width="7.42578125" customWidth="1"/>
    <col min="8964" max="8964" width="5.85546875" customWidth="1"/>
    <col min="8965" max="8965" width="6" bestFit="1" customWidth="1"/>
    <col min="8966" max="8966" width="7.28515625" customWidth="1"/>
    <col min="8967" max="8967" width="7.5703125" customWidth="1"/>
    <col min="8968" max="8968" width="7" customWidth="1"/>
    <col min="8969" max="8971" width="0" hidden="1" customWidth="1"/>
    <col min="8972" max="8972" width="6.85546875" customWidth="1"/>
    <col min="8973" max="8974" width="0" hidden="1" customWidth="1"/>
    <col min="8975" max="8975" width="7.7109375" customWidth="1"/>
    <col min="8976" max="8978" width="6.85546875" customWidth="1"/>
    <col min="8979" max="8980" width="0" hidden="1" customWidth="1"/>
    <col min="8981" max="8982" width="6.85546875" customWidth="1"/>
    <col min="8983" max="8983" width="0" hidden="1" customWidth="1"/>
    <col min="8984" max="8984" width="6.85546875" customWidth="1"/>
    <col min="8985" max="8985" width="7.7109375" customWidth="1"/>
    <col min="8986" max="8994" width="7.85546875" customWidth="1"/>
    <col min="8995" max="8996" width="0" hidden="1" customWidth="1"/>
    <col min="8997" max="9002" width="7.85546875" customWidth="1"/>
    <col min="9003" max="9003" width="0" hidden="1" customWidth="1"/>
    <col min="9004" max="9005" width="7.85546875" customWidth="1"/>
    <col min="9006" max="9006" width="6.5703125" customWidth="1"/>
    <col min="9007" max="9007" width="7.85546875" customWidth="1"/>
    <col min="9008" max="9008" width="7" customWidth="1"/>
    <col min="9009" max="9009" width="6.7109375" customWidth="1"/>
    <col min="9010" max="9010" width="0" hidden="1" customWidth="1"/>
    <col min="9011" max="9011" width="7.85546875" customWidth="1"/>
    <col min="9012" max="9012" width="7.28515625" customWidth="1"/>
    <col min="9013" max="9013" width="7.85546875" customWidth="1"/>
    <col min="9014" max="9018" width="0" hidden="1" customWidth="1"/>
    <col min="9019" max="9020" width="8.85546875" customWidth="1"/>
    <col min="9021" max="9021" width="11.42578125" bestFit="1" customWidth="1"/>
    <col min="9022" max="9022" width="11" bestFit="1" customWidth="1"/>
    <col min="9023" max="9023" width="11.7109375" bestFit="1" customWidth="1"/>
    <col min="9025" max="9025" width="10.140625" bestFit="1" customWidth="1"/>
    <col min="9214" max="9214" width="5.140625" customWidth="1"/>
    <col min="9215" max="9215" width="27" customWidth="1"/>
    <col min="9216" max="9216" width="7.140625" customWidth="1"/>
    <col min="9217" max="9217" width="8.7109375" customWidth="1"/>
    <col min="9218" max="9218" width="7.85546875" customWidth="1"/>
    <col min="9219" max="9219" width="7.42578125" customWidth="1"/>
    <col min="9220" max="9220" width="5.85546875" customWidth="1"/>
    <col min="9221" max="9221" width="6" bestFit="1" customWidth="1"/>
    <col min="9222" max="9222" width="7.28515625" customWidth="1"/>
    <col min="9223" max="9223" width="7.5703125" customWidth="1"/>
    <col min="9224" max="9224" width="7" customWidth="1"/>
    <col min="9225" max="9227" width="0" hidden="1" customWidth="1"/>
    <col min="9228" max="9228" width="6.85546875" customWidth="1"/>
    <col min="9229" max="9230" width="0" hidden="1" customWidth="1"/>
    <col min="9231" max="9231" width="7.7109375" customWidth="1"/>
    <col min="9232" max="9234" width="6.85546875" customWidth="1"/>
    <col min="9235" max="9236" width="0" hidden="1" customWidth="1"/>
    <col min="9237" max="9238" width="6.85546875" customWidth="1"/>
    <col min="9239" max="9239" width="0" hidden="1" customWidth="1"/>
    <col min="9240" max="9240" width="6.85546875" customWidth="1"/>
    <col min="9241" max="9241" width="7.7109375" customWidth="1"/>
    <col min="9242" max="9250" width="7.85546875" customWidth="1"/>
    <col min="9251" max="9252" width="0" hidden="1" customWidth="1"/>
    <col min="9253" max="9258" width="7.85546875" customWidth="1"/>
    <col min="9259" max="9259" width="0" hidden="1" customWidth="1"/>
    <col min="9260" max="9261" width="7.85546875" customWidth="1"/>
    <col min="9262" max="9262" width="6.5703125" customWidth="1"/>
    <col min="9263" max="9263" width="7.85546875" customWidth="1"/>
    <col min="9264" max="9264" width="7" customWidth="1"/>
    <col min="9265" max="9265" width="6.7109375" customWidth="1"/>
    <col min="9266" max="9266" width="0" hidden="1" customWidth="1"/>
    <col min="9267" max="9267" width="7.85546875" customWidth="1"/>
    <col min="9268" max="9268" width="7.28515625" customWidth="1"/>
    <col min="9269" max="9269" width="7.85546875" customWidth="1"/>
    <col min="9270" max="9274" width="0" hidden="1" customWidth="1"/>
    <col min="9275" max="9276" width="8.85546875" customWidth="1"/>
    <col min="9277" max="9277" width="11.42578125" bestFit="1" customWidth="1"/>
    <col min="9278" max="9278" width="11" bestFit="1" customWidth="1"/>
    <col min="9279" max="9279" width="11.7109375" bestFit="1" customWidth="1"/>
    <col min="9281" max="9281" width="10.140625" bestFit="1" customWidth="1"/>
    <col min="9470" max="9470" width="5.140625" customWidth="1"/>
    <col min="9471" max="9471" width="27" customWidth="1"/>
    <col min="9472" max="9472" width="7.140625" customWidth="1"/>
    <col min="9473" max="9473" width="8.7109375" customWidth="1"/>
    <col min="9474" max="9474" width="7.85546875" customWidth="1"/>
    <col min="9475" max="9475" width="7.42578125" customWidth="1"/>
    <col min="9476" max="9476" width="5.85546875" customWidth="1"/>
    <col min="9477" max="9477" width="6" bestFit="1" customWidth="1"/>
    <col min="9478" max="9478" width="7.28515625" customWidth="1"/>
    <col min="9479" max="9479" width="7.5703125" customWidth="1"/>
    <col min="9480" max="9480" width="7" customWidth="1"/>
    <col min="9481" max="9483" width="0" hidden="1" customWidth="1"/>
    <col min="9484" max="9484" width="6.85546875" customWidth="1"/>
    <col min="9485" max="9486" width="0" hidden="1" customWidth="1"/>
    <col min="9487" max="9487" width="7.7109375" customWidth="1"/>
    <col min="9488" max="9490" width="6.85546875" customWidth="1"/>
    <col min="9491" max="9492" width="0" hidden="1" customWidth="1"/>
    <col min="9493" max="9494" width="6.85546875" customWidth="1"/>
    <col min="9495" max="9495" width="0" hidden="1" customWidth="1"/>
    <col min="9496" max="9496" width="6.85546875" customWidth="1"/>
    <col min="9497" max="9497" width="7.7109375" customWidth="1"/>
    <col min="9498" max="9506" width="7.85546875" customWidth="1"/>
    <col min="9507" max="9508" width="0" hidden="1" customWidth="1"/>
    <col min="9509" max="9514" width="7.85546875" customWidth="1"/>
    <col min="9515" max="9515" width="0" hidden="1" customWidth="1"/>
    <col min="9516" max="9517" width="7.85546875" customWidth="1"/>
    <col min="9518" max="9518" width="6.5703125" customWidth="1"/>
    <col min="9519" max="9519" width="7.85546875" customWidth="1"/>
    <col min="9520" max="9520" width="7" customWidth="1"/>
    <col min="9521" max="9521" width="6.7109375" customWidth="1"/>
    <col min="9522" max="9522" width="0" hidden="1" customWidth="1"/>
    <col min="9523" max="9523" width="7.85546875" customWidth="1"/>
    <col min="9524" max="9524" width="7.28515625" customWidth="1"/>
    <col min="9525" max="9525" width="7.85546875" customWidth="1"/>
    <col min="9526" max="9530" width="0" hidden="1" customWidth="1"/>
    <col min="9531" max="9532" width="8.85546875" customWidth="1"/>
    <col min="9533" max="9533" width="11.42578125" bestFit="1" customWidth="1"/>
    <col min="9534" max="9534" width="11" bestFit="1" customWidth="1"/>
    <col min="9535" max="9535" width="11.7109375" bestFit="1" customWidth="1"/>
    <col min="9537" max="9537" width="10.140625" bestFit="1" customWidth="1"/>
    <col min="9726" max="9726" width="5.140625" customWidth="1"/>
    <col min="9727" max="9727" width="27" customWidth="1"/>
    <col min="9728" max="9728" width="7.140625" customWidth="1"/>
    <col min="9729" max="9729" width="8.7109375" customWidth="1"/>
    <col min="9730" max="9730" width="7.85546875" customWidth="1"/>
    <col min="9731" max="9731" width="7.42578125" customWidth="1"/>
    <col min="9732" max="9732" width="5.85546875" customWidth="1"/>
    <col min="9733" max="9733" width="6" bestFit="1" customWidth="1"/>
    <col min="9734" max="9734" width="7.28515625" customWidth="1"/>
    <col min="9735" max="9735" width="7.5703125" customWidth="1"/>
    <col min="9736" max="9736" width="7" customWidth="1"/>
    <col min="9737" max="9739" width="0" hidden="1" customWidth="1"/>
    <col min="9740" max="9740" width="6.85546875" customWidth="1"/>
    <col min="9741" max="9742" width="0" hidden="1" customWidth="1"/>
    <col min="9743" max="9743" width="7.7109375" customWidth="1"/>
    <col min="9744" max="9746" width="6.85546875" customWidth="1"/>
    <col min="9747" max="9748" width="0" hidden="1" customWidth="1"/>
    <col min="9749" max="9750" width="6.85546875" customWidth="1"/>
    <col min="9751" max="9751" width="0" hidden="1" customWidth="1"/>
    <col min="9752" max="9752" width="6.85546875" customWidth="1"/>
    <col min="9753" max="9753" width="7.7109375" customWidth="1"/>
    <col min="9754" max="9762" width="7.85546875" customWidth="1"/>
    <col min="9763" max="9764" width="0" hidden="1" customWidth="1"/>
    <col min="9765" max="9770" width="7.85546875" customWidth="1"/>
    <col min="9771" max="9771" width="0" hidden="1" customWidth="1"/>
    <col min="9772" max="9773" width="7.85546875" customWidth="1"/>
    <col min="9774" max="9774" width="6.5703125" customWidth="1"/>
    <col min="9775" max="9775" width="7.85546875" customWidth="1"/>
    <col min="9776" max="9776" width="7" customWidth="1"/>
    <col min="9777" max="9777" width="6.7109375" customWidth="1"/>
    <col min="9778" max="9778" width="0" hidden="1" customWidth="1"/>
    <col min="9779" max="9779" width="7.85546875" customWidth="1"/>
    <col min="9780" max="9780" width="7.28515625" customWidth="1"/>
    <col min="9781" max="9781" width="7.85546875" customWidth="1"/>
    <col min="9782" max="9786" width="0" hidden="1" customWidth="1"/>
    <col min="9787" max="9788" width="8.85546875" customWidth="1"/>
    <col min="9789" max="9789" width="11.42578125" bestFit="1" customWidth="1"/>
    <col min="9790" max="9790" width="11" bestFit="1" customWidth="1"/>
    <col min="9791" max="9791" width="11.7109375" bestFit="1" customWidth="1"/>
    <col min="9793" max="9793" width="10.140625" bestFit="1" customWidth="1"/>
    <col min="9982" max="9982" width="5.140625" customWidth="1"/>
    <col min="9983" max="9983" width="27" customWidth="1"/>
    <col min="9984" max="9984" width="7.140625" customWidth="1"/>
    <col min="9985" max="9985" width="8.7109375" customWidth="1"/>
    <col min="9986" max="9986" width="7.85546875" customWidth="1"/>
    <col min="9987" max="9987" width="7.42578125" customWidth="1"/>
    <col min="9988" max="9988" width="5.85546875" customWidth="1"/>
    <col min="9989" max="9989" width="6" bestFit="1" customWidth="1"/>
    <col min="9990" max="9990" width="7.28515625" customWidth="1"/>
    <col min="9991" max="9991" width="7.5703125" customWidth="1"/>
    <col min="9992" max="9992" width="7" customWidth="1"/>
    <col min="9993" max="9995" width="0" hidden="1" customWidth="1"/>
    <col min="9996" max="9996" width="6.85546875" customWidth="1"/>
    <col min="9997" max="9998" width="0" hidden="1" customWidth="1"/>
    <col min="9999" max="9999" width="7.7109375" customWidth="1"/>
    <col min="10000" max="10002" width="6.85546875" customWidth="1"/>
    <col min="10003" max="10004" width="0" hidden="1" customWidth="1"/>
    <col min="10005" max="10006" width="6.85546875" customWidth="1"/>
    <col min="10007" max="10007" width="0" hidden="1" customWidth="1"/>
    <col min="10008" max="10008" width="6.85546875" customWidth="1"/>
    <col min="10009" max="10009" width="7.7109375" customWidth="1"/>
    <col min="10010" max="10018" width="7.85546875" customWidth="1"/>
    <col min="10019" max="10020" width="0" hidden="1" customWidth="1"/>
    <col min="10021" max="10026" width="7.85546875" customWidth="1"/>
    <col min="10027" max="10027" width="0" hidden="1" customWidth="1"/>
    <col min="10028" max="10029" width="7.85546875" customWidth="1"/>
    <col min="10030" max="10030" width="6.5703125" customWidth="1"/>
    <col min="10031" max="10031" width="7.85546875" customWidth="1"/>
    <col min="10032" max="10032" width="7" customWidth="1"/>
    <col min="10033" max="10033" width="6.7109375" customWidth="1"/>
    <col min="10034" max="10034" width="0" hidden="1" customWidth="1"/>
    <col min="10035" max="10035" width="7.85546875" customWidth="1"/>
    <col min="10036" max="10036" width="7.28515625" customWidth="1"/>
    <col min="10037" max="10037" width="7.85546875" customWidth="1"/>
    <col min="10038" max="10042" width="0" hidden="1" customWidth="1"/>
    <col min="10043" max="10044" width="8.85546875" customWidth="1"/>
    <col min="10045" max="10045" width="11.42578125" bestFit="1" customWidth="1"/>
    <col min="10046" max="10046" width="11" bestFit="1" customWidth="1"/>
    <col min="10047" max="10047" width="11.7109375" bestFit="1" customWidth="1"/>
    <col min="10049" max="10049" width="10.140625" bestFit="1" customWidth="1"/>
    <col min="10238" max="10238" width="5.140625" customWidth="1"/>
    <col min="10239" max="10239" width="27" customWidth="1"/>
    <col min="10240" max="10240" width="7.140625" customWidth="1"/>
    <col min="10241" max="10241" width="8.7109375" customWidth="1"/>
    <col min="10242" max="10242" width="7.85546875" customWidth="1"/>
    <col min="10243" max="10243" width="7.42578125" customWidth="1"/>
    <col min="10244" max="10244" width="5.85546875" customWidth="1"/>
    <col min="10245" max="10245" width="6" bestFit="1" customWidth="1"/>
    <col min="10246" max="10246" width="7.28515625" customWidth="1"/>
    <col min="10247" max="10247" width="7.5703125" customWidth="1"/>
    <col min="10248" max="10248" width="7" customWidth="1"/>
    <col min="10249" max="10251" width="0" hidden="1" customWidth="1"/>
    <col min="10252" max="10252" width="6.85546875" customWidth="1"/>
    <col min="10253" max="10254" width="0" hidden="1" customWidth="1"/>
    <col min="10255" max="10255" width="7.7109375" customWidth="1"/>
    <col min="10256" max="10258" width="6.85546875" customWidth="1"/>
    <col min="10259" max="10260" width="0" hidden="1" customWidth="1"/>
    <col min="10261" max="10262" width="6.85546875" customWidth="1"/>
    <col min="10263" max="10263" width="0" hidden="1" customWidth="1"/>
    <col min="10264" max="10264" width="6.85546875" customWidth="1"/>
    <col min="10265" max="10265" width="7.7109375" customWidth="1"/>
    <col min="10266" max="10274" width="7.85546875" customWidth="1"/>
    <col min="10275" max="10276" width="0" hidden="1" customWidth="1"/>
    <col min="10277" max="10282" width="7.85546875" customWidth="1"/>
    <col min="10283" max="10283" width="0" hidden="1" customWidth="1"/>
    <col min="10284" max="10285" width="7.85546875" customWidth="1"/>
    <col min="10286" max="10286" width="6.5703125" customWidth="1"/>
    <col min="10287" max="10287" width="7.85546875" customWidth="1"/>
    <col min="10288" max="10288" width="7" customWidth="1"/>
    <col min="10289" max="10289" width="6.7109375" customWidth="1"/>
    <col min="10290" max="10290" width="0" hidden="1" customWidth="1"/>
    <col min="10291" max="10291" width="7.85546875" customWidth="1"/>
    <col min="10292" max="10292" width="7.28515625" customWidth="1"/>
    <col min="10293" max="10293" width="7.85546875" customWidth="1"/>
    <col min="10294" max="10298" width="0" hidden="1" customWidth="1"/>
    <col min="10299" max="10300" width="8.85546875" customWidth="1"/>
    <col min="10301" max="10301" width="11.42578125" bestFit="1" customWidth="1"/>
    <col min="10302" max="10302" width="11" bestFit="1" customWidth="1"/>
    <col min="10303" max="10303" width="11.7109375" bestFit="1" customWidth="1"/>
    <col min="10305" max="10305" width="10.140625" bestFit="1" customWidth="1"/>
    <col min="10494" max="10494" width="5.140625" customWidth="1"/>
    <col min="10495" max="10495" width="27" customWidth="1"/>
    <col min="10496" max="10496" width="7.140625" customWidth="1"/>
    <col min="10497" max="10497" width="8.7109375" customWidth="1"/>
    <col min="10498" max="10498" width="7.85546875" customWidth="1"/>
    <col min="10499" max="10499" width="7.42578125" customWidth="1"/>
    <col min="10500" max="10500" width="5.85546875" customWidth="1"/>
    <col min="10501" max="10501" width="6" bestFit="1" customWidth="1"/>
    <col min="10502" max="10502" width="7.28515625" customWidth="1"/>
    <col min="10503" max="10503" width="7.5703125" customWidth="1"/>
    <col min="10504" max="10504" width="7" customWidth="1"/>
    <col min="10505" max="10507" width="0" hidden="1" customWidth="1"/>
    <col min="10508" max="10508" width="6.85546875" customWidth="1"/>
    <col min="10509" max="10510" width="0" hidden="1" customWidth="1"/>
    <col min="10511" max="10511" width="7.7109375" customWidth="1"/>
    <col min="10512" max="10514" width="6.85546875" customWidth="1"/>
    <col min="10515" max="10516" width="0" hidden="1" customWidth="1"/>
    <col min="10517" max="10518" width="6.85546875" customWidth="1"/>
    <col min="10519" max="10519" width="0" hidden="1" customWidth="1"/>
    <col min="10520" max="10520" width="6.85546875" customWidth="1"/>
    <col min="10521" max="10521" width="7.7109375" customWidth="1"/>
    <col min="10522" max="10530" width="7.85546875" customWidth="1"/>
    <col min="10531" max="10532" width="0" hidden="1" customWidth="1"/>
    <col min="10533" max="10538" width="7.85546875" customWidth="1"/>
    <col min="10539" max="10539" width="0" hidden="1" customWidth="1"/>
    <col min="10540" max="10541" width="7.85546875" customWidth="1"/>
    <col min="10542" max="10542" width="6.5703125" customWidth="1"/>
    <col min="10543" max="10543" width="7.85546875" customWidth="1"/>
    <col min="10544" max="10544" width="7" customWidth="1"/>
    <col min="10545" max="10545" width="6.7109375" customWidth="1"/>
    <col min="10546" max="10546" width="0" hidden="1" customWidth="1"/>
    <col min="10547" max="10547" width="7.85546875" customWidth="1"/>
    <col min="10548" max="10548" width="7.28515625" customWidth="1"/>
    <col min="10549" max="10549" width="7.85546875" customWidth="1"/>
    <col min="10550" max="10554" width="0" hidden="1" customWidth="1"/>
    <col min="10555" max="10556" width="8.85546875" customWidth="1"/>
    <col min="10557" max="10557" width="11.42578125" bestFit="1" customWidth="1"/>
    <col min="10558" max="10558" width="11" bestFit="1" customWidth="1"/>
    <col min="10559" max="10559" width="11.7109375" bestFit="1" customWidth="1"/>
    <col min="10561" max="10561" width="10.140625" bestFit="1" customWidth="1"/>
    <col min="10750" max="10750" width="5.140625" customWidth="1"/>
    <col min="10751" max="10751" width="27" customWidth="1"/>
    <col min="10752" max="10752" width="7.140625" customWidth="1"/>
    <col min="10753" max="10753" width="8.7109375" customWidth="1"/>
    <col min="10754" max="10754" width="7.85546875" customWidth="1"/>
    <col min="10755" max="10755" width="7.42578125" customWidth="1"/>
    <col min="10756" max="10756" width="5.85546875" customWidth="1"/>
    <col min="10757" max="10757" width="6" bestFit="1" customWidth="1"/>
    <col min="10758" max="10758" width="7.28515625" customWidth="1"/>
    <col min="10759" max="10759" width="7.5703125" customWidth="1"/>
    <col min="10760" max="10760" width="7" customWidth="1"/>
    <col min="10761" max="10763" width="0" hidden="1" customWidth="1"/>
    <col min="10764" max="10764" width="6.85546875" customWidth="1"/>
    <col min="10765" max="10766" width="0" hidden="1" customWidth="1"/>
    <col min="10767" max="10767" width="7.7109375" customWidth="1"/>
    <col min="10768" max="10770" width="6.85546875" customWidth="1"/>
    <col min="10771" max="10772" width="0" hidden="1" customWidth="1"/>
    <col min="10773" max="10774" width="6.85546875" customWidth="1"/>
    <col min="10775" max="10775" width="0" hidden="1" customWidth="1"/>
    <col min="10776" max="10776" width="6.85546875" customWidth="1"/>
    <col min="10777" max="10777" width="7.7109375" customWidth="1"/>
    <col min="10778" max="10786" width="7.85546875" customWidth="1"/>
    <col min="10787" max="10788" width="0" hidden="1" customWidth="1"/>
    <col min="10789" max="10794" width="7.85546875" customWidth="1"/>
    <col min="10795" max="10795" width="0" hidden="1" customWidth="1"/>
    <col min="10796" max="10797" width="7.85546875" customWidth="1"/>
    <col min="10798" max="10798" width="6.5703125" customWidth="1"/>
    <col min="10799" max="10799" width="7.85546875" customWidth="1"/>
    <col min="10800" max="10800" width="7" customWidth="1"/>
    <col min="10801" max="10801" width="6.7109375" customWidth="1"/>
    <col min="10802" max="10802" width="0" hidden="1" customWidth="1"/>
    <col min="10803" max="10803" width="7.85546875" customWidth="1"/>
    <col min="10804" max="10804" width="7.28515625" customWidth="1"/>
    <col min="10805" max="10805" width="7.85546875" customWidth="1"/>
    <col min="10806" max="10810" width="0" hidden="1" customWidth="1"/>
    <col min="10811" max="10812" width="8.85546875" customWidth="1"/>
    <col min="10813" max="10813" width="11.42578125" bestFit="1" customWidth="1"/>
    <col min="10814" max="10814" width="11" bestFit="1" customWidth="1"/>
    <col min="10815" max="10815" width="11.7109375" bestFit="1" customWidth="1"/>
    <col min="10817" max="10817" width="10.140625" bestFit="1" customWidth="1"/>
    <col min="11006" max="11006" width="5.140625" customWidth="1"/>
    <col min="11007" max="11007" width="27" customWidth="1"/>
    <col min="11008" max="11008" width="7.140625" customWidth="1"/>
    <col min="11009" max="11009" width="8.7109375" customWidth="1"/>
    <col min="11010" max="11010" width="7.85546875" customWidth="1"/>
    <col min="11011" max="11011" width="7.42578125" customWidth="1"/>
    <col min="11012" max="11012" width="5.85546875" customWidth="1"/>
    <col min="11013" max="11013" width="6" bestFit="1" customWidth="1"/>
    <col min="11014" max="11014" width="7.28515625" customWidth="1"/>
    <col min="11015" max="11015" width="7.5703125" customWidth="1"/>
    <col min="11016" max="11016" width="7" customWidth="1"/>
    <col min="11017" max="11019" width="0" hidden="1" customWidth="1"/>
    <col min="11020" max="11020" width="6.85546875" customWidth="1"/>
    <col min="11021" max="11022" width="0" hidden="1" customWidth="1"/>
    <col min="11023" max="11023" width="7.7109375" customWidth="1"/>
    <col min="11024" max="11026" width="6.85546875" customWidth="1"/>
    <col min="11027" max="11028" width="0" hidden="1" customWidth="1"/>
    <col min="11029" max="11030" width="6.85546875" customWidth="1"/>
    <col min="11031" max="11031" width="0" hidden="1" customWidth="1"/>
    <col min="11032" max="11032" width="6.85546875" customWidth="1"/>
    <col min="11033" max="11033" width="7.7109375" customWidth="1"/>
    <col min="11034" max="11042" width="7.85546875" customWidth="1"/>
    <col min="11043" max="11044" width="0" hidden="1" customWidth="1"/>
    <col min="11045" max="11050" width="7.85546875" customWidth="1"/>
    <col min="11051" max="11051" width="0" hidden="1" customWidth="1"/>
    <col min="11052" max="11053" width="7.85546875" customWidth="1"/>
    <col min="11054" max="11054" width="6.5703125" customWidth="1"/>
    <col min="11055" max="11055" width="7.85546875" customWidth="1"/>
    <col min="11056" max="11056" width="7" customWidth="1"/>
    <col min="11057" max="11057" width="6.7109375" customWidth="1"/>
    <col min="11058" max="11058" width="0" hidden="1" customWidth="1"/>
    <col min="11059" max="11059" width="7.85546875" customWidth="1"/>
    <col min="11060" max="11060" width="7.28515625" customWidth="1"/>
    <col min="11061" max="11061" width="7.85546875" customWidth="1"/>
    <col min="11062" max="11066" width="0" hidden="1" customWidth="1"/>
    <col min="11067" max="11068" width="8.85546875" customWidth="1"/>
    <col min="11069" max="11069" width="11.42578125" bestFit="1" customWidth="1"/>
    <col min="11070" max="11070" width="11" bestFit="1" customWidth="1"/>
    <col min="11071" max="11071" width="11.7109375" bestFit="1" customWidth="1"/>
    <col min="11073" max="11073" width="10.140625" bestFit="1" customWidth="1"/>
    <col min="11262" max="11262" width="5.140625" customWidth="1"/>
    <col min="11263" max="11263" width="27" customWidth="1"/>
    <col min="11264" max="11264" width="7.140625" customWidth="1"/>
    <col min="11265" max="11265" width="8.7109375" customWidth="1"/>
    <col min="11266" max="11266" width="7.85546875" customWidth="1"/>
    <col min="11267" max="11267" width="7.42578125" customWidth="1"/>
    <col min="11268" max="11268" width="5.85546875" customWidth="1"/>
    <col min="11269" max="11269" width="6" bestFit="1" customWidth="1"/>
    <col min="11270" max="11270" width="7.28515625" customWidth="1"/>
    <col min="11271" max="11271" width="7.5703125" customWidth="1"/>
    <col min="11272" max="11272" width="7" customWidth="1"/>
    <col min="11273" max="11275" width="0" hidden="1" customWidth="1"/>
    <col min="11276" max="11276" width="6.85546875" customWidth="1"/>
    <col min="11277" max="11278" width="0" hidden="1" customWidth="1"/>
    <col min="11279" max="11279" width="7.7109375" customWidth="1"/>
    <col min="11280" max="11282" width="6.85546875" customWidth="1"/>
    <col min="11283" max="11284" width="0" hidden="1" customWidth="1"/>
    <col min="11285" max="11286" width="6.85546875" customWidth="1"/>
    <col min="11287" max="11287" width="0" hidden="1" customWidth="1"/>
    <col min="11288" max="11288" width="6.85546875" customWidth="1"/>
    <col min="11289" max="11289" width="7.7109375" customWidth="1"/>
    <col min="11290" max="11298" width="7.85546875" customWidth="1"/>
    <col min="11299" max="11300" width="0" hidden="1" customWidth="1"/>
    <col min="11301" max="11306" width="7.85546875" customWidth="1"/>
    <col min="11307" max="11307" width="0" hidden="1" customWidth="1"/>
    <col min="11308" max="11309" width="7.85546875" customWidth="1"/>
    <col min="11310" max="11310" width="6.5703125" customWidth="1"/>
    <col min="11311" max="11311" width="7.85546875" customWidth="1"/>
    <col min="11312" max="11312" width="7" customWidth="1"/>
    <col min="11313" max="11313" width="6.7109375" customWidth="1"/>
    <col min="11314" max="11314" width="0" hidden="1" customWidth="1"/>
    <col min="11315" max="11315" width="7.85546875" customWidth="1"/>
    <col min="11316" max="11316" width="7.28515625" customWidth="1"/>
    <col min="11317" max="11317" width="7.85546875" customWidth="1"/>
    <col min="11318" max="11322" width="0" hidden="1" customWidth="1"/>
    <col min="11323" max="11324" width="8.85546875" customWidth="1"/>
    <col min="11325" max="11325" width="11.42578125" bestFit="1" customWidth="1"/>
    <col min="11326" max="11326" width="11" bestFit="1" customWidth="1"/>
    <col min="11327" max="11327" width="11.7109375" bestFit="1" customWidth="1"/>
    <col min="11329" max="11329" width="10.140625" bestFit="1" customWidth="1"/>
    <col min="11518" max="11518" width="5.140625" customWidth="1"/>
    <col min="11519" max="11519" width="27" customWidth="1"/>
    <col min="11520" max="11520" width="7.140625" customWidth="1"/>
    <col min="11521" max="11521" width="8.7109375" customWidth="1"/>
    <col min="11522" max="11522" width="7.85546875" customWidth="1"/>
    <col min="11523" max="11523" width="7.42578125" customWidth="1"/>
    <col min="11524" max="11524" width="5.85546875" customWidth="1"/>
    <col min="11525" max="11525" width="6" bestFit="1" customWidth="1"/>
    <col min="11526" max="11526" width="7.28515625" customWidth="1"/>
    <col min="11527" max="11527" width="7.5703125" customWidth="1"/>
    <col min="11528" max="11528" width="7" customWidth="1"/>
    <col min="11529" max="11531" width="0" hidden="1" customWidth="1"/>
    <col min="11532" max="11532" width="6.85546875" customWidth="1"/>
    <col min="11533" max="11534" width="0" hidden="1" customWidth="1"/>
    <col min="11535" max="11535" width="7.7109375" customWidth="1"/>
    <col min="11536" max="11538" width="6.85546875" customWidth="1"/>
    <col min="11539" max="11540" width="0" hidden="1" customWidth="1"/>
    <col min="11541" max="11542" width="6.85546875" customWidth="1"/>
    <col min="11543" max="11543" width="0" hidden="1" customWidth="1"/>
    <col min="11544" max="11544" width="6.85546875" customWidth="1"/>
    <col min="11545" max="11545" width="7.7109375" customWidth="1"/>
    <col min="11546" max="11554" width="7.85546875" customWidth="1"/>
    <col min="11555" max="11556" width="0" hidden="1" customWidth="1"/>
    <col min="11557" max="11562" width="7.85546875" customWidth="1"/>
    <col min="11563" max="11563" width="0" hidden="1" customWidth="1"/>
    <col min="11564" max="11565" width="7.85546875" customWidth="1"/>
    <col min="11566" max="11566" width="6.5703125" customWidth="1"/>
    <col min="11567" max="11567" width="7.85546875" customWidth="1"/>
    <col min="11568" max="11568" width="7" customWidth="1"/>
    <col min="11569" max="11569" width="6.7109375" customWidth="1"/>
    <col min="11570" max="11570" width="0" hidden="1" customWidth="1"/>
    <col min="11571" max="11571" width="7.85546875" customWidth="1"/>
    <col min="11572" max="11572" width="7.28515625" customWidth="1"/>
    <col min="11573" max="11573" width="7.85546875" customWidth="1"/>
    <col min="11574" max="11578" width="0" hidden="1" customWidth="1"/>
    <col min="11579" max="11580" width="8.85546875" customWidth="1"/>
    <col min="11581" max="11581" width="11.42578125" bestFit="1" customWidth="1"/>
    <col min="11582" max="11582" width="11" bestFit="1" customWidth="1"/>
    <col min="11583" max="11583" width="11.7109375" bestFit="1" customWidth="1"/>
    <col min="11585" max="11585" width="10.140625" bestFit="1" customWidth="1"/>
    <col min="11774" max="11774" width="5.140625" customWidth="1"/>
    <col min="11775" max="11775" width="27" customWidth="1"/>
    <col min="11776" max="11776" width="7.140625" customWidth="1"/>
    <col min="11777" max="11777" width="8.7109375" customWidth="1"/>
    <col min="11778" max="11778" width="7.85546875" customWidth="1"/>
    <col min="11779" max="11779" width="7.42578125" customWidth="1"/>
    <col min="11780" max="11780" width="5.85546875" customWidth="1"/>
    <col min="11781" max="11781" width="6" bestFit="1" customWidth="1"/>
    <col min="11782" max="11782" width="7.28515625" customWidth="1"/>
    <col min="11783" max="11783" width="7.5703125" customWidth="1"/>
    <col min="11784" max="11784" width="7" customWidth="1"/>
    <col min="11785" max="11787" width="0" hidden="1" customWidth="1"/>
    <col min="11788" max="11788" width="6.85546875" customWidth="1"/>
    <col min="11789" max="11790" width="0" hidden="1" customWidth="1"/>
    <col min="11791" max="11791" width="7.7109375" customWidth="1"/>
    <col min="11792" max="11794" width="6.85546875" customWidth="1"/>
    <col min="11795" max="11796" width="0" hidden="1" customWidth="1"/>
    <col min="11797" max="11798" width="6.85546875" customWidth="1"/>
    <col min="11799" max="11799" width="0" hidden="1" customWidth="1"/>
    <col min="11800" max="11800" width="6.85546875" customWidth="1"/>
    <col min="11801" max="11801" width="7.7109375" customWidth="1"/>
    <col min="11802" max="11810" width="7.85546875" customWidth="1"/>
    <col min="11811" max="11812" width="0" hidden="1" customWidth="1"/>
    <col min="11813" max="11818" width="7.85546875" customWidth="1"/>
    <col min="11819" max="11819" width="0" hidden="1" customWidth="1"/>
    <col min="11820" max="11821" width="7.85546875" customWidth="1"/>
    <col min="11822" max="11822" width="6.5703125" customWidth="1"/>
    <col min="11823" max="11823" width="7.85546875" customWidth="1"/>
    <col min="11824" max="11824" width="7" customWidth="1"/>
    <col min="11825" max="11825" width="6.7109375" customWidth="1"/>
    <col min="11826" max="11826" width="0" hidden="1" customWidth="1"/>
    <col min="11827" max="11827" width="7.85546875" customWidth="1"/>
    <col min="11828" max="11828" width="7.28515625" customWidth="1"/>
    <col min="11829" max="11829" width="7.85546875" customWidth="1"/>
    <col min="11830" max="11834" width="0" hidden="1" customWidth="1"/>
    <col min="11835" max="11836" width="8.85546875" customWidth="1"/>
    <col min="11837" max="11837" width="11.42578125" bestFit="1" customWidth="1"/>
    <col min="11838" max="11838" width="11" bestFit="1" customWidth="1"/>
    <col min="11839" max="11839" width="11.7109375" bestFit="1" customWidth="1"/>
    <col min="11841" max="11841" width="10.140625" bestFit="1" customWidth="1"/>
    <col min="12030" max="12030" width="5.140625" customWidth="1"/>
    <col min="12031" max="12031" width="27" customWidth="1"/>
    <col min="12032" max="12032" width="7.140625" customWidth="1"/>
    <col min="12033" max="12033" width="8.7109375" customWidth="1"/>
    <col min="12034" max="12034" width="7.85546875" customWidth="1"/>
    <col min="12035" max="12035" width="7.42578125" customWidth="1"/>
    <col min="12036" max="12036" width="5.85546875" customWidth="1"/>
    <col min="12037" max="12037" width="6" bestFit="1" customWidth="1"/>
    <col min="12038" max="12038" width="7.28515625" customWidth="1"/>
    <col min="12039" max="12039" width="7.5703125" customWidth="1"/>
    <col min="12040" max="12040" width="7" customWidth="1"/>
    <col min="12041" max="12043" width="0" hidden="1" customWidth="1"/>
    <col min="12044" max="12044" width="6.85546875" customWidth="1"/>
    <col min="12045" max="12046" width="0" hidden="1" customWidth="1"/>
    <col min="12047" max="12047" width="7.7109375" customWidth="1"/>
    <col min="12048" max="12050" width="6.85546875" customWidth="1"/>
    <col min="12051" max="12052" width="0" hidden="1" customWidth="1"/>
    <col min="12053" max="12054" width="6.85546875" customWidth="1"/>
    <col min="12055" max="12055" width="0" hidden="1" customWidth="1"/>
    <col min="12056" max="12056" width="6.85546875" customWidth="1"/>
    <col min="12057" max="12057" width="7.7109375" customWidth="1"/>
    <col min="12058" max="12066" width="7.85546875" customWidth="1"/>
    <col min="12067" max="12068" width="0" hidden="1" customWidth="1"/>
    <col min="12069" max="12074" width="7.85546875" customWidth="1"/>
    <col min="12075" max="12075" width="0" hidden="1" customWidth="1"/>
    <col min="12076" max="12077" width="7.85546875" customWidth="1"/>
    <col min="12078" max="12078" width="6.5703125" customWidth="1"/>
    <col min="12079" max="12079" width="7.85546875" customWidth="1"/>
    <col min="12080" max="12080" width="7" customWidth="1"/>
    <col min="12081" max="12081" width="6.7109375" customWidth="1"/>
    <col min="12082" max="12082" width="0" hidden="1" customWidth="1"/>
    <col min="12083" max="12083" width="7.85546875" customWidth="1"/>
    <col min="12084" max="12084" width="7.28515625" customWidth="1"/>
    <col min="12085" max="12085" width="7.85546875" customWidth="1"/>
    <col min="12086" max="12090" width="0" hidden="1" customWidth="1"/>
    <col min="12091" max="12092" width="8.85546875" customWidth="1"/>
    <col min="12093" max="12093" width="11.42578125" bestFit="1" customWidth="1"/>
    <col min="12094" max="12094" width="11" bestFit="1" customWidth="1"/>
    <col min="12095" max="12095" width="11.7109375" bestFit="1" customWidth="1"/>
    <col min="12097" max="12097" width="10.140625" bestFit="1" customWidth="1"/>
    <col min="12286" max="12286" width="5.140625" customWidth="1"/>
    <col min="12287" max="12287" width="27" customWidth="1"/>
    <col min="12288" max="12288" width="7.140625" customWidth="1"/>
    <col min="12289" max="12289" width="8.7109375" customWidth="1"/>
    <col min="12290" max="12290" width="7.85546875" customWidth="1"/>
    <col min="12291" max="12291" width="7.42578125" customWidth="1"/>
    <col min="12292" max="12292" width="5.85546875" customWidth="1"/>
    <col min="12293" max="12293" width="6" bestFit="1" customWidth="1"/>
    <col min="12294" max="12294" width="7.28515625" customWidth="1"/>
    <col min="12295" max="12295" width="7.5703125" customWidth="1"/>
    <col min="12296" max="12296" width="7" customWidth="1"/>
    <col min="12297" max="12299" width="0" hidden="1" customWidth="1"/>
    <col min="12300" max="12300" width="6.85546875" customWidth="1"/>
    <col min="12301" max="12302" width="0" hidden="1" customWidth="1"/>
    <col min="12303" max="12303" width="7.7109375" customWidth="1"/>
    <col min="12304" max="12306" width="6.85546875" customWidth="1"/>
    <col min="12307" max="12308" width="0" hidden="1" customWidth="1"/>
    <col min="12309" max="12310" width="6.85546875" customWidth="1"/>
    <col min="12311" max="12311" width="0" hidden="1" customWidth="1"/>
    <col min="12312" max="12312" width="6.85546875" customWidth="1"/>
    <col min="12313" max="12313" width="7.7109375" customWidth="1"/>
    <col min="12314" max="12322" width="7.85546875" customWidth="1"/>
    <col min="12323" max="12324" width="0" hidden="1" customWidth="1"/>
    <col min="12325" max="12330" width="7.85546875" customWidth="1"/>
    <col min="12331" max="12331" width="0" hidden="1" customWidth="1"/>
    <col min="12332" max="12333" width="7.85546875" customWidth="1"/>
    <col min="12334" max="12334" width="6.5703125" customWidth="1"/>
    <col min="12335" max="12335" width="7.85546875" customWidth="1"/>
    <col min="12336" max="12336" width="7" customWidth="1"/>
    <col min="12337" max="12337" width="6.7109375" customWidth="1"/>
    <col min="12338" max="12338" width="0" hidden="1" customWidth="1"/>
    <col min="12339" max="12339" width="7.85546875" customWidth="1"/>
    <col min="12340" max="12340" width="7.28515625" customWidth="1"/>
    <col min="12341" max="12341" width="7.85546875" customWidth="1"/>
    <col min="12342" max="12346" width="0" hidden="1" customWidth="1"/>
    <col min="12347" max="12348" width="8.85546875" customWidth="1"/>
    <col min="12349" max="12349" width="11.42578125" bestFit="1" customWidth="1"/>
    <col min="12350" max="12350" width="11" bestFit="1" customWidth="1"/>
    <col min="12351" max="12351" width="11.7109375" bestFit="1" customWidth="1"/>
    <col min="12353" max="12353" width="10.140625" bestFit="1" customWidth="1"/>
    <col min="12542" max="12542" width="5.140625" customWidth="1"/>
    <col min="12543" max="12543" width="27" customWidth="1"/>
    <col min="12544" max="12544" width="7.140625" customWidth="1"/>
    <col min="12545" max="12545" width="8.7109375" customWidth="1"/>
    <col min="12546" max="12546" width="7.85546875" customWidth="1"/>
    <col min="12547" max="12547" width="7.42578125" customWidth="1"/>
    <col min="12548" max="12548" width="5.85546875" customWidth="1"/>
    <col min="12549" max="12549" width="6" bestFit="1" customWidth="1"/>
    <col min="12550" max="12550" width="7.28515625" customWidth="1"/>
    <col min="12551" max="12551" width="7.5703125" customWidth="1"/>
    <col min="12552" max="12552" width="7" customWidth="1"/>
    <col min="12553" max="12555" width="0" hidden="1" customWidth="1"/>
    <col min="12556" max="12556" width="6.85546875" customWidth="1"/>
    <col min="12557" max="12558" width="0" hidden="1" customWidth="1"/>
    <col min="12559" max="12559" width="7.7109375" customWidth="1"/>
    <col min="12560" max="12562" width="6.85546875" customWidth="1"/>
    <col min="12563" max="12564" width="0" hidden="1" customWidth="1"/>
    <col min="12565" max="12566" width="6.85546875" customWidth="1"/>
    <col min="12567" max="12567" width="0" hidden="1" customWidth="1"/>
    <col min="12568" max="12568" width="6.85546875" customWidth="1"/>
    <col min="12569" max="12569" width="7.7109375" customWidth="1"/>
    <col min="12570" max="12578" width="7.85546875" customWidth="1"/>
    <col min="12579" max="12580" width="0" hidden="1" customWidth="1"/>
    <col min="12581" max="12586" width="7.85546875" customWidth="1"/>
    <col min="12587" max="12587" width="0" hidden="1" customWidth="1"/>
    <col min="12588" max="12589" width="7.85546875" customWidth="1"/>
    <col min="12590" max="12590" width="6.5703125" customWidth="1"/>
    <col min="12591" max="12591" width="7.85546875" customWidth="1"/>
    <col min="12592" max="12592" width="7" customWidth="1"/>
    <col min="12593" max="12593" width="6.7109375" customWidth="1"/>
    <col min="12594" max="12594" width="0" hidden="1" customWidth="1"/>
    <col min="12595" max="12595" width="7.85546875" customWidth="1"/>
    <col min="12596" max="12596" width="7.28515625" customWidth="1"/>
    <col min="12597" max="12597" width="7.85546875" customWidth="1"/>
    <col min="12598" max="12602" width="0" hidden="1" customWidth="1"/>
    <col min="12603" max="12604" width="8.85546875" customWidth="1"/>
    <col min="12605" max="12605" width="11.42578125" bestFit="1" customWidth="1"/>
    <col min="12606" max="12606" width="11" bestFit="1" customWidth="1"/>
    <col min="12607" max="12607" width="11.7109375" bestFit="1" customWidth="1"/>
    <col min="12609" max="12609" width="10.140625" bestFit="1" customWidth="1"/>
    <col min="12798" max="12798" width="5.140625" customWidth="1"/>
    <col min="12799" max="12799" width="27" customWidth="1"/>
    <col min="12800" max="12800" width="7.140625" customWidth="1"/>
    <col min="12801" max="12801" width="8.7109375" customWidth="1"/>
    <col min="12802" max="12802" width="7.85546875" customWidth="1"/>
    <col min="12803" max="12803" width="7.42578125" customWidth="1"/>
    <col min="12804" max="12804" width="5.85546875" customWidth="1"/>
    <col min="12805" max="12805" width="6" bestFit="1" customWidth="1"/>
    <col min="12806" max="12806" width="7.28515625" customWidth="1"/>
    <col min="12807" max="12807" width="7.5703125" customWidth="1"/>
    <col min="12808" max="12808" width="7" customWidth="1"/>
    <col min="12809" max="12811" width="0" hidden="1" customWidth="1"/>
    <col min="12812" max="12812" width="6.85546875" customWidth="1"/>
    <col min="12813" max="12814" width="0" hidden="1" customWidth="1"/>
    <col min="12815" max="12815" width="7.7109375" customWidth="1"/>
    <col min="12816" max="12818" width="6.85546875" customWidth="1"/>
    <col min="12819" max="12820" width="0" hidden="1" customWidth="1"/>
    <col min="12821" max="12822" width="6.85546875" customWidth="1"/>
    <col min="12823" max="12823" width="0" hidden="1" customWidth="1"/>
    <col min="12824" max="12824" width="6.85546875" customWidth="1"/>
    <col min="12825" max="12825" width="7.7109375" customWidth="1"/>
    <col min="12826" max="12834" width="7.85546875" customWidth="1"/>
    <col min="12835" max="12836" width="0" hidden="1" customWidth="1"/>
    <col min="12837" max="12842" width="7.85546875" customWidth="1"/>
    <col min="12843" max="12843" width="0" hidden="1" customWidth="1"/>
    <col min="12844" max="12845" width="7.85546875" customWidth="1"/>
    <col min="12846" max="12846" width="6.5703125" customWidth="1"/>
    <col min="12847" max="12847" width="7.85546875" customWidth="1"/>
    <col min="12848" max="12848" width="7" customWidth="1"/>
    <col min="12849" max="12849" width="6.7109375" customWidth="1"/>
    <col min="12850" max="12850" width="0" hidden="1" customWidth="1"/>
    <col min="12851" max="12851" width="7.85546875" customWidth="1"/>
    <col min="12852" max="12852" width="7.28515625" customWidth="1"/>
    <col min="12853" max="12853" width="7.85546875" customWidth="1"/>
    <col min="12854" max="12858" width="0" hidden="1" customWidth="1"/>
    <col min="12859" max="12860" width="8.85546875" customWidth="1"/>
    <col min="12861" max="12861" width="11.42578125" bestFit="1" customWidth="1"/>
    <col min="12862" max="12862" width="11" bestFit="1" customWidth="1"/>
    <col min="12863" max="12863" width="11.7109375" bestFit="1" customWidth="1"/>
    <col min="12865" max="12865" width="10.140625" bestFit="1" customWidth="1"/>
    <col min="13054" max="13054" width="5.140625" customWidth="1"/>
    <col min="13055" max="13055" width="27" customWidth="1"/>
    <col min="13056" max="13056" width="7.140625" customWidth="1"/>
    <col min="13057" max="13057" width="8.7109375" customWidth="1"/>
    <col min="13058" max="13058" width="7.85546875" customWidth="1"/>
    <col min="13059" max="13059" width="7.42578125" customWidth="1"/>
    <col min="13060" max="13060" width="5.85546875" customWidth="1"/>
    <col min="13061" max="13061" width="6" bestFit="1" customWidth="1"/>
    <col min="13062" max="13062" width="7.28515625" customWidth="1"/>
    <col min="13063" max="13063" width="7.5703125" customWidth="1"/>
    <col min="13064" max="13064" width="7" customWidth="1"/>
    <col min="13065" max="13067" width="0" hidden="1" customWidth="1"/>
    <col min="13068" max="13068" width="6.85546875" customWidth="1"/>
    <col min="13069" max="13070" width="0" hidden="1" customWidth="1"/>
    <col min="13071" max="13071" width="7.7109375" customWidth="1"/>
    <col min="13072" max="13074" width="6.85546875" customWidth="1"/>
    <col min="13075" max="13076" width="0" hidden="1" customWidth="1"/>
    <col min="13077" max="13078" width="6.85546875" customWidth="1"/>
    <col min="13079" max="13079" width="0" hidden="1" customWidth="1"/>
    <col min="13080" max="13080" width="6.85546875" customWidth="1"/>
    <col min="13081" max="13081" width="7.7109375" customWidth="1"/>
    <col min="13082" max="13090" width="7.85546875" customWidth="1"/>
    <col min="13091" max="13092" width="0" hidden="1" customWidth="1"/>
    <col min="13093" max="13098" width="7.85546875" customWidth="1"/>
    <col min="13099" max="13099" width="0" hidden="1" customWidth="1"/>
    <col min="13100" max="13101" width="7.85546875" customWidth="1"/>
    <col min="13102" max="13102" width="6.5703125" customWidth="1"/>
    <col min="13103" max="13103" width="7.85546875" customWidth="1"/>
    <col min="13104" max="13104" width="7" customWidth="1"/>
    <col min="13105" max="13105" width="6.7109375" customWidth="1"/>
    <col min="13106" max="13106" width="0" hidden="1" customWidth="1"/>
    <col min="13107" max="13107" width="7.85546875" customWidth="1"/>
    <col min="13108" max="13108" width="7.28515625" customWidth="1"/>
    <col min="13109" max="13109" width="7.85546875" customWidth="1"/>
    <col min="13110" max="13114" width="0" hidden="1" customWidth="1"/>
    <col min="13115" max="13116" width="8.85546875" customWidth="1"/>
    <col min="13117" max="13117" width="11.42578125" bestFit="1" customWidth="1"/>
    <col min="13118" max="13118" width="11" bestFit="1" customWidth="1"/>
    <col min="13119" max="13119" width="11.7109375" bestFit="1" customWidth="1"/>
    <col min="13121" max="13121" width="10.140625" bestFit="1" customWidth="1"/>
    <col min="13310" max="13310" width="5.140625" customWidth="1"/>
    <col min="13311" max="13311" width="27" customWidth="1"/>
    <col min="13312" max="13312" width="7.140625" customWidth="1"/>
    <col min="13313" max="13313" width="8.7109375" customWidth="1"/>
    <col min="13314" max="13314" width="7.85546875" customWidth="1"/>
    <col min="13315" max="13315" width="7.42578125" customWidth="1"/>
    <col min="13316" max="13316" width="5.85546875" customWidth="1"/>
    <col min="13317" max="13317" width="6" bestFit="1" customWidth="1"/>
    <col min="13318" max="13318" width="7.28515625" customWidth="1"/>
    <col min="13319" max="13319" width="7.5703125" customWidth="1"/>
    <col min="13320" max="13320" width="7" customWidth="1"/>
    <col min="13321" max="13323" width="0" hidden="1" customWidth="1"/>
    <col min="13324" max="13324" width="6.85546875" customWidth="1"/>
    <col min="13325" max="13326" width="0" hidden="1" customWidth="1"/>
    <col min="13327" max="13327" width="7.7109375" customWidth="1"/>
    <col min="13328" max="13330" width="6.85546875" customWidth="1"/>
    <col min="13331" max="13332" width="0" hidden="1" customWidth="1"/>
    <col min="13333" max="13334" width="6.85546875" customWidth="1"/>
    <col min="13335" max="13335" width="0" hidden="1" customWidth="1"/>
    <col min="13336" max="13336" width="6.85546875" customWidth="1"/>
    <col min="13337" max="13337" width="7.7109375" customWidth="1"/>
    <col min="13338" max="13346" width="7.85546875" customWidth="1"/>
    <col min="13347" max="13348" width="0" hidden="1" customWidth="1"/>
    <col min="13349" max="13354" width="7.85546875" customWidth="1"/>
    <col min="13355" max="13355" width="0" hidden="1" customWidth="1"/>
    <col min="13356" max="13357" width="7.85546875" customWidth="1"/>
    <col min="13358" max="13358" width="6.5703125" customWidth="1"/>
    <col min="13359" max="13359" width="7.85546875" customWidth="1"/>
    <col min="13360" max="13360" width="7" customWidth="1"/>
    <col min="13361" max="13361" width="6.7109375" customWidth="1"/>
    <col min="13362" max="13362" width="0" hidden="1" customWidth="1"/>
    <col min="13363" max="13363" width="7.85546875" customWidth="1"/>
    <col min="13364" max="13364" width="7.28515625" customWidth="1"/>
    <col min="13365" max="13365" width="7.85546875" customWidth="1"/>
    <col min="13366" max="13370" width="0" hidden="1" customWidth="1"/>
    <col min="13371" max="13372" width="8.85546875" customWidth="1"/>
    <col min="13373" max="13373" width="11.42578125" bestFit="1" customWidth="1"/>
    <col min="13374" max="13374" width="11" bestFit="1" customWidth="1"/>
    <col min="13375" max="13375" width="11.7109375" bestFit="1" customWidth="1"/>
    <col min="13377" max="13377" width="10.140625" bestFit="1" customWidth="1"/>
    <col min="13566" max="13566" width="5.140625" customWidth="1"/>
    <col min="13567" max="13567" width="27" customWidth="1"/>
    <col min="13568" max="13568" width="7.140625" customWidth="1"/>
    <col min="13569" max="13569" width="8.7109375" customWidth="1"/>
    <col min="13570" max="13570" width="7.85546875" customWidth="1"/>
    <col min="13571" max="13571" width="7.42578125" customWidth="1"/>
    <col min="13572" max="13572" width="5.85546875" customWidth="1"/>
    <col min="13573" max="13573" width="6" bestFit="1" customWidth="1"/>
    <col min="13574" max="13574" width="7.28515625" customWidth="1"/>
    <col min="13575" max="13575" width="7.5703125" customWidth="1"/>
    <col min="13576" max="13576" width="7" customWidth="1"/>
    <col min="13577" max="13579" width="0" hidden="1" customWidth="1"/>
    <col min="13580" max="13580" width="6.85546875" customWidth="1"/>
    <col min="13581" max="13582" width="0" hidden="1" customWidth="1"/>
    <col min="13583" max="13583" width="7.7109375" customWidth="1"/>
    <col min="13584" max="13586" width="6.85546875" customWidth="1"/>
    <col min="13587" max="13588" width="0" hidden="1" customWidth="1"/>
    <col min="13589" max="13590" width="6.85546875" customWidth="1"/>
    <col min="13591" max="13591" width="0" hidden="1" customWidth="1"/>
    <col min="13592" max="13592" width="6.85546875" customWidth="1"/>
    <col min="13593" max="13593" width="7.7109375" customWidth="1"/>
    <col min="13594" max="13602" width="7.85546875" customWidth="1"/>
    <col min="13603" max="13604" width="0" hidden="1" customWidth="1"/>
    <col min="13605" max="13610" width="7.85546875" customWidth="1"/>
    <col min="13611" max="13611" width="0" hidden="1" customWidth="1"/>
    <col min="13612" max="13613" width="7.85546875" customWidth="1"/>
    <col min="13614" max="13614" width="6.5703125" customWidth="1"/>
    <col min="13615" max="13615" width="7.85546875" customWidth="1"/>
    <col min="13616" max="13616" width="7" customWidth="1"/>
    <col min="13617" max="13617" width="6.7109375" customWidth="1"/>
    <col min="13618" max="13618" width="0" hidden="1" customWidth="1"/>
    <col min="13619" max="13619" width="7.85546875" customWidth="1"/>
    <col min="13620" max="13620" width="7.28515625" customWidth="1"/>
    <col min="13621" max="13621" width="7.85546875" customWidth="1"/>
    <col min="13622" max="13626" width="0" hidden="1" customWidth="1"/>
    <col min="13627" max="13628" width="8.85546875" customWidth="1"/>
    <col min="13629" max="13629" width="11.42578125" bestFit="1" customWidth="1"/>
    <col min="13630" max="13630" width="11" bestFit="1" customWidth="1"/>
    <col min="13631" max="13631" width="11.7109375" bestFit="1" customWidth="1"/>
    <col min="13633" max="13633" width="10.140625" bestFit="1" customWidth="1"/>
    <col min="13822" max="13822" width="5.140625" customWidth="1"/>
    <col min="13823" max="13823" width="27" customWidth="1"/>
    <col min="13824" max="13824" width="7.140625" customWidth="1"/>
    <col min="13825" max="13825" width="8.7109375" customWidth="1"/>
    <col min="13826" max="13826" width="7.85546875" customWidth="1"/>
    <col min="13827" max="13827" width="7.42578125" customWidth="1"/>
    <col min="13828" max="13828" width="5.85546875" customWidth="1"/>
    <col min="13829" max="13829" width="6" bestFit="1" customWidth="1"/>
    <col min="13830" max="13830" width="7.28515625" customWidth="1"/>
    <col min="13831" max="13831" width="7.5703125" customWidth="1"/>
    <col min="13832" max="13832" width="7" customWidth="1"/>
    <col min="13833" max="13835" width="0" hidden="1" customWidth="1"/>
    <col min="13836" max="13836" width="6.85546875" customWidth="1"/>
    <col min="13837" max="13838" width="0" hidden="1" customWidth="1"/>
    <col min="13839" max="13839" width="7.7109375" customWidth="1"/>
    <col min="13840" max="13842" width="6.85546875" customWidth="1"/>
    <col min="13843" max="13844" width="0" hidden="1" customWidth="1"/>
    <col min="13845" max="13846" width="6.85546875" customWidth="1"/>
    <col min="13847" max="13847" width="0" hidden="1" customWidth="1"/>
    <col min="13848" max="13848" width="6.85546875" customWidth="1"/>
    <col min="13849" max="13849" width="7.7109375" customWidth="1"/>
    <col min="13850" max="13858" width="7.85546875" customWidth="1"/>
    <col min="13859" max="13860" width="0" hidden="1" customWidth="1"/>
    <col min="13861" max="13866" width="7.85546875" customWidth="1"/>
    <col min="13867" max="13867" width="0" hidden="1" customWidth="1"/>
    <col min="13868" max="13869" width="7.85546875" customWidth="1"/>
    <col min="13870" max="13870" width="6.5703125" customWidth="1"/>
    <col min="13871" max="13871" width="7.85546875" customWidth="1"/>
    <col min="13872" max="13872" width="7" customWidth="1"/>
    <col min="13873" max="13873" width="6.7109375" customWidth="1"/>
    <col min="13874" max="13874" width="0" hidden="1" customWidth="1"/>
    <col min="13875" max="13875" width="7.85546875" customWidth="1"/>
    <col min="13876" max="13876" width="7.28515625" customWidth="1"/>
    <col min="13877" max="13877" width="7.85546875" customWidth="1"/>
    <col min="13878" max="13882" width="0" hidden="1" customWidth="1"/>
    <col min="13883" max="13884" width="8.85546875" customWidth="1"/>
    <col min="13885" max="13885" width="11.42578125" bestFit="1" customWidth="1"/>
    <col min="13886" max="13886" width="11" bestFit="1" customWidth="1"/>
    <col min="13887" max="13887" width="11.7109375" bestFit="1" customWidth="1"/>
    <col min="13889" max="13889" width="10.140625" bestFit="1" customWidth="1"/>
    <col min="14078" max="14078" width="5.140625" customWidth="1"/>
    <col min="14079" max="14079" width="27" customWidth="1"/>
    <col min="14080" max="14080" width="7.140625" customWidth="1"/>
    <col min="14081" max="14081" width="8.7109375" customWidth="1"/>
    <col min="14082" max="14082" width="7.85546875" customWidth="1"/>
    <col min="14083" max="14083" width="7.42578125" customWidth="1"/>
    <col min="14084" max="14084" width="5.85546875" customWidth="1"/>
    <col min="14085" max="14085" width="6" bestFit="1" customWidth="1"/>
    <col min="14086" max="14086" width="7.28515625" customWidth="1"/>
    <col min="14087" max="14087" width="7.5703125" customWidth="1"/>
    <col min="14088" max="14088" width="7" customWidth="1"/>
    <col min="14089" max="14091" width="0" hidden="1" customWidth="1"/>
    <col min="14092" max="14092" width="6.85546875" customWidth="1"/>
    <col min="14093" max="14094" width="0" hidden="1" customWidth="1"/>
    <col min="14095" max="14095" width="7.7109375" customWidth="1"/>
    <col min="14096" max="14098" width="6.85546875" customWidth="1"/>
    <col min="14099" max="14100" width="0" hidden="1" customWidth="1"/>
    <col min="14101" max="14102" width="6.85546875" customWidth="1"/>
    <col min="14103" max="14103" width="0" hidden="1" customWidth="1"/>
    <col min="14104" max="14104" width="6.85546875" customWidth="1"/>
    <col min="14105" max="14105" width="7.7109375" customWidth="1"/>
    <col min="14106" max="14114" width="7.85546875" customWidth="1"/>
    <col min="14115" max="14116" width="0" hidden="1" customWidth="1"/>
    <col min="14117" max="14122" width="7.85546875" customWidth="1"/>
    <col min="14123" max="14123" width="0" hidden="1" customWidth="1"/>
    <col min="14124" max="14125" width="7.85546875" customWidth="1"/>
    <col min="14126" max="14126" width="6.5703125" customWidth="1"/>
    <col min="14127" max="14127" width="7.85546875" customWidth="1"/>
    <col min="14128" max="14128" width="7" customWidth="1"/>
    <col min="14129" max="14129" width="6.7109375" customWidth="1"/>
    <col min="14130" max="14130" width="0" hidden="1" customWidth="1"/>
    <col min="14131" max="14131" width="7.85546875" customWidth="1"/>
    <col min="14132" max="14132" width="7.28515625" customWidth="1"/>
    <col min="14133" max="14133" width="7.85546875" customWidth="1"/>
    <col min="14134" max="14138" width="0" hidden="1" customWidth="1"/>
    <col min="14139" max="14140" width="8.85546875" customWidth="1"/>
    <col min="14141" max="14141" width="11.42578125" bestFit="1" customWidth="1"/>
    <col min="14142" max="14142" width="11" bestFit="1" customWidth="1"/>
    <col min="14143" max="14143" width="11.7109375" bestFit="1" customWidth="1"/>
    <col min="14145" max="14145" width="10.140625" bestFit="1" customWidth="1"/>
    <col min="14334" max="14334" width="5.140625" customWidth="1"/>
    <col min="14335" max="14335" width="27" customWidth="1"/>
    <col min="14336" max="14336" width="7.140625" customWidth="1"/>
    <col min="14337" max="14337" width="8.7109375" customWidth="1"/>
    <col min="14338" max="14338" width="7.85546875" customWidth="1"/>
    <col min="14339" max="14339" width="7.42578125" customWidth="1"/>
    <col min="14340" max="14340" width="5.85546875" customWidth="1"/>
    <col min="14341" max="14341" width="6" bestFit="1" customWidth="1"/>
    <col min="14342" max="14342" width="7.28515625" customWidth="1"/>
    <col min="14343" max="14343" width="7.5703125" customWidth="1"/>
    <col min="14344" max="14344" width="7" customWidth="1"/>
    <col min="14345" max="14347" width="0" hidden="1" customWidth="1"/>
    <col min="14348" max="14348" width="6.85546875" customWidth="1"/>
    <col min="14349" max="14350" width="0" hidden="1" customWidth="1"/>
    <col min="14351" max="14351" width="7.7109375" customWidth="1"/>
    <col min="14352" max="14354" width="6.85546875" customWidth="1"/>
    <col min="14355" max="14356" width="0" hidden="1" customWidth="1"/>
    <col min="14357" max="14358" width="6.85546875" customWidth="1"/>
    <col min="14359" max="14359" width="0" hidden="1" customWidth="1"/>
    <col min="14360" max="14360" width="6.85546875" customWidth="1"/>
    <col min="14361" max="14361" width="7.7109375" customWidth="1"/>
    <col min="14362" max="14370" width="7.85546875" customWidth="1"/>
    <col min="14371" max="14372" width="0" hidden="1" customWidth="1"/>
    <col min="14373" max="14378" width="7.85546875" customWidth="1"/>
    <col min="14379" max="14379" width="0" hidden="1" customWidth="1"/>
    <col min="14380" max="14381" width="7.85546875" customWidth="1"/>
    <col min="14382" max="14382" width="6.5703125" customWidth="1"/>
    <col min="14383" max="14383" width="7.85546875" customWidth="1"/>
    <col min="14384" max="14384" width="7" customWidth="1"/>
    <col min="14385" max="14385" width="6.7109375" customWidth="1"/>
    <col min="14386" max="14386" width="0" hidden="1" customWidth="1"/>
    <col min="14387" max="14387" width="7.85546875" customWidth="1"/>
    <col min="14388" max="14388" width="7.28515625" customWidth="1"/>
    <col min="14389" max="14389" width="7.85546875" customWidth="1"/>
    <col min="14390" max="14394" width="0" hidden="1" customWidth="1"/>
    <col min="14395" max="14396" width="8.85546875" customWidth="1"/>
    <col min="14397" max="14397" width="11.42578125" bestFit="1" customWidth="1"/>
    <col min="14398" max="14398" width="11" bestFit="1" customWidth="1"/>
    <col min="14399" max="14399" width="11.7109375" bestFit="1" customWidth="1"/>
    <col min="14401" max="14401" width="10.140625" bestFit="1" customWidth="1"/>
    <col min="14590" max="14590" width="5.140625" customWidth="1"/>
    <col min="14591" max="14591" width="27" customWidth="1"/>
    <col min="14592" max="14592" width="7.140625" customWidth="1"/>
    <col min="14593" max="14593" width="8.7109375" customWidth="1"/>
    <col min="14594" max="14594" width="7.85546875" customWidth="1"/>
    <col min="14595" max="14595" width="7.42578125" customWidth="1"/>
    <col min="14596" max="14596" width="5.85546875" customWidth="1"/>
    <col min="14597" max="14597" width="6" bestFit="1" customWidth="1"/>
    <col min="14598" max="14598" width="7.28515625" customWidth="1"/>
    <col min="14599" max="14599" width="7.5703125" customWidth="1"/>
    <col min="14600" max="14600" width="7" customWidth="1"/>
    <col min="14601" max="14603" width="0" hidden="1" customWidth="1"/>
    <col min="14604" max="14604" width="6.85546875" customWidth="1"/>
    <col min="14605" max="14606" width="0" hidden="1" customWidth="1"/>
    <col min="14607" max="14607" width="7.7109375" customWidth="1"/>
    <col min="14608" max="14610" width="6.85546875" customWidth="1"/>
    <col min="14611" max="14612" width="0" hidden="1" customWidth="1"/>
    <col min="14613" max="14614" width="6.85546875" customWidth="1"/>
    <col min="14615" max="14615" width="0" hidden="1" customWidth="1"/>
    <col min="14616" max="14616" width="6.85546875" customWidth="1"/>
    <col min="14617" max="14617" width="7.7109375" customWidth="1"/>
    <col min="14618" max="14626" width="7.85546875" customWidth="1"/>
    <col min="14627" max="14628" width="0" hidden="1" customWidth="1"/>
    <col min="14629" max="14634" width="7.85546875" customWidth="1"/>
    <col min="14635" max="14635" width="0" hidden="1" customWidth="1"/>
    <col min="14636" max="14637" width="7.85546875" customWidth="1"/>
    <col min="14638" max="14638" width="6.5703125" customWidth="1"/>
    <col min="14639" max="14639" width="7.85546875" customWidth="1"/>
    <col min="14640" max="14640" width="7" customWidth="1"/>
    <col min="14641" max="14641" width="6.7109375" customWidth="1"/>
    <col min="14642" max="14642" width="0" hidden="1" customWidth="1"/>
    <col min="14643" max="14643" width="7.85546875" customWidth="1"/>
    <col min="14644" max="14644" width="7.28515625" customWidth="1"/>
    <col min="14645" max="14645" width="7.85546875" customWidth="1"/>
    <col min="14646" max="14650" width="0" hidden="1" customWidth="1"/>
    <col min="14651" max="14652" width="8.85546875" customWidth="1"/>
    <col min="14653" max="14653" width="11.42578125" bestFit="1" customWidth="1"/>
    <col min="14654" max="14654" width="11" bestFit="1" customWidth="1"/>
    <col min="14655" max="14655" width="11.7109375" bestFit="1" customWidth="1"/>
    <col min="14657" max="14657" width="10.140625" bestFit="1" customWidth="1"/>
    <col min="14846" max="14846" width="5.140625" customWidth="1"/>
    <col min="14847" max="14847" width="27" customWidth="1"/>
    <col min="14848" max="14848" width="7.140625" customWidth="1"/>
    <col min="14849" max="14849" width="8.7109375" customWidth="1"/>
    <col min="14850" max="14850" width="7.85546875" customWidth="1"/>
    <col min="14851" max="14851" width="7.42578125" customWidth="1"/>
    <col min="14852" max="14852" width="5.85546875" customWidth="1"/>
    <col min="14853" max="14853" width="6" bestFit="1" customWidth="1"/>
    <col min="14854" max="14854" width="7.28515625" customWidth="1"/>
    <col min="14855" max="14855" width="7.5703125" customWidth="1"/>
    <col min="14856" max="14856" width="7" customWidth="1"/>
    <col min="14857" max="14859" width="0" hidden="1" customWidth="1"/>
    <col min="14860" max="14860" width="6.85546875" customWidth="1"/>
    <col min="14861" max="14862" width="0" hidden="1" customWidth="1"/>
    <col min="14863" max="14863" width="7.7109375" customWidth="1"/>
    <col min="14864" max="14866" width="6.85546875" customWidth="1"/>
    <col min="14867" max="14868" width="0" hidden="1" customWidth="1"/>
    <col min="14869" max="14870" width="6.85546875" customWidth="1"/>
    <col min="14871" max="14871" width="0" hidden="1" customWidth="1"/>
    <col min="14872" max="14872" width="6.85546875" customWidth="1"/>
    <col min="14873" max="14873" width="7.7109375" customWidth="1"/>
    <col min="14874" max="14882" width="7.85546875" customWidth="1"/>
    <col min="14883" max="14884" width="0" hidden="1" customWidth="1"/>
    <col min="14885" max="14890" width="7.85546875" customWidth="1"/>
    <col min="14891" max="14891" width="0" hidden="1" customWidth="1"/>
    <col min="14892" max="14893" width="7.85546875" customWidth="1"/>
    <col min="14894" max="14894" width="6.5703125" customWidth="1"/>
    <col min="14895" max="14895" width="7.85546875" customWidth="1"/>
    <col min="14896" max="14896" width="7" customWidth="1"/>
    <col min="14897" max="14897" width="6.7109375" customWidth="1"/>
    <col min="14898" max="14898" width="0" hidden="1" customWidth="1"/>
    <col min="14899" max="14899" width="7.85546875" customWidth="1"/>
    <col min="14900" max="14900" width="7.28515625" customWidth="1"/>
    <col min="14901" max="14901" width="7.85546875" customWidth="1"/>
    <col min="14902" max="14906" width="0" hidden="1" customWidth="1"/>
    <col min="14907" max="14908" width="8.85546875" customWidth="1"/>
    <col min="14909" max="14909" width="11.42578125" bestFit="1" customWidth="1"/>
    <col min="14910" max="14910" width="11" bestFit="1" customWidth="1"/>
    <col min="14911" max="14911" width="11.7109375" bestFit="1" customWidth="1"/>
    <col min="14913" max="14913" width="10.140625" bestFit="1" customWidth="1"/>
    <col min="15102" max="15102" width="5.140625" customWidth="1"/>
    <col min="15103" max="15103" width="27" customWidth="1"/>
    <col min="15104" max="15104" width="7.140625" customWidth="1"/>
    <col min="15105" max="15105" width="8.7109375" customWidth="1"/>
    <col min="15106" max="15106" width="7.85546875" customWidth="1"/>
    <col min="15107" max="15107" width="7.42578125" customWidth="1"/>
    <col min="15108" max="15108" width="5.85546875" customWidth="1"/>
    <col min="15109" max="15109" width="6" bestFit="1" customWidth="1"/>
    <col min="15110" max="15110" width="7.28515625" customWidth="1"/>
    <col min="15111" max="15111" width="7.5703125" customWidth="1"/>
    <col min="15112" max="15112" width="7" customWidth="1"/>
    <col min="15113" max="15115" width="0" hidden="1" customWidth="1"/>
    <col min="15116" max="15116" width="6.85546875" customWidth="1"/>
    <col min="15117" max="15118" width="0" hidden="1" customWidth="1"/>
    <col min="15119" max="15119" width="7.7109375" customWidth="1"/>
    <col min="15120" max="15122" width="6.85546875" customWidth="1"/>
    <col min="15123" max="15124" width="0" hidden="1" customWidth="1"/>
    <col min="15125" max="15126" width="6.85546875" customWidth="1"/>
    <col min="15127" max="15127" width="0" hidden="1" customWidth="1"/>
    <col min="15128" max="15128" width="6.85546875" customWidth="1"/>
    <col min="15129" max="15129" width="7.7109375" customWidth="1"/>
    <col min="15130" max="15138" width="7.85546875" customWidth="1"/>
    <col min="15139" max="15140" width="0" hidden="1" customWidth="1"/>
    <col min="15141" max="15146" width="7.85546875" customWidth="1"/>
    <col min="15147" max="15147" width="0" hidden="1" customWidth="1"/>
    <col min="15148" max="15149" width="7.85546875" customWidth="1"/>
    <col min="15150" max="15150" width="6.5703125" customWidth="1"/>
    <col min="15151" max="15151" width="7.85546875" customWidth="1"/>
    <col min="15152" max="15152" width="7" customWidth="1"/>
    <col min="15153" max="15153" width="6.7109375" customWidth="1"/>
    <col min="15154" max="15154" width="0" hidden="1" customWidth="1"/>
    <col min="15155" max="15155" width="7.85546875" customWidth="1"/>
    <col min="15156" max="15156" width="7.28515625" customWidth="1"/>
    <col min="15157" max="15157" width="7.85546875" customWidth="1"/>
    <col min="15158" max="15162" width="0" hidden="1" customWidth="1"/>
    <col min="15163" max="15164" width="8.85546875" customWidth="1"/>
    <col min="15165" max="15165" width="11.42578125" bestFit="1" customWidth="1"/>
    <col min="15166" max="15166" width="11" bestFit="1" customWidth="1"/>
    <col min="15167" max="15167" width="11.7109375" bestFit="1" customWidth="1"/>
    <col min="15169" max="15169" width="10.140625" bestFit="1" customWidth="1"/>
    <col min="15358" max="15358" width="5.140625" customWidth="1"/>
    <col min="15359" max="15359" width="27" customWidth="1"/>
    <col min="15360" max="15360" width="7.140625" customWidth="1"/>
    <col min="15361" max="15361" width="8.7109375" customWidth="1"/>
    <col min="15362" max="15362" width="7.85546875" customWidth="1"/>
    <col min="15363" max="15363" width="7.42578125" customWidth="1"/>
    <col min="15364" max="15364" width="5.85546875" customWidth="1"/>
    <col min="15365" max="15365" width="6" bestFit="1" customWidth="1"/>
    <col min="15366" max="15366" width="7.28515625" customWidth="1"/>
    <col min="15367" max="15367" width="7.5703125" customWidth="1"/>
    <col min="15368" max="15368" width="7" customWidth="1"/>
    <col min="15369" max="15371" width="0" hidden="1" customWidth="1"/>
    <col min="15372" max="15372" width="6.85546875" customWidth="1"/>
    <col min="15373" max="15374" width="0" hidden="1" customWidth="1"/>
    <col min="15375" max="15375" width="7.7109375" customWidth="1"/>
    <col min="15376" max="15378" width="6.85546875" customWidth="1"/>
    <col min="15379" max="15380" width="0" hidden="1" customWidth="1"/>
    <col min="15381" max="15382" width="6.85546875" customWidth="1"/>
    <col min="15383" max="15383" width="0" hidden="1" customWidth="1"/>
    <col min="15384" max="15384" width="6.85546875" customWidth="1"/>
    <col min="15385" max="15385" width="7.7109375" customWidth="1"/>
    <col min="15386" max="15394" width="7.85546875" customWidth="1"/>
    <col min="15395" max="15396" width="0" hidden="1" customWidth="1"/>
    <col min="15397" max="15402" width="7.85546875" customWidth="1"/>
    <col min="15403" max="15403" width="0" hidden="1" customWidth="1"/>
    <col min="15404" max="15405" width="7.85546875" customWidth="1"/>
    <col min="15406" max="15406" width="6.5703125" customWidth="1"/>
    <col min="15407" max="15407" width="7.85546875" customWidth="1"/>
    <col min="15408" max="15408" width="7" customWidth="1"/>
    <col min="15409" max="15409" width="6.7109375" customWidth="1"/>
    <col min="15410" max="15410" width="0" hidden="1" customWidth="1"/>
    <col min="15411" max="15411" width="7.85546875" customWidth="1"/>
    <col min="15412" max="15412" width="7.28515625" customWidth="1"/>
    <col min="15413" max="15413" width="7.85546875" customWidth="1"/>
    <col min="15414" max="15418" width="0" hidden="1" customWidth="1"/>
    <col min="15419" max="15420" width="8.85546875" customWidth="1"/>
    <col min="15421" max="15421" width="11.42578125" bestFit="1" customWidth="1"/>
    <col min="15422" max="15422" width="11" bestFit="1" customWidth="1"/>
    <col min="15423" max="15423" width="11.7109375" bestFit="1" customWidth="1"/>
    <col min="15425" max="15425" width="10.140625" bestFit="1" customWidth="1"/>
    <col min="15614" max="15614" width="5.140625" customWidth="1"/>
    <col min="15615" max="15615" width="27" customWidth="1"/>
    <col min="15616" max="15616" width="7.140625" customWidth="1"/>
    <col min="15617" max="15617" width="8.7109375" customWidth="1"/>
    <col min="15618" max="15618" width="7.85546875" customWidth="1"/>
    <col min="15619" max="15619" width="7.42578125" customWidth="1"/>
    <col min="15620" max="15620" width="5.85546875" customWidth="1"/>
    <col min="15621" max="15621" width="6" bestFit="1" customWidth="1"/>
    <col min="15622" max="15622" width="7.28515625" customWidth="1"/>
    <col min="15623" max="15623" width="7.5703125" customWidth="1"/>
    <col min="15624" max="15624" width="7" customWidth="1"/>
    <col min="15625" max="15627" width="0" hidden="1" customWidth="1"/>
    <col min="15628" max="15628" width="6.85546875" customWidth="1"/>
    <col min="15629" max="15630" width="0" hidden="1" customWidth="1"/>
    <col min="15631" max="15631" width="7.7109375" customWidth="1"/>
    <col min="15632" max="15634" width="6.85546875" customWidth="1"/>
    <col min="15635" max="15636" width="0" hidden="1" customWidth="1"/>
    <col min="15637" max="15638" width="6.85546875" customWidth="1"/>
    <col min="15639" max="15639" width="0" hidden="1" customWidth="1"/>
    <col min="15640" max="15640" width="6.85546875" customWidth="1"/>
    <col min="15641" max="15641" width="7.7109375" customWidth="1"/>
    <col min="15642" max="15650" width="7.85546875" customWidth="1"/>
    <col min="15651" max="15652" width="0" hidden="1" customWidth="1"/>
    <col min="15653" max="15658" width="7.85546875" customWidth="1"/>
    <col min="15659" max="15659" width="0" hidden="1" customWidth="1"/>
    <col min="15660" max="15661" width="7.85546875" customWidth="1"/>
    <col min="15662" max="15662" width="6.5703125" customWidth="1"/>
    <col min="15663" max="15663" width="7.85546875" customWidth="1"/>
    <col min="15664" max="15664" width="7" customWidth="1"/>
    <col min="15665" max="15665" width="6.7109375" customWidth="1"/>
    <col min="15666" max="15666" width="0" hidden="1" customWidth="1"/>
    <col min="15667" max="15667" width="7.85546875" customWidth="1"/>
    <col min="15668" max="15668" width="7.28515625" customWidth="1"/>
    <col min="15669" max="15669" width="7.85546875" customWidth="1"/>
    <col min="15670" max="15674" width="0" hidden="1" customWidth="1"/>
    <col min="15675" max="15676" width="8.85546875" customWidth="1"/>
    <col min="15677" max="15677" width="11.42578125" bestFit="1" customWidth="1"/>
    <col min="15678" max="15678" width="11" bestFit="1" customWidth="1"/>
    <col min="15679" max="15679" width="11.7109375" bestFit="1" customWidth="1"/>
    <col min="15681" max="15681" width="10.140625" bestFit="1" customWidth="1"/>
    <col min="15870" max="15870" width="5.140625" customWidth="1"/>
    <col min="15871" max="15871" width="27" customWidth="1"/>
    <col min="15872" max="15872" width="7.140625" customWidth="1"/>
    <col min="15873" max="15873" width="8.7109375" customWidth="1"/>
    <col min="15874" max="15874" width="7.85546875" customWidth="1"/>
    <col min="15875" max="15875" width="7.42578125" customWidth="1"/>
    <col min="15876" max="15876" width="5.85546875" customWidth="1"/>
    <col min="15877" max="15877" width="6" bestFit="1" customWidth="1"/>
    <col min="15878" max="15878" width="7.28515625" customWidth="1"/>
    <col min="15879" max="15879" width="7.5703125" customWidth="1"/>
    <col min="15880" max="15880" width="7" customWidth="1"/>
    <col min="15881" max="15883" width="0" hidden="1" customWidth="1"/>
    <col min="15884" max="15884" width="6.85546875" customWidth="1"/>
    <col min="15885" max="15886" width="0" hidden="1" customWidth="1"/>
    <col min="15887" max="15887" width="7.7109375" customWidth="1"/>
    <col min="15888" max="15890" width="6.85546875" customWidth="1"/>
    <col min="15891" max="15892" width="0" hidden="1" customWidth="1"/>
    <col min="15893" max="15894" width="6.85546875" customWidth="1"/>
    <col min="15895" max="15895" width="0" hidden="1" customWidth="1"/>
    <col min="15896" max="15896" width="6.85546875" customWidth="1"/>
    <col min="15897" max="15897" width="7.7109375" customWidth="1"/>
    <col min="15898" max="15906" width="7.85546875" customWidth="1"/>
    <col min="15907" max="15908" width="0" hidden="1" customWidth="1"/>
    <col min="15909" max="15914" width="7.85546875" customWidth="1"/>
    <col min="15915" max="15915" width="0" hidden="1" customWidth="1"/>
    <col min="15916" max="15917" width="7.85546875" customWidth="1"/>
    <col min="15918" max="15918" width="6.5703125" customWidth="1"/>
    <col min="15919" max="15919" width="7.85546875" customWidth="1"/>
    <col min="15920" max="15920" width="7" customWidth="1"/>
    <col min="15921" max="15921" width="6.7109375" customWidth="1"/>
    <col min="15922" max="15922" width="0" hidden="1" customWidth="1"/>
    <col min="15923" max="15923" width="7.85546875" customWidth="1"/>
    <col min="15924" max="15924" width="7.28515625" customWidth="1"/>
    <col min="15925" max="15925" width="7.85546875" customWidth="1"/>
    <col min="15926" max="15930" width="0" hidden="1" customWidth="1"/>
    <col min="15931" max="15932" width="8.85546875" customWidth="1"/>
    <col min="15933" max="15933" width="11.42578125" bestFit="1" customWidth="1"/>
    <col min="15934" max="15934" width="11" bestFit="1" customWidth="1"/>
    <col min="15935" max="15935" width="11.7109375" bestFit="1" customWidth="1"/>
    <col min="15937" max="15937" width="10.140625" bestFit="1" customWidth="1"/>
    <col min="16126" max="16126" width="5.140625" customWidth="1"/>
    <col min="16127" max="16127" width="27" customWidth="1"/>
    <col min="16128" max="16128" width="7.140625" customWidth="1"/>
    <col min="16129" max="16129" width="8.7109375" customWidth="1"/>
    <col min="16130" max="16130" width="7.85546875" customWidth="1"/>
    <col min="16131" max="16131" width="7.42578125" customWidth="1"/>
    <col min="16132" max="16132" width="5.85546875" customWidth="1"/>
    <col min="16133" max="16133" width="6" bestFit="1" customWidth="1"/>
    <col min="16134" max="16134" width="7.28515625" customWidth="1"/>
    <col min="16135" max="16135" width="7.5703125" customWidth="1"/>
    <col min="16136" max="16136" width="7" customWidth="1"/>
    <col min="16137" max="16139" width="0" hidden="1" customWidth="1"/>
    <col min="16140" max="16140" width="6.85546875" customWidth="1"/>
    <col min="16141" max="16142" width="0" hidden="1" customWidth="1"/>
    <col min="16143" max="16143" width="7.7109375" customWidth="1"/>
    <col min="16144" max="16146" width="6.85546875" customWidth="1"/>
    <col min="16147" max="16148" width="0" hidden="1" customWidth="1"/>
    <col min="16149" max="16150" width="6.85546875" customWidth="1"/>
    <col min="16151" max="16151" width="0" hidden="1" customWidth="1"/>
    <col min="16152" max="16152" width="6.85546875" customWidth="1"/>
    <col min="16153" max="16153" width="7.7109375" customWidth="1"/>
    <col min="16154" max="16162" width="7.85546875" customWidth="1"/>
    <col min="16163" max="16164" width="0" hidden="1" customWidth="1"/>
    <col min="16165" max="16170" width="7.85546875" customWidth="1"/>
    <col min="16171" max="16171" width="0" hidden="1" customWidth="1"/>
    <col min="16172" max="16173" width="7.85546875" customWidth="1"/>
    <col min="16174" max="16174" width="6.5703125" customWidth="1"/>
    <col min="16175" max="16175" width="7.85546875" customWidth="1"/>
    <col min="16176" max="16176" width="7" customWidth="1"/>
    <col min="16177" max="16177" width="6.7109375" customWidth="1"/>
    <col min="16178" max="16178" width="0" hidden="1" customWidth="1"/>
    <col min="16179" max="16179" width="7.85546875" customWidth="1"/>
    <col min="16180" max="16180" width="7.28515625" customWidth="1"/>
    <col min="16181" max="16181" width="7.85546875" customWidth="1"/>
    <col min="16182" max="16186" width="0" hidden="1" customWidth="1"/>
    <col min="16187" max="16188" width="8.85546875" customWidth="1"/>
    <col min="16189" max="16189" width="11.42578125" bestFit="1" customWidth="1"/>
    <col min="16190" max="16190" width="11" bestFit="1" customWidth="1"/>
    <col min="16191" max="16191" width="11.7109375" bestFit="1" customWidth="1"/>
    <col min="16193" max="16193" width="10.140625" bestFit="1" customWidth="1"/>
  </cols>
  <sheetData>
    <row r="1" spans="1:826 1033:1850 2057:2874 3081:3898 4105:4922 5129:5946 6153:6970 7177:7994 8201:9018 9225:10042 10249:11066 11273:12090 12297:13114 13321:14138 14345:15162 15369:16186" s="958" customFormat="1" ht="15.75" customHeight="1" x14ac:dyDescent="0.2">
      <c r="A1" s="1128" t="s">
        <v>3589</v>
      </c>
      <c r="B1" s="280"/>
      <c r="C1" s="280"/>
      <c r="D1" s="280"/>
      <c r="E1" s="280"/>
      <c r="F1" s="288"/>
      <c r="G1" s="280"/>
      <c r="H1" s="280"/>
      <c r="I1" s="661"/>
      <c r="J1" s="280"/>
      <c r="K1" s="280"/>
      <c r="L1" s="661"/>
      <c r="M1" s="661"/>
      <c r="N1" s="661"/>
      <c r="O1" s="280"/>
      <c r="P1" s="661"/>
      <c r="Q1" s="280"/>
      <c r="R1" s="288"/>
      <c r="S1" s="280"/>
      <c r="T1" s="280"/>
      <c r="U1" s="280"/>
      <c r="V1" s="661"/>
      <c r="W1" s="280"/>
      <c r="X1" s="280"/>
      <c r="Y1" s="280"/>
      <c r="Z1" s="661"/>
      <c r="AA1" s="280"/>
      <c r="AB1" s="280"/>
      <c r="AC1" s="281"/>
      <c r="AD1" s="281"/>
      <c r="AE1" s="281"/>
      <c r="AF1" s="281"/>
      <c r="AG1" s="281"/>
      <c r="AH1" s="281"/>
      <c r="AI1" s="281"/>
      <c r="AJ1" s="281"/>
      <c r="AK1" s="672"/>
      <c r="AL1" s="281"/>
      <c r="AM1" s="281"/>
      <c r="AN1" s="281"/>
      <c r="AO1" s="281"/>
      <c r="AP1" s="672"/>
      <c r="AQ1" s="281"/>
      <c r="AR1" s="281"/>
      <c r="AS1" s="281"/>
      <c r="AT1" s="661"/>
      <c r="AU1" s="280"/>
      <c r="AV1" s="280"/>
      <c r="AW1" s="280"/>
      <c r="AX1" s="280"/>
      <c r="AY1" s="280"/>
      <c r="AZ1" s="280"/>
      <c r="BA1" s="661"/>
      <c r="BB1" s="280"/>
      <c r="BC1" s="280"/>
      <c r="BD1" s="280"/>
      <c r="BE1" s="661"/>
      <c r="BF1" s="661"/>
      <c r="BG1" s="661"/>
      <c r="BH1" s="661"/>
      <c r="BI1" s="661"/>
      <c r="BJ1" s="280"/>
      <c r="BK1" s="280"/>
      <c r="JE1"/>
      <c r="JF1"/>
      <c r="JG1"/>
      <c r="JI1"/>
      <c r="JJ1"/>
      <c r="JO1"/>
      <c r="JP1"/>
      <c r="JS1"/>
      <c r="KE1"/>
      <c r="KF1"/>
      <c r="KM1"/>
      <c r="KT1"/>
      <c r="KX1"/>
      <c r="KY1"/>
      <c r="KZ1"/>
      <c r="LA1"/>
      <c r="LB1"/>
      <c r="TA1"/>
      <c r="TB1"/>
      <c r="TC1"/>
      <c r="TE1"/>
      <c r="TF1"/>
      <c r="TK1"/>
      <c r="TL1"/>
      <c r="TO1"/>
      <c r="UA1"/>
      <c r="UB1"/>
      <c r="UI1"/>
      <c r="UP1"/>
      <c r="UT1"/>
      <c r="UU1"/>
      <c r="UV1"/>
      <c r="UW1"/>
      <c r="UX1"/>
      <c r="ACW1"/>
      <c r="ACX1"/>
      <c r="ACY1"/>
      <c r="ADA1"/>
      <c r="ADB1"/>
      <c r="ADG1"/>
      <c r="ADH1"/>
      <c r="ADK1"/>
      <c r="ADW1"/>
      <c r="ADX1"/>
      <c r="AEE1"/>
      <c r="AEL1"/>
      <c r="AEP1"/>
      <c r="AEQ1"/>
      <c r="AER1"/>
      <c r="AES1"/>
      <c r="AET1"/>
      <c r="AMS1"/>
      <c r="AMT1"/>
      <c r="AMU1"/>
      <c r="AMW1"/>
      <c r="AMX1"/>
      <c r="ANC1"/>
      <c r="AND1"/>
      <c r="ANG1"/>
      <c r="ANS1"/>
      <c r="ANT1"/>
      <c r="AOA1"/>
      <c r="AOH1"/>
      <c r="AOL1"/>
      <c r="AOM1"/>
      <c r="AON1"/>
      <c r="AOO1"/>
      <c r="AOP1"/>
      <c r="AWO1"/>
      <c r="AWP1"/>
      <c r="AWQ1"/>
      <c r="AWS1"/>
      <c r="AWT1"/>
      <c r="AWY1"/>
      <c r="AWZ1"/>
      <c r="AXC1"/>
      <c r="AXO1"/>
      <c r="AXP1"/>
      <c r="AXW1"/>
      <c r="AYD1"/>
      <c r="AYH1"/>
      <c r="AYI1"/>
      <c r="AYJ1"/>
      <c r="AYK1"/>
      <c r="AYL1"/>
      <c r="BGK1"/>
      <c r="BGL1"/>
      <c r="BGM1"/>
      <c r="BGO1"/>
      <c r="BGP1"/>
      <c r="BGU1"/>
      <c r="BGV1"/>
      <c r="BGY1"/>
      <c r="BHK1"/>
      <c r="BHL1"/>
      <c r="BHS1"/>
      <c r="BHZ1"/>
      <c r="BID1"/>
      <c r="BIE1"/>
      <c r="BIF1"/>
      <c r="BIG1"/>
      <c r="BIH1"/>
      <c r="BQG1"/>
      <c r="BQH1"/>
      <c r="BQI1"/>
      <c r="BQK1"/>
      <c r="BQL1"/>
      <c r="BQQ1"/>
      <c r="BQR1"/>
      <c r="BQU1"/>
      <c r="BRG1"/>
      <c r="BRH1"/>
      <c r="BRO1"/>
      <c r="BRV1"/>
      <c r="BRZ1"/>
      <c r="BSA1"/>
      <c r="BSB1"/>
      <c r="BSC1"/>
      <c r="BSD1"/>
      <c r="CAC1"/>
      <c r="CAD1"/>
      <c r="CAE1"/>
      <c r="CAG1"/>
      <c r="CAH1"/>
      <c r="CAM1"/>
      <c r="CAN1"/>
      <c r="CAQ1"/>
      <c r="CBC1"/>
      <c r="CBD1"/>
      <c r="CBK1"/>
      <c r="CBR1"/>
      <c r="CBV1"/>
      <c r="CBW1"/>
      <c r="CBX1"/>
      <c r="CBY1"/>
      <c r="CBZ1"/>
      <c r="CJY1"/>
      <c r="CJZ1"/>
      <c r="CKA1"/>
      <c r="CKC1"/>
      <c r="CKD1"/>
      <c r="CKI1"/>
      <c r="CKJ1"/>
      <c r="CKM1"/>
      <c r="CKY1"/>
      <c r="CKZ1"/>
      <c r="CLG1"/>
      <c r="CLN1"/>
      <c r="CLR1"/>
      <c r="CLS1"/>
      <c r="CLT1"/>
      <c r="CLU1"/>
      <c r="CLV1"/>
      <c r="CTU1"/>
      <c r="CTV1"/>
      <c r="CTW1"/>
      <c r="CTY1"/>
      <c r="CTZ1"/>
      <c r="CUE1"/>
      <c r="CUF1"/>
      <c r="CUI1"/>
      <c r="CUU1"/>
      <c r="CUV1"/>
      <c r="CVC1"/>
      <c r="CVJ1"/>
      <c r="CVN1"/>
      <c r="CVO1"/>
      <c r="CVP1"/>
      <c r="CVQ1"/>
      <c r="CVR1"/>
      <c r="DDQ1"/>
      <c r="DDR1"/>
      <c r="DDS1"/>
      <c r="DDU1"/>
      <c r="DDV1"/>
      <c r="DEA1"/>
      <c r="DEB1"/>
      <c r="DEE1"/>
      <c r="DEQ1"/>
      <c r="DER1"/>
      <c r="DEY1"/>
      <c r="DFF1"/>
      <c r="DFJ1"/>
      <c r="DFK1"/>
      <c r="DFL1"/>
      <c r="DFM1"/>
      <c r="DFN1"/>
      <c r="DNM1"/>
      <c r="DNN1"/>
      <c r="DNO1"/>
      <c r="DNQ1"/>
      <c r="DNR1"/>
      <c r="DNW1"/>
      <c r="DNX1"/>
      <c r="DOA1"/>
      <c r="DOM1"/>
      <c r="DON1"/>
      <c r="DOU1"/>
      <c r="DPB1"/>
      <c r="DPF1"/>
      <c r="DPG1"/>
      <c r="DPH1"/>
      <c r="DPI1"/>
      <c r="DPJ1"/>
      <c r="DXI1"/>
      <c r="DXJ1"/>
      <c r="DXK1"/>
      <c r="DXM1"/>
      <c r="DXN1"/>
      <c r="DXS1"/>
      <c r="DXT1"/>
      <c r="DXW1"/>
      <c r="DYI1"/>
      <c r="DYJ1"/>
      <c r="DYQ1"/>
      <c r="DYX1"/>
      <c r="DZB1"/>
      <c r="DZC1"/>
      <c r="DZD1"/>
      <c r="DZE1"/>
      <c r="DZF1"/>
      <c r="EHE1"/>
      <c r="EHF1"/>
      <c r="EHG1"/>
      <c r="EHI1"/>
      <c r="EHJ1"/>
      <c r="EHO1"/>
      <c r="EHP1"/>
      <c r="EHS1"/>
      <c r="EIE1"/>
      <c r="EIF1"/>
      <c r="EIM1"/>
      <c r="EIT1"/>
      <c r="EIX1"/>
      <c r="EIY1"/>
      <c r="EIZ1"/>
      <c r="EJA1"/>
      <c r="EJB1"/>
      <c r="ERA1"/>
      <c r="ERB1"/>
      <c r="ERC1"/>
      <c r="ERE1"/>
      <c r="ERF1"/>
      <c r="ERK1"/>
      <c r="ERL1"/>
      <c r="ERO1"/>
      <c r="ESA1"/>
      <c r="ESB1"/>
      <c r="ESI1"/>
      <c r="ESP1"/>
      <c r="EST1"/>
      <c r="ESU1"/>
      <c r="ESV1"/>
      <c r="ESW1"/>
      <c r="ESX1"/>
      <c r="FAW1"/>
      <c r="FAX1"/>
      <c r="FAY1"/>
      <c r="FBA1"/>
      <c r="FBB1"/>
      <c r="FBG1"/>
      <c r="FBH1"/>
      <c r="FBK1"/>
      <c r="FBW1"/>
      <c r="FBX1"/>
      <c r="FCE1"/>
      <c r="FCL1"/>
      <c r="FCP1"/>
      <c r="FCQ1"/>
      <c r="FCR1"/>
      <c r="FCS1"/>
      <c r="FCT1"/>
      <c r="FKS1"/>
      <c r="FKT1"/>
      <c r="FKU1"/>
      <c r="FKW1"/>
      <c r="FKX1"/>
      <c r="FLC1"/>
      <c r="FLD1"/>
      <c r="FLG1"/>
      <c r="FLS1"/>
      <c r="FLT1"/>
      <c r="FMA1"/>
      <c r="FMH1"/>
      <c r="FML1"/>
      <c r="FMM1"/>
      <c r="FMN1"/>
      <c r="FMO1"/>
      <c r="FMP1"/>
      <c r="FUO1"/>
      <c r="FUP1"/>
      <c r="FUQ1"/>
      <c r="FUS1"/>
      <c r="FUT1"/>
      <c r="FUY1"/>
      <c r="FUZ1"/>
      <c r="FVC1"/>
      <c r="FVO1"/>
      <c r="FVP1"/>
      <c r="FVW1"/>
      <c r="FWD1"/>
      <c r="FWH1"/>
      <c r="FWI1"/>
      <c r="FWJ1"/>
      <c r="FWK1"/>
      <c r="FWL1"/>
      <c r="GEK1"/>
      <c r="GEL1"/>
      <c r="GEM1"/>
      <c r="GEO1"/>
      <c r="GEP1"/>
      <c r="GEU1"/>
      <c r="GEV1"/>
      <c r="GEY1"/>
      <c r="GFK1"/>
      <c r="GFL1"/>
      <c r="GFS1"/>
      <c r="GFZ1"/>
      <c r="GGD1"/>
      <c r="GGE1"/>
      <c r="GGF1"/>
      <c r="GGG1"/>
      <c r="GGH1"/>
      <c r="GOG1"/>
      <c r="GOH1"/>
      <c r="GOI1"/>
      <c r="GOK1"/>
      <c r="GOL1"/>
      <c r="GOQ1"/>
      <c r="GOR1"/>
      <c r="GOU1"/>
      <c r="GPG1"/>
      <c r="GPH1"/>
      <c r="GPO1"/>
      <c r="GPV1"/>
      <c r="GPZ1"/>
      <c r="GQA1"/>
      <c r="GQB1"/>
      <c r="GQC1"/>
      <c r="GQD1"/>
      <c r="GYC1"/>
      <c r="GYD1"/>
      <c r="GYE1"/>
      <c r="GYG1"/>
      <c r="GYH1"/>
      <c r="GYM1"/>
      <c r="GYN1"/>
      <c r="GYQ1"/>
      <c r="GZC1"/>
      <c r="GZD1"/>
      <c r="GZK1"/>
      <c r="GZR1"/>
      <c r="GZV1"/>
      <c r="GZW1"/>
      <c r="GZX1"/>
      <c r="GZY1"/>
      <c r="GZZ1"/>
      <c r="HHY1"/>
      <c r="HHZ1"/>
      <c r="HIA1"/>
      <c r="HIC1"/>
      <c r="HID1"/>
      <c r="HII1"/>
      <c r="HIJ1"/>
      <c r="HIM1"/>
      <c r="HIY1"/>
      <c r="HIZ1"/>
      <c r="HJG1"/>
      <c r="HJN1"/>
      <c r="HJR1"/>
      <c r="HJS1"/>
      <c r="HJT1"/>
      <c r="HJU1"/>
      <c r="HJV1"/>
      <c r="HRU1"/>
      <c r="HRV1"/>
      <c r="HRW1"/>
      <c r="HRY1"/>
      <c r="HRZ1"/>
      <c r="HSE1"/>
      <c r="HSF1"/>
      <c r="HSI1"/>
      <c r="HSU1"/>
      <c r="HSV1"/>
      <c r="HTC1"/>
      <c r="HTJ1"/>
      <c r="HTN1"/>
      <c r="HTO1"/>
      <c r="HTP1"/>
      <c r="HTQ1"/>
      <c r="HTR1"/>
      <c r="IBQ1"/>
      <c r="IBR1"/>
      <c r="IBS1"/>
      <c r="IBU1"/>
      <c r="IBV1"/>
      <c r="ICA1"/>
      <c r="ICB1"/>
      <c r="ICE1"/>
      <c r="ICQ1"/>
      <c r="ICR1"/>
      <c r="ICY1"/>
      <c r="IDF1"/>
      <c r="IDJ1"/>
      <c r="IDK1"/>
      <c r="IDL1"/>
      <c r="IDM1"/>
      <c r="IDN1"/>
      <c r="ILM1"/>
      <c r="ILN1"/>
      <c r="ILO1"/>
      <c r="ILQ1"/>
      <c r="ILR1"/>
      <c r="ILW1"/>
      <c r="ILX1"/>
      <c r="IMA1"/>
      <c r="IMM1"/>
      <c r="IMN1"/>
      <c r="IMU1"/>
      <c r="INB1"/>
      <c r="INF1"/>
      <c r="ING1"/>
      <c r="INH1"/>
      <c r="INI1"/>
      <c r="INJ1"/>
      <c r="IVI1"/>
      <c r="IVJ1"/>
      <c r="IVK1"/>
      <c r="IVM1"/>
      <c r="IVN1"/>
      <c r="IVS1"/>
      <c r="IVT1"/>
      <c r="IVW1"/>
      <c r="IWI1"/>
      <c r="IWJ1"/>
      <c r="IWQ1"/>
      <c r="IWX1"/>
      <c r="IXB1"/>
      <c r="IXC1"/>
      <c r="IXD1"/>
      <c r="IXE1"/>
      <c r="IXF1"/>
      <c r="JFE1"/>
      <c r="JFF1"/>
      <c r="JFG1"/>
      <c r="JFI1"/>
      <c r="JFJ1"/>
      <c r="JFO1"/>
      <c r="JFP1"/>
      <c r="JFS1"/>
      <c r="JGE1"/>
      <c r="JGF1"/>
      <c r="JGM1"/>
      <c r="JGT1"/>
      <c r="JGX1"/>
      <c r="JGY1"/>
      <c r="JGZ1"/>
      <c r="JHA1"/>
      <c r="JHB1"/>
      <c r="JPA1"/>
      <c r="JPB1"/>
      <c r="JPC1"/>
      <c r="JPE1"/>
      <c r="JPF1"/>
      <c r="JPK1"/>
      <c r="JPL1"/>
      <c r="JPO1"/>
      <c r="JQA1"/>
      <c r="JQB1"/>
      <c r="JQI1"/>
      <c r="JQP1"/>
      <c r="JQT1"/>
      <c r="JQU1"/>
      <c r="JQV1"/>
      <c r="JQW1"/>
      <c r="JQX1"/>
      <c r="JYW1"/>
      <c r="JYX1"/>
      <c r="JYY1"/>
      <c r="JZA1"/>
      <c r="JZB1"/>
      <c r="JZG1"/>
      <c r="JZH1"/>
      <c r="JZK1"/>
      <c r="JZW1"/>
      <c r="JZX1"/>
      <c r="KAE1"/>
      <c r="KAL1"/>
      <c r="KAP1"/>
      <c r="KAQ1"/>
      <c r="KAR1"/>
      <c r="KAS1"/>
      <c r="KAT1"/>
      <c r="KIS1"/>
      <c r="KIT1"/>
      <c r="KIU1"/>
      <c r="KIW1"/>
      <c r="KIX1"/>
      <c r="KJC1"/>
      <c r="KJD1"/>
      <c r="KJG1"/>
      <c r="KJS1"/>
      <c r="KJT1"/>
      <c r="KKA1"/>
      <c r="KKH1"/>
      <c r="KKL1"/>
      <c r="KKM1"/>
      <c r="KKN1"/>
      <c r="KKO1"/>
      <c r="KKP1"/>
      <c r="KSO1"/>
      <c r="KSP1"/>
      <c r="KSQ1"/>
      <c r="KSS1"/>
      <c r="KST1"/>
      <c r="KSY1"/>
      <c r="KSZ1"/>
      <c r="KTC1"/>
      <c r="KTO1"/>
      <c r="KTP1"/>
      <c r="KTW1"/>
      <c r="KUD1"/>
      <c r="KUH1"/>
      <c r="KUI1"/>
      <c r="KUJ1"/>
      <c r="KUK1"/>
      <c r="KUL1"/>
      <c r="LCK1"/>
      <c r="LCL1"/>
      <c r="LCM1"/>
      <c r="LCO1"/>
      <c r="LCP1"/>
      <c r="LCU1"/>
      <c r="LCV1"/>
      <c r="LCY1"/>
      <c r="LDK1"/>
      <c r="LDL1"/>
      <c r="LDS1"/>
      <c r="LDZ1"/>
      <c r="LED1"/>
      <c r="LEE1"/>
      <c r="LEF1"/>
      <c r="LEG1"/>
      <c r="LEH1"/>
      <c r="LMG1"/>
      <c r="LMH1"/>
      <c r="LMI1"/>
      <c r="LMK1"/>
      <c r="LML1"/>
      <c r="LMQ1"/>
      <c r="LMR1"/>
      <c r="LMU1"/>
      <c r="LNG1"/>
      <c r="LNH1"/>
      <c r="LNO1"/>
      <c r="LNV1"/>
      <c r="LNZ1"/>
      <c r="LOA1"/>
      <c r="LOB1"/>
      <c r="LOC1"/>
      <c r="LOD1"/>
      <c r="LWC1"/>
      <c r="LWD1"/>
      <c r="LWE1"/>
      <c r="LWG1"/>
      <c r="LWH1"/>
      <c r="LWM1"/>
      <c r="LWN1"/>
      <c r="LWQ1"/>
      <c r="LXC1"/>
      <c r="LXD1"/>
      <c r="LXK1"/>
      <c r="LXR1"/>
      <c r="LXV1"/>
      <c r="LXW1"/>
      <c r="LXX1"/>
      <c r="LXY1"/>
      <c r="LXZ1"/>
      <c r="MFY1"/>
      <c r="MFZ1"/>
      <c r="MGA1"/>
      <c r="MGC1"/>
      <c r="MGD1"/>
      <c r="MGI1"/>
      <c r="MGJ1"/>
      <c r="MGM1"/>
      <c r="MGY1"/>
      <c r="MGZ1"/>
      <c r="MHG1"/>
      <c r="MHN1"/>
      <c r="MHR1"/>
      <c r="MHS1"/>
      <c r="MHT1"/>
      <c r="MHU1"/>
      <c r="MHV1"/>
      <c r="MPU1"/>
      <c r="MPV1"/>
      <c r="MPW1"/>
      <c r="MPY1"/>
      <c r="MPZ1"/>
      <c r="MQE1"/>
      <c r="MQF1"/>
      <c r="MQI1"/>
      <c r="MQU1"/>
      <c r="MQV1"/>
      <c r="MRC1"/>
      <c r="MRJ1"/>
      <c r="MRN1"/>
      <c r="MRO1"/>
      <c r="MRP1"/>
      <c r="MRQ1"/>
      <c r="MRR1"/>
      <c r="MZQ1"/>
      <c r="MZR1"/>
      <c r="MZS1"/>
      <c r="MZU1"/>
      <c r="MZV1"/>
      <c r="NAA1"/>
      <c r="NAB1"/>
      <c r="NAE1"/>
      <c r="NAQ1"/>
      <c r="NAR1"/>
      <c r="NAY1"/>
      <c r="NBF1"/>
      <c r="NBJ1"/>
      <c r="NBK1"/>
      <c r="NBL1"/>
      <c r="NBM1"/>
      <c r="NBN1"/>
      <c r="NJM1"/>
      <c r="NJN1"/>
      <c r="NJO1"/>
      <c r="NJQ1"/>
      <c r="NJR1"/>
      <c r="NJW1"/>
      <c r="NJX1"/>
      <c r="NKA1"/>
      <c r="NKM1"/>
      <c r="NKN1"/>
      <c r="NKU1"/>
      <c r="NLB1"/>
      <c r="NLF1"/>
      <c r="NLG1"/>
      <c r="NLH1"/>
      <c r="NLI1"/>
      <c r="NLJ1"/>
      <c r="NTI1"/>
      <c r="NTJ1"/>
      <c r="NTK1"/>
      <c r="NTM1"/>
      <c r="NTN1"/>
      <c r="NTS1"/>
      <c r="NTT1"/>
      <c r="NTW1"/>
      <c r="NUI1"/>
      <c r="NUJ1"/>
      <c r="NUQ1"/>
      <c r="NUX1"/>
      <c r="NVB1"/>
      <c r="NVC1"/>
      <c r="NVD1"/>
      <c r="NVE1"/>
      <c r="NVF1"/>
      <c r="ODE1"/>
      <c r="ODF1"/>
      <c r="ODG1"/>
      <c r="ODI1"/>
      <c r="ODJ1"/>
      <c r="ODO1"/>
      <c r="ODP1"/>
      <c r="ODS1"/>
      <c r="OEE1"/>
      <c r="OEF1"/>
      <c r="OEM1"/>
      <c r="OET1"/>
      <c r="OEX1"/>
      <c r="OEY1"/>
      <c r="OEZ1"/>
      <c r="OFA1"/>
      <c r="OFB1"/>
      <c r="ONA1"/>
      <c r="ONB1"/>
      <c r="ONC1"/>
      <c r="ONE1"/>
      <c r="ONF1"/>
      <c r="ONK1"/>
      <c r="ONL1"/>
      <c r="ONO1"/>
      <c r="OOA1"/>
      <c r="OOB1"/>
      <c r="OOI1"/>
      <c r="OOP1"/>
      <c r="OOT1"/>
      <c r="OOU1"/>
      <c r="OOV1"/>
      <c r="OOW1"/>
      <c r="OOX1"/>
      <c r="OWW1"/>
      <c r="OWX1"/>
      <c r="OWY1"/>
      <c r="OXA1"/>
      <c r="OXB1"/>
      <c r="OXG1"/>
      <c r="OXH1"/>
      <c r="OXK1"/>
      <c r="OXW1"/>
      <c r="OXX1"/>
      <c r="OYE1"/>
      <c r="OYL1"/>
      <c r="OYP1"/>
      <c r="OYQ1"/>
      <c r="OYR1"/>
      <c r="OYS1"/>
      <c r="OYT1"/>
      <c r="PGS1"/>
      <c r="PGT1"/>
      <c r="PGU1"/>
      <c r="PGW1"/>
      <c r="PGX1"/>
      <c r="PHC1"/>
      <c r="PHD1"/>
      <c r="PHG1"/>
      <c r="PHS1"/>
      <c r="PHT1"/>
      <c r="PIA1"/>
      <c r="PIH1"/>
      <c r="PIL1"/>
      <c r="PIM1"/>
      <c r="PIN1"/>
      <c r="PIO1"/>
      <c r="PIP1"/>
      <c r="PQO1"/>
      <c r="PQP1"/>
      <c r="PQQ1"/>
      <c r="PQS1"/>
      <c r="PQT1"/>
      <c r="PQY1"/>
      <c r="PQZ1"/>
      <c r="PRC1"/>
      <c r="PRO1"/>
      <c r="PRP1"/>
      <c r="PRW1"/>
      <c r="PSD1"/>
      <c r="PSH1"/>
      <c r="PSI1"/>
      <c r="PSJ1"/>
      <c r="PSK1"/>
      <c r="PSL1"/>
      <c r="QAK1"/>
      <c r="QAL1"/>
      <c r="QAM1"/>
      <c r="QAO1"/>
      <c r="QAP1"/>
      <c r="QAU1"/>
      <c r="QAV1"/>
      <c r="QAY1"/>
      <c r="QBK1"/>
      <c r="QBL1"/>
      <c r="QBS1"/>
      <c r="QBZ1"/>
      <c r="QCD1"/>
      <c r="QCE1"/>
      <c r="QCF1"/>
      <c r="QCG1"/>
      <c r="QCH1"/>
      <c r="QKG1"/>
      <c r="QKH1"/>
      <c r="QKI1"/>
      <c r="QKK1"/>
      <c r="QKL1"/>
      <c r="QKQ1"/>
      <c r="QKR1"/>
      <c r="QKU1"/>
      <c r="QLG1"/>
      <c r="QLH1"/>
      <c r="QLO1"/>
      <c r="QLV1"/>
      <c r="QLZ1"/>
      <c r="QMA1"/>
      <c r="QMB1"/>
      <c r="QMC1"/>
      <c r="QMD1"/>
      <c r="QUC1"/>
      <c r="QUD1"/>
      <c r="QUE1"/>
      <c r="QUG1"/>
      <c r="QUH1"/>
      <c r="QUM1"/>
      <c r="QUN1"/>
      <c r="QUQ1"/>
      <c r="QVC1"/>
      <c r="QVD1"/>
      <c r="QVK1"/>
      <c r="QVR1"/>
      <c r="QVV1"/>
      <c r="QVW1"/>
      <c r="QVX1"/>
      <c r="QVY1"/>
      <c r="QVZ1"/>
      <c r="RDY1"/>
      <c r="RDZ1"/>
      <c r="REA1"/>
      <c r="REC1"/>
      <c r="RED1"/>
      <c r="REI1"/>
      <c r="REJ1"/>
      <c r="REM1"/>
      <c r="REY1"/>
      <c r="REZ1"/>
      <c r="RFG1"/>
      <c r="RFN1"/>
      <c r="RFR1"/>
      <c r="RFS1"/>
      <c r="RFT1"/>
      <c r="RFU1"/>
      <c r="RFV1"/>
      <c r="RNU1"/>
      <c r="RNV1"/>
      <c r="RNW1"/>
      <c r="RNY1"/>
      <c r="RNZ1"/>
      <c r="ROE1"/>
      <c r="ROF1"/>
      <c r="ROI1"/>
      <c r="ROU1"/>
      <c r="ROV1"/>
      <c r="RPC1"/>
      <c r="RPJ1"/>
      <c r="RPN1"/>
      <c r="RPO1"/>
      <c r="RPP1"/>
      <c r="RPQ1"/>
      <c r="RPR1"/>
      <c r="RXQ1"/>
      <c r="RXR1"/>
      <c r="RXS1"/>
      <c r="RXU1"/>
      <c r="RXV1"/>
      <c r="RYA1"/>
      <c r="RYB1"/>
      <c r="RYE1"/>
      <c r="RYQ1"/>
      <c r="RYR1"/>
      <c r="RYY1"/>
      <c r="RZF1"/>
      <c r="RZJ1"/>
      <c r="RZK1"/>
      <c r="RZL1"/>
      <c r="RZM1"/>
      <c r="RZN1"/>
      <c r="SHM1"/>
      <c r="SHN1"/>
      <c r="SHO1"/>
      <c r="SHQ1"/>
      <c r="SHR1"/>
      <c r="SHW1"/>
      <c r="SHX1"/>
      <c r="SIA1"/>
      <c r="SIM1"/>
      <c r="SIN1"/>
      <c r="SIU1"/>
      <c r="SJB1"/>
      <c r="SJF1"/>
      <c r="SJG1"/>
      <c r="SJH1"/>
      <c r="SJI1"/>
      <c r="SJJ1"/>
      <c r="SRI1"/>
      <c r="SRJ1"/>
      <c r="SRK1"/>
      <c r="SRM1"/>
      <c r="SRN1"/>
      <c r="SRS1"/>
      <c r="SRT1"/>
      <c r="SRW1"/>
      <c r="SSI1"/>
      <c r="SSJ1"/>
      <c r="SSQ1"/>
      <c r="SSX1"/>
      <c r="STB1"/>
      <c r="STC1"/>
      <c r="STD1"/>
      <c r="STE1"/>
      <c r="STF1"/>
      <c r="TBE1"/>
      <c r="TBF1"/>
      <c r="TBG1"/>
      <c r="TBI1"/>
      <c r="TBJ1"/>
      <c r="TBO1"/>
      <c r="TBP1"/>
      <c r="TBS1"/>
      <c r="TCE1"/>
      <c r="TCF1"/>
      <c r="TCM1"/>
      <c r="TCT1"/>
      <c r="TCX1"/>
      <c r="TCY1"/>
      <c r="TCZ1"/>
      <c r="TDA1"/>
      <c r="TDB1"/>
      <c r="TLA1"/>
      <c r="TLB1"/>
      <c r="TLC1"/>
      <c r="TLE1"/>
      <c r="TLF1"/>
      <c r="TLK1"/>
      <c r="TLL1"/>
      <c r="TLO1"/>
      <c r="TMA1"/>
      <c r="TMB1"/>
      <c r="TMI1"/>
      <c r="TMP1"/>
      <c r="TMT1"/>
      <c r="TMU1"/>
      <c r="TMV1"/>
      <c r="TMW1"/>
      <c r="TMX1"/>
      <c r="TUW1"/>
      <c r="TUX1"/>
      <c r="TUY1"/>
      <c r="TVA1"/>
      <c r="TVB1"/>
      <c r="TVG1"/>
      <c r="TVH1"/>
      <c r="TVK1"/>
      <c r="TVW1"/>
      <c r="TVX1"/>
      <c r="TWE1"/>
      <c r="TWL1"/>
      <c r="TWP1"/>
      <c r="TWQ1"/>
      <c r="TWR1"/>
      <c r="TWS1"/>
      <c r="TWT1"/>
      <c r="UES1"/>
      <c r="UET1"/>
      <c r="UEU1"/>
      <c r="UEW1"/>
      <c r="UEX1"/>
      <c r="UFC1"/>
      <c r="UFD1"/>
      <c r="UFG1"/>
      <c r="UFS1"/>
      <c r="UFT1"/>
      <c r="UGA1"/>
      <c r="UGH1"/>
      <c r="UGL1"/>
      <c r="UGM1"/>
      <c r="UGN1"/>
      <c r="UGO1"/>
      <c r="UGP1"/>
      <c r="UOO1"/>
      <c r="UOP1"/>
      <c r="UOQ1"/>
      <c r="UOS1"/>
      <c r="UOT1"/>
      <c r="UOY1"/>
      <c r="UOZ1"/>
      <c r="UPC1"/>
      <c r="UPO1"/>
      <c r="UPP1"/>
      <c r="UPW1"/>
      <c r="UQD1"/>
      <c r="UQH1"/>
      <c r="UQI1"/>
      <c r="UQJ1"/>
      <c r="UQK1"/>
      <c r="UQL1"/>
      <c r="UYK1"/>
      <c r="UYL1"/>
      <c r="UYM1"/>
      <c r="UYO1"/>
      <c r="UYP1"/>
      <c r="UYU1"/>
      <c r="UYV1"/>
      <c r="UYY1"/>
      <c r="UZK1"/>
      <c r="UZL1"/>
      <c r="UZS1"/>
      <c r="UZZ1"/>
      <c r="VAD1"/>
      <c r="VAE1"/>
      <c r="VAF1"/>
      <c r="VAG1"/>
      <c r="VAH1"/>
      <c r="VIG1"/>
      <c r="VIH1"/>
      <c r="VII1"/>
      <c r="VIK1"/>
      <c r="VIL1"/>
      <c r="VIQ1"/>
      <c r="VIR1"/>
      <c r="VIU1"/>
      <c r="VJG1"/>
      <c r="VJH1"/>
      <c r="VJO1"/>
      <c r="VJV1"/>
      <c r="VJZ1"/>
      <c r="VKA1"/>
      <c r="VKB1"/>
      <c r="VKC1"/>
      <c r="VKD1"/>
      <c r="VSC1"/>
      <c r="VSD1"/>
      <c r="VSE1"/>
      <c r="VSG1"/>
      <c r="VSH1"/>
      <c r="VSM1"/>
      <c r="VSN1"/>
      <c r="VSQ1"/>
      <c r="VTC1"/>
      <c r="VTD1"/>
      <c r="VTK1"/>
      <c r="VTR1"/>
      <c r="VTV1"/>
      <c r="VTW1"/>
      <c r="VTX1"/>
      <c r="VTY1"/>
      <c r="VTZ1"/>
      <c r="WBY1"/>
      <c r="WBZ1"/>
      <c r="WCA1"/>
      <c r="WCC1"/>
      <c r="WCD1"/>
      <c r="WCI1"/>
      <c r="WCJ1"/>
      <c r="WCM1"/>
      <c r="WCY1"/>
      <c r="WCZ1"/>
      <c r="WDG1"/>
      <c r="WDN1"/>
      <c r="WDR1"/>
      <c r="WDS1"/>
      <c r="WDT1"/>
      <c r="WDU1"/>
      <c r="WDV1"/>
      <c r="WLU1"/>
      <c r="WLV1"/>
      <c r="WLW1"/>
      <c r="WLY1"/>
      <c r="WLZ1"/>
      <c r="WME1"/>
      <c r="WMF1"/>
      <c r="WMI1"/>
      <c r="WMU1"/>
      <c r="WMV1"/>
      <c r="WNC1"/>
      <c r="WNJ1"/>
      <c r="WNN1"/>
      <c r="WNO1"/>
      <c r="WNP1"/>
      <c r="WNQ1"/>
      <c r="WNR1"/>
      <c r="WVQ1"/>
      <c r="WVR1"/>
      <c r="WVS1"/>
      <c r="WVU1"/>
      <c r="WVV1"/>
      <c r="WWA1"/>
      <c r="WWB1"/>
      <c r="WWE1"/>
      <c r="WWQ1"/>
      <c r="WWR1"/>
      <c r="WWY1"/>
      <c r="WXF1"/>
      <c r="WXJ1"/>
      <c r="WXK1"/>
      <c r="WXL1"/>
      <c r="WXM1"/>
      <c r="WXN1"/>
    </row>
    <row r="2" spans="1:826 1033:1850 2057:2874 3081:3898 4105:4922 5129:5946 6153:6970 7177:7994 8201:9018 9225:10042 10249:11066 11273:12090 12297:13114 13321:14138 14345:15162 15369:16186" s="958" customFormat="1" ht="13.5" customHeight="1" x14ac:dyDescent="0.2">
      <c r="A2" s="283" t="s">
        <v>3578</v>
      </c>
      <c r="B2" s="283"/>
      <c r="C2" s="283"/>
      <c r="D2" s="283"/>
      <c r="E2" s="283"/>
      <c r="F2" s="283"/>
      <c r="G2" s="283"/>
      <c r="H2" s="283"/>
      <c r="I2" s="662"/>
      <c r="J2" s="283"/>
      <c r="K2" s="283"/>
      <c r="L2" s="662"/>
      <c r="M2" s="662"/>
      <c r="N2" s="662"/>
      <c r="O2" s="283"/>
      <c r="P2" s="662"/>
      <c r="Q2" s="283"/>
      <c r="R2" s="283"/>
      <c r="S2" s="283"/>
      <c r="T2" s="283"/>
      <c r="U2" s="283"/>
      <c r="V2" s="662"/>
      <c r="W2" s="283"/>
      <c r="X2" s="283"/>
      <c r="Y2" s="283"/>
      <c r="Z2" s="662"/>
      <c r="AA2" s="283"/>
      <c r="AB2" s="283"/>
      <c r="AC2" s="1132"/>
      <c r="AD2" s="1132"/>
      <c r="AE2" s="1132"/>
      <c r="AF2" s="1132"/>
      <c r="AG2" s="1132"/>
      <c r="AH2" s="1132"/>
      <c r="AI2" s="1132"/>
      <c r="AJ2" s="1132"/>
      <c r="AK2" s="673"/>
      <c r="AL2" s="1132"/>
      <c r="AM2" s="1132"/>
      <c r="AN2" s="1132"/>
      <c r="AO2" s="1132"/>
      <c r="AP2" s="673"/>
      <c r="AQ2" s="1132"/>
      <c r="AR2" s="1132"/>
      <c r="AS2" s="1132"/>
      <c r="AT2" s="662"/>
      <c r="AU2" s="283"/>
      <c r="AV2" s="283"/>
      <c r="AW2" s="283"/>
      <c r="AX2" s="283"/>
      <c r="AY2" s="283"/>
      <c r="AZ2" s="283"/>
      <c r="BA2" s="662"/>
      <c r="BB2" s="283"/>
      <c r="BC2" s="283"/>
      <c r="BD2" s="283"/>
      <c r="BE2" s="662"/>
      <c r="BF2" s="662"/>
      <c r="BG2" s="662"/>
      <c r="BH2" s="662"/>
      <c r="BI2" s="662"/>
      <c r="BJ2" s="283"/>
      <c r="BK2" s="283"/>
      <c r="JE2"/>
      <c r="JF2"/>
      <c r="JG2"/>
      <c r="JI2"/>
      <c r="JJ2"/>
      <c r="JO2"/>
      <c r="JP2"/>
      <c r="JS2"/>
      <c r="KE2"/>
      <c r="KF2"/>
      <c r="KM2"/>
      <c r="KT2"/>
      <c r="KX2"/>
      <c r="KY2"/>
      <c r="KZ2"/>
      <c r="LA2"/>
      <c r="LB2"/>
      <c r="TA2"/>
      <c r="TB2"/>
      <c r="TC2"/>
      <c r="TE2"/>
      <c r="TF2"/>
      <c r="TK2"/>
      <c r="TL2"/>
      <c r="TO2"/>
      <c r="UA2"/>
      <c r="UB2"/>
      <c r="UI2"/>
      <c r="UP2"/>
      <c r="UT2"/>
      <c r="UU2"/>
      <c r="UV2"/>
      <c r="UW2"/>
      <c r="UX2"/>
      <c r="ACW2"/>
      <c r="ACX2"/>
      <c r="ACY2"/>
      <c r="ADA2"/>
      <c r="ADB2"/>
      <c r="ADG2"/>
      <c r="ADH2"/>
      <c r="ADK2"/>
      <c r="ADW2"/>
      <c r="ADX2"/>
      <c r="AEE2"/>
      <c r="AEL2"/>
      <c r="AEP2"/>
      <c r="AEQ2"/>
      <c r="AER2"/>
      <c r="AES2"/>
      <c r="AET2"/>
      <c r="AMS2"/>
      <c r="AMT2"/>
      <c r="AMU2"/>
      <c r="AMW2"/>
      <c r="AMX2"/>
      <c r="ANC2"/>
      <c r="AND2"/>
      <c r="ANG2"/>
      <c r="ANS2"/>
      <c r="ANT2"/>
      <c r="AOA2"/>
      <c r="AOH2"/>
      <c r="AOL2"/>
      <c r="AOM2"/>
      <c r="AON2"/>
      <c r="AOO2"/>
      <c r="AOP2"/>
      <c r="AWO2"/>
      <c r="AWP2"/>
      <c r="AWQ2"/>
      <c r="AWS2"/>
      <c r="AWT2"/>
      <c r="AWY2"/>
      <c r="AWZ2"/>
      <c r="AXC2"/>
      <c r="AXO2"/>
      <c r="AXP2"/>
      <c r="AXW2"/>
      <c r="AYD2"/>
      <c r="AYH2"/>
      <c r="AYI2"/>
      <c r="AYJ2"/>
      <c r="AYK2"/>
      <c r="AYL2"/>
      <c r="BGK2"/>
      <c r="BGL2"/>
      <c r="BGM2"/>
      <c r="BGO2"/>
      <c r="BGP2"/>
      <c r="BGU2"/>
      <c r="BGV2"/>
      <c r="BGY2"/>
      <c r="BHK2"/>
      <c r="BHL2"/>
      <c r="BHS2"/>
      <c r="BHZ2"/>
      <c r="BID2"/>
      <c r="BIE2"/>
      <c r="BIF2"/>
      <c r="BIG2"/>
      <c r="BIH2"/>
      <c r="BQG2"/>
      <c r="BQH2"/>
      <c r="BQI2"/>
      <c r="BQK2"/>
      <c r="BQL2"/>
      <c r="BQQ2"/>
      <c r="BQR2"/>
      <c r="BQU2"/>
      <c r="BRG2"/>
      <c r="BRH2"/>
      <c r="BRO2"/>
      <c r="BRV2"/>
      <c r="BRZ2"/>
      <c r="BSA2"/>
      <c r="BSB2"/>
      <c r="BSC2"/>
      <c r="BSD2"/>
      <c r="CAC2"/>
      <c r="CAD2"/>
      <c r="CAE2"/>
      <c r="CAG2"/>
      <c r="CAH2"/>
      <c r="CAM2"/>
      <c r="CAN2"/>
      <c r="CAQ2"/>
      <c r="CBC2"/>
      <c r="CBD2"/>
      <c r="CBK2"/>
      <c r="CBR2"/>
      <c r="CBV2"/>
      <c r="CBW2"/>
      <c r="CBX2"/>
      <c r="CBY2"/>
      <c r="CBZ2"/>
      <c r="CJY2"/>
      <c r="CJZ2"/>
      <c r="CKA2"/>
      <c r="CKC2"/>
      <c r="CKD2"/>
      <c r="CKI2"/>
      <c r="CKJ2"/>
      <c r="CKM2"/>
      <c r="CKY2"/>
      <c r="CKZ2"/>
      <c r="CLG2"/>
      <c r="CLN2"/>
      <c r="CLR2"/>
      <c r="CLS2"/>
      <c r="CLT2"/>
      <c r="CLU2"/>
      <c r="CLV2"/>
      <c r="CTU2"/>
      <c r="CTV2"/>
      <c r="CTW2"/>
      <c r="CTY2"/>
      <c r="CTZ2"/>
      <c r="CUE2"/>
      <c r="CUF2"/>
      <c r="CUI2"/>
      <c r="CUU2"/>
      <c r="CUV2"/>
      <c r="CVC2"/>
      <c r="CVJ2"/>
      <c r="CVN2"/>
      <c r="CVO2"/>
      <c r="CVP2"/>
      <c r="CVQ2"/>
      <c r="CVR2"/>
      <c r="DDQ2"/>
      <c r="DDR2"/>
      <c r="DDS2"/>
      <c r="DDU2"/>
      <c r="DDV2"/>
      <c r="DEA2"/>
      <c r="DEB2"/>
      <c r="DEE2"/>
      <c r="DEQ2"/>
      <c r="DER2"/>
      <c r="DEY2"/>
      <c r="DFF2"/>
      <c r="DFJ2"/>
      <c r="DFK2"/>
      <c r="DFL2"/>
      <c r="DFM2"/>
      <c r="DFN2"/>
      <c r="DNM2"/>
      <c r="DNN2"/>
      <c r="DNO2"/>
      <c r="DNQ2"/>
      <c r="DNR2"/>
      <c r="DNW2"/>
      <c r="DNX2"/>
      <c r="DOA2"/>
      <c r="DOM2"/>
      <c r="DON2"/>
      <c r="DOU2"/>
      <c r="DPB2"/>
      <c r="DPF2"/>
      <c r="DPG2"/>
      <c r="DPH2"/>
      <c r="DPI2"/>
      <c r="DPJ2"/>
      <c r="DXI2"/>
      <c r="DXJ2"/>
      <c r="DXK2"/>
      <c r="DXM2"/>
      <c r="DXN2"/>
      <c r="DXS2"/>
      <c r="DXT2"/>
      <c r="DXW2"/>
      <c r="DYI2"/>
      <c r="DYJ2"/>
      <c r="DYQ2"/>
      <c r="DYX2"/>
      <c r="DZB2"/>
      <c r="DZC2"/>
      <c r="DZD2"/>
      <c r="DZE2"/>
      <c r="DZF2"/>
      <c r="EHE2"/>
      <c r="EHF2"/>
      <c r="EHG2"/>
      <c r="EHI2"/>
      <c r="EHJ2"/>
      <c r="EHO2"/>
      <c r="EHP2"/>
      <c r="EHS2"/>
      <c r="EIE2"/>
      <c r="EIF2"/>
      <c r="EIM2"/>
      <c r="EIT2"/>
      <c r="EIX2"/>
      <c r="EIY2"/>
      <c r="EIZ2"/>
      <c r="EJA2"/>
      <c r="EJB2"/>
      <c r="ERA2"/>
      <c r="ERB2"/>
      <c r="ERC2"/>
      <c r="ERE2"/>
      <c r="ERF2"/>
      <c r="ERK2"/>
      <c r="ERL2"/>
      <c r="ERO2"/>
      <c r="ESA2"/>
      <c r="ESB2"/>
      <c r="ESI2"/>
      <c r="ESP2"/>
      <c r="EST2"/>
      <c r="ESU2"/>
      <c r="ESV2"/>
      <c r="ESW2"/>
      <c r="ESX2"/>
      <c r="FAW2"/>
      <c r="FAX2"/>
      <c r="FAY2"/>
      <c r="FBA2"/>
      <c r="FBB2"/>
      <c r="FBG2"/>
      <c r="FBH2"/>
      <c r="FBK2"/>
      <c r="FBW2"/>
      <c r="FBX2"/>
      <c r="FCE2"/>
      <c r="FCL2"/>
      <c r="FCP2"/>
      <c r="FCQ2"/>
      <c r="FCR2"/>
      <c r="FCS2"/>
      <c r="FCT2"/>
      <c r="FKS2"/>
      <c r="FKT2"/>
      <c r="FKU2"/>
      <c r="FKW2"/>
      <c r="FKX2"/>
      <c r="FLC2"/>
      <c r="FLD2"/>
      <c r="FLG2"/>
      <c r="FLS2"/>
      <c r="FLT2"/>
      <c r="FMA2"/>
      <c r="FMH2"/>
      <c r="FML2"/>
      <c r="FMM2"/>
      <c r="FMN2"/>
      <c r="FMO2"/>
      <c r="FMP2"/>
      <c r="FUO2"/>
      <c r="FUP2"/>
      <c r="FUQ2"/>
      <c r="FUS2"/>
      <c r="FUT2"/>
      <c r="FUY2"/>
      <c r="FUZ2"/>
      <c r="FVC2"/>
      <c r="FVO2"/>
      <c r="FVP2"/>
      <c r="FVW2"/>
      <c r="FWD2"/>
      <c r="FWH2"/>
      <c r="FWI2"/>
      <c r="FWJ2"/>
      <c r="FWK2"/>
      <c r="FWL2"/>
      <c r="GEK2"/>
      <c r="GEL2"/>
      <c r="GEM2"/>
      <c r="GEO2"/>
      <c r="GEP2"/>
      <c r="GEU2"/>
      <c r="GEV2"/>
      <c r="GEY2"/>
      <c r="GFK2"/>
      <c r="GFL2"/>
      <c r="GFS2"/>
      <c r="GFZ2"/>
      <c r="GGD2"/>
      <c r="GGE2"/>
      <c r="GGF2"/>
      <c r="GGG2"/>
      <c r="GGH2"/>
      <c r="GOG2"/>
      <c r="GOH2"/>
      <c r="GOI2"/>
      <c r="GOK2"/>
      <c r="GOL2"/>
      <c r="GOQ2"/>
      <c r="GOR2"/>
      <c r="GOU2"/>
      <c r="GPG2"/>
      <c r="GPH2"/>
      <c r="GPO2"/>
      <c r="GPV2"/>
      <c r="GPZ2"/>
      <c r="GQA2"/>
      <c r="GQB2"/>
      <c r="GQC2"/>
      <c r="GQD2"/>
      <c r="GYC2"/>
      <c r="GYD2"/>
      <c r="GYE2"/>
      <c r="GYG2"/>
      <c r="GYH2"/>
      <c r="GYM2"/>
      <c r="GYN2"/>
      <c r="GYQ2"/>
      <c r="GZC2"/>
      <c r="GZD2"/>
      <c r="GZK2"/>
      <c r="GZR2"/>
      <c r="GZV2"/>
      <c r="GZW2"/>
      <c r="GZX2"/>
      <c r="GZY2"/>
      <c r="GZZ2"/>
      <c r="HHY2"/>
      <c r="HHZ2"/>
      <c r="HIA2"/>
      <c r="HIC2"/>
      <c r="HID2"/>
      <c r="HII2"/>
      <c r="HIJ2"/>
      <c r="HIM2"/>
      <c r="HIY2"/>
      <c r="HIZ2"/>
      <c r="HJG2"/>
      <c r="HJN2"/>
      <c r="HJR2"/>
      <c r="HJS2"/>
      <c r="HJT2"/>
      <c r="HJU2"/>
      <c r="HJV2"/>
      <c r="HRU2"/>
      <c r="HRV2"/>
      <c r="HRW2"/>
      <c r="HRY2"/>
      <c r="HRZ2"/>
      <c r="HSE2"/>
      <c r="HSF2"/>
      <c r="HSI2"/>
      <c r="HSU2"/>
      <c r="HSV2"/>
      <c r="HTC2"/>
      <c r="HTJ2"/>
      <c r="HTN2"/>
      <c r="HTO2"/>
      <c r="HTP2"/>
      <c r="HTQ2"/>
      <c r="HTR2"/>
      <c r="IBQ2"/>
      <c r="IBR2"/>
      <c r="IBS2"/>
      <c r="IBU2"/>
      <c r="IBV2"/>
      <c r="ICA2"/>
      <c r="ICB2"/>
      <c r="ICE2"/>
      <c r="ICQ2"/>
      <c r="ICR2"/>
      <c r="ICY2"/>
      <c r="IDF2"/>
      <c r="IDJ2"/>
      <c r="IDK2"/>
      <c r="IDL2"/>
      <c r="IDM2"/>
      <c r="IDN2"/>
      <c r="ILM2"/>
      <c r="ILN2"/>
      <c r="ILO2"/>
      <c r="ILQ2"/>
      <c r="ILR2"/>
      <c r="ILW2"/>
      <c r="ILX2"/>
      <c r="IMA2"/>
      <c r="IMM2"/>
      <c r="IMN2"/>
      <c r="IMU2"/>
      <c r="INB2"/>
      <c r="INF2"/>
      <c r="ING2"/>
      <c r="INH2"/>
      <c r="INI2"/>
      <c r="INJ2"/>
      <c r="IVI2"/>
      <c r="IVJ2"/>
      <c r="IVK2"/>
      <c r="IVM2"/>
      <c r="IVN2"/>
      <c r="IVS2"/>
      <c r="IVT2"/>
      <c r="IVW2"/>
      <c r="IWI2"/>
      <c r="IWJ2"/>
      <c r="IWQ2"/>
      <c r="IWX2"/>
      <c r="IXB2"/>
      <c r="IXC2"/>
      <c r="IXD2"/>
      <c r="IXE2"/>
      <c r="IXF2"/>
      <c r="JFE2"/>
      <c r="JFF2"/>
      <c r="JFG2"/>
      <c r="JFI2"/>
      <c r="JFJ2"/>
      <c r="JFO2"/>
      <c r="JFP2"/>
      <c r="JFS2"/>
      <c r="JGE2"/>
      <c r="JGF2"/>
      <c r="JGM2"/>
      <c r="JGT2"/>
      <c r="JGX2"/>
      <c r="JGY2"/>
      <c r="JGZ2"/>
      <c r="JHA2"/>
      <c r="JHB2"/>
      <c r="JPA2"/>
      <c r="JPB2"/>
      <c r="JPC2"/>
      <c r="JPE2"/>
      <c r="JPF2"/>
      <c r="JPK2"/>
      <c r="JPL2"/>
      <c r="JPO2"/>
      <c r="JQA2"/>
      <c r="JQB2"/>
      <c r="JQI2"/>
      <c r="JQP2"/>
      <c r="JQT2"/>
      <c r="JQU2"/>
      <c r="JQV2"/>
      <c r="JQW2"/>
      <c r="JQX2"/>
      <c r="JYW2"/>
      <c r="JYX2"/>
      <c r="JYY2"/>
      <c r="JZA2"/>
      <c r="JZB2"/>
      <c r="JZG2"/>
      <c r="JZH2"/>
      <c r="JZK2"/>
      <c r="JZW2"/>
      <c r="JZX2"/>
      <c r="KAE2"/>
      <c r="KAL2"/>
      <c r="KAP2"/>
      <c r="KAQ2"/>
      <c r="KAR2"/>
      <c r="KAS2"/>
      <c r="KAT2"/>
      <c r="KIS2"/>
      <c r="KIT2"/>
      <c r="KIU2"/>
      <c r="KIW2"/>
      <c r="KIX2"/>
      <c r="KJC2"/>
      <c r="KJD2"/>
      <c r="KJG2"/>
      <c r="KJS2"/>
      <c r="KJT2"/>
      <c r="KKA2"/>
      <c r="KKH2"/>
      <c r="KKL2"/>
      <c r="KKM2"/>
      <c r="KKN2"/>
      <c r="KKO2"/>
      <c r="KKP2"/>
      <c r="KSO2"/>
      <c r="KSP2"/>
      <c r="KSQ2"/>
      <c r="KSS2"/>
      <c r="KST2"/>
      <c r="KSY2"/>
      <c r="KSZ2"/>
      <c r="KTC2"/>
      <c r="KTO2"/>
      <c r="KTP2"/>
      <c r="KTW2"/>
      <c r="KUD2"/>
      <c r="KUH2"/>
      <c r="KUI2"/>
      <c r="KUJ2"/>
      <c r="KUK2"/>
      <c r="KUL2"/>
      <c r="LCK2"/>
      <c r="LCL2"/>
      <c r="LCM2"/>
      <c r="LCO2"/>
      <c r="LCP2"/>
      <c r="LCU2"/>
      <c r="LCV2"/>
      <c r="LCY2"/>
      <c r="LDK2"/>
      <c r="LDL2"/>
      <c r="LDS2"/>
      <c r="LDZ2"/>
      <c r="LED2"/>
      <c r="LEE2"/>
      <c r="LEF2"/>
      <c r="LEG2"/>
      <c r="LEH2"/>
      <c r="LMG2"/>
      <c r="LMH2"/>
      <c r="LMI2"/>
      <c r="LMK2"/>
      <c r="LML2"/>
      <c r="LMQ2"/>
      <c r="LMR2"/>
      <c r="LMU2"/>
      <c r="LNG2"/>
      <c r="LNH2"/>
      <c r="LNO2"/>
      <c r="LNV2"/>
      <c r="LNZ2"/>
      <c r="LOA2"/>
      <c r="LOB2"/>
      <c r="LOC2"/>
      <c r="LOD2"/>
      <c r="LWC2"/>
      <c r="LWD2"/>
      <c r="LWE2"/>
      <c r="LWG2"/>
      <c r="LWH2"/>
      <c r="LWM2"/>
      <c r="LWN2"/>
      <c r="LWQ2"/>
      <c r="LXC2"/>
      <c r="LXD2"/>
      <c r="LXK2"/>
      <c r="LXR2"/>
      <c r="LXV2"/>
      <c r="LXW2"/>
      <c r="LXX2"/>
      <c r="LXY2"/>
      <c r="LXZ2"/>
      <c r="MFY2"/>
      <c r="MFZ2"/>
      <c r="MGA2"/>
      <c r="MGC2"/>
      <c r="MGD2"/>
      <c r="MGI2"/>
      <c r="MGJ2"/>
      <c r="MGM2"/>
      <c r="MGY2"/>
      <c r="MGZ2"/>
      <c r="MHG2"/>
      <c r="MHN2"/>
      <c r="MHR2"/>
      <c r="MHS2"/>
      <c r="MHT2"/>
      <c r="MHU2"/>
      <c r="MHV2"/>
      <c r="MPU2"/>
      <c r="MPV2"/>
      <c r="MPW2"/>
      <c r="MPY2"/>
      <c r="MPZ2"/>
      <c r="MQE2"/>
      <c r="MQF2"/>
      <c r="MQI2"/>
      <c r="MQU2"/>
      <c r="MQV2"/>
      <c r="MRC2"/>
      <c r="MRJ2"/>
      <c r="MRN2"/>
      <c r="MRO2"/>
      <c r="MRP2"/>
      <c r="MRQ2"/>
      <c r="MRR2"/>
      <c r="MZQ2"/>
      <c r="MZR2"/>
      <c r="MZS2"/>
      <c r="MZU2"/>
      <c r="MZV2"/>
      <c r="NAA2"/>
      <c r="NAB2"/>
      <c r="NAE2"/>
      <c r="NAQ2"/>
      <c r="NAR2"/>
      <c r="NAY2"/>
      <c r="NBF2"/>
      <c r="NBJ2"/>
      <c r="NBK2"/>
      <c r="NBL2"/>
      <c r="NBM2"/>
      <c r="NBN2"/>
      <c r="NJM2"/>
      <c r="NJN2"/>
      <c r="NJO2"/>
      <c r="NJQ2"/>
      <c r="NJR2"/>
      <c r="NJW2"/>
      <c r="NJX2"/>
      <c r="NKA2"/>
      <c r="NKM2"/>
      <c r="NKN2"/>
      <c r="NKU2"/>
      <c r="NLB2"/>
      <c r="NLF2"/>
      <c r="NLG2"/>
      <c r="NLH2"/>
      <c r="NLI2"/>
      <c r="NLJ2"/>
      <c r="NTI2"/>
      <c r="NTJ2"/>
      <c r="NTK2"/>
      <c r="NTM2"/>
      <c r="NTN2"/>
      <c r="NTS2"/>
      <c r="NTT2"/>
      <c r="NTW2"/>
      <c r="NUI2"/>
      <c r="NUJ2"/>
      <c r="NUQ2"/>
      <c r="NUX2"/>
      <c r="NVB2"/>
      <c r="NVC2"/>
      <c r="NVD2"/>
      <c r="NVE2"/>
      <c r="NVF2"/>
      <c r="ODE2"/>
      <c r="ODF2"/>
      <c r="ODG2"/>
      <c r="ODI2"/>
      <c r="ODJ2"/>
      <c r="ODO2"/>
      <c r="ODP2"/>
      <c r="ODS2"/>
      <c r="OEE2"/>
      <c r="OEF2"/>
      <c r="OEM2"/>
      <c r="OET2"/>
      <c r="OEX2"/>
      <c r="OEY2"/>
      <c r="OEZ2"/>
      <c r="OFA2"/>
      <c r="OFB2"/>
      <c r="ONA2"/>
      <c r="ONB2"/>
      <c r="ONC2"/>
      <c r="ONE2"/>
      <c r="ONF2"/>
      <c r="ONK2"/>
      <c r="ONL2"/>
      <c r="ONO2"/>
      <c r="OOA2"/>
      <c r="OOB2"/>
      <c r="OOI2"/>
      <c r="OOP2"/>
      <c r="OOT2"/>
      <c r="OOU2"/>
      <c r="OOV2"/>
      <c r="OOW2"/>
      <c r="OOX2"/>
      <c r="OWW2"/>
      <c r="OWX2"/>
      <c r="OWY2"/>
      <c r="OXA2"/>
      <c r="OXB2"/>
      <c r="OXG2"/>
      <c r="OXH2"/>
      <c r="OXK2"/>
      <c r="OXW2"/>
      <c r="OXX2"/>
      <c r="OYE2"/>
      <c r="OYL2"/>
      <c r="OYP2"/>
      <c r="OYQ2"/>
      <c r="OYR2"/>
      <c r="OYS2"/>
      <c r="OYT2"/>
      <c r="PGS2"/>
      <c r="PGT2"/>
      <c r="PGU2"/>
      <c r="PGW2"/>
      <c r="PGX2"/>
      <c r="PHC2"/>
      <c r="PHD2"/>
      <c r="PHG2"/>
      <c r="PHS2"/>
      <c r="PHT2"/>
      <c r="PIA2"/>
      <c r="PIH2"/>
      <c r="PIL2"/>
      <c r="PIM2"/>
      <c r="PIN2"/>
      <c r="PIO2"/>
      <c r="PIP2"/>
      <c r="PQO2"/>
      <c r="PQP2"/>
      <c r="PQQ2"/>
      <c r="PQS2"/>
      <c r="PQT2"/>
      <c r="PQY2"/>
      <c r="PQZ2"/>
      <c r="PRC2"/>
      <c r="PRO2"/>
      <c r="PRP2"/>
      <c r="PRW2"/>
      <c r="PSD2"/>
      <c r="PSH2"/>
      <c r="PSI2"/>
      <c r="PSJ2"/>
      <c r="PSK2"/>
      <c r="PSL2"/>
      <c r="QAK2"/>
      <c r="QAL2"/>
      <c r="QAM2"/>
      <c r="QAO2"/>
      <c r="QAP2"/>
      <c r="QAU2"/>
      <c r="QAV2"/>
      <c r="QAY2"/>
      <c r="QBK2"/>
      <c r="QBL2"/>
      <c r="QBS2"/>
      <c r="QBZ2"/>
      <c r="QCD2"/>
      <c r="QCE2"/>
      <c r="QCF2"/>
      <c r="QCG2"/>
      <c r="QCH2"/>
      <c r="QKG2"/>
      <c r="QKH2"/>
      <c r="QKI2"/>
      <c r="QKK2"/>
      <c r="QKL2"/>
      <c r="QKQ2"/>
      <c r="QKR2"/>
      <c r="QKU2"/>
      <c r="QLG2"/>
      <c r="QLH2"/>
      <c r="QLO2"/>
      <c r="QLV2"/>
      <c r="QLZ2"/>
      <c r="QMA2"/>
      <c r="QMB2"/>
      <c r="QMC2"/>
      <c r="QMD2"/>
      <c r="QUC2"/>
      <c r="QUD2"/>
      <c r="QUE2"/>
      <c r="QUG2"/>
      <c r="QUH2"/>
      <c r="QUM2"/>
      <c r="QUN2"/>
      <c r="QUQ2"/>
      <c r="QVC2"/>
      <c r="QVD2"/>
      <c r="QVK2"/>
      <c r="QVR2"/>
      <c r="QVV2"/>
      <c r="QVW2"/>
      <c r="QVX2"/>
      <c r="QVY2"/>
      <c r="QVZ2"/>
      <c r="RDY2"/>
      <c r="RDZ2"/>
      <c r="REA2"/>
      <c r="REC2"/>
      <c r="RED2"/>
      <c r="REI2"/>
      <c r="REJ2"/>
      <c r="REM2"/>
      <c r="REY2"/>
      <c r="REZ2"/>
      <c r="RFG2"/>
      <c r="RFN2"/>
      <c r="RFR2"/>
      <c r="RFS2"/>
      <c r="RFT2"/>
      <c r="RFU2"/>
      <c r="RFV2"/>
      <c r="RNU2"/>
      <c r="RNV2"/>
      <c r="RNW2"/>
      <c r="RNY2"/>
      <c r="RNZ2"/>
      <c r="ROE2"/>
      <c r="ROF2"/>
      <c r="ROI2"/>
      <c r="ROU2"/>
      <c r="ROV2"/>
      <c r="RPC2"/>
      <c r="RPJ2"/>
      <c r="RPN2"/>
      <c r="RPO2"/>
      <c r="RPP2"/>
      <c r="RPQ2"/>
      <c r="RPR2"/>
      <c r="RXQ2"/>
      <c r="RXR2"/>
      <c r="RXS2"/>
      <c r="RXU2"/>
      <c r="RXV2"/>
      <c r="RYA2"/>
      <c r="RYB2"/>
      <c r="RYE2"/>
      <c r="RYQ2"/>
      <c r="RYR2"/>
      <c r="RYY2"/>
      <c r="RZF2"/>
      <c r="RZJ2"/>
      <c r="RZK2"/>
      <c r="RZL2"/>
      <c r="RZM2"/>
      <c r="RZN2"/>
      <c r="SHM2"/>
      <c r="SHN2"/>
      <c r="SHO2"/>
      <c r="SHQ2"/>
      <c r="SHR2"/>
      <c r="SHW2"/>
      <c r="SHX2"/>
      <c r="SIA2"/>
      <c r="SIM2"/>
      <c r="SIN2"/>
      <c r="SIU2"/>
      <c r="SJB2"/>
      <c r="SJF2"/>
      <c r="SJG2"/>
      <c r="SJH2"/>
      <c r="SJI2"/>
      <c r="SJJ2"/>
      <c r="SRI2"/>
      <c r="SRJ2"/>
      <c r="SRK2"/>
      <c r="SRM2"/>
      <c r="SRN2"/>
      <c r="SRS2"/>
      <c r="SRT2"/>
      <c r="SRW2"/>
      <c r="SSI2"/>
      <c r="SSJ2"/>
      <c r="SSQ2"/>
      <c r="SSX2"/>
      <c r="STB2"/>
      <c r="STC2"/>
      <c r="STD2"/>
      <c r="STE2"/>
      <c r="STF2"/>
      <c r="TBE2"/>
      <c r="TBF2"/>
      <c r="TBG2"/>
      <c r="TBI2"/>
      <c r="TBJ2"/>
      <c r="TBO2"/>
      <c r="TBP2"/>
      <c r="TBS2"/>
      <c r="TCE2"/>
      <c r="TCF2"/>
      <c r="TCM2"/>
      <c r="TCT2"/>
      <c r="TCX2"/>
      <c r="TCY2"/>
      <c r="TCZ2"/>
      <c r="TDA2"/>
      <c r="TDB2"/>
      <c r="TLA2"/>
      <c r="TLB2"/>
      <c r="TLC2"/>
      <c r="TLE2"/>
      <c r="TLF2"/>
      <c r="TLK2"/>
      <c r="TLL2"/>
      <c r="TLO2"/>
      <c r="TMA2"/>
      <c r="TMB2"/>
      <c r="TMI2"/>
      <c r="TMP2"/>
      <c r="TMT2"/>
      <c r="TMU2"/>
      <c r="TMV2"/>
      <c r="TMW2"/>
      <c r="TMX2"/>
      <c r="TUW2"/>
      <c r="TUX2"/>
      <c r="TUY2"/>
      <c r="TVA2"/>
      <c r="TVB2"/>
      <c r="TVG2"/>
      <c r="TVH2"/>
      <c r="TVK2"/>
      <c r="TVW2"/>
      <c r="TVX2"/>
      <c r="TWE2"/>
      <c r="TWL2"/>
      <c r="TWP2"/>
      <c r="TWQ2"/>
      <c r="TWR2"/>
      <c r="TWS2"/>
      <c r="TWT2"/>
      <c r="UES2"/>
      <c r="UET2"/>
      <c r="UEU2"/>
      <c r="UEW2"/>
      <c r="UEX2"/>
      <c r="UFC2"/>
      <c r="UFD2"/>
      <c r="UFG2"/>
      <c r="UFS2"/>
      <c r="UFT2"/>
      <c r="UGA2"/>
      <c r="UGH2"/>
      <c r="UGL2"/>
      <c r="UGM2"/>
      <c r="UGN2"/>
      <c r="UGO2"/>
      <c r="UGP2"/>
      <c r="UOO2"/>
      <c r="UOP2"/>
      <c r="UOQ2"/>
      <c r="UOS2"/>
      <c r="UOT2"/>
      <c r="UOY2"/>
      <c r="UOZ2"/>
      <c r="UPC2"/>
      <c r="UPO2"/>
      <c r="UPP2"/>
      <c r="UPW2"/>
      <c r="UQD2"/>
      <c r="UQH2"/>
      <c r="UQI2"/>
      <c r="UQJ2"/>
      <c r="UQK2"/>
      <c r="UQL2"/>
      <c r="UYK2"/>
      <c r="UYL2"/>
      <c r="UYM2"/>
      <c r="UYO2"/>
      <c r="UYP2"/>
      <c r="UYU2"/>
      <c r="UYV2"/>
      <c r="UYY2"/>
      <c r="UZK2"/>
      <c r="UZL2"/>
      <c r="UZS2"/>
      <c r="UZZ2"/>
      <c r="VAD2"/>
      <c r="VAE2"/>
      <c r="VAF2"/>
      <c r="VAG2"/>
      <c r="VAH2"/>
      <c r="VIG2"/>
      <c r="VIH2"/>
      <c r="VII2"/>
      <c r="VIK2"/>
      <c r="VIL2"/>
      <c r="VIQ2"/>
      <c r="VIR2"/>
      <c r="VIU2"/>
      <c r="VJG2"/>
      <c r="VJH2"/>
      <c r="VJO2"/>
      <c r="VJV2"/>
      <c r="VJZ2"/>
      <c r="VKA2"/>
      <c r="VKB2"/>
      <c r="VKC2"/>
      <c r="VKD2"/>
      <c r="VSC2"/>
      <c r="VSD2"/>
      <c r="VSE2"/>
      <c r="VSG2"/>
      <c r="VSH2"/>
      <c r="VSM2"/>
      <c r="VSN2"/>
      <c r="VSQ2"/>
      <c r="VTC2"/>
      <c r="VTD2"/>
      <c r="VTK2"/>
      <c r="VTR2"/>
      <c r="VTV2"/>
      <c r="VTW2"/>
      <c r="VTX2"/>
      <c r="VTY2"/>
      <c r="VTZ2"/>
      <c r="WBY2"/>
      <c r="WBZ2"/>
      <c r="WCA2"/>
      <c r="WCC2"/>
      <c r="WCD2"/>
      <c r="WCI2"/>
      <c r="WCJ2"/>
      <c r="WCM2"/>
      <c r="WCY2"/>
      <c r="WCZ2"/>
      <c r="WDG2"/>
      <c r="WDN2"/>
      <c r="WDR2"/>
      <c r="WDS2"/>
      <c r="WDT2"/>
      <c r="WDU2"/>
      <c r="WDV2"/>
      <c r="WLU2"/>
      <c r="WLV2"/>
      <c r="WLW2"/>
      <c r="WLY2"/>
      <c r="WLZ2"/>
      <c r="WME2"/>
      <c r="WMF2"/>
      <c r="WMI2"/>
      <c r="WMU2"/>
      <c r="WMV2"/>
      <c r="WNC2"/>
      <c r="WNJ2"/>
      <c r="WNN2"/>
      <c r="WNO2"/>
      <c r="WNP2"/>
      <c r="WNQ2"/>
      <c r="WNR2"/>
      <c r="WVQ2"/>
      <c r="WVR2"/>
      <c r="WVS2"/>
      <c r="WVU2"/>
      <c r="WVV2"/>
      <c r="WWA2"/>
      <c r="WWB2"/>
      <c r="WWE2"/>
      <c r="WWQ2"/>
      <c r="WWR2"/>
      <c r="WWY2"/>
      <c r="WXF2"/>
      <c r="WXJ2"/>
      <c r="WXK2"/>
      <c r="WXL2"/>
      <c r="WXM2"/>
      <c r="WXN2"/>
    </row>
    <row r="3" spans="1:826 1033:1850 2057:2874 3081:3898 4105:4922 5129:5946 6153:6970 7177:7994 8201:9018 9225:10042 10249:11066 11273:12090 12297:13114 13321:14138 14345:15162 15369:16186" s="958" customFormat="1" ht="13.5" customHeight="1" x14ac:dyDescent="0.2">
      <c r="A3" s="283"/>
      <c r="B3" s="283"/>
      <c r="C3" s="283"/>
      <c r="D3" s="283"/>
      <c r="E3" s="283"/>
      <c r="F3" s="283"/>
      <c r="G3" s="283"/>
      <c r="H3" s="283"/>
      <c r="I3" s="662"/>
      <c r="J3" s="283"/>
      <c r="K3" s="1131" t="s">
        <v>0</v>
      </c>
      <c r="L3" s="662"/>
      <c r="M3" s="662"/>
      <c r="N3" s="662"/>
      <c r="O3" s="283"/>
      <c r="P3" s="662"/>
      <c r="Q3" s="283"/>
      <c r="R3" s="283"/>
      <c r="S3" s="283"/>
      <c r="T3" s="283"/>
      <c r="U3" s="283"/>
      <c r="V3" s="662"/>
      <c r="W3" s="283"/>
      <c r="X3" s="1131" t="s">
        <v>0</v>
      </c>
      <c r="Y3" s="283"/>
      <c r="Z3" s="662"/>
      <c r="AA3" s="283"/>
      <c r="AB3" s="283"/>
      <c r="AC3" s="1132"/>
      <c r="AD3" s="1132"/>
      <c r="AE3" s="1132"/>
      <c r="AF3" s="1132"/>
      <c r="AG3" s="1131" t="s">
        <v>0</v>
      </c>
      <c r="AH3" s="1132"/>
      <c r="AI3" s="1132"/>
      <c r="AJ3" s="1132"/>
      <c r="AK3" s="673"/>
      <c r="AL3" s="1132"/>
      <c r="AM3" s="1132"/>
      <c r="AN3" s="1132"/>
      <c r="AO3" s="1132"/>
      <c r="AP3" s="673"/>
      <c r="AQ3" s="1131" t="s">
        <v>0</v>
      </c>
      <c r="AR3" s="1132"/>
      <c r="AS3" s="1132"/>
      <c r="AT3" s="662"/>
      <c r="AU3" s="283"/>
      <c r="AV3" s="283"/>
      <c r="AW3" s="283"/>
      <c r="AX3" s="283"/>
      <c r="AY3" s="283"/>
      <c r="AZ3" s="1131" t="s">
        <v>0</v>
      </c>
      <c r="BA3" s="662"/>
      <c r="BB3" s="283"/>
      <c r="BC3" s="283"/>
      <c r="BD3" s="283"/>
      <c r="BE3" s="662"/>
      <c r="BF3" s="662"/>
      <c r="BG3" s="662"/>
      <c r="BH3" s="662"/>
      <c r="BI3" s="662"/>
      <c r="BJ3" s="283"/>
      <c r="BK3" s="1131" t="s">
        <v>0</v>
      </c>
      <c r="JE3"/>
      <c r="JF3"/>
      <c r="JG3"/>
      <c r="JI3"/>
      <c r="JJ3"/>
      <c r="JO3"/>
      <c r="JP3"/>
      <c r="JS3"/>
      <c r="KE3"/>
      <c r="KF3"/>
      <c r="KM3"/>
      <c r="KT3"/>
      <c r="KX3"/>
      <c r="KY3"/>
      <c r="KZ3"/>
      <c r="LA3"/>
      <c r="LB3"/>
      <c r="TA3"/>
      <c r="TB3"/>
      <c r="TC3"/>
      <c r="TE3"/>
      <c r="TF3"/>
      <c r="TK3"/>
      <c r="TL3"/>
      <c r="TO3"/>
      <c r="UA3"/>
      <c r="UB3"/>
      <c r="UI3"/>
      <c r="UP3"/>
      <c r="UT3"/>
      <c r="UU3"/>
      <c r="UV3"/>
      <c r="UW3"/>
      <c r="UX3"/>
      <c r="ACW3"/>
      <c r="ACX3"/>
      <c r="ACY3"/>
      <c r="ADA3"/>
      <c r="ADB3"/>
      <c r="ADG3"/>
      <c r="ADH3"/>
      <c r="ADK3"/>
      <c r="ADW3"/>
      <c r="ADX3"/>
      <c r="AEE3"/>
      <c r="AEL3"/>
      <c r="AEP3"/>
      <c r="AEQ3"/>
      <c r="AER3"/>
      <c r="AES3"/>
      <c r="AET3"/>
      <c r="AMS3"/>
      <c r="AMT3"/>
      <c r="AMU3"/>
      <c r="AMW3"/>
      <c r="AMX3"/>
      <c r="ANC3"/>
      <c r="AND3"/>
      <c r="ANG3"/>
      <c r="ANS3"/>
      <c r="ANT3"/>
      <c r="AOA3"/>
      <c r="AOH3"/>
      <c r="AOL3"/>
      <c r="AOM3"/>
      <c r="AON3"/>
      <c r="AOO3"/>
      <c r="AOP3"/>
      <c r="AWO3"/>
      <c r="AWP3"/>
      <c r="AWQ3"/>
      <c r="AWS3"/>
      <c r="AWT3"/>
      <c r="AWY3"/>
      <c r="AWZ3"/>
      <c r="AXC3"/>
      <c r="AXO3"/>
      <c r="AXP3"/>
      <c r="AXW3"/>
      <c r="AYD3"/>
      <c r="AYH3"/>
      <c r="AYI3"/>
      <c r="AYJ3"/>
      <c r="AYK3"/>
      <c r="AYL3"/>
      <c r="BGK3"/>
      <c r="BGL3"/>
      <c r="BGM3"/>
      <c r="BGO3"/>
      <c r="BGP3"/>
      <c r="BGU3"/>
      <c r="BGV3"/>
      <c r="BGY3"/>
      <c r="BHK3"/>
      <c r="BHL3"/>
      <c r="BHS3"/>
      <c r="BHZ3"/>
      <c r="BID3"/>
      <c r="BIE3"/>
      <c r="BIF3"/>
      <c r="BIG3"/>
      <c r="BIH3"/>
      <c r="BQG3"/>
      <c r="BQH3"/>
      <c r="BQI3"/>
      <c r="BQK3"/>
      <c r="BQL3"/>
      <c r="BQQ3"/>
      <c r="BQR3"/>
      <c r="BQU3"/>
      <c r="BRG3"/>
      <c r="BRH3"/>
      <c r="BRO3"/>
      <c r="BRV3"/>
      <c r="BRZ3"/>
      <c r="BSA3"/>
      <c r="BSB3"/>
      <c r="BSC3"/>
      <c r="BSD3"/>
      <c r="CAC3"/>
      <c r="CAD3"/>
      <c r="CAE3"/>
      <c r="CAG3"/>
      <c r="CAH3"/>
      <c r="CAM3"/>
      <c r="CAN3"/>
      <c r="CAQ3"/>
      <c r="CBC3"/>
      <c r="CBD3"/>
      <c r="CBK3"/>
      <c r="CBR3"/>
      <c r="CBV3"/>
      <c r="CBW3"/>
      <c r="CBX3"/>
      <c r="CBY3"/>
      <c r="CBZ3"/>
      <c r="CJY3"/>
      <c r="CJZ3"/>
      <c r="CKA3"/>
      <c r="CKC3"/>
      <c r="CKD3"/>
      <c r="CKI3"/>
      <c r="CKJ3"/>
      <c r="CKM3"/>
      <c r="CKY3"/>
      <c r="CKZ3"/>
      <c r="CLG3"/>
      <c r="CLN3"/>
      <c r="CLR3"/>
      <c r="CLS3"/>
      <c r="CLT3"/>
      <c r="CLU3"/>
      <c r="CLV3"/>
      <c r="CTU3"/>
      <c r="CTV3"/>
      <c r="CTW3"/>
      <c r="CTY3"/>
      <c r="CTZ3"/>
      <c r="CUE3"/>
      <c r="CUF3"/>
      <c r="CUI3"/>
      <c r="CUU3"/>
      <c r="CUV3"/>
      <c r="CVC3"/>
      <c r="CVJ3"/>
      <c r="CVN3"/>
      <c r="CVO3"/>
      <c r="CVP3"/>
      <c r="CVQ3"/>
      <c r="CVR3"/>
      <c r="DDQ3"/>
      <c r="DDR3"/>
      <c r="DDS3"/>
      <c r="DDU3"/>
      <c r="DDV3"/>
      <c r="DEA3"/>
      <c r="DEB3"/>
      <c r="DEE3"/>
      <c r="DEQ3"/>
      <c r="DER3"/>
      <c r="DEY3"/>
      <c r="DFF3"/>
      <c r="DFJ3"/>
      <c r="DFK3"/>
      <c r="DFL3"/>
      <c r="DFM3"/>
      <c r="DFN3"/>
      <c r="DNM3"/>
      <c r="DNN3"/>
      <c r="DNO3"/>
      <c r="DNQ3"/>
      <c r="DNR3"/>
      <c r="DNW3"/>
      <c r="DNX3"/>
      <c r="DOA3"/>
      <c r="DOM3"/>
      <c r="DON3"/>
      <c r="DOU3"/>
      <c r="DPB3"/>
      <c r="DPF3"/>
      <c r="DPG3"/>
      <c r="DPH3"/>
      <c r="DPI3"/>
      <c r="DPJ3"/>
      <c r="DXI3"/>
      <c r="DXJ3"/>
      <c r="DXK3"/>
      <c r="DXM3"/>
      <c r="DXN3"/>
      <c r="DXS3"/>
      <c r="DXT3"/>
      <c r="DXW3"/>
      <c r="DYI3"/>
      <c r="DYJ3"/>
      <c r="DYQ3"/>
      <c r="DYX3"/>
      <c r="DZB3"/>
      <c r="DZC3"/>
      <c r="DZD3"/>
      <c r="DZE3"/>
      <c r="DZF3"/>
      <c r="EHE3"/>
      <c r="EHF3"/>
      <c r="EHG3"/>
      <c r="EHI3"/>
      <c r="EHJ3"/>
      <c r="EHO3"/>
      <c r="EHP3"/>
      <c r="EHS3"/>
      <c r="EIE3"/>
      <c r="EIF3"/>
      <c r="EIM3"/>
      <c r="EIT3"/>
      <c r="EIX3"/>
      <c r="EIY3"/>
      <c r="EIZ3"/>
      <c r="EJA3"/>
      <c r="EJB3"/>
      <c r="ERA3"/>
      <c r="ERB3"/>
      <c r="ERC3"/>
      <c r="ERE3"/>
      <c r="ERF3"/>
      <c r="ERK3"/>
      <c r="ERL3"/>
      <c r="ERO3"/>
      <c r="ESA3"/>
      <c r="ESB3"/>
      <c r="ESI3"/>
      <c r="ESP3"/>
      <c r="EST3"/>
      <c r="ESU3"/>
      <c r="ESV3"/>
      <c r="ESW3"/>
      <c r="ESX3"/>
      <c r="FAW3"/>
      <c r="FAX3"/>
      <c r="FAY3"/>
      <c r="FBA3"/>
      <c r="FBB3"/>
      <c r="FBG3"/>
      <c r="FBH3"/>
      <c r="FBK3"/>
      <c r="FBW3"/>
      <c r="FBX3"/>
      <c r="FCE3"/>
      <c r="FCL3"/>
      <c r="FCP3"/>
      <c r="FCQ3"/>
      <c r="FCR3"/>
      <c r="FCS3"/>
      <c r="FCT3"/>
      <c r="FKS3"/>
      <c r="FKT3"/>
      <c r="FKU3"/>
      <c r="FKW3"/>
      <c r="FKX3"/>
      <c r="FLC3"/>
      <c r="FLD3"/>
      <c r="FLG3"/>
      <c r="FLS3"/>
      <c r="FLT3"/>
      <c r="FMA3"/>
      <c r="FMH3"/>
      <c r="FML3"/>
      <c r="FMM3"/>
      <c r="FMN3"/>
      <c r="FMO3"/>
      <c r="FMP3"/>
      <c r="FUO3"/>
      <c r="FUP3"/>
      <c r="FUQ3"/>
      <c r="FUS3"/>
      <c r="FUT3"/>
      <c r="FUY3"/>
      <c r="FUZ3"/>
      <c r="FVC3"/>
      <c r="FVO3"/>
      <c r="FVP3"/>
      <c r="FVW3"/>
      <c r="FWD3"/>
      <c r="FWH3"/>
      <c r="FWI3"/>
      <c r="FWJ3"/>
      <c r="FWK3"/>
      <c r="FWL3"/>
      <c r="GEK3"/>
      <c r="GEL3"/>
      <c r="GEM3"/>
      <c r="GEO3"/>
      <c r="GEP3"/>
      <c r="GEU3"/>
      <c r="GEV3"/>
      <c r="GEY3"/>
      <c r="GFK3"/>
      <c r="GFL3"/>
      <c r="GFS3"/>
      <c r="GFZ3"/>
      <c r="GGD3"/>
      <c r="GGE3"/>
      <c r="GGF3"/>
      <c r="GGG3"/>
      <c r="GGH3"/>
      <c r="GOG3"/>
      <c r="GOH3"/>
      <c r="GOI3"/>
      <c r="GOK3"/>
      <c r="GOL3"/>
      <c r="GOQ3"/>
      <c r="GOR3"/>
      <c r="GOU3"/>
      <c r="GPG3"/>
      <c r="GPH3"/>
      <c r="GPO3"/>
      <c r="GPV3"/>
      <c r="GPZ3"/>
      <c r="GQA3"/>
      <c r="GQB3"/>
      <c r="GQC3"/>
      <c r="GQD3"/>
      <c r="GYC3"/>
      <c r="GYD3"/>
      <c r="GYE3"/>
      <c r="GYG3"/>
      <c r="GYH3"/>
      <c r="GYM3"/>
      <c r="GYN3"/>
      <c r="GYQ3"/>
      <c r="GZC3"/>
      <c r="GZD3"/>
      <c r="GZK3"/>
      <c r="GZR3"/>
      <c r="GZV3"/>
      <c r="GZW3"/>
      <c r="GZX3"/>
      <c r="GZY3"/>
      <c r="GZZ3"/>
      <c r="HHY3"/>
      <c r="HHZ3"/>
      <c r="HIA3"/>
      <c r="HIC3"/>
      <c r="HID3"/>
      <c r="HII3"/>
      <c r="HIJ3"/>
      <c r="HIM3"/>
      <c r="HIY3"/>
      <c r="HIZ3"/>
      <c r="HJG3"/>
      <c r="HJN3"/>
      <c r="HJR3"/>
      <c r="HJS3"/>
      <c r="HJT3"/>
      <c r="HJU3"/>
      <c r="HJV3"/>
      <c r="HRU3"/>
      <c r="HRV3"/>
      <c r="HRW3"/>
      <c r="HRY3"/>
      <c r="HRZ3"/>
      <c r="HSE3"/>
      <c r="HSF3"/>
      <c r="HSI3"/>
      <c r="HSU3"/>
      <c r="HSV3"/>
      <c r="HTC3"/>
      <c r="HTJ3"/>
      <c r="HTN3"/>
      <c r="HTO3"/>
      <c r="HTP3"/>
      <c r="HTQ3"/>
      <c r="HTR3"/>
      <c r="IBQ3"/>
      <c r="IBR3"/>
      <c r="IBS3"/>
      <c r="IBU3"/>
      <c r="IBV3"/>
      <c r="ICA3"/>
      <c r="ICB3"/>
      <c r="ICE3"/>
      <c r="ICQ3"/>
      <c r="ICR3"/>
      <c r="ICY3"/>
      <c r="IDF3"/>
      <c r="IDJ3"/>
      <c r="IDK3"/>
      <c r="IDL3"/>
      <c r="IDM3"/>
      <c r="IDN3"/>
      <c r="ILM3"/>
      <c r="ILN3"/>
      <c r="ILO3"/>
      <c r="ILQ3"/>
      <c r="ILR3"/>
      <c r="ILW3"/>
      <c r="ILX3"/>
      <c r="IMA3"/>
      <c r="IMM3"/>
      <c r="IMN3"/>
      <c r="IMU3"/>
      <c r="INB3"/>
      <c r="INF3"/>
      <c r="ING3"/>
      <c r="INH3"/>
      <c r="INI3"/>
      <c r="INJ3"/>
      <c r="IVI3"/>
      <c r="IVJ3"/>
      <c r="IVK3"/>
      <c r="IVM3"/>
      <c r="IVN3"/>
      <c r="IVS3"/>
      <c r="IVT3"/>
      <c r="IVW3"/>
      <c r="IWI3"/>
      <c r="IWJ3"/>
      <c r="IWQ3"/>
      <c r="IWX3"/>
      <c r="IXB3"/>
      <c r="IXC3"/>
      <c r="IXD3"/>
      <c r="IXE3"/>
      <c r="IXF3"/>
      <c r="JFE3"/>
      <c r="JFF3"/>
      <c r="JFG3"/>
      <c r="JFI3"/>
      <c r="JFJ3"/>
      <c r="JFO3"/>
      <c r="JFP3"/>
      <c r="JFS3"/>
      <c r="JGE3"/>
      <c r="JGF3"/>
      <c r="JGM3"/>
      <c r="JGT3"/>
      <c r="JGX3"/>
      <c r="JGY3"/>
      <c r="JGZ3"/>
      <c r="JHA3"/>
      <c r="JHB3"/>
      <c r="JPA3"/>
      <c r="JPB3"/>
      <c r="JPC3"/>
      <c r="JPE3"/>
      <c r="JPF3"/>
      <c r="JPK3"/>
      <c r="JPL3"/>
      <c r="JPO3"/>
      <c r="JQA3"/>
      <c r="JQB3"/>
      <c r="JQI3"/>
      <c r="JQP3"/>
      <c r="JQT3"/>
      <c r="JQU3"/>
      <c r="JQV3"/>
      <c r="JQW3"/>
      <c r="JQX3"/>
      <c r="JYW3"/>
      <c r="JYX3"/>
      <c r="JYY3"/>
      <c r="JZA3"/>
      <c r="JZB3"/>
      <c r="JZG3"/>
      <c r="JZH3"/>
      <c r="JZK3"/>
      <c r="JZW3"/>
      <c r="JZX3"/>
      <c r="KAE3"/>
      <c r="KAL3"/>
      <c r="KAP3"/>
      <c r="KAQ3"/>
      <c r="KAR3"/>
      <c r="KAS3"/>
      <c r="KAT3"/>
      <c r="KIS3"/>
      <c r="KIT3"/>
      <c r="KIU3"/>
      <c r="KIW3"/>
      <c r="KIX3"/>
      <c r="KJC3"/>
      <c r="KJD3"/>
      <c r="KJG3"/>
      <c r="KJS3"/>
      <c r="KJT3"/>
      <c r="KKA3"/>
      <c r="KKH3"/>
      <c r="KKL3"/>
      <c r="KKM3"/>
      <c r="KKN3"/>
      <c r="KKO3"/>
      <c r="KKP3"/>
      <c r="KSO3"/>
      <c r="KSP3"/>
      <c r="KSQ3"/>
      <c r="KSS3"/>
      <c r="KST3"/>
      <c r="KSY3"/>
      <c r="KSZ3"/>
      <c r="KTC3"/>
      <c r="KTO3"/>
      <c r="KTP3"/>
      <c r="KTW3"/>
      <c r="KUD3"/>
      <c r="KUH3"/>
      <c r="KUI3"/>
      <c r="KUJ3"/>
      <c r="KUK3"/>
      <c r="KUL3"/>
      <c r="LCK3"/>
      <c r="LCL3"/>
      <c r="LCM3"/>
      <c r="LCO3"/>
      <c r="LCP3"/>
      <c r="LCU3"/>
      <c r="LCV3"/>
      <c r="LCY3"/>
      <c r="LDK3"/>
      <c r="LDL3"/>
      <c r="LDS3"/>
      <c r="LDZ3"/>
      <c r="LED3"/>
      <c r="LEE3"/>
      <c r="LEF3"/>
      <c r="LEG3"/>
      <c r="LEH3"/>
      <c r="LMG3"/>
      <c r="LMH3"/>
      <c r="LMI3"/>
      <c r="LMK3"/>
      <c r="LML3"/>
      <c r="LMQ3"/>
      <c r="LMR3"/>
      <c r="LMU3"/>
      <c r="LNG3"/>
      <c r="LNH3"/>
      <c r="LNO3"/>
      <c r="LNV3"/>
      <c r="LNZ3"/>
      <c r="LOA3"/>
      <c r="LOB3"/>
      <c r="LOC3"/>
      <c r="LOD3"/>
      <c r="LWC3"/>
      <c r="LWD3"/>
      <c r="LWE3"/>
      <c r="LWG3"/>
      <c r="LWH3"/>
      <c r="LWM3"/>
      <c r="LWN3"/>
      <c r="LWQ3"/>
      <c r="LXC3"/>
      <c r="LXD3"/>
      <c r="LXK3"/>
      <c r="LXR3"/>
      <c r="LXV3"/>
      <c r="LXW3"/>
      <c r="LXX3"/>
      <c r="LXY3"/>
      <c r="LXZ3"/>
      <c r="MFY3"/>
      <c r="MFZ3"/>
      <c r="MGA3"/>
      <c r="MGC3"/>
      <c r="MGD3"/>
      <c r="MGI3"/>
      <c r="MGJ3"/>
      <c r="MGM3"/>
      <c r="MGY3"/>
      <c r="MGZ3"/>
      <c r="MHG3"/>
      <c r="MHN3"/>
      <c r="MHR3"/>
      <c r="MHS3"/>
      <c r="MHT3"/>
      <c r="MHU3"/>
      <c r="MHV3"/>
      <c r="MPU3"/>
      <c r="MPV3"/>
      <c r="MPW3"/>
      <c r="MPY3"/>
      <c r="MPZ3"/>
      <c r="MQE3"/>
      <c r="MQF3"/>
      <c r="MQI3"/>
      <c r="MQU3"/>
      <c r="MQV3"/>
      <c r="MRC3"/>
      <c r="MRJ3"/>
      <c r="MRN3"/>
      <c r="MRO3"/>
      <c r="MRP3"/>
      <c r="MRQ3"/>
      <c r="MRR3"/>
      <c r="MZQ3"/>
      <c r="MZR3"/>
      <c r="MZS3"/>
      <c r="MZU3"/>
      <c r="MZV3"/>
      <c r="NAA3"/>
      <c r="NAB3"/>
      <c r="NAE3"/>
      <c r="NAQ3"/>
      <c r="NAR3"/>
      <c r="NAY3"/>
      <c r="NBF3"/>
      <c r="NBJ3"/>
      <c r="NBK3"/>
      <c r="NBL3"/>
      <c r="NBM3"/>
      <c r="NBN3"/>
      <c r="NJM3"/>
      <c r="NJN3"/>
      <c r="NJO3"/>
      <c r="NJQ3"/>
      <c r="NJR3"/>
      <c r="NJW3"/>
      <c r="NJX3"/>
      <c r="NKA3"/>
      <c r="NKM3"/>
      <c r="NKN3"/>
      <c r="NKU3"/>
      <c r="NLB3"/>
      <c r="NLF3"/>
      <c r="NLG3"/>
      <c r="NLH3"/>
      <c r="NLI3"/>
      <c r="NLJ3"/>
      <c r="NTI3"/>
      <c r="NTJ3"/>
      <c r="NTK3"/>
      <c r="NTM3"/>
      <c r="NTN3"/>
      <c r="NTS3"/>
      <c r="NTT3"/>
      <c r="NTW3"/>
      <c r="NUI3"/>
      <c r="NUJ3"/>
      <c r="NUQ3"/>
      <c r="NUX3"/>
      <c r="NVB3"/>
      <c r="NVC3"/>
      <c r="NVD3"/>
      <c r="NVE3"/>
      <c r="NVF3"/>
      <c r="ODE3"/>
      <c r="ODF3"/>
      <c r="ODG3"/>
      <c r="ODI3"/>
      <c r="ODJ3"/>
      <c r="ODO3"/>
      <c r="ODP3"/>
      <c r="ODS3"/>
      <c r="OEE3"/>
      <c r="OEF3"/>
      <c r="OEM3"/>
      <c r="OET3"/>
      <c r="OEX3"/>
      <c r="OEY3"/>
      <c r="OEZ3"/>
      <c r="OFA3"/>
      <c r="OFB3"/>
      <c r="ONA3"/>
      <c r="ONB3"/>
      <c r="ONC3"/>
      <c r="ONE3"/>
      <c r="ONF3"/>
      <c r="ONK3"/>
      <c r="ONL3"/>
      <c r="ONO3"/>
      <c r="OOA3"/>
      <c r="OOB3"/>
      <c r="OOI3"/>
      <c r="OOP3"/>
      <c r="OOT3"/>
      <c r="OOU3"/>
      <c r="OOV3"/>
      <c r="OOW3"/>
      <c r="OOX3"/>
      <c r="OWW3"/>
      <c r="OWX3"/>
      <c r="OWY3"/>
      <c r="OXA3"/>
      <c r="OXB3"/>
      <c r="OXG3"/>
      <c r="OXH3"/>
      <c r="OXK3"/>
      <c r="OXW3"/>
      <c r="OXX3"/>
      <c r="OYE3"/>
      <c r="OYL3"/>
      <c r="OYP3"/>
      <c r="OYQ3"/>
      <c r="OYR3"/>
      <c r="OYS3"/>
      <c r="OYT3"/>
      <c r="PGS3"/>
      <c r="PGT3"/>
      <c r="PGU3"/>
      <c r="PGW3"/>
      <c r="PGX3"/>
      <c r="PHC3"/>
      <c r="PHD3"/>
      <c r="PHG3"/>
      <c r="PHS3"/>
      <c r="PHT3"/>
      <c r="PIA3"/>
      <c r="PIH3"/>
      <c r="PIL3"/>
      <c r="PIM3"/>
      <c r="PIN3"/>
      <c r="PIO3"/>
      <c r="PIP3"/>
      <c r="PQO3"/>
      <c r="PQP3"/>
      <c r="PQQ3"/>
      <c r="PQS3"/>
      <c r="PQT3"/>
      <c r="PQY3"/>
      <c r="PQZ3"/>
      <c r="PRC3"/>
      <c r="PRO3"/>
      <c r="PRP3"/>
      <c r="PRW3"/>
      <c r="PSD3"/>
      <c r="PSH3"/>
      <c r="PSI3"/>
      <c r="PSJ3"/>
      <c r="PSK3"/>
      <c r="PSL3"/>
      <c r="QAK3"/>
      <c r="QAL3"/>
      <c r="QAM3"/>
      <c r="QAO3"/>
      <c r="QAP3"/>
      <c r="QAU3"/>
      <c r="QAV3"/>
      <c r="QAY3"/>
      <c r="QBK3"/>
      <c r="QBL3"/>
      <c r="QBS3"/>
      <c r="QBZ3"/>
      <c r="QCD3"/>
      <c r="QCE3"/>
      <c r="QCF3"/>
      <c r="QCG3"/>
      <c r="QCH3"/>
      <c r="QKG3"/>
      <c r="QKH3"/>
      <c r="QKI3"/>
      <c r="QKK3"/>
      <c r="QKL3"/>
      <c r="QKQ3"/>
      <c r="QKR3"/>
      <c r="QKU3"/>
      <c r="QLG3"/>
      <c r="QLH3"/>
      <c r="QLO3"/>
      <c r="QLV3"/>
      <c r="QLZ3"/>
      <c r="QMA3"/>
      <c r="QMB3"/>
      <c r="QMC3"/>
      <c r="QMD3"/>
      <c r="QUC3"/>
      <c r="QUD3"/>
      <c r="QUE3"/>
      <c r="QUG3"/>
      <c r="QUH3"/>
      <c r="QUM3"/>
      <c r="QUN3"/>
      <c r="QUQ3"/>
      <c r="QVC3"/>
      <c r="QVD3"/>
      <c r="QVK3"/>
      <c r="QVR3"/>
      <c r="QVV3"/>
      <c r="QVW3"/>
      <c r="QVX3"/>
      <c r="QVY3"/>
      <c r="QVZ3"/>
      <c r="RDY3"/>
      <c r="RDZ3"/>
      <c r="REA3"/>
      <c r="REC3"/>
      <c r="RED3"/>
      <c r="REI3"/>
      <c r="REJ3"/>
      <c r="REM3"/>
      <c r="REY3"/>
      <c r="REZ3"/>
      <c r="RFG3"/>
      <c r="RFN3"/>
      <c r="RFR3"/>
      <c r="RFS3"/>
      <c r="RFT3"/>
      <c r="RFU3"/>
      <c r="RFV3"/>
      <c r="RNU3"/>
      <c r="RNV3"/>
      <c r="RNW3"/>
      <c r="RNY3"/>
      <c r="RNZ3"/>
      <c r="ROE3"/>
      <c r="ROF3"/>
      <c r="ROI3"/>
      <c r="ROU3"/>
      <c r="ROV3"/>
      <c r="RPC3"/>
      <c r="RPJ3"/>
      <c r="RPN3"/>
      <c r="RPO3"/>
      <c r="RPP3"/>
      <c r="RPQ3"/>
      <c r="RPR3"/>
      <c r="RXQ3"/>
      <c r="RXR3"/>
      <c r="RXS3"/>
      <c r="RXU3"/>
      <c r="RXV3"/>
      <c r="RYA3"/>
      <c r="RYB3"/>
      <c r="RYE3"/>
      <c r="RYQ3"/>
      <c r="RYR3"/>
      <c r="RYY3"/>
      <c r="RZF3"/>
      <c r="RZJ3"/>
      <c r="RZK3"/>
      <c r="RZL3"/>
      <c r="RZM3"/>
      <c r="RZN3"/>
      <c r="SHM3"/>
      <c r="SHN3"/>
      <c r="SHO3"/>
      <c r="SHQ3"/>
      <c r="SHR3"/>
      <c r="SHW3"/>
      <c r="SHX3"/>
      <c r="SIA3"/>
      <c r="SIM3"/>
      <c r="SIN3"/>
      <c r="SIU3"/>
      <c r="SJB3"/>
      <c r="SJF3"/>
      <c r="SJG3"/>
      <c r="SJH3"/>
      <c r="SJI3"/>
      <c r="SJJ3"/>
      <c r="SRI3"/>
      <c r="SRJ3"/>
      <c r="SRK3"/>
      <c r="SRM3"/>
      <c r="SRN3"/>
      <c r="SRS3"/>
      <c r="SRT3"/>
      <c r="SRW3"/>
      <c r="SSI3"/>
      <c r="SSJ3"/>
      <c r="SSQ3"/>
      <c r="SSX3"/>
      <c r="STB3"/>
      <c r="STC3"/>
      <c r="STD3"/>
      <c r="STE3"/>
      <c r="STF3"/>
      <c r="TBE3"/>
      <c r="TBF3"/>
      <c r="TBG3"/>
      <c r="TBI3"/>
      <c r="TBJ3"/>
      <c r="TBO3"/>
      <c r="TBP3"/>
      <c r="TBS3"/>
      <c r="TCE3"/>
      <c r="TCF3"/>
      <c r="TCM3"/>
      <c r="TCT3"/>
      <c r="TCX3"/>
      <c r="TCY3"/>
      <c r="TCZ3"/>
      <c r="TDA3"/>
      <c r="TDB3"/>
      <c r="TLA3"/>
      <c r="TLB3"/>
      <c r="TLC3"/>
      <c r="TLE3"/>
      <c r="TLF3"/>
      <c r="TLK3"/>
      <c r="TLL3"/>
      <c r="TLO3"/>
      <c r="TMA3"/>
      <c r="TMB3"/>
      <c r="TMI3"/>
      <c r="TMP3"/>
      <c r="TMT3"/>
      <c r="TMU3"/>
      <c r="TMV3"/>
      <c r="TMW3"/>
      <c r="TMX3"/>
      <c r="TUW3"/>
      <c r="TUX3"/>
      <c r="TUY3"/>
      <c r="TVA3"/>
      <c r="TVB3"/>
      <c r="TVG3"/>
      <c r="TVH3"/>
      <c r="TVK3"/>
      <c r="TVW3"/>
      <c r="TVX3"/>
      <c r="TWE3"/>
      <c r="TWL3"/>
      <c r="TWP3"/>
      <c r="TWQ3"/>
      <c r="TWR3"/>
      <c r="TWS3"/>
      <c r="TWT3"/>
      <c r="UES3"/>
      <c r="UET3"/>
      <c r="UEU3"/>
      <c r="UEW3"/>
      <c r="UEX3"/>
      <c r="UFC3"/>
      <c r="UFD3"/>
      <c r="UFG3"/>
      <c r="UFS3"/>
      <c r="UFT3"/>
      <c r="UGA3"/>
      <c r="UGH3"/>
      <c r="UGL3"/>
      <c r="UGM3"/>
      <c r="UGN3"/>
      <c r="UGO3"/>
      <c r="UGP3"/>
      <c r="UOO3"/>
      <c r="UOP3"/>
      <c r="UOQ3"/>
      <c r="UOS3"/>
      <c r="UOT3"/>
      <c r="UOY3"/>
      <c r="UOZ3"/>
      <c r="UPC3"/>
      <c r="UPO3"/>
      <c r="UPP3"/>
      <c r="UPW3"/>
      <c r="UQD3"/>
      <c r="UQH3"/>
      <c r="UQI3"/>
      <c r="UQJ3"/>
      <c r="UQK3"/>
      <c r="UQL3"/>
      <c r="UYK3"/>
      <c r="UYL3"/>
      <c r="UYM3"/>
      <c r="UYO3"/>
      <c r="UYP3"/>
      <c r="UYU3"/>
      <c r="UYV3"/>
      <c r="UYY3"/>
      <c r="UZK3"/>
      <c r="UZL3"/>
      <c r="UZS3"/>
      <c r="UZZ3"/>
      <c r="VAD3"/>
      <c r="VAE3"/>
      <c r="VAF3"/>
      <c r="VAG3"/>
      <c r="VAH3"/>
      <c r="VIG3"/>
      <c r="VIH3"/>
      <c r="VII3"/>
      <c r="VIK3"/>
      <c r="VIL3"/>
      <c r="VIQ3"/>
      <c r="VIR3"/>
      <c r="VIU3"/>
      <c r="VJG3"/>
      <c r="VJH3"/>
      <c r="VJO3"/>
      <c r="VJV3"/>
      <c r="VJZ3"/>
      <c r="VKA3"/>
      <c r="VKB3"/>
      <c r="VKC3"/>
      <c r="VKD3"/>
      <c r="VSC3"/>
      <c r="VSD3"/>
      <c r="VSE3"/>
      <c r="VSG3"/>
      <c r="VSH3"/>
      <c r="VSM3"/>
      <c r="VSN3"/>
      <c r="VSQ3"/>
      <c r="VTC3"/>
      <c r="VTD3"/>
      <c r="VTK3"/>
      <c r="VTR3"/>
      <c r="VTV3"/>
      <c r="VTW3"/>
      <c r="VTX3"/>
      <c r="VTY3"/>
      <c r="VTZ3"/>
      <c r="WBY3"/>
      <c r="WBZ3"/>
      <c r="WCA3"/>
      <c r="WCC3"/>
      <c r="WCD3"/>
      <c r="WCI3"/>
      <c r="WCJ3"/>
      <c r="WCM3"/>
      <c r="WCY3"/>
      <c r="WCZ3"/>
      <c r="WDG3"/>
      <c r="WDN3"/>
      <c r="WDR3"/>
      <c r="WDS3"/>
      <c r="WDT3"/>
      <c r="WDU3"/>
      <c r="WDV3"/>
      <c r="WLU3"/>
      <c r="WLV3"/>
      <c r="WLW3"/>
      <c r="WLY3"/>
      <c r="WLZ3"/>
      <c r="WME3"/>
      <c r="WMF3"/>
      <c r="WMI3"/>
      <c r="WMU3"/>
      <c r="WMV3"/>
      <c r="WNC3"/>
      <c r="WNJ3"/>
      <c r="WNN3"/>
      <c r="WNO3"/>
      <c r="WNP3"/>
      <c r="WNQ3"/>
      <c r="WNR3"/>
      <c r="WVQ3"/>
      <c r="WVR3"/>
      <c r="WVS3"/>
      <c r="WVU3"/>
      <c r="WVV3"/>
      <c r="WWA3"/>
      <c r="WWB3"/>
      <c r="WWE3"/>
      <c r="WWQ3"/>
      <c r="WWR3"/>
      <c r="WWY3"/>
      <c r="WXF3"/>
      <c r="WXJ3"/>
      <c r="WXK3"/>
      <c r="WXL3"/>
      <c r="WXM3"/>
      <c r="WXN3"/>
    </row>
    <row r="4" spans="1:826 1033:1850 2057:2874 3081:3898 4105:4922 5129:5946 6153:6970 7177:7994 8201:9018 9225:10042 10249:11066 11273:12090 12297:13114 13321:14138 14345:15162 15369:16186" s="958" customFormat="1" ht="20.25" customHeight="1" x14ac:dyDescent="0.2">
      <c r="A4" s="1479" t="s">
        <v>562</v>
      </c>
      <c r="B4" s="1479" t="s">
        <v>2</v>
      </c>
      <c r="C4" s="1479" t="s">
        <v>3</v>
      </c>
      <c r="D4" s="1481" t="s">
        <v>3579</v>
      </c>
      <c r="E4" s="1483" t="s">
        <v>1261</v>
      </c>
      <c r="F4" s="1485" t="s">
        <v>1262</v>
      </c>
      <c r="G4" s="1486"/>
      <c r="H4" s="1486"/>
      <c r="I4" s="1486"/>
      <c r="J4" s="1486"/>
      <c r="K4" s="1487"/>
      <c r="L4" s="688"/>
      <c r="M4" s="688"/>
      <c r="N4" s="688"/>
      <c r="O4" s="1485" t="s">
        <v>1262</v>
      </c>
      <c r="P4" s="1486"/>
      <c r="Q4" s="1486"/>
      <c r="R4" s="1486"/>
      <c r="S4" s="1486"/>
      <c r="T4" s="1486"/>
      <c r="U4" s="1486"/>
      <c r="V4" s="1486"/>
      <c r="W4" s="1486"/>
      <c r="X4" s="1487"/>
      <c r="Y4" s="1485" t="s">
        <v>1262</v>
      </c>
      <c r="Z4" s="1486"/>
      <c r="AA4" s="1486"/>
      <c r="AB4" s="1486"/>
      <c r="AC4" s="1486"/>
      <c r="AD4" s="1486"/>
      <c r="AE4" s="1486"/>
      <c r="AF4" s="1486"/>
      <c r="AG4" s="1487"/>
      <c r="AH4" s="1485" t="s">
        <v>1262</v>
      </c>
      <c r="AI4" s="1486"/>
      <c r="AJ4" s="1486"/>
      <c r="AK4" s="1486"/>
      <c r="AL4" s="1486"/>
      <c r="AM4" s="1486"/>
      <c r="AN4" s="1486"/>
      <c r="AO4" s="1486"/>
      <c r="AP4" s="1486"/>
      <c r="AQ4" s="1486"/>
      <c r="AR4" s="1486" t="s">
        <v>1262</v>
      </c>
      <c r="AS4" s="1486"/>
      <c r="AT4" s="1486"/>
      <c r="AU4" s="1486"/>
      <c r="AV4" s="1486"/>
      <c r="AW4" s="1486"/>
      <c r="AX4" s="1486"/>
      <c r="AY4" s="1486"/>
      <c r="AZ4" s="1486"/>
      <c r="BA4" s="689"/>
      <c r="BB4" s="1486" t="s">
        <v>1262</v>
      </c>
      <c r="BC4" s="1486"/>
      <c r="BD4" s="1486"/>
      <c r="BE4" s="685"/>
      <c r="BF4" s="685"/>
      <c r="BG4" s="679"/>
      <c r="BH4" s="679"/>
      <c r="BI4" s="679"/>
      <c r="BJ4" s="1475" t="s">
        <v>1263</v>
      </c>
      <c r="BK4" s="1475" t="s">
        <v>3580</v>
      </c>
      <c r="JE4"/>
      <c r="JF4"/>
      <c r="JG4"/>
      <c r="JI4"/>
      <c r="JJ4"/>
      <c r="JO4"/>
      <c r="JP4"/>
      <c r="JS4"/>
      <c r="KE4"/>
      <c r="KF4"/>
      <c r="KM4"/>
      <c r="KT4"/>
      <c r="KX4"/>
      <c r="KY4"/>
      <c r="KZ4"/>
      <c r="LA4"/>
      <c r="LB4"/>
      <c r="TA4"/>
      <c r="TB4"/>
      <c r="TC4"/>
      <c r="TE4"/>
      <c r="TF4"/>
      <c r="TK4"/>
      <c r="TL4"/>
      <c r="TO4"/>
      <c r="UA4"/>
      <c r="UB4"/>
      <c r="UI4"/>
      <c r="UP4"/>
      <c r="UT4"/>
      <c r="UU4"/>
      <c r="UV4"/>
      <c r="UW4"/>
      <c r="UX4"/>
      <c r="ACW4"/>
      <c r="ACX4"/>
      <c r="ACY4"/>
      <c r="ADA4"/>
      <c r="ADB4"/>
      <c r="ADG4"/>
      <c r="ADH4"/>
      <c r="ADK4"/>
      <c r="ADW4"/>
      <c r="ADX4"/>
      <c r="AEE4"/>
      <c r="AEL4"/>
      <c r="AEP4"/>
      <c r="AEQ4"/>
      <c r="AER4"/>
      <c r="AES4"/>
      <c r="AET4"/>
      <c r="AMS4"/>
      <c r="AMT4"/>
      <c r="AMU4"/>
      <c r="AMW4"/>
      <c r="AMX4"/>
      <c r="ANC4"/>
      <c r="AND4"/>
      <c r="ANG4"/>
      <c r="ANS4"/>
      <c r="ANT4"/>
      <c r="AOA4"/>
      <c r="AOH4"/>
      <c r="AOL4"/>
      <c r="AOM4"/>
      <c r="AON4"/>
      <c r="AOO4"/>
      <c r="AOP4"/>
      <c r="AWO4"/>
      <c r="AWP4"/>
      <c r="AWQ4"/>
      <c r="AWS4"/>
      <c r="AWT4"/>
      <c r="AWY4"/>
      <c r="AWZ4"/>
      <c r="AXC4"/>
      <c r="AXO4"/>
      <c r="AXP4"/>
      <c r="AXW4"/>
      <c r="AYD4"/>
      <c r="AYH4"/>
      <c r="AYI4"/>
      <c r="AYJ4"/>
      <c r="AYK4"/>
      <c r="AYL4"/>
      <c r="BGK4"/>
      <c r="BGL4"/>
      <c r="BGM4"/>
      <c r="BGO4"/>
      <c r="BGP4"/>
      <c r="BGU4"/>
      <c r="BGV4"/>
      <c r="BGY4"/>
      <c r="BHK4"/>
      <c r="BHL4"/>
      <c r="BHS4"/>
      <c r="BHZ4"/>
      <c r="BID4"/>
      <c r="BIE4"/>
      <c r="BIF4"/>
      <c r="BIG4"/>
      <c r="BIH4"/>
      <c r="BQG4"/>
      <c r="BQH4"/>
      <c r="BQI4"/>
      <c r="BQK4"/>
      <c r="BQL4"/>
      <c r="BQQ4"/>
      <c r="BQR4"/>
      <c r="BQU4"/>
      <c r="BRG4"/>
      <c r="BRH4"/>
      <c r="BRO4"/>
      <c r="BRV4"/>
      <c r="BRZ4"/>
      <c r="BSA4"/>
      <c r="BSB4"/>
      <c r="BSC4"/>
      <c r="BSD4"/>
      <c r="CAC4"/>
      <c r="CAD4"/>
      <c r="CAE4"/>
      <c r="CAG4"/>
      <c r="CAH4"/>
      <c r="CAM4"/>
      <c r="CAN4"/>
      <c r="CAQ4"/>
      <c r="CBC4"/>
      <c r="CBD4"/>
      <c r="CBK4"/>
      <c r="CBR4"/>
      <c r="CBV4"/>
      <c r="CBW4"/>
      <c r="CBX4"/>
      <c r="CBY4"/>
      <c r="CBZ4"/>
      <c r="CJY4"/>
      <c r="CJZ4"/>
      <c r="CKA4"/>
      <c r="CKC4"/>
      <c r="CKD4"/>
      <c r="CKI4"/>
      <c r="CKJ4"/>
      <c r="CKM4"/>
      <c r="CKY4"/>
      <c r="CKZ4"/>
      <c r="CLG4"/>
      <c r="CLN4"/>
      <c r="CLR4"/>
      <c r="CLS4"/>
      <c r="CLT4"/>
      <c r="CLU4"/>
      <c r="CLV4"/>
      <c r="CTU4"/>
      <c r="CTV4"/>
      <c r="CTW4"/>
      <c r="CTY4"/>
      <c r="CTZ4"/>
      <c r="CUE4"/>
      <c r="CUF4"/>
      <c r="CUI4"/>
      <c r="CUU4"/>
      <c r="CUV4"/>
      <c r="CVC4"/>
      <c r="CVJ4"/>
      <c r="CVN4"/>
      <c r="CVO4"/>
      <c r="CVP4"/>
      <c r="CVQ4"/>
      <c r="CVR4"/>
      <c r="DDQ4"/>
      <c r="DDR4"/>
      <c r="DDS4"/>
      <c r="DDU4"/>
      <c r="DDV4"/>
      <c r="DEA4"/>
      <c r="DEB4"/>
      <c r="DEE4"/>
      <c r="DEQ4"/>
      <c r="DER4"/>
      <c r="DEY4"/>
      <c r="DFF4"/>
      <c r="DFJ4"/>
      <c r="DFK4"/>
      <c r="DFL4"/>
      <c r="DFM4"/>
      <c r="DFN4"/>
      <c r="DNM4"/>
      <c r="DNN4"/>
      <c r="DNO4"/>
      <c r="DNQ4"/>
      <c r="DNR4"/>
      <c r="DNW4"/>
      <c r="DNX4"/>
      <c r="DOA4"/>
      <c r="DOM4"/>
      <c r="DON4"/>
      <c r="DOU4"/>
      <c r="DPB4"/>
      <c r="DPF4"/>
      <c r="DPG4"/>
      <c r="DPH4"/>
      <c r="DPI4"/>
      <c r="DPJ4"/>
      <c r="DXI4"/>
      <c r="DXJ4"/>
      <c r="DXK4"/>
      <c r="DXM4"/>
      <c r="DXN4"/>
      <c r="DXS4"/>
      <c r="DXT4"/>
      <c r="DXW4"/>
      <c r="DYI4"/>
      <c r="DYJ4"/>
      <c r="DYQ4"/>
      <c r="DYX4"/>
      <c r="DZB4"/>
      <c r="DZC4"/>
      <c r="DZD4"/>
      <c r="DZE4"/>
      <c r="DZF4"/>
      <c r="EHE4"/>
      <c r="EHF4"/>
      <c r="EHG4"/>
      <c r="EHI4"/>
      <c r="EHJ4"/>
      <c r="EHO4"/>
      <c r="EHP4"/>
      <c r="EHS4"/>
      <c r="EIE4"/>
      <c r="EIF4"/>
      <c r="EIM4"/>
      <c r="EIT4"/>
      <c r="EIX4"/>
      <c r="EIY4"/>
      <c r="EIZ4"/>
      <c r="EJA4"/>
      <c r="EJB4"/>
      <c r="ERA4"/>
      <c r="ERB4"/>
      <c r="ERC4"/>
      <c r="ERE4"/>
      <c r="ERF4"/>
      <c r="ERK4"/>
      <c r="ERL4"/>
      <c r="ERO4"/>
      <c r="ESA4"/>
      <c r="ESB4"/>
      <c r="ESI4"/>
      <c r="ESP4"/>
      <c r="EST4"/>
      <c r="ESU4"/>
      <c r="ESV4"/>
      <c r="ESW4"/>
      <c r="ESX4"/>
      <c r="FAW4"/>
      <c r="FAX4"/>
      <c r="FAY4"/>
      <c r="FBA4"/>
      <c r="FBB4"/>
      <c r="FBG4"/>
      <c r="FBH4"/>
      <c r="FBK4"/>
      <c r="FBW4"/>
      <c r="FBX4"/>
      <c r="FCE4"/>
      <c r="FCL4"/>
      <c r="FCP4"/>
      <c r="FCQ4"/>
      <c r="FCR4"/>
      <c r="FCS4"/>
      <c r="FCT4"/>
      <c r="FKS4"/>
      <c r="FKT4"/>
      <c r="FKU4"/>
      <c r="FKW4"/>
      <c r="FKX4"/>
      <c r="FLC4"/>
      <c r="FLD4"/>
      <c r="FLG4"/>
      <c r="FLS4"/>
      <c r="FLT4"/>
      <c r="FMA4"/>
      <c r="FMH4"/>
      <c r="FML4"/>
      <c r="FMM4"/>
      <c r="FMN4"/>
      <c r="FMO4"/>
      <c r="FMP4"/>
      <c r="FUO4"/>
      <c r="FUP4"/>
      <c r="FUQ4"/>
      <c r="FUS4"/>
      <c r="FUT4"/>
      <c r="FUY4"/>
      <c r="FUZ4"/>
      <c r="FVC4"/>
      <c r="FVO4"/>
      <c r="FVP4"/>
      <c r="FVW4"/>
      <c r="FWD4"/>
      <c r="FWH4"/>
      <c r="FWI4"/>
      <c r="FWJ4"/>
      <c r="FWK4"/>
      <c r="FWL4"/>
      <c r="GEK4"/>
      <c r="GEL4"/>
      <c r="GEM4"/>
      <c r="GEO4"/>
      <c r="GEP4"/>
      <c r="GEU4"/>
      <c r="GEV4"/>
      <c r="GEY4"/>
      <c r="GFK4"/>
      <c r="GFL4"/>
      <c r="GFS4"/>
      <c r="GFZ4"/>
      <c r="GGD4"/>
      <c r="GGE4"/>
      <c r="GGF4"/>
      <c r="GGG4"/>
      <c r="GGH4"/>
      <c r="GOG4"/>
      <c r="GOH4"/>
      <c r="GOI4"/>
      <c r="GOK4"/>
      <c r="GOL4"/>
      <c r="GOQ4"/>
      <c r="GOR4"/>
      <c r="GOU4"/>
      <c r="GPG4"/>
      <c r="GPH4"/>
      <c r="GPO4"/>
      <c r="GPV4"/>
      <c r="GPZ4"/>
      <c r="GQA4"/>
      <c r="GQB4"/>
      <c r="GQC4"/>
      <c r="GQD4"/>
      <c r="GYC4"/>
      <c r="GYD4"/>
      <c r="GYE4"/>
      <c r="GYG4"/>
      <c r="GYH4"/>
      <c r="GYM4"/>
      <c r="GYN4"/>
      <c r="GYQ4"/>
      <c r="GZC4"/>
      <c r="GZD4"/>
      <c r="GZK4"/>
      <c r="GZR4"/>
      <c r="GZV4"/>
      <c r="GZW4"/>
      <c r="GZX4"/>
      <c r="GZY4"/>
      <c r="GZZ4"/>
      <c r="HHY4"/>
      <c r="HHZ4"/>
      <c r="HIA4"/>
      <c r="HIC4"/>
      <c r="HID4"/>
      <c r="HII4"/>
      <c r="HIJ4"/>
      <c r="HIM4"/>
      <c r="HIY4"/>
      <c r="HIZ4"/>
      <c r="HJG4"/>
      <c r="HJN4"/>
      <c r="HJR4"/>
      <c r="HJS4"/>
      <c r="HJT4"/>
      <c r="HJU4"/>
      <c r="HJV4"/>
      <c r="HRU4"/>
      <c r="HRV4"/>
      <c r="HRW4"/>
      <c r="HRY4"/>
      <c r="HRZ4"/>
      <c r="HSE4"/>
      <c r="HSF4"/>
      <c r="HSI4"/>
      <c r="HSU4"/>
      <c r="HSV4"/>
      <c r="HTC4"/>
      <c r="HTJ4"/>
      <c r="HTN4"/>
      <c r="HTO4"/>
      <c r="HTP4"/>
      <c r="HTQ4"/>
      <c r="HTR4"/>
      <c r="IBQ4"/>
      <c r="IBR4"/>
      <c r="IBS4"/>
      <c r="IBU4"/>
      <c r="IBV4"/>
      <c r="ICA4"/>
      <c r="ICB4"/>
      <c r="ICE4"/>
      <c r="ICQ4"/>
      <c r="ICR4"/>
      <c r="ICY4"/>
      <c r="IDF4"/>
      <c r="IDJ4"/>
      <c r="IDK4"/>
      <c r="IDL4"/>
      <c r="IDM4"/>
      <c r="IDN4"/>
      <c r="ILM4"/>
      <c r="ILN4"/>
      <c r="ILO4"/>
      <c r="ILQ4"/>
      <c r="ILR4"/>
      <c r="ILW4"/>
      <c r="ILX4"/>
      <c r="IMA4"/>
      <c r="IMM4"/>
      <c r="IMN4"/>
      <c r="IMU4"/>
      <c r="INB4"/>
      <c r="INF4"/>
      <c r="ING4"/>
      <c r="INH4"/>
      <c r="INI4"/>
      <c r="INJ4"/>
      <c r="IVI4"/>
      <c r="IVJ4"/>
      <c r="IVK4"/>
      <c r="IVM4"/>
      <c r="IVN4"/>
      <c r="IVS4"/>
      <c r="IVT4"/>
      <c r="IVW4"/>
      <c r="IWI4"/>
      <c r="IWJ4"/>
      <c r="IWQ4"/>
      <c r="IWX4"/>
      <c r="IXB4"/>
      <c r="IXC4"/>
      <c r="IXD4"/>
      <c r="IXE4"/>
      <c r="IXF4"/>
      <c r="JFE4"/>
      <c r="JFF4"/>
      <c r="JFG4"/>
      <c r="JFI4"/>
      <c r="JFJ4"/>
      <c r="JFO4"/>
      <c r="JFP4"/>
      <c r="JFS4"/>
      <c r="JGE4"/>
      <c r="JGF4"/>
      <c r="JGM4"/>
      <c r="JGT4"/>
      <c r="JGX4"/>
      <c r="JGY4"/>
      <c r="JGZ4"/>
      <c r="JHA4"/>
      <c r="JHB4"/>
      <c r="JPA4"/>
      <c r="JPB4"/>
      <c r="JPC4"/>
      <c r="JPE4"/>
      <c r="JPF4"/>
      <c r="JPK4"/>
      <c r="JPL4"/>
      <c r="JPO4"/>
      <c r="JQA4"/>
      <c r="JQB4"/>
      <c r="JQI4"/>
      <c r="JQP4"/>
      <c r="JQT4"/>
      <c r="JQU4"/>
      <c r="JQV4"/>
      <c r="JQW4"/>
      <c r="JQX4"/>
      <c r="JYW4"/>
      <c r="JYX4"/>
      <c r="JYY4"/>
      <c r="JZA4"/>
      <c r="JZB4"/>
      <c r="JZG4"/>
      <c r="JZH4"/>
      <c r="JZK4"/>
      <c r="JZW4"/>
      <c r="JZX4"/>
      <c r="KAE4"/>
      <c r="KAL4"/>
      <c r="KAP4"/>
      <c r="KAQ4"/>
      <c r="KAR4"/>
      <c r="KAS4"/>
      <c r="KAT4"/>
      <c r="KIS4"/>
      <c r="KIT4"/>
      <c r="KIU4"/>
      <c r="KIW4"/>
      <c r="KIX4"/>
      <c r="KJC4"/>
      <c r="KJD4"/>
      <c r="KJG4"/>
      <c r="KJS4"/>
      <c r="KJT4"/>
      <c r="KKA4"/>
      <c r="KKH4"/>
      <c r="KKL4"/>
      <c r="KKM4"/>
      <c r="KKN4"/>
      <c r="KKO4"/>
      <c r="KKP4"/>
      <c r="KSO4"/>
      <c r="KSP4"/>
      <c r="KSQ4"/>
      <c r="KSS4"/>
      <c r="KST4"/>
      <c r="KSY4"/>
      <c r="KSZ4"/>
      <c r="KTC4"/>
      <c r="KTO4"/>
      <c r="KTP4"/>
      <c r="KTW4"/>
      <c r="KUD4"/>
      <c r="KUH4"/>
      <c r="KUI4"/>
      <c r="KUJ4"/>
      <c r="KUK4"/>
      <c r="KUL4"/>
      <c r="LCK4"/>
      <c r="LCL4"/>
      <c r="LCM4"/>
      <c r="LCO4"/>
      <c r="LCP4"/>
      <c r="LCU4"/>
      <c r="LCV4"/>
      <c r="LCY4"/>
      <c r="LDK4"/>
      <c r="LDL4"/>
      <c r="LDS4"/>
      <c r="LDZ4"/>
      <c r="LED4"/>
      <c r="LEE4"/>
      <c r="LEF4"/>
      <c r="LEG4"/>
      <c r="LEH4"/>
      <c r="LMG4"/>
      <c r="LMH4"/>
      <c r="LMI4"/>
      <c r="LMK4"/>
      <c r="LML4"/>
      <c r="LMQ4"/>
      <c r="LMR4"/>
      <c r="LMU4"/>
      <c r="LNG4"/>
      <c r="LNH4"/>
      <c r="LNO4"/>
      <c r="LNV4"/>
      <c r="LNZ4"/>
      <c r="LOA4"/>
      <c r="LOB4"/>
      <c r="LOC4"/>
      <c r="LOD4"/>
      <c r="LWC4"/>
      <c r="LWD4"/>
      <c r="LWE4"/>
      <c r="LWG4"/>
      <c r="LWH4"/>
      <c r="LWM4"/>
      <c r="LWN4"/>
      <c r="LWQ4"/>
      <c r="LXC4"/>
      <c r="LXD4"/>
      <c r="LXK4"/>
      <c r="LXR4"/>
      <c r="LXV4"/>
      <c r="LXW4"/>
      <c r="LXX4"/>
      <c r="LXY4"/>
      <c r="LXZ4"/>
      <c r="MFY4"/>
      <c r="MFZ4"/>
      <c r="MGA4"/>
      <c r="MGC4"/>
      <c r="MGD4"/>
      <c r="MGI4"/>
      <c r="MGJ4"/>
      <c r="MGM4"/>
      <c r="MGY4"/>
      <c r="MGZ4"/>
      <c r="MHG4"/>
      <c r="MHN4"/>
      <c r="MHR4"/>
      <c r="MHS4"/>
      <c r="MHT4"/>
      <c r="MHU4"/>
      <c r="MHV4"/>
      <c r="MPU4"/>
      <c r="MPV4"/>
      <c r="MPW4"/>
      <c r="MPY4"/>
      <c r="MPZ4"/>
      <c r="MQE4"/>
      <c r="MQF4"/>
      <c r="MQI4"/>
      <c r="MQU4"/>
      <c r="MQV4"/>
      <c r="MRC4"/>
      <c r="MRJ4"/>
      <c r="MRN4"/>
      <c r="MRO4"/>
      <c r="MRP4"/>
      <c r="MRQ4"/>
      <c r="MRR4"/>
      <c r="MZQ4"/>
      <c r="MZR4"/>
      <c r="MZS4"/>
      <c r="MZU4"/>
      <c r="MZV4"/>
      <c r="NAA4"/>
      <c r="NAB4"/>
      <c r="NAE4"/>
      <c r="NAQ4"/>
      <c r="NAR4"/>
      <c r="NAY4"/>
      <c r="NBF4"/>
      <c r="NBJ4"/>
      <c r="NBK4"/>
      <c r="NBL4"/>
      <c r="NBM4"/>
      <c r="NBN4"/>
      <c r="NJM4"/>
      <c r="NJN4"/>
      <c r="NJO4"/>
      <c r="NJQ4"/>
      <c r="NJR4"/>
      <c r="NJW4"/>
      <c r="NJX4"/>
      <c r="NKA4"/>
      <c r="NKM4"/>
      <c r="NKN4"/>
      <c r="NKU4"/>
      <c r="NLB4"/>
      <c r="NLF4"/>
      <c r="NLG4"/>
      <c r="NLH4"/>
      <c r="NLI4"/>
      <c r="NLJ4"/>
      <c r="NTI4"/>
      <c r="NTJ4"/>
      <c r="NTK4"/>
      <c r="NTM4"/>
      <c r="NTN4"/>
      <c r="NTS4"/>
      <c r="NTT4"/>
      <c r="NTW4"/>
      <c r="NUI4"/>
      <c r="NUJ4"/>
      <c r="NUQ4"/>
      <c r="NUX4"/>
      <c r="NVB4"/>
      <c r="NVC4"/>
      <c r="NVD4"/>
      <c r="NVE4"/>
      <c r="NVF4"/>
      <c r="ODE4"/>
      <c r="ODF4"/>
      <c r="ODG4"/>
      <c r="ODI4"/>
      <c r="ODJ4"/>
      <c r="ODO4"/>
      <c r="ODP4"/>
      <c r="ODS4"/>
      <c r="OEE4"/>
      <c r="OEF4"/>
      <c r="OEM4"/>
      <c r="OET4"/>
      <c r="OEX4"/>
      <c r="OEY4"/>
      <c r="OEZ4"/>
      <c r="OFA4"/>
      <c r="OFB4"/>
      <c r="ONA4"/>
      <c r="ONB4"/>
      <c r="ONC4"/>
      <c r="ONE4"/>
      <c r="ONF4"/>
      <c r="ONK4"/>
      <c r="ONL4"/>
      <c r="ONO4"/>
      <c r="OOA4"/>
      <c r="OOB4"/>
      <c r="OOI4"/>
      <c r="OOP4"/>
      <c r="OOT4"/>
      <c r="OOU4"/>
      <c r="OOV4"/>
      <c r="OOW4"/>
      <c r="OOX4"/>
      <c r="OWW4"/>
      <c r="OWX4"/>
      <c r="OWY4"/>
      <c r="OXA4"/>
      <c r="OXB4"/>
      <c r="OXG4"/>
      <c r="OXH4"/>
      <c r="OXK4"/>
      <c r="OXW4"/>
      <c r="OXX4"/>
      <c r="OYE4"/>
      <c r="OYL4"/>
      <c r="OYP4"/>
      <c r="OYQ4"/>
      <c r="OYR4"/>
      <c r="OYS4"/>
      <c r="OYT4"/>
      <c r="PGS4"/>
      <c r="PGT4"/>
      <c r="PGU4"/>
      <c r="PGW4"/>
      <c r="PGX4"/>
      <c r="PHC4"/>
      <c r="PHD4"/>
      <c r="PHG4"/>
      <c r="PHS4"/>
      <c r="PHT4"/>
      <c r="PIA4"/>
      <c r="PIH4"/>
      <c r="PIL4"/>
      <c r="PIM4"/>
      <c r="PIN4"/>
      <c r="PIO4"/>
      <c r="PIP4"/>
      <c r="PQO4"/>
      <c r="PQP4"/>
      <c r="PQQ4"/>
      <c r="PQS4"/>
      <c r="PQT4"/>
      <c r="PQY4"/>
      <c r="PQZ4"/>
      <c r="PRC4"/>
      <c r="PRO4"/>
      <c r="PRP4"/>
      <c r="PRW4"/>
      <c r="PSD4"/>
      <c r="PSH4"/>
      <c r="PSI4"/>
      <c r="PSJ4"/>
      <c r="PSK4"/>
      <c r="PSL4"/>
      <c r="QAK4"/>
      <c r="QAL4"/>
      <c r="QAM4"/>
      <c r="QAO4"/>
      <c r="QAP4"/>
      <c r="QAU4"/>
      <c r="QAV4"/>
      <c r="QAY4"/>
      <c r="QBK4"/>
      <c r="QBL4"/>
      <c r="QBS4"/>
      <c r="QBZ4"/>
      <c r="QCD4"/>
      <c r="QCE4"/>
      <c r="QCF4"/>
      <c r="QCG4"/>
      <c r="QCH4"/>
      <c r="QKG4"/>
      <c r="QKH4"/>
      <c r="QKI4"/>
      <c r="QKK4"/>
      <c r="QKL4"/>
      <c r="QKQ4"/>
      <c r="QKR4"/>
      <c r="QKU4"/>
      <c r="QLG4"/>
      <c r="QLH4"/>
      <c r="QLO4"/>
      <c r="QLV4"/>
      <c r="QLZ4"/>
      <c r="QMA4"/>
      <c r="QMB4"/>
      <c r="QMC4"/>
      <c r="QMD4"/>
      <c r="QUC4"/>
      <c r="QUD4"/>
      <c r="QUE4"/>
      <c r="QUG4"/>
      <c r="QUH4"/>
      <c r="QUM4"/>
      <c r="QUN4"/>
      <c r="QUQ4"/>
      <c r="QVC4"/>
      <c r="QVD4"/>
      <c r="QVK4"/>
      <c r="QVR4"/>
      <c r="QVV4"/>
      <c r="QVW4"/>
      <c r="QVX4"/>
      <c r="QVY4"/>
      <c r="QVZ4"/>
      <c r="RDY4"/>
      <c r="RDZ4"/>
      <c r="REA4"/>
      <c r="REC4"/>
      <c r="RED4"/>
      <c r="REI4"/>
      <c r="REJ4"/>
      <c r="REM4"/>
      <c r="REY4"/>
      <c r="REZ4"/>
      <c r="RFG4"/>
      <c r="RFN4"/>
      <c r="RFR4"/>
      <c r="RFS4"/>
      <c r="RFT4"/>
      <c r="RFU4"/>
      <c r="RFV4"/>
      <c r="RNU4"/>
      <c r="RNV4"/>
      <c r="RNW4"/>
      <c r="RNY4"/>
      <c r="RNZ4"/>
      <c r="ROE4"/>
      <c r="ROF4"/>
      <c r="ROI4"/>
      <c r="ROU4"/>
      <c r="ROV4"/>
      <c r="RPC4"/>
      <c r="RPJ4"/>
      <c r="RPN4"/>
      <c r="RPO4"/>
      <c r="RPP4"/>
      <c r="RPQ4"/>
      <c r="RPR4"/>
      <c r="RXQ4"/>
      <c r="RXR4"/>
      <c r="RXS4"/>
      <c r="RXU4"/>
      <c r="RXV4"/>
      <c r="RYA4"/>
      <c r="RYB4"/>
      <c r="RYE4"/>
      <c r="RYQ4"/>
      <c r="RYR4"/>
      <c r="RYY4"/>
      <c r="RZF4"/>
      <c r="RZJ4"/>
      <c r="RZK4"/>
      <c r="RZL4"/>
      <c r="RZM4"/>
      <c r="RZN4"/>
      <c r="SHM4"/>
      <c r="SHN4"/>
      <c r="SHO4"/>
      <c r="SHQ4"/>
      <c r="SHR4"/>
      <c r="SHW4"/>
      <c r="SHX4"/>
      <c r="SIA4"/>
      <c r="SIM4"/>
      <c r="SIN4"/>
      <c r="SIU4"/>
      <c r="SJB4"/>
      <c r="SJF4"/>
      <c r="SJG4"/>
      <c r="SJH4"/>
      <c r="SJI4"/>
      <c r="SJJ4"/>
      <c r="SRI4"/>
      <c r="SRJ4"/>
      <c r="SRK4"/>
      <c r="SRM4"/>
      <c r="SRN4"/>
      <c r="SRS4"/>
      <c r="SRT4"/>
      <c r="SRW4"/>
      <c r="SSI4"/>
      <c r="SSJ4"/>
      <c r="SSQ4"/>
      <c r="SSX4"/>
      <c r="STB4"/>
      <c r="STC4"/>
      <c r="STD4"/>
      <c r="STE4"/>
      <c r="STF4"/>
      <c r="TBE4"/>
      <c r="TBF4"/>
      <c r="TBG4"/>
      <c r="TBI4"/>
      <c r="TBJ4"/>
      <c r="TBO4"/>
      <c r="TBP4"/>
      <c r="TBS4"/>
      <c r="TCE4"/>
      <c r="TCF4"/>
      <c r="TCM4"/>
      <c r="TCT4"/>
      <c r="TCX4"/>
      <c r="TCY4"/>
      <c r="TCZ4"/>
      <c r="TDA4"/>
      <c r="TDB4"/>
      <c r="TLA4"/>
      <c r="TLB4"/>
      <c r="TLC4"/>
      <c r="TLE4"/>
      <c r="TLF4"/>
      <c r="TLK4"/>
      <c r="TLL4"/>
      <c r="TLO4"/>
      <c r="TMA4"/>
      <c r="TMB4"/>
      <c r="TMI4"/>
      <c r="TMP4"/>
      <c r="TMT4"/>
      <c r="TMU4"/>
      <c r="TMV4"/>
      <c r="TMW4"/>
      <c r="TMX4"/>
      <c r="TUW4"/>
      <c r="TUX4"/>
      <c r="TUY4"/>
      <c r="TVA4"/>
      <c r="TVB4"/>
      <c r="TVG4"/>
      <c r="TVH4"/>
      <c r="TVK4"/>
      <c r="TVW4"/>
      <c r="TVX4"/>
      <c r="TWE4"/>
      <c r="TWL4"/>
      <c r="TWP4"/>
      <c r="TWQ4"/>
      <c r="TWR4"/>
      <c r="TWS4"/>
      <c r="TWT4"/>
      <c r="UES4"/>
      <c r="UET4"/>
      <c r="UEU4"/>
      <c r="UEW4"/>
      <c r="UEX4"/>
      <c r="UFC4"/>
      <c r="UFD4"/>
      <c r="UFG4"/>
      <c r="UFS4"/>
      <c r="UFT4"/>
      <c r="UGA4"/>
      <c r="UGH4"/>
      <c r="UGL4"/>
      <c r="UGM4"/>
      <c r="UGN4"/>
      <c r="UGO4"/>
      <c r="UGP4"/>
      <c r="UOO4"/>
      <c r="UOP4"/>
      <c r="UOQ4"/>
      <c r="UOS4"/>
      <c r="UOT4"/>
      <c r="UOY4"/>
      <c r="UOZ4"/>
      <c r="UPC4"/>
      <c r="UPO4"/>
      <c r="UPP4"/>
      <c r="UPW4"/>
      <c r="UQD4"/>
      <c r="UQH4"/>
      <c r="UQI4"/>
      <c r="UQJ4"/>
      <c r="UQK4"/>
      <c r="UQL4"/>
      <c r="UYK4"/>
      <c r="UYL4"/>
      <c r="UYM4"/>
      <c r="UYO4"/>
      <c r="UYP4"/>
      <c r="UYU4"/>
      <c r="UYV4"/>
      <c r="UYY4"/>
      <c r="UZK4"/>
      <c r="UZL4"/>
      <c r="UZS4"/>
      <c r="UZZ4"/>
      <c r="VAD4"/>
      <c r="VAE4"/>
      <c r="VAF4"/>
      <c r="VAG4"/>
      <c r="VAH4"/>
      <c r="VIG4"/>
      <c r="VIH4"/>
      <c r="VII4"/>
      <c r="VIK4"/>
      <c r="VIL4"/>
      <c r="VIQ4"/>
      <c r="VIR4"/>
      <c r="VIU4"/>
      <c r="VJG4"/>
      <c r="VJH4"/>
      <c r="VJO4"/>
      <c r="VJV4"/>
      <c r="VJZ4"/>
      <c r="VKA4"/>
      <c r="VKB4"/>
      <c r="VKC4"/>
      <c r="VKD4"/>
      <c r="VSC4"/>
      <c r="VSD4"/>
      <c r="VSE4"/>
      <c r="VSG4"/>
      <c r="VSH4"/>
      <c r="VSM4"/>
      <c r="VSN4"/>
      <c r="VSQ4"/>
      <c r="VTC4"/>
      <c r="VTD4"/>
      <c r="VTK4"/>
      <c r="VTR4"/>
      <c r="VTV4"/>
      <c r="VTW4"/>
      <c r="VTX4"/>
      <c r="VTY4"/>
      <c r="VTZ4"/>
      <c r="WBY4"/>
      <c r="WBZ4"/>
      <c r="WCA4"/>
      <c r="WCC4"/>
      <c r="WCD4"/>
      <c r="WCI4"/>
      <c r="WCJ4"/>
      <c r="WCM4"/>
      <c r="WCY4"/>
      <c r="WCZ4"/>
      <c r="WDG4"/>
      <c r="WDN4"/>
      <c r="WDR4"/>
      <c r="WDS4"/>
      <c r="WDT4"/>
      <c r="WDU4"/>
      <c r="WDV4"/>
      <c r="WLU4"/>
      <c r="WLV4"/>
      <c r="WLW4"/>
      <c r="WLY4"/>
      <c r="WLZ4"/>
      <c r="WME4"/>
      <c r="WMF4"/>
      <c r="WMI4"/>
      <c r="WMU4"/>
      <c r="WMV4"/>
      <c r="WNC4"/>
      <c r="WNJ4"/>
      <c r="WNN4"/>
      <c r="WNO4"/>
      <c r="WNP4"/>
      <c r="WNQ4"/>
      <c r="WNR4"/>
      <c r="WVQ4"/>
      <c r="WVR4"/>
      <c r="WVS4"/>
      <c r="WVU4"/>
      <c r="WVV4"/>
      <c r="WWA4"/>
      <c r="WWB4"/>
      <c r="WWE4"/>
      <c r="WWQ4"/>
      <c r="WWR4"/>
      <c r="WWY4"/>
      <c r="WXF4"/>
      <c r="WXJ4"/>
      <c r="WXK4"/>
      <c r="WXL4"/>
      <c r="WXM4"/>
      <c r="WXN4"/>
    </row>
    <row r="5" spans="1:826 1033:1850 2057:2874 3081:3898 4105:4922 5129:5946 6153:6970 7177:7994 8201:9018 9225:10042 10249:11066 11273:12090 12297:13114 13321:14138 14345:15162 15369:16186" s="958" customFormat="1" ht="28.5" customHeight="1" x14ac:dyDescent="0.2">
      <c r="A5" s="1480"/>
      <c r="B5" s="1480"/>
      <c r="C5" s="1480"/>
      <c r="D5" s="1482"/>
      <c r="E5" s="1484"/>
      <c r="F5" s="1129" t="s">
        <v>39</v>
      </c>
      <c r="G5" s="1130" t="s">
        <v>42</v>
      </c>
      <c r="H5" s="1130" t="s">
        <v>44</v>
      </c>
      <c r="I5" s="663" t="s">
        <v>46</v>
      </c>
      <c r="J5" s="1130" t="s">
        <v>49</v>
      </c>
      <c r="K5" s="1130" t="s">
        <v>52</v>
      </c>
      <c r="L5" s="671" t="s">
        <v>55</v>
      </c>
      <c r="M5" s="671" t="s">
        <v>58</v>
      </c>
      <c r="N5" s="671" t="s">
        <v>61</v>
      </c>
      <c r="O5" s="1130" t="s">
        <v>63</v>
      </c>
      <c r="P5" s="671" t="s">
        <v>66</v>
      </c>
      <c r="Q5" s="1130" t="s">
        <v>68</v>
      </c>
      <c r="R5" s="1129" t="s">
        <v>70</v>
      </c>
      <c r="S5" s="1130" t="s">
        <v>73</v>
      </c>
      <c r="T5" s="1130" t="s">
        <v>76</v>
      </c>
      <c r="U5" s="1130" t="s">
        <v>79</v>
      </c>
      <c r="V5" s="671" t="s">
        <v>521</v>
      </c>
      <c r="W5" s="1130" t="s">
        <v>82</v>
      </c>
      <c r="X5" s="1130" t="s">
        <v>85</v>
      </c>
      <c r="Y5" s="1130" t="s">
        <v>88</v>
      </c>
      <c r="Z5" s="671" t="s">
        <v>91</v>
      </c>
      <c r="AA5" s="1130" t="s">
        <v>93</v>
      </c>
      <c r="AB5" s="1130" t="s">
        <v>96</v>
      </c>
      <c r="AC5" s="1130" t="s">
        <v>99</v>
      </c>
      <c r="AD5" s="1130" t="s">
        <v>101</v>
      </c>
      <c r="AE5" s="1130" t="s">
        <v>103</v>
      </c>
      <c r="AF5" s="1130" t="s">
        <v>105</v>
      </c>
      <c r="AG5" s="1130" t="s">
        <v>107</v>
      </c>
      <c r="AH5" s="1130" t="s">
        <v>109</v>
      </c>
      <c r="AI5" s="1130" t="s">
        <v>111</v>
      </c>
      <c r="AJ5" s="1130" t="s">
        <v>113</v>
      </c>
      <c r="AK5" s="663" t="s">
        <v>115</v>
      </c>
      <c r="AL5" s="1130" t="s">
        <v>117</v>
      </c>
      <c r="AM5" s="1130" t="s">
        <v>119</v>
      </c>
      <c r="AN5" s="1130" t="s">
        <v>121</v>
      </c>
      <c r="AO5" s="1130" t="s">
        <v>123</v>
      </c>
      <c r="AP5" s="663" t="s">
        <v>125</v>
      </c>
      <c r="AQ5" s="1130" t="s">
        <v>127</v>
      </c>
      <c r="AR5" s="1130" t="s">
        <v>129</v>
      </c>
      <c r="AS5" s="1130" t="s">
        <v>131</v>
      </c>
      <c r="AT5" s="671" t="s">
        <v>134</v>
      </c>
      <c r="AU5" s="1130" t="s">
        <v>137</v>
      </c>
      <c r="AV5" s="1130" t="s">
        <v>140</v>
      </c>
      <c r="AW5" s="1130" t="s">
        <v>143</v>
      </c>
      <c r="AX5" s="1130" t="s">
        <v>146</v>
      </c>
      <c r="AY5" s="1130" t="s">
        <v>149</v>
      </c>
      <c r="AZ5" s="1130" t="s">
        <v>152</v>
      </c>
      <c r="BA5" s="671" t="s">
        <v>155</v>
      </c>
      <c r="BB5" s="1130" t="s">
        <v>157</v>
      </c>
      <c r="BC5" s="1130" t="s">
        <v>160</v>
      </c>
      <c r="BD5" s="1130" t="s">
        <v>163</v>
      </c>
      <c r="BE5" s="686" t="s">
        <v>165</v>
      </c>
      <c r="BF5" s="686" t="s">
        <v>167</v>
      </c>
      <c r="BG5" s="680"/>
      <c r="BH5" s="680"/>
      <c r="BI5" s="680"/>
      <c r="BJ5" s="1476"/>
      <c r="BK5" s="1476"/>
      <c r="BN5" s="958" t="s">
        <v>2319</v>
      </c>
      <c r="BT5" s="958" t="s">
        <v>1383</v>
      </c>
      <c r="JE5"/>
      <c r="JF5"/>
      <c r="JG5"/>
      <c r="JI5"/>
      <c r="JJ5"/>
      <c r="JO5"/>
      <c r="JP5"/>
      <c r="JS5"/>
      <c r="KE5"/>
      <c r="KF5"/>
      <c r="KM5"/>
      <c r="KT5"/>
      <c r="KX5"/>
      <c r="KY5"/>
      <c r="KZ5"/>
      <c r="LA5"/>
      <c r="LB5"/>
      <c r="TA5"/>
      <c r="TB5"/>
      <c r="TC5"/>
      <c r="TE5"/>
      <c r="TF5"/>
      <c r="TK5"/>
      <c r="TL5"/>
      <c r="TO5"/>
      <c r="UA5"/>
      <c r="UB5"/>
      <c r="UI5"/>
      <c r="UP5"/>
      <c r="UT5"/>
      <c r="UU5"/>
      <c r="UV5"/>
      <c r="UW5"/>
      <c r="UX5"/>
      <c r="ACW5"/>
      <c r="ACX5"/>
      <c r="ACY5"/>
      <c r="ADA5"/>
      <c r="ADB5"/>
      <c r="ADG5"/>
      <c r="ADH5"/>
      <c r="ADK5"/>
      <c r="ADW5"/>
      <c r="ADX5"/>
      <c r="AEE5"/>
      <c r="AEL5"/>
      <c r="AEP5"/>
      <c r="AEQ5"/>
      <c r="AER5"/>
      <c r="AES5"/>
      <c r="AET5"/>
      <c r="AMS5"/>
      <c r="AMT5"/>
      <c r="AMU5"/>
      <c r="AMW5"/>
      <c r="AMX5"/>
      <c r="ANC5"/>
      <c r="AND5"/>
      <c r="ANG5"/>
      <c r="ANS5"/>
      <c r="ANT5"/>
      <c r="AOA5"/>
      <c r="AOH5"/>
      <c r="AOL5"/>
      <c r="AOM5"/>
      <c r="AON5"/>
      <c r="AOO5"/>
      <c r="AOP5"/>
      <c r="AWO5"/>
      <c r="AWP5"/>
      <c r="AWQ5"/>
      <c r="AWS5"/>
      <c r="AWT5"/>
      <c r="AWY5"/>
      <c r="AWZ5"/>
      <c r="AXC5"/>
      <c r="AXO5"/>
      <c r="AXP5"/>
      <c r="AXW5"/>
      <c r="AYD5"/>
      <c r="AYH5"/>
      <c r="AYI5"/>
      <c r="AYJ5"/>
      <c r="AYK5"/>
      <c r="AYL5"/>
      <c r="BGK5"/>
      <c r="BGL5"/>
      <c r="BGM5"/>
      <c r="BGO5"/>
      <c r="BGP5"/>
      <c r="BGU5"/>
      <c r="BGV5"/>
      <c r="BGY5"/>
      <c r="BHK5"/>
      <c r="BHL5"/>
      <c r="BHS5"/>
      <c r="BHZ5"/>
      <c r="BID5"/>
      <c r="BIE5"/>
      <c r="BIF5"/>
      <c r="BIG5"/>
      <c r="BIH5"/>
      <c r="BQG5"/>
      <c r="BQH5"/>
      <c r="BQI5"/>
      <c r="BQK5"/>
      <c r="BQL5"/>
      <c r="BQQ5"/>
      <c r="BQR5"/>
      <c r="BQU5"/>
      <c r="BRG5"/>
      <c r="BRH5"/>
      <c r="BRO5"/>
      <c r="BRV5"/>
      <c r="BRZ5"/>
      <c r="BSA5"/>
      <c r="BSB5"/>
      <c r="BSC5"/>
      <c r="BSD5"/>
      <c r="CAC5"/>
      <c r="CAD5"/>
      <c r="CAE5"/>
      <c r="CAG5"/>
      <c r="CAH5"/>
      <c r="CAM5"/>
      <c r="CAN5"/>
      <c r="CAQ5"/>
      <c r="CBC5"/>
      <c r="CBD5"/>
      <c r="CBK5"/>
      <c r="CBR5"/>
      <c r="CBV5"/>
      <c r="CBW5"/>
      <c r="CBX5"/>
      <c r="CBY5"/>
      <c r="CBZ5"/>
      <c r="CJY5"/>
      <c r="CJZ5"/>
      <c r="CKA5"/>
      <c r="CKC5"/>
      <c r="CKD5"/>
      <c r="CKI5"/>
      <c r="CKJ5"/>
      <c r="CKM5"/>
      <c r="CKY5"/>
      <c r="CKZ5"/>
      <c r="CLG5"/>
      <c r="CLN5"/>
      <c r="CLR5"/>
      <c r="CLS5"/>
      <c r="CLT5"/>
      <c r="CLU5"/>
      <c r="CLV5"/>
      <c r="CTU5"/>
      <c r="CTV5"/>
      <c r="CTW5"/>
      <c r="CTY5"/>
      <c r="CTZ5"/>
      <c r="CUE5"/>
      <c r="CUF5"/>
      <c r="CUI5"/>
      <c r="CUU5"/>
      <c r="CUV5"/>
      <c r="CVC5"/>
      <c r="CVJ5"/>
      <c r="CVN5"/>
      <c r="CVO5"/>
      <c r="CVP5"/>
      <c r="CVQ5"/>
      <c r="CVR5"/>
      <c r="DDQ5"/>
      <c r="DDR5"/>
      <c r="DDS5"/>
      <c r="DDU5"/>
      <c r="DDV5"/>
      <c r="DEA5"/>
      <c r="DEB5"/>
      <c r="DEE5"/>
      <c r="DEQ5"/>
      <c r="DER5"/>
      <c r="DEY5"/>
      <c r="DFF5"/>
      <c r="DFJ5"/>
      <c r="DFK5"/>
      <c r="DFL5"/>
      <c r="DFM5"/>
      <c r="DFN5"/>
      <c r="DNM5"/>
      <c r="DNN5"/>
      <c r="DNO5"/>
      <c r="DNQ5"/>
      <c r="DNR5"/>
      <c r="DNW5"/>
      <c r="DNX5"/>
      <c r="DOA5"/>
      <c r="DOM5"/>
      <c r="DON5"/>
      <c r="DOU5"/>
      <c r="DPB5"/>
      <c r="DPF5"/>
      <c r="DPG5"/>
      <c r="DPH5"/>
      <c r="DPI5"/>
      <c r="DPJ5"/>
      <c r="DXI5"/>
      <c r="DXJ5"/>
      <c r="DXK5"/>
      <c r="DXM5"/>
      <c r="DXN5"/>
      <c r="DXS5"/>
      <c r="DXT5"/>
      <c r="DXW5"/>
      <c r="DYI5"/>
      <c r="DYJ5"/>
      <c r="DYQ5"/>
      <c r="DYX5"/>
      <c r="DZB5"/>
      <c r="DZC5"/>
      <c r="DZD5"/>
      <c r="DZE5"/>
      <c r="DZF5"/>
      <c r="EHE5"/>
      <c r="EHF5"/>
      <c r="EHG5"/>
      <c r="EHI5"/>
      <c r="EHJ5"/>
      <c r="EHO5"/>
      <c r="EHP5"/>
      <c r="EHS5"/>
      <c r="EIE5"/>
      <c r="EIF5"/>
      <c r="EIM5"/>
      <c r="EIT5"/>
      <c r="EIX5"/>
      <c r="EIY5"/>
      <c r="EIZ5"/>
      <c r="EJA5"/>
      <c r="EJB5"/>
      <c r="ERA5"/>
      <c r="ERB5"/>
      <c r="ERC5"/>
      <c r="ERE5"/>
      <c r="ERF5"/>
      <c r="ERK5"/>
      <c r="ERL5"/>
      <c r="ERO5"/>
      <c r="ESA5"/>
      <c r="ESB5"/>
      <c r="ESI5"/>
      <c r="ESP5"/>
      <c r="EST5"/>
      <c r="ESU5"/>
      <c r="ESV5"/>
      <c r="ESW5"/>
      <c r="ESX5"/>
      <c r="FAW5"/>
      <c r="FAX5"/>
      <c r="FAY5"/>
      <c r="FBA5"/>
      <c r="FBB5"/>
      <c r="FBG5"/>
      <c r="FBH5"/>
      <c r="FBK5"/>
      <c r="FBW5"/>
      <c r="FBX5"/>
      <c r="FCE5"/>
      <c r="FCL5"/>
      <c r="FCP5"/>
      <c r="FCQ5"/>
      <c r="FCR5"/>
      <c r="FCS5"/>
      <c r="FCT5"/>
      <c r="FKS5"/>
      <c r="FKT5"/>
      <c r="FKU5"/>
      <c r="FKW5"/>
      <c r="FKX5"/>
      <c r="FLC5"/>
      <c r="FLD5"/>
      <c r="FLG5"/>
      <c r="FLS5"/>
      <c r="FLT5"/>
      <c r="FMA5"/>
      <c r="FMH5"/>
      <c r="FML5"/>
      <c r="FMM5"/>
      <c r="FMN5"/>
      <c r="FMO5"/>
      <c r="FMP5"/>
      <c r="FUO5"/>
      <c r="FUP5"/>
      <c r="FUQ5"/>
      <c r="FUS5"/>
      <c r="FUT5"/>
      <c r="FUY5"/>
      <c r="FUZ5"/>
      <c r="FVC5"/>
      <c r="FVO5"/>
      <c r="FVP5"/>
      <c r="FVW5"/>
      <c r="FWD5"/>
      <c r="FWH5"/>
      <c r="FWI5"/>
      <c r="FWJ5"/>
      <c r="FWK5"/>
      <c r="FWL5"/>
      <c r="GEK5"/>
      <c r="GEL5"/>
      <c r="GEM5"/>
      <c r="GEO5"/>
      <c r="GEP5"/>
      <c r="GEU5"/>
      <c r="GEV5"/>
      <c r="GEY5"/>
      <c r="GFK5"/>
      <c r="GFL5"/>
      <c r="GFS5"/>
      <c r="GFZ5"/>
      <c r="GGD5"/>
      <c r="GGE5"/>
      <c r="GGF5"/>
      <c r="GGG5"/>
      <c r="GGH5"/>
      <c r="GOG5"/>
      <c r="GOH5"/>
      <c r="GOI5"/>
      <c r="GOK5"/>
      <c r="GOL5"/>
      <c r="GOQ5"/>
      <c r="GOR5"/>
      <c r="GOU5"/>
      <c r="GPG5"/>
      <c r="GPH5"/>
      <c r="GPO5"/>
      <c r="GPV5"/>
      <c r="GPZ5"/>
      <c r="GQA5"/>
      <c r="GQB5"/>
      <c r="GQC5"/>
      <c r="GQD5"/>
      <c r="GYC5"/>
      <c r="GYD5"/>
      <c r="GYE5"/>
      <c r="GYG5"/>
      <c r="GYH5"/>
      <c r="GYM5"/>
      <c r="GYN5"/>
      <c r="GYQ5"/>
      <c r="GZC5"/>
      <c r="GZD5"/>
      <c r="GZK5"/>
      <c r="GZR5"/>
      <c r="GZV5"/>
      <c r="GZW5"/>
      <c r="GZX5"/>
      <c r="GZY5"/>
      <c r="GZZ5"/>
      <c r="HHY5"/>
      <c r="HHZ5"/>
      <c r="HIA5"/>
      <c r="HIC5"/>
      <c r="HID5"/>
      <c r="HII5"/>
      <c r="HIJ5"/>
      <c r="HIM5"/>
      <c r="HIY5"/>
      <c r="HIZ5"/>
      <c r="HJG5"/>
      <c r="HJN5"/>
      <c r="HJR5"/>
      <c r="HJS5"/>
      <c r="HJT5"/>
      <c r="HJU5"/>
      <c r="HJV5"/>
      <c r="HRU5"/>
      <c r="HRV5"/>
      <c r="HRW5"/>
      <c r="HRY5"/>
      <c r="HRZ5"/>
      <c r="HSE5"/>
      <c r="HSF5"/>
      <c r="HSI5"/>
      <c r="HSU5"/>
      <c r="HSV5"/>
      <c r="HTC5"/>
      <c r="HTJ5"/>
      <c r="HTN5"/>
      <c r="HTO5"/>
      <c r="HTP5"/>
      <c r="HTQ5"/>
      <c r="HTR5"/>
      <c r="IBQ5"/>
      <c r="IBR5"/>
      <c r="IBS5"/>
      <c r="IBU5"/>
      <c r="IBV5"/>
      <c r="ICA5"/>
      <c r="ICB5"/>
      <c r="ICE5"/>
      <c r="ICQ5"/>
      <c r="ICR5"/>
      <c r="ICY5"/>
      <c r="IDF5"/>
      <c r="IDJ5"/>
      <c r="IDK5"/>
      <c r="IDL5"/>
      <c r="IDM5"/>
      <c r="IDN5"/>
      <c r="ILM5"/>
      <c r="ILN5"/>
      <c r="ILO5"/>
      <c r="ILQ5"/>
      <c r="ILR5"/>
      <c r="ILW5"/>
      <c r="ILX5"/>
      <c r="IMA5"/>
      <c r="IMM5"/>
      <c r="IMN5"/>
      <c r="IMU5"/>
      <c r="INB5"/>
      <c r="INF5"/>
      <c r="ING5"/>
      <c r="INH5"/>
      <c r="INI5"/>
      <c r="INJ5"/>
      <c r="IVI5"/>
      <c r="IVJ5"/>
      <c r="IVK5"/>
      <c r="IVM5"/>
      <c r="IVN5"/>
      <c r="IVS5"/>
      <c r="IVT5"/>
      <c r="IVW5"/>
      <c r="IWI5"/>
      <c r="IWJ5"/>
      <c r="IWQ5"/>
      <c r="IWX5"/>
      <c r="IXB5"/>
      <c r="IXC5"/>
      <c r="IXD5"/>
      <c r="IXE5"/>
      <c r="IXF5"/>
      <c r="JFE5"/>
      <c r="JFF5"/>
      <c r="JFG5"/>
      <c r="JFI5"/>
      <c r="JFJ5"/>
      <c r="JFO5"/>
      <c r="JFP5"/>
      <c r="JFS5"/>
      <c r="JGE5"/>
      <c r="JGF5"/>
      <c r="JGM5"/>
      <c r="JGT5"/>
      <c r="JGX5"/>
      <c r="JGY5"/>
      <c r="JGZ5"/>
      <c r="JHA5"/>
      <c r="JHB5"/>
      <c r="JPA5"/>
      <c r="JPB5"/>
      <c r="JPC5"/>
      <c r="JPE5"/>
      <c r="JPF5"/>
      <c r="JPK5"/>
      <c r="JPL5"/>
      <c r="JPO5"/>
      <c r="JQA5"/>
      <c r="JQB5"/>
      <c r="JQI5"/>
      <c r="JQP5"/>
      <c r="JQT5"/>
      <c r="JQU5"/>
      <c r="JQV5"/>
      <c r="JQW5"/>
      <c r="JQX5"/>
      <c r="JYW5"/>
      <c r="JYX5"/>
      <c r="JYY5"/>
      <c r="JZA5"/>
      <c r="JZB5"/>
      <c r="JZG5"/>
      <c r="JZH5"/>
      <c r="JZK5"/>
      <c r="JZW5"/>
      <c r="JZX5"/>
      <c r="KAE5"/>
      <c r="KAL5"/>
      <c r="KAP5"/>
      <c r="KAQ5"/>
      <c r="KAR5"/>
      <c r="KAS5"/>
      <c r="KAT5"/>
      <c r="KIS5"/>
      <c r="KIT5"/>
      <c r="KIU5"/>
      <c r="KIW5"/>
      <c r="KIX5"/>
      <c r="KJC5"/>
      <c r="KJD5"/>
      <c r="KJG5"/>
      <c r="KJS5"/>
      <c r="KJT5"/>
      <c r="KKA5"/>
      <c r="KKH5"/>
      <c r="KKL5"/>
      <c r="KKM5"/>
      <c r="KKN5"/>
      <c r="KKO5"/>
      <c r="KKP5"/>
      <c r="KSO5"/>
      <c r="KSP5"/>
      <c r="KSQ5"/>
      <c r="KSS5"/>
      <c r="KST5"/>
      <c r="KSY5"/>
      <c r="KSZ5"/>
      <c r="KTC5"/>
      <c r="KTO5"/>
      <c r="KTP5"/>
      <c r="KTW5"/>
      <c r="KUD5"/>
      <c r="KUH5"/>
      <c r="KUI5"/>
      <c r="KUJ5"/>
      <c r="KUK5"/>
      <c r="KUL5"/>
      <c r="LCK5"/>
      <c r="LCL5"/>
      <c r="LCM5"/>
      <c r="LCO5"/>
      <c r="LCP5"/>
      <c r="LCU5"/>
      <c r="LCV5"/>
      <c r="LCY5"/>
      <c r="LDK5"/>
      <c r="LDL5"/>
      <c r="LDS5"/>
      <c r="LDZ5"/>
      <c r="LED5"/>
      <c r="LEE5"/>
      <c r="LEF5"/>
      <c r="LEG5"/>
      <c r="LEH5"/>
      <c r="LMG5"/>
      <c r="LMH5"/>
      <c r="LMI5"/>
      <c r="LMK5"/>
      <c r="LML5"/>
      <c r="LMQ5"/>
      <c r="LMR5"/>
      <c r="LMU5"/>
      <c r="LNG5"/>
      <c r="LNH5"/>
      <c r="LNO5"/>
      <c r="LNV5"/>
      <c r="LNZ5"/>
      <c r="LOA5"/>
      <c r="LOB5"/>
      <c r="LOC5"/>
      <c r="LOD5"/>
      <c r="LWC5"/>
      <c r="LWD5"/>
      <c r="LWE5"/>
      <c r="LWG5"/>
      <c r="LWH5"/>
      <c r="LWM5"/>
      <c r="LWN5"/>
      <c r="LWQ5"/>
      <c r="LXC5"/>
      <c r="LXD5"/>
      <c r="LXK5"/>
      <c r="LXR5"/>
      <c r="LXV5"/>
      <c r="LXW5"/>
      <c r="LXX5"/>
      <c r="LXY5"/>
      <c r="LXZ5"/>
      <c r="MFY5"/>
      <c r="MFZ5"/>
      <c r="MGA5"/>
      <c r="MGC5"/>
      <c r="MGD5"/>
      <c r="MGI5"/>
      <c r="MGJ5"/>
      <c r="MGM5"/>
      <c r="MGY5"/>
      <c r="MGZ5"/>
      <c r="MHG5"/>
      <c r="MHN5"/>
      <c r="MHR5"/>
      <c r="MHS5"/>
      <c r="MHT5"/>
      <c r="MHU5"/>
      <c r="MHV5"/>
      <c r="MPU5"/>
      <c r="MPV5"/>
      <c r="MPW5"/>
      <c r="MPY5"/>
      <c r="MPZ5"/>
      <c r="MQE5"/>
      <c r="MQF5"/>
      <c r="MQI5"/>
      <c r="MQU5"/>
      <c r="MQV5"/>
      <c r="MRC5"/>
      <c r="MRJ5"/>
      <c r="MRN5"/>
      <c r="MRO5"/>
      <c r="MRP5"/>
      <c r="MRQ5"/>
      <c r="MRR5"/>
      <c r="MZQ5"/>
      <c r="MZR5"/>
      <c r="MZS5"/>
      <c r="MZU5"/>
      <c r="MZV5"/>
      <c r="NAA5"/>
      <c r="NAB5"/>
      <c r="NAE5"/>
      <c r="NAQ5"/>
      <c r="NAR5"/>
      <c r="NAY5"/>
      <c r="NBF5"/>
      <c r="NBJ5"/>
      <c r="NBK5"/>
      <c r="NBL5"/>
      <c r="NBM5"/>
      <c r="NBN5"/>
      <c r="NJM5"/>
      <c r="NJN5"/>
      <c r="NJO5"/>
      <c r="NJQ5"/>
      <c r="NJR5"/>
      <c r="NJW5"/>
      <c r="NJX5"/>
      <c r="NKA5"/>
      <c r="NKM5"/>
      <c r="NKN5"/>
      <c r="NKU5"/>
      <c r="NLB5"/>
      <c r="NLF5"/>
      <c r="NLG5"/>
      <c r="NLH5"/>
      <c r="NLI5"/>
      <c r="NLJ5"/>
      <c r="NTI5"/>
      <c r="NTJ5"/>
      <c r="NTK5"/>
      <c r="NTM5"/>
      <c r="NTN5"/>
      <c r="NTS5"/>
      <c r="NTT5"/>
      <c r="NTW5"/>
      <c r="NUI5"/>
      <c r="NUJ5"/>
      <c r="NUQ5"/>
      <c r="NUX5"/>
      <c r="NVB5"/>
      <c r="NVC5"/>
      <c r="NVD5"/>
      <c r="NVE5"/>
      <c r="NVF5"/>
      <c r="ODE5"/>
      <c r="ODF5"/>
      <c r="ODG5"/>
      <c r="ODI5"/>
      <c r="ODJ5"/>
      <c r="ODO5"/>
      <c r="ODP5"/>
      <c r="ODS5"/>
      <c r="OEE5"/>
      <c r="OEF5"/>
      <c r="OEM5"/>
      <c r="OET5"/>
      <c r="OEX5"/>
      <c r="OEY5"/>
      <c r="OEZ5"/>
      <c r="OFA5"/>
      <c r="OFB5"/>
      <c r="ONA5"/>
      <c r="ONB5"/>
      <c r="ONC5"/>
      <c r="ONE5"/>
      <c r="ONF5"/>
      <c r="ONK5"/>
      <c r="ONL5"/>
      <c r="ONO5"/>
      <c r="OOA5"/>
      <c r="OOB5"/>
      <c r="OOI5"/>
      <c r="OOP5"/>
      <c r="OOT5"/>
      <c r="OOU5"/>
      <c r="OOV5"/>
      <c r="OOW5"/>
      <c r="OOX5"/>
      <c r="OWW5"/>
      <c r="OWX5"/>
      <c r="OWY5"/>
      <c r="OXA5"/>
      <c r="OXB5"/>
      <c r="OXG5"/>
      <c r="OXH5"/>
      <c r="OXK5"/>
      <c r="OXW5"/>
      <c r="OXX5"/>
      <c r="OYE5"/>
      <c r="OYL5"/>
      <c r="OYP5"/>
      <c r="OYQ5"/>
      <c r="OYR5"/>
      <c r="OYS5"/>
      <c r="OYT5"/>
      <c r="PGS5"/>
      <c r="PGT5"/>
      <c r="PGU5"/>
      <c r="PGW5"/>
      <c r="PGX5"/>
      <c r="PHC5"/>
      <c r="PHD5"/>
      <c r="PHG5"/>
      <c r="PHS5"/>
      <c r="PHT5"/>
      <c r="PIA5"/>
      <c r="PIH5"/>
      <c r="PIL5"/>
      <c r="PIM5"/>
      <c r="PIN5"/>
      <c r="PIO5"/>
      <c r="PIP5"/>
      <c r="PQO5"/>
      <c r="PQP5"/>
      <c r="PQQ5"/>
      <c r="PQS5"/>
      <c r="PQT5"/>
      <c r="PQY5"/>
      <c r="PQZ5"/>
      <c r="PRC5"/>
      <c r="PRO5"/>
      <c r="PRP5"/>
      <c r="PRW5"/>
      <c r="PSD5"/>
      <c r="PSH5"/>
      <c r="PSI5"/>
      <c r="PSJ5"/>
      <c r="PSK5"/>
      <c r="PSL5"/>
      <c r="QAK5"/>
      <c r="QAL5"/>
      <c r="QAM5"/>
      <c r="QAO5"/>
      <c r="QAP5"/>
      <c r="QAU5"/>
      <c r="QAV5"/>
      <c r="QAY5"/>
      <c r="QBK5"/>
      <c r="QBL5"/>
      <c r="QBS5"/>
      <c r="QBZ5"/>
      <c r="QCD5"/>
      <c r="QCE5"/>
      <c r="QCF5"/>
      <c r="QCG5"/>
      <c r="QCH5"/>
      <c r="QKG5"/>
      <c r="QKH5"/>
      <c r="QKI5"/>
      <c r="QKK5"/>
      <c r="QKL5"/>
      <c r="QKQ5"/>
      <c r="QKR5"/>
      <c r="QKU5"/>
      <c r="QLG5"/>
      <c r="QLH5"/>
      <c r="QLO5"/>
      <c r="QLV5"/>
      <c r="QLZ5"/>
      <c r="QMA5"/>
      <c r="QMB5"/>
      <c r="QMC5"/>
      <c r="QMD5"/>
      <c r="QUC5"/>
      <c r="QUD5"/>
      <c r="QUE5"/>
      <c r="QUG5"/>
      <c r="QUH5"/>
      <c r="QUM5"/>
      <c r="QUN5"/>
      <c r="QUQ5"/>
      <c r="QVC5"/>
      <c r="QVD5"/>
      <c r="QVK5"/>
      <c r="QVR5"/>
      <c r="QVV5"/>
      <c r="QVW5"/>
      <c r="QVX5"/>
      <c r="QVY5"/>
      <c r="QVZ5"/>
      <c r="RDY5"/>
      <c r="RDZ5"/>
      <c r="REA5"/>
      <c r="REC5"/>
      <c r="RED5"/>
      <c r="REI5"/>
      <c r="REJ5"/>
      <c r="REM5"/>
      <c r="REY5"/>
      <c r="REZ5"/>
      <c r="RFG5"/>
      <c r="RFN5"/>
      <c r="RFR5"/>
      <c r="RFS5"/>
      <c r="RFT5"/>
      <c r="RFU5"/>
      <c r="RFV5"/>
      <c r="RNU5"/>
      <c r="RNV5"/>
      <c r="RNW5"/>
      <c r="RNY5"/>
      <c r="RNZ5"/>
      <c r="ROE5"/>
      <c r="ROF5"/>
      <c r="ROI5"/>
      <c r="ROU5"/>
      <c r="ROV5"/>
      <c r="RPC5"/>
      <c r="RPJ5"/>
      <c r="RPN5"/>
      <c r="RPO5"/>
      <c r="RPP5"/>
      <c r="RPQ5"/>
      <c r="RPR5"/>
      <c r="RXQ5"/>
      <c r="RXR5"/>
      <c r="RXS5"/>
      <c r="RXU5"/>
      <c r="RXV5"/>
      <c r="RYA5"/>
      <c r="RYB5"/>
      <c r="RYE5"/>
      <c r="RYQ5"/>
      <c r="RYR5"/>
      <c r="RYY5"/>
      <c r="RZF5"/>
      <c r="RZJ5"/>
      <c r="RZK5"/>
      <c r="RZL5"/>
      <c r="RZM5"/>
      <c r="RZN5"/>
      <c r="SHM5"/>
      <c r="SHN5"/>
      <c r="SHO5"/>
      <c r="SHQ5"/>
      <c r="SHR5"/>
      <c r="SHW5"/>
      <c r="SHX5"/>
      <c r="SIA5"/>
      <c r="SIM5"/>
      <c r="SIN5"/>
      <c r="SIU5"/>
      <c r="SJB5"/>
      <c r="SJF5"/>
      <c r="SJG5"/>
      <c r="SJH5"/>
      <c r="SJI5"/>
      <c r="SJJ5"/>
      <c r="SRI5"/>
      <c r="SRJ5"/>
      <c r="SRK5"/>
      <c r="SRM5"/>
      <c r="SRN5"/>
      <c r="SRS5"/>
      <c r="SRT5"/>
      <c r="SRW5"/>
      <c r="SSI5"/>
      <c r="SSJ5"/>
      <c r="SSQ5"/>
      <c r="SSX5"/>
      <c r="STB5"/>
      <c r="STC5"/>
      <c r="STD5"/>
      <c r="STE5"/>
      <c r="STF5"/>
      <c r="TBE5"/>
      <c r="TBF5"/>
      <c r="TBG5"/>
      <c r="TBI5"/>
      <c r="TBJ5"/>
      <c r="TBO5"/>
      <c r="TBP5"/>
      <c r="TBS5"/>
      <c r="TCE5"/>
      <c r="TCF5"/>
      <c r="TCM5"/>
      <c r="TCT5"/>
      <c r="TCX5"/>
      <c r="TCY5"/>
      <c r="TCZ5"/>
      <c r="TDA5"/>
      <c r="TDB5"/>
      <c r="TLA5"/>
      <c r="TLB5"/>
      <c r="TLC5"/>
      <c r="TLE5"/>
      <c r="TLF5"/>
      <c r="TLK5"/>
      <c r="TLL5"/>
      <c r="TLO5"/>
      <c r="TMA5"/>
      <c r="TMB5"/>
      <c r="TMI5"/>
      <c r="TMP5"/>
      <c r="TMT5"/>
      <c r="TMU5"/>
      <c r="TMV5"/>
      <c r="TMW5"/>
      <c r="TMX5"/>
      <c r="TUW5"/>
      <c r="TUX5"/>
      <c r="TUY5"/>
      <c r="TVA5"/>
      <c r="TVB5"/>
      <c r="TVG5"/>
      <c r="TVH5"/>
      <c r="TVK5"/>
      <c r="TVW5"/>
      <c r="TVX5"/>
      <c r="TWE5"/>
      <c r="TWL5"/>
      <c r="TWP5"/>
      <c r="TWQ5"/>
      <c r="TWR5"/>
      <c r="TWS5"/>
      <c r="TWT5"/>
      <c r="UES5"/>
      <c r="UET5"/>
      <c r="UEU5"/>
      <c r="UEW5"/>
      <c r="UEX5"/>
      <c r="UFC5"/>
      <c r="UFD5"/>
      <c r="UFG5"/>
      <c r="UFS5"/>
      <c r="UFT5"/>
      <c r="UGA5"/>
      <c r="UGH5"/>
      <c r="UGL5"/>
      <c r="UGM5"/>
      <c r="UGN5"/>
      <c r="UGO5"/>
      <c r="UGP5"/>
      <c r="UOO5"/>
      <c r="UOP5"/>
      <c r="UOQ5"/>
      <c r="UOS5"/>
      <c r="UOT5"/>
      <c r="UOY5"/>
      <c r="UOZ5"/>
      <c r="UPC5"/>
      <c r="UPO5"/>
      <c r="UPP5"/>
      <c r="UPW5"/>
      <c r="UQD5"/>
      <c r="UQH5"/>
      <c r="UQI5"/>
      <c r="UQJ5"/>
      <c r="UQK5"/>
      <c r="UQL5"/>
      <c r="UYK5"/>
      <c r="UYL5"/>
      <c r="UYM5"/>
      <c r="UYO5"/>
      <c r="UYP5"/>
      <c r="UYU5"/>
      <c r="UYV5"/>
      <c r="UYY5"/>
      <c r="UZK5"/>
      <c r="UZL5"/>
      <c r="UZS5"/>
      <c r="UZZ5"/>
      <c r="VAD5"/>
      <c r="VAE5"/>
      <c r="VAF5"/>
      <c r="VAG5"/>
      <c r="VAH5"/>
      <c r="VIG5"/>
      <c r="VIH5"/>
      <c r="VII5"/>
      <c r="VIK5"/>
      <c r="VIL5"/>
      <c r="VIQ5"/>
      <c r="VIR5"/>
      <c r="VIU5"/>
      <c r="VJG5"/>
      <c r="VJH5"/>
      <c r="VJO5"/>
      <c r="VJV5"/>
      <c r="VJZ5"/>
      <c r="VKA5"/>
      <c r="VKB5"/>
      <c r="VKC5"/>
      <c r="VKD5"/>
      <c r="VSC5"/>
      <c r="VSD5"/>
      <c r="VSE5"/>
      <c r="VSG5"/>
      <c r="VSH5"/>
      <c r="VSM5"/>
      <c r="VSN5"/>
      <c r="VSQ5"/>
      <c r="VTC5"/>
      <c r="VTD5"/>
      <c r="VTK5"/>
      <c r="VTR5"/>
      <c r="VTV5"/>
      <c r="VTW5"/>
      <c r="VTX5"/>
      <c r="VTY5"/>
      <c r="VTZ5"/>
      <c r="WBY5"/>
      <c r="WBZ5"/>
      <c r="WCA5"/>
      <c r="WCC5"/>
      <c r="WCD5"/>
      <c r="WCI5"/>
      <c r="WCJ5"/>
      <c r="WCM5"/>
      <c r="WCY5"/>
      <c r="WCZ5"/>
      <c r="WDG5"/>
      <c r="WDN5"/>
      <c r="WDR5"/>
      <c r="WDS5"/>
      <c r="WDT5"/>
      <c r="WDU5"/>
      <c r="WDV5"/>
      <c r="WLU5"/>
      <c r="WLV5"/>
      <c r="WLW5"/>
      <c r="WLY5"/>
      <c r="WLZ5"/>
      <c r="WME5"/>
      <c r="WMF5"/>
      <c r="WMI5"/>
      <c r="WMU5"/>
      <c r="WMV5"/>
      <c r="WNC5"/>
      <c r="WNJ5"/>
      <c r="WNN5"/>
      <c r="WNO5"/>
      <c r="WNP5"/>
      <c r="WNQ5"/>
      <c r="WNR5"/>
      <c r="WVQ5"/>
      <c r="WVR5"/>
      <c r="WVS5"/>
      <c r="WVU5"/>
      <c r="WVV5"/>
      <c r="WWA5"/>
      <c r="WWB5"/>
      <c r="WWE5"/>
      <c r="WWQ5"/>
      <c r="WWR5"/>
      <c r="WWY5"/>
      <c r="WXF5"/>
      <c r="WXJ5"/>
      <c r="WXK5"/>
      <c r="WXL5"/>
      <c r="WXM5"/>
      <c r="WXN5"/>
    </row>
    <row r="6" spans="1:826 1033:1850 2057:2874 3081:3898 4105:4922 5129:5946 6153:6970 7177:7994 8201:9018 9225:10042 10249:11066 11273:12090 12297:13114 13321:14138 14345:15162 15369:16186" ht="18" hidden="1" customHeight="1" x14ac:dyDescent="0.2">
      <c r="A6" s="284"/>
      <c r="B6" s="284" t="s">
        <v>1265</v>
      </c>
      <c r="C6" s="284"/>
      <c r="D6" s="285">
        <v>26362.019999999997</v>
      </c>
      <c r="E6" s="285"/>
      <c r="F6" s="285"/>
      <c r="G6" s="285"/>
      <c r="H6" s="285"/>
      <c r="I6" s="664"/>
      <c r="J6" s="285"/>
      <c r="K6" s="285"/>
      <c r="L6" s="664"/>
      <c r="M6" s="664"/>
      <c r="N6" s="664"/>
      <c r="O6" s="285"/>
      <c r="P6" s="664"/>
      <c r="Q6" s="285"/>
      <c r="R6" s="285"/>
      <c r="S6" s="285"/>
      <c r="T6" s="285"/>
      <c r="U6" s="285"/>
      <c r="V6" s="664"/>
      <c r="W6" s="285"/>
      <c r="X6" s="285"/>
      <c r="Y6" s="285"/>
      <c r="Z6" s="664"/>
      <c r="AA6" s="285"/>
      <c r="AB6" s="285"/>
      <c r="AC6" s="286"/>
      <c r="AD6" s="286"/>
      <c r="AE6" s="286"/>
      <c r="AF6" s="286"/>
      <c r="AG6" s="286"/>
      <c r="AH6" s="286"/>
      <c r="AI6" s="286"/>
      <c r="AJ6" s="286"/>
      <c r="AK6" s="674"/>
      <c r="AL6" s="286"/>
      <c r="AM6" s="286"/>
      <c r="AN6" s="286"/>
      <c r="AO6" s="286"/>
      <c r="AP6" s="674"/>
      <c r="AQ6" s="286"/>
      <c r="AR6" s="286"/>
      <c r="AS6" s="286"/>
      <c r="AT6" s="664"/>
      <c r="AU6" s="285"/>
      <c r="AV6" s="285"/>
      <c r="AW6" s="285"/>
      <c r="AX6" s="285"/>
      <c r="AY6" s="285"/>
      <c r="AZ6" s="285"/>
      <c r="BA6" s="664"/>
      <c r="BB6" s="285"/>
      <c r="BC6" s="285"/>
      <c r="BD6" s="285"/>
      <c r="BE6" s="285"/>
      <c r="BF6" s="285"/>
      <c r="BG6" s="664"/>
      <c r="BH6" s="664"/>
      <c r="BI6" s="664"/>
      <c r="BJ6" s="287"/>
      <c r="BK6" s="285">
        <v>26362.02</v>
      </c>
    </row>
    <row r="7" spans="1:826 1033:1850 2057:2874 3081:3898 4105:4922 5129:5946 6153:6970 7177:7994 8201:9018 9225:10042 10249:11066 11273:12090 12297:13114 13321:14138 14345:15162 15369:16186" ht="20.100000000000001" customHeight="1" x14ac:dyDescent="0.2">
      <c r="A7" s="289">
        <v>1</v>
      </c>
      <c r="B7" s="290" t="s">
        <v>38</v>
      </c>
      <c r="C7" s="289" t="s">
        <v>39</v>
      </c>
      <c r="D7" s="291">
        <v>7751.3699999999981</v>
      </c>
      <c r="E7" s="291">
        <v>0</v>
      </c>
      <c r="F7" s="291">
        <v>0</v>
      </c>
      <c r="G7" s="291">
        <v>0</v>
      </c>
      <c r="H7" s="291">
        <v>0</v>
      </c>
      <c r="I7" s="665">
        <v>0</v>
      </c>
      <c r="J7" s="291">
        <v>0</v>
      </c>
      <c r="K7" s="291">
        <v>0</v>
      </c>
      <c r="L7" s="665">
        <v>0</v>
      </c>
      <c r="M7" s="665">
        <v>0</v>
      </c>
      <c r="N7" s="665">
        <v>0</v>
      </c>
      <c r="O7" s="291">
        <v>0</v>
      </c>
      <c r="P7" s="665">
        <v>0</v>
      </c>
      <c r="Q7" s="291">
        <v>0</v>
      </c>
      <c r="R7" s="291">
        <v>0</v>
      </c>
      <c r="S7" s="291">
        <v>0</v>
      </c>
      <c r="T7" s="291">
        <v>0</v>
      </c>
      <c r="U7" s="291">
        <v>0</v>
      </c>
      <c r="V7" s="665">
        <v>0</v>
      </c>
      <c r="W7" s="291">
        <v>0</v>
      </c>
      <c r="X7" s="291">
        <v>0</v>
      </c>
      <c r="Y7" s="291">
        <v>0</v>
      </c>
      <c r="Z7" s="665">
        <v>0</v>
      </c>
      <c r="AA7" s="291">
        <v>0</v>
      </c>
      <c r="AB7" s="291">
        <v>0</v>
      </c>
      <c r="AC7" s="292">
        <v>0</v>
      </c>
      <c r="AD7" s="292">
        <v>0</v>
      </c>
      <c r="AE7" s="292">
        <v>0</v>
      </c>
      <c r="AF7" s="292">
        <v>0</v>
      </c>
      <c r="AG7" s="292">
        <v>0</v>
      </c>
      <c r="AH7" s="292">
        <v>0</v>
      </c>
      <c r="AI7" s="292">
        <v>0</v>
      </c>
      <c r="AJ7" s="292">
        <v>0</v>
      </c>
      <c r="AK7" s="675">
        <v>0</v>
      </c>
      <c r="AL7" s="292">
        <v>0</v>
      </c>
      <c r="AM7" s="292">
        <v>0</v>
      </c>
      <c r="AN7" s="292">
        <v>0</v>
      </c>
      <c r="AO7" s="292">
        <v>0</v>
      </c>
      <c r="AP7" s="675">
        <v>0</v>
      </c>
      <c r="AQ7" s="292">
        <v>0</v>
      </c>
      <c r="AR7" s="292">
        <v>0</v>
      </c>
      <c r="AS7" s="292">
        <v>0</v>
      </c>
      <c r="AT7" s="665">
        <v>0</v>
      </c>
      <c r="AU7" s="291">
        <v>0</v>
      </c>
      <c r="AV7" s="291">
        <v>0</v>
      </c>
      <c r="AW7" s="291">
        <v>0</v>
      </c>
      <c r="AX7" s="291">
        <v>0</v>
      </c>
      <c r="AY7" s="291">
        <v>0</v>
      </c>
      <c r="AZ7" s="291">
        <v>0</v>
      </c>
      <c r="BA7" s="665">
        <v>0</v>
      </c>
      <c r="BB7" s="291">
        <v>0</v>
      </c>
      <c r="BC7" s="291">
        <v>0</v>
      </c>
      <c r="BD7" s="291">
        <v>0</v>
      </c>
      <c r="BE7" s="665">
        <v>0</v>
      </c>
      <c r="BF7" s="665">
        <v>0</v>
      </c>
      <c r="BG7" s="681">
        <v>0</v>
      </c>
      <c r="BH7" s="681">
        <v>0</v>
      </c>
      <c r="BI7" s="681">
        <v>0</v>
      </c>
      <c r="BJ7" s="293">
        <v>-585.29</v>
      </c>
      <c r="BK7" s="293">
        <v>7166.079999999999</v>
      </c>
      <c r="BL7" s="958">
        <v>7166.079999999999</v>
      </c>
      <c r="BM7" s="958"/>
      <c r="BN7" s="958" t="s">
        <v>2319</v>
      </c>
      <c r="BO7" s="958" t="s">
        <v>38</v>
      </c>
      <c r="BP7" s="958"/>
      <c r="BQ7" s="958"/>
      <c r="BR7" s="958"/>
      <c r="BS7" s="958"/>
      <c r="BT7" s="958"/>
      <c r="BU7" s="958"/>
      <c r="BV7" s="958"/>
      <c r="BW7" s="958"/>
      <c r="BX7" s="958"/>
      <c r="BY7" s="958"/>
      <c r="BZ7" s="958"/>
      <c r="CA7" s="958"/>
      <c r="CB7" s="958"/>
      <c r="CC7" s="958"/>
      <c r="CD7" s="958"/>
      <c r="CE7" s="958"/>
      <c r="CF7" s="958"/>
      <c r="CG7" s="958"/>
      <c r="CH7" s="958"/>
      <c r="CI7" s="958"/>
      <c r="CJ7" s="958"/>
      <c r="CK7" s="958"/>
      <c r="CL7" s="958"/>
      <c r="CM7" s="958"/>
      <c r="CN7" s="958"/>
      <c r="CO7" s="958"/>
      <c r="CP7" s="958"/>
      <c r="CQ7" s="958"/>
      <c r="CR7" s="958"/>
      <c r="CS7" s="958"/>
      <c r="CT7" s="958"/>
      <c r="CU7" s="958"/>
      <c r="CV7" s="958"/>
      <c r="CW7" s="958"/>
      <c r="CX7" s="958"/>
      <c r="CY7" s="958"/>
      <c r="CZ7" s="958"/>
      <c r="DA7" s="958"/>
      <c r="DB7" s="958"/>
      <c r="DC7" s="958"/>
      <c r="DD7" s="958"/>
      <c r="DE7" s="958"/>
      <c r="DF7" s="958"/>
      <c r="DG7" s="958"/>
      <c r="DH7" s="958"/>
      <c r="DI7" s="958"/>
      <c r="DJ7" s="958"/>
      <c r="DK7" s="958"/>
      <c r="DL7" s="958"/>
      <c r="DM7" s="958"/>
      <c r="DN7" s="958"/>
      <c r="DO7" s="958"/>
      <c r="DP7" s="958"/>
      <c r="DQ7" s="958"/>
      <c r="DR7" s="958"/>
      <c r="DS7" s="958"/>
      <c r="DT7" s="958"/>
      <c r="DU7" s="958"/>
      <c r="DV7" s="958"/>
      <c r="DW7" s="958"/>
      <c r="DX7" s="958"/>
      <c r="DY7" s="958"/>
      <c r="DZ7" s="958"/>
      <c r="EA7" s="958"/>
      <c r="EB7" s="958"/>
      <c r="EC7" s="958"/>
      <c r="ED7" s="958"/>
      <c r="EE7" s="958"/>
      <c r="EF7" s="958"/>
      <c r="EG7" s="958"/>
      <c r="EH7" s="958"/>
      <c r="EI7" s="958"/>
      <c r="EJ7" s="958"/>
      <c r="EK7" s="958"/>
      <c r="EL7" s="958"/>
      <c r="EM7" s="958"/>
      <c r="EN7" s="958"/>
      <c r="EO7" s="958"/>
      <c r="EP7" s="958"/>
      <c r="EQ7" s="958"/>
      <c r="ER7" s="958"/>
      <c r="ES7" s="958"/>
      <c r="ET7" s="958"/>
      <c r="EU7" s="958"/>
      <c r="EV7" s="958"/>
      <c r="EW7" s="958"/>
      <c r="EX7" s="958"/>
      <c r="EY7" s="958"/>
      <c r="EZ7" s="958"/>
      <c r="FA7" s="958"/>
      <c r="FB7" s="958"/>
      <c r="FC7" s="958"/>
      <c r="FD7" s="958"/>
      <c r="FE7" s="958"/>
      <c r="FF7" s="958"/>
      <c r="FG7" s="958"/>
      <c r="FH7" s="958"/>
      <c r="FI7" s="958"/>
      <c r="FJ7" s="958"/>
      <c r="FK7" s="958"/>
      <c r="FL7" s="958"/>
      <c r="FM7" s="958"/>
      <c r="FN7" s="958"/>
      <c r="FO7" s="958"/>
      <c r="FP7" s="958"/>
      <c r="FQ7" s="958"/>
      <c r="FR7" s="958"/>
      <c r="FS7" s="958"/>
      <c r="FT7" s="958"/>
      <c r="FU7" s="958"/>
      <c r="FV7" s="958"/>
      <c r="FW7" s="958"/>
      <c r="FX7" s="958"/>
      <c r="FY7" s="958"/>
      <c r="FZ7" s="958"/>
      <c r="GA7" s="958"/>
      <c r="GB7" s="958"/>
      <c r="GC7" s="958"/>
      <c r="GD7" s="958"/>
      <c r="GE7" s="958"/>
      <c r="GF7" s="958"/>
      <c r="GG7" s="958"/>
      <c r="GH7" s="958"/>
      <c r="GI7" s="958"/>
      <c r="GJ7" s="958"/>
      <c r="GK7" s="958"/>
      <c r="GL7" s="958"/>
      <c r="GM7" s="958"/>
      <c r="GN7" s="958"/>
      <c r="GO7" s="958"/>
      <c r="GP7" s="958"/>
      <c r="GQ7" s="958"/>
      <c r="GR7" s="958"/>
      <c r="GS7" s="958"/>
      <c r="GT7" s="958"/>
      <c r="GU7" s="958"/>
      <c r="GV7" s="958"/>
      <c r="GW7" s="958"/>
      <c r="GX7" s="958"/>
      <c r="GY7" s="958"/>
      <c r="GZ7" s="958"/>
      <c r="HA7" s="958"/>
      <c r="HB7" s="958"/>
      <c r="HC7" s="958"/>
      <c r="HD7" s="958"/>
      <c r="HE7" s="958"/>
      <c r="HF7" s="958"/>
      <c r="HG7" s="958"/>
      <c r="HH7" s="958"/>
      <c r="HI7" s="958"/>
      <c r="HJ7" s="958"/>
      <c r="HK7" s="958"/>
      <c r="HL7" s="958"/>
      <c r="HM7" s="958"/>
      <c r="HN7" s="958"/>
      <c r="HO7" s="958"/>
      <c r="HP7" s="958"/>
      <c r="HQ7" s="958"/>
      <c r="HR7" s="958"/>
      <c r="HS7" s="958"/>
      <c r="HT7" s="958"/>
      <c r="HU7" s="958"/>
      <c r="HV7" s="958"/>
      <c r="HW7" s="958"/>
      <c r="HX7" s="958"/>
      <c r="HY7" s="958"/>
      <c r="HZ7" s="958"/>
      <c r="IA7" s="958"/>
      <c r="IB7" s="958"/>
      <c r="IC7" s="958"/>
      <c r="ID7" s="958"/>
      <c r="IE7" s="958"/>
      <c r="IF7" s="958"/>
      <c r="IG7" s="958"/>
      <c r="IH7" s="958"/>
      <c r="II7" s="958"/>
      <c r="IJ7" s="958"/>
      <c r="IK7" s="958"/>
      <c r="IL7" s="958"/>
      <c r="IM7" s="958"/>
      <c r="IN7" s="958"/>
      <c r="IO7" s="958"/>
      <c r="IP7" s="958"/>
      <c r="IQ7" s="958"/>
      <c r="IR7" s="958"/>
      <c r="IS7" s="958"/>
      <c r="IT7" s="958"/>
      <c r="IU7" s="958"/>
      <c r="IV7" s="958"/>
      <c r="IW7" s="958"/>
      <c r="IX7" s="958"/>
      <c r="IY7" s="958"/>
      <c r="IZ7" s="958"/>
      <c r="JA7" s="958"/>
      <c r="JB7" s="958"/>
      <c r="JC7" s="958"/>
      <c r="JD7" s="958"/>
      <c r="JH7" s="958"/>
      <c r="JK7" s="958"/>
      <c r="JL7" s="958"/>
      <c r="JM7" s="958"/>
      <c r="JN7" s="958"/>
      <c r="JQ7" s="958"/>
      <c r="JR7" s="958"/>
      <c r="JT7" s="958"/>
      <c r="JU7" s="958"/>
      <c r="JV7" s="958"/>
      <c r="JW7" s="958"/>
      <c r="JX7" s="958"/>
      <c r="JY7" s="958"/>
      <c r="JZ7" s="958"/>
      <c r="KA7" s="958"/>
      <c r="KB7" s="958"/>
      <c r="KC7" s="958"/>
      <c r="KD7" s="958"/>
      <c r="KG7" s="958"/>
      <c r="KH7" s="958"/>
      <c r="KI7" s="958"/>
      <c r="KJ7" s="958"/>
      <c r="KK7" s="958"/>
      <c r="KL7" s="958"/>
      <c r="KN7" s="958"/>
      <c r="KO7" s="958"/>
      <c r="KP7" s="958"/>
      <c r="KQ7" s="958"/>
      <c r="KR7" s="958"/>
      <c r="KS7" s="958"/>
      <c r="KU7" s="958"/>
      <c r="KV7" s="958"/>
      <c r="KW7" s="958"/>
      <c r="LC7" s="958"/>
      <c r="LD7" s="958"/>
      <c r="LE7" s="958"/>
      <c r="LF7" s="958"/>
      <c r="LG7" s="958"/>
      <c r="LH7" s="958"/>
      <c r="LI7" s="958"/>
      <c r="LJ7" s="958"/>
      <c r="LK7" s="958"/>
      <c r="LL7" s="958"/>
      <c r="LM7" s="958"/>
      <c r="LN7" s="958"/>
      <c r="LO7" s="958"/>
      <c r="LP7" s="958"/>
      <c r="LQ7" s="958"/>
      <c r="LR7" s="958"/>
      <c r="LS7" s="958"/>
      <c r="LT7" s="958"/>
      <c r="LU7" s="958"/>
      <c r="LV7" s="958"/>
      <c r="LW7" s="958"/>
      <c r="LX7" s="958"/>
      <c r="LY7" s="958"/>
      <c r="LZ7" s="958"/>
      <c r="MA7" s="958"/>
      <c r="MB7" s="958"/>
      <c r="MC7" s="958"/>
      <c r="MD7" s="958"/>
      <c r="ME7" s="958"/>
      <c r="MF7" s="958"/>
      <c r="MG7" s="958"/>
      <c r="MH7" s="958"/>
      <c r="MI7" s="958"/>
      <c r="MJ7" s="958"/>
      <c r="MK7" s="958"/>
      <c r="ML7" s="958"/>
      <c r="MM7" s="958"/>
      <c r="MN7" s="958"/>
      <c r="MO7" s="958"/>
      <c r="MP7" s="958"/>
      <c r="MQ7" s="958"/>
      <c r="MR7" s="958"/>
      <c r="MS7" s="958"/>
      <c r="MT7" s="958"/>
      <c r="MU7" s="958"/>
      <c r="MV7" s="958"/>
      <c r="MW7" s="958"/>
      <c r="MX7" s="958"/>
      <c r="MY7" s="958"/>
      <c r="MZ7" s="958"/>
      <c r="NA7" s="958"/>
      <c r="NB7" s="958"/>
      <c r="NC7" s="958"/>
      <c r="ND7" s="958"/>
      <c r="NE7" s="958"/>
      <c r="NF7" s="958"/>
      <c r="NG7" s="958"/>
      <c r="NH7" s="958"/>
      <c r="NI7" s="958"/>
      <c r="NJ7" s="958"/>
      <c r="NK7" s="958"/>
      <c r="NL7" s="958"/>
      <c r="NM7" s="958"/>
      <c r="NN7" s="958"/>
      <c r="NO7" s="958"/>
      <c r="NP7" s="958"/>
      <c r="NQ7" s="958"/>
      <c r="NR7" s="958"/>
      <c r="NS7" s="958"/>
      <c r="NT7" s="958"/>
      <c r="NU7" s="958"/>
      <c r="NV7" s="958"/>
      <c r="NW7" s="958"/>
      <c r="NX7" s="958"/>
      <c r="NY7" s="958"/>
      <c r="NZ7" s="958"/>
      <c r="OA7" s="958"/>
      <c r="OB7" s="958"/>
      <c r="OC7" s="958"/>
      <c r="OD7" s="958"/>
      <c r="OE7" s="958"/>
      <c r="OF7" s="958"/>
      <c r="OG7" s="958"/>
      <c r="OH7" s="958"/>
      <c r="OI7" s="958"/>
      <c r="OJ7" s="958"/>
      <c r="OK7" s="958"/>
      <c r="OL7" s="958"/>
      <c r="OM7" s="958"/>
      <c r="ON7" s="958"/>
      <c r="OO7" s="958"/>
      <c r="OP7" s="958"/>
      <c r="OQ7" s="958"/>
      <c r="OR7" s="958"/>
      <c r="OS7" s="958"/>
      <c r="OT7" s="958"/>
      <c r="OU7" s="958"/>
      <c r="OV7" s="958"/>
      <c r="OW7" s="958"/>
      <c r="OX7" s="958"/>
      <c r="OY7" s="958"/>
      <c r="OZ7" s="958"/>
      <c r="PA7" s="958"/>
      <c r="PB7" s="958"/>
      <c r="PC7" s="958"/>
      <c r="PD7" s="958"/>
      <c r="PE7" s="958"/>
      <c r="PF7" s="958"/>
      <c r="PG7" s="958"/>
      <c r="PH7" s="958"/>
      <c r="PI7" s="958"/>
      <c r="PJ7" s="958"/>
      <c r="PK7" s="958"/>
      <c r="PL7" s="958"/>
      <c r="PM7" s="958"/>
      <c r="PN7" s="958"/>
      <c r="PO7" s="958"/>
      <c r="PP7" s="958"/>
      <c r="PQ7" s="958"/>
      <c r="PR7" s="958"/>
      <c r="PS7" s="958"/>
      <c r="PT7" s="958"/>
      <c r="PU7" s="958"/>
      <c r="PV7" s="958"/>
      <c r="PW7" s="958"/>
      <c r="PX7" s="958"/>
      <c r="PY7" s="958"/>
      <c r="PZ7" s="958"/>
      <c r="QA7" s="958"/>
      <c r="QB7" s="958"/>
      <c r="QC7" s="958"/>
      <c r="QD7" s="958"/>
      <c r="QE7" s="958"/>
      <c r="QF7" s="958"/>
      <c r="QG7" s="958"/>
      <c r="QH7" s="958"/>
      <c r="QI7" s="958"/>
      <c r="QJ7" s="958"/>
      <c r="QK7" s="958"/>
      <c r="QL7" s="958"/>
      <c r="QM7" s="958"/>
      <c r="QN7" s="958"/>
      <c r="QO7" s="958"/>
      <c r="QP7" s="958"/>
      <c r="QQ7" s="958"/>
      <c r="QR7" s="958"/>
      <c r="QS7" s="958"/>
      <c r="QT7" s="958"/>
      <c r="QU7" s="958"/>
      <c r="QV7" s="958"/>
      <c r="QW7" s="958"/>
      <c r="QX7" s="958"/>
      <c r="QY7" s="958"/>
      <c r="QZ7" s="958"/>
      <c r="RA7" s="958"/>
      <c r="RB7" s="958"/>
      <c r="RC7" s="958"/>
      <c r="RD7" s="958"/>
      <c r="RE7" s="958"/>
      <c r="RF7" s="958"/>
      <c r="RG7" s="958"/>
      <c r="RH7" s="958"/>
      <c r="RI7" s="958"/>
      <c r="RJ7" s="958"/>
      <c r="RK7" s="958"/>
      <c r="RL7" s="958"/>
      <c r="RM7" s="958"/>
      <c r="RN7" s="958"/>
      <c r="RO7" s="958"/>
      <c r="RP7" s="958"/>
      <c r="RQ7" s="958"/>
      <c r="RR7" s="958"/>
      <c r="RS7" s="958"/>
      <c r="RT7" s="958"/>
      <c r="RU7" s="958"/>
      <c r="RV7" s="958"/>
      <c r="RW7" s="958"/>
      <c r="RX7" s="958"/>
      <c r="RY7" s="958"/>
      <c r="RZ7" s="958"/>
      <c r="SA7" s="958"/>
      <c r="SB7" s="958"/>
      <c r="SC7" s="958"/>
      <c r="SD7" s="958"/>
      <c r="SE7" s="958"/>
      <c r="SF7" s="958"/>
      <c r="SG7" s="958"/>
      <c r="SH7" s="958"/>
      <c r="SI7" s="958"/>
      <c r="SJ7" s="958"/>
      <c r="SK7" s="958"/>
      <c r="SL7" s="958"/>
      <c r="SM7" s="958"/>
      <c r="SN7" s="958"/>
      <c r="SO7" s="958"/>
      <c r="SP7" s="958"/>
      <c r="SQ7" s="958"/>
      <c r="SR7" s="958"/>
      <c r="SS7" s="958"/>
      <c r="ST7" s="958"/>
      <c r="SU7" s="958"/>
      <c r="SV7" s="958"/>
      <c r="SW7" s="958"/>
      <c r="SX7" s="958"/>
      <c r="SY7" s="958"/>
      <c r="SZ7" s="958"/>
      <c r="TD7" s="958"/>
      <c r="TG7" s="958"/>
      <c r="TH7" s="958"/>
      <c r="TI7" s="958"/>
      <c r="TJ7" s="958"/>
    </row>
    <row r="8" spans="1:826 1033:1850 2057:2874 3081:3898 4105:4922 5129:5946 6153:6970 7177:7994 8201:9018 9225:10042 10249:11066 11273:12090 12297:13114 13321:14138 14345:15162 15369:16186" ht="20.100000000000001" customHeight="1" x14ac:dyDescent="0.2">
      <c r="A8" s="294" t="s">
        <v>40</v>
      </c>
      <c r="B8" s="295" t="s">
        <v>41</v>
      </c>
      <c r="C8" s="294" t="s">
        <v>42</v>
      </c>
      <c r="D8" s="296">
        <v>98.699999999999989</v>
      </c>
      <c r="E8" s="296">
        <v>0</v>
      </c>
      <c r="F8" s="291">
        <v>0</v>
      </c>
      <c r="G8" s="296">
        <v>0</v>
      </c>
      <c r="H8" s="296">
        <v>0</v>
      </c>
      <c r="I8" s="666">
        <v>0</v>
      </c>
      <c r="J8" s="296">
        <v>0</v>
      </c>
      <c r="K8" s="296">
        <v>0</v>
      </c>
      <c r="L8" s="666">
        <v>0</v>
      </c>
      <c r="M8" s="666">
        <v>0</v>
      </c>
      <c r="N8" s="666">
        <v>0</v>
      </c>
      <c r="O8" s="296">
        <v>0</v>
      </c>
      <c r="P8" s="666">
        <v>0</v>
      </c>
      <c r="Q8" s="296">
        <v>0</v>
      </c>
      <c r="R8" s="291">
        <v>0</v>
      </c>
      <c r="S8" s="296">
        <v>0</v>
      </c>
      <c r="T8" s="296">
        <v>0</v>
      </c>
      <c r="U8" s="296">
        <v>0</v>
      </c>
      <c r="V8" s="666">
        <v>0</v>
      </c>
      <c r="W8" s="296">
        <v>0</v>
      </c>
      <c r="X8" s="296">
        <v>0</v>
      </c>
      <c r="Y8" s="296">
        <v>0</v>
      </c>
      <c r="Z8" s="666">
        <v>0</v>
      </c>
      <c r="AA8" s="296">
        <v>0</v>
      </c>
      <c r="AB8" s="296">
        <v>0</v>
      </c>
      <c r="AC8" s="297">
        <v>0</v>
      </c>
      <c r="AD8" s="297">
        <v>0</v>
      </c>
      <c r="AE8" s="297">
        <v>0</v>
      </c>
      <c r="AF8" s="297">
        <v>0</v>
      </c>
      <c r="AG8" s="297">
        <v>0</v>
      </c>
      <c r="AH8" s="297">
        <v>0</v>
      </c>
      <c r="AI8" s="297">
        <v>0</v>
      </c>
      <c r="AJ8" s="297">
        <v>0</v>
      </c>
      <c r="AK8" s="667">
        <v>0</v>
      </c>
      <c r="AL8" s="297">
        <v>0</v>
      </c>
      <c r="AM8" s="297">
        <v>0</v>
      </c>
      <c r="AN8" s="297">
        <v>0</v>
      </c>
      <c r="AO8" s="297">
        <v>0</v>
      </c>
      <c r="AP8" s="667">
        <v>0</v>
      </c>
      <c r="AQ8" s="297">
        <v>0</v>
      </c>
      <c r="AR8" s="297">
        <v>0</v>
      </c>
      <c r="AS8" s="297">
        <v>0</v>
      </c>
      <c r="AT8" s="666">
        <v>0</v>
      </c>
      <c r="AU8" s="296">
        <v>0</v>
      </c>
      <c r="AV8" s="296">
        <v>0</v>
      </c>
      <c r="AW8" s="296">
        <v>0</v>
      </c>
      <c r="AX8" s="296">
        <v>0</v>
      </c>
      <c r="AY8" s="296">
        <v>0</v>
      </c>
      <c r="AZ8" s="296">
        <v>0</v>
      </c>
      <c r="BA8" s="666">
        <v>0</v>
      </c>
      <c r="BB8" s="296">
        <v>0</v>
      </c>
      <c r="BC8" s="296">
        <v>0</v>
      </c>
      <c r="BD8" s="296">
        <v>0</v>
      </c>
      <c r="BE8" s="666">
        <v>0</v>
      </c>
      <c r="BF8" s="666">
        <v>0</v>
      </c>
      <c r="BG8" s="682">
        <v>0</v>
      </c>
      <c r="BH8" s="682">
        <v>0</v>
      </c>
      <c r="BI8" s="682">
        <v>0</v>
      </c>
      <c r="BJ8" s="298">
        <v>-40.99</v>
      </c>
      <c r="BK8" s="298">
        <v>57.709999999999987</v>
      </c>
      <c r="BL8" s="958">
        <v>57.709999999999987</v>
      </c>
      <c r="BM8" s="958"/>
      <c r="BN8" s="958" t="s">
        <v>2319</v>
      </c>
      <c r="BO8" s="958" t="s">
        <v>41</v>
      </c>
      <c r="BP8" s="958"/>
      <c r="BQ8" s="958"/>
      <c r="BR8" s="958"/>
      <c r="BS8" s="958"/>
      <c r="BT8" s="958"/>
      <c r="BU8" s="958"/>
      <c r="BV8" s="958"/>
      <c r="BW8" s="958"/>
      <c r="BX8" s="958"/>
      <c r="BY8" s="958"/>
      <c r="BZ8" s="958"/>
      <c r="CA8" s="958"/>
      <c r="CB8" s="958"/>
      <c r="CC8" s="958"/>
      <c r="CD8" s="958"/>
      <c r="CE8" s="958"/>
      <c r="CF8" s="958"/>
      <c r="CG8" s="958"/>
      <c r="CH8" s="958"/>
      <c r="CI8" s="958"/>
      <c r="CJ8" s="958"/>
      <c r="CK8" s="958"/>
      <c r="CL8" s="958"/>
      <c r="CM8" s="958"/>
      <c r="CN8" s="958"/>
      <c r="CO8" s="958"/>
      <c r="CP8" s="958"/>
      <c r="CQ8" s="958"/>
      <c r="CR8" s="958"/>
      <c r="CS8" s="958"/>
      <c r="CT8" s="958"/>
      <c r="CU8" s="958"/>
      <c r="CV8" s="958"/>
      <c r="CW8" s="958"/>
      <c r="CX8" s="958"/>
      <c r="CY8" s="958"/>
      <c r="CZ8" s="958"/>
      <c r="DA8" s="958"/>
      <c r="DB8" s="958"/>
      <c r="DC8" s="958"/>
      <c r="DD8" s="958"/>
      <c r="DE8" s="958"/>
      <c r="DF8" s="958"/>
      <c r="DG8" s="958"/>
      <c r="DH8" s="958"/>
      <c r="DI8" s="958"/>
      <c r="DJ8" s="958"/>
      <c r="DK8" s="958"/>
      <c r="DL8" s="958"/>
      <c r="DM8" s="958"/>
      <c r="DN8" s="958"/>
      <c r="DO8" s="958"/>
      <c r="DP8" s="958"/>
      <c r="DQ8" s="958"/>
      <c r="DR8" s="958"/>
      <c r="DS8" s="958"/>
      <c r="DT8" s="958"/>
      <c r="DU8" s="958"/>
      <c r="DV8" s="958"/>
      <c r="DW8" s="958"/>
      <c r="DX8" s="958"/>
      <c r="DY8" s="958"/>
      <c r="DZ8" s="958"/>
      <c r="EA8" s="958"/>
      <c r="EB8" s="958"/>
      <c r="EC8" s="958"/>
      <c r="ED8" s="958"/>
      <c r="EE8" s="958"/>
      <c r="EF8" s="958"/>
      <c r="EG8" s="958"/>
      <c r="EH8" s="958"/>
      <c r="EI8" s="958"/>
      <c r="EJ8" s="958"/>
      <c r="EK8" s="958"/>
      <c r="EL8" s="958"/>
      <c r="EM8" s="958"/>
      <c r="EN8" s="958"/>
      <c r="EO8" s="958"/>
      <c r="EP8" s="958"/>
      <c r="EQ8" s="958"/>
      <c r="ER8" s="958"/>
      <c r="ES8" s="958"/>
      <c r="ET8" s="958"/>
      <c r="EU8" s="958"/>
      <c r="EV8" s="958"/>
      <c r="EW8" s="958"/>
      <c r="EX8" s="958"/>
      <c r="EY8" s="958"/>
      <c r="EZ8" s="958"/>
      <c r="FA8" s="958"/>
      <c r="FB8" s="958"/>
      <c r="FC8" s="958"/>
      <c r="FD8" s="958"/>
      <c r="FE8" s="958"/>
      <c r="FF8" s="958"/>
      <c r="FG8" s="958"/>
      <c r="FH8" s="958"/>
      <c r="FI8" s="958"/>
      <c r="FJ8" s="958"/>
      <c r="FK8" s="958"/>
      <c r="FL8" s="958"/>
      <c r="FM8" s="958"/>
      <c r="FN8" s="958"/>
      <c r="FO8" s="958"/>
      <c r="FP8" s="958"/>
      <c r="FQ8" s="958"/>
      <c r="FR8" s="958"/>
      <c r="FS8" s="958"/>
      <c r="FT8" s="958"/>
      <c r="FU8" s="958"/>
      <c r="FV8" s="958"/>
      <c r="FW8" s="958"/>
      <c r="FX8" s="958"/>
      <c r="FY8" s="958"/>
      <c r="FZ8" s="958"/>
      <c r="GA8" s="958"/>
      <c r="GB8" s="958"/>
      <c r="GC8" s="958"/>
      <c r="GD8" s="958"/>
      <c r="GE8" s="958"/>
      <c r="GF8" s="958"/>
      <c r="GG8" s="958"/>
      <c r="GH8" s="958"/>
      <c r="GI8" s="958"/>
      <c r="GJ8" s="958"/>
      <c r="GK8" s="958"/>
      <c r="GL8" s="958"/>
      <c r="GM8" s="958"/>
      <c r="GN8" s="958"/>
      <c r="GO8" s="958"/>
      <c r="GP8" s="958"/>
      <c r="GQ8" s="958"/>
      <c r="GR8" s="958"/>
      <c r="GS8" s="958"/>
      <c r="GT8" s="958"/>
      <c r="GU8" s="958"/>
      <c r="GV8" s="958"/>
      <c r="GW8" s="958"/>
      <c r="GX8" s="958"/>
      <c r="GY8" s="958"/>
      <c r="GZ8" s="958"/>
      <c r="HA8" s="958"/>
      <c r="HB8" s="958"/>
      <c r="HC8" s="958"/>
      <c r="HD8" s="958"/>
      <c r="HE8" s="958"/>
      <c r="HF8" s="958"/>
      <c r="HG8" s="958"/>
      <c r="HH8" s="958"/>
      <c r="HI8" s="958"/>
      <c r="HJ8" s="958"/>
      <c r="HK8" s="958"/>
      <c r="HL8" s="958"/>
      <c r="HM8" s="958"/>
      <c r="HN8" s="958"/>
      <c r="HO8" s="958"/>
      <c r="HP8" s="958"/>
      <c r="HQ8" s="958"/>
      <c r="HR8" s="958"/>
      <c r="HS8" s="958"/>
      <c r="HT8" s="958"/>
      <c r="HU8" s="958"/>
      <c r="HV8" s="958"/>
      <c r="HW8" s="958"/>
      <c r="HX8" s="958"/>
      <c r="HY8" s="958"/>
      <c r="HZ8" s="958"/>
      <c r="IA8" s="958"/>
      <c r="IB8" s="958"/>
      <c r="IC8" s="958"/>
      <c r="ID8" s="958"/>
      <c r="IE8" s="958"/>
      <c r="IF8" s="958"/>
      <c r="IG8" s="958"/>
      <c r="IH8" s="958"/>
      <c r="II8" s="958"/>
      <c r="IJ8" s="958"/>
      <c r="IK8" s="958"/>
      <c r="IL8" s="958"/>
      <c r="IM8" s="958"/>
      <c r="IN8" s="958"/>
      <c r="IO8" s="958"/>
      <c r="IP8" s="958"/>
      <c r="IQ8" s="958"/>
      <c r="IR8" s="958"/>
      <c r="IS8" s="958"/>
      <c r="IT8" s="958"/>
      <c r="IU8" s="958"/>
      <c r="IV8" s="958"/>
      <c r="IW8" s="958"/>
      <c r="IX8" s="958"/>
      <c r="IY8" s="958"/>
      <c r="IZ8" s="958"/>
      <c r="JA8" s="958"/>
      <c r="JB8" s="958"/>
      <c r="JC8" s="958"/>
      <c r="JD8" s="958"/>
      <c r="JH8" s="958"/>
      <c r="JK8" s="958"/>
      <c r="JL8" s="958"/>
      <c r="JM8" s="958"/>
      <c r="JN8" s="958"/>
      <c r="JQ8" s="958"/>
      <c r="JR8" s="958"/>
      <c r="JT8" s="958"/>
      <c r="JU8" s="958"/>
      <c r="JV8" s="958"/>
      <c r="JW8" s="958"/>
      <c r="JX8" s="958"/>
      <c r="JY8" s="958"/>
      <c r="JZ8" s="958"/>
      <c r="KA8" s="958"/>
      <c r="KB8" s="958"/>
      <c r="KC8" s="958"/>
      <c r="KD8" s="958"/>
      <c r="KG8" s="958"/>
      <c r="KH8" s="958"/>
      <c r="KI8" s="958"/>
      <c r="KJ8" s="958"/>
      <c r="KK8" s="958"/>
      <c r="KL8" s="958"/>
      <c r="KN8" s="958"/>
      <c r="KO8" s="958"/>
      <c r="KP8" s="958"/>
      <c r="KQ8" s="958"/>
      <c r="KR8" s="958"/>
      <c r="KS8" s="958"/>
      <c r="KU8" s="958"/>
      <c r="KV8" s="958"/>
      <c r="KW8" s="958"/>
      <c r="LC8" s="958"/>
      <c r="LD8" s="958"/>
      <c r="LE8" s="958"/>
      <c r="LF8" s="958"/>
      <c r="LG8" s="958"/>
      <c r="LH8" s="958"/>
      <c r="LI8" s="958"/>
      <c r="LJ8" s="958"/>
      <c r="LK8" s="958"/>
      <c r="LL8" s="958"/>
      <c r="LM8" s="958"/>
      <c r="LN8" s="958"/>
      <c r="LO8" s="958"/>
      <c r="LP8" s="958"/>
      <c r="LQ8" s="958"/>
      <c r="LR8" s="958"/>
      <c r="LS8" s="958"/>
      <c r="LT8" s="958"/>
      <c r="LU8" s="958"/>
      <c r="LV8" s="958"/>
      <c r="LW8" s="958"/>
      <c r="LX8" s="958"/>
      <c r="LY8" s="958"/>
      <c r="LZ8" s="958"/>
      <c r="MA8" s="958"/>
      <c r="MB8" s="958"/>
      <c r="MC8" s="958"/>
      <c r="MD8" s="958"/>
      <c r="ME8" s="958"/>
      <c r="MF8" s="958"/>
      <c r="MG8" s="958"/>
      <c r="MH8" s="958"/>
      <c r="MI8" s="958"/>
      <c r="MJ8" s="958"/>
      <c r="MK8" s="958"/>
      <c r="ML8" s="958"/>
      <c r="MM8" s="958"/>
      <c r="MN8" s="958"/>
      <c r="MO8" s="958"/>
      <c r="MP8" s="958"/>
      <c r="MQ8" s="958"/>
      <c r="MR8" s="958"/>
      <c r="MS8" s="958"/>
      <c r="MT8" s="958"/>
      <c r="MU8" s="958"/>
      <c r="MV8" s="958"/>
      <c r="MW8" s="958"/>
      <c r="MX8" s="958"/>
      <c r="MY8" s="958"/>
      <c r="MZ8" s="958"/>
      <c r="NA8" s="958"/>
      <c r="NB8" s="958"/>
      <c r="NC8" s="958"/>
      <c r="ND8" s="958"/>
      <c r="NE8" s="958"/>
      <c r="NF8" s="958"/>
      <c r="NG8" s="958"/>
      <c r="NH8" s="958"/>
      <c r="NI8" s="958"/>
      <c r="NJ8" s="958"/>
      <c r="NK8" s="958"/>
      <c r="NL8" s="958"/>
      <c r="NM8" s="958"/>
      <c r="NN8" s="958"/>
      <c r="NO8" s="958"/>
      <c r="NP8" s="958"/>
      <c r="NQ8" s="958"/>
      <c r="NR8" s="958"/>
      <c r="NS8" s="958"/>
      <c r="NT8" s="958"/>
      <c r="NU8" s="958"/>
      <c r="NV8" s="958"/>
      <c r="NW8" s="958"/>
      <c r="NX8" s="958"/>
      <c r="NY8" s="958"/>
      <c r="NZ8" s="958"/>
      <c r="OA8" s="958"/>
      <c r="OB8" s="958"/>
      <c r="OC8" s="958"/>
      <c r="OD8" s="958"/>
      <c r="OE8" s="958"/>
      <c r="OF8" s="958"/>
      <c r="OG8" s="958"/>
      <c r="OH8" s="958"/>
      <c r="OI8" s="958"/>
      <c r="OJ8" s="958"/>
      <c r="OK8" s="958"/>
      <c r="OL8" s="958"/>
      <c r="OM8" s="958"/>
      <c r="ON8" s="958"/>
      <c r="OO8" s="958"/>
      <c r="OP8" s="958"/>
      <c r="OQ8" s="958"/>
      <c r="OR8" s="958"/>
      <c r="OS8" s="958"/>
      <c r="OT8" s="958"/>
      <c r="OU8" s="958"/>
      <c r="OV8" s="958"/>
      <c r="OW8" s="958"/>
      <c r="OX8" s="958"/>
      <c r="OY8" s="958"/>
      <c r="OZ8" s="958"/>
      <c r="PA8" s="958"/>
      <c r="PB8" s="958"/>
      <c r="PC8" s="958"/>
      <c r="PD8" s="958"/>
      <c r="PE8" s="958"/>
      <c r="PF8" s="958"/>
      <c r="PG8" s="958"/>
      <c r="PH8" s="958"/>
      <c r="PI8" s="958"/>
      <c r="PJ8" s="958"/>
      <c r="PK8" s="958"/>
      <c r="PL8" s="958"/>
      <c r="PM8" s="958"/>
      <c r="PN8" s="958"/>
      <c r="PO8" s="958"/>
      <c r="PP8" s="958"/>
      <c r="PQ8" s="958"/>
      <c r="PR8" s="958"/>
      <c r="PS8" s="958"/>
      <c r="PT8" s="958"/>
      <c r="PU8" s="958"/>
      <c r="PV8" s="958"/>
      <c r="PW8" s="958"/>
      <c r="PX8" s="958"/>
      <c r="PY8" s="958"/>
      <c r="PZ8" s="958"/>
      <c r="QA8" s="958"/>
      <c r="QB8" s="958"/>
      <c r="QC8" s="958"/>
      <c r="QD8" s="958"/>
      <c r="QE8" s="958"/>
      <c r="QF8" s="958"/>
      <c r="QG8" s="958"/>
      <c r="QH8" s="958"/>
      <c r="QI8" s="958"/>
      <c r="QJ8" s="958"/>
      <c r="QK8" s="958"/>
      <c r="QL8" s="958"/>
      <c r="QM8" s="958"/>
      <c r="QN8" s="958"/>
      <c r="QO8" s="958"/>
      <c r="QP8" s="958"/>
      <c r="QQ8" s="958"/>
      <c r="QR8" s="958"/>
      <c r="QS8" s="958"/>
      <c r="QT8" s="958"/>
      <c r="QU8" s="958"/>
      <c r="QV8" s="958"/>
      <c r="QW8" s="958"/>
      <c r="QX8" s="958"/>
      <c r="QY8" s="958"/>
      <c r="QZ8" s="958"/>
      <c r="RA8" s="958"/>
      <c r="RB8" s="958"/>
      <c r="RC8" s="958"/>
      <c r="RD8" s="958"/>
      <c r="RE8" s="958"/>
      <c r="RF8" s="958"/>
      <c r="RG8" s="958"/>
      <c r="RH8" s="958"/>
      <c r="RI8" s="958"/>
      <c r="RJ8" s="958"/>
      <c r="RK8" s="958"/>
      <c r="RL8" s="958"/>
      <c r="RM8" s="958"/>
      <c r="RN8" s="958"/>
      <c r="RO8" s="958"/>
      <c r="RP8" s="958"/>
      <c r="RQ8" s="958"/>
      <c r="RR8" s="958"/>
      <c r="RS8" s="958"/>
      <c r="RT8" s="958"/>
      <c r="RU8" s="958"/>
      <c r="RV8" s="958"/>
      <c r="RW8" s="958"/>
      <c r="RX8" s="958"/>
      <c r="RY8" s="958"/>
      <c r="RZ8" s="958"/>
      <c r="SA8" s="958"/>
      <c r="SB8" s="958"/>
      <c r="SC8" s="958"/>
      <c r="SD8" s="958"/>
      <c r="SE8" s="958"/>
      <c r="SF8" s="958"/>
      <c r="SG8" s="958"/>
      <c r="SH8" s="958"/>
      <c r="SI8" s="958"/>
      <c r="SJ8" s="958"/>
      <c r="SK8" s="958"/>
      <c r="SL8" s="958"/>
      <c r="SM8" s="958"/>
      <c r="SN8" s="958"/>
      <c r="SO8" s="958"/>
      <c r="SP8" s="958"/>
      <c r="SQ8" s="958"/>
      <c r="SR8" s="958"/>
      <c r="SS8" s="958"/>
      <c r="ST8" s="958"/>
      <c r="SU8" s="958"/>
      <c r="SV8" s="958"/>
      <c r="SW8" s="958"/>
      <c r="SX8" s="958"/>
      <c r="SY8" s="958"/>
      <c r="SZ8" s="958"/>
      <c r="TD8" s="958"/>
      <c r="TG8" s="958"/>
      <c r="TH8" s="958"/>
      <c r="TI8" s="958"/>
      <c r="TJ8" s="958"/>
    </row>
    <row r="9" spans="1:826 1033:1850 2057:2874 3081:3898 4105:4922 5129:5946 6153:6970 7177:7994 8201:9018 9225:10042 10249:11066 11273:12090 12297:13114 13321:14138 14345:15162 15369:16186" ht="20.100000000000001" customHeight="1" x14ac:dyDescent="0.2">
      <c r="A9" s="294"/>
      <c r="B9" s="299" t="s">
        <v>43</v>
      </c>
      <c r="C9" s="300" t="s">
        <v>44</v>
      </c>
      <c r="D9" s="296">
        <v>43.21</v>
      </c>
      <c r="E9" s="296">
        <v>0</v>
      </c>
      <c r="F9" s="291">
        <v>0</v>
      </c>
      <c r="G9" s="296">
        <v>0</v>
      </c>
      <c r="H9" s="296">
        <v>0</v>
      </c>
      <c r="I9" s="666">
        <v>0</v>
      </c>
      <c r="J9" s="296">
        <v>0</v>
      </c>
      <c r="K9" s="296">
        <v>0</v>
      </c>
      <c r="L9" s="666">
        <v>0</v>
      </c>
      <c r="M9" s="666">
        <v>0</v>
      </c>
      <c r="N9" s="666">
        <v>0</v>
      </c>
      <c r="O9" s="296">
        <v>0</v>
      </c>
      <c r="P9" s="666">
        <v>0</v>
      </c>
      <c r="Q9" s="296">
        <v>0</v>
      </c>
      <c r="R9" s="291">
        <v>0</v>
      </c>
      <c r="S9" s="296">
        <v>0</v>
      </c>
      <c r="T9" s="296">
        <v>0</v>
      </c>
      <c r="U9" s="296">
        <v>0</v>
      </c>
      <c r="V9" s="666">
        <v>0</v>
      </c>
      <c r="W9" s="296">
        <v>0</v>
      </c>
      <c r="X9" s="296">
        <v>0</v>
      </c>
      <c r="Y9" s="296">
        <v>0</v>
      </c>
      <c r="Z9" s="666">
        <v>0</v>
      </c>
      <c r="AA9" s="296">
        <v>0</v>
      </c>
      <c r="AB9" s="296">
        <v>0</v>
      </c>
      <c r="AC9" s="297">
        <v>0</v>
      </c>
      <c r="AD9" s="297">
        <v>0</v>
      </c>
      <c r="AE9" s="297">
        <v>0</v>
      </c>
      <c r="AF9" s="297">
        <v>0</v>
      </c>
      <c r="AG9" s="297">
        <v>0</v>
      </c>
      <c r="AH9" s="297">
        <v>0</v>
      </c>
      <c r="AI9" s="297">
        <v>0</v>
      </c>
      <c r="AJ9" s="297">
        <v>0</v>
      </c>
      <c r="AK9" s="667">
        <v>0</v>
      </c>
      <c r="AL9" s="297">
        <v>0</v>
      </c>
      <c r="AM9" s="297">
        <v>0</v>
      </c>
      <c r="AN9" s="297">
        <v>0</v>
      </c>
      <c r="AO9" s="297">
        <v>0</v>
      </c>
      <c r="AP9" s="667">
        <v>0</v>
      </c>
      <c r="AQ9" s="297">
        <v>0</v>
      </c>
      <c r="AR9" s="297">
        <v>0</v>
      </c>
      <c r="AS9" s="297">
        <v>0</v>
      </c>
      <c r="AT9" s="666">
        <v>0</v>
      </c>
      <c r="AU9" s="296">
        <v>0</v>
      </c>
      <c r="AV9" s="296">
        <v>0</v>
      </c>
      <c r="AW9" s="296">
        <v>0</v>
      </c>
      <c r="AX9" s="296">
        <v>0</v>
      </c>
      <c r="AY9" s="296">
        <v>0</v>
      </c>
      <c r="AZ9" s="296">
        <v>0</v>
      </c>
      <c r="BA9" s="666">
        <v>0</v>
      </c>
      <c r="BB9" s="296">
        <v>0</v>
      </c>
      <c r="BC9" s="296">
        <v>0</v>
      </c>
      <c r="BD9" s="296">
        <v>0</v>
      </c>
      <c r="BE9" s="666">
        <v>0</v>
      </c>
      <c r="BF9" s="666">
        <v>0</v>
      </c>
      <c r="BG9" s="682">
        <v>0</v>
      </c>
      <c r="BH9" s="682">
        <v>0</v>
      </c>
      <c r="BI9" s="682">
        <v>0</v>
      </c>
      <c r="BJ9" s="298">
        <v>-36.25</v>
      </c>
      <c r="BK9" s="298">
        <v>6.9600000000000009</v>
      </c>
      <c r="BL9" s="958">
        <v>6.9600000000000009</v>
      </c>
      <c r="BM9" s="958"/>
      <c r="BN9" s="958" t="s">
        <v>2319</v>
      </c>
      <c r="BO9" s="958" t="s">
        <v>43</v>
      </c>
      <c r="BP9" s="958"/>
      <c r="BQ9" s="958"/>
      <c r="BR9" s="958"/>
      <c r="BS9" s="958"/>
      <c r="BT9" s="958"/>
      <c r="BU9" s="958"/>
      <c r="BV9" s="958"/>
      <c r="BW9" s="958"/>
      <c r="BX9" s="958"/>
      <c r="BY9" s="958"/>
      <c r="BZ9" s="958"/>
      <c r="CA9" s="958"/>
      <c r="CB9" s="958"/>
      <c r="CC9" s="958"/>
      <c r="CD9" s="958"/>
      <c r="CE9" s="958"/>
      <c r="CF9" s="958"/>
      <c r="CG9" s="958"/>
      <c r="CH9" s="958"/>
      <c r="CI9" s="958"/>
      <c r="CJ9" s="958"/>
      <c r="CK9" s="958"/>
      <c r="CL9" s="958"/>
      <c r="CM9" s="958"/>
      <c r="CN9" s="958"/>
      <c r="CO9" s="958"/>
      <c r="CP9" s="958"/>
      <c r="CQ9" s="958"/>
      <c r="CR9" s="958"/>
      <c r="CS9" s="958"/>
      <c r="CT9" s="958"/>
      <c r="CU9" s="958"/>
      <c r="CV9" s="958"/>
      <c r="CW9" s="958"/>
      <c r="CX9" s="958"/>
      <c r="CY9" s="958"/>
      <c r="CZ9" s="958"/>
      <c r="DA9" s="958"/>
      <c r="DB9" s="958"/>
      <c r="DC9" s="958"/>
      <c r="DD9" s="958"/>
      <c r="DE9" s="958"/>
      <c r="DF9" s="958"/>
      <c r="DG9" s="958"/>
      <c r="DH9" s="958"/>
      <c r="DI9" s="958"/>
      <c r="DJ9" s="958"/>
      <c r="DK9" s="958"/>
      <c r="DL9" s="958"/>
      <c r="DM9" s="958"/>
      <c r="DN9" s="958"/>
      <c r="DO9" s="958"/>
      <c r="DP9" s="958"/>
      <c r="DQ9" s="958"/>
      <c r="DR9" s="958"/>
      <c r="DS9" s="958"/>
      <c r="DT9" s="958"/>
      <c r="DU9" s="958"/>
      <c r="DV9" s="958"/>
      <c r="DW9" s="958"/>
      <c r="DX9" s="958"/>
      <c r="DY9" s="958"/>
      <c r="DZ9" s="958"/>
      <c r="EA9" s="958"/>
      <c r="EB9" s="958"/>
      <c r="EC9" s="958"/>
      <c r="ED9" s="958"/>
      <c r="EE9" s="958"/>
      <c r="EF9" s="958"/>
      <c r="EG9" s="958"/>
      <c r="EH9" s="958"/>
      <c r="EI9" s="958"/>
      <c r="EJ9" s="958"/>
      <c r="EK9" s="958"/>
      <c r="EL9" s="958"/>
      <c r="EM9" s="958"/>
      <c r="EN9" s="958"/>
      <c r="EO9" s="958"/>
      <c r="EP9" s="958"/>
      <c r="EQ9" s="958"/>
      <c r="ER9" s="958"/>
      <c r="ES9" s="958"/>
      <c r="ET9" s="958"/>
      <c r="EU9" s="958"/>
      <c r="EV9" s="958"/>
      <c r="EW9" s="958"/>
      <c r="EX9" s="958"/>
      <c r="EY9" s="958"/>
      <c r="EZ9" s="958"/>
      <c r="FA9" s="958"/>
      <c r="FB9" s="958"/>
      <c r="FC9" s="958"/>
      <c r="FD9" s="958"/>
      <c r="FE9" s="958"/>
      <c r="FF9" s="958"/>
      <c r="FG9" s="958"/>
      <c r="FH9" s="958"/>
      <c r="FI9" s="958"/>
      <c r="FJ9" s="958"/>
      <c r="FK9" s="958"/>
      <c r="FL9" s="958"/>
      <c r="FM9" s="958"/>
      <c r="FN9" s="958"/>
      <c r="FO9" s="958"/>
      <c r="FP9" s="958"/>
      <c r="FQ9" s="958"/>
      <c r="FR9" s="958"/>
      <c r="FS9" s="958"/>
      <c r="FT9" s="958"/>
      <c r="FU9" s="958"/>
      <c r="FV9" s="958"/>
      <c r="FW9" s="958"/>
      <c r="FX9" s="958"/>
      <c r="FY9" s="958"/>
      <c r="FZ9" s="958"/>
      <c r="GA9" s="958"/>
      <c r="GB9" s="958"/>
      <c r="GC9" s="958"/>
      <c r="GD9" s="958"/>
      <c r="GE9" s="958"/>
      <c r="GF9" s="958"/>
      <c r="GG9" s="958"/>
      <c r="GH9" s="958"/>
      <c r="GI9" s="958"/>
      <c r="GJ9" s="958"/>
      <c r="GK9" s="958"/>
      <c r="GL9" s="958"/>
      <c r="GM9" s="958"/>
      <c r="GN9" s="958"/>
      <c r="GO9" s="958"/>
      <c r="GP9" s="958"/>
      <c r="GQ9" s="958"/>
      <c r="GR9" s="958"/>
      <c r="GS9" s="958"/>
      <c r="GT9" s="958"/>
      <c r="GU9" s="958"/>
      <c r="GV9" s="958"/>
      <c r="GW9" s="958"/>
      <c r="GX9" s="958"/>
      <c r="GY9" s="958"/>
      <c r="GZ9" s="958"/>
      <c r="HA9" s="958"/>
      <c r="HB9" s="958"/>
      <c r="HC9" s="958"/>
      <c r="HD9" s="958"/>
      <c r="HE9" s="958"/>
      <c r="HF9" s="958"/>
      <c r="HG9" s="958"/>
      <c r="HH9" s="958"/>
      <c r="HI9" s="958"/>
      <c r="HJ9" s="958"/>
      <c r="HK9" s="958"/>
      <c r="HL9" s="958"/>
      <c r="HM9" s="958"/>
      <c r="HN9" s="958"/>
      <c r="HO9" s="958"/>
      <c r="HP9" s="958"/>
      <c r="HQ9" s="958"/>
      <c r="HR9" s="958"/>
      <c r="HS9" s="958"/>
      <c r="HT9" s="958"/>
      <c r="HU9" s="958"/>
      <c r="HV9" s="958"/>
      <c r="HW9" s="958"/>
      <c r="HX9" s="958"/>
      <c r="HY9" s="958"/>
      <c r="HZ9" s="958"/>
      <c r="IA9" s="958"/>
      <c r="IB9" s="958"/>
      <c r="IC9" s="958"/>
      <c r="ID9" s="958"/>
      <c r="IE9" s="958"/>
      <c r="IF9" s="958"/>
      <c r="IG9" s="958"/>
      <c r="IH9" s="958"/>
      <c r="II9" s="958"/>
      <c r="IJ9" s="958"/>
      <c r="IK9" s="958"/>
      <c r="IL9" s="958"/>
      <c r="IM9" s="958"/>
      <c r="IN9" s="958"/>
      <c r="IO9" s="958"/>
      <c r="IP9" s="958"/>
      <c r="IQ9" s="958"/>
      <c r="IR9" s="958"/>
      <c r="IS9" s="958"/>
      <c r="IT9" s="958"/>
      <c r="IU9" s="958"/>
      <c r="IV9" s="958"/>
      <c r="IW9" s="958"/>
      <c r="IX9" s="958"/>
      <c r="IY9" s="958"/>
      <c r="IZ9" s="958"/>
      <c r="JA9" s="958"/>
      <c r="JB9" s="958"/>
      <c r="JC9" s="958"/>
      <c r="JD9" s="958"/>
      <c r="JH9" s="958"/>
      <c r="JK9" s="958"/>
      <c r="JL9" s="958"/>
      <c r="JM9" s="958"/>
      <c r="JN9" s="958"/>
      <c r="JQ9" s="958"/>
      <c r="JR9" s="958"/>
      <c r="JT9" s="958"/>
      <c r="JU9" s="958"/>
      <c r="JV9" s="958"/>
      <c r="JW9" s="958"/>
      <c r="JX9" s="958"/>
      <c r="JY9" s="958"/>
      <c r="JZ9" s="958"/>
      <c r="KA9" s="958"/>
      <c r="KB9" s="958"/>
      <c r="KC9" s="958"/>
      <c r="KD9" s="958"/>
      <c r="KG9" s="958"/>
      <c r="KH9" s="958"/>
      <c r="KI9" s="958"/>
      <c r="KJ9" s="958"/>
      <c r="KK9" s="958"/>
      <c r="KL9" s="958"/>
      <c r="KN9" s="958"/>
      <c r="KO9" s="958"/>
      <c r="KP9" s="958"/>
      <c r="KQ9" s="958"/>
      <c r="KR9" s="958"/>
      <c r="KS9" s="958"/>
      <c r="KU9" s="958"/>
      <c r="KV9" s="958"/>
      <c r="KW9" s="958"/>
      <c r="LC9" s="958"/>
      <c r="LD9" s="958"/>
      <c r="LE9" s="958"/>
      <c r="LF9" s="958"/>
      <c r="LG9" s="958"/>
      <c r="LH9" s="958"/>
      <c r="LI9" s="958"/>
      <c r="LJ9" s="958"/>
      <c r="LK9" s="958"/>
      <c r="LL9" s="958"/>
      <c r="LM9" s="958"/>
      <c r="LN9" s="958"/>
      <c r="LO9" s="958"/>
      <c r="LP9" s="958"/>
      <c r="LQ9" s="958"/>
      <c r="LR9" s="958"/>
      <c r="LS9" s="958"/>
      <c r="LT9" s="958"/>
      <c r="LU9" s="958"/>
      <c r="LV9" s="958"/>
      <c r="LW9" s="958"/>
      <c r="LX9" s="958"/>
      <c r="LY9" s="958"/>
      <c r="LZ9" s="958"/>
      <c r="MA9" s="958"/>
      <c r="MB9" s="958"/>
      <c r="MC9" s="958"/>
      <c r="MD9" s="958"/>
      <c r="ME9" s="958"/>
      <c r="MF9" s="958"/>
      <c r="MG9" s="958"/>
      <c r="MH9" s="958"/>
      <c r="MI9" s="958"/>
      <c r="MJ9" s="958"/>
      <c r="MK9" s="958"/>
      <c r="ML9" s="958"/>
      <c r="MM9" s="958"/>
      <c r="MN9" s="958"/>
      <c r="MO9" s="958"/>
      <c r="MP9" s="958"/>
      <c r="MQ9" s="958"/>
      <c r="MR9" s="958"/>
      <c r="MS9" s="958"/>
      <c r="MT9" s="958"/>
      <c r="MU9" s="958"/>
      <c r="MV9" s="958"/>
      <c r="MW9" s="958"/>
      <c r="MX9" s="958"/>
      <c r="MY9" s="958"/>
      <c r="MZ9" s="958"/>
      <c r="NA9" s="958"/>
      <c r="NB9" s="958"/>
      <c r="NC9" s="958"/>
      <c r="ND9" s="958"/>
      <c r="NE9" s="958"/>
      <c r="NF9" s="958"/>
      <c r="NG9" s="958"/>
      <c r="NH9" s="958"/>
      <c r="NI9" s="958"/>
      <c r="NJ9" s="958"/>
      <c r="NK9" s="958"/>
      <c r="NL9" s="958"/>
      <c r="NM9" s="958"/>
      <c r="NN9" s="958"/>
      <c r="NO9" s="958"/>
      <c r="NP9" s="958"/>
      <c r="NQ9" s="958"/>
      <c r="NR9" s="958"/>
      <c r="NS9" s="958"/>
      <c r="NT9" s="958"/>
      <c r="NU9" s="958"/>
      <c r="NV9" s="958"/>
      <c r="NW9" s="958"/>
      <c r="NX9" s="958"/>
      <c r="NY9" s="958"/>
      <c r="NZ9" s="958"/>
      <c r="OA9" s="958"/>
      <c r="OB9" s="958"/>
      <c r="OC9" s="958"/>
      <c r="OD9" s="958"/>
      <c r="OE9" s="958"/>
      <c r="OF9" s="958"/>
      <c r="OG9" s="958"/>
      <c r="OH9" s="958"/>
      <c r="OI9" s="958"/>
      <c r="OJ9" s="958"/>
      <c r="OK9" s="958"/>
      <c r="OL9" s="958"/>
      <c r="OM9" s="958"/>
      <c r="ON9" s="958"/>
      <c r="OO9" s="958"/>
      <c r="OP9" s="958"/>
      <c r="OQ9" s="958"/>
      <c r="OR9" s="958"/>
      <c r="OS9" s="958"/>
      <c r="OT9" s="958"/>
      <c r="OU9" s="958"/>
      <c r="OV9" s="958"/>
      <c r="OW9" s="958"/>
      <c r="OX9" s="958"/>
      <c r="OY9" s="958"/>
      <c r="OZ9" s="958"/>
      <c r="PA9" s="958"/>
      <c r="PB9" s="958"/>
      <c r="PC9" s="958"/>
      <c r="PD9" s="958"/>
      <c r="PE9" s="958"/>
      <c r="PF9" s="958"/>
      <c r="PG9" s="958"/>
      <c r="PH9" s="958"/>
      <c r="PI9" s="958"/>
      <c r="PJ9" s="958"/>
      <c r="PK9" s="958"/>
      <c r="PL9" s="958"/>
      <c r="PM9" s="958"/>
      <c r="PN9" s="958"/>
      <c r="PO9" s="958"/>
      <c r="PP9" s="958"/>
      <c r="PQ9" s="958"/>
      <c r="PR9" s="958"/>
      <c r="PS9" s="958"/>
      <c r="PT9" s="958"/>
      <c r="PU9" s="958"/>
      <c r="PV9" s="958"/>
      <c r="PW9" s="958"/>
      <c r="PX9" s="958"/>
      <c r="PY9" s="958"/>
      <c r="PZ9" s="958"/>
      <c r="QA9" s="958"/>
      <c r="QB9" s="958"/>
      <c r="QC9" s="958"/>
      <c r="QD9" s="958"/>
      <c r="QE9" s="958"/>
      <c r="QF9" s="958"/>
      <c r="QG9" s="958"/>
      <c r="QH9" s="958"/>
      <c r="QI9" s="958"/>
      <c r="QJ9" s="958"/>
      <c r="QK9" s="958"/>
      <c r="QL9" s="958"/>
      <c r="QM9" s="958"/>
      <c r="QN9" s="958"/>
      <c r="QO9" s="958"/>
      <c r="QP9" s="958"/>
      <c r="QQ9" s="958"/>
      <c r="QR9" s="958"/>
      <c r="QS9" s="958"/>
      <c r="QT9" s="958"/>
      <c r="QU9" s="958"/>
      <c r="QV9" s="958"/>
      <c r="QW9" s="958"/>
      <c r="QX9" s="958"/>
      <c r="QY9" s="958"/>
      <c r="QZ9" s="958"/>
      <c r="RA9" s="958"/>
      <c r="RB9" s="958"/>
      <c r="RC9" s="958"/>
      <c r="RD9" s="958"/>
      <c r="RE9" s="958"/>
      <c r="RF9" s="958"/>
      <c r="RG9" s="958"/>
      <c r="RH9" s="958"/>
      <c r="RI9" s="958"/>
      <c r="RJ9" s="958"/>
      <c r="RK9" s="958"/>
      <c r="RL9" s="958"/>
      <c r="RM9" s="958"/>
      <c r="RN9" s="958"/>
      <c r="RO9" s="958"/>
      <c r="RP9" s="958"/>
      <c r="RQ9" s="958"/>
      <c r="RR9" s="958"/>
      <c r="RS9" s="958"/>
      <c r="RT9" s="958"/>
      <c r="RU9" s="958"/>
      <c r="RV9" s="958"/>
      <c r="RW9" s="958"/>
      <c r="RX9" s="958"/>
      <c r="RY9" s="958"/>
      <c r="RZ9" s="958"/>
      <c r="SA9" s="958"/>
      <c r="SB9" s="958"/>
      <c r="SC9" s="958"/>
      <c r="SD9" s="958"/>
      <c r="SE9" s="958"/>
      <c r="SF9" s="958"/>
      <c r="SG9" s="958"/>
      <c r="SH9" s="958"/>
      <c r="SI9" s="958"/>
      <c r="SJ9" s="958"/>
      <c r="SK9" s="958"/>
      <c r="SL9" s="958"/>
      <c r="SM9" s="958"/>
      <c r="SN9" s="958"/>
      <c r="SO9" s="958"/>
      <c r="SP9" s="958"/>
      <c r="SQ9" s="958"/>
      <c r="SR9" s="958"/>
      <c r="SS9" s="958"/>
      <c r="ST9" s="958"/>
      <c r="SU9" s="958"/>
      <c r="SV9" s="958"/>
      <c r="SW9" s="958"/>
      <c r="SX9" s="958"/>
      <c r="SY9" s="958"/>
      <c r="SZ9" s="958"/>
      <c r="TD9" s="958"/>
      <c r="TG9" s="958"/>
      <c r="TH9" s="958"/>
      <c r="TI9" s="958"/>
      <c r="TJ9" s="958"/>
    </row>
    <row r="10" spans="1:826 1033:1850 2057:2874 3081:3898 4105:4922 5129:5946 6153:6970 7177:7994 8201:9018 9225:10042 10249:11066 11273:12090 12297:13114 13321:14138 14345:15162 15369:16186" ht="15" hidden="1" customHeight="1" x14ac:dyDescent="0.2">
      <c r="A10" s="294"/>
      <c r="B10" s="299" t="s">
        <v>661</v>
      </c>
      <c r="C10" s="300" t="s">
        <v>46</v>
      </c>
      <c r="D10" s="296">
        <v>55.489999999999995</v>
      </c>
      <c r="E10" s="296">
        <v>0</v>
      </c>
      <c r="F10" s="291">
        <v>0</v>
      </c>
      <c r="G10" s="296">
        <v>0</v>
      </c>
      <c r="H10" s="296">
        <v>0</v>
      </c>
      <c r="I10" s="666">
        <v>0</v>
      </c>
      <c r="J10" s="296">
        <v>0</v>
      </c>
      <c r="K10" s="296">
        <v>0</v>
      </c>
      <c r="L10" s="666">
        <v>0</v>
      </c>
      <c r="M10" s="666">
        <v>0</v>
      </c>
      <c r="N10" s="666">
        <v>0</v>
      </c>
      <c r="O10" s="296">
        <v>0</v>
      </c>
      <c r="P10" s="666">
        <v>0</v>
      </c>
      <c r="Q10" s="296">
        <v>0</v>
      </c>
      <c r="R10" s="291">
        <v>0</v>
      </c>
      <c r="S10" s="296">
        <v>0</v>
      </c>
      <c r="T10" s="296">
        <v>0</v>
      </c>
      <c r="U10" s="296">
        <v>0</v>
      </c>
      <c r="V10" s="666">
        <v>0</v>
      </c>
      <c r="W10" s="296">
        <v>0</v>
      </c>
      <c r="X10" s="296">
        <v>0</v>
      </c>
      <c r="Y10" s="296">
        <v>0</v>
      </c>
      <c r="Z10" s="666">
        <v>0</v>
      </c>
      <c r="AA10" s="296">
        <v>0</v>
      </c>
      <c r="AB10" s="296">
        <v>0</v>
      </c>
      <c r="AC10" s="297">
        <v>0</v>
      </c>
      <c r="AD10" s="297">
        <v>0</v>
      </c>
      <c r="AE10" s="297">
        <v>0</v>
      </c>
      <c r="AF10" s="297">
        <v>0</v>
      </c>
      <c r="AG10" s="297">
        <v>0</v>
      </c>
      <c r="AH10" s="297">
        <v>0</v>
      </c>
      <c r="AI10" s="297">
        <v>0</v>
      </c>
      <c r="AJ10" s="297">
        <v>0</v>
      </c>
      <c r="AK10" s="667">
        <v>0</v>
      </c>
      <c r="AL10" s="297">
        <v>0</v>
      </c>
      <c r="AM10" s="297">
        <v>0</v>
      </c>
      <c r="AN10" s="297">
        <v>0</v>
      </c>
      <c r="AO10" s="297">
        <v>0</v>
      </c>
      <c r="AP10" s="667">
        <v>0</v>
      </c>
      <c r="AQ10" s="297">
        <v>0</v>
      </c>
      <c r="AR10" s="297">
        <v>0</v>
      </c>
      <c r="AS10" s="297">
        <v>0</v>
      </c>
      <c r="AT10" s="666">
        <v>0</v>
      </c>
      <c r="AU10" s="296">
        <v>0</v>
      </c>
      <c r="AV10" s="296">
        <v>0</v>
      </c>
      <c r="AW10" s="296">
        <v>0</v>
      </c>
      <c r="AX10" s="296">
        <v>0</v>
      </c>
      <c r="AY10" s="296">
        <v>0</v>
      </c>
      <c r="AZ10" s="296">
        <v>0</v>
      </c>
      <c r="BA10" s="666">
        <v>0</v>
      </c>
      <c r="BB10" s="296">
        <v>0</v>
      </c>
      <c r="BC10" s="296">
        <v>0</v>
      </c>
      <c r="BD10" s="296">
        <v>0</v>
      </c>
      <c r="BE10" s="296">
        <v>0</v>
      </c>
      <c r="BF10" s="296">
        <v>0</v>
      </c>
      <c r="BG10" s="682">
        <v>0</v>
      </c>
      <c r="BH10" s="682">
        <v>0</v>
      </c>
      <c r="BI10" s="682">
        <v>0</v>
      </c>
      <c r="BJ10" s="298">
        <v>-4.74</v>
      </c>
      <c r="BK10" s="298">
        <v>50.749999999999993</v>
      </c>
      <c r="BL10">
        <v>50.749999999999993</v>
      </c>
      <c r="BO10" t="s">
        <v>661</v>
      </c>
    </row>
    <row r="11" spans="1:826 1033:1850 2057:2874 3081:3898 4105:4922 5129:5946 6153:6970 7177:7994 8201:9018 9225:10042 10249:11066 11273:12090 12297:13114 13321:14138 14345:15162 15369:16186" ht="20.100000000000001" customHeight="1" x14ac:dyDescent="0.2">
      <c r="A11" s="294" t="s">
        <v>47</v>
      </c>
      <c r="B11" s="295" t="s">
        <v>48</v>
      </c>
      <c r="C11" s="294" t="s">
        <v>49</v>
      </c>
      <c r="D11" s="296">
        <v>3020.3299999999995</v>
      </c>
      <c r="E11" s="296">
        <v>0</v>
      </c>
      <c r="F11" s="1133">
        <v>0</v>
      </c>
      <c r="G11" s="296">
        <v>0</v>
      </c>
      <c r="H11" s="296">
        <v>0</v>
      </c>
      <c r="I11" s="666">
        <v>0</v>
      </c>
      <c r="J11" s="296">
        <v>0</v>
      </c>
      <c r="K11" s="296">
        <v>0</v>
      </c>
      <c r="L11" s="666">
        <v>0</v>
      </c>
      <c r="M11" s="666">
        <v>0</v>
      </c>
      <c r="N11" s="666">
        <v>0</v>
      </c>
      <c r="O11" s="296">
        <v>0</v>
      </c>
      <c r="P11" s="666">
        <v>0</v>
      </c>
      <c r="Q11" s="296">
        <v>0</v>
      </c>
      <c r="R11" s="291">
        <v>0</v>
      </c>
      <c r="S11" s="296">
        <v>0</v>
      </c>
      <c r="T11" s="296">
        <v>0</v>
      </c>
      <c r="U11" s="296">
        <v>0</v>
      </c>
      <c r="V11" s="666">
        <v>0</v>
      </c>
      <c r="W11" s="296">
        <v>0</v>
      </c>
      <c r="X11" s="296">
        <v>0</v>
      </c>
      <c r="Y11" s="296">
        <v>0</v>
      </c>
      <c r="Z11" s="666">
        <v>0</v>
      </c>
      <c r="AA11" s="296">
        <v>0</v>
      </c>
      <c r="AB11" s="296">
        <v>0</v>
      </c>
      <c r="AC11" s="297">
        <v>0</v>
      </c>
      <c r="AD11" s="297">
        <v>0</v>
      </c>
      <c r="AE11" s="297">
        <v>0</v>
      </c>
      <c r="AF11" s="297">
        <v>0</v>
      </c>
      <c r="AG11" s="297">
        <v>0</v>
      </c>
      <c r="AH11" s="297">
        <v>0</v>
      </c>
      <c r="AI11" s="297">
        <v>0</v>
      </c>
      <c r="AJ11" s="297">
        <v>0</v>
      </c>
      <c r="AK11" s="667">
        <v>0</v>
      </c>
      <c r="AL11" s="297">
        <v>0</v>
      </c>
      <c r="AM11" s="297">
        <v>0</v>
      </c>
      <c r="AN11" s="297">
        <v>0</v>
      </c>
      <c r="AO11" s="297">
        <v>0</v>
      </c>
      <c r="AP11" s="667">
        <v>0</v>
      </c>
      <c r="AQ11" s="297">
        <v>0</v>
      </c>
      <c r="AR11" s="297">
        <v>0</v>
      </c>
      <c r="AS11" s="297">
        <v>0</v>
      </c>
      <c r="AT11" s="666">
        <v>0</v>
      </c>
      <c r="AU11" s="296">
        <v>0</v>
      </c>
      <c r="AV11" s="296">
        <v>0</v>
      </c>
      <c r="AW11" s="296">
        <v>0</v>
      </c>
      <c r="AX11" s="296">
        <v>0</v>
      </c>
      <c r="AY11" s="296">
        <v>0</v>
      </c>
      <c r="AZ11" s="296">
        <v>0</v>
      </c>
      <c r="BA11" s="666">
        <v>0</v>
      </c>
      <c r="BB11" s="296">
        <v>0</v>
      </c>
      <c r="BC11" s="296">
        <v>0</v>
      </c>
      <c r="BD11" s="296">
        <v>0</v>
      </c>
      <c r="BE11" s="666">
        <v>0</v>
      </c>
      <c r="BF11" s="666">
        <v>0</v>
      </c>
      <c r="BG11" s="682">
        <v>0</v>
      </c>
      <c r="BH11" s="682">
        <v>0</v>
      </c>
      <c r="BI11" s="682">
        <v>0</v>
      </c>
      <c r="BJ11" s="298">
        <v>-200.86999999999998</v>
      </c>
      <c r="BK11" s="298">
        <v>2819.4599999999996</v>
      </c>
      <c r="BL11">
        <v>2819.4599999999996</v>
      </c>
      <c r="BN11" t="s">
        <v>2319</v>
      </c>
      <c r="BO11" t="s">
        <v>48</v>
      </c>
    </row>
    <row r="12" spans="1:826 1033:1850 2057:2874 3081:3898 4105:4922 5129:5946 6153:6970 7177:7994 8201:9018 9225:10042 10249:11066 11273:12090 12297:13114 13321:14138 14345:15162 15369:16186" ht="20.100000000000001" customHeight="1" x14ac:dyDescent="0.2">
      <c r="A12" s="294" t="s">
        <v>50</v>
      </c>
      <c r="B12" s="295" t="s">
        <v>51</v>
      </c>
      <c r="C12" s="294" t="s">
        <v>52</v>
      </c>
      <c r="D12" s="296">
        <v>4157.09</v>
      </c>
      <c r="E12" s="296">
        <v>0</v>
      </c>
      <c r="F12" s="291">
        <v>0</v>
      </c>
      <c r="G12" s="296">
        <v>0</v>
      </c>
      <c r="H12" s="296">
        <v>0</v>
      </c>
      <c r="I12" s="666">
        <v>0</v>
      </c>
      <c r="J12" s="296">
        <v>0</v>
      </c>
      <c r="K12" s="296">
        <v>0</v>
      </c>
      <c r="L12" s="666">
        <v>0</v>
      </c>
      <c r="M12" s="666">
        <v>0</v>
      </c>
      <c r="N12" s="666">
        <v>0</v>
      </c>
      <c r="O12" s="296">
        <v>0</v>
      </c>
      <c r="P12" s="666">
        <v>0</v>
      </c>
      <c r="Q12" s="296">
        <v>0</v>
      </c>
      <c r="R12" s="291">
        <v>0</v>
      </c>
      <c r="S12" s="296">
        <v>0</v>
      </c>
      <c r="T12" s="296">
        <v>0</v>
      </c>
      <c r="U12" s="296">
        <v>0</v>
      </c>
      <c r="V12" s="666">
        <v>0</v>
      </c>
      <c r="W12" s="296">
        <v>0</v>
      </c>
      <c r="X12" s="296">
        <v>0</v>
      </c>
      <c r="Y12" s="296">
        <v>0</v>
      </c>
      <c r="Z12" s="666">
        <v>0</v>
      </c>
      <c r="AA12" s="296">
        <v>0</v>
      </c>
      <c r="AB12" s="296">
        <v>0</v>
      </c>
      <c r="AC12" s="297">
        <v>0</v>
      </c>
      <c r="AD12" s="297">
        <v>0</v>
      </c>
      <c r="AE12" s="297">
        <v>0</v>
      </c>
      <c r="AF12" s="297">
        <v>0</v>
      </c>
      <c r="AG12" s="297">
        <v>0</v>
      </c>
      <c r="AH12" s="297">
        <v>0</v>
      </c>
      <c r="AI12" s="297">
        <v>0</v>
      </c>
      <c r="AJ12" s="297">
        <v>0</v>
      </c>
      <c r="AK12" s="667">
        <v>0</v>
      </c>
      <c r="AL12" s="297">
        <v>0</v>
      </c>
      <c r="AM12" s="297">
        <v>0</v>
      </c>
      <c r="AN12" s="297">
        <v>0</v>
      </c>
      <c r="AO12" s="297">
        <v>0</v>
      </c>
      <c r="AP12" s="667">
        <v>0</v>
      </c>
      <c r="AQ12" s="297">
        <v>0</v>
      </c>
      <c r="AR12" s="297">
        <v>0</v>
      </c>
      <c r="AS12" s="297">
        <v>0</v>
      </c>
      <c r="AT12" s="666">
        <v>0</v>
      </c>
      <c r="AU12" s="296">
        <v>0</v>
      </c>
      <c r="AV12" s="296">
        <v>0</v>
      </c>
      <c r="AW12" s="296">
        <v>0</v>
      </c>
      <c r="AX12" s="296">
        <v>0</v>
      </c>
      <c r="AY12" s="296">
        <v>0</v>
      </c>
      <c r="AZ12" s="296">
        <v>0</v>
      </c>
      <c r="BA12" s="666">
        <v>0</v>
      </c>
      <c r="BB12" s="296">
        <v>0</v>
      </c>
      <c r="BC12" s="296">
        <v>0</v>
      </c>
      <c r="BD12" s="296">
        <v>0</v>
      </c>
      <c r="BE12" s="666">
        <v>0</v>
      </c>
      <c r="BF12" s="666">
        <v>0</v>
      </c>
      <c r="BG12" s="682">
        <v>0</v>
      </c>
      <c r="BH12" s="682">
        <v>0</v>
      </c>
      <c r="BI12" s="682">
        <v>0</v>
      </c>
      <c r="BJ12" s="298">
        <v>-306.77</v>
      </c>
      <c r="BK12" s="298">
        <v>3850.32</v>
      </c>
      <c r="BL12">
        <v>3850.32</v>
      </c>
      <c r="BN12" t="s">
        <v>2319</v>
      </c>
      <c r="BO12" t="s">
        <v>51</v>
      </c>
    </row>
    <row r="13" spans="1:826 1033:1850 2057:2874 3081:3898 4105:4922 5129:5946 6153:6970 7177:7994 8201:9018 9225:10042 10249:11066 11273:12090 12297:13114 13321:14138 14345:15162 15369:16186" ht="20.100000000000001" customHeight="1" x14ac:dyDescent="0.2">
      <c r="A13" s="294" t="s">
        <v>53</v>
      </c>
      <c r="B13" s="295" t="s">
        <v>54</v>
      </c>
      <c r="C13" s="294" t="s">
        <v>55</v>
      </c>
      <c r="D13" s="296">
        <v>148.07</v>
      </c>
      <c r="E13" s="296">
        <v>0</v>
      </c>
      <c r="F13" s="291">
        <v>0</v>
      </c>
      <c r="G13" s="296">
        <v>0</v>
      </c>
      <c r="H13" s="296">
        <v>0</v>
      </c>
      <c r="I13" s="666">
        <v>0</v>
      </c>
      <c r="J13" s="296">
        <v>0</v>
      </c>
      <c r="K13" s="296">
        <v>0</v>
      </c>
      <c r="L13" s="666">
        <v>0</v>
      </c>
      <c r="M13" s="666">
        <v>0</v>
      </c>
      <c r="N13" s="666">
        <v>0</v>
      </c>
      <c r="O13" s="296">
        <v>0</v>
      </c>
      <c r="P13" s="666">
        <v>0</v>
      </c>
      <c r="Q13" s="296">
        <v>0</v>
      </c>
      <c r="R13" s="291">
        <v>0</v>
      </c>
      <c r="S13" s="296">
        <v>0</v>
      </c>
      <c r="T13" s="296">
        <v>0</v>
      </c>
      <c r="U13" s="296">
        <v>0</v>
      </c>
      <c r="V13" s="666">
        <v>0</v>
      </c>
      <c r="W13" s="296">
        <v>0</v>
      </c>
      <c r="X13" s="296">
        <v>0</v>
      </c>
      <c r="Y13" s="296">
        <v>0</v>
      </c>
      <c r="Z13" s="666">
        <v>0</v>
      </c>
      <c r="AA13" s="296">
        <v>0</v>
      </c>
      <c r="AB13" s="296">
        <v>0</v>
      </c>
      <c r="AC13" s="297">
        <v>0</v>
      </c>
      <c r="AD13" s="297">
        <v>0</v>
      </c>
      <c r="AE13" s="297">
        <v>0</v>
      </c>
      <c r="AF13" s="297">
        <v>0</v>
      </c>
      <c r="AG13" s="297">
        <v>0</v>
      </c>
      <c r="AH13" s="297">
        <v>0</v>
      </c>
      <c r="AI13" s="297">
        <v>0</v>
      </c>
      <c r="AJ13" s="297">
        <v>0</v>
      </c>
      <c r="AK13" s="667">
        <v>0</v>
      </c>
      <c r="AL13" s="297">
        <v>0</v>
      </c>
      <c r="AM13" s="297">
        <v>0</v>
      </c>
      <c r="AN13" s="297">
        <v>0</v>
      </c>
      <c r="AO13" s="297">
        <v>0</v>
      </c>
      <c r="AP13" s="667">
        <v>0</v>
      </c>
      <c r="AQ13" s="297">
        <v>0</v>
      </c>
      <c r="AR13" s="297">
        <v>0</v>
      </c>
      <c r="AS13" s="297">
        <v>0</v>
      </c>
      <c r="AT13" s="666">
        <v>0</v>
      </c>
      <c r="AU13" s="296">
        <v>0</v>
      </c>
      <c r="AV13" s="296">
        <v>0</v>
      </c>
      <c r="AW13" s="296">
        <v>0</v>
      </c>
      <c r="AX13" s="296">
        <v>0</v>
      </c>
      <c r="AY13" s="296">
        <v>0</v>
      </c>
      <c r="AZ13" s="296">
        <v>0</v>
      </c>
      <c r="BA13" s="666">
        <v>0</v>
      </c>
      <c r="BB13" s="296">
        <v>0</v>
      </c>
      <c r="BC13" s="296">
        <v>0</v>
      </c>
      <c r="BD13" s="296">
        <v>0</v>
      </c>
      <c r="BE13" s="666">
        <v>0</v>
      </c>
      <c r="BF13" s="666">
        <v>0</v>
      </c>
      <c r="BG13" s="682">
        <v>0</v>
      </c>
      <c r="BH13" s="682">
        <v>0</v>
      </c>
      <c r="BI13" s="682">
        <v>0</v>
      </c>
      <c r="BJ13" s="298">
        <v>0</v>
      </c>
      <c r="BK13" s="298">
        <v>148.07</v>
      </c>
      <c r="BL13">
        <v>148.07</v>
      </c>
      <c r="BN13" t="s">
        <v>2319</v>
      </c>
      <c r="BO13" t="s">
        <v>54</v>
      </c>
    </row>
    <row r="14" spans="1:826 1033:1850 2057:2874 3081:3898 4105:4922 5129:5946 6153:6970 7177:7994 8201:9018 9225:10042 10249:11066 11273:12090 12297:13114 13321:14138 14345:15162 15369:16186" ht="15" hidden="1" customHeight="1" x14ac:dyDescent="0.2">
      <c r="A14" s="294" t="s">
        <v>56</v>
      </c>
      <c r="B14" s="295" t="s">
        <v>57</v>
      </c>
      <c r="C14" s="294" t="s">
        <v>58</v>
      </c>
      <c r="D14" s="296">
        <v>0</v>
      </c>
      <c r="E14" s="296">
        <v>0</v>
      </c>
      <c r="F14" s="291">
        <v>0</v>
      </c>
      <c r="G14" s="296">
        <v>0</v>
      </c>
      <c r="H14" s="296">
        <v>0</v>
      </c>
      <c r="I14" s="666">
        <v>0</v>
      </c>
      <c r="J14" s="296">
        <v>0</v>
      </c>
      <c r="K14" s="296">
        <v>0</v>
      </c>
      <c r="L14" s="666">
        <v>0</v>
      </c>
      <c r="M14" s="666">
        <v>0</v>
      </c>
      <c r="N14" s="666">
        <v>0</v>
      </c>
      <c r="O14" s="296">
        <v>0</v>
      </c>
      <c r="P14" s="666">
        <v>0</v>
      </c>
      <c r="Q14" s="296">
        <v>0</v>
      </c>
      <c r="R14" s="296">
        <v>0</v>
      </c>
      <c r="S14" s="296">
        <v>0</v>
      </c>
      <c r="T14" s="296">
        <v>0</v>
      </c>
      <c r="U14" s="296">
        <v>0</v>
      </c>
      <c r="V14" s="666">
        <v>0</v>
      </c>
      <c r="W14" s="296">
        <v>0</v>
      </c>
      <c r="X14" s="296">
        <v>0</v>
      </c>
      <c r="Y14" s="296">
        <v>0</v>
      </c>
      <c r="Z14" s="666">
        <v>0</v>
      </c>
      <c r="AA14" s="296">
        <v>0</v>
      </c>
      <c r="AB14" s="296">
        <v>0</v>
      </c>
      <c r="AC14" s="297">
        <v>0</v>
      </c>
      <c r="AD14" s="297">
        <v>0</v>
      </c>
      <c r="AE14" s="297">
        <v>0</v>
      </c>
      <c r="AF14" s="297">
        <v>0</v>
      </c>
      <c r="AG14" s="297">
        <v>0</v>
      </c>
      <c r="AH14" s="297">
        <v>0</v>
      </c>
      <c r="AI14" s="297">
        <v>0</v>
      </c>
      <c r="AJ14" s="297">
        <v>0</v>
      </c>
      <c r="AK14" s="667">
        <v>0</v>
      </c>
      <c r="AL14" s="297">
        <v>0</v>
      </c>
      <c r="AM14" s="297">
        <v>0</v>
      </c>
      <c r="AN14" s="297">
        <v>0</v>
      </c>
      <c r="AO14" s="297">
        <v>0</v>
      </c>
      <c r="AP14" s="667">
        <v>0</v>
      </c>
      <c r="AQ14" s="297">
        <v>0</v>
      </c>
      <c r="AR14" s="297">
        <v>0</v>
      </c>
      <c r="AS14" s="297">
        <v>0</v>
      </c>
      <c r="AT14" s="666">
        <v>0</v>
      </c>
      <c r="AU14" s="296">
        <v>0</v>
      </c>
      <c r="AV14" s="296">
        <v>0</v>
      </c>
      <c r="AW14" s="296">
        <v>0</v>
      </c>
      <c r="AX14" s="296">
        <v>0</v>
      </c>
      <c r="AY14" s="296">
        <v>0</v>
      </c>
      <c r="AZ14" s="296">
        <v>0</v>
      </c>
      <c r="BA14" s="666">
        <v>0</v>
      </c>
      <c r="BB14" s="296">
        <v>0</v>
      </c>
      <c r="BC14" s="296">
        <v>0</v>
      </c>
      <c r="BD14" s="296">
        <v>0</v>
      </c>
      <c r="BE14" s="296">
        <v>0</v>
      </c>
      <c r="BF14" s="296">
        <v>0</v>
      </c>
      <c r="BG14" s="682">
        <v>0</v>
      </c>
      <c r="BH14" s="682">
        <v>0</v>
      </c>
      <c r="BI14" s="682">
        <v>0</v>
      </c>
      <c r="BJ14" s="298">
        <v>0</v>
      </c>
      <c r="BK14" s="298">
        <v>0</v>
      </c>
      <c r="BL14">
        <v>0</v>
      </c>
      <c r="BO14" t="s">
        <v>57</v>
      </c>
    </row>
    <row r="15" spans="1:826 1033:1850 2057:2874 3081:3898 4105:4922 5129:5946 6153:6970 7177:7994 8201:9018 9225:10042 10249:11066 11273:12090 12297:13114 13321:14138 14345:15162 15369:16186" ht="15" hidden="1" customHeight="1" x14ac:dyDescent="0.2">
      <c r="A15" s="294" t="s">
        <v>59</v>
      </c>
      <c r="B15" s="295" t="s">
        <v>60</v>
      </c>
      <c r="C15" s="294" t="s">
        <v>61</v>
      </c>
      <c r="D15" s="296">
        <v>0</v>
      </c>
      <c r="E15" s="296">
        <v>0</v>
      </c>
      <c r="F15" s="291">
        <v>0</v>
      </c>
      <c r="G15" s="296">
        <v>0</v>
      </c>
      <c r="H15" s="296">
        <v>0</v>
      </c>
      <c r="I15" s="666">
        <v>0</v>
      </c>
      <c r="J15" s="296">
        <v>0</v>
      </c>
      <c r="K15" s="296">
        <v>0</v>
      </c>
      <c r="L15" s="666">
        <v>0</v>
      </c>
      <c r="M15" s="666">
        <v>0</v>
      </c>
      <c r="N15" s="666">
        <v>0</v>
      </c>
      <c r="O15" s="296">
        <v>0</v>
      </c>
      <c r="P15" s="666">
        <v>0</v>
      </c>
      <c r="Q15" s="296">
        <v>0</v>
      </c>
      <c r="R15" s="296">
        <v>0</v>
      </c>
      <c r="S15" s="296">
        <v>0</v>
      </c>
      <c r="T15" s="296">
        <v>0</v>
      </c>
      <c r="U15" s="296">
        <v>0</v>
      </c>
      <c r="V15" s="666">
        <v>0</v>
      </c>
      <c r="W15" s="296">
        <v>0</v>
      </c>
      <c r="X15" s="296">
        <v>0</v>
      </c>
      <c r="Y15" s="296">
        <v>0</v>
      </c>
      <c r="Z15" s="666">
        <v>0</v>
      </c>
      <c r="AA15" s="296">
        <v>0</v>
      </c>
      <c r="AB15" s="296">
        <v>0</v>
      </c>
      <c r="AC15" s="297">
        <v>0</v>
      </c>
      <c r="AD15" s="297">
        <v>0</v>
      </c>
      <c r="AE15" s="297">
        <v>0</v>
      </c>
      <c r="AF15" s="297">
        <v>0</v>
      </c>
      <c r="AG15" s="297">
        <v>0</v>
      </c>
      <c r="AH15" s="297">
        <v>0</v>
      </c>
      <c r="AI15" s="297">
        <v>0</v>
      </c>
      <c r="AJ15" s="297">
        <v>0</v>
      </c>
      <c r="AK15" s="667">
        <v>0</v>
      </c>
      <c r="AL15" s="297">
        <v>0</v>
      </c>
      <c r="AM15" s="297">
        <v>0</v>
      </c>
      <c r="AN15" s="297">
        <v>0</v>
      </c>
      <c r="AO15" s="297">
        <v>0</v>
      </c>
      <c r="AP15" s="667">
        <v>0</v>
      </c>
      <c r="AQ15" s="297">
        <v>0</v>
      </c>
      <c r="AR15" s="297">
        <v>0</v>
      </c>
      <c r="AS15" s="297">
        <v>0</v>
      </c>
      <c r="AT15" s="666">
        <v>0</v>
      </c>
      <c r="AU15" s="296">
        <v>0</v>
      </c>
      <c r="AV15" s="296">
        <v>0</v>
      </c>
      <c r="AW15" s="296">
        <v>0</v>
      </c>
      <c r="AX15" s="296">
        <v>0</v>
      </c>
      <c r="AY15" s="296">
        <v>0</v>
      </c>
      <c r="AZ15" s="296">
        <v>0</v>
      </c>
      <c r="BA15" s="666">
        <v>0</v>
      </c>
      <c r="BB15" s="296">
        <v>0</v>
      </c>
      <c r="BC15" s="296">
        <v>0</v>
      </c>
      <c r="BD15" s="296">
        <v>0</v>
      </c>
      <c r="BE15" s="296">
        <v>0</v>
      </c>
      <c r="BF15" s="296">
        <v>0</v>
      </c>
      <c r="BG15" s="682">
        <v>0</v>
      </c>
      <c r="BH15" s="682">
        <v>0</v>
      </c>
      <c r="BI15" s="682">
        <v>0</v>
      </c>
      <c r="BJ15" s="298">
        <v>0</v>
      </c>
      <c r="BK15" s="298">
        <v>0</v>
      </c>
      <c r="BL15">
        <v>0</v>
      </c>
      <c r="BO15" t="s">
        <v>60</v>
      </c>
    </row>
    <row r="16" spans="1:826 1033:1850 2057:2874 3081:3898 4105:4922 5129:5946 6153:6970 7177:7994 8201:9018 9225:10042 10249:11066 11273:12090 12297:13114 13321:14138 14345:15162 15369:16186" ht="20.100000000000001" customHeight="1" x14ac:dyDescent="0.2">
      <c r="A16" s="294" t="s">
        <v>56</v>
      </c>
      <c r="B16" s="295" t="s">
        <v>62</v>
      </c>
      <c r="C16" s="294" t="s">
        <v>63</v>
      </c>
      <c r="D16" s="296">
        <v>298.95</v>
      </c>
      <c r="E16" s="296">
        <v>0</v>
      </c>
      <c r="F16" s="291">
        <v>0</v>
      </c>
      <c r="G16" s="296">
        <v>0</v>
      </c>
      <c r="H16" s="296">
        <v>0</v>
      </c>
      <c r="I16" s="666">
        <v>0</v>
      </c>
      <c r="J16" s="296">
        <v>0</v>
      </c>
      <c r="K16" s="296">
        <v>0</v>
      </c>
      <c r="L16" s="666">
        <v>0</v>
      </c>
      <c r="M16" s="666">
        <v>0</v>
      </c>
      <c r="N16" s="666">
        <v>0</v>
      </c>
      <c r="O16" s="296">
        <v>0</v>
      </c>
      <c r="P16" s="666">
        <v>0</v>
      </c>
      <c r="Q16" s="296">
        <v>0</v>
      </c>
      <c r="R16" s="291">
        <v>0</v>
      </c>
      <c r="S16" s="296">
        <v>0</v>
      </c>
      <c r="T16" s="296">
        <v>0</v>
      </c>
      <c r="U16" s="296">
        <v>0</v>
      </c>
      <c r="V16" s="666">
        <v>0</v>
      </c>
      <c r="W16" s="296">
        <v>0</v>
      </c>
      <c r="X16" s="296">
        <v>0</v>
      </c>
      <c r="Y16" s="296">
        <v>0</v>
      </c>
      <c r="Z16" s="666">
        <v>0</v>
      </c>
      <c r="AA16" s="296">
        <v>0</v>
      </c>
      <c r="AB16" s="296">
        <v>0</v>
      </c>
      <c r="AC16" s="297">
        <v>0</v>
      </c>
      <c r="AD16" s="297">
        <v>0</v>
      </c>
      <c r="AE16" s="297">
        <v>0</v>
      </c>
      <c r="AF16" s="297">
        <v>0</v>
      </c>
      <c r="AG16" s="297">
        <v>0</v>
      </c>
      <c r="AH16" s="297">
        <v>0</v>
      </c>
      <c r="AI16" s="297">
        <v>0</v>
      </c>
      <c r="AJ16" s="297">
        <v>0</v>
      </c>
      <c r="AK16" s="667">
        <v>0</v>
      </c>
      <c r="AL16" s="297">
        <v>0</v>
      </c>
      <c r="AM16" s="297">
        <v>0</v>
      </c>
      <c r="AN16" s="297">
        <v>0</v>
      </c>
      <c r="AO16" s="297">
        <v>0</v>
      </c>
      <c r="AP16" s="667">
        <v>0</v>
      </c>
      <c r="AQ16" s="297">
        <v>0</v>
      </c>
      <c r="AR16" s="297">
        <v>0</v>
      </c>
      <c r="AS16" s="297">
        <v>0</v>
      </c>
      <c r="AT16" s="666">
        <v>0</v>
      </c>
      <c r="AU16" s="296">
        <v>0</v>
      </c>
      <c r="AV16" s="296">
        <v>0</v>
      </c>
      <c r="AW16" s="296">
        <v>0</v>
      </c>
      <c r="AX16" s="296">
        <v>0</v>
      </c>
      <c r="AY16" s="296">
        <v>0</v>
      </c>
      <c r="AZ16" s="296">
        <v>0</v>
      </c>
      <c r="BA16" s="666">
        <v>0</v>
      </c>
      <c r="BB16" s="296">
        <v>0</v>
      </c>
      <c r="BC16" s="296">
        <v>0</v>
      </c>
      <c r="BD16" s="296">
        <v>0</v>
      </c>
      <c r="BE16" s="666">
        <v>0</v>
      </c>
      <c r="BF16" s="666">
        <v>0</v>
      </c>
      <c r="BG16" s="682">
        <v>0</v>
      </c>
      <c r="BH16" s="682">
        <v>0</v>
      </c>
      <c r="BI16" s="682">
        <v>0</v>
      </c>
      <c r="BJ16" s="298">
        <v>-36.659999999999997</v>
      </c>
      <c r="BK16" s="298">
        <v>262.28999999999996</v>
      </c>
      <c r="BL16">
        <v>262.28999999999996</v>
      </c>
      <c r="BN16" t="s">
        <v>2319</v>
      </c>
      <c r="BO16" t="s">
        <v>62</v>
      </c>
    </row>
    <row r="17" spans="1:826 1033:1850 2057:2874 3081:3898 4105:4922 5129:5946 6153:6970 7177:7994 8201:9018 9225:10042 10249:11066 11273:12090 12297:13114 13321:14138 14345:15162 15369:16186" ht="18.95" hidden="1" customHeight="1" x14ac:dyDescent="0.2">
      <c r="A17" s="294" t="s">
        <v>64</v>
      </c>
      <c r="B17" s="295" t="s">
        <v>65</v>
      </c>
      <c r="C17" s="294" t="s">
        <v>66</v>
      </c>
      <c r="D17" s="296">
        <v>0</v>
      </c>
      <c r="E17" s="296">
        <v>0</v>
      </c>
      <c r="F17" s="291">
        <v>0</v>
      </c>
      <c r="G17" s="296">
        <v>0</v>
      </c>
      <c r="H17" s="296">
        <v>0</v>
      </c>
      <c r="I17" s="666">
        <v>0</v>
      </c>
      <c r="J17" s="296">
        <v>0</v>
      </c>
      <c r="K17" s="296">
        <v>0</v>
      </c>
      <c r="L17" s="666">
        <v>0</v>
      </c>
      <c r="M17" s="666">
        <v>0</v>
      </c>
      <c r="N17" s="666">
        <v>0</v>
      </c>
      <c r="O17" s="296">
        <v>0</v>
      </c>
      <c r="P17" s="666">
        <v>0</v>
      </c>
      <c r="Q17" s="296">
        <v>0</v>
      </c>
      <c r="R17" s="296">
        <v>0</v>
      </c>
      <c r="S17" s="296">
        <v>0</v>
      </c>
      <c r="T17" s="296">
        <v>0</v>
      </c>
      <c r="U17" s="296">
        <v>0</v>
      </c>
      <c r="V17" s="666">
        <v>0</v>
      </c>
      <c r="W17" s="296">
        <v>0</v>
      </c>
      <c r="X17" s="296">
        <v>0</v>
      </c>
      <c r="Y17" s="296">
        <v>0</v>
      </c>
      <c r="Z17" s="666">
        <v>0</v>
      </c>
      <c r="AA17" s="296">
        <v>0</v>
      </c>
      <c r="AB17" s="296">
        <v>0</v>
      </c>
      <c r="AC17" s="297">
        <v>0</v>
      </c>
      <c r="AD17" s="297">
        <v>0</v>
      </c>
      <c r="AE17" s="297">
        <v>0</v>
      </c>
      <c r="AF17" s="297">
        <v>0</v>
      </c>
      <c r="AG17" s="297">
        <v>0</v>
      </c>
      <c r="AH17" s="297">
        <v>0</v>
      </c>
      <c r="AI17" s="297">
        <v>0</v>
      </c>
      <c r="AJ17" s="297">
        <v>0</v>
      </c>
      <c r="AK17" s="667">
        <v>0</v>
      </c>
      <c r="AL17" s="297">
        <v>0</v>
      </c>
      <c r="AM17" s="297">
        <v>0</v>
      </c>
      <c r="AN17" s="297">
        <v>0</v>
      </c>
      <c r="AO17" s="297">
        <v>0</v>
      </c>
      <c r="AP17" s="667">
        <v>0</v>
      </c>
      <c r="AQ17" s="297">
        <v>0</v>
      </c>
      <c r="AR17" s="297">
        <v>0</v>
      </c>
      <c r="AS17" s="297">
        <v>0</v>
      </c>
      <c r="AT17" s="666">
        <v>0</v>
      </c>
      <c r="AU17" s="296">
        <v>0</v>
      </c>
      <c r="AV17" s="296">
        <v>0</v>
      </c>
      <c r="AW17" s="296">
        <v>0</v>
      </c>
      <c r="AX17" s="296">
        <v>0</v>
      </c>
      <c r="AY17" s="296">
        <v>0</v>
      </c>
      <c r="AZ17" s="296">
        <v>0</v>
      </c>
      <c r="BA17" s="666">
        <v>0</v>
      </c>
      <c r="BB17" s="296">
        <v>0</v>
      </c>
      <c r="BC17" s="296">
        <v>0</v>
      </c>
      <c r="BD17" s="296">
        <v>0</v>
      </c>
      <c r="BE17" s="296">
        <v>0</v>
      </c>
      <c r="BF17" s="296">
        <v>0</v>
      </c>
      <c r="BG17" s="682">
        <v>0</v>
      </c>
      <c r="BH17" s="682">
        <v>0</v>
      </c>
      <c r="BI17" s="682">
        <v>0</v>
      </c>
      <c r="BJ17" s="298">
        <v>0</v>
      </c>
      <c r="BK17" s="298">
        <v>0</v>
      </c>
      <c r="BL17">
        <v>0</v>
      </c>
      <c r="BO17" t="s">
        <v>65</v>
      </c>
    </row>
    <row r="18" spans="1:826 1033:1850 2057:2874 3081:3898 4105:4922 5129:5946 6153:6970 7177:7994 8201:9018 9225:10042 10249:11066 11273:12090 12297:13114 13321:14138 14345:15162 15369:16186" ht="20.100000000000001" customHeight="1" x14ac:dyDescent="0.2">
      <c r="A18" s="294" t="s">
        <v>59</v>
      </c>
      <c r="B18" s="295" t="s">
        <v>67</v>
      </c>
      <c r="C18" s="294" t="s">
        <v>68</v>
      </c>
      <c r="D18" s="296">
        <v>28.230000000000004</v>
      </c>
      <c r="E18" s="296">
        <v>0</v>
      </c>
      <c r="F18" s="291">
        <v>0</v>
      </c>
      <c r="G18" s="296">
        <v>0</v>
      </c>
      <c r="H18" s="296">
        <v>0</v>
      </c>
      <c r="I18" s="666">
        <v>0</v>
      </c>
      <c r="J18" s="296">
        <v>0</v>
      </c>
      <c r="K18" s="296">
        <v>0</v>
      </c>
      <c r="L18" s="666">
        <v>0</v>
      </c>
      <c r="M18" s="666">
        <v>0</v>
      </c>
      <c r="N18" s="666">
        <v>0</v>
      </c>
      <c r="O18" s="296">
        <v>0</v>
      </c>
      <c r="P18" s="666">
        <v>0</v>
      </c>
      <c r="Q18" s="296">
        <v>0</v>
      </c>
      <c r="R18" s="291">
        <v>0</v>
      </c>
      <c r="S18" s="296">
        <v>0</v>
      </c>
      <c r="T18" s="296">
        <v>0</v>
      </c>
      <c r="U18" s="296">
        <v>0</v>
      </c>
      <c r="V18" s="666">
        <v>0</v>
      </c>
      <c r="W18" s="296">
        <v>0</v>
      </c>
      <c r="X18" s="296">
        <v>0</v>
      </c>
      <c r="Y18" s="296">
        <v>0</v>
      </c>
      <c r="Z18" s="666">
        <v>0</v>
      </c>
      <c r="AA18" s="296">
        <v>0</v>
      </c>
      <c r="AB18" s="296">
        <v>0</v>
      </c>
      <c r="AC18" s="297">
        <v>0</v>
      </c>
      <c r="AD18" s="297">
        <v>0</v>
      </c>
      <c r="AE18" s="297">
        <v>0</v>
      </c>
      <c r="AF18" s="297">
        <v>0</v>
      </c>
      <c r="AG18" s="297">
        <v>0</v>
      </c>
      <c r="AH18" s="297">
        <v>0</v>
      </c>
      <c r="AI18" s="297">
        <v>0</v>
      </c>
      <c r="AJ18" s="297">
        <v>0</v>
      </c>
      <c r="AK18" s="667">
        <v>0</v>
      </c>
      <c r="AL18" s="297">
        <v>0</v>
      </c>
      <c r="AM18" s="297">
        <v>0</v>
      </c>
      <c r="AN18" s="297">
        <v>0</v>
      </c>
      <c r="AO18" s="297">
        <v>0</v>
      </c>
      <c r="AP18" s="667">
        <v>0</v>
      </c>
      <c r="AQ18" s="297">
        <v>0</v>
      </c>
      <c r="AR18" s="297">
        <v>0</v>
      </c>
      <c r="AS18" s="297">
        <v>0</v>
      </c>
      <c r="AT18" s="666">
        <v>0</v>
      </c>
      <c r="AU18" s="296">
        <v>0</v>
      </c>
      <c r="AV18" s="296">
        <v>0</v>
      </c>
      <c r="AW18" s="296">
        <v>0</v>
      </c>
      <c r="AX18" s="296">
        <v>0</v>
      </c>
      <c r="AY18" s="296">
        <v>0</v>
      </c>
      <c r="AZ18" s="296">
        <v>0</v>
      </c>
      <c r="BA18" s="666">
        <v>0</v>
      </c>
      <c r="BB18" s="296">
        <v>0</v>
      </c>
      <c r="BC18" s="296">
        <v>0</v>
      </c>
      <c r="BD18" s="296">
        <v>0</v>
      </c>
      <c r="BE18" s="666">
        <v>0</v>
      </c>
      <c r="BF18" s="666">
        <v>0</v>
      </c>
      <c r="BG18" s="682">
        <v>0</v>
      </c>
      <c r="BH18" s="682">
        <v>0</v>
      </c>
      <c r="BI18" s="682">
        <v>0</v>
      </c>
      <c r="BJ18" s="298">
        <v>0</v>
      </c>
      <c r="BK18" s="298">
        <v>28.230000000000004</v>
      </c>
      <c r="BL18">
        <v>28.230000000000004</v>
      </c>
      <c r="BN18" t="s">
        <v>2319</v>
      </c>
      <c r="BO18" t="s">
        <v>67</v>
      </c>
    </row>
    <row r="19" spans="1:826 1033:1850 2057:2874 3081:3898 4105:4922 5129:5946 6153:6970 7177:7994 8201:9018 9225:10042 10249:11066 11273:12090 12297:13114 13321:14138 14345:15162 15369:16186" ht="20.100000000000001" customHeight="1" x14ac:dyDescent="0.2">
      <c r="A19" s="289">
        <v>2</v>
      </c>
      <c r="B19" s="290" t="s">
        <v>69</v>
      </c>
      <c r="C19" s="289" t="s">
        <v>70</v>
      </c>
      <c r="D19" s="291">
        <v>18610.650000000001</v>
      </c>
      <c r="E19" s="291">
        <v>1245.04</v>
      </c>
      <c r="F19" s="291">
        <v>585.29</v>
      </c>
      <c r="G19" s="291">
        <v>40.99</v>
      </c>
      <c r="H19" s="291">
        <v>36.25</v>
      </c>
      <c r="I19" s="665">
        <v>4.74</v>
      </c>
      <c r="J19" s="291">
        <v>200.86999999999998</v>
      </c>
      <c r="K19" s="291">
        <v>306.77</v>
      </c>
      <c r="L19" s="665">
        <v>0</v>
      </c>
      <c r="M19" s="665">
        <v>0</v>
      </c>
      <c r="N19" s="665">
        <v>0</v>
      </c>
      <c r="O19" s="291">
        <v>36.659999999999997</v>
      </c>
      <c r="P19" s="665">
        <v>0</v>
      </c>
      <c r="Q19" s="291">
        <v>0</v>
      </c>
      <c r="R19" s="1134">
        <v>659.75</v>
      </c>
      <c r="S19" s="291">
        <v>0.15</v>
      </c>
      <c r="T19" s="291">
        <v>0</v>
      </c>
      <c r="U19" s="291">
        <v>314.14</v>
      </c>
      <c r="V19" s="665">
        <v>0</v>
      </c>
      <c r="W19" s="291">
        <v>0</v>
      </c>
      <c r="X19" s="291">
        <v>2.0999999999999996</v>
      </c>
      <c r="Y19" s="291">
        <v>21.64</v>
      </c>
      <c r="Z19" s="665">
        <v>0</v>
      </c>
      <c r="AA19" s="291">
        <v>0</v>
      </c>
      <c r="AB19" s="291">
        <v>59.93</v>
      </c>
      <c r="AC19" s="291">
        <v>39.9</v>
      </c>
      <c r="AD19" s="291">
        <v>8.23</v>
      </c>
      <c r="AE19" s="291">
        <v>0.55999999999999994</v>
      </c>
      <c r="AF19" s="291">
        <v>0.01</v>
      </c>
      <c r="AG19" s="291">
        <v>3.38</v>
      </c>
      <c r="AH19" s="291">
        <v>0.47</v>
      </c>
      <c r="AI19" s="291">
        <v>0</v>
      </c>
      <c r="AJ19" s="291">
        <v>0.02</v>
      </c>
      <c r="AK19" s="675">
        <v>0</v>
      </c>
      <c r="AL19" s="291">
        <v>0</v>
      </c>
      <c r="AM19" s="291">
        <v>0</v>
      </c>
      <c r="AN19" s="291">
        <v>0.81</v>
      </c>
      <c r="AO19" s="291">
        <v>3.8400000000000007</v>
      </c>
      <c r="AP19" s="675">
        <v>0</v>
      </c>
      <c r="AQ19" s="291">
        <v>2.59</v>
      </c>
      <c r="AR19" s="291">
        <v>0.12</v>
      </c>
      <c r="AS19" s="291">
        <v>0</v>
      </c>
      <c r="AT19" s="665">
        <v>0</v>
      </c>
      <c r="AU19" s="291">
        <v>0.14000000000000001</v>
      </c>
      <c r="AV19" s="291">
        <v>5.47</v>
      </c>
      <c r="AW19" s="291">
        <v>1.04</v>
      </c>
      <c r="AX19" s="291">
        <v>252.45999999999998</v>
      </c>
      <c r="AY19" s="291">
        <v>0.4</v>
      </c>
      <c r="AZ19" s="291">
        <v>0</v>
      </c>
      <c r="BA19" s="665">
        <v>0</v>
      </c>
      <c r="BB19" s="291">
        <v>1</v>
      </c>
      <c r="BC19" s="291">
        <v>1.1100000000000001</v>
      </c>
      <c r="BD19" s="291">
        <v>0.17</v>
      </c>
      <c r="BE19" s="665">
        <v>0</v>
      </c>
      <c r="BF19" s="665">
        <v>0</v>
      </c>
      <c r="BG19" s="681">
        <v>0</v>
      </c>
      <c r="BH19" s="681">
        <v>0</v>
      </c>
      <c r="BI19" s="681">
        <v>0</v>
      </c>
      <c r="BJ19" s="291">
        <v>585.29000000000019</v>
      </c>
      <c r="BK19" s="291">
        <v>19195.939999999999</v>
      </c>
      <c r="BL19">
        <v>19195.939999999999</v>
      </c>
      <c r="BN19" t="s">
        <v>2319</v>
      </c>
      <c r="BO19" t="s">
        <v>69</v>
      </c>
    </row>
    <row r="20" spans="1:826 1033:1850 2057:2874 3081:3898 4105:4922 5129:5946 6153:6970 7177:7994 8201:9018 9225:10042 10249:11066 11273:12090 12297:13114 13321:14138 14345:15162 15369:16186" s="389" customFormat="1" ht="20.100000000000001" customHeight="1" x14ac:dyDescent="0.2">
      <c r="A20" s="294" t="s">
        <v>71</v>
      </c>
      <c r="B20" s="295" t="s">
        <v>72</v>
      </c>
      <c r="C20" s="294" t="s">
        <v>73</v>
      </c>
      <c r="D20" s="296">
        <v>4297.42</v>
      </c>
      <c r="E20" s="296">
        <v>0.11</v>
      </c>
      <c r="F20" s="296">
        <v>0.1</v>
      </c>
      <c r="G20" s="296">
        <v>0</v>
      </c>
      <c r="H20" s="296">
        <v>0</v>
      </c>
      <c r="I20" s="666">
        <v>0</v>
      </c>
      <c r="J20" s="296">
        <v>0</v>
      </c>
      <c r="K20" s="296">
        <v>0.1</v>
      </c>
      <c r="L20" s="666">
        <v>0</v>
      </c>
      <c r="M20" s="666">
        <v>0</v>
      </c>
      <c r="N20" s="666">
        <v>0</v>
      </c>
      <c r="O20" s="296">
        <v>0</v>
      </c>
      <c r="P20" s="666">
        <v>0</v>
      </c>
      <c r="Q20" s="296">
        <v>0</v>
      </c>
      <c r="R20" s="291">
        <v>0.01</v>
      </c>
      <c r="S20" s="296">
        <v>0</v>
      </c>
      <c r="T20" s="296">
        <v>0</v>
      </c>
      <c r="U20" s="296">
        <v>0</v>
      </c>
      <c r="V20" s="666">
        <v>0</v>
      </c>
      <c r="W20" s="296">
        <v>0</v>
      </c>
      <c r="X20" s="296">
        <v>0</v>
      </c>
      <c r="Y20" s="296">
        <v>0</v>
      </c>
      <c r="Z20" s="666">
        <v>0</v>
      </c>
      <c r="AA20" s="296">
        <v>0</v>
      </c>
      <c r="AB20" s="296">
        <v>0</v>
      </c>
      <c r="AC20" s="296">
        <v>0</v>
      </c>
      <c r="AD20" s="296">
        <v>0</v>
      </c>
      <c r="AE20" s="296">
        <v>0</v>
      </c>
      <c r="AF20" s="296">
        <v>0</v>
      </c>
      <c r="AG20" s="296">
        <v>0</v>
      </c>
      <c r="AH20" s="296">
        <v>0</v>
      </c>
      <c r="AI20" s="296">
        <v>0</v>
      </c>
      <c r="AJ20" s="296">
        <v>0</v>
      </c>
      <c r="AK20" s="667">
        <v>0</v>
      </c>
      <c r="AL20" s="296">
        <v>0</v>
      </c>
      <c r="AM20" s="296">
        <v>0</v>
      </c>
      <c r="AN20" s="296">
        <v>0</v>
      </c>
      <c r="AO20" s="296">
        <v>0</v>
      </c>
      <c r="AP20" s="667">
        <v>0</v>
      </c>
      <c r="AQ20" s="296">
        <v>0</v>
      </c>
      <c r="AR20" s="296">
        <v>0</v>
      </c>
      <c r="AS20" s="296">
        <v>0</v>
      </c>
      <c r="AT20" s="666">
        <v>0</v>
      </c>
      <c r="AU20" s="296">
        <v>0</v>
      </c>
      <c r="AV20" s="296">
        <v>0</v>
      </c>
      <c r="AW20" s="296">
        <v>0</v>
      </c>
      <c r="AX20" s="296">
        <v>0.01</v>
      </c>
      <c r="AY20" s="296">
        <v>0</v>
      </c>
      <c r="AZ20" s="296">
        <v>0</v>
      </c>
      <c r="BA20" s="666">
        <v>0</v>
      </c>
      <c r="BB20" s="296">
        <v>0</v>
      </c>
      <c r="BC20" s="296">
        <v>0</v>
      </c>
      <c r="BD20" s="296">
        <v>0</v>
      </c>
      <c r="BE20" s="666">
        <v>0</v>
      </c>
      <c r="BF20" s="666">
        <v>0</v>
      </c>
      <c r="BG20" s="682">
        <v>0</v>
      </c>
      <c r="BH20" s="682">
        <v>0</v>
      </c>
      <c r="BI20" s="682">
        <v>0</v>
      </c>
      <c r="BJ20" s="298">
        <v>-3.9999999999999994E-2</v>
      </c>
      <c r="BK20" s="298">
        <v>4297.38</v>
      </c>
      <c r="BL20" s="389">
        <v>4297.38</v>
      </c>
      <c r="BN20" s="389" t="s">
        <v>2319</v>
      </c>
      <c r="BO20" s="389" t="s">
        <v>72</v>
      </c>
      <c r="JE20"/>
      <c r="JF20"/>
      <c r="JG20"/>
      <c r="JI20"/>
      <c r="JJ20"/>
      <c r="JO20"/>
      <c r="JP20"/>
      <c r="JS20"/>
      <c r="KE20"/>
      <c r="KF20"/>
      <c r="KM20"/>
      <c r="KT20"/>
      <c r="KX20"/>
      <c r="KY20"/>
      <c r="KZ20"/>
      <c r="LA20"/>
      <c r="LB20"/>
      <c r="TA20"/>
      <c r="TB20"/>
      <c r="TC20"/>
      <c r="TE20"/>
      <c r="TF20"/>
      <c r="TK20"/>
      <c r="TL20"/>
      <c r="TO20"/>
      <c r="UA20"/>
      <c r="UB20"/>
      <c r="UI20"/>
      <c r="UP20"/>
      <c r="UT20"/>
      <c r="UU20"/>
      <c r="UV20"/>
      <c r="UW20"/>
      <c r="UX20"/>
      <c r="ACW20"/>
      <c r="ACX20"/>
      <c r="ACY20"/>
      <c r="ADA20"/>
      <c r="ADB20"/>
      <c r="ADG20"/>
      <c r="ADH20"/>
      <c r="ADK20"/>
      <c r="ADW20"/>
      <c r="ADX20"/>
      <c r="AEE20"/>
      <c r="AEL20"/>
      <c r="AEP20"/>
      <c r="AEQ20"/>
      <c r="AER20"/>
      <c r="AES20"/>
      <c r="AET20"/>
      <c r="AMS20"/>
      <c r="AMT20"/>
      <c r="AMU20"/>
      <c r="AMW20"/>
      <c r="AMX20"/>
      <c r="ANC20"/>
      <c r="AND20"/>
      <c r="ANG20"/>
      <c r="ANS20"/>
      <c r="ANT20"/>
      <c r="AOA20"/>
      <c r="AOH20"/>
      <c r="AOL20"/>
      <c r="AOM20"/>
      <c r="AON20"/>
      <c r="AOO20"/>
      <c r="AOP20"/>
      <c r="AWO20"/>
      <c r="AWP20"/>
      <c r="AWQ20"/>
      <c r="AWS20"/>
      <c r="AWT20"/>
      <c r="AWY20"/>
      <c r="AWZ20"/>
      <c r="AXC20"/>
      <c r="AXO20"/>
      <c r="AXP20"/>
      <c r="AXW20"/>
      <c r="AYD20"/>
      <c r="AYH20"/>
      <c r="AYI20"/>
      <c r="AYJ20"/>
      <c r="AYK20"/>
      <c r="AYL20"/>
      <c r="BGK20"/>
      <c r="BGL20"/>
      <c r="BGM20"/>
      <c r="BGO20"/>
      <c r="BGP20"/>
      <c r="BGU20"/>
      <c r="BGV20"/>
      <c r="BGY20"/>
      <c r="BHK20"/>
      <c r="BHL20"/>
      <c r="BHS20"/>
      <c r="BHZ20"/>
      <c r="BID20"/>
      <c r="BIE20"/>
      <c r="BIF20"/>
      <c r="BIG20"/>
      <c r="BIH20"/>
      <c r="BQG20"/>
      <c r="BQH20"/>
      <c r="BQI20"/>
      <c r="BQK20"/>
      <c r="BQL20"/>
      <c r="BQQ20"/>
      <c r="BQR20"/>
      <c r="BQU20"/>
      <c r="BRG20"/>
      <c r="BRH20"/>
      <c r="BRO20"/>
      <c r="BRV20"/>
      <c r="BRZ20"/>
      <c r="BSA20"/>
      <c r="BSB20"/>
      <c r="BSC20"/>
      <c r="BSD20"/>
      <c r="CAC20"/>
      <c r="CAD20"/>
      <c r="CAE20"/>
      <c r="CAG20"/>
      <c r="CAH20"/>
      <c r="CAM20"/>
      <c r="CAN20"/>
      <c r="CAQ20"/>
      <c r="CBC20"/>
      <c r="CBD20"/>
      <c r="CBK20"/>
      <c r="CBR20"/>
      <c r="CBV20"/>
      <c r="CBW20"/>
      <c r="CBX20"/>
      <c r="CBY20"/>
      <c r="CBZ20"/>
      <c r="CJY20"/>
      <c r="CJZ20"/>
      <c r="CKA20"/>
      <c r="CKC20"/>
      <c r="CKD20"/>
      <c r="CKI20"/>
      <c r="CKJ20"/>
      <c r="CKM20"/>
      <c r="CKY20"/>
      <c r="CKZ20"/>
      <c r="CLG20"/>
      <c r="CLN20"/>
      <c r="CLR20"/>
      <c r="CLS20"/>
      <c r="CLT20"/>
      <c r="CLU20"/>
      <c r="CLV20"/>
      <c r="CTU20"/>
      <c r="CTV20"/>
      <c r="CTW20"/>
      <c r="CTY20"/>
      <c r="CTZ20"/>
      <c r="CUE20"/>
      <c r="CUF20"/>
      <c r="CUI20"/>
      <c r="CUU20"/>
      <c r="CUV20"/>
      <c r="CVC20"/>
      <c r="CVJ20"/>
      <c r="CVN20"/>
      <c r="CVO20"/>
      <c r="CVP20"/>
      <c r="CVQ20"/>
      <c r="CVR20"/>
      <c r="DDQ20"/>
      <c r="DDR20"/>
      <c r="DDS20"/>
      <c r="DDU20"/>
      <c r="DDV20"/>
      <c r="DEA20"/>
      <c r="DEB20"/>
      <c r="DEE20"/>
      <c r="DEQ20"/>
      <c r="DER20"/>
      <c r="DEY20"/>
      <c r="DFF20"/>
      <c r="DFJ20"/>
      <c r="DFK20"/>
      <c r="DFL20"/>
      <c r="DFM20"/>
      <c r="DFN20"/>
      <c r="DNM20"/>
      <c r="DNN20"/>
      <c r="DNO20"/>
      <c r="DNQ20"/>
      <c r="DNR20"/>
      <c r="DNW20"/>
      <c r="DNX20"/>
      <c r="DOA20"/>
      <c r="DOM20"/>
      <c r="DON20"/>
      <c r="DOU20"/>
      <c r="DPB20"/>
      <c r="DPF20"/>
      <c r="DPG20"/>
      <c r="DPH20"/>
      <c r="DPI20"/>
      <c r="DPJ20"/>
      <c r="DXI20"/>
      <c r="DXJ20"/>
      <c r="DXK20"/>
      <c r="DXM20"/>
      <c r="DXN20"/>
      <c r="DXS20"/>
      <c r="DXT20"/>
      <c r="DXW20"/>
      <c r="DYI20"/>
      <c r="DYJ20"/>
      <c r="DYQ20"/>
      <c r="DYX20"/>
      <c r="DZB20"/>
      <c r="DZC20"/>
      <c r="DZD20"/>
      <c r="DZE20"/>
      <c r="DZF20"/>
      <c r="EHE20"/>
      <c r="EHF20"/>
      <c r="EHG20"/>
      <c r="EHI20"/>
      <c r="EHJ20"/>
      <c r="EHO20"/>
      <c r="EHP20"/>
      <c r="EHS20"/>
      <c r="EIE20"/>
      <c r="EIF20"/>
      <c r="EIM20"/>
      <c r="EIT20"/>
      <c r="EIX20"/>
      <c r="EIY20"/>
      <c r="EIZ20"/>
      <c r="EJA20"/>
      <c r="EJB20"/>
      <c r="ERA20"/>
      <c r="ERB20"/>
      <c r="ERC20"/>
      <c r="ERE20"/>
      <c r="ERF20"/>
      <c r="ERK20"/>
      <c r="ERL20"/>
      <c r="ERO20"/>
      <c r="ESA20"/>
      <c r="ESB20"/>
      <c r="ESI20"/>
      <c r="ESP20"/>
      <c r="EST20"/>
      <c r="ESU20"/>
      <c r="ESV20"/>
      <c r="ESW20"/>
      <c r="ESX20"/>
      <c r="FAW20"/>
      <c r="FAX20"/>
      <c r="FAY20"/>
      <c r="FBA20"/>
      <c r="FBB20"/>
      <c r="FBG20"/>
      <c r="FBH20"/>
      <c r="FBK20"/>
      <c r="FBW20"/>
      <c r="FBX20"/>
      <c r="FCE20"/>
      <c r="FCL20"/>
      <c r="FCP20"/>
      <c r="FCQ20"/>
      <c r="FCR20"/>
      <c r="FCS20"/>
      <c r="FCT20"/>
      <c r="FKS20"/>
      <c r="FKT20"/>
      <c r="FKU20"/>
      <c r="FKW20"/>
      <c r="FKX20"/>
      <c r="FLC20"/>
      <c r="FLD20"/>
      <c r="FLG20"/>
      <c r="FLS20"/>
      <c r="FLT20"/>
      <c r="FMA20"/>
      <c r="FMH20"/>
      <c r="FML20"/>
      <c r="FMM20"/>
      <c r="FMN20"/>
      <c r="FMO20"/>
      <c r="FMP20"/>
      <c r="FUO20"/>
      <c r="FUP20"/>
      <c r="FUQ20"/>
      <c r="FUS20"/>
      <c r="FUT20"/>
      <c r="FUY20"/>
      <c r="FUZ20"/>
      <c r="FVC20"/>
      <c r="FVO20"/>
      <c r="FVP20"/>
      <c r="FVW20"/>
      <c r="FWD20"/>
      <c r="FWH20"/>
      <c r="FWI20"/>
      <c r="FWJ20"/>
      <c r="FWK20"/>
      <c r="FWL20"/>
      <c r="GEK20"/>
      <c r="GEL20"/>
      <c r="GEM20"/>
      <c r="GEO20"/>
      <c r="GEP20"/>
      <c r="GEU20"/>
      <c r="GEV20"/>
      <c r="GEY20"/>
      <c r="GFK20"/>
      <c r="GFL20"/>
      <c r="GFS20"/>
      <c r="GFZ20"/>
      <c r="GGD20"/>
      <c r="GGE20"/>
      <c r="GGF20"/>
      <c r="GGG20"/>
      <c r="GGH20"/>
      <c r="GOG20"/>
      <c r="GOH20"/>
      <c r="GOI20"/>
      <c r="GOK20"/>
      <c r="GOL20"/>
      <c r="GOQ20"/>
      <c r="GOR20"/>
      <c r="GOU20"/>
      <c r="GPG20"/>
      <c r="GPH20"/>
      <c r="GPO20"/>
      <c r="GPV20"/>
      <c r="GPZ20"/>
      <c r="GQA20"/>
      <c r="GQB20"/>
      <c r="GQC20"/>
      <c r="GQD20"/>
      <c r="GYC20"/>
      <c r="GYD20"/>
      <c r="GYE20"/>
      <c r="GYG20"/>
      <c r="GYH20"/>
      <c r="GYM20"/>
      <c r="GYN20"/>
      <c r="GYQ20"/>
      <c r="GZC20"/>
      <c r="GZD20"/>
      <c r="GZK20"/>
      <c r="GZR20"/>
      <c r="GZV20"/>
      <c r="GZW20"/>
      <c r="GZX20"/>
      <c r="GZY20"/>
      <c r="GZZ20"/>
      <c r="HHY20"/>
      <c r="HHZ20"/>
      <c r="HIA20"/>
      <c r="HIC20"/>
      <c r="HID20"/>
      <c r="HII20"/>
      <c r="HIJ20"/>
      <c r="HIM20"/>
      <c r="HIY20"/>
      <c r="HIZ20"/>
      <c r="HJG20"/>
      <c r="HJN20"/>
      <c r="HJR20"/>
      <c r="HJS20"/>
      <c r="HJT20"/>
      <c r="HJU20"/>
      <c r="HJV20"/>
      <c r="HRU20"/>
      <c r="HRV20"/>
      <c r="HRW20"/>
      <c r="HRY20"/>
      <c r="HRZ20"/>
      <c r="HSE20"/>
      <c r="HSF20"/>
      <c r="HSI20"/>
      <c r="HSU20"/>
      <c r="HSV20"/>
      <c r="HTC20"/>
      <c r="HTJ20"/>
      <c r="HTN20"/>
      <c r="HTO20"/>
      <c r="HTP20"/>
      <c r="HTQ20"/>
      <c r="HTR20"/>
      <c r="IBQ20"/>
      <c r="IBR20"/>
      <c r="IBS20"/>
      <c r="IBU20"/>
      <c r="IBV20"/>
      <c r="ICA20"/>
      <c r="ICB20"/>
      <c r="ICE20"/>
      <c r="ICQ20"/>
      <c r="ICR20"/>
      <c r="ICY20"/>
      <c r="IDF20"/>
      <c r="IDJ20"/>
      <c r="IDK20"/>
      <c r="IDL20"/>
      <c r="IDM20"/>
      <c r="IDN20"/>
      <c r="ILM20"/>
      <c r="ILN20"/>
      <c r="ILO20"/>
      <c r="ILQ20"/>
      <c r="ILR20"/>
      <c r="ILW20"/>
      <c r="ILX20"/>
      <c r="IMA20"/>
      <c r="IMM20"/>
      <c r="IMN20"/>
      <c r="IMU20"/>
      <c r="INB20"/>
      <c r="INF20"/>
      <c r="ING20"/>
      <c r="INH20"/>
      <c r="INI20"/>
      <c r="INJ20"/>
      <c r="IVI20"/>
      <c r="IVJ20"/>
      <c r="IVK20"/>
      <c r="IVM20"/>
      <c r="IVN20"/>
      <c r="IVS20"/>
      <c r="IVT20"/>
      <c r="IVW20"/>
      <c r="IWI20"/>
      <c r="IWJ20"/>
      <c r="IWQ20"/>
      <c r="IWX20"/>
      <c r="IXB20"/>
      <c r="IXC20"/>
      <c r="IXD20"/>
      <c r="IXE20"/>
      <c r="IXF20"/>
      <c r="JFE20"/>
      <c r="JFF20"/>
      <c r="JFG20"/>
      <c r="JFI20"/>
      <c r="JFJ20"/>
      <c r="JFO20"/>
      <c r="JFP20"/>
      <c r="JFS20"/>
      <c r="JGE20"/>
      <c r="JGF20"/>
      <c r="JGM20"/>
      <c r="JGT20"/>
      <c r="JGX20"/>
      <c r="JGY20"/>
      <c r="JGZ20"/>
      <c r="JHA20"/>
      <c r="JHB20"/>
      <c r="JPA20"/>
      <c r="JPB20"/>
      <c r="JPC20"/>
      <c r="JPE20"/>
      <c r="JPF20"/>
      <c r="JPK20"/>
      <c r="JPL20"/>
      <c r="JPO20"/>
      <c r="JQA20"/>
      <c r="JQB20"/>
      <c r="JQI20"/>
      <c r="JQP20"/>
      <c r="JQT20"/>
      <c r="JQU20"/>
      <c r="JQV20"/>
      <c r="JQW20"/>
      <c r="JQX20"/>
      <c r="JYW20"/>
      <c r="JYX20"/>
      <c r="JYY20"/>
      <c r="JZA20"/>
      <c r="JZB20"/>
      <c r="JZG20"/>
      <c r="JZH20"/>
      <c r="JZK20"/>
      <c r="JZW20"/>
      <c r="JZX20"/>
      <c r="KAE20"/>
      <c r="KAL20"/>
      <c r="KAP20"/>
      <c r="KAQ20"/>
      <c r="KAR20"/>
      <c r="KAS20"/>
      <c r="KAT20"/>
      <c r="KIS20"/>
      <c r="KIT20"/>
      <c r="KIU20"/>
      <c r="KIW20"/>
      <c r="KIX20"/>
      <c r="KJC20"/>
      <c r="KJD20"/>
      <c r="KJG20"/>
      <c r="KJS20"/>
      <c r="KJT20"/>
      <c r="KKA20"/>
      <c r="KKH20"/>
      <c r="KKL20"/>
      <c r="KKM20"/>
      <c r="KKN20"/>
      <c r="KKO20"/>
      <c r="KKP20"/>
      <c r="KSO20"/>
      <c r="KSP20"/>
      <c r="KSQ20"/>
      <c r="KSS20"/>
      <c r="KST20"/>
      <c r="KSY20"/>
      <c r="KSZ20"/>
      <c r="KTC20"/>
      <c r="KTO20"/>
      <c r="KTP20"/>
      <c r="KTW20"/>
      <c r="KUD20"/>
      <c r="KUH20"/>
      <c r="KUI20"/>
      <c r="KUJ20"/>
      <c r="KUK20"/>
      <c r="KUL20"/>
      <c r="LCK20"/>
      <c r="LCL20"/>
      <c r="LCM20"/>
      <c r="LCO20"/>
      <c r="LCP20"/>
      <c r="LCU20"/>
      <c r="LCV20"/>
      <c r="LCY20"/>
      <c r="LDK20"/>
      <c r="LDL20"/>
      <c r="LDS20"/>
      <c r="LDZ20"/>
      <c r="LED20"/>
      <c r="LEE20"/>
      <c r="LEF20"/>
      <c r="LEG20"/>
      <c r="LEH20"/>
      <c r="LMG20"/>
      <c r="LMH20"/>
      <c r="LMI20"/>
      <c r="LMK20"/>
      <c r="LML20"/>
      <c r="LMQ20"/>
      <c r="LMR20"/>
      <c r="LMU20"/>
      <c r="LNG20"/>
      <c r="LNH20"/>
      <c r="LNO20"/>
      <c r="LNV20"/>
      <c r="LNZ20"/>
      <c r="LOA20"/>
      <c r="LOB20"/>
      <c r="LOC20"/>
      <c r="LOD20"/>
      <c r="LWC20"/>
      <c r="LWD20"/>
      <c r="LWE20"/>
      <c r="LWG20"/>
      <c r="LWH20"/>
      <c r="LWM20"/>
      <c r="LWN20"/>
      <c r="LWQ20"/>
      <c r="LXC20"/>
      <c r="LXD20"/>
      <c r="LXK20"/>
      <c r="LXR20"/>
      <c r="LXV20"/>
      <c r="LXW20"/>
      <c r="LXX20"/>
      <c r="LXY20"/>
      <c r="LXZ20"/>
      <c r="MFY20"/>
      <c r="MFZ20"/>
      <c r="MGA20"/>
      <c r="MGC20"/>
      <c r="MGD20"/>
      <c r="MGI20"/>
      <c r="MGJ20"/>
      <c r="MGM20"/>
      <c r="MGY20"/>
      <c r="MGZ20"/>
      <c r="MHG20"/>
      <c r="MHN20"/>
      <c r="MHR20"/>
      <c r="MHS20"/>
      <c r="MHT20"/>
      <c r="MHU20"/>
      <c r="MHV20"/>
      <c r="MPU20"/>
      <c r="MPV20"/>
      <c r="MPW20"/>
      <c r="MPY20"/>
      <c r="MPZ20"/>
      <c r="MQE20"/>
      <c r="MQF20"/>
      <c r="MQI20"/>
      <c r="MQU20"/>
      <c r="MQV20"/>
      <c r="MRC20"/>
      <c r="MRJ20"/>
      <c r="MRN20"/>
      <c r="MRO20"/>
      <c r="MRP20"/>
      <c r="MRQ20"/>
      <c r="MRR20"/>
      <c r="MZQ20"/>
      <c r="MZR20"/>
      <c r="MZS20"/>
      <c r="MZU20"/>
      <c r="MZV20"/>
      <c r="NAA20"/>
      <c r="NAB20"/>
      <c r="NAE20"/>
      <c r="NAQ20"/>
      <c r="NAR20"/>
      <c r="NAY20"/>
      <c r="NBF20"/>
      <c r="NBJ20"/>
      <c r="NBK20"/>
      <c r="NBL20"/>
      <c r="NBM20"/>
      <c r="NBN20"/>
      <c r="NJM20"/>
      <c r="NJN20"/>
      <c r="NJO20"/>
      <c r="NJQ20"/>
      <c r="NJR20"/>
      <c r="NJW20"/>
      <c r="NJX20"/>
      <c r="NKA20"/>
      <c r="NKM20"/>
      <c r="NKN20"/>
      <c r="NKU20"/>
      <c r="NLB20"/>
      <c r="NLF20"/>
      <c r="NLG20"/>
      <c r="NLH20"/>
      <c r="NLI20"/>
      <c r="NLJ20"/>
      <c r="NTI20"/>
      <c r="NTJ20"/>
      <c r="NTK20"/>
      <c r="NTM20"/>
      <c r="NTN20"/>
      <c r="NTS20"/>
      <c r="NTT20"/>
      <c r="NTW20"/>
      <c r="NUI20"/>
      <c r="NUJ20"/>
      <c r="NUQ20"/>
      <c r="NUX20"/>
      <c r="NVB20"/>
      <c r="NVC20"/>
      <c r="NVD20"/>
      <c r="NVE20"/>
      <c r="NVF20"/>
      <c r="ODE20"/>
      <c r="ODF20"/>
      <c r="ODG20"/>
      <c r="ODI20"/>
      <c r="ODJ20"/>
      <c r="ODO20"/>
      <c r="ODP20"/>
      <c r="ODS20"/>
      <c r="OEE20"/>
      <c r="OEF20"/>
      <c r="OEM20"/>
      <c r="OET20"/>
      <c r="OEX20"/>
      <c r="OEY20"/>
      <c r="OEZ20"/>
      <c r="OFA20"/>
      <c r="OFB20"/>
      <c r="ONA20"/>
      <c r="ONB20"/>
      <c r="ONC20"/>
      <c r="ONE20"/>
      <c r="ONF20"/>
      <c r="ONK20"/>
      <c r="ONL20"/>
      <c r="ONO20"/>
      <c r="OOA20"/>
      <c r="OOB20"/>
      <c r="OOI20"/>
      <c r="OOP20"/>
      <c r="OOT20"/>
      <c r="OOU20"/>
      <c r="OOV20"/>
      <c r="OOW20"/>
      <c r="OOX20"/>
      <c r="OWW20"/>
      <c r="OWX20"/>
      <c r="OWY20"/>
      <c r="OXA20"/>
      <c r="OXB20"/>
      <c r="OXG20"/>
      <c r="OXH20"/>
      <c r="OXK20"/>
      <c r="OXW20"/>
      <c r="OXX20"/>
      <c r="OYE20"/>
      <c r="OYL20"/>
      <c r="OYP20"/>
      <c r="OYQ20"/>
      <c r="OYR20"/>
      <c r="OYS20"/>
      <c r="OYT20"/>
      <c r="PGS20"/>
      <c r="PGT20"/>
      <c r="PGU20"/>
      <c r="PGW20"/>
      <c r="PGX20"/>
      <c r="PHC20"/>
      <c r="PHD20"/>
      <c r="PHG20"/>
      <c r="PHS20"/>
      <c r="PHT20"/>
      <c r="PIA20"/>
      <c r="PIH20"/>
      <c r="PIL20"/>
      <c r="PIM20"/>
      <c r="PIN20"/>
      <c r="PIO20"/>
      <c r="PIP20"/>
      <c r="PQO20"/>
      <c r="PQP20"/>
      <c r="PQQ20"/>
      <c r="PQS20"/>
      <c r="PQT20"/>
      <c r="PQY20"/>
      <c r="PQZ20"/>
      <c r="PRC20"/>
      <c r="PRO20"/>
      <c r="PRP20"/>
      <c r="PRW20"/>
      <c r="PSD20"/>
      <c r="PSH20"/>
      <c r="PSI20"/>
      <c r="PSJ20"/>
      <c r="PSK20"/>
      <c r="PSL20"/>
      <c r="QAK20"/>
      <c r="QAL20"/>
      <c r="QAM20"/>
      <c r="QAO20"/>
      <c r="QAP20"/>
      <c r="QAU20"/>
      <c r="QAV20"/>
      <c r="QAY20"/>
      <c r="QBK20"/>
      <c r="QBL20"/>
      <c r="QBS20"/>
      <c r="QBZ20"/>
      <c r="QCD20"/>
      <c r="QCE20"/>
      <c r="QCF20"/>
      <c r="QCG20"/>
      <c r="QCH20"/>
      <c r="QKG20"/>
      <c r="QKH20"/>
      <c r="QKI20"/>
      <c r="QKK20"/>
      <c r="QKL20"/>
      <c r="QKQ20"/>
      <c r="QKR20"/>
      <c r="QKU20"/>
      <c r="QLG20"/>
      <c r="QLH20"/>
      <c r="QLO20"/>
      <c r="QLV20"/>
      <c r="QLZ20"/>
      <c r="QMA20"/>
      <c r="QMB20"/>
      <c r="QMC20"/>
      <c r="QMD20"/>
      <c r="QUC20"/>
      <c r="QUD20"/>
      <c r="QUE20"/>
      <c r="QUG20"/>
      <c r="QUH20"/>
      <c r="QUM20"/>
      <c r="QUN20"/>
      <c r="QUQ20"/>
      <c r="QVC20"/>
      <c r="QVD20"/>
      <c r="QVK20"/>
      <c r="QVR20"/>
      <c r="QVV20"/>
      <c r="QVW20"/>
      <c r="QVX20"/>
      <c r="QVY20"/>
      <c r="QVZ20"/>
      <c r="RDY20"/>
      <c r="RDZ20"/>
      <c r="REA20"/>
      <c r="REC20"/>
      <c r="RED20"/>
      <c r="REI20"/>
      <c r="REJ20"/>
      <c r="REM20"/>
      <c r="REY20"/>
      <c r="REZ20"/>
      <c r="RFG20"/>
      <c r="RFN20"/>
      <c r="RFR20"/>
      <c r="RFS20"/>
      <c r="RFT20"/>
      <c r="RFU20"/>
      <c r="RFV20"/>
      <c r="RNU20"/>
      <c r="RNV20"/>
      <c r="RNW20"/>
      <c r="RNY20"/>
      <c r="RNZ20"/>
      <c r="ROE20"/>
      <c r="ROF20"/>
      <c r="ROI20"/>
      <c r="ROU20"/>
      <c r="ROV20"/>
      <c r="RPC20"/>
      <c r="RPJ20"/>
      <c r="RPN20"/>
      <c r="RPO20"/>
      <c r="RPP20"/>
      <c r="RPQ20"/>
      <c r="RPR20"/>
      <c r="RXQ20"/>
      <c r="RXR20"/>
      <c r="RXS20"/>
      <c r="RXU20"/>
      <c r="RXV20"/>
      <c r="RYA20"/>
      <c r="RYB20"/>
      <c r="RYE20"/>
      <c r="RYQ20"/>
      <c r="RYR20"/>
      <c r="RYY20"/>
      <c r="RZF20"/>
      <c r="RZJ20"/>
      <c r="RZK20"/>
      <c r="RZL20"/>
      <c r="RZM20"/>
      <c r="RZN20"/>
      <c r="SHM20"/>
      <c r="SHN20"/>
      <c r="SHO20"/>
      <c r="SHQ20"/>
      <c r="SHR20"/>
      <c r="SHW20"/>
      <c r="SHX20"/>
      <c r="SIA20"/>
      <c r="SIM20"/>
      <c r="SIN20"/>
      <c r="SIU20"/>
      <c r="SJB20"/>
      <c r="SJF20"/>
      <c r="SJG20"/>
      <c r="SJH20"/>
      <c r="SJI20"/>
      <c r="SJJ20"/>
      <c r="SRI20"/>
      <c r="SRJ20"/>
      <c r="SRK20"/>
      <c r="SRM20"/>
      <c r="SRN20"/>
      <c r="SRS20"/>
      <c r="SRT20"/>
      <c r="SRW20"/>
      <c r="SSI20"/>
      <c r="SSJ20"/>
      <c r="SSQ20"/>
      <c r="SSX20"/>
      <c r="STB20"/>
      <c r="STC20"/>
      <c r="STD20"/>
      <c r="STE20"/>
      <c r="STF20"/>
      <c r="TBE20"/>
      <c r="TBF20"/>
      <c r="TBG20"/>
      <c r="TBI20"/>
      <c r="TBJ20"/>
      <c r="TBO20"/>
      <c r="TBP20"/>
      <c r="TBS20"/>
      <c r="TCE20"/>
      <c r="TCF20"/>
      <c r="TCM20"/>
      <c r="TCT20"/>
      <c r="TCX20"/>
      <c r="TCY20"/>
      <c r="TCZ20"/>
      <c r="TDA20"/>
      <c r="TDB20"/>
      <c r="TLA20"/>
      <c r="TLB20"/>
      <c r="TLC20"/>
      <c r="TLE20"/>
      <c r="TLF20"/>
      <c r="TLK20"/>
      <c r="TLL20"/>
      <c r="TLO20"/>
      <c r="TMA20"/>
      <c r="TMB20"/>
      <c r="TMI20"/>
      <c r="TMP20"/>
      <c r="TMT20"/>
      <c r="TMU20"/>
      <c r="TMV20"/>
      <c r="TMW20"/>
      <c r="TMX20"/>
      <c r="TUW20"/>
      <c r="TUX20"/>
      <c r="TUY20"/>
      <c r="TVA20"/>
      <c r="TVB20"/>
      <c r="TVG20"/>
      <c r="TVH20"/>
      <c r="TVK20"/>
      <c r="TVW20"/>
      <c r="TVX20"/>
      <c r="TWE20"/>
      <c r="TWL20"/>
      <c r="TWP20"/>
      <c r="TWQ20"/>
      <c r="TWR20"/>
      <c r="TWS20"/>
      <c r="TWT20"/>
      <c r="UES20"/>
      <c r="UET20"/>
      <c r="UEU20"/>
      <c r="UEW20"/>
      <c r="UEX20"/>
      <c r="UFC20"/>
      <c r="UFD20"/>
      <c r="UFG20"/>
      <c r="UFS20"/>
      <c r="UFT20"/>
      <c r="UGA20"/>
      <c r="UGH20"/>
      <c r="UGL20"/>
      <c r="UGM20"/>
      <c r="UGN20"/>
      <c r="UGO20"/>
      <c r="UGP20"/>
      <c r="UOO20"/>
      <c r="UOP20"/>
      <c r="UOQ20"/>
      <c r="UOS20"/>
      <c r="UOT20"/>
      <c r="UOY20"/>
      <c r="UOZ20"/>
      <c r="UPC20"/>
      <c r="UPO20"/>
      <c r="UPP20"/>
      <c r="UPW20"/>
      <c r="UQD20"/>
      <c r="UQH20"/>
      <c r="UQI20"/>
      <c r="UQJ20"/>
      <c r="UQK20"/>
      <c r="UQL20"/>
      <c r="UYK20"/>
      <c r="UYL20"/>
      <c r="UYM20"/>
      <c r="UYO20"/>
      <c r="UYP20"/>
      <c r="UYU20"/>
      <c r="UYV20"/>
      <c r="UYY20"/>
      <c r="UZK20"/>
      <c r="UZL20"/>
      <c r="UZS20"/>
      <c r="UZZ20"/>
      <c r="VAD20"/>
      <c r="VAE20"/>
      <c r="VAF20"/>
      <c r="VAG20"/>
      <c r="VAH20"/>
      <c r="VIG20"/>
      <c r="VIH20"/>
      <c r="VII20"/>
      <c r="VIK20"/>
      <c r="VIL20"/>
      <c r="VIQ20"/>
      <c r="VIR20"/>
      <c r="VIU20"/>
      <c r="VJG20"/>
      <c r="VJH20"/>
      <c r="VJO20"/>
      <c r="VJV20"/>
      <c r="VJZ20"/>
      <c r="VKA20"/>
      <c r="VKB20"/>
      <c r="VKC20"/>
      <c r="VKD20"/>
      <c r="VSC20"/>
      <c r="VSD20"/>
      <c r="VSE20"/>
      <c r="VSG20"/>
      <c r="VSH20"/>
      <c r="VSM20"/>
      <c r="VSN20"/>
      <c r="VSQ20"/>
      <c r="VTC20"/>
      <c r="VTD20"/>
      <c r="VTK20"/>
      <c r="VTR20"/>
      <c r="VTV20"/>
      <c r="VTW20"/>
      <c r="VTX20"/>
      <c r="VTY20"/>
      <c r="VTZ20"/>
      <c r="WBY20"/>
      <c r="WBZ20"/>
      <c r="WCA20"/>
      <c r="WCC20"/>
      <c r="WCD20"/>
      <c r="WCI20"/>
      <c r="WCJ20"/>
      <c r="WCM20"/>
      <c r="WCY20"/>
      <c r="WCZ20"/>
      <c r="WDG20"/>
      <c r="WDN20"/>
      <c r="WDR20"/>
      <c r="WDS20"/>
      <c r="WDT20"/>
      <c r="WDU20"/>
      <c r="WDV20"/>
      <c r="WLU20"/>
      <c r="WLV20"/>
      <c r="WLW20"/>
      <c r="WLY20"/>
      <c r="WLZ20"/>
      <c r="WME20"/>
      <c r="WMF20"/>
      <c r="WMI20"/>
      <c r="WMU20"/>
      <c r="WMV20"/>
      <c r="WNC20"/>
      <c r="WNJ20"/>
      <c r="WNN20"/>
      <c r="WNO20"/>
      <c r="WNP20"/>
      <c r="WNQ20"/>
      <c r="WNR20"/>
      <c r="WVQ20"/>
      <c r="WVR20"/>
      <c r="WVS20"/>
      <c r="WVU20"/>
      <c r="WVV20"/>
      <c r="WWA20"/>
      <c r="WWB20"/>
      <c r="WWE20"/>
      <c r="WWQ20"/>
      <c r="WWR20"/>
      <c r="WWY20"/>
      <c r="WXF20"/>
      <c r="WXJ20"/>
      <c r="WXK20"/>
      <c r="WXL20"/>
      <c r="WXM20"/>
      <c r="WXN20"/>
    </row>
    <row r="21" spans="1:826 1033:1850 2057:2874 3081:3898 4105:4922 5129:5946 6153:6970 7177:7994 8201:9018 9225:10042 10249:11066 11273:12090 12297:13114 13321:14138 14345:15162 15369:16186" s="389" customFormat="1" ht="20.100000000000001" customHeight="1" x14ac:dyDescent="0.2">
      <c r="A21" s="294" t="s">
        <v>74</v>
      </c>
      <c r="B21" s="295" t="s">
        <v>75</v>
      </c>
      <c r="C21" s="294" t="s">
        <v>76</v>
      </c>
      <c r="D21" s="296">
        <v>85.2</v>
      </c>
      <c r="E21" s="296">
        <v>1.1000000000000001</v>
      </c>
      <c r="F21" s="296">
        <v>0</v>
      </c>
      <c r="G21" s="296">
        <v>0</v>
      </c>
      <c r="H21" s="296">
        <v>0</v>
      </c>
      <c r="I21" s="666">
        <v>0</v>
      </c>
      <c r="J21" s="296">
        <v>0</v>
      </c>
      <c r="K21" s="296">
        <v>0</v>
      </c>
      <c r="L21" s="666">
        <v>0</v>
      </c>
      <c r="M21" s="666">
        <v>0</v>
      </c>
      <c r="N21" s="666">
        <v>0</v>
      </c>
      <c r="O21" s="296">
        <v>0</v>
      </c>
      <c r="P21" s="666">
        <v>0</v>
      </c>
      <c r="Q21" s="296">
        <v>0</v>
      </c>
      <c r="R21" s="291">
        <v>1.1000000000000001</v>
      </c>
      <c r="S21" s="296">
        <v>0</v>
      </c>
      <c r="T21" s="296">
        <v>0</v>
      </c>
      <c r="U21" s="296">
        <v>0</v>
      </c>
      <c r="V21" s="666">
        <v>0</v>
      </c>
      <c r="W21" s="296">
        <v>0</v>
      </c>
      <c r="X21" s="296">
        <v>0</v>
      </c>
      <c r="Y21" s="296">
        <v>1.1000000000000001</v>
      </c>
      <c r="Z21" s="666">
        <v>0</v>
      </c>
      <c r="AA21" s="296">
        <v>0</v>
      </c>
      <c r="AB21" s="296">
        <v>0</v>
      </c>
      <c r="AC21" s="296">
        <v>0</v>
      </c>
      <c r="AD21" s="296">
        <v>0</v>
      </c>
      <c r="AE21" s="296">
        <v>0</v>
      </c>
      <c r="AF21" s="296">
        <v>0</v>
      </c>
      <c r="AG21" s="296">
        <v>0</v>
      </c>
      <c r="AH21" s="296">
        <v>0</v>
      </c>
      <c r="AI21" s="296">
        <v>0</v>
      </c>
      <c r="AJ21" s="296">
        <v>0</v>
      </c>
      <c r="AK21" s="667">
        <v>0</v>
      </c>
      <c r="AL21" s="296">
        <v>0</v>
      </c>
      <c r="AM21" s="296">
        <v>0</v>
      </c>
      <c r="AN21" s="296">
        <v>0</v>
      </c>
      <c r="AO21" s="296">
        <v>0</v>
      </c>
      <c r="AP21" s="667">
        <v>0</v>
      </c>
      <c r="AQ21" s="296">
        <v>0</v>
      </c>
      <c r="AR21" s="296">
        <v>0</v>
      </c>
      <c r="AS21" s="296">
        <v>0</v>
      </c>
      <c r="AT21" s="666">
        <v>0</v>
      </c>
      <c r="AU21" s="296">
        <v>0</v>
      </c>
      <c r="AV21" s="296">
        <v>0</v>
      </c>
      <c r="AW21" s="296">
        <v>0</v>
      </c>
      <c r="AX21" s="296">
        <v>0</v>
      </c>
      <c r="AY21" s="296">
        <v>0</v>
      </c>
      <c r="AZ21" s="296">
        <v>0</v>
      </c>
      <c r="BA21" s="666">
        <v>0</v>
      </c>
      <c r="BB21" s="296">
        <v>0</v>
      </c>
      <c r="BC21" s="296">
        <v>0</v>
      </c>
      <c r="BD21" s="296">
        <v>0</v>
      </c>
      <c r="BE21" s="666">
        <v>0</v>
      </c>
      <c r="BF21" s="666">
        <v>0</v>
      </c>
      <c r="BG21" s="682">
        <v>0</v>
      </c>
      <c r="BH21" s="682">
        <v>0</v>
      </c>
      <c r="BI21" s="682">
        <v>0</v>
      </c>
      <c r="BJ21" s="298">
        <v>1.1000000000000001</v>
      </c>
      <c r="BK21" s="298">
        <v>86.3</v>
      </c>
      <c r="BL21" s="389">
        <v>86.3</v>
      </c>
      <c r="BN21" s="389" t="s">
        <v>2319</v>
      </c>
      <c r="BO21" s="389" t="s">
        <v>75</v>
      </c>
      <c r="JE21"/>
      <c r="JF21"/>
      <c r="JG21"/>
      <c r="JI21"/>
      <c r="JJ21"/>
      <c r="JO21"/>
      <c r="JP21"/>
      <c r="JS21"/>
      <c r="KE21"/>
      <c r="KF21"/>
      <c r="KM21"/>
      <c r="KT21"/>
      <c r="KX21"/>
      <c r="KY21"/>
      <c r="KZ21"/>
      <c r="LA21"/>
      <c r="LB21"/>
      <c r="TA21"/>
      <c r="TB21"/>
      <c r="TC21"/>
      <c r="TE21"/>
      <c r="TF21"/>
      <c r="TK21"/>
      <c r="TL21"/>
      <c r="TO21"/>
      <c r="UA21"/>
      <c r="UB21"/>
      <c r="UI21"/>
      <c r="UP21"/>
      <c r="UT21"/>
      <c r="UU21"/>
      <c r="UV21"/>
      <c r="UW21"/>
      <c r="UX21"/>
      <c r="ACW21"/>
      <c r="ACX21"/>
      <c r="ACY21"/>
      <c r="ADA21"/>
      <c r="ADB21"/>
      <c r="ADG21"/>
      <c r="ADH21"/>
      <c r="ADK21"/>
      <c r="ADW21"/>
      <c r="ADX21"/>
      <c r="AEE21"/>
      <c r="AEL21"/>
      <c r="AEP21"/>
      <c r="AEQ21"/>
      <c r="AER21"/>
      <c r="AES21"/>
      <c r="AET21"/>
      <c r="AMS21"/>
      <c r="AMT21"/>
      <c r="AMU21"/>
      <c r="AMW21"/>
      <c r="AMX21"/>
      <c r="ANC21"/>
      <c r="AND21"/>
      <c r="ANG21"/>
      <c r="ANS21"/>
      <c r="ANT21"/>
      <c r="AOA21"/>
      <c r="AOH21"/>
      <c r="AOL21"/>
      <c r="AOM21"/>
      <c r="AON21"/>
      <c r="AOO21"/>
      <c r="AOP21"/>
      <c r="AWO21"/>
      <c r="AWP21"/>
      <c r="AWQ21"/>
      <c r="AWS21"/>
      <c r="AWT21"/>
      <c r="AWY21"/>
      <c r="AWZ21"/>
      <c r="AXC21"/>
      <c r="AXO21"/>
      <c r="AXP21"/>
      <c r="AXW21"/>
      <c r="AYD21"/>
      <c r="AYH21"/>
      <c r="AYI21"/>
      <c r="AYJ21"/>
      <c r="AYK21"/>
      <c r="AYL21"/>
      <c r="BGK21"/>
      <c r="BGL21"/>
      <c r="BGM21"/>
      <c r="BGO21"/>
      <c r="BGP21"/>
      <c r="BGU21"/>
      <c r="BGV21"/>
      <c r="BGY21"/>
      <c r="BHK21"/>
      <c r="BHL21"/>
      <c r="BHS21"/>
      <c r="BHZ21"/>
      <c r="BID21"/>
      <c r="BIE21"/>
      <c r="BIF21"/>
      <c r="BIG21"/>
      <c r="BIH21"/>
      <c r="BQG21"/>
      <c r="BQH21"/>
      <c r="BQI21"/>
      <c r="BQK21"/>
      <c r="BQL21"/>
      <c r="BQQ21"/>
      <c r="BQR21"/>
      <c r="BQU21"/>
      <c r="BRG21"/>
      <c r="BRH21"/>
      <c r="BRO21"/>
      <c r="BRV21"/>
      <c r="BRZ21"/>
      <c r="BSA21"/>
      <c r="BSB21"/>
      <c r="BSC21"/>
      <c r="BSD21"/>
      <c r="CAC21"/>
      <c r="CAD21"/>
      <c r="CAE21"/>
      <c r="CAG21"/>
      <c r="CAH21"/>
      <c r="CAM21"/>
      <c r="CAN21"/>
      <c r="CAQ21"/>
      <c r="CBC21"/>
      <c r="CBD21"/>
      <c r="CBK21"/>
      <c r="CBR21"/>
      <c r="CBV21"/>
      <c r="CBW21"/>
      <c r="CBX21"/>
      <c r="CBY21"/>
      <c r="CBZ21"/>
      <c r="CJY21"/>
      <c r="CJZ21"/>
      <c r="CKA21"/>
      <c r="CKC21"/>
      <c r="CKD21"/>
      <c r="CKI21"/>
      <c r="CKJ21"/>
      <c r="CKM21"/>
      <c r="CKY21"/>
      <c r="CKZ21"/>
      <c r="CLG21"/>
      <c r="CLN21"/>
      <c r="CLR21"/>
      <c r="CLS21"/>
      <c r="CLT21"/>
      <c r="CLU21"/>
      <c r="CLV21"/>
      <c r="CTU21"/>
      <c r="CTV21"/>
      <c r="CTW21"/>
      <c r="CTY21"/>
      <c r="CTZ21"/>
      <c r="CUE21"/>
      <c r="CUF21"/>
      <c r="CUI21"/>
      <c r="CUU21"/>
      <c r="CUV21"/>
      <c r="CVC21"/>
      <c r="CVJ21"/>
      <c r="CVN21"/>
      <c r="CVO21"/>
      <c r="CVP21"/>
      <c r="CVQ21"/>
      <c r="CVR21"/>
      <c r="DDQ21"/>
      <c r="DDR21"/>
      <c r="DDS21"/>
      <c r="DDU21"/>
      <c r="DDV21"/>
      <c r="DEA21"/>
      <c r="DEB21"/>
      <c r="DEE21"/>
      <c r="DEQ21"/>
      <c r="DER21"/>
      <c r="DEY21"/>
      <c r="DFF21"/>
      <c r="DFJ21"/>
      <c r="DFK21"/>
      <c r="DFL21"/>
      <c r="DFM21"/>
      <c r="DFN21"/>
      <c r="DNM21"/>
      <c r="DNN21"/>
      <c r="DNO21"/>
      <c r="DNQ21"/>
      <c r="DNR21"/>
      <c r="DNW21"/>
      <c r="DNX21"/>
      <c r="DOA21"/>
      <c r="DOM21"/>
      <c r="DON21"/>
      <c r="DOU21"/>
      <c r="DPB21"/>
      <c r="DPF21"/>
      <c r="DPG21"/>
      <c r="DPH21"/>
      <c r="DPI21"/>
      <c r="DPJ21"/>
      <c r="DXI21"/>
      <c r="DXJ21"/>
      <c r="DXK21"/>
      <c r="DXM21"/>
      <c r="DXN21"/>
      <c r="DXS21"/>
      <c r="DXT21"/>
      <c r="DXW21"/>
      <c r="DYI21"/>
      <c r="DYJ21"/>
      <c r="DYQ21"/>
      <c r="DYX21"/>
      <c r="DZB21"/>
      <c r="DZC21"/>
      <c r="DZD21"/>
      <c r="DZE21"/>
      <c r="DZF21"/>
      <c r="EHE21"/>
      <c r="EHF21"/>
      <c r="EHG21"/>
      <c r="EHI21"/>
      <c r="EHJ21"/>
      <c r="EHO21"/>
      <c r="EHP21"/>
      <c r="EHS21"/>
      <c r="EIE21"/>
      <c r="EIF21"/>
      <c r="EIM21"/>
      <c r="EIT21"/>
      <c r="EIX21"/>
      <c r="EIY21"/>
      <c r="EIZ21"/>
      <c r="EJA21"/>
      <c r="EJB21"/>
      <c r="ERA21"/>
      <c r="ERB21"/>
      <c r="ERC21"/>
      <c r="ERE21"/>
      <c r="ERF21"/>
      <c r="ERK21"/>
      <c r="ERL21"/>
      <c r="ERO21"/>
      <c r="ESA21"/>
      <c r="ESB21"/>
      <c r="ESI21"/>
      <c r="ESP21"/>
      <c r="EST21"/>
      <c r="ESU21"/>
      <c r="ESV21"/>
      <c r="ESW21"/>
      <c r="ESX21"/>
      <c r="FAW21"/>
      <c r="FAX21"/>
      <c r="FAY21"/>
      <c r="FBA21"/>
      <c r="FBB21"/>
      <c r="FBG21"/>
      <c r="FBH21"/>
      <c r="FBK21"/>
      <c r="FBW21"/>
      <c r="FBX21"/>
      <c r="FCE21"/>
      <c r="FCL21"/>
      <c r="FCP21"/>
      <c r="FCQ21"/>
      <c r="FCR21"/>
      <c r="FCS21"/>
      <c r="FCT21"/>
      <c r="FKS21"/>
      <c r="FKT21"/>
      <c r="FKU21"/>
      <c r="FKW21"/>
      <c r="FKX21"/>
      <c r="FLC21"/>
      <c r="FLD21"/>
      <c r="FLG21"/>
      <c r="FLS21"/>
      <c r="FLT21"/>
      <c r="FMA21"/>
      <c r="FMH21"/>
      <c r="FML21"/>
      <c r="FMM21"/>
      <c r="FMN21"/>
      <c r="FMO21"/>
      <c r="FMP21"/>
      <c r="FUO21"/>
      <c r="FUP21"/>
      <c r="FUQ21"/>
      <c r="FUS21"/>
      <c r="FUT21"/>
      <c r="FUY21"/>
      <c r="FUZ21"/>
      <c r="FVC21"/>
      <c r="FVO21"/>
      <c r="FVP21"/>
      <c r="FVW21"/>
      <c r="FWD21"/>
      <c r="FWH21"/>
      <c r="FWI21"/>
      <c r="FWJ21"/>
      <c r="FWK21"/>
      <c r="FWL21"/>
      <c r="GEK21"/>
      <c r="GEL21"/>
      <c r="GEM21"/>
      <c r="GEO21"/>
      <c r="GEP21"/>
      <c r="GEU21"/>
      <c r="GEV21"/>
      <c r="GEY21"/>
      <c r="GFK21"/>
      <c r="GFL21"/>
      <c r="GFS21"/>
      <c r="GFZ21"/>
      <c r="GGD21"/>
      <c r="GGE21"/>
      <c r="GGF21"/>
      <c r="GGG21"/>
      <c r="GGH21"/>
      <c r="GOG21"/>
      <c r="GOH21"/>
      <c r="GOI21"/>
      <c r="GOK21"/>
      <c r="GOL21"/>
      <c r="GOQ21"/>
      <c r="GOR21"/>
      <c r="GOU21"/>
      <c r="GPG21"/>
      <c r="GPH21"/>
      <c r="GPO21"/>
      <c r="GPV21"/>
      <c r="GPZ21"/>
      <c r="GQA21"/>
      <c r="GQB21"/>
      <c r="GQC21"/>
      <c r="GQD21"/>
      <c r="GYC21"/>
      <c r="GYD21"/>
      <c r="GYE21"/>
      <c r="GYG21"/>
      <c r="GYH21"/>
      <c r="GYM21"/>
      <c r="GYN21"/>
      <c r="GYQ21"/>
      <c r="GZC21"/>
      <c r="GZD21"/>
      <c r="GZK21"/>
      <c r="GZR21"/>
      <c r="GZV21"/>
      <c r="GZW21"/>
      <c r="GZX21"/>
      <c r="GZY21"/>
      <c r="GZZ21"/>
      <c r="HHY21"/>
      <c r="HHZ21"/>
      <c r="HIA21"/>
      <c r="HIC21"/>
      <c r="HID21"/>
      <c r="HII21"/>
      <c r="HIJ21"/>
      <c r="HIM21"/>
      <c r="HIY21"/>
      <c r="HIZ21"/>
      <c r="HJG21"/>
      <c r="HJN21"/>
      <c r="HJR21"/>
      <c r="HJS21"/>
      <c r="HJT21"/>
      <c r="HJU21"/>
      <c r="HJV21"/>
      <c r="HRU21"/>
      <c r="HRV21"/>
      <c r="HRW21"/>
      <c r="HRY21"/>
      <c r="HRZ21"/>
      <c r="HSE21"/>
      <c r="HSF21"/>
      <c r="HSI21"/>
      <c r="HSU21"/>
      <c r="HSV21"/>
      <c r="HTC21"/>
      <c r="HTJ21"/>
      <c r="HTN21"/>
      <c r="HTO21"/>
      <c r="HTP21"/>
      <c r="HTQ21"/>
      <c r="HTR21"/>
      <c r="IBQ21"/>
      <c r="IBR21"/>
      <c r="IBS21"/>
      <c r="IBU21"/>
      <c r="IBV21"/>
      <c r="ICA21"/>
      <c r="ICB21"/>
      <c r="ICE21"/>
      <c r="ICQ21"/>
      <c r="ICR21"/>
      <c r="ICY21"/>
      <c r="IDF21"/>
      <c r="IDJ21"/>
      <c r="IDK21"/>
      <c r="IDL21"/>
      <c r="IDM21"/>
      <c r="IDN21"/>
      <c r="ILM21"/>
      <c r="ILN21"/>
      <c r="ILO21"/>
      <c r="ILQ21"/>
      <c r="ILR21"/>
      <c r="ILW21"/>
      <c r="ILX21"/>
      <c r="IMA21"/>
      <c r="IMM21"/>
      <c r="IMN21"/>
      <c r="IMU21"/>
      <c r="INB21"/>
      <c r="INF21"/>
      <c r="ING21"/>
      <c r="INH21"/>
      <c r="INI21"/>
      <c r="INJ21"/>
      <c r="IVI21"/>
      <c r="IVJ21"/>
      <c r="IVK21"/>
      <c r="IVM21"/>
      <c r="IVN21"/>
      <c r="IVS21"/>
      <c r="IVT21"/>
      <c r="IVW21"/>
      <c r="IWI21"/>
      <c r="IWJ21"/>
      <c r="IWQ21"/>
      <c r="IWX21"/>
      <c r="IXB21"/>
      <c r="IXC21"/>
      <c r="IXD21"/>
      <c r="IXE21"/>
      <c r="IXF21"/>
      <c r="JFE21"/>
      <c r="JFF21"/>
      <c r="JFG21"/>
      <c r="JFI21"/>
      <c r="JFJ21"/>
      <c r="JFO21"/>
      <c r="JFP21"/>
      <c r="JFS21"/>
      <c r="JGE21"/>
      <c r="JGF21"/>
      <c r="JGM21"/>
      <c r="JGT21"/>
      <c r="JGX21"/>
      <c r="JGY21"/>
      <c r="JGZ21"/>
      <c r="JHA21"/>
      <c r="JHB21"/>
      <c r="JPA21"/>
      <c r="JPB21"/>
      <c r="JPC21"/>
      <c r="JPE21"/>
      <c r="JPF21"/>
      <c r="JPK21"/>
      <c r="JPL21"/>
      <c r="JPO21"/>
      <c r="JQA21"/>
      <c r="JQB21"/>
      <c r="JQI21"/>
      <c r="JQP21"/>
      <c r="JQT21"/>
      <c r="JQU21"/>
      <c r="JQV21"/>
      <c r="JQW21"/>
      <c r="JQX21"/>
      <c r="JYW21"/>
      <c r="JYX21"/>
      <c r="JYY21"/>
      <c r="JZA21"/>
      <c r="JZB21"/>
      <c r="JZG21"/>
      <c r="JZH21"/>
      <c r="JZK21"/>
      <c r="JZW21"/>
      <c r="JZX21"/>
      <c r="KAE21"/>
      <c r="KAL21"/>
      <c r="KAP21"/>
      <c r="KAQ21"/>
      <c r="KAR21"/>
      <c r="KAS21"/>
      <c r="KAT21"/>
      <c r="KIS21"/>
      <c r="KIT21"/>
      <c r="KIU21"/>
      <c r="KIW21"/>
      <c r="KIX21"/>
      <c r="KJC21"/>
      <c r="KJD21"/>
      <c r="KJG21"/>
      <c r="KJS21"/>
      <c r="KJT21"/>
      <c r="KKA21"/>
      <c r="KKH21"/>
      <c r="KKL21"/>
      <c r="KKM21"/>
      <c r="KKN21"/>
      <c r="KKO21"/>
      <c r="KKP21"/>
      <c r="KSO21"/>
      <c r="KSP21"/>
      <c r="KSQ21"/>
      <c r="KSS21"/>
      <c r="KST21"/>
      <c r="KSY21"/>
      <c r="KSZ21"/>
      <c r="KTC21"/>
      <c r="KTO21"/>
      <c r="KTP21"/>
      <c r="KTW21"/>
      <c r="KUD21"/>
      <c r="KUH21"/>
      <c r="KUI21"/>
      <c r="KUJ21"/>
      <c r="KUK21"/>
      <c r="KUL21"/>
      <c r="LCK21"/>
      <c r="LCL21"/>
      <c r="LCM21"/>
      <c r="LCO21"/>
      <c r="LCP21"/>
      <c r="LCU21"/>
      <c r="LCV21"/>
      <c r="LCY21"/>
      <c r="LDK21"/>
      <c r="LDL21"/>
      <c r="LDS21"/>
      <c r="LDZ21"/>
      <c r="LED21"/>
      <c r="LEE21"/>
      <c r="LEF21"/>
      <c r="LEG21"/>
      <c r="LEH21"/>
      <c r="LMG21"/>
      <c r="LMH21"/>
      <c r="LMI21"/>
      <c r="LMK21"/>
      <c r="LML21"/>
      <c r="LMQ21"/>
      <c r="LMR21"/>
      <c r="LMU21"/>
      <c r="LNG21"/>
      <c r="LNH21"/>
      <c r="LNO21"/>
      <c r="LNV21"/>
      <c r="LNZ21"/>
      <c r="LOA21"/>
      <c r="LOB21"/>
      <c r="LOC21"/>
      <c r="LOD21"/>
      <c r="LWC21"/>
      <c r="LWD21"/>
      <c r="LWE21"/>
      <c r="LWG21"/>
      <c r="LWH21"/>
      <c r="LWM21"/>
      <c r="LWN21"/>
      <c r="LWQ21"/>
      <c r="LXC21"/>
      <c r="LXD21"/>
      <c r="LXK21"/>
      <c r="LXR21"/>
      <c r="LXV21"/>
      <c r="LXW21"/>
      <c r="LXX21"/>
      <c r="LXY21"/>
      <c r="LXZ21"/>
      <c r="MFY21"/>
      <c r="MFZ21"/>
      <c r="MGA21"/>
      <c r="MGC21"/>
      <c r="MGD21"/>
      <c r="MGI21"/>
      <c r="MGJ21"/>
      <c r="MGM21"/>
      <c r="MGY21"/>
      <c r="MGZ21"/>
      <c r="MHG21"/>
      <c r="MHN21"/>
      <c r="MHR21"/>
      <c r="MHS21"/>
      <c r="MHT21"/>
      <c r="MHU21"/>
      <c r="MHV21"/>
      <c r="MPU21"/>
      <c r="MPV21"/>
      <c r="MPW21"/>
      <c r="MPY21"/>
      <c r="MPZ21"/>
      <c r="MQE21"/>
      <c r="MQF21"/>
      <c r="MQI21"/>
      <c r="MQU21"/>
      <c r="MQV21"/>
      <c r="MRC21"/>
      <c r="MRJ21"/>
      <c r="MRN21"/>
      <c r="MRO21"/>
      <c r="MRP21"/>
      <c r="MRQ21"/>
      <c r="MRR21"/>
      <c r="MZQ21"/>
      <c r="MZR21"/>
      <c r="MZS21"/>
      <c r="MZU21"/>
      <c r="MZV21"/>
      <c r="NAA21"/>
      <c r="NAB21"/>
      <c r="NAE21"/>
      <c r="NAQ21"/>
      <c r="NAR21"/>
      <c r="NAY21"/>
      <c r="NBF21"/>
      <c r="NBJ21"/>
      <c r="NBK21"/>
      <c r="NBL21"/>
      <c r="NBM21"/>
      <c r="NBN21"/>
      <c r="NJM21"/>
      <c r="NJN21"/>
      <c r="NJO21"/>
      <c r="NJQ21"/>
      <c r="NJR21"/>
      <c r="NJW21"/>
      <c r="NJX21"/>
      <c r="NKA21"/>
      <c r="NKM21"/>
      <c r="NKN21"/>
      <c r="NKU21"/>
      <c r="NLB21"/>
      <c r="NLF21"/>
      <c r="NLG21"/>
      <c r="NLH21"/>
      <c r="NLI21"/>
      <c r="NLJ21"/>
      <c r="NTI21"/>
      <c r="NTJ21"/>
      <c r="NTK21"/>
      <c r="NTM21"/>
      <c r="NTN21"/>
      <c r="NTS21"/>
      <c r="NTT21"/>
      <c r="NTW21"/>
      <c r="NUI21"/>
      <c r="NUJ21"/>
      <c r="NUQ21"/>
      <c r="NUX21"/>
      <c r="NVB21"/>
      <c r="NVC21"/>
      <c r="NVD21"/>
      <c r="NVE21"/>
      <c r="NVF21"/>
      <c r="ODE21"/>
      <c r="ODF21"/>
      <c r="ODG21"/>
      <c r="ODI21"/>
      <c r="ODJ21"/>
      <c r="ODO21"/>
      <c r="ODP21"/>
      <c r="ODS21"/>
      <c r="OEE21"/>
      <c r="OEF21"/>
      <c r="OEM21"/>
      <c r="OET21"/>
      <c r="OEX21"/>
      <c r="OEY21"/>
      <c r="OEZ21"/>
      <c r="OFA21"/>
      <c r="OFB21"/>
      <c r="ONA21"/>
      <c r="ONB21"/>
      <c r="ONC21"/>
      <c r="ONE21"/>
      <c r="ONF21"/>
      <c r="ONK21"/>
      <c r="ONL21"/>
      <c r="ONO21"/>
      <c r="OOA21"/>
      <c r="OOB21"/>
      <c r="OOI21"/>
      <c r="OOP21"/>
      <c r="OOT21"/>
      <c r="OOU21"/>
      <c r="OOV21"/>
      <c r="OOW21"/>
      <c r="OOX21"/>
      <c r="OWW21"/>
      <c r="OWX21"/>
      <c r="OWY21"/>
      <c r="OXA21"/>
      <c r="OXB21"/>
      <c r="OXG21"/>
      <c r="OXH21"/>
      <c r="OXK21"/>
      <c r="OXW21"/>
      <c r="OXX21"/>
      <c r="OYE21"/>
      <c r="OYL21"/>
      <c r="OYP21"/>
      <c r="OYQ21"/>
      <c r="OYR21"/>
      <c r="OYS21"/>
      <c r="OYT21"/>
      <c r="PGS21"/>
      <c r="PGT21"/>
      <c r="PGU21"/>
      <c r="PGW21"/>
      <c r="PGX21"/>
      <c r="PHC21"/>
      <c r="PHD21"/>
      <c r="PHG21"/>
      <c r="PHS21"/>
      <c r="PHT21"/>
      <c r="PIA21"/>
      <c r="PIH21"/>
      <c r="PIL21"/>
      <c r="PIM21"/>
      <c r="PIN21"/>
      <c r="PIO21"/>
      <c r="PIP21"/>
      <c r="PQO21"/>
      <c r="PQP21"/>
      <c r="PQQ21"/>
      <c r="PQS21"/>
      <c r="PQT21"/>
      <c r="PQY21"/>
      <c r="PQZ21"/>
      <c r="PRC21"/>
      <c r="PRO21"/>
      <c r="PRP21"/>
      <c r="PRW21"/>
      <c r="PSD21"/>
      <c r="PSH21"/>
      <c r="PSI21"/>
      <c r="PSJ21"/>
      <c r="PSK21"/>
      <c r="PSL21"/>
      <c r="QAK21"/>
      <c r="QAL21"/>
      <c r="QAM21"/>
      <c r="QAO21"/>
      <c r="QAP21"/>
      <c r="QAU21"/>
      <c r="QAV21"/>
      <c r="QAY21"/>
      <c r="QBK21"/>
      <c r="QBL21"/>
      <c r="QBS21"/>
      <c r="QBZ21"/>
      <c r="QCD21"/>
      <c r="QCE21"/>
      <c r="QCF21"/>
      <c r="QCG21"/>
      <c r="QCH21"/>
      <c r="QKG21"/>
      <c r="QKH21"/>
      <c r="QKI21"/>
      <c r="QKK21"/>
      <c r="QKL21"/>
      <c r="QKQ21"/>
      <c r="QKR21"/>
      <c r="QKU21"/>
      <c r="QLG21"/>
      <c r="QLH21"/>
      <c r="QLO21"/>
      <c r="QLV21"/>
      <c r="QLZ21"/>
      <c r="QMA21"/>
      <c r="QMB21"/>
      <c r="QMC21"/>
      <c r="QMD21"/>
      <c r="QUC21"/>
      <c r="QUD21"/>
      <c r="QUE21"/>
      <c r="QUG21"/>
      <c r="QUH21"/>
      <c r="QUM21"/>
      <c r="QUN21"/>
      <c r="QUQ21"/>
      <c r="QVC21"/>
      <c r="QVD21"/>
      <c r="QVK21"/>
      <c r="QVR21"/>
      <c r="QVV21"/>
      <c r="QVW21"/>
      <c r="QVX21"/>
      <c r="QVY21"/>
      <c r="QVZ21"/>
      <c r="RDY21"/>
      <c r="RDZ21"/>
      <c r="REA21"/>
      <c r="REC21"/>
      <c r="RED21"/>
      <c r="REI21"/>
      <c r="REJ21"/>
      <c r="REM21"/>
      <c r="REY21"/>
      <c r="REZ21"/>
      <c r="RFG21"/>
      <c r="RFN21"/>
      <c r="RFR21"/>
      <c r="RFS21"/>
      <c r="RFT21"/>
      <c r="RFU21"/>
      <c r="RFV21"/>
      <c r="RNU21"/>
      <c r="RNV21"/>
      <c r="RNW21"/>
      <c r="RNY21"/>
      <c r="RNZ21"/>
      <c r="ROE21"/>
      <c r="ROF21"/>
      <c r="ROI21"/>
      <c r="ROU21"/>
      <c r="ROV21"/>
      <c r="RPC21"/>
      <c r="RPJ21"/>
      <c r="RPN21"/>
      <c r="RPO21"/>
      <c r="RPP21"/>
      <c r="RPQ21"/>
      <c r="RPR21"/>
      <c r="RXQ21"/>
      <c r="RXR21"/>
      <c r="RXS21"/>
      <c r="RXU21"/>
      <c r="RXV21"/>
      <c r="RYA21"/>
      <c r="RYB21"/>
      <c r="RYE21"/>
      <c r="RYQ21"/>
      <c r="RYR21"/>
      <c r="RYY21"/>
      <c r="RZF21"/>
      <c r="RZJ21"/>
      <c r="RZK21"/>
      <c r="RZL21"/>
      <c r="RZM21"/>
      <c r="RZN21"/>
      <c r="SHM21"/>
      <c r="SHN21"/>
      <c r="SHO21"/>
      <c r="SHQ21"/>
      <c r="SHR21"/>
      <c r="SHW21"/>
      <c r="SHX21"/>
      <c r="SIA21"/>
      <c r="SIM21"/>
      <c r="SIN21"/>
      <c r="SIU21"/>
      <c r="SJB21"/>
      <c r="SJF21"/>
      <c r="SJG21"/>
      <c r="SJH21"/>
      <c r="SJI21"/>
      <c r="SJJ21"/>
      <c r="SRI21"/>
      <c r="SRJ21"/>
      <c r="SRK21"/>
      <c r="SRM21"/>
      <c r="SRN21"/>
      <c r="SRS21"/>
      <c r="SRT21"/>
      <c r="SRW21"/>
      <c r="SSI21"/>
      <c r="SSJ21"/>
      <c r="SSQ21"/>
      <c r="SSX21"/>
      <c r="STB21"/>
      <c r="STC21"/>
      <c r="STD21"/>
      <c r="STE21"/>
      <c r="STF21"/>
      <c r="TBE21"/>
      <c r="TBF21"/>
      <c r="TBG21"/>
      <c r="TBI21"/>
      <c r="TBJ21"/>
      <c r="TBO21"/>
      <c r="TBP21"/>
      <c r="TBS21"/>
      <c r="TCE21"/>
      <c r="TCF21"/>
      <c r="TCM21"/>
      <c r="TCT21"/>
      <c r="TCX21"/>
      <c r="TCY21"/>
      <c r="TCZ21"/>
      <c r="TDA21"/>
      <c r="TDB21"/>
      <c r="TLA21"/>
      <c r="TLB21"/>
      <c r="TLC21"/>
      <c r="TLE21"/>
      <c r="TLF21"/>
      <c r="TLK21"/>
      <c r="TLL21"/>
      <c r="TLO21"/>
      <c r="TMA21"/>
      <c r="TMB21"/>
      <c r="TMI21"/>
      <c r="TMP21"/>
      <c r="TMT21"/>
      <c r="TMU21"/>
      <c r="TMV21"/>
      <c r="TMW21"/>
      <c r="TMX21"/>
      <c r="TUW21"/>
      <c r="TUX21"/>
      <c r="TUY21"/>
      <c r="TVA21"/>
      <c r="TVB21"/>
      <c r="TVG21"/>
      <c r="TVH21"/>
      <c r="TVK21"/>
      <c r="TVW21"/>
      <c r="TVX21"/>
      <c r="TWE21"/>
      <c r="TWL21"/>
      <c r="TWP21"/>
      <c r="TWQ21"/>
      <c r="TWR21"/>
      <c r="TWS21"/>
      <c r="TWT21"/>
      <c r="UES21"/>
      <c r="UET21"/>
      <c r="UEU21"/>
      <c r="UEW21"/>
      <c r="UEX21"/>
      <c r="UFC21"/>
      <c r="UFD21"/>
      <c r="UFG21"/>
      <c r="UFS21"/>
      <c r="UFT21"/>
      <c r="UGA21"/>
      <c r="UGH21"/>
      <c r="UGL21"/>
      <c r="UGM21"/>
      <c r="UGN21"/>
      <c r="UGO21"/>
      <c r="UGP21"/>
      <c r="UOO21"/>
      <c r="UOP21"/>
      <c r="UOQ21"/>
      <c r="UOS21"/>
      <c r="UOT21"/>
      <c r="UOY21"/>
      <c r="UOZ21"/>
      <c r="UPC21"/>
      <c r="UPO21"/>
      <c r="UPP21"/>
      <c r="UPW21"/>
      <c r="UQD21"/>
      <c r="UQH21"/>
      <c r="UQI21"/>
      <c r="UQJ21"/>
      <c r="UQK21"/>
      <c r="UQL21"/>
      <c r="UYK21"/>
      <c r="UYL21"/>
      <c r="UYM21"/>
      <c r="UYO21"/>
      <c r="UYP21"/>
      <c r="UYU21"/>
      <c r="UYV21"/>
      <c r="UYY21"/>
      <c r="UZK21"/>
      <c r="UZL21"/>
      <c r="UZS21"/>
      <c r="UZZ21"/>
      <c r="VAD21"/>
      <c r="VAE21"/>
      <c r="VAF21"/>
      <c r="VAG21"/>
      <c r="VAH21"/>
      <c r="VIG21"/>
      <c r="VIH21"/>
      <c r="VII21"/>
      <c r="VIK21"/>
      <c r="VIL21"/>
      <c r="VIQ21"/>
      <c r="VIR21"/>
      <c r="VIU21"/>
      <c r="VJG21"/>
      <c r="VJH21"/>
      <c r="VJO21"/>
      <c r="VJV21"/>
      <c r="VJZ21"/>
      <c r="VKA21"/>
      <c r="VKB21"/>
      <c r="VKC21"/>
      <c r="VKD21"/>
      <c r="VSC21"/>
      <c r="VSD21"/>
      <c r="VSE21"/>
      <c r="VSG21"/>
      <c r="VSH21"/>
      <c r="VSM21"/>
      <c r="VSN21"/>
      <c r="VSQ21"/>
      <c r="VTC21"/>
      <c r="VTD21"/>
      <c r="VTK21"/>
      <c r="VTR21"/>
      <c r="VTV21"/>
      <c r="VTW21"/>
      <c r="VTX21"/>
      <c r="VTY21"/>
      <c r="VTZ21"/>
      <c r="WBY21"/>
      <c r="WBZ21"/>
      <c r="WCA21"/>
      <c r="WCC21"/>
      <c r="WCD21"/>
      <c r="WCI21"/>
      <c r="WCJ21"/>
      <c r="WCM21"/>
      <c r="WCY21"/>
      <c r="WCZ21"/>
      <c r="WDG21"/>
      <c r="WDN21"/>
      <c r="WDR21"/>
      <c r="WDS21"/>
      <c r="WDT21"/>
      <c r="WDU21"/>
      <c r="WDV21"/>
      <c r="WLU21"/>
      <c r="WLV21"/>
      <c r="WLW21"/>
      <c r="WLY21"/>
      <c r="WLZ21"/>
      <c r="WME21"/>
      <c r="WMF21"/>
      <c r="WMI21"/>
      <c r="WMU21"/>
      <c r="WMV21"/>
      <c r="WNC21"/>
      <c r="WNJ21"/>
      <c r="WNN21"/>
      <c r="WNO21"/>
      <c r="WNP21"/>
      <c r="WNQ21"/>
      <c r="WNR21"/>
      <c r="WVQ21"/>
      <c r="WVR21"/>
      <c r="WVS21"/>
      <c r="WVU21"/>
      <c r="WVV21"/>
      <c r="WWA21"/>
      <c r="WWB21"/>
      <c r="WWE21"/>
      <c r="WWQ21"/>
      <c r="WWR21"/>
      <c r="WWY21"/>
      <c r="WXF21"/>
      <c r="WXJ21"/>
      <c r="WXK21"/>
      <c r="WXL21"/>
      <c r="WXM21"/>
      <c r="WXN21"/>
    </row>
    <row r="22" spans="1:826 1033:1850 2057:2874 3081:3898 4105:4922 5129:5946 6153:6970 7177:7994 8201:9018 9225:10042 10249:11066 11273:12090 12297:13114 13321:14138 14345:15162 15369:16186" s="389" customFormat="1" ht="20.100000000000001" customHeight="1" x14ac:dyDescent="0.2">
      <c r="A22" s="294" t="s">
        <v>77</v>
      </c>
      <c r="B22" s="295" t="s">
        <v>78</v>
      </c>
      <c r="C22" s="294" t="s">
        <v>79</v>
      </c>
      <c r="D22" s="296">
        <v>1867.95</v>
      </c>
      <c r="E22" s="296">
        <v>99.420000000000016</v>
      </c>
      <c r="F22" s="296">
        <v>73.720000000000013</v>
      </c>
      <c r="G22" s="296">
        <v>0</v>
      </c>
      <c r="H22" s="296">
        <v>0</v>
      </c>
      <c r="I22" s="666">
        <v>0</v>
      </c>
      <c r="J22" s="296">
        <v>36.92</v>
      </c>
      <c r="K22" s="296">
        <v>36.57</v>
      </c>
      <c r="L22" s="666">
        <v>0</v>
      </c>
      <c r="M22" s="666">
        <v>0</v>
      </c>
      <c r="N22" s="666">
        <v>0</v>
      </c>
      <c r="O22" s="296">
        <v>0.23</v>
      </c>
      <c r="P22" s="666">
        <v>0</v>
      </c>
      <c r="Q22" s="296">
        <v>0</v>
      </c>
      <c r="R22" s="291">
        <v>25.7</v>
      </c>
      <c r="S22" s="296">
        <v>0</v>
      </c>
      <c r="T22" s="296">
        <v>0</v>
      </c>
      <c r="U22" s="296">
        <v>0</v>
      </c>
      <c r="V22" s="666">
        <v>0</v>
      </c>
      <c r="W22" s="296">
        <v>0</v>
      </c>
      <c r="X22" s="296">
        <v>0</v>
      </c>
      <c r="Y22" s="296">
        <v>4.7</v>
      </c>
      <c r="Z22" s="666">
        <v>0</v>
      </c>
      <c r="AA22" s="296">
        <v>0</v>
      </c>
      <c r="AB22" s="296">
        <v>1.53</v>
      </c>
      <c r="AC22" s="296">
        <v>1.03</v>
      </c>
      <c r="AD22" s="296">
        <v>0</v>
      </c>
      <c r="AE22" s="296">
        <v>0</v>
      </c>
      <c r="AF22" s="296">
        <v>0</v>
      </c>
      <c r="AG22" s="296">
        <v>0</v>
      </c>
      <c r="AH22" s="296">
        <v>0</v>
      </c>
      <c r="AI22" s="296">
        <v>0</v>
      </c>
      <c r="AJ22" s="296">
        <v>0</v>
      </c>
      <c r="AK22" s="667">
        <v>0</v>
      </c>
      <c r="AL22" s="296">
        <v>0</v>
      </c>
      <c r="AM22" s="296">
        <v>0</v>
      </c>
      <c r="AN22" s="296">
        <v>0.5</v>
      </c>
      <c r="AO22" s="296">
        <v>0</v>
      </c>
      <c r="AP22" s="667">
        <v>0</v>
      </c>
      <c r="AQ22" s="296">
        <v>0</v>
      </c>
      <c r="AR22" s="296">
        <v>0</v>
      </c>
      <c r="AS22" s="296">
        <v>0</v>
      </c>
      <c r="AT22" s="666">
        <v>0</v>
      </c>
      <c r="AU22" s="296">
        <v>0</v>
      </c>
      <c r="AV22" s="296">
        <v>0</v>
      </c>
      <c r="AW22" s="296">
        <v>0</v>
      </c>
      <c r="AX22" s="296">
        <v>19.47</v>
      </c>
      <c r="AY22" s="296">
        <v>0</v>
      </c>
      <c r="AZ22" s="296">
        <v>0</v>
      </c>
      <c r="BA22" s="666">
        <v>0</v>
      </c>
      <c r="BB22" s="296">
        <v>0</v>
      </c>
      <c r="BC22" s="296">
        <v>0</v>
      </c>
      <c r="BD22" s="296">
        <v>0</v>
      </c>
      <c r="BE22" s="666">
        <v>0</v>
      </c>
      <c r="BF22" s="666">
        <v>0</v>
      </c>
      <c r="BG22" s="682">
        <v>0</v>
      </c>
      <c r="BH22" s="682">
        <v>0</v>
      </c>
      <c r="BI22" s="682">
        <v>0</v>
      </c>
      <c r="BJ22" s="298">
        <v>-214.71999999999997</v>
      </c>
      <c r="BK22" s="298">
        <v>1653.23</v>
      </c>
      <c r="BL22" s="389">
        <v>1653.23</v>
      </c>
      <c r="BN22" s="389" t="s">
        <v>2319</v>
      </c>
      <c r="BO22" s="389" t="s">
        <v>78</v>
      </c>
      <c r="JE22"/>
      <c r="JF22"/>
      <c r="JG22"/>
      <c r="JI22"/>
      <c r="JJ22"/>
      <c r="JO22"/>
      <c r="JP22"/>
      <c r="JS22"/>
      <c r="KE22"/>
      <c r="KF22"/>
      <c r="KM22"/>
      <c r="KT22"/>
      <c r="KX22"/>
      <c r="KY22"/>
      <c r="KZ22"/>
      <c r="LA22"/>
      <c r="LB22"/>
      <c r="TA22"/>
      <c r="TB22"/>
      <c r="TC22"/>
      <c r="TE22"/>
      <c r="TF22"/>
      <c r="TK22"/>
      <c r="TL22"/>
      <c r="TO22"/>
      <c r="UA22"/>
      <c r="UB22"/>
      <c r="UI22"/>
      <c r="UP22"/>
      <c r="UT22"/>
      <c r="UU22"/>
      <c r="UV22"/>
      <c r="UW22"/>
      <c r="UX22"/>
      <c r="ACW22"/>
      <c r="ACX22"/>
      <c r="ACY22"/>
      <c r="ADA22"/>
      <c r="ADB22"/>
      <c r="ADG22"/>
      <c r="ADH22"/>
      <c r="ADK22"/>
      <c r="ADW22"/>
      <c r="ADX22"/>
      <c r="AEE22"/>
      <c r="AEL22"/>
      <c r="AEP22"/>
      <c r="AEQ22"/>
      <c r="AER22"/>
      <c r="AES22"/>
      <c r="AET22"/>
      <c r="AMS22"/>
      <c r="AMT22"/>
      <c r="AMU22"/>
      <c r="AMW22"/>
      <c r="AMX22"/>
      <c r="ANC22"/>
      <c r="AND22"/>
      <c r="ANG22"/>
      <c r="ANS22"/>
      <c r="ANT22"/>
      <c r="AOA22"/>
      <c r="AOH22"/>
      <c r="AOL22"/>
      <c r="AOM22"/>
      <c r="AON22"/>
      <c r="AOO22"/>
      <c r="AOP22"/>
      <c r="AWO22"/>
      <c r="AWP22"/>
      <c r="AWQ22"/>
      <c r="AWS22"/>
      <c r="AWT22"/>
      <c r="AWY22"/>
      <c r="AWZ22"/>
      <c r="AXC22"/>
      <c r="AXO22"/>
      <c r="AXP22"/>
      <c r="AXW22"/>
      <c r="AYD22"/>
      <c r="AYH22"/>
      <c r="AYI22"/>
      <c r="AYJ22"/>
      <c r="AYK22"/>
      <c r="AYL22"/>
      <c r="BGK22"/>
      <c r="BGL22"/>
      <c r="BGM22"/>
      <c r="BGO22"/>
      <c r="BGP22"/>
      <c r="BGU22"/>
      <c r="BGV22"/>
      <c r="BGY22"/>
      <c r="BHK22"/>
      <c r="BHL22"/>
      <c r="BHS22"/>
      <c r="BHZ22"/>
      <c r="BID22"/>
      <c r="BIE22"/>
      <c r="BIF22"/>
      <c r="BIG22"/>
      <c r="BIH22"/>
      <c r="BQG22"/>
      <c r="BQH22"/>
      <c r="BQI22"/>
      <c r="BQK22"/>
      <c r="BQL22"/>
      <c r="BQQ22"/>
      <c r="BQR22"/>
      <c r="BQU22"/>
      <c r="BRG22"/>
      <c r="BRH22"/>
      <c r="BRO22"/>
      <c r="BRV22"/>
      <c r="BRZ22"/>
      <c r="BSA22"/>
      <c r="BSB22"/>
      <c r="BSC22"/>
      <c r="BSD22"/>
      <c r="CAC22"/>
      <c r="CAD22"/>
      <c r="CAE22"/>
      <c r="CAG22"/>
      <c r="CAH22"/>
      <c r="CAM22"/>
      <c r="CAN22"/>
      <c r="CAQ22"/>
      <c r="CBC22"/>
      <c r="CBD22"/>
      <c r="CBK22"/>
      <c r="CBR22"/>
      <c r="CBV22"/>
      <c r="CBW22"/>
      <c r="CBX22"/>
      <c r="CBY22"/>
      <c r="CBZ22"/>
      <c r="CJY22"/>
      <c r="CJZ22"/>
      <c r="CKA22"/>
      <c r="CKC22"/>
      <c r="CKD22"/>
      <c r="CKI22"/>
      <c r="CKJ22"/>
      <c r="CKM22"/>
      <c r="CKY22"/>
      <c r="CKZ22"/>
      <c r="CLG22"/>
      <c r="CLN22"/>
      <c r="CLR22"/>
      <c r="CLS22"/>
      <c r="CLT22"/>
      <c r="CLU22"/>
      <c r="CLV22"/>
      <c r="CTU22"/>
      <c r="CTV22"/>
      <c r="CTW22"/>
      <c r="CTY22"/>
      <c r="CTZ22"/>
      <c r="CUE22"/>
      <c r="CUF22"/>
      <c r="CUI22"/>
      <c r="CUU22"/>
      <c r="CUV22"/>
      <c r="CVC22"/>
      <c r="CVJ22"/>
      <c r="CVN22"/>
      <c r="CVO22"/>
      <c r="CVP22"/>
      <c r="CVQ22"/>
      <c r="CVR22"/>
      <c r="DDQ22"/>
      <c r="DDR22"/>
      <c r="DDS22"/>
      <c r="DDU22"/>
      <c r="DDV22"/>
      <c r="DEA22"/>
      <c r="DEB22"/>
      <c r="DEE22"/>
      <c r="DEQ22"/>
      <c r="DER22"/>
      <c r="DEY22"/>
      <c r="DFF22"/>
      <c r="DFJ22"/>
      <c r="DFK22"/>
      <c r="DFL22"/>
      <c r="DFM22"/>
      <c r="DFN22"/>
      <c r="DNM22"/>
      <c r="DNN22"/>
      <c r="DNO22"/>
      <c r="DNQ22"/>
      <c r="DNR22"/>
      <c r="DNW22"/>
      <c r="DNX22"/>
      <c r="DOA22"/>
      <c r="DOM22"/>
      <c r="DON22"/>
      <c r="DOU22"/>
      <c r="DPB22"/>
      <c r="DPF22"/>
      <c r="DPG22"/>
      <c r="DPH22"/>
      <c r="DPI22"/>
      <c r="DPJ22"/>
      <c r="DXI22"/>
      <c r="DXJ22"/>
      <c r="DXK22"/>
      <c r="DXM22"/>
      <c r="DXN22"/>
      <c r="DXS22"/>
      <c r="DXT22"/>
      <c r="DXW22"/>
      <c r="DYI22"/>
      <c r="DYJ22"/>
      <c r="DYQ22"/>
      <c r="DYX22"/>
      <c r="DZB22"/>
      <c r="DZC22"/>
      <c r="DZD22"/>
      <c r="DZE22"/>
      <c r="DZF22"/>
      <c r="EHE22"/>
      <c r="EHF22"/>
      <c r="EHG22"/>
      <c r="EHI22"/>
      <c r="EHJ22"/>
      <c r="EHO22"/>
      <c r="EHP22"/>
      <c r="EHS22"/>
      <c r="EIE22"/>
      <c r="EIF22"/>
      <c r="EIM22"/>
      <c r="EIT22"/>
      <c r="EIX22"/>
      <c r="EIY22"/>
      <c r="EIZ22"/>
      <c r="EJA22"/>
      <c r="EJB22"/>
      <c r="ERA22"/>
      <c r="ERB22"/>
      <c r="ERC22"/>
      <c r="ERE22"/>
      <c r="ERF22"/>
      <c r="ERK22"/>
      <c r="ERL22"/>
      <c r="ERO22"/>
      <c r="ESA22"/>
      <c r="ESB22"/>
      <c r="ESI22"/>
      <c r="ESP22"/>
      <c r="EST22"/>
      <c r="ESU22"/>
      <c r="ESV22"/>
      <c r="ESW22"/>
      <c r="ESX22"/>
      <c r="FAW22"/>
      <c r="FAX22"/>
      <c r="FAY22"/>
      <c r="FBA22"/>
      <c r="FBB22"/>
      <c r="FBG22"/>
      <c r="FBH22"/>
      <c r="FBK22"/>
      <c r="FBW22"/>
      <c r="FBX22"/>
      <c r="FCE22"/>
      <c r="FCL22"/>
      <c r="FCP22"/>
      <c r="FCQ22"/>
      <c r="FCR22"/>
      <c r="FCS22"/>
      <c r="FCT22"/>
      <c r="FKS22"/>
      <c r="FKT22"/>
      <c r="FKU22"/>
      <c r="FKW22"/>
      <c r="FKX22"/>
      <c r="FLC22"/>
      <c r="FLD22"/>
      <c r="FLG22"/>
      <c r="FLS22"/>
      <c r="FLT22"/>
      <c r="FMA22"/>
      <c r="FMH22"/>
      <c r="FML22"/>
      <c r="FMM22"/>
      <c r="FMN22"/>
      <c r="FMO22"/>
      <c r="FMP22"/>
      <c r="FUO22"/>
      <c r="FUP22"/>
      <c r="FUQ22"/>
      <c r="FUS22"/>
      <c r="FUT22"/>
      <c r="FUY22"/>
      <c r="FUZ22"/>
      <c r="FVC22"/>
      <c r="FVO22"/>
      <c r="FVP22"/>
      <c r="FVW22"/>
      <c r="FWD22"/>
      <c r="FWH22"/>
      <c r="FWI22"/>
      <c r="FWJ22"/>
      <c r="FWK22"/>
      <c r="FWL22"/>
      <c r="GEK22"/>
      <c r="GEL22"/>
      <c r="GEM22"/>
      <c r="GEO22"/>
      <c r="GEP22"/>
      <c r="GEU22"/>
      <c r="GEV22"/>
      <c r="GEY22"/>
      <c r="GFK22"/>
      <c r="GFL22"/>
      <c r="GFS22"/>
      <c r="GFZ22"/>
      <c r="GGD22"/>
      <c r="GGE22"/>
      <c r="GGF22"/>
      <c r="GGG22"/>
      <c r="GGH22"/>
      <c r="GOG22"/>
      <c r="GOH22"/>
      <c r="GOI22"/>
      <c r="GOK22"/>
      <c r="GOL22"/>
      <c r="GOQ22"/>
      <c r="GOR22"/>
      <c r="GOU22"/>
      <c r="GPG22"/>
      <c r="GPH22"/>
      <c r="GPO22"/>
      <c r="GPV22"/>
      <c r="GPZ22"/>
      <c r="GQA22"/>
      <c r="GQB22"/>
      <c r="GQC22"/>
      <c r="GQD22"/>
      <c r="GYC22"/>
      <c r="GYD22"/>
      <c r="GYE22"/>
      <c r="GYG22"/>
      <c r="GYH22"/>
      <c r="GYM22"/>
      <c r="GYN22"/>
      <c r="GYQ22"/>
      <c r="GZC22"/>
      <c r="GZD22"/>
      <c r="GZK22"/>
      <c r="GZR22"/>
      <c r="GZV22"/>
      <c r="GZW22"/>
      <c r="GZX22"/>
      <c r="GZY22"/>
      <c r="GZZ22"/>
      <c r="HHY22"/>
      <c r="HHZ22"/>
      <c r="HIA22"/>
      <c r="HIC22"/>
      <c r="HID22"/>
      <c r="HII22"/>
      <c r="HIJ22"/>
      <c r="HIM22"/>
      <c r="HIY22"/>
      <c r="HIZ22"/>
      <c r="HJG22"/>
      <c r="HJN22"/>
      <c r="HJR22"/>
      <c r="HJS22"/>
      <c r="HJT22"/>
      <c r="HJU22"/>
      <c r="HJV22"/>
      <c r="HRU22"/>
      <c r="HRV22"/>
      <c r="HRW22"/>
      <c r="HRY22"/>
      <c r="HRZ22"/>
      <c r="HSE22"/>
      <c r="HSF22"/>
      <c r="HSI22"/>
      <c r="HSU22"/>
      <c r="HSV22"/>
      <c r="HTC22"/>
      <c r="HTJ22"/>
      <c r="HTN22"/>
      <c r="HTO22"/>
      <c r="HTP22"/>
      <c r="HTQ22"/>
      <c r="HTR22"/>
      <c r="IBQ22"/>
      <c r="IBR22"/>
      <c r="IBS22"/>
      <c r="IBU22"/>
      <c r="IBV22"/>
      <c r="ICA22"/>
      <c r="ICB22"/>
      <c r="ICE22"/>
      <c r="ICQ22"/>
      <c r="ICR22"/>
      <c r="ICY22"/>
      <c r="IDF22"/>
      <c r="IDJ22"/>
      <c r="IDK22"/>
      <c r="IDL22"/>
      <c r="IDM22"/>
      <c r="IDN22"/>
      <c r="ILM22"/>
      <c r="ILN22"/>
      <c r="ILO22"/>
      <c r="ILQ22"/>
      <c r="ILR22"/>
      <c r="ILW22"/>
      <c r="ILX22"/>
      <c r="IMA22"/>
      <c r="IMM22"/>
      <c r="IMN22"/>
      <c r="IMU22"/>
      <c r="INB22"/>
      <c r="INF22"/>
      <c r="ING22"/>
      <c r="INH22"/>
      <c r="INI22"/>
      <c r="INJ22"/>
      <c r="IVI22"/>
      <c r="IVJ22"/>
      <c r="IVK22"/>
      <c r="IVM22"/>
      <c r="IVN22"/>
      <c r="IVS22"/>
      <c r="IVT22"/>
      <c r="IVW22"/>
      <c r="IWI22"/>
      <c r="IWJ22"/>
      <c r="IWQ22"/>
      <c r="IWX22"/>
      <c r="IXB22"/>
      <c r="IXC22"/>
      <c r="IXD22"/>
      <c r="IXE22"/>
      <c r="IXF22"/>
      <c r="JFE22"/>
      <c r="JFF22"/>
      <c r="JFG22"/>
      <c r="JFI22"/>
      <c r="JFJ22"/>
      <c r="JFO22"/>
      <c r="JFP22"/>
      <c r="JFS22"/>
      <c r="JGE22"/>
      <c r="JGF22"/>
      <c r="JGM22"/>
      <c r="JGT22"/>
      <c r="JGX22"/>
      <c r="JGY22"/>
      <c r="JGZ22"/>
      <c r="JHA22"/>
      <c r="JHB22"/>
      <c r="JPA22"/>
      <c r="JPB22"/>
      <c r="JPC22"/>
      <c r="JPE22"/>
      <c r="JPF22"/>
      <c r="JPK22"/>
      <c r="JPL22"/>
      <c r="JPO22"/>
      <c r="JQA22"/>
      <c r="JQB22"/>
      <c r="JQI22"/>
      <c r="JQP22"/>
      <c r="JQT22"/>
      <c r="JQU22"/>
      <c r="JQV22"/>
      <c r="JQW22"/>
      <c r="JQX22"/>
      <c r="JYW22"/>
      <c r="JYX22"/>
      <c r="JYY22"/>
      <c r="JZA22"/>
      <c r="JZB22"/>
      <c r="JZG22"/>
      <c r="JZH22"/>
      <c r="JZK22"/>
      <c r="JZW22"/>
      <c r="JZX22"/>
      <c r="KAE22"/>
      <c r="KAL22"/>
      <c r="KAP22"/>
      <c r="KAQ22"/>
      <c r="KAR22"/>
      <c r="KAS22"/>
      <c r="KAT22"/>
      <c r="KIS22"/>
      <c r="KIT22"/>
      <c r="KIU22"/>
      <c r="KIW22"/>
      <c r="KIX22"/>
      <c r="KJC22"/>
      <c r="KJD22"/>
      <c r="KJG22"/>
      <c r="KJS22"/>
      <c r="KJT22"/>
      <c r="KKA22"/>
      <c r="KKH22"/>
      <c r="KKL22"/>
      <c r="KKM22"/>
      <c r="KKN22"/>
      <c r="KKO22"/>
      <c r="KKP22"/>
      <c r="KSO22"/>
      <c r="KSP22"/>
      <c r="KSQ22"/>
      <c r="KSS22"/>
      <c r="KST22"/>
      <c r="KSY22"/>
      <c r="KSZ22"/>
      <c r="KTC22"/>
      <c r="KTO22"/>
      <c r="KTP22"/>
      <c r="KTW22"/>
      <c r="KUD22"/>
      <c r="KUH22"/>
      <c r="KUI22"/>
      <c r="KUJ22"/>
      <c r="KUK22"/>
      <c r="KUL22"/>
      <c r="LCK22"/>
      <c r="LCL22"/>
      <c r="LCM22"/>
      <c r="LCO22"/>
      <c r="LCP22"/>
      <c r="LCU22"/>
      <c r="LCV22"/>
      <c r="LCY22"/>
      <c r="LDK22"/>
      <c r="LDL22"/>
      <c r="LDS22"/>
      <c r="LDZ22"/>
      <c r="LED22"/>
      <c r="LEE22"/>
      <c r="LEF22"/>
      <c r="LEG22"/>
      <c r="LEH22"/>
      <c r="LMG22"/>
      <c r="LMH22"/>
      <c r="LMI22"/>
      <c r="LMK22"/>
      <c r="LML22"/>
      <c r="LMQ22"/>
      <c r="LMR22"/>
      <c r="LMU22"/>
      <c r="LNG22"/>
      <c r="LNH22"/>
      <c r="LNO22"/>
      <c r="LNV22"/>
      <c r="LNZ22"/>
      <c r="LOA22"/>
      <c r="LOB22"/>
      <c r="LOC22"/>
      <c r="LOD22"/>
      <c r="LWC22"/>
      <c r="LWD22"/>
      <c r="LWE22"/>
      <c r="LWG22"/>
      <c r="LWH22"/>
      <c r="LWM22"/>
      <c r="LWN22"/>
      <c r="LWQ22"/>
      <c r="LXC22"/>
      <c r="LXD22"/>
      <c r="LXK22"/>
      <c r="LXR22"/>
      <c r="LXV22"/>
      <c r="LXW22"/>
      <c r="LXX22"/>
      <c r="LXY22"/>
      <c r="LXZ22"/>
      <c r="MFY22"/>
      <c r="MFZ22"/>
      <c r="MGA22"/>
      <c r="MGC22"/>
      <c r="MGD22"/>
      <c r="MGI22"/>
      <c r="MGJ22"/>
      <c r="MGM22"/>
      <c r="MGY22"/>
      <c r="MGZ22"/>
      <c r="MHG22"/>
      <c r="MHN22"/>
      <c r="MHR22"/>
      <c r="MHS22"/>
      <c r="MHT22"/>
      <c r="MHU22"/>
      <c r="MHV22"/>
      <c r="MPU22"/>
      <c r="MPV22"/>
      <c r="MPW22"/>
      <c r="MPY22"/>
      <c r="MPZ22"/>
      <c r="MQE22"/>
      <c r="MQF22"/>
      <c r="MQI22"/>
      <c r="MQU22"/>
      <c r="MQV22"/>
      <c r="MRC22"/>
      <c r="MRJ22"/>
      <c r="MRN22"/>
      <c r="MRO22"/>
      <c r="MRP22"/>
      <c r="MRQ22"/>
      <c r="MRR22"/>
      <c r="MZQ22"/>
      <c r="MZR22"/>
      <c r="MZS22"/>
      <c r="MZU22"/>
      <c r="MZV22"/>
      <c r="NAA22"/>
      <c r="NAB22"/>
      <c r="NAE22"/>
      <c r="NAQ22"/>
      <c r="NAR22"/>
      <c r="NAY22"/>
      <c r="NBF22"/>
      <c r="NBJ22"/>
      <c r="NBK22"/>
      <c r="NBL22"/>
      <c r="NBM22"/>
      <c r="NBN22"/>
      <c r="NJM22"/>
      <c r="NJN22"/>
      <c r="NJO22"/>
      <c r="NJQ22"/>
      <c r="NJR22"/>
      <c r="NJW22"/>
      <c r="NJX22"/>
      <c r="NKA22"/>
      <c r="NKM22"/>
      <c r="NKN22"/>
      <c r="NKU22"/>
      <c r="NLB22"/>
      <c r="NLF22"/>
      <c r="NLG22"/>
      <c r="NLH22"/>
      <c r="NLI22"/>
      <c r="NLJ22"/>
      <c r="NTI22"/>
      <c r="NTJ22"/>
      <c r="NTK22"/>
      <c r="NTM22"/>
      <c r="NTN22"/>
      <c r="NTS22"/>
      <c r="NTT22"/>
      <c r="NTW22"/>
      <c r="NUI22"/>
      <c r="NUJ22"/>
      <c r="NUQ22"/>
      <c r="NUX22"/>
      <c r="NVB22"/>
      <c r="NVC22"/>
      <c r="NVD22"/>
      <c r="NVE22"/>
      <c r="NVF22"/>
      <c r="ODE22"/>
      <c r="ODF22"/>
      <c r="ODG22"/>
      <c r="ODI22"/>
      <c r="ODJ22"/>
      <c r="ODO22"/>
      <c r="ODP22"/>
      <c r="ODS22"/>
      <c r="OEE22"/>
      <c r="OEF22"/>
      <c r="OEM22"/>
      <c r="OET22"/>
      <c r="OEX22"/>
      <c r="OEY22"/>
      <c r="OEZ22"/>
      <c r="OFA22"/>
      <c r="OFB22"/>
      <c r="ONA22"/>
      <c r="ONB22"/>
      <c r="ONC22"/>
      <c r="ONE22"/>
      <c r="ONF22"/>
      <c r="ONK22"/>
      <c r="ONL22"/>
      <c r="ONO22"/>
      <c r="OOA22"/>
      <c r="OOB22"/>
      <c r="OOI22"/>
      <c r="OOP22"/>
      <c r="OOT22"/>
      <c r="OOU22"/>
      <c r="OOV22"/>
      <c r="OOW22"/>
      <c r="OOX22"/>
      <c r="OWW22"/>
      <c r="OWX22"/>
      <c r="OWY22"/>
      <c r="OXA22"/>
      <c r="OXB22"/>
      <c r="OXG22"/>
      <c r="OXH22"/>
      <c r="OXK22"/>
      <c r="OXW22"/>
      <c r="OXX22"/>
      <c r="OYE22"/>
      <c r="OYL22"/>
      <c r="OYP22"/>
      <c r="OYQ22"/>
      <c r="OYR22"/>
      <c r="OYS22"/>
      <c r="OYT22"/>
      <c r="PGS22"/>
      <c r="PGT22"/>
      <c r="PGU22"/>
      <c r="PGW22"/>
      <c r="PGX22"/>
      <c r="PHC22"/>
      <c r="PHD22"/>
      <c r="PHG22"/>
      <c r="PHS22"/>
      <c r="PHT22"/>
      <c r="PIA22"/>
      <c r="PIH22"/>
      <c r="PIL22"/>
      <c r="PIM22"/>
      <c r="PIN22"/>
      <c r="PIO22"/>
      <c r="PIP22"/>
      <c r="PQO22"/>
      <c r="PQP22"/>
      <c r="PQQ22"/>
      <c r="PQS22"/>
      <c r="PQT22"/>
      <c r="PQY22"/>
      <c r="PQZ22"/>
      <c r="PRC22"/>
      <c r="PRO22"/>
      <c r="PRP22"/>
      <c r="PRW22"/>
      <c r="PSD22"/>
      <c r="PSH22"/>
      <c r="PSI22"/>
      <c r="PSJ22"/>
      <c r="PSK22"/>
      <c r="PSL22"/>
      <c r="QAK22"/>
      <c r="QAL22"/>
      <c r="QAM22"/>
      <c r="QAO22"/>
      <c r="QAP22"/>
      <c r="QAU22"/>
      <c r="QAV22"/>
      <c r="QAY22"/>
      <c r="QBK22"/>
      <c r="QBL22"/>
      <c r="QBS22"/>
      <c r="QBZ22"/>
      <c r="QCD22"/>
      <c r="QCE22"/>
      <c r="QCF22"/>
      <c r="QCG22"/>
      <c r="QCH22"/>
      <c r="QKG22"/>
      <c r="QKH22"/>
      <c r="QKI22"/>
      <c r="QKK22"/>
      <c r="QKL22"/>
      <c r="QKQ22"/>
      <c r="QKR22"/>
      <c r="QKU22"/>
      <c r="QLG22"/>
      <c r="QLH22"/>
      <c r="QLO22"/>
      <c r="QLV22"/>
      <c r="QLZ22"/>
      <c r="QMA22"/>
      <c r="QMB22"/>
      <c r="QMC22"/>
      <c r="QMD22"/>
      <c r="QUC22"/>
      <c r="QUD22"/>
      <c r="QUE22"/>
      <c r="QUG22"/>
      <c r="QUH22"/>
      <c r="QUM22"/>
      <c r="QUN22"/>
      <c r="QUQ22"/>
      <c r="QVC22"/>
      <c r="QVD22"/>
      <c r="QVK22"/>
      <c r="QVR22"/>
      <c r="QVV22"/>
      <c r="QVW22"/>
      <c r="QVX22"/>
      <c r="QVY22"/>
      <c r="QVZ22"/>
      <c r="RDY22"/>
      <c r="RDZ22"/>
      <c r="REA22"/>
      <c r="REC22"/>
      <c r="RED22"/>
      <c r="REI22"/>
      <c r="REJ22"/>
      <c r="REM22"/>
      <c r="REY22"/>
      <c r="REZ22"/>
      <c r="RFG22"/>
      <c r="RFN22"/>
      <c r="RFR22"/>
      <c r="RFS22"/>
      <c r="RFT22"/>
      <c r="RFU22"/>
      <c r="RFV22"/>
      <c r="RNU22"/>
      <c r="RNV22"/>
      <c r="RNW22"/>
      <c r="RNY22"/>
      <c r="RNZ22"/>
      <c r="ROE22"/>
      <c r="ROF22"/>
      <c r="ROI22"/>
      <c r="ROU22"/>
      <c r="ROV22"/>
      <c r="RPC22"/>
      <c r="RPJ22"/>
      <c r="RPN22"/>
      <c r="RPO22"/>
      <c r="RPP22"/>
      <c r="RPQ22"/>
      <c r="RPR22"/>
      <c r="RXQ22"/>
      <c r="RXR22"/>
      <c r="RXS22"/>
      <c r="RXU22"/>
      <c r="RXV22"/>
      <c r="RYA22"/>
      <c r="RYB22"/>
      <c r="RYE22"/>
      <c r="RYQ22"/>
      <c r="RYR22"/>
      <c r="RYY22"/>
      <c r="RZF22"/>
      <c r="RZJ22"/>
      <c r="RZK22"/>
      <c r="RZL22"/>
      <c r="RZM22"/>
      <c r="RZN22"/>
      <c r="SHM22"/>
      <c r="SHN22"/>
      <c r="SHO22"/>
      <c r="SHQ22"/>
      <c r="SHR22"/>
      <c r="SHW22"/>
      <c r="SHX22"/>
      <c r="SIA22"/>
      <c r="SIM22"/>
      <c r="SIN22"/>
      <c r="SIU22"/>
      <c r="SJB22"/>
      <c r="SJF22"/>
      <c r="SJG22"/>
      <c r="SJH22"/>
      <c r="SJI22"/>
      <c r="SJJ22"/>
      <c r="SRI22"/>
      <c r="SRJ22"/>
      <c r="SRK22"/>
      <c r="SRM22"/>
      <c r="SRN22"/>
      <c r="SRS22"/>
      <c r="SRT22"/>
      <c r="SRW22"/>
      <c r="SSI22"/>
      <c r="SSJ22"/>
      <c r="SSQ22"/>
      <c r="SSX22"/>
      <c r="STB22"/>
      <c r="STC22"/>
      <c r="STD22"/>
      <c r="STE22"/>
      <c r="STF22"/>
      <c r="TBE22"/>
      <c r="TBF22"/>
      <c r="TBG22"/>
      <c r="TBI22"/>
      <c r="TBJ22"/>
      <c r="TBO22"/>
      <c r="TBP22"/>
      <c r="TBS22"/>
      <c r="TCE22"/>
      <c r="TCF22"/>
      <c r="TCM22"/>
      <c r="TCT22"/>
      <c r="TCX22"/>
      <c r="TCY22"/>
      <c r="TCZ22"/>
      <c r="TDA22"/>
      <c r="TDB22"/>
      <c r="TLA22"/>
      <c r="TLB22"/>
      <c r="TLC22"/>
      <c r="TLE22"/>
      <c r="TLF22"/>
      <c r="TLK22"/>
      <c r="TLL22"/>
      <c r="TLO22"/>
      <c r="TMA22"/>
      <c r="TMB22"/>
      <c r="TMI22"/>
      <c r="TMP22"/>
      <c r="TMT22"/>
      <c r="TMU22"/>
      <c r="TMV22"/>
      <c r="TMW22"/>
      <c r="TMX22"/>
      <c r="TUW22"/>
      <c r="TUX22"/>
      <c r="TUY22"/>
      <c r="TVA22"/>
      <c r="TVB22"/>
      <c r="TVG22"/>
      <c r="TVH22"/>
      <c r="TVK22"/>
      <c r="TVW22"/>
      <c r="TVX22"/>
      <c r="TWE22"/>
      <c r="TWL22"/>
      <c r="TWP22"/>
      <c r="TWQ22"/>
      <c r="TWR22"/>
      <c r="TWS22"/>
      <c r="TWT22"/>
      <c r="UES22"/>
      <c r="UET22"/>
      <c r="UEU22"/>
      <c r="UEW22"/>
      <c r="UEX22"/>
      <c r="UFC22"/>
      <c r="UFD22"/>
      <c r="UFG22"/>
      <c r="UFS22"/>
      <c r="UFT22"/>
      <c r="UGA22"/>
      <c r="UGH22"/>
      <c r="UGL22"/>
      <c r="UGM22"/>
      <c r="UGN22"/>
      <c r="UGO22"/>
      <c r="UGP22"/>
      <c r="UOO22"/>
      <c r="UOP22"/>
      <c r="UOQ22"/>
      <c r="UOS22"/>
      <c r="UOT22"/>
      <c r="UOY22"/>
      <c r="UOZ22"/>
      <c r="UPC22"/>
      <c r="UPO22"/>
      <c r="UPP22"/>
      <c r="UPW22"/>
      <c r="UQD22"/>
      <c r="UQH22"/>
      <c r="UQI22"/>
      <c r="UQJ22"/>
      <c r="UQK22"/>
      <c r="UQL22"/>
      <c r="UYK22"/>
      <c r="UYL22"/>
      <c r="UYM22"/>
      <c r="UYO22"/>
      <c r="UYP22"/>
      <c r="UYU22"/>
      <c r="UYV22"/>
      <c r="UYY22"/>
      <c r="UZK22"/>
      <c r="UZL22"/>
      <c r="UZS22"/>
      <c r="UZZ22"/>
      <c r="VAD22"/>
      <c r="VAE22"/>
      <c r="VAF22"/>
      <c r="VAG22"/>
      <c r="VAH22"/>
      <c r="VIG22"/>
      <c r="VIH22"/>
      <c r="VII22"/>
      <c r="VIK22"/>
      <c r="VIL22"/>
      <c r="VIQ22"/>
      <c r="VIR22"/>
      <c r="VIU22"/>
      <c r="VJG22"/>
      <c r="VJH22"/>
      <c r="VJO22"/>
      <c r="VJV22"/>
      <c r="VJZ22"/>
      <c r="VKA22"/>
      <c r="VKB22"/>
      <c r="VKC22"/>
      <c r="VKD22"/>
      <c r="VSC22"/>
      <c r="VSD22"/>
      <c r="VSE22"/>
      <c r="VSG22"/>
      <c r="VSH22"/>
      <c r="VSM22"/>
      <c r="VSN22"/>
      <c r="VSQ22"/>
      <c r="VTC22"/>
      <c r="VTD22"/>
      <c r="VTK22"/>
      <c r="VTR22"/>
      <c r="VTV22"/>
      <c r="VTW22"/>
      <c r="VTX22"/>
      <c r="VTY22"/>
      <c r="VTZ22"/>
      <c r="WBY22"/>
      <c r="WBZ22"/>
      <c r="WCA22"/>
      <c r="WCC22"/>
      <c r="WCD22"/>
      <c r="WCI22"/>
      <c r="WCJ22"/>
      <c r="WCM22"/>
      <c r="WCY22"/>
      <c r="WCZ22"/>
      <c r="WDG22"/>
      <c r="WDN22"/>
      <c r="WDR22"/>
      <c r="WDS22"/>
      <c r="WDT22"/>
      <c r="WDU22"/>
      <c r="WDV22"/>
      <c r="WLU22"/>
      <c r="WLV22"/>
      <c r="WLW22"/>
      <c r="WLY22"/>
      <c r="WLZ22"/>
      <c r="WME22"/>
      <c r="WMF22"/>
      <c r="WMI22"/>
      <c r="WMU22"/>
      <c r="WMV22"/>
      <c r="WNC22"/>
      <c r="WNJ22"/>
      <c r="WNN22"/>
      <c r="WNO22"/>
      <c r="WNP22"/>
      <c r="WNQ22"/>
      <c r="WNR22"/>
      <c r="WVQ22"/>
      <c r="WVR22"/>
      <c r="WVS22"/>
      <c r="WVU22"/>
      <c r="WVV22"/>
      <c r="WWA22"/>
      <c r="WWB22"/>
      <c r="WWE22"/>
      <c r="WWQ22"/>
      <c r="WWR22"/>
      <c r="WWY22"/>
      <c r="WXF22"/>
      <c r="WXJ22"/>
      <c r="WXK22"/>
      <c r="WXL22"/>
      <c r="WXM22"/>
      <c r="WXN22"/>
    </row>
    <row r="23" spans="1:826 1033:1850 2057:2874 3081:3898 4105:4922 5129:5946 6153:6970 7177:7994 8201:9018 9225:10042 10249:11066 11273:12090 12297:13114 13321:14138 14345:15162 15369:16186" ht="18.95" hidden="1" customHeight="1" x14ac:dyDescent="0.2">
      <c r="A23" s="294" t="s">
        <v>80</v>
      </c>
      <c r="B23" s="295" t="s">
        <v>520</v>
      </c>
      <c r="C23" s="294" t="s">
        <v>521</v>
      </c>
      <c r="D23" s="296"/>
      <c r="E23" s="296">
        <v>0</v>
      </c>
      <c r="F23" s="291">
        <v>0</v>
      </c>
      <c r="G23" s="296">
        <v>0</v>
      </c>
      <c r="H23" s="296">
        <v>0</v>
      </c>
      <c r="I23" s="666">
        <v>0</v>
      </c>
      <c r="J23" s="296">
        <v>0</v>
      </c>
      <c r="K23" s="296">
        <v>0</v>
      </c>
      <c r="L23" s="666">
        <v>0</v>
      </c>
      <c r="M23" s="666">
        <v>0</v>
      </c>
      <c r="N23" s="666">
        <v>0</v>
      </c>
      <c r="O23" s="296">
        <v>0</v>
      </c>
      <c r="P23" s="666">
        <v>0</v>
      </c>
      <c r="Q23" s="296">
        <v>0</v>
      </c>
      <c r="R23" s="296">
        <v>0</v>
      </c>
      <c r="S23" s="296">
        <v>0</v>
      </c>
      <c r="T23" s="296">
        <v>0</v>
      </c>
      <c r="U23" s="296">
        <v>0</v>
      </c>
      <c r="V23" s="666">
        <v>0</v>
      </c>
      <c r="W23" s="296">
        <v>0</v>
      </c>
      <c r="X23" s="296">
        <v>0</v>
      </c>
      <c r="Y23" s="296">
        <v>0</v>
      </c>
      <c r="Z23" s="666">
        <v>0</v>
      </c>
      <c r="AA23" s="296">
        <v>0</v>
      </c>
      <c r="AB23" s="296">
        <v>0</v>
      </c>
      <c r="AC23" s="297">
        <v>0</v>
      </c>
      <c r="AD23" s="297">
        <v>0</v>
      </c>
      <c r="AE23" s="297">
        <v>0</v>
      </c>
      <c r="AF23" s="297">
        <v>0</v>
      </c>
      <c r="AG23" s="297">
        <v>0</v>
      </c>
      <c r="AH23" s="297">
        <v>0</v>
      </c>
      <c r="AI23" s="297">
        <v>0</v>
      </c>
      <c r="AJ23" s="297">
        <v>0</v>
      </c>
      <c r="AK23" s="667">
        <v>0</v>
      </c>
      <c r="AL23" s="297">
        <v>0</v>
      </c>
      <c r="AM23" s="297">
        <v>0</v>
      </c>
      <c r="AN23" s="297">
        <v>0</v>
      </c>
      <c r="AO23" s="297">
        <v>0</v>
      </c>
      <c r="AP23" s="667">
        <v>0</v>
      </c>
      <c r="AQ23" s="297">
        <v>0</v>
      </c>
      <c r="AR23" s="297">
        <v>0</v>
      </c>
      <c r="AS23" s="297">
        <v>0</v>
      </c>
      <c r="AT23" s="666">
        <v>0</v>
      </c>
      <c r="AU23" s="296">
        <v>0</v>
      </c>
      <c r="AV23" s="296">
        <v>0</v>
      </c>
      <c r="AW23" s="296">
        <v>0</v>
      </c>
      <c r="AX23" s="296">
        <v>0</v>
      </c>
      <c r="AY23" s="296">
        <v>0</v>
      </c>
      <c r="AZ23" s="296">
        <v>0</v>
      </c>
      <c r="BA23" s="666">
        <v>0</v>
      </c>
      <c r="BB23" s="296">
        <v>0</v>
      </c>
      <c r="BC23" s="296">
        <v>0</v>
      </c>
      <c r="BD23" s="296">
        <v>0</v>
      </c>
      <c r="BE23" s="296">
        <v>0</v>
      </c>
      <c r="BF23" s="296">
        <v>0</v>
      </c>
      <c r="BG23" s="682">
        <v>0</v>
      </c>
      <c r="BH23" s="682">
        <v>0</v>
      </c>
      <c r="BI23" s="682">
        <v>0</v>
      </c>
      <c r="BJ23" s="298">
        <v>0</v>
      </c>
      <c r="BK23" s="298">
        <v>0</v>
      </c>
      <c r="BL23">
        <v>0</v>
      </c>
      <c r="BO23" s="295" t="s">
        <v>520</v>
      </c>
    </row>
    <row r="24" spans="1:826 1033:1850 2057:2874 3081:3898 4105:4922 5129:5946 6153:6970 7177:7994 8201:9018 9225:10042 10249:11066 11273:12090 12297:13114 13321:14138 14345:15162 15369:16186" s="389" customFormat="1" ht="20.100000000000001" customHeight="1" x14ac:dyDescent="0.2">
      <c r="A24" s="294" t="s">
        <v>80</v>
      </c>
      <c r="B24" s="295" t="s">
        <v>81</v>
      </c>
      <c r="C24" s="294" t="s">
        <v>82</v>
      </c>
      <c r="D24" s="296">
        <v>112.62</v>
      </c>
      <c r="E24" s="296">
        <v>0</v>
      </c>
      <c r="F24" s="296">
        <v>0</v>
      </c>
      <c r="G24" s="296">
        <v>0</v>
      </c>
      <c r="H24" s="296">
        <v>0</v>
      </c>
      <c r="I24" s="666">
        <v>0</v>
      </c>
      <c r="J24" s="296">
        <v>0</v>
      </c>
      <c r="K24" s="296">
        <v>0</v>
      </c>
      <c r="L24" s="666">
        <v>0</v>
      </c>
      <c r="M24" s="666">
        <v>0</v>
      </c>
      <c r="N24" s="666">
        <v>0</v>
      </c>
      <c r="O24" s="296">
        <v>0</v>
      </c>
      <c r="P24" s="666">
        <v>0</v>
      </c>
      <c r="Q24" s="296">
        <v>0</v>
      </c>
      <c r="R24" s="291">
        <v>0</v>
      </c>
      <c r="S24" s="296">
        <v>0</v>
      </c>
      <c r="T24" s="296">
        <v>0</v>
      </c>
      <c r="U24" s="296">
        <v>0</v>
      </c>
      <c r="V24" s="666">
        <v>0</v>
      </c>
      <c r="W24" s="296">
        <v>0</v>
      </c>
      <c r="X24" s="296">
        <v>0</v>
      </c>
      <c r="Y24" s="296">
        <v>0</v>
      </c>
      <c r="Z24" s="666">
        <v>0</v>
      </c>
      <c r="AA24" s="296">
        <v>0</v>
      </c>
      <c r="AB24" s="296">
        <v>0</v>
      </c>
      <c r="AC24" s="296">
        <v>0</v>
      </c>
      <c r="AD24" s="296">
        <v>0</v>
      </c>
      <c r="AE24" s="296">
        <v>0</v>
      </c>
      <c r="AF24" s="296">
        <v>0</v>
      </c>
      <c r="AG24" s="296">
        <v>0</v>
      </c>
      <c r="AH24" s="296">
        <v>0</v>
      </c>
      <c r="AI24" s="296">
        <v>0</v>
      </c>
      <c r="AJ24" s="296">
        <v>0</v>
      </c>
      <c r="AK24" s="667">
        <v>0</v>
      </c>
      <c r="AL24" s="296">
        <v>0</v>
      </c>
      <c r="AM24" s="296">
        <v>0</v>
      </c>
      <c r="AN24" s="296">
        <v>0</v>
      </c>
      <c r="AO24" s="296">
        <v>0</v>
      </c>
      <c r="AP24" s="667">
        <v>0</v>
      </c>
      <c r="AQ24" s="296">
        <v>0</v>
      </c>
      <c r="AR24" s="296">
        <v>0</v>
      </c>
      <c r="AS24" s="296">
        <v>0</v>
      </c>
      <c r="AT24" s="666">
        <v>0</v>
      </c>
      <c r="AU24" s="296">
        <v>0</v>
      </c>
      <c r="AV24" s="296">
        <v>0</v>
      </c>
      <c r="AW24" s="296">
        <v>0</v>
      </c>
      <c r="AX24" s="296">
        <v>0</v>
      </c>
      <c r="AY24" s="296">
        <v>0</v>
      </c>
      <c r="AZ24" s="296">
        <v>0</v>
      </c>
      <c r="BA24" s="666">
        <v>0</v>
      </c>
      <c r="BB24" s="296">
        <v>0</v>
      </c>
      <c r="BC24" s="296">
        <v>0</v>
      </c>
      <c r="BD24" s="296">
        <v>0</v>
      </c>
      <c r="BE24" s="666">
        <v>0</v>
      </c>
      <c r="BF24" s="666">
        <v>0</v>
      </c>
      <c r="BG24" s="682">
        <v>0</v>
      </c>
      <c r="BH24" s="682">
        <v>0</v>
      </c>
      <c r="BI24" s="682">
        <v>0</v>
      </c>
      <c r="BJ24" s="298">
        <v>0</v>
      </c>
      <c r="BK24" s="298">
        <v>112.62</v>
      </c>
      <c r="BL24" s="389">
        <v>112.62</v>
      </c>
      <c r="BN24" s="389" t="s">
        <v>2319</v>
      </c>
      <c r="BO24" s="389" t="s">
        <v>81</v>
      </c>
      <c r="JE24"/>
      <c r="JF24"/>
      <c r="JG24"/>
      <c r="JI24"/>
      <c r="JJ24"/>
      <c r="JO24"/>
      <c r="JP24"/>
      <c r="JS24"/>
      <c r="KE24"/>
      <c r="KF24"/>
      <c r="KM24"/>
      <c r="KT24"/>
      <c r="KX24"/>
      <c r="KY24"/>
      <c r="KZ24"/>
      <c r="LA24"/>
      <c r="LB24"/>
      <c r="TA24"/>
      <c r="TB24"/>
      <c r="TC24"/>
      <c r="TE24"/>
      <c r="TF24"/>
      <c r="TK24"/>
      <c r="TL24"/>
      <c r="TO24"/>
      <c r="UA24"/>
      <c r="UB24"/>
      <c r="UI24"/>
      <c r="UP24"/>
      <c r="UT24"/>
      <c r="UU24"/>
      <c r="UV24"/>
      <c r="UW24"/>
      <c r="UX24"/>
      <c r="ACW24"/>
      <c r="ACX24"/>
      <c r="ACY24"/>
      <c r="ADA24"/>
      <c r="ADB24"/>
      <c r="ADG24"/>
      <c r="ADH24"/>
      <c r="ADK24"/>
      <c r="ADW24"/>
      <c r="ADX24"/>
      <c r="AEE24"/>
      <c r="AEL24"/>
      <c r="AEP24"/>
      <c r="AEQ24"/>
      <c r="AER24"/>
      <c r="AES24"/>
      <c r="AET24"/>
      <c r="AMS24"/>
      <c r="AMT24"/>
      <c r="AMU24"/>
      <c r="AMW24"/>
      <c r="AMX24"/>
      <c r="ANC24"/>
      <c r="AND24"/>
      <c r="ANG24"/>
      <c r="ANS24"/>
      <c r="ANT24"/>
      <c r="AOA24"/>
      <c r="AOH24"/>
      <c r="AOL24"/>
      <c r="AOM24"/>
      <c r="AON24"/>
      <c r="AOO24"/>
      <c r="AOP24"/>
      <c r="AWO24"/>
      <c r="AWP24"/>
      <c r="AWQ24"/>
      <c r="AWS24"/>
      <c r="AWT24"/>
      <c r="AWY24"/>
      <c r="AWZ24"/>
      <c r="AXC24"/>
      <c r="AXO24"/>
      <c r="AXP24"/>
      <c r="AXW24"/>
      <c r="AYD24"/>
      <c r="AYH24"/>
      <c r="AYI24"/>
      <c r="AYJ24"/>
      <c r="AYK24"/>
      <c r="AYL24"/>
      <c r="BGK24"/>
      <c r="BGL24"/>
      <c r="BGM24"/>
      <c r="BGO24"/>
      <c r="BGP24"/>
      <c r="BGU24"/>
      <c r="BGV24"/>
      <c r="BGY24"/>
      <c r="BHK24"/>
      <c r="BHL24"/>
      <c r="BHS24"/>
      <c r="BHZ24"/>
      <c r="BID24"/>
      <c r="BIE24"/>
      <c r="BIF24"/>
      <c r="BIG24"/>
      <c r="BIH24"/>
      <c r="BQG24"/>
      <c r="BQH24"/>
      <c r="BQI24"/>
      <c r="BQK24"/>
      <c r="BQL24"/>
      <c r="BQQ24"/>
      <c r="BQR24"/>
      <c r="BQU24"/>
      <c r="BRG24"/>
      <c r="BRH24"/>
      <c r="BRO24"/>
      <c r="BRV24"/>
      <c r="BRZ24"/>
      <c r="BSA24"/>
      <c r="BSB24"/>
      <c r="BSC24"/>
      <c r="BSD24"/>
      <c r="CAC24"/>
      <c r="CAD24"/>
      <c r="CAE24"/>
      <c r="CAG24"/>
      <c r="CAH24"/>
      <c r="CAM24"/>
      <c r="CAN24"/>
      <c r="CAQ24"/>
      <c r="CBC24"/>
      <c r="CBD24"/>
      <c r="CBK24"/>
      <c r="CBR24"/>
      <c r="CBV24"/>
      <c r="CBW24"/>
      <c r="CBX24"/>
      <c r="CBY24"/>
      <c r="CBZ24"/>
      <c r="CJY24"/>
      <c r="CJZ24"/>
      <c r="CKA24"/>
      <c r="CKC24"/>
      <c r="CKD24"/>
      <c r="CKI24"/>
      <c r="CKJ24"/>
      <c r="CKM24"/>
      <c r="CKY24"/>
      <c r="CKZ24"/>
      <c r="CLG24"/>
      <c r="CLN24"/>
      <c r="CLR24"/>
      <c r="CLS24"/>
      <c r="CLT24"/>
      <c r="CLU24"/>
      <c r="CLV24"/>
      <c r="CTU24"/>
      <c r="CTV24"/>
      <c r="CTW24"/>
      <c r="CTY24"/>
      <c r="CTZ24"/>
      <c r="CUE24"/>
      <c r="CUF24"/>
      <c r="CUI24"/>
      <c r="CUU24"/>
      <c r="CUV24"/>
      <c r="CVC24"/>
      <c r="CVJ24"/>
      <c r="CVN24"/>
      <c r="CVO24"/>
      <c r="CVP24"/>
      <c r="CVQ24"/>
      <c r="CVR24"/>
      <c r="DDQ24"/>
      <c r="DDR24"/>
      <c r="DDS24"/>
      <c r="DDU24"/>
      <c r="DDV24"/>
      <c r="DEA24"/>
      <c r="DEB24"/>
      <c r="DEE24"/>
      <c r="DEQ24"/>
      <c r="DER24"/>
      <c r="DEY24"/>
      <c r="DFF24"/>
      <c r="DFJ24"/>
      <c r="DFK24"/>
      <c r="DFL24"/>
      <c r="DFM24"/>
      <c r="DFN24"/>
      <c r="DNM24"/>
      <c r="DNN24"/>
      <c r="DNO24"/>
      <c r="DNQ24"/>
      <c r="DNR24"/>
      <c r="DNW24"/>
      <c r="DNX24"/>
      <c r="DOA24"/>
      <c r="DOM24"/>
      <c r="DON24"/>
      <c r="DOU24"/>
      <c r="DPB24"/>
      <c r="DPF24"/>
      <c r="DPG24"/>
      <c r="DPH24"/>
      <c r="DPI24"/>
      <c r="DPJ24"/>
      <c r="DXI24"/>
      <c r="DXJ24"/>
      <c r="DXK24"/>
      <c r="DXM24"/>
      <c r="DXN24"/>
      <c r="DXS24"/>
      <c r="DXT24"/>
      <c r="DXW24"/>
      <c r="DYI24"/>
      <c r="DYJ24"/>
      <c r="DYQ24"/>
      <c r="DYX24"/>
      <c r="DZB24"/>
      <c r="DZC24"/>
      <c r="DZD24"/>
      <c r="DZE24"/>
      <c r="DZF24"/>
      <c r="EHE24"/>
      <c r="EHF24"/>
      <c r="EHG24"/>
      <c r="EHI24"/>
      <c r="EHJ24"/>
      <c r="EHO24"/>
      <c r="EHP24"/>
      <c r="EHS24"/>
      <c r="EIE24"/>
      <c r="EIF24"/>
      <c r="EIM24"/>
      <c r="EIT24"/>
      <c r="EIX24"/>
      <c r="EIY24"/>
      <c r="EIZ24"/>
      <c r="EJA24"/>
      <c r="EJB24"/>
      <c r="ERA24"/>
      <c r="ERB24"/>
      <c r="ERC24"/>
      <c r="ERE24"/>
      <c r="ERF24"/>
      <c r="ERK24"/>
      <c r="ERL24"/>
      <c r="ERO24"/>
      <c r="ESA24"/>
      <c r="ESB24"/>
      <c r="ESI24"/>
      <c r="ESP24"/>
      <c r="EST24"/>
      <c r="ESU24"/>
      <c r="ESV24"/>
      <c r="ESW24"/>
      <c r="ESX24"/>
      <c r="FAW24"/>
      <c r="FAX24"/>
      <c r="FAY24"/>
      <c r="FBA24"/>
      <c r="FBB24"/>
      <c r="FBG24"/>
      <c r="FBH24"/>
      <c r="FBK24"/>
      <c r="FBW24"/>
      <c r="FBX24"/>
      <c r="FCE24"/>
      <c r="FCL24"/>
      <c r="FCP24"/>
      <c r="FCQ24"/>
      <c r="FCR24"/>
      <c r="FCS24"/>
      <c r="FCT24"/>
      <c r="FKS24"/>
      <c r="FKT24"/>
      <c r="FKU24"/>
      <c r="FKW24"/>
      <c r="FKX24"/>
      <c r="FLC24"/>
      <c r="FLD24"/>
      <c r="FLG24"/>
      <c r="FLS24"/>
      <c r="FLT24"/>
      <c r="FMA24"/>
      <c r="FMH24"/>
      <c r="FML24"/>
      <c r="FMM24"/>
      <c r="FMN24"/>
      <c r="FMO24"/>
      <c r="FMP24"/>
      <c r="FUO24"/>
      <c r="FUP24"/>
      <c r="FUQ24"/>
      <c r="FUS24"/>
      <c r="FUT24"/>
      <c r="FUY24"/>
      <c r="FUZ24"/>
      <c r="FVC24"/>
      <c r="FVO24"/>
      <c r="FVP24"/>
      <c r="FVW24"/>
      <c r="FWD24"/>
      <c r="FWH24"/>
      <c r="FWI24"/>
      <c r="FWJ24"/>
      <c r="FWK24"/>
      <c r="FWL24"/>
      <c r="GEK24"/>
      <c r="GEL24"/>
      <c r="GEM24"/>
      <c r="GEO24"/>
      <c r="GEP24"/>
      <c r="GEU24"/>
      <c r="GEV24"/>
      <c r="GEY24"/>
      <c r="GFK24"/>
      <c r="GFL24"/>
      <c r="GFS24"/>
      <c r="GFZ24"/>
      <c r="GGD24"/>
      <c r="GGE24"/>
      <c r="GGF24"/>
      <c r="GGG24"/>
      <c r="GGH24"/>
      <c r="GOG24"/>
      <c r="GOH24"/>
      <c r="GOI24"/>
      <c r="GOK24"/>
      <c r="GOL24"/>
      <c r="GOQ24"/>
      <c r="GOR24"/>
      <c r="GOU24"/>
      <c r="GPG24"/>
      <c r="GPH24"/>
      <c r="GPO24"/>
      <c r="GPV24"/>
      <c r="GPZ24"/>
      <c r="GQA24"/>
      <c r="GQB24"/>
      <c r="GQC24"/>
      <c r="GQD24"/>
      <c r="GYC24"/>
      <c r="GYD24"/>
      <c r="GYE24"/>
      <c r="GYG24"/>
      <c r="GYH24"/>
      <c r="GYM24"/>
      <c r="GYN24"/>
      <c r="GYQ24"/>
      <c r="GZC24"/>
      <c r="GZD24"/>
      <c r="GZK24"/>
      <c r="GZR24"/>
      <c r="GZV24"/>
      <c r="GZW24"/>
      <c r="GZX24"/>
      <c r="GZY24"/>
      <c r="GZZ24"/>
      <c r="HHY24"/>
      <c r="HHZ24"/>
      <c r="HIA24"/>
      <c r="HIC24"/>
      <c r="HID24"/>
      <c r="HII24"/>
      <c r="HIJ24"/>
      <c r="HIM24"/>
      <c r="HIY24"/>
      <c r="HIZ24"/>
      <c r="HJG24"/>
      <c r="HJN24"/>
      <c r="HJR24"/>
      <c r="HJS24"/>
      <c r="HJT24"/>
      <c r="HJU24"/>
      <c r="HJV24"/>
      <c r="HRU24"/>
      <c r="HRV24"/>
      <c r="HRW24"/>
      <c r="HRY24"/>
      <c r="HRZ24"/>
      <c r="HSE24"/>
      <c r="HSF24"/>
      <c r="HSI24"/>
      <c r="HSU24"/>
      <c r="HSV24"/>
      <c r="HTC24"/>
      <c r="HTJ24"/>
      <c r="HTN24"/>
      <c r="HTO24"/>
      <c r="HTP24"/>
      <c r="HTQ24"/>
      <c r="HTR24"/>
      <c r="IBQ24"/>
      <c r="IBR24"/>
      <c r="IBS24"/>
      <c r="IBU24"/>
      <c r="IBV24"/>
      <c r="ICA24"/>
      <c r="ICB24"/>
      <c r="ICE24"/>
      <c r="ICQ24"/>
      <c r="ICR24"/>
      <c r="ICY24"/>
      <c r="IDF24"/>
      <c r="IDJ24"/>
      <c r="IDK24"/>
      <c r="IDL24"/>
      <c r="IDM24"/>
      <c r="IDN24"/>
      <c r="ILM24"/>
      <c r="ILN24"/>
      <c r="ILO24"/>
      <c r="ILQ24"/>
      <c r="ILR24"/>
      <c r="ILW24"/>
      <c r="ILX24"/>
      <c r="IMA24"/>
      <c r="IMM24"/>
      <c r="IMN24"/>
      <c r="IMU24"/>
      <c r="INB24"/>
      <c r="INF24"/>
      <c r="ING24"/>
      <c r="INH24"/>
      <c r="INI24"/>
      <c r="INJ24"/>
      <c r="IVI24"/>
      <c r="IVJ24"/>
      <c r="IVK24"/>
      <c r="IVM24"/>
      <c r="IVN24"/>
      <c r="IVS24"/>
      <c r="IVT24"/>
      <c r="IVW24"/>
      <c r="IWI24"/>
      <c r="IWJ24"/>
      <c r="IWQ24"/>
      <c r="IWX24"/>
      <c r="IXB24"/>
      <c r="IXC24"/>
      <c r="IXD24"/>
      <c r="IXE24"/>
      <c r="IXF24"/>
      <c r="JFE24"/>
      <c r="JFF24"/>
      <c r="JFG24"/>
      <c r="JFI24"/>
      <c r="JFJ24"/>
      <c r="JFO24"/>
      <c r="JFP24"/>
      <c r="JFS24"/>
      <c r="JGE24"/>
      <c r="JGF24"/>
      <c r="JGM24"/>
      <c r="JGT24"/>
      <c r="JGX24"/>
      <c r="JGY24"/>
      <c r="JGZ24"/>
      <c r="JHA24"/>
      <c r="JHB24"/>
      <c r="JPA24"/>
      <c r="JPB24"/>
      <c r="JPC24"/>
      <c r="JPE24"/>
      <c r="JPF24"/>
      <c r="JPK24"/>
      <c r="JPL24"/>
      <c r="JPO24"/>
      <c r="JQA24"/>
      <c r="JQB24"/>
      <c r="JQI24"/>
      <c r="JQP24"/>
      <c r="JQT24"/>
      <c r="JQU24"/>
      <c r="JQV24"/>
      <c r="JQW24"/>
      <c r="JQX24"/>
      <c r="JYW24"/>
      <c r="JYX24"/>
      <c r="JYY24"/>
      <c r="JZA24"/>
      <c r="JZB24"/>
      <c r="JZG24"/>
      <c r="JZH24"/>
      <c r="JZK24"/>
      <c r="JZW24"/>
      <c r="JZX24"/>
      <c r="KAE24"/>
      <c r="KAL24"/>
      <c r="KAP24"/>
      <c r="KAQ24"/>
      <c r="KAR24"/>
      <c r="KAS24"/>
      <c r="KAT24"/>
      <c r="KIS24"/>
      <c r="KIT24"/>
      <c r="KIU24"/>
      <c r="KIW24"/>
      <c r="KIX24"/>
      <c r="KJC24"/>
      <c r="KJD24"/>
      <c r="KJG24"/>
      <c r="KJS24"/>
      <c r="KJT24"/>
      <c r="KKA24"/>
      <c r="KKH24"/>
      <c r="KKL24"/>
      <c r="KKM24"/>
      <c r="KKN24"/>
      <c r="KKO24"/>
      <c r="KKP24"/>
      <c r="KSO24"/>
      <c r="KSP24"/>
      <c r="KSQ24"/>
      <c r="KSS24"/>
      <c r="KST24"/>
      <c r="KSY24"/>
      <c r="KSZ24"/>
      <c r="KTC24"/>
      <c r="KTO24"/>
      <c r="KTP24"/>
      <c r="KTW24"/>
      <c r="KUD24"/>
      <c r="KUH24"/>
      <c r="KUI24"/>
      <c r="KUJ24"/>
      <c r="KUK24"/>
      <c r="KUL24"/>
      <c r="LCK24"/>
      <c r="LCL24"/>
      <c r="LCM24"/>
      <c r="LCO24"/>
      <c r="LCP24"/>
      <c r="LCU24"/>
      <c r="LCV24"/>
      <c r="LCY24"/>
      <c r="LDK24"/>
      <c r="LDL24"/>
      <c r="LDS24"/>
      <c r="LDZ24"/>
      <c r="LED24"/>
      <c r="LEE24"/>
      <c r="LEF24"/>
      <c r="LEG24"/>
      <c r="LEH24"/>
      <c r="LMG24"/>
      <c r="LMH24"/>
      <c r="LMI24"/>
      <c r="LMK24"/>
      <c r="LML24"/>
      <c r="LMQ24"/>
      <c r="LMR24"/>
      <c r="LMU24"/>
      <c r="LNG24"/>
      <c r="LNH24"/>
      <c r="LNO24"/>
      <c r="LNV24"/>
      <c r="LNZ24"/>
      <c r="LOA24"/>
      <c r="LOB24"/>
      <c r="LOC24"/>
      <c r="LOD24"/>
      <c r="LWC24"/>
      <c r="LWD24"/>
      <c r="LWE24"/>
      <c r="LWG24"/>
      <c r="LWH24"/>
      <c r="LWM24"/>
      <c r="LWN24"/>
      <c r="LWQ24"/>
      <c r="LXC24"/>
      <c r="LXD24"/>
      <c r="LXK24"/>
      <c r="LXR24"/>
      <c r="LXV24"/>
      <c r="LXW24"/>
      <c r="LXX24"/>
      <c r="LXY24"/>
      <c r="LXZ24"/>
      <c r="MFY24"/>
      <c r="MFZ24"/>
      <c r="MGA24"/>
      <c r="MGC24"/>
      <c r="MGD24"/>
      <c r="MGI24"/>
      <c r="MGJ24"/>
      <c r="MGM24"/>
      <c r="MGY24"/>
      <c r="MGZ24"/>
      <c r="MHG24"/>
      <c r="MHN24"/>
      <c r="MHR24"/>
      <c r="MHS24"/>
      <c r="MHT24"/>
      <c r="MHU24"/>
      <c r="MHV24"/>
      <c r="MPU24"/>
      <c r="MPV24"/>
      <c r="MPW24"/>
      <c r="MPY24"/>
      <c r="MPZ24"/>
      <c r="MQE24"/>
      <c r="MQF24"/>
      <c r="MQI24"/>
      <c r="MQU24"/>
      <c r="MQV24"/>
      <c r="MRC24"/>
      <c r="MRJ24"/>
      <c r="MRN24"/>
      <c r="MRO24"/>
      <c r="MRP24"/>
      <c r="MRQ24"/>
      <c r="MRR24"/>
      <c r="MZQ24"/>
      <c r="MZR24"/>
      <c r="MZS24"/>
      <c r="MZU24"/>
      <c r="MZV24"/>
      <c r="NAA24"/>
      <c r="NAB24"/>
      <c r="NAE24"/>
      <c r="NAQ24"/>
      <c r="NAR24"/>
      <c r="NAY24"/>
      <c r="NBF24"/>
      <c r="NBJ24"/>
      <c r="NBK24"/>
      <c r="NBL24"/>
      <c r="NBM24"/>
      <c r="NBN24"/>
      <c r="NJM24"/>
      <c r="NJN24"/>
      <c r="NJO24"/>
      <c r="NJQ24"/>
      <c r="NJR24"/>
      <c r="NJW24"/>
      <c r="NJX24"/>
      <c r="NKA24"/>
      <c r="NKM24"/>
      <c r="NKN24"/>
      <c r="NKU24"/>
      <c r="NLB24"/>
      <c r="NLF24"/>
      <c r="NLG24"/>
      <c r="NLH24"/>
      <c r="NLI24"/>
      <c r="NLJ24"/>
      <c r="NTI24"/>
      <c r="NTJ24"/>
      <c r="NTK24"/>
      <c r="NTM24"/>
      <c r="NTN24"/>
      <c r="NTS24"/>
      <c r="NTT24"/>
      <c r="NTW24"/>
      <c r="NUI24"/>
      <c r="NUJ24"/>
      <c r="NUQ24"/>
      <c r="NUX24"/>
      <c r="NVB24"/>
      <c r="NVC24"/>
      <c r="NVD24"/>
      <c r="NVE24"/>
      <c r="NVF24"/>
      <c r="ODE24"/>
      <c r="ODF24"/>
      <c r="ODG24"/>
      <c r="ODI24"/>
      <c r="ODJ24"/>
      <c r="ODO24"/>
      <c r="ODP24"/>
      <c r="ODS24"/>
      <c r="OEE24"/>
      <c r="OEF24"/>
      <c r="OEM24"/>
      <c r="OET24"/>
      <c r="OEX24"/>
      <c r="OEY24"/>
      <c r="OEZ24"/>
      <c r="OFA24"/>
      <c r="OFB24"/>
      <c r="ONA24"/>
      <c r="ONB24"/>
      <c r="ONC24"/>
      <c r="ONE24"/>
      <c r="ONF24"/>
      <c r="ONK24"/>
      <c r="ONL24"/>
      <c r="ONO24"/>
      <c r="OOA24"/>
      <c r="OOB24"/>
      <c r="OOI24"/>
      <c r="OOP24"/>
      <c r="OOT24"/>
      <c r="OOU24"/>
      <c r="OOV24"/>
      <c r="OOW24"/>
      <c r="OOX24"/>
      <c r="OWW24"/>
      <c r="OWX24"/>
      <c r="OWY24"/>
      <c r="OXA24"/>
      <c r="OXB24"/>
      <c r="OXG24"/>
      <c r="OXH24"/>
      <c r="OXK24"/>
      <c r="OXW24"/>
      <c r="OXX24"/>
      <c r="OYE24"/>
      <c r="OYL24"/>
      <c r="OYP24"/>
      <c r="OYQ24"/>
      <c r="OYR24"/>
      <c r="OYS24"/>
      <c r="OYT24"/>
      <c r="PGS24"/>
      <c r="PGT24"/>
      <c r="PGU24"/>
      <c r="PGW24"/>
      <c r="PGX24"/>
      <c r="PHC24"/>
      <c r="PHD24"/>
      <c r="PHG24"/>
      <c r="PHS24"/>
      <c r="PHT24"/>
      <c r="PIA24"/>
      <c r="PIH24"/>
      <c r="PIL24"/>
      <c r="PIM24"/>
      <c r="PIN24"/>
      <c r="PIO24"/>
      <c r="PIP24"/>
      <c r="PQO24"/>
      <c r="PQP24"/>
      <c r="PQQ24"/>
      <c r="PQS24"/>
      <c r="PQT24"/>
      <c r="PQY24"/>
      <c r="PQZ24"/>
      <c r="PRC24"/>
      <c r="PRO24"/>
      <c r="PRP24"/>
      <c r="PRW24"/>
      <c r="PSD24"/>
      <c r="PSH24"/>
      <c r="PSI24"/>
      <c r="PSJ24"/>
      <c r="PSK24"/>
      <c r="PSL24"/>
      <c r="QAK24"/>
      <c r="QAL24"/>
      <c r="QAM24"/>
      <c r="QAO24"/>
      <c r="QAP24"/>
      <c r="QAU24"/>
      <c r="QAV24"/>
      <c r="QAY24"/>
      <c r="QBK24"/>
      <c r="QBL24"/>
      <c r="QBS24"/>
      <c r="QBZ24"/>
      <c r="QCD24"/>
      <c r="QCE24"/>
      <c r="QCF24"/>
      <c r="QCG24"/>
      <c r="QCH24"/>
      <c r="QKG24"/>
      <c r="QKH24"/>
      <c r="QKI24"/>
      <c r="QKK24"/>
      <c r="QKL24"/>
      <c r="QKQ24"/>
      <c r="QKR24"/>
      <c r="QKU24"/>
      <c r="QLG24"/>
      <c r="QLH24"/>
      <c r="QLO24"/>
      <c r="QLV24"/>
      <c r="QLZ24"/>
      <c r="QMA24"/>
      <c r="QMB24"/>
      <c r="QMC24"/>
      <c r="QMD24"/>
      <c r="QUC24"/>
      <c r="QUD24"/>
      <c r="QUE24"/>
      <c r="QUG24"/>
      <c r="QUH24"/>
      <c r="QUM24"/>
      <c r="QUN24"/>
      <c r="QUQ24"/>
      <c r="QVC24"/>
      <c r="QVD24"/>
      <c r="QVK24"/>
      <c r="QVR24"/>
      <c r="QVV24"/>
      <c r="QVW24"/>
      <c r="QVX24"/>
      <c r="QVY24"/>
      <c r="QVZ24"/>
      <c r="RDY24"/>
      <c r="RDZ24"/>
      <c r="REA24"/>
      <c r="REC24"/>
      <c r="RED24"/>
      <c r="REI24"/>
      <c r="REJ24"/>
      <c r="REM24"/>
      <c r="REY24"/>
      <c r="REZ24"/>
      <c r="RFG24"/>
      <c r="RFN24"/>
      <c r="RFR24"/>
      <c r="RFS24"/>
      <c r="RFT24"/>
      <c r="RFU24"/>
      <c r="RFV24"/>
      <c r="RNU24"/>
      <c r="RNV24"/>
      <c r="RNW24"/>
      <c r="RNY24"/>
      <c r="RNZ24"/>
      <c r="ROE24"/>
      <c r="ROF24"/>
      <c r="ROI24"/>
      <c r="ROU24"/>
      <c r="ROV24"/>
      <c r="RPC24"/>
      <c r="RPJ24"/>
      <c r="RPN24"/>
      <c r="RPO24"/>
      <c r="RPP24"/>
      <c r="RPQ24"/>
      <c r="RPR24"/>
      <c r="RXQ24"/>
      <c r="RXR24"/>
      <c r="RXS24"/>
      <c r="RXU24"/>
      <c r="RXV24"/>
      <c r="RYA24"/>
      <c r="RYB24"/>
      <c r="RYE24"/>
      <c r="RYQ24"/>
      <c r="RYR24"/>
      <c r="RYY24"/>
      <c r="RZF24"/>
      <c r="RZJ24"/>
      <c r="RZK24"/>
      <c r="RZL24"/>
      <c r="RZM24"/>
      <c r="RZN24"/>
      <c r="SHM24"/>
      <c r="SHN24"/>
      <c r="SHO24"/>
      <c r="SHQ24"/>
      <c r="SHR24"/>
      <c r="SHW24"/>
      <c r="SHX24"/>
      <c r="SIA24"/>
      <c r="SIM24"/>
      <c r="SIN24"/>
      <c r="SIU24"/>
      <c r="SJB24"/>
      <c r="SJF24"/>
      <c r="SJG24"/>
      <c r="SJH24"/>
      <c r="SJI24"/>
      <c r="SJJ24"/>
      <c r="SRI24"/>
      <c r="SRJ24"/>
      <c r="SRK24"/>
      <c r="SRM24"/>
      <c r="SRN24"/>
      <c r="SRS24"/>
      <c r="SRT24"/>
      <c r="SRW24"/>
      <c r="SSI24"/>
      <c r="SSJ24"/>
      <c r="SSQ24"/>
      <c r="SSX24"/>
      <c r="STB24"/>
      <c r="STC24"/>
      <c r="STD24"/>
      <c r="STE24"/>
      <c r="STF24"/>
      <c r="TBE24"/>
      <c r="TBF24"/>
      <c r="TBG24"/>
      <c r="TBI24"/>
      <c r="TBJ24"/>
      <c r="TBO24"/>
      <c r="TBP24"/>
      <c r="TBS24"/>
      <c r="TCE24"/>
      <c r="TCF24"/>
      <c r="TCM24"/>
      <c r="TCT24"/>
      <c r="TCX24"/>
      <c r="TCY24"/>
      <c r="TCZ24"/>
      <c r="TDA24"/>
      <c r="TDB24"/>
      <c r="TLA24"/>
      <c r="TLB24"/>
      <c r="TLC24"/>
      <c r="TLE24"/>
      <c r="TLF24"/>
      <c r="TLK24"/>
      <c r="TLL24"/>
      <c r="TLO24"/>
      <c r="TMA24"/>
      <c r="TMB24"/>
      <c r="TMI24"/>
      <c r="TMP24"/>
      <c r="TMT24"/>
      <c r="TMU24"/>
      <c r="TMV24"/>
      <c r="TMW24"/>
      <c r="TMX24"/>
      <c r="TUW24"/>
      <c r="TUX24"/>
      <c r="TUY24"/>
      <c r="TVA24"/>
      <c r="TVB24"/>
      <c r="TVG24"/>
      <c r="TVH24"/>
      <c r="TVK24"/>
      <c r="TVW24"/>
      <c r="TVX24"/>
      <c r="TWE24"/>
      <c r="TWL24"/>
      <c r="TWP24"/>
      <c r="TWQ24"/>
      <c r="TWR24"/>
      <c r="TWS24"/>
      <c r="TWT24"/>
      <c r="UES24"/>
      <c r="UET24"/>
      <c r="UEU24"/>
      <c r="UEW24"/>
      <c r="UEX24"/>
      <c r="UFC24"/>
      <c r="UFD24"/>
      <c r="UFG24"/>
      <c r="UFS24"/>
      <c r="UFT24"/>
      <c r="UGA24"/>
      <c r="UGH24"/>
      <c r="UGL24"/>
      <c r="UGM24"/>
      <c r="UGN24"/>
      <c r="UGO24"/>
      <c r="UGP24"/>
      <c r="UOO24"/>
      <c r="UOP24"/>
      <c r="UOQ24"/>
      <c r="UOS24"/>
      <c r="UOT24"/>
      <c r="UOY24"/>
      <c r="UOZ24"/>
      <c r="UPC24"/>
      <c r="UPO24"/>
      <c r="UPP24"/>
      <c r="UPW24"/>
      <c r="UQD24"/>
      <c r="UQH24"/>
      <c r="UQI24"/>
      <c r="UQJ24"/>
      <c r="UQK24"/>
      <c r="UQL24"/>
      <c r="UYK24"/>
      <c r="UYL24"/>
      <c r="UYM24"/>
      <c r="UYO24"/>
      <c r="UYP24"/>
      <c r="UYU24"/>
      <c r="UYV24"/>
      <c r="UYY24"/>
      <c r="UZK24"/>
      <c r="UZL24"/>
      <c r="UZS24"/>
      <c r="UZZ24"/>
      <c r="VAD24"/>
      <c r="VAE24"/>
      <c r="VAF24"/>
      <c r="VAG24"/>
      <c r="VAH24"/>
      <c r="VIG24"/>
      <c r="VIH24"/>
      <c r="VII24"/>
      <c r="VIK24"/>
      <c r="VIL24"/>
      <c r="VIQ24"/>
      <c r="VIR24"/>
      <c r="VIU24"/>
      <c r="VJG24"/>
      <c r="VJH24"/>
      <c r="VJO24"/>
      <c r="VJV24"/>
      <c r="VJZ24"/>
      <c r="VKA24"/>
      <c r="VKB24"/>
      <c r="VKC24"/>
      <c r="VKD24"/>
      <c r="VSC24"/>
      <c r="VSD24"/>
      <c r="VSE24"/>
      <c r="VSG24"/>
      <c r="VSH24"/>
      <c r="VSM24"/>
      <c r="VSN24"/>
      <c r="VSQ24"/>
      <c r="VTC24"/>
      <c r="VTD24"/>
      <c r="VTK24"/>
      <c r="VTR24"/>
      <c r="VTV24"/>
      <c r="VTW24"/>
      <c r="VTX24"/>
      <c r="VTY24"/>
      <c r="VTZ24"/>
      <c r="WBY24"/>
      <c r="WBZ24"/>
      <c r="WCA24"/>
      <c r="WCC24"/>
      <c r="WCD24"/>
      <c r="WCI24"/>
      <c r="WCJ24"/>
      <c r="WCM24"/>
      <c r="WCY24"/>
      <c r="WCZ24"/>
      <c r="WDG24"/>
      <c r="WDN24"/>
      <c r="WDR24"/>
      <c r="WDS24"/>
      <c r="WDT24"/>
      <c r="WDU24"/>
      <c r="WDV24"/>
      <c r="WLU24"/>
      <c r="WLV24"/>
      <c r="WLW24"/>
      <c r="WLY24"/>
      <c r="WLZ24"/>
      <c r="WME24"/>
      <c r="WMF24"/>
      <c r="WMI24"/>
      <c r="WMU24"/>
      <c r="WMV24"/>
      <c r="WNC24"/>
      <c r="WNJ24"/>
      <c r="WNN24"/>
      <c r="WNO24"/>
      <c r="WNP24"/>
      <c r="WNQ24"/>
      <c r="WNR24"/>
      <c r="WVQ24"/>
      <c r="WVR24"/>
      <c r="WVS24"/>
      <c r="WVU24"/>
      <c r="WVV24"/>
      <c r="WWA24"/>
      <c r="WWB24"/>
      <c r="WWE24"/>
      <c r="WWQ24"/>
      <c r="WWR24"/>
      <c r="WWY24"/>
      <c r="WXF24"/>
      <c r="WXJ24"/>
      <c r="WXK24"/>
      <c r="WXL24"/>
      <c r="WXM24"/>
      <c r="WXN24"/>
    </row>
    <row r="25" spans="1:826 1033:1850 2057:2874 3081:3898 4105:4922 5129:5946 6153:6970 7177:7994 8201:9018 9225:10042 10249:11066 11273:12090 12297:13114 13321:14138 14345:15162 15369:16186" s="389" customFormat="1" ht="20.100000000000001" customHeight="1" x14ac:dyDescent="0.2">
      <c r="A25" s="294" t="s">
        <v>83</v>
      </c>
      <c r="B25" s="295" t="s">
        <v>84</v>
      </c>
      <c r="C25" s="294" t="s">
        <v>85</v>
      </c>
      <c r="D25" s="296">
        <v>476.61999999999995</v>
      </c>
      <c r="E25" s="296">
        <v>108.17999999999999</v>
      </c>
      <c r="F25" s="296">
        <v>30.24</v>
      </c>
      <c r="G25" s="296">
        <v>2.56</v>
      </c>
      <c r="H25" s="296">
        <v>0</v>
      </c>
      <c r="I25" s="666">
        <v>2.56</v>
      </c>
      <c r="J25" s="296">
        <v>5.8000000000000007</v>
      </c>
      <c r="K25" s="296">
        <v>16.25</v>
      </c>
      <c r="L25" s="666">
        <v>0</v>
      </c>
      <c r="M25" s="666">
        <v>0</v>
      </c>
      <c r="N25" s="666">
        <v>0</v>
      </c>
      <c r="O25" s="296">
        <v>5.63</v>
      </c>
      <c r="P25" s="666">
        <v>0</v>
      </c>
      <c r="Q25" s="296">
        <v>0</v>
      </c>
      <c r="R25" s="291">
        <v>77.94</v>
      </c>
      <c r="S25" s="296">
        <v>0</v>
      </c>
      <c r="T25" s="296">
        <v>0</v>
      </c>
      <c r="U25" s="296">
        <v>54.86</v>
      </c>
      <c r="V25" s="666">
        <v>0</v>
      </c>
      <c r="W25" s="296">
        <v>0</v>
      </c>
      <c r="X25" s="296">
        <v>1.23</v>
      </c>
      <c r="Y25" s="296">
        <v>0.13</v>
      </c>
      <c r="Z25" s="666">
        <v>0</v>
      </c>
      <c r="AA25" s="296">
        <v>0</v>
      </c>
      <c r="AB25" s="296">
        <v>1.4500000000000002</v>
      </c>
      <c r="AC25" s="296">
        <v>1.06</v>
      </c>
      <c r="AD25" s="296">
        <v>0.03</v>
      </c>
      <c r="AE25" s="296">
        <v>0</v>
      </c>
      <c r="AF25" s="296">
        <v>0</v>
      </c>
      <c r="AG25" s="296">
        <v>0.13</v>
      </c>
      <c r="AH25" s="296">
        <v>0</v>
      </c>
      <c r="AI25" s="296">
        <v>0</v>
      </c>
      <c r="AJ25" s="296">
        <v>0</v>
      </c>
      <c r="AK25" s="667">
        <v>0</v>
      </c>
      <c r="AL25" s="296">
        <v>0</v>
      </c>
      <c r="AM25" s="296">
        <v>0</v>
      </c>
      <c r="AN25" s="296">
        <v>0</v>
      </c>
      <c r="AO25" s="296">
        <v>0.23</v>
      </c>
      <c r="AP25" s="667">
        <v>0</v>
      </c>
      <c r="AQ25" s="296">
        <v>0</v>
      </c>
      <c r="AR25" s="296">
        <v>0</v>
      </c>
      <c r="AS25" s="296">
        <v>0</v>
      </c>
      <c r="AT25" s="666">
        <v>0</v>
      </c>
      <c r="AU25" s="296">
        <v>0</v>
      </c>
      <c r="AV25" s="296">
        <v>1.98</v>
      </c>
      <c r="AW25" s="296">
        <v>0</v>
      </c>
      <c r="AX25" s="296">
        <v>17.22</v>
      </c>
      <c r="AY25" s="296">
        <v>0</v>
      </c>
      <c r="AZ25" s="296">
        <v>0</v>
      </c>
      <c r="BA25" s="666">
        <v>0</v>
      </c>
      <c r="BB25" s="296">
        <v>0</v>
      </c>
      <c r="BC25" s="296">
        <v>1.07</v>
      </c>
      <c r="BD25" s="296">
        <v>0</v>
      </c>
      <c r="BE25" s="666">
        <v>0</v>
      </c>
      <c r="BF25" s="666">
        <v>0</v>
      </c>
      <c r="BG25" s="682">
        <v>0</v>
      </c>
      <c r="BH25" s="682">
        <v>0</v>
      </c>
      <c r="BI25" s="682">
        <v>0</v>
      </c>
      <c r="BJ25" s="298">
        <v>106.08</v>
      </c>
      <c r="BK25" s="298">
        <v>582.69999999999993</v>
      </c>
      <c r="BL25" s="389">
        <v>582.69999999999993</v>
      </c>
      <c r="BN25" s="389" t="s">
        <v>2319</v>
      </c>
      <c r="BO25" s="389" t="s">
        <v>84</v>
      </c>
      <c r="JE25"/>
      <c r="JF25"/>
      <c r="JG25"/>
      <c r="JI25"/>
      <c r="JJ25"/>
      <c r="JO25"/>
      <c r="JP25"/>
      <c r="JS25"/>
      <c r="KE25"/>
      <c r="KF25"/>
      <c r="KM25"/>
      <c r="KT25"/>
      <c r="KX25"/>
      <c r="KY25"/>
      <c r="KZ25"/>
      <c r="LA25"/>
      <c r="LB25"/>
      <c r="TA25"/>
      <c r="TB25"/>
      <c r="TC25"/>
      <c r="TE25"/>
      <c r="TF25"/>
      <c r="TK25"/>
      <c r="TL25"/>
      <c r="TO25"/>
      <c r="UA25"/>
      <c r="UB25"/>
      <c r="UI25"/>
      <c r="UP25"/>
      <c r="UT25"/>
      <c r="UU25"/>
      <c r="UV25"/>
      <c r="UW25"/>
      <c r="UX25"/>
      <c r="ACW25"/>
      <c r="ACX25"/>
      <c r="ACY25"/>
      <c r="ADA25"/>
      <c r="ADB25"/>
      <c r="ADG25"/>
      <c r="ADH25"/>
      <c r="ADK25"/>
      <c r="ADW25"/>
      <c r="ADX25"/>
      <c r="AEE25"/>
      <c r="AEL25"/>
      <c r="AEP25"/>
      <c r="AEQ25"/>
      <c r="AER25"/>
      <c r="AES25"/>
      <c r="AET25"/>
      <c r="AMS25"/>
      <c r="AMT25"/>
      <c r="AMU25"/>
      <c r="AMW25"/>
      <c r="AMX25"/>
      <c r="ANC25"/>
      <c r="AND25"/>
      <c r="ANG25"/>
      <c r="ANS25"/>
      <c r="ANT25"/>
      <c r="AOA25"/>
      <c r="AOH25"/>
      <c r="AOL25"/>
      <c r="AOM25"/>
      <c r="AON25"/>
      <c r="AOO25"/>
      <c r="AOP25"/>
      <c r="AWO25"/>
      <c r="AWP25"/>
      <c r="AWQ25"/>
      <c r="AWS25"/>
      <c r="AWT25"/>
      <c r="AWY25"/>
      <c r="AWZ25"/>
      <c r="AXC25"/>
      <c r="AXO25"/>
      <c r="AXP25"/>
      <c r="AXW25"/>
      <c r="AYD25"/>
      <c r="AYH25"/>
      <c r="AYI25"/>
      <c r="AYJ25"/>
      <c r="AYK25"/>
      <c r="AYL25"/>
      <c r="BGK25"/>
      <c r="BGL25"/>
      <c r="BGM25"/>
      <c r="BGO25"/>
      <c r="BGP25"/>
      <c r="BGU25"/>
      <c r="BGV25"/>
      <c r="BGY25"/>
      <c r="BHK25"/>
      <c r="BHL25"/>
      <c r="BHS25"/>
      <c r="BHZ25"/>
      <c r="BID25"/>
      <c r="BIE25"/>
      <c r="BIF25"/>
      <c r="BIG25"/>
      <c r="BIH25"/>
      <c r="BQG25"/>
      <c r="BQH25"/>
      <c r="BQI25"/>
      <c r="BQK25"/>
      <c r="BQL25"/>
      <c r="BQQ25"/>
      <c r="BQR25"/>
      <c r="BQU25"/>
      <c r="BRG25"/>
      <c r="BRH25"/>
      <c r="BRO25"/>
      <c r="BRV25"/>
      <c r="BRZ25"/>
      <c r="BSA25"/>
      <c r="BSB25"/>
      <c r="BSC25"/>
      <c r="BSD25"/>
      <c r="CAC25"/>
      <c r="CAD25"/>
      <c r="CAE25"/>
      <c r="CAG25"/>
      <c r="CAH25"/>
      <c r="CAM25"/>
      <c r="CAN25"/>
      <c r="CAQ25"/>
      <c r="CBC25"/>
      <c r="CBD25"/>
      <c r="CBK25"/>
      <c r="CBR25"/>
      <c r="CBV25"/>
      <c r="CBW25"/>
      <c r="CBX25"/>
      <c r="CBY25"/>
      <c r="CBZ25"/>
      <c r="CJY25"/>
      <c r="CJZ25"/>
      <c r="CKA25"/>
      <c r="CKC25"/>
      <c r="CKD25"/>
      <c r="CKI25"/>
      <c r="CKJ25"/>
      <c r="CKM25"/>
      <c r="CKY25"/>
      <c r="CKZ25"/>
      <c r="CLG25"/>
      <c r="CLN25"/>
      <c r="CLR25"/>
      <c r="CLS25"/>
      <c r="CLT25"/>
      <c r="CLU25"/>
      <c r="CLV25"/>
      <c r="CTU25"/>
      <c r="CTV25"/>
      <c r="CTW25"/>
      <c r="CTY25"/>
      <c r="CTZ25"/>
      <c r="CUE25"/>
      <c r="CUF25"/>
      <c r="CUI25"/>
      <c r="CUU25"/>
      <c r="CUV25"/>
      <c r="CVC25"/>
      <c r="CVJ25"/>
      <c r="CVN25"/>
      <c r="CVO25"/>
      <c r="CVP25"/>
      <c r="CVQ25"/>
      <c r="CVR25"/>
      <c r="DDQ25"/>
      <c r="DDR25"/>
      <c r="DDS25"/>
      <c r="DDU25"/>
      <c r="DDV25"/>
      <c r="DEA25"/>
      <c r="DEB25"/>
      <c r="DEE25"/>
      <c r="DEQ25"/>
      <c r="DER25"/>
      <c r="DEY25"/>
      <c r="DFF25"/>
      <c r="DFJ25"/>
      <c r="DFK25"/>
      <c r="DFL25"/>
      <c r="DFM25"/>
      <c r="DFN25"/>
      <c r="DNM25"/>
      <c r="DNN25"/>
      <c r="DNO25"/>
      <c r="DNQ25"/>
      <c r="DNR25"/>
      <c r="DNW25"/>
      <c r="DNX25"/>
      <c r="DOA25"/>
      <c r="DOM25"/>
      <c r="DON25"/>
      <c r="DOU25"/>
      <c r="DPB25"/>
      <c r="DPF25"/>
      <c r="DPG25"/>
      <c r="DPH25"/>
      <c r="DPI25"/>
      <c r="DPJ25"/>
      <c r="DXI25"/>
      <c r="DXJ25"/>
      <c r="DXK25"/>
      <c r="DXM25"/>
      <c r="DXN25"/>
      <c r="DXS25"/>
      <c r="DXT25"/>
      <c r="DXW25"/>
      <c r="DYI25"/>
      <c r="DYJ25"/>
      <c r="DYQ25"/>
      <c r="DYX25"/>
      <c r="DZB25"/>
      <c r="DZC25"/>
      <c r="DZD25"/>
      <c r="DZE25"/>
      <c r="DZF25"/>
      <c r="EHE25"/>
      <c r="EHF25"/>
      <c r="EHG25"/>
      <c r="EHI25"/>
      <c r="EHJ25"/>
      <c r="EHO25"/>
      <c r="EHP25"/>
      <c r="EHS25"/>
      <c r="EIE25"/>
      <c r="EIF25"/>
      <c r="EIM25"/>
      <c r="EIT25"/>
      <c r="EIX25"/>
      <c r="EIY25"/>
      <c r="EIZ25"/>
      <c r="EJA25"/>
      <c r="EJB25"/>
      <c r="ERA25"/>
      <c r="ERB25"/>
      <c r="ERC25"/>
      <c r="ERE25"/>
      <c r="ERF25"/>
      <c r="ERK25"/>
      <c r="ERL25"/>
      <c r="ERO25"/>
      <c r="ESA25"/>
      <c r="ESB25"/>
      <c r="ESI25"/>
      <c r="ESP25"/>
      <c r="EST25"/>
      <c r="ESU25"/>
      <c r="ESV25"/>
      <c r="ESW25"/>
      <c r="ESX25"/>
      <c r="FAW25"/>
      <c r="FAX25"/>
      <c r="FAY25"/>
      <c r="FBA25"/>
      <c r="FBB25"/>
      <c r="FBG25"/>
      <c r="FBH25"/>
      <c r="FBK25"/>
      <c r="FBW25"/>
      <c r="FBX25"/>
      <c r="FCE25"/>
      <c r="FCL25"/>
      <c r="FCP25"/>
      <c r="FCQ25"/>
      <c r="FCR25"/>
      <c r="FCS25"/>
      <c r="FCT25"/>
      <c r="FKS25"/>
      <c r="FKT25"/>
      <c r="FKU25"/>
      <c r="FKW25"/>
      <c r="FKX25"/>
      <c r="FLC25"/>
      <c r="FLD25"/>
      <c r="FLG25"/>
      <c r="FLS25"/>
      <c r="FLT25"/>
      <c r="FMA25"/>
      <c r="FMH25"/>
      <c r="FML25"/>
      <c r="FMM25"/>
      <c r="FMN25"/>
      <c r="FMO25"/>
      <c r="FMP25"/>
      <c r="FUO25"/>
      <c r="FUP25"/>
      <c r="FUQ25"/>
      <c r="FUS25"/>
      <c r="FUT25"/>
      <c r="FUY25"/>
      <c r="FUZ25"/>
      <c r="FVC25"/>
      <c r="FVO25"/>
      <c r="FVP25"/>
      <c r="FVW25"/>
      <c r="FWD25"/>
      <c r="FWH25"/>
      <c r="FWI25"/>
      <c r="FWJ25"/>
      <c r="FWK25"/>
      <c r="FWL25"/>
      <c r="GEK25"/>
      <c r="GEL25"/>
      <c r="GEM25"/>
      <c r="GEO25"/>
      <c r="GEP25"/>
      <c r="GEU25"/>
      <c r="GEV25"/>
      <c r="GEY25"/>
      <c r="GFK25"/>
      <c r="GFL25"/>
      <c r="GFS25"/>
      <c r="GFZ25"/>
      <c r="GGD25"/>
      <c r="GGE25"/>
      <c r="GGF25"/>
      <c r="GGG25"/>
      <c r="GGH25"/>
      <c r="GOG25"/>
      <c r="GOH25"/>
      <c r="GOI25"/>
      <c r="GOK25"/>
      <c r="GOL25"/>
      <c r="GOQ25"/>
      <c r="GOR25"/>
      <c r="GOU25"/>
      <c r="GPG25"/>
      <c r="GPH25"/>
      <c r="GPO25"/>
      <c r="GPV25"/>
      <c r="GPZ25"/>
      <c r="GQA25"/>
      <c r="GQB25"/>
      <c r="GQC25"/>
      <c r="GQD25"/>
      <c r="GYC25"/>
      <c r="GYD25"/>
      <c r="GYE25"/>
      <c r="GYG25"/>
      <c r="GYH25"/>
      <c r="GYM25"/>
      <c r="GYN25"/>
      <c r="GYQ25"/>
      <c r="GZC25"/>
      <c r="GZD25"/>
      <c r="GZK25"/>
      <c r="GZR25"/>
      <c r="GZV25"/>
      <c r="GZW25"/>
      <c r="GZX25"/>
      <c r="GZY25"/>
      <c r="GZZ25"/>
      <c r="HHY25"/>
      <c r="HHZ25"/>
      <c r="HIA25"/>
      <c r="HIC25"/>
      <c r="HID25"/>
      <c r="HII25"/>
      <c r="HIJ25"/>
      <c r="HIM25"/>
      <c r="HIY25"/>
      <c r="HIZ25"/>
      <c r="HJG25"/>
      <c r="HJN25"/>
      <c r="HJR25"/>
      <c r="HJS25"/>
      <c r="HJT25"/>
      <c r="HJU25"/>
      <c r="HJV25"/>
      <c r="HRU25"/>
      <c r="HRV25"/>
      <c r="HRW25"/>
      <c r="HRY25"/>
      <c r="HRZ25"/>
      <c r="HSE25"/>
      <c r="HSF25"/>
      <c r="HSI25"/>
      <c r="HSU25"/>
      <c r="HSV25"/>
      <c r="HTC25"/>
      <c r="HTJ25"/>
      <c r="HTN25"/>
      <c r="HTO25"/>
      <c r="HTP25"/>
      <c r="HTQ25"/>
      <c r="HTR25"/>
      <c r="IBQ25"/>
      <c r="IBR25"/>
      <c r="IBS25"/>
      <c r="IBU25"/>
      <c r="IBV25"/>
      <c r="ICA25"/>
      <c r="ICB25"/>
      <c r="ICE25"/>
      <c r="ICQ25"/>
      <c r="ICR25"/>
      <c r="ICY25"/>
      <c r="IDF25"/>
      <c r="IDJ25"/>
      <c r="IDK25"/>
      <c r="IDL25"/>
      <c r="IDM25"/>
      <c r="IDN25"/>
      <c r="ILM25"/>
      <c r="ILN25"/>
      <c r="ILO25"/>
      <c r="ILQ25"/>
      <c r="ILR25"/>
      <c r="ILW25"/>
      <c r="ILX25"/>
      <c r="IMA25"/>
      <c r="IMM25"/>
      <c r="IMN25"/>
      <c r="IMU25"/>
      <c r="INB25"/>
      <c r="INF25"/>
      <c r="ING25"/>
      <c r="INH25"/>
      <c r="INI25"/>
      <c r="INJ25"/>
      <c r="IVI25"/>
      <c r="IVJ25"/>
      <c r="IVK25"/>
      <c r="IVM25"/>
      <c r="IVN25"/>
      <c r="IVS25"/>
      <c r="IVT25"/>
      <c r="IVW25"/>
      <c r="IWI25"/>
      <c r="IWJ25"/>
      <c r="IWQ25"/>
      <c r="IWX25"/>
      <c r="IXB25"/>
      <c r="IXC25"/>
      <c r="IXD25"/>
      <c r="IXE25"/>
      <c r="IXF25"/>
      <c r="JFE25"/>
      <c r="JFF25"/>
      <c r="JFG25"/>
      <c r="JFI25"/>
      <c r="JFJ25"/>
      <c r="JFO25"/>
      <c r="JFP25"/>
      <c r="JFS25"/>
      <c r="JGE25"/>
      <c r="JGF25"/>
      <c r="JGM25"/>
      <c r="JGT25"/>
      <c r="JGX25"/>
      <c r="JGY25"/>
      <c r="JGZ25"/>
      <c r="JHA25"/>
      <c r="JHB25"/>
      <c r="JPA25"/>
      <c r="JPB25"/>
      <c r="JPC25"/>
      <c r="JPE25"/>
      <c r="JPF25"/>
      <c r="JPK25"/>
      <c r="JPL25"/>
      <c r="JPO25"/>
      <c r="JQA25"/>
      <c r="JQB25"/>
      <c r="JQI25"/>
      <c r="JQP25"/>
      <c r="JQT25"/>
      <c r="JQU25"/>
      <c r="JQV25"/>
      <c r="JQW25"/>
      <c r="JQX25"/>
      <c r="JYW25"/>
      <c r="JYX25"/>
      <c r="JYY25"/>
      <c r="JZA25"/>
      <c r="JZB25"/>
      <c r="JZG25"/>
      <c r="JZH25"/>
      <c r="JZK25"/>
      <c r="JZW25"/>
      <c r="JZX25"/>
      <c r="KAE25"/>
      <c r="KAL25"/>
      <c r="KAP25"/>
      <c r="KAQ25"/>
      <c r="KAR25"/>
      <c r="KAS25"/>
      <c r="KAT25"/>
      <c r="KIS25"/>
      <c r="KIT25"/>
      <c r="KIU25"/>
      <c r="KIW25"/>
      <c r="KIX25"/>
      <c r="KJC25"/>
      <c r="KJD25"/>
      <c r="KJG25"/>
      <c r="KJS25"/>
      <c r="KJT25"/>
      <c r="KKA25"/>
      <c r="KKH25"/>
      <c r="KKL25"/>
      <c r="KKM25"/>
      <c r="KKN25"/>
      <c r="KKO25"/>
      <c r="KKP25"/>
      <c r="KSO25"/>
      <c r="KSP25"/>
      <c r="KSQ25"/>
      <c r="KSS25"/>
      <c r="KST25"/>
      <c r="KSY25"/>
      <c r="KSZ25"/>
      <c r="KTC25"/>
      <c r="KTO25"/>
      <c r="KTP25"/>
      <c r="KTW25"/>
      <c r="KUD25"/>
      <c r="KUH25"/>
      <c r="KUI25"/>
      <c r="KUJ25"/>
      <c r="KUK25"/>
      <c r="KUL25"/>
      <c r="LCK25"/>
      <c r="LCL25"/>
      <c r="LCM25"/>
      <c r="LCO25"/>
      <c r="LCP25"/>
      <c r="LCU25"/>
      <c r="LCV25"/>
      <c r="LCY25"/>
      <c r="LDK25"/>
      <c r="LDL25"/>
      <c r="LDS25"/>
      <c r="LDZ25"/>
      <c r="LED25"/>
      <c r="LEE25"/>
      <c r="LEF25"/>
      <c r="LEG25"/>
      <c r="LEH25"/>
      <c r="LMG25"/>
      <c r="LMH25"/>
      <c r="LMI25"/>
      <c r="LMK25"/>
      <c r="LML25"/>
      <c r="LMQ25"/>
      <c r="LMR25"/>
      <c r="LMU25"/>
      <c r="LNG25"/>
      <c r="LNH25"/>
      <c r="LNO25"/>
      <c r="LNV25"/>
      <c r="LNZ25"/>
      <c r="LOA25"/>
      <c r="LOB25"/>
      <c r="LOC25"/>
      <c r="LOD25"/>
      <c r="LWC25"/>
      <c r="LWD25"/>
      <c r="LWE25"/>
      <c r="LWG25"/>
      <c r="LWH25"/>
      <c r="LWM25"/>
      <c r="LWN25"/>
      <c r="LWQ25"/>
      <c r="LXC25"/>
      <c r="LXD25"/>
      <c r="LXK25"/>
      <c r="LXR25"/>
      <c r="LXV25"/>
      <c r="LXW25"/>
      <c r="LXX25"/>
      <c r="LXY25"/>
      <c r="LXZ25"/>
      <c r="MFY25"/>
      <c r="MFZ25"/>
      <c r="MGA25"/>
      <c r="MGC25"/>
      <c r="MGD25"/>
      <c r="MGI25"/>
      <c r="MGJ25"/>
      <c r="MGM25"/>
      <c r="MGY25"/>
      <c r="MGZ25"/>
      <c r="MHG25"/>
      <c r="MHN25"/>
      <c r="MHR25"/>
      <c r="MHS25"/>
      <c r="MHT25"/>
      <c r="MHU25"/>
      <c r="MHV25"/>
      <c r="MPU25"/>
      <c r="MPV25"/>
      <c r="MPW25"/>
      <c r="MPY25"/>
      <c r="MPZ25"/>
      <c r="MQE25"/>
      <c r="MQF25"/>
      <c r="MQI25"/>
      <c r="MQU25"/>
      <c r="MQV25"/>
      <c r="MRC25"/>
      <c r="MRJ25"/>
      <c r="MRN25"/>
      <c r="MRO25"/>
      <c r="MRP25"/>
      <c r="MRQ25"/>
      <c r="MRR25"/>
      <c r="MZQ25"/>
      <c r="MZR25"/>
      <c r="MZS25"/>
      <c r="MZU25"/>
      <c r="MZV25"/>
      <c r="NAA25"/>
      <c r="NAB25"/>
      <c r="NAE25"/>
      <c r="NAQ25"/>
      <c r="NAR25"/>
      <c r="NAY25"/>
      <c r="NBF25"/>
      <c r="NBJ25"/>
      <c r="NBK25"/>
      <c r="NBL25"/>
      <c r="NBM25"/>
      <c r="NBN25"/>
      <c r="NJM25"/>
      <c r="NJN25"/>
      <c r="NJO25"/>
      <c r="NJQ25"/>
      <c r="NJR25"/>
      <c r="NJW25"/>
      <c r="NJX25"/>
      <c r="NKA25"/>
      <c r="NKM25"/>
      <c r="NKN25"/>
      <c r="NKU25"/>
      <c r="NLB25"/>
      <c r="NLF25"/>
      <c r="NLG25"/>
      <c r="NLH25"/>
      <c r="NLI25"/>
      <c r="NLJ25"/>
      <c r="NTI25"/>
      <c r="NTJ25"/>
      <c r="NTK25"/>
      <c r="NTM25"/>
      <c r="NTN25"/>
      <c r="NTS25"/>
      <c r="NTT25"/>
      <c r="NTW25"/>
      <c r="NUI25"/>
      <c r="NUJ25"/>
      <c r="NUQ25"/>
      <c r="NUX25"/>
      <c r="NVB25"/>
      <c r="NVC25"/>
      <c r="NVD25"/>
      <c r="NVE25"/>
      <c r="NVF25"/>
      <c r="ODE25"/>
      <c r="ODF25"/>
      <c r="ODG25"/>
      <c r="ODI25"/>
      <c r="ODJ25"/>
      <c r="ODO25"/>
      <c r="ODP25"/>
      <c r="ODS25"/>
      <c r="OEE25"/>
      <c r="OEF25"/>
      <c r="OEM25"/>
      <c r="OET25"/>
      <c r="OEX25"/>
      <c r="OEY25"/>
      <c r="OEZ25"/>
      <c r="OFA25"/>
      <c r="OFB25"/>
      <c r="ONA25"/>
      <c r="ONB25"/>
      <c r="ONC25"/>
      <c r="ONE25"/>
      <c r="ONF25"/>
      <c r="ONK25"/>
      <c r="ONL25"/>
      <c r="ONO25"/>
      <c r="OOA25"/>
      <c r="OOB25"/>
      <c r="OOI25"/>
      <c r="OOP25"/>
      <c r="OOT25"/>
      <c r="OOU25"/>
      <c r="OOV25"/>
      <c r="OOW25"/>
      <c r="OOX25"/>
      <c r="OWW25"/>
      <c r="OWX25"/>
      <c r="OWY25"/>
      <c r="OXA25"/>
      <c r="OXB25"/>
      <c r="OXG25"/>
      <c r="OXH25"/>
      <c r="OXK25"/>
      <c r="OXW25"/>
      <c r="OXX25"/>
      <c r="OYE25"/>
      <c r="OYL25"/>
      <c r="OYP25"/>
      <c r="OYQ25"/>
      <c r="OYR25"/>
      <c r="OYS25"/>
      <c r="OYT25"/>
      <c r="PGS25"/>
      <c r="PGT25"/>
      <c r="PGU25"/>
      <c r="PGW25"/>
      <c r="PGX25"/>
      <c r="PHC25"/>
      <c r="PHD25"/>
      <c r="PHG25"/>
      <c r="PHS25"/>
      <c r="PHT25"/>
      <c r="PIA25"/>
      <c r="PIH25"/>
      <c r="PIL25"/>
      <c r="PIM25"/>
      <c r="PIN25"/>
      <c r="PIO25"/>
      <c r="PIP25"/>
      <c r="PQO25"/>
      <c r="PQP25"/>
      <c r="PQQ25"/>
      <c r="PQS25"/>
      <c r="PQT25"/>
      <c r="PQY25"/>
      <c r="PQZ25"/>
      <c r="PRC25"/>
      <c r="PRO25"/>
      <c r="PRP25"/>
      <c r="PRW25"/>
      <c r="PSD25"/>
      <c r="PSH25"/>
      <c r="PSI25"/>
      <c r="PSJ25"/>
      <c r="PSK25"/>
      <c r="PSL25"/>
      <c r="QAK25"/>
      <c r="QAL25"/>
      <c r="QAM25"/>
      <c r="QAO25"/>
      <c r="QAP25"/>
      <c r="QAU25"/>
      <c r="QAV25"/>
      <c r="QAY25"/>
      <c r="QBK25"/>
      <c r="QBL25"/>
      <c r="QBS25"/>
      <c r="QBZ25"/>
      <c r="QCD25"/>
      <c r="QCE25"/>
      <c r="QCF25"/>
      <c r="QCG25"/>
      <c r="QCH25"/>
      <c r="QKG25"/>
      <c r="QKH25"/>
      <c r="QKI25"/>
      <c r="QKK25"/>
      <c r="QKL25"/>
      <c r="QKQ25"/>
      <c r="QKR25"/>
      <c r="QKU25"/>
      <c r="QLG25"/>
      <c r="QLH25"/>
      <c r="QLO25"/>
      <c r="QLV25"/>
      <c r="QLZ25"/>
      <c r="QMA25"/>
      <c r="QMB25"/>
      <c r="QMC25"/>
      <c r="QMD25"/>
      <c r="QUC25"/>
      <c r="QUD25"/>
      <c r="QUE25"/>
      <c r="QUG25"/>
      <c r="QUH25"/>
      <c r="QUM25"/>
      <c r="QUN25"/>
      <c r="QUQ25"/>
      <c r="QVC25"/>
      <c r="QVD25"/>
      <c r="QVK25"/>
      <c r="QVR25"/>
      <c r="QVV25"/>
      <c r="QVW25"/>
      <c r="QVX25"/>
      <c r="QVY25"/>
      <c r="QVZ25"/>
      <c r="RDY25"/>
      <c r="RDZ25"/>
      <c r="REA25"/>
      <c r="REC25"/>
      <c r="RED25"/>
      <c r="REI25"/>
      <c r="REJ25"/>
      <c r="REM25"/>
      <c r="REY25"/>
      <c r="REZ25"/>
      <c r="RFG25"/>
      <c r="RFN25"/>
      <c r="RFR25"/>
      <c r="RFS25"/>
      <c r="RFT25"/>
      <c r="RFU25"/>
      <c r="RFV25"/>
      <c r="RNU25"/>
      <c r="RNV25"/>
      <c r="RNW25"/>
      <c r="RNY25"/>
      <c r="RNZ25"/>
      <c r="ROE25"/>
      <c r="ROF25"/>
      <c r="ROI25"/>
      <c r="ROU25"/>
      <c r="ROV25"/>
      <c r="RPC25"/>
      <c r="RPJ25"/>
      <c r="RPN25"/>
      <c r="RPO25"/>
      <c r="RPP25"/>
      <c r="RPQ25"/>
      <c r="RPR25"/>
      <c r="RXQ25"/>
      <c r="RXR25"/>
      <c r="RXS25"/>
      <c r="RXU25"/>
      <c r="RXV25"/>
      <c r="RYA25"/>
      <c r="RYB25"/>
      <c r="RYE25"/>
      <c r="RYQ25"/>
      <c r="RYR25"/>
      <c r="RYY25"/>
      <c r="RZF25"/>
      <c r="RZJ25"/>
      <c r="RZK25"/>
      <c r="RZL25"/>
      <c r="RZM25"/>
      <c r="RZN25"/>
      <c r="SHM25"/>
      <c r="SHN25"/>
      <c r="SHO25"/>
      <c r="SHQ25"/>
      <c r="SHR25"/>
      <c r="SHW25"/>
      <c r="SHX25"/>
      <c r="SIA25"/>
      <c r="SIM25"/>
      <c r="SIN25"/>
      <c r="SIU25"/>
      <c r="SJB25"/>
      <c r="SJF25"/>
      <c r="SJG25"/>
      <c r="SJH25"/>
      <c r="SJI25"/>
      <c r="SJJ25"/>
      <c r="SRI25"/>
      <c r="SRJ25"/>
      <c r="SRK25"/>
      <c r="SRM25"/>
      <c r="SRN25"/>
      <c r="SRS25"/>
      <c r="SRT25"/>
      <c r="SRW25"/>
      <c r="SSI25"/>
      <c r="SSJ25"/>
      <c r="SSQ25"/>
      <c r="SSX25"/>
      <c r="STB25"/>
      <c r="STC25"/>
      <c r="STD25"/>
      <c r="STE25"/>
      <c r="STF25"/>
      <c r="TBE25"/>
      <c r="TBF25"/>
      <c r="TBG25"/>
      <c r="TBI25"/>
      <c r="TBJ25"/>
      <c r="TBO25"/>
      <c r="TBP25"/>
      <c r="TBS25"/>
      <c r="TCE25"/>
      <c r="TCF25"/>
      <c r="TCM25"/>
      <c r="TCT25"/>
      <c r="TCX25"/>
      <c r="TCY25"/>
      <c r="TCZ25"/>
      <c r="TDA25"/>
      <c r="TDB25"/>
      <c r="TLA25"/>
      <c r="TLB25"/>
      <c r="TLC25"/>
      <c r="TLE25"/>
      <c r="TLF25"/>
      <c r="TLK25"/>
      <c r="TLL25"/>
      <c r="TLO25"/>
      <c r="TMA25"/>
      <c r="TMB25"/>
      <c r="TMI25"/>
      <c r="TMP25"/>
      <c r="TMT25"/>
      <c r="TMU25"/>
      <c r="TMV25"/>
      <c r="TMW25"/>
      <c r="TMX25"/>
      <c r="TUW25"/>
      <c r="TUX25"/>
      <c r="TUY25"/>
      <c r="TVA25"/>
      <c r="TVB25"/>
      <c r="TVG25"/>
      <c r="TVH25"/>
      <c r="TVK25"/>
      <c r="TVW25"/>
      <c r="TVX25"/>
      <c r="TWE25"/>
      <c r="TWL25"/>
      <c r="TWP25"/>
      <c r="TWQ25"/>
      <c r="TWR25"/>
      <c r="TWS25"/>
      <c r="TWT25"/>
      <c r="UES25"/>
      <c r="UET25"/>
      <c r="UEU25"/>
      <c r="UEW25"/>
      <c r="UEX25"/>
      <c r="UFC25"/>
      <c r="UFD25"/>
      <c r="UFG25"/>
      <c r="UFS25"/>
      <c r="UFT25"/>
      <c r="UGA25"/>
      <c r="UGH25"/>
      <c r="UGL25"/>
      <c r="UGM25"/>
      <c r="UGN25"/>
      <c r="UGO25"/>
      <c r="UGP25"/>
      <c r="UOO25"/>
      <c r="UOP25"/>
      <c r="UOQ25"/>
      <c r="UOS25"/>
      <c r="UOT25"/>
      <c r="UOY25"/>
      <c r="UOZ25"/>
      <c r="UPC25"/>
      <c r="UPO25"/>
      <c r="UPP25"/>
      <c r="UPW25"/>
      <c r="UQD25"/>
      <c r="UQH25"/>
      <c r="UQI25"/>
      <c r="UQJ25"/>
      <c r="UQK25"/>
      <c r="UQL25"/>
      <c r="UYK25"/>
      <c r="UYL25"/>
      <c r="UYM25"/>
      <c r="UYO25"/>
      <c r="UYP25"/>
      <c r="UYU25"/>
      <c r="UYV25"/>
      <c r="UYY25"/>
      <c r="UZK25"/>
      <c r="UZL25"/>
      <c r="UZS25"/>
      <c r="UZZ25"/>
      <c r="VAD25"/>
      <c r="VAE25"/>
      <c r="VAF25"/>
      <c r="VAG25"/>
      <c r="VAH25"/>
      <c r="VIG25"/>
      <c r="VIH25"/>
      <c r="VII25"/>
      <c r="VIK25"/>
      <c r="VIL25"/>
      <c r="VIQ25"/>
      <c r="VIR25"/>
      <c r="VIU25"/>
      <c r="VJG25"/>
      <c r="VJH25"/>
      <c r="VJO25"/>
      <c r="VJV25"/>
      <c r="VJZ25"/>
      <c r="VKA25"/>
      <c r="VKB25"/>
      <c r="VKC25"/>
      <c r="VKD25"/>
      <c r="VSC25"/>
      <c r="VSD25"/>
      <c r="VSE25"/>
      <c r="VSG25"/>
      <c r="VSH25"/>
      <c r="VSM25"/>
      <c r="VSN25"/>
      <c r="VSQ25"/>
      <c r="VTC25"/>
      <c r="VTD25"/>
      <c r="VTK25"/>
      <c r="VTR25"/>
      <c r="VTV25"/>
      <c r="VTW25"/>
      <c r="VTX25"/>
      <c r="VTY25"/>
      <c r="VTZ25"/>
      <c r="WBY25"/>
      <c r="WBZ25"/>
      <c r="WCA25"/>
      <c r="WCC25"/>
      <c r="WCD25"/>
      <c r="WCI25"/>
      <c r="WCJ25"/>
      <c r="WCM25"/>
      <c r="WCY25"/>
      <c r="WCZ25"/>
      <c r="WDG25"/>
      <c r="WDN25"/>
      <c r="WDR25"/>
      <c r="WDS25"/>
      <c r="WDT25"/>
      <c r="WDU25"/>
      <c r="WDV25"/>
      <c r="WLU25"/>
      <c r="WLV25"/>
      <c r="WLW25"/>
      <c r="WLY25"/>
      <c r="WLZ25"/>
      <c r="WME25"/>
      <c r="WMF25"/>
      <c r="WMI25"/>
      <c r="WMU25"/>
      <c r="WMV25"/>
      <c r="WNC25"/>
      <c r="WNJ25"/>
      <c r="WNN25"/>
      <c r="WNO25"/>
      <c r="WNP25"/>
      <c r="WNQ25"/>
      <c r="WNR25"/>
      <c r="WVQ25"/>
      <c r="WVR25"/>
      <c r="WVS25"/>
      <c r="WVU25"/>
      <c r="WVV25"/>
      <c r="WWA25"/>
      <c r="WWB25"/>
      <c r="WWE25"/>
      <c r="WWQ25"/>
      <c r="WWR25"/>
      <c r="WWY25"/>
      <c r="WXF25"/>
      <c r="WXJ25"/>
      <c r="WXK25"/>
      <c r="WXL25"/>
      <c r="WXM25"/>
      <c r="WXN25"/>
    </row>
    <row r="26" spans="1:826 1033:1850 2057:2874 3081:3898 4105:4922 5129:5946 6153:6970 7177:7994 8201:9018 9225:10042 10249:11066 11273:12090 12297:13114 13321:14138 14345:15162 15369:16186" s="389" customFormat="1" ht="20.100000000000001" customHeight="1" x14ac:dyDescent="0.2">
      <c r="A26" s="294" t="s">
        <v>86</v>
      </c>
      <c r="B26" s="295" t="s">
        <v>87</v>
      </c>
      <c r="C26" s="294" t="s">
        <v>88</v>
      </c>
      <c r="D26" s="296">
        <v>872.78</v>
      </c>
      <c r="E26" s="296">
        <v>7.1199999999999992</v>
      </c>
      <c r="F26" s="296">
        <v>6.43</v>
      </c>
      <c r="G26" s="296">
        <v>0</v>
      </c>
      <c r="H26" s="296">
        <v>0</v>
      </c>
      <c r="I26" s="666">
        <v>0</v>
      </c>
      <c r="J26" s="296">
        <v>0</v>
      </c>
      <c r="K26" s="296">
        <v>6.43</v>
      </c>
      <c r="L26" s="666">
        <v>0</v>
      </c>
      <c r="M26" s="666">
        <v>0</v>
      </c>
      <c r="N26" s="666">
        <v>0</v>
      </c>
      <c r="O26" s="296">
        <v>0</v>
      </c>
      <c r="P26" s="666">
        <v>0</v>
      </c>
      <c r="Q26" s="296">
        <v>0</v>
      </c>
      <c r="R26" s="291">
        <v>0.69</v>
      </c>
      <c r="S26" s="296">
        <v>0</v>
      </c>
      <c r="T26" s="296">
        <v>0</v>
      </c>
      <c r="U26" s="296">
        <v>0</v>
      </c>
      <c r="V26" s="666">
        <v>0</v>
      </c>
      <c r="W26" s="296">
        <v>0</v>
      </c>
      <c r="X26" s="296">
        <v>0</v>
      </c>
      <c r="Y26" s="296">
        <v>0.69</v>
      </c>
      <c r="Z26" s="666">
        <v>0</v>
      </c>
      <c r="AA26" s="296">
        <v>0</v>
      </c>
      <c r="AB26" s="296">
        <v>0</v>
      </c>
      <c r="AC26" s="296">
        <v>0</v>
      </c>
      <c r="AD26" s="296">
        <v>0</v>
      </c>
      <c r="AE26" s="296">
        <v>0</v>
      </c>
      <c r="AF26" s="296">
        <v>0</v>
      </c>
      <c r="AG26" s="296">
        <v>0</v>
      </c>
      <c r="AH26" s="296">
        <v>0</v>
      </c>
      <c r="AI26" s="296">
        <v>0</v>
      </c>
      <c r="AJ26" s="296">
        <v>0</v>
      </c>
      <c r="AK26" s="667">
        <v>0</v>
      </c>
      <c r="AL26" s="296">
        <v>0</v>
      </c>
      <c r="AM26" s="296">
        <v>0</v>
      </c>
      <c r="AN26" s="296">
        <v>0</v>
      </c>
      <c r="AO26" s="296">
        <v>0</v>
      </c>
      <c r="AP26" s="667">
        <v>0</v>
      </c>
      <c r="AQ26" s="296">
        <v>0</v>
      </c>
      <c r="AR26" s="296">
        <v>0</v>
      </c>
      <c r="AS26" s="296">
        <v>0</v>
      </c>
      <c r="AT26" s="666">
        <v>0</v>
      </c>
      <c r="AU26" s="296">
        <v>0</v>
      </c>
      <c r="AV26" s="296">
        <v>0</v>
      </c>
      <c r="AW26" s="296">
        <v>0</v>
      </c>
      <c r="AX26" s="296">
        <v>0</v>
      </c>
      <c r="AY26" s="296">
        <v>0</v>
      </c>
      <c r="AZ26" s="296">
        <v>0</v>
      </c>
      <c r="BA26" s="666">
        <v>0</v>
      </c>
      <c r="BB26" s="296">
        <v>0</v>
      </c>
      <c r="BC26" s="296">
        <v>0</v>
      </c>
      <c r="BD26" s="296">
        <v>0</v>
      </c>
      <c r="BE26" s="666">
        <v>0</v>
      </c>
      <c r="BF26" s="666">
        <v>0</v>
      </c>
      <c r="BG26" s="682">
        <v>0</v>
      </c>
      <c r="BH26" s="682">
        <v>0</v>
      </c>
      <c r="BI26" s="682">
        <v>0</v>
      </c>
      <c r="BJ26" s="298">
        <v>-14.520000000000001</v>
      </c>
      <c r="BK26" s="298">
        <v>858.26</v>
      </c>
      <c r="BL26" s="389">
        <v>858.26</v>
      </c>
      <c r="BN26" s="389" t="s">
        <v>2319</v>
      </c>
      <c r="BO26" s="389" t="s">
        <v>87</v>
      </c>
      <c r="JE26"/>
      <c r="JF26"/>
      <c r="JG26"/>
      <c r="JI26"/>
      <c r="JJ26"/>
      <c r="JO26"/>
      <c r="JP26"/>
      <c r="JS26"/>
      <c r="KE26"/>
      <c r="KF26"/>
      <c r="KM26"/>
      <c r="KT26"/>
      <c r="KX26"/>
      <c r="KY26"/>
      <c r="KZ26"/>
      <c r="LA26"/>
      <c r="LB26"/>
      <c r="TA26"/>
      <c r="TB26"/>
      <c r="TC26"/>
      <c r="TE26"/>
      <c r="TF26"/>
      <c r="TK26"/>
      <c r="TL26"/>
      <c r="TO26"/>
      <c r="UA26"/>
      <c r="UB26"/>
      <c r="UI26"/>
      <c r="UP26"/>
      <c r="UT26"/>
      <c r="UU26"/>
      <c r="UV26"/>
      <c r="UW26"/>
      <c r="UX26"/>
      <c r="ACW26"/>
      <c r="ACX26"/>
      <c r="ACY26"/>
      <c r="ADA26"/>
      <c r="ADB26"/>
      <c r="ADG26"/>
      <c r="ADH26"/>
      <c r="ADK26"/>
      <c r="ADW26"/>
      <c r="ADX26"/>
      <c r="AEE26"/>
      <c r="AEL26"/>
      <c r="AEP26"/>
      <c r="AEQ26"/>
      <c r="AER26"/>
      <c r="AES26"/>
      <c r="AET26"/>
      <c r="AMS26"/>
      <c r="AMT26"/>
      <c r="AMU26"/>
      <c r="AMW26"/>
      <c r="AMX26"/>
      <c r="ANC26"/>
      <c r="AND26"/>
      <c r="ANG26"/>
      <c r="ANS26"/>
      <c r="ANT26"/>
      <c r="AOA26"/>
      <c r="AOH26"/>
      <c r="AOL26"/>
      <c r="AOM26"/>
      <c r="AON26"/>
      <c r="AOO26"/>
      <c r="AOP26"/>
      <c r="AWO26"/>
      <c r="AWP26"/>
      <c r="AWQ26"/>
      <c r="AWS26"/>
      <c r="AWT26"/>
      <c r="AWY26"/>
      <c r="AWZ26"/>
      <c r="AXC26"/>
      <c r="AXO26"/>
      <c r="AXP26"/>
      <c r="AXW26"/>
      <c r="AYD26"/>
      <c r="AYH26"/>
      <c r="AYI26"/>
      <c r="AYJ26"/>
      <c r="AYK26"/>
      <c r="AYL26"/>
      <c r="BGK26"/>
      <c r="BGL26"/>
      <c r="BGM26"/>
      <c r="BGO26"/>
      <c r="BGP26"/>
      <c r="BGU26"/>
      <c r="BGV26"/>
      <c r="BGY26"/>
      <c r="BHK26"/>
      <c r="BHL26"/>
      <c r="BHS26"/>
      <c r="BHZ26"/>
      <c r="BID26"/>
      <c r="BIE26"/>
      <c r="BIF26"/>
      <c r="BIG26"/>
      <c r="BIH26"/>
      <c r="BQG26"/>
      <c r="BQH26"/>
      <c r="BQI26"/>
      <c r="BQK26"/>
      <c r="BQL26"/>
      <c r="BQQ26"/>
      <c r="BQR26"/>
      <c r="BQU26"/>
      <c r="BRG26"/>
      <c r="BRH26"/>
      <c r="BRO26"/>
      <c r="BRV26"/>
      <c r="BRZ26"/>
      <c r="BSA26"/>
      <c r="BSB26"/>
      <c r="BSC26"/>
      <c r="BSD26"/>
      <c r="CAC26"/>
      <c r="CAD26"/>
      <c r="CAE26"/>
      <c r="CAG26"/>
      <c r="CAH26"/>
      <c r="CAM26"/>
      <c r="CAN26"/>
      <c r="CAQ26"/>
      <c r="CBC26"/>
      <c r="CBD26"/>
      <c r="CBK26"/>
      <c r="CBR26"/>
      <c r="CBV26"/>
      <c r="CBW26"/>
      <c r="CBX26"/>
      <c r="CBY26"/>
      <c r="CBZ26"/>
      <c r="CJY26"/>
      <c r="CJZ26"/>
      <c r="CKA26"/>
      <c r="CKC26"/>
      <c r="CKD26"/>
      <c r="CKI26"/>
      <c r="CKJ26"/>
      <c r="CKM26"/>
      <c r="CKY26"/>
      <c r="CKZ26"/>
      <c r="CLG26"/>
      <c r="CLN26"/>
      <c r="CLR26"/>
      <c r="CLS26"/>
      <c r="CLT26"/>
      <c r="CLU26"/>
      <c r="CLV26"/>
      <c r="CTU26"/>
      <c r="CTV26"/>
      <c r="CTW26"/>
      <c r="CTY26"/>
      <c r="CTZ26"/>
      <c r="CUE26"/>
      <c r="CUF26"/>
      <c r="CUI26"/>
      <c r="CUU26"/>
      <c r="CUV26"/>
      <c r="CVC26"/>
      <c r="CVJ26"/>
      <c r="CVN26"/>
      <c r="CVO26"/>
      <c r="CVP26"/>
      <c r="CVQ26"/>
      <c r="CVR26"/>
      <c r="DDQ26"/>
      <c r="DDR26"/>
      <c r="DDS26"/>
      <c r="DDU26"/>
      <c r="DDV26"/>
      <c r="DEA26"/>
      <c r="DEB26"/>
      <c r="DEE26"/>
      <c r="DEQ26"/>
      <c r="DER26"/>
      <c r="DEY26"/>
      <c r="DFF26"/>
      <c r="DFJ26"/>
      <c r="DFK26"/>
      <c r="DFL26"/>
      <c r="DFM26"/>
      <c r="DFN26"/>
      <c r="DNM26"/>
      <c r="DNN26"/>
      <c r="DNO26"/>
      <c r="DNQ26"/>
      <c r="DNR26"/>
      <c r="DNW26"/>
      <c r="DNX26"/>
      <c r="DOA26"/>
      <c r="DOM26"/>
      <c r="DON26"/>
      <c r="DOU26"/>
      <c r="DPB26"/>
      <c r="DPF26"/>
      <c r="DPG26"/>
      <c r="DPH26"/>
      <c r="DPI26"/>
      <c r="DPJ26"/>
      <c r="DXI26"/>
      <c r="DXJ26"/>
      <c r="DXK26"/>
      <c r="DXM26"/>
      <c r="DXN26"/>
      <c r="DXS26"/>
      <c r="DXT26"/>
      <c r="DXW26"/>
      <c r="DYI26"/>
      <c r="DYJ26"/>
      <c r="DYQ26"/>
      <c r="DYX26"/>
      <c r="DZB26"/>
      <c r="DZC26"/>
      <c r="DZD26"/>
      <c r="DZE26"/>
      <c r="DZF26"/>
      <c r="EHE26"/>
      <c r="EHF26"/>
      <c r="EHG26"/>
      <c r="EHI26"/>
      <c r="EHJ26"/>
      <c r="EHO26"/>
      <c r="EHP26"/>
      <c r="EHS26"/>
      <c r="EIE26"/>
      <c r="EIF26"/>
      <c r="EIM26"/>
      <c r="EIT26"/>
      <c r="EIX26"/>
      <c r="EIY26"/>
      <c r="EIZ26"/>
      <c r="EJA26"/>
      <c r="EJB26"/>
      <c r="ERA26"/>
      <c r="ERB26"/>
      <c r="ERC26"/>
      <c r="ERE26"/>
      <c r="ERF26"/>
      <c r="ERK26"/>
      <c r="ERL26"/>
      <c r="ERO26"/>
      <c r="ESA26"/>
      <c r="ESB26"/>
      <c r="ESI26"/>
      <c r="ESP26"/>
      <c r="EST26"/>
      <c r="ESU26"/>
      <c r="ESV26"/>
      <c r="ESW26"/>
      <c r="ESX26"/>
      <c r="FAW26"/>
      <c r="FAX26"/>
      <c r="FAY26"/>
      <c r="FBA26"/>
      <c r="FBB26"/>
      <c r="FBG26"/>
      <c r="FBH26"/>
      <c r="FBK26"/>
      <c r="FBW26"/>
      <c r="FBX26"/>
      <c r="FCE26"/>
      <c r="FCL26"/>
      <c r="FCP26"/>
      <c r="FCQ26"/>
      <c r="FCR26"/>
      <c r="FCS26"/>
      <c r="FCT26"/>
      <c r="FKS26"/>
      <c r="FKT26"/>
      <c r="FKU26"/>
      <c r="FKW26"/>
      <c r="FKX26"/>
      <c r="FLC26"/>
      <c r="FLD26"/>
      <c r="FLG26"/>
      <c r="FLS26"/>
      <c r="FLT26"/>
      <c r="FMA26"/>
      <c r="FMH26"/>
      <c r="FML26"/>
      <c r="FMM26"/>
      <c r="FMN26"/>
      <c r="FMO26"/>
      <c r="FMP26"/>
      <c r="FUO26"/>
      <c r="FUP26"/>
      <c r="FUQ26"/>
      <c r="FUS26"/>
      <c r="FUT26"/>
      <c r="FUY26"/>
      <c r="FUZ26"/>
      <c r="FVC26"/>
      <c r="FVO26"/>
      <c r="FVP26"/>
      <c r="FVW26"/>
      <c r="FWD26"/>
      <c r="FWH26"/>
      <c r="FWI26"/>
      <c r="FWJ26"/>
      <c r="FWK26"/>
      <c r="FWL26"/>
      <c r="GEK26"/>
      <c r="GEL26"/>
      <c r="GEM26"/>
      <c r="GEO26"/>
      <c r="GEP26"/>
      <c r="GEU26"/>
      <c r="GEV26"/>
      <c r="GEY26"/>
      <c r="GFK26"/>
      <c r="GFL26"/>
      <c r="GFS26"/>
      <c r="GFZ26"/>
      <c r="GGD26"/>
      <c r="GGE26"/>
      <c r="GGF26"/>
      <c r="GGG26"/>
      <c r="GGH26"/>
      <c r="GOG26"/>
      <c r="GOH26"/>
      <c r="GOI26"/>
      <c r="GOK26"/>
      <c r="GOL26"/>
      <c r="GOQ26"/>
      <c r="GOR26"/>
      <c r="GOU26"/>
      <c r="GPG26"/>
      <c r="GPH26"/>
      <c r="GPO26"/>
      <c r="GPV26"/>
      <c r="GPZ26"/>
      <c r="GQA26"/>
      <c r="GQB26"/>
      <c r="GQC26"/>
      <c r="GQD26"/>
      <c r="GYC26"/>
      <c r="GYD26"/>
      <c r="GYE26"/>
      <c r="GYG26"/>
      <c r="GYH26"/>
      <c r="GYM26"/>
      <c r="GYN26"/>
      <c r="GYQ26"/>
      <c r="GZC26"/>
      <c r="GZD26"/>
      <c r="GZK26"/>
      <c r="GZR26"/>
      <c r="GZV26"/>
      <c r="GZW26"/>
      <c r="GZX26"/>
      <c r="GZY26"/>
      <c r="GZZ26"/>
      <c r="HHY26"/>
      <c r="HHZ26"/>
      <c r="HIA26"/>
      <c r="HIC26"/>
      <c r="HID26"/>
      <c r="HII26"/>
      <c r="HIJ26"/>
      <c r="HIM26"/>
      <c r="HIY26"/>
      <c r="HIZ26"/>
      <c r="HJG26"/>
      <c r="HJN26"/>
      <c r="HJR26"/>
      <c r="HJS26"/>
      <c r="HJT26"/>
      <c r="HJU26"/>
      <c r="HJV26"/>
      <c r="HRU26"/>
      <c r="HRV26"/>
      <c r="HRW26"/>
      <c r="HRY26"/>
      <c r="HRZ26"/>
      <c r="HSE26"/>
      <c r="HSF26"/>
      <c r="HSI26"/>
      <c r="HSU26"/>
      <c r="HSV26"/>
      <c r="HTC26"/>
      <c r="HTJ26"/>
      <c r="HTN26"/>
      <c r="HTO26"/>
      <c r="HTP26"/>
      <c r="HTQ26"/>
      <c r="HTR26"/>
      <c r="IBQ26"/>
      <c r="IBR26"/>
      <c r="IBS26"/>
      <c r="IBU26"/>
      <c r="IBV26"/>
      <c r="ICA26"/>
      <c r="ICB26"/>
      <c r="ICE26"/>
      <c r="ICQ26"/>
      <c r="ICR26"/>
      <c r="ICY26"/>
      <c r="IDF26"/>
      <c r="IDJ26"/>
      <c r="IDK26"/>
      <c r="IDL26"/>
      <c r="IDM26"/>
      <c r="IDN26"/>
      <c r="ILM26"/>
      <c r="ILN26"/>
      <c r="ILO26"/>
      <c r="ILQ26"/>
      <c r="ILR26"/>
      <c r="ILW26"/>
      <c r="ILX26"/>
      <c r="IMA26"/>
      <c r="IMM26"/>
      <c r="IMN26"/>
      <c r="IMU26"/>
      <c r="INB26"/>
      <c r="INF26"/>
      <c r="ING26"/>
      <c r="INH26"/>
      <c r="INI26"/>
      <c r="INJ26"/>
      <c r="IVI26"/>
      <c r="IVJ26"/>
      <c r="IVK26"/>
      <c r="IVM26"/>
      <c r="IVN26"/>
      <c r="IVS26"/>
      <c r="IVT26"/>
      <c r="IVW26"/>
      <c r="IWI26"/>
      <c r="IWJ26"/>
      <c r="IWQ26"/>
      <c r="IWX26"/>
      <c r="IXB26"/>
      <c r="IXC26"/>
      <c r="IXD26"/>
      <c r="IXE26"/>
      <c r="IXF26"/>
      <c r="JFE26"/>
      <c r="JFF26"/>
      <c r="JFG26"/>
      <c r="JFI26"/>
      <c r="JFJ26"/>
      <c r="JFO26"/>
      <c r="JFP26"/>
      <c r="JFS26"/>
      <c r="JGE26"/>
      <c r="JGF26"/>
      <c r="JGM26"/>
      <c r="JGT26"/>
      <c r="JGX26"/>
      <c r="JGY26"/>
      <c r="JGZ26"/>
      <c r="JHA26"/>
      <c r="JHB26"/>
      <c r="JPA26"/>
      <c r="JPB26"/>
      <c r="JPC26"/>
      <c r="JPE26"/>
      <c r="JPF26"/>
      <c r="JPK26"/>
      <c r="JPL26"/>
      <c r="JPO26"/>
      <c r="JQA26"/>
      <c r="JQB26"/>
      <c r="JQI26"/>
      <c r="JQP26"/>
      <c r="JQT26"/>
      <c r="JQU26"/>
      <c r="JQV26"/>
      <c r="JQW26"/>
      <c r="JQX26"/>
      <c r="JYW26"/>
      <c r="JYX26"/>
      <c r="JYY26"/>
      <c r="JZA26"/>
      <c r="JZB26"/>
      <c r="JZG26"/>
      <c r="JZH26"/>
      <c r="JZK26"/>
      <c r="JZW26"/>
      <c r="JZX26"/>
      <c r="KAE26"/>
      <c r="KAL26"/>
      <c r="KAP26"/>
      <c r="KAQ26"/>
      <c r="KAR26"/>
      <c r="KAS26"/>
      <c r="KAT26"/>
      <c r="KIS26"/>
      <c r="KIT26"/>
      <c r="KIU26"/>
      <c r="KIW26"/>
      <c r="KIX26"/>
      <c r="KJC26"/>
      <c r="KJD26"/>
      <c r="KJG26"/>
      <c r="KJS26"/>
      <c r="KJT26"/>
      <c r="KKA26"/>
      <c r="KKH26"/>
      <c r="KKL26"/>
      <c r="KKM26"/>
      <c r="KKN26"/>
      <c r="KKO26"/>
      <c r="KKP26"/>
      <c r="KSO26"/>
      <c r="KSP26"/>
      <c r="KSQ26"/>
      <c r="KSS26"/>
      <c r="KST26"/>
      <c r="KSY26"/>
      <c r="KSZ26"/>
      <c r="KTC26"/>
      <c r="KTO26"/>
      <c r="KTP26"/>
      <c r="KTW26"/>
      <c r="KUD26"/>
      <c r="KUH26"/>
      <c r="KUI26"/>
      <c r="KUJ26"/>
      <c r="KUK26"/>
      <c r="KUL26"/>
      <c r="LCK26"/>
      <c r="LCL26"/>
      <c r="LCM26"/>
      <c r="LCO26"/>
      <c r="LCP26"/>
      <c r="LCU26"/>
      <c r="LCV26"/>
      <c r="LCY26"/>
      <c r="LDK26"/>
      <c r="LDL26"/>
      <c r="LDS26"/>
      <c r="LDZ26"/>
      <c r="LED26"/>
      <c r="LEE26"/>
      <c r="LEF26"/>
      <c r="LEG26"/>
      <c r="LEH26"/>
      <c r="LMG26"/>
      <c r="LMH26"/>
      <c r="LMI26"/>
      <c r="LMK26"/>
      <c r="LML26"/>
      <c r="LMQ26"/>
      <c r="LMR26"/>
      <c r="LMU26"/>
      <c r="LNG26"/>
      <c r="LNH26"/>
      <c r="LNO26"/>
      <c r="LNV26"/>
      <c r="LNZ26"/>
      <c r="LOA26"/>
      <c r="LOB26"/>
      <c r="LOC26"/>
      <c r="LOD26"/>
      <c r="LWC26"/>
      <c r="LWD26"/>
      <c r="LWE26"/>
      <c r="LWG26"/>
      <c r="LWH26"/>
      <c r="LWM26"/>
      <c r="LWN26"/>
      <c r="LWQ26"/>
      <c r="LXC26"/>
      <c r="LXD26"/>
      <c r="LXK26"/>
      <c r="LXR26"/>
      <c r="LXV26"/>
      <c r="LXW26"/>
      <c r="LXX26"/>
      <c r="LXY26"/>
      <c r="LXZ26"/>
      <c r="MFY26"/>
      <c r="MFZ26"/>
      <c r="MGA26"/>
      <c r="MGC26"/>
      <c r="MGD26"/>
      <c r="MGI26"/>
      <c r="MGJ26"/>
      <c r="MGM26"/>
      <c r="MGY26"/>
      <c r="MGZ26"/>
      <c r="MHG26"/>
      <c r="MHN26"/>
      <c r="MHR26"/>
      <c r="MHS26"/>
      <c r="MHT26"/>
      <c r="MHU26"/>
      <c r="MHV26"/>
      <c r="MPU26"/>
      <c r="MPV26"/>
      <c r="MPW26"/>
      <c r="MPY26"/>
      <c r="MPZ26"/>
      <c r="MQE26"/>
      <c r="MQF26"/>
      <c r="MQI26"/>
      <c r="MQU26"/>
      <c r="MQV26"/>
      <c r="MRC26"/>
      <c r="MRJ26"/>
      <c r="MRN26"/>
      <c r="MRO26"/>
      <c r="MRP26"/>
      <c r="MRQ26"/>
      <c r="MRR26"/>
      <c r="MZQ26"/>
      <c r="MZR26"/>
      <c r="MZS26"/>
      <c r="MZU26"/>
      <c r="MZV26"/>
      <c r="NAA26"/>
      <c r="NAB26"/>
      <c r="NAE26"/>
      <c r="NAQ26"/>
      <c r="NAR26"/>
      <c r="NAY26"/>
      <c r="NBF26"/>
      <c r="NBJ26"/>
      <c r="NBK26"/>
      <c r="NBL26"/>
      <c r="NBM26"/>
      <c r="NBN26"/>
      <c r="NJM26"/>
      <c r="NJN26"/>
      <c r="NJO26"/>
      <c r="NJQ26"/>
      <c r="NJR26"/>
      <c r="NJW26"/>
      <c r="NJX26"/>
      <c r="NKA26"/>
      <c r="NKM26"/>
      <c r="NKN26"/>
      <c r="NKU26"/>
      <c r="NLB26"/>
      <c r="NLF26"/>
      <c r="NLG26"/>
      <c r="NLH26"/>
      <c r="NLI26"/>
      <c r="NLJ26"/>
      <c r="NTI26"/>
      <c r="NTJ26"/>
      <c r="NTK26"/>
      <c r="NTM26"/>
      <c r="NTN26"/>
      <c r="NTS26"/>
      <c r="NTT26"/>
      <c r="NTW26"/>
      <c r="NUI26"/>
      <c r="NUJ26"/>
      <c r="NUQ26"/>
      <c r="NUX26"/>
      <c r="NVB26"/>
      <c r="NVC26"/>
      <c r="NVD26"/>
      <c r="NVE26"/>
      <c r="NVF26"/>
      <c r="ODE26"/>
      <c r="ODF26"/>
      <c r="ODG26"/>
      <c r="ODI26"/>
      <c r="ODJ26"/>
      <c r="ODO26"/>
      <c r="ODP26"/>
      <c r="ODS26"/>
      <c r="OEE26"/>
      <c r="OEF26"/>
      <c r="OEM26"/>
      <c r="OET26"/>
      <c r="OEX26"/>
      <c r="OEY26"/>
      <c r="OEZ26"/>
      <c r="OFA26"/>
      <c r="OFB26"/>
      <c r="ONA26"/>
      <c r="ONB26"/>
      <c r="ONC26"/>
      <c r="ONE26"/>
      <c r="ONF26"/>
      <c r="ONK26"/>
      <c r="ONL26"/>
      <c r="ONO26"/>
      <c r="OOA26"/>
      <c r="OOB26"/>
      <c r="OOI26"/>
      <c r="OOP26"/>
      <c r="OOT26"/>
      <c r="OOU26"/>
      <c r="OOV26"/>
      <c r="OOW26"/>
      <c r="OOX26"/>
      <c r="OWW26"/>
      <c r="OWX26"/>
      <c r="OWY26"/>
      <c r="OXA26"/>
      <c r="OXB26"/>
      <c r="OXG26"/>
      <c r="OXH26"/>
      <c r="OXK26"/>
      <c r="OXW26"/>
      <c r="OXX26"/>
      <c r="OYE26"/>
      <c r="OYL26"/>
      <c r="OYP26"/>
      <c r="OYQ26"/>
      <c r="OYR26"/>
      <c r="OYS26"/>
      <c r="OYT26"/>
      <c r="PGS26"/>
      <c r="PGT26"/>
      <c r="PGU26"/>
      <c r="PGW26"/>
      <c r="PGX26"/>
      <c r="PHC26"/>
      <c r="PHD26"/>
      <c r="PHG26"/>
      <c r="PHS26"/>
      <c r="PHT26"/>
      <c r="PIA26"/>
      <c r="PIH26"/>
      <c r="PIL26"/>
      <c r="PIM26"/>
      <c r="PIN26"/>
      <c r="PIO26"/>
      <c r="PIP26"/>
      <c r="PQO26"/>
      <c r="PQP26"/>
      <c r="PQQ26"/>
      <c r="PQS26"/>
      <c r="PQT26"/>
      <c r="PQY26"/>
      <c r="PQZ26"/>
      <c r="PRC26"/>
      <c r="PRO26"/>
      <c r="PRP26"/>
      <c r="PRW26"/>
      <c r="PSD26"/>
      <c r="PSH26"/>
      <c r="PSI26"/>
      <c r="PSJ26"/>
      <c r="PSK26"/>
      <c r="PSL26"/>
      <c r="QAK26"/>
      <c r="QAL26"/>
      <c r="QAM26"/>
      <c r="QAO26"/>
      <c r="QAP26"/>
      <c r="QAU26"/>
      <c r="QAV26"/>
      <c r="QAY26"/>
      <c r="QBK26"/>
      <c r="QBL26"/>
      <c r="QBS26"/>
      <c r="QBZ26"/>
      <c r="QCD26"/>
      <c r="QCE26"/>
      <c r="QCF26"/>
      <c r="QCG26"/>
      <c r="QCH26"/>
      <c r="QKG26"/>
      <c r="QKH26"/>
      <c r="QKI26"/>
      <c r="QKK26"/>
      <c r="QKL26"/>
      <c r="QKQ26"/>
      <c r="QKR26"/>
      <c r="QKU26"/>
      <c r="QLG26"/>
      <c r="QLH26"/>
      <c r="QLO26"/>
      <c r="QLV26"/>
      <c r="QLZ26"/>
      <c r="QMA26"/>
      <c r="QMB26"/>
      <c r="QMC26"/>
      <c r="QMD26"/>
      <c r="QUC26"/>
      <c r="QUD26"/>
      <c r="QUE26"/>
      <c r="QUG26"/>
      <c r="QUH26"/>
      <c r="QUM26"/>
      <c r="QUN26"/>
      <c r="QUQ26"/>
      <c r="QVC26"/>
      <c r="QVD26"/>
      <c r="QVK26"/>
      <c r="QVR26"/>
      <c r="QVV26"/>
      <c r="QVW26"/>
      <c r="QVX26"/>
      <c r="QVY26"/>
      <c r="QVZ26"/>
      <c r="RDY26"/>
      <c r="RDZ26"/>
      <c r="REA26"/>
      <c r="REC26"/>
      <c r="RED26"/>
      <c r="REI26"/>
      <c r="REJ26"/>
      <c r="REM26"/>
      <c r="REY26"/>
      <c r="REZ26"/>
      <c r="RFG26"/>
      <c r="RFN26"/>
      <c r="RFR26"/>
      <c r="RFS26"/>
      <c r="RFT26"/>
      <c r="RFU26"/>
      <c r="RFV26"/>
      <c r="RNU26"/>
      <c r="RNV26"/>
      <c r="RNW26"/>
      <c r="RNY26"/>
      <c r="RNZ26"/>
      <c r="ROE26"/>
      <c r="ROF26"/>
      <c r="ROI26"/>
      <c r="ROU26"/>
      <c r="ROV26"/>
      <c r="RPC26"/>
      <c r="RPJ26"/>
      <c r="RPN26"/>
      <c r="RPO26"/>
      <c r="RPP26"/>
      <c r="RPQ26"/>
      <c r="RPR26"/>
      <c r="RXQ26"/>
      <c r="RXR26"/>
      <c r="RXS26"/>
      <c r="RXU26"/>
      <c r="RXV26"/>
      <c r="RYA26"/>
      <c r="RYB26"/>
      <c r="RYE26"/>
      <c r="RYQ26"/>
      <c r="RYR26"/>
      <c r="RYY26"/>
      <c r="RZF26"/>
      <c r="RZJ26"/>
      <c r="RZK26"/>
      <c r="RZL26"/>
      <c r="RZM26"/>
      <c r="RZN26"/>
      <c r="SHM26"/>
      <c r="SHN26"/>
      <c r="SHO26"/>
      <c r="SHQ26"/>
      <c r="SHR26"/>
      <c r="SHW26"/>
      <c r="SHX26"/>
      <c r="SIA26"/>
      <c r="SIM26"/>
      <c r="SIN26"/>
      <c r="SIU26"/>
      <c r="SJB26"/>
      <c r="SJF26"/>
      <c r="SJG26"/>
      <c r="SJH26"/>
      <c r="SJI26"/>
      <c r="SJJ26"/>
      <c r="SRI26"/>
      <c r="SRJ26"/>
      <c r="SRK26"/>
      <c r="SRM26"/>
      <c r="SRN26"/>
      <c r="SRS26"/>
      <c r="SRT26"/>
      <c r="SRW26"/>
      <c r="SSI26"/>
      <c r="SSJ26"/>
      <c r="SSQ26"/>
      <c r="SSX26"/>
      <c r="STB26"/>
      <c r="STC26"/>
      <c r="STD26"/>
      <c r="STE26"/>
      <c r="STF26"/>
      <c r="TBE26"/>
      <c r="TBF26"/>
      <c r="TBG26"/>
      <c r="TBI26"/>
      <c r="TBJ26"/>
      <c r="TBO26"/>
      <c r="TBP26"/>
      <c r="TBS26"/>
      <c r="TCE26"/>
      <c r="TCF26"/>
      <c r="TCM26"/>
      <c r="TCT26"/>
      <c r="TCX26"/>
      <c r="TCY26"/>
      <c r="TCZ26"/>
      <c r="TDA26"/>
      <c r="TDB26"/>
      <c r="TLA26"/>
      <c r="TLB26"/>
      <c r="TLC26"/>
      <c r="TLE26"/>
      <c r="TLF26"/>
      <c r="TLK26"/>
      <c r="TLL26"/>
      <c r="TLO26"/>
      <c r="TMA26"/>
      <c r="TMB26"/>
      <c r="TMI26"/>
      <c r="TMP26"/>
      <c r="TMT26"/>
      <c r="TMU26"/>
      <c r="TMV26"/>
      <c r="TMW26"/>
      <c r="TMX26"/>
      <c r="TUW26"/>
      <c r="TUX26"/>
      <c r="TUY26"/>
      <c r="TVA26"/>
      <c r="TVB26"/>
      <c r="TVG26"/>
      <c r="TVH26"/>
      <c r="TVK26"/>
      <c r="TVW26"/>
      <c r="TVX26"/>
      <c r="TWE26"/>
      <c r="TWL26"/>
      <c r="TWP26"/>
      <c r="TWQ26"/>
      <c r="TWR26"/>
      <c r="TWS26"/>
      <c r="TWT26"/>
      <c r="UES26"/>
      <c r="UET26"/>
      <c r="UEU26"/>
      <c r="UEW26"/>
      <c r="UEX26"/>
      <c r="UFC26"/>
      <c r="UFD26"/>
      <c r="UFG26"/>
      <c r="UFS26"/>
      <c r="UFT26"/>
      <c r="UGA26"/>
      <c r="UGH26"/>
      <c r="UGL26"/>
      <c r="UGM26"/>
      <c r="UGN26"/>
      <c r="UGO26"/>
      <c r="UGP26"/>
      <c r="UOO26"/>
      <c r="UOP26"/>
      <c r="UOQ26"/>
      <c r="UOS26"/>
      <c r="UOT26"/>
      <c r="UOY26"/>
      <c r="UOZ26"/>
      <c r="UPC26"/>
      <c r="UPO26"/>
      <c r="UPP26"/>
      <c r="UPW26"/>
      <c r="UQD26"/>
      <c r="UQH26"/>
      <c r="UQI26"/>
      <c r="UQJ26"/>
      <c r="UQK26"/>
      <c r="UQL26"/>
      <c r="UYK26"/>
      <c r="UYL26"/>
      <c r="UYM26"/>
      <c r="UYO26"/>
      <c r="UYP26"/>
      <c r="UYU26"/>
      <c r="UYV26"/>
      <c r="UYY26"/>
      <c r="UZK26"/>
      <c r="UZL26"/>
      <c r="UZS26"/>
      <c r="UZZ26"/>
      <c r="VAD26"/>
      <c r="VAE26"/>
      <c r="VAF26"/>
      <c r="VAG26"/>
      <c r="VAH26"/>
      <c r="VIG26"/>
      <c r="VIH26"/>
      <c r="VII26"/>
      <c r="VIK26"/>
      <c r="VIL26"/>
      <c r="VIQ26"/>
      <c r="VIR26"/>
      <c r="VIU26"/>
      <c r="VJG26"/>
      <c r="VJH26"/>
      <c r="VJO26"/>
      <c r="VJV26"/>
      <c r="VJZ26"/>
      <c r="VKA26"/>
      <c r="VKB26"/>
      <c r="VKC26"/>
      <c r="VKD26"/>
      <c r="VSC26"/>
      <c r="VSD26"/>
      <c r="VSE26"/>
      <c r="VSG26"/>
      <c r="VSH26"/>
      <c r="VSM26"/>
      <c r="VSN26"/>
      <c r="VSQ26"/>
      <c r="VTC26"/>
      <c r="VTD26"/>
      <c r="VTK26"/>
      <c r="VTR26"/>
      <c r="VTV26"/>
      <c r="VTW26"/>
      <c r="VTX26"/>
      <c r="VTY26"/>
      <c r="VTZ26"/>
      <c r="WBY26"/>
      <c r="WBZ26"/>
      <c r="WCA26"/>
      <c r="WCC26"/>
      <c r="WCD26"/>
      <c r="WCI26"/>
      <c r="WCJ26"/>
      <c r="WCM26"/>
      <c r="WCY26"/>
      <c r="WCZ26"/>
      <c r="WDG26"/>
      <c r="WDN26"/>
      <c r="WDR26"/>
      <c r="WDS26"/>
      <c r="WDT26"/>
      <c r="WDU26"/>
      <c r="WDV26"/>
      <c r="WLU26"/>
      <c r="WLV26"/>
      <c r="WLW26"/>
      <c r="WLY26"/>
      <c r="WLZ26"/>
      <c r="WME26"/>
      <c r="WMF26"/>
      <c r="WMI26"/>
      <c r="WMU26"/>
      <c r="WMV26"/>
      <c r="WNC26"/>
      <c r="WNJ26"/>
      <c r="WNN26"/>
      <c r="WNO26"/>
      <c r="WNP26"/>
      <c r="WNQ26"/>
      <c r="WNR26"/>
      <c r="WVQ26"/>
      <c r="WVR26"/>
      <c r="WVS26"/>
      <c r="WVU26"/>
      <c r="WVV26"/>
      <c r="WWA26"/>
      <c r="WWB26"/>
      <c r="WWE26"/>
      <c r="WWQ26"/>
      <c r="WWR26"/>
      <c r="WWY26"/>
      <c r="WXF26"/>
      <c r="WXJ26"/>
      <c r="WXK26"/>
      <c r="WXL26"/>
      <c r="WXM26"/>
      <c r="WXN26"/>
    </row>
    <row r="27" spans="1:826 1033:1850 2057:2874 3081:3898 4105:4922 5129:5946 6153:6970 7177:7994 8201:9018 9225:10042 10249:11066 11273:12090 12297:13114 13321:14138 14345:15162 15369:16186" ht="18.95" hidden="1" customHeight="1" x14ac:dyDescent="0.2">
      <c r="A27" s="294" t="s">
        <v>89</v>
      </c>
      <c r="B27" s="295" t="s">
        <v>90</v>
      </c>
      <c r="C27" s="294" t="s">
        <v>91</v>
      </c>
      <c r="D27" s="296">
        <v>0</v>
      </c>
      <c r="E27" s="296">
        <v>0</v>
      </c>
      <c r="F27" s="291">
        <v>0</v>
      </c>
      <c r="G27" s="296">
        <v>0</v>
      </c>
      <c r="H27" s="296">
        <v>0</v>
      </c>
      <c r="I27" s="666">
        <v>0</v>
      </c>
      <c r="J27" s="296">
        <v>0</v>
      </c>
      <c r="K27" s="296">
        <v>0</v>
      </c>
      <c r="L27" s="666">
        <v>0</v>
      </c>
      <c r="M27" s="666">
        <v>0</v>
      </c>
      <c r="N27" s="666">
        <v>0</v>
      </c>
      <c r="O27" s="296">
        <v>0</v>
      </c>
      <c r="P27" s="666">
        <v>0</v>
      </c>
      <c r="Q27" s="296">
        <v>0</v>
      </c>
      <c r="R27" s="296">
        <v>0</v>
      </c>
      <c r="S27" s="296">
        <v>0</v>
      </c>
      <c r="T27" s="296">
        <v>0</v>
      </c>
      <c r="U27" s="296">
        <v>0</v>
      </c>
      <c r="V27" s="666">
        <v>0</v>
      </c>
      <c r="W27" s="296">
        <v>0</v>
      </c>
      <c r="X27" s="296">
        <v>0</v>
      </c>
      <c r="Y27" s="296">
        <v>0</v>
      </c>
      <c r="Z27" s="666">
        <v>0</v>
      </c>
      <c r="AA27" s="296">
        <v>0</v>
      </c>
      <c r="AB27" s="296">
        <v>0</v>
      </c>
      <c r="AC27" s="297">
        <v>0</v>
      </c>
      <c r="AD27" s="297">
        <v>0</v>
      </c>
      <c r="AE27" s="297">
        <v>0</v>
      </c>
      <c r="AF27" s="297">
        <v>0</v>
      </c>
      <c r="AG27" s="297">
        <v>0</v>
      </c>
      <c r="AH27" s="297">
        <v>0</v>
      </c>
      <c r="AI27" s="297">
        <v>0</v>
      </c>
      <c r="AJ27" s="297">
        <v>0</v>
      </c>
      <c r="AK27" s="667">
        <v>0</v>
      </c>
      <c r="AL27" s="297">
        <v>0</v>
      </c>
      <c r="AM27" s="297">
        <v>0</v>
      </c>
      <c r="AN27" s="297">
        <v>0</v>
      </c>
      <c r="AO27" s="297">
        <v>0</v>
      </c>
      <c r="AP27" s="667">
        <v>0</v>
      </c>
      <c r="AQ27" s="297">
        <v>0</v>
      </c>
      <c r="AR27" s="297">
        <v>0</v>
      </c>
      <c r="AS27" s="297">
        <v>0</v>
      </c>
      <c r="AT27" s="666">
        <v>0</v>
      </c>
      <c r="AU27" s="296">
        <v>0</v>
      </c>
      <c r="AV27" s="296">
        <v>0</v>
      </c>
      <c r="AW27" s="296">
        <v>0</v>
      </c>
      <c r="AX27" s="296">
        <v>0</v>
      </c>
      <c r="AY27" s="296">
        <v>0</v>
      </c>
      <c r="AZ27" s="296">
        <v>0</v>
      </c>
      <c r="BA27" s="666">
        <v>0</v>
      </c>
      <c r="BB27" s="296">
        <v>0</v>
      </c>
      <c r="BC27" s="296">
        <v>0</v>
      </c>
      <c r="BD27" s="296">
        <v>0</v>
      </c>
      <c r="BE27" s="296">
        <v>0</v>
      </c>
      <c r="BF27" s="296">
        <v>0</v>
      </c>
      <c r="BG27" s="682">
        <v>0</v>
      </c>
      <c r="BH27" s="682">
        <v>0</v>
      </c>
      <c r="BI27" s="682">
        <v>0</v>
      </c>
      <c r="BJ27" s="298">
        <v>0</v>
      </c>
      <c r="BK27" s="298">
        <v>0</v>
      </c>
      <c r="BL27">
        <v>0</v>
      </c>
      <c r="BO27" t="s">
        <v>90</v>
      </c>
    </row>
    <row r="28" spans="1:826 1033:1850 2057:2874 3081:3898 4105:4922 5129:5946 6153:6970 7177:7994 8201:9018 9225:10042 10249:11066 11273:12090 12297:13114 13321:14138 14345:15162 15369:16186" s="389" customFormat="1" ht="30" customHeight="1" x14ac:dyDescent="0.2">
      <c r="A28" s="1135" t="s">
        <v>89</v>
      </c>
      <c r="B28" s="295" t="s">
        <v>92</v>
      </c>
      <c r="C28" s="294" t="s">
        <v>93</v>
      </c>
      <c r="D28" s="296">
        <v>386.37</v>
      </c>
      <c r="E28" s="296">
        <v>26.159999999999997</v>
      </c>
      <c r="F28" s="296">
        <v>20.38</v>
      </c>
      <c r="G28" s="296">
        <v>0</v>
      </c>
      <c r="H28" s="296">
        <v>0</v>
      </c>
      <c r="I28" s="666">
        <v>0</v>
      </c>
      <c r="J28" s="296">
        <v>3.16</v>
      </c>
      <c r="K28" s="296">
        <v>16.54</v>
      </c>
      <c r="L28" s="666">
        <v>0</v>
      </c>
      <c r="M28" s="666">
        <v>0</v>
      </c>
      <c r="N28" s="666">
        <v>0</v>
      </c>
      <c r="O28" s="296">
        <v>0.68</v>
      </c>
      <c r="P28" s="666">
        <v>0</v>
      </c>
      <c r="Q28" s="296">
        <v>0</v>
      </c>
      <c r="R28" s="291">
        <v>5.7799999999999994</v>
      </c>
      <c r="S28" s="296">
        <v>0</v>
      </c>
      <c r="T28" s="296">
        <v>0</v>
      </c>
      <c r="U28" s="296">
        <v>0</v>
      </c>
      <c r="V28" s="666">
        <v>0</v>
      </c>
      <c r="W28" s="296">
        <v>0</v>
      </c>
      <c r="X28" s="296">
        <v>0</v>
      </c>
      <c r="Y28" s="296">
        <v>3.18</v>
      </c>
      <c r="Z28" s="666">
        <v>0</v>
      </c>
      <c r="AA28" s="296">
        <v>0</v>
      </c>
      <c r="AB28" s="296">
        <v>0</v>
      </c>
      <c r="AC28" s="296">
        <v>0</v>
      </c>
      <c r="AD28" s="296">
        <v>0</v>
      </c>
      <c r="AE28" s="296">
        <v>0</v>
      </c>
      <c r="AF28" s="296">
        <v>0</v>
      </c>
      <c r="AG28" s="296">
        <v>0</v>
      </c>
      <c r="AH28" s="296">
        <v>0</v>
      </c>
      <c r="AI28" s="296">
        <v>0</v>
      </c>
      <c r="AJ28" s="296">
        <v>0</v>
      </c>
      <c r="AK28" s="667">
        <v>0</v>
      </c>
      <c r="AL28" s="296">
        <v>0</v>
      </c>
      <c r="AM28" s="296">
        <v>0</v>
      </c>
      <c r="AN28" s="296">
        <v>0</v>
      </c>
      <c r="AO28" s="296">
        <v>0</v>
      </c>
      <c r="AP28" s="667">
        <v>0</v>
      </c>
      <c r="AQ28" s="296">
        <v>0</v>
      </c>
      <c r="AR28" s="296">
        <v>0</v>
      </c>
      <c r="AS28" s="296">
        <v>0</v>
      </c>
      <c r="AT28" s="666">
        <v>0</v>
      </c>
      <c r="AU28" s="296">
        <v>0</v>
      </c>
      <c r="AV28" s="296">
        <v>0</v>
      </c>
      <c r="AW28" s="296">
        <v>0</v>
      </c>
      <c r="AX28" s="296">
        <v>2.5999999999999996</v>
      </c>
      <c r="AY28" s="296">
        <v>0</v>
      </c>
      <c r="AZ28" s="296">
        <v>0</v>
      </c>
      <c r="BA28" s="666">
        <v>0</v>
      </c>
      <c r="BB28" s="296">
        <v>0</v>
      </c>
      <c r="BC28" s="296">
        <v>0</v>
      </c>
      <c r="BD28" s="296">
        <v>0</v>
      </c>
      <c r="BE28" s="666">
        <v>0</v>
      </c>
      <c r="BF28" s="666">
        <v>0</v>
      </c>
      <c r="BG28" s="682">
        <v>0</v>
      </c>
      <c r="BH28" s="682">
        <v>0</v>
      </c>
      <c r="BI28" s="682">
        <v>0</v>
      </c>
      <c r="BJ28" s="298">
        <v>26.159999999999997</v>
      </c>
      <c r="BK28" s="298">
        <v>412.53</v>
      </c>
      <c r="BL28" s="389">
        <v>412.53</v>
      </c>
      <c r="BN28" s="389" t="s">
        <v>2319</v>
      </c>
      <c r="BO28" s="389" t="s">
        <v>92</v>
      </c>
      <c r="JE28"/>
      <c r="JF28"/>
      <c r="JG28"/>
      <c r="JI28"/>
      <c r="JJ28"/>
      <c r="JO28"/>
      <c r="JP28"/>
      <c r="JS28"/>
      <c r="KE28"/>
      <c r="KF28"/>
      <c r="KM28"/>
      <c r="KT28"/>
      <c r="KX28"/>
      <c r="KY28"/>
      <c r="KZ28"/>
      <c r="LA28"/>
      <c r="LB28"/>
      <c r="TA28"/>
      <c r="TB28"/>
      <c r="TC28"/>
      <c r="TE28"/>
      <c r="TF28"/>
      <c r="TK28"/>
      <c r="TL28"/>
      <c r="TO28"/>
      <c r="UA28"/>
      <c r="UB28"/>
      <c r="UI28"/>
      <c r="UP28"/>
      <c r="UT28"/>
      <c r="UU28"/>
      <c r="UV28"/>
      <c r="UW28"/>
      <c r="UX28"/>
      <c r="ACW28"/>
      <c r="ACX28"/>
      <c r="ACY28"/>
      <c r="ADA28"/>
      <c r="ADB28"/>
      <c r="ADG28"/>
      <c r="ADH28"/>
      <c r="ADK28"/>
      <c r="ADW28"/>
      <c r="ADX28"/>
      <c r="AEE28"/>
      <c r="AEL28"/>
      <c r="AEP28"/>
      <c r="AEQ28"/>
      <c r="AER28"/>
      <c r="AES28"/>
      <c r="AET28"/>
      <c r="AMS28"/>
      <c r="AMT28"/>
      <c r="AMU28"/>
      <c r="AMW28"/>
      <c r="AMX28"/>
      <c r="ANC28"/>
      <c r="AND28"/>
      <c r="ANG28"/>
      <c r="ANS28"/>
      <c r="ANT28"/>
      <c r="AOA28"/>
      <c r="AOH28"/>
      <c r="AOL28"/>
      <c r="AOM28"/>
      <c r="AON28"/>
      <c r="AOO28"/>
      <c r="AOP28"/>
      <c r="AWO28"/>
      <c r="AWP28"/>
      <c r="AWQ28"/>
      <c r="AWS28"/>
      <c r="AWT28"/>
      <c r="AWY28"/>
      <c r="AWZ28"/>
      <c r="AXC28"/>
      <c r="AXO28"/>
      <c r="AXP28"/>
      <c r="AXW28"/>
      <c r="AYD28"/>
      <c r="AYH28"/>
      <c r="AYI28"/>
      <c r="AYJ28"/>
      <c r="AYK28"/>
      <c r="AYL28"/>
      <c r="BGK28"/>
      <c r="BGL28"/>
      <c r="BGM28"/>
      <c r="BGO28"/>
      <c r="BGP28"/>
      <c r="BGU28"/>
      <c r="BGV28"/>
      <c r="BGY28"/>
      <c r="BHK28"/>
      <c r="BHL28"/>
      <c r="BHS28"/>
      <c r="BHZ28"/>
      <c r="BID28"/>
      <c r="BIE28"/>
      <c r="BIF28"/>
      <c r="BIG28"/>
      <c r="BIH28"/>
      <c r="BQG28"/>
      <c r="BQH28"/>
      <c r="BQI28"/>
      <c r="BQK28"/>
      <c r="BQL28"/>
      <c r="BQQ28"/>
      <c r="BQR28"/>
      <c r="BQU28"/>
      <c r="BRG28"/>
      <c r="BRH28"/>
      <c r="BRO28"/>
      <c r="BRV28"/>
      <c r="BRZ28"/>
      <c r="BSA28"/>
      <c r="BSB28"/>
      <c r="BSC28"/>
      <c r="BSD28"/>
      <c r="CAC28"/>
      <c r="CAD28"/>
      <c r="CAE28"/>
      <c r="CAG28"/>
      <c r="CAH28"/>
      <c r="CAM28"/>
      <c r="CAN28"/>
      <c r="CAQ28"/>
      <c r="CBC28"/>
      <c r="CBD28"/>
      <c r="CBK28"/>
      <c r="CBR28"/>
      <c r="CBV28"/>
      <c r="CBW28"/>
      <c r="CBX28"/>
      <c r="CBY28"/>
      <c r="CBZ28"/>
      <c r="CJY28"/>
      <c r="CJZ28"/>
      <c r="CKA28"/>
      <c r="CKC28"/>
      <c r="CKD28"/>
      <c r="CKI28"/>
      <c r="CKJ28"/>
      <c r="CKM28"/>
      <c r="CKY28"/>
      <c r="CKZ28"/>
      <c r="CLG28"/>
      <c r="CLN28"/>
      <c r="CLR28"/>
      <c r="CLS28"/>
      <c r="CLT28"/>
      <c r="CLU28"/>
      <c r="CLV28"/>
      <c r="CTU28"/>
      <c r="CTV28"/>
      <c r="CTW28"/>
      <c r="CTY28"/>
      <c r="CTZ28"/>
      <c r="CUE28"/>
      <c r="CUF28"/>
      <c r="CUI28"/>
      <c r="CUU28"/>
      <c r="CUV28"/>
      <c r="CVC28"/>
      <c r="CVJ28"/>
      <c r="CVN28"/>
      <c r="CVO28"/>
      <c r="CVP28"/>
      <c r="CVQ28"/>
      <c r="CVR28"/>
      <c r="DDQ28"/>
      <c r="DDR28"/>
      <c r="DDS28"/>
      <c r="DDU28"/>
      <c r="DDV28"/>
      <c r="DEA28"/>
      <c r="DEB28"/>
      <c r="DEE28"/>
      <c r="DEQ28"/>
      <c r="DER28"/>
      <c r="DEY28"/>
      <c r="DFF28"/>
      <c r="DFJ28"/>
      <c r="DFK28"/>
      <c r="DFL28"/>
      <c r="DFM28"/>
      <c r="DFN28"/>
      <c r="DNM28"/>
      <c r="DNN28"/>
      <c r="DNO28"/>
      <c r="DNQ28"/>
      <c r="DNR28"/>
      <c r="DNW28"/>
      <c r="DNX28"/>
      <c r="DOA28"/>
      <c r="DOM28"/>
      <c r="DON28"/>
      <c r="DOU28"/>
      <c r="DPB28"/>
      <c r="DPF28"/>
      <c r="DPG28"/>
      <c r="DPH28"/>
      <c r="DPI28"/>
      <c r="DPJ28"/>
      <c r="DXI28"/>
      <c r="DXJ28"/>
      <c r="DXK28"/>
      <c r="DXM28"/>
      <c r="DXN28"/>
      <c r="DXS28"/>
      <c r="DXT28"/>
      <c r="DXW28"/>
      <c r="DYI28"/>
      <c r="DYJ28"/>
      <c r="DYQ28"/>
      <c r="DYX28"/>
      <c r="DZB28"/>
      <c r="DZC28"/>
      <c r="DZD28"/>
      <c r="DZE28"/>
      <c r="DZF28"/>
      <c r="EHE28"/>
      <c r="EHF28"/>
      <c r="EHG28"/>
      <c r="EHI28"/>
      <c r="EHJ28"/>
      <c r="EHO28"/>
      <c r="EHP28"/>
      <c r="EHS28"/>
      <c r="EIE28"/>
      <c r="EIF28"/>
      <c r="EIM28"/>
      <c r="EIT28"/>
      <c r="EIX28"/>
      <c r="EIY28"/>
      <c r="EIZ28"/>
      <c r="EJA28"/>
      <c r="EJB28"/>
      <c r="ERA28"/>
      <c r="ERB28"/>
      <c r="ERC28"/>
      <c r="ERE28"/>
      <c r="ERF28"/>
      <c r="ERK28"/>
      <c r="ERL28"/>
      <c r="ERO28"/>
      <c r="ESA28"/>
      <c r="ESB28"/>
      <c r="ESI28"/>
      <c r="ESP28"/>
      <c r="EST28"/>
      <c r="ESU28"/>
      <c r="ESV28"/>
      <c r="ESW28"/>
      <c r="ESX28"/>
      <c r="FAW28"/>
      <c r="FAX28"/>
      <c r="FAY28"/>
      <c r="FBA28"/>
      <c r="FBB28"/>
      <c r="FBG28"/>
      <c r="FBH28"/>
      <c r="FBK28"/>
      <c r="FBW28"/>
      <c r="FBX28"/>
      <c r="FCE28"/>
      <c r="FCL28"/>
      <c r="FCP28"/>
      <c r="FCQ28"/>
      <c r="FCR28"/>
      <c r="FCS28"/>
      <c r="FCT28"/>
      <c r="FKS28"/>
      <c r="FKT28"/>
      <c r="FKU28"/>
      <c r="FKW28"/>
      <c r="FKX28"/>
      <c r="FLC28"/>
      <c r="FLD28"/>
      <c r="FLG28"/>
      <c r="FLS28"/>
      <c r="FLT28"/>
      <c r="FMA28"/>
      <c r="FMH28"/>
      <c r="FML28"/>
      <c r="FMM28"/>
      <c r="FMN28"/>
      <c r="FMO28"/>
      <c r="FMP28"/>
      <c r="FUO28"/>
      <c r="FUP28"/>
      <c r="FUQ28"/>
      <c r="FUS28"/>
      <c r="FUT28"/>
      <c r="FUY28"/>
      <c r="FUZ28"/>
      <c r="FVC28"/>
      <c r="FVO28"/>
      <c r="FVP28"/>
      <c r="FVW28"/>
      <c r="FWD28"/>
      <c r="FWH28"/>
      <c r="FWI28"/>
      <c r="FWJ28"/>
      <c r="FWK28"/>
      <c r="FWL28"/>
      <c r="GEK28"/>
      <c r="GEL28"/>
      <c r="GEM28"/>
      <c r="GEO28"/>
      <c r="GEP28"/>
      <c r="GEU28"/>
      <c r="GEV28"/>
      <c r="GEY28"/>
      <c r="GFK28"/>
      <c r="GFL28"/>
      <c r="GFS28"/>
      <c r="GFZ28"/>
      <c r="GGD28"/>
      <c r="GGE28"/>
      <c r="GGF28"/>
      <c r="GGG28"/>
      <c r="GGH28"/>
      <c r="GOG28"/>
      <c r="GOH28"/>
      <c r="GOI28"/>
      <c r="GOK28"/>
      <c r="GOL28"/>
      <c r="GOQ28"/>
      <c r="GOR28"/>
      <c r="GOU28"/>
      <c r="GPG28"/>
      <c r="GPH28"/>
      <c r="GPO28"/>
      <c r="GPV28"/>
      <c r="GPZ28"/>
      <c r="GQA28"/>
      <c r="GQB28"/>
      <c r="GQC28"/>
      <c r="GQD28"/>
      <c r="GYC28"/>
      <c r="GYD28"/>
      <c r="GYE28"/>
      <c r="GYG28"/>
      <c r="GYH28"/>
      <c r="GYM28"/>
      <c r="GYN28"/>
      <c r="GYQ28"/>
      <c r="GZC28"/>
      <c r="GZD28"/>
      <c r="GZK28"/>
      <c r="GZR28"/>
      <c r="GZV28"/>
      <c r="GZW28"/>
      <c r="GZX28"/>
      <c r="GZY28"/>
      <c r="GZZ28"/>
      <c r="HHY28"/>
      <c r="HHZ28"/>
      <c r="HIA28"/>
      <c r="HIC28"/>
      <c r="HID28"/>
      <c r="HII28"/>
      <c r="HIJ28"/>
      <c r="HIM28"/>
      <c r="HIY28"/>
      <c r="HIZ28"/>
      <c r="HJG28"/>
      <c r="HJN28"/>
      <c r="HJR28"/>
      <c r="HJS28"/>
      <c r="HJT28"/>
      <c r="HJU28"/>
      <c r="HJV28"/>
      <c r="HRU28"/>
      <c r="HRV28"/>
      <c r="HRW28"/>
      <c r="HRY28"/>
      <c r="HRZ28"/>
      <c r="HSE28"/>
      <c r="HSF28"/>
      <c r="HSI28"/>
      <c r="HSU28"/>
      <c r="HSV28"/>
      <c r="HTC28"/>
      <c r="HTJ28"/>
      <c r="HTN28"/>
      <c r="HTO28"/>
      <c r="HTP28"/>
      <c r="HTQ28"/>
      <c r="HTR28"/>
      <c r="IBQ28"/>
      <c r="IBR28"/>
      <c r="IBS28"/>
      <c r="IBU28"/>
      <c r="IBV28"/>
      <c r="ICA28"/>
      <c r="ICB28"/>
      <c r="ICE28"/>
      <c r="ICQ28"/>
      <c r="ICR28"/>
      <c r="ICY28"/>
      <c r="IDF28"/>
      <c r="IDJ28"/>
      <c r="IDK28"/>
      <c r="IDL28"/>
      <c r="IDM28"/>
      <c r="IDN28"/>
      <c r="ILM28"/>
      <c r="ILN28"/>
      <c r="ILO28"/>
      <c r="ILQ28"/>
      <c r="ILR28"/>
      <c r="ILW28"/>
      <c r="ILX28"/>
      <c r="IMA28"/>
      <c r="IMM28"/>
      <c r="IMN28"/>
      <c r="IMU28"/>
      <c r="INB28"/>
      <c r="INF28"/>
      <c r="ING28"/>
      <c r="INH28"/>
      <c r="INI28"/>
      <c r="INJ28"/>
      <c r="IVI28"/>
      <c r="IVJ28"/>
      <c r="IVK28"/>
      <c r="IVM28"/>
      <c r="IVN28"/>
      <c r="IVS28"/>
      <c r="IVT28"/>
      <c r="IVW28"/>
      <c r="IWI28"/>
      <c r="IWJ28"/>
      <c r="IWQ28"/>
      <c r="IWX28"/>
      <c r="IXB28"/>
      <c r="IXC28"/>
      <c r="IXD28"/>
      <c r="IXE28"/>
      <c r="IXF28"/>
      <c r="JFE28"/>
      <c r="JFF28"/>
      <c r="JFG28"/>
      <c r="JFI28"/>
      <c r="JFJ28"/>
      <c r="JFO28"/>
      <c r="JFP28"/>
      <c r="JFS28"/>
      <c r="JGE28"/>
      <c r="JGF28"/>
      <c r="JGM28"/>
      <c r="JGT28"/>
      <c r="JGX28"/>
      <c r="JGY28"/>
      <c r="JGZ28"/>
      <c r="JHA28"/>
      <c r="JHB28"/>
      <c r="JPA28"/>
      <c r="JPB28"/>
      <c r="JPC28"/>
      <c r="JPE28"/>
      <c r="JPF28"/>
      <c r="JPK28"/>
      <c r="JPL28"/>
      <c r="JPO28"/>
      <c r="JQA28"/>
      <c r="JQB28"/>
      <c r="JQI28"/>
      <c r="JQP28"/>
      <c r="JQT28"/>
      <c r="JQU28"/>
      <c r="JQV28"/>
      <c r="JQW28"/>
      <c r="JQX28"/>
      <c r="JYW28"/>
      <c r="JYX28"/>
      <c r="JYY28"/>
      <c r="JZA28"/>
      <c r="JZB28"/>
      <c r="JZG28"/>
      <c r="JZH28"/>
      <c r="JZK28"/>
      <c r="JZW28"/>
      <c r="JZX28"/>
      <c r="KAE28"/>
      <c r="KAL28"/>
      <c r="KAP28"/>
      <c r="KAQ28"/>
      <c r="KAR28"/>
      <c r="KAS28"/>
      <c r="KAT28"/>
      <c r="KIS28"/>
      <c r="KIT28"/>
      <c r="KIU28"/>
      <c r="KIW28"/>
      <c r="KIX28"/>
      <c r="KJC28"/>
      <c r="KJD28"/>
      <c r="KJG28"/>
      <c r="KJS28"/>
      <c r="KJT28"/>
      <c r="KKA28"/>
      <c r="KKH28"/>
      <c r="KKL28"/>
      <c r="KKM28"/>
      <c r="KKN28"/>
      <c r="KKO28"/>
      <c r="KKP28"/>
      <c r="KSO28"/>
      <c r="KSP28"/>
      <c r="KSQ28"/>
      <c r="KSS28"/>
      <c r="KST28"/>
      <c r="KSY28"/>
      <c r="KSZ28"/>
      <c r="KTC28"/>
      <c r="KTO28"/>
      <c r="KTP28"/>
      <c r="KTW28"/>
      <c r="KUD28"/>
      <c r="KUH28"/>
      <c r="KUI28"/>
      <c r="KUJ28"/>
      <c r="KUK28"/>
      <c r="KUL28"/>
      <c r="LCK28"/>
      <c r="LCL28"/>
      <c r="LCM28"/>
      <c r="LCO28"/>
      <c r="LCP28"/>
      <c r="LCU28"/>
      <c r="LCV28"/>
      <c r="LCY28"/>
      <c r="LDK28"/>
      <c r="LDL28"/>
      <c r="LDS28"/>
      <c r="LDZ28"/>
      <c r="LED28"/>
      <c r="LEE28"/>
      <c r="LEF28"/>
      <c r="LEG28"/>
      <c r="LEH28"/>
      <c r="LMG28"/>
      <c r="LMH28"/>
      <c r="LMI28"/>
      <c r="LMK28"/>
      <c r="LML28"/>
      <c r="LMQ28"/>
      <c r="LMR28"/>
      <c r="LMU28"/>
      <c r="LNG28"/>
      <c r="LNH28"/>
      <c r="LNO28"/>
      <c r="LNV28"/>
      <c r="LNZ28"/>
      <c r="LOA28"/>
      <c r="LOB28"/>
      <c r="LOC28"/>
      <c r="LOD28"/>
      <c r="LWC28"/>
      <c r="LWD28"/>
      <c r="LWE28"/>
      <c r="LWG28"/>
      <c r="LWH28"/>
      <c r="LWM28"/>
      <c r="LWN28"/>
      <c r="LWQ28"/>
      <c r="LXC28"/>
      <c r="LXD28"/>
      <c r="LXK28"/>
      <c r="LXR28"/>
      <c r="LXV28"/>
      <c r="LXW28"/>
      <c r="LXX28"/>
      <c r="LXY28"/>
      <c r="LXZ28"/>
      <c r="MFY28"/>
      <c r="MFZ28"/>
      <c r="MGA28"/>
      <c r="MGC28"/>
      <c r="MGD28"/>
      <c r="MGI28"/>
      <c r="MGJ28"/>
      <c r="MGM28"/>
      <c r="MGY28"/>
      <c r="MGZ28"/>
      <c r="MHG28"/>
      <c r="MHN28"/>
      <c r="MHR28"/>
      <c r="MHS28"/>
      <c r="MHT28"/>
      <c r="MHU28"/>
      <c r="MHV28"/>
      <c r="MPU28"/>
      <c r="MPV28"/>
      <c r="MPW28"/>
      <c r="MPY28"/>
      <c r="MPZ28"/>
      <c r="MQE28"/>
      <c r="MQF28"/>
      <c r="MQI28"/>
      <c r="MQU28"/>
      <c r="MQV28"/>
      <c r="MRC28"/>
      <c r="MRJ28"/>
      <c r="MRN28"/>
      <c r="MRO28"/>
      <c r="MRP28"/>
      <c r="MRQ28"/>
      <c r="MRR28"/>
      <c r="MZQ28"/>
      <c r="MZR28"/>
      <c r="MZS28"/>
      <c r="MZU28"/>
      <c r="MZV28"/>
      <c r="NAA28"/>
      <c r="NAB28"/>
      <c r="NAE28"/>
      <c r="NAQ28"/>
      <c r="NAR28"/>
      <c r="NAY28"/>
      <c r="NBF28"/>
      <c r="NBJ28"/>
      <c r="NBK28"/>
      <c r="NBL28"/>
      <c r="NBM28"/>
      <c r="NBN28"/>
      <c r="NJM28"/>
      <c r="NJN28"/>
      <c r="NJO28"/>
      <c r="NJQ28"/>
      <c r="NJR28"/>
      <c r="NJW28"/>
      <c r="NJX28"/>
      <c r="NKA28"/>
      <c r="NKM28"/>
      <c r="NKN28"/>
      <c r="NKU28"/>
      <c r="NLB28"/>
      <c r="NLF28"/>
      <c r="NLG28"/>
      <c r="NLH28"/>
      <c r="NLI28"/>
      <c r="NLJ28"/>
      <c r="NTI28"/>
      <c r="NTJ28"/>
      <c r="NTK28"/>
      <c r="NTM28"/>
      <c r="NTN28"/>
      <c r="NTS28"/>
      <c r="NTT28"/>
      <c r="NTW28"/>
      <c r="NUI28"/>
      <c r="NUJ28"/>
      <c r="NUQ28"/>
      <c r="NUX28"/>
      <c r="NVB28"/>
      <c r="NVC28"/>
      <c r="NVD28"/>
      <c r="NVE28"/>
      <c r="NVF28"/>
      <c r="ODE28"/>
      <c r="ODF28"/>
      <c r="ODG28"/>
      <c r="ODI28"/>
      <c r="ODJ28"/>
      <c r="ODO28"/>
      <c r="ODP28"/>
      <c r="ODS28"/>
      <c r="OEE28"/>
      <c r="OEF28"/>
      <c r="OEM28"/>
      <c r="OET28"/>
      <c r="OEX28"/>
      <c r="OEY28"/>
      <c r="OEZ28"/>
      <c r="OFA28"/>
      <c r="OFB28"/>
      <c r="ONA28"/>
      <c r="ONB28"/>
      <c r="ONC28"/>
      <c r="ONE28"/>
      <c r="ONF28"/>
      <c r="ONK28"/>
      <c r="ONL28"/>
      <c r="ONO28"/>
      <c r="OOA28"/>
      <c r="OOB28"/>
      <c r="OOI28"/>
      <c r="OOP28"/>
      <c r="OOT28"/>
      <c r="OOU28"/>
      <c r="OOV28"/>
      <c r="OOW28"/>
      <c r="OOX28"/>
      <c r="OWW28"/>
      <c r="OWX28"/>
      <c r="OWY28"/>
      <c r="OXA28"/>
      <c r="OXB28"/>
      <c r="OXG28"/>
      <c r="OXH28"/>
      <c r="OXK28"/>
      <c r="OXW28"/>
      <c r="OXX28"/>
      <c r="OYE28"/>
      <c r="OYL28"/>
      <c r="OYP28"/>
      <c r="OYQ28"/>
      <c r="OYR28"/>
      <c r="OYS28"/>
      <c r="OYT28"/>
      <c r="PGS28"/>
      <c r="PGT28"/>
      <c r="PGU28"/>
      <c r="PGW28"/>
      <c r="PGX28"/>
      <c r="PHC28"/>
      <c r="PHD28"/>
      <c r="PHG28"/>
      <c r="PHS28"/>
      <c r="PHT28"/>
      <c r="PIA28"/>
      <c r="PIH28"/>
      <c r="PIL28"/>
      <c r="PIM28"/>
      <c r="PIN28"/>
      <c r="PIO28"/>
      <c r="PIP28"/>
      <c r="PQO28"/>
      <c r="PQP28"/>
      <c r="PQQ28"/>
      <c r="PQS28"/>
      <c r="PQT28"/>
      <c r="PQY28"/>
      <c r="PQZ28"/>
      <c r="PRC28"/>
      <c r="PRO28"/>
      <c r="PRP28"/>
      <c r="PRW28"/>
      <c r="PSD28"/>
      <c r="PSH28"/>
      <c r="PSI28"/>
      <c r="PSJ28"/>
      <c r="PSK28"/>
      <c r="PSL28"/>
      <c r="QAK28"/>
      <c r="QAL28"/>
      <c r="QAM28"/>
      <c r="QAO28"/>
      <c r="QAP28"/>
      <c r="QAU28"/>
      <c r="QAV28"/>
      <c r="QAY28"/>
      <c r="QBK28"/>
      <c r="QBL28"/>
      <c r="QBS28"/>
      <c r="QBZ28"/>
      <c r="QCD28"/>
      <c r="QCE28"/>
      <c r="QCF28"/>
      <c r="QCG28"/>
      <c r="QCH28"/>
      <c r="QKG28"/>
      <c r="QKH28"/>
      <c r="QKI28"/>
      <c r="QKK28"/>
      <c r="QKL28"/>
      <c r="QKQ28"/>
      <c r="QKR28"/>
      <c r="QKU28"/>
      <c r="QLG28"/>
      <c r="QLH28"/>
      <c r="QLO28"/>
      <c r="QLV28"/>
      <c r="QLZ28"/>
      <c r="QMA28"/>
      <c r="QMB28"/>
      <c r="QMC28"/>
      <c r="QMD28"/>
      <c r="QUC28"/>
      <c r="QUD28"/>
      <c r="QUE28"/>
      <c r="QUG28"/>
      <c r="QUH28"/>
      <c r="QUM28"/>
      <c r="QUN28"/>
      <c r="QUQ28"/>
      <c r="QVC28"/>
      <c r="QVD28"/>
      <c r="QVK28"/>
      <c r="QVR28"/>
      <c r="QVV28"/>
      <c r="QVW28"/>
      <c r="QVX28"/>
      <c r="QVY28"/>
      <c r="QVZ28"/>
      <c r="RDY28"/>
      <c r="RDZ28"/>
      <c r="REA28"/>
      <c r="REC28"/>
      <c r="RED28"/>
      <c r="REI28"/>
      <c r="REJ28"/>
      <c r="REM28"/>
      <c r="REY28"/>
      <c r="REZ28"/>
      <c r="RFG28"/>
      <c r="RFN28"/>
      <c r="RFR28"/>
      <c r="RFS28"/>
      <c r="RFT28"/>
      <c r="RFU28"/>
      <c r="RFV28"/>
      <c r="RNU28"/>
      <c r="RNV28"/>
      <c r="RNW28"/>
      <c r="RNY28"/>
      <c r="RNZ28"/>
      <c r="ROE28"/>
      <c r="ROF28"/>
      <c r="ROI28"/>
      <c r="ROU28"/>
      <c r="ROV28"/>
      <c r="RPC28"/>
      <c r="RPJ28"/>
      <c r="RPN28"/>
      <c r="RPO28"/>
      <c r="RPP28"/>
      <c r="RPQ28"/>
      <c r="RPR28"/>
      <c r="RXQ28"/>
      <c r="RXR28"/>
      <c r="RXS28"/>
      <c r="RXU28"/>
      <c r="RXV28"/>
      <c r="RYA28"/>
      <c r="RYB28"/>
      <c r="RYE28"/>
      <c r="RYQ28"/>
      <c r="RYR28"/>
      <c r="RYY28"/>
      <c r="RZF28"/>
      <c r="RZJ28"/>
      <c r="RZK28"/>
      <c r="RZL28"/>
      <c r="RZM28"/>
      <c r="RZN28"/>
      <c r="SHM28"/>
      <c r="SHN28"/>
      <c r="SHO28"/>
      <c r="SHQ28"/>
      <c r="SHR28"/>
      <c r="SHW28"/>
      <c r="SHX28"/>
      <c r="SIA28"/>
      <c r="SIM28"/>
      <c r="SIN28"/>
      <c r="SIU28"/>
      <c r="SJB28"/>
      <c r="SJF28"/>
      <c r="SJG28"/>
      <c r="SJH28"/>
      <c r="SJI28"/>
      <c r="SJJ28"/>
      <c r="SRI28"/>
      <c r="SRJ28"/>
      <c r="SRK28"/>
      <c r="SRM28"/>
      <c r="SRN28"/>
      <c r="SRS28"/>
      <c r="SRT28"/>
      <c r="SRW28"/>
      <c r="SSI28"/>
      <c r="SSJ28"/>
      <c r="SSQ28"/>
      <c r="SSX28"/>
      <c r="STB28"/>
      <c r="STC28"/>
      <c r="STD28"/>
      <c r="STE28"/>
      <c r="STF28"/>
      <c r="TBE28"/>
      <c r="TBF28"/>
      <c r="TBG28"/>
      <c r="TBI28"/>
      <c r="TBJ28"/>
      <c r="TBO28"/>
      <c r="TBP28"/>
      <c r="TBS28"/>
      <c r="TCE28"/>
      <c r="TCF28"/>
      <c r="TCM28"/>
      <c r="TCT28"/>
      <c r="TCX28"/>
      <c r="TCY28"/>
      <c r="TCZ28"/>
      <c r="TDA28"/>
      <c r="TDB28"/>
      <c r="TLA28"/>
      <c r="TLB28"/>
      <c r="TLC28"/>
      <c r="TLE28"/>
      <c r="TLF28"/>
      <c r="TLK28"/>
      <c r="TLL28"/>
      <c r="TLO28"/>
      <c r="TMA28"/>
      <c r="TMB28"/>
      <c r="TMI28"/>
      <c r="TMP28"/>
      <c r="TMT28"/>
      <c r="TMU28"/>
      <c r="TMV28"/>
      <c r="TMW28"/>
      <c r="TMX28"/>
      <c r="TUW28"/>
      <c r="TUX28"/>
      <c r="TUY28"/>
      <c r="TVA28"/>
      <c r="TVB28"/>
      <c r="TVG28"/>
      <c r="TVH28"/>
      <c r="TVK28"/>
      <c r="TVW28"/>
      <c r="TVX28"/>
      <c r="TWE28"/>
      <c r="TWL28"/>
      <c r="TWP28"/>
      <c r="TWQ28"/>
      <c r="TWR28"/>
      <c r="TWS28"/>
      <c r="TWT28"/>
      <c r="UES28"/>
      <c r="UET28"/>
      <c r="UEU28"/>
      <c r="UEW28"/>
      <c r="UEX28"/>
      <c r="UFC28"/>
      <c r="UFD28"/>
      <c r="UFG28"/>
      <c r="UFS28"/>
      <c r="UFT28"/>
      <c r="UGA28"/>
      <c r="UGH28"/>
      <c r="UGL28"/>
      <c r="UGM28"/>
      <c r="UGN28"/>
      <c r="UGO28"/>
      <c r="UGP28"/>
      <c r="UOO28"/>
      <c r="UOP28"/>
      <c r="UOQ28"/>
      <c r="UOS28"/>
      <c r="UOT28"/>
      <c r="UOY28"/>
      <c r="UOZ28"/>
      <c r="UPC28"/>
      <c r="UPO28"/>
      <c r="UPP28"/>
      <c r="UPW28"/>
      <c r="UQD28"/>
      <c r="UQH28"/>
      <c r="UQI28"/>
      <c r="UQJ28"/>
      <c r="UQK28"/>
      <c r="UQL28"/>
      <c r="UYK28"/>
      <c r="UYL28"/>
      <c r="UYM28"/>
      <c r="UYO28"/>
      <c r="UYP28"/>
      <c r="UYU28"/>
      <c r="UYV28"/>
      <c r="UYY28"/>
      <c r="UZK28"/>
      <c r="UZL28"/>
      <c r="UZS28"/>
      <c r="UZZ28"/>
      <c r="VAD28"/>
      <c r="VAE28"/>
      <c r="VAF28"/>
      <c r="VAG28"/>
      <c r="VAH28"/>
      <c r="VIG28"/>
      <c r="VIH28"/>
      <c r="VII28"/>
      <c r="VIK28"/>
      <c r="VIL28"/>
      <c r="VIQ28"/>
      <c r="VIR28"/>
      <c r="VIU28"/>
      <c r="VJG28"/>
      <c r="VJH28"/>
      <c r="VJO28"/>
      <c r="VJV28"/>
      <c r="VJZ28"/>
      <c r="VKA28"/>
      <c r="VKB28"/>
      <c r="VKC28"/>
      <c r="VKD28"/>
      <c r="VSC28"/>
      <c r="VSD28"/>
      <c r="VSE28"/>
      <c r="VSG28"/>
      <c r="VSH28"/>
      <c r="VSM28"/>
      <c r="VSN28"/>
      <c r="VSQ28"/>
      <c r="VTC28"/>
      <c r="VTD28"/>
      <c r="VTK28"/>
      <c r="VTR28"/>
      <c r="VTV28"/>
      <c r="VTW28"/>
      <c r="VTX28"/>
      <c r="VTY28"/>
      <c r="VTZ28"/>
      <c r="WBY28"/>
      <c r="WBZ28"/>
      <c r="WCA28"/>
      <c r="WCC28"/>
      <c r="WCD28"/>
      <c r="WCI28"/>
      <c r="WCJ28"/>
      <c r="WCM28"/>
      <c r="WCY28"/>
      <c r="WCZ28"/>
      <c r="WDG28"/>
      <c r="WDN28"/>
      <c r="WDR28"/>
      <c r="WDS28"/>
      <c r="WDT28"/>
      <c r="WDU28"/>
      <c r="WDV28"/>
      <c r="WLU28"/>
      <c r="WLV28"/>
      <c r="WLW28"/>
      <c r="WLY28"/>
      <c r="WLZ28"/>
      <c r="WME28"/>
      <c r="WMF28"/>
      <c r="WMI28"/>
      <c r="WMU28"/>
      <c r="WMV28"/>
      <c r="WNC28"/>
      <c r="WNJ28"/>
      <c r="WNN28"/>
      <c r="WNO28"/>
      <c r="WNP28"/>
      <c r="WNQ28"/>
      <c r="WNR28"/>
      <c r="WVQ28"/>
      <c r="WVR28"/>
      <c r="WVS28"/>
      <c r="WVU28"/>
      <c r="WVV28"/>
      <c r="WWA28"/>
      <c r="WWB28"/>
      <c r="WWE28"/>
      <c r="WWQ28"/>
      <c r="WWR28"/>
      <c r="WWY28"/>
      <c r="WXF28"/>
      <c r="WXJ28"/>
      <c r="WXK28"/>
      <c r="WXL28"/>
      <c r="WXM28"/>
      <c r="WXN28"/>
    </row>
    <row r="29" spans="1:826 1033:1850 2057:2874 3081:3898 4105:4922 5129:5946 6153:6970 7177:7994 8201:9018 9225:10042 10249:11066 11273:12090 12297:13114 13321:14138 14345:15162 15369:16186" s="389" customFormat="1" ht="20.100000000000001" customHeight="1" x14ac:dyDescent="0.2">
      <c r="A29" s="294" t="s">
        <v>94</v>
      </c>
      <c r="B29" s="295" t="s">
        <v>95</v>
      </c>
      <c r="C29" s="294" t="s">
        <v>96</v>
      </c>
      <c r="D29" s="296">
        <v>3264.3100000000004</v>
      </c>
      <c r="E29" s="296">
        <v>458.55999999999995</v>
      </c>
      <c r="F29" s="296">
        <v>223.07999999999998</v>
      </c>
      <c r="G29" s="296">
        <v>6.3699999999999992</v>
      </c>
      <c r="H29" s="296">
        <v>5.05</v>
      </c>
      <c r="I29" s="666">
        <v>1.3199999999999998</v>
      </c>
      <c r="J29" s="296">
        <v>75.41</v>
      </c>
      <c r="K29" s="296">
        <v>125.15</v>
      </c>
      <c r="L29" s="666">
        <v>0</v>
      </c>
      <c r="M29" s="666">
        <v>0</v>
      </c>
      <c r="N29" s="666">
        <v>0</v>
      </c>
      <c r="O29" s="296">
        <v>16.149999999999999</v>
      </c>
      <c r="P29" s="666">
        <v>0</v>
      </c>
      <c r="Q29" s="296">
        <v>0</v>
      </c>
      <c r="R29" s="291">
        <v>235.47999999999996</v>
      </c>
      <c r="S29" s="296">
        <v>0.15</v>
      </c>
      <c r="T29" s="296">
        <v>0</v>
      </c>
      <c r="U29" s="296">
        <v>89.97</v>
      </c>
      <c r="V29" s="666">
        <v>0</v>
      </c>
      <c r="W29" s="296">
        <v>0</v>
      </c>
      <c r="X29" s="296">
        <v>0.78</v>
      </c>
      <c r="Y29" s="296">
        <v>4.1599999999999993</v>
      </c>
      <c r="Z29" s="666">
        <v>0</v>
      </c>
      <c r="AA29" s="296">
        <v>0</v>
      </c>
      <c r="AB29" s="296">
        <v>38.410000000000004</v>
      </c>
      <c r="AC29" s="296">
        <v>30.919999999999998</v>
      </c>
      <c r="AD29" s="296">
        <v>1.6200000000000003</v>
      </c>
      <c r="AE29" s="296">
        <v>0.49999999999999994</v>
      </c>
      <c r="AF29" s="296">
        <v>0.01</v>
      </c>
      <c r="AG29" s="296">
        <v>1.1000000000000001</v>
      </c>
      <c r="AH29" s="296">
        <v>0.47</v>
      </c>
      <c r="AI29" s="296">
        <v>0</v>
      </c>
      <c r="AJ29" s="296">
        <v>0.02</v>
      </c>
      <c r="AK29" s="667">
        <v>0</v>
      </c>
      <c r="AL29" s="296">
        <v>0</v>
      </c>
      <c r="AM29" s="296">
        <v>0</v>
      </c>
      <c r="AN29" s="296">
        <v>0.31000000000000005</v>
      </c>
      <c r="AO29" s="296">
        <v>3.3400000000000007</v>
      </c>
      <c r="AP29" s="667">
        <v>0</v>
      </c>
      <c r="AQ29" s="296">
        <v>0</v>
      </c>
      <c r="AR29" s="296">
        <v>0.12</v>
      </c>
      <c r="AS29" s="296">
        <v>0</v>
      </c>
      <c r="AT29" s="666">
        <v>0</v>
      </c>
      <c r="AU29" s="296">
        <v>0.08</v>
      </c>
      <c r="AV29" s="296">
        <v>0.19</v>
      </c>
      <c r="AW29" s="296">
        <v>1.04</v>
      </c>
      <c r="AX29" s="296">
        <v>99.66</v>
      </c>
      <c r="AY29" s="296">
        <v>0.01</v>
      </c>
      <c r="AZ29" s="296">
        <v>0</v>
      </c>
      <c r="BA29" s="666">
        <v>0</v>
      </c>
      <c r="BB29" s="296">
        <v>0.99</v>
      </c>
      <c r="BC29" s="296">
        <v>0.04</v>
      </c>
      <c r="BD29" s="296">
        <v>0</v>
      </c>
      <c r="BE29" s="666">
        <v>0</v>
      </c>
      <c r="BF29" s="666">
        <v>0</v>
      </c>
      <c r="BG29" s="682">
        <v>0</v>
      </c>
      <c r="BH29" s="682">
        <v>0</v>
      </c>
      <c r="BI29" s="682">
        <v>0</v>
      </c>
      <c r="BJ29" s="296">
        <v>398.63</v>
      </c>
      <c r="BK29" s="296">
        <v>3662.9400000000005</v>
      </c>
      <c r="BL29" s="389">
        <v>3662.9400000000005</v>
      </c>
      <c r="BN29" s="389" t="s">
        <v>2319</v>
      </c>
      <c r="BO29" s="389" t="s">
        <v>95</v>
      </c>
      <c r="JE29"/>
      <c r="JF29"/>
      <c r="JG29"/>
      <c r="JI29"/>
      <c r="JJ29"/>
      <c r="JO29"/>
      <c r="JP29"/>
      <c r="JS29"/>
      <c r="KE29"/>
      <c r="KF29"/>
      <c r="KM29"/>
      <c r="KT29"/>
      <c r="KX29"/>
      <c r="KY29"/>
      <c r="KZ29"/>
      <c r="LA29"/>
      <c r="LB29"/>
      <c r="TA29"/>
      <c r="TB29"/>
      <c r="TC29"/>
      <c r="TE29"/>
      <c r="TF29"/>
      <c r="TK29"/>
      <c r="TL29"/>
      <c r="TO29"/>
      <c r="UA29"/>
      <c r="UB29"/>
      <c r="UI29"/>
      <c r="UP29"/>
      <c r="UT29"/>
      <c r="UU29"/>
      <c r="UV29"/>
      <c r="UW29"/>
      <c r="UX29"/>
      <c r="ACW29"/>
      <c r="ACX29"/>
      <c r="ACY29"/>
      <c r="ADA29"/>
      <c r="ADB29"/>
      <c r="ADG29"/>
      <c r="ADH29"/>
      <c r="ADK29"/>
      <c r="ADW29"/>
      <c r="ADX29"/>
      <c r="AEE29"/>
      <c r="AEL29"/>
      <c r="AEP29"/>
      <c r="AEQ29"/>
      <c r="AER29"/>
      <c r="AES29"/>
      <c r="AET29"/>
      <c r="AMS29"/>
      <c r="AMT29"/>
      <c r="AMU29"/>
      <c r="AMW29"/>
      <c r="AMX29"/>
      <c r="ANC29"/>
      <c r="AND29"/>
      <c r="ANG29"/>
      <c r="ANS29"/>
      <c r="ANT29"/>
      <c r="AOA29"/>
      <c r="AOH29"/>
      <c r="AOL29"/>
      <c r="AOM29"/>
      <c r="AON29"/>
      <c r="AOO29"/>
      <c r="AOP29"/>
      <c r="AWO29"/>
      <c r="AWP29"/>
      <c r="AWQ29"/>
      <c r="AWS29"/>
      <c r="AWT29"/>
      <c r="AWY29"/>
      <c r="AWZ29"/>
      <c r="AXC29"/>
      <c r="AXO29"/>
      <c r="AXP29"/>
      <c r="AXW29"/>
      <c r="AYD29"/>
      <c r="AYH29"/>
      <c r="AYI29"/>
      <c r="AYJ29"/>
      <c r="AYK29"/>
      <c r="AYL29"/>
      <c r="BGK29"/>
      <c r="BGL29"/>
      <c r="BGM29"/>
      <c r="BGO29"/>
      <c r="BGP29"/>
      <c r="BGU29"/>
      <c r="BGV29"/>
      <c r="BGY29"/>
      <c r="BHK29"/>
      <c r="BHL29"/>
      <c r="BHS29"/>
      <c r="BHZ29"/>
      <c r="BID29"/>
      <c r="BIE29"/>
      <c r="BIF29"/>
      <c r="BIG29"/>
      <c r="BIH29"/>
      <c r="BQG29"/>
      <c r="BQH29"/>
      <c r="BQI29"/>
      <c r="BQK29"/>
      <c r="BQL29"/>
      <c r="BQQ29"/>
      <c r="BQR29"/>
      <c r="BQU29"/>
      <c r="BRG29"/>
      <c r="BRH29"/>
      <c r="BRO29"/>
      <c r="BRV29"/>
      <c r="BRZ29"/>
      <c r="BSA29"/>
      <c r="BSB29"/>
      <c r="BSC29"/>
      <c r="BSD29"/>
      <c r="CAC29"/>
      <c r="CAD29"/>
      <c r="CAE29"/>
      <c r="CAG29"/>
      <c r="CAH29"/>
      <c r="CAM29"/>
      <c r="CAN29"/>
      <c r="CAQ29"/>
      <c r="CBC29"/>
      <c r="CBD29"/>
      <c r="CBK29"/>
      <c r="CBR29"/>
      <c r="CBV29"/>
      <c r="CBW29"/>
      <c r="CBX29"/>
      <c r="CBY29"/>
      <c r="CBZ29"/>
      <c r="CJY29"/>
      <c r="CJZ29"/>
      <c r="CKA29"/>
      <c r="CKC29"/>
      <c r="CKD29"/>
      <c r="CKI29"/>
      <c r="CKJ29"/>
      <c r="CKM29"/>
      <c r="CKY29"/>
      <c r="CKZ29"/>
      <c r="CLG29"/>
      <c r="CLN29"/>
      <c r="CLR29"/>
      <c r="CLS29"/>
      <c r="CLT29"/>
      <c r="CLU29"/>
      <c r="CLV29"/>
      <c r="CTU29"/>
      <c r="CTV29"/>
      <c r="CTW29"/>
      <c r="CTY29"/>
      <c r="CTZ29"/>
      <c r="CUE29"/>
      <c r="CUF29"/>
      <c r="CUI29"/>
      <c r="CUU29"/>
      <c r="CUV29"/>
      <c r="CVC29"/>
      <c r="CVJ29"/>
      <c r="CVN29"/>
      <c r="CVO29"/>
      <c r="CVP29"/>
      <c r="CVQ29"/>
      <c r="CVR29"/>
      <c r="DDQ29"/>
      <c r="DDR29"/>
      <c r="DDS29"/>
      <c r="DDU29"/>
      <c r="DDV29"/>
      <c r="DEA29"/>
      <c r="DEB29"/>
      <c r="DEE29"/>
      <c r="DEQ29"/>
      <c r="DER29"/>
      <c r="DEY29"/>
      <c r="DFF29"/>
      <c r="DFJ29"/>
      <c r="DFK29"/>
      <c r="DFL29"/>
      <c r="DFM29"/>
      <c r="DFN29"/>
      <c r="DNM29"/>
      <c r="DNN29"/>
      <c r="DNO29"/>
      <c r="DNQ29"/>
      <c r="DNR29"/>
      <c r="DNW29"/>
      <c r="DNX29"/>
      <c r="DOA29"/>
      <c r="DOM29"/>
      <c r="DON29"/>
      <c r="DOU29"/>
      <c r="DPB29"/>
      <c r="DPF29"/>
      <c r="DPG29"/>
      <c r="DPH29"/>
      <c r="DPI29"/>
      <c r="DPJ29"/>
      <c r="DXI29"/>
      <c r="DXJ29"/>
      <c r="DXK29"/>
      <c r="DXM29"/>
      <c r="DXN29"/>
      <c r="DXS29"/>
      <c r="DXT29"/>
      <c r="DXW29"/>
      <c r="DYI29"/>
      <c r="DYJ29"/>
      <c r="DYQ29"/>
      <c r="DYX29"/>
      <c r="DZB29"/>
      <c r="DZC29"/>
      <c r="DZD29"/>
      <c r="DZE29"/>
      <c r="DZF29"/>
      <c r="EHE29"/>
      <c r="EHF29"/>
      <c r="EHG29"/>
      <c r="EHI29"/>
      <c r="EHJ29"/>
      <c r="EHO29"/>
      <c r="EHP29"/>
      <c r="EHS29"/>
      <c r="EIE29"/>
      <c r="EIF29"/>
      <c r="EIM29"/>
      <c r="EIT29"/>
      <c r="EIX29"/>
      <c r="EIY29"/>
      <c r="EIZ29"/>
      <c r="EJA29"/>
      <c r="EJB29"/>
      <c r="ERA29"/>
      <c r="ERB29"/>
      <c r="ERC29"/>
      <c r="ERE29"/>
      <c r="ERF29"/>
      <c r="ERK29"/>
      <c r="ERL29"/>
      <c r="ERO29"/>
      <c r="ESA29"/>
      <c r="ESB29"/>
      <c r="ESI29"/>
      <c r="ESP29"/>
      <c r="EST29"/>
      <c r="ESU29"/>
      <c r="ESV29"/>
      <c r="ESW29"/>
      <c r="ESX29"/>
      <c r="FAW29"/>
      <c r="FAX29"/>
      <c r="FAY29"/>
      <c r="FBA29"/>
      <c r="FBB29"/>
      <c r="FBG29"/>
      <c r="FBH29"/>
      <c r="FBK29"/>
      <c r="FBW29"/>
      <c r="FBX29"/>
      <c r="FCE29"/>
      <c r="FCL29"/>
      <c r="FCP29"/>
      <c r="FCQ29"/>
      <c r="FCR29"/>
      <c r="FCS29"/>
      <c r="FCT29"/>
      <c r="FKS29"/>
      <c r="FKT29"/>
      <c r="FKU29"/>
      <c r="FKW29"/>
      <c r="FKX29"/>
      <c r="FLC29"/>
      <c r="FLD29"/>
      <c r="FLG29"/>
      <c r="FLS29"/>
      <c r="FLT29"/>
      <c r="FMA29"/>
      <c r="FMH29"/>
      <c r="FML29"/>
      <c r="FMM29"/>
      <c r="FMN29"/>
      <c r="FMO29"/>
      <c r="FMP29"/>
      <c r="FUO29"/>
      <c r="FUP29"/>
      <c r="FUQ29"/>
      <c r="FUS29"/>
      <c r="FUT29"/>
      <c r="FUY29"/>
      <c r="FUZ29"/>
      <c r="FVC29"/>
      <c r="FVO29"/>
      <c r="FVP29"/>
      <c r="FVW29"/>
      <c r="FWD29"/>
      <c r="FWH29"/>
      <c r="FWI29"/>
      <c r="FWJ29"/>
      <c r="FWK29"/>
      <c r="FWL29"/>
      <c r="GEK29"/>
      <c r="GEL29"/>
      <c r="GEM29"/>
      <c r="GEO29"/>
      <c r="GEP29"/>
      <c r="GEU29"/>
      <c r="GEV29"/>
      <c r="GEY29"/>
      <c r="GFK29"/>
      <c r="GFL29"/>
      <c r="GFS29"/>
      <c r="GFZ29"/>
      <c r="GGD29"/>
      <c r="GGE29"/>
      <c r="GGF29"/>
      <c r="GGG29"/>
      <c r="GGH29"/>
      <c r="GOG29"/>
      <c r="GOH29"/>
      <c r="GOI29"/>
      <c r="GOK29"/>
      <c r="GOL29"/>
      <c r="GOQ29"/>
      <c r="GOR29"/>
      <c r="GOU29"/>
      <c r="GPG29"/>
      <c r="GPH29"/>
      <c r="GPO29"/>
      <c r="GPV29"/>
      <c r="GPZ29"/>
      <c r="GQA29"/>
      <c r="GQB29"/>
      <c r="GQC29"/>
      <c r="GQD29"/>
      <c r="GYC29"/>
      <c r="GYD29"/>
      <c r="GYE29"/>
      <c r="GYG29"/>
      <c r="GYH29"/>
      <c r="GYM29"/>
      <c r="GYN29"/>
      <c r="GYQ29"/>
      <c r="GZC29"/>
      <c r="GZD29"/>
      <c r="GZK29"/>
      <c r="GZR29"/>
      <c r="GZV29"/>
      <c r="GZW29"/>
      <c r="GZX29"/>
      <c r="GZY29"/>
      <c r="GZZ29"/>
      <c r="HHY29"/>
      <c r="HHZ29"/>
      <c r="HIA29"/>
      <c r="HIC29"/>
      <c r="HID29"/>
      <c r="HII29"/>
      <c r="HIJ29"/>
      <c r="HIM29"/>
      <c r="HIY29"/>
      <c r="HIZ29"/>
      <c r="HJG29"/>
      <c r="HJN29"/>
      <c r="HJR29"/>
      <c r="HJS29"/>
      <c r="HJT29"/>
      <c r="HJU29"/>
      <c r="HJV29"/>
      <c r="HRU29"/>
      <c r="HRV29"/>
      <c r="HRW29"/>
      <c r="HRY29"/>
      <c r="HRZ29"/>
      <c r="HSE29"/>
      <c r="HSF29"/>
      <c r="HSI29"/>
      <c r="HSU29"/>
      <c r="HSV29"/>
      <c r="HTC29"/>
      <c r="HTJ29"/>
      <c r="HTN29"/>
      <c r="HTO29"/>
      <c r="HTP29"/>
      <c r="HTQ29"/>
      <c r="HTR29"/>
      <c r="IBQ29"/>
      <c r="IBR29"/>
      <c r="IBS29"/>
      <c r="IBU29"/>
      <c r="IBV29"/>
      <c r="ICA29"/>
      <c r="ICB29"/>
      <c r="ICE29"/>
      <c r="ICQ29"/>
      <c r="ICR29"/>
      <c r="ICY29"/>
      <c r="IDF29"/>
      <c r="IDJ29"/>
      <c r="IDK29"/>
      <c r="IDL29"/>
      <c r="IDM29"/>
      <c r="IDN29"/>
      <c r="ILM29"/>
      <c r="ILN29"/>
      <c r="ILO29"/>
      <c r="ILQ29"/>
      <c r="ILR29"/>
      <c r="ILW29"/>
      <c r="ILX29"/>
      <c r="IMA29"/>
      <c r="IMM29"/>
      <c r="IMN29"/>
      <c r="IMU29"/>
      <c r="INB29"/>
      <c r="INF29"/>
      <c r="ING29"/>
      <c r="INH29"/>
      <c r="INI29"/>
      <c r="INJ29"/>
      <c r="IVI29"/>
      <c r="IVJ29"/>
      <c r="IVK29"/>
      <c r="IVM29"/>
      <c r="IVN29"/>
      <c r="IVS29"/>
      <c r="IVT29"/>
      <c r="IVW29"/>
      <c r="IWI29"/>
      <c r="IWJ29"/>
      <c r="IWQ29"/>
      <c r="IWX29"/>
      <c r="IXB29"/>
      <c r="IXC29"/>
      <c r="IXD29"/>
      <c r="IXE29"/>
      <c r="IXF29"/>
      <c r="JFE29"/>
      <c r="JFF29"/>
      <c r="JFG29"/>
      <c r="JFI29"/>
      <c r="JFJ29"/>
      <c r="JFO29"/>
      <c r="JFP29"/>
      <c r="JFS29"/>
      <c r="JGE29"/>
      <c r="JGF29"/>
      <c r="JGM29"/>
      <c r="JGT29"/>
      <c r="JGX29"/>
      <c r="JGY29"/>
      <c r="JGZ29"/>
      <c r="JHA29"/>
      <c r="JHB29"/>
      <c r="JPA29"/>
      <c r="JPB29"/>
      <c r="JPC29"/>
      <c r="JPE29"/>
      <c r="JPF29"/>
      <c r="JPK29"/>
      <c r="JPL29"/>
      <c r="JPO29"/>
      <c r="JQA29"/>
      <c r="JQB29"/>
      <c r="JQI29"/>
      <c r="JQP29"/>
      <c r="JQT29"/>
      <c r="JQU29"/>
      <c r="JQV29"/>
      <c r="JQW29"/>
      <c r="JQX29"/>
      <c r="JYW29"/>
      <c r="JYX29"/>
      <c r="JYY29"/>
      <c r="JZA29"/>
      <c r="JZB29"/>
      <c r="JZG29"/>
      <c r="JZH29"/>
      <c r="JZK29"/>
      <c r="JZW29"/>
      <c r="JZX29"/>
      <c r="KAE29"/>
      <c r="KAL29"/>
      <c r="KAP29"/>
      <c r="KAQ29"/>
      <c r="KAR29"/>
      <c r="KAS29"/>
      <c r="KAT29"/>
      <c r="KIS29"/>
      <c r="KIT29"/>
      <c r="KIU29"/>
      <c r="KIW29"/>
      <c r="KIX29"/>
      <c r="KJC29"/>
      <c r="KJD29"/>
      <c r="KJG29"/>
      <c r="KJS29"/>
      <c r="KJT29"/>
      <c r="KKA29"/>
      <c r="KKH29"/>
      <c r="KKL29"/>
      <c r="KKM29"/>
      <c r="KKN29"/>
      <c r="KKO29"/>
      <c r="KKP29"/>
      <c r="KSO29"/>
      <c r="KSP29"/>
      <c r="KSQ29"/>
      <c r="KSS29"/>
      <c r="KST29"/>
      <c r="KSY29"/>
      <c r="KSZ29"/>
      <c r="KTC29"/>
      <c r="KTO29"/>
      <c r="KTP29"/>
      <c r="KTW29"/>
      <c r="KUD29"/>
      <c r="KUH29"/>
      <c r="KUI29"/>
      <c r="KUJ29"/>
      <c r="KUK29"/>
      <c r="KUL29"/>
      <c r="LCK29"/>
      <c r="LCL29"/>
      <c r="LCM29"/>
      <c r="LCO29"/>
      <c r="LCP29"/>
      <c r="LCU29"/>
      <c r="LCV29"/>
      <c r="LCY29"/>
      <c r="LDK29"/>
      <c r="LDL29"/>
      <c r="LDS29"/>
      <c r="LDZ29"/>
      <c r="LED29"/>
      <c r="LEE29"/>
      <c r="LEF29"/>
      <c r="LEG29"/>
      <c r="LEH29"/>
      <c r="LMG29"/>
      <c r="LMH29"/>
      <c r="LMI29"/>
      <c r="LMK29"/>
      <c r="LML29"/>
      <c r="LMQ29"/>
      <c r="LMR29"/>
      <c r="LMU29"/>
      <c r="LNG29"/>
      <c r="LNH29"/>
      <c r="LNO29"/>
      <c r="LNV29"/>
      <c r="LNZ29"/>
      <c r="LOA29"/>
      <c r="LOB29"/>
      <c r="LOC29"/>
      <c r="LOD29"/>
      <c r="LWC29"/>
      <c r="LWD29"/>
      <c r="LWE29"/>
      <c r="LWG29"/>
      <c r="LWH29"/>
      <c r="LWM29"/>
      <c r="LWN29"/>
      <c r="LWQ29"/>
      <c r="LXC29"/>
      <c r="LXD29"/>
      <c r="LXK29"/>
      <c r="LXR29"/>
      <c r="LXV29"/>
      <c r="LXW29"/>
      <c r="LXX29"/>
      <c r="LXY29"/>
      <c r="LXZ29"/>
      <c r="MFY29"/>
      <c r="MFZ29"/>
      <c r="MGA29"/>
      <c r="MGC29"/>
      <c r="MGD29"/>
      <c r="MGI29"/>
      <c r="MGJ29"/>
      <c r="MGM29"/>
      <c r="MGY29"/>
      <c r="MGZ29"/>
      <c r="MHG29"/>
      <c r="MHN29"/>
      <c r="MHR29"/>
      <c r="MHS29"/>
      <c r="MHT29"/>
      <c r="MHU29"/>
      <c r="MHV29"/>
      <c r="MPU29"/>
      <c r="MPV29"/>
      <c r="MPW29"/>
      <c r="MPY29"/>
      <c r="MPZ29"/>
      <c r="MQE29"/>
      <c r="MQF29"/>
      <c r="MQI29"/>
      <c r="MQU29"/>
      <c r="MQV29"/>
      <c r="MRC29"/>
      <c r="MRJ29"/>
      <c r="MRN29"/>
      <c r="MRO29"/>
      <c r="MRP29"/>
      <c r="MRQ29"/>
      <c r="MRR29"/>
      <c r="MZQ29"/>
      <c r="MZR29"/>
      <c r="MZS29"/>
      <c r="MZU29"/>
      <c r="MZV29"/>
      <c r="NAA29"/>
      <c r="NAB29"/>
      <c r="NAE29"/>
      <c r="NAQ29"/>
      <c r="NAR29"/>
      <c r="NAY29"/>
      <c r="NBF29"/>
      <c r="NBJ29"/>
      <c r="NBK29"/>
      <c r="NBL29"/>
      <c r="NBM29"/>
      <c r="NBN29"/>
      <c r="NJM29"/>
      <c r="NJN29"/>
      <c r="NJO29"/>
      <c r="NJQ29"/>
      <c r="NJR29"/>
      <c r="NJW29"/>
      <c r="NJX29"/>
      <c r="NKA29"/>
      <c r="NKM29"/>
      <c r="NKN29"/>
      <c r="NKU29"/>
      <c r="NLB29"/>
      <c r="NLF29"/>
      <c r="NLG29"/>
      <c r="NLH29"/>
      <c r="NLI29"/>
      <c r="NLJ29"/>
      <c r="NTI29"/>
      <c r="NTJ29"/>
      <c r="NTK29"/>
      <c r="NTM29"/>
      <c r="NTN29"/>
      <c r="NTS29"/>
      <c r="NTT29"/>
      <c r="NTW29"/>
      <c r="NUI29"/>
      <c r="NUJ29"/>
      <c r="NUQ29"/>
      <c r="NUX29"/>
      <c r="NVB29"/>
      <c r="NVC29"/>
      <c r="NVD29"/>
      <c r="NVE29"/>
      <c r="NVF29"/>
      <c r="ODE29"/>
      <c r="ODF29"/>
      <c r="ODG29"/>
      <c r="ODI29"/>
      <c r="ODJ29"/>
      <c r="ODO29"/>
      <c r="ODP29"/>
      <c r="ODS29"/>
      <c r="OEE29"/>
      <c r="OEF29"/>
      <c r="OEM29"/>
      <c r="OET29"/>
      <c r="OEX29"/>
      <c r="OEY29"/>
      <c r="OEZ29"/>
      <c r="OFA29"/>
      <c r="OFB29"/>
      <c r="ONA29"/>
      <c r="ONB29"/>
      <c r="ONC29"/>
      <c r="ONE29"/>
      <c r="ONF29"/>
      <c r="ONK29"/>
      <c r="ONL29"/>
      <c r="ONO29"/>
      <c r="OOA29"/>
      <c r="OOB29"/>
      <c r="OOI29"/>
      <c r="OOP29"/>
      <c r="OOT29"/>
      <c r="OOU29"/>
      <c r="OOV29"/>
      <c r="OOW29"/>
      <c r="OOX29"/>
      <c r="OWW29"/>
      <c r="OWX29"/>
      <c r="OWY29"/>
      <c r="OXA29"/>
      <c r="OXB29"/>
      <c r="OXG29"/>
      <c r="OXH29"/>
      <c r="OXK29"/>
      <c r="OXW29"/>
      <c r="OXX29"/>
      <c r="OYE29"/>
      <c r="OYL29"/>
      <c r="OYP29"/>
      <c r="OYQ29"/>
      <c r="OYR29"/>
      <c r="OYS29"/>
      <c r="OYT29"/>
      <c r="PGS29"/>
      <c r="PGT29"/>
      <c r="PGU29"/>
      <c r="PGW29"/>
      <c r="PGX29"/>
      <c r="PHC29"/>
      <c r="PHD29"/>
      <c r="PHG29"/>
      <c r="PHS29"/>
      <c r="PHT29"/>
      <c r="PIA29"/>
      <c r="PIH29"/>
      <c r="PIL29"/>
      <c r="PIM29"/>
      <c r="PIN29"/>
      <c r="PIO29"/>
      <c r="PIP29"/>
      <c r="PQO29"/>
      <c r="PQP29"/>
      <c r="PQQ29"/>
      <c r="PQS29"/>
      <c r="PQT29"/>
      <c r="PQY29"/>
      <c r="PQZ29"/>
      <c r="PRC29"/>
      <c r="PRO29"/>
      <c r="PRP29"/>
      <c r="PRW29"/>
      <c r="PSD29"/>
      <c r="PSH29"/>
      <c r="PSI29"/>
      <c r="PSJ29"/>
      <c r="PSK29"/>
      <c r="PSL29"/>
      <c r="QAK29"/>
      <c r="QAL29"/>
      <c r="QAM29"/>
      <c r="QAO29"/>
      <c r="QAP29"/>
      <c r="QAU29"/>
      <c r="QAV29"/>
      <c r="QAY29"/>
      <c r="QBK29"/>
      <c r="QBL29"/>
      <c r="QBS29"/>
      <c r="QBZ29"/>
      <c r="QCD29"/>
      <c r="QCE29"/>
      <c r="QCF29"/>
      <c r="QCG29"/>
      <c r="QCH29"/>
      <c r="QKG29"/>
      <c r="QKH29"/>
      <c r="QKI29"/>
      <c r="QKK29"/>
      <c r="QKL29"/>
      <c r="QKQ29"/>
      <c r="QKR29"/>
      <c r="QKU29"/>
      <c r="QLG29"/>
      <c r="QLH29"/>
      <c r="QLO29"/>
      <c r="QLV29"/>
      <c r="QLZ29"/>
      <c r="QMA29"/>
      <c r="QMB29"/>
      <c r="QMC29"/>
      <c r="QMD29"/>
      <c r="QUC29"/>
      <c r="QUD29"/>
      <c r="QUE29"/>
      <c r="QUG29"/>
      <c r="QUH29"/>
      <c r="QUM29"/>
      <c r="QUN29"/>
      <c r="QUQ29"/>
      <c r="QVC29"/>
      <c r="QVD29"/>
      <c r="QVK29"/>
      <c r="QVR29"/>
      <c r="QVV29"/>
      <c r="QVW29"/>
      <c r="QVX29"/>
      <c r="QVY29"/>
      <c r="QVZ29"/>
      <c r="RDY29"/>
      <c r="RDZ29"/>
      <c r="REA29"/>
      <c r="REC29"/>
      <c r="RED29"/>
      <c r="REI29"/>
      <c r="REJ29"/>
      <c r="REM29"/>
      <c r="REY29"/>
      <c r="REZ29"/>
      <c r="RFG29"/>
      <c r="RFN29"/>
      <c r="RFR29"/>
      <c r="RFS29"/>
      <c r="RFT29"/>
      <c r="RFU29"/>
      <c r="RFV29"/>
      <c r="RNU29"/>
      <c r="RNV29"/>
      <c r="RNW29"/>
      <c r="RNY29"/>
      <c r="RNZ29"/>
      <c r="ROE29"/>
      <c r="ROF29"/>
      <c r="ROI29"/>
      <c r="ROU29"/>
      <c r="ROV29"/>
      <c r="RPC29"/>
      <c r="RPJ29"/>
      <c r="RPN29"/>
      <c r="RPO29"/>
      <c r="RPP29"/>
      <c r="RPQ29"/>
      <c r="RPR29"/>
      <c r="RXQ29"/>
      <c r="RXR29"/>
      <c r="RXS29"/>
      <c r="RXU29"/>
      <c r="RXV29"/>
      <c r="RYA29"/>
      <c r="RYB29"/>
      <c r="RYE29"/>
      <c r="RYQ29"/>
      <c r="RYR29"/>
      <c r="RYY29"/>
      <c r="RZF29"/>
      <c r="RZJ29"/>
      <c r="RZK29"/>
      <c r="RZL29"/>
      <c r="RZM29"/>
      <c r="RZN29"/>
      <c r="SHM29"/>
      <c r="SHN29"/>
      <c r="SHO29"/>
      <c r="SHQ29"/>
      <c r="SHR29"/>
      <c r="SHW29"/>
      <c r="SHX29"/>
      <c r="SIA29"/>
      <c r="SIM29"/>
      <c r="SIN29"/>
      <c r="SIU29"/>
      <c r="SJB29"/>
      <c r="SJF29"/>
      <c r="SJG29"/>
      <c r="SJH29"/>
      <c r="SJI29"/>
      <c r="SJJ29"/>
      <c r="SRI29"/>
      <c r="SRJ29"/>
      <c r="SRK29"/>
      <c r="SRM29"/>
      <c r="SRN29"/>
      <c r="SRS29"/>
      <c r="SRT29"/>
      <c r="SRW29"/>
      <c r="SSI29"/>
      <c r="SSJ29"/>
      <c r="SSQ29"/>
      <c r="SSX29"/>
      <c r="STB29"/>
      <c r="STC29"/>
      <c r="STD29"/>
      <c r="STE29"/>
      <c r="STF29"/>
      <c r="TBE29"/>
      <c r="TBF29"/>
      <c r="TBG29"/>
      <c r="TBI29"/>
      <c r="TBJ29"/>
      <c r="TBO29"/>
      <c r="TBP29"/>
      <c r="TBS29"/>
      <c r="TCE29"/>
      <c r="TCF29"/>
      <c r="TCM29"/>
      <c r="TCT29"/>
      <c r="TCX29"/>
      <c r="TCY29"/>
      <c r="TCZ29"/>
      <c r="TDA29"/>
      <c r="TDB29"/>
      <c r="TLA29"/>
      <c r="TLB29"/>
      <c r="TLC29"/>
      <c r="TLE29"/>
      <c r="TLF29"/>
      <c r="TLK29"/>
      <c r="TLL29"/>
      <c r="TLO29"/>
      <c r="TMA29"/>
      <c r="TMB29"/>
      <c r="TMI29"/>
      <c r="TMP29"/>
      <c r="TMT29"/>
      <c r="TMU29"/>
      <c r="TMV29"/>
      <c r="TMW29"/>
      <c r="TMX29"/>
      <c r="TUW29"/>
      <c r="TUX29"/>
      <c r="TUY29"/>
      <c r="TVA29"/>
      <c r="TVB29"/>
      <c r="TVG29"/>
      <c r="TVH29"/>
      <c r="TVK29"/>
      <c r="TVW29"/>
      <c r="TVX29"/>
      <c r="TWE29"/>
      <c r="TWL29"/>
      <c r="TWP29"/>
      <c r="TWQ29"/>
      <c r="TWR29"/>
      <c r="TWS29"/>
      <c r="TWT29"/>
      <c r="UES29"/>
      <c r="UET29"/>
      <c r="UEU29"/>
      <c r="UEW29"/>
      <c r="UEX29"/>
      <c r="UFC29"/>
      <c r="UFD29"/>
      <c r="UFG29"/>
      <c r="UFS29"/>
      <c r="UFT29"/>
      <c r="UGA29"/>
      <c r="UGH29"/>
      <c r="UGL29"/>
      <c r="UGM29"/>
      <c r="UGN29"/>
      <c r="UGO29"/>
      <c r="UGP29"/>
      <c r="UOO29"/>
      <c r="UOP29"/>
      <c r="UOQ29"/>
      <c r="UOS29"/>
      <c r="UOT29"/>
      <c r="UOY29"/>
      <c r="UOZ29"/>
      <c r="UPC29"/>
      <c r="UPO29"/>
      <c r="UPP29"/>
      <c r="UPW29"/>
      <c r="UQD29"/>
      <c r="UQH29"/>
      <c r="UQI29"/>
      <c r="UQJ29"/>
      <c r="UQK29"/>
      <c r="UQL29"/>
      <c r="UYK29"/>
      <c r="UYL29"/>
      <c r="UYM29"/>
      <c r="UYO29"/>
      <c r="UYP29"/>
      <c r="UYU29"/>
      <c r="UYV29"/>
      <c r="UYY29"/>
      <c r="UZK29"/>
      <c r="UZL29"/>
      <c r="UZS29"/>
      <c r="UZZ29"/>
      <c r="VAD29"/>
      <c r="VAE29"/>
      <c r="VAF29"/>
      <c r="VAG29"/>
      <c r="VAH29"/>
      <c r="VIG29"/>
      <c r="VIH29"/>
      <c r="VII29"/>
      <c r="VIK29"/>
      <c r="VIL29"/>
      <c r="VIQ29"/>
      <c r="VIR29"/>
      <c r="VIU29"/>
      <c r="VJG29"/>
      <c r="VJH29"/>
      <c r="VJO29"/>
      <c r="VJV29"/>
      <c r="VJZ29"/>
      <c r="VKA29"/>
      <c r="VKB29"/>
      <c r="VKC29"/>
      <c r="VKD29"/>
      <c r="VSC29"/>
      <c r="VSD29"/>
      <c r="VSE29"/>
      <c r="VSG29"/>
      <c r="VSH29"/>
      <c r="VSM29"/>
      <c r="VSN29"/>
      <c r="VSQ29"/>
      <c r="VTC29"/>
      <c r="VTD29"/>
      <c r="VTK29"/>
      <c r="VTR29"/>
      <c r="VTV29"/>
      <c r="VTW29"/>
      <c r="VTX29"/>
      <c r="VTY29"/>
      <c r="VTZ29"/>
      <c r="WBY29"/>
      <c r="WBZ29"/>
      <c r="WCA29"/>
      <c r="WCC29"/>
      <c r="WCD29"/>
      <c r="WCI29"/>
      <c r="WCJ29"/>
      <c r="WCM29"/>
      <c r="WCY29"/>
      <c r="WCZ29"/>
      <c r="WDG29"/>
      <c r="WDN29"/>
      <c r="WDR29"/>
      <c r="WDS29"/>
      <c r="WDT29"/>
      <c r="WDU29"/>
      <c r="WDV29"/>
      <c r="WLU29"/>
      <c r="WLV29"/>
      <c r="WLW29"/>
      <c r="WLY29"/>
      <c r="WLZ29"/>
      <c r="WME29"/>
      <c r="WMF29"/>
      <c r="WMI29"/>
      <c r="WMU29"/>
      <c r="WMV29"/>
      <c r="WNC29"/>
      <c r="WNJ29"/>
      <c r="WNN29"/>
      <c r="WNO29"/>
      <c r="WNP29"/>
      <c r="WNQ29"/>
      <c r="WNR29"/>
      <c r="WVQ29"/>
      <c r="WVR29"/>
      <c r="WVS29"/>
      <c r="WVU29"/>
      <c r="WVV29"/>
      <c r="WWA29"/>
      <c r="WWB29"/>
      <c r="WWE29"/>
      <c r="WWQ29"/>
      <c r="WWR29"/>
      <c r="WWY29"/>
      <c r="WXF29"/>
      <c r="WXJ29"/>
      <c r="WXK29"/>
      <c r="WXL29"/>
      <c r="WXM29"/>
      <c r="WXN29"/>
    </row>
    <row r="30" spans="1:826 1033:1850 2057:2874 3081:3898 4105:4922 5129:5946 6153:6970 7177:7994 8201:9018 9225:10042 10249:11066 11273:12090 12297:13114 13321:14138 14345:15162 15369:16186" s="389" customFormat="1" ht="20.100000000000001" customHeight="1" x14ac:dyDescent="0.2">
      <c r="A30" s="294"/>
      <c r="B30" s="295" t="s">
        <v>97</v>
      </c>
      <c r="C30" s="294"/>
      <c r="D30" s="296"/>
      <c r="E30" s="296"/>
      <c r="F30" s="296"/>
      <c r="G30" s="296"/>
      <c r="H30" s="296"/>
      <c r="I30" s="666"/>
      <c r="J30" s="296"/>
      <c r="K30" s="296"/>
      <c r="L30" s="666"/>
      <c r="M30" s="666"/>
      <c r="N30" s="666"/>
      <c r="O30" s="296"/>
      <c r="P30" s="666"/>
      <c r="Q30" s="296"/>
      <c r="R30" s="296"/>
      <c r="S30" s="296"/>
      <c r="T30" s="296"/>
      <c r="U30" s="296"/>
      <c r="V30" s="666"/>
      <c r="W30" s="296"/>
      <c r="X30" s="296"/>
      <c r="Y30" s="296"/>
      <c r="Z30" s="666"/>
      <c r="AA30" s="296"/>
      <c r="AB30" s="296"/>
      <c r="AC30" s="296"/>
      <c r="AD30" s="296"/>
      <c r="AE30" s="296"/>
      <c r="AF30" s="296"/>
      <c r="AG30" s="296"/>
      <c r="AH30" s="296"/>
      <c r="AI30" s="296"/>
      <c r="AJ30" s="296"/>
      <c r="AK30" s="667"/>
      <c r="AL30" s="296"/>
      <c r="AM30" s="296"/>
      <c r="AN30" s="296"/>
      <c r="AO30" s="296"/>
      <c r="AP30" s="667"/>
      <c r="AQ30" s="296"/>
      <c r="AR30" s="296"/>
      <c r="AS30" s="296"/>
      <c r="AT30" s="666"/>
      <c r="AU30" s="296"/>
      <c r="AV30" s="296"/>
      <c r="AW30" s="296"/>
      <c r="AX30" s="296"/>
      <c r="AY30" s="296"/>
      <c r="AZ30" s="296"/>
      <c r="BA30" s="666"/>
      <c r="BB30" s="296"/>
      <c r="BC30" s="296"/>
      <c r="BD30" s="296"/>
      <c r="BE30" s="666"/>
      <c r="BF30" s="666"/>
      <c r="BG30" s="682"/>
      <c r="BH30" s="682"/>
      <c r="BI30" s="682"/>
      <c r="BJ30" s="296"/>
      <c r="BK30" s="298">
        <v>0</v>
      </c>
      <c r="BL30" s="389">
        <v>0</v>
      </c>
      <c r="BN30" s="389" t="s">
        <v>2319</v>
      </c>
      <c r="BO30" s="295" t="s">
        <v>97</v>
      </c>
      <c r="JE30"/>
      <c r="JF30"/>
      <c r="JG30"/>
      <c r="JI30"/>
      <c r="JJ30"/>
      <c r="JO30"/>
      <c r="JP30"/>
      <c r="JS30"/>
      <c r="KE30"/>
      <c r="KF30"/>
      <c r="KM30"/>
      <c r="KT30"/>
      <c r="KX30"/>
      <c r="KY30"/>
      <c r="KZ30"/>
      <c r="LA30"/>
      <c r="LB30"/>
      <c r="TA30"/>
      <c r="TB30"/>
      <c r="TC30"/>
      <c r="TE30"/>
      <c r="TF30"/>
      <c r="TK30"/>
      <c r="TL30"/>
      <c r="TO30"/>
      <c r="UA30"/>
      <c r="UB30"/>
      <c r="UI30"/>
      <c r="UP30"/>
      <c r="UT30"/>
      <c r="UU30"/>
      <c r="UV30"/>
      <c r="UW30"/>
      <c r="UX30"/>
      <c r="ACW30"/>
      <c r="ACX30"/>
      <c r="ACY30"/>
      <c r="ADA30"/>
      <c r="ADB30"/>
      <c r="ADG30"/>
      <c r="ADH30"/>
      <c r="ADK30"/>
      <c r="ADW30"/>
      <c r="ADX30"/>
      <c r="AEE30"/>
      <c r="AEL30"/>
      <c r="AEP30"/>
      <c r="AEQ30"/>
      <c r="AER30"/>
      <c r="AES30"/>
      <c r="AET30"/>
      <c r="AMS30"/>
      <c r="AMT30"/>
      <c r="AMU30"/>
      <c r="AMW30"/>
      <c r="AMX30"/>
      <c r="ANC30"/>
      <c r="AND30"/>
      <c r="ANG30"/>
      <c r="ANS30"/>
      <c r="ANT30"/>
      <c r="AOA30"/>
      <c r="AOH30"/>
      <c r="AOL30"/>
      <c r="AOM30"/>
      <c r="AON30"/>
      <c r="AOO30"/>
      <c r="AOP30"/>
      <c r="AWO30"/>
      <c r="AWP30"/>
      <c r="AWQ30"/>
      <c r="AWS30"/>
      <c r="AWT30"/>
      <c r="AWY30"/>
      <c r="AWZ30"/>
      <c r="AXC30"/>
      <c r="AXO30"/>
      <c r="AXP30"/>
      <c r="AXW30"/>
      <c r="AYD30"/>
      <c r="AYH30"/>
      <c r="AYI30"/>
      <c r="AYJ30"/>
      <c r="AYK30"/>
      <c r="AYL30"/>
      <c r="BGK30"/>
      <c r="BGL30"/>
      <c r="BGM30"/>
      <c r="BGO30"/>
      <c r="BGP30"/>
      <c r="BGU30"/>
      <c r="BGV30"/>
      <c r="BGY30"/>
      <c r="BHK30"/>
      <c r="BHL30"/>
      <c r="BHS30"/>
      <c r="BHZ30"/>
      <c r="BID30"/>
      <c r="BIE30"/>
      <c r="BIF30"/>
      <c r="BIG30"/>
      <c r="BIH30"/>
      <c r="BQG30"/>
      <c r="BQH30"/>
      <c r="BQI30"/>
      <c r="BQK30"/>
      <c r="BQL30"/>
      <c r="BQQ30"/>
      <c r="BQR30"/>
      <c r="BQU30"/>
      <c r="BRG30"/>
      <c r="BRH30"/>
      <c r="BRO30"/>
      <c r="BRV30"/>
      <c r="BRZ30"/>
      <c r="BSA30"/>
      <c r="BSB30"/>
      <c r="BSC30"/>
      <c r="BSD30"/>
      <c r="CAC30"/>
      <c r="CAD30"/>
      <c r="CAE30"/>
      <c r="CAG30"/>
      <c r="CAH30"/>
      <c r="CAM30"/>
      <c r="CAN30"/>
      <c r="CAQ30"/>
      <c r="CBC30"/>
      <c r="CBD30"/>
      <c r="CBK30"/>
      <c r="CBR30"/>
      <c r="CBV30"/>
      <c r="CBW30"/>
      <c r="CBX30"/>
      <c r="CBY30"/>
      <c r="CBZ30"/>
      <c r="CJY30"/>
      <c r="CJZ30"/>
      <c r="CKA30"/>
      <c r="CKC30"/>
      <c r="CKD30"/>
      <c r="CKI30"/>
      <c r="CKJ30"/>
      <c r="CKM30"/>
      <c r="CKY30"/>
      <c r="CKZ30"/>
      <c r="CLG30"/>
      <c r="CLN30"/>
      <c r="CLR30"/>
      <c r="CLS30"/>
      <c r="CLT30"/>
      <c r="CLU30"/>
      <c r="CLV30"/>
      <c r="CTU30"/>
      <c r="CTV30"/>
      <c r="CTW30"/>
      <c r="CTY30"/>
      <c r="CTZ30"/>
      <c r="CUE30"/>
      <c r="CUF30"/>
      <c r="CUI30"/>
      <c r="CUU30"/>
      <c r="CUV30"/>
      <c r="CVC30"/>
      <c r="CVJ30"/>
      <c r="CVN30"/>
      <c r="CVO30"/>
      <c r="CVP30"/>
      <c r="CVQ30"/>
      <c r="CVR30"/>
      <c r="DDQ30"/>
      <c r="DDR30"/>
      <c r="DDS30"/>
      <c r="DDU30"/>
      <c r="DDV30"/>
      <c r="DEA30"/>
      <c r="DEB30"/>
      <c r="DEE30"/>
      <c r="DEQ30"/>
      <c r="DER30"/>
      <c r="DEY30"/>
      <c r="DFF30"/>
      <c r="DFJ30"/>
      <c r="DFK30"/>
      <c r="DFL30"/>
      <c r="DFM30"/>
      <c r="DFN30"/>
      <c r="DNM30"/>
      <c r="DNN30"/>
      <c r="DNO30"/>
      <c r="DNQ30"/>
      <c r="DNR30"/>
      <c r="DNW30"/>
      <c r="DNX30"/>
      <c r="DOA30"/>
      <c r="DOM30"/>
      <c r="DON30"/>
      <c r="DOU30"/>
      <c r="DPB30"/>
      <c r="DPF30"/>
      <c r="DPG30"/>
      <c r="DPH30"/>
      <c r="DPI30"/>
      <c r="DPJ30"/>
      <c r="DXI30"/>
      <c r="DXJ30"/>
      <c r="DXK30"/>
      <c r="DXM30"/>
      <c r="DXN30"/>
      <c r="DXS30"/>
      <c r="DXT30"/>
      <c r="DXW30"/>
      <c r="DYI30"/>
      <c r="DYJ30"/>
      <c r="DYQ30"/>
      <c r="DYX30"/>
      <c r="DZB30"/>
      <c r="DZC30"/>
      <c r="DZD30"/>
      <c r="DZE30"/>
      <c r="DZF30"/>
      <c r="EHE30"/>
      <c r="EHF30"/>
      <c r="EHG30"/>
      <c r="EHI30"/>
      <c r="EHJ30"/>
      <c r="EHO30"/>
      <c r="EHP30"/>
      <c r="EHS30"/>
      <c r="EIE30"/>
      <c r="EIF30"/>
      <c r="EIM30"/>
      <c r="EIT30"/>
      <c r="EIX30"/>
      <c r="EIY30"/>
      <c r="EIZ30"/>
      <c r="EJA30"/>
      <c r="EJB30"/>
      <c r="ERA30"/>
      <c r="ERB30"/>
      <c r="ERC30"/>
      <c r="ERE30"/>
      <c r="ERF30"/>
      <c r="ERK30"/>
      <c r="ERL30"/>
      <c r="ERO30"/>
      <c r="ESA30"/>
      <c r="ESB30"/>
      <c r="ESI30"/>
      <c r="ESP30"/>
      <c r="EST30"/>
      <c r="ESU30"/>
      <c r="ESV30"/>
      <c r="ESW30"/>
      <c r="ESX30"/>
      <c r="FAW30"/>
      <c r="FAX30"/>
      <c r="FAY30"/>
      <c r="FBA30"/>
      <c r="FBB30"/>
      <c r="FBG30"/>
      <c r="FBH30"/>
      <c r="FBK30"/>
      <c r="FBW30"/>
      <c r="FBX30"/>
      <c r="FCE30"/>
      <c r="FCL30"/>
      <c r="FCP30"/>
      <c r="FCQ30"/>
      <c r="FCR30"/>
      <c r="FCS30"/>
      <c r="FCT30"/>
      <c r="FKS30"/>
      <c r="FKT30"/>
      <c r="FKU30"/>
      <c r="FKW30"/>
      <c r="FKX30"/>
      <c r="FLC30"/>
      <c r="FLD30"/>
      <c r="FLG30"/>
      <c r="FLS30"/>
      <c r="FLT30"/>
      <c r="FMA30"/>
      <c r="FMH30"/>
      <c r="FML30"/>
      <c r="FMM30"/>
      <c r="FMN30"/>
      <c r="FMO30"/>
      <c r="FMP30"/>
      <c r="FUO30"/>
      <c r="FUP30"/>
      <c r="FUQ30"/>
      <c r="FUS30"/>
      <c r="FUT30"/>
      <c r="FUY30"/>
      <c r="FUZ30"/>
      <c r="FVC30"/>
      <c r="FVO30"/>
      <c r="FVP30"/>
      <c r="FVW30"/>
      <c r="FWD30"/>
      <c r="FWH30"/>
      <c r="FWI30"/>
      <c r="FWJ30"/>
      <c r="FWK30"/>
      <c r="FWL30"/>
      <c r="GEK30"/>
      <c r="GEL30"/>
      <c r="GEM30"/>
      <c r="GEO30"/>
      <c r="GEP30"/>
      <c r="GEU30"/>
      <c r="GEV30"/>
      <c r="GEY30"/>
      <c r="GFK30"/>
      <c r="GFL30"/>
      <c r="GFS30"/>
      <c r="GFZ30"/>
      <c r="GGD30"/>
      <c r="GGE30"/>
      <c r="GGF30"/>
      <c r="GGG30"/>
      <c r="GGH30"/>
      <c r="GOG30"/>
      <c r="GOH30"/>
      <c r="GOI30"/>
      <c r="GOK30"/>
      <c r="GOL30"/>
      <c r="GOQ30"/>
      <c r="GOR30"/>
      <c r="GOU30"/>
      <c r="GPG30"/>
      <c r="GPH30"/>
      <c r="GPO30"/>
      <c r="GPV30"/>
      <c r="GPZ30"/>
      <c r="GQA30"/>
      <c r="GQB30"/>
      <c r="GQC30"/>
      <c r="GQD30"/>
      <c r="GYC30"/>
      <c r="GYD30"/>
      <c r="GYE30"/>
      <c r="GYG30"/>
      <c r="GYH30"/>
      <c r="GYM30"/>
      <c r="GYN30"/>
      <c r="GYQ30"/>
      <c r="GZC30"/>
      <c r="GZD30"/>
      <c r="GZK30"/>
      <c r="GZR30"/>
      <c r="GZV30"/>
      <c r="GZW30"/>
      <c r="GZX30"/>
      <c r="GZY30"/>
      <c r="GZZ30"/>
      <c r="HHY30"/>
      <c r="HHZ30"/>
      <c r="HIA30"/>
      <c r="HIC30"/>
      <c r="HID30"/>
      <c r="HII30"/>
      <c r="HIJ30"/>
      <c r="HIM30"/>
      <c r="HIY30"/>
      <c r="HIZ30"/>
      <c r="HJG30"/>
      <c r="HJN30"/>
      <c r="HJR30"/>
      <c r="HJS30"/>
      <c r="HJT30"/>
      <c r="HJU30"/>
      <c r="HJV30"/>
      <c r="HRU30"/>
      <c r="HRV30"/>
      <c r="HRW30"/>
      <c r="HRY30"/>
      <c r="HRZ30"/>
      <c r="HSE30"/>
      <c r="HSF30"/>
      <c r="HSI30"/>
      <c r="HSU30"/>
      <c r="HSV30"/>
      <c r="HTC30"/>
      <c r="HTJ30"/>
      <c r="HTN30"/>
      <c r="HTO30"/>
      <c r="HTP30"/>
      <c r="HTQ30"/>
      <c r="HTR30"/>
      <c r="IBQ30"/>
      <c r="IBR30"/>
      <c r="IBS30"/>
      <c r="IBU30"/>
      <c r="IBV30"/>
      <c r="ICA30"/>
      <c r="ICB30"/>
      <c r="ICE30"/>
      <c r="ICQ30"/>
      <c r="ICR30"/>
      <c r="ICY30"/>
      <c r="IDF30"/>
      <c r="IDJ30"/>
      <c r="IDK30"/>
      <c r="IDL30"/>
      <c r="IDM30"/>
      <c r="IDN30"/>
      <c r="ILM30"/>
      <c r="ILN30"/>
      <c r="ILO30"/>
      <c r="ILQ30"/>
      <c r="ILR30"/>
      <c r="ILW30"/>
      <c r="ILX30"/>
      <c r="IMA30"/>
      <c r="IMM30"/>
      <c r="IMN30"/>
      <c r="IMU30"/>
      <c r="INB30"/>
      <c r="INF30"/>
      <c r="ING30"/>
      <c r="INH30"/>
      <c r="INI30"/>
      <c r="INJ30"/>
      <c r="IVI30"/>
      <c r="IVJ30"/>
      <c r="IVK30"/>
      <c r="IVM30"/>
      <c r="IVN30"/>
      <c r="IVS30"/>
      <c r="IVT30"/>
      <c r="IVW30"/>
      <c r="IWI30"/>
      <c r="IWJ30"/>
      <c r="IWQ30"/>
      <c r="IWX30"/>
      <c r="IXB30"/>
      <c r="IXC30"/>
      <c r="IXD30"/>
      <c r="IXE30"/>
      <c r="IXF30"/>
      <c r="JFE30"/>
      <c r="JFF30"/>
      <c r="JFG30"/>
      <c r="JFI30"/>
      <c r="JFJ30"/>
      <c r="JFO30"/>
      <c r="JFP30"/>
      <c r="JFS30"/>
      <c r="JGE30"/>
      <c r="JGF30"/>
      <c r="JGM30"/>
      <c r="JGT30"/>
      <c r="JGX30"/>
      <c r="JGY30"/>
      <c r="JGZ30"/>
      <c r="JHA30"/>
      <c r="JHB30"/>
      <c r="JPA30"/>
      <c r="JPB30"/>
      <c r="JPC30"/>
      <c r="JPE30"/>
      <c r="JPF30"/>
      <c r="JPK30"/>
      <c r="JPL30"/>
      <c r="JPO30"/>
      <c r="JQA30"/>
      <c r="JQB30"/>
      <c r="JQI30"/>
      <c r="JQP30"/>
      <c r="JQT30"/>
      <c r="JQU30"/>
      <c r="JQV30"/>
      <c r="JQW30"/>
      <c r="JQX30"/>
      <c r="JYW30"/>
      <c r="JYX30"/>
      <c r="JYY30"/>
      <c r="JZA30"/>
      <c r="JZB30"/>
      <c r="JZG30"/>
      <c r="JZH30"/>
      <c r="JZK30"/>
      <c r="JZW30"/>
      <c r="JZX30"/>
      <c r="KAE30"/>
      <c r="KAL30"/>
      <c r="KAP30"/>
      <c r="KAQ30"/>
      <c r="KAR30"/>
      <c r="KAS30"/>
      <c r="KAT30"/>
      <c r="KIS30"/>
      <c r="KIT30"/>
      <c r="KIU30"/>
      <c r="KIW30"/>
      <c r="KIX30"/>
      <c r="KJC30"/>
      <c r="KJD30"/>
      <c r="KJG30"/>
      <c r="KJS30"/>
      <c r="KJT30"/>
      <c r="KKA30"/>
      <c r="KKH30"/>
      <c r="KKL30"/>
      <c r="KKM30"/>
      <c r="KKN30"/>
      <c r="KKO30"/>
      <c r="KKP30"/>
      <c r="KSO30"/>
      <c r="KSP30"/>
      <c r="KSQ30"/>
      <c r="KSS30"/>
      <c r="KST30"/>
      <c r="KSY30"/>
      <c r="KSZ30"/>
      <c r="KTC30"/>
      <c r="KTO30"/>
      <c r="KTP30"/>
      <c r="KTW30"/>
      <c r="KUD30"/>
      <c r="KUH30"/>
      <c r="KUI30"/>
      <c r="KUJ30"/>
      <c r="KUK30"/>
      <c r="KUL30"/>
      <c r="LCK30"/>
      <c r="LCL30"/>
      <c r="LCM30"/>
      <c r="LCO30"/>
      <c r="LCP30"/>
      <c r="LCU30"/>
      <c r="LCV30"/>
      <c r="LCY30"/>
      <c r="LDK30"/>
      <c r="LDL30"/>
      <c r="LDS30"/>
      <c r="LDZ30"/>
      <c r="LED30"/>
      <c r="LEE30"/>
      <c r="LEF30"/>
      <c r="LEG30"/>
      <c r="LEH30"/>
      <c r="LMG30"/>
      <c r="LMH30"/>
      <c r="LMI30"/>
      <c r="LMK30"/>
      <c r="LML30"/>
      <c r="LMQ30"/>
      <c r="LMR30"/>
      <c r="LMU30"/>
      <c r="LNG30"/>
      <c r="LNH30"/>
      <c r="LNO30"/>
      <c r="LNV30"/>
      <c r="LNZ30"/>
      <c r="LOA30"/>
      <c r="LOB30"/>
      <c r="LOC30"/>
      <c r="LOD30"/>
      <c r="LWC30"/>
      <c r="LWD30"/>
      <c r="LWE30"/>
      <c r="LWG30"/>
      <c r="LWH30"/>
      <c r="LWM30"/>
      <c r="LWN30"/>
      <c r="LWQ30"/>
      <c r="LXC30"/>
      <c r="LXD30"/>
      <c r="LXK30"/>
      <c r="LXR30"/>
      <c r="LXV30"/>
      <c r="LXW30"/>
      <c r="LXX30"/>
      <c r="LXY30"/>
      <c r="LXZ30"/>
      <c r="MFY30"/>
      <c r="MFZ30"/>
      <c r="MGA30"/>
      <c r="MGC30"/>
      <c r="MGD30"/>
      <c r="MGI30"/>
      <c r="MGJ30"/>
      <c r="MGM30"/>
      <c r="MGY30"/>
      <c r="MGZ30"/>
      <c r="MHG30"/>
      <c r="MHN30"/>
      <c r="MHR30"/>
      <c r="MHS30"/>
      <c r="MHT30"/>
      <c r="MHU30"/>
      <c r="MHV30"/>
      <c r="MPU30"/>
      <c r="MPV30"/>
      <c r="MPW30"/>
      <c r="MPY30"/>
      <c r="MPZ30"/>
      <c r="MQE30"/>
      <c r="MQF30"/>
      <c r="MQI30"/>
      <c r="MQU30"/>
      <c r="MQV30"/>
      <c r="MRC30"/>
      <c r="MRJ30"/>
      <c r="MRN30"/>
      <c r="MRO30"/>
      <c r="MRP30"/>
      <c r="MRQ30"/>
      <c r="MRR30"/>
      <c r="MZQ30"/>
      <c r="MZR30"/>
      <c r="MZS30"/>
      <c r="MZU30"/>
      <c r="MZV30"/>
      <c r="NAA30"/>
      <c r="NAB30"/>
      <c r="NAE30"/>
      <c r="NAQ30"/>
      <c r="NAR30"/>
      <c r="NAY30"/>
      <c r="NBF30"/>
      <c r="NBJ30"/>
      <c r="NBK30"/>
      <c r="NBL30"/>
      <c r="NBM30"/>
      <c r="NBN30"/>
      <c r="NJM30"/>
      <c r="NJN30"/>
      <c r="NJO30"/>
      <c r="NJQ30"/>
      <c r="NJR30"/>
      <c r="NJW30"/>
      <c r="NJX30"/>
      <c r="NKA30"/>
      <c r="NKM30"/>
      <c r="NKN30"/>
      <c r="NKU30"/>
      <c r="NLB30"/>
      <c r="NLF30"/>
      <c r="NLG30"/>
      <c r="NLH30"/>
      <c r="NLI30"/>
      <c r="NLJ30"/>
      <c r="NTI30"/>
      <c r="NTJ30"/>
      <c r="NTK30"/>
      <c r="NTM30"/>
      <c r="NTN30"/>
      <c r="NTS30"/>
      <c r="NTT30"/>
      <c r="NTW30"/>
      <c r="NUI30"/>
      <c r="NUJ30"/>
      <c r="NUQ30"/>
      <c r="NUX30"/>
      <c r="NVB30"/>
      <c r="NVC30"/>
      <c r="NVD30"/>
      <c r="NVE30"/>
      <c r="NVF30"/>
      <c r="ODE30"/>
      <c r="ODF30"/>
      <c r="ODG30"/>
      <c r="ODI30"/>
      <c r="ODJ30"/>
      <c r="ODO30"/>
      <c r="ODP30"/>
      <c r="ODS30"/>
      <c r="OEE30"/>
      <c r="OEF30"/>
      <c r="OEM30"/>
      <c r="OET30"/>
      <c r="OEX30"/>
      <c r="OEY30"/>
      <c r="OEZ30"/>
      <c r="OFA30"/>
      <c r="OFB30"/>
      <c r="ONA30"/>
      <c r="ONB30"/>
      <c r="ONC30"/>
      <c r="ONE30"/>
      <c r="ONF30"/>
      <c r="ONK30"/>
      <c r="ONL30"/>
      <c r="ONO30"/>
      <c r="OOA30"/>
      <c r="OOB30"/>
      <c r="OOI30"/>
      <c r="OOP30"/>
      <c r="OOT30"/>
      <c r="OOU30"/>
      <c r="OOV30"/>
      <c r="OOW30"/>
      <c r="OOX30"/>
      <c r="OWW30"/>
      <c r="OWX30"/>
      <c r="OWY30"/>
      <c r="OXA30"/>
      <c r="OXB30"/>
      <c r="OXG30"/>
      <c r="OXH30"/>
      <c r="OXK30"/>
      <c r="OXW30"/>
      <c r="OXX30"/>
      <c r="OYE30"/>
      <c r="OYL30"/>
      <c r="OYP30"/>
      <c r="OYQ30"/>
      <c r="OYR30"/>
      <c r="OYS30"/>
      <c r="OYT30"/>
      <c r="PGS30"/>
      <c r="PGT30"/>
      <c r="PGU30"/>
      <c r="PGW30"/>
      <c r="PGX30"/>
      <c r="PHC30"/>
      <c r="PHD30"/>
      <c r="PHG30"/>
      <c r="PHS30"/>
      <c r="PHT30"/>
      <c r="PIA30"/>
      <c r="PIH30"/>
      <c r="PIL30"/>
      <c r="PIM30"/>
      <c r="PIN30"/>
      <c r="PIO30"/>
      <c r="PIP30"/>
      <c r="PQO30"/>
      <c r="PQP30"/>
      <c r="PQQ30"/>
      <c r="PQS30"/>
      <c r="PQT30"/>
      <c r="PQY30"/>
      <c r="PQZ30"/>
      <c r="PRC30"/>
      <c r="PRO30"/>
      <c r="PRP30"/>
      <c r="PRW30"/>
      <c r="PSD30"/>
      <c r="PSH30"/>
      <c r="PSI30"/>
      <c r="PSJ30"/>
      <c r="PSK30"/>
      <c r="PSL30"/>
      <c r="QAK30"/>
      <c r="QAL30"/>
      <c r="QAM30"/>
      <c r="QAO30"/>
      <c r="QAP30"/>
      <c r="QAU30"/>
      <c r="QAV30"/>
      <c r="QAY30"/>
      <c r="QBK30"/>
      <c r="QBL30"/>
      <c r="QBS30"/>
      <c r="QBZ30"/>
      <c r="QCD30"/>
      <c r="QCE30"/>
      <c r="QCF30"/>
      <c r="QCG30"/>
      <c r="QCH30"/>
      <c r="QKG30"/>
      <c r="QKH30"/>
      <c r="QKI30"/>
      <c r="QKK30"/>
      <c r="QKL30"/>
      <c r="QKQ30"/>
      <c r="QKR30"/>
      <c r="QKU30"/>
      <c r="QLG30"/>
      <c r="QLH30"/>
      <c r="QLO30"/>
      <c r="QLV30"/>
      <c r="QLZ30"/>
      <c r="QMA30"/>
      <c r="QMB30"/>
      <c r="QMC30"/>
      <c r="QMD30"/>
      <c r="QUC30"/>
      <c r="QUD30"/>
      <c r="QUE30"/>
      <c r="QUG30"/>
      <c r="QUH30"/>
      <c r="QUM30"/>
      <c r="QUN30"/>
      <c r="QUQ30"/>
      <c r="QVC30"/>
      <c r="QVD30"/>
      <c r="QVK30"/>
      <c r="QVR30"/>
      <c r="QVV30"/>
      <c r="QVW30"/>
      <c r="QVX30"/>
      <c r="QVY30"/>
      <c r="QVZ30"/>
      <c r="RDY30"/>
      <c r="RDZ30"/>
      <c r="REA30"/>
      <c r="REC30"/>
      <c r="RED30"/>
      <c r="REI30"/>
      <c r="REJ30"/>
      <c r="REM30"/>
      <c r="REY30"/>
      <c r="REZ30"/>
      <c r="RFG30"/>
      <c r="RFN30"/>
      <c r="RFR30"/>
      <c r="RFS30"/>
      <c r="RFT30"/>
      <c r="RFU30"/>
      <c r="RFV30"/>
      <c r="RNU30"/>
      <c r="RNV30"/>
      <c r="RNW30"/>
      <c r="RNY30"/>
      <c r="RNZ30"/>
      <c r="ROE30"/>
      <c r="ROF30"/>
      <c r="ROI30"/>
      <c r="ROU30"/>
      <c r="ROV30"/>
      <c r="RPC30"/>
      <c r="RPJ30"/>
      <c r="RPN30"/>
      <c r="RPO30"/>
      <c r="RPP30"/>
      <c r="RPQ30"/>
      <c r="RPR30"/>
      <c r="RXQ30"/>
      <c r="RXR30"/>
      <c r="RXS30"/>
      <c r="RXU30"/>
      <c r="RXV30"/>
      <c r="RYA30"/>
      <c r="RYB30"/>
      <c r="RYE30"/>
      <c r="RYQ30"/>
      <c r="RYR30"/>
      <c r="RYY30"/>
      <c r="RZF30"/>
      <c r="RZJ30"/>
      <c r="RZK30"/>
      <c r="RZL30"/>
      <c r="RZM30"/>
      <c r="RZN30"/>
      <c r="SHM30"/>
      <c r="SHN30"/>
      <c r="SHO30"/>
      <c r="SHQ30"/>
      <c r="SHR30"/>
      <c r="SHW30"/>
      <c r="SHX30"/>
      <c r="SIA30"/>
      <c r="SIM30"/>
      <c r="SIN30"/>
      <c r="SIU30"/>
      <c r="SJB30"/>
      <c r="SJF30"/>
      <c r="SJG30"/>
      <c r="SJH30"/>
      <c r="SJI30"/>
      <c r="SJJ30"/>
      <c r="SRI30"/>
      <c r="SRJ30"/>
      <c r="SRK30"/>
      <c r="SRM30"/>
      <c r="SRN30"/>
      <c r="SRS30"/>
      <c r="SRT30"/>
      <c r="SRW30"/>
      <c r="SSI30"/>
      <c r="SSJ30"/>
      <c r="SSQ30"/>
      <c r="SSX30"/>
      <c r="STB30"/>
      <c r="STC30"/>
      <c r="STD30"/>
      <c r="STE30"/>
      <c r="STF30"/>
      <c r="TBE30"/>
      <c r="TBF30"/>
      <c r="TBG30"/>
      <c r="TBI30"/>
      <c r="TBJ30"/>
      <c r="TBO30"/>
      <c r="TBP30"/>
      <c r="TBS30"/>
      <c r="TCE30"/>
      <c r="TCF30"/>
      <c r="TCM30"/>
      <c r="TCT30"/>
      <c r="TCX30"/>
      <c r="TCY30"/>
      <c r="TCZ30"/>
      <c r="TDA30"/>
      <c r="TDB30"/>
      <c r="TLA30"/>
      <c r="TLB30"/>
      <c r="TLC30"/>
      <c r="TLE30"/>
      <c r="TLF30"/>
      <c r="TLK30"/>
      <c r="TLL30"/>
      <c r="TLO30"/>
      <c r="TMA30"/>
      <c r="TMB30"/>
      <c r="TMI30"/>
      <c r="TMP30"/>
      <c r="TMT30"/>
      <c r="TMU30"/>
      <c r="TMV30"/>
      <c r="TMW30"/>
      <c r="TMX30"/>
      <c r="TUW30"/>
      <c r="TUX30"/>
      <c r="TUY30"/>
      <c r="TVA30"/>
      <c r="TVB30"/>
      <c r="TVG30"/>
      <c r="TVH30"/>
      <c r="TVK30"/>
      <c r="TVW30"/>
      <c r="TVX30"/>
      <c r="TWE30"/>
      <c r="TWL30"/>
      <c r="TWP30"/>
      <c r="TWQ30"/>
      <c r="TWR30"/>
      <c r="TWS30"/>
      <c r="TWT30"/>
      <c r="UES30"/>
      <c r="UET30"/>
      <c r="UEU30"/>
      <c r="UEW30"/>
      <c r="UEX30"/>
      <c r="UFC30"/>
      <c r="UFD30"/>
      <c r="UFG30"/>
      <c r="UFS30"/>
      <c r="UFT30"/>
      <c r="UGA30"/>
      <c r="UGH30"/>
      <c r="UGL30"/>
      <c r="UGM30"/>
      <c r="UGN30"/>
      <c r="UGO30"/>
      <c r="UGP30"/>
      <c r="UOO30"/>
      <c r="UOP30"/>
      <c r="UOQ30"/>
      <c r="UOS30"/>
      <c r="UOT30"/>
      <c r="UOY30"/>
      <c r="UOZ30"/>
      <c r="UPC30"/>
      <c r="UPO30"/>
      <c r="UPP30"/>
      <c r="UPW30"/>
      <c r="UQD30"/>
      <c r="UQH30"/>
      <c r="UQI30"/>
      <c r="UQJ30"/>
      <c r="UQK30"/>
      <c r="UQL30"/>
      <c r="UYK30"/>
      <c r="UYL30"/>
      <c r="UYM30"/>
      <c r="UYO30"/>
      <c r="UYP30"/>
      <c r="UYU30"/>
      <c r="UYV30"/>
      <c r="UYY30"/>
      <c r="UZK30"/>
      <c r="UZL30"/>
      <c r="UZS30"/>
      <c r="UZZ30"/>
      <c r="VAD30"/>
      <c r="VAE30"/>
      <c r="VAF30"/>
      <c r="VAG30"/>
      <c r="VAH30"/>
      <c r="VIG30"/>
      <c r="VIH30"/>
      <c r="VII30"/>
      <c r="VIK30"/>
      <c r="VIL30"/>
      <c r="VIQ30"/>
      <c r="VIR30"/>
      <c r="VIU30"/>
      <c r="VJG30"/>
      <c r="VJH30"/>
      <c r="VJO30"/>
      <c r="VJV30"/>
      <c r="VJZ30"/>
      <c r="VKA30"/>
      <c r="VKB30"/>
      <c r="VKC30"/>
      <c r="VKD30"/>
      <c r="VSC30"/>
      <c r="VSD30"/>
      <c r="VSE30"/>
      <c r="VSG30"/>
      <c r="VSH30"/>
      <c r="VSM30"/>
      <c r="VSN30"/>
      <c r="VSQ30"/>
      <c r="VTC30"/>
      <c r="VTD30"/>
      <c r="VTK30"/>
      <c r="VTR30"/>
      <c r="VTV30"/>
      <c r="VTW30"/>
      <c r="VTX30"/>
      <c r="VTY30"/>
      <c r="VTZ30"/>
      <c r="WBY30"/>
      <c r="WBZ30"/>
      <c r="WCA30"/>
      <c r="WCC30"/>
      <c r="WCD30"/>
      <c r="WCI30"/>
      <c r="WCJ30"/>
      <c r="WCM30"/>
      <c r="WCY30"/>
      <c r="WCZ30"/>
      <c r="WDG30"/>
      <c r="WDN30"/>
      <c r="WDR30"/>
      <c r="WDS30"/>
      <c r="WDT30"/>
      <c r="WDU30"/>
      <c r="WDV30"/>
      <c r="WLU30"/>
      <c r="WLV30"/>
      <c r="WLW30"/>
      <c r="WLY30"/>
      <c r="WLZ30"/>
      <c r="WME30"/>
      <c r="WMF30"/>
      <c r="WMI30"/>
      <c r="WMU30"/>
      <c r="WMV30"/>
      <c r="WNC30"/>
      <c r="WNJ30"/>
      <c r="WNN30"/>
      <c r="WNO30"/>
      <c r="WNP30"/>
      <c r="WNQ30"/>
      <c r="WNR30"/>
      <c r="WVQ30"/>
      <c r="WVR30"/>
      <c r="WVS30"/>
      <c r="WVU30"/>
      <c r="WVV30"/>
      <c r="WWA30"/>
      <c r="WWB30"/>
      <c r="WWE30"/>
      <c r="WWQ30"/>
      <c r="WWR30"/>
      <c r="WWY30"/>
      <c r="WXF30"/>
      <c r="WXJ30"/>
      <c r="WXK30"/>
      <c r="WXL30"/>
      <c r="WXM30"/>
      <c r="WXN30"/>
    </row>
    <row r="31" spans="1:826 1033:1850 2057:2874 3081:3898 4105:4922 5129:5946 6153:6970 7177:7994 8201:9018 9225:10042 10249:11066 11273:12090 12297:13114 13321:14138 14345:15162 15369:16186" s="389" customFormat="1" ht="20.100000000000001" customHeight="1" x14ac:dyDescent="0.2">
      <c r="A31" s="294" t="s">
        <v>2321</v>
      </c>
      <c r="B31" s="617" t="s">
        <v>2304</v>
      </c>
      <c r="C31" s="618" t="s">
        <v>99</v>
      </c>
      <c r="D31" s="296">
        <v>2154.77</v>
      </c>
      <c r="E31" s="296">
        <v>327.5</v>
      </c>
      <c r="F31" s="296">
        <v>171.92999999999998</v>
      </c>
      <c r="G31" s="296">
        <v>6.3699999999999992</v>
      </c>
      <c r="H31" s="296">
        <v>5.05</v>
      </c>
      <c r="I31" s="667">
        <v>1.3199999999999998</v>
      </c>
      <c r="J31" s="296">
        <v>55.199999999999996</v>
      </c>
      <c r="K31" s="296">
        <v>95.72</v>
      </c>
      <c r="L31" s="667">
        <v>0</v>
      </c>
      <c r="M31" s="667">
        <v>0</v>
      </c>
      <c r="N31" s="667">
        <v>0</v>
      </c>
      <c r="O31" s="296">
        <v>14.639999999999999</v>
      </c>
      <c r="P31" s="667">
        <v>0</v>
      </c>
      <c r="Q31" s="296">
        <v>0</v>
      </c>
      <c r="R31" s="291">
        <v>155.57</v>
      </c>
      <c r="S31" s="296">
        <v>0.15</v>
      </c>
      <c r="T31" s="296">
        <v>0</v>
      </c>
      <c r="U31" s="296">
        <v>51.67</v>
      </c>
      <c r="V31" s="667">
        <v>0</v>
      </c>
      <c r="W31" s="296">
        <v>0</v>
      </c>
      <c r="X31" s="296">
        <v>0.65</v>
      </c>
      <c r="Y31" s="296">
        <v>4.1599999999999993</v>
      </c>
      <c r="Z31" s="667">
        <v>0</v>
      </c>
      <c r="AA31" s="296">
        <v>0</v>
      </c>
      <c r="AB31" s="296">
        <v>34</v>
      </c>
      <c r="AC31" s="296">
        <v>28.849999999999998</v>
      </c>
      <c r="AD31" s="296">
        <v>1.1900000000000002</v>
      </c>
      <c r="AE31" s="296">
        <v>0.49999999999999994</v>
      </c>
      <c r="AF31" s="296">
        <v>0</v>
      </c>
      <c r="AG31" s="296">
        <v>1.1000000000000001</v>
      </c>
      <c r="AH31" s="296">
        <v>0</v>
      </c>
      <c r="AI31" s="296">
        <v>0</v>
      </c>
      <c r="AJ31" s="296">
        <v>0.02</v>
      </c>
      <c r="AK31" s="667">
        <v>0</v>
      </c>
      <c r="AL31" s="296">
        <v>0</v>
      </c>
      <c r="AM31" s="296">
        <v>0</v>
      </c>
      <c r="AN31" s="296">
        <v>0.28000000000000003</v>
      </c>
      <c r="AO31" s="296">
        <v>2.0600000000000005</v>
      </c>
      <c r="AP31" s="667">
        <v>0</v>
      </c>
      <c r="AQ31" s="296">
        <v>0</v>
      </c>
      <c r="AR31" s="296">
        <v>0</v>
      </c>
      <c r="AS31" s="296">
        <v>0</v>
      </c>
      <c r="AT31" s="667">
        <v>0</v>
      </c>
      <c r="AU31" s="296">
        <v>0.08</v>
      </c>
      <c r="AV31" s="296">
        <v>0.01</v>
      </c>
      <c r="AW31" s="296">
        <v>0.93</v>
      </c>
      <c r="AX31" s="296">
        <v>63.63</v>
      </c>
      <c r="AY31" s="296">
        <v>0.01</v>
      </c>
      <c r="AZ31" s="296">
        <v>0</v>
      </c>
      <c r="BA31" s="667">
        <v>0</v>
      </c>
      <c r="BB31" s="296">
        <v>0.24</v>
      </c>
      <c r="BC31" s="296">
        <v>0.04</v>
      </c>
      <c r="BD31" s="296">
        <v>0</v>
      </c>
      <c r="BE31" s="667">
        <v>0</v>
      </c>
      <c r="BF31" s="666">
        <v>0</v>
      </c>
      <c r="BG31" s="683">
        <v>0</v>
      </c>
      <c r="BH31" s="683">
        <v>0</v>
      </c>
      <c r="BI31" s="683">
        <v>0</v>
      </c>
      <c r="BJ31" s="298">
        <v>287.60000000000002</v>
      </c>
      <c r="BK31" s="298">
        <v>2442.37</v>
      </c>
      <c r="BL31" s="389">
        <v>2442.37</v>
      </c>
      <c r="BN31" s="389" t="s">
        <v>2319</v>
      </c>
      <c r="BO31" s="389" t="s">
        <v>2304</v>
      </c>
      <c r="JE31"/>
      <c r="JF31"/>
      <c r="JG31"/>
      <c r="JI31"/>
      <c r="JJ31"/>
      <c r="JO31"/>
      <c r="JP31"/>
      <c r="JS31"/>
      <c r="KE31"/>
      <c r="KF31"/>
      <c r="KM31"/>
      <c r="KT31"/>
      <c r="KX31"/>
      <c r="KY31"/>
      <c r="KZ31"/>
      <c r="LA31"/>
      <c r="LB31"/>
      <c r="TA31"/>
      <c r="TB31"/>
      <c r="TC31"/>
      <c r="TE31"/>
      <c r="TF31"/>
      <c r="TK31"/>
      <c r="TL31"/>
      <c r="TO31"/>
      <c r="UA31"/>
      <c r="UB31"/>
      <c r="UI31"/>
      <c r="UP31"/>
      <c r="UT31"/>
      <c r="UU31"/>
      <c r="UV31"/>
      <c r="UW31"/>
      <c r="UX31"/>
      <c r="ACW31"/>
      <c r="ACX31"/>
      <c r="ACY31"/>
      <c r="ADA31"/>
      <c r="ADB31"/>
      <c r="ADG31"/>
      <c r="ADH31"/>
      <c r="ADK31"/>
      <c r="ADW31"/>
      <c r="ADX31"/>
      <c r="AEE31"/>
      <c r="AEL31"/>
      <c r="AEP31"/>
      <c r="AEQ31"/>
      <c r="AER31"/>
      <c r="AES31"/>
      <c r="AET31"/>
      <c r="AMS31"/>
      <c r="AMT31"/>
      <c r="AMU31"/>
      <c r="AMW31"/>
      <c r="AMX31"/>
      <c r="ANC31"/>
      <c r="AND31"/>
      <c r="ANG31"/>
      <c r="ANS31"/>
      <c r="ANT31"/>
      <c r="AOA31"/>
      <c r="AOH31"/>
      <c r="AOL31"/>
      <c r="AOM31"/>
      <c r="AON31"/>
      <c r="AOO31"/>
      <c r="AOP31"/>
      <c r="AWO31"/>
      <c r="AWP31"/>
      <c r="AWQ31"/>
      <c r="AWS31"/>
      <c r="AWT31"/>
      <c r="AWY31"/>
      <c r="AWZ31"/>
      <c r="AXC31"/>
      <c r="AXO31"/>
      <c r="AXP31"/>
      <c r="AXW31"/>
      <c r="AYD31"/>
      <c r="AYH31"/>
      <c r="AYI31"/>
      <c r="AYJ31"/>
      <c r="AYK31"/>
      <c r="AYL31"/>
      <c r="BGK31"/>
      <c r="BGL31"/>
      <c r="BGM31"/>
      <c r="BGO31"/>
      <c r="BGP31"/>
      <c r="BGU31"/>
      <c r="BGV31"/>
      <c r="BGY31"/>
      <c r="BHK31"/>
      <c r="BHL31"/>
      <c r="BHS31"/>
      <c r="BHZ31"/>
      <c r="BID31"/>
      <c r="BIE31"/>
      <c r="BIF31"/>
      <c r="BIG31"/>
      <c r="BIH31"/>
      <c r="BQG31"/>
      <c r="BQH31"/>
      <c r="BQI31"/>
      <c r="BQK31"/>
      <c r="BQL31"/>
      <c r="BQQ31"/>
      <c r="BQR31"/>
      <c r="BQU31"/>
      <c r="BRG31"/>
      <c r="BRH31"/>
      <c r="BRO31"/>
      <c r="BRV31"/>
      <c r="BRZ31"/>
      <c r="BSA31"/>
      <c r="BSB31"/>
      <c r="BSC31"/>
      <c r="BSD31"/>
      <c r="CAC31"/>
      <c r="CAD31"/>
      <c r="CAE31"/>
      <c r="CAG31"/>
      <c r="CAH31"/>
      <c r="CAM31"/>
      <c r="CAN31"/>
      <c r="CAQ31"/>
      <c r="CBC31"/>
      <c r="CBD31"/>
      <c r="CBK31"/>
      <c r="CBR31"/>
      <c r="CBV31"/>
      <c r="CBW31"/>
      <c r="CBX31"/>
      <c r="CBY31"/>
      <c r="CBZ31"/>
      <c r="CJY31"/>
      <c r="CJZ31"/>
      <c r="CKA31"/>
      <c r="CKC31"/>
      <c r="CKD31"/>
      <c r="CKI31"/>
      <c r="CKJ31"/>
      <c r="CKM31"/>
      <c r="CKY31"/>
      <c r="CKZ31"/>
      <c r="CLG31"/>
      <c r="CLN31"/>
      <c r="CLR31"/>
      <c r="CLS31"/>
      <c r="CLT31"/>
      <c r="CLU31"/>
      <c r="CLV31"/>
      <c r="CTU31"/>
      <c r="CTV31"/>
      <c r="CTW31"/>
      <c r="CTY31"/>
      <c r="CTZ31"/>
      <c r="CUE31"/>
      <c r="CUF31"/>
      <c r="CUI31"/>
      <c r="CUU31"/>
      <c r="CUV31"/>
      <c r="CVC31"/>
      <c r="CVJ31"/>
      <c r="CVN31"/>
      <c r="CVO31"/>
      <c r="CVP31"/>
      <c r="CVQ31"/>
      <c r="CVR31"/>
      <c r="DDQ31"/>
      <c r="DDR31"/>
      <c r="DDS31"/>
      <c r="DDU31"/>
      <c r="DDV31"/>
      <c r="DEA31"/>
      <c r="DEB31"/>
      <c r="DEE31"/>
      <c r="DEQ31"/>
      <c r="DER31"/>
      <c r="DEY31"/>
      <c r="DFF31"/>
      <c r="DFJ31"/>
      <c r="DFK31"/>
      <c r="DFL31"/>
      <c r="DFM31"/>
      <c r="DFN31"/>
      <c r="DNM31"/>
      <c r="DNN31"/>
      <c r="DNO31"/>
      <c r="DNQ31"/>
      <c r="DNR31"/>
      <c r="DNW31"/>
      <c r="DNX31"/>
      <c r="DOA31"/>
      <c r="DOM31"/>
      <c r="DON31"/>
      <c r="DOU31"/>
      <c r="DPB31"/>
      <c r="DPF31"/>
      <c r="DPG31"/>
      <c r="DPH31"/>
      <c r="DPI31"/>
      <c r="DPJ31"/>
      <c r="DXI31"/>
      <c r="DXJ31"/>
      <c r="DXK31"/>
      <c r="DXM31"/>
      <c r="DXN31"/>
      <c r="DXS31"/>
      <c r="DXT31"/>
      <c r="DXW31"/>
      <c r="DYI31"/>
      <c r="DYJ31"/>
      <c r="DYQ31"/>
      <c r="DYX31"/>
      <c r="DZB31"/>
      <c r="DZC31"/>
      <c r="DZD31"/>
      <c r="DZE31"/>
      <c r="DZF31"/>
      <c r="EHE31"/>
      <c r="EHF31"/>
      <c r="EHG31"/>
      <c r="EHI31"/>
      <c r="EHJ31"/>
      <c r="EHO31"/>
      <c r="EHP31"/>
      <c r="EHS31"/>
      <c r="EIE31"/>
      <c r="EIF31"/>
      <c r="EIM31"/>
      <c r="EIT31"/>
      <c r="EIX31"/>
      <c r="EIY31"/>
      <c r="EIZ31"/>
      <c r="EJA31"/>
      <c r="EJB31"/>
      <c r="ERA31"/>
      <c r="ERB31"/>
      <c r="ERC31"/>
      <c r="ERE31"/>
      <c r="ERF31"/>
      <c r="ERK31"/>
      <c r="ERL31"/>
      <c r="ERO31"/>
      <c r="ESA31"/>
      <c r="ESB31"/>
      <c r="ESI31"/>
      <c r="ESP31"/>
      <c r="EST31"/>
      <c r="ESU31"/>
      <c r="ESV31"/>
      <c r="ESW31"/>
      <c r="ESX31"/>
      <c r="FAW31"/>
      <c r="FAX31"/>
      <c r="FAY31"/>
      <c r="FBA31"/>
      <c r="FBB31"/>
      <c r="FBG31"/>
      <c r="FBH31"/>
      <c r="FBK31"/>
      <c r="FBW31"/>
      <c r="FBX31"/>
      <c r="FCE31"/>
      <c r="FCL31"/>
      <c r="FCP31"/>
      <c r="FCQ31"/>
      <c r="FCR31"/>
      <c r="FCS31"/>
      <c r="FCT31"/>
      <c r="FKS31"/>
      <c r="FKT31"/>
      <c r="FKU31"/>
      <c r="FKW31"/>
      <c r="FKX31"/>
      <c r="FLC31"/>
      <c r="FLD31"/>
      <c r="FLG31"/>
      <c r="FLS31"/>
      <c r="FLT31"/>
      <c r="FMA31"/>
      <c r="FMH31"/>
      <c r="FML31"/>
      <c r="FMM31"/>
      <c r="FMN31"/>
      <c r="FMO31"/>
      <c r="FMP31"/>
      <c r="FUO31"/>
      <c r="FUP31"/>
      <c r="FUQ31"/>
      <c r="FUS31"/>
      <c r="FUT31"/>
      <c r="FUY31"/>
      <c r="FUZ31"/>
      <c r="FVC31"/>
      <c r="FVO31"/>
      <c r="FVP31"/>
      <c r="FVW31"/>
      <c r="FWD31"/>
      <c r="FWH31"/>
      <c r="FWI31"/>
      <c r="FWJ31"/>
      <c r="FWK31"/>
      <c r="FWL31"/>
      <c r="GEK31"/>
      <c r="GEL31"/>
      <c r="GEM31"/>
      <c r="GEO31"/>
      <c r="GEP31"/>
      <c r="GEU31"/>
      <c r="GEV31"/>
      <c r="GEY31"/>
      <c r="GFK31"/>
      <c r="GFL31"/>
      <c r="GFS31"/>
      <c r="GFZ31"/>
      <c r="GGD31"/>
      <c r="GGE31"/>
      <c r="GGF31"/>
      <c r="GGG31"/>
      <c r="GGH31"/>
      <c r="GOG31"/>
      <c r="GOH31"/>
      <c r="GOI31"/>
      <c r="GOK31"/>
      <c r="GOL31"/>
      <c r="GOQ31"/>
      <c r="GOR31"/>
      <c r="GOU31"/>
      <c r="GPG31"/>
      <c r="GPH31"/>
      <c r="GPO31"/>
      <c r="GPV31"/>
      <c r="GPZ31"/>
      <c r="GQA31"/>
      <c r="GQB31"/>
      <c r="GQC31"/>
      <c r="GQD31"/>
      <c r="GYC31"/>
      <c r="GYD31"/>
      <c r="GYE31"/>
      <c r="GYG31"/>
      <c r="GYH31"/>
      <c r="GYM31"/>
      <c r="GYN31"/>
      <c r="GYQ31"/>
      <c r="GZC31"/>
      <c r="GZD31"/>
      <c r="GZK31"/>
      <c r="GZR31"/>
      <c r="GZV31"/>
      <c r="GZW31"/>
      <c r="GZX31"/>
      <c r="GZY31"/>
      <c r="GZZ31"/>
      <c r="HHY31"/>
      <c r="HHZ31"/>
      <c r="HIA31"/>
      <c r="HIC31"/>
      <c r="HID31"/>
      <c r="HII31"/>
      <c r="HIJ31"/>
      <c r="HIM31"/>
      <c r="HIY31"/>
      <c r="HIZ31"/>
      <c r="HJG31"/>
      <c r="HJN31"/>
      <c r="HJR31"/>
      <c r="HJS31"/>
      <c r="HJT31"/>
      <c r="HJU31"/>
      <c r="HJV31"/>
      <c r="HRU31"/>
      <c r="HRV31"/>
      <c r="HRW31"/>
      <c r="HRY31"/>
      <c r="HRZ31"/>
      <c r="HSE31"/>
      <c r="HSF31"/>
      <c r="HSI31"/>
      <c r="HSU31"/>
      <c r="HSV31"/>
      <c r="HTC31"/>
      <c r="HTJ31"/>
      <c r="HTN31"/>
      <c r="HTO31"/>
      <c r="HTP31"/>
      <c r="HTQ31"/>
      <c r="HTR31"/>
      <c r="IBQ31"/>
      <c r="IBR31"/>
      <c r="IBS31"/>
      <c r="IBU31"/>
      <c r="IBV31"/>
      <c r="ICA31"/>
      <c r="ICB31"/>
      <c r="ICE31"/>
      <c r="ICQ31"/>
      <c r="ICR31"/>
      <c r="ICY31"/>
      <c r="IDF31"/>
      <c r="IDJ31"/>
      <c r="IDK31"/>
      <c r="IDL31"/>
      <c r="IDM31"/>
      <c r="IDN31"/>
      <c r="ILM31"/>
      <c r="ILN31"/>
      <c r="ILO31"/>
      <c r="ILQ31"/>
      <c r="ILR31"/>
      <c r="ILW31"/>
      <c r="ILX31"/>
      <c r="IMA31"/>
      <c r="IMM31"/>
      <c r="IMN31"/>
      <c r="IMU31"/>
      <c r="INB31"/>
      <c r="INF31"/>
      <c r="ING31"/>
      <c r="INH31"/>
      <c r="INI31"/>
      <c r="INJ31"/>
      <c r="IVI31"/>
      <c r="IVJ31"/>
      <c r="IVK31"/>
      <c r="IVM31"/>
      <c r="IVN31"/>
      <c r="IVS31"/>
      <c r="IVT31"/>
      <c r="IVW31"/>
      <c r="IWI31"/>
      <c r="IWJ31"/>
      <c r="IWQ31"/>
      <c r="IWX31"/>
      <c r="IXB31"/>
      <c r="IXC31"/>
      <c r="IXD31"/>
      <c r="IXE31"/>
      <c r="IXF31"/>
      <c r="JFE31"/>
      <c r="JFF31"/>
      <c r="JFG31"/>
      <c r="JFI31"/>
      <c r="JFJ31"/>
      <c r="JFO31"/>
      <c r="JFP31"/>
      <c r="JFS31"/>
      <c r="JGE31"/>
      <c r="JGF31"/>
      <c r="JGM31"/>
      <c r="JGT31"/>
      <c r="JGX31"/>
      <c r="JGY31"/>
      <c r="JGZ31"/>
      <c r="JHA31"/>
      <c r="JHB31"/>
      <c r="JPA31"/>
      <c r="JPB31"/>
      <c r="JPC31"/>
      <c r="JPE31"/>
      <c r="JPF31"/>
      <c r="JPK31"/>
      <c r="JPL31"/>
      <c r="JPO31"/>
      <c r="JQA31"/>
      <c r="JQB31"/>
      <c r="JQI31"/>
      <c r="JQP31"/>
      <c r="JQT31"/>
      <c r="JQU31"/>
      <c r="JQV31"/>
      <c r="JQW31"/>
      <c r="JQX31"/>
      <c r="JYW31"/>
      <c r="JYX31"/>
      <c r="JYY31"/>
      <c r="JZA31"/>
      <c r="JZB31"/>
      <c r="JZG31"/>
      <c r="JZH31"/>
      <c r="JZK31"/>
      <c r="JZW31"/>
      <c r="JZX31"/>
      <c r="KAE31"/>
      <c r="KAL31"/>
      <c r="KAP31"/>
      <c r="KAQ31"/>
      <c r="KAR31"/>
      <c r="KAS31"/>
      <c r="KAT31"/>
      <c r="KIS31"/>
      <c r="KIT31"/>
      <c r="KIU31"/>
      <c r="KIW31"/>
      <c r="KIX31"/>
      <c r="KJC31"/>
      <c r="KJD31"/>
      <c r="KJG31"/>
      <c r="KJS31"/>
      <c r="KJT31"/>
      <c r="KKA31"/>
      <c r="KKH31"/>
      <c r="KKL31"/>
      <c r="KKM31"/>
      <c r="KKN31"/>
      <c r="KKO31"/>
      <c r="KKP31"/>
      <c r="KSO31"/>
      <c r="KSP31"/>
      <c r="KSQ31"/>
      <c r="KSS31"/>
      <c r="KST31"/>
      <c r="KSY31"/>
      <c r="KSZ31"/>
      <c r="KTC31"/>
      <c r="KTO31"/>
      <c r="KTP31"/>
      <c r="KTW31"/>
      <c r="KUD31"/>
      <c r="KUH31"/>
      <c r="KUI31"/>
      <c r="KUJ31"/>
      <c r="KUK31"/>
      <c r="KUL31"/>
      <c r="LCK31"/>
      <c r="LCL31"/>
      <c r="LCM31"/>
      <c r="LCO31"/>
      <c r="LCP31"/>
      <c r="LCU31"/>
      <c r="LCV31"/>
      <c r="LCY31"/>
      <c r="LDK31"/>
      <c r="LDL31"/>
      <c r="LDS31"/>
      <c r="LDZ31"/>
      <c r="LED31"/>
      <c r="LEE31"/>
      <c r="LEF31"/>
      <c r="LEG31"/>
      <c r="LEH31"/>
      <c r="LMG31"/>
      <c r="LMH31"/>
      <c r="LMI31"/>
      <c r="LMK31"/>
      <c r="LML31"/>
      <c r="LMQ31"/>
      <c r="LMR31"/>
      <c r="LMU31"/>
      <c r="LNG31"/>
      <c r="LNH31"/>
      <c r="LNO31"/>
      <c r="LNV31"/>
      <c r="LNZ31"/>
      <c r="LOA31"/>
      <c r="LOB31"/>
      <c r="LOC31"/>
      <c r="LOD31"/>
      <c r="LWC31"/>
      <c r="LWD31"/>
      <c r="LWE31"/>
      <c r="LWG31"/>
      <c r="LWH31"/>
      <c r="LWM31"/>
      <c r="LWN31"/>
      <c r="LWQ31"/>
      <c r="LXC31"/>
      <c r="LXD31"/>
      <c r="LXK31"/>
      <c r="LXR31"/>
      <c r="LXV31"/>
      <c r="LXW31"/>
      <c r="LXX31"/>
      <c r="LXY31"/>
      <c r="LXZ31"/>
      <c r="MFY31"/>
      <c r="MFZ31"/>
      <c r="MGA31"/>
      <c r="MGC31"/>
      <c r="MGD31"/>
      <c r="MGI31"/>
      <c r="MGJ31"/>
      <c r="MGM31"/>
      <c r="MGY31"/>
      <c r="MGZ31"/>
      <c r="MHG31"/>
      <c r="MHN31"/>
      <c r="MHR31"/>
      <c r="MHS31"/>
      <c r="MHT31"/>
      <c r="MHU31"/>
      <c r="MHV31"/>
      <c r="MPU31"/>
      <c r="MPV31"/>
      <c r="MPW31"/>
      <c r="MPY31"/>
      <c r="MPZ31"/>
      <c r="MQE31"/>
      <c r="MQF31"/>
      <c r="MQI31"/>
      <c r="MQU31"/>
      <c r="MQV31"/>
      <c r="MRC31"/>
      <c r="MRJ31"/>
      <c r="MRN31"/>
      <c r="MRO31"/>
      <c r="MRP31"/>
      <c r="MRQ31"/>
      <c r="MRR31"/>
      <c r="MZQ31"/>
      <c r="MZR31"/>
      <c r="MZS31"/>
      <c r="MZU31"/>
      <c r="MZV31"/>
      <c r="NAA31"/>
      <c r="NAB31"/>
      <c r="NAE31"/>
      <c r="NAQ31"/>
      <c r="NAR31"/>
      <c r="NAY31"/>
      <c r="NBF31"/>
      <c r="NBJ31"/>
      <c r="NBK31"/>
      <c r="NBL31"/>
      <c r="NBM31"/>
      <c r="NBN31"/>
      <c r="NJM31"/>
      <c r="NJN31"/>
      <c r="NJO31"/>
      <c r="NJQ31"/>
      <c r="NJR31"/>
      <c r="NJW31"/>
      <c r="NJX31"/>
      <c r="NKA31"/>
      <c r="NKM31"/>
      <c r="NKN31"/>
      <c r="NKU31"/>
      <c r="NLB31"/>
      <c r="NLF31"/>
      <c r="NLG31"/>
      <c r="NLH31"/>
      <c r="NLI31"/>
      <c r="NLJ31"/>
      <c r="NTI31"/>
      <c r="NTJ31"/>
      <c r="NTK31"/>
      <c r="NTM31"/>
      <c r="NTN31"/>
      <c r="NTS31"/>
      <c r="NTT31"/>
      <c r="NTW31"/>
      <c r="NUI31"/>
      <c r="NUJ31"/>
      <c r="NUQ31"/>
      <c r="NUX31"/>
      <c r="NVB31"/>
      <c r="NVC31"/>
      <c r="NVD31"/>
      <c r="NVE31"/>
      <c r="NVF31"/>
      <c r="ODE31"/>
      <c r="ODF31"/>
      <c r="ODG31"/>
      <c r="ODI31"/>
      <c r="ODJ31"/>
      <c r="ODO31"/>
      <c r="ODP31"/>
      <c r="ODS31"/>
      <c r="OEE31"/>
      <c r="OEF31"/>
      <c r="OEM31"/>
      <c r="OET31"/>
      <c r="OEX31"/>
      <c r="OEY31"/>
      <c r="OEZ31"/>
      <c r="OFA31"/>
      <c r="OFB31"/>
      <c r="ONA31"/>
      <c r="ONB31"/>
      <c r="ONC31"/>
      <c r="ONE31"/>
      <c r="ONF31"/>
      <c r="ONK31"/>
      <c r="ONL31"/>
      <c r="ONO31"/>
      <c r="OOA31"/>
      <c r="OOB31"/>
      <c r="OOI31"/>
      <c r="OOP31"/>
      <c r="OOT31"/>
      <c r="OOU31"/>
      <c r="OOV31"/>
      <c r="OOW31"/>
      <c r="OOX31"/>
      <c r="OWW31"/>
      <c r="OWX31"/>
      <c r="OWY31"/>
      <c r="OXA31"/>
      <c r="OXB31"/>
      <c r="OXG31"/>
      <c r="OXH31"/>
      <c r="OXK31"/>
      <c r="OXW31"/>
      <c r="OXX31"/>
      <c r="OYE31"/>
      <c r="OYL31"/>
      <c r="OYP31"/>
      <c r="OYQ31"/>
      <c r="OYR31"/>
      <c r="OYS31"/>
      <c r="OYT31"/>
      <c r="PGS31"/>
      <c r="PGT31"/>
      <c r="PGU31"/>
      <c r="PGW31"/>
      <c r="PGX31"/>
      <c r="PHC31"/>
      <c r="PHD31"/>
      <c r="PHG31"/>
      <c r="PHS31"/>
      <c r="PHT31"/>
      <c r="PIA31"/>
      <c r="PIH31"/>
      <c r="PIL31"/>
      <c r="PIM31"/>
      <c r="PIN31"/>
      <c r="PIO31"/>
      <c r="PIP31"/>
      <c r="PQO31"/>
      <c r="PQP31"/>
      <c r="PQQ31"/>
      <c r="PQS31"/>
      <c r="PQT31"/>
      <c r="PQY31"/>
      <c r="PQZ31"/>
      <c r="PRC31"/>
      <c r="PRO31"/>
      <c r="PRP31"/>
      <c r="PRW31"/>
      <c r="PSD31"/>
      <c r="PSH31"/>
      <c r="PSI31"/>
      <c r="PSJ31"/>
      <c r="PSK31"/>
      <c r="PSL31"/>
      <c r="QAK31"/>
      <c r="QAL31"/>
      <c r="QAM31"/>
      <c r="QAO31"/>
      <c r="QAP31"/>
      <c r="QAU31"/>
      <c r="QAV31"/>
      <c r="QAY31"/>
      <c r="QBK31"/>
      <c r="QBL31"/>
      <c r="QBS31"/>
      <c r="QBZ31"/>
      <c r="QCD31"/>
      <c r="QCE31"/>
      <c r="QCF31"/>
      <c r="QCG31"/>
      <c r="QCH31"/>
      <c r="QKG31"/>
      <c r="QKH31"/>
      <c r="QKI31"/>
      <c r="QKK31"/>
      <c r="QKL31"/>
      <c r="QKQ31"/>
      <c r="QKR31"/>
      <c r="QKU31"/>
      <c r="QLG31"/>
      <c r="QLH31"/>
      <c r="QLO31"/>
      <c r="QLV31"/>
      <c r="QLZ31"/>
      <c r="QMA31"/>
      <c r="QMB31"/>
      <c r="QMC31"/>
      <c r="QMD31"/>
      <c r="QUC31"/>
      <c r="QUD31"/>
      <c r="QUE31"/>
      <c r="QUG31"/>
      <c r="QUH31"/>
      <c r="QUM31"/>
      <c r="QUN31"/>
      <c r="QUQ31"/>
      <c r="QVC31"/>
      <c r="QVD31"/>
      <c r="QVK31"/>
      <c r="QVR31"/>
      <c r="QVV31"/>
      <c r="QVW31"/>
      <c r="QVX31"/>
      <c r="QVY31"/>
      <c r="QVZ31"/>
      <c r="RDY31"/>
      <c r="RDZ31"/>
      <c r="REA31"/>
      <c r="REC31"/>
      <c r="RED31"/>
      <c r="REI31"/>
      <c r="REJ31"/>
      <c r="REM31"/>
      <c r="REY31"/>
      <c r="REZ31"/>
      <c r="RFG31"/>
      <c r="RFN31"/>
      <c r="RFR31"/>
      <c r="RFS31"/>
      <c r="RFT31"/>
      <c r="RFU31"/>
      <c r="RFV31"/>
      <c r="RNU31"/>
      <c r="RNV31"/>
      <c r="RNW31"/>
      <c r="RNY31"/>
      <c r="RNZ31"/>
      <c r="ROE31"/>
      <c r="ROF31"/>
      <c r="ROI31"/>
      <c r="ROU31"/>
      <c r="ROV31"/>
      <c r="RPC31"/>
      <c r="RPJ31"/>
      <c r="RPN31"/>
      <c r="RPO31"/>
      <c r="RPP31"/>
      <c r="RPQ31"/>
      <c r="RPR31"/>
      <c r="RXQ31"/>
      <c r="RXR31"/>
      <c r="RXS31"/>
      <c r="RXU31"/>
      <c r="RXV31"/>
      <c r="RYA31"/>
      <c r="RYB31"/>
      <c r="RYE31"/>
      <c r="RYQ31"/>
      <c r="RYR31"/>
      <c r="RYY31"/>
      <c r="RZF31"/>
      <c r="RZJ31"/>
      <c r="RZK31"/>
      <c r="RZL31"/>
      <c r="RZM31"/>
      <c r="RZN31"/>
      <c r="SHM31"/>
      <c r="SHN31"/>
      <c r="SHO31"/>
      <c r="SHQ31"/>
      <c r="SHR31"/>
      <c r="SHW31"/>
      <c r="SHX31"/>
      <c r="SIA31"/>
      <c r="SIM31"/>
      <c r="SIN31"/>
      <c r="SIU31"/>
      <c r="SJB31"/>
      <c r="SJF31"/>
      <c r="SJG31"/>
      <c r="SJH31"/>
      <c r="SJI31"/>
      <c r="SJJ31"/>
      <c r="SRI31"/>
      <c r="SRJ31"/>
      <c r="SRK31"/>
      <c r="SRM31"/>
      <c r="SRN31"/>
      <c r="SRS31"/>
      <c r="SRT31"/>
      <c r="SRW31"/>
      <c r="SSI31"/>
      <c r="SSJ31"/>
      <c r="SSQ31"/>
      <c r="SSX31"/>
      <c r="STB31"/>
      <c r="STC31"/>
      <c r="STD31"/>
      <c r="STE31"/>
      <c r="STF31"/>
      <c r="TBE31"/>
      <c r="TBF31"/>
      <c r="TBG31"/>
      <c r="TBI31"/>
      <c r="TBJ31"/>
      <c r="TBO31"/>
      <c r="TBP31"/>
      <c r="TBS31"/>
      <c r="TCE31"/>
      <c r="TCF31"/>
      <c r="TCM31"/>
      <c r="TCT31"/>
      <c r="TCX31"/>
      <c r="TCY31"/>
      <c r="TCZ31"/>
      <c r="TDA31"/>
      <c r="TDB31"/>
      <c r="TLA31"/>
      <c r="TLB31"/>
      <c r="TLC31"/>
      <c r="TLE31"/>
      <c r="TLF31"/>
      <c r="TLK31"/>
      <c r="TLL31"/>
      <c r="TLO31"/>
      <c r="TMA31"/>
      <c r="TMB31"/>
      <c r="TMI31"/>
      <c r="TMP31"/>
      <c r="TMT31"/>
      <c r="TMU31"/>
      <c r="TMV31"/>
      <c r="TMW31"/>
      <c r="TMX31"/>
      <c r="TUW31"/>
      <c r="TUX31"/>
      <c r="TUY31"/>
      <c r="TVA31"/>
      <c r="TVB31"/>
      <c r="TVG31"/>
      <c r="TVH31"/>
      <c r="TVK31"/>
      <c r="TVW31"/>
      <c r="TVX31"/>
      <c r="TWE31"/>
      <c r="TWL31"/>
      <c r="TWP31"/>
      <c r="TWQ31"/>
      <c r="TWR31"/>
      <c r="TWS31"/>
      <c r="TWT31"/>
      <c r="UES31"/>
      <c r="UET31"/>
      <c r="UEU31"/>
      <c r="UEW31"/>
      <c r="UEX31"/>
      <c r="UFC31"/>
      <c r="UFD31"/>
      <c r="UFG31"/>
      <c r="UFS31"/>
      <c r="UFT31"/>
      <c r="UGA31"/>
      <c r="UGH31"/>
      <c r="UGL31"/>
      <c r="UGM31"/>
      <c r="UGN31"/>
      <c r="UGO31"/>
      <c r="UGP31"/>
      <c r="UOO31"/>
      <c r="UOP31"/>
      <c r="UOQ31"/>
      <c r="UOS31"/>
      <c r="UOT31"/>
      <c r="UOY31"/>
      <c r="UOZ31"/>
      <c r="UPC31"/>
      <c r="UPO31"/>
      <c r="UPP31"/>
      <c r="UPW31"/>
      <c r="UQD31"/>
      <c r="UQH31"/>
      <c r="UQI31"/>
      <c r="UQJ31"/>
      <c r="UQK31"/>
      <c r="UQL31"/>
      <c r="UYK31"/>
      <c r="UYL31"/>
      <c r="UYM31"/>
      <c r="UYO31"/>
      <c r="UYP31"/>
      <c r="UYU31"/>
      <c r="UYV31"/>
      <c r="UYY31"/>
      <c r="UZK31"/>
      <c r="UZL31"/>
      <c r="UZS31"/>
      <c r="UZZ31"/>
      <c r="VAD31"/>
      <c r="VAE31"/>
      <c r="VAF31"/>
      <c r="VAG31"/>
      <c r="VAH31"/>
      <c r="VIG31"/>
      <c r="VIH31"/>
      <c r="VII31"/>
      <c r="VIK31"/>
      <c r="VIL31"/>
      <c r="VIQ31"/>
      <c r="VIR31"/>
      <c r="VIU31"/>
      <c r="VJG31"/>
      <c r="VJH31"/>
      <c r="VJO31"/>
      <c r="VJV31"/>
      <c r="VJZ31"/>
      <c r="VKA31"/>
      <c r="VKB31"/>
      <c r="VKC31"/>
      <c r="VKD31"/>
      <c r="VSC31"/>
      <c r="VSD31"/>
      <c r="VSE31"/>
      <c r="VSG31"/>
      <c r="VSH31"/>
      <c r="VSM31"/>
      <c r="VSN31"/>
      <c r="VSQ31"/>
      <c r="VTC31"/>
      <c r="VTD31"/>
      <c r="VTK31"/>
      <c r="VTR31"/>
      <c r="VTV31"/>
      <c r="VTW31"/>
      <c r="VTX31"/>
      <c r="VTY31"/>
      <c r="VTZ31"/>
      <c r="WBY31"/>
      <c r="WBZ31"/>
      <c r="WCA31"/>
      <c r="WCC31"/>
      <c r="WCD31"/>
      <c r="WCI31"/>
      <c r="WCJ31"/>
      <c r="WCM31"/>
      <c r="WCY31"/>
      <c r="WCZ31"/>
      <c r="WDG31"/>
      <c r="WDN31"/>
      <c r="WDR31"/>
      <c r="WDS31"/>
      <c r="WDT31"/>
      <c r="WDU31"/>
      <c r="WDV31"/>
      <c r="WLU31"/>
      <c r="WLV31"/>
      <c r="WLW31"/>
      <c r="WLY31"/>
      <c r="WLZ31"/>
      <c r="WME31"/>
      <c r="WMF31"/>
      <c r="WMI31"/>
      <c r="WMU31"/>
      <c r="WMV31"/>
      <c r="WNC31"/>
      <c r="WNJ31"/>
      <c r="WNN31"/>
      <c r="WNO31"/>
      <c r="WNP31"/>
      <c r="WNQ31"/>
      <c r="WNR31"/>
      <c r="WVQ31"/>
      <c r="WVR31"/>
      <c r="WVS31"/>
      <c r="WVU31"/>
      <c r="WVV31"/>
      <c r="WWA31"/>
      <c r="WWB31"/>
      <c r="WWE31"/>
      <c r="WWQ31"/>
      <c r="WWR31"/>
      <c r="WWY31"/>
      <c r="WXF31"/>
      <c r="WXJ31"/>
      <c r="WXK31"/>
      <c r="WXL31"/>
      <c r="WXM31"/>
      <c r="WXN31"/>
    </row>
    <row r="32" spans="1:826 1033:1850 2057:2874 3081:3898 4105:4922 5129:5946 6153:6970 7177:7994 8201:9018 9225:10042 10249:11066 11273:12090 12297:13114 13321:14138 14345:15162 15369:16186" s="389" customFormat="1" ht="20.100000000000001" customHeight="1" x14ac:dyDescent="0.2">
      <c r="A32" s="294" t="s">
        <v>2321</v>
      </c>
      <c r="B32" s="617" t="s">
        <v>2305</v>
      </c>
      <c r="C32" s="618" t="s">
        <v>101</v>
      </c>
      <c r="D32" s="296">
        <v>98.66</v>
      </c>
      <c r="E32" s="296">
        <v>11.07</v>
      </c>
      <c r="F32" s="296">
        <v>7.88</v>
      </c>
      <c r="G32" s="296">
        <v>0</v>
      </c>
      <c r="H32" s="296">
        <v>0</v>
      </c>
      <c r="I32" s="667">
        <v>0</v>
      </c>
      <c r="J32" s="296">
        <v>4.1400000000000006</v>
      </c>
      <c r="K32" s="296">
        <v>3.6999999999999997</v>
      </c>
      <c r="L32" s="667">
        <v>0</v>
      </c>
      <c r="M32" s="667">
        <v>0</v>
      </c>
      <c r="N32" s="667">
        <v>0</v>
      </c>
      <c r="O32" s="296">
        <v>0.04</v>
      </c>
      <c r="P32" s="667">
        <v>0</v>
      </c>
      <c r="Q32" s="296">
        <v>0</v>
      </c>
      <c r="R32" s="291">
        <v>3.1900000000000004</v>
      </c>
      <c r="S32" s="296">
        <v>0</v>
      </c>
      <c r="T32" s="296">
        <v>0</v>
      </c>
      <c r="U32" s="296">
        <v>0</v>
      </c>
      <c r="V32" s="667">
        <v>0</v>
      </c>
      <c r="W32" s="296">
        <v>0</v>
      </c>
      <c r="X32" s="296">
        <v>0</v>
      </c>
      <c r="Y32" s="296">
        <v>0</v>
      </c>
      <c r="Z32" s="667">
        <v>0</v>
      </c>
      <c r="AA32" s="296">
        <v>0</v>
      </c>
      <c r="AB32" s="296">
        <v>0.79000000000000015</v>
      </c>
      <c r="AC32" s="296">
        <v>0.34000000000000008</v>
      </c>
      <c r="AD32" s="296">
        <v>0.42000000000000004</v>
      </c>
      <c r="AE32" s="296">
        <v>0</v>
      </c>
      <c r="AF32" s="296">
        <v>0</v>
      </c>
      <c r="AG32" s="296">
        <v>0</v>
      </c>
      <c r="AH32" s="296">
        <v>0</v>
      </c>
      <c r="AI32" s="296">
        <v>0</v>
      </c>
      <c r="AJ32" s="296">
        <v>0</v>
      </c>
      <c r="AK32" s="667">
        <v>0</v>
      </c>
      <c r="AL32" s="296">
        <v>0</v>
      </c>
      <c r="AM32" s="296">
        <v>0</v>
      </c>
      <c r="AN32" s="296">
        <v>0.03</v>
      </c>
      <c r="AO32" s="296">
        <v>0</v>
      </c>
      <c r="AP32" s="667">
        <v>0</v>
      </c>
      <c r="AQ32" s="296">
        <v>0</v>
      </c>
      <c r="AR32" s="296">
        <v>0</v>
      </c>
      <c r="AS32" s="296">
        <v>0</v>
      </c>
      <c r="AT32" s="667">
        <v>0</v>
      </c>
      <c r="AU32" s="296">
        <v>0</v>
      </c>
      <c r="AV32" s="296">
        <v>0</v>
      </c>
      <c r="AW32" s="296">
        <v>0</v>
      </c>
      <c r="AX32" s="296">
        <v>2.4000000000000004</v>
      </c>
      <c r="AY32" s="296">
        <v>0</v>
      </c>
      <c r="AZ32" s="296">
        <v>0</v>
      </c>
      <c r="BA32" s="667">
        <v>0</v>
      </c>
      <c r="BB32" s="296">
        <v>0</v>
      </c>
      <c r="BC32" s="296">
        <v>0</v>
      </c>
      <c r="BD32" s="296">
        <v>0</v>
      </c>
      <c r="BE32" s="667">
        <v>0</v>
      </c>
      <c r="BF32" s="666">
        <v>0</v>
      </c>
      <c r="BG32" s="683">
        <v>0</v>
      </c>
      <c r="BH32" s="683">
        <v>0</v>
      </c>
      <c r="BI32" s="683">
        <v>0</v>
      </c>
      <c r="BJ32" s="298">
        <v>2.84</v>
      </c>
      <c r="BK32" s="298">
        <v>101.5</v>
      </c>
      <c r="BL32" s="389">
        <v>101.5</v>
      </c>
      <c r="BN32" s="389" t="s">
        <v>2319</v>
      </c>
      <c r="BO32" s="389" t="s">
        <v>2305</v>
      </c>
      <c r="JE32"/>
      <c r="JF32"/>
      <c r="JG32"/>
      <c r="JI32"/>
      <c r="JJ32"/>
      <c r="JO32"/>
      <c r="JP32"/>
      <c r="JS32"/>
      <c r="KE32"/>
      <c r="KF32"/>
      <c r="KM32"/>
      <c r="KT32"/>
      <c r="KX32"/>
      <c r="KY32"/>
      <c r="KZ32"/>
      <c r="LA32"/>
      <c r="LB32"/>
      <c r="TA32"/>
      <c r="TB32"/>
      <c r="TC32"/>
      <c r="TE32"/>
      <c r="TF32"/>
      <c r="TK32"/>
      <c r="TL32"/>
      <c r="TO32"/>
      <c r="UA32"/>
      <c r="UB32"/>
      <c r="UI32"/>
      <c r="UP32"/>
      <c r="UT32"/>
      <c r="UU32"/>
      <c r="UV32"/>
      <c r="UW32"/>
      <c r="UX32"/>
      <c r="ACW32"/>
      <c r="ACX32"/>
      <c r="ACY32"/>
      <c r="ADA32"/>
      <c r="ADB32"/>
      <c r="ADG32"/>
      <c r="ADH32"/>
      <c r="ADK32"/>
      <c r="ADW32"/>
      <c r="ADX32"/>
      <c r="AEE32"/>
      <c r="AEL32"/>
      <c r="AEP32"/>
      <c r="AEQ32"/>
      <c r="AER32"/>
      <c r="AES32"/>
      <c r="AET32"/>
      <c r="AMS32"/>
      <c r="AMT32"/>
      <c r="AMU32"/>
      <c r="AMW32"/>
      <c r="AMX32"/>
      <c r="ANC32"/>
      <c r="AND32"/>
      <c r="ANG32"/>
      <c r="ANS32"/>
      <c r="ANT32"/>
      <c r="AOA32"/>
      <c r="AOH32"/>
      <c r="AOL32"/>
      <c r="AOM32"/>
      <c r="AON32"/>
      <c r="AOO32"/>
      <c r="AOP32"/>
      <c r="AWO32"/>
      <c r="AWP32"/>
      <c r="AWQ32"/>
      <c r="AWS32"/>
      <c r="AWT32"/>
      <c r="AWY32"/>
      <c r="AWZ32"/>
      <c r="AXC32"/>
      <c r="AXO32"/>
      <c r="AXP32"/>
      <c r="AXW32"/>
      <c r="AYD32"/>
      <c r="AYH32"/>
      <c r="AYI32"/>
      <c r="AYJ32"/>
      <c r="AYK32"/>
      <c r="AYL32"/>
      <c r="BGK32"/>
      <c r="BGL32"/>
      <c r="BGM32"/>
      <c r="BGO32"/>
      <c r="BGP32"/>
      <c r="BGU32"/>
      <c r="BGV32"/>
      <c r="BGY32"/>
      <c r="BHK32"/>
      <c r="BHL32"/>
      <c r="BHS32"/>
      <c r="BHZ32"/>
      <c r="BID32"/>
      <c r="BIE32"/>
      <c r="BIF32"/>
      <c r="BIG32"/>
      <c r="BIH32"/>
      <c r="BQG32"/>
      <c r="BQH32"/>
      <c r="BQI32"/>
      <c r="BQK32"/>
      <c r="BQL32"/>
      <c r="BQQ32"/>
      <c r="BQR32"/>
      <c r="BQU32"/>
      <c r="BRG32"/>
      <c r="BRH32"/>
      <c r="BRO32"/>
      <c r="BRV32"/>
      <c r="BRZ32"/>
      <c r="BSA32"/>
      <c r="BSB32"/>
      <c r="BSC32"/>
      <c r="BSD32"/>
      <c r="CAC32"/>
      <c r="CAD32"/>
      <c r="CAE32"/>
      <c r="CAG32"/>
      <c r="CAH32"/>
      <c r="CAM32"/>
      <c r="CAN32"/>
      <c r="CAQ32"/>
      <c r="CBC32"/>
      <c r="CBD32"/>
      <c r="CBK32"/>
      <c r="CBR32"/>
      <c r="CBV32"/>
      <c r="CBW32"/>
      <c r="CBX32"/>
      <c r="CBY32"/>
      <c r="CBZ32"/>
      <c r="CJY32"/>
      <c r="CJZ32"/>
      <c r="CKA32"/>
      <c r="CKC32"/>
      <c r="CKD32"/>
      <c r="CKI32"/>
      <c r="CKJ32"/>
      <c r="CKM32"/>
      <c r="CKY32"/>
      <c r="CKZ32"/>
      <c r="CLG32"/>
      <c r="CLN32"/>
      <c r="CLR32"/>
      <c r="CLS32"/>
      <c r="CLT32"/>
      <c r="CLU32"/>
      <c r="CLV32"/>
      <c r="CTU32"/>
      <c r="CTV32"/>
      <c r="CTW32"/>
      <c r="CTY32"/>
      <c r="CTZ32"/>
      <c r="CUE32"/>
      <c r="CUF32"/>
      <c r="CUI32"/>
      <c r="CUU32"/>
      <c r="CUV32"/>
      <c r="CVC32"/>
      <c r="CVJ32"/>
      <c r="CVN32"/>
      <c r="CVO32"/>
      <c r="CVP32"/>
      <c r="CVQ32"/>
      <c r="CVR32"/>
      <c r="DDQ32"/>
      <c r="DDR32"/>
      <c r="DDS32"/>
      <c r="DDU32"/>
      <c r="DDV32"/>
      <c r="DEA32"/>
      <c r="DEB32"/>
      <c r="DEE32"/>
      <c r="DEQ32"/>
      <c r="DER32"/>
      <c r="DEY32"/>
      <c r="DFF32"/>
      <c r="DFJ32"/>
      <c r="DFK32"/>
      <c r="DFL32"/>
      <c r="DFM32"/>
      <c r="DFN32"/>
      <c r="DNM32"/>
      <c r="DNN32"/>
      <c r="DNO32"/>
      <c r="DNQ32"/>
      <c r="DNR32"/>
      <c r="DNW32"/>
      <c r="DNX32"/>
      <c r="DOA32"/>
      <c r="DOM32"/>
      <c r="DON32"/>
      <c r="DOU32"/>
      <c r="DPB32"/>
      <c r="DPF32"/>
      <c r="DPG32"/>
      <c r="DPH32"/>
      <c r="DPI32"/>
      <c r="DPJ32"/>
      <c r="DXI32"/>
      <c r="DXJ32"/>
      <c r="DXK32"/>
      <c r="DXM32"/>
      <c r="DXN32"/>
      <c r="DXS32"/>
      <c r="DXT32"/>
      <c r="DXW32"/>
      <c r="DYI32"/>
      <c r="DYJ32"/>
      <c r="DYQ32"/>
      <c r="DYX32"/>
      <c r="DZB32"/>
      <c r="DZC32"/>
      <c r="DZD32"/>
      <c r="DZE32"/>
      <c r="DZF32"/>
      <c r="EHE32"/>
      <c r="EHF32"/>
      <c r="EHG32"/>
      <c r="EHI32"/>
      <c r="EHJ32"/>
      <c r="EHO32"/>
      <c r="EHP32"/>
      <c r="EHS32"/>
      <c r="EIE32"/>
      <c r="EIF32"/>
      <c r="EIM32"/>
      <c r="EIT32"/>
      <c r="EIX32"/>
      <c r="EIY32"/>
      <c r="EIZ32"/>
      <c r="EJA32"/>
      <c r="EJB32"/>
      <c r="ERA32"/>
      <c r="ERB32"/>
      <c r="ERC32"/>
      <c r="ERE32"/>
      <c r="ERF32"/>
      <c r="ERK32"/>
      <c r="ERL32"/>
      <c r="ERO32"/>
      <c r="ESA32"/>
      <c r="ESB32"/>
      <c r="ESI32"/>
      <c r="ESP32"/>
      <c r="EST32"/>
      <c r="ESU32"/>
      <c r="ESV32"/>
      <c r="ESW32"/>
      <c r="ESX32"/>
      <c r="FAW32"/>
      <c r="FAX32"/>
      <c r="FAY32"/>
      <c r="FBA32"/>
      <c r="FBB32"/>
      <c r="FBG32"/>
      <c r="FBH32"/>
      <c r="FBK32"/>
      <c r="FBW32"/>
      <c r="FBX32"/>
      <c r="FCE32"/>
      <c r="FCL32"/>
      <c r="FCP32"/>
      <c r="FCQ32"/>
      <c r="FCR32"/>
      <c r="FCS32"/>
      <c r="FCT32"/>
      <c r="FKS32"/>
      <c r="FKT32"/>
      <c r="FKU32"/>
      <c r="FKW32"/>
      <c r="FKX32"/>
      <c r="FLC32"/>
      <c r="FLD32"/>
      <c r="FLG32"/>
      <c r="FLS32"/>
      <c r="FLT32"/>
      <c r="FMA32"/>
      <c r="FMH32"/>
      <c r="FML32"/>
      <c r="FMM32"/>
      <c r="FMN32"/>
      <c r="FMO32"/>
      <c r="FMP32"/>
      <c r="FUO32"/>
      <c r="FUP32"/>
      <c r="FUQ32"/>
      <c r="FUS32"/>
      <c r="FUT32"/>
      <c r="FUY32"/>
      <c r="FUZ32"/>
      <c r="FVC32"/>
      <c r="FVO32"/>
      <c r="FVP32"/>
      <c r="FVW32"/>
      <c r="FWD32"/>
      <c r="FWH32"/>
      <c r="FWI32"/>
      <c r="FWJ32"/>
      <c r="FWK32"/>
      <c r="FWL32"/>
      <c r="GEK32"/>
      <c r="GEL32"/>
      <c r="GEM32"/>
      <c r="GEO32"/>
      <c r="GEP32"/>
      <c r="GEU32"/>
      <c r="GEV32"/>
      <c r="GEY32"/>
      <c r="GFK32"/>
      <c r="GFL32"/>
      <c r="GFS32"/>
      <c r="GFZ32"/>
      <c r="GGD32"/>
      <c r="GGE32"/>
      <c r="GGF32"/>
      <c r="GGG32"/>
      <c r="GGH32"/>
      <c r="GOG32"/>
      <c r="GOH32"/>
      <c r="GOI32"/>
      <c r="GOK32"/>
      <c r="GOL32"/>
      <c r="GOQ32"/>
      <c r="GOR32"/>
      <c r="GOU32"/>
      <c r="GPG32"/>
      <c r="GPH32"/>
      <c r="GPO32"/>
      <c r="GPV32"/>
      <c r="GPZ32"/>
      <c r="GQA32"/>
      <c r="GQB32"/>
      <c r="GQC32"/>
      <c r="GQD32"/>
      <c r="GYC32"/>
      <c r="GYD32"/>
      <c r="GYE32"/>
      <c r="GYG32"/>
      <c r="GYH32"/>
      <c r="GYM32"/>
      <c r="GYN32"/>
      <c r="GYQ32"/>
      <c r="GZC32"/>
      <c r="GZD32"/>
      <c r="GZK32"/>
      <c r="GZR32"/>
      <c r="GZV32"/>
      <c r="GZW32"/>
      <c r="GZX32"/>
      <c r="GZY32"/>
      <c r="GZZ32"/>
      <c r="HHY32"/>
      <c r="HHZ32"/>
      <c r="HIA32"/>
      <c r="HIC32"/>
      <c r="HID32"/>
      <c r="HII32"/>
      <c r="HIJ32"/>
      <c r="HIM32"/>
      <c r="HIY32"/>
      <c r="HIZ32"/>
      <c r="HJG32"/>
      <c r="HJN32"/>
      <c r="HJR32"/>
      <c r="HJS32"/>
      <c r="HJT32"/>
      <c r="HJU32"/>
      <c r="HJV32"/>
      <c r="HRU32"/>
      <c r="HRV32"/>
      <c r="HRW32"/>
      <c r="HRY32"/>
      <c r="HRZ32"/>
      <c r="HSE32"/>
      <c r="HSF32"/>
      <c r="HSI32"/>
      <c r="HSU32"/>
      <c r="HSV32"/>
      <c r="HTC32"/>
      <c r="HTJ32"/>
      <c r="HTN32"/>
      <c r="HTO32"/>
      <c r="HTP32"/>
      <c r="HTQ32"/>
      <c r="HTR32"/>
      <c r="IBQ32"/>
      <c r="IBR32"/>
      <c r="IBS32"/>
      <c r="IBU32"/>
      <c r="IBV32"/>
      <c r="ICA32"/>
      <c r="ICB32"/>
      <c r="ICE32"/>
      <c r="ICQ32"/>
      <c r="ICR32"/>
      <c r="ICY32"/>
      <c r="IDF32"/>
      <c r="IDJ32"/>
      <c r="IDK32"/>
      <c r="IDL32"/>
      <c r="IDM32"/>
      <c r="IDN32"/>
      <c r="ILM32"/>
      <c r="ILN32"/>
      <c r="ILO32"/>
      <c r="ILQ32"/>
      <c r="ILR32"/>
      <c r="ILW32"/>
      <c r="ILX32"/>
      <c r="IMA32"/>
      <c r="IMM32"/>
      <c r="IMN32"/>
      <c r="IMU32"/>
      <c r="INB32"/>
      <c r="INF32"/>
      <c r="ING32"/>
      <c r="INH32"/>
      <c r="INI32"/>
      <c r="INJ32"/>
      <c r="IVI32"/>
      <c r="IVJ32"/>
      <c r="IVK32"/>
      <c r="IVM32"/>
      <c r="IVN32"/>
      <c r="IVS32"/>
      <c r="IVT32"/>
      <c r="IVW32"/>
      <c r="IWI32"/>
      <c r="IWJ32"/>
      <c r="IWQ32"/>
      <c r="IWX32"/>
      <c r="IXB32"/>
      <c r="IXC32"/>
      <c r="IXD32"/>
      <c r="IXE32"/>
      <c r="IXF32"/>
      <c r="JFE32"/>
      <c r="JFF32"/>
      <c r="JFG32"/>
      <c r="JFI32"/>
      <c r="JFJ32"/>
      <c r="JFO32"/>
      <c r="JFP32"/>
      <c r="JFS32"/>
      <c r="JGE32"/>
      <c r="JGF32"/>
      <c r="JGM32"/>
      <c r="JGT32"/>
      <c r="JGX32"/>
      <c r="JGY32"/>
      <c r="JGZ32"/>
      <c r="JHA32"/>
      <c r="JHB32"/>
      <c r="JPA32"/>
      <c r="JPB32"/>
      <c r="JPC32"/>
      <c r="JPE32"/>
      <c r="JPF32"/>
      <c r="JPK32"/>
      <c r="JPL32"/>
      <c r="JPO32"/>
      <c r="JQA32"/>
      <c r="JQB32"/>
      <c r="JQI32"/>
      <c r="JQP32"/>
      <c r="JQT32"/>
      <c r="JQU32"/>
      <c r="JQV32"/>
      <c r="JQW32"/>
      <c r="JQX32"/>
      <c r="JYW32"/>
      <c r="JYX32"/>
      <c r="JYY32"/>
      <c r="JZA32"/>
      <c r="JZB32"/>
      <c r="JZG32"/>
      <c r="JZH32"/>
      <c r="JZK32"/>
      <c r="JZW32"/>
      <c r="JZX32"/>
      <c r="KAE32"/>
      <c r="KAL32"/>
      <c r="KAP32"/>
      <c r="KAQ32"/>
      <c r="KAR32"/>
      <c r="KAS32"/>
      <c r="KAT32"/>
      <c r="KIS32"/>
      <c r="KIT32"/>
      <c r="KIU32"/>
      <c r="KIW32"/>
      <c r="KIX32"/>
      <c r="KJC32"/>
      <c r="KJD32"/>
      <c r="KJG32"/>
      <c r="KJS32"/>
      <c r="KJT32"/>
      <c r="KKA32"/>
      <c r="KKH32"/>
      <c r="KKL32"/>
      <c r="KKM32"/>
      <c r="KKN32"/>
      <c r="KKO32"/>
      <c r="KKP32"/>
      <c r="KSO32"/>
      <c r="KSP32"/>
      <c r="KSQ32"/>
      <c r="KSS32"/>
      <c r="KST32"/>
      <c r="KSY32"/>
      <c r="KSZ32"/>
      <c r="KTC32"/>
      <c r="KTO32"/>
      <c r="KTP32"/>
      <c r="KTW32"/>
      <c r="KUD32"/>
      <c r="KUH32"/>
      <c r="KUI32"/>
      <c r="KUJ32"/>
      <c r="KUK32"/>
      <c r="KUL32"/>
      <c r="LCK32"/>
      <c r="LCL32"/>
      <c r="LCM32"/>
      <c r="LCO32"/>
      <c r="LCP32"/>
      <c r="LCU32"/>
      <c r="LCV32"/>
      <c r="LCY32"/>
      <c r="LDK32"/>
      <c r="LDL32"/>
      <c r="LDS32"/>
      <c r="LDZ32"/>
      <c r="LED32"/>
      <c r="LEE32"/>
      <c r="LEF32"/>
      <c r="LEG32"/>
      <c r="LEH32"/>
      <c r="LMG32"/>
      <c r="LMH32"/>
      <c r="LMI32"/>
      <c r="LMK32"/>
      <c r="LML32"/>
      <c r="LMQ32"/>
      <c r="LMR32"/>
      <c r="LMU32"/>
      <c r="LNG32"/>
      <c r="LNH32"/>
      <c r="LNO32"/>
      <c r="LNV32"/>
      <c r="LNZ32"/>
      <c r="LOA32"/>
      <c r="LOB32"/>
      <c r="LOC32"/>
      <c r="LOD32"/>
      <c r="LWC32"/>
      <c r="LWD32"/>
      <c r="LWE32"/>
      <c r="LWG32"/>
      <c r="LWH32"/>
      <c r="LWM32"/>
      <c r="LWN32"/>
      <c r="LWQ32"/>
      <c r="LXC32"/>
      <c r="LXD32"/>
      <c r="LXK32"/>
      <c r="LXR32"/>
      <c r="LXV32"/>
      <c r="LXW32"/>
      <c r="LXX32"/>
      <c r="LXY32"/>
      <c r="LXZ32"/>
      <c r="MFY32"/>
      <c r="MFZ32"/>
      <c r="MGA32"/>
      <c r="MGC32"/>
      <c r="MGD32"/>
      <c r="MGI32"/>
      <c r="MGJ32"/>
      <c r="MGM32"/>
      <c r="MGY32"/>
      <c r="MGZ32"/>
      <c r="MHG32"/>
      <c r="MHN32"/>
      <c r="MHR32"/>
      <c r="MHS32"/>
      <c r="MHT32"/>
      <c r="MHU32"/>
      <c r="MHV32"/>
      <c r="MPU32"/>
      <c r="MPV32"/>
      <c r="MPW32"/>
      <c r="MPY32"/>
      <c r="MPZ32"/>
      <c r="MQE32"/>
      <c r="MQF32"/>
      <c r="MQI32"/>
      <c r="MQU32"/>
      <c r="MQV32"/>
      <c r="MRC32"/>
      <c r="MRJ32"/>
      <c r="MRN32"/>
      <c r="MRO32"/>
      <c r="MRP32"/>
      <c r="MRQ32"/>
      <c r="MRR32"/>
      <c r="MZQ32"/>
      <c r="MZR32"/>
      <c r="MZS32"/>
      <c r="MZU32"/>
      <c r="MZV32"/>
      <c r="NAA32"/>
      <c r="NAB32"/>
      <c r="NAE32"/>
      <c r="NAQ32"/>
      <c r="NAR32"/>
      <c r="NAY32"/>
      <c r="NBF32"/>
      <c r="NBJ32"/>
      <c r="NBK32"/>
      <c r="NBL32"/>
      <c r="NBM32"/>
      <c r="NBN32"/>
      <c r="NJM32"/>
      <c r="NJN32"/>
      <c r="NJO32"/>
      <c r="NJQ32"/>
      <c r="NJR32"/>
      <c r="NJW32"/>
      <c r="NJX32"/>
      <c r="NKA32"/>
      <c r="NKM32"/>
      <c r="NKN32"/>
      <c r="NKU32"/>
      <c r="NLB32"/>
      <c r="NLF32"/>
      <c r="NLG32"/>
      <c r="NLH32"/>
      <c r="NLI32"/>
      <c r="NLJ32"/>
      <c r="NTI32"/>
      <c r="NTJ32"/>
      <c r="NTK32"/>
      <c r="NTM32"/>
      <c r="NTN32"/>
      <c r="NTS32"/>
      <c r="NTT32"/>
      <c r="NTW32"/>
      <c r="NUI32"/>
      <c r="NUJ32"/>
      <c r="NUQ32"/>
      <c r="NUX32"/>
      <c r="NVB32"/>
      <c r="NVC32"/>
      <c r="NVD32"/>
      <c r="NVE32"/>
      <c r="NVF32"/>
      <c r="ODE32"/>
      <c r="ODF32"/>
      <c r="ODG32"/>
      <c r="ODI32"/>
      <c r="ODJ32"/>
      <c r="ODO32"/>
      <c r="ODP32"/>
      <c r="ODS32"/>
      <c r="OEE32"/>
      <c r="OEF32"/>
      <c r="OEM32"/>
      <c r="OET32"/>
      <c r="OEX32"/>
      <c r="OEY32"/>
      <c r="OEZ32"/>
      <c r="OFA32"/>
      <c r="OFB32"/>
      <c r="ONA32"/>
      <c r="ONB32"/>
      <c r="ONC32"/>
      <c r="ONE32"/>
      <c r="ONF32"/>
      <c r="ONK32"/>
      <c r="ONL32"/>
      <c r="ONO32"/>
      <c r="OOA32"/>
      <c r="OOB32"/>
      <c r="OOI32"/>
      <c r="OOP32"/>
      <c r="OOT32"/>
      <c r="OOU32"/>
      <c r="OOV32"/>
      <c r="OOW32"/>
      <c r="OOX32"/>
      <c r="OWW32"/>
      <c r="OWX32"/>
      <c r="OWY32"/>
      <c r="OXA32"/>
      <c r="OXB32"/>
      <c r="OXG32"/>
      <c r="OXH32"/>
      <c r="OXK32"/>
      <c r="OXW32"/>
      <c r="OXX32"/>
      <c r="OYE32"/>
      <c r="OYL32"/>
      <c r="OYP32"/>
      <c r="OYQ32"/>
      <c r="OYR32"/>
      <c r="OYS32"/>
      <c r="OYT32"/>
      <c r="PGS32"/>
      <c r="PGT32"/>
      <c r="PGU32"/>
      <c r="PGW32"/>
      <c r="PGX32"/>
      <c r="PHC32"/>
      <c r="PHD32"/>
      <c r="PHG32"/>
      <c r="PHS32"/>
      <c r="PHT32"/>
      <c r="PIA32"/>
      <c r="PIH32"/>
      <c r="PIL32"/>
      <c r="PIM32"/>
      <c r="PIN32"/>
      <c r="PIO32"/>
      <c r="PIP32"/>
      <c r="PQO32"/>
      <c r="PQP32"/>
      <c r="PQQ32"/>
      <c r="PQS32"/>
      <c r="PQT32"/>
      <c r="PQY32"/>
      <c r="PQZ32"/>
      <c r="PRC32"/>
      <c r="PRO32"/>
      <c r="PRP32"/>
      <c r="PRW32"/>
      <c r="PSD32"/>
      <c r="PSH32"/>
      <c r="PSI32"/>
      <c r="PSJ32"/>
      <c r="PSK32"/>
      <c r="PSL32"/>
      <c r="QAK32"/>
      <c r="QAL32"/>
      <c r="QAM32"/>
      <c r="QAO32"/>
      <c r="QAP32"/>
      <c r="QAU32"/>
      <c r="QAV32"/>
      <c r="QAY32"/>
      <c r="QBK32"/>
      <c r="QBL32"/>
      <c r="QBS32"/>
      <c r="QBZ32"/>
      <c r="QCD32"/>
      <c r="QCE32"/>
      <c r="QCF32"/>
      <c r="QCG32"/>
      <c r="QCH32"/>
      <c r="QKG32"/>
      <c r="QKH32"/>
      <c r="QKI32"/>
      <c r="QKK32"/>
      <c r="QKL32"/>
      <c r="QKQ32"/>
      <c r="QKR32"/>
      <c r="QKU32"/>
      <c r="QLG32"/>
      <c r="QLH32"/>
      <c r="QLO32"/>
      <c r="QLV32"/>
      <c r="QLZ32"/>
      <c r="QMA32"/>
      <c r="QMB32"/>
      <c r="QMC32"/>
      <c r="QMD32"/>
      <c r="QUC32"/>
      <c r="QUD32"/>
      <c r="QUE32"/>
      <c r="QUG32"/>
      <c r="QUH32"/>
      <c r="QUM32"/>
      <c r="QUN32"/>
      <c r="QUQ32"/>
      <c r="QVC32"/>
      <c r="QVD32"/>
      <c r="QVK32"/>
      <c r="QVR32"/>
      <c r="QVV32"/>
      <c r="QVW32"/>
      <c r="QVX32"/>
      <c r="QVY32"/>
      <c r="QVZ32"/>
      <c r="RDY32"/>
      <c r="RDZ32"/>
      <c r="REA32"/>
      <c r="REC32"/>
      <c r="RED32"/>
      <c r="REI32"/>
      <c r="REJ32"/>
      <c r="REM32"/>
      <c r="REY32"/>
      <c r="REZ32"/>
      <c r="RFG32"/>
      <c r="RFN32"/>
      <c r="RFR32"/>
      <c r="RFS32"/>
      <c r="RFT32"/>
      <c r="RFU32"/>
      <c r="RFV32"/>
      <c r="RNU32"/>
      <c r="RNV32"/>
      <c r="RNW32"/>
      <c r="RNY32"/>
      <c r="RNZ32"/>
      <c r="ROE32"/>
      <c r="ROF32"/>
      <c r="ROI32"/>
      <c r="ROU32"/>
      <c r="ROV32"/>
      <c r="RPC32"/>
      <c r="RPJ32"/>
      <c r="RPN32"/>
      <c r="RPO32"/>
      <c r="RPP32"/>
      <c r="RPQ32"/>
      <c r="RPR32"/>
      <c r="RXQ32"/>
      <c r="RXR32"/>
      <c r="RXS32"/>
      <c r="RXU32"/>
      <c r="RXV32"/>
      <c r="RYA32"/>
      <c r="RYB32"/>
      <c r="RYE32"/>
      <c r="RYQ32"/>
      <c r="RYR32"/>
      <c r="RYY32"/>
      <c r="RZF32"/>
      <c r="RZJ32"/>
      <c r="RZK32"/>
      <c r="RZL32"/>
      <c r="RZM32"/>
      <c r="RZN32"/>
      <c r="SHM32"/>
      <c r="SHN32"/>
      <c r="SHO32"/>
      <c r="SHQ32"/>
      <c r="SHR32"/>
      <c r="SHW32"/>
      <c r="SHX32"/>
      <c r="SIA32"/>
      <c r="SIM32"/>
      <c r="SIN32"/>
      <c r="SIU32"/>
      <c r="SJB32"/>
      <c r="SJF32"/>
      <c r="SJG32"/>
      <c r="SJH32"/>
      <c r="SJI32"/>
      <c r="SJJ32"/>
      <c r="SRI32"/>
      <c r="SRJ32"/>
      <c r="SRK32"/>
      <c r="SRM32"/>
      <c r="SRN32"/>
      <c r="SRS32"/>
      <c r="SRT32"/>
      <c r="SRW32"/>
      <c r="SSI32"/>
      <c r="SSJ32"/>
      <c r="SSQ32"/>
      <c r="SSX32"/>
      <c r="STB32"/>
      <c r="STC32"/>
      <c r="STD32"/>
      <c r="STE32"/>
      <c r="STF32"/>
      <c r="TBE32"/>
      <c r="TBF32"/>
      <c r="TBG32"/>
      <c r="TBI32"/>
      <c r="TBJ32"/>
      <c r="TBO32"/>
      <c r="TBP32"/>
      <c r="TBS32"/>
      <c r="TCE32"/>
      <c r="TCF32"/>
      <c r="TCM32"/>
      <c r="TCT32"/>
      <c r="TCX32"/>
      <c r="TCY32"/>
      <c r="TCZ32"/>
      <c r="TDA32"/>
      <c r="TDB32"/>
      <c r="TLA32"/>
      <c r="TLB32"/>
      <c r="TLC32"/>
      <c r="TLE32"/>
      <c r="TLF32"/>
      <c r="TLK32"/>
      <c r="TLL32"/>
      <c r="TLO32"/>
      <c r="TMA32"/>
      <c r="TMB32"/>
      <c r="TMI32"/>
      <c r="TMP32"/>
      <c r="TMT32"/>
      <c r="TMU32"/>
      <c r="TMV32"/>
      <c r="TMW32"/>
      <c r="TMX32"/>
      <c r="TUW32"/>
      <c r="TUX32"/>
      <c r="TUY32"/>
      <c r="TVA32"/>
      <c r="TVB32"/>
      <c r="TVG32"/>
      <c r="TVH32"/>
      <c r="TVK32"/>
      <c r="TVW32"/>
      <c r="TVX32"/>
      <c r="TWE32"/>
      <c r="TWL32"/>
      <c r="TWP32"/>
      <c r="TWQ32"/>
      <c r="TWR32"/>
      <c r="TWS32"/>
      <c r="TWT32"/>
      <c r="UES32"/>
      <c r="UET32"/>
      <c r="UEU32"/>
      <c r="UEW32"/>
      <c r="UEX32"/>
      <c r="UFC32"/>
      <c r="UFD32"/>
      <c r="UFG32"/>
      <c r="UFS32"/>
      <c r="UFT32"/>
      <c r="UGA32"/>
      <c r="UGH32"/>
      <c r="UGL32"/>
      <c r="UGM32"/>
      <c r="UGN32"/>
      <c r="UGO32"/>
      <c r="UGP32"/>
      <c r="UOO32"/>
      <c r="UOP32"/>
      <c r="UOQ32"/>
      <c r="UOS32"/>
      <c r="UOT32"/>
      <c r="UOY32"/>
      <c r="UOZ32"/>
      <c r="UPC32"/>
      <c r="UPO32"/>
      <c r="UPP32"/>
      <c r="UPW32"/>
      <c r="UQD32"/>
      <c r="UQH32"/>
      <c r="UQI32"/>
      <c r="UQJ32"/>
      <c r="UQK32"/>
      <c r="UQL32"/>
      <c r="UYK32"/>
      <c r="UYL32"/>
      <c r="UYM32"/>
      <c r="UYO32"/>
      <c r="UYP32"/>
      <c r="UYU32"/>
      <c r="UYV32"/>
      <c r="UYY32"/>
      <c r="UZK32"/>
      <c r="UZL32"/>
      <c r="UZS32"/>
      <c r="UZZ32"/>
      <c r="VAD32"/>
      <c r="VAE32"/>
      <c r="VAF32"/>
      <c r="VAG32"/>
      <c r="VAH32"/>
      <c r="VIG32"/>
      <c r="VIH32"/>
      <c r="VII32"/>
      <c r="VIK32"/>
      <c r="VIL32"/>
      <c r="VIQ32"/>
      <c r="VIR32"/>
      <c r="VIU32"/>
      <c r="VJG32"/>
      <c r="VJH32"/>
      <c r="VJO32"/>
      <c r="VJV32"/>
      <c r="VJZ32"/>
      <c r="VKA32"/>
      <c r="VKB32"/>
      <c r="VKC32"/>
      <c r="VKD32"/>
      <c r="VSC32"/>
      <c r="VSD32"/>
      <c r="VSE32"/>
      <c r="VSG32"/>
      <c r="VSH32"/>
      <c r="VSM32"/>
      <c r="VSN32"/>
      <c r="VSQ32"/>
      <c r="VTC32"/>
      <c r="VTD32"/>
      <c r="VTK32"/>
      <c r="VTR32"/>
      <c r="VTV32"/>
      <c r="VTW32"/>
      <c r="VTX32"/>
      <c r="VTY32"/>
      <c r="VTZ32"/>
      <c r="WBY32"/>
      <c r="WBZ32"/>
      <c r="WCA32"/>
      <c r="WCC32"/>
      <c r="WCD32"/>
      <c r="WCI32"/>
      <c r="WCJ32"/>
      <c r="WCM32"/>
      <c r="WCY32"/>
      <c r="WCZ32"/>
      <c r="WDG32"/>
      <c r="WDN32"/>
      <c r="WDR32"/>
      <c r="WDS32"/>
      <c r="WDT32"/>
      <c r="WDU32"/>
      <c r="WDV32"/>
      <c r="WLU32"/>
      <c r="WLV32"/>
      <c r="WLW32"/>
      <c r="WLY32"/>
      <c r="WLZ32"/>
      <c r="WME32"/>
      <c r="WMF32"/>
      <c r="WMI32"/>
      <c r="WMU32"/>
      <c r="WMV32"/>
      <c r="WNC32"/>
      <c r="WNJ32"/>
      <c r="WNN32"/>
      <c r="WNO32"/>
      <c r="WNP32"/>
      <c r="WNQ32"/>
      <c r="WNR32"/>
      <c r="WVQ32"/>
      <c r="WVR32"/>
      <c r="WVS32"/>
      <c r="WVU32"/>
      <c r="WVV32"/>
      <c r="WWA32"/>
      <c r="WWB32"/>
      <c r="WWE32"/>
      <c r="WWQ32"/>
      <c r="WWR32"/>
      <c r="WWY32"/>
      <c r="WXF32"/>
      <c r="WXJ32"/>
      <c r="WXK32"/>
      <c r="WXL32"/>
      <c r="WXM32"/>
      <c r="WXN32"/>
    </row>
    <row r="33" spans="1:826 1033:1850 2057:2874 3081:3898 4105:4922 5129:5946 6153:6970 7177:7994 8201:9018 9225:10042 10249:11066 11273:12090 12297:13114 13321:14138 14345:15162 15369:16186" s="389" customFormat="1" ht="20.100000000000001" customHeight="1" x14ac:dyDescent="0.2">
      <c r="A33" s="294" t="s">
        <v>2321</v>
      </c>
      <c r="B33" s="617" t="s">
        <v>2306</v>
      </c>
      <c r="C33" s="618" t="s">
        <v>103</v>
      </c>
      <c r="D33" s="296">
        <v>35.81</v>
      </c>
      <c r="E33" s="296">
        <v>7.07</v>
      </c>
      <c r="F33" s="296">
        <v>0</v>
      </c>
      <c r="G33" s="296">
        <v>0</v>
      </c>
      <c r="H33" s="296">
        <v>0</v>
      </c>
      <c r="I33" s="667">
        <v>0</v>
      </c>
      <c r="J33" s="296">
        <v>0</v>
      </c>
      <c r="K33" s="296">
        <v>0</v>
      </c>
      <c r="L33" s="667">
        <v>0</v>
      </c>
      <c r="M33" s="667">
        <v>0</v>
      </c>
      <c r="N33" s="667">
        <v>0</v>
      </c>
      <c r="O33" s="296">
        <v>0</v>
      </c>
      <c r="P33" s="667">
        <v>0</v>
      </c>
      <c r="Q33" s="296">
        <v>0</v>
      </c>
      <c r="R33" s="291">
        <v>7.07</v>
      </c>
      <c r="S33" s="296">
        <v>0</v>
      </c>
      <c r="T33" s="296">
        <v>0</v>
      </c>
      <c r="U33" s="296">
        <v>7.07</v>
      </c>
      <c r="V33" s="667">
        <v>0</v>
      </c>
      <c r="W33" s="296">
        <v>0</v>
      </c>
      <c r="X33" s="296">
        <v>0</v>
      </c>
      <c r="Y33" s="296">
        <v>0</v>
      </c>
      <c r="Z33" s="667">
        <v>0</v>
      </c>
      <c r="AA33" s="296">
        <v>0</v>
      </c>
      <c r="AB33" s="296">
        <v>0</v>
      </c>
      <c r="AC33" s="296">
        <v>0</v>
      </c>
      <c r="AD33" s="296">
        <v>0</v>
      </c>
      <c r="AE33" s="296">
        <v>0</v>
      </c>
      <c r="AF33" s="296">
        <v>0</v>
      </c>
      <c r="AG33" s="296">
        <v>0</v>
      </c>
      <c r="AH33" s="296">
        <v>0</v>
      </c>
      <c r="AI33" s="296">
        <v>0</v>
      </c>
      <c r="AJ33" s="296">
        <v>0</v>
      </c>
      <c r="AK33" s="667">
        <v>0</v>
      </c>
      <c r="AL33" s="296">
        <v>0</v>
      </c>
      <c r="AM33" s="296">
        <v>0</v>
      </c>
      <c r="AN33" s="296">
        <v>0</v>
      </c>
      <c r="AO33" s="296">
        <v>0</v>
      </c>
      <c r="AP33" s="667">
        <v>0</v>
      </c>
      <c r="AQ33" s="296">
        <v>0</v>
      </c>
      <c r="AR33" s="296">
        <v>0</v>
      </c>
      <c r="AS33" s="296">
        <v>0</v>
      </c>
      <c r="AT33" s="667">
        <v>0</v>
      </c>
      <c r="AU33" s="296">
        <v>0</v>
      </c>
      <c r="AV33" s="296">
        <v>0</v>
      </c>
      <c r="AW33" s="296">
        <v>0</v>
      </c>
      <c r="AX33" s="296">
        <v>0</v>
      </c>
      <c r="AY33" s="296">
        <v>0</v>
      </c>
      <c r="AZ33" s="296">
        <v>0</v>
      </c>
      <c r="BA33" s="667">
        <v>0</v>
      </c>
      <c r="BB33" s="296">
        <v>0</v>
      </c>
      <c r="BC33" s="296">
        <v>0</v>
      </c>
      <c r="BD33" s="296">
        <v>0</v>
      </c>
      <c r="BE33" s="667">
        <v>0</v>
      </c>
      <c r="BF33" s="666">
        <v>0</v>
      </c>
      <c r="BG33" s="683">
        <v>0</v>
      </c>
      <c r="BH33" s="683">
        <v>0</v>
      </c>
      <c r="BI33" s="683">
        <v>0</v>
      </c>
      <c r="BJ33" s="298">
        <v>6.5100000000000007</v>
      </c>
      <c r="BK33" s="298">
        <v>42.32</v>
      </c>
      <c r="BL33" s="389">
        <v>42.32</v>
      </c>
      <c r="BN33" s="389" t="s">
        <v>2319</v>
      </c>
      <c r="BO33" s="389" t="s">
        <v>2306</v>
      </c>
      <c r="JE33"/>
      <c r="JF33"/>
      <c r="JG33"/>
      <c r="JI33"/>
      <c r="JJ33"/>
      <c r="JO33"/>
      <c r="JP33"/>
      <c r="JS33"/>
      <c r="KE33"/>
      <c r="KF33"/>
      <c r="KM33"/>
      <c r="KT33"/>
      <c r="KX33"/>
      <c r="KY33"/>
      <c r="KZ33"/>
      <c r="LA33"/>
      <c r="LB33"/>
      <c r="TA33"/>
      <c r="TB33"/>
      <c r="TC33"/>
      <c r="TE33"/>
      <c r="TF33"/>
      <c r="TK33"/>
      <c r="TL33"/>
      <c r="TO33"/>
      <c r="UA33"/>
      <c r="UB33"/>
      <c r="UI33"/>
      <c r="UP33"/>
      <c r="UT33"/>
      <c r="UU33"/>
      <c r="UV33"/>
      <c r="UW33"/>
      <c r="UX33"/>
      <c r="ACW33"/>
      <c r="ACX33"/>
      <c r="ACY33"/>
      <c r="ADA33"/>
      <c r="ADB33"/>
      <c r="ADG33"/>
      <c r="ADH33"/>
      <c r="ADK33"/>
      <c r="ADW33"/>
      <c r="ADX33"/>
      <c r="AEE33"/>
      <c r="AEL33"/>
      <c r="AEP33"/>
      <c r="AEQ33"/>
      <c r="AER33"/>
      <c r="AES33"/>
      <c r="AET33"/>
      <c r="AMS33"/>
      <c r="AMT33"/>
      <c r="AMU33"/>
      <c r="AMW33"/>
      <c r="AMX33"/>
      <c r="ANC33"/>
      <c r="AND33"/>
      <c r="ANG33"/>
      <c r="ANS33"/>
      <c r="ANT33"/>
      <c r="AOA33"/>
      <c r="AOH33"/>
      <c r="AOL33"/>
      <c r="AOM33"/>
      <c r="AON33"/>
      <c r="AOO33"/>
      <c r="AOP33"/>
      <c r="AWO33"/>
      <c r="AWP33"/>
      <c r="AWQ33"/>
      <c r="AWS33"/>
      <c r="AWT33"/>
      <c r="AWY33"/>
      <c r="AWZ33"/>
      <c r="AXC33"/>
      <c r="AXO33"/>
      <c r="AXP33"/>
      <c r="AXW33"/>
      <c r="AYD33"/>
      <c r="AYH33"/>
      <c r="AYI33"/>
      <c r="AYJ33"/>
      <c r="AYK33"/>
      <c r="AYL33"/>
      <c r="BGK33"/>
      <c r="BGL33"/>
      <c r="BGM33"/>
      <c r="BGO33"/>
      <c r="BGP33"/>
      <c r="BGU33"/>
      <c r="BGV33"/>
      <c r="BGY33"/>
      <c r="BHK33"/>
      <c r="BHL33"/>
      <c r="BHS33"/>
      <c r="BHZ33"/>
      <c r="BID33"/>
      <c r="BIE33"/>
      <c r="BIF33"/>
      <c r="BIG33"/>
      <c r="BIH33"/>
      <c r="BQG33"/>
      <c r="BQH33"/>
      <c r="BQI33"/>
      <c r="BQK33"/>
      <c r="BQL33"/>
      <c r="BQQ33"/>
      <c r="BQR33"/>
      <c r="BQU33"/>
      <c r="BRG33"/>
      <c r="BRH33"/>
      <c r="BRO33"/>
      <c r="BRV33"/>
      <c r="BRZ33"/>
      <c r="BSA33"/>
      <c r="BSB33"/>
      <c r="BSC33"/>
      <c r="BSD33"/>
      <c r="CAC33"/>
      <c r="CAD33"/>
      <c r="CAE33"/>
      <c r="CAG33"/>
      <c r="CAH33"/>
      <c r="CAM33"/>
      <c r="CAN33"/>
      <c r="CAQ33"/>
      <c r="CBC33"/>
      <c r="CBD33"/>
      <c r="CBK33"/>
      <c r="CBR33"/>
      <c r="CBV33"/>
      <c r="CBW33"/>
      <c r="CBX33"/>
      <c r="CBY33"/>
      <c r="CBZ33"/>
      <c r="CJY33"/>
      <c r="CJZ33"/>
      <c r="CKA33"/>
      <c r="CKC33"/>
      <c r="CKD33"/>
      <c r="CKI33"/>
      <c r="CKJ33"/>
      <c r="CKM33"/>
      <c r="CKY33"/>
      <c r="CKZ33"/>
      <c r="CLG33"/>
      <c r="CLN33"/>
      <c r="CLR33"/>
      <c r="CLS33"/>
      <c r="CLT33"/>
      <c r="CLU33"/>
      <c r="CLV33"/>
      <c r="CTU33"/>
      <c r="CTV33"/>
      <c r="CTW33"/>
      <c r="CTY33"/>
      <c r="CTZ33"/>
      <c r="CUE33"/>
      <c r="CUF33"/>
      <c r="CUI33"/>
      <c r="CUU33"/>
      <c r="CUV33"/>
      <c r="CVC33"/>
      <c r="CVJ33"/>
      <c r="CVN33"/>
      <c r="CVO33"/>
      <c r="CVP33"/>
      <c r="CVQ33"/>
      <c r="CVR33"/>
      <c r="DDQ33"/>
      <c r="DDR33"/>
      <c r="DDS33"/>
      <c r="DDU33"/>
      <c r="DDV33"/>
      <c r="DEA33"/>
      <c r="DEB33"/>
      <c r="DEE33"/>
      <c r="DEQ33"/>
      <c r="DER33"/>
      <c r="DEY33"/>
      <c r="DFF33"/>
      <c r="DFJ33"/>
      <c r="DFK33"/>
      <c r="DFL33"/>
      <c r="DFM33"/>
      <c r="DFN33"/>
      <c r="DNM33"/>
      <c r="DNN33"/>
      <c r="DNO33"/>
      <c r="DNQ33"/>
      <c r="DNR33"/>
      <c r="DNW33"/>
      <c r="DNX33"/>
      <c r="DOA33"/>
      <c r="DOM33"/>
      <c r="DON33"/>
      <c r="DOU33"/>
      <c r="DPB33"/>
      <c r="DPF33"/>
      <c r="DPG33"/>
      <c r="DPH33"/>
      <c r="DPI33"/>
      <c r="DPJ33"/>
      <c r="DXI33"/>
      <c r="DXJ33"/>
      <c r="DXK33"/>
      <c r="DXM33"/>
      <c r="DXN33"/>
      <c r="DXS33"/>
      <c r="DXT33"/>
      <c r="DXW33"/>
      <c r="DYI33"/>
      <c r="DYJ33"/>
      <c r="DYQ33"/>
      <c r="DYX33"/>
      <c r="DZB33"/>
      <c r="DZC33"/>
      <c r="DZD33"/>
      <c r="DZE33"/>
      <c r="DZF33"/>
      <c r="EHE33"/>
      <c r="EHF33"/>
      <c r="EHG33"/>
      <c r="EHI33"/>
      <c r="EHJ33"/>
      <c r="EHO33"/>
      <c r="EHP33"/>
      <c r="EHS33"/>
      <c r="EIE33"/>
      <c r="EIF33"/>
      <c r="EIM33"/>
      <c r="EIT33"/>
      <c r="EIX33"/>
      <c r="EIY33"/>
      <c r="EIZ33"/>
      <c r="EJA33"/>
      <c r="EJB33"/>
      <c r="ERA33"/>
      <c r="ERB33"/>
      <c r="ERC33"/>
      <c r="ERE33"/>
      <c r="ERF33"/>
      <c r="ERK33"/>
      <c r="ERL33"/>
      <c r="ERO33"/>
      <c r="ESA33"/>
      <c r="ESB33"/>
      <c r="ESI33"/>
      <c r="ESP33"/>
      <c r="EST33"/>
      <c r="ESU33"/>
      <c r="ESV33"/>
      <c r="ESW33"/>
      <c r="ESX33"/>
      <c r="FAW33"/>
      <c r="FAX33"/>
      <c r="FAY33"/>
      <c r="FBA33"/>
      <c r="FBB33"/>
      <c r="FBG33"/>
      <c r="FBH33"/>
      <c r="FBK33"/>
      <c r="FBW33"/>
      <c r="FBX33"/>
      <c r="FCE33"/>
      <c r="FCL33"/>
      <c r="FCP33"/>
      <c r="FCQ33"/>
      <c r="FCR33"/>
      <c r="FCS33"/>
      <c r="FCT33"/>
      <c r="FKS33"/>
      <c r="FKT33"/>
      <c r="FKU33"/>
      <c r="FKW33"/>
      <c r="FKX33"/>
      <c r="FLC33"/>
      <c r="FLD33"/>
      <c r="FLG33"/>
      <c r="FLS33"/>
      <c r="FLT33"/>
      <c r="FMA33"/>
      <c r="FMH33"/>
      <c r="FML33"/>
      <c r="FMM33"/>
      <c r="FMN33"/>
      <c r="FMO33"/>
      <c r="FMP33"/>
      <c r="FUO33"/>
      <c r="FUP33"/>
      <c r="FUQ33"/>
      <c r="FUS33"/>
      <c r="FUT33"/>
      <c r="FUY33"/>
      <c r="FUZ33"/>
      <c r="FVC33"/>
      <c r="FVO33"/>
      <c r="FVP33"/>
      <c r="FVW33"/>
      <c r="FWD33"/>
      <c r="FWH33"/>
      <c r="FWI33"/>
      <c r="FWJ33"/>
      <c r="FWK33"/>
      <c r="FWL33"/>
      <c r="GEK33"/>
      <c r="GEL33"/>
      <c r="GEM33"/>
      <c r="GEO33"/>
      <c r="GEP33"/>
      <c r="GEU33"/>
      <c r="GEV33"/>
      <c r="GEY33"/>
      <c r="GFK33"/>
      <c r="GFL33"/>
      <c r="GFS33"/>
      <c r="GFZ33"/>
      <c r="GGD33"/>
      <c r="GGE33"/>
      <c r="GGF33"/>
      <c r="GGG33"/>
      <c r="GGH33"/>
      <c r="GOG33"/>
      <c r="GOH33"/>
      <c r="GOI33"/>
      <c r="GOK33"/>
      <c r="GOL33"/>
      <c r="GOQ33"/>
      <c r="GOR33"/>
      <c r="GOU33"/>
      <c r="GPG33"/>
      <c r="GPH33"/>
      <c r="GPO33"/>
      <c r="GPV33"/>
      <c r="GPZ33"/>
      <c r="GQA33"/>
      <c r="GQB33"/>
      <c r="GQC33"/>
      <c r="GQD33"/>
      <c r="GYC33"/>
      <c r="GYD33"/>
      <c r="GYE33"/>
      <c r="GYG33"/>
      <c r="GYH33"/>
      <c r="GYM33"/>
      <c r="GYN33"/>
      <c r="GYQ33"/>
      <c r="GZC33"/>
      <c r="GZD33"/>
      <c r="GZK33"/>
      <c r="GZR33"/>
      <c r="GZV33"/>
      <c r="GZW33"/>
      <c r="GZX33"/>
      <c r="GZY33"/>
      <c r="GZZ33"/>
      <c r="HHY33"/>
      <c r="HHZ33"/>
      <c r="HIA33"/>
      <c r="HIC33"/>
      <c r="HID33"/>
      <c r="HII33"/>
      <c r="HIJ33"/>
      <c r="HIM33"/>
      <c r="HIY33"/>
      <c r="HIZ33"/>
      <c r="HJG33"/>
      <c r="HJN33"/>
      <c r="HJR33"/>
      <c r="HJS33"/>
      <c r="HJT33"/>
      <c r="HJU33"/>
      <c r="HJV33"/>
      <c r="HRU33"/>
      <c r="HRV33"/>
      <c r="HRW33"/>
      <c r="HRY33"/>
      <c r="HRZ33"/>
      <c r="HSE33"/>
      <c r="HSF33"/>
      <c r="HSI33"/>
      <c r="HSU33"/>
      <c r="HSV33"/>
      <c r="HTC33"/>
      <c r="HTJ33"/>
      <c r="HTN33"/>
      <c r="HTO33"/>
      <c r="HTP33"/>
      <c r="HTQ33"/>
      <c r="HTR33"/>
      <c r="IBQ33"/>
      <c r="IBR33"/>
      <c r="IBS33"/>
      <c r="IBU33"/>
      <c r="IBV33"/>
      <c r="ICA33"/>
      <c r="ICB33"/>
      <c r="ICE33"/>
      <c r="ICQ33"/>
      <c r="ICR33"/>
      <c r="ICY33"/>
      <c r="IDF33"/>
      <c r="IDJ33"/>
      <c r="IDK33"/>
      <c r="IDL33"/>
      <c r="IDM33"/>
      <c r="IDN33"/>
      <c r="ILM33"/>
      <c r="ILN33"/>
      <c r="ILO33"/>
      <c r="ILQ33"/>
      <c r="ILR33"/>
      <c r="ILW33"/>
      <c r="ILX33"/>
      <c r="IMA33"/>
      <c r="IMM33"/>
      <c r="IMN33"/>
      <c r="IMU33"/>
      <c r="INB33"/>
      <c r="INF33"/>
      <c r="ING33"/>
      <c r="INH33"/>
      <c r="INI33"/>
      <c r="INJ33"/>
      <c r="IVI33"/>
      <c r="IVJ33"/>
      <c r="IVK33"/>
      <c r="IVM33"/>
      <c r="IVN33"/>
      <c r="IVS33"/>
      <c r="IVT33"/>
      <c r="IVW33"/>
      <c r="IWI33"/>
      <c r="IWJ33"/>
      <c r="IWQ33"/>
      <c r="IWX33"/>
      <c r="IXB33"/>
      <c r="IXC33"/>
      <c r="IXD33"/>
      <c r="IXE33"/>
      <c r="IXF33"/>
      <c r="JFE33"/>
      <c r="JFF33"/>
      <c r="JFG33"/>
      <c r="JFI33"/>
      <c r="JFJ33"/>
      <c r="JFO33"/>
      <c r="JFP33"/>
      <c r="JFS33"/>
      <c r="JGE33"/>
      <c r="JGF33"/>
      <c r="JGM33"/>
      <c r="JGT33"/>
      <c r="JGX33"/>
      <c r="JGY33"/>
      <c r="JGZ33"/>
      <c r="JHA33"/>
      <c r="JHB33"/>
      <c r="JPA33"/>
      <c r="JPB33"/>
      <c r="JPC33"/>
      <c r="JPE33"/>
      <c r="JPF33"/>
      <c r="JPK33"/>
      <c r="JPL33"/>
      <c r="JPO33"/>
      <c r="JQA33"/>
      <c r="JQB33"/>
      <c r="JQI33"/>
      <c r="JQP33"/>
      <c r="JQT33"/>
      <c r="JQU33"/>
      <c r="JQV33"/>
      <c r="JQW33"/>
      <c r="JQX33"/>
      <c r="JYW33"/>
      <c r="JYX33"/>
      <c r="JYY33"/>
      <c r="JZA33"/>
      <c r="JZB33"/>
      <c r="JZG33"/>
      <c r="JZH33"/>
      <c r="JZK33"/>
      <c r="JZW33"/>
      <c r="JZX33"/>
      <c r="KAE33"/>
      <c r="KAL33"/>
      <c r="KAP33"/>
      <c r="KAQ33"/>
      <c r="KAR33"/>
      <c r="KAS33"/>
      <c r="KAT33"/>
      <c r="KIS33"/>
      <c r="KIT33"/>
      <c r="KIU33"/>
      <c r="KIW33"/>
      <c r="KIX33"/>
      <c r="KJC33"/>
      <c r="KJD33"/>
      <c r="KJG33"/>
      <c r="KJS33"/>
      <c r="KJT33"/>
      <c r="KKA33"/>
      <c r="KKH33"/>
      <c r="KKL33"/>
      <c r="KKM33"/>
      <c r="KKN33"/>
      <c r="KKO33"/>
      <c r="KKP33"/>
      <c r="KSO33"/>
      <c r="KSP33"/>
      <c r="KSQ33"/>
      <c r="KSS33"/>
      <c r="KST33"/>
      <c r="KSY33"/>
      <c r="KSZ33"/>
      <c r="KTC33"/>
      <c r="KTO33"/>
      <c r="KTP33"/>
      <c r="KTW33"/>
      <c r="KUD33"/>
      <c r="KUH33"/>
      <c r="KUI33"/>
      <c r="KUJ33"/>
      <c r="KUK33"/>
      <c r="KUL33"/>
      <c r="LCK33"/>
      <c r="LCL33"/>
      <c r="LCM33"/>
      <c r="LCO33"/>
      <c r="LCP33"/>
      <c r="LCU33"/>
      <c r="LCV33"/>
      <c r="LCY33"/>
      <c r="LDK33"/>
      <c r="LDL33"/>
      <c r="LDS33"/>
      <c r="LDZ33"/>
      <c r="LED33"/>
      <c r="LEE33"/>
      <c r="LEF33"/>
      <c r="LEG33"/>
      <c r="LEH33"/>
      <c r="LMG33"/>
      <c r="LMH33"/>
      <c r="LMI33"/>
      <c r="LMK33"/>
      <c r="LML33"/>
      <c r="LMQ33"/>
      <c r="LMR33"/>
      <c r="LMU33"/>
      <c r="LNG33"/>
      <c r="LNH33"/>
      <c r="LNO33"/>
      <c r="LNV33"/>
      <c r="LNZ33"/>
      <c r="LOA33"/>
      <c r="LOB33"/>
      <c r="LOC33"/>
      <c r="LOD33"/>
      <c r="LWC33"/>
      <c r="LWD33"/>
      <c r="LWE33"/>
      <c r="LWG33"/>
      <c r="LWH33"/>
      <c r="LWM33"/>
      <c r="LWN33"/>
      <c r="LWQ33"/>
      <c r="LXC33"/>
      <c r="LXD33"/>
      <c r="LXK33"/>
      <c r="LXR33"/>
      <c r="LXV33"/>
      <c r="LXW33"/>
      <c r="LXX33"/>
      <c r="LXY33"/>
      <c r="LXZ33"/>
      <c r="MFY33"/>
      <c r="MFZ33"/>
      <c r="MGA33"/>
      <c r="MGC33"/>
      <c r="MGD33"/>
      <c r="MGI33"/>
      <c r="MGJ33"/>
      <c r="MGM33"/>
      <c r="MGY33"/>
      <c r="MGZ33"/>
      <c r="MHG33"/>
      <c r="MHN33"/>
      <c r="MHR33"/>
      <c r="MHS33"/>
      <c r="MHT33"/>
      <c r="MHU33"/>
      <c r="MHV33"/>
      <c r="MPU33"/>
      <c r="MPV33"/>
      <c r="MPW33"/>
      <c r="MPY33"/>
      <c r="MPZ33"/>
      <c r="MQE33"/>
      <c r="MQF33"/>
      <c r="MQI33"/>
      <c r="MQU33"/>
      <c r="MQV33"/>
      <c r="MRC33"/>
      <c r="MRJ33"/>
      <c r="MRN33"/>
      <c r="MRO33"/>
      <c r="MRP33"/>
      <c r="MRQ33"/>
      <c r="MRR33"/>
      <c r="MZQ33"/>
      <c r="MZR33"/>
      <c r="MZS33"/>
      <c r="MZU33"/>
      <c r="MZV33"/>
      <c r="NAA33"/>
      <c r="NAB33"/>
      <c r="NAE33"/>
      <c r="NAQ33"/>
      <c r="NAR33"/>
      <c r="NAY33"/>
      <c r="NBF33"/>
      <c r="NBJ33"/>
      <c r="NBK33"/>
      <c r="NBL33"/>
      <c r="NBM33"/>
      <c r="NBN33"/>
      <c r="NJM33"/>
      <c r="NJN33"/>
      <c r="NJO33"/>
      <c r="NJQ33"/>
      <c r="NJR33"/>
      <c r="NJW33"/>
      <c r="NJX33"/>
      <c r="NKA33"/>
      <c r="NKM33"/>
      <c r="NKN33"/>
      <c r="NKU33"/>
      <c r="NLB33"/>
      <c r="NLF33"/>
      <c r="NLG33"/>
      <c r="NLH33"/>
      <c r="NLI33"/>
      <c r="NLJ33"/>
      <c r="NTI33"/>
      <c r="NTJ33"/>
      <c r="NTK33"/>
      <c r="NTM33"/>
      <c r="NTN33"/>
      <c r="NTS33"/>
      <c r="NTT33"/>
      <c r="NTW33"/>
      <c r="NUI33"/>
      <c r="NUJ33"/>
      <c r="NUQ33"/>
      <c r="NUX33"/>
      <c r="NVB33"/>
      <c r="NVC33"/>
      <c r="NVD33"/>
      <c r="NVE33"/>
      <c r="NVF33"/>
      <c r="ODE33"/>
      <c r="ODF33"/>
      <c r="ODG33"/>
      <c r="ODI33"/>
      <c r="ODJ33"/>
      <c r="ODO33"/>
      <c r="ODP33"/>
      <c r="ODS33"/>
      <c r="OEE33"/>
      <c r="OEF33"/>
      <c r="OEM33"/>
      <c r="OET33"/>
      <c r="OEX33"/>
      <c r="OEY33"/>
      <c r="OEZ33"/>
      <c r="OFA33"/>
      <c r="OFB33"/>
      <c r="ONA33"/>
      <c r="ONB33"/>
      <c r="ONC33"/>
      <c r="ONE33"/>
      <c r="ONF33"/>
      <c r="ONK33"/>
      <c r="ONL33"/>
      <c r="ONO33"/>
      <c r="OOA33"/>
      <c r="OOB33"/>
      <c r="OOI33"/>
      <c r="OOP33"/>
      <c r="OOT33"/>
      <c r="OOU33"/>
      <c r="OOV33"/>
      <c r="OOW33"/>
      <c r="OOX33"/>
      <c r="OWW33"/>
      <c r="OWX33"/>
      <c r="OWY33"/>
      <c r="OXA33"/>
      <c r="OXB33"/>
      <c r="OXG33"/>
      <c r="OXH33"/>
      <c r="OXK33"/>
      <c r="OXW33"/>
      <c r="OXX33"/>
      <c r="OYE33"/>
      <c r="OYL33"/>
      <c r="OYP33"/>
      <c r="OYQ33"/>
      <c r="OYR33"/>
      <c r="OYS33"/>
      <c r="OYT33"/>
      <c r="PGS33"/>
      <c r="PGT33"/>
      <c r="PGU33"/>
      <c r="PGW33"/>
      <c r="PGX33"/>
      <c r="PHC33"/>
      <c r="PHD33"/>
      <c r="PHG33"/>
      <c r="PHS33"/>
      <c r="PHT33"/>
      <c r="PIA33"/>
      <c r="PIH33"/>
      <c r="PIL33"/>
      <c r="PIM33"/>
      <c r="PIN33"/>
      <c r="PIO33"/>
      <c r="PIP33"/>
      <c r="PQO33"/>
      <c r="PQP33"/>
      <c r="PQQ33"/>
      <c r="PQS33"/>
      <c r="PQT33"/>
      <c r="PQY33"/>
      <c r="PQZ33"/>
      <c r="PRC33"/>
      <c r="PRO33"/>
      <c r="PRP33"/>
      <c r="PRW33"/>
      <c r="PSD33"/>
      <c r="PSH33"/>
      <c r="PSI33"/>
      <c r="PSJ33"/>
      <c r="PSK33"/>
      <c r="PSL33"/>
      <c r="QAK33"/>
      <c r="QAL33"/>
      <c r="QAM33"/>
      <c r="QAO33"/>
      <c r="QAP33"/>
      <c r="QAU33"/>
      <c r="QAV33"/>
      <c r="QAY33"/>
      <c r="QBK33"/>
      <c r="QBL33"/>
      <c r="QBS33"/>
      <c r="QBZ33"/>
      <c r="QCD33"/>
      <c r="QCE33"/>
      <c r="QCF33"/>
      <c r="QCG33"/>
      <c r="QCH33"/>
      <c r="QKG33"/>
      <c r="QKH33"/>
      <c r="QKI33"/>
      <c r="QKK33"/>
      <c r="QKL33"/>
      <c r="QKQ33"/>
      <c r="QKR33"/>
      <c r="QKU33"/>
      <c r="QLG33"/>
      <c r="QLH33"/>
      <c r="QLO33"/>
      <c r="QLV33"/>
      <c r="QLZ33"/>
      <c r="QMA33"/>
      <c r="QMB33"/>
      <c r="QMC33"/>
      <c r="QMD33"/>
      <c r="QUC33"/>
      <c r="QUD33"/>
      <c r="QUE33"/>
      <c r="QUG33"/>
      <c r="QUH33"/>
      <c r="QUM33"/>
      <c r="QUN33"/>
      <c r="QUQ33"/>
      <c r="QVC33"/>
      <c r="QVD33"/>
      <c r="QVK33"/>
      <c r="QVR33"/>
      <c r="QVV33"/>
      <c r="QVW33"/>
      <c r="QVX33"/>
      <c r="QVY33"/>
      <c r="QVZ33"/>
      <c r="RDY33"/>
      <c r="RDZ33"/>
      <c r="REA33"/>
      <c r="REC33"/>
      <c r="RED33"/>
      <c r="REI33"/>
      <c r="REJ33"/>
      <c r="REM33"/>
      <c r="REY33"/>
      <c r="REZ33"/>
      <c r="RFG33"/>
      <c r="RFN33"/>
      <c r="RFR33"/>
      <c r="RFS33"/>
      <c r="RFT33"/>
      <c r="RFU33"/>
      <c r="RFV33"/>
      <c r="RNU33"/>
      <c r="RNV33"/>
      <c r="RNW33"/>
      <c r="RNY33"/>
      <c r="RNZ33"/>
      <c r="ROE33"/>
      <c r="ROF33"/>
      <c r="ROI33"/>
      <c r="ROU33"/>
      <c r="ROV33"/>
      <c r="RPC33"/>
      <c r="RPJ33"/>
      <c r="RPN33"/>
      <c r="RPO33"/>
      <c r="RPP33"/>
      <c r="RPQ33"/>
      <c r="RPR33"/>
      <c r="RXQ33"/>
      <c r="RXR33"/>
      <c r="RXS33"/>
      <c r="RXU33"/>
      <c r="RXV33"/>
      <c r="RYA33"/>
      <c r="RYB33"/>
      <c r="RYE33"/>
      <c r="RYQ33"/>
      <c r="RYR33"/>
      <c r="RYY33"/>
      <c r="RZF33"/>
      <c r="RZJ33"/>
      <c r="RZK33"/>
      <c r="RZL33"/>
      <c r="RZM33"/>
      <c r="RZN33"/>
      <c r="SHM33"/>
      <c r="SHN33"/>
      <c r="SHO33"/>
      <c r="SHQ33"/>
      <c r="SHR33"/>
      <c r="SHW33"/>
      <c r="SHX33"/>
      <c r="SIA33"/>
      <c r="SIM33"/>
      <c r="SIN33"/>
      <c r="SIU33"/>
      <c r="SJB33"/>
      <c r="SJF33"/>
      <c r="SJG33"/>
      <c r="SJH33"/>
      <c r="SJI33"/>
      <c r="SJJ33"/>
      <c r="SRI33"/>
      <c r="SRJ33"/>
      <c r="SRK33"/>
      <c r="SRM33"/>
      <c r="SRN33"/>
      <c r="SRS33"/>
      <c r="SRT33"/>
      <c r="SRW33"/>
      <c r="SSI33"/>
      <c r="SSJ33"/>
      <c r="SSQ33"/>
      <c r="SSX33"/>
      <c r="STB33"/>
      <c r="STC33"/>
      <c r="STD33"/>
      <c r="STE33"/>
      <c r="STF33"/>
      <c r="TBE33"/>
      <c r="TBF33"/>
      <c r="TBG33"/>
      <c r="TBI33"/>
      <c r="TBJ33"/>
      <c r="TBO33"/>
      <c r="TBP33"/>
      <c r="TBS33"/>
      <c r="TCE33"/>
      <c r="TCF33"/>
      <c r="TCM33"/>
      <c r="TCT33"/>
      <c r="TCX33"/>
      <c r="TCY33"/>
      <c r="TCZ33"/>
      <c r="TDA33"/>
      <c r="TDB33"/>
      <c r="TLA33"/>
      <c r="TLB33"/>
      <c r="TLC33"/>
      <c r="TLE33"/>
      <c r="TLF33"/>
      <c r="TLK33"/>
      <c r="TLL33"/>
      <c r="TLO33"/>
      <c r="TMA33"/>
      <c r="TMB33"/>
      <c r="TMI33"/>
      <c r="TMP33"/>
      <c r="TMT33"/>
      <c r="TMU33"/>
      <c r="TMV33"/>
      <c r="TMW33"/>
      <c r="TMX33"/>
      <c r="TUW33"/>
      <c r="TUX33"/>
      <c r="TUY33"/>
      <c r="TVA33"/>
      <c r="TVB33"/>
      <c r="TVG33"/>
      <c r="TVH33"/>
      <c r="TVK33"/>
      <c r="TVW33"/>
      <c r="TVX33"/>
      <c r="TWE33"/>
      <c r="TWL33"/>
      <c r="TWP33"/>
      <c r="TWQ33"/>
      <c r="TWR33"/>
      <c r="TWS33"/>
      <c r="TWT33"/>
      <c r="UES33"/>
      <c r="UET33"/>
      <c r="UEU33"/>
      <c r="UEW33"/>
      <c r="UEX33"/>
      <c r="UFC33"/>
      <c r="UFD33"/>
      <c r="UFG33"/>
      <c r="UFS33"/>
      <c r="UFT33"/>
      <c r="UGA33"/>
      <c r="UGH33"/>
      <c r="UGL33"/>
      <c r="UGM33"/>
      <c r="UGN33"/>
      <c r="UGO33"/>
      <c r="UGP33"/>
      <c r="UOO33"/>
      <c r="UOP33"/>
      <c r="UOQ33"/>
      <c r="UOS33"/>
      <c r="UOT33"/>
      <c r="UOY33"/>
      <c r="UOZ33"/>
      <c r="UPC33"/>
      <c r="UPO33"/>
      <c r="UPP33"/>
      <c r="UPW33"/>
      <c r="UQD33"/>
      <c r="UQH33"/>
      <c r="UQI33"/>
      <c r="UQJ33"/>
      <c r="UQK33"/>
      <c r="UQL33"/>
      <c r="UYK33"/>
      <c r="UYL33"/>
      <c r="UYM33"/>
      <c r="UYO33"/>
      <c r="UYP33"/>
      <c r="UYU33"/>
      <c r="UYV33"/>
      <c r="UYY33"/>
      <c r="UZK33"/>
      <c r="UZL33"/>
      <c r="UZS33"/>
      <c r="UZZ33"/>
      <c r="VAD33"/>
      <c r="VAE33"/>
      <c r="VAF33"/>
      <c r="VAG33"/>
      <c r="VAH33"/>
      <c r="VIG33"/>
      <c r="VIH33"/>
      <c r="VII33"/>
      <c r="VIK33"/>
      <c r="VIL33"/>
      <c r="VIQ33"/>
      <c r="VIR33"/>
      <c r="VIU33"/>
      <c r="VJG33"/>
      <c r="VJH33"/>
      <c r="VJO33"/>
      <c r="VJV33"/>
      <c r="VJZ33"/>
      <c r="VKA33"/>
      <c r="VKB33"/>
      <c r="VKC33"/>
      <c r="VKD33"/>
      <c r="VSC33"/>
      <c r="VSD33"/>
      <c r="VSE33"/>
      <c r="VSG33"/>
      <c r="VSH33"/>
      <c r="VSM33"/>
      <c r="VSN33"/>
      <c r="VSQ33"/>
      <c r="VTC33"/>
      <c r="VTD33"/>
      <c r="VTK33"/>
      <c r="VTR33"/>
      <c r="VTV33"/>
      <c r="VTW33"/>
      <c r="VTX33"/>
      <c r="VTY33"/>
      <c r="VTZ33"/>
      <c r="WBY33"/>
      <c r="WBZ33"/>
      <c r="WCA33"/>
      <c r="WCC33"/>
      <c r="WCD33"/>
      <c r="WCI33"/>
      <c r="WCJ33"/>
      <c r="WCM33"/>
      <c r="WCY33"/>
      <c r="WCZ33"/>
      <c r="WDG33"/>
      <c r="WDN33"/>
      <c r="WDR33"/>
      <c r="WDS33"/>
      <c r="WDT33"/>
      <c r="WDU33"/>
      <c r="WDV33"/>
      <c r="WLU33"/>
      <c r="WLV33"/>
      <c r="WLW33"/>
      <c r="WLY33"/>
      <c r="WLZ33"/>
      <c r="WME33"/>
      <c r="WMF33"/>
      <c r="WMI33"/>
      <c r="WMU33"/>
      <c r="WMV33"/>
      <c r="WNC33"/>
      <c r="WNJ33"/>
      <c r="WNN33"/>
      <c r="WNO33"/>
      <c r="WNP33"/>
      <c r="WNQ33"/>
      <c r="WNR33"/>
      <c r="WVQ33"/>
      <c r="WVR33"/>
      <c r="WVS33"/>
      <c r="WVU33"/>
      <c r="WVV33"/>
      <c r="WWA33"/>
      <c r="WWB33"/>
      <c r="WWE33"/>
      <c r="WWQ33"/>
      <c r="WWR33"/>
      <c r="WWY33"/>
      <c r="WXF33"/>
      <c r="WXJ33"/>
      <c r="WXK33"/>
      <c r="WXL33"/>
      <c r="WXM33"/>
      <c r="WXN33"/>
    </row>
    <row r="34" spans="1:826 1033:1850 2057:2874 3081:3898 4105:4922 5129:5946 6153:6970 7177:7994 8201:9018 9225:10042 10249:11066 11273:12090 12297:13114 13321:14138 14345:15162 15369:16186" s="389" customFormat="1" ht="20.100000000000001" customHeight="1" x14ac:dyDescent="0.2">
      <c r="A34" s="294" t="s">
        <v>2321</v>
      </c>
      <c r="B34" s="1136" t="s">
        <v>2307</v>
      </c>
      <c r="C34" s="618" t="s">
        <v>105</v>
      </c>
      <c r="D34" s="296">
        <v>66.089999999999989</v>
      </c>
      <c r="E34" s="296">
        <v>26.520000000000003</v>
      </c>
      <c r="F34" s="296">
        <v>4.03</v>
      </c>
      <c r="G34" s="296">
        <v>0</v>
      </c>
      <c r="H34" s="296">
        <v>0</v>
      </c>
      <c r="I34" s="667">
        <v>0</v>
      </c>
      <c r="J34" s="296">
        <v>0.63</v>
      </c>
      <c r="K34" s="296">
        <v>3.4</v>
      </c>
      <c r="L34" s="667">
        <v>0</v>
      </c>
      <c r="M34" s="667">
        <v>0</v>
      </c>
      <c r="N34" s="667">
        <v>0</v>
      </c>
      <c r="O34" s="296">
        <v>0</v>
      </c>
      <c r="P34" s="667">
        <v>0</v>
      </c>
      <c r="Q34" s="296">
        <v>0</v>
      </c>
      <c r="R34" s="291">
        <v>22.490000000000002</v>
      </c>
      <c r="S34" s="296">
        <v>0</v>
      </c>
      <c r="T34" s="296">
        <v>0</v>
      </c>
      <c r="U34" s="296">
        <v>1.95</v>
      </c>
      <c r="V34" s="667">
        <v>0</v>
      </c>
      <c r="W34" s="296">
        <v>0</v>
      </c>
      <c r="X34" s="296">
        <v>0</v>
      </c>
      <c r="Y34" s="296">
        <v>0</v>
      </c>
      <c r="Z34" s="667">
        <v>0</v>
      </c>
      <c r="AA34" s="296">
        <v>0</v>
      </c>
      <c r="AB34" s="296">
        <v>0.47</v>
      </c>
      <c r="AC34" s="296">
        <v>0.24</v>
      </c>
      <c r="AD34" s="296">
        <v>0</v>
      </c>
      <c r="AE34" s="296">
        <v>0</v>
      </c>
      <c r="AF34" s="296">
        <v>0.01</v>
      </c>
      <c r="AG34" s="296">
        <v>0</v>
      </c>
      <c r="AH34" s="296">
        <v>0</v>
      </c>
      <c r="AI34" s="296">
        <v>0</v>
      </c>
      <c r="AJ34" s="296">
        <v>0</v>
      </c>
      <c r="AK34" s="667">
        <v>0</v>
      </c>
      <c r="AL34" s="296">
        <v>0</v>
      </c>
      <c r="AM34" s="296">
        <v>0</v>
      </c>
      <c r="AN34" s="296">
        <v>0</v>
      </c>
      <c r="AO34" s="296">
        <v>0.22</v>
      </c>
      <c r="AP34" s="667">
        <v>0</v>
      </c>
      <c r="AQ34" s="296">
        <v>0</v>
      </c>
      <c r="AR34" s="296">
        <v>0</v>
      </c>
      <c r="AS34" s="296">
        <v>0</v>
      </c>
      <c r="AT34" s="667">
        <v>0</v>
      </c>
      <c r="AU34" s="296">
        <v>0</v>
      </c>
      <c r="AV34" s="296">
        <v>0</v>
      </c>
      <c r="AW34" s="296">
        <v>0</v>
      </c>
      <c r="AX34" s="296">
        <v>20.07</v>
      </c>
      <c r="AY34" s="296">
        <v>0</v>
      </c>
      <c r="AZ34" s="296">
        <v>0</v>
      </c>
      <c r="BA34" s="667">
        <v>0</v>
      </c>
      <c r="BB34" s="296">
        <v>0</v>
      </c>
      <c r="BC34" s="296">
        <v>0</v>
      </c>
      <c r="BD34" s="296">
        <v>0</v>
      </c>
      <c r="BE34" s="667">
        <v>0</v>
      </c>
      <c r="BF34" s="666">
        <v>0</v>
      </c>
      <c r="BG34" s="683">
        <v>0</v>
      </c>
      <c r="BH34" s="683">
        <v>0</v>
      </c>
      <c r="BI34" s="683">
        <v>0</v>
      </c>
      <c r="BJ34" s="298">
        <v>26.51</v>
      </c>
      <c r="BK34" s="298">
        <v>92.6</v>
      </c>
      <c r="BL34" s="389">
        <v>92.6</v>
      </c>
      <c r="BN34" s="389" t="s">
        <v>2319</v>
      </c>
      <c r="BO34" s="389" t="s">
        <v>2307</v>
      </c>
      <c r="JE34"/>
      <c r="JF34"/>
      <c r="JG34"/>
      <c r="JI34"/>
      <c r="JJ34"/>
      <c r="JO34"/>
      <c r="JP34"/>
      <c r="JS34"/>
      <c r="KE34"/>
      <c r="KF34"/>
      <c r="KM34"/>
      <c r="KT34"/>
      <c r="KX34"/>
      <c r="KY34"/>
      <c r="KZ34"/>
      <c r="LA34"/>
      <c r="LB34"/>
      <c r="TA34"/>
      <c r="TB34"/>
      <c r="TC34"/>
      <c r="TE34"/>
      <c r="TF34"/>
      <c r="TK34"/>
      <c r="TL34"/>
      <c r="TO34"/>
      <c r="UA34"/>
      <c r="UB34"/>
      <c r="UI34"/>
      <c r="UP34"/>
      <c r="UT34"/>
      <c r="UU34"/>
      <c r="UV34"/>
      <c r="UW34"/>
      <c r="UX34"/>
      <c r="ACW34"/>
      <c r="ACX34"/>
      <c r="ACY34"/>
      <c r="ADA34"/>
      <c r="ADB34"/>
      <c r="ADG34"/>
      <c r="ADH34"/>
      <c r="ADK34"/>
      <c r="ADW34"/>
      <c r="ADX34"/>
      <c r="AEE34"/>
      <c r="AEL34"/>
      <c r="AEP34"/>
      <c r="AEQ34"/>
      <c r="AER34"/>
      <c r="AES34"/>
      <c r="AET34"/>
      <c r="AMS34"/>
      <c r="AMT34"/>
      <c r="AMU34"/>
      <c r="AMW34"/>
      <c r="AMX34"/>
      <c r="ANC34"/>
      <c r="AND34"/>
      <c r="ANG34"/>
      <c r="ANS34"/>
      <c r="ANT34"/>
      <c r="AOA34"/>
      <c r="AOH34"/>
      <c r="AOL34"/>
      <c r="AOM34"/>
      <c r="AON34"/>
      <c r="AOO34"/>
      <c r="AOP34"/>
      <c r="AWO34"/>
      <c r="AWP34"/>
      <c r="AWQ34"/>
      <c r="AWS34"/>
      <c r="AWT34"/>
      <c r="AWY34"/>
      <c r="AWZ34"/>
      <c r="AXC34"/>
      <c r="AXO34"/>
      <c r="AXP34"/>
      <c r="AXW34"/>
      <c r="AYD34"/>
      <c r="AYH34"/>
      <c r="AYI34"/>
      <c r="AYJ34"/>
      <c r="AYK34"/>
      <c r="AYL34"/>
      <c r="BGK34"/>
      <c r="BGL34"/>
      <c r="BGM34"/>
      <c r="BGO34"/>
      <c r="BGP34"/>
      <c r="BGU34"/>
      <c r="BGV34"/>
      <c r="BGY34"/>
      <c r="BHK34"/>
      <c r="BHL34"/>
      <c r="BHS34"/>
      <c r="BHZ34"/>
      <c r="BID34"/>
      <c r="BIE34"/>
      <c r="BIF34"/>
      <c r="BIG34"/>
      <c r="BIH34"/>
      <c r="BQG34"/>
      <c r="BQH34"/>
      <c r="BQI34"/>
      <c r="BQK34"/>
      <c r="BQL34"/>
      <c r="BQQ34"/>
      <c r="BQR34"/>
      <c r="BQU34"/>
      <c r="BRG34"/>
      <c r="BRH34"/>
      <c r="BRO34"/>
      <c r="BRV34"/>
      <c r="BRZ34"/>
      <c r="BSA34"/>
      <c r="BSB34"/>
      <c r="BSC34"/>
      <c r="BSD34"/>
      <c r="CAC34"/>
      <c r="CAD34"/>
      <c r="CAE34"/>
      <c r="CAG34"/>
      <c r="CAH34"/>
      <c r="CAM34"/>
      <c r="CAN34"/>
      <c r="CAQ34"/>
      <c r="CBC34"/>
      <c r="CBD34"/>
      <c r="CBK34"/>
      <c r="CBR34"/>
      <c r="CBV34"/>
      <c r="CBW34"/>
      <c r="CBX34"/>
      <c r="CBY34"/>
      <c r="CBZ34"/>
      <c r="CJY34"/>
      <c r="CJZ34"/>
      <c r="CKA34"/>
      <c r="CKC34"/>
      <c r="CKD34"/>
      <c r="CKI34"/>
      <c r="CKJ34"/>
      <c r="CKM34"/>
      <c r="CKY34"/>
      <c r="CKZ34"/>
      <c r="CLG34"/>
      <c r="CLN34"/>
      <c r="CLR34"/>
      <c r="CLS34"/>
      <c r="CLT34"/>
      <c r="CLU34"/>
      <c r="CLV34"/>
      <c r="CTU34"/>
      <c r="CTV34"/>
      <c r="CTW34"/>
      <c r="CTY34"/>
      <c r="CTZ34"/>
      <c r="CUE34"/>
      <c r="CUF34"/>
      <c r="CUI34"/>
      <c r="CUU34"/>
      <c r="CUV34"/>
      <c r="CVC34"/>
      <c r="CVJ34"/>
      <c r="CVN34"/>
      <c r="CVO34"/>
      <c r="CVP34"/>
      <c r="CVQ34"/>
      <c r="CVR34"/>
      <c r="DDQ34"/>
      <c r="DDR34"/>
      <c r="DDS34"/>
      <c r="DDU34"/>
      <c r="DDV34"/>
      <c r="DEA34"/>
      <c r="DEB34"/>
      <c r="DEE34"/>
      <c r="DEQ34"/>
      <c r="DER34"/>
      <c r="DEY34"/>
      <c r="DFF34"/>
      <c r="DFJ34"/>
      <c r="DFK34"/>
      <c r="DFL34"/>
      <c r="DFM34"/>
      <c r="DFN34"/>
      <c r="DNM34"/>
      <c r="DNN34"/>
      <c r="DNO34"/>
      <c r="DNQ34"/>
      <c r="DNR34"/>
      <c r="DNW34"/>
      <c r="DNX34"/>
      <c r="DOA34"/>
      <c r="DOM34"/>
      <c r="DON34"/>
      <c r="DOU34"/>
      <c r="DPB34"/>
      <c r="DPF34"/>
      <c r="DPG34"/>
      <c r="DPH34"/>
      <c r="DPI34"/>
      <c r="DPJ34"/>
      <c r="DXI34"/>
      <c r="DXJ34"/>
      <c r="DXK34"/>
      <c r="DXM34"/>
      <c r="DXN34"/>
      <c r="DXS34"/>
      <c r="DXT34"/>
      <c r="DXW34"/>
      <c r="DYI34"/>
      <c r="DYJ34"/>
      <c r="DYQ34"/>
      <c r="DYX34"/>
      <c r="DZB34"/>
      <c r="DZC34"/>
      <c r="DZD34"/>
      <c r="DZE34"/>
      <c r="DZF34"/>
      <c r="EHE34"/>
      <c r="EHF34"/>
      <c r="EHG34"/>
      <c r="EHI34"/>
      <c r="EHJ34"/>
      <c r="EHO34"/>
      <c r="EHP34"/>
      <c r="EHS34"/>
      <c r="EIE34"/>
      <c r="EIF34"/>
      <c r="EIM34"/>
      <c r="EIT34"/>
      <c r="EIX34"/>
      <c r="EIY34"/>
      <c r="EIZ34"/>
      <c r="EJA34"/>
      <c r="EJB34"/>
      <c r="ERA34"/>
      <c r="ERB34"/>
      <c r="ERC34"/>
      <c r="ERE34"/>
      <c r="ERF34"/>
      <c r="ERK34"/>
      <c r="ERL34"/>
      <c r="ERO34"/>
      <c r="ESA34"/>
      <c r="ESB34"/>
      <c r="ESI34"/>
      <c r="ESP34"/>
      <c r="EST34"/>
      <c r="ESU34"/>
      <c r="ESV34"/>
      <c r="ESW34"/>
      <c r="ESX34"/>
      <c r="FAW34"/>
      <c r="FAX34"/>
      <c r="FAY34"/>
      <c r="FBA34"/>
      <c r="FBB34"/>
      <c r="FBG34"/>
      <c r="FBH34"/>
      <c r="FBK34"/>
      <c r="FBW34"/>
      <c r="FBX34"/>
      <c r="FCE34"/>
      <c r="FCL34"/>
      <c r="FCP34"/>
      <c r="FCQ34"/>
      <c r="FCR34"/>
      <c r="FCS34"/>
      <c r="FCT34"/>
      <c r="FKS34"/>
      <c r="FKT34"/>
      <c r="FKU34"/>
      <c r="FKW34"/>
      <c r="FKX34"/>
      <c r="FLC34"/>
      <c r="FLD34"/>
      <c r="FLG34"/>
      <c r="FLS34"/>
      <c r="FLT34"/>
      <c r="FMA34"/>
      <c r="FMH34"/>
      <c r="FML34"/>
      <c r="FMM34"/>
      <c r="FMN34"/>
      <c r="FMO34"/>
      <c r="FMP34"/>
      <c r="FUO34"/>
      <c r="FUP34"/>
      <c r="FUQ34"/>
      <c r="FUS34"/>
      <c r="FUT34"/>
      <c r="FUY34"/>
      <c r="FUZ34"/>
      <c r="FVC34"/>
      <c r="FVO34"/>
      <c r="FVP34"/>
      <c r="FVW34"/>
      <c r="FWD34"/>
      <c r="FWH34"/>
      <c r="FWI34"/>
      <c r="FWJ34"/>
      <c r="FWK34"/>
      <c r="FWL34"/>
      <c r="GEK34"/>
      <c r="GEL34"/>
      <c r="GEM34"/>
      <c r="GEO34"/>
      <c r="GEP34"/>
      <c r="GEU34"/>
      <c r="GEV34"/>
      <c r="GEY34"/>
      <c r="GFK34"/>
      <c r="GFL34"/>
      <c r="GFS34"/>
      <c r="GFZ34"/>
      <c r="GGD34"/>
      <c r="GGE34"/>
      <c r="GGF34"/>
      <c r="GGG34"/>
      <c r="GGH34"/>
      <c r="GOG34"/>
      <c r="GOH34"/>
      <c r="GOI34"/>
      <c r="GOK34"/>
      <c r="GOL34"/>
      <c r="GOQ34"/>
      <c r="GOR34"/>
      <c r="GOU34"/>
      <c r="GPG34"/>
      <c r="GPH34"/>
      <c r="GPO34"/>
      <c r="GPV34"/>
      <c r="GPZ34"/>
      <c r="GQA34"/>
      <c r="GQB34"/>
      <c r="GQC34"/>
      <c r="GQD34"/>
      <c r="GYC34"/>
      <c r="GYD34"/>
      <c r="GYE34"/>
      <c r="GYG34"/>
      <c r="GYH34"/>
      <c r="GYM34"/>
      <c r="GYN34"/>
      <c r="GYQ34"/>
      <c r="GZC34"/>
      <c r="GZD34"/>
      <c r="GZK34"/>
      <c r="GZR34"/>
      <c r="GZV34"/>
      <c r="GZW34"/>
      <c r="GZX34"/>
      <c r="GZY34"/>
      <c r="GZZ34"/>
      <c r="HHY34"/>
      <c r="HHZ34"/>
      <c r="HIA34"/>
      <c r="HIC34"/>
      <c r="HID34"/>
      <c r="HII34"/>
      <c r="HIJ34"/>
      <c r="HIM34"/>
      <c r="HIY34"/>
      <c r="HIZ34"/>
      <c r="HJG34"/>
      <c r="HJN34"/>
      <c r="HJR34"/>
      <c r="HJS34"/>
      <c r="HJT34"/>
      <c r="HJU34"/>
      <c r="HJV34"/>
      <c r="HRU34"/>
      <c r="HRV34"/>
      <c r="HRW34"/>
      <c r="HRY34"/>
      <c r="HRZ34"/>
      <c r="HSE34"/>
      <c r="HSF34"/>
      <c r="HSI34"/>
      <c r="HSU34"/>
      <c r="HSV34"/>
      <c r="HTC34"/>
      <c r="HTJ34"/>
      <c r="HTN34"/>
      <c r="HTO34"/>
      <c r="HTP34"/>
      <c r="HTQ34"/>
      <c r="HTR34"/>
      <c r="IBQ34"/>
      <c r="IBR34"/>
      <c r="IBS34"/>
      <c r="IBU34"/>
      <c r="IBV34"/>
      <c r="ICA34"/>
      <c r="ICB34"/>
      <c r="ICE34"/>
      <c r="ICQ34"/>
      <c r="ICR34"/>
      <c r="ICY34"/>
      <c r="IDF34"/>
      <c r="IDJ34"/>
      <c r="IDK34"/>
      <c r="IDL34"/>
      <c r="IDM34"/>
      <c r="IDN34"/>
      <c r="ILM34"/>
      <c r="ILN34"/>
      <c r="ILO34"/>
      <c r="ILQ34"/>
      <c r="ILR34"/>
      <c r="ILW34"/>
      <c r="ILX34"/>
      <c r="IMA34"/>
      <c r="IMM34"/>
      <c r="IMN34"/>
      <c r="IMU34"/>
      <c r="INB34"/>
      <c r="INF34"/>
      <c r="ING34"/>
      <c r="INH34"/>
      <c r="INI34"/>
      <c r="INJ34"/>
      <c r="IVI34"/>
      <c r="IVJ34"/>
      <c r="IVK34"/>
      <c r="IVM34"/>
      <c r="IVN34"/>
      <c r="IVS34"/>
      <c r="IVT34"/>
      <c r="IVW34"/>
      <c r="IWI34"/>
      <c r="IWJ34"/>
      <c r="IWQ34"/>
      <c r="IWX34"/>
      <c r="IXB34"/>
      <c r="IXC34"/>
      <c r="IXD34"/>
      <c r="IXE34"/>
      <c r="IXF34"/>
      <c r="JFE34"/>
      <c r="JFF34"/>
      <c r="JFG34"/>
      <c r="JFI34"/>
      <c r="JFJ34"/>
      <c r="JFO34"/>
      <c r="JFP34"/>
      <c r="JFS34"/>
      <c r="JGE34"/>
      <c r="JGF34"/>
      <c r="JGM34"/>
      <c r="JGT34"/>
      <c r="JGX34"/>
      <c r="JGY34"/>
      <c r="JGZ34"/>
      <c r="JHA34"/>
      <c r="JHB34"/>
      <c r="JPA34"/>
      <c r="JPB34"/>
      <c r="JPC34"/>
      <c r="JPE34"/>
      <c r="JPF34"/>
      <c r="JPK34"/>
      <c r="JPL34"/>
      <c r="JPO34"/>
      <c r="JQA34"/>
      <c r="JQB34"/>
      <c r="JQI34"/>
      <c r="JQP34"/>
      <c r="JQT34"/>
      <c r="JQU34"/>
      <c r="JQV34"/>
      <c r="JQW34"/>
      <c r="JQX34"/>
      <c r="JYW34"/>
      <c r="JYX34"/>
      <c r="JYY34"/>
      <c r="JZA34"/>
      <c r="JZB34"/>
      <c r="JZG34"/>
      <c r="JZH34"/>
      <c r="JZK34"/>
      <c r="JZW34"/>
      <c r="JZX34"/>
      <c r="KAE34"/>
      <c r="KAL34"/>
      <c r="KAP34"/>
      <c r="KAQ34"/>
      <c r="KAR34"/>
      <c r="KAS34"/>
      <c r="KAT34"/>
      <c r="KIS34"/>
      <c r="KIT34"/>
      <c r="KIU34"/>
      <c r="KIW34"/>
      <c r="KIX34"/>
      <c r="KJC34"/>
      <c r="KJD34"/>
      <c r="KJG34"/>
      <c r="KJS34"/>
      <c r="KJT34"/>
      <c r="KKA34"/>
      <c r="KKH34"/>
      <c r="KKL34"/>
      <c r="KKM34"/>
      <c r="KKN34"/>
      <c r="KKO34"/>
      <c r="KKP34"/>
      <c r="KSO34"/>
      <c r="KSP34"/>
      <c r="KSQ34"/>
      <c r="KSS34"/>
      <c r="KST34"/>
      <c r="KSY34"/>
      <c r="KSZ34"/>
      <c r="KTC34"/>
      <c r="KTO34"/>
      <c r="KTP34"/>
      <c r="KTW34"/>
      <c r="KUD34"/>
      <c r="KUH34"/>
      <c r="KUI34"/>
      <c r="KUJ34"/>
      <c r="KUK34"/>
      <c r="KUL34"/>
      <c r="LCK34"/>
      <c r="LCL34"/>
      <c r="LCM34"/>
      <c r="LCO34"/>
      <c r="LCP34"/>
      <c r="LCU34"/>
      <c r="LCV34"/>
      <c r="LCY34"/>
      <c r="LDK34"/>
      <c r="LDL34"/>
      <c r="LDS34"/>
      <c r="LDZ34"/>
      <c r="LED34"/>
      <c r="LEE34"/>
      <c r="LEF34"/>
      <c r="LEG34"/>
      <c r="LEH34"/>
      <c r="LMG34"/>
      <c r="LMH34"/>
      <c r="LMI34"/>
      <c r="LMK34"/>
      <c r="LML34"/>
      <c r="LMQ34"/>
      <c r="LMR34"/>
      <c r="LMU34"/>
      <c r="LNG34"/>
      <c r="LNH34"/>
      <c r="LNO34"/>
      <c r="LNV34"/>
      <c r="LNZ34"/>
      <c r="LOA34"/>
      <c r="LOB34"/>
      <c r="LOC34"/>
      <c r="LOD34"/>
      <c r="LWC34"/>
      <c r="LWD34"/>
      <c r="LWE34"/>
      <c r="LWG34"/>
      <c r="LWH34"/>
      <c r="LWM34"/>
      <c r="LWN34"/>
      <c r="LWQ34"/>
      <c r="LXC34"/>
      <c r="LXD34"/>
      <c r="LXK34"/>
      <c r="LXR34"/>
      <c r="LXV34"/>
      <c r="LXW34"/>
      <c r="LXX34"/>
      <c r="LXY34"/>
      <c r="LXZ34"/>
      <c r="MFY34"/>
      <c r="MFZ34"/>
      <c r="MGA34"/>
      <c r="MGC34"/>
      <c r="MGD34"/>
      <c r="MGI34"/>
      <c r="MGJ34"/>
      <c r="MGM34"/>
      <c r="MGY34"/>
      <c r="MGZ34"/>
      <c r="MHG34"/>
      <c r="MHN34"/>
      <c r="MHR34"/>
      <c r="MHS34"/>
      <c r="MHT34"/>
      <c r="MHU34"/>
      <c r="MHV34"/>
      <c r="MPU34"/>
      <c r="MPV34"/>
      <c r="MPW34"/>
      <c r="MPY34"/>
      <c r="MPZ34"/>
      <c r="MQE34"/>
      <c r="MQF34"/>
      <c r="MQI34"/>
      <c r="MQU34"/>
      <c r="MQV34"/>
      <c r="MRC34"/>
      <c r="MRJ34"/>
      <c r="MRN34"/>
      <c r="MRO34"/>
      <c r="MRP34"/>
      <c r="MRQ34"/>
      <c r="MRR34"/>
      <c r="MZQ34"/>
      <c r="MZR34"/>
      <c r="MZS34"/>
      <c r="MZU34"/>
      <c r="MZV34"/>
      <c r="NAA34"/>
      <c r="NAB34"/>
      <c r="NAE34"/>
      <c r="NAQ34"/>
      <c r="NAR34"/>
      <c r="NAY34"/>
      <c r="NBF34"/>
      <c r="NBJ34"/>
      <c r="NBK34"/>
      <c r="NBL34"/>
      <c r="NBM34"/>
      <c r="NBN34"/>
      <c r="NJM34"/>
      <c r="NJN34"/>
      <c r="NJO34"/>
      <c r="NJQ34"/>
      <c r="NJR34"/>
      <c r="NJW34"/>
      <c r="NJX34"/>
      <c r="NKA34"/>
      <c r="NKM34"/>
      <c r="NKN34"/>
      <c r="NKU34"/>
      <c r="NLB34"/>
      <c r="NLF34"/>
      <c r="NLG34"/>
      <c r="NLH34"/>
      <c r="NLI34"/>
      <c r="NLJ34"/>
      <c r="NTI34"/>
      <c r="NTJ34"/>
      <c r="NTK34"/>
      <c r="NTM34"/>
      <c r="NTN34"/>
      <c r="NTS34"/>
      <c r="NTT34"/>
      <c r="NTW34"/>
      <c r="NUI34"/>
      <c r="NUJ34"/>
      <c r="NUQ34"/>
      <c r="NUX34"/>
      <c r="NVB34"/>
      <c r="NVC34"/>
      <c r="NVD34"/>
      <c r="NVE34"/>
      <c r="NVF34"/>
      <c r="ODE34"/>
      <c r="ODF34"/>
      <c r="ODG34"/>
      <c r="ODI34"/>
      <c r="ODJ34"/>
      <c r="ODO34"/>
      <c r="ODP34"/>
      <c r="ODS34"/>
      <c r="OEE34"/>
      <c r="OEF34"/>
      <c r="OEM34"/>
      <c r="OET34"/>
      <c r="OEX34"/>
      <c r="OEY34"/>
      <c r="OEZ34"/>
      <c r="OFA34"/>
      <c r="OFB34"/>
      <c r="ONA34"/>
      <c r="ONB34"/>
      <c r="ONC34"/>
      <c r="ONE34"/>
      <c r="ONF34"/>
      <c r="ONK34"/>
      <c r="ONL34"/>
      <c r="ONO34"/>
      <c r="OOA34"/>
      <c r="OOB34"/>
      <c r="OOI34"/>
      <c r="OOP34"/>
      <c r="OOT34"/>
      <c r="OOU34"/>
      <c r="OOV34"/>
      <c r="OOW34"/>
      <c r="OOX34"/>
      <c r="OWW34"/>
      <c r="OWX34"/>
      <c r="OWY34"/>
      <c r="OXA34"/>
      <c r="OXB34"/>
      <c r="OXG34"/>
      <c r="OXH34"/>
      <c r="OXK34"/>
      <c r="OXW34"/>
      <c r="OXX34"/>
      <c r="OYE34"/>
      <c r="OYL34"/>
      <c r="OYP34"/>
      <c r="OYQ34"/>
      <c r="OYR34"/>
      <c r="OYS34"/>
      <c r="OYT34"/>
      <c r="PGS34"/>
      <c r="PGT34"/>
      <c r="PGU34"/>
      <c r="PGW34"/>
      <c r="PGX34"/>
      <c r="PHC34"/>
      <c r="PHD34"/>
      <c r="PHG34"/>
      <c r="PHS34"/>
      <c r="PHT34"/>
      <c r="PIA34"/>
      <c r="PIH34"/>
      <c r="PIL34"/>
      <c r="PIM34"/>
      <c r="PIN34"/>
      <c r="PIO34"/>
      <c r="PIP34"/>
      <c r="PQO34"/>
      <c r="PQP34"/>
      <c r="PQQ34"/>
      <c r="PQS34"/>
      <c r="PQT34"/>
      <c r="PQY34"/>
      <c r="PQZ34"/>
      <c r="PRC34"/>
      <c r="PRO34"/>
      <c r="PRP34"/>
      <c r="PRW34"/>
      <c r="PSD34"/>
      <c r="PSH34"/>
      <c r="PSI34"/>
      <c r="PSJ34"/>
      <c r="PSK34"/>
      <c r="PSL34"/>
      <c r="QAK34"/>
      <c r="QAL34"/>
      <c r="QAM34"/>
      <c r="QAO34"/>
      <c r="QAP34"/>
      <c r="QAU34"/>
      <c r="QAV34"/>
      <c r="QAY34"/>
      <c r="QBK34"/>
      <c r="QBL34"/>
      <c r="QBS34"/>
      <c r="QBZ34"/>
      <c r="QCD34"/>
      <c r="QCE34"/>
      <c r="QCF34"/>
      <c r="QCG34"/>
      <c r="QCH34"/>
      <c r="QKG34"/>
      <c r="QKH34"/>
      <c r="QKI34"/>
      <c r="QKK34"/>
      <c r="QKL34"/>
      <c r="QKQ34"/>
      <c r="QKR34"/>
      <c r="QKU34"/>
      <c r="QLG34"/>
      <c r="QLH34"/>
      <c r="QLO34"/>
      <c r="QLV34"/>
      <c r="QLZ34"/>
      <c r="QMA34"/>
      <c r="QMB34"/>
      <c r="QMC34"/>
      <c r="QMD34"/>
      <c r="QUC34"/>
      <c r="QUD34"/>
      <c r="QUE34"/>
      <c r="QUG34"/>
      <c r="QUH34"/>
      <c r="QUM34"/>
      <c r="QUN34"/>
      <c r="QUQ34"/>
      <c r="QVC34"/>
      <c r="QVD34"/>
      <c r="QVK34"/>
      <c r="QVR34"/>
      <c r="QVV34"/>
      <c r="QVW34"/>
      <c r="QVX34"/>
      <c r="QVY34"/>
      <c r="QVZ34"/>
      <c r="RDY34"/>
      <c r="RDZ34"/>
      <c r="REA34"/>
      <c r="REC34"/>
      <c r="RED34"/>
      <c r="REI34"/>
      <c r="REJ34"/>
      <c r="REM34"/>
      <c r="REY34"/>
      <c r="REZ34"/>
      <c r="RFG34"/>
      <c r="RFN34"/>
      <c r="RFR34"/>
      <c r="RFS34"/>
      <c r="RFT34"/>
      <c r="RFU34"/>
      <c r="RFV34"/>
      <c r="RNU34"/>
      <c r="RNV34"/>
      <c r="RNW34"/>
      <c r="RNY34"/>
      <c r="RNZ34"/>
      <c r="ROE34"/>
      <c r="ROF34"/>
      <c r="ROI34"/>
      <c r="ROU34"/>
      <c r="ROV34"/>
      <c r="RPC34"/>
      <c r="RPJ34"/>
      <c r="RPN34"/>
      <c r="RPO34"/>
      <c r="RPP34"/>
      <c r="RPQ34"/>
      <c r="RPR34"/>
      <c r="RXQ34"/>
      <c r="RXR34"/>
      <c r="RXS34"/>
      <c r="RXU34"/>
      <c r="RXV34"/>
      <c r="RYA34"/>
      <c r="RYB34"/>
      <c r="RYE34"/>
      <c r="RYQ34"/>
      <c r="RYR34"/>
      <c r="RYY34"/>
      <c r="RZF34"/>
      <c r="RZJ34"/>
      <c r="RZK34"/>
      <c r="RZL34"/>
      <c r="RZM34"/>
      <c r="RZN34"/>
      <c r="SHM34"/>
      <c r="SHN34"/>
      <c r="SHO34"/>
      <c r="SHQ34"/>
      <c r="SHR34"/>
      <c r="SHW34"/>
      <c r="SHX34"/>
      <c r="SIA34"/>
      <c r="SIM34"/>
      <c r="SIN34"/>
      <c r="SIU34"/>
      <c r="SJB34"/>
      <c r="SJF34"/>
      <c r="SJG34"/>
      <c r="SJH34"/>
      <c r="SJI34"/>
      <c r="SJJ34"/>
      <c r="SRI34"/>
      <c r="SRJ34"/>
      <c r="SRK34"/>
      <c r="SRM34"/>
      <c r="SRN34"/>
      <c r="SRS34"/>
      <c r="SRT34"/>
      <c r="SRW34"/>
      <c r="SSI34"/>
      <c r="SSJ34"/>
      <c r="SSQ34"/>
      <c r="SSX34"/>
      <c r="STB34"/>
      <c r="STC34"/>
      <c r="STD34"/>
      <c r="STE34"/>
      <c r="STF34"/>
      <c r="TBE34"/>
      <c r="TBF34"/>
      <c r="TBG34"/>
      <c r="TBI34"/>
      <c r="TBJ34"/>
      <c r="TBO34"/>
      <c r="TBP34"/>
      <c r="TBS34"/>
      <c r="TCE34"/>
      <c r="TCF34"/>
      <c r="TCM34"/>
      <c r="TCT34"/>
      <c r="TCX34"/>
      <c r="TCY34"/>
      <c r="TCZ34"/>
      <c r="TDA34"/>
      <c r="TDB34"/>
      <c r="TLA34"/>
      <c r="TLB34"/>
      <c r="TLC34"/>
      <c r="TLE34"/>
      <c r="TLF34"/>
      <c r="TLK34"/>
      <c r="TLL34"/>
      <c r="TLO34"/>
      <c r="TMA34"/>
      <c r="TMB34"/>
      <c r="TMI34"/>
      <c r="TMP34"/>
      <c r="TMT34"/>
      <c r="TMU34"/>
      <c r="TMV34"/>
      <c r="TMW34"/>
      <c r="TMX34"/>
      <c r="TUW34"/>
      <c r="TUX34"/>
      <c r="TUY34"/>
      <c r="TVA34"/>
      <c r="TVB34"/>
      <c r="TVG34"/>
      <c r="TVH34"/>
      <c r="TVK34"/>
      <c r="TVW34"/>
      <c r="TVX34"/>
      <c r="TWE34"/>
      <c r="TWL34"/>
      <c r="TWP34"/>
      <c r="TWQ34"/>
      <c r="TWR34"/>
      <c r="TWS34"/>
      <c r="TWT34"/>
      <c r="UES34"/>
      <c r="UET34"/>
      <c r="UEU34"/>
      <c r="UEW34"/>
      <c r="UEX34"/>
      <c r="UFC34"/>
      <c r="UFD34"/>
      <c r="UFG34"/>
      <c r="UFS34"/>
      <c r="UFT34"/>
      <c r="UGA34"/>
      <c r="UGH34"/>
      <c r="UGL34"/>
      <c r="UGM34"/>
      <c r="UGN34"/>
      <c r="UGO34"/>
      <c r="UGP34"/>
      <c r="UOO34"/>
      <c r="UOP34"/>
      <c r="UOQ34"/>
      <c r="UOS34"/>
      <c r="UOT34"/>
      <c r="UOY34"/>
      <c r="UOZ34"/>
      <c r="UPC34"/>
      <c r="UPO34"/>
      <c r="UPP34"/>
      <c r="UPW34"/>
      <c r="UQD34"/>
      <c r="UQH34"/>
      <c r="UQI34"/>
      <c r="UQJ34"/>
      <c r="UQK34"/>
      <c r="UQL34"/>
      <c r="UYK34"/>
      <c r="UYL34"/>
      <c r="UYM34"/>
      <c r="UYO34"/>
      <c r="UYP34"/>
      <c r="UYU34"/>
      <c r="UYV34"/>
      <c r="UYY34"/>
      <c r="UZK34"/>
      <c r="UZL34"/>
      <c r="UZS34"/>
      <c r="UZZ34"/>
      <c r="VAD34"/>
      <c r="VAE34"/>
      <c r="VAF34"/>
      <c r="VAG34"/>
      <c r="VAH34"/>
      <c r="VIG34"/>
      <c r="VIH34"/>
      <c r="VII34"/>
      <c r="VIK34"/>
      <c r="VIL34"/>
      <c r="VIQ34"/>
      <c r="VIR34"/>
      <c r="VIU34"/>
      <c r="VJG34"/>
      <c r="VJH34"/>
      <c r="VJO34"/>
      <c r="VJV34"/>
      <c r="VJZ34"/>
      <c r="VKA34"/>
      <c r="VKB34"/>
      <c r="VKC34"/>
      <c r="VKD34"/>
      <c r="VSC34"/>
      <c r="VSD34"/>
      <c r="VSE34"/>
      <c r="VSG34"/>
      <c r="VSH34"/>
      <c r="VSM34"/>
      <c r="VSN34"/>
      <c r="VSQ34"/>
      <c r="VTC34"/>
      <c r="VTD34"/>
      <c r="VTK34"/>
      <c r="VTR34"/>
      <c r="VTV34"/>
      <c r="VTW34"/>
      <c r="VTX34"/>
      <c r="VTY34"/>
      <c r="VTZ34"/>
      <c r="WBY34"/>
      <c r="WBZ34"/>
      <c r="WCA34"/>
      <c r="WCC34"/>
      <c r="WCD34"/>
      <c r="WCI34"/>
      <c r="WCJ34"/>
      <c r="WCM34"/>
      <c r="WCY34"/>
      <c r="WCZ34"/>
      <c r="WDG34"/>
      <c r="WDN34"/>
      <c r="WDR34"/>
      <c r="WDS34"/>
      <c r="WDT34"/>
      <c r="WDU34"/>
      <c r="WDV34"/>
      <c r="WLU34"/>
      <c r="WLV34"/>
      <c r="WLW34"/>
      <c r="WLY34"/>
      <c r="WLZ34"/>
      <c r="WME34"/>
      <c r="WMF34"/>
      <c r="WMI34"/>
      <c r="WMU34"/>
      <c r="WMV34"/>
      <c r="WNC34"/>
      <c r="WNJ34"/>
      <c r="WNN34"/>
      <c r="WNO34"/>
      <c r="WNP34"/>
      <c r="WNQ34"/>
      <c r="WNR34"/>
      <c r="WVQ34"/>
      <c r="WVR34"/>
      <c r="WVS34"/>
      <c r="WVU34"/>
      <c r="WVV34"/>
      <c r="WWA34"/>
      <c r="WWB34"/>
      <c r="WWE34"/>
      <c r="WWQ34"/>
      <c r="WWR34"/>
      <c r="WWY34"/>
      <c r="WXF34"/>
      <c r="WXJ34"/>
      <c r="WXK34"/>
      <c r="WXL34"/>
      <c r="WXM34"/>
      <c r="WXN34"/>
    </row>
    <row r="35" spans="1:826 1033:1850 2057:2874 3081:3898 4105:4922 5129:5946 6153:6970 7177:7994 8201:9018 9225:10042 10249:11066 11273:12090 12297:13114 13321:14138 14345:15162 15369:16186" s="389" customFormat="1" ht="20.100000000000001" customHeight="1" x14ac:dyDescent="0.2">
      <c r="A35" s="294" t="s">
        <v>2321</v>
      </c>
      <c r="B35" s="1136" t="s">
        <v>2308</v>
      </c>
      <c r="C35" s="618" t="s">
        <v>107</v>
      </c>
      <c r="D35" s="296">
        <v>271.60000000000002</v>
      </c>
      <c r="E35" s="296">
        <v>58.82</v>
      </c>
      <c r="F35" s="296">
        <v>18.009999999999998</v>
      </c>
      <c r="G35" s="296">
        <v>0</v>
      </c>
      <c r="H35" s="296">
        <v>0</v>
      </c>
      <c r="I35" s="667">
        <v>0</v>
      </c>
      <c r="J35" s="296">
        <v>9.9700000000000006</v>
      </c>
      <c r="K35" s="296">
        <v>8.0399999999999991</v>
      </c>
      <c r="L35" s="667">
        <v>0</v>
      </c>
      <c r="M35" s="667">
        <v>0</v>
      </c>
      <c r="N35" s="667">
        <v>0</v>
      </c>
      <c r="O35" s="296">
        <v>0</v>
      </c>
      <c r="P35" s="667">
        <v>0</v>
      </c>
      <c r="Q35" s="296">
        <v>0</v>
      </c>
      <c r="R35" s="291">
        <v>40.81</v>
      </c>
      <c r="S35" s="296">
        <v>0</v>
      </c>
      <c r="T35" s="296">
        <v>0</v>
      </c>
      <c r="U35" s="296">
        <v>29.28</v>
      </c>
      <c r="V35" s="667">
        <v>0</v>
      </c>
      <c r="W35" s="296">
        <v>0</v>
      </c>
      <c r="X35" s="296">
        <v>0</v>
      </c>
      <c r="Y35" s="296">
        <v>0</v>
      </c>
      <c r="Z35" s="667">
        <v>0</v>
      </c>
      <c r="AA35" s="296">
        <v>0</v>
      </c>
      <c r="AB35" s="296">
        <v>2.12</v>
      </c>
      <c r="AC35" s="296">
        <v>1.2000000000000002</v>
      </c>
      <c r="AD35" s="296">
        <v>0.01</v>
      </c>
      <c r="AE35" s="296">
        <v>0</v>
      </c>
      <c r="AF35" s="296">
        <v>0</v>
      </c>
      <c r="AG35" s="296">
        <v>0</v>
      </c>
      <c r="AH35" s="296">
        <v>0</v>
      </c>
      <c r="AI35" s="296">
        <v>0</v>
      </c>
      <c r="AJ35" s="296">
        <v>0</v>
      </c>
      <c r="AK35" s="667">
        <v>0</v>
      </c>
      <c r="AL35" s="296">
        <v>0</v>
      </c>
      <c r="AM35" s="296">
        <v>0</v>
      </c>
      <c r="AN35" s="296">
        <v>0</v>
      </c>
      <c r="AO35" s="296">
        <v>0.91</v>
      </c>
      <c r="AP35" s="667">
        <v>0</v>
      </c>
      <c r="AQ35" s="296">
        <v>0</v>
      </c>
      <c r="AR35" s="296">
        <v>0</v>
      </c>
      <c r="AS35" s="296">
        <v>0</v>
      </c>
      <c r="AT35" s="667">
        <v>0</v>
      </c>
      <c r="AU35" s="296">
        <v>0</v>
      </c>
      <c r="AV35" s="296">
        <v>0.18</v>
      </c>
      <c r="AW35" s="296">
        <v>0</v>
      </c>
      <c r="AX35" s="296">
        <v>9.23</v>
      </c>
      <c r="AY35" s="296">
        <v>0</v>
      </c>
      <c r="AZ35" s="296">
        <v>0</v>
      </c>
      <c r="BA35" s="667">
        <v>0</v>
      </c>
      <c r="BB35" s="296">
        <v>0</v>
      </c>
      <c r="BC35" s="296">
        <v>0</v>
      </c>
      <c r="BD35" s="296">
        <v>0</v>
      </c>
      <c r="BE35" s="667">
        <v>0</v>
      </c>
      <c r="BF35" s="666">
        <v>0</v>
      </c>
      <c r="BG35" s="683">
        <v>0</v>
      </c>
      <c r="BH35" s="683">
        <v>0</v>
      </c>
      <c r="BI35" s="683">
        <v>0</v>
      </c>
      <c r="BJ35" s="298">
        <v>55.44</v>
      </c>
      <c r="BK35" s="298">
        <v>327.04000000000002</v>
      </c>
      <c r="BL35" s="389">
        <v>327.04000000000002</v>
      </c>
      <c r="BN35" s="389" t="s">
        <v>2319</v>
      </c>
      <c r="BO35" s="389" t="s">
        <v>2308</v>
      </c>
      <c r="JE35"/>
      <c r="JF35"/>
      <c r="JG35"/>
      <c r="JI35"/>
      <c r="JJ35"/>
      <c r="JO35"/>
      <c r="JP35"/>
      <c r="JS35"/>
      <c r="KE35"/>
      <c r="KF35"/>
      <c r="KM35"/>
      <c r="KT35"/>
      <c r="KX35"/>
      <c r="KY35"/>
      <c r="KZ35"/>
      <c r="LA35"/>
      <c r="LB35"/>
      <c r="TA35"/>
      <c r="TB35"/>
      <c r="TC35"/>
      <c r="TE35"/>
      <c r="TF35"/>
      <c r="TK35"/>
      <c r="TL35"/>
      <c r="TO35"/>
      <c r="UA35"/>
      <c r="UB35"/>
      <c r="UI35"/>
      <c r="UP35"/>
      <c r="UT35"/>
      <c r="UU35"/>
      <c r="UV35"/>
      <c r="UW35"/>
      <c r="UX35"/>
      <c r="ACW35"/>
      <c r="ACX35"/>
      <c r="ACY35"/>
      <c r="ADA35"/>
      <c r="ADB35"/>
      <c r="ADG35"/>
      <c r="ADH35"/>
      <c r="ADK35"/>
      <c r="ADW35"/>
      <c r="ADX35"/>
      <c r="AEE35"/>
      <c r="AEL35"/>
      <c r="AEP35"/>
      <c r="AEQ35"/>
      <c r="AER35"/>
      <c r="AES35"/>
      <c r="AET35"/>
      <c r="AMS35"/>
      <c r="AMT35"/>
      <c r="AMU35"/>
      <c r="AMW35"/>
      <c r="AMX35"/>
      <c r="ANC35"/>
      <c r="AND35"/>
      <c r="ANG35"/>
      <c r="ANS35"/>
      <c r="ANT35"/>
      <c r="AOA35"/>
      <c r="AOH35"/>
      <c r="AOL35"/>
      <c r="AOM35"/>
      <c r="AON35"/>
      <c r="AOO35"/>
      <c r="AOP35"/>
      <c r="AWO35"/>
      <c r="AWP35"/>
      <c r="AWQ35"/>
      <c r="AWS35"/>
      <c r="AWT35"/>
      <c r="AWY35"/>
      <c r="AWZ35"/>
      <c r="AXC35"/>
      <c r="AXO35"/>
      <c r="AXP35"/>
      <c r="AXW35"/>
      <c r="AYD35"/>
      <c r="AYH35"/>
      <c r="AYI35"/>
      <c r="AYJ35"/>
      <c r="AYK35"/>
      <c r="AYL35"/>
      <c r="BGK35"/>
      <c r="BGL35"/>
      <c r="BGM35"/>
      <c r="BGO35"/>
      <c r="BGP35"/>
      <c r="BGU35"/>
      <c r="BGV35"/>
      <c r="BGY35"/>
      <c r="BHK35"/>
      <c r="BHL35"/>
      <c r="BHS35"/>
      <c r="BHZ35"/>
      <c r="BID35"/>
      <c r="BIE35"/>
      <c r="BIF35"/>
      <c r="BIG35"/>
      <c r="BIH35"/>
      <c r="BQG35"/>
      <c r="BQH35"/>
      <c r="BQI35"/>
      <c r="BQK35"/>
      <c r="BQL35"/>
      <c r="BQQ35"/>
      <c r="BQR35"/>
      <c r="BQU35"/>
      <c r="BRG35"/>
      <c r="BRH35"/>
      <c r="BRO35"/>
      <c r="BRV35"/>
      <c r="BRZ35"/>
      <c r="BSA35"/>
      <c r="BSB35"/>
      <c r="BSC35"/>
      <c r="BSD35"/>
      <c r="CAC35"/>
      <c r="CAD35"/>
      <c r="CAE35"/>
      <c r="CAG35"/>
      <c r="CAH35"/>
      <c r="CAM35"/>
      <c r="CAN35"/>
      <c r="CAQ35"/>
      <c r="CBC35"/>
      <c r="CBD35"/>
      <c r="CBK35"/>
      <c r="CBR35"/>
      <c r="CBV35"/>
      <c r="CBW35"/>
      <c r="CBX35"/>
      <c r="CBY35"/>
      <c r="CBZ35"/>
      <c r="CJY35"/>
      <c r="CJZ35"/>
      <c r="CKA35"/>
      <c r="CKC35"/>
      <c r="CKD35"/>
      <c r="CKI35"/>
      <c r="CKJ35"/>
      <c r="CKM35"/>
      <c r="CKY35"/>
      <c r="CKZ35"/>
      <c r="CLG35"/>
      <c r="CLN35"/>
      <c r="CLR35"/>
      <c r="CLS35"/>
      <c r="CLT35"/>
      <c r="CLU35"/>
      <c r="CLV35"/>
      <c r="CTU35"/>
      <c r="CTV35"/>
      <c r="CTW35"/>
      <c r="CTY35"/>
      <c r="CTZ35"/>
      <c r="CUE35"/>
      <c r="CUF35"/>
      <c r="CUI35"/>
      <c r="CUU35"/>
      <c r="CUV35"/>
      <c r="CVC35"/>
      <c r="CVJ35"/>
      <c r="CVN35"/>
      <c r="CVO35"/>
      <c r="CVP35"/>
      <c r="CVQ35"/>
      <c r="CVR35"/>
      <c r="DDQ35"/>
      <c r="DDR35"/>
      <c r="DDS35"/>
      <c r="DDU35"/>
      <c r="DDV35"/>
      <c r="DEA35"/>
      <c r="DEB35"/>
      <c r="DEE35"/>
      <c r="DEQ35"/>
      <c r="DER35"/>
      <c r="DEY35"/>
      <c r="DFF35"/>
      <c r="DFJ35"/>
      <c r="DFK35"/>
      <c r="DFL35"/>
      <c r="DFM35"/>
      <c r="DFN35"/>
      <c r="DNM35"/>
      <c r="DNN35"/>
      <c r="DNO35"/>
      <c r="DNQ35"/>
      <c r="DNR35"/>
      <c r="DNW35"/>
      <c r="DNX35"/>
      <c r="DOA35"/>
      <c r="DOM35"/>
      <c r="DON35"/>
      <c r="DOU35"/>
      <c r="DPB35"/>
      <c r="DPF35"/>
      <c r="DPG35"/>
      <c r="DPH35"/>
      <c r="DPI35"/>
      <c r="DPJ35"/>
      <c r="DXI35"/>
      <c r="DXJ35"/>
      <c r="DXK35"/>
      <c r="DXM35"/>
      <c r="DXN35"/>
      <c r="DXS35"/>
      <c r="DXT35"/>
      <c r="DXW35"/>
      <c r="DYI35"/>
      <c r="DYJ35"/>
      <c r="DYQ35"/>
      <c r="DYX35"/>
      <c r="DZB35"/>
      <c r="DZC35"/>
      <c r="DZD35"/>
      <c r="DZE35"/>
      <c r="DZF35"/>
      <c r="EHE35"/>
      <c r="EHF35"/>
      <c r="EHG35"/>
      <c r="EHI35"/>
      <c r="EHJ35"/>
      <c r="EHO35"/>
      <c r="EHP35"/>
      <c r="EHS35"/>
      <c r="EIE35"/>
      <c r="EIF35"/>
      <c r="EIM35"/>
      <c r="EIT35"/>
      <c r="EIX35"/>
      <c r="EIY35"/>
      <c r="EIZ35"/>
      <c r="EJA35"/>
      <c r="EJB35"/>
      <c r="ERA35"/>
      <c r="ERB35"/>
      <c r="ERC35"/>
      <c r="ERE35"/>
      <c r="ERF35"/>
      <c r="ERK35"/>
      <c r="ERL35"/>
      <c r="ERO35"/>
      <c r="ESA35"/>
      <c r="ESB35"/>
      <c r="ESI35"/>
      <c r="ESP35"/>
      <c r="EST35"/>
      <c r="ESU35"/>
      <c r="ESV35"/>
      <c r="ESW35"/>
      <c r="ESX35"/>
      <c r="FAW35"/>
      <c r="FAX35"/>
      <c r="FAY35"/>
      <c r="FBA35"/>
      <c r="FBB35"/>
      <c r="FBG35"/>
      <c r="FBH35"/>
      <c r="FBK35"/>
      <c r="FBW35"/>
      <c r="FBX35"/>
      <c r="FCE35"/>
      <c r="FCL35"/>
      <c r="FCP35"/>
      <c r="FCQ35"/>
      <c r="FCR35"/>
      <c r="FCS35"/>
      <c r="FCT35"/>
      <c r="FKS35"/>
      <c r="FKT35"/>
      <c r="FKU35"/>
      <c r="FKW35"/>
      <c r="FKX35"/>
      <c r="FLC35"/>
      <c r="FLD35"/>
      <c r="FLG35"/>
      <c r="FLS35"/>
      <c r="FLT35"/>
      <c r="FMA35"/>
      <c r="FMH35"/>
      <c r="FML35"/>
      <c r="FMM35"/>
      <c r="FMN35"/>
      <c r="FMO35"/>
      <c r="FMP35"/>
      <c r="FUO35"/>
      <c r="FUP35"/>
      <c r="FUQ35"/>
      <c r="FUS35"/>
      <c r="FUT35"/>
      <c r="FUY35"/>
      <c r="FUZ35"/>
      <c r="FVC35"/>
      <c r="FVO35"/>
      <c r="FVP35"/>
      <c r="FVW35"/>
      <c r="FWD35"/>
      <c r="FWH35"/>
      <c r="FWI35"/>
      <c r="FWJ35"/>
      <c r="FWK35"/>
      <c r="FWL35"/>
      <c r="GEK35"/>
      <c r="GEL35"/>
      <c r="GEM35"/>
      <c r="GEO35"/>
      <c r="GEP35"/>
      <c r="GEU35"/>
      <c r="GEV35"/>
      <c r="GEY35"/>
      <c r="GFK35"/>
      <c r="GFL35"/>
      <c r="GFS35"/>
      <c r="GFZ35"/>
      <c r="GGD35"/>
      <c r="GGE35"/>
      <c r="GGF35"/>
      <c r="GGG35"/>
      <c r="GGH35"/>
      <c r="GOG35"/>
      <c r="GOH35"/>
      <c r="GOI35"/>
      <c r="GOK35"/>
      <c r="GOL35"/>
      <c r="GOQ35"/>
      <c r="GOR35"/>
      <c r="GOU35"/>
      <c r="GPG35"/>
      <c r="GPH35"/>
      <c r="GPO35"/>
      <c r="GPV35"/>
      <c r="GPZ35"/>
      <c r="GQA35"/>
      <c r="GQB35"/>
      <c r="GQC35"/>
      <c r="GQD35"/>
      <c r="GYC35"/>
      <c r="GYD35"/>
      <c r="GYE35"/>
      <c r="GYG35"/>
      <c r="GYH35"/>
      <c r="GYM35"/>
      <c r="GYN35"/>
      <c r="GYQ35"/>
      <c r="GZC35"/>
      <c r="GZD35"/>
      <c r="GZK35"/>
      <c r="GZR35"/>
      <c r="GZV35"/>
      <c r="GZW35"/>
      <c r="GZX35"/>
      <c r="GZY35"/>
      <c r="GZZ35"/>
      <c r="HHY35"/>
      <c r="HHZ35"/>
      <c r="HIA35"/>
      <c r="HIC35"/>
      <c r="HID35"/>
      <c r="HII35"/>
      <c r="HIJ35"/>
      <c r="HIM35"/>
      <c r="HIY35"/>
      <c r="HIZ35"/>
      <c r="HJG35"/>
      <c r="HJN35"/>
      <c r="HJR35"/>
      <c r="HJS35"/>
      <c r="HJT35"/>
      <c r="HJU35"/>
      <c r="HJV35"/>
      <c r="HRU35"/>
      <c r="HRV35"/>
      <c r="HRW35"/>
      <c r="HRY35"/>
      <c r="HRZ35"/>
      <c r="HSE35"/>
      <c r="HSF35"/>
      <c r="HSI35"/>
      <c r="HSU35"/>
      <c r="HSV35"/>
      <c r="HTC35"/>
      <c r="HTJ35"/>
      <c r="HTN35"/>
      <c r="HTO35"/>
      <c r="HTP35"/>
      <c r="HTQ35"/>
      <c r="HTR35"/>
      <c r="IBQ35"/>
      <c r="IBR35"/>
      <c r="IBS35"/>
      <c r="IBU35"/>
      <c r="IBV35"/>
      <c r="ICA35"/>
      <c r="ICB35"/>
      <c r="ICE35"/>
      <c r="ICQ35"/>
      <c r="ICR35"/>
      <c r="ICY35"/>
      <c r="IDF35"/>
      <c r="IDJ35"/>
      <c r="IDK35"/>
      <c r="IDL35"/>
      <c r="IDM35"/>
      <c r="IDN35"/>
      <c r="ILM35"/>
      <c r="ILN35"/>
      <c r="ILO35"/>
      <c r="ILQ35"/>
      <c r="ILR35"/>
      <c r="ILW35"/>
      <c r="ILX35"/>
      <c r="IMA35"/>
      <c r="IMM35"/>
      <c r="IMN35"/>
      <c r="IMU35"/>
      <c r="INB35"/>
      <c r="INF35"/>
      <c r="ING35"/>
      <c r="INH35"/>
      <c r="INI35"/>
      <c r="INJ35"/>
      <c r="IVI35"/>
      <c r="IVJ35"/>
      <c r="IVK35"/>
      <c r="IVM35"/>
      <c r="IVN35"/>
      <c r="IVS35"/>
      <c r="IVT35"/>
      <c r="IVW35"/>
      <c r="IWI35"/>
      <c r="IWJ35"/>
      <c r="IWQ35"/>
      <c r="IWX35"/>
      <c r="IXB35"/>
      <c r="IXC35"/>
      <c r="IXD35"/>
      <c r="IXE35"/>
      <c r="IXF35"/>
      <c r="JFE35"/>
      <c r="JFF35"/>
      <c r="JFG35"/>
      <c r="JFI35"/>
      <c r="JFJ35"/>
      <c r="JFO35"/>
      <c r="JFP35"/>
      <c r="JFS35"/>
      <c r="JGE35"/>
      <c r="JGF35"/>
      <c r="JGM35"/>
      <c r="JGT35"/>
      <c r="JGX35"/>
      <c r="JGY35"/>
      <c r="JGZ35"/>
      <c r="JHA35"/>
      <c r="JHB35"/>
      <c r="JPA35"/>
      <c r="JPB35"/>
      <c r="JPC35"/>
      <c r="JPE35"/>
      <c r="JPF35"/>
      <c r="JPK35"/>
      <c r="JPL35"/>
      <c r="JPO35"/>
      <c r="JQA35"/>
      <c r="JQB35"/>
      <c r="JQI35"/>
      <c r="JQP35"/>
      <c r="JQT35"/>
      <c r="JQU35"/>
      <c r="JQV35"/>
      <c r="JQW35"/>
      <c r="JQX35"/>
      <c r="JYW35"/>
      <c r="JYX35"/>
      <c r="JYY35"/>
      <c r="JZA35"/>
      <c r="JZB35"/>
      <c r="JZG35"/>
      <c r="JZH35"/>
      <c r="JZK35"/>
      <c r="JZW35"/>
      <c r="JZX35"/>
      <c r="KAE35"/>
      <c r="KAL35"/>
      <c r="KAP35"/>
      <c r="KAQ35"/>
      <c r="KAR35"/>
      <c r="KAS35"/>
      <c r="KAT35"/>
      <c r="KIS35"/>
      <c r="KIT35"/>
      <c r="KIU35"/>
      <c r="KIW35"/>
      <c r="KIX35"/>
      <c r="KJC35"/>
      <c r="KJD35"/>
      <c r="KJG35"/>
      <c r="KJS35"/>
      <c r="KJT35"/>
      <c r="KKA35"/>
      <c r="KKH35"/>
      <c r="KKL35"/>
      <c r="KKM35"/>
      <c r="KKN35"/>
      <c r="KKO35"/>
      <c r="KKP35"/>
      <c r="KSO35"/>
      <c r="KSP35"/>
      <c r="KSQ35"/>
      <c r="KSS35"/>
      <c r="KST35"/>
      <c r="KSY35"/>
      <c r="KSZ35"/>
      <c r="KTC35"/>
      <c r="KTO35"/>
      <c r="KTP35"/>
      <c r="KTW35"/>
      <c r="KUD35"/>
      <c r="KUH35"/>
      <c r="KUI35"/>
      <c r="KUJ35"/>
      <c r="KUK35"/>
      <c r="KUL35"/>
      <c r="LCK35"/>
      <c r="LCL35"/>
      <c r="LCM35"/>
      <c r="LCO35"/>
      <c r="LCP35"/>
      <c r="LCU35"/>
      <c r="LCV35"/>
      <c r="LCY35"/>
      <c r="LDK35"/>
      <c r="LDL35"/>
      <c r="LDS35"/>
      <c r="LDZ35"/>
      <c r="LED35"/>
      <c r="LEE35"/>
      <c r="LEF35"/>
      <c r="LEG35"/>
      <c r="LEH35"/>
      <c r="LMG35"/>
      <c r="LMH35"/>
      <c r="LMI35"/>
      <c r="LMK35"/>
      <c r="LML35"/>
      <c r="LMQ35"/>
      <c r="LMR35"/>
      <c r="LMU35"/>
      <c r="LNG35"/>
      <c r="LNH35"/>
      <c r="LNO35"/>
      <c r="LNV35"/>
      <c r="LNZ35"/>
      <c r="LOA35"/>
      <c r="LOB35"/>
      <c r="LOC35"/>
      <c r="LOD35"/>
      <c r="LWC35"/>
      <c r="LWD35"/>
      <c r="LWE35"/>
      <c r="LWG35"/>
      <c r="LWH35"/>
      <c r="LWM35"/>
      <c r="LWN35"/>
      <c r="LWQ35"/>
      <c r="LXC35"/>
      <c r="LXD35"/>
      <c r="LXK35"/>
      <c r="LXR35"/>
      <c r="LXV35"/>
      <c r="LXW35"/>
      <c r="LXX35"/>
      <c r="LXY35"/>
      <c r="LXZ35"/>
      <c r="MFY35"/>
      <c r="MFZ35"/>
      <c r="MGA35"/>
      <c r="MGC35"/>
      <c r="MGD35"/>
      <c r="MGI35"/>
      <c r="MGJ35"/>
      <c r="MGM35"/>
      <c r="MGY35"/>
      <c r="MGZ35"/>
      <c r="MHG35"/>
      <c r="MHN35"/>
      <c r="MHR35"/>
      <c r="MHS35"/>
      <c r="MHT35"/>
      <c r="MHU35"/>
      <c r="MHV35"/>
      <c r="MPU35"/>
      <c r="MPV35"/>
      <c r="MPW35"/>
      <c r="MPY35"/>
      <c r="MPZ35"/>
      <c r="MQE35"/>
      <c r="MQF35"/>
      <c r="MQI35"/>
      <c r="MQU35"/>
      <c r="MQV35"/>
      <c r="MRC35"/>
      <c r="MRJ35"/>
      <c r="MRN35"/>
      <c r="MRO35"/>
      <c r="MRP35"/>
      <c r="MRQ35"/>
      <c r="MRR35"/>
      <c r="MZQ35"/>
      <c r="MZR35"/>
      <c r="MZS35"/>
      <c r="MZU35"/>
      <c r="MZV35"/>
      <c r="NAA35"/>
      <c r="NAB35"/>
      <c r="NAE35"/>
      <c r="NAQ35"/>
      <c r="NAR35"/>
      <c r="NAY35"/>
      <c r="NBF35"/>
      <c r="NBJ35"/>
      <c r="NBK35"/>
      <c r="NBL35"/>
      <c r="NBM35"/>
      <c r="NBN35"/>
      <c r="NJM35"/>
      <c r="NJN35"/>
      <c r="NJO35"/>
      <c r="NJQ35"/>
      <c r="NJR35"/>
      <c r="NJW35"/>
      <c r="NJX35"/>
      <c r="NKA35"/>
      <c r="NKM35"/>
      <c r="NKN35"/>
      <c r="NKU35"/>
      <c r="NLB35"/>
      <c r="NLF35"/>
      <c r="NLG35"/>
      <c r="NLH35"/>
      <c r="NLI35"/>
      <c r="NLJ35"/>
      <c r="NTI35"/>
      <c r="NTJ35"/>
      <c r="NTK35"/>
      <c r="NTM35"/>
      <c r="NTN35"/>
      <c r="NTS35"/>
      <c r="NTT35"/>
      <c r="NTW35"/>
      <c r="NUI35"/>
      <c r="NUJ35"/>
      <c r="NUQ35"/>
      <c r="NUX35"/>
      <c r="NVB35"/>
      <c r="NVC35"/>
      <c r="NVD35"/>
      <c r="NVE35"/>
      <c r="NVF35"/>
      <c r="ODE35"/>
      <c r="ODF35"/>
      <c r="ODG35"/>
      <c r="ODI35"/>
      <c r="ODJ35"/>
      <c r="ODO35"/>
      <c r="ODP35"/>
      <c r="ODS35"/>
      <c r="OEE35"/>
      <c r="OEF35"/>
      <c r="OEM35"/>
      <c r="OET35"/>
      <c r="OEX35"/>
      <c r="OEY35"/>
      <c r="OEZ35"/>
      <c r="OFA35"/>
      <c r="OFB35"/>
      <c r="ONA35"/>
      <c r="ONB35"/>
      <c r="ONC35"/>
      <c r="ONE35"/>
      <c r="ONF35"/>
      <c r="ONK35"/>
      <c r="ONL35"/>
      <c r="ONO35"/>
      <c r="OOA35"/>
      <c r="OOB35"/>
      <c r="OOI35"/>
      <c r="OOP35"/>
      <c r="OOT35"/>
      <c r="OOU35"/>
      <c r="OOV35"/>
      <c r="OOW35"/>
      <c r="OOX35"/>
      <c r="OWW35"/>
      <c r="OWX35"/>
      <c r="OWY35"/>
      <c r="OXA35"/>
      <c r="OXB35"/>
      <c r="OXG35"/>
      <c r="OXH35"/>
      <c r="OXK35"/>
      <c r="OXW35"/>
      <c r="OXX35"/>
      <c r="OYE35"/>
      <c r="OYL35"/>
      <c r="OYP35"/>
      <c r="OYQ35"/>
      <c r="OYR35"/>
      <c r="OYS35"/>
      <c r="OYT35"/>
      <c r="PGS35"/>
      <c r="PGT35"/>
      <c r="PGU35"/>
      <c r="PGW35"/>
      <c r="PGX35"/>
      <c r="PHC35"/>
      <c r="PHD35"/>
      <c r="PHG35"/>
      <c r="PHS35"/>
      <c r="PHT35"/>
      <c r="PIA35"/>
      <c r="PIH35"/>
      <c r="PIL35"/>
      <c r="PIM35"/>
      <c r="PIN35"/>
      <c r="PIO35"/>
      <c r="PIP35"/>
      <c r="PQO35"/>
      <c r="PQP35"/>
      <c r="PQQ35"/>
      <c r="PQS35"/>
      <c r="PQT35"/>
      <c r="PQY35"/>
      <c r="PQZ35"/>
      <c r="PRC35"/>
      <c r="PRO35"/>
      <c r="PRP35"/>
      <c r="PRW35"/>
      <c r="PSD35"/>
      <c r="PSH35"/>
      <c r="PSI35"/>
      <c r="PSJ35"/>
      <c r="PSK35"/>
      <c r="PSL35"/>
      <c r="QAK35"/>
      <c r="QAL35"/>
      <c r="QAM35"/>
      <c r="QAO35"/>
      <c r="QAP35"/>
      <c r="QAU35"/>
      <c r="QAV35"/>
      <c r="QAY35"/>
      <c r="QBK35"/>
      <c r="QBL35"/>
      <c r="QBS35"/>
      <c r="QBZ35"/>
      <c r="QCD35"/>
      <c r="QCE35"/>
      <c r="QCF35"/>
      <c r="QCG35"/>
      <c r="QCH35"/>
      <c r="QKG35"/>
      <c r="QKH35"/>
      <c r="QKI35"/>
      <c r="QKK35"/>
      <c r="QKL35"/>
      <c r="QKQ35"/>
      <c r="QKR35"/>
      <c r="QKU35"/>
      <c r="QLG35"/>
      <c r="QLH35"/>
      <c r="QLO35"/>
      <c r="QLV35"/>
      <c r="QLZ35"/>
      <c r="QMA35"/>
      <c r="QMB35"/>
      <c r="QMC35"/>
      <c r="QMD35"/>
      <c r="QUC35"/>
      <c r="QUD35"/>
      <c r="QUE35"/>
      <c r="QUG35"/>
      <c r="QUH35"/>
      <c r="QUM35"/>
      <c r="QUN35"/>
      <c r="QUQ35"/>
      <c r="QVC35"/>
      <c r="QVD35"/>
      <c r="QVK35"/>
      <c r="QVR35"/>
      <c r="QVV35"/>
      <c r="QVW35"/>
      <c r="QVX35"/>
      <c r="QVY35"/>
      <c r="QVZ35"/>
      <c r="RDY35"/>
      <c r="RDZ35"/>
      <c r="REA35"/>
      <c r="REC35"/>
      <c r="RED35"/>
      <c r="REI35"/>
      <c r="REJ35"/>
      <c r="REM35"/>
      <c r="REY35"/>
      <c r="REZ35"/>
      <c r="RFG35"/>
      <c r="RFN35"/>
      <c r="RFR35"/>
      <c r="RFS35"/>
      <c r="RFT35"/>
      <c r="RFU35"/>
      <c r="RFV35"/>
      <c r="RNU35"/>
      <c r="RNV35"/>
      <c r="RNW35"/>
      <c r="RNY35"/>
      <c r="RNZ35"/>
      <c r="ROE35"/>
      <c r="ROF35"/>
      <c r="ROI35"/>
      <c r="ROU35"/>
      <c r="ROV35"/>
      <c r="RPC35"/>
      <c r="RPJ35"/>
      <c r="RPN35"/>
      <c r="RPO35"/>
      <c r="RPP35"/>
      <c r="RPQ35"/>
      <c r="RPR35"/>
      <c r="RXQ35"/>
      <c r="RXR35"/>
      <c r="RXS35"/>
      <c r="RXU35"/>
      <c r="RXV35"/>
      <c r="RYA35"/>
      <c r="RYB35"/>
      <c r="RYE35"/>
      <c r="RYQ35"/>
      <c r="RYR35"/>
      <c r="RYY35"/>
      <c r="RZF35"/>
      <c r="RZJ35"/>
      <c r="RZK35"/>
      <c r="RZL35"/>
      <c r="RZM35"/>
      <c r="RZN35"/>
      <c r="SHM35"/>
      <c r="SHN35"/>
      <c r="SHO35"/>
      <c r="SHQ35"/>
      <c r="SHR35"/>
      <c r="SHW35"/>
      <c r="SHX35"/>
      <c r="SIA35"/>
      <c r="SIM35"/>
      <c r="SIN35"/>
      <c r="SIU35"/>
      <c r="SJB35"/>
      <c r="SJF35"/>
      <c r="SJG35"/>
      <c r="SJH35"/>
      <c r="SJI35"/>
      <c r="SJJ35"/>
      <c r="SRI35"/>
      <c r="SRJ35"/>
      <c r="SRK35"/>
      <c r="SRM35"/>
      <c r="SRN35"/>
      <c r="SRS35"/>
      <c r="SRT35"/>
      <c r="SRW35"/>
      <c r="SSI35"/>
      <c r="SSJ35"/>
      <c r="SSQ35"/>
      <c r="SSX35"/>
      <c r="STB35"/>
      <c r="STC35"/>
      <c r="STD35"/>
      <c r="STE35"/>
      <c r="STF35"/>
      <c r="TBE35"/>
      <c r="TBF35"/>
      <c r="TBG35"/>
      <c r="TBI35"/>
      <c r="TBJ35"/>
      <c r="TBO35"/>
      <c r="TBP35"/>
      <c r="TBS35"/>
      <c r="TCE35"/>
      <c r="TCF35"/>
      <c r="TCM35"/>
      <c r="TCT35"/>
      <c r="TCX35"/>
      <c r="TCY35"/>
      <c r="TCZ35"/>
      <c r="TDA35"/>
      <c r="TDB35"/>
      <c r="TLA35"/>
      <c r="TLB35"/>
      <c r="TLC35"/>
      <c r="TLE35"/>
      <c r="TLF35"/>
      <c r="TLK35"/>
      <c r="TLL35"/>
      <c r="TLO35"/>
      <c r="TMA35"/>
      <c r="TMB35"/>
      <c r="TMI35"/>
      <c r="TMP35"/>
      <c r="TMT35"/>
      <c r="TMU35"/>
      <c r="TMV35"/>
      <c r="TMW35"/>
      <c r="TMX35"/>
      <c r="TUW35"/>
      <c r="TUX35"/>
      <c r="TUY35"/>
      <c r="TVA35"/>
      <c r="TVB35"/>
      <c r="TVG35"/>
      <c r="TVH35"/>
      <c r="TVK35"/>
      <c r="TVW35"/>
      <c r="TVX35"/>
      <c r="TWE35"/>
      <c r="TWL35"/>
      <c r="TWP35"/>
      <c r="TWQ35"/>
      <c r="TWR35"/>
      <c r="TWS35"/>
      <c r="TWT35"/>
      <c r="UES35"/>
      <c r="UET35"/>
      <c r="UEU35"/>
      <c r="UEW35"/>
      <c r="UEX35"/>
      <c r="UFC35"/>
      <c r="UFD35"/>
      <c r="UFG35"/>
      <c r="UFS35"/>
      <c r="UFT35"/>
      <c r="UGA35"/>
      <c r="UGH35"/>
      <c r="UGL35"/>
      <c r="UGM35"/>
      <c r="UGN35"/>
      <c r="UGO35"/>
      <c r="UGP35"/>
      <c r="UOO35"/>
      <c r="UOP35"/>
      <c r="UOQ35"/>
      <c r="UOS35"/>
      <c r="UOT35"/>
      <c r="UOY35"/>
      <c r="UOZ35"/>
      <c r="UPC35"/>
      <c r="UPO35"/>
      <c r="UPP35"/>
      <c r="UPW35"/>
      <c r="UQD35"/>
      <c r="UQH35"/>
      <c r="UQI35"/>
      <c r="UQJ35"/>
      <c r="UQK35"/>
      <c r="UQL35"/>
      <c r="UYK35"/>
      <c r="UYL35"/>
      <c r="UYM35"/>
      <c r="UYO35"/>
      <c r="UYP35"/>
      <c r="UYU35"/>
      <c r="UYV35"/>
      <c r="UYY35"/>
      <c r="UZK35"/>
      <c r="UZL35"/>
      <c r="UZS35"/>
      <c r="UZZ35"/>
      <c r="VAD35"/>
      <c r="VAE35"/>
      <c r="VAF35"/>
      <c r="VAG35"/>
      <c r="VAH35"/>
      <c r="VIG35"/>
      <c r="VIH35"/>
      <c r="VII35"/>
      <c r="VIK35"/>
      <c r="VIL35"/>
      <c r="VIQ35"/>
      <c r="VIR35"/>
      <c r="VIU35"/>
      <c r="VJG35"/>
      <c r="VJH35"/>
      <c r="VJO35"/>
      <c r="VJV35"/>
      <c r="VJZ35"/>
      <c r="VKA35"/>
      <c r="VKB35"/>
      <c r="VKC35"/>
      <c r="VKD35"/>
      <c r="VSC35"/>
      <c r="VSD35"/>
      <c r="VSE35"/>
      <c r="VSG35"/>
      <c r="VSH35"/>
      <c r="VSM35"/>
      <c r="VSN35"/>
      <c r="VSQ35"/>
      <c r="VTC35"/>
      <c r="VTD35"/>
      <c r="VTK35"/>
      <c r="VTR35"/>
      <c r="VTV35"/>
      <c r="VTW35"/>
      <c r="VTX35"/>
      <c r="VTY35"/>
      <c r="VTZ35"/>
      <c r="WBY35"/>
      <c r="WBZ35"/>
      <c r="WCA35"/>
      <c r="WCC35"/>
      <c r="WCD35"/>
      <c r="WCI35"/>
      <c r="WCJ35"/>
      <c r="WCM35"/>
      <c r="WCY35"/>
      <c r="WCZ35"/>
      <c r="WDG35"/>
      <c r="WDN35"/>
      <c r="WDR35"/>
      <c r="WDS35"/>
      <c r="WDT35"/>
      <c r="WDU35"/>
      <c r="WDV35"/>
      <c r="WLU35"/>
      <c r="WLV35"/>
      <c r="WLW35"/>
      <c r="WLY35"/>
      <c r="WLZ35"/>
      <c r="WME35"/>
      <c r="WMF35"/>
      <c r="WMI35"/>
      <c r="WMU35"/>
      <c r="WMV35"/>
      <c r="WNC35"/>
      <c r="WNJ35"/>
      <c r="WNN35"/>
      <c r="WNO35"/>
      <c r="WNP35"/>
      <c r="WNQ35"/>
      <c r="WNR35"/>
      <c r="WVQ35"/>
      <c r="WVR35"/>
      <c r="WVS35"/>
      <c r="WVU35"/>
      <c r="WVV35"/>
      <c r="WWA35"/>
      <c r="WWB35"/>
      <c r="WWE35"/>
      <c r="WWQ35"/>
      <c r="WWR35"/>
      <c r="WWY35"/>
      <c r="WXF35"/>
      <c r="WXJ35"/>
      <c r="WXK35"/>
      <c r="WXL35"/>
      <c r="WXM35"/>
      <c r="WXN35"/>
    </row>
    <row r="36" spans="1:826 1033:1850 2057:2874 3081:3898 4105:4922 5129:5946 6153:6970 7177:7994 8201:9018 9225:10042 10249:11066 11273:12090 12297:13114 13321:14138 14345:15162 15369:16186" s="389" customFormat="1" ht="20.100000000000001" customHeight="1" x14ac:dyDescent="0.2">
      <c r="A36" s="294" t="s">
        <v>2321</v>
      </c>
      <c r="B36" s="1136" t="s">
        <v>2309</v>
      </c>
      <c r="C36" s="618" t="s">
        <v>109</v>
      </c>
      <c r="D36" s="296">
        <v>147.13</v>
      </c>
      <c r="E36" s="296">
        <v>3.73</v>
      </c>
      <c r="F36" s="296">
        <v>2.81</v>
      </c>
      <c r="G36" s="296">
        <v>0</v>
      </c>
      <c r="H36" s="296">
        <v>0</v>
      </c>
      <c r="I36" s="667">
        <v>0</v>
      </c>
      <c r="J36" s="296">
        <v>1.77</v>
      </c>
      <c r="K36" s="296">
        <v>0.22</v>
      </c>
      <c r="L36" s="667">
        <v>0</v>
      </c>
      <c r="M36" s="667">
        <v>0</v>
      </c>
      <c r="N36" s="667">
        <v>0</v>
      </c>
      <c r="O36" s="296">
        <v>0.82</v>
      </c>
      <c r="P36" s="667">
        <v>0</v>
      </c>
      <c r="Q36" s="296">
        <v>0</v>
      </c>
      <c r="R36" s="291">
        <v>0.91999999999999993</v>
      </c>
      <c r="S36" s="296">
        <v>0</v>
      </c>
      <c r="T36" s="296">
        <v>0</v>
      </c>
      <c r="U36" s="296">
        <v>0</v>
      </c>
      <c r="V36" s="667">
        <v>0</v>
      </c>
      <c r="W36" s="296">
        <v>0</v>
      </c>
      <c r="X36" s="296">
        <v>0</v>
      </c>
      <c r="Y36" s="296">
        <v>0</v>
      </c>
      <c r="Z36" s="667">
        <v>0</v>
      </c>
      <c r="AA36" s="296">
        <v>0</v>
      </c>
      <c r="AB36" s="296">
        <v>0.09</v>
      </c>
      <c r="AC36" s="296">
        <v>0.09</v>
      </c>
      <c r="AD36" s="296">
        <v>0</v>
      </c>
      <c r="AE36" s="296">
        <v>0</v>
      </c>
      <c r="AF36" s="296">
        <v>0</v>
      </c>
      <c r="AG36" s="296">
        <v>0</v>
      </c>
      <c r="AH36" s="296">
        <v>0</v>
      </c>
      <c r="AI36" s="296">
        <v>0</v>
      </c>
      <c r="AJ36" s="296">
        <v>0</v>
      </c>
      <c r="AK36" s="667">
        <v>0</v>
      </c>
      <c r="AL36" s="296">
        <v>0</v>
      </c>
      <c r="AM36" s="296">
        <v>0</v>
      </c>
      <c r="AN36" s="296">
        <v>0</v>
      </c>
      <c r="AO36" s="296">
        <v>0</v>
      </c>
      <c r="AP36" s="667">
        <v>0</v>
      </c>
      <c r="AQ36" s="296">
        <v>0</v>
      </c>
      <c r="AR36" s="296">
        <v>0</v>
      </c>
      <c r="AS36" s="296">
        <v>0</v>
      </c>
      <c r="AT36" s="667">
        <v>0</v>
      </c>
      <c r="AU36" s="296">
        <v>0</v>
      </c>
      <c r="AV36" s="296">
        <v>0</v>
      </c>
      <c r="AW36" s="296">
        <v>0</v>
      </c>
      <c r="AX36" s="296">
        <v>0.83</v>
      </c>
      <c r="AY36" s="296">
        <v>0</v>
      </c>
      <c r="AZ36" s="296">
        <v>0</v>
      </c>
      <c r="BA36" s="667">
        <v>0</v>
      </c>
      <c r="BB36" s="296">
        <v>0</v>
      </c>
      <c r="BC36" s="296">
        <v>0</v>
      </c>
      <c r="BD36" s="296">
        <v>0</v>
      </c>
      <c r="BE36" s="667">
        <v>0</v>
      </c>
      <c r="BF36" s="666">
        <v>0</v>
      </c>
      <c r="BG36" s="683">
        <v>0</v>
      </c>
      <c r="BH36" s="683">
        <v>0</v>
      </c>
      <c r="BI36" s="683">
        <v>0</v>
      </c>
      <c r="BJ36" s="298">
        <v>3.26</v>
      </c>
      <c r="BK36" s="298">
        <v>150.38999999999999</v>
      </c>
      <c r="BL36" s="389">
        <v>150.38999999999999</v>
      </c>
      <c r="BN36" s="389" t="s">
        <v>2319</v>
      </c>
      <c r="BO36" s="389" t="s">
        <v>2309</v>
      </c>
      <c r="JE36"/>
      <c r="JF36"/>
      <c r="JG36"/>
      <c r="JI36"/>
      <c r="JJ36"/>
      <c r="JO36"/>
      <c r="JP36"/>
      <c r="JS36"/>
      <c r="KE36"/>
      <c r="KF36"/>
      <c r="KM36"/>
      <c r="KT36"/>
      <c r="KX36"/>
      <c r="KY36"/>
      <c r="KZ36"/>
      <c r="LA36"/>
      <c r="LB36"/>
      <c r="TA36"/>
      <c r="TB36"/>
      <c r="TC36"/>
      <c r="TE36"/>
      <c r="TF36"/>
      <c r="TK36"/>
      <c r="TL36"/>
      <c r="TO36"/>
      <c r="UA36"/>
      <c r="UB36"/>
      <c r="UI36"/>
      <c r="UP36"/>
      <c r="UT36"/>
      <c r="UU36"/>
      <c r="UV36"/>
      <c r="UW36"/>
      <c r="UX36"/>
      <c r="ACW36"/>
      <c r="ACX36"/>
      <c r="ACY36"/>
      <c r="ADA36"/>
      <c r="ADB36"/>
      <c r="ADG36"/>
      <c r="ADH36"/>
      <c r="ADK36"/>
      <c r="ADW36"/>
      <c r="ADX36"/>
      <c r="AEE36"/>
      <c r="AEL36"/>
      <c r="AEP36"/>
      <c r="AEQ36"/>
      <c r="AER36"/>
      <c r="AES36"/>
      <c r="AET36"/>
      <c r="AMS36"/>
      <c r="AMT36"/>
      <c r="AMU36"/>
      <c r="AMW36"/>
      <c r="AMX36"/>
      <c r="ANC36"/>
      <c r="AND36"/>
      <c r="ANG36"/>
      <c r="ANS36"/>
      <c r="ANT36"/>
      <c r="AOA36"/>
      <c r="AOH36"/>
      <c r="AOL36"/>
      <c r="AOM36"/>
      <c r="AON36"/>
      <c r="AOO36"/>
      <c r="AOP36"/>
      <c r="AWO36"/>
      <c r="AWP36"/>
      <c r="AWQ36"/>
      <c r="AWS36"/>
      <c r="AWT36"/>
      <c r="AWY36"/>
      <c r="AWZ36"/>
      <c r="AXC36"/>
      <c r="AXO36"/>
      <c r="AXP36"/>
      <c r="AXW36"/>
      <c r="AYD36"/>
      <c r="AYH36"/>
      <c r="AYI36"/>
      <c r="AYJ36"/>
      <c r="AYK36"/>
      <c r="AYL36"/>
      <c r="BGK36"/>
      <c r="BGL36"/>
      <c r="BGM36"/>
      <c r="BGO36"/>
      <c r="BGP36"/>
      <c r="BGU36"/>
      <c r="BGV36"/>
      <c r="BGY36"/>
      <c r="BHK36"/>
      <c r="BHL36"/>
      <c r="BHS36"/>
      <c r="BHZ36"/>
      <c r="BID36"/>
      <c r="BIE36"/>
      <c r="BIF36"/>
      <c r="BIG36"/>
      <c r="BIH36"/>
      <c r="BQG36"/>
      <c r="BQH36"/>
      <c r="BQI36"/>
      <c r="BQK36"/>
      <c r="BQL36"/>
      <c r="BQQ36"/>
      <c r="BQR36"/>
      <c r="BQU36"/>
      <c r="BRG36"/>
      <c r="BRH36"/>
      <c r="BRO36"/>
      <c r="BRV36"/>
      <c r="BRZ36"/>
      <c r="BSA36"/>
      <c r="BSB36"/>
      <c r="BSC36"/>
      <c r="BSD36"/>
      <c r="CAC36"/>
      <c r="CAD36"/>
      <c r="CAE36"/>
      <c r="CAG36"/>
      <c r="CAH36"/>
      <c r="CAM36"/>
      <c r="CAN36"/>
      <c r="CAQ36"/>
      <c r="CBC36"/>
      <c r="CBD36"/>
      <c r="CBK36"/>
      <c r="CBR36"/>
      <c r="CBV36"/>
      <c r="CBW36"/>
      <c r="CBX36"/>
      <c r="CBY36"/>
      <c r="CBZ36"/>
      <c r="CJY36"/>
      <c r="CJZ36"/>
      <c r="CKA36"/>
      <c r="CKC36"/>
      <c r="CKD36"/>
      <c r="CKI36"/>
      <c r="CKJ36"/>
      <c r="CKM36"/>
      <c r="CKY36"/>
      <c r="CKZ36"/>
      <c r="CLG36"/>
      <c r="CLN36"/>
      <c r="CLR36"/>
      <c r="CLS36"/>
      <c r="CLT36"/>
      <c r="CLU36"/>
      <c r="CLV36"/>
      <c r="CTU36"/>
      <c r="CTV36"/>
      <c r="CTW36"/>
      <c r="CTY36"/>
      <c r="CTZ36"/>
      <c r="CUE36"/>
      <c r="CUF36"/>
      <c r="CUI36"/>
      <c r="CUU36"/>
      <c r="CUV36"/>
      <c r="CVC36"/>
      <c r="CVJ36"/>
      <c r="CVN36"/>
      <c r="CVO36"/>
      <c r="CVP36"/>
      <c r="CVQ36"/>
      <c r="CVR36"/>
      <c r="DDQ36"/>
      <c r="DDR36"/>
      <c r="DDS36"/>
      <c r="DDU36"/>
      <c r="DDV36"/>
      <c r="DEA36"/>
      <c r="DEB36"/>
      <c r="DEE36"/>
      <c r="DEQ36"/>
      <c r="DER36"/>
      <c r="DEY36"/>
      <c r="DFF36"/>
      <c r="DFJ36"/>
      <c r="DFK36"/>
      <c r="DFL36"/>
      <c r="DFM36"/>
      <c r="DFN36"/>
      <c r="DNM36"/>
      <c r="DNN36"/>
      <c r="DNO36"/>
      <c r="DNQ36"/>
      <c r="DNR36"/>
      <c r="DNW36"/>
      <c r="DNX36"/>
      <c r="DOA36"/>
      <c r="DOM36"/>
      <c r="DON36"/>
      <c r="DOU36"/>
      <c r="DPB36"/>
      <c r="DPF36"/>
      <c r="DPG36"/>
      <c r="DPH36"/>
      <c r="DPI36"/>
      <c r="DPJ36"/>
      <c r="DXI36"/>
      <c r="DXJ36"/>
      <c r="DXK36"/>
      <c r="DXM36"/>
      <c r="DXN36"/>
      <c r="DXS36"/>
      <c r="DXT36"/>
      <c r="DXW36"/>
      <c r="DYI36"/>
      <c r="DYJ36"/>
      <c r="DYQ36"/>
      <c r="DYX36"/>
      <c r="DZB36"/>
      <c r="DZC36"/>
      <c r="DZD36"/>
      <c r="DZE36"/>
      <c r="DZF36"/>
      <c r="EHE36"/>
      <c r="EHF36"/>
      <c r="EHG36"/>
      <c r="EHI36"/>
      <c r="EHJ36"/>
      <c r="EHO36"/>
      <c r="EHP36"/>
      <c r="EHS36"/>
      <c r="EIE36"/>
      <c r="EIF36"/>
      <c r="EIM36"/>
      <c r="EIT36"/>
      <c r="EIX36"/>
      <c r="EIY36"/>
      <c r="EIZ36"/>
      <c r="EJA36"/>
      <c r="EJB36"/>
      <c r="ERA36"/>
      <c r="ERB36"/>
      <c r="ERC36"/>
      <c r="ERE36"/>
      <c r="ERF36"/>
      <c r="ERK36"/>
      <c r="ERL36"/>
      <c r="ERO36"/>
      <c r="ESA36"/>
      <c r="ESB36"/>
      <c r="ESI36"/>
      <c r="ESP36"/>
      <c r="EST36"/>
      <c r="ESU36"/>
      <c r="ESV36"/>
      <c r="ESW36"/>
      <c r="ESX36"/>
      <c r="FAW36"/>
      <c r="FAX36"/>
      <c r="FAY36"/>
      <c r="FBA36"/>
      <c r="FBB36"/>
      <c r="FBG36"/>
      <c r="FBH36"/>
      <c r="FBK36"/>
      <c r="FBW36"/>
      <c r="FBX36"/>
      <c r="FCE36"/>
      <c r="FCL36"/>
      <c r="FCP36"/>
      <c r="FCQ36"/>
      <c r="FCR36"/>
      <c r="FCS36"/>
      <c r="FCT36"/>
      <c r="FKS36"/>
      <c r="FKT36"/>
      <c r="FKU36"/>
      <c r="FKW36"/>
      <c r="FKX36"/>
      <c r="FLC36"/>
      <c r="FLD36"/>
      <c r="FLG36"/>
      <c r="FLS36"/>
      <c r="FLT36"/>
      <c r="FMA36"/>
      <c r="FMH36"/>
      <c r="FML36"/>
      <c r="FMM36"/>
      <c r="FMN36"/>
      <c r="FMO36"/>
      <c r="FMP36"/>
      <c r="FUO36"/>
      <c r="FUP36"/>
      <c r="FUQ36"/>
      <c r="FUS36"/>
      <c r="FUT36"/>
      <c r="FUY36"/>
      <c r="FUZ36"/>
      <c r="FVC36"/>
      <c r="FVO36"/>
      <c r="FVP36"/>
      <c r="FVW36"/>
      <c r="FWD36"/>
      <c r="FWH36"/>
      <c r="FWI36"/>
      <c r="FWJ36"/>
      <c r="FWK36"/>
      <c r="FWL36"/>
      <c r="GEK36"/>
      <c r="GEL36"/>
      <c r="GEM36"/>
      <c r="GEO36"/>
      <c r="GEP36"/>
      <c r="GEU36"/>
      <c r="GEV36"/>
      <c r="GEY36"/>
      <c r="GFK36"/>
      <c r="GFL36"/>
      <c r="GFS36"/>
      <c r="GFZ36"/>
      <c r="GGD36"/>
      <c r="GGE36"/>
      <c r="GGF36"/>
      <c r="GGG36"/>
      <c r="GGH36"/>
      <c r="GOG36"/>
      <c r="GOH36"/>
      <c r="GOI36"/>
      <c r="GOK36"/>
      <c r="GOL36"/>
      <c r="GOQ36"/>
      <c r="GOR36"/>
      <c r="GOU36"/>
      <c r="GPG36"/>
      <c r="GPH36"/>
      <c r="GPO36"/>
      <c r="GPV36"/>
      <c r="GPZ36"/>
      <c r="GQA36"/>
      <c r="GQB36"/>
      <c r="GQC36"/>
      <c r="GQD36"/>
      <c r="GYC36"/>
      <c r="GYD36"/>
      <c r="GYE36"/>
      <c r="GYG36"/>
      <c r="GYH36"/>
      <c r="GYM36"/>
      <c r="GYN36"/>
      <c r="GYQ36"/>
      <c r="GZC36"/>
      <c r="GZD36"/>
      <c r="GZK36"/>
      <c r="GZR36"/>
      <c r="GZV36"/>
      <c r="GZW36"/>
      <c r="GZX36"/>
      <c r="GZY36"/>
      <c r="GZZ36"/>
      <c r="HHY36"/>
      <c r="HHZ36"/>
      <c r="HIA36"/>
      <c r="HIC36"/>
      <c r="HID36"/>
      <c r="HII36"/>
      <c r="HIJ36"/>
      <c r="HIM36"/>
      <c r="HIY36"/>
      <c r="HIZ36"/>
      <c r="HJG36"/>
      <c r="HJN36"/>
      <c r="HJR36"/>
      <c r="HJS36"/>
      <c r="HJT36"/>
      <c r="HJU36"/>
      <c r="HJV36"/>
      <c r="HRU36"/>
      <c r="HRV36"/>
      <c r="HRW36"/>
      <c r="HRY36"/>
      <c r="HRZ36"/>
      <c r="HSE36"/>
      <c r="HSF36"/>
      <c r="HSI36"/>
      <c r="HSU36"/>
      <c r="HSV36"/>
      <c r="HTC36"/>
      <c r="HTJ36"/>
      <c r="HTN36"/>
      <c r="HTO36"/>
      <c r="HTP36"/>
      <c r="HTQ36"/>
      <c r="HTR36"/>
      <c r="IBQ36"/>
      <c r="IBR36"/>
      <c r="IBS36"/>
      <c r="IBU36"/>
      <c r="IBV36"/>
      <c r="ICA36"/>
      <c r="ICB36"/>
      <c r="ICE36"/>
      <c r="ICQ36"/>
      <c r="ICR36"/>
      <c r="ICY36"/>
      <c r="IDF36"/>
      <c r="IDJ36"/>
      <c r="IDK36"/>
      <c r="IDL36"/>
      <c r="IDM36"/>
      <c r="IDN36"/>
      <c r="ILM36"/>
      <c r="ILN36"/>
      <c r="ILO36"/>
      <c r="ILQ36"/>
      <c r="ILR36"/>
      <c r="ILW36"/>
      <c r="ILX36"/>
      <c r="IMA36"/>
      <c r="IMM36"/>
      <c r="IMN36"/>
      <c r="IMU36"/>
      <c r="INB36"/>
      <c r="INF36"/>
      <c r="ING36"/>
      <c r="INH36"/>
      <c r="INI36"/>
      <c r="INJ36"/>
      <c r="IVI36"/>
      <c r="IVJ36"/>
      <c r="IVK36"/>
      <c r="IVM36"/>
      <c r="IVN36"/>
      <c r="IVS36"/>
      <c r="IVT36"/>
      <c r="IVW36"/>
      <c r="IWI36"/>
      <c r="IWJ36"/>
      <c r="IWQ36"/>
      <c r="IWX36"/>
      <c r="IXB36"/>
      <c r="IXC36"/>
      <c r="IXD36"/>
      <c r="IXE36"/>
      <c r="IXF36"/>
      <c r="JFE36"/>
      <c r="JFF36"/>
      <c r="JFG36"/>
      <c r="JFI36"/>
      <c r="JFJ36"/>
      <c r="JFO36"/>
      <c r="JFP36"/>
      <c r="JFS36"/>
      <c r="JGE36"/>
      <c r="JGF36"/>
      <c r="JGM36"/>
      <c r="JGT36"/>
      <c r="JGX36"/>
      <c r="JGY36"/>
      <c r="JGZ36"/>
      <c r="JHA36"/>
      <c r="JHB36"/>
      <c r="JPA36"/>
      <c r="JPB36"/>
      <c r="JPC36"/>
      <c r="JPE36"/>
      <c r="JPF36"/>
      <c r="JPK36"/>
      <c r="JPL36"/>
      <c r="JPO36"/>
      <c r="JQA36"/>
      <c r="JQB36"/>
      <c r="JQI36"/>
      <c r="JQP36"/>
      <c r="JQT36"/>
      <c r="JQU36"/>
      <c r="JQV36"/>
      <c r="JQW36"/>
      <c r="JQX36"/>
      <c r="JYW36"/>
      <c r="JYX36"/>
      <c r="JYY36"/>
      <c r="JZA36"/>
      <c r="JZB36"/>
      <c r="JZG36"/>
      <c r="JZH36"/>
      <c r="JZK36"/>
      <c r="JZW36"/>
      <c r="JZX36"/>
      <c r="KAE36"/>
      <c r="KAL36"/>
      <c r="KAP36"/>
      <c r="KAQ36"/>
      <c r="KAR36"/>
      <c r="KAS36"/>
      <c r="KAT36"/>
      <c r="KIS36"/>
      <c r="KIT36"/>
      <c r="KIU36"/>
      <c r="KIW36"/>
      <c r="KIX36"/>
      <c r="KJC36"/>
      <c r="KJD36"/>
      <c r="KJG36"/>
      <c r="KJS36"/>
      <c r="KJT36"/>
      <c r="KKA36"/>
      <c r="KKH36"/>
      <c r="KKL36"/>
      <c r="KKM36"/>
      <c r="KKN36"/>
      <c r="KKO36"/>
      <c r="KKP36"/>
      <c r="KSO36"/>
      <c r="KSP36"/>
      <c r="KSQ36"/>
      <c r="KSS36"/>
      <c r="KST36"/>
      <c r="KSY36"/>
      <c r="KSZ36"/>
      <c r="KTC36"/>
      <c r="KTO36"/>
      <c r="KTP36"/>
      <c r="KTW36"/>
      <c r="KUD36"/>
      <c r="KUH36"/>
      <c r="KUI36"/>
      <c r="KUJ36"/>
      <c r="KUK36"/>
      <c r="KUL36"/>
      <c r="LCK36"/>
      <c r="LCL36"/>
      <c r="LCM36"/>
      <c r="LCO36"/>
      <c r="LCP36"/>
      <c r="LCU36"/>
      <c r="LCV36"/>
      <c r="LCY36"/>
      <c r="LDK36"/>
      <c r="LDL36"/>
      <c r="LDS36"/>
      <c r="LDZ36"/>
      <c r="LED36"/>
      <c r="LEE36"/>
      <c r="LEF36"/>
      <c r="LEG36"/>
      <c r="LEH36"/>
      <c r="LMG36"/>
      <c r="LMH36"/>
      <c r="LMI36"/>
      <c r="LMK36"/>
      <c r="LML36"/>
      <c r="LMQ36"/>
      <c r="LMR36"/>
      <c r="LMU36"/>
      <c r="LNG36"/>
      <c r="LNH36"/>
      <c r="LNO36"/>
      <c r="LNV36"/>
      <c r="LNZ36"/>
      <c r="LOA36"/>
      <c r="LOB36"/>
      <c r="LOC36"/>
      <c r="LOD36"/>
      <c r="LWC36"/>
      <c r="LWD36"/>
      <c r="LWE36"/>
      <c r="LWG36"/>
      <c r="LWH36"/>
      <c r="LWM36"/>
      <c r="LWN36"/>
      <c r="LWQ36"/>
      <c r="LXC36"/>
      <c r="LXD36"/>
      <c r="LXK36"/>
      <c r="LXR36"/>
      <c r="LXV36"/>
      <c r="LXW36"/>
      <c r="LXX36"/>
      <c r="LXY36"/>
      <c r="LXZ36"/>
      <c r="MFY36"/>
      <c r="MFZ36"/>
      <c r="MGA36"/>
      <c r="MGC36"/>
      <c r="MGD36"/>
      <c r="MGI36"/>
      <c r="MGJ36"/>
      <c r="MGM36"/>
      <c r="MGY36"/>
      <c r="MGZ36"/>
      <c r="MHG36"/>
      <c r="MHN36"/>
      <c r="MHR36"/>
      <c r="MHS36"/>
      <c r="MHT36"/>
      <c r="MHU36"/>
      <c r="MHV36"/>
      <c r="MPU36"/>
      <c r="MPV36"/>
      <c r="MPW36"/>
      <c r="MPY36"/>
      <c r="MPZ36"/>
      <c r="MQE36"/>
      <c r="MQF36"/>
      <c r="MQI36"/>
      <c r="MQU36"/>
      <c r="MQV36"/>
      <c r="MRC36"/>
      <c r="MRJ36"/>
      <c r="MRN36"/>
      <c r="MRO36"/>
      <c r="MRP36"/>
      <c r="MRQ36"/>
      <c r="MRR36"/>
      <c r="MZQ36"/>
      <c r="MZR36"/>
      <c r="MZS36"/>
      <c r="MZU36"/>
      <c r="MZV36"/>
      <c r="NAA36"/>
      <c r="NAB36"/>
      <c r="NAE36"/>
      <c r="NAQ36"/>
      <c r="NAR36"/>
      <c r="NAY36"/>
      <c r="NBF36"/>
      <c r="NBJ36"/>
      <c r="NBK36"/>
      <c r="NBL36"/>
      <c r="NBM36"/>
      <c r="NBN36"/>
      <c r="NJM36"/>
      <c r="NJN36"/>
      <c r="NJO36"/>
      <c r="NJQ36"/>
      <c r="NJR36"/>
      <c r="NJW36"/>
      <c r="NJX36"/>
      <c r="NKA36"/>
      <c r="NKM36"/>
      <c r="NKN36"/>
      <c r="NKU36"/>
      <c r="NLB36"/>
      <c r="NLF36"/>
      <c r="NLG36"/>
      <c r="NLH36"/>
      <c r="NLI36"/>
      <c r="NLJ36"/>
      <c r="NTI36"/>
      <c r="NTJ36"/>
      <c r="NTK36"/>
      <c r="NTM36"/>
      <c r="NTN36"/>
      <c r="NTS36"/>
      <c r="NTT36"/>
      <c r="NTW36"/>
      <c r="NUI36"/>
      <c r="NUJ36"/>
      <c r="NUQ36"/>
      <c r="NUX36"/>
      <c r="NVB36"/>
      <c r="NVC36"/>
      <c r="NVD36"/>
      <c r="NVE36"/>
      <c r="NVF36"/>
      <c r="ODE36"/>
      <c r="ODF36"/>
      <c r="ODG36"/>
      <c r="ODI36"/>
      <c r="ODJ36"/>
      <c r="ODO36"/>
      <c r="ODP36"/>
      <c r="ODS36"/>
      <c r="OEE36"/>
      <c r="OEF36"/>
      <c r="OEM36"/>
      <c r="OET36"/>
      <c r="OEX36"/>
      <c r="OEY36"/>
      <c r="OEZ36"/>
      <c r="OFA36"/>
      <c r="OFB36"/>
      <c r="ONA36"/>
      <c r="ONB36"/>
      <c r="ONC36"/>
      <c r="ONE36"/>
      <c r="ONF36"/>
      <c r="ONK36"/>
      <c r="ONL36"/>
      <c r="ONO36"/>
      <c r="OOA36"/>
      <c r="OOB36"/>
      <c r="OOI36"/>
      <c r="OOP36"/>
      <c r="OOT36"/>
      <c r="OOU36"/>
      <c r="OOV36"/>
      <c r="OOW36"/>
      <c r="OOX36"/>
      <c r="OWW36"/>
      <c r="OWX36"/>
      <c r="OWY36"/>
      <c r="OXA36"/>
      <c r="OXB36"/>
      <c r="OXG36"/>
      <c r="OXH36"/>
      <c r="OXK36"/>
      <c r="OXW36"/>
      <c r="OXX36"/>
      <c r="OYE36"/>
      <c r="OYL36"/>
      <c r="OYP36"/>
      <c r="OYQ36"/>
      <c r="OYR36"/>
      <c r="OYS36"/>
      <c r="OYT36"/>
      <c r="PGS36"/>
      <c r="PGT36"/>
      <c r="PGU36"/>
      <c r="PGW36"/>
      <c r="PGX36"/>
      <c r="PHC36"/>
      <c r="PHD36"/>
      <c r="PHG36"/>
      <c r="PHS36"/>
      <c r="PHT36"/>
      <c r="PIA36"/>
      <c r="PIH36"/>
      <c r="PIL36"/>
      <c r="PIM36"/>
      <c r="PIN36"/>
      <c r="PIO36"/>
      <c r="PIP36"/>
      <c r="PQO36"/>
      <c r="PQP36"/>
      <c r="PQQ36"/>
      <c r="PQS36"/>
      <c r="PQT36"/>
      <c r="PQY36"/>
      <c r="PQZ36"/>
      <c r="PRC36"/>
      <c r="PRO36"/>
      <c r="PRP36"/>
      <c r="PRW36"/>
      <c r="PSD36"/>
      <c r="PSH36"/>
      <c r="PSI36"/>
      <c r="PSJ36"/>
      <c r="PSK36"/>
      <c r="PSL36"/>
      <c r="QAK36"/>
      <c r="QAL36"/>
      <c r="QAM36"/>
      <c r="QAO36"/>
      <c r="QAP36"/>
      <c r="QAU36"/>
      <c r="QAV36"/>
      <c r="QAY36"/>
      <c r="QBK36"/>
      <c r="QBL36"/>
      <c r="QBS36"/>
      <c r="QBZ36"/>
      <c r="QCD36"/>
      <c r="QCE36"/>
      <c r="QCF36"/>
      <c r="QCG36"/>
      <c r="QCH36"/>
      <c r="QKG36"/>
      <c r="QKH36"/>
      <c r="QKI36"/>
      <c r="QKK36"/>
      <c r="QKL36"/>
      <c r="QKQ36"/>
      <c r="QKR36"/>
      <c r="QKU36"/>
      <c r="QLG36"/>
      <c r="QLH36"/>
      <c r="QLO36"/>
      <c r="QLV36"/>
      <c r="QLZ36"/>
      <c r="QMA36"/>
      <c r="QMB36"/>
      <c r="QMC36"/>
      <c r="QMD36"/>
      <c r="QUC36"/>
      <c r="QUD36"/>
      <c r="QUE36"/>
      <c r="QUG36"/>
      <c r="QUH36"/>
      <c r="QUM36"/>
      <c r="QUN36"/>
      <c r="QUQ36"/>
      <c r="QVC36"/>
      <c r="QVD36"/>
      <c r="QVK36"/>
      <c r="QVR36"/>
      <c r="QVV36"/>
      <c r="QVW36"/>
      <c r="QVX36"/>
      <c r="QVY36"/>
      <c r="QVZ36"/>
      <c r="RDY36"/>
      <c r="RDZ36"/>
      <c r="REA36"/>
      <c r="REC36"/>
      <c r="RED36"/>
      <c r="REI36"/>
      <c r="REJ36"/>
      <c r="REM36"/>
      <c r="REY36"/>
      <c r="REZ36"/>
      <c r="RFG36"/>
      <c r="RFN36"/>
      <c r="RFR36"/>
      <c r="RFS36"/>
      <c r="RFT36"/>
      <c r="RFU36"/>
      <c r="RFV36"/>
      <c r="RNU36"/>
      <c r="RNV36"/>
      <c r="RNW36"/>
      <c r="RNY36"/>
      <c r="RNZ36"/>
      <c r="ROE36"/>
      <c r="ROF36"/>
      <c r="ROI36"/>
      <c r="ROU36"/>
      <c r="ROV36"/>
      <c r="RPC36"/>
      <c r="RPJ36"/>
      <c r="RPN36"/>
      <c r="RPO36"/>
      <c r="RPP36"/>
      <c r="RPQ36"/>
      <c r="RPR36"/>
      <c r="RXQ36"/>
      <c r="RXR36"/>
      <c r="RXS36"/>
      <c r="RXU36"/>
      <c r="RXV36"/>
      <c r="RYA36"/>
      <c r="RYB36"/>
      <c r="RYE36"/>
      <c r="RYQ36"/>
      <c r="RYR36"/>
      <c r="RYY36"/>
      <c r="RZF36"/>
      <c r="RZJ36"/>
      <c r="RZK36"/>
      <c r="RZL36"/>
      <c r="RZM36"/>
      <c r="RZN36"/>
      <c r="SHM36"/>
      <c r="SHN36"/>
      <c r="SHO36"/>
      <c r="SHQ36"/>
      <c r="SHR36"/>
      <c r="SHW36"/>
      <c r="SHX36"/>
      <c r="SIA36"/>
      <c r="SIM36"/>
      <c r="SIN36"/>
      <c r="SIU36"/>
      <c r="SJB36"/>
      <c r="SJF36"/>
      <c r="SJG36"/>
      <c r="SJH36"/>
      <c r="SJI36"/>
      <c r="SJJ36"/>
      <c r="SRI36"/>
      <c r="SRJ36"/>
      <c r="SRK36"/>
      <c r="SRM36"/>
      <c r="SRN36"/>
      <c r="SRS36"/>
      <c r="SRT36"/>
      <c r="SRW36"/>
      <c r="SSI36"/>
      <c r="SSJ36"/>
      <c r="SSQ36"/>
      <c r="SSX36"/>
      <c r="STB36"/>
      <c r="STC36"/>
      <c r="STD36"/>
      <c r="STE36"/>
      <c r="STF36"/>
      <c r="TBE36"/>
      <c r="TBF36"/>
      <c r="TBG36"/>
      <c r="TBI36"/>
      <c r="TBJ36"/>
      <c r="TBO36"/>
      <c r="TBP36"/>
      <c r="TBS36"/>
      <c r="TCE36"/>
      <c r="TCF36"/>
      <c r="TCM36"/>
      <c r="TCT36"/>
      <c r="TCX36"/>
      <c r="TCY36"/>
      <c r="TCZ36"/>
      <c r="TDA36"/>
      <c r="TDB36"/>
      <c r="TLA36"/>
      <c r="TLB36"/>
      <c r="TLC36"/>
      <c r="TLE36"/>
      <c r="TLF36"/>
      <c r="TLK36"/>
      <c r="TLL36"/>
      <c r="TLO36"/>
      <c r="TMA36"/>
      <c r="TMB36"/>
      <c r="TMI36"/>
      <c r="TMP36"/>
      <c r="TMT36"/>
      <c r="TMU36"/>
      <c r="TMV36"/>
      <c r="TMW36"/>
      <c r="TMX36"/>
      <c r="TUW36"/>
      <c r="TUX36"/>
      <c r="TUY36"/>
      <c r="TVA36"/>
      <c r="TVB36"/>
      <c r="TVG36"/>
      <c r="TVH36"/>
      <c r="TVK36"/>
      <c r="TVW36"/>
      <c r="TVX36"/>
      <c r="TWE36"/>
      <c r="TWL36"/>
      <c r="TWP36"/>
      <c r="TWQ36"/>
      <c r="TWR36"/>
      <c r="TWS36"/>
      <c r="TWT36"/>
      <c r="UES36"/>
      <c r="UET36"/>
      <c r="UEU36"/>
      <c r="UEW36"/>
      <c r="UEX36"/>
      <c r="UFC36"/>
      <c r="UFD36"/>
      <c r="UFG36"/>
      <c r="UFS36"/>
      <c r="UFT36"/>
      <c r="UGA36"/>
      <c r="UGH36"/>
      <c r="UGL36"/>
      <c r="UGM36"/>
      <c r="UGN36"/>
      <c r="UGO36"/>
      <c r="UGP36"/>
      <c r="UOO36"/>
      <c r="UOP36"/>
      <c r="UOQ36"/>
      <c r="UOS36"/>
      <c r="UOT36"/>
      <c r="UOY36"/>
      <c r="UOZ36"/>
      <c r="UPC36"/>
      <c r="UPO36"/>
      <c r="UPP36"/>
      <c r="UPW36"/>
      <c r="UQD36"/>
      <c r="UQH36"/>
      <c r="UQI36"/>
      <c r="UQJ36"/>
      <c r="UQK36"/>
      <c r="UQL36"/>
      <c r="UYK36"/>
      <c r="UYL36"/>
      <c r="UYM36"/>
      <c r="UYO36"/>
      <c r="UYP36"/>
      <c r="UYU36"/>
      <c r="UYV36"/>
      <c r="UYY36"/>
      <c r="UZK36"/>
      <c r="UZL36"/>
      <c r="UZS36"/>
      <c r="UZZ36"/>
      <c r="VAD36"/>
      <c r="VAE36"/>
      <c r="VAF36"/>
      <c r="VAG36"/>
      <c r="VAH36"/>
      <c r="VIG36"/>
      <c r="VIH36"/>
      <c r="VII36"/>
      <c r="VIK36"/>
      <c r="VIL36"/>
      <c r="VIQ36"/>
      <c r="VIR36"/>
      <c r="VIU36"/>
      <c r="VJG36"/>
      <c r="VJH36"/>
      <c r="VJO36"/>
      <c r="VJV36"/>
      <c r="VJZ36"/>
      <c r="VKA36"/>
      <c r="VKB36"/>
      <c r="VKC36"/>
      <c r="VKD36"/>
      <c r="VSC36"/>
      <c r="VSD36"/>
      <c r="VSE36"/>
      <c r="VSG36"/>
      <c r="VSH36"/>
      <c r="VSM36"/>
      <c r="VSN36"/>
      <c r="VSQ36"/>
      <c r="VTC36"/>
      <c r="VTD36"/>
      <c r="VTK36"/>
      <c r="VTR36"/>
      <c r="VTV36"/>
      <c r="VTW36"/>
      <c r="VTX36"/>
      <c r="VTY36"/>
      <c r="VTZ36"/>
      <c r="WBY36"/>
      <c r="WBZ36"/>
      <c r="WCA36"/>
      <c r="WCC36"/>
      <c r="WCD36"/>
      <c r="WCI36"/>
      <c r="WCJ36"/>
      <c r="WCM36"/>
      <c r="WCY36"/>
      <c r="WCZ36"/>
      <c r="WDG36"/>
      <c r="WDN36"/>
      <c r="WDR36"/>
      <c r="WDS36"/>
      <c r="WDT36"/>
      <c r="WDU36"/>
      <c r="WDV36"/>
      <c r="WLU36"/>
      <c r="WLV36"/>
      <c r="WLW36"/>
      <c r="WLY36"/>
      <c r="WLZ36"/>
      <c r="WME36"/>
      <c r="WMF36"/>
      <c r="WMI36"/>
      <c r="WMU36"/>
      <c r="WMV36"/>
      <c r="WNC36"/>
      <c r="WNJ36"/>
      <c r="WNN36"/>
      <c r="WNO36"/>
      <c r="WNP36"/>
      <c r="WNQ36"/>
      <c r="WNR36"/>
      <c r="WVQ36"/>
      <c r="WVR36"/>
      <c r="WVS36"/>
      <c r="WVU36"/>
      <c r="WVV36"/>
      <c r="WWA36"/>
      <c r="WWB36"/>
      <c r="WWE36"/>
      <c r="WWQ36"/>
      <c r="WWR36"/>
      <c r="WWY36"/>
      <c r="WXF36"/>
      <c r="WXJ36"/>
      <c r="WXK36"/>
      <c r="WXL36"/>
      <c r="WXM36"/>
      <c r="WXN36"/>
    </row>
    <row r="37" spans="1:826 1033:1850 2057:2874 3081:3898 4105:4922 5129:5946 6153:6970 7177:7994 8201:9018 9225:10042 10249:11066 11273:12090 12297:13114 13321:14138 14345:15162 15369:16186" s="389" customFormat="1" ht="20.100000000000001" customHeight="1" x14ac:dyDescent="0.2">
      <c r="A37" s="294" t="s">
        <v>2321</v>
      </c>
      <c r="B37" s="617" t="s">
        <v>2310</v>
      </c>
      <c r="C37" s="618" t="s">
        <v>111</v>
      </c>
      <c r="D37" s="296">
        <v>9.6899999999999977</v>
      </c>
      <c r="E37" s="296">
        <v>9.27</v>
      </c>
      <c r="F37" s="296">
        <v>9.02</v>
      </c>
      <c r="G37" s="296">
        <v>0</v>
      </c>
      <c r="H37" s="296">
        <v>0</v>
      </c>
      <c r="I37" s="667">
        <v>0</v>
      </c>
      <c r="J37" s="296">
        <v>0</v>
      </c>
      <c r="K37" s="296">
        <v>9.02</v>
      </c>
      <c r="L37" s="667">
        <v>0</v>
      </c>
      <c r="M37" s="667">
        <v>0</v>
      </c>
      <c r="N37" s="667">
        <v>0</v>
      </c>
      <c r="O37" s="296">
        <v>0</v>
      </c>
      <c r="P37" s="667">
        <v>0</v>
      </c>
      <c r="Q37" s="296">
        <v>0</v>
      </c>
      <c r="R37" s="291">
        <v>0.25</v>
      </c>
      <c r="S37" s="296">
        <v>0</v>
      </c>
      <c r="T37" s="296">
        <v>0</v>
      </c>
      <c r="U37" s="296">
        <v>0</v>
      </c>
      <c r="V37" s="667">
        <v>0</v>
      </c>
      <c r="W37" s="296">
        <v>0</v>
      </c>
      <c r="X37" s="296">
        <v>0</v>
      </c>
      <c r="Y37" s="296">
        <v>0</v>
      </c>
      <c r="Z37" s="667">
        <v>0</v>
      </c>
      <c r="AA37" s="296">
        <v>0</v>
      </c>
      <c r="AB37" s="296">
        <v>0</v>
      </c>
      <c r="AC37" s="296">
        <v>0</v>
      </c>
      <c r="AD37" s="296">
        <v>0</v>
      </c>
      <c r="AE37" s="296">
        <v>0</v>
      </c>
      <c r="AF37" s="296">
        <v>0</v>
      </c>
      <c r="AG37" s="296">
        <v>0</v>
      </c>
      <c r="AH37" s="296">
        <v>0</v>
      </c>
      <c r="AI37" s="296">
        <v>0</v>
      </c>
      <c r="AJ37" s="296">
        <v>0</v>
      </c>
      <c r="AK37" s="667">
        <v>0</v>
      </c>
      <c r="AL37" s="296">
        <v>0</v>
      </c>
      <c r="AM37" s="296">
        <v>0</v>
      </c>
      <c r="AN37" s="296">
        <v>0</v>
      </c>
      <c r="AO37" s="296">
        <v>0</v>
      </c>
      <c r="AP37" s="667">
        <v>0</v>
      </c>
      <c r="AQ37" s="296">
        <v>0</v>
      </c>
      <c r="AR37" s="296">
        <v>0</v>
      </c>
      <c r="AS37" s="296">
        <v>0</v>
      </c>
      <c r="AT37" s="667">
        <v>0</v>
      </c>
      <c r="AU37" s="296">
        <v>0</v>
      </c>
      <c r="AV37" s="296">
        <v>0</v>
      </c>
      <c r="AW37" s="296">
        <v>0</v>
      </c>
      <c r="AX37" s="296">
        <v>0.25</v>
      </c>
      <c r="AY37" s="296">
        <v>0</v>
      </c>
      <c r="AZ37" s="296">
        <v>0</v>
      </c>
      <c r="BA37" s="667">
        <v>0</v>
      </c>
      <c r="BB37" s="296">
        <v>0</v>
      </c>
      <c r="BC37" s="296">
        <v>0</v>
      </c>
      <c r="BD37" s="296">
        <v>0</v>
      </c>
      <c r="BE37" s="667">
        <v>0</v>
      </c>
      <c r="BF37" s="666">
        <v>0</v>
      </c>
      <c r="BG37" s="683">
        <v>0</v>
      </c>
      <c r="BH37" s="683">
        <v>0</v>
      </c>
      <c r="BI37" s="683">
        <v>0</v>
      </c>
      <c r="BJ37" s="298">
        <v>9.27</v>
      </c>
      <c r="BK37" s="298">
        <v>18.959999999999997</v>
      </c>
      <c r="BL37" s="389">
        <v>18.959999999999997</v>
      </c>
      <c r="BN37" s="389" t="s">
        <v>2319</v>
      </c>
      <c r="BO37" s="389" t="s">
        <v>2310</v>
      </c>
      <c r="JE37"/>
      <c r="JF37"/>
      <c r="JG37"/>
      <c r="JI37"/>
      <c r="JJ37"/>
      <c r="JO37"/>
      <c r="JP37"/>
      <c r="JS37"/>
      <c r="KE37"/>
      <c r="KF37"/>
      <c r="KM37"/>
      <c r="KT37"/>
      <c r="KX37"/>
      <c r="KY37"/>
      <c r="KZ37"/>
      <c r="LA37"/>
      <c r="LB37"/>
      <c r="TA37"/>
      <c r="TB37"/>
      <c r="TC37"/>
      <c r="TE37"/>
      <c r="TF37"/>
      <c r="TK37"/>
      <c r="TL37"/>
      <c r="TO37"/>
      <c r="UA37"/>
      <c r="UB37"/>
      <c r="UI37"/>
      <c r="UP37"/>
      <c r="UT37"/>
      <c r="UU37"/>
      <c r="UV37"/>
      <c r="UW37"/>
      <c r="UX37"/>
      <c r="ACW37"/>
      <c r="ACX37"/>
      <c r="ACY37"/>
      <c r="ADA37"/>
      <c r="ADB37"/>
      <c r="ADG37"/>
      <c r="ADH37"/>
      <c r="ADK37"/>
      <c r="ADW37"/>
      <c r="ADX37"/>
      <c r="AEE37"/>
      <c r="AEL37"/>
      <c r="AEP37"/>
      <c r="AEQ37"/>
      <c r="AER37"/>
      <c r="AES37"/>
      <c r="AET37"/>
      <c r="AMS37"/>
      <c r="AMT37"/>
      <c r="AMU37"/>
      <c r="AMW37"/>
      <c r="AMX37"/>
      <c r="ANC37"/>
      <c r="AND37"/>
      <c r="ANG37"/>
      <c r="ANS37"/>
      <c r="ANT37"/>
      <c r="AOA37"/>
      <c r="AOH37"/>
      <c r="AOL37"/>
      <c r="AOM37"/>
      <c r="AON37"/>
      <c r="AOO37"/>
      <c r="AOP37"/>
      <c r="AWO37"/>
      <c r="AWP37"/>
      <c r="AWQ37"/>
      <c r="AWS37"/>
      <c r="AWT37"/>
      <c r="AWY37"/>
      <c r="AWZ37"/>
      <c r="AXC37"/>
      <c r="AXO37"/>
      <c r="AXP37"/>
      <c r="AXW37"/>
      <c r="AYD37"/>
      <c r="AYH37"/>
      <c r="AYI37"/>
      <c r="AYJ37"/>
      <c r="AYK37"/>
      <c r="AYL37"/>
      <c r="BGK37"/>
      <c r="BGL37"/>
      <c r="BGM37"/>
      <c r="BGO37"/>
      <c r="BGP37"/>
      <c r="BGU37"/>
      <c r="BGV37"/>
      <c r="BGY37"/>
      <c r="BHK37"/>
      <c r="BHL37"/>
      <c r="BHS37"/>
      <c r="BHZ37"/>
      <c r="BID37"/>
      <c r="BIE37"/>
      <c r="BIF37"/>
      <c r="BIG37"/>
      <c r="BIH37"/>
      <c r="BQG37"/>
      <c r="BQH37"/>
      <c r="BQI37"/>
      <c r="BQK37"/>
      <c r="BQL37"/>
      <c r="BQQ37"/>
      <c r="BQR37"/>
      <c r="BQU37"/>
      <c r="BRG37"/>
      <c r="BRH37"/>
      <c r="BRO37"/>
      <c r="BRV37"/>
      <c r="BRZ37"/>
      <c r="BSA37"/>
      <c r="BSB37"/>
      <c r="BSC37"/>
      <c r="BSD37"/>
      <c r="CAC37"/>
      <c r="CAD37"/>
      <c r="CAE37"/>
      <c r="CAG37"/>
      <c r="CAH37"/>
      <c r="CAM37"/>
      <c r="CAN37"/>
      <c r="CAQ37"/>
      <c r="CBC37"/>
      <c r="CBD37"/>
      <c r="CBK37"/>
      <c r="CBR37"/>
      <c r="CBV37"/>
      <c r="CBW37"/>
      <c r="CBX37"/>
      <c r="CBY37"/>
      <c r="CBZ37"/>
      <c r="CJY37"/>
      <c r="CJZ37"/>
      <c r="CKA37"/>
      <c r="CKC37"/>
      <c r="CKD37"/>
      <c r="CKI37"/>
      <c r="CKJ37"/>
      <c r="CKM37"/>
      <c r="CKY37"/>
      <c r="CKZ37"/>
      <c r="CLG37"/>
      <c r="CLN37"/>
      <c r="CLR37"/>
      <c r="CLS37"/>
      <c r="CLT37"/>
      <c r="CLU37"/>
      <c r="CLV37"/>
      <c r="CTU37"/>
      <c r="CTV37"/>
      <c r="CTW37"/>
      <c r="CTY37"/>
      <c r="CTZ37"/>
      <c r="CUE37"/>
      <c r="CUF37"/>
      <c r="CUI37"/>
      <c r="CUU37"/>
      <c r="CUV37"/>
      <c r="CVC37"/>
      <c r="CVJ37"/>
      <c r="CVN37"/>
      <c r="CVO37"/>
      <c r="CVP37"/>
      <c r="CVQ37"/>
      <c r="CVR37"/>
      <c r="DDQ37"/>
      <c r="DDR37"/>
      <c r="DDS37"/>
      <c r="DDU37"/>
      <c r="DDV37"/>
      <c r="DEA37"/>
      <c r="DEB37"/>
      <c r="DEE37"/>
      <c r="DEQ37"/>
      <c r="DER37"/>
      <c r="DEY37"/>
      <c r="DFF37"/>
      <c r="DFJ37"/>
      <c r="DFK37"/>
      <c r="DFL37"/>
      <c r="DFM37"/>
      <c r="DFN37"/>
      <c r="DNM37"/>
      <c r="DNN37"/>
      <c r="DNO37"/>
      <c r="DNQ37"/>
      <c r="DNR37"/>
      <c r="DNW37"/>
      <c r="DNX37"/>
      <c r="DOA37"/>
      <c r="DOM37"/>
      <c r="DON37"/>
      <c r="DOU37"/>
      <c r="DPB37"/>
      <c r="DPF37"/>
      <c r="DPG37"/>
      <c r="DPH37"/>
      <c r="DPI37"/>
      <c r="DPJ37"/>
      <c r="DXI37"/>
      <c r="DXJ37"/>
      <c r="DXK37"/>
      <c r="DXM37"/>
      <c r="DXN37"/>
      <c r="DXS37"/>
      <c r="DXT37"/>
      <c r="DXW37"/>
      <c r="DYI37"/>
      <c r="DYJ37"/>
      <c r="DYQ37"/>
      <c r="DYX37"/>
      <c r="DZB37"/>
      <c r="DZC37"/>
      <c r="DZD37"/>
      <c r="DZE37"/>
      <c r="DZF37"/>
      <c r="EHE37"/>
      <c r="EHF37"/>
      <c r="EHG37"/>
      <c r="EHI37"/>
      <c r="EHJ37"/>
      <c r="EHO37"/>
      <c r="EHP37"/>
      <c r="EHS37"/>
      <c r="EIE37"/>
      <c r="EIF37"/>
      <c r="EIM37"/>
      <c r="EIT37"/>
      <c r="EIX37"/>
      <c r="EIY37"/>
      <c r="EIZ37"/>
      <c r="EJA37"/>
      <c r="EJB37"/>
      <c r="ERA37"/>
      <c r="ERB37"/>
      <c r="ERC37"/>
      <c r="ERE37"/>
      <c r="ERF37"/>
      <c r="ERK37"/>
      <c r="ERL37"/>
      <c r="ERO37"/>
      <c r="ESA37"/>
      <c r="ESB37"/>
      <c r="ESI37"/>
      <c r="ESP37"/>
      <c r="EST37"/>
      <c r="ESU37"/>
      <c r="ESV37"/>
      <c r="ESW37"/>
      <c r="ESX37"/>
      <c r="FAW37"/>
      <c r="FAX37"/>
      <c r="FAY37"/>
      <c r="FBA37"/>
      <c r="FBB37"/>
      <c r="FBG37"/>
      <c r="FBH37"/>
      <c r="FBK37"/>
      <c r="FBW37"/>
      <c r="FBX37"/>
      <c r="FCE37"/>
      <c r="FCL37"/>
      <c r="FCP37"/>
      <c r="FCQ37"/>
      <c r="FCR37"/>
      <c r="FCS37"/>
      <c r="FCT37"/>
      <c r="FKS37"/>
      <c r="FKT37"/>
      <c r="FKU37"/>
      <c r="FKW37"/>
      <c r="FKX37"/>
      <c r="FLC37"/>
      <c r="FLD37"/>
      <c r="FLG37"/>
      <c r="FLS37"/>
      <c r="FLT37"/>
      <c r="FMA37"/>
      <c r="FMH37"/>
      <c r="FML37"/>
      <c r="FMM37"/>
      <c r="FMN37"/>
      <c r="FMO37"/>
      <c r="FMP37"/>
      <c r="FUO37"/>
      <c r="FUP37"/>
      <c r="FUQ37"/>
      <c r="FUS37"/>
      <c r="FUT37"/>
      <c r="FUY37"/>
      <c r="FUZ37"/>
      <c r="FVC37"/>
      <c r="FVO37"/>
      <c r="FVP37"/>
      <c r="FVW37"/>
      <c r="FWD37"/>
      <c r="FWH37"/>
      <c r="FWI37"/>
      <c r="FWJ37"/>
      <c r="FWK37"/>
      <c r="FWL37"/>
      <c r="GEK37"/>
      <c r="GEL37"/>
      <c r="GEM37"/>
      <c r="GEO37"/>
      <c r="GEP37"/>
      <c r="GEU37"/>
      <c r="GEV37"/>
      <c r="GEY37"/>
      <c r="GFK37"/>
      <c r="GFL37"/>
      <c r="GFS37"/>
      <c r="GFZ37"/>
      <c r="GGD37"/>
      <c r="GGE37"/>
      <c r="GGF37"/>
      <c r="GGG37"/>
      <c r="GGH37"/>
      <c r="GOG37"/>
      <c r="GOH37"/>
      <c r="GOI37"/>
      <c r="GOK37"/>
      <c r="GOL37"/>
      <c r="GOQ37"/>
      <c r="GOR37"/>
      <c r="GOU37"/>
      <c r="GPG37"/>
      <c r="GPH37"/>
      <c r="GPO37"/>
      <c r="GPV37"/>
      <c r="GPZ37"/>
      <c r="GQA37"/>
      <c r="GQB37"/>
      <c r="GQC37"/>
      <c r="GQD37"/>
      <c r="GYC37"/>
      <c r="GYD37"/>
      <c r="GYE37"/>
      <c r="GYG37"/>
      <c r="GYH37"/>
      <c r="GYM37"/>
      <c r="GYN37"/>
      <c r="GYQ37"/>
      <c r="GZC37"/>
      <c r="GZD37"/>
      <c r="GZK37"/>
      <c r="GZR37"/>
      <c r="GZV37"/>
      <c r="GZW37"/>
      <c r="GZX37"/>
      <c r="GZY37"/>
      <c r="GZZ37"/>
      <c r="HHY37"/>
      <c r="HHZ37"/>
      <c r="HIA37"/>
      <c r="HIC37"/>
      <c r="HID37"/>
      <c r="HII37"/>
      <c r="HIJ37"/>
      <c r="HIM37"/>
      <c r="HIY37"/>
      <c r="HIZ37"/>
      <c r="HJG37"/>
      <c r="HJN37"/>
      <c r="HJR37"/>
      <c r="HJS37"/>
      <c r="HJT37"/>
      <c r="HJU37"/>
      <c r="HJV37"/>
      <c r="HRU37"/>
      <c r="HRV37"/>
      <c r="HRW37"/>
      <c r="HRY37"/>
      <c r="HRZ37"/>
      <c r="HSE37"/>
      <c r="HSF37"/>
      <c r="HSI37"/>
      <c r="HSU37"/>
      <c r="HSV37"/>
      <c r="HTC37"/>
      <c r="HTJ37"/>
      <c r="HTN37"/>
      <c r="HTO37"/>
      <c r="HTP37"/>
      <c r="HTQ37"/>
      <c r="HTR37"/>
      <c r="IBQ37"/>
      <c r="IBR37"/>
      <c r="IBS37"/>
      <c r="IBU37"/>
      <c r="IBV37"/>
      <c r="ICA37"/>
      <c r="ICB37"/>
      <c r="ICE37"/>
      <c r="ICQ37"/>
      <c r="ICR37"/>
      <c r="ICY37"/>
      <c r="IDF37"/>
      <c r="IDJ37"/>
      <c r="IDK37"/>
      <c r="IDL37"/>
      <c r="IDM37"/>
      <c r="IDN37"/>
      <c r="ILM37"/>
      <c r="ILN37"/>
      <c r="ILO37"/>
      <c r="ILQ37"/>
      <c r="ILR37"/>
      <c r="ILW37"/>
      <c r="ILX37"/>
      <c r="IMA37"/>
      <c r="IMM37"/>
      <c r="IMN37"/>
      <c r="IMU37"/>
      <c r="INB37"/>
      <c r="INF37"/>
      <c r="ING37"/>
      <c r="INH37"/>
      <c r="INI37"/>
      <c r="INJ37"/>
      <c r="IVI37"/>
      <c r="IVJ37"/>
      <c r="IVK37"/>
      <c r="IVM37"/>
      <c r="IVN37"/>
      <c r="IVS37"/>
      <c r="IVT37"/>
      <c r="IVW37"/>
      <c r="IWI37"/>
      <c r="IWJ37"/>
      <c r="IWQ37"/>
      <c r="IWX37"/>
      <c r="IXB37"/>
      <c r="IXC37"/>
      <c r="IXD37"/>
      <c r="IXE37"/>
      <c r="IXF37"/>
      <c r="JFE37"/>
      <c r="JFF37"/>
      <c r="JFG37"/>
      <c r="JFI37"/>
      <c r="JFJ37"/>
      <c r="JFO37"/>
      <c r="JFP37"/>
      <c r="JFS37"/>
      <c r="JGE37"/>
      <c r="JGF37"/>
      <c r="JGM37"/>
      <c r="JGT37"/>
      <c r="JGX37"/>
      <c r="JGY37"/>
      <c r="JGZ37"/>
      <c r="JHA37"/>
      <c r="JHB37"/>
      <c r="JPA37"/>
      <c r="JPB37"/>
      <c r="JPC37"/>
      <c r="JPE37"/>
      <c r="JPF37"/>
      <c r="JPK37"/>
      <c r="JPL37"/>
      <c r="JPO37"/>
      <c r="JQA37"/>
      <c r="JQB37"/>
      <c r="JQI37"/>
      <c r="JQP37"/>
      <c r="JQT37"/>
      <c r="JQU37"/>
      <c r="JQV37"/>
      <c r="JQW37"/>
      <c r="JQX37"/>
      <c r="JYW37"/>
      <c r="JYX37"/>
      <c r="JYY37"/>
      <c r="JZA37"/>
      <c r="JZB37"/>
      <c r="JZG37"/>
      <c r="JZH37"/>
      <c r="JZK37"/>
      <c r="JZW37"/>
      <c r="JZX37"/>
      <c r="KAE37"/>
      <c r="KAL37"/>
      <c r="KAP37"/>
      <c r="KAQ37"/>
      <c r="KAR37"/>
      <c r="KAS37"/>
      <c r="KAT37"/>
      <c r="KIS37"/>
      <c r="KIT37"/>
      <c r="KIU37"/>
      <c r="KIW37"/>
      <c r="KIX37"/>
      <c r="KJC37"/>
      <c r="KJD37"/>
      <c r="KJG37"/>
      <c r="KJS37"/>
      <c r="KJT37"/>
      <c r="KKA37"/>
      <c r="KKH37"/>
      <c r="KKL37"/>
      <c r="KKM37"/>
      <c r="KKN37"/>
      <c r="KKO37"/>
      <c r="KKP37"/>
      <c r="KSO37"/>
      <c r="KSP37"/>
      <c r="KSQ37"/>
      <c r="KSS37"/>
      <c r="KST37"/>
      <c r="KSY37"/>
      <c r="KSZ37"/>
      <c r="KTC37"/>
      <c r="KTO37"/>
      <c r="KTP37"/>
      <c r="KTW37"/>
      <c r="KUD37"/>
      <c r="KUH37"/>
      <c r="KUI37"/>
      <c r="KUJ37"/>
      <c r="KUK37"/>
      <c r="KUL37"/>
      <c r="LCK37"/>
      <c r="LCL37"/>
      <c r="LCM37"/>
      <c r="LCO37"/>
      <c r="LCP37"/>
      <c r="LCU37"/>
      <c r="LCV37"/>
      <c r="LCY37"/>
      <c r="LDK37"/>
      <c r="LDL37"/>
      <c r="LDS37"/>
      <c r="LDZ37"/>
      <c r="LED37"/>
      <c r="LEE37"/>
      <c r="LEF37"/>
      <c r="LEG37"/>
      <c r="LEH37"/>
      <c r="LMG37"/>
      <c r="LMH37"/>
      <c r="LMI37"/>
      <c r="LMK37"/>
      <c r="LML37"/>
      <c r="LMQ37"/>
      <c r="LMR37"/>
      <c r="LMU37"/>
      <c r="LNG37"/>
      <c r="LNH37"/>
      <c r="LNO37"/>
      <c r="LNV37"/>
      <c r="LNZ37"/>
      <c r="LOA37"/>
      <c r="LOB37"/>
      <c r="LOC37"/>
      <c r="LOD37"/>
      <c r="LWC37"/>
      <c r="LWD37"/>
      <c r="LWE37"/>
      <c r="LWG37"/>
      <c r="LWH37"/>
      <c r="LWM37"/>
      <c r="LWN37"/>
      <c r="LWQ37"/>
      <c r="LXC37"/>
      <c r="LXD37"/>
      <c r="LXK37"/>
      <c r="LXR37"/>
      <c r="LXV37"/>
      <c r="LXW37"/>
      <c r="LXX37"/>
      <c r="LXY37"/>
      <c r="LXZ37"/>
      <c r="MFY37"/>
      <c r="MFZ37"/>
      <c r="MGA37"/>
      <c r="MGC37"/>
      <c r="MGD37"/>
      <c r="MGI37"/>
      <c r="MGJ37"/>
      <c r="MGM37"/>
      <c r="MGY37"/>
      <c r="MGZ37"/>
      <c r="MHG37"/>
      <c r="MHN37"/>
      <c r="MHR37"/>
      <c r="MHS37"/>
      <c r="MHT37"/>
      <c r="MHU37"/>
      <c r="MHV37"/>
      <c r="MPU37"/>
      <c r="MPV37"/>
      <c r="MPW37"/>
      <c r="MPY37"/>
      <c r="MPZ37"/>
      <c r="MQE37"/>
      <c r="MQF37"/>
      <c r="MQI37"/>
      <c r="MQU37"/>
      <c r="MQV37"/>
      <c r="MRC37"/>
      <c r="MRJ37"/>
      <c r="MRN37"/>
      <c r="MRO37"/>
      <c r="MRP37"/>
      <c r="MRQ37"/>
      <c r="MRR37"/>
      <c r="MZQ37"/>
      <c r="MZR37"/>
      <c r="MZS37"/>
      <c r="MZU37"/>
      <c r="MZV37"/>
      <c r="NAA37"/>
      <c r="NAB37"/>
      <c r="NAE37"/>
      <c r="NAQ37"/>
      <c r="NAR37"/>
      <c r="NAY37"/>
      <c r="NBF37"/>
      <c r="NBJ37"/>
      <c r="NBK37"/>
      <c r="NBL37"/>
      <c r="NBM37"/>
      <c r="NBN37"/>
      <c r="NJM37"/>
      <c r="NJN37"/>
      <c r="NJO37"/>
      <c r="NJQ37"/>
      <c r="NJR37"/>
      <c r="NJW37"/>
      <c r="NJX37"/>
      <c r="NKA37"/>
      <c r="NKM37"/>
      <c r="NKN37"/>
      <c r="NKU37"/>
      <c r="NLB37"/>
      <c r="NLF37"/>
      <c r="NLG37"/>
      <c r="NLH37"/>
      <c r="NLI37"/>
      <c r="NLJ37"/>
      <c r="NTI37"/>
      <c r="NTJ37"/>
      <c r="NTK37"/>
      <c r="NTM37"/>
      <c r="NTN37"/>
      <c r="NTS37"/>
      <c r="NTT37"/>
      <c r="NTW37"/>
      <c r="NUI37"/>
      <c r="NUJ37"/>
      <c r="NUQ37"/>
      <c r="NUX37"/>
      <c r="NVB37"/>
      <c r="NVC37"/>
      <c r="NVD37"/>
      <c r="NVE37"/>
      <c r="NVF37"/>
      <c r="ODE37"/>
      <c r="ODF37"/>
      <c r="ODG37"/>
      <c r="ODI37"/>
      <c r="ODJ37"/>
      <c r="ODO37"/>
      <c r="ODP37"/>
      <c r="ODS37"/>
      <c r="OEE37"/>
      <c r="OEF37"/>
      <c r="OEM37"/>
      <c r="OET37"/>
      <c r="OEX37"/>
      <c r="OEY37"/>
      <c r="OEZ37"/>
      <c r="OFA37"/>
      <c r="OFB37"/>
      <c r="ONA37"/>
      <c r="ONB37"/>
      <c r="ONC37"/>
      <c r="ONE37"/>
      <c r="ONF37"/>
      <c r="ONK37"/>
      <c r="ONL37"/>
      <c r="ONO37"/>
      <c r="OOA37"/>
      <c r="OOB37"/>
      <c r="OOI37"/>
      <c r="OOP37"/>
      <c r="OOT37"/>
      <c r="OOU37"/>
      <c r="OOV37"/>
      <c r="OOW37"/>
      <c r="OOX37"/>
      <c r="OWW37"/>
      <c r="OWX37"/>
      <c r="OWY37"/>
      <c r="OXA37"/>
      <c r="OXB37"/>
      <c r="OXG37"/>
      <c r="OXH37"/>
      <c r="OXK37"/>
      <c r="OXW37"/>
      <c r="OXX37"/>
      <c r="OYE37"/>
      <c r="OYL37"/>
      <c r="OYP37"/>
      <c r="OYQ37"/>
      <c r="OYR37"/>
      <c r="OYS37"/>
      <c r="OYT37"/>
      <c r="PGS37"/>
      <c r="PGT37"/>
      <c r="PGU37"/>
      <c r="PGW37"/>
      <c r="PGX37"/>
      <c r="PHC37"/>
      <c r="PHD37"/>
      <c r="PHG37"/>
      <c r="PHS37"/>
      <c r="PHT37"/>
      <c r="PIA37"/>
      <c r="PIH37"/>
      <c r="PIL37"/>
      <c r="PIM37"/>
      <c r="PIN37"/>
      <c r="PIO37"/>
      <c r="PIP37"/>
      <c r="PQO37"/>
      <c r="PQP37"/>
      <c r="PQQ37"/>
      <c r="PQS37"/>
      <c r="PQT37"/>
      <c r="PQY37"/>
      <c r="PQZ37"/>
      <c r="PRC37"/>
      <c r="PRO37"/>
      <c r="PRP37"/>
      <c r="PRW37"/>
      <c r="PSD37"/>
      <c r="PSH37"/>
      <c r="PSI37"/>
      <c r="PSJ37"/>
      <c r="PSK37"/>
      <c r="PSL37"/>
      <c r="QAK37"/>
      <c r="QAL37"/>
      <c r="QAM37"/>
      <c r="QAO37"/>
      <c r="QAP37"/>
      <c r="QAU37"/>
      <c r="QAV37"/>
      <c r="QAY37"/>
      <c r="QBK37"/>
      <c r="QBL37"/>
      <c r="QBS37"/>
      <c r="QBZ37"/>
      <c r="QCD37"/>
      <c r="QCE37"/>
      <c r="QCF37"/>
      <c r="QCG37"/>
      <c r="QCH37"/>
      <c r="QKG37"/>
      <c r="QKH37"/>
      <c r="QKI37"/>
      <c r="QKK37"/>
      <c r="QKL37"/>
      <c r="QKQ37"/>
      <c r="QKR37"/>
      <c r="QKU37"/>
      <c r="QLG37"/>
      <c r="QLH37"/>
      <c r="QLO37"/>
      <c r="QLV37"/>
      <c r="QLZ37"/>
      <c r="QMA37"/>
      <c r="QMB37"/>
      <c r="QMC37"/>
      <c r="QMD37"/>
      <c r="QUC37"/>
      <c r="QUD37"/>
      <c r="QUE37"/>
      <c r="QUG37"/>
      <c r="QUH37"/>
      <c r="QUM37"/>
      <c r="QUN37"/>
      <c r="QUQ37"/>
      <c r="QVC37"/>
      <c r="QVD37"/>
      <c r="QVK37"/>
      <c r="QVR37"/>
      <c r="QVV37"/>
      <c r="QVW37"/>
      <c r="QVX37"/>
      <c r="QVY37"/>
      <c r="QVZ37"/>
      <c r="RDY37"/>
      <c r="RDZ37"/>
      <c r="REA37"/>
      <c r="REC37"/>
      <c r="RED37"/>
      <c r="REI37"/>
      <c r="REJ37"/>
      <c r="REM37"/>
      <c r="REY37"/>
      <c r="REZ37"/>
      <c r="RFG37"/>
      <c r="RFN37"/>
      <c r="RFR37"/>
      <c r="RFS37"/>
      <c r="RFT37"/>
      <c r="RFU37"/>
      <c r="RFV37"/>
      <c r="RNU37"/>
      <c r="RNV37"/>
      <c r="RNW37"/>
      <c r="RNY37"/>
      <c r="RNZ37"/>
      <c r="ROE37"/>
      <c r="ROF37"/>
      <c r="ROI37"/>
      <c r="ROU37"/>
      <c r="ROV37"/>
      <c r="RPC37"/>
      <c r="RPJ37"/>
      <c r="RPN37"/>
      <c r="RPO37"/>
      <c r="RPP37"/>
      <c r="RPQ37"/>
      <c r="RPR37"/>
      <c r="RXQ37"/>
      <c r="RXR37"/>
      <c r="RXS37"/>
      <c r="RXU37"/>
      <c r="RXV37"/>
      <c r="RYA37"/>
      <c r="RYB37"/>
      <c r="RYE37"/>
      <c r="RYQ37"/>
      <c r="RYR37"/>
      <c r="RYY37"/>
      <c r="RZF37"/>
      <c r="RZJ37"/>
      <c r="RZK37"/>
      <c r="RZL37"/>
      <c r="RZM37"/>
      <c r="RZN37"/>
      <c r="SHM37"/>
      <c r="SHN37"/>
      <c r="SHO37"/>
      <c r="SHQ37"/>
      <c r="SHR37"/>
      <c r="SHW37"/>
      <c r="SHX37"/>
      <c r="SIA37"/>
      <c r="SIM37"/>
      <c r="SIN37"/>
      <c r="SIU37"/>
      <c r="SJB37"/>
      <c r="SJF37"/>
      <c r="SJG37"/>
      <c r="SJH37"/>
      <c r="SJI37"/>
      <c r="SJJ37"/>
      <c r="SRI37"/>
      <c r="SRJ37"/>
      <c r="SRK37"/>
      <c r="SRM37"/>
      <c r="SRN37"/>
      <c r="SRS37"/>
      <c r="SRT37"/>
      <c r="SRW37"/>
      <c r="SSI37"/>
      <c r="SSJ37"/>
      <c r="SSQ37"/>
      <c r="SSX37"/>
      <c r="STB37"/>
      <c r="STC37"/>
      <c r="STD37"/>
      <c r="STE37"/>
      <c r="STF37"/>
      <c r="TBE37"/>
      <c r="TBF37"/>
      <c r="TBG37"/>
      <c r="TBI37"/>
      <c r="TBJ37"/>
      <c r="TBO37"/>
      <c r="TBP37"/>
      <c r="TBS37"/>
      <c r="TCE37"/>
      <c r="TCF37"/>
      <c r="TCM37"/>
      <c r="TCT37"/>
      <c r="TCX37"/>
      <c r="TCY37"/>
      <c r="TCZ37"/>
      <c r="TDA37"/>
      <c r="TDB37"/>
      <c r="TLA37"/>
      <c r="TLB37"/>
      <c r="TLC37"/>
      <c r="TLE37"/>
      <c r="TLF37"/>
      <c r="TLK37"/>
      <c r="TLL37"/>
      <c r="TLO37"/>
      <c r="TMA37"/>
      <c r="TMB37"/>
      <c r="TMI37"/>
      <c r="TMP37"/>
      <c r="TMT37"/>
      <c r="TMU37"/>
      <c r="TMV37"/>
      <c r="TMW37"/>
      <c r="TMX37"/>
      <c r="TUW37"/>
      <c r="TUX37"/>
      <c r="TUY37"/>
      <c r="TVA37"/>
      <c r="TVB37"/>
      <c r="TVG37"/>
      <c r="TVH37"/>
      <c r="TVK37"/>
      <c r="TVW37"/>
      <c r="TVX37"/>
      <c r="TWE37"/>
      <c r="TWL37"/>
      <c r="TWP37"/>
      <c r="TWQ37"/>
      <c r="TWR37"/>
      <c r="TWS37"/>
      <c r="TWT37"/>
      <c r="UES37"/>
      <c r="UET37"/>
      <c r="UEU37"/>
      <c r="UEW37"/>
      <c r="UEX37"/>
      <c r="UFC37"/>
      <c r="UFD37"/>
      <c r="UFG37"/>
      <c r="UFS37"/>
      <c r="UFT37"/>
      <c r="UGA37"/>
      <c r="UGH37"/>
      <c r="UGL37"/>
      <c r="UGM37"/>
      <c r="UGN37"/>
      <c r="UGO37"/>
      <c r="UGP37"/>
      <c r="UOO37"/>
      <c r="UOP37"/>
      <c r="UOQ37"/>
      <c r="UOS37"/>
      <c r="UOT37"/>
      <c r="UOY37"/>
      <c r="UOZ37"/>
      <c r="UPC37"/>
      <c r="UPO37"/>
      <c r="UPP37"/>
      <c r="UPW37"/>
      <c r="UQD37"/>
      <c r="UQH37"/>
      <c r="UQI37"/>
      <c r="UQJ37"/>
      <c r="UQK37"/>
      <c r="UQL37"/>
      <c r="UYK37"/>
      <c r="UYL37"/>
      <c r="UYM37"/>
      <c r="UYO37"/>
      <c r="UYP37"/>
      <c r="UYU37"/>
      <c r="UYV37"/>
      <c r="UYY37"/>
      <c r="UZK37"/>
      <c r="UZL37"/>
      <c r="UZS37"/>
      <c r="UZZ37"/>
      <c r="VAD37"/>
      <c r="VAE37"/>
      <c r="VAF37"/>
      <c r="VAG37"/>
      <c r="VAH37"/>
      <c r="VIG37"/>
      <c r="VIH37"/>
      <c r="VII37"/>
      <c r="VIK37"/>
      <c r="VIL37"/>
      <c r="VIQ37"/>
      <c r="VIR37"/>
      <c r="VIU37"/>
      <c r="VJG37"/>
      <c r="VJH37"/>
      <c r="VJO37"/>
      <c r="VJV37"/>
      <c r="VJZ37"/>
      <c r="VKA37"/>
      <c r="VKB37"/>
      <c r="VKC37"/>
      <c r="VKD37"/>
      <c r="VSC37"/>
      <c r="VSD37"/>
      <c r="VSE37"/>
      <c r="VSG37"/>
      <c r="VSH37"/>
      <c r="VSM37"/>
      <c r="VSN37"/>
      <c r="VSQ37"/>
      <c r="VTC37"/>
      <c r="VTD37"/>
      <c r="VTK37"/>
      <c r="VTR37"/>
      <c r="VTV37"/>
      <c r="VTW37"/>
      <c r="VTX37"/>
      <c r="VTY37"/>
      <c r="VTZ37"/>
      <c r="WBY37"/>
      <c r="WBZ37"/>
      <c r="WCA37"/>
      <c r="WCC37"/>
      <c r="WCD37"/>
      <c r="WCI37"/>
      <c r="WCJ37"/>
      <c r="WCM37"/>
      <c r="WCY37"/>
      <c r="WCZ37"/>
      <c r="WDG37"/>
      <c r="WDN37"/>
      <c r="WDR37"/>
      <c r="WDS37"/>
      <c r="WDT37"/>
      <c r="WDU37"/>
      <c r="WDV37"/>
      <c r="WLU37"/>
      <c r="WLV37"/>
      <c r="WLW37"/>
      <c r="WLY37"/>
      <c r="WLZ37"/>
      <c r="WME37"/>
      <c r="WMF37"/>
      <c r="WMI37"/>
      <c r="WMU37"/>
      <c r="WMV37"/>
      <c r="WNC37"/>
      <c r="WNJ37"/>
      <c r="WNN37"/>
      <c r="WNO37"/>
      <c r="WNP37"/>
      <c r="WNQ37"/>
      <c r="WNR37"/>
      <c r="WVQ37"/>
      <c r="WVR37"/>
      <c r="WVS37"/>
      <c r="WVU37"/>
      <c r="WVV37"/>
      <c r="WWA37"/>
      <c r="WWB37"/>
      <c r="WWE37"/>
      <c r="WWQ37"/>
      <c r="WWR37"/>
      <c r="WWY37"/>
      <c r="WXF37"/>
      <c r="WXJ37"/>
      <c r="WXK37"/>
      <c r="WXL37"/>
      <c r="WXM37"/>
      <c r="WXN37"/>
    </row>
    <row r="38" spans="1:826 1033:1850 2057:2874 3081:3898 4105:4922 5129:5946 6153:6970 7177:7994 8201:9018 9225:10042 10249:11066 11273:12090 12297:13114 13321:14138 14345:15162 15369:16186" s="389" customFormat="1" ht="20.100000000000001" customHeight="1" x14ac:dyDescent="0.2">
      <c r="A38" s="294" t="s">
        <v>2321</v>
      </c>
      <c r="B38" s="617" t="s">
        <v>2311</v>
      </c>
      <c r="C38" s="618" t="s">
        <v>113</v>
      </c>
      <c r="D38" s="296">
        <v>3.1599999999999993</v>
      </c>
      <c r="E38" s="296">
        <v>0</v>
      </c>
      <c r="F38" s="296">
        <v>0</v>
      </c>
      <c r="G38" s="296">
        <v>0</v>
      </c>
      <c r="H38" s="296">
        <v>0</v>
      </c>
      <c r="I38" s="667">
        <v>0</v>
      </c>
      <c r="J38" s="296">
        <v>0</v>
      </c>
      <c r="K38" s="296">
        <v>0</v>
      </c>
      <c r="L38" s="667">
        <v>0</v>
      </c>
      <c r="M38" s="667">
        <v>0</v>
      </c>
      <c r="N38" s="667">
        <v>0</v>
      </c>
      <c r="O38" s="296">
        <v>0</v>
      </c>
      <c r="P38" s="667">
        <v>0</v>
      </c>
      <c r="Q38" s="296">
        <v>0</v>
      </c>
      <c r="R38" s="291">
        <v>0</v>
      </c>
      <c r="S38" s="296">
        <v>0</v>
      </c>
      <c r="T38" s="296">
        <v>0</v>
      </c>
      <c r="U38" s="296">
        <v>0</v>
      </c>
      <c r="V38" s="667">
        <v>0</v>
      </c>
      <c r="W38" s="296">
        <v>0</v>
      </c>
      <c r="X38" s="296">
        <v>0</v>
      </c>
      <c r="Y38" s="296">
        <v>0</v>
      </c>
      <c r="Z38" s="667">
        <v>0</v>
      </c>
      <c r="AA38" s="296">
        <v>0</v>
      </c>
      <c r="AB38" s="296">
        <v>0</v>
      </c>
      <c r="AC38" s="296">
        <v>0</v>
      </c>
      <c r="AD38" s="296">
        <v>0</v>
      </c>
      <c r="AE38" s="296">
        <v>0</v>
      </c>
      <c r="AF38" s="296">
        <v>0</v>
      </c>
      <c r="AG38" s="296">
        <v>0</v>
      </c>
      <c r="AH38" s="296">
        <v>0</v>
      </c>
      <c r="AI38" s="296">
        <v>0</v>
      </c>
      <c r="AJ38" s="296">
        <v>0</v>
      </c>
      <c r="AK38" s="667">
        <v>0</v>
      </c>
      <c r="AL38" s="296">
        <v>0</v>
      </c>
      <c r="AM38" s="296">
        <v>0</v>
      </c>
      <c r="AN38" s="296">
        <v>0</v>
      </c>
      <c r="AO38" s="296">
        <v>0</v>
      </c>
      <c r="AP38" s="667">
        <v>0</v>
      </c>
      <c r="AQ38" s="296">
        <v>0</v>
      </c>
      <c r="AR38" s="296">
        <v>0</v>
      </c>
      <c r="AS38" s="296">
        <v>0</v>
      </c>
      <c r="AT38" s="667">
        <v>0</v>
      </c>
      <c r="AU38" s="296">
        <v>0</v>
      </c>
      <c r="AV38" s="296">
        <v>0</v>
      </c>
      <c r="AW38" s="296">
        <v>0</v>
      </c>
      <c r="AX38" s="296">
        <v>0</v>
      </c>
      <c r="AY38" s="296">
        <v>0</v>
      </c>
      <c r="AZ38" s="296">
        <v>0</v>
      </c>
      <c r="BA38" s="667">
        <v>0</v>
      </c>
      <c r="BB38" s="296">
        <v>0</v>
      </c>
      <c r="BC38" s="296">
        <v>0</v>
      </c>
      <c r="BD38" s="296">
        <v>0</v>
      </c>
      <c r="BE38" s="667">
        <v>0</v>
      </c>
      <c r="BF38" s="666">
        <v>0</v>
      </c>
      <c r="BG38" s="683">
        <v>0</v>
      </c>
      <c r="BH38" s="683">
        <v>0</v>
      </c>
      <c r="BI38" s="683">
        <v>0</v>
      </c>
      <c r="BJ38" s="298">
        <v>-0.02</v>
      </c>
      <c r="BK38" s="298">
        <v>3.1399999999999992</v>
      </c>
      <c r="BL38" s="389">
        <v>3.1399999999999992</v>
      </c>
      <c r="BN38" s="389" t="s">
        <v>2319</v>
      </c>
      <c r="BO38" s="389" t="s">
        <v>2311</v>
      </c>
      <c r="JE38"/>
      <c r="JF38"/>
      <c r="JG38"/>
      <c r="JI38"/>
      <c r="JJ38"/>
      <c r="JO38"/>
      <c r="JP38"/>
      <c r="JS38"/>
      <c r="KE38"/>
      <c r="KF38"/>
      <c r="KM38"/>
      <c r="KT38"/>
      <c r="KX38"/>
      <c r="KY38"/>
      <c r="KZ38"/>
      <c r="LA38"/>
      <c r="LB38"/>
      <c r="TA38"/>
      <c r="TB38"/>
      <c r="TC38"/>
      <c r="TE38"/>
      <c r="TF38"/>
      <c r="TK38"/>
      <c r="TL38"/>
      <c r="TO38"/>
      <c r="UA38"/>
      <c r="UB38"/>
      <c r="UI38"/>
      <c r="UP38"/>
      <c r="UT38"/>
      <c r="UU38"/>
      <c r="UV38"/>
      <c r="UW38"/>
      <c r="UX38"/>
      <c r="ACW38"/>
      <c r="ACX38"/>
      <c r="ACY38"/>
      <c r="ADA38"/>
      <c r="ADB38"/>
      <c r="ADG38"/>
      <c r="ADH38"/>
      <c r="ADK38"/>
      <c r="ADW38"/>
      <c r="ADX38"/>
      <c r="AEE38"/>
      <c r="AEL38"/>
      <c r="AEP38"/>
      <c r="AEQ38"/>
      <c r="AER38"/>
      <c r="AES38"/>
      <c r="AET38"/>
      <c r="AMS38"/>
      <c r="AMT38"/>
      <c r="AMU38"/>
      <c r="AMW38"/>
      <c r="AMX38"/>
      <c r="ANC38"/>
      <c r="AND38"/>
      <c r="ANG38"/>
      <c r="ANS38"/>
      <c r="ANT38"/>
      <c r="AOA38"/>
      <c r="AOH38"/>
      <c r="AOL38"/>
      <c r="AOM38"/>
      <c r="AON38"/>
      <c r="AOO38"/>
      <c r="AOP38"/>
      <c r="AWO38"/>
      <c r="AWP38"/>
      <c r="AWQ38"/>
      <c r="AWS38"/>
      <c r="AWT38"/>
      <c r="AWY38"/>
      <c r="AWZ38"/>
      <c r="AXC38"/>
      <c r="AXO38"/>
      <c r="AXP38"/>
      <c r="AXW38"/>
      <c r="AYD38"/>
      <c r="AYH38"/>
      <c r="AYI38"/>
      <c r="AYJ38"/>
      <c r="AYK38"/>
      <c r="AYL38"/>
      <c r="BGK38"/>
      <c r="BGL38"/>
      <c r="BGM38"/>
      <c r="BGO38"/>
      <c r="BGP38"/>
      <c r="BGU38"/>
      <c r="BGV38"/>
      <c r="BGY38"/>
      <c r="BHK38"/>
      <c r="BHL38"/>
      <c r="BHS38"/>
      <c r="BHZ38"/>
      <c r="BID38"/>
      <c r="BIE38"/>
      <c r="BIF38"/>
      <c r="BIG38"/>
      <c r="BIH38"/>
      <c r="BQG38"/>
      <c r="BQH38"/>
      <c r="BQI38"/>
      <c r="BQK38"/>
      <c r="BQL38"/>
      <c r="BQQ38"/>
      <c r="BQR38"/>
      <c r="BQU38"/>
      <c r="BRG38"/>
      <c r="BRH38"/>
      <c r="BRO38"/>
      <c r="BRV38"/>
      <c r="BRZ38"/>
      <c r="BSA38"/>
      <c r="BSB38"/>
      <c r="BSC38"/>
      <c r="BSD38"/>
      <c r="CAC38"/>
      <c r="CAD38"/>
      <c r="CAE38"/>
      <c r="CAG38"/>
      <c r="CAH38"/>
      <c r="CAM38"/>
      <c r="CAN38"/>
      <c r="CAQ38"/>
      <c r="CBC38"/>
      <c r="CBD38"/>
      <c r="CBK38"/>
      <c r="CBR38"/>
      <c r="CBV38"/>
      <c r="CBW38"/>
      <c r="CBX38"/>
      <c r="CBY38"/>
      <c r="CBZ38"/>
      <c r="CJY38"/>
      <c r="CJZ38"/>
      <c r="CKA38"/>
      <c r="CKC38"/>
      <c r="CKD38"/>
      <c r="CKI38"/>
      <c r="CKJ38"/>
      <c r="CKM38"/>
      <c r="CKY38"/>
      <c r="CKZ38"/>
      <c r="CLG38"/>
      <c r="CLN38"/>
      <c r="CLR38"/>
      <c r="CLS38"/>
      <c r="CLT38"/>
      <c r="CLU38"/>
      <c r="CLV38"/>
      <c r="CTU38"/>
      <c r="CTV38"/>
      <c r="CTW38"/>
      <c r="CTY38"/>
      <c r="CTZ38"/>
      <c r="CUE38"/>
      <c r="CUF38"/>
      <c r="CUI38"/>
      <c r="CUU38"/>
      <c r="CUV38"/>
      <c r="CVC38"/>
      <c r="CVJ38"/>
      <c r="CVN38"/>
      <c r="CVO38"/>
      <c r="CVP38"/>
      <c r="CVQ38"/>
      <c r="CVR38"/>
      <c r="DDQ38"/>
      <c r="DDR38"/>
      <c r="DDS38"/>
      <c r="DDU38"/>
      <c r="DDV38"/>
      <c r="DEA38"/>
      <c r="DEB38"/>
      <c r="DEE38"/>
      <c r="DEQ38"/>
      <c r="DER38"/>
      <c r="DEY38"/>
      <c r="DFF38"/>
      <c r="DFJ38"/>
      <c r="DFK38"/>
      <c r="DFL38"/>
      <c r="DFM38"/>
      <c r="DFN38"/>
      <c r="DNM38"/>
      <c r="DNN38"/>
      <c r="DNO38"/>
      <c r="DNQ38"/>
      <c r="DNR38"/>
      <c r="DNW38"/>
      <c r="DNX38"/>
      <c r="DOA38"/>
      <c r="DOM38"/>
      <c r="DON38"/>
      <c r="DOU38"/>
      <c r="DPB38"/>
      <c r="DPF38"/>
      <c r="DPG38"/>
      <c r="DPH38"/>
      <c r="DPI38"/>
      <c r="DPJ38"/>
      <c r="DXI38"/>
      <c r="DXJ38"/>
      <c r="DXK38"/>
      <c r="DXM38"/>
      <c r="DXN38"/>
      <c r="DXS38"/>
      <c r="DXT38"/>
      <c r="DXW38"/>
      <c r="DYI38"/>
      <c r="DYJ38"/>
      <c r="DYQ38"/>
      <c r="DYX38"/>
      <c r="DZB38"/>
      <c r="DZC38"/>
      <c r="DZD38"/>
      <c r="DZE38"/>
      <c r="DZF38"/>
      <c r="EHE38"/>
      <c r="EHF38"/>
      <c r="EHG38"/>
      <c r="EHI38"/>
      <c r="EHJ38"/>
      <c r="EHO38"/>
      <c r="EHP38"/>
      <c r="EHS38"/>
      <c r="EIE38"/>
      <c r="EIF38"/>
      <c r="EIM38"/>
      <c r="EIT38"/>
      <c r="EIX38"/>
      <c r="EIY38"/>
      <c r="EIZ38"/>
      <c r="EJA38"/>
      <c r="EJB38"/>
      <c r="ERA38"/>
      <c r="ERB38"/>
      <c r="ERC38"/>
      <c r="ERE38"/>
      <c r="ERF38"/>
      <c r="ERK38"/>
      <c r="ERL38"/>
      <c r="ERO38"/>
      <c r="ESA38"/>
      <c r="ESB38"/>
      <c r="ESI38"/>
      <c r="ESP38"/>
      <c r="EST38"/>
      <c r="ESU38"/>
      <c r="ESV38"/>
      <c r="ESW38"/>
      <c r="ESX38"/>
      <c r="FAW38"/>
      <c r="FAX38"/>
      <c r="FAY38"/>
      <c r="FBA38"/>
      <c r="FBB38"/>
      <c r="FBG38"/>
      <c r="FBH38"/>
      <c r="FBK38"/>
      <c r="FBW38"/>
      <c r="FBX38"/>
      <c r="FCE38"/>
      <c r="FCL38"/>
      <c r="FCP38"/>
      <c r="FCQ38"/>
      <c r="FCR38"/>
      <c r="FCS38"/>
      <c r="FCT38"/>
      <c r="FKS38"/>
      <c r="FKT38"/>
      <c r="FKU38"/>
      <c r="FKW38"/>
      <c r="FKX38"/>
      <c r="FLC38"/>
      <c r="FLD38"/>
      <c r="FLG38"/>
      <c r="FLS38"/>
      <c r="FLT38"/>
      <c r="FMA38"/>
      <c r="FMH38"/>
      <c r="FML38"/>
      <c r="FMM38"/>
      <c r="FMN38"/>
      <c r="FMO38"/>
      <c r="FMP38"/>
      <c r="FUO38"/>
      <c r="FUP38"/>
      <c r="FUQ38"/>
      <c r="FUS38"/>
      <c r="FUT38"/>
      <c r="FUY38"/>
      <c r="FUZ38"/>
      <c r="FVC38"/>
      <c r="FVO38"/>
      <c r="FVP38"/>
      <c r="FVW38"/>
      <c r="FWD38"/>
      <c r="FWH38"/>
      <c r="FWI38"/>
      <c r="FWJ38"/>
      <c r="FWK38"/>
      <c r="FWL38"/>
      <c r="GEK38"/>
      <c r="GEL38"/>
      <c r="GEM38"/>
      <c r="GEO38"/>
      <c r="GEP38"/>
      <c r="GEU38"/>
      <c r="GEV38"/>
      <c r="GEY38"/>
      <c r="GFK38"/>
      <c r="GFL38"/>
      <c r="GFS38"/>
      <c r="GFZ38"/>
      <c r="GGD38"/>
      <c r="GGE38"/>
      <c r="GGF38"/>
      <c r="GGG38"/>
      <c r="GGH38"/>
      <c r="GOG38"/>
      <c r="GOH38"/>
      <c r="GOI38"/>
      <c r="GOK38"/>
      <c r="GOL38"/>
      <c r="GOQ38"/>
      <c r="GOR38"/>
      <c r="GOU38"/>
      <c r="GPG38"/>
      <c r="GPH38"/>
      <c r="GPO38"/>
      <c r="GPV38"/>
      <c r="GPZ38"/>
      <c r="GQA38"/>
      <c r="GQB38"/>
      <c r="GQC38"/>
      <c r="GQD38"/>
      <c r="GYC38"/>
      <c r="GYD38"/>
      <c r="GYE38"/>
      <c r="GYG38"/>
      <c r="GYH38"/>
      <c r="GYM38"/>
      <c r="GYN38"/>
      <c r="GYQ38"/>
      <c r="GZC38"/>
      <c r="GZD38"/>
      <c r="GZK38"/>
      <c r="GZR38"/>
      <c r="GZV38"/>
      <c r="GZW38"/>
      <c r="GZX38"/>
      <c r="GZY38"/>
      <c r="GZZ38"/>
      <c r="HHY38"/>
      <c r="HHZ38"/>
      <c r="HIA38"/>
      <c r="HIC38"/>
      <c r="HID38"/>
      <c r="HII38"/>
      <c r="HIJ38"/>
      <c r="HIM38"/>
      <c r="HIY38"/>
      <c r="HIZ38"/>
      <c r="HJG38"/>
      <c r="HJN38"/>
      <c r="HJR38"/>
      <c r="HJS38"/>
      <c r="HJT38"/>
      <c r="HJU38"/>
      <c r="HJV38"/>
      <c r="HRU38"/>
      <c r="HRV38"/>
      <c r="HRW38"/>
      <c r="HRY38"/>
      <c r="HRZ38"/>
      <c r="HSE38"/>
      <c r="HSF38"/>
      <c r="HSI38"/>
      <c r="HSU38"/>
      <c r="HSV38"/>
      <c r="HTC38"/>
      <c r="HTJ38"/>
      <c r="HTN38"/>
      <c r="HTO38"/>
      <c r="HTP38"/>
      <c r="HTQ38"/>
      <c r="HTR38"/>
      <c r="IBQ38"/>
      <c r="IBR38"/>
      <c r="IBS38"/>
      <c r="IBU38"/>
      <c r="IBV38"/>
      <c r="ICA38"/>
      <c r="ICB38"/>
      <c r="ICE38"/>
      <c r="ICQ38"/>
      <c r="ICR38"/>
      <c r="ICY38"/>
      <c r="IDF38"/>
      <c r="IDJ38"/>
      <c r="IDK38"/>
      <c r="IDL38"/>
      <c r="IDM38"/>
      <c r="IDN38"/>
      <c r="ILM38"/>
      <c r="ILN38"/>
      <c r="ILO38"/>
      <c r="ILQ38"/>
      <c r="ILR38"/>
      <c r="ILW38"/>
      <c r="ILX38"/>
      <c r="IMA38"/>
      <c r="IMM38"/>
      <c r="IMN38"/>
      <c r="IMU38"/>
      <c r="INB38"/>
      <c r="INF38"/>
      <c r="ING38"/>
      <c r="INH38"/>
      <c r="INI38"/>
      <c r="INJ38"/>
      <c r="IVI38"/>
      <c r="IVJ38"/>
      <c r="IVK38"/>
      <c r="IVM38"/>
      <c r="IVN38"/>
      <c r="IVS38"/>
      <c r="IVT38"/>
      <c r="IVW38"/>
      <c r="IWI38"/>
      <c r="IWJ38"/>
      <c r="IWQ38"/>
      <c r="IWX38"/>
      <c r="IXB38"/>
      <c r="IXC38"/>
      <c r="IXD38"/>
      <c r="IXE38"/>
      <c r="IXF38"/>
      <c r="JFE38"/>
      <c r="JFF38"/>
      <c r="JFG38"/>
      <c r="JFI38"/>
      <c r="JFJ38"/>
      <c r="JFO38"/>
      <c r="JFP38"/>
      <c r="JFS38"/>
      <c r="JGE38"/>
      <c r="JGF38"/>
      <c r="JGM38"/>
      <c r="JGT38"/>
      <c r="JGX38"/>
      <c r="JGY38"/>
      <c r="JGZ38"/>
      <c r="JHA38"/>
      <c r="JHB38"/>
      <c r="JPA38"/>
      <c r="JPB38"/>
      <c r="JPC38"/>
      <c r="JPE38"/>
      <c r="JPF38"/>
      <c r="JPK38"/>
      <c r="JPL38"/>
      <c r="JPO38"/>
      <c r="JQA38"/>
      <c r="JQB38"/>
      <c r="JQI38"/>
      <c r="JQP38"/>
      <c r="JQT38"/>
      <c r="JQU38"/>
      <c r="JQV38"/>
      <c r="JQW38"/>
      <c r="JQX38"/>
      <c r="JYW38"/>
      <c r="JYX38"/>
      <c r="JYY38"/>
      <c r="JZA38"/>
      <c r="JZB38"/>
      <c r="JZG38"/>
      <c r="JZH38"/>
      <c r="JZK38"/>
      <c r="JZW38"/>
      <c r="JZX38"/>
      <c r="KAE38"/>
      <c r="KAL38"/>
      <c r="KAP38"/>
      <c r="KAQ38"/>
      <c r="KAR38"/>
      <c r="KAS38"/>
      <c r="KAT38"/>
      <c r="KIS38"/>
      <c r="KIT38"/>
      <c r="KIU38"/>
      <c r="KIW38"/>
      <c r="KIX38"/>
      <c r="KJC38"/>
      <c r="KJD38"/>
      <c r="KJG38"/>
      <c r="KJS38"/>
      <c r="KJT38"/>
      <c r="KKA38"/>
      <c r="KKH38"/>
      <c r="KKL38"/>
      <c r="KKM38"/>
      <c r="KKN38"/>
      <c r="KKO38"/>
      <c r="KKP38"/>
      <c r="KSO38"/>
      <c r="KSP38"/>
      <c r="KSQ38"/>
      <c r="KSS38"/>
      <c r="KST38"/>
      <c r="KSY38"/>
      <c r="KSZ38"/>
      <c r="KTC38"/>
      <c r="KTO38"/>
      <c r="KTP38"/>
      <c r="KTW38"/>
      <c r="KUD38"/>
      <c r="KUH38"/>
      <c r="KUI38"/>
      <c r="KUJ38"/>
      <c r="KUK38"/>
      <c r="KUL38"/>
      <c r="LCK38"/>
      <c r="LCL38"/>
      <c r="LCM38"/>
      <c r="LCO38"/>
      <c r="LCP38"/>
      <c r="LCU38"/>
      <c r="LCV38"/>
      <c r="LCY38"/>
      <c r="LDK38"/>
      <c r="LDL38"/>
      <c r="LDS38"/>
      <c r="LDZ38"/>
      <c r="LED38"/>
      <c r="LEE38"/>
      <c r="LEF38"/>
      <c r="LEG38"/>
      <c r="LEH38"/>
      <c r="LMG38"/>
      <c r="LMH38"/>
      <c r="LMI38"/>
      <c r="LMK38"/>
      <c r="LML38"/>
      <c r="LMQ38"/>
      <c r="LMR38"/>
      <c r="LMU38"/>
      <c r="LNG38"/>
      <c r="LNH38"/>
      <c r="LNO38"/>
      <c r="LNV38"/>
      <c r="LNZ38"/>
      <c r="LOA38"/>
      <c r="LOB38"/>
      <c r="LOC38"/>
      <c r="LOD38"/>
      <c r="LWC38"/>
      <c r="LWD38"/>
      <c r="LWE38"/>
      <c r="LWG38"/>
      <c r="LWH38"/>
      <c r="LWM38"/>
      <c r="LWN38"/>
      <c r="LWQ38"/>
      <c r="LXC38"/>
      <c r="LXD38"/>
      <c r="LXK38"/>
      <c r="LXR38"/>
      <c r="LXV38"/>
      <c r="LXW38"/>
      <c r="LXX38"/>
      <c r="LXY38"/>
      <c r="LXZ38"/>
      <c r="MFY38"/>
      <c r="MFZ38"/>
      <c r="MGA38"/>
      <c r="MGC38"/>
      <c r="MGD38"/>
      <c r="MGI38"/>
      <c r="MGJ38"/>
      <c r="MGM38"/>
      <c r="MGY38"/>
      <c r="MGZ38"/>
      <c r="MHG38"/>
      <c r="MHN38"/>
      <c r="MHR38"/>
      <c r="MHS38"/>
      <c r="MHT38"/>
      <c r="MHU38"/>
      <c r="MHV38"/>
      <c r="MPU38"/>
      <c r="MPV38"/>
      <c r="MPW38"/>
      <c r="MPY38"/>
      <c r="MPZ38"/>
      <c r="MQE38"/>
      <c r="MQF38"/>
      <c r="MQI38"/>
      <c r="MQU38"/>
      <c r="MQV38"/>
      <c r="MRC38"/>
      <c r="MRJ38"/>
      <c r="MRN38"/>
      <c r="MRO38"/>
      <c r="MRP38"/>
      <c r="MRQ38"/>
      <c r="MRR38"/>
      <c r="MZQ38"/>
      <c r="MZR38"/>
      <c r="MZS38"/>
      <c r="MZU38"/>
      <c r="MZV38"/>
      <c r="NAA38"/>
      <c r="NAB38"/>
      <c r="NAE38"/>
      <c r="NAQ38"/>
      <c r="NAR38"/>
      <c r="NAY38"/>
      <c r="NBF38"/>
      <c r="NBJ38"/>
      <c r="NBK38"/>
      <c r="NBL38"/>
      <c r="NBM38"/>
      <c r="NBN38"/>
      <c r="NJM38"/>
      <c r="NJN38"/>
      <c r="NJO38"/>
      <c r="NJQ38"/>
      <c r="NJR38"/>
      <c r="NJW38"/>
      <c r="NJX38"/>
      <c r="NKA38"/>
      <c r="NKM38"/>
      <c r="NKN38"/>
      <c r="NKU38"/>
      <c r="NLB38"/>
      <c r="NLF38"/>
      <c r="NLG38"/>
      <c r="NLH38"/>
      <c r="NLI38"/>
      <c r="NLJ38"/>
      <c r="NTI38"/>
      <c r="NTJ38"/>
      <c r="NTK38"/>
      <c r="NTM38"/>
      <c r="NTN38"/>
      <c r="NTS38"/>
      <c r="NTT38"/>
      <c r="NTW38"/>
      <c r="NUI38"/>
      <c r="NUJ38"/>
      <c r="NUQ38"/>
      <c r="NUX38"/>
      <c r="NVB38"/>
      <c r="NVC38"/>
      <c r="NVD38"/>
      <c r="NVE38"/>
      <c r="NVF38"/>
      <c r="ODE38"/>
      <c r="ODF38"/>
      <c r="ODG38"/>
      <c r="ODI38"/>
      <c r="ODJ38"/>
      <c r="ODO38"/>
      <c r="ODP38"/>
      <c r="ODS38"/>
      <c r="OEE38"/>
      <c r="OEF38"/>
      <c r="OEM38"/>
      <c r="OET38"/>
      <c r="OEX38"/>
      <c r="OEY38"/>
      <c r="OEZ38"/>
      <c r="OFA38"/>
      <c r="OFB38"/>
      <c r="ONA38"/>
      <c r="ONB38"/>
      <c r="ONC38"/>
      <c r="ONE38"/>
      <c r="ONF38"/>
      <c r="ONK38"/>
      <c r="ONL38"/>
      <c r="ONO38"/>
      <c r="OOA38"/>
      <c r="OOB38"/>
      <c r="OOI38"/>
      <c r="OOP38"/>
      <c r="OOT38"/>
      <c r="OOU38"/>
      <c r="OOV38"/>
      <c r="OOW38"/>
      <c r="OOX38"/>
      <c r="OWW38"/>
      <c r="OWX38"/>
      <c r="OWY38"/>
      <c r="OXA38"/>
      <c r="OXB38"/>
      <c r="OXG38"/>
      <c r="OXH38"/>
      <c r="OXK38"/>
      <c r="OXW38"/>
      <c r="OXX38"/>
      <c r="OYE38"/>
      <c r="OYL38"/>
      <c r="OYP38"/>
      <c r="OYQ38"/>
      <c r="OYR38"/>
      <c r="OYS38"/>
      <c r="OYT38"/>
      <c r="PGS38"/>
      <c r="PGT38"/>
      <c r="PGU38"/>
      <c r="PGW38"/>
      <c r="PGX38"/>
      <c r="PHC38"/>
      <c r="PHD38"/>
      <c r="PHG38"/>
      <c r="PHS38"/>
      <c r="PHT38"/>
      <c r="PIA38"/>
      <c r="PIH38"/>
      <c r="PIL38"/>
      <c r="PIM38"/>
      <c r="PIN38"/>
      <c r="PIO38"/>
      <c r="PIP38"/>
      <c r="PQO38"/>
      <c r="PQP38"/>
      <c r="PQQ38"/>
      <c r="PQS38"/>
      <c r="PQT38"/>
      <c r="PQY38"/>
      <c r="PQZ38"/>
      <c r="PRC38"/>
      <c r="PRO38"/>
      <c r="PRP38"/>
      <c r="PRW38"/>
      <c r="PSD38"/>
      <c r="PSH38"/>
      <c r="PSI38"/>
      <c r="PSJ38"/>
      <c r="PSK38"/>
      <c r="PSL38"/>
      <c r="QAK38"/>
      <c r="QAL38"/>
      <c r="QAM38"/>
      <c r="QAO38"/>
      <c r="QAP38"/>
      <c r="QAU38"/>
      <c r="QAV38"/>
      <c r="QAY38"/>
      <c r="QBK38"/>
      <c r="QBL38"/>
      <c r="QBS38"/>
      <c r="QBZ38"/>
      <c r="QCD38"/>
      <c r="QCE38"/>
      <c r="QCF38"/>
      <c r="QCG38"/>
      <c r="QCH38"/>
      <c r="QKG38"/>
      <c r="QKH38"/>
      <c r="QKI38"/>
      <c r="QKK38"/>
      <c r="QKL38"/>
      <c r="QKQ38"/>
      <c r="QKR38"/>
      <c r="QKU38"/>
      <c r="QLG38"/>
      <c r="QLH38"/>
      <c r="QLO38"/>
      <c r="QLV38"/>
      <c r="QLZ38"/>
      <c r="QMA38"/>
      <c r="QMB38"/>
      <c r="QMC38"/>
      <c r="QMD38"/>
      <c r="QUC38"/>
      <c r="QUD38"/>
      <c r="QUE38"/>
      <c r="QUG38"/>
      <c r="QUH38"/>
      <c r="QUM38"/>
      <c r="QUN38"/>
      <c r="QUQ38"/>
      <c r="QVC38"/>
      <c r="QVD38"/>
      <c r="QVK38"/>
      <c r="QVR38"/>
      <c r="QVV38"/>
      <c r="QVW38"/>
      <c r="QVX38"/>
      <c r="QVY38"/>
      <c r="QVZ38"/>
      <c r="RDY38"/>
      <c r="RDZ38"/>
      <c r="REA38"/>
      <c r="REC38"/>
      <c r="RED38"/>
      <c r="REI38"/>
      <c r="REJ38"/>
      <c r="REM38"/>
      <c r="REY38"/>
      <c r="REZ38"/>
      <c r="RFG38"/>
      <c r="RFN38"/>
      <c r="RFR38"/>
      <c r="RFS38"/>
      <c r="RFT38"/>
      <c r="RFU38"/>
      <c r="RFV38"/>
      <c r="RNU38"/>
      <c r="RNV38"/>
      <c r="RNW38"/>
      <c r="RNY38"/>
      <c r="RNZ38"/>
      <c r="ROE38"/>
      <c r="ROF38"/>
      <c r="ROI38"/>
      <c r="ROU38"/>
      <c r="ROV38"/>
      <c r="RPC38"/>
      <c r="RPJ38"/>
      <c r="RPN38"/>
      <c r="RPO38"/>
      <c r="RPP38"/>
      <c r="RPQ38"/>
      <c r="RPR38"/>
      <c r="RXQ38"/>
      <c r="RXR38"/>
      <c r="RXS38"/>
      <c r="RXU38"/>
      <c r="RXV38"/>
      <c r="RYA38"/>
      <c r="RYB38"/>
      <c r="RYE38"/>
      <c r="RYQ38"/>
      <c r="RYR38"/>
      <c r="RYY38"/>
      <c r="RZF38"/>
      <c r="RZJ38"/>
      <c r="RZK38"/>
      <c r="RZL38"/>
      <c r="RZM38"/>
      <c r="RZN38"/>
      <c r="SHM38"/>
      <c r="SHN38"/>
      <c r="SHO38"/>
      <c r="SHQ38"/>
      <c r="SHR38"/>
      <c r="SHW38"/>
      <c r="SHX38"/>
      <c r="SIA38"/>
      <c r="SIM38"/>
      <c r="SIN38"/>
      <c r="SIU38"/>
      <c r="SJB38"/>
      <c r="SJF38"/>
      <c r="SJG38"/>
      <c r="SJH38"/>
      <c r="SJI38"/>
      <c r="SJJ38"/>
      <c r="SRI38"/>
      <c r="SRJ38"/>
      <c r="SRK38"/>
      <c r="SRM38"/>
      <c r="SRN38"/>
      <c r="SRS38"/>
      <c r="SRT38"/>
      <c r="SRW38"/>
      <c r="SSI38"/>
      <c r="SSJ38"/>
      <c r="SSQ38"/>
      <c r="SSX38"/>
      <c r="STB38"/>
      <c r="STC38"/>
      <c r="STD38"/>
      <c r="STE38"/>
      <c r="STF38"/>
      <c r="TBE38"/>
      <c r="TBF38"/>
      <c r="TBG38"/>
      <c r="TBI38"/>
      <c r="TBJ38"/>
      <c r="TBO38"/>
      <c r="TBP38"/>
      <c r="TBS38"/>
      <c r="TCE38"/>
      <c r="TCF38"/>
      <c r="TCM38"/>
      <c r="TCT38"/>
      <c r="TCX38"/>
      <c r="TCY38"/>
      <c r="TCZ38"/>
      <c r="TDA38"/>
      <c r="TDB38"/>
      <c r="TLA38"/>
      <c r="TLB38"/>
      <c r="TLC38"/>
      <c r="TLE38"/>
      <c r="TLF38"/>
      <c r="TLK38"/>
      <c r="TLL38"/>
      <c r="TLO38"/>
      <c r="TMA38"/>
      <c r="TMB38"/>
      <c r="TMI38"/>
      <c r="TMP38"/>
      <c r="TMT38"/>
      <c r="TMU38"/>
      <c r="TMV38"/>
      <c r="TMW38"/>
      <c r="TMX38"/>
      <c r="TUW38"/>
      <c r="TUX38"/>
      <c r="TUY38"/>
      <c r="TVA38"/>
      <c r="TVB38"/>
      <c r="TVG38"/>
      <c r="TVH38"/>
      <c r="TVK38"/>
      <c r="TVW38"/>
      <c r="TVX38"/>
      <c r="TWE38"/>
      <c r="TWL38"/>
      <c r="TWP38"/>
      <c r="TWQ38"/>
      <c r="TWR38"/>
      <c r="TWS38"/>
      <c r="TWT38"/>
      <c r="UES38"/>
      <c r="UET38"/>
      <c r="UEU38"/>
      <c r="UEW38"/>
      <c r="UEX38"/>
      <c r="UFC38"/>
      <c r="UFD38"/>
      <c r="UFG38"/>
      <c r="UFS38"/>
      <c r="UFT38"/>
      <c r="UGA38"/>
      <c r="UGH38"/>
      <c r="UGL38"/>
      <c r="UGM38"/>
      <c r="UGN38"/>
      <c r="UGO38"/>
      <c r="UGP38"/>
      <c r="UOO38"/>
      <c r="UOP38"/>
      <c r="UOQ38"/>
      <c r="UOS38"/>
      <c r="UOT38"/>
      <c r="UOY38"/>
      <c r="UOZ38"/>
      <c r="UPC38"/>
      <c r="UPO38"/>
      <c r="UPP38"/>
      <c r="UPW38"/>
      <c r="UQD38"/>
      <c r="UQH38"/>
      <c r="UQI38"/>
      <c r="UQJ38"/>
      <c r="UQK38"/>
      <c r="UQL38"/>
      <c r="UYK38"/>
      <c r="UYL38"/>
      <c r="UYM38"/>
      <c r="UYO38"/>
      <c r="UYP38"/>
      <c r="UYU38"/>
      <c r="UYV38"/>
      <c r="UYY38"/>
      <c r="UZK38"/>
      <c r="UZL38"/>
      <c r="UZS38"/>
      <c r="UZZ38"/>
      <c r="VAD38"/>
      <c r="VAE38"/>
      <c r="VAF38"/>
      <c r="VAG38"/>
      <c r="VAH38"/>
      <c r="VIG38"/>
      <c r="VIH38"/>
      <c r="VII38"/>
      <c r="VIK38"/>
      <c r="VIL38"/>
      <c r="VIQ38"/>
      <c r="VIR38"/>
      <c r="VIU38"/>
      <c r="VJG38"/>
      <c r="VJH38"/>
      <c r="VJO38"/>
      <c r="VJV38"/>
      <c r="VJZ38"/>
      <c r="VKA38"/>
      <c r="VKB38"/>
      <c r="VKC38"/>
      <c r="VKD38"/>
      <c r="VSC38"/>
      <c r="VSD38"/>
      <c r="VSE38"/>
      <c r="VSG38"/>
      <c r="VSH38"/>
      <c r="VSM38"/>
      <c r="VSN38"/>
      <c r="VSQ38"/>
      <c r="VTC38"/>
      <c r="VTD38"/>
      <c r="VTK38"/>
      <c r="VTR38"/>
      <c r="VTV38"/>
      <c r="VTW38"/>
      <c r="VTX38"/>
      <c r="VTY38"/>
      <c r="VTZ38"/>
      <c r="WBY38"/>
      <c r="WBZ38"/>
      <c r="WCA38"/>
      <c r="WCC38"/>
      <c r="WCD38"/>
      <c r="WCI38"/>
      <c r="WCJ38"/>
      <c r="WCM38"/>
      <c r="WCY38"/>
      <c r="WCZ38"/>
      <c r="WDG38"/>
      <c r="WDN38"/>
      <c r="WDR38"/>
      <c r="WDS38"/>
      <c r="WDT38"/>
      <c r="WDU38"/>
      <c r="WDV38"/>
      <c r="WLU38"/>
      <c r="WLV38"/>
      <c r="WLW38"/>
      <c r="WLY38"/>
      <c r="WLZ38"/>
      <c r="WME38"/>
      <c r="WMF38"/>
      <c r="WMI38"/>
      <c r="WMU38"/>
      <c r="WMV38"/>
      <c r="WNC38"/>
      <c r="WNJ38"/>
      <c r="WNN38"/>
      <c r="WNO38"/>
      <c r="WNP38"/>
      <c r="WNQ38"/>
      <c r="WNR38"/>
      <c r="WVQ38"/>
      <c r="WVR38"/>
      <c r="WVS38"/>
      <c r="WVU38"/>
      <c r="WVV38"/>
      <c r="WWA38"/>
      <c r="WWB38"/>
      <c r="WWE38"/>
      <c r="WWQ38"/>
      <c r="WWR38"/>
      <c r="WWY38"/>
      <c r="WXF38"/>
      <c r="WXJ38"/>
      <c r="WXK38"/>
      <c r="WXL38"/>
      <c r="WXM38"/>
      <c r="WXN38"/>
    </row>
    <row r="39" spans="1:826 1033:1850 2057:2874 3081:3898 4105:4922 5129:5946 6153:6970 7177:7994 8201:9018 9225:10042 10249:11066 11273:12090 12297:13114 13321:14138 14345:15162 15369:16186" ht="18.95" hidden="1" customHeight="1" x14ac:dyDescent="0.2">
      <c r="A39" s="300" t="s">
        <v>2321</v>
      </c>
      <c r="B39" s="617" t="s">
        <v>2312</v>
      </c>
      <c r="C39" s="618" t="s">
        <v>115</v>
      </c>
      <c r="D39" s="296">
        <v>0</v>
      </c>
      <c r="E39" s="297">
        <v>0</v>
      </c>
      <c r="F39" s="291">
        <v>0</v>
      </c>
      <c r="G39" s="297">
        <v>0</v>
      </c>
      <c r="H39" s="297">
        <v>0</v>
      </c>
      <c r="I39" s="667">
        <v>0</v>
      </c>
      <c r="J39" s="297">
        <v>0</v>
      </c>
      <c r="K39" s="297">
        <v>0</v>
      </c>
      <c r="L39" s="667">
        <v>0</v>
      </c>
      <c r="M39" s="667">
        <v>0</v>
      </c>
      <c r="N39" s="667">
        <v>0</v>
      </c>
      <c r="O39" s="297">
        <v>0</v>
      </c>
      <c r="P39" s="667">
        <v>0</v>
      </c>
      <c r="Q39" s="297">
        <v>0</v>
      </c>
      <c r="R39" s="296">
        <v>0</v>
      </c>
      <c r="S39" s="297">
        <v>0</v>
      </c>
      <c r="T39" s="297">
        <v>0</v>
      </c>
      <c r="U39" s="297">
        <v>0</v>
      </c>
      <c r="V39" s="667">
        <v>0</v>
      </c>
      <c r="W39" s="297">
        <v>0</v>
      </c>
      <c r="X39" s="297">
        <v>0</v>
      </c>
      <c r="Y39" s="297">
        <v>0</v>
      </c>
      <c r="Z39" s="667">
        <v>0</v>
      </c>
      <c r="AA39" s="297">
        <v>0</v>
      </c>
      <c r="AB39" s="296">
        <v>0</v>
      </c>
      <c r="AC39" s="297">
        <v>0</v>
      </c>
      <c r="AD39" s="297">
        <v>0</v>
      </c>
      <c r="AE39" s="297">
        <v>0</v>
      </c>
      <c r="AF39" s="297">
        <v>0</v>
      </c>
      <c r="AG39" s="297">
        <v>0</v>
      </c>
      <c r="AH39" s="297">
        <v>0</v>
      </c>
      <c r="AI39" s="297">
        <v>0</v>
      </c>
      <c r="AJ39" s="297">
        <v>0</v>
      </c>
      <c r="AK39" s="667">
        <v>0</v>
      </c>
      <c r="AL39" s="297">
        <v>0</v>
      </c>
      <c r="AM39" s="297">
        <v>0</v>
      </c>
      <c r="AN39" s="297">
        <v>0</v>
      </c>
      <c r="AO39" s="297">
        <v>0</v>
      </c>
      <c r="AP39" s="667">
        <v>0</v>
      </c>
      <c r="AQ39" s="297">
        <v>0</v>
      </c>
      <c r="AR39" s="297">
        <v>0</v>
      </c>
      <c r="AS39" s="297">
        <v>0</v>
      </c>
      <c r="AT39" s="667">
        <v>0</v>
      </c>
      <c r="AU39" s="297">
        <v>0</v>
      </c>
      <c r="AV39" s="297">
        <v>0</v>
      </c>
      <c r="AW39" s="297">
        <v>0</v>
      </c>
      <c r="AX39" s="297">
        <v>0</v>
      </c>
      <c r="AY39" s="297">
        <v>0</v>
      </c>
      <c r="AZ39" s="297">
        <v>0</v>
      </c>
      <c r="BA39" s="667">
        <v>0</v>
      </c>
      <c r="BB39" s="297">
        <v>0</v>
      </c>
      <c r="BC39" s="297">
        <v>0</v>
      </c>
      <c r="BD39" s="297">
        <v>0</v>
      </c>
      <c r="BE39" s="297">
        <v>0</v>
      </c>
      <c r="BF39" s="297">
        <v>0</v>
      </c>
      <c r="BG39" s="683">
        <v>0</v>
      </c>
      <c r="BH39" s="683">
        <v>0</v>
      </c>
      <c r="BI39" s="683">
        <v>0</v>
      </c>
      <c r="BJ39" s="302">
        <v>0</v>
      </c>
      <c r="BK39" s="302">
        <v>0</v>
      </c>
      <c r="BL39">
        <v>0</v>
      </c>
      <c r="BO39" t="s">
        <v>2312</v>
      </c>
    </row>
    <row r="40" spans="1:826 1033:1850 2057:2874 3081:3898 4105:4922 5129:5946 6153:6970 7177:7994 8201:9018 9225:10042 10249:11066 11273:12090 12297:13114 13321:14138 14345:15162 15369:16186" s="389" customFormat="1" ht="20.100000000000001" customHeight="1" x14ac:dyDescent="0.2">
      <c r="A40" s="294" t="s">
        <v>2321</v>
      </c>
      <c r="B40" s="295" t="s">
        <v>1287</v>
      </c>
      <c r="C40" s="294" t="s">
        <v>117</v>
      </c>
      <c r="D40" s="296">
        <v>9.8399999999999981</v>
      </c>
      <c r="E40" s="296">
        <v>1.94</v>
      </c>
      <c r="F40" s="296">
        <v>0</v>
      </c>
      <c r="G40" s="296">
        <v>0</v>
      </c>
      <c r="H40" s="296">
        <v>0</v>
      </c>
      <c r="I40" s="666">
        <v>0</v>
      </c>
      <c r="J40" s="296">
        <v>0</v>
      </c>
      <c r="K40" s="296">
        <v>0</v>
      </c>
      <c r="L40" s="666">
        <v>0</v>
      </c>
      <c r="M40" s="666">
        <v>0</v>
      </c>
      <c r="N40" s="666">
        <v>0</v>
      </c>
      <c r="O40" s="296">
        <v>0</v>
      </c>
      <c r="P40" s="666">
        <v>0</v>
      </c>
      <c r="Q40" s="296">
        <v>0</v>
      </c>
      <c r="R40" s="291">
        <v>1.94</v>
      </c>
      <c r="S40" s="296">
        <v>0</v>
      </c>
      <c r="T40" s="296">
        <v>0</v>
      </c>
      <c r="U40" s="296">
        <v>0</v>
      </c>
      <c r="V40" s="666">
        <v>0</v>
      </c>
      <c r="W40" s="296">
        <v>0</v>
      </c>
      <c r="X40" s="296">
        <v>0.05</v>
      </c>
      <c r="Y40" s="296">
        <v>0</v>
      </c>
      <c r="Z40" s="666">
        <v>0</v>
      </c>
      <c r="AA40" s="296">
        <v>0</v>
      </c>
      <c r="AB40" s="296">
        <v>0.11</v>
      </c>
      <c r="AC40" s="296">
        <v>0.1</v>
      </c>
      <c r="AD40" s="296">
        <v>0</v>
      </c>
      <c r="AE40" s="296">
        <v>0</v>
      </c>
      <c r="AF40" s="296">
        <v>0</v>
      </c>
      <c r="AG40" s="296">
        <v>0</v>
      </c>
      <c r="AH40" s="296">
        <v>0</v>
      </c>
      <c r="AI40" s="296">
        <v>0</v>
      </c>
      <c r="AJ40" s="296">
        <v>0</v>
      </c>
      <c r="AK40" s="667">
        <v>0</v>
      </c>
      <c r="AL40" s="296">
        <v>0</v>
      </c>
      <c r="AM40" s="296">
        <v>0</v>
      </c>
      <c r="AN40" s="296">
        <v>0</v>
      </c>
      <c r="AO40" s="296">
        <v>0.01</v>
      </c>
      <c r="AP40" s="667">
        <v>0</v>
      </c>
      <c r="AQ40" s="296">
        <v>0</v>
      </c>
      <c r="AR40" s="296">
        <v>0</v>
      </c>
      <c r="AS40" s="296">
        <v>0</v>
      </c>
      <c r="AT40" s="666">
        <v>0</v>
      </c>
      <c r="AU40" s="296">
        <v>0</v>
      </c>
      <c r="AV40" s="296">
        <v>0</v>
      </c>
      <c r="AW40" s="296">
        <v>0</v>
      </c>
      <c r="AX40" s="296">
        <v>1.03</v>
      </c>
      <c r="AY40" s="296">
        <v>0</v>
      </c>
      <c r="AZ40" s="296">
        <v>0</v>
      </c>
      <c r="BA40" s="666">
        <v>0</v>
      </c>
      <c r="BB40" s="296">
        <v>0.75</v>
      </c>
      <c r="BC40" s="296">
        <v>0</v>
      </c>
      <c r="BD40" s="296">
        <v>0</v>
      </c>
      <c r="BE40" s="666">
        <v>0</v>
      </c>
      <c r="BF40" s="666">
        <v>0</v>
      </c>
      <c r="BG40" s="682">
        <v>0</v>
      </c>
      <c r="BH40" s="682">
        <v>0</v>
      </c>
      <c r="BI40" s="682">
        <v>0</v>
      </c>
      <c r="BJ40" s="298">
        <v>1.94</v>
      </c>
      <c r="BK40" s="298">
        <v>11.779999999999998</v>
      </c>
      <c r="BL40" s="389">
        <v>11.779999999999998</v>
      </c>
      <c r="BN40" s="389" t="s">
        <v>2319</v>
      </c>
      <c r="BO40" s="389" t="s">
        <v>1287</v>
      </c>
      <c r="JE40"/>
      <c r="JF40"/>
      <c r="JG40"/>
      <c r="JI40"/>
      <c r="JJ40"/>
      <c r="JO40"/>
      <c r="JP40"/>
      <c r="JS40"/>
      <c r="KE40"/>
      <c r="KF40"/>
      <c r="KM40"/>
      <c r="KT40"/>
      <c r="KX40"/>
      <c r="KY40"/>
      <c r="KZ40"/>
      <c r="LA40"/>
      <c r="LB40"/>
      <c r="TA40"/>
      <c r="TB40"/>
      <c r="TC40"/>
      <c r="TE40"/>
      <c r="TF40"/>
      <c r="TK40"/>
      <c r="TL40"/>
      <c r="TO40"/>
      <c r="UA40"/>
      <c r="UB40"/>
      <c r="UI40"/>
      <c r="UP40"/>
      <c r="UT40"/>
      <c r="UU40"/>
      <c r="UV40"/>
      <c r="UW40"/>
      <c r="UX40"/>
      <c r="ACW40"/>
      <c r="ACX40"/>
      <c r="ACY40"/>
      <c r="ADA40"/>
      <c r="ADB40"/>
      <c r="ADG40"/>
      <c r="ADH40"/>
      <c r="ADK40"/>
      <c r="ADW40"/>
      <c r="ADX40"/>
      <c r="AEE40"/>
      <c r="AEL40"/>
      <c r="AEP40"/>
      <c r="AEQ40"/>
      <c r="AER40"/>
      <c r="AES40"/>
      <c r="AET40"/>
      <c r="AMS40"/>
      <c r="AMT40"/>
      <c r="AMU40"/>
      <c r="AMW40"/>
      <c r="AMX40"/>
      <c r="ANC40"/>
      <c r="AND40"/>
      <c r="ANG40"/>
      <c r="ANS40"/>
      <c r="ANT40"/>
      <c r="AOA40"/>
      <c r="AOH40"/>
      <c r="AOL40"/>
      <c r="AOM40"/>
      <c r="AON40"/>
      <c r="AOO40"/>
      <c r="AOP40"/>
      <c r="AWO40"/>
      <c r="AWP40"/>
      <c r="AWQ40"/>
      <c r="AWS40"/>
      <c r="AWT40"/>
      <c r="AWY40"/>
      <c r="AWZ40"/>
      <c r="AXC40"/>
      <c r="AXO40"/>
      <c r="AXP40"/>
      <c r="AXW40"/>
      <c r="AYD40"/>
      <c r="AYH40"/>
      <c r="AYI40"/>
      <c r="AYJ40"/>
      <c r="AYK40"/>
      <c r="AYL40"/>
      <c r="BGK40"/>
      <c r="BGL40"/>
      <c r="BGM40"/>
      <c r="BGO40"/>
      <c r="BGP40"/>
      <c r="BGU40"/>
      <c r="BGV40"/>
      <c r="BGY40"/>
      <c r="BHK40"/>
      <c r="BHL40"/>
      <c r="BHS40"/>
      <c r="BHZ40"/>
      <c r="BID40"/>
      <c r="BIE40"/>
      <c r="BIF40"/>
      <c r="BIG40"/>
      <c r="BIH40"/>
      <c r="BQG40"/>
      <c r="BQH40"/>
      <c r="BQI40"/>
      <c r="BQK40"/>
      <c r="BQL40"/>
      <c r="BQQ40"/>
      <c r="BQR40"/>
      <c r="BQU40"/>
      <c r="BRG40"/>
      <c r="BRH40"/>
      <c r="BRO40"/>
      <c r="BRV40"/>
      <c r="BRZ40"/>
      <c r="BSA40"/>
      <c r="BSB40"/>
      <c r="BSC40"/>
      <c r="BSD40"/>
      <c r="CAC40"/>
      <c r="CAD40"/>
      <c r="CAE40"/>
      <c r="CAG40"/>
      <c r="CAH40"/>
      <c r="CAM40"/>
      <c r="CAN40"/>
      <c r="CAQ40"/>
      <c r="CBC40"/>
      <c r="CBD40"/>
      <c r="CBK40"/>
      <c r="CBR40"/>
      <c r="CBV40"/>
      <c r="CBW40"/>
      <c r="CBX40"/>
      <c r="CBY40"/>
      <c r="CBZ40"/>
      <c r="CJY40"/>
      <c r="CJZ40"/>
      <c r="CKA40"/>
      <c r="CKC40"/>
      <c r="CKD40"/>
      <c r="CKI40"/>
      <c r="CKJ40"/>
      <c r="CKM40"/>
      <c r="CKY40"/>
      <c r="CKZ40"/>
      <c r="CLG40"/>
      <c r="CLN40"/>
      <c r="CLR40"/>
      <c r="CLS40"/>
      <c r="CLT40"/>
      <c r="CLU40"/>
      <c r="CLV40"/>
      <c r="CTU40"/>
      <c r="CTV40"/>
      <c r="CTW40"/>
      <c r="CTY40"/>
      <c r="CTZ40"/>
      <c r="CUE40"/>
      <c r="CUF40"/>
      <c r="CUI40"/>
      <c r="CUU40"/>
      <c r="CUV40"/>
      <c r="CVC40"/>
      <c r="CVJ40"/>
      <c r="CVN40"/>
      <c r="CVO40"/>
      <c r="CVP40"/>
      <c r="CVQ40"/>
      <c r="CVR40"/>
      <c r="DDQ40"/>
      <c r="DDR40"/>
      <c r="DDS40"/>
      <c r="DDU40"/>
      <c r="DDV40"/>
      <c r="DEA40"/>
      <c r="DEB40"/>
      <c r="DEE40"/>
      <c r="DEQ40"/>
      <c r="DER40"/>
      <c r="DEY40"/>
      <c r="DFF40"/>
      <c r="DFJ40"/>
      <c r="DFK40"/>
      <c r="DFL40"/>
      <c r="DFM40"/>
      <c r="DFN40"/>
      <c r="DNM40"/>
      <c r="DNN40"/>
      <c r="DNO40"/>
      <c r="DNQ40"/>
      <c r="DNR40"/>
      <c r="DNW40"/>
      <c r="DNX40"/>
      <c r="DOA40"/>
      <c r="DOM40"/>
      <c r="DON40"/>
      <c r="DOU40"/>
      <c r="DPB40"/>
      <c r="DPF40"/>
      <c r="DPG40"/>
      <c r="DPH40"/>
      <c r="DPI40"/>
      <c r="DPJ40"/>
      <c r="DXI40"/>
      <c r="DXJ40"/>
      <c r="DXK40"/>
      <c r="DXM40"/>
      <c r="DXN40"/>
      <c r="DXS40"/>
      <c r="DXT40"/>
      <c r="DXW40"/>
      <c r="DYI40"/>
      <c r="DYJ40"/>
      <c r="DYQ40"/>
      <c r="DYX40"/>
      <c r="DZB40"/>
      <c r="DZC40"/>
      <c r="DZD40"/>
      <c r="DZE40"/>
      <c r="DZF40"/>
      <c r="EHE40"/>
      <c r="EHF40"/>
      <c r="EHG40"/>
      <c r="EHI40"/>
      <c r="EHJ40"/>
      <c r="EHO40"/>
      <c r="EHP40"/>
      <c r="EHS40"/>
      <c r="EIE40"/>
      <c r="EIF40"/>
      <c r="EIM40"/>
      <c r="EIT40"/>
      <c r="EIX40"/>
      <c r="EIY40"/>
      <c r="EIZ40"/>
      <c r="EJA40"/>
      <c r="EJB40"/>
      <c r="ERA40"/>
      <c r="ERB40"/>
      <c r="ERC40"/>
      <c r="ERE40"/>
      <c r="ERF40"/>
      <c r="ERK40"/>
      <c r="ERL40"/>
      <c r="ERO40"/>
      <c r="ESA40"/>
      <c r="ESB40"/>
      <c r="ESI40"/>
      <c r="ESP40"/>
      <c r="EST40"/>
      <c r="ESU40"/>
      <c r="ESV40"/>
      <c r="ESW40"/>
      <c r="ESX40"/>
      <c r="FAW40"/>
      <c r="FAX40"/>
      <c r="FAY40"/>
      <c r="FBA40"/>
      <c r="FBB40"/>
      <c r="FBG40"/>
      <c r="FBH40"/>
      <c r="FBK40"/>
      <c r="FBW40"/>
      <c r="FBX40"/>
      <c r="FCE40"/>
      <c r="FCL40"/>
      <c r="FCP40"/>
      <c r="FCQ40"/>
      <c r="FCR40"/>
      <c r="FCS40"/>
      <c r="FCT40"/>
      <c r="FKS40"/>
      <c r="FKT40"/>
      <c r="FKU40"/>
      <c r="FKW40"/>
      <c r="FKX40"/>
      <c r="FLC40"/>
      <c r="FLD40"/>
      <c r="FLG40"/>
      <c r="FLS40"/>
      <c r="FLT40"/>
      <c r="FMA40"/>
      <c r="FMH40"/>
      <c r="FML40"/>
      <c r="FMM40"/>
      <c r="FMN40"/>
      <c r="FMO40"/>
      <c r="FMP40"/>
      <c r="FUO40"/>
      <c r="FUP40"/>
      <c r="FUQ40"/>
      <c r="FUS40"/>
      <c r="FUT40"/>
      <c r="FUY40"/>
      <c r="FUZ40"/>
      <c r="FVC40"/>
      <c r="FVO40"/>
      <c r="FVP40"/>
      <c r="FVW40"/>
      <c r="FWD40"/>
      <c r="FWH40"/>
      <c r="FWI40"/>
      <c r="FWJ40"/>
      <c r="FWK40"/>
      <c r="FWL40"/>
      <c r="GEK40"/>
      <c r="GEL40"/>
      <c r="GEM40"/>
      <c r="GEO40"/>
      <c r="GEP40"/>
      <c r="GEU40"/>
      <c r="GEV40"/>
      <c r="GEY40"/>
      <c r="GFK40"/>
      <c r="GFL40"/>
      <c r="GFS40"/>
      <c r="GFZ40"/>
      <c r="GGD40"/>
      <c r="GGE40"/>
      <c r="GGF40"/>
      <c r="GGG40"/>
      <c r="GGH40"/>
      <c r="GOG40"/>
      <c r="GOH40"/>
      <c r="GOI40"/>
      <c r="GOK40"/>
      <c r="GOL40"/>
      <c r="GOQ40"/>
      <c r="GOR40"/>
      <c r="GOU40"/>
      <c r="GPG40"/>
      <c r="GPH40"/>
      <c r="GPO40"/>
      <c r="GPV40"/>
      <c r="GPZ40"/>
      <c r="GQA40"/>
      <c r="GQB40"/>
      <c r="GQC40"/>
      <c r="GQD40"/>
      <c r="GYC40"/>
      <c r="GYD40"/>
      <c r="GYE40"/>
      <c r="GYG40"/>
      <c r="GYH40"/>
      <c r="GYM40"/>
      <c r="GYN40"/>
      <c r="GYQ40"/>
      <c r="GZC40"/>
      <c r="GZD40"/>
      <c r="GZK40"/>
      <c r="GZR40"/>
      <c r="GZV40"/>
      <c r="GZW40"/>
      <c r="GZX40"/>
      <c r="GZY40"/>
      <c r="GZZ40"/>
      <c r="HHY40"/>
      <c r="HHZ40"/>
      <c r="HIA40"/>
      <c r="HIC40"/>
      <c r="HID40"/>
      <c r="HII40"/>
      <c r="HIJ40"/>
      <c r="HIM40"/>
      <c r="HIY40"/>
      <c r="HIZ40"/>
      <c r="HJG40"/>
      <c r="HJN40"/>
      <c r="HJR40"/>
      <c r="HJS40"/>
      <c r="HJT40"/>
      <c r="HJU40"/>
      <c r="HJV40"/>
      <c r="HRU40"/>
      <c r="HRV40"/>
      <c r="HRW40"/>
      <c r="HRY40"/>
      <c r="HRZ40"/>
      <c r="HSE40"/>
      <c r="HSF40"/>
      <c r="HSI40"/>
      <c r="HSU40"/>
      <c r="HSV40"/>
      <c r="HTC40"/>
      <c r="HTJ40"/>
      <c r="HTN40"/>
      <c r="HTO40"/>
      <c r="HTP40"/>
      <c r="HTQ40"/>
      <c r="HTR40"/>
      <c r="IBQ40"/>
      <c r="IBR40"/>
      <c r="IBS40"/>
      <c r="IBU40"/>
      <c r="IBV40"/>
      <c r="ICA40"/>
      <c r="ICB40"/>
      <c r="ICE40"/>
      <c r="ICQ40"/>
      <c r="ICR40"/>
      <c r="ICY40"/>
      <c r="IDF40"/>
      <c r="IDJ40"/>
      <c r="IDK40"/>
      <c r="IDL40"/>
      <c r="IDM40"/>
      <c r="IDN40"/>
      <c r="ILM40"/>
      <c r="ILN40"/>
      <c r="ILO40"/>
      <c r="ILQ40"/>
      <c r="ILR40"/>
      <c r="ILW40"/>
      <c r="ILX40"/>
      <c r="IMA40"/>
      <c r="IMM40"/>
      <c r="IMN40"/>
      <c r="IMU40"/>
      <c r="INB40"/>
      <c r="INF40"/>
      <c r="ING40"/>
      <c r="INH40"/>
      <c r="INI40"/>
      <c r="INJ40"/>
      <c r="IVI40"/>
      <c r="IVJ40"/>
      <c r="IVK40"/>
      <c r="IVM40"/>
      <c r="IVN40"/>
      <c r="IVS40"/>
      <c r="IVT40"/>
      <c r="IVW40"/>
      <c r="IWI40"/>
      <c r="IWJ40"/>
      <c r="IWQ40"/>
      <c r="IWX40"/>
      <c r="IXB40"/>
      <c r="IXC40"/>
      <c r="IXD40"/>
      <c r="IXE40"/>
      <c r="IXF40"/>
      <c r="JFE40"/>
      <c r="JFF40"/>
      <c r="JFG40"/>
      <c r="JFI40"/>
      <c r="JFJ40"/>
      <c r="JFO40"/>
      <c r="JFP40"/>
      <c r="JFS40"/>
      <c r="JGE40"/>
      <c r="JGF40"/>
      <c r="JGM40"/>
      <c r="JGT40"/>
      <c r="JGX40"/>
      <c r="JGY40"/>
      <c r="JGZ40"/>
      <c r="JHA40"/>
      <c r="JHB40"/>
      <c r="JPA40"/>
      <c r="JPB40"/>
      <c r="JPC40"/>
      <c r="JPE40"/>
      <c r="JPF40"/>
      <c r="JPK40"/>
      <c r="JPL40"/>
      <c r="JPO40"/>
      <c r="JQA40"/>
      <c r="JQB40"/>
      <c r="JQI40"/>
      <c r="JQP40"/>
      <c r="JQT40"/>
      <c r="JQU40"/>
      <c r="JQV40"/>
      <c r="JQW40"/>
      <c r="JQX40"/>
      <c r="JYW40"/>
      <c r="JYX40"/>
      <c r="JYY40"/>
      <c r="JZA40"/>
      <c r="JZB40"/>
      <c r="JZG40"/>
      <c r="JZH40"/>
      <c r="JZK40"/>
      <c r="JZW40"/>
      <c r="JZX40"/>
      <c r="KAE40"/>
      <c r="KAL40"/>
      <c r="KAP40"/>
      <c r="KAQ40"/>
      <c r="KAR40"/>
      <c r="KAS40"/>
      <c r="KAT40"/>
      <c r="KIS40"/>
      <c r="KIT40"/>
      <c r="KIU40"/>
      <c r="KIW40"/>
      <c r="KIX40"/>
      <c r="KJC40"/>
      <c r="KJD40"/>
      <c r="KJG40"/>
      <c r="KJS40"/>
      <c r="KJT40"/>
      <c r="KKA40"/>
      <c r="KKH40"/>
      <c r="KKL40"/>
      <c r="KKM40"/>
      <c r="KKN40"/>
      <c r="KKO40"/>
      <c r="KKP40"/>
      <c r="KSO40"/>
      <c r="KSP40"/>
      <c r="KSQ40"/>
      <c r="KSS40"/>
      <c r="KST40"/>
      <c r="KSY40"/>
      <c r="KSZ40"/>
      <c r="KTC40"/>
      <c r="KTO40"/>
      <c r="KTP40"/>
      <c r="KTW40"/>
      <c r="KUD40"/>
      <c r="KUH40"/>
      <c r="KUI40"/>
      <c r="KUJ40"/>
      <c r="KUK40"/>
      <c r="KUL40"/>
      <c r="LCK40"/>
      <c r="LCL40"/>
      <c r="LCM40"/>
      <c r="LCO40"/>
      <c r="LCP40"/>
      <c r="LCU40"/>
      <c r="LCV40"/>
      <c r="LCY40"/>
      <c r="LDK40"/>
      <c r="LDL40"/>
      <c r="LDS40"/>
      <c r="LDZ40"/>
      <c r="LED40"/>
      <c r="LEE40"/>
      <c r="LEF40"/>
      <c r="LEG40"/>
      <c r="LEH40"/>
      <c r="LMG40"/>
      <c r="LMH40"/>
      <c r="LMI40"/>
      <c r="LMK40"/>
      <c r="LML40"/>
      <c r="LMQ40"/>
      <c r="LMR40"/>
      <c r="LMU40"/>
      <c r="LNG40"/>
      <c r="LNH40"/>
      <c r="LNO40"/>
      <c r="LNV40"/>
      <c r="LNZ40"/>
      <c r="LOA40"/>
      <c r="LOB40"/>
      <c r="LOC40"/>
      <c r="LOD40"/>
      <c r="LWC40"/>
      <c r="LWD40"/>
      <c r="LWE40"/>
      <c r="LWG40"/>
      <c r="LWH40"/>
      <c r="LWM40"/>
      <c r="LWN40"/>
      <c r="LWQ40"/>
      <c r="LXC40"/>
      <c r="LXD40"/>
      <c r="LXK40"/>
      <c r="LXR40"/>
      <c r="LXV40"/>
      <c r="LXW40"/>
      <c r="LXX40"/>
      <c r="LXY40"/>
      <c r="LXZ40"/>
      <c r="MFY40"/>
      <c r="MFZ40"/>
      <c r="MGA40"/>
      <c r="MGC40"/>
      <c r="MGD40"/>
      <c r="MGI40"/>
      <c r="MGJ40"/>
      <c r="MGM40"/>
      <c r="MGY40"/>
      <c r="MGZ40"/>
      <c r="MHG40"/>
      <c r="MHN40"/>
      <c r="MHR40"/>
      <c r="MHS40"/>
      <c r="MHT40"/>
      <c r="MHU40"/>
      <c r="MHV40"/>
      <c r="MPU40"/>
      <c r="MPV40"/>
      <c r="MPW40"/>
      <c r="MPY40"/>
      <c r="MPZ40"/>
      <c r="MQE40"/>
      <c r="MQF40"/>
      <c r="MQI40"/>
      <c r="MQU40"/>
      <c r="MQV40"/>
      <c r="MRC40"/>
      <c r="MRJ40"/>
      <c r="MRN40"/>
      <c r="MRO40"/>
      <c r="MRP40"/>
      <c r="MRQ40"/>
      <c r="MRR40"/>
      <c r="MZQ40"/>
      <c r="MZR40"/>
      <c r="MZS40"/>
      <c r="MZU40"/>
      <c r="MZV40"/>
      <c r="NAA40"/>
      <c r="NAB40"/>
      <c r="NAE40"/>
      <c r="NAQ40"/>
      <c r="NAR40"/>
      <c r="NAY40"/>
      <c r="NBF40"/>
      <c r="NBJ40"/>
      <c r="NBK40"/>
      <c r="NBL40"/>
      <c r="NBM40"/>
      <c r="NBN40"/>
      <c r="NJM40"/>
      <c r="NJN40"/>
      <c r="NJO40"/>
      <c r="NJQ40"/>
      <c r="NJR40"/>
      <c r="NJW40"/>
      <c r="NJX40"/>
      <c r="NKA40"/>
      <c r="NKM40"/>
      <c r="NKN40"/>
      <c r="NKU40"/>
      <c r="NLB40"/>
      <c r="NLF40"/>
      <c r="NLG40"/>
      <c r="NLH40"/>
      <c r="NLI40"/>
      <c r="NLJ40"/>
      <c r="NTI40"/>
      <c r="NTJ40"/>
      <c r="NTK40"/>
      <c r="NTM40"/>
      <c r="NTN40"/>
      <c r="NTS40"/>
      <c r="NTT40"/>
      <c r="NTW40"/>
      <c r="NUI40"/>
      <c r="NUJ40"/>
      <c r="NUQ40"/>
      <c r="NUX40"/>
      <c r="NVB40"/>
      <c r="NVC40"/>
      <c r="NVD40"/>
      <c r="NVE40"/>
      <c r="NVF40"/>
      <c r="ODE40"/>
      <c r="ODF40"/>
      <c r="ODG40"/>
      <c r="ODI40"/>
      <c r="ODJ40"/>
      <c r="ODO40"/>
      <c r="ODP40"/>
      <c r="ODS40"/>
      <c r="OEE40"/>
      <c r="OEF40"/>
      <c r="OEM40"/>
      <c r="OET40"/>
      <c r="OEX40"/>
      <c r="OEY40"/>
      <c r="OEZ40"/>
      <c r="OFA40"/>
      <c r="OFB40"/>
      <c r="ONA40"/>
      <c r="ONB40"/>
      <c r="ONC40"/>
      <c r="ONE40"/>
      <c r="ONF40"/>
      <c r="ONK40"/>
      <c r="ONL40"/>
      <c r="ONO40"/>
      <c r="OOA40"/>
      <c r="OOB40"/>
      <c r="OOI40"/>
      <c r="OOP40"/>
      <c r="OOT40"/>
      <c r="OOU40"/>
      <c r="OOV40"/>
      <c r="OOW40"/>
      <c r="OOX40"/>
      <c r="OWW40"/>
      <c r="OWX40"/>
      <c r="OWY40"/>
      <c r="OXA40"/>
      <c r="OXB40"/>
      <c r="OXG40"/>
      <c r="OXH40"/>
      <c r="OXK40"/>
      <c r="OXW40"/>
      <c r="OXX40"/>
      <c r="OYE40"/>
      <c r="OYL40"/>
      <c r="OYP40"/>
      <c r="OYQ40"/>
      <c r="OYR40"/>
      <c r="OYS40"/>
      <c r="OYT40"/>
      <c r="PGS40"/>
      <c r="PGT40"/>
      <c r="PGU40"/>
      <c r="PGW40"/>
      <c r="PGX40"/>
      <c r="PHC40"/>
      <c r="PHD40"/>
      <c r="PHG40"/>
      <c r="PHS40"/>
      <c r="PHT40"/>
      <c r="PIA40"/>
      <c r="PIH40"/>
      <c r="PIL40"/>
      <c r="PIM40"/>
      <c r="PIN40"/>
      <c r="PIO40"/>
      <c r="PIP40"/>
      <c r="PQO40"/>
      <c r="PQP40"/>
      <c r="PQQ40"/>
      <c r="PQS40"/>
      <c r="PQT40"/>
      <c r="PQY40"/>
      <c r="PQZ40"/>
      <c r="PRC40"/>
      <c r="PRO40"/>
      <c r="PRP40"/>
      <c r="PRW40"/>
      <c r="PSD40"/>
      <c r="PSH40"/>
      <c r="PSI40"/>
      <c r="PSJ40"/>
      <c r="PSK40"/>
      <c r="PSL40"/>
      <c r="QAK40"/>
      <c r="QAL40"/>
      <c r="QAM40"/>
      <c r="QAO40"/>
      <c r="QAP40"/>
      <c r="QAU40"/>
      <c r="QAV40"/>
      <c r="QAY40"/>
      <c r="QBK40"/>
      <c r="QBL40"/>
      <c r="QBS40"/>
      <c r="QBZ40"/>
      <c r="QCD40"/>
      <c r="QCE40"/>
      <c r="QCF40"/>
      <c r="QCG40"/>
      <c r="QCH40"/>
      <c r="QKG40"/>
      <c r="QKH40"/>
      <c r="QKI40"/>
      <c r="QKK40"/>
      <c r="QKL40"/>
      <c r="QKQ40"/>
      <c r="QKR40"/>
      <c r="QKU40"/>
      <c r="QLG40"/>
      <c r="QLH40"/>
      <c r="QLO40"/>
      <c r="QLV40"/>
      <c r="QLZ40"/>
      <c r="QMA40"/>
      <c r="QMB40"/>
      <c r="QMC40"/>
      <c r="QMD40"/>
      <c r="QUC40"/>
      <c r="QUD40"/>
      <c r="QUE40"/>
      <c r="QUG40"/>
      <c r="QUH40"/>
      <c r="QUM40"/>
      <c r="QUN40"/>
      <c r="QUQ40"/>
      <c r="QVC40"/>
      <c r="QVD40"/>
      <c r="QVK40"/>
      <c r="QVR40"/>
      <c r="QVV40"/>
      <c r="QVW40"/>
      <c r="QVX40"/>
      <c r="QVY40"/>
      <c r="QVZ40"/>
      <c r="RDY40"/>
      <c r="RDZ40"/>
      <c r="REA40"/>
      <c r="REC40"/>
      <c r="RED40"/>
      <c r="REI40"/>
      <c r="REJ40"/>
      <c r="REM40"/>
      <c r="REY40"/>
      <c r="REZ40"/>
      <c r="RFG40"/>
      <c r="RFN40"/>
      <c r="RFR40"/>
      <c r="RFS40"/>
      <c r="RFT40"/>
      <c r="RFU40"/>
      <c r="RFV40"/>
      <c r="RNU40"/>
      <c r="RNV40"/>
      <c r="RNW40"/>
      <c r="RNY40"/>
      <c r="RNZ40"/>
      <c r="ROE40"/>
      <c r="ROF40"/>
      <c r="ROI40"/>
      <c r="ROU40"/>
      <c r="ROV40"/>
      <c r="RPC40"/>
      <c r="RPJ40"/>
      <c r="RPN40"/>
      <c r="RPO40"/>
      <c r="RPP40"/>
      <c r="RPQ40"/>
      <c r="RPR40"/>
      <c r="RXQ40"/>
      <c r="RXR40"/>
      <c r="RXS40"/>
      <c r="RXU40"/>
      <c r="RXV40"/>
      <c r="RYA40"/>
      <c r="RYB40"/>
      <c r="RYE40"/>
      <c r="RYQ40"/>
      <c r="RYR40"/>
      <c r="RYY40"/>
      <c r="RZF40"/>
      <c r="RZJ40"/>
      <c r="RZK40"/>
      <c r="RZL40"/>
      <c r="RZM40"/>
      <c r="RZN40"/>
      <c r="SHM40"/>
      <c r="SHN40"/>
      <c r="SHO40"/>
      <c r="SHQ40"/>
      <c r="SHR40"/>
      <c r="SHW40"/>
      <c r="SHX40"/>
      <c r="SIA40"/>
      <c r="SIM40"/>
      <c r="SIN40"/>
      <c r="SIU40"/>
      <c r="SJB40"/>
      <c r="SJF40"/>
      <c r="SJG40"/>
      <c r="SJH40"/>
      <c r="SJI40"/>
      <c r="SJJ40"/>
      <c r="SRI40"/>
      <c r="SRJ40"/>
      <c r="SRK40"/>
      <c r="SRM40"/>
      <c r="SRN40"/>
      <c r="SRS40"/>
      <c r="SRT40"/>
      <c r="SRW40"/>
      <c r="SSI40"/>
      <c r="SSJ40"/>
      <c r="SSQ40"/>
      <c r="SSX40"/>
      <c r="STB40"/>
      <c r="STC40"/>
      <c r="STD40"/>
      <c r="STE40"/>
      <c r="STF40"/>
      <c r="TBE40"/>
      <c r="TBF40"/>
      <c r="TBG40"/>
      <c r="TBI40"/>
      <c r="TBJ40"/>
      <c r="TBO40"/>
      <c r="TBP40"/>
      <c r="TBS40"/>
      <c r="TCE40"/>
      <c r="TCF40"/>
      <c r="TCM40"/>
      <c r="TCT40"/>
      <c r="TCX40"/>
      <c r="TCY40"/>
      <c r="TCZ40"/>
      <c r="TDA40"/>
      <c r="TDB40"/>
      <c r="TLA40"/>
      <c r="TLB40"/>
      <c r="TLC40"/>
      <c r="TLE40"/>
      <c r="TLF40"/>
      <c r="TLK40"/>
      <c r="TLL40"/>
      <c r="TLO40"/>
      <c r="TMA40"/>
      <c r="TMB40"/>
      <c r="TMI40"/>
      <c r="TMP40"/>
      <c r="TMT40"/>
      <c r="TMU40"/>
      <c r="TMV40"/>
      <c r="TMW40"/>
      <c r="TMX40"/>
      <c r="TUW40"/>
      <c r="TUX40"/>
      <c r="TUY40"/>
      <c r="TVA40"/>
      <c r="TVB40"/>
      <c r="TVG40"/>
      <c r="TVH40"/>
      <c r="TVK40"/>
      <c r="TVW40"/>
      <c r="TVX40"/>
      <c r="TWE40"/>
      <c r="TWL40"/>
      <c r="TWP40"/>
      <c r="TWQ40"/>
      <c r="TWR40"/>
      <c r="TWS40"/>
      <c r="TWT40"/>
      <c r="UES40"/>
      <c r="UET40"/>
      <c r="UEU40"/>
      <c r="UEW40"/>
      <c r="UEX40"/>
      <c r="UFC40"/>
      <c r="UFD40"/>
      <c r="UFG40"/>
      <c r="UFS40"/>
      <c r="UFT40"/>
      <c r="UGA40"/>
      <c r="UGH40"/>
      <c r="UGL40"/>
      <c r="UGM40"/>
      <c r="UGN40"/>
      <c r="UGO40"/>
      <c r="UGP40"/>
      <c r="UOO40"/>
      <c r="UOP40"/>
      <c r="UOQ40"/>
      <c r="UOS40"/>
      <c r="UOT40"/>
      <c r="UOY40"/>
      <c r="UOZ40"/>
      <c r="UPC40"/>
      <c r="UPO40"/>
      <c r="UPP40"/>
      <c r="UPW40"/>
      <c r="UQD40"/>
      <c r="UQH40"/>
      <c r="UQI40"/>
      <c r="UQJ40"/>
      <c r="UQK40"/>
      <c r="UQL40"/>
      <c r="UYK40"/>
      <c r="UYL40"/>
      <c r="UYM40"/>
      <c r="UYO40"/>
      <c r="UYP40"/>
      <c r="UYU40"/>
      <c r="UYV40"/>
      <c r="UYY40"/>
      <c r="UZK40"/>
      <c r="UZL40"/>
      <c r="UZS40"/>
      <c r="UZZ40"/>
      <c r="VAD40"/>
      <c r="VAE40"/>
      <c r="VAF40"/>
      <c r="VAG40"/>
      <c r="VAH40"/>
      <c r="VIG40"/>
      <c r="VIH40"/>
      <c r="VII40"/>
      <c r="VIK40"/>
      <c r="VIL40"/>
      <c r="VIQ40"/>
      <c r="VIR40"/>
      <c r="VIU40"/>
      <c r="VJG40"/>
      <c r="VJH40"/>
      <c r="VJO40"/>
      <c r="VJV40"/>
      <c r="VJZ40"/>
      <c r="VKA40"/>
      <c r="VKB40"/>
      <c r="VKC40"/>
      <c r="VKD40"/>
      <c r="VSC40"/>
      <c r="VSD40"/>
      <c r="VSE40"/>
      <c r="VSG40"/>
      <c r="VSH40"/>
      <c r="VSM40"/>
      <c r="VSN40"/>
      <c r="VSQ40"/>
      <c r="VTC40"/>
      <c r="VTD40"/>
      <c r="VTK40"/>
      <c r="VTR40"/>
      <c r="VTV40"/>
      <c r="VTW40"/>
      <c r="VTX40"/>
      <c r="VTY40"/>
      <c r="VTZ40"/>
      <c r="WBY40"/>
      <c r="WBZ40"/>
      <c r="WCA40"/>
      <c r="WCC40"/>
      <c r="WCD40"/>
      <c r="WCI40"/>
      <c r="WCJ40"/>
      <c r="WCM40"/>
      <c r="WCY40"/>
      <c r="WCZ40"/>
      <c r="WDG40"/>
      <c r="WDN40"/>
      <c r="WDR40"/>
      <c r="WDS40"/>
      <c r="WDT40"/>
      <c r="WDU40"/>
      <c r="WDV40"/>
      <c r="WLU40"/>
      <c r="WLV40"/>
      <c r="WLW40"/>
      <c r="WLY40"/>
      <c r="WLZ40"/>
      <c r="WME40"/>
      <c r="WMF40"/>
      <c r="WMI40"/>
      <c r="WMU40"/>
      <c r="WMV40"/>
      <c r="WNC40"/>
      <c r="WNJ40"/>
      <c r="WNN40"/>
      <c r="WNO40"/>
      <c r="WNP40"/>
      <c r="WNQ40"/>
      <c r="WNR40"/>
      <c r="WVQ40"/>
      <c r="WVR40"/>
      <c r="WVS40"/>
      <c r="WVU40"/>
      <c r="WVV40"/>
      <c r="WWA40"/>
      <c r="WWB40"/>
      <c r="WWE40"/>
      <c r="WWQ40"/>
      <c r="WWR40"/>
      <c r="WWY40"/>
      <c r="WXF40"/>
      <c r="WXJ40"/>
      <c r="WXK40"/>
      <c r="WXL40"/>
      <c r="WXM40"/>
      <c r="WXN40"/>
    </row>
    <row r="41" spans="1:826 1033:1850 2057:2874 3081:3898 4105:4922 5129:5946 6153:6970 7177:7994 8201:9018 9225:10042 10249:11066 11273:12090 12297:13114 13321:14138 14345:15162 15369:16186" s="389" customFormat="1" ht="20.100000000000001" customHeight="1" x14ac:dyDescent="0.2">
      <c r="A41" s="294" t="s">
        <v>2321</v>
      </c>
      <c r="B41" s="295" t="s">
        <v>1288</v>
      </c>
      <c r="C41" s="294" t="s">
        <v>119</v>
      </c>
      <c r="D41" s="296">
        <v>21.479999999999997</v>
      </c>
      <c r="E41" s="296">
        <v>0</v>
      </c>
      <c r="F41" s="296">
        <v>0</v>
      </c>
      <c r="G41" s="296">
        <v>0</v>
      </c>
      <c r="H41" s="296">
        <v>0</v>
      </c>
      <c r="I41" s="666">
        <v>0</v>
      </c>
      <c r="J41" s="296">
        <v>0</v>
      </c>
      <c r="K41" s="296">
        <v>0</v>
      </c>
      <c r="L41" s="666">
        <v>0</v>
      </c>
      <c r="M41" s="666">
        <v>0</v>
      </c>
      <c r="N41" s="666">
        <v>0</v>
      </c>
      <c r="O41" s="296">
        <v>0</v>
      </c>
      <c r="P41" s="666">
        <v>0</v>
      </c>
      <c r="Q41" s="296">
        <v>0</v>
      </c>
      <c r="R41" s="291">
        <v>0</v>
      </c>
      <c r="S41" s="296">
        <v>0</v>
      </c>
      <c r="T41" s="296">
        <v>0</v>
      </c>
      <c r="U41" s="296">
        <v>0</v>
      </c>
      <c r="V41" s="666">
        <v>0</v>
      </c>
      <c r="W41" s="296">
        <v>0</v>
      </c>
      <c r="X41" s="296">
        <v>0</v>
      </c>
      <c r="Y41" s="296">
        <v>0</v>
      </c>
      <c r="Z41" s="666">
        <v>0</v>
      </c>
      <c r="AA41" s="296">
        <v>0</v>
      </c>
      <c r="AB41" s="296">
        <v>0</v>
      </c>
      <c r="AC41" s="296">
        <v>0</v>
      </c>
      <c r="AD41" s="296">
        <v>0</v>
      </c>
      <c r="AE41" s="296">
        <v>0</v>
      </c>
      <c r="AF41" s="296">
        <v>0</v>
      </c>
      <c r="AG41" s="296">
        <v>0</v>
      </c>
      <c r="AH41" s="296">
        <v>0</v>
      </c>
      <c r="AI41" s="296">
        <v>0</v>
      </c>
      <c r="AJ41" s="296">
        <v>0</v>
      </c>
      <c r="AK41" s="667">
        <v>0</v>
      </c>
      <c r="AL41" s="296">
        <v>0</v>
      </c>
      <c r="AM41" s="296">
        <v>0</v>
      </c>
      <c r="AN41" s="296">
        <v>0</v>
      </c>
      <c r="AO41" s="296">
        <v>0</v>
      </c>
      <c r="AP41" s="667">
        <v>0</v>
      </c>
      <c r="AQ41" s="296">
        <v>0</v>
      </c>
      <c r="AR41" s="296">
        <v>0</v>
      </c>
      <c r="AS41" s="296">
        <v>0</v>
      </c>
      <c r="AT41" s="666">
        <v>0</v>
      </c>
      <c r="AU41" s="296">
        <v>0</v>
      </c>
      <c r="AV41" s="296">
        <v>0</v>
      </c>
      <c r="AW41" s="296">
        <v>0</v>
      </c>
      <c r="AX41" s="296">
        <v>0</v>
      </c>
      <c r="AY41" s="296">
        <v>0</v>
      </c>
      <c r="AZ41" s="296">
        <v>0</v>
      </c>
      <c r="BA41" s="666">
        <v>0</v>
      </c>
      <c r="BB41" s="296">
        <v>0</v>
      </c>
      <c r="BC41" s="296">
        <v>0</v>
      </c>
      <c r="BD41" s="296">
        <v>0</v>
      </c>
      <c r="BE41" s="666">
        <v>0</v>
      </c>
      <c r="BF41" s="666">
        <v>0</v>
      </c>
      <c r="BG41" s="682">
        <v>0</v>
      </c>
      <c r="BH41" s="682">
        <v>0</v>
      </c>
      <c r="BI41" s="682">
        <v>0</v>
      </c>
      <c r="BJ41" s="298">
        <v>0</v>
      </c>
      <c r="BK41" s="298">
        <v>21.479999999999997</v>
      </c>
      <c r="BL41" s="389">
        <v>21.479999999999997</v>
      </c>
      <c r="BN41" s="389" t="s">
        <v>2319</v>
      </c>
      <c r="BO41" s="389" t="s">
        <v>1288</v>
      </c>
      <c r="JE41"/>
      <c r="JF41"/>
      <c r="JG41"/>
      <c r="JI41"/>
      <c r="JJ41"/>
      <c r="JO41"/>
      <c r="JP41"/>
      <c r="JS41"/>
      <c r="KE41"/>
      <c r="KF41"/>
      <c r="KM41"/>
      <c r="KT41"/>
      <c r="KX41"/>
      <c r="KY41"/>
      <c r="KZ41"/>
      <c r="LA41"/>
      <c r="LB41"/>
      <c r="TA41"/>
      <c r="TB41"/>
      <c r="TC41"/>
      <c r="TE41"/>
      <c r="TF41"/>
      <c r="TK41"/>
      <c r="TL41"/>
      <c r="TO41"/>
      <c r="UA41"/>
      <c r="UB41"/>
      <c r="UI41"/>
      <c r="UP41"/>
      <c r="UT41"/>
      <c r="UU41"/>
      <c r="UV41"/>
      <c r="UW41"/>
      <c r="UX41"/>
      <c r="ACW41"/>
      <c r="ACX41"/>
      <c r="ACY41"/>
      <c r="ADA41"/>
      <c r="ADB41"/>
      <c r="ADG41"/>
      <c r="ADH41"/>
      <c r="ADK41"/>
      <c r="ADW41"/>
      <c r="ADX41"/>
      <c r="AEE41"/>
      <c r="AEL41"/>
      <c r="AEP41"/>
      <c r="AEQ41"/>
      <c r="AER41"/>
      <c r="AES41"/>
      <c r="AET41"/>
      <c r="AMS41"/>
      <c r="AMT41"/>
      <c r="AMU41"/>
      <c r="AMW41"/>
      <c r="AMX41"/>
      <c r="ANC41"/>
      <c r="AND41"/>
      <c r="ANG41"/>
      <c r="ANS41"/>
      <c r="ANT41"/>
      <c r="AOA41"/>
      <c r="AOH41"/>
      <c r="AOL41"/>
      <c r="AOM41"/>
      <c r="AON41"/>
      <c r="AOO41"/>
      <c r="AOP41"/>
      <c r="AWO41"/>
      <c r="AWP41"/>
      <c r="AWQ41"/>
      <c r="AWS41"/>
      <c r="AWT41"/>
      <c r="AWY41"/>
      <c r="AWZ41"/>
      <c r="AXC41"/>
      <c r="AXO41"/>
      <c r="AXP41"/>
      <c r="AXW41"/>
      <c r="AYD41"/>
      <c r="AYH41"/>
      <c r="AYI41"/>
      <c r="AYJ41"/>
      <c r="AYK41"/>
      <c r="AYL41"/>
      <c r="BGK41"/>
      <c r="BGL41"/>
      <c r="BGM41"/>
      <c r="BGO41"/>
      <c r="BGP41"/>
      <c r="BGU41"/>
      <c r="BGV41"/>
      <c r="BGY41"/>
      <c r="BHK41"/>
      <c r="BHL41"/>
      <c r="BHS41"/>
      <c r="BHZ41"/>
      <c r="BID41"/>
      <c r="BIE41"/>
      <c r="BIF41"/>
      <c r="BIG41"/>
      <c r="BIH41"/>
      <c r="BQG41"/>
      <c r="BQH41"/>
      <c r="BQI41"/>
      <c r="BQK41"/>
      <c r="BQL41"/>
      <c r="BQQ41"/>
      <c r="BQR41"/>
      <c r="BQU41"/>
      <c r="BRG41"/>
      <c r="BRH41"/>
      <c r="BRO41"/>
      <c r="BRV41"/>
      <c r="BRZ41"/>
      <c r="BSA41"/>
      <c r="BSB41"/>
      <c r="BSC41"/>
      <c r="BSD41"/>
      <c r="CAC41"/>
      <c r="CAD41"/>
      <c r="CAE41"/>
      <c r="CAG41"/>
      <c r="CAH41"/>
      <c r="CAM41"/>
      <c r="CAN41"/>
      <c r="CAQ41"/>
      <c r="CBC41"/>
      <c r="CBD41"/>
      <c r="CBK41"/>
      <c r="CBR41"/>
      <c r="CBV41"/>
      <c r="CBW41"/>
      <c r="CBX41"/>
      <c r="CBY41"/>
      <c r="CBZ41"/>
      <c r="CJY41"/>
      <c r="CJZ41"/>
      <c r="CKA41"/>
      <c r="CKC41"/>
      <c r="CKD41"/>
      <c r="CKI41"/>
      <c r="CKJ41"/>
      <c r="CKM41"/>
      <c r="CKY41"/>
      <c r="CKZ41"/>
      <c r="CLG41"/>
      <c r="CLN41"/>
      <c r="CLR41"/>
      <c r="CLS41"/>
      <c r="CLT41"/>
      <c r="CLU41"/>
      <c r="CLV41"/>
      <c r="CTU41"/>
      <c r="CTV41"/>
      <c r="CTW41"/>
      <c r="CTY41"/>
      <c r="CTZ41"/>
      <c r="CUE41"/>
      <c r="CUF41"/>
      <c r="CUI41"/>
      <c r="CUU41"/>
      <c r="CUV41"/>
      <c r="CVC41"/>
      <c r="CVJ41"/>
      <c r="CVN41"/>
      <c r="CVO41"/>
      <c r="CVP41"/>
      <c r="CVQ41"/>
      <c r="CVR41"/>
      <c r="DDQ41"/>
      <c r="DDR41"/>
      <c r="DDS41"/>
      <c r="DDU41"/>
      <c r="DDV41"/>
      <c r="DEA41"/>
      <c r="DEB41"/>
      <c r="DEE41"/>
      <c r="DEQ41"/>
      <c r="DER41"/>
      <c r="DEY41"/>
      <c r="DFF41"/>
      <c r="DFJ41"/>
      <c r="DFK41"/>
      <c r="DFL41"/>
      <c r="DFM41"/>
      <c r="DFN41"/>
      <c r="DNM41"/>
      <c r="DNN41"/>
      <c r="DNO41"/>
      <c r="DNQ41"/>
      <c r="DNR41"/>
      <c r="DNW41"/>
      <c r="DNX41"/>
      <c r="DOA41"/>
      <c r="DOM41"/>
      <c r="DON41"/>
      <c r="DOU41"/>
      <c r="DPB41"/>
      <c r="DPF41"/>
      <c r="DPG41"/>
      <c r="DPH41"/>
      <c r="DPI41"/>
      <c r="DPJ41"/>
      <c r="DXI41"/>
      <c r="DXJ41"/>
      <c r="DXK41"/>
      <c r="DXM41"/>
      <c r="DXN41"/>
      <c r="DXS41"/>
      <c r="DXT41"/>
      <c r="DXW41"/>
      <c r="DYI41"/>
      <c r="DYJ41"/>
      <c r="DYQ41"/>
      <c r="DYX41"/>
      <c r="DZB41"/>
      <c r="DZC41"/>
      <c r="DZD41"/>
      <c r="DZE41"/>
      <c r="DZF41"/>
      <c r="EHE41"/>
      <c r="EHF41"/>
      <c r="EHG41"/>
      <c r="EHI41"/>
      <c r="EHJ41"/>
      <c r="EHO41"/>
      <c r="EHP41"/>
      <c r="EHS41"/>
      <c r="EIE41"/>
      <c r="EIF41"/>
      <c r="EIM41"/>
      <c r="EIT41"/>
      <c r="EIX41"/>
      <c r="EIY41"/>
      <c r="EIZ41"/>
      <c r="EJA41"/>
      <c r="EJB41"/>
      <c r="ERA41"/>
      <c r="ERB41"/>
      <c r="ERC41"/>
      <c r="ERE41"/>
      <c r="ERF41"/>
      <c r="ERK41"/>
      <c r="ERL41"/>
      <c r="ERO41"/>
      <c r="ESA41"/>
      <c r="ESB41"/>
      <c r="ESI41"/>
      <c r="ESP41"/>
      <c r="EST41"/>
      <c r="ESU41"/>
      <c r="ESV41"/>
      <c r="ESW41"/>
      <c r="ESX41"/>
      <c r="FAW41"/>
      <c r="FAX41"/>
      <c r="FAY41"/>
      <c r="FBA41"/>
      <c r="FBB41"/>
      <c r="FBG41"/>
      <c r="FBH41"/>
      <c r="FBK41"/>
      <c r="FBW41"/>
      <c r="FBX41"/>
      <c r="FCE41"/>
      <c r="FCL41"/>
      <c r="FCP41"/>
      <c r="FCQ41"/>
      <c r="FCR41"/>
      <c r="FCS41"/>
      <c r="FCT41"/>
      <c r="FKS41"/>
      <c r="FKT41"/>
      <c r="FKU41"/>
      <c r="FKW41"/>
      <c r="FKX41"/>
      <c r="FLC41"/>
      <c r="FLD41"/>
      <c r="FLG41"/>
      <c r="FLS41"/>
      <c r="FLT41"/>
      <c r="FMA41"/>
      <c r="FMH41"/>
      <c r="FML41"/>
      <c r="FMM41"/>
      <c r="FMN41"/>
      <c r="FMO41"/>
      <c r="FMP41"/>
      <c r="FUO41"/>
      <c r="FUP41"/>
      <c r="FUQ41"/>
      <c r="FUS41"/>
      <c r="FUT41"/>
      <c r="FUY41"/>
      <c r="FUZ41"/>
      <c r="FVC41"/>
      <c r="FVO41"/>
      <c r="FVP41"/>
      <c r="FVW41"/>
      <c r="FWD41"/>
      <c r="FWH41"/>
      <c r="FWI41"/>
      <c r="FWJ41"/>
      <c r="FWK41"/>
      <c r="FWL41"/>
      <c r="GEK41"/>
      <c r="GEL41"/>
      <c r="GEM41"/>
      <c r="GEO41"/>
      <c r="GEP41"/>
      <c r="GEU41"/>
      <c r="GEV41"/>
      <c r="GEY41"/>
      <c r="GFK41"/>
      <c r="GFL41"/>
      <c r="GFS41"/>
      <c r="GFZ41"/>
      <c r="GGD41"/>
      <c r="GGE41"/>
      <c r="GGF41"/>
      <c r="GGG41"/>
      <c r="GGH41"/>
      <c r="GOG41"/>
      <c r="GOH41"/>
      <c r="GOI41"/>
      <c r="GOK41"/>
      <c r="GOL41"/>
      <c r="GOQ41"/>
      <c r="GOR41"/>
      <c r="GOU41"/>
      <c r="GPG41"/>
      <c r="GPH41"/>
      <c r="GPO41"/>
      <c r="GPV41"/>
      <c r="GPZ41"/>
      <c r="GQA41"/>
      <c r="GQB41"/>
      <c r="GQC41"/>
      <c r="GQD41"/>
      <c r="GYC41"/>
      <c r="GYD41"/>
      <c r="GYE41"/>
      <c r="GYG41"/>
      <c r="GYH41"/>
      <c r="GYM41"/>
      <c r="GYN41"/>
      <c r="GYQ41"/>
      <c r="GZC41"/>
      <c r="GZD41"/>
      <c r="GZK41"/>
      <c r="GZR41"/>
      <c r="GZV41"/>
      <c r="GZW41"/>
      <c r="GZX41"/>
      <c r="GZY41"/>
      <c r="GZZ41"/>
      <c r="HHY41"/>
      <c r="HHZ41"/>
      <c r="HIA41"/>
      <c r="HIC41"/>
      <c r="HID41"/>
      <c r="HII41"/>
      <c r="HIJ41"/>
      <c r="HIM41"/>
      <c r="HIY41"/>
      <c r="HIZ41"/>
      <c r="HJG41"/>
      <c r="HJN41"/>
      <c r="HJR41"/>
      <c r="HJS41"/>
      <c r="HJT41"/>
      <c r="HJU41"/>
      <c r="HJV41"/>
      <c r="HRU41"/>
      <c r="HRV41"/>
      <c r="HRW41"/>
      <c r="HRY41"/>
      <c r="HRZ41"/>
      <c r="HSE41"/>
      <c r="HSF41"/>
      <c r="HSI41"/>
      <c r="HSU41"/>
      <c r="HSV41"/>
      <c r="HTC41"/>
      <c r="HTJ41"/>
      <c r="HTN41"/>
      <c r="HTO41"/>
      <c r="HTP41"/>
      <c r="HTQ41"/>
      <c r="HTR41"/>
      <c r="IBQ41"/>
      <c r="IBR41"/>
      <c r="IBS41"/>
      <c r="IBU41"/>
      <c r="IBV41"/>
      <c r="ICA41"/>
      <c r="ICB41"/>
      <c r="ICE41"/>
      <c r="ICQ41"/>
      <c r="ICR41"/>
      <c r="ICY41"/>
      <c r="IDF41"/>
      <c r="IDJ41"/>
      <c r="IDK41"/>
      <c r="IDL41"/>
      <c r="IDM41"/>
      <c r="IDN41"/>
      <c r="ILM41"/>
      <c r="ILN41"/>
      <c r="ILO41"/>
      <c r="ILQ41"/>
      <c r="ILR41"/>
      <c r="ILW41"/>
      <c r="ILX41"/>
      <c r="IMA41"/>
      <c r="IMM41"/>
      <c r="IMN41"/>
      <c r="IMU41"/>
      <c r="INB41"/>
      <c r="INF41"/>
      <c r="ING41"/>
      <c r="INH41"/>
      <c r="INI41"/>
      <c r="INJ41"/>
      <c r="IVI41"/>
      <c r="IVJ41"/>
      <c r="IVK41"/>
      <c r="IVM41"/>
      <c r="IVN41"/>
      <c r="IVS41"/>
      <c r="IVT41"/>
      <c r="IVW41"/>
      <c r="IWI41"/>
      <c r="IWJ41"/>
      <c r="IWQ41"/>
      <c r="IWX41"/>
      <c r="IXB41"/>
      <c r="IXC41"/>
      <c r="IXD41"/>
      <c r="IXE41"/>
      <c r="IXF41"/>
      <c r="JFE41"/>
      <c r="JFF41"/>
      <c r="JFG41"/>
      <c r="JFI41"/>
      <c r="JFJ41"/>
      <c r="JFO41"/>
      <c r="JFP41"/>
      <c r="JFS41"/>
      <c r="JGE41"/>
      <c r="JGF41"/>
      <c r="JGM41"/>
      <c r="JGT41"/>
      <c r="JGX41"/>
      <c r="JGY41"/>
      <c r="JGZ41"/>
      <c r="JHA41"/>
      <c r="JHB41"/>
      <c r="JPA41"/>
      <c r="JPB41"/>
      <c r="JPC41"/>
      <c r="JPE41"/>
      <c r="JPF41"/>
      <c r="JPK41"/>
      <c r="JPL41"/>
      <c r="JPO41"/>
      <c r="JQA41"/>
      <c r="JQB41"/>
      <c r="JQI41"/>
      <c r="JQP41"/>
      <c r="JQT41"/>
      <c r="JQU41"/>
      <c r="JQV41"/>
      <c r="JQW41"/>
      <c r="JQX41"/>
      <c r="JYW41"/>
      <c r="JYX41"/>
      <c r="JYY41"/>
      <c r="JZA41"/>
      <c r="JZB41"/>
      <c r="JZG41"/>
      <c r="JZH41"/>
      <c r="JZK41"/>
      <c r="JZW41"/>
      <c r="JZX41"/>
      <c r="KAE41"/>
      <c r="KAL41"/>
      <c r="KAP41"/>
      <c r="KAQ41"/>
      <c r="KAR41"/>
      <c r="KAS41"/>
      <c r="KAT41"/>
      <c r="KIS41"/>
      <c r="KIT41"/>
      <c r="KIU41"/>
      <c r="KIW41"/>
      <c r="KIX41"/>
      <c r="KJC41"/>
      <c r="KJD41"/>
      <c r="KJG41"/>
      <c r="KJS41"/>
      <c r="KJT41"/>
      <c r="KKA41"/>
      <c r="KKH41"/>
      <c r="KKL41"/>
      <c r="KKM41"/>
      <c r="KKN41"/>
      <c r="KKO41"/>
      <c r="KKP41"/>
      <c r="KSO41"/>
      <c r="KSP41"/>
      <c r="KSQ41"/>
      <c r="KSS41"/>
      <c r="KST41"/>
      <c r="KSY41"/>
      <c r="KSZ41"/>
      <c r="KTC41"/>
      <c r="KTO41"/>
      <c r="KTP41"/>
      <c r="KTW41"/>
      <c r="KUD41"/>
      <c r="KUH41"/>
      <c r="KUI41"/>
      <c r="KUJ41"/>
      <c r="KUK41"/>
      <c r="KUL41"/>
      <c r="LCK41"/>
      <c r="LCL41"/>
      <c r="LCM41"/>
      <c r="LCO41"/>
      <c r="LCP41"/>
      <c r="LCU41"/>
      <c r="LCV41"/>
      <c r="LCY41"/>
      <c r="LDK41"/>
      <c r="LDL41"/>
      <c r="LDS41"/>
      <c r="LDZ41"/>
      <c r="LED41"/>
      <c r="LEE41"/>
      <c r="LEF41"/>
      <c r="LEG41"/>
      <c r="LEH41"/>
      <c r="LMG41"/>
      <c r="LMH41"/>
      <c r="LMI41"/>
      <c r="LMK41"/>
      <c r="LML41"/>
      <c r="LMQ41"/>
      <c r="LMR41"/>
      <c r="LMU41"/>
      <c r="LNG41"/>
      <c r="LNH41"/>
      <c r="LNO41"/>
      <c r="LNV41"/>
      <c r="LNZ41"/>
      <c r="LOA41"/>
      <c r="LOB41"/>
      <c r="LOC41"/>
      <c r="LOD41"/>
      <c r="LWC41"/>
      <c r="LWD41"/>
      <c r="LWE41"/>
      <c r="LWG41"/>
      <c r="LWH41"/>
      <c r="LWM41"/>
      <c r="LWN41"/>
      <c r="LWQ41"/>
      <c r="LXC41"/>
      <c r="LXD41"/>
      <c r="LXK41"/>
      <c r="LXR41"/>
      <c r="LXV41"/>
      <c r="LXW41"/>
      <c r="LXX41"/>
      <c r="LXY41"/>
      <c r="LXZ41"/>
      <c r="MFY41"/>
      <c r="MFZ41"/>
      <c r="MGA41"/>
      <c r="MGC41"/>
      <c r="MGD41"/>
      <c r="MGI41"/>
      <c r="MGJ41"/>
      <c r="MGM41"/>
      <c r="MGY41"/>
      <c r="MGZ41"/>
      <c r="MHG41"/>
      <c r="MHN41"/>
      <c r="MHR41"/>
      <c r="MHS41"/>
      <c r="MHT41"/>
      <c r="MHU41"/>
      <c r="MHV41"/>
      <c r="MPU41"/>
      <c r="MPV41"/>
      <c r="MPW41"/>
      <c r="MPY41"/>
      <c r="MPZ41"/>
      <c r="MQE41"/>
      <c r="MQF41"/>
      <c r="MQI41"/>
      <c r="MQU41"/>
      <c r="MQV41"/>
      <c r="MRC41"/>
      <c r="MRJ41"/>
      <c r="MRN41"/>
      <c r="MRO41"/>
      <c r="MRP41"/>
      <c r="MRQ41"/>
      <c r="MRR41"/>
      <c r="MZQ41"/>
      <c r="MZR41"/>
      <c r="MZS41"/>
      <c r="MZU41"/>
      <c r="MZV41"/>
      <c r="NAA41"/>
      <c r="NAB41"/>
      <c r="NAE41"/>
      <c r="NAQ41"/>
      <c r="NAR41"/>
      <c r="NAY41"/>
      <c r="NBF41"/>
      <c r="NBJ41"/>
      <c r="NBK41"/>
      <c r="NBL41"/>
      <c r="NBM41"/>
      <c r="NBN41"/>
      <c r="NJM41"/>
      <c r="NJN41"/>
      <c r="NJO41"/>
      <c r="NJQ41"/>
      <c r="NJR41"/>
      <c r="NJW41"/>
      <c r="NJX41"/>
      <c r="NKA41"/>
      <c r="NKM41"/>
      <c r="NKN41"/>
      <c r="NKU41"/>
      <c r="NLB41"/>
      <c r="NLF41"/>
      <c r="NLG41"/>
      <c r="NLH41"/>
      <c r="NLI41"/>
      <c r="NLJ41"/>
      <c r="NTI41"/>
      <c r="NTJ41"/>
      <c r="NTK41"/>
      <c r="NTM41"/>
      <c r="NTN41"/>
      <c r="NTS41"/>
      <c r="NTT41"/>
      <c r="NTW41"/>
      <c r="NUI41"/>
      <c r="NUJ41"/>
      <c r="NUQ41"/>
      <c r="NUX41"/>
      <c r="NVB41"/>
      <c r="NVC41"/>
      <c r="NVD41"/>
      <c r="NVE41"/>
      <c r="NVF41"/>
      <c r="ODE41"/>
      <c r="ODF41"/>
      <c r="ODG41"/>
      <c r="ODI41"/>
      <c r="ODJ41"/>
      <c r="ODO41"/>
      <c r="ODP41"/>
      <c r="ODS41"/>
      <c r="OEE41"/>
      <c r="OEF41"/>
      <c r="OEM41"/>
      <c r="OET41"/>
      <c r="OEX41"/>
      <c r="OEY41"/>
      <c r="OEZ41"/>
      <c r="OFA41"/>
      <c r="OFB41"/>
      <c r="ONA41"/>
      <c r="ONB41"/>
      <c r="ONC41"/>
      <c r="ONE41"/>
      <c r="ONF41"/>
      <c r="ONK41"/>
      <c r="ONL41"/>
      <c r="ONO41"/>
      <c r="OOA41"/>
      <c r="OOB41"/>
      <c r="OOI41"/>
      <c r="OOP41"/>
      <c r="OOT41"/>
      <c r="OOU41"/>
      <c r="OOV41"/>
      <c r="OOW41"/>
      <c r="OOX41"/>
      <c r="OWW41"/>
      <c r="OWX41"/>
      <c r="OWY41"/>
      <c r="OXA41"/>
      <c r="OXB41"/>
      <c r="OXG41"/>
      <c r="OXH41"/>
      <c r="OXK41"/>
      <c r="OXW41"/>
      <c r="OXX41"/>
      <c r="OYE41"/>
      <c r="OYL41"/>
      <c r="OYP41"/>
      <c r="OYQ41"/>
      <c r="OYR41"/>
      <c r="OYS41"/>
      <c r="OYT41"/>
      <c r="PGS41"/>
      <c r="PGT41"/>
      <c r="PGU41"/>
      <c r="PGW41"/>
      <c r="PGX41"/>
      <c r="PHC41"/>
      <c r="PHD41"/>
      <c r="PHG41"/>
      <c r="PHS41"/>
      <c r="PHT41"/>
      <c r="PIA41"/>
      <c r="PIH41"/>
      <c r="PIL41"/>
      <c r="PIM41"/>
      <c r="PIN41"/>
      <c r="PIO41"/>
      <c r="PIP41"/>
      <c r="PQO41"/>
      <c r="PQP41"/>
      <c r="PQQ41"/>
      <c r="PQS41"/>
      <c r="PQT41"/>
      <c r="PQY41"/>
      <c r="PQZ41"/>
      <c r="PRC41"/>
      <c r="PRO41"/>
      <c r="PRP41"/>
      <c r="PRW41"/>
      <c r="PSD41"/>
      <c r="PSH41"/>
      <c r="PSI41"/>
      <c r="PSJ41"/>
      <c r="PSK41"/>
      <c r="PSL41"/>
      <c r="QAK41"/>
      <c r="QAL41"/>
      <c r="QAM41"/>
      <c r="QAO41"/>
      <c r="QAP41"/>
      <c r="QAU41"/>
      <c r="QAV41"/>
      <c r="QAY41"/>
      <c r="QBK41"/>
      <c r="QBL41"/>
      <c r="QBS41"/>
      <c r="QBZ41"/>
      <c r="QCD41"/>
      <c r="QCE41"/>
      <c r="QCF41"/>
      <c r="QCG41"/>
      <c r="QCH41"/>
      <c r="QKG41"/>
      <c r="QKH41"/>
      <c r="QKI41"/>
      <c r="QKK41"/>
      <c r="QKL41"/>
      <c r="QKQ41"/>
      <c r="QKR41"/>
      <c r="QKU41"/>
      <c r="QLG41"/>
      <c r="QLH41"/>
      <c r="QLO41"/>
      <c r="QLV41"/>
      <c r="QLZ41"/>
      <c r="QMA41"/>
      <c r="QMB41"/>
      <c r="QMC41"/>
      <c r="QMD41"/>
      <c r="QUC41"/>
      <c r="QUD41"/>
      <c r="QUE41"/>
      <c r="QUG41"/>
      <c r="QUH41"/>
      <c r="QUM41"/>
      <c r="QUN41"/>
      <c r="QUQ41"/>
      <c r="QVC41"/>
      <c r="QVD41"/>
      <c r="QVK41"/>
      <c r="QVR41"/>
      <c r="QVV41"/>
      <c r="QVW41"/>
      <c r="QVX41"/>
      <c r="QVY41"/>
      <c r="QVZ41"/>
      <c r="RDY41"/>
      <c r="RDZ41"/>
      <c r="REA41"/>
      <c r="REC41"/>
      <c r="RED41"/>
      <c r="REI41"/>
      <c r="REJ41"/>
      <c r="REM41"/>
      <c r="REY41"/>
      <c r="REZ41"/>
      <c r="RFG41"/>
      <c r="RFN41"/>
      <c r="RFR41"/>
      <c r="RFS41"/>
      <c r="RFT41"/>
      <c r="RFU41"/>
      <c r="RFV41"/>
      <c r="RNU41"/>
      <c r="RNV41"/>
      <c r="RNW41"/>
      <c r="RNY41"/>
      <c r="RNZ41"/>
      <c r="ROE41"/>
      <c r="ROF41"/>
      <c r="ROI41"/>
      <c r="ROU41"/>
      <c r="ROV41"/>
      <c r="RPC41"/>
      <c r="RPJ41"/>
      <c r="RPN41"/>
      <c r="RPO41"/>
      <c r="RPP41"/>
      <c r="RPQ41"/>
      <c r="RPR41"/>
      <c r="RXQ41"/>
      <c r="RXR41"/>
      <c r="RXS41"/>
      <c r="RXU41"/>
      <c r="RXV41"/>
      <c r="RYA41"/>
      <c r="RYB41"/>
      <c r="RYE41"/>
      <c r="RYQ41"/>
      <c r="RYR41"/>
      <c r="RYY41"/>
      <c r="RZF41"/>
      <c r="RZJ41"/>
      <c r="RZK41"/>
      <c r="RZL41"/>
      <c r="RZM41"/>
      <c r="RZN41"/>
      <c r="SHM41"/>
      <c r="SHN41"/>
      <c r="SHO41"/>
      <c r="SHQ41"/>
      <c r="SHR41"/>
      <c r="SHW41"/>
      <c r="SHX41"/>
      <c r="SIA41"/>
      <c r="SIM41"/>
      <c r="SIN41"/>
      <c r="SIU41"/>
      <c r="SJB41"/>
      <c r="SJF41"/>
      <c r="SJG41"/>
      <c r="SJH41"/>
      <c r="SJI41"/>
      <c r="SJJ41"/>
      <c r="SRI41"/>
      <c r="SRJ41"/>
      <c r="SRK41"/>
      <c r="SRM41"/>
      <c r="SRN41"/>
      <c r="SRS41"/>
      <c r="SRT41"/>
      <c r="SRW41"/>
      <c r="SSI41"/>
      <c r="SSJ41"/>
      <c r="SSQ41"/>
      <c r="SSX41"/>
      <c r="STB41"/>
      <c r="STC41"/>
      <c r="STD41"/>
      <c r="STE41"/>
      <c r="STF41"/>
      <c r="TBE41"/>
      <c r="TBF41"/>
      <c r="TBG41"/>
      <c r="TBI41"/>
      <c r="TBJ41"/>
      <c r="TBO41"/>
      <c r="TBP41"/>
      <c r="TBS41"/>
      <c r="TCE41"/>
      <c r="TCF41"/>
      <c r="TCM41"/>
      <c r="TCT41"/>
      <c r="TCX41"/>
      <c r="TCY41"/>
      <c r="TCZ41"/>
      <c r="TDA41"/>
      <c r="TDB41"/>
      <c r="TLA41"/>
      <c r="TLB41"/>
      <c r="TLC41"/>
      <c r="TLE41"/>
      <c r="TLF41"/>
      <c r="TLK41"/>
      <c r="TLL41"/>
      <c r="TLO41"/>
      <c r="TMA41"/>
      <c r="TMB41"/>
      <c r="TMI41"/>
      <c r="TMP41"/>
      <c r="TMT41"/>
      <c r="TMU41"/>
      <c r="TMV41"/>
      <c r="TMW41"/>
      <c r="TMX41"/>
      <c r="TUW41"/>
      <c r="TUX41"/>
      <c r="TUY41"/>
      <c r="TVA41"/>
      <c r="TVB41"/>
      <c r="TVG41"/>
      <c r="TVH41"/>
      <c r="TVK41"/>
      <c r="TVW41"/>
      <c r="TVX41"/>
      <c r="TWE41"/>
      <c r="TWL41"/>
      <c r="TWP41"/>
      <c r="TWQ41"/>
      <c r="TWR41"/>
      <c r="TWS41"/>
      <c r="TWT41"/>
      <c r="UES41"/>
      <c r="UET41"/>
      <c r="UEU41"/>
      <c r="UEW41"/>
      <c r="UEX41"/>
      <c r="UFC41"/>
      <c r="UFD41"/>
      <c r="UFG41"/>
      <c r="UFS41"/>
      <c r="UFT41"/>
      <c r="UGA41"/>
      <c r="UGH41"/>
      <c r="UGL41"/>
      <c r="UGM41"/>
      <c r="UGN41"/>
      <c r="UGO41"/>
      <c r="UGP41"/>
      <c r="UOO41"/>
      <c r="UOP41"/>
      <c r="UOQ41"/>
      <c r="UOS41"/>
      <c r="UOT41"/>
      <c r="UOY41"/>
      <c r="UOZ41"/>
      <c r="UPC41"/>
      <c r="UPO41"/>
      <c r="UPP41"/>
      <c r="UPW41"/>
      <c r="UQD41"/>
      <c r="UQH41"/>
      <c r="UQI41"/>
      <c r="UQJ41"/>
      <c r="UQK41"/>
      <c r="UQL41"/>
      <c r="UYK41"/>
      <c r="UYL41"/>
      <c r="UYM41"/>
      <c r="UYO41"/>
      <c r="UYP41"/>
      <c r="UYU41"/>
      <c r="UYV41"/>
      <c r="UYY41"/>
      <c r="UZK41"/>
      <c r="UZL41"/>
      <c r="UZS41"/>
      <c r="UZZ41"/>
      <c r="VAD41"/>
      <c r="VAE41"/>
      <c r="VAF41"/>
      <c r="VAG41"/>
      <c r="VAH41"/>
      <c r="VIG41"/>
      <c r="VIH41"/>
      <c r="VII41"/>
      <c r="VIK41"/>
      <c r="VIL41"/>
      <c r="VIQ41"/>
      <c r="VIR41"/>
      <c r="VIU41"/>
      <c r="VJG41"/>
      <c r="VJH41"/>
      <c r="VJO41"/>
      <c r="VJV41"/>
      <c r="VJZ41"/>
      <c r="VKA41"/>
      <c r="VKB41"/>
      <c r="VKC41"/>
      <c r="VKD41"/>
      <c r="VSC41"/>
      <c r="VSD41"/>
      <c r="VSE41"/>
      <c r="VSG41"/>
      <c r="VSH41"/>
      <c r="VSM41"/>
      <c r="VSN41"/>
      <c r="VSQ41"/>
      <c r="VTC41"/>
      <c r="VTD41"/>
      <c r="VTK41"/>
      <c r="VTR41"/>
      <c r="VTV41"/>
      <c r="VTW41"/>
      <c r="VTX41"/>
      <c r="VTY41"/>
      <c r="VTZ41"/>
      <c r="WBY41"/>
      <c r="WBZ41"/>
      <c r="WCA41"/>
      <c r="WCC41"/>
      <c r="WCD41"/>
      <c r="WCI41"/>
      <c r="WCJ41"/>
      <c r="WCM41"/>
      <c r="WCY41"/>
      <c r="WCZ41"/>
      <c r="WDG41"/>
      <c r="WDN41"/>
      <c r="WDR41"/>
      <c r="WDS41"/>
      <c r="WDT41"/>
      <c r="WDU41"/>
      <c r="WDV41"/>
      <c r="WLU41"/>
      <c r="WLV41"/>
      <c r="WLW41"/>
      <c r="WLY41"/>
      <c r="WLZ41"/>
      <c r="WME41"/>
      <c r="WMF41"/>
      <c r="WMI41"/>
      <c r="WMU41"/>
      <c r="WMV41"/>
      <c r="WNC41"/>
      <c r="WNJ41"/>
      <c r="WNN41"/>
      <c r="WNO41"/>
      <c r="WNP41"/>
      <c r="WNQ41"/>
      <c r="WNR41"/>
      <c r="WVQ41"/>
      <c r="WVR41"/>
      <c r="WVS41"/>
      <c r="WVU41"/>
      <c r="WVV41"/>
      <c r="WWA41"/>
      <c r="WWB41"/>
      <c r="WWE41"/>
      <c r="WWQ41"/>
      <c r="WWR41"/>
      <c r="WWY41"/>
      <c r="WXF41"/>
      <c r="WXJ41"/>
      <c r="WXK41"/>
      <c r="WXL41"/>
      <c r="WXM41"/>
      <c r="WXN41"/>
    </row>
    <row r="42" spans="1:826 1033:1850 2057:2874 3081:3898 4105:4922 5129:5946 6153:6970 7177:7994 8201:9018 9225:10042 10249:11066 11273:12090 12297:13114 13321:14138 14345:15162 15369:16186" s="389" customFormat="1" ht="20.100000000000001" customHeight="1" x14ac:dyDescent="0.2">
      <c r="A42" s="294" t="s">
        <v>2321</v>
      </c>
      <c r="B42" s="295" t="s">
        <v>1289</v>
      </c>
      <c r="C42" s="294" t="s">
        <v>121</v>
      </c>
      <c r="D42" s="296">
        <v>181.18999999999997</v>
      </c>
      <c r="E42" s="296">
        <v>1.2400000000000002</v>
      </c>
      <c r="F42" s="296">
        <v>0.8600000000000001</v>
      </c>
      <c r="G42" s="296">
        <v>0</v>
      </c>
      <c r="H42" s="296">
        <v>0</v>
      </c>
      <c r="I42" s="666">
        <v>0</v>
      </c>
      <c r="J42" s="296">
        <v>0.19000000000000003</v>
      </c>
      <c r="K42" s="296">
        <v>0.5</v>
      </c>
      <c r="L42" s="666">
        <v>0</v>
      </c>
      <c r="M42" s="666">
        <v>0</v>
      </c>
      <c r="N42" s="666">
        <v>0</v>
      </c>
      <c r="O42" s="296">
        <v>0.17</v>
      </c>
      <c r="P42" s="666">
        <v>0</v>
      </c>
      <c r="Q42" s="296">
        <v>0</v>
      </c>
      <c r="R42" s="291">
        <v>0.38</v>
      </c>
      <c r="S42" s="296">
        <v>0</v>
      </c>
      <c r="T42" s="296">
        <v>0</v>
      </c>
      <c r="U42" s="296">
        <v>0</v>
      </c>
      <c r="V42" s="666">
        <v>0</v>
      </c>
      <c r="W42" s="296">
        <v>0</v>
      </c>
      <c r="X42" s="296">
        <v>0</v>
      </c>
      <c r="Y42" s="296">
        <v>0</v>
      </c>
      <c r="Z42" s="666">
        <v>0</v>
      </c>
      <c r="AA42" s="296">
        <v>0</v>
      </c>
      <c r="AB42" s="296">
        <v>0.09</v>
      </c>
      <c r="AC42" s="296">
        <v>0.09</v>
      </c>
      <c r="AD42" s="296">
        <v>0</v>
      </c>
      <c r="AE42" s="296">
        <v>0</v>
      </c>
      <c r="AF42" s="296">
        <v>0</v>
      </c>
      <c r="AG42" s="296">
        <v>0</v>
      </c>
      <c r="AH42" s="296">
        <v>0</v>
      </c>
      <c r="AI42" s="296">
        <v>0</v>
      </c>
      <c r="AJ42" s="296">
        <v>0</v>
      </c>
      <c r="AK42" s="667">
        <v>0</v>
      </c>
      <c r="AL42" s="296">
        <v>0</v>
      </c>
      <c r="AM42" s="296">
        <v>0</v>
      </c>
      <c r="AN42" s="296">
        <v>0</v>
      </c>
      <c r="AO42" s="296">
        <v>0</v>
      </c>
      <c r="AP42" s="667">
        <v>0</v>
      </c>
      <c r="AQ42" s="296">
        <v>0</v>
      </c>
      <c r="AR42" s="296">
        <v>0</v>
      </c>
      <c r="AS42" s="296">
        <v>0</v>
      </c>
      <c r="AT42" s="666">
        <v>0</v>
      </c>
      <c r="AU42" s="296">
        <v>0</v>
      </c>
      <c r="AV42" s="296">
        <v>0</v>
      </c>
      <c r="AW42" s="296">
        <v>0.11</v>
      </c>
      <c r="AX42" s="296">
        <v>0.18</v>
      </c>
      <c r="AY42" s="296">
        <v>0</v>
      </c>
      <c r="AZ42" s="296">
        <v>0</v>
      </c>
      <c r="BA42" s="666">
        <v>0</v>
      </c>
      <c r="BB42" s="296">
        <v>0</v>
      </c>
      <c r="BC42" s="296">
        <v>0</v>
      </c>
      <c r="BD42" s="296">
        <v>0</v>
      </c>
      <c r="BE42" s="666">
        <v>0</v>
      </c>
      <c r="BF42" s="666">
        <v>0</v>
      </c>
      <c r="BG42" s="682">
        <v>0</v>
      </c>
      <c r="BH42" s="682">
        <v>0</v>
      </c>
      <c r="BI42" s="682">
        <v>0</v>
      </c>
      <c r="BJ42" s="298">
        <v>0.43000000000000016</v>
      </c>
      <c r="BK42" s="298">
        <v>181.61999999999998</v>
      </c>
      <c r="BL42" s="389">
        <v>181.61999999999998</v>
      </c>
      <c r="BN42" s="389" t="s">
        <v>2319</v>
      </c>
      <c r="BO42" s="389" t="s">
        <v>1289</v>
      </c>
      <c r="JE42"/>
      <c r="JF42"/>
      <c r="JG42"/>
      <c r="JI42"/>
      <c r="JJ42"/>
      <c r="JO42"/>
      <c r="JP42"/>
      <c r="JS42"/>
      <c r="KE42"/>
      <c r="KF42"/>
      <c r="KM42"/>
      <c r="KT42"/>
      <c r="KX42"/>
      <c r="KY42"/>
      <c r="KZ42"/>
      <c r="LA42"/>
      <c r="LB42"/>
      <c r="TA42"/>
      <c r="TB42"/>
      <c r="TC42"/>
      <c r="TE42"/>
      <c r="TF42"/>
      <c r="TK42"/>
      <c r="TL42"/>
      <c r="TO42"/>
      <c r="UA42"/>
      <c r="UB42"/>
      <c r="UI42"/>
      <c r="UP42"/>
      <c r="UT42"/>
      <c r="UU42"/>
      <c r="UV42"/>
      <c r="UW42"/>
      <c r="UX42"/>
      <c r="ACW42"/>
      <c r="ACX42"/>
      <c r="ACY42"/>
      <c r="ADA42"/>
      <c r="ADB42"/>
      <c r="ADG42"/>
      <c r="ADH42"/>
      <c r="ADK42"/>
      <c r="ADW42"/>
      <c r="ADX42"/>
      <c r="AEE42"/>
      <c r="AEL42"/>
      <c r="AEP42"/>
      <c r="AEQ42"/>
      <c r="AER42"/>
      <c r="AES42"/>
      <c r="AET42"/>
      <c r="AMS42"/>
      <c r="AMT42"/>
      <c r="AMU42"/>
      <c r="AMW42"/>
      <c r="AMX42"/>
      <c r="ANC42"/>
      <c r="AND42"/>
      <c r="ANG42"/>
      <c r="ANS42"/>
      <c r="ANT42"/>
      <c r="AOA42"/>
      <c r="AOH42"/>
      <c r="AOL42"/>
      <c r="AOM42"/>
      <c r="AON42"/>
      <c r="AOO42"/>
      <c r="AOP42"/>
      <c r="AWO42"/>
      <c r="AWP42"/>
      <c r="AWQ42"/>
      <c r="AWS42"/>
      <c r="AWT42"/>
      <c r="AWY42"/>
      <c r="AWZ42"/>
      <c r="AXC42"/>
      <c r="AXO42"/>
      <c r="AXP42"/>
      <c r="AXW42"/>
      <c r="AYD42"/>
      <c r="AYH42"/>
      <c r="AYI42"/>
      <c r="AYJ42"/>
      <c r="AYK42"/>
      <c r="AYL42"/>
      <c r="BGK42"/>
      <c r="BGL42"/>
      <c r="BGM42"/>
      <c r="BGO42"/>
      <c r="BGP42"/>
      <c r="BGU42"/>
      <c r="BGV42"/>
      <c r="BGY42"/>
      <c r="BHK42"/>
      <c r="BHL42"/>
      <c r="BHS42"/>
      <c r="BHZ42"/>
      <c r="BID42"/>
      <c r="BIE42"/>
      <c r="BIF42"/>
      <c r="BIG42"/>
      <c r="BIH42"/>
      <c r="BQG42"/>
      <c r="BQH42"/>
      <c r="BQI42"/>
      <c r="BQK42"/>
      <c r="BQL42"/>
      <c r="BQQ42"/>
      <c r="BQR42"/>
      <c r="BQU42"/>
      <c r="BRG42"/>
      <c r="BRH42"/>
      <c r="BRO42"/>
      <c r="BRV42"/>
      <c r="BRZ42"/>
      <c r="BSA42"/>
      <c r="BSB42"/>
      <c r="BSC42"/>
      <c r="BSD42"/>
      <c r="CAC42"/>
      <c r="CAD42"/>
      <c r="CAE42"/>
      <c r="CAG42"/>
      <c r="CAH42"/>
      <c r="CAM42"/>
      <c r="CAN42"/>
      <c r="CAQ42"/>
      <c r="CBC42"/>
      <c r="CBD42"/>
      <c r="CBK42"/>
      <c r="CBR42"/>
      <c r="CBV42"/>
      <c r="CBW42"/>
      <c r="CBX42"/>
      <c r="CBY42"/>
      <c r="CBZ42"/>
      <c r="CJY42"/>
      <c r="CJZ42"/>
      <c r="CKA42"/>
      <c r="CKC42"/>
      <c r="CKD42"/>
      <c r="CKI42"/>
      <c r="CKJ42"/>
      <c r="CKM42"/>
      <c r="CKY42"/>
      <c r="CKZ42"/>
      <c r="CLG42"/>
      <c r="CLN42"/>
      <c r="CLR42"/>
      <c r="CLS42"/>
      <c r="CLT42"/>
      <c r="CLU42"/>
      <c r="CLV42"/>
      <c r="CTU42"/>
      <c r="CTV42"/>
      <c r="CTW42"/>
      <c r="CTY42"/>
      <c r="CTZ42"/>
      <c r="CUE42"/>
      <c r="CUF42"/>
      <c r="CUI42"/>
      <c r="CUU42"/>
      <c r="CUV42"/>
      <c r="CVC42"/>
      <c r="CVJ42"/>
      <c r="CVN42"/>
      <c r="CVO42"/>
      <c r="CVP42"/>
      <c r="CVQ42"/>
      <c r="CVR42"/>
      <c r="DDQ42"/>
      <c r="DDR42"/>
      <c r="DDS42"/>
      <c r="DDU42"/>
      <c r="DDV42"/>
      <c r="DEA42"/>
      <c r="DEB42"/>
      <c r="DEE42"/>
      <c r="DEQ42"/>
      <c r="DER42"/>
      <c r="DEY42"/>
      <c r="DFF42"/>
      <c r="DFJ42"/>
      <c r="DFK42"/>
      <c r="DFL42"/>
      <c r="DFM42"/>
      <c r="DFN42"/>
      <c r="DNM42"/>
      <c r="DNN42"/>
      <c r="DNO42"/>
      <c r="DNQ42"/>
      <c r="DNR42"/>
      <c r="DNW42"/>
      <c r="DNX42"/>
      <c r="DOA42"/>
      <c r="DOM42"/>
      <c r="DON42"/>
      <c r="DOU42"/>
      <c r="DPB42"/>
      <c r="DPF42"/>
      <c r="DPG42"/>
      <c r="DPH42"/>
      <c r="DPI42"/>
      <c r="DPJ42"/>
      <c r="DXI42"/>
      <c r="DXJ42"/>
      <c r="DXK42"/>
      <c r="DXM42"/>
      <c r="DXN42"/>
      <c r="DXS42"/>
      <c r="DXT42"/>
      <c r="DXW42"/>
      <c r="DYI42"/>
      <c r="DYJ42"/>
      <c r="DYQ42"/>
      <c r="DYX42"/>
      <c r="DZB42"/>
      <c r="DZC42"/>
      <c r="DZD42"/>
      <c r="DZE42"/>
      <c r="DZF42"/>
      <c r="EHE42"/>
      <c r="EHF42"/>
      <c r="EHG42"/>
      <c r="EHI42"/>
      <c r="EHJ42"/>
      <c r="EHO42"/>
      <c r="EHP42"/>
      <c r="EHS42"/>
      <c r="EIE42"/>
      <c r="EIF42"/>
      <c r="EIM42"/>
      <c r="EIT42"/>
      <c r="EIX42"/>
      <c r="EIY42"/>
      <c r="EIZ42"/>
      <c r="EJA42"/>
      <c r="EJB42"/>
      <c r="ERA42"/>
      <c r="ERB42"/>
      <c r="ERC42"/>
      <c r="ERE42"/>
      <c r="ERF42"/>
      <c r="ERK42"/>
      <c r="ERL42"/>
      <c r="ERO42"/>
      <c r="ESA42"/>
      <c r="ESB42"/>
      <c r="ESI42"/>
      <c r="ESP42"/>
      <c r="EST42"/>
      <c r="ESU42"/>
      <c r="ESV42"/>
      <c r="ESW42"/>
      <c r="ESX42"/>
      <c r="FAW42"/>
      <c r="FAX42"/>
      <c r="FAY42"/>
      <c r="FBA42"/>
      <c r="FBB42"/>
      <c r="FBG42"/>
      <c r="FBH42"/>
      <c r="FBK42"/>
      <c r="FBW42"/>
      <c r="FBX42"/>
      <c r="FCE42"/>
      <c r="FCL42"/>
      <c r="FCP42"/>
      <c r="FCQ42"/>
      <c r="FCR42"/>
      <c r="FCS42"/>
      <c r="FCT42"/>
      <c r="FKS42"/>
      <c r="FKT42"/>
      <c r="FKU42"/>
      <c r="FKW42"/>
      <c r="FKX42"/>
      <c r="FLC42"/>
      <c r="FLD42"/>
      <c r="FLG42"/>
      <c r="FLS42"/>
      <c r="FLT42"/>
      <c r="FMA42"/>
      <c r="FMH42"/>
      <c r="FML42"/>
      <c r="FMM42"/>
      <c r="FMN42"/>
      <c r="FMO42"/>
      <c r="FMP42"/>
      <c r="FUO42"/>
      <c r="FUP42"/>
      <c r="FUQ42"/>
      <c r="FUS42"/>
      <c r="FUT42"/>
      <c r="FUY42"/>
      <c r="FUZ42"/>
      <c r="FVC42"/>
      <c r="FVO42"/>
      <c r="FVP42"/>
      <c r="FVW42"/>
      <c r="FWD42"/>
      <c r="FWH42"/>
      <c r="FWI42"/>
      <c r="FWJ42"/>
      <c r="FWK42"/>
      <c r="FWL42"/>
      <c r="GEK42"/>
      <c r="GEL42"/>
      <c r="GEM42"/>
      <c r="GEO42"/>
      <c r="GEP42"/>
      <c r="GEU42"/>
      <c r="GEV42"/>
      <c r="GEY42"/>
      <c r="GFK42"/>
      <c r="GFL42"/>
      <c r="GFS42"/>
      <c r="GFZ42"/>
      <c r="GGD42"/>
      <c r="GGE42"/>
      <c r="GGF42"/>
      <c r="GGG42"/>
      <c r="GGH42"/>
      <c r="GOG42"/>
      <c r="GOH42"/>
      <c r="GOI42"/>
      <c r="GOK42"/>
      <c r="GOL42"/>
      <c r="GOQ42"/>
      <c r="GOR42"/>
      <c r="GOU42"/>
      <c r="GPG42"/>
      <c r="GPH42"/>
      <c r="GPO42"/>
      <c r="GPV42"/>
      <c r="GPZ42"/>
      <c r="GQA42"/>
      <c r="GQB42"/>
      <c r="GQC42"/>
      <c r="GQD42"/>
      <c r="GYC42"/>
      <c r="GYD42"/>
      <c r="GYE42"/>
      <c r="GYG42"/>
      <c r="GYH42"/>
      <c r="GYM42"/>
      <c r="GYN42"/>
      <c r="GYQ42"/>
      <c r="GZC42"/>
      <c r="GZD42"/>
      <c r="GZK42"/>
      <c r="GZR42"/>
      <c r="GZV42"/>
      <c r="GZW42"/>
      <c r="GZX42"/>
      <c r="GZY42"/>
      <c r="GZZ42"/>
      <c r="HHY42"/>
      <c r="HHZ42"/>
      <c r="HIA42"/>
      <c r="HIC42"/>
      <c r="HID42"/>
      <c r="HII42"/>
      <c r="HIJ42"/>
      <c r="HIM42"/>
      <c r="HIY42"/>
      <c r="HIZ42"/>
      <c r="HJG42"/>
      <c r="HJN42"/>
      <c r="HJR42"/>
      <c r="HJS42"/>
      <c r="HJT42"/>
      <c r="HJU42"/>
      <c r="HJV42"/>
      <c r="HRU42"/>
      <c r="HRV42"/>
      <c r="HRW42"/>
      <c r="HRY42"/>
      <c r="HRZ42"/>
      <c r="HSE42"/>
      <c r="HSF42"/>
      <c r="HSI42"/>
      <c r="HSU42"/>
      <c r="HSV42"/>
      <c r="HTC42"/>
      <c r="HTJ42"/>
      <c r="HTN42"/>
      <c r="HTO42"/>
      <c r="HTP42"/>
      <c r="HTQ42"/>
      <c r="HTR42"/>
      <c r="IBQ42"/>
      <c r="IBR42"/>
      <c r="IBS42"/>
      <c r="IBU42"/>
      <c r="IBV42"/>
      <c r="ICA42"/>
      <c r="ICB42"/>
      <c r="ICE42"/>
      <c r="ICQ42"/>
      <c r="ICR42"/>
      <c r="ICY42"/>
      <c r="IDF42"/>
      <c r="IDJ42"/>
      <c r="IDK42"/>
      <c r="IDL42"/>
      <c r="IDM42"/>
      <c r="IDN42"/>
      <c r="ILM42"/>
      <c r="ILN42"/>
      <c r="ILO42"/>
      <c r="ILQ42"/>
      <c r="ILR42"/>
      <c r="ILW42"/>
      <c r="ILX42"/>
      <c r="IMA42"/>
      <c r="IMM42"/>
      <c r="IMN42"/>
      <c r="IMU42"/>
      <c r="INB42"/>
      <c r="INF42"/>
      <c r="ING42"/>
      <c r="INH42"/>
      <c r="INI42"/>
      <c r="INJ42"/>
      <c r="IVI42"/>
      <c r="IVJ42"/>
      <c r="IVK42"/>
      <c r="IVM42"/>
      <c r="IVN42"/>
      <c r="IVS42"/>
      <c r="IVT42"/>
      <c r="IVW42"/>
      <c r="IWI42"/>
      <c r="IWJ42"/>
      <c r="IWQ42"/>
      <c r="IWX42"/>
      <c r="IXB42"/>
      <c r="IXC42"/>
      <c r="IXD42"/>
      <c r="IXE42"/>
      <c r="IXF42"/>
      <c r="JFE42"/>
      <c r="JFF42"/>
      <c r="JFG42"/>
      <c r="JFI42"/>
      <c r="JFJ42"/>
      <c r="JFO42"/>
      <c r="JFP42"/>
      <c r="JFS42"/>
      <c r="JGE42"/>
      <c r="JGF42"/>
      <c r="JGM42"/>
      <c r="JGT42"/>
      <c r="JGX42"/>
      <c r="JGY42"/>
      <c r="JGZ42"/>
      <c r="JHA42"/>
      <c r="JHB42"/>
      <c r="JPA42"/>
      <c r="JPB42"/>
      <c r="JPC42"/>
      <c r="JPE42"/>
      <c r="JPF42"/>
      <c r="JPK42"/>
      <c r="JPL42"/>
      <c r="JPO42"/>
      <c r="JQA42"/>
      <c r="JQB42"/>
      <c r="JQI42"/>
      <c r="JQP42"/>
      <c r="JQT42"/>
      <c r="JQU42"/>
      <c r="JQV42"/>
      <c r="JQW42"/>
      <c r="JQX42"/>
      <c r="JYW42"/>
      <c r="JYX42"/>
      <c r="JYY42"/>
      <c r="JZA42"/>
      <c r="JZB42"/>
      <c r="JZG42"/>
      <c r="JZH42"/>
      <c r="JZK42"/>
      <c r="JZW42"/>
      <c r="JZX42"/>
      <c r="KAE42"/>
      <c r="KAL42"/>
      <c r="KAP42"/>
      <c r="KAQ42"/>
      <c r="KAR42"/>
      <c r="KAS42"/>
      <c r="KAT42"/>
      <c r="KIS42"/>
      <c r="KIT42"/>
      <c r="KIU42"/>
      <c r="KIW42"/>
      <c r="KIX42"/>
      <c r="KJC42"/>
      <c r="KJD42"/>
      <c r="KJG42"/>
      <c r="KJS42"/>
      <c r="KJT42"/>
      <c r="KKA42"/>
      <c r="KKH42"/>
      <c r="KKL42"/>
      <c r="KKM42"/>
      <c r="KKN42"/>
      <c r="KKO42"/>
      <c r="KKP42"/>
      <c r="KSO42"/>
      <c r="KSP42"/>
      <c r="KSQ42"/>
      <c r="KSS42"/>
      <c r="KST42"/>
      <c r="KSY42"/>
      <c r="KSZ42"/>
      <c r="KTC42"/>
      <c r="KTO42"/>
      <c r="KTP42"/>
      <c r="KTW42"/>
      <c r="KUD42"/>
      <c r="KUH42"/>
      <c r="KUI42"/>
      <c r="KUJ42"/>
      <c r="KUK42"/>
      <c r="KUL42"/>
      <c r="LCK42"/>
      <c r="LCL42"/>
      <c r="LCM42"/>
      <c r="LCO42"/>
      <c r="LCP42"/>
      <c r="LCU42"/>
      <c r="LCV42"/>
      <c r="LCY42"/>
      <c r="LDK42"/>
      <c r="LDL42"/>
      <c r="LDS42"/>
      <c r="LDZ42"/>
      <c r="LED42"/>
      <c r="LEE42"/>
      <c r="LEF42"/>
      <c r="LEG42"/>
      <c r="LEH42"/>
      <c r="LMG42"/>
      <c r="LMH42"/>
      <c r="LMI42"/>
      <c r="LMK42"/>
      <c r="LML42"/>
      <c r="LMQ42"/>
      <c r="LMR42"/>
      <c r="LMU42"/>
      <c r="LNG42"/>
      <c r="LNH42"/>
      <c r="LNO42"/>
      <c r="LNV42"/>
      <c r="LNZ42"/>
      <c r="LOA42"/>
      <c r="LOB42"/>
      <c r="LOC42"/>
      <c r="LOD42"/>
      <c r="LWC42"/>
      <c r="LWD42"/>
      <c r="LWE42"/>
      <c r="LWG42"/>
      <c r="LWH42"/>
      <c r="LWM42"/>
      <c r="LWN42"/>
      <c r="LWQ42"/>
      <c r="LXC42"/>
      <c r="LXD42"/>
      <c r="LXK42"/>
      <c r="LXR42"/>
      <c r="LXV42"/>
      <c r="LXW42"/>
      <c r="LXX42"/>
      <c r="LXY42"/>
      <c r="LXZ42"/>
      <c r="MFY42"/>
      <c r="MFZ42"/>
      <c r="MGA42"/>
      <c r="MGC42"/>
      <c r="MGD42"/>
      <c r="MGI42"/>
      <c r="MGJ42"/>
      <c r="MGM42"/>
      <c r="MGY42"/>
      <c r="MGZ42"/>
      <c r="MHG42"/>
      <c r="MHN42"/>
      <c r="MHR42"/>
      <c r="MHS42"/>
      <c r="MHT42"/>
      <c r="MHU42"/>
      <c r="MHV42"/>
      <c r="MPU42"/>
      <c r="MPV42"/>
      <c r="MPW42"/>
      <c r="MPY42"/>
      <c r="MPZ42"/>
      <c r="MQE42"/>
      <c r="MQF42"/>
      <c r="MQI42"/>
      <c r="MQU42"/>
      <c r="MQV42"/>
      <c r="MRC42"/>
      <c r="MRJ42"/>
      <c r="MRN42"/>
      <c r="MRO42"/>
      <c r="MRP42"/>
      <c r="MRQ42"/>
      <c r="MRR42"/>
      <c r="MZQ42"/>
      <c r="MZR42"/>
      <c r="MZS42"/>
      <c r="MZU42"/>
      <c r="MZV42"/>
      <c r="NAA42"/>
      <c r="NAB42"/>
      <c r="NAE42"/>
      <c r="NAQ42"/>
      <c r="NAR42"/>
      <c r="NAY42"/>
      <c r="NBF42"/>
      <c r="NBJ42"/>
      <c r="NBK42"/>
      <c r="NBL42"/>
      <c r="NBM42"/>
      <c r="NBN42"/>
      <c r="NJM42"/>
      <c r="NJN42"/>
      <c r="NJO42"/>
      <c r="NJQ42"/>
      <c r="NJR42"/>
      <c r="NJW42"/>
      <c r="NJX42"/>
      <c r="NKA42"/>
      <c r="NKM42"/>
      <c r="NKN42"/>
      <c r="NKU42"/>
      <c r="NLB42"/>
      <c r="NLF42"/>
      <c r="NLG42"/>
      <c r="NLH42"/>
      <c r="NLI42"/>
      <c r="NLJ42"/>
      <c r="NTI42"/>
      <c r="NTJ42"/>
      <c r="NTK42"/>
      <c r="NTM42"/>
      <c r="NTN42"/>
      <c r="NTS42"/>
      <c r="NTT42"/>
      <c r="NTW42"/>
      <c r="NUI42"/>
      <c r="NUJ42"/>
      <c r="NUQ42"/>
      <c r="NUX42"/>
      <c r="NVB42"/>
      <c r="NVC42"/>
      <c r="NVD42"/>
      <c r="NVE42"/>
      <c r="NVF42"/>
      <c r="ODE42"/>
      <c r="ODF42"/>
      <c r="ODG42"/>
      <c r="ODI42"/>
      <c r="ODJ42"/>
      <c r="ODO42"/>
      <c r="ODP42"/>
      <c r="ODS42"/>
      <c r="OEE42"/>
      <c r="OEF42"/>
      <c r="OEM42"/>
      <c r="OET42"/>
      <c r="OEX42"/>
      <c r="OEY42"/>
      <c r="OEZ42"/>
      <c r="OFA42"/>
      <c r="OFB42"/>
      <c r="ONA42"/>
      <c r="ONB42"/>
      <c r="ONC42"/>
      <c r="ONE42"/>
      <c r="ONF42"/>
      <c r="ONK42"/>
      <c r="ONL42"/>
      <c r="ONO42"/>
      <c r="OOA42"/>
      <c r="OOB42"/>
      <c r="OOI42"/>
      <c r="OOP42"/>
      <c r="OOT42"/>
      <c r="OOU42"/>
      <c r="OOV42"/>
      <c r="OOW42"/>
      <c r="OOX42"/>
      <c r="OWW42"/>
      <c r="OWX42"/>
      <c r="OWY42"/>
      <c r="OXA42"/>
      <c r="OXB42"/>
      <c r="OXG42"/>
      <c r="OXH42"/>
      <c r="OXK42"/>
      <c r="OXW42"/>
      <c r="OXX42"/>
      <c r="OYE42"/>
      <c r="OYL42"/>
      <c r="OYP42"/>
      <c r="OYQ42"/>
      <c r="OYR42"/>
      <c r="OYS42"/>
      <c r="OYT42"/>
      <c r="PGS42"/>
      <c r="PGT42"/>
      <c r="PGU42"/>
      <c r="PGW42"/>
      <c r="PGX42"/>
      <c r="PHC42"/>
      <c r="PHD42"/>
      <c r="PHG42"/>
      <c r="PHS42"/>
      <c r="PHT42"/>
      <c r="PIA42"/>
      <c r="PIH42"/>
      <c r="PIL42"/>
      <c r="PIM42"/>
      <c r="PIN42"/>
      <c r="PIO42"/>
      <c r="PIP42"/>
      <c r="PQO42"/>
      <c r="PQP42"/>
      <c r="PQQ42"/>
      <c r="PQS42"/>
      <c r="PQT42"/>
      <c r="PQY42"/>
      <c r="PQZ42"/>
      <c r="PRC42"/>
      <c r="PRO42"/>
      <c r="PRP42"/>
      <c r="PRW42"/>
      <c r="PSD42"/>
      <c r="PSH42"/>
      <c r="PSI42"/>
      <c r="PSJ42"/>
      <c r="PSK42"/>
      <c r="PSL42"/>
      <c r="QAK42"/>
      <c r="QAL42"/>
      <c r="QAM42"/>
      <c r="QAO42"/>
      <c r="QAP42"/>
      <c r="QAU42"/>
      <c r="QAV42"/>
      <c r="QAY42"/>
      <c r="QBK42"/>
      <c r="QBL42"/>
      <c r="QBS42"/>
      <c r="QBZ42"/>
      <c r="QCD42"/>
      <c r="QCE42"/>
      <c r="QCF42"/>
      <c r="QCG42"/>
      <c r="QCH42"/>
      <c r="QKG42"/>
      <c r="QKH42"/>
      <c r="QKI42"/>
      <c r="QKK42"/>
      <c r="QKL42"/>
      <c r="QKQ42"/>
      <c r="QKR42"/>
      <c r="QKU42"/>
      <c r="QLG42"/>
      <c r="QLH42"/>
      <c r="QLO42"/>
      <c r="QLV42"/>
      <c r="QLZ42"/>
      <c r="QMA42"/>
      <c r="QMB42"/>
      <c r="QMC42"/>
      <c r="QMD42"/>
      <c r="QUC42"/>
      <c r="QUD42"/>
      <c r="QUE42"/>
      <c r="QUG42"/>
      <c r="QUH42"/>
      <c r="QUM42"/>
      <c r="QUN42"/>
      <c r="QUQ42"/>
      <c r="QVC42"/>
      <c r="QVD42"/>
      <c r="QVK42"/>
      <c r="QVR42"/>
      <c r="QVV42"/>
      <c r="QVW42"/>
      <c r="QVX42"/>
      <c r="QVY42"/>
      <c r="QVZ42"/>
      <c r="RDY42"/>
      <c r="RDZ42"/>
      <c r="REA42"/>
      <c r="REC42"/>
      <c r="RED42"/>
      <c r="REI42"/>
      <c r="REJ42"/>
      <c r="REM42"/>
      <c r="REY42"/>
      <c r="REZ42"/>
      <c r="RFG42"/>
      <c r="RFN42"/>
      <c r="RFR42"/>
      <c r="RFS42"/>
      <c r="RFT42"/>
      <c r="RFU42"/>
      <c r="RFV42"/>
      <c r="RNU42"/>
      <c r="RNV42"/>
      <c r="RNW42"/>
      <c r="RNY42"/>
      <c r="RNZ42"/>
      <c r="ROE42"/>
      <c r="ROF42"/>
      <c r="ROI42"/>
      <c r="ROU42"/>
      <c r="ROV42"/>
      <c r="RPC42"/>
      <c r="RPJ42"/>
      <c r="RPN42"/>
      <c r="RPO42"/>
      <c r="RPP42"/>
      <c r="RPQ42"/>
      <c r="RPR42"/>
      <c r="RXQ42"/>
      <c r="RXR42"/>
      <c r="RXS42"/>
      <c r="RXU42"/>
      <c r="RXV42"/>
      <c r="RYA42"/>
      <c r="RYB42"/>
      <c r="RYE42"/>
      <c r="RYQ42"/>
      <c r="RYR42"/>
      <c r="RYY42"/>
      <c r="RZF42"/>
      <c r="RZJ42"/>
      <c r="RZK42"/>
      <c r="RZL42"/>
      <c r="RZM42"/>
      <c r="RZN42"/>
      <c r="SHM42"/>
      <c r="SHN42"/>
      <c r="SHO42"/>
      <c r="SHQ42"/>
      <c r="SHR42"/>
      <c r="SHW42"/>
      <c r="SHX42"/>
      <c r="SIA42"/>
      <c r="SIM42"/>
      <c r="SIN42"/>
      <c r="SIU42"/>
      <c r="SJB42"/>
      <c r="SJF42"/>
      <c r="SJG42"/>
      <c r="SJH42"/>
      <c r="SJI42"/>
      <c r="SJJ42"/>
      <c r="SRI42"/>
      <c r="SRJ42"/>
      <c r="SRK42"/>
      <c r="SRM42"/>
      <c r="SRN42"/>
      <c r="SRS42"/>
      <c r="SRT42"/>
      <c r="SRW42"/>
      <c r="SSI42"/>
      <c r="SSJ42"/>
      <c r="SSQ42"/>
      <c r="SSX42"/>
      <c r="STB42"/>
      <c r="STC42"/>
      <c r="STD42"/>
      <c r="STE42"/>
      <c r="STF42"/>
      <c r="TBE42"/>
      <c r="TBF42"/>
      <c r="TBG42"/>
      <c r="TBI42"/>
      <c r="TBJ42"/>
      <c r="TBO42"/>
      <c r="TBP42"/>
      <c r="TBS42"/>
      <c r="TCE42"/>
      <c r="TCF42"/>
      <c r="TCM42"/>
      <c r="TCT42"/>
      <c r="TCX42"/>
      <c r="TCY42"/>
      <c r="TCZ42"/>
      <c r="TDA42"/>
      <c r="TDB42"/>
      <c r="TLA42"/>
      <c r="TLB42"/>
      <c r="TLC42"/>
      <c r="TLE42"/>
      <c r="TLF42"/>
      <c r="TLK42"/>
      <c r="TLL42"/>
      <c r="TLO42"/>
      <c r="TMA42"/>
      <c r="TMB42"/>
      <c r="TMI42"/>
      <c r="TMP42"/>
      <c r="TMT42"/>
      <c r="TMU42"/>
      <c r="TMV42"/>
      <c r="TMW42"/>
      <c r="TMX42"/>
      <c r="TUW42"/>
      <c r="TUX42"/>
      <c r="TUY42"/>
      <c r="TVA42"/>
      <c r="TVB42"/>
      <c r="TVG42"/>
      <c r="TVH42"/>
      <c r="TVK42"/>
      <c r="TVW42"/>
      <c r="TVX42"/>
      <c r="TWE42"/>
      <c r="TWL42"/>
      <c r="TWP42"/>
      <c r="TWQ42"/>
      <c r="TWR42"/>
      <c r="TWS42"/>
      <c r="TWT42"/>
      <c r="UES42"/>
      <c r="UET42"/>
      <c r="UEU42"/>
      <c r="UEW42"/>
      <c r="UEX42"/>
      <c r="UFC42"/>
      <c r="UFD42"/>
      <c r="UFG42"/>
      <c r="UFS42"/>
      <c r="UFT42"/>
      <c r="UGA42"/>
      <c r="UGH42"/>
      <c r="UGL42"/>
      <c r="UGM42"/>
      <c r="UGN42"/>
      <c r="UGO42"/>
      <c r="UGP42"/>
      <c r="UOO42"/>
      <c r="UOP42"/>
      <c r="UOQ42"/>
      <c r="UOS42"/>
      <c r="UOT42"/>
      <c r="UOY42"/>
      <c r="UOZ42"/>
      <c r="UPC42"/>
      <c r="UPO42"/>
      <c r="UPP42"/>
      <c r="UPW42"/>
      <c r="UQD42"/>
      <c r="UQH42"/>
      <c r="UQI42"/>
      <c r="UQJ42"/>
      <c r="UQK42"/>
      <c r="UQL42"/>
      <c r="UYK42"/>
      <c r="UYL42"/>
      <c r="UYM42"/>
      <c r="UYO42"/>
      <c r="UYP42"/>
      <c r="UYU42"/>
      <c r="UYV42"/>
      <c r="UYY42"/>
      <c r="UZK42"/>
      <c r="UZL42"/>
      <c r="UZS42"/>
      <c r="UZZ42"/>
      <c r="VAD42"/>
      <c r="VAE42"/>
      <c r="VAF42"/>
      <c r="VAG42"/>
      <c r="VAH42"/>
      <c r="VIG42"/>
      <c r="VIH42"/>
      <c r="VII42"/>
      <c r="VIK42"/>
      <c r="VIL42"/>
      <c r="VIQ42"/>
      <c r="VIR42"/>
      <c r="VIU42"/>
      <c r="VJG42"/>
      <c r="VJH42"/>
      <c r="VJO42"/>
      <c r="VJV42"/>
      <c r="VJZ42"/>
      <c r="VKA42"/>
      <c r="VKB42"/>
      <c r="VKC42"/>
      <c r="VKD42"/>
      <c r="VSC42"/>
      <c r="VSD42"/>
      <c r="VSE42"/>
      <c r="VSG42"/>
      <c r="VSH42"/>
      <c r="VSM42"/>
      <c r="VSN42"/>
      <c r="VSQ42"/>
      <c r="VTC42"/>
      <c r="VTD42"/>
      <c r="VTK42"/>
      <c r="VTR42"/>
      <c r="VTV42"/>
      <c r="VTW42"/>
      <c r="VTX42"/>
      <c r="VTY42"/>
      <c r="VTZ42"/>
      <c r="WBY42"/>
      <c r="WBZ42"/>
      <c r="WCA42"/>
      <c r="WCC42"/>
      <c r="WCD42"/>
      <c r="WCI42"/>
      <c r="WCJ42"/>
      <c r="WCM42"/>
      <c r="WCY42"/>
      <c r="WCZ42"/>
      <c r="WDG42"/>
      <c r="WDN42"/>
      <c r="WDR42"/>
      <c r="WDS42"/>
      <c r="WDT42"/>
      <c r="WDU42"/>
      <c r="WDV42"/>
      <c r="WLU42"/>
      <c r="WLV42"/>
      <c r="WLW42"/>
      <c r="WLY42"/>
      <c r="WLZ42"/>
      <c r="WME42"/>
      <c r="WMF42"/>
      <c r="WMI42"/>
      <c r="WMU42"/>
      <c r="WMV42"/>
      <c r="WNC42"/>
      <c r="WNJ42"/>
      <c r="WNN42"/>
      <c r="WNO42"/>
      <c r="WNP42"/>
      <c r="WNQ42"/>
      <c r="WNR42"/>
      <c r="WVQ42"/>
      <c r="WVR42"/>
      <c r="WVS42"/>
      <c r="WVU42"/>
      <c r="WVV42"/>
      <c r="WWA42"/>
      <c r="WWB42"/>
      <c r="WWE42"/>
      <c r="WWQ42"/>
      <c r="WWR42"/>
      <c r="WWY42"/>
      <c r="WXF42"/>
      <c r="WXJ42"/>
      <c r="WXK42"/>
      <c r="WXL42"/>
      <c r="WXM42"/>
      <c r="WXN42"/>
    </row>
    <row r="43" spans="1:826 1033:1850 2057:2874 3081:3898 4105:4922 5129:5946 6153:6970 7177:7994 8201:9018 9225:10042 10249:11066 11273:12090 12297:13114 13321:14138 14345:15162 15369:16186" s="389" customFormat="1" ht="20.100000000000001" customHeight="1" x14ac:dyDescent="0.2">
      <c r="A43" s="294" t="s">
        <v>2321</v>
      </c>
      <c r="B43" s="295" t="s">
        <v>2313</v>
      </c>
      <c r="C43" s="294" t="s">
        <v>123</v>
      </c>
      <c r="D43" s="296">
        <v>227.27</v>
      </c>
      <c r="E43" s="296">
        <v>0</v>
      </c>
      <c r="F43" s="296">
        <v>0</v>
      </c>
      <c r="G43" s="296">
        <v>0</v>
      </c>
      <c r="H43" s="296">
        <v>0</v>
      </c>
      <c r="I43" s="666">
        <v>0</v>
      </c>
      <c r="J43" s="296">
        <v>0</v>
      </c>
      <c r="K43" s="296">
        <v>0</v>
      </c>
      <c r="L43" s="666">
        <v>0</v>
      </c>
      <c r="M43" s="666">
        <v>0</v>
      </c>
      <c r="N43" s="666">
        <v>0</v>
      </c>
      <c r="O43" s="296">
        <v>0</v>
      </c>
      <c r="P43" s="666">
        <v>0</v>
      </c>
      <c r="Q43" s="296">
        <v>0</v>
      </c>
      <c r="R43" s="291">
        <v>0</v>
      </c>
      <c r="S43" s="296">
        <v>0</v>
      </c>
      <c r="T43" s="296">
        <v>0</v>
      </c>
      <c r="U43" s="296">
        <v>0</v>
      </c>
      <c r="V43" s="666">
        <v>0</v>
      </c>
      <c r="W43" s="296">
        <v>0</v>
      </c>
      <c r="X43" s="296">
        <v>0</v>
      </c>
      <c r="Y43" s="296">
        <v>0</v>
      </c>
      <c r="Z43" s="666">
        <v>0</v>
      </c>
      <c r="AA43" s="296">
        <v>0</v>
      </c>
      <c r="AB43" s="296">
        <v>0</v>
      </c>
      <c r="AC43" s="296">
        <v>0</v>
      </c>
      <c r="AD43" s="296">
        <v>0</v>
      </c>
      <c r="AE43" s="296">
        <v>0</v>
      </c>
      <c r="AF43" s="296">
        <v>0</v>
      </c>
      <c r="AG43" s="296">
        <v>0</v>
      </c>
      <c r="AH43" s="296">
        <v>0</v>
      </c>
      <c r="AI43" s="296">
        <v>0</v>
      </c>
      <c r="AJ43" s="296">
        <v>0</v>
      </c>
      <c r="AK43" s="667">
        <v>0</v>
      </c>
      <c r="AL43" s="296">
        <v>0</v>
      </c>
      <c r="AM43" s="296">
        <v>0</v>
      </c>
      <c r="AN43" s="296">
        <v>0</v>
      </c>
      <c r="AO43" s="296">
        <v>0</v>
      </c>
      <c r="AP43" s="667">
        <v>0</v>
      </c>
      <c r="AQ43" s="296">
        <v>0</v>
      </c>
      <c r="AR43" s="296">
        <v>0</v>
      </c>
      <c r="AS43" s="296">
        <v>0</v>
      </c>
      <c r="AT43" s="666">
        <v>0</v>
      </c>
      <c r="AU43" s="296">
        <v>0</v>
      </c>
      <c r="AV43" s="296">
        <v>0</v>
      </c>
      <c r="AW43" s="296">
        <v>0</v>
      </c>
      <c r="AX43" s="296">
        <v>0</v>
      </c>
      <c r="AY43" s="296">
        <v>0</v>
      </c>
      <c r="AZ43" s="296">
        <v>0</v>
      </c>
      <c r="BA43" s="666">
        <v>0</v>
      </c>
      <c r="BB43" s="296">
        <v>0</v>
      </c>
      <c r="BC43" s="296">
        <v>0</v>
      </c>
      <c r="BD43" s="296">
        <v>0</v>
      </c>
      <c r="BE43" s="666">
        <v>0</v>
      </c>
      <c r="BF43" s="666">
        <v>0</v>
      </c>
      <c r="BG43" s="682">
        <v>0</v>
      </c>
      <c r="BH43" s="682">
        <v>0</v>
      </c>
      <c r="BI43" s="682">
        <v>0</v>
      </c>
      <c r="BJ43" s="298">
        <v>-3.8400000000000007</v>
      </c>
      <c r="BK43" s="298">
        <v>223.43</v>
      </c>
      <c r="BL43" s="389">
        <v>223.43</v>
      </c>
      <c r="BN43" s="389" t="s">
        <v>2319</v>
      </c>
      <c r="BO43" s="389" t="s">
        <v>2313</v>
      </c>
      <c r="JE43"/>
      <c r="JF43"/>
      <c r="JG43"/>
      <c r="JI43"/>
      <c r="JJ43"/>
      <c r="JO43"/>
      <c r="JP43"/>
      <c r="JS43"/>
      <c r="KE43"/>
      <c r="KF43"/>
      <c r="KM43"/>
      <c r="KT43"/>
      <c r="KX43"/>
      <c r="KY43"/>
      <c r="KZ43"/>
      <c r="LA43"/>
      <c r="LB43"/>
      <c r="TA43"/>
      <c r="TB43"/>
      <c r="TC43"/>
      <c r="TE43"/>
      <c r="TF43"/>
      <c r="TK43"/>
      <c r="TL43"/>
      <c r="TO43"/>
      <c r="UA43"/>
      <c r="UB43"/>
      <c r="UI43"/>
      <c r="UP43"/>
      <c r="UT43"/>
      <c r="UU43"/>
      <c r="UV43"/>
      <c r="UW43"/>
      <c r="UX43"/>
      <c r="ACW43"/>
      <c r="ACX43"/>
      <c r="ACY43"/>
      <c r="ADA43"/>
      <c r="ADB43"/>
      <c r="ADG43"/>
      <c r="ADH43"/>
      <c r="ADK43"/>
      <c r="ADW43"/>
      <c r="ADX43"/>
      <c r="AEE43"/>
      <c r="AEL43"/>
      <c r="AEP43"/>
      <c r="AEQ43"/>
      <c r="AER43"/>
      <c r="AES43"/>
      <c r="AET43"/>
      <c r="AMS43"/>
      <c r="AMT43"/>
      <c r="AMU43"/>
      <c r="AMW43"/>
      <c r="AMX43"/>
      <c r="ANC43"/>
      <c r="AND43"/>
      <c r="ANG43"/>
      <c r="ANS43"/>
      <c r="ANT43"/>
      <c r="AOA43"/>
      <c r="AOH43"/>
      <c r="AOL43"/>
      <c r="AOM43"/>
      <c r="AON43"/>
      <c r="AOO43"/>
      <c r="AOP43"/>
      <c r="AWO43"/>
      <c r="AWP43"/>
      <c r="AWQ43"/>
      <c r="AWS43"/>
      <c r="AWT43"/>
      <c r="AWY43"/>
      <c r="AWZ43"/>
      <c r="AXC43"/>
      <c r="AXO43"/>
      <c r="AXP43"/>
      <c r="AXW43"/>
      <c r="AYD43"/>
      <c r="AYH43"/>
      <c r="AYI43"/>
      <c r="AYJ43"/>
      <c r="AYK43"/>
      <c r="AYL43"/>
      <c r="BGK43"/>
      <c r="BGL43"/>
      <c r="BGM43"/>
      <c r="BGO43"/>
      <c r="BGP43"/>
      <c r="BGU43"/>
      <c r="BGV43"/>
      <c r="BGY43"/>
      <c r="BHK43"/>
      <c r="BHL43"/>
      <c r="BHS43"/>
      <c r="BHZ43"/>
      <c r="BID43"/>
      <c r="BIE43"/>
      <c r="BIF43"/>
      <c r="BIG43"/>
      <c r="BIH43"/>
      <c r="BQG43"/>
      <c r="BQH43"/>
      <c r="BQI43"/>
      <c r="BQK43"/>
      <c r="BQL43"/>
      <c r="BQQ43"/>
      <c r="BQR43"/>
      <c r="BQU43"/>
      <c r="BRG43"/>
      <c r="BRH43"/>
      <c r="BRO43"/>
      <c r="BRV43"/>
      <c r="BRZ43"/>
      <c r="BSA43"/>
      <c r="BSB43"/>
      <c r="BSC43"/>
      <c r="BSD43"/>
      <c r="CAC43"/>
      <c r="CAD43"/>
      <c r="CAE43"/>
      <c r="CAG43"/>
      <c r="CAH43"/>
      <c r="CAM43"/>
      <c r="CAN43"/>
      <c r="CAQ43"/>
      <c r="CBC43"/>
      <c r="CBD43"/>
      <c r="CBK43"/>
      <c r="CBR43"/>
      <c r="CBV43"/>
      <c r="CBW43"/>
      <c r="CBX43"/>
      <c r="CBY43"/>
      <c r="CBZ43"/>
      <c r="CJY43"/>
      <c r="CJZ43"/>
      <c r="CKA43"/>
      <c r="CKC43"/>
      <c r="CKD43"/>
      <c r="CKI43"/>
      <c r="CKJ43"/>
      <c r="CKM43"/>
      <c r="CKY43"/>
      <c r="CKZ43"/>
      <c r="CLG43"/>
      <c r="CLN43"/>
      <c r="CLR43"/>
      <c r="CLS43"/>
      <c r="CLT43"/>
      <c r="CLU43"/>
      <c r="CLV43"/>
      <c r="CTU43"/>
      <c r="CTV43"/>
      <c r="CTW43"/>
      <c r="CTY43"/>
      <c r="CTZ43"/>
      <c r="CUE43"/>
      <c r="CUF43"/>
      <c r="CUI43"/>
      <c r="CUU43"/>
      <c r="CUV43"/>
      <c r="CVC43"/>
      <c r="CVJ43"/>
      <c r="CVN43"/>
      <c r="CVO43"/>
      <c r="CVP43"/>
      <c r="CVQ43"/>
      <c r="CVR43"/>
      <c r="DDQ43"/>
      <c r="DDR43"/>
      <c r="DDS43"/>
      <c r="DDU43"/>
      <c r="DDV43"/>
      <c r="DEA43"/>
      <c r="DEB43"/>
      <c r="DEE43"/>
      <c r="DEQ43"/>
      <c r="DER43"/>
      <c r="DEY43"/>
      <c r="DFF43"/>
      <c r="DFJ43"/>
      <c r="DFK43"/>
      <c r="DFL43"/>
      <c r="DFM43"/>
      <c r="DFN43"/>
      <c r="DNM43"/>
      <c r="DNN43"/>
      <c r="DNO43"/>
      <c r="DNQ43"/>
      <c r="DNR43"/>
      <c r="DNW43"/>
      <c r="DNX43"/>
      <c r="DOA43"/>
      <c r="DOM43"/>
      <c r="DON43"/>
      <c r="DOU43"/>
      <c r="DPB43"/>
      <c r="DPF43"/>
      <c r="DPG43"/>
      <c r="DPH43"/>
      <c r="DPI43"/>
      <c r="DPJ43"/>
      <c r="DXI43"/>
      <c r="DXJ43"/>
      <c r="DXK43"/>
      <c r="DXM43"/>
      <c r="DXN43"/>
      <c r="DXS43"/>
      <c r="DXT43"/>
      <c r="DXW43"/>
      <c r="DYI43"/>
      <c r="DYJ43"/>
      <c r="DYQ43"/>
      <c r="DYX43"/>
      <c r="DZB43"/>
      <c r="DZC43"/>
      <c r="DZD43"/>
      <c r="DZE43"/>
      <c r="DZF43"/>
      <c r="EHE43"/>
      <c r="EHF43"/>
      <c r="EHG43"/>
      <c r="EHI43"/>
      <c r="EHJ43"/>
      <c r="EHO43"/>
      <c r="EHP43"/>
      <c r="EHS43"/>
      <c r="EIE43"/>
      <c r="EIF43"/>
      <c r="EIM43"/>
      <c r="EIT43"/>
      <c r="EIX43"/>
      <c r="EIY43"/>
      <c r="EIZ43"/>
      <c r="EJA43"/>
      <c r="EJB43"/>
      <c r="ERA43"/>
      <c r="ERB43"/>
      <c r="ERC43"/>
      <c r="ERE43"/>
      <c r="ERF43"/>
      <c r="ERK43"/>
      <c r="ERL43"/>
      <c r="ERO43"/>
      <c r="ESA43"/>
      <c r="ESB43"/>
      <c r="ESI43"/>
      <c r="ESP43"/>
      <c r="EST43"/>
      <c r="ESU43"/>
      <c r="ESV43"/>
      <c r="ESW43"/>
      <c r="ESX43"/>
      <c r="FAW43"/>
      <c r="FAX43"/>
      <c r="FAY43"/>
      <c r="FBA43"/>
      <c r="FBB43"/>
      <c r="FBG43"/>
      <c r="FBH43"/>
      <c r="FBK43"/>
      <c r="FBW43"/>
      <c r="FBX43"/>
      <c r="FCE43"/>
      <c r="FCL43"/>
      <c r="FCP43"/>
      <c r="FCQ43"/>
      <c r="FCR43"/>
      <c r="FCS43"/>
      <c r="FCT43"/>
      <c r="FKS43"/>
      <c r="FKT43"/>
      <c r="FKU43"/>
      <c r="FKW43"/>
      <c r="FKX43"/>
      <c r="FLC43"/>
      <c r="FLD43"/>
      <c r="FLG43"/>
      <c r="FLS43"/>
      <c r="FLT43"/>
      <c r="FMA43"/>
      <c r="FMH43"/>
      <c r="FML43"/>
      <c r="FMM43"/>
      <c r="FMN43"/>
      <c r="FMO43"/>
      <c r="FMP43"/>
      <c r="FUO43"/>
      <c r="FUP43"/>
      <c r="FUQ43"/>
      <c r="FUS43"/>
      <c r="FUT43"/>
      <c r="FUY43"/>
      <c r="FUZ43"/>
      <c r="FVC43"/>
      <c r="FVO43"/>
      <c r="FVP43"/>
      <c r="FVW43"/>
      <c r="FWD43"/>
      <c r="FWH43"/>
      <c r="FWI43"/>
      <c r="FWJ43"/>
      <c r="FWK43"/>
      <c r="FWL43"/>
      <c r="GEK43"/>
      <c r="GEL43"/>
      <c r="GEM43"/>
      <c r="GEO43"/>
      <c r="GEP43"/>
      <c r="GEU43"/>
      <c r="GEV43"/>
      <c r="GEY43"/>
      <c r="GFK43"/>
      <c r="GFL43"/>
      <c r="GFS43"/>
      <c r="GFZ43"/>
      <c r="GGD43"/>
      <c r="GGE43"/>
      <c r="GGF43"/>
      <c r="GGG43"/>
      <c r="GGH43"/>
      <c r="GOG43"/>
      <c r="GOH43"/>
      <c r="GOI43"/>
      <c r="GOK43"/>
      <c r="GOL43"/>
      <c r="GOQ43"/>
      <c r="GOR43"/>
      <c r="GOU43"/>
      <c r="GPG43"/>
      <c r="GPH43"/>
      <c r="GPO43"/>
      <c r="GPV43"/>
      <c r="GPZ43"/>
      <c r="GQA43"/>
      <c r="GQB43"/>
      <c r="GQC43"/>
      <c r="GQD43"/>
      <c r="GYC43"/>
      <c r="GYD43"/>
      <c r="GYE43"/>
      <c r="GYG43"/>
      <c r="GYH43"/>
      <c r="GYM43"/>
      <c r="GYN43"/>
      <c r="GYQ43"/>
      <c r="GZC43"/>
      <c r="GZD43"/>
      <c r="GZK43"/>
      <c r="GZR43"/>
      <c r="GZV43"/>
      <c r="GZW43"/>
      <c r="GZX43"/>
      <c r="GZY43"/>
      <c r="GZZ43"/>
      <c r="HHY43"/>
      <c r="HHZ43"/>
      <c r="HIA43"/>
      <c r="HIC43"/>
      <c r="HID43"/>
      <c r="HII43"/>
      <c r="HIJ43"/>
      <c r="HIM43"/>
      <c r="HIY43"/>
      <c r="HIZ43"/>
      <c r="HJG43"/>
      <c r="HJN43"/>
      <c r="HJR43"/>
      <c r="HJS43"/>
      <c r="HJT43"/>
      <c r="HJU43"/>
      <c r="HJV43"/>
      <c r="HRU43"/>
      <c r="HRV43"/>
      <c r="HRW43"/>
      <c r="HRY43"/>
      <c r="HRZ43"/>
      <c r="HSE43"/>
      <c r="HSF43"/>
      <c r="HSI43"/>
      <c r="HSU43"/>
      <c r="HSV43"/>
      <c r="HTC43"/>
      <c r="HTJ43"/>
      <c r="HTN43"/>
      <c r="HTO43"/>
      <c r="HTP43"/>
      <c r="HTQ43"/>
      <c r="HTR43"/>
      <c r="IBQ43"/>
      <c r="IBR43"/>
      <c r="IBS43"/>
      <c r="IBU43"/>
      <c r="IBV43"/>
      <c r="ICA43"/>
      <c r="ICB43"/>
      <c r="ICE43"/>
      <c r="ICQ43"/>
      <c r="ICR43"/>
      <c r="ICY43"/>
      <c r="IDF43"/>
      <c r="IDJ43"/>
      <c r="IDK43"/>
      <c r="IDL43"/>
      <c r="IDM43"/>
      <c r="IDN43"/>
      <c r="ILM43"/>
      <c r="ILN43"/>
      <c r="ILO43"/>
      <c r="ILQ43"/>
      <c r="ILR43"/>
      <c r="ILW43"/>
      <c r="ILX43"/>
      <c r="IMA43"/>
      <c r="IMM43"/>
      <c r="IMN43"/>
      <c r="IMU43"/>
      <c r="INB43"/>
      <c r="INF43"/>
      <c r="ING43"/>
      <c r="INH43"/>
      <c r="INI43"/>
      <c r="INJ43"/>
      <c r="IVI43"/>
      <c r="IVJ43"/>
      <c r="IVK43"/>
      <c r="IVM43"/>
      <c r="IVN43"/>
      <c r="IVS43"/>
      <c r="IVT43"/>
      <c r="IVW43"/>
      <c r="IWI43"/>
      <c r="IWJ43"/>
      <c r="IWQ43"/>
      <c r="IWX43"/>
      <c r="IXB43"/>
      <c r="IXC43"/>
      <c r="IXD43"/>
      <c r="IXE43"/>
      <c r="IXF43"/>
      <c r="JFE43"/>
      <c r="JFF43"/>
      <c r="JFG43"/>
      <c r="JFI43"/>
      <c r="JFJ43"/>
      <c r="JFO43"/>
      <c r="JFP43"/>
      <c r="JFS43"/>
      <c r="JGE43"/>
      <c r="JGF43"/>
      <c r="JGM43"/>
      <c r="JGT43"/>
      <c r="JGX43"/>
      <c r="JGY43"/>
      <c r="JGZ43"/>
      <c r="JHA43"/>
      <c r="JHB43"/>
      <c r="JPA43"/>
      <c r="JPB43"/>
      <c r="JPC43"/>
      <c r="JPE43"/>
      <c r="JPF43"/>
      <c r="JPK43"/>
      <c r="JPL43"/>
      <c r="JPO43"/>
      <c r="JQA43"/>
      <c r="JQB43"/>
      <c r="JQI43"/>
      <c r="JQP43"/>
      <c r="JQT43"/>
      <c r="JQU43"/>
      <c r="JQV43"/>
      <c r="JQW43"/>
      <c r="JQX43"/>
      <c r="JYW43"/>
      <c r="JYX43"/>
      <c r="JYY43"/>
      <c r="JZA43"/>
      <c r="JZB43"/>
      <c r="JZG43"/>
      <c r="JZH43"/>
      <c r="JZK43"/>
      <c r="JZW43"/>
      <c r="JZX43"/>
      <c r="KAE43"/>
      <c r="KAL43"/>
      <c r="KAP43"/>
      <c r="KAQ43"/>
      <c r="KAR43"/>
      <c r="KAS43"/>
      <c r="KAT43"/>
      <c r="KIS43"/>
      <c r="KIT43"/>
      <c r="KIU43"/>
      <c r="KIW43"/>
      <c r="KIX43"/>
      <c r="KJC43"/>
      <c r="KJD43"/>
      <c r="KJG43"/>
      <c r="KJS43"/>
      <c r="KJT43"/>
      <c r="KKA43"/>
      <c r="KKH43"/>
      <c r="KKL43"/>
      <c r="KKM43"/>
      <c r="KKN43"/>
      <c r="KKO43"/>
      <c r="KKP43"/>
      <c r="KSO43"/>
      <c r="KSP43"/>
      <c r="KSQ43"/>
      <c r="KSS43"/>
      <c r="KST43"/>
      <c r="KSY43"/>
      <c r="KSZ43"/>
      <c r="KTC43"/>
      <c r="KTO43"/>
      <c r="KTP43"/>
      <c r="KTW43"/>
      <c r="KUD43"/>
      <c r="KUH43"/>
      <c r="KUI43"/>
      <c r="KUJ43"/>
      <c r="KUK43"/>
      <c r="KUL43"/>
      <c r="LCK43"/>
      <c r="LCL43"/>
      <c r="LCM43"/>
      <c r="LCO43"/>
      <c r="LCP43"/>
      <c r="LCU43"/>
      <c r="LCV43"/>
      <c r="LCY43"/>
      <c r="LDK43"/>
      <c r="LDL43"/>
      <c r="LDS43"/>
      <c r="LDZ43"/>
      <c r="LED43"/>
      <c r="LEE43"/>
      <c r="LEF43"/>
      <c r="LEG43"/>
      <c r="LEH43"/>
      <c r="LMG43"/>
      <c r="LMH43"/>
      <c r="LMI43"/>
      <c r="LMK43"/>
      <c r="LML43"/>
      <c r="LMQ43"/>
      <c r="LMR43"/>
      <c r="LMU43"/>
      <c r="LNG43"/>
      <c r="LNH43"/>
      <c r="LNO43"/>
      <c r="LNV43"/>
      <c r="LNZ43"/>
      <c r="LOA43"/>
      <c r="LOB43"/>
      <c r="LOC43"/>
      <c r="LOD43"/>
      <c r="LWC43"/>
      <c r="LWD43"/>
      <c r="LWE43"/>
      <c r="LWG43"/>
      <c r="LWH43"/>
      <c r="LWM43"/>
      <c r="LWN43"/>
      <c r="LWQ43"/>
      <c r="LXC43"/>
      <c r="LXD43"/>
      <c r="LXK43"/>
      <c r="LXR43"/>
      <c r="LXV43"/>
      <c r="LXW43"/>
      <c r="LXX43"/>
      <c r="LXY43"/>
      <c r="LXZ43"/>
      <c r="MFY43"/>
      <c r="MFZ43"/>
      <c r="MGA43"/>
      <c r="MGC43"/>
      <c r="MGD43"/>
      <c r="MGI43"/>
      <c r="MGJ43"/>
      <c r="MGM43"/>
      <c r="MGY43"/>
      <c r="MGZ43"/>
      <c r="MHG43"/>
      <c r="MHN43"/>
      <c r="MHR43"/>
      <c r="MHS43"/>
      <c r="MHT43"/>
      <c r="MHU43"/>
      <c r="MHV43"/>
      <c r="MPU43"/>
      <c r="MPV43"/>
      <c r="MPW43"/>
      <c r="MPY43"/>
      <c r="MPZ43"/>
      <c r="MQE43"/>
      <c r="MQF43"/>
      <c r="MQI43"/>
      <c r="MQU43"/>
      <c r="MQV43"/>
      <c r="MRC43"/>
      <c r="MRJ43"/>
      <c r="MRN43"/>
      <c r="MRO43"/>
      <c r="MRP43"/>
      <c r="MRQ43"/>
      <c r="MRR43"/>
      <c r="MZQ43"/>
      <c r="MZR43"/>
      <c r="MZS43"/>
      <c r="MZU43"/>
      <c r="MZV43"/>
      <c r="NAA43"/>
      <c r="NAB43"/>
      <c r="NAE43"/>
      <c r="NAQ43"/>
      <c r="NAR43"/>
      <c r="NAY43"/>
      <c r="NBF43"/>
      <c r="NBJ43"/>
      <c r="NBK43"/>
      <c r="NBL43"/>
      <c r="NBM43"/>
      <c r="NBN43"/>
      <c r="NJM43"/>
      <c r="NJN43"/>
      <c r="NJO43"/>
      <c r="NJQ43"/>
      <c r="NJR43"/>
      <c r="NJW43"/>
      <c r="NJX43"/>
      <c r="NKA43"/>
      <c r="NKM43"/>
      <c r="NKN43"/>
      <c r="NKU43"/>
      <c r="NLB43"/>
      <c r="NLF43"/>
      <c r="NLG43"/>
      <c r="NLH43"/>
      <c r="NLI43"/>
      <c r="NLJ43"/>
      <c r="NTI43"/>
      <c r="NTJ43"/>
      <c r="NTK43"/>
      <c r="NTM43"/>
      <c r="NTN43"/>
      <c r="NTS43"/>
      <c r="NTT43"/>
      <c r="NTW43"/>
      <c r="NUI43"/>
      <c r="NUJ43"/>
      <c r="NUQ43"/>
      <c r="NUX43"/>
      <c r="NVB43"/>
      <c r="NVC43"/>
      <c r="NVD43"/>
      <c r="NVE43"/>
      <c r="NVF43"/>
      <c r="ODE43"/>
      <c r="ODF43"/>
      <c r="ODG43"/>
      <c r="ODI43"/>
      <c r="ODJ43"/>
      <c r="ODO43"/>
      <c r="ODP43"/>
      <c r="ODS43"/>
      <c r="OEE43"/>
      <c r="OEF43"/>
      <c r="OEM43"/>
      <c r="OET43"/>
      <c r="OEX43"/>
      <c r="OEY43"/>
      <c r="OEZ43"/>
      <c r="OFA43"/>
      <c r="OFB43"/>
      <c r="ONA43"/>
      <c r="ONB43"/>
      <c r="ONC43"/>
      <c r="ONE43"/>
      <c r="ONF43"/>
      <c r="ONK43"/>
      <c r="ONL43"/>
      <c r="ONO43"/>
      <c r="OOA43"/>
      <c r="OOB43"/>
      <c r="OOI43"/>
      <c r="OOP43"/>
      <c r="OOT43"/>
      <c r="OOU43"/>
      <c r="OOV43"/>
      <c r="OOW43"/>
      <c r="OOX43"/>
      <c r="OWW43"/>
      <c r="OWX43"/>
      <c r="OWY43"/>
      <c r="OXA43"/>
      <c r="OXB43"/>
      <c r="OXG43"/>
      <c r="OXH43"/>
      <c r="OXK43"/>
      <c r="OXW43"/>
      <c r="OXX43"/>
      <c r="OYE43"/>
      <c r="OYL43"/>
      <c r="OYP43"/>
      <c r="OYQ43"/>
      <c r="OYR43"/>
      <c r="OYS43"/>
      <c r="OYT43"/>
      <c r="PGS43"/>
      <c r="PGT43"/>
      <c r="PGU43"/>
      <c r="PGW43"/>
      <c r="PGX43"/>
      <c r="PHC43"/>
      <c r="PHD43"/>
      <c r="PHG43"/>
      <c r="PHS43"/>
      <c r="PHT43"/>
      <c r="PIA43"/>
      <c r="PIH43"/>
      <c r="PIL43"/>
      <c r="PIM43"/>
      <c r="PIN43"/>
      <c r="PIO43"/>
      <c r="PIP43"/>
      <c r="PQO43"/>
      <c r="PQP43"/>
      <c r="PQQ43"/>
      <c r="PQS43"/>
      <c r="PQT43"/>
      <c r="PQY43"/>
      <c r="PQZ43"/>
      <c r="PRC43"/>
      <c r="PRO43"/>
      <c r="PRP43"/>
      <c r="PRW43"/>
      <c r="PSD43"/>
      <c r="PSH43"/>
      <c r="PSI43"/>
      <c r="PSJ43"/>
      <c r="PSK43"/>
      <c r="PSL43"/>
      <c r="QAK43"/>
      <c r="QAL43"/>
      <c r="QAM43"/>
      <c r="QAO43"/>
      <c r="QAP43"/>
      <c r="QAU43"/>
      <c r="QAV43"/>
      <c r="QAY43"/>
      <c r="QBK43"/>
      <c r="QBL43"/>
      <c r="QBS43"/>
      <c r="QBZ43"/>
      <c r="QCD43"/>
      <c r="QCE43"/>
      <c r="QCF43"/>
      <c r="QCG43"/>
      <c r="QCH43"/>
      <c r="QKG43"/>
      <c r="QKH43"/>
      <c r="QKI43"/>
      <c r="QKK43"/>
      <c r="QKL43"/>
      <c r="QKQ43"/>
      <c r="QKR43"/>
      <c r="QKU43"/>
      <c r="QLG43"/>
      <c r="QLH43"/>
      <c r="QLO43"/>
      <c r="QLV43"/>
      <c r="QLZ43"/>
      <c r="QMA43"/>
      <c r="QMB43"/>
      <c r="QMC43"/>
      <c r="QMD43"/>
      <c r="QUC43"/>
      <c r="QUD43"/>
      <c r="QUE43"/>
      <c r="QUG43"/>
      <c r="QUH43"/>
      <c r="QUM43"/>
      <c r="QUN43"/>
      <c r="QUQ43"/>
      <c r="QVC43"/>
      <c r="QVD43"/>
      <c r="QVK43"/>
      <c r="QVR43"/>
      <c r="QVV43"/>
      <c r="QVW43"/>
      <c r="QVX43"/>
      <c r="QVY43"/>
      <c r="QVZ43"/>
      <c r="RDY43"/>
      <c r="RDZ43"/>
      <c r="REA43"/>
      <c r="REC43"/>
      <c r="RED43"/>
      <c r="REI43"/>
      <c r="REJ43"/>
      <c r="REM43"/>
      <c r="REY43"/>
      <c r="REZ43"/>
      <c r="RFG43"/>
      <c r="RFN43"/>
      <c r="RFR43"/>
      <c r="RFS43"/>
      <c r="RFT43"/>
      <c r="RFU43"/>
      <c r="RFV43"/>
      <c r="RNU43"/>
      <c r="RNV43"/>
      <c r="RNW43"/>
      <c r="RNY43"/>
      <c r="RNZ43"/>
      <c r="ROE43"/>
      <c r="ROF43"/>
      <c r="ROI43"/>
      <c r="ROU43"/>
      <c r="ROV43"/>
      <c r="RPC43"/>
      <c r="RPJ43"/>
      <c r="RPN43"/>
      <c r="RPO43"/>
      <c r="RPP43"/>
      <c r="RPQ43"/>
      <c r="RPR43"/>
      <c r="RXQ43"/>
      <c r="RXR43"/>
      <c r="RXS43"/>
      <c r="RXU43"/>
      <c r="RXV43"/>
      <c r="RYA43"/>
      <c r="RYB43"/>
      <c r="RYE43"/>
      <c r="RYQ43"/>
      <c r="RYR43"/>
      <c r="RYY43"/>
      <c r="RZF43"/>
      <c r="RZJ43"/>
      <c r="RZK43"/>
      <c r="RZL43"/>
      <c r="RZM43"/>
      <c r="RZN43"/>
      <c r="SHM43"/>
      <c r="SHN43"/>
      <c r="SHO43"/>
      <c r="SHQ43"/>
      <c r="SHR43"/>
      <c r="SHW43"/>
      <c r="SHX43"/>
      <c r="SIA43"/>
      <c r="SIM43"/>
      <c r="SIN43"/>
      <c r="SIU43"/>
      <c r="SJB43"/>
      <c r="SJF43"/>
      <c r="SJG43"/>
      <c r="SJH43"/>
      <c r="SJI43"/>
      <c r="SJJ43"/>
      <c r="SRI43"/>
      <c r="SRJ43"/>
      <c r="SRK43"/>
      <c r="SRM43"/>
      <c r="SRN43"/>
      <c r="SRS43"/>
      <c r="SRT43"/>
      <c r="SRW43"/>
      <c r="SSI43"/>
      <c r="SSJ43"/>
      <c r="SSQ43"/>
      <c r="SSX43"/>
      <c r="STB43"/>
      <c r="STC43"/>
      <c r="STD43"/>
      <c r="STE43"/>
      <c r="STF43"/>
      <c r="TBE43"/>
      <c r="TBF43"/>
      <c r="TBG43"/>
      <c r="TBI43"/>
      <c r="TBJ43"/>
      <c r="TBO43"/>
      <c r="TBP43"/>
      <c r="TBS43"/>
      <c r="TCE43"/>
      <c r="TCF43"/>
      <c r="TCM43"/>
      <c r="TCT43"/>
      <c r="TCX43"/>
      <c r="TCY43"/>
      <c r="TCZ43"/>
      <c r="TDA43"/>
      <c r="TDB43"/>
      <c r="TLA43"/>
      <c r="TLB43"/>
      <c r="TLC43"/>
      <c r="TLE43"/>
      <c r="TLF43"/>
      <c r="TLK43"/>
      <c r="TLL43"/>
      <c r="TLO43"/>
      <c r="TMA43"/>
      <c r="TMB43"/>
      <c r="TMI43"/>
      <c r="TMP43"/>
      <c r="TMT43"/>
      <c r="TMU43"/>
      <c r="TMV43"/>
      <c r="TMW43"/>
      <c r="TMX43"/>
      <c r="TUW43"/>
      <c r="TUX43"/>
      <c r="TUY43"/>
      <c r="TVA43"/>
      <c r="TVB43"/>
      <c r="TVG43"/>
      <c r="TVH43"/>
      <c r="TVK43"/>
      <c r="TVW43"/>
      <c r="TVX43"/>
      <c r="TWE43"/>
      <c r="TWL43"/>
      <c r="TWP43"/>
      <c r="TWQ43"/>
      <c r="TWR43"/>
      <c r="TWS43"/>
      <c r="TWT43"/>
      <c r="UES43"/>
      <c r="UET43"/>
      <c r="UEU43"/>
      <c r="UEW43"/>
      <c r="UEX43"/>
      <c r="UFC43"/>
      <c r="UFD43"/>
      <c r="UFG43"/>
      <c r="UFS43"/>
      <c r="UFT43"/>
      <c r="UGA43"/>
      <c r="UGH43"/>
      <c r="UGL43"/>
      <c r="UGM43"/>
      <c r="UGN43"/>
      <c r="UGO43"/>
      <c r="UGP43"/>
      <c r="UOO43"/>
      <c r="UOP43"/>
      <c r="UOQ43"/>
      <c r="UOS43"/>
      <c r="UOT43"/>
      <c r="UOY43"/>
      <c r="UOZ43"/>
      <c r="UPC43"/>
      <c r="UPO43"/>
      <c r="UPP43"/>
      <c r="UPW43"/>
      <c r="UQD43"/>
      <c r="UQH43"/>
      <c r="UQI43"/>
      <c r="UQJ43"/>
      <c r="UQK43"/>
      <c r="UQL43"/>
      <c r="UYK43"/>
      <c r="UYL43"/>
      <c r="UYM43"/>
      <c r="UYO43"/>
      <c r="UYP43"/>
      <c r="UYU43"/>
      <c r="UYV43"/>
      <c r="UYY43"/>
      <c r="UZK43"/>
      <c r="UZL43"/>
      <c r="UZS43"/>
      <c r="UZZ43"/>
      <c r="VAD43"/>
      <c r="VAE43"/>
      <c r="VAF43"/>
      <c r="VAG43"/>
      <c r="VAH43"/>
      <c r="VIG43"/>
      <c r="VIH43"/>
      <c r="VII43"/>
      <c r="VIK43"/>
      <c r="VIL43"/>
      <c r="VIQ43"/>
      <c r="VIR43"/>
      <c r="VIU43"/>
      <c r="VJG43"/>
      <c r="VJH43"/>
      <c r="VJO43"/>
      <c r="VJV43"/>
      <c r="VJZ43"/>
      <c r="VKA43"/>
      <c r="VKB43"/>
      <c r="VKC43"/>
      <c r="VKD43"/>
      <c r="VSC43"/>
      <c r="VSD43"/>
      <c r="VSE43"/>
      <c r="VSG43"/>
      <c r="VSH43"/>
      <c r="VSM43"/>
      <c r="VSN43"/>
      <c r="VSQ43"/>
      <c r="VTC43"/>
      <c r="VTD43"/>
      <c r="VTK43"/>
      <c r="VTR43"/>
      <c r="VTV43"/>
      <c r="VTW43"/>
      <c r="VTX43"/>
      <c r="VTY43"/>
      <c r="VTZ43"/>
      <c r="WBY43"/>
      <c r="WBZ43"/>
      <c r="WCA43"/>
      <c r="WCC43"/>
      <c r="WCD43"/>
      <c r="WCI43"/>
      <c r="WCJ43"/>
      <c r="WCM43"/>
      <c r="WCY43"/>
      <c r="WCZ43"/>
      <c r="WDG43"/>
      <c r="WDN43"/>
      <c r="WDR43"/>
      <c r="WDS43"/>
      <c r="WDT43"/>
      <c r="WDU43"/>
      <c r="WDV43"/>
      <c r="WLU43"/>
      <c r="WLV43"/>
      <c r="WLW43"/>
      <c r="WLY43"/>
      <c r="WLZ43"/>
      <c r="WME43"/>
      <c r="WMF43"/>
      <c r="WMI43"/>
      <c r="WMU43"/>
      <c r="WMV43"/>
      <c r="WNC43"/>
      <c r="WNJ43"/>
      <c r="WNN43"/>
      <c r="WNO43"/>
      <c r="WNP43"/>
      <c r="WNQ43"/>
      <c r="WNR43"/>
      <c r="WVQ43"/>
      <c r="WVR43"/>
      <c r="WVS43"/>
      <c r="WVU43"/>
      <c r="WVV43"/>
      <c r="WWA43"/>
      <c r="WWB43"/>
      <c r="WWE43"/>
      <c r="WWQ43"/>
      <c r="WWR43"/>
      <c r="WWY43"/>
      <c r="WXF43"/>
      <c r="WXJ43"/>
      <c r="WXK43"/>
      <c r="WXL43"/>
      <c r="WXM43"/>
      <c r="WXN43"/>
    </row>
    <row r="44" spans="1:826 1033:1850 2057:2874 3081:3898 4105:4922 5129:5946 6153:6970 7177:7994 8201:9018 9225:10042 10249:11066 11273:12090 12297:13114 13321:14138 14345:15162 15369:16186" ht="21" hidden="1" customHeight="1" x14ac:dyDescent="0.2">
      <c r="A44" s="300" t="s">
        <v>2321</v>
      </c>
      <c r="B44" s="617" t="s">
        <v>2314</v>
      </c>
      <c r="C44" s="618" t="s">
        <v>125</v>
      </c>
      <c r="D44" s="296">
        <v>0.01</v>
      </c>
      <c r="E44" s="297">
        <v>0</v>
      </c>
      <c r="F44" s="291">
        <v>0</v>
      </c>
      <c r="G44" s="297">
        <v>0</v>
      </c>
      <c r="H44" s="297">
        <v>0</v>
      </c>
      <c r="I44" s="667">
        <v>0</v>
      </c>
      <c r="J44" s="297">
        <v>0</v>
      </c>
      <c r="K44" s="297">
        <v>0</v>
      </c>
      <c r="L44" s="667">
        <v>0</v>
      </c>
      <c r="M44" s="667">
        <v>0</v>
      </c>
      <c r="N44" s="667">
        <v>0</v>
      </c>
      <c r="O44" s="297">
        <v>0</v>
      </c>
      <c r="P44" s="667">
        <v>0</v>
      </c>
      <c r="Q44" s="297">
        <v>0</v>
      </c>
      <c r="R44" s="296">
        <v>0</v>
      </c>
      <c r="S44" s="297">
        <v>0</v>
      </c>
      <c r="T44" s="297">
        <v>0</v>
      </c>
      <c r="U44" s="297">
        <v>0</v>
      </c>
      <c r="V44" s="667">
        <v>0</v>
      </c>
      <c r="W44" s="297">
        <v>0</v>
      </c>
      <c r="X44" s="297">
        <v>0</v>
      </c>
      <c r="Y44" s="297">
        <v>0</v>
      </c>
      <c r="Z44" s="667">
        <v>0</v>
      </c>
      <c r="AA44" s="297">
        <v>0</v>
      </c>
      <c r="AB44" s="296">
        <v>0</v>
      </c>
      <c r="AC44" s="297">
        <v>0</v>
      </c>
      <c r="AD44" s="297">
        <v>0</v>
      </c>
      <c r="AE44" s="297">
        <v>0</v>
      </c>
      <c r="AF44" s="297">
        <v>0</v>
      </c>
      <c r="AG44" s="297">
        <v>0</v>
      </c>
      <c r="AH44" s="297">
        <v>0</v>
      </c>
      <c r="AI44" s="297">
        <v>0</v>
      </c>
      <c r="AJ44" s="297">
        <v>0</v>
      </c>
      <c r="AK44" s="667">
        <v>0</v>
      </c>
      <c r="AL44" s="297">
        <v>0</v>
      </c>
      <c r="AM44" s="297">
        <v>0</v>
      </c>
      <c r="AN44" s="297">
        <v>0</v>
      </c>
      <c r="AO44" s="297">
        <v>0</v>
      </c>
      <c r="AP44" s="667">
        <v>0</v>
      </c>
      <c r="AQ44" s="297">
        <v>0</v>
      </c>
      <c r="AR44" s="297">
        <v>0</v>
      </c>
      <c r="AS44" s="297">
        <v>0</v>
      </c>
      <c r="AT44" s="667">
        <v>0</v>
      </c>
      <c r="AU44" s="297">
        <v>0</v>
      </c>
      <c r="AV44" s="297">
        <v>0</v>
      </c>
      <c r="AW44" s="297">
        <v>0</v>
      </c>
      <c r="AX44" s="297">
        <v>0</v>
      </c>
      <c r="AY44" s="297">
        <v>0</v>
      </c>
      <c r="AZ44" s="297">
        <v>0</v>
      </c>
      <c r="BA44" s="667">
        <v>0</v>
      </c>
      <c r="BB44" s="297">
        <v>0</v>
      </c>
      <c r="BC44" s="297">
        <v>0</v>
      </c>
      <c r="BD44" s="297">
        <v>0</v>
      </c>
      <c r="BE44" s="297">
        <v>0</v>
      </c>
      <c r="BF44" s="297">
        <v>0</v>
      </c>
      <c r="BG44" s="683">
        <v>0</v>
      </c>
      <c r="BH44" s="683">
        <v>0</v>
      </c>
      <c r="BI44" s="683">
        <v>0</v>
      </c>
      <c r="BJ44" s="302">
        <v>0</v>
      </c>
      <c r="BK44" s="302">
        <v>0.01</v>
      </c>
      <c r="BL44">
        <v>0.01</v>
      </c>
      <c r="BO44" t="s">
        <v>2314</v>
      </c>
    </row>
    <row r="45" spans="1:826 1033:1850 2057:2874 3081:3898 4105:4922 5129:5946 6153:6970 7177:7994 8201:9018 9225:10042 10249:11066 11273:12090 12297:13114 13321:14138 14345:15162 15369:16186" s="389" customFormat="1" ht="20.100000000000001" customHeight="1" x14ac:dyDescent="0.2">
      <c r="A45" s="294" t="s">
        <v>2321</v>
      </c>
      <c r="B45" s="617" t="s">
        <v>2315</v>
      </c>
      <c r="C45" s="618" t="s">
        <v>127</v>
      </c>
      <c r="D45" s="296">
        <v>20.259999999999998</v>
      </c>
      <c r="E45" s="296">
        <v>0</v>
      </c>
      <c r="F45" s="296">
        <v>0</v>
      </c>
      <c r="G45" s="296">
        <v>0</v>
      </c>
      <c r="H45" s="296">
        <v>0</v>
      </c>
      <c r="I45" s="667">
        <v>0</v>
      </c>
      <c r="J45" s="296">
        <v>0</v>
      </c>
      <c r="K45" s="296">
        <v>0</v>
      </c>
      <c r="L45" s="667">
        <v>0</v>
      </c>
      <c r="M45" s="667">
        <v>0</v>
      </c>
      <c r="N45" s="667">
        <v>0</v>
      </c>
      <c r="O45" s="296">
        <v>0</v>
      </c>
      <c r="P45" s="667">
        <v>0</v>
      </c>
      <c r="Q45" s="296">
        <v>0</v>
      </c>
      <c r="R45" s="291">
        <v>0</v>
      </c>
      <c r="S45" s="296">
        <v>0</v>
      </c>
      <c r="T45" s="296">
        <v>0</v>
      </c>
      <c r="U45" s="296">
        <v>0</v>
      </c>
      <c r="V45" s="667">
        <v>0</v>
      </c>
      <c r="W45" s="296">
        <v>0</v>
      </c>
      <c r="X45" s="296">
        <v>0</v>
      </c>
      <c r="Y45" s="296">
        <v>0</v>
      </c>
      <c r="Z45" s="667">
        <v>0</v>
      </c>
      <c r="AA45" s="296">
        <v>0</v>
      </c>
      <c r="AB45" s="296">
        <v>0</v>
      </c>
      <c r="AC45" s="296">
        <v>0</v>
      </c>
      <c r="AD45" s="296">
        <v>0</v>
      </c>
      <c r="AE45" s="296">
        <v>0</v>
      </c>
      <c r="AF45" s="296">
        <v>0</v>
      </c>
      <c r="AG45" s="296">
        <v>0</v>
      </c>
      <c r="AH45" s="296">
        <v>0</v>
      </c>
      <c r="AI45" s="296">
        <v>0</v>
      </c>
      <c r="AJ45" s="296">
        <v>0</v>
      </c>
      <c r="AK45" s="667">
        <v>0</v>
      </c>
      <c r="AL45" s="296">
        <v>0</v>
      </c>
      <c r="AM45" s="296">
        <v>0</v>
      </c>
      <c r="AN45" s="296">
        <v>0</v>
      </c>
      <c r="AO45" s="296">
        <v>0</v>
      </c>
      <c r="AP45" s="667">
        <v>0</v>
      </c>
      <c r="AQ45" s="296">
        <v>0</v>
      </c>
      <c r="AR45" s="296">
        <v>0</v>
      </c>
      <c r="AS45" s="296">
        <v>0</v>
      </c>
      <c r="AT45" s="667">
        <v>0</v>
      </c>
      <c r="AU45" s="296">
        <v>0</v>
      </c>
      <c r="AV45" s="296">
        <v>0</v>
      </c>
      <c r="AW45" s="296">
        <v>0</v>
      </c>
      <c r="AX45" s="296">
        <v>0</v>
      </c>
      <c r="AY45" s="296">
        <v>0</v>
      </c>
      <c r="AZ45" s="296">
        <v>0</v>
      </c>
      <c r="BA45" s="667">
        <v>0</v>
      </c>
      <c r="BB45" s="296">
        <v>0</v>
      </c>
      <c r="BC45" s="296">
        <v>0</v>
      </c>
      <c r="BD45" s="296">
        <v>0</v>
      </c>
      <c r="BE45" s="667">
        <v>0</v>
      </c>
      <c r="BF45" s="666">
        <v>0</v>
      </c>
      <c r="BG45" s="683">
        <v>0</v>
      </c>
      <c r="BH45" s="683">
        <v>0</v>
      </c>
      <c r="BI45" s="683">
        <v>0</v>
      </c>
      <c r="BJ45" s="298">
        <v>-2.59</v>
      </c>
      <c r="BK45" s="298">
        <v>17.669999999999998</v>
      </c>
      <c r="BL45" s="389">
        <v>17.669999999999998</v>
      </c>
      <c r="BN45" s="389" t="s">
        <v>2319</v>
      </c>
      <c r="BO45" s="389" t="s">
        <v>2315</v>
      </c>
      <c r="JE45"/>
      <c r="JF45"/>
      <c r="JG45"/>
      <c r="JI45"/>
      <c r="JJ45"/>
      <c r="JO45"/>
      <c r="JP45"/>
      <c r="JS45"/>
      <c r="KE45"/>
      <c r="KF45"/>
      <c r="KM45"/>
      <c r="KT45"/>
      <c r="KX45"/>
      <c r="KY45"/>
      <c r="KZ45"/>
      <c r="LA45"/>
      <c r="LB45"/>
      <c r="TA45"/>
      <c r="TB45"/>
      <c r="TC45"/>
      <c r="TE45"/>
      <c r="TF45"/>
      <c r="TK45"/>
      <c r="TL45"/>
      <c r="TO45"/>
      <c r="UA45"/>
      <c r="UB45"/>
      <c r="UI45"/>
      <c r="UP45"/>
      <c r="UT45"/>
      <c r="UU45"/>
      <c r="UV45"/>
      <c r="UW45"/>
      <c r="UX45"/>
      <c r="ACW45"/>
      <c r="ACX45"/>
      <c r="ACY45"/>
      <c r="ADA45"/>
      <c r="ADB45"/>
      <c r="ADG45"/>
      <c r="ADH45"/>
      <c r="ADK45"/>
      <c r="ADW45"/>
      <c r="ADX45"/>
      <c r="AEE45"/>
      <c r="AEL45"/>
      <c r="AEP45"/>
      <c r="AEQ45"/>
      <c r="AER45"/>
      <c r="AES45"/>
      <c r="AET45"/>
      <c r="AMS45"/>
      <c r="AMT45"/>
      <c r="AMU45"/>
      <c r="AMW45"/>
      <c r="AMX45"/>
      <c r="ANC45"/>
      <c r="AND45"/>
      <c r="ANG45"/>
      <c r="ANS45"/>
      <c r="ANT45"/>
      <c r="AOA45"/>
      <c r="AOH45"/>
      <c r="AOL45"/>
      <c r="AOM45"/>
      <c r="AON45"/>
      <c r="AOO45"/>
      <c r="AOP45"/>
      <c r="AWO45"/>
      <c r="AWP45"/>
      <c r="AWQ45"/>
      <c r="AWS45"/>
      <c r="AWT45"/>
      <c r="AWY45"/>
      <c r="AWZ45"/>
      <c r="AXC45"/>
      <c r="AXO45"/>
      <c r="AXP45"/>
      <c r="AXW45"/>
      <c r="AYD45"/>
      <c r="AYH45"/>
      <c r="AYI45"/>
      <c r="AYJ45"/>
      <c r="AYK45"/>
      <c r="AYL45"/>
      <c r="BGK45"/>
      <c r="BGL45"/>
      <c r="BGM45"/>
      <c r="BGO45"/>
      <c r="BGP45"/>
      <c r="BGU45"/>
      <c r="BGV45"/>
      <c r="BGY45"/>
      <c r="BHK45"/>
      <c r="BHL45"/>
      <c r="BHS45"/>
      <c r="BHZ45"/>
      <c r="BID45"/>
      <c r="BIE45"/>
      <c r="BIF45"/>
      <c r="BIG45"/>
      <c r="BIH45"/>
      <c r="BQG45"/>
      <c r="BQH45"/>
      <c r="BQI45"/>
      <c r="BQK45"/>
      <c r="BQL45"/>
      <c r="BQQ45"/>
      <c r="BQR45"/>
      <c r="BQU45"/>
      <c r="BRG45"/>
      <c r="BRH45"/>
      <c r="BRO45"/>
      <c r="BRV45"/>
      <c r="BRZ45"/>
      <c r="BSA45"/>
      <c r="BSB45"/>
      <c r="BSC45"/>
      <c r="BSD45"/>
      <c r="CAC45"/>
      <c r="CAD45"/>
      <c r="CAE45"/>
      <c r="CAG45"/>
      <c r="CAH45"/>
      <c r="CAM45"/>
      <c r="CAN45"/>
      <c r="CAQ45"/>
      <c r="CBC45"/>
      <c r="CBD45"/>
      <c r="CBK45"/>
      <c r="CBR45"/>
      <c r="CBV45"/>
      <c r="CBW45"/>
      <c r="CBX45"/>
      <c r="CBY45"/>
      <c r="CBZ45"/>
      <c r="CJY45"/>
      <c r="CJZ45"/>
      <c r="CKA45"/>
      <c r="CKC45"/>
      <c r="CKD45"/>
      <c r="CKI45"/>
      <c r="CKJ45"/>
      <c r="CKM45"/>
      <c r="CKY45"/>
      <c r="CKZ45"/>
      <c r="CLG45"/>
      <c r="CLN45"/>
      <c r="CLR45"/>
      <c r="CLS45"/>
      <c r="CLT45"/>
      <c r="CLU45"/>
      <c r="CLV45"/>
      <c r="CTU45"/>
      <c r="CTV45"/>
      <c r="CTW45"/>
      <c r="CTY45"/>
      <c r="CTZ45"/>
      <c r="CUE45"/>
      <c r="CUF45"/>
      <c r="CUI45"/>
      <c r="CUU45"/>
      <c r="CUV45"/>
      <c r="CVC45"/>
      <c r="CVJ45"/>
      <c r="CVN45"/>
      <c r="CVO45"/>
      <c r="CVP45"/>
      <c r="CVQ45"/>
      <c r="CVR45"/>
      <c r="DDQ45"/>
      <c r="DDR45"/>
      <c r="DDS45"/>
      <c r="DDU45"/>
      <c r="DDV45"/>
      <c r="DEA45"/>
      <c r="DEB45"/>
      <c r="DEE45"/>
      <c r="DEQ45"/>
      <c r="DER45"/>
      <c r="DEY45"/>
      <c r="DFF45"/>
      <c r="DFJ45"/>
      <c r="DFK45"/>
      <c r="DFL45"/>
      <c r="DFM45"/>
      <c r="DFN45"/>
      <c r="DNM45"/>
      <c r="DNN45"/>
      <c r="DNO45"/>
      <c r="DNQ45"/>
      <c r="DNR45"/>
      <c r="DNW45"/>
      <c r="DNX45"/>
      <c r="DOA45"/>
      <c r="DOM45"/>
      <c r="DON45"/>
      <c r="DOU45"/>
      <c r="DPB45"/>
      <c r="DPF45"/>
      <c r="DPG45"/>
      <c r="DPH45"/>
      <c r="DPI45"/>
      <c r="DPJ45"/>
      <c r="DXI45"/>
      <c r="DXJ45"/>
      <c r="DXK45"/>
      <c r="DXM45"/>
      <c r="DXN45"/>
      <c r="DXS45"/>
      <c r="DXT45"/>
      <c r="DXW45"/>
      <c r="DYI45"/>
      <c r="DYJ45"/>
      <c r="DYQ45"/>
      <c r="DYX45"/>
      <c r="DZB45"/>
      <c r="DZC45"/>
      <c r="DZD45"/>
      <c r="DZE45"/>
      <c r="DZF45"/>
      <c r="EHE45"/>
      <c r="EHF45"/>
      <c r="EHG45"/>
      <c r="EHI45"/>
      <c r="EHJ45"/>
      <c r="EHO45"/>
      <c r="EHP45"/>
      <c r="EHS45"/>
      <c r="EIE45"/>
      <c r="EIF45"/>
      <c r="EIM45"/>
      <c r="EIT45"/>
      <c r="EIX45"/>
      <c r="EIY45"/>
      <c r="EIZ45"/>
      <c r="EJA45"/>
      <c r="EJB45"/>
      <c r="ERA45"/>
      <c r="ERB45"/>
      <c r="ERC45"/>
      <c r="ERE45"/>
      <c r="ERF45"/>
      <c r="ERK45"/>
      <c r="ERL45"/>
      <c r="ERO45"/>
      <c r="ESA45"/>
      <c r="ESB45"/>
      <c r="ESI45"/>
      <c r="ESP45"/>
      <c r="EST45"/>
      <c r="ESU45"/>
      <c r="ESV45"/>
      <c r="ESW45"/>
      <c r="ESX45"/>
      <c r="FAW45"/>
      <c r="FAX45"/>
      <c r="FAY45"/>
      <c r="FBA45"/>
      <c r="FBB45"/>
      <c r="FBG45"/>
      <c r="FBH45"/>
      <c r="FBK45"/>
      <c r="FBW45"/>
      <c r="FBX45"/>
      <c r="FCE45"/>
      <c r="FCL45"/>
      <c r="FCP45"/>
      <c r="FCQ45"/>
      <c r="FCR45"/>
      <c r="FCS45"/>
      <c r="FCT45"/>
      <c r="FKS45"/>
      <c r="FKT45"/>
      <c r="FKU45"/>
      <c r="FKW45"/>
      <c r="FKX45"/>
      <c r="FLC45"/>
      <c r="FLD45"/>
      <c r="FLG45"/>
      <c r="FLS45"/>
      <c r="FLT45"/>
      <c r="FMA45"/>
      <c r="FMH45"/>
      <c r="FML45"/>
      <c r="FMM45"/>
      <c r="FMN45"/>
      <c r="FMO45"/>
      <c r="FMP45"/>
      <c r="FUO45"/>
      <c r="FUP45"/>
      <c r="FUQ45"/>
      <c r="FUS45"/>
      <c r="FUT45"/>
      <c r="FUY45"/>
      <c r="FUZ45"/>
      <c r="FVC45"/>
      <c r="FVO45"/>
      <c r="FVP45"/>
      <c r="FVW45"/>
      <c r="FWD45"/>
      <c r="FWH45"/>
      <c r="FWI45"/>
      <c r="FWJ45"/>
      <c r="FWK45"/>
      <c r="FWL45"/>
      <c r="GEK45"/>
      <c r="GEL45"/>
      <c r="GEM45"/>
      <c r="GEO45"/>
      <c r="GEP45"/>
      <c r="GEU45"/>
      <c r="GEV45"/>
      <c r="GEY45"/>
      <c r="GFK45"/>
      <c r="GFL45"/>
      <c r="GFS45"/>
      <c r="GFZ45"/>
      <c r="GGD45"/>
      <c r="GGE45"/>
      <c r="GGF45"/>
      <c r="GGG45"/>
      <c r="GGH45"/>
      <c r="GOG45"/>
      <c r="GOH45"/>
      <c r="GOI45"/>
      <c r="GOK45"/>
      <c r="GOL45"/>
      <c r="GOQ45"/>
      <c r="GOR45"/>
      <c r="GOU45"/>
      <c r="GPG45"/>
      <c r="GPH45"/>
      <c r="GPO45"/>
      <c r="GPV45"/>
      <c r="GPZ45"/>
      <c r="GQA45"/>
      <c r="GQB45"/>
      <c r="GQC45"/>
      <c r="GQD45"/>
      <c r="GYC45"/>
      <c r="GYD45"/>
      <c r="GYE45"/>
      <c r="GYG45"/>
      <c r="GYH45"/>
      <c r="GYM45"/>
      <c r="GYN45"/>
      <c r="GYQ45"/>
      <c r="GZC45"/>
      <c r="GZD45"/>
      <c r="GZK45"/>
      <c r="GZR45"/>
      <c r="GZV45"/>
      <c r="GZW45"/>
      <c r="GZX45"/>
      <c r="GZY45"/>
      <c r="GZZ45"/>
      <c r="HHY45"/>
      <c r="HHZ45"/>
      <c r="HIA45"/>
      <c r="HIC45"/>
      <c r="HID45"/>
      <c r="HII45"/>
      <c r="HIJ45"/>
      <c r="HIM45"/>
      <c r="HIY45"/>
      <c r="HIZ45"/>
      <c r="HJG45"/>
      <c r="HJN45"/>
      <c r="HJR45"/>
      <c r="HJS45"/>
      <c r="HJT45"/>
      <c r="HJU45"/>
      <c r="HJV45"/>
      <c r="HRU45"/>
      <c r="HRV45"/>
      <c r="HRW45"/>
      <c r="HRY45"/>
      <c r="HRZ45"/>
      <c r="HSE45"/>
      <c r="HSF45"/>
      <c r="HSI45"/>
      <c r="HSU45"/>
      <c r="HSV45"/>
      <c r="HTC45"/>
      <c r="HTJ45"/>
      <c r="HTN45"/>
      <c r="HTO45"/>
      <c r="HTP45"/>
      <c r="HTQ45"/>
      <c r="HTR45"/>
      <c r="IBQ45"/>
      <c r="IBR45"/>
      <c r="IBS45"/>
      <c r="IBU45"/>
      <c r="IBV45"/>
      <c r="ICA45"/>
      <c r="ICB45"/>
      <c r="ICE45"/>
      <c r="ICQ45"/>
      <c r="ICR45"/>
      <c r="ICY45"/>
      <c r="IDF45"/>
      <c r="IDJ45"/>
      <c r="IDK45"/>
      <c r="IDL45"/>
      <c r="IDM45"/>
      <c r="IDN45"/>
      <c r="ILM45"/>
      <c r="ILN45"/>
      <c r="ILO45"/>
      <c r="ILQ45"/>
      <c r="ILR45"/>
      <c r="ILW45"/>
      <c r="ILX45"/>
      <c r="IMA45"/>
      <c r="IMM45"/>
      <c r="IMN45"/>
      <c r="IMU45"/>
      <c r="INB45"/>
      <c r="INF45"/>
      <c r="ING45"/>
      <c r="INH45"/>
      <c r="INI45"/>
      <c r="INJ45"/>
      <c r="IVI45"/>
      <c r="IVJ45"/>
      <c r="IVK45"/>
      <c r="IVM45"/>
      <c r="IVN45"/>
      <c r="IVS45"/>
      <c r="IVT45"/>
      <c r="IVW45"/>
      <c r="IWI45"/>
      <c r="IWJ45"/>
      <c r="IWQ45"/>
      <c r="IWX45"/>
      <c r="IXB45"/>
      <c r="IXC45"/>
      <c r="IXD45"/>
      <c r="IXE45"/>
      <c r="IXF45"/>
      <c r="JFE45"/>
      <c r="JFF45"/>
      <c r="JFG45"/>
      <c r="JFI45"/>
      <c r="JFJ45"/>
      <c r="JFO45"/>
      <c r="JFP45"/>
      <c r="JFS45"/>
      <c r="JGE45"/>
      <c r="JGF45"/>
      <c r="JGM45"/>
      <c r="JGT45"/>
      <c r="JGX45"/>
      <c r="JGY45"/>
      <c r="JGZ45"/>
      <c r="JHA45"/>
      <c r="JHB45"/>
      <c r="JPA45"/>
      <c r="JPB45"/>
      <c r="JPC45"/>
      <c r="JPE45"/>
      <c r="JPF45"/>
      <c r="JPK45"/>
      <c r="JPL45"/>
      <c r="JPO45"/>
      <c r="JQA45"/>
      <c r="JQB45"/>
      <c r="JQI45"/>
      <c r="JQP45"/>
      <c r="JQT45"/>
      <c r="JQU45"/>
      <c r="JQV45"/>
      <c r="JQW45"/>
      <c r="JQX45"/>
      <c r="JYW45"/>
      <c r="JYX45"/>
      <c r="JYY45"/>
      <c r="JZA45"/>
      <c r="JZB45"/>
      <c r="JZG45"/>
      <c r="JZH45"/>
      <c r="JZK45"/>
      <c r="JZW45"/>
      <c r="JZX45"/>
      <c r="KAE45"/>
      <c r="KAL45"/>
      <c r="KAP45"/>
      <c r="KAQ45"/>
      <c r="KAR45"/>
      <c r="KAS45"/>
      <c r="KAT45"/>
      <c r="KIS45"/>
      <c r="KIT45"/>
      <c r="KIU45"/>
      <c r="KIW45"/>
      <c r="KIX45"/>
      <c r="KJC45"/>
      <c r="KJD45"/>
      <c r="KJG45"/>
      <c r="KJS45"/>
      <c r="KJT45"/>
      <c r="KKA45"/>
      <c r="KKH45"/>
      <c r="KKL45"/>
      <c r="KKM45"/>
      <c r="KKN45"/>
      <c r="KKO45"/>
      <c r="KKP45"/>
      <c r="KSO45"/>
      <c r="KSP45"/>
      <c r="KSQ45"/>
      <c r="KSS45"/>
      <c r="KST45"/>
      <c r="KSY45"/>
      <c r="KSZ45"/>
      <c r="KTC45"/>
      <c r="KTO45"/>
      <c r="KTP45"/>
      <c r="KTW45"/>
      <c r="KUD45"/>
      <c r="KUH45"/>
      <c r="KUI45"/>
      <c r="KUJ45"/>
      <c r="KUK45"/>
      <c r="KUL45"/>
      <c r="LCK45"/>
      <c r="LCL45"/>
      <c r="LCM45"/>
      <c r="LCO45"/>
      <c r="LCP45"/>
      <c r="LCU45"/>
      <c r="LCV45"/>
      <c r="LCY45"/>
      <c r="LDK45"/>
      <c r="LDL45"/>
      <c r="LDS45"/>
      <c r="LDZ45"/>
      <c r="LED45"/>
      <c r="LEE45"/>
      <c r="LEF45"/>
      <c r="LEG45"/>
      <c r="LEH45"/>
      <c r="LMG45"/>
      <c r="LMH45"/>
      <c r="LMI45"/>
      <c r="LMK45"/>
      <c r="LML45"/>
      <c r="LMQ45"/>
      <c r="LMR45"/>
      <c r="LMU45"/>
      <c r="LNG45"/>
      <c r="LNH45"/>
      <c r="LNO45"/>
      <c r="LNV45"/>
      <c r="LNZ45"/>
      <c r="LOA45"/>
      <c r="LOB45"/>
      <c r="LOC45"/>
      <c r="LOD45"/>
      <c r="LWC45"/>
      <c r="LWD45"/>
      <c r="LWE45"/>
      <c r="LWG45"/>
      <c r="LWH45"/>
      <c r="LWM45"/>
      <c r="LWN45"/>
      <c r="LWQ45"/>
      <c r="LXC45"/>
      <c r="LXD45"/>
      <c r="LXK45"/>
      <c r="LXR45"/>
      <c r="LXV45"/>
      <c r="LXW45"/>
      <c r="LXX45"/>
      <c r="LXY45"/>
      <c r="LXZ45"/>
      <c r="MFY45"/>
      <c r="MFZ45"/>
      <c r="MGA45"/>
      <c r="MGC45"/>
      <c r="MGD45"/>
      <c r="MGI45"/>
      <c r="MGJ45"/>
      <c r="MGM45"/>
      <c r="MGY45"/>
      <c r="MGZ45"/>
      <c r="MHG45"/>
      <c r="MHN45"/>
      <c r="MHR45"/>
      <c r="MHS45"/>
      <c r="MHT45"/>
      <c r="MHU45"/>
      <c r="MHV45"/>
      <c r="MPU45"/>
      <c r="MPV45"/>
      <c r="MPW45"/>
      <c r="MPY45"/>
      <c r="MPZ45"/>
      <c r="MQE45"/>
      <c r="MQF45"/>
      <c r="MQI45"/>
      <c r="MQU45"/>
      <c r="MQV45"/>
      <c r="MRC45"/>
      <c r="MRJ45"/>
      <c r="MRN45"/>
      <c r="MRO45"/>
      <c r="MRP45"/>
      <c r="MRQ45"/>
      <c r="MRR45"/>
      <c r="MZQ45"/>
      <c r="MZR45"/>
      <c r="MZS45"/>
      <c r="MZU45"/>
      <c r="MZV45"/>
      <c r="NAA45"/>
      <c r="NAB45"/>
      <c r="NAE45"/>
      <c r="NAQ45"/>
      <c r="NAR45"/>
      <c r="NAY45"/>
      <c r="NBF45"/>
      <c r="NBJ45"/>
      <c r="NBK45"/>
      <c r="NBL45"/>
      <c r="NBM45"/>
      <c r="NBN45"/>
      <c r="NJM45"/>
      <c r="NJN45"/>
      <c r="NJO45"/>
      <c r="NJQ45"/>
      <c r="NJR45"/>
      <c r="NJW45"/>
      <c r="NJX45"/>
      <c r="NKA45"/>
      <c r="NKM45"/>
      <c r="NKN45"/>
      <c r="NKU45"/>
      <c r="NLB45"/>
      <c r="NLF45"/>
      <c r="NLG45"/>
      <c r="NLH45"/>
      <c r="NLI45"/>
      <c r="NLJ45"/>
      <c r="NTI45"/>
      <c r="NTJ45"/>
      <c r="NTK45"/>
      <c r="NTM45"/>
      <c r="NTN45"/>
      <c r="NTS45"/>
      <c r="NTT45"/>
      <c r="NTW45"/>
      <c r="NUI45"/>
      <c r="NUJ45"/>
      <c r="NUQ45"/>
      <c r="NUX45"/>
      <c r="NVB45"/>
      <c r="NVC45"/>
      <c r="NVD45"/>
      <c r="NVE45"/>
      <c r="NVF45"/>
      <c r="ODE45"/>
      <c r="ODF45"/>
      <c r="ODG45"/>
      <c r="ODI45"/>
      <c r="ODJ45"/>
      <c r="ODO45"/>
      <c r="ODP45"/>
      <c r="ODS45"/>
      <c r="OEE45"/>
      <c r="OEF45"/>
      <c r="OEM45"/>
      <c r="OET45"/>
      <c r="OEX45"/>
      <c r="OEY45"/>
      <c r="OEZ45"/>
      <c r="OFA45"/>
      <c r="OFB45"/>
      <c r="ONA45"/>
      <c r="ONB45"/>
      <c r="ONC45"/>
      <c r="ONE45"/>
      <c r="ONF45"/>
      <c r="ONK45"/>
      <c r="ONL45"/>
      <c r="ONO45"/>
      <c r="OOA45"/>
      <c r="OOB45"/>
      <c r="OOI45"/>
      <c r="OOP45"/>
      <c r="OOT45"/>
      <c r="OOU45"/>
      <c r="OOV45"/>
      <c r="OOW45"/>
      <c r="OOX45"/>
      <c r="OWW45"/>
      <c r="OWX45"/>
      <c r="OWY45"/>
      <c r="OXA45"/>
      <c r="OXB45"/>
      <c r="OXG45"/>
      <c r="OXH45"/>
      <c r="OXK45"/>
      <c r="OXW45"/>
      <c r="OXX45"/>
      <c r="OYE45"/>
      <c r="OYL45"/>
      <c r="OYP45"/>
      <c r="OYQ45"/>
      <c r="OYR45"/>
      <c r="OYS45"/>
      <c r="OYT45"/>
      <c r="PGS45"/>
      <c r="PGT45"/>
      <c r="PGU45"/>
      <c r="PGW45"/>
      <c r="PGX45"/>
      <c r="PHC45"/>
      <c r="PHD45"/>
      <c r="PHG45"/>
      <c r="PHS45"/>
      <c r="PHT45"/>
      <c r="PIA45"/>
      <c r="PIH45"/>
      <c r="PIL45"/>
      <c r="PIM45"/>
      <c r="PIN45"/>
      <c r="PIO45"/>
      <c r="PIP45"/>
      <c r="PQO45"/>
      <c r="PQP45"/>
      <c r="PQQ45"/>
      <c r="PQS45"/>
      <c r="PQT45"/>
      <c r="PQY45"/>
      <c r="PQZ45"/>
      <c r="PRC45"/>
      <c r="PRO45"/>
      <c r="PRP45"/>
      <c r="PRW45"/>
      <c r="PSD45"/>
      <c r="PSH45"/>
      <c r="PSI45"/>
      <c r="PSJ45"/>
      <c r="PSK45"/>
      <c r="PSL45"/>
      <c r="QAK45"/>
      <c r="QAL45"/>
      <c r="QAM45"/>
      <c r="QAO45"/>
      <c r="QAP45"/>
      <c r="QAU45"/>
      <c r="QAV45"/>
      <c r="QAY45"/>
      <c r="QBK45"/>
      <c r="QBL45"/>
      <c r="QBS45"/>
      <c r="QBZ45"/>
      <c r="QCD45"/>
      <c r="QCE45"/>
      <c r="QCF45"/>
      <c r="QCG45"/>
      <c r="QCH45"/>
      <c r="QKG45"/>
      <c r="QKH45"/>
      <c r="QKI45"/>
      <c r="QKK45"/>
      <c r="QKL45"/>
      <c r="QKQ45"/>
      <c r="QKR45"/>
      <c r="QKU45"/>
      <c r="QLG45"/>
      <c r="QLH45"/>
      <c r="QLO45"/>
      <c r="QLV45"/>
      <c r="QLZ45"/>
      <c r="QMA45"/>
      <c r="QMB45"/>
      <c r="QMC45"/>
      <c r="QMD45"/>
      <c r="QUC45"/>
      <c r="QUD45"/>
      <c r="QUE45"/>
      <c r="QUG45"/>
      <c r="QUH45"/>
      <c r="QUM45"/>
      <c r="QUN45"/>
      <c r="QUQ45"/>
      <c r="QVC45"/>
      <c r="QVD45"/>
      <c r="QVK45"/>
      <c r="QVR45"/>
      <c r="QVV45"/>
      <c r="QVW45"/>
      <c r="QVX45"/>
      <c r="QVY45"/>
      <c r="QVZ45"/>
      <c r="RDY45"/>
      <c r="RDZ45"/>
      <c r="REA45"/>
      <c r="REC45"/>
      <c r="RED45"/>
      <c r="REI45"/>
      <c r="REJ45"/>
      <c r="REM45"/>
      <c r="REY45"/>
      <c r="REZ45"/>
      <c r="RFG45"/>
      <c r="RFN45"/>
      <c r="RFR45"/>
      <c r="RFS45"/>
      <c r="RFT45"/>
      <c r="RFU45"/>
      <c r="RFV45"/>
      <c r="RNU45"/>
      <c r="RNV45"/>
      <c r="RNW45"/>
      <c r="RNY45"/>
      <c r="RNZ45"/>
      <c r="ROE45"/>
      <c r="ROF45"/>
      <c r="ROI45"/>
      <c r="ROU45"/>
      <c r="ROV45"/>
      <c r="RPC45"/>
      <c r="RPJ45"/>
      <c r="RPN45"/>
      <c r="RPO45"/>
      <c r="RPP45"/>
      <c r="RPQ45"/>
      <c r="RPR45"/>
      <c r="RXQ45"/>
      <c r="RXR45"/>
      <c r="RXS45"/>
      <c r="RXU45"/>
      <c r="RXV45"/>
      <c r="RYA45"/>
      <c r="RYB45"/>
      <c r="RYE45"/>
      <c r="RYQ45"/>
      <c r="RYR45"/>
      <c r="RYY45"/>
      <c r="RZF45"/>
      <c r="RZJ45"/>
      <c r="RZK45"/>
      <c r="RZL45"/>
      <c r="RZM45"/>
      <c r="RZN45"/>
      <c r="SHM45"/>
      <c r="SHN45"/>
      <c r="SHO45"/>
      <c r="SHQ45"/>
      <c r="SHR45"/>
      <c r="SHW45"/>
      <c r="SHX45"/>
      <c r="SIA45"/>
      <c r="SIM45"/>
      <c r="SIN45"/>
      <c r="SIU45"/>
      <c r="SJB45"/>
      <c r="SJF45"/>
      <c r="SJG45"/>
      <c r="SJH45"/>
      <c r="SJI45"/>
      <c r="SJJ45"/>
      <c r="SRI45"/>
      <c r="SRJ45"/>
      <c r="SRK45"/>
      <c r="SRM45"/>
      <c r="SRN45"/>
      <c r="SRS45"/>
      <c r="SRT45"/>
      <c r="SRW45"/>
      <c r="SSI45"/>
      <c r="SSJ45"/>
      <c r="SSQ45"/>
      <c r="SSX45"/>
      <c r="STB45"/>
      <c r="STC45"/>
      <c r="STD45"/>
      <c r="STE45"/>
      <c r="STF45"/>
      <c r="TBE45"/>
      <c r="TBF45"/>
      <c r="TBG45"/>
      <c r="TBI45"/>
      <c r="TBJ45"/>
      <c r="TBO45"/>
      <c r="TBP45"/>
      <c r="TBS45"/>
      <c r="TCE45"/>
      <c r="TCF45"/>
      <c r="TCM45"/>
      <c r="TCT45"/>
      <c r="TCX45"/>
      <c r="TCY45"/>
      <c r="TCZ45"/>
      <c r="TDA45"/>
      <c r="TDB45"/>
      <c r="TLA45"/>
      <c r="TLB45"/>
      <c r="TLC45"/>
      <c r="TLE45"/>
      <c r="TLF45"/>
      <c r="TLK45"/>
      <c r="TLL45"/>
      <c r="TLO45"/>
      <c r="TMA45"/>
      <c r="TMB45"/>
      <c r="TMI45"/>
      <c r="TMP45"/>
      <c r="TMT45"/>
      <c r="TMU45"/>
      <c r="TMV45"/>
      <c r="TMW45"/>
      <c r="TMX45"/>
      <c r="TUW45"/>
      <c r="TUX45"/>
      <c r="TUY45"/>
      <c r="TVA45"/>
      <c r="TVB45"/>
      <c r="TVG45"/>
      <c r="TVH45"/>
      <c r="TVK45"/>
      <c r="TVW45"/>
      <c r="TVX45"/>
      <c r="TWE45"/>
      <c r="TWL45"/>
      <c r="TWP45"/>
      <c r="TWQ45"/>
      <c r="TWR45"/>
      <c r="TWS45"/>
      <c r="TWT45"/>
      <c r="UES45"/>
      <c r="UET45"/>
      <c r="UEU45"/>
      <c r="UEW45"/>
      <c r="UEX45"/>
      <c r="UFC45"/>
      <c r="UFD45"/>
      <c r="UFG45"/>
      <c r="UFS45"/>
      <c r="UFT45"/>
      <c r="UGA45"/>
      <c r="UGH45"/>
      <c r="UGL45"/>
      <c r="UGM45"/>
      <c r="UGN45"/>
      <c r="UGO45"/>
      <c r="UGP45"/>
      <c r="UOO45"/>
      <c r="UOP45"/>
      <c r="UOQ45"/>
      <c r="UOS45"/>
      <c r="UOT45"/>
      <c r="UOY45"/>
      <c r="UOZ45"/>
      <c r="UPC45"/>
      <c r="UPO45"/>
      <c r="UPP45"/>
      <c r="UPW45"/>
      <c r="UQD45"/>
      <c r="UQH45"/>
      <c r="UQI45"/>
      <c r="UQJ45"/>
      <c r="UQK45"/>
      <c r="UQL45"/>
      <c r="UYK45"/>
      <c r="UYL45"/>
      <c r="UYM45"/>
      <c r="UYO45"/>
      <c r="UYP45"/>
      <c r="UYU45"/>
      <c r="UYV45"/>
      <c r="UYY45"/>
      <c r="UZK45"/>
      <c r="UZL45"/>
      <c r="UZS45"/>
      <c r="UZZ45"/>
      <c r="VAD45"/>
      <c r="VAE45"/>
      <c r="VAF45"/>
      <c r="VAG45"/>
      <c r="VAH45"/>
      <c r="VIG45"/>
      <c r="VIH45"/>
      <c r="VII45"/>
      <c r="VIK45"/>
      <c r="VIL45"/>
      <c r="VIQ45"/>
      <c r="VIR45"/>
      <c r="VIU45"/>
      <c r="VJG45"/>
      <c r="VJH45"/>
      <c r="VJO45"/>
      <c r="VJV45"/>
      <c r="VJZ45"/>
      <c r="VKA45"/>
      <c r="VKB45"/>
      <c r="VKC45"/>
      <c r="VKD45"/>
      <c r="VSC45"/>
      <c r="VSD45"/>
      <c r="VSE45"/>
      <c r="VSG45"/>
      <c r="VSH45"/>
      <c r="VSM45"/>
      <c r="VSN45"/>
      <c r="VSQ45"/>
      <c r="VTC45"/>
      <c r="VTD45"/>
      <c r="VTK45"/>
      <c r="VTR45"/>
      <c r="VTV45"/>
      <c r="VTW45"/>
      <c r="VTX45"/>
      <c r="VTY45"/>
      <c r="VTZ45"/>
      <c r="WBY45"/>
      <c r="WBZ45"/>
      <c r="WCA45"/>
      <c r="WCC45"/>
      <c r="WCD45"/>
      <c r="WCI45"/>
      <c r="WCJ45"/>
      <c r="WCM45"/>
      <c r="WCY45"/>
      <c r="WCZ45"/>
      <c r="WDG45"/>
      <c r="WDN45"/>
      <c r="WDR45"/>
      <c r="WDS45"/>
      <c r="WDT45"/>
      <c r="WDU45"/>
      <c r="WDV45"/>
      <c r="WLU45"/>
      <c r="WLV45"/>
      <c r="WLW45"/>
      <c r="WLY45"/>
      <c r="WLZ45"/>
      <c r="WME45"/>
      <c r="WMF45"/>
      <c r="WMI45"/>
      <c r="WMU45"/>
      <c r="WMV45"/>
      <c r="WNC45"/>
      <c r="WNJ45"/>
      <c r="WNN45"/>
      <c r="WNO45"/>
      <c r="WNP45"/>
      <c r="WNQ45"/>
      <c r="WNR45"/>
      <c r="WVQ45"/>
      <c r="WVR45"/>
      <c r="WVS45"/>
      <c r="WVU45"/>
      <c r="WVV45"/>
      <c r="WWA45"/>
      <c r="WWB45"/>
      <c r="WWE45"/>
      <c r="WWQ45"/>
      <c r="WWR45"/>
      <c r="WWY45"/>
      <c r="WXF45"/>
      <c r="WXJ45"/>
      <c r="WXK45"/>
      <c r="WXL45"/>
      <c r="WXM45"/>
      <c r="WXN45"/>
    </row>
    <row r="46" spans="1:826 1033:1850 2057:2874 3081:3898 4105:4922 5129:5946 6153:6970 7177:7994 8201:9018 9225:10042 10249:11066 11273:12090 12297:13114 13321:14138 14345:15162 15369:16186" s="389" customFormat="1" ht="20.100000000000001" customHeight="1" x14ac:dyDescent="0.2">
      <c r="A46" s="294" t="s">
        <v>2321</v>
      </c>
      <c r="B46" s="617" t="s">
        <v>2316</v>
      </c>
      <c r="C46" s="618" t="s">
        <v>129</v>
      </c>
      <c r="D46" s="296">
        <v>12.850000000000001</v>
      </c>
      <c r="E46" s="296">
        <v>1.43</v>
      </c>
      <c r="F46" s="296">
        <v>0.51</v>
      </c>
      <c r="G46" s="296">
        <v>0</v>
      </c>
      <c r="H46" s="296">
        <v>0</v>
      </c>
      <c r="I46" s="667">
        <v>0</v>
      </c>
      <c r="J46" s="296">
        <v>0.03</v>
      </c>
      <c r="K46" s="296">
        <v>0</v>
      </c>
      <c r="L46" s="667">
        <v>0</v>
      </c>
      <c r="M46" s="667">
        <v>0</v>
      </c>
      <c r="N46" s="667">
        <v>0</v>
      </c>
      <c r="O46" s="296">
        <v>0.48</v>
      </c>
      <c r="P46" s="667">
        <v>0</v>
      </c>
      <c r="Q46" s="296">
        <v>0</v>
      </c>
      <c r="R46" s="291">
        <v>0.91999999999999993</v>
      </c>
      <c r="S46" s="296">
        <v>0</v>
      </c>
      <c r="T46" s="296">
        <v>0</v>
      </c>
      <c r="U46" s="296">
        <v>0</v>
      </c>
      <c r="V46" s="667">
        <v>0</v>
      </c>
      <c r="W46" s="296">
        <v>0</v>
      </c>
      <c r="X46" s="296">
        <v>0.08</v>
      </c>
      <c r="Y46" s="296">
        <v>0</v>
      </c>
      <c r="Z46" s="667">
        <v>0</v>
      </c>
      <c r="AA46" s="296">
        <v>0</v>
      </c>
      <c r="AB46" s="296">
        <v>0.6</v>
      </c>
      <c r="AC46" s="296">
        <v>0.01</v>
      </c>
      <c r="AD46" s="296">
        <v>0</v>
      </c>
      <c r="AE46" s="296">
        <v>0</v>
      </c>
      <c r="AF46" s="296">
        <v>0</v>
      </c>
      <c r="AG46" s="296">
        <v>0</v>
      </c>
      <c r="AH46" s="296">
        <v>0.47</v>
      </c>
      <c r="AI46" s="296">
        <v>0</v>
      </c>
      <c r="AJ46" s="296">
        <v>0</v>
      </c>
      <c r="AK46" s="667">
        <v>0</v>
      </c>
      <c r="AL46" s="296">
        <v>0</v>
      </c>
      <c r="AM46" s="296">
        <v>0</v>
      </c>
      <c r="AN46" s="296">
        <v>0</v>
      </c>
      <c r="AO46" s="296">
        <v>0</v>
      </c>
      <c r="AP46" s="667">
        <v>0</v>
      </c>
      <c r="AQ46" s="296">
        <v>0</v>
      </c>
      <c r="AR46" s="296">
        <v>0.12</v>
      </c>
      <c r="AS46" s="296">
        <v>0</v>
      </c>
      <c r="AT46" s="667">
        <v>0</v>
      </c>
      <c r="AU46" s="296">
        <v>0</v>
      </c>
      <c r="AV46" s="296">
        <v>0</v>
      </c>
      <c r="AW46" s="296">
        <v>0</v>
      </c>
      <c r="AX46" s="296">
        <v>0.24</v>
      </c>
      <c r="AY46" s="296">
        <v>0</v>
      </c>
      <c r="AZ46" s="296">
        <v>0</v>
      </c>
      <c r="BA46" s="667">
        <v>0</v>
      </c>
      <c r="BB46" s="296">
        <v>0</v>
      </c>
      <c r="BC46" s="296">
        <v>0</v>
      </c>
      <c r="BD46" s="296">
        <v>0</v>
      </c>
      <c r="BE46" s="667">
        <v>0</v>
      </c>
      <c r="BF46" s="666">
        <v>0</v>
      </c>
      <c r="BG46" s="683">
        <v>0</v>
      </c>
      <c r="BH46" s="683">
        <v>0</v>
      </c>
      <c r="BI46" s="683">
        <v>0</v>
      </c>
      <c r="BJ46" s="298">
        <v>1.31</v>
      </c>
      <c r="BK46" s="298">
        <v>14.160000000000002</v>
      </c>
      <c r="BL46" s="389">
        <v>14.160000000000002</v>
      </c>
      <c r="BN46" s="389" t="s">
        <v>2319</v>
      </c>
      <c r="BO46" s="389" t="s">
        <v>2316</v>
      </c>
      <c r="JE46"/>
      <c r="JF46"/>
      <c r="JG46"/>
      <c r="JI46"/>
      <c r="JJ46"/>
      <c r="JO46"/>
      <c r="JP46"/>
      <c r="JS46"/>
      <c r="KE46"/>
      <c r="KF46"/>
      <c r="KM46"/>
      <c r="KT46"/>
      <c r="KX46"/>
      <c r="KY46"/>
      <c r="KZ46"/>
      <c r="LA46"/>
      <c r="LB46"/>
      <c r="TA46"/>
      <c r="TB46"/>
      <c r="TC46"/>
      <c r="TE46"/>
      <c r="TF46"/>
      <c r="TK46"/>
      <c r="TL46"/>
      <c r="TO46"/>
      <c r="UA46"/>
      <c r="UB46"/>
      <c r="UI46"/>
      <c r="UP46"/>
      <c r="UT46"/>
      <c r="UU46"/>
      <c r="UV46"/>
      <c r="UW46"/>
      <c r="UX46"/>
      <c r="ACW46"/>
      <c r="ACX46"/>
      <c r="ACY46"/>
      <c r="ADA46"/>
      <c r="ADB46"/>
      <c r="ADG46"/>
      <c r="ADH46"/>
      <c r="ADK46"/>
      <c r="ADW46"/>
      <c r="ADX46"/>
      <c r="AEE46"/>
      <c r="AEL46"/>
      <c r="AEP46"/>
      <c r="AEQ46"/>
      <c r="AER46"/>
      <c r="AES46"/>
      <c r="AET46"/>
      <c r="AMS46"/>
      <c r="AMT46"/>
      <c r="AMU46"/>
      <c r="AMW46"/>
      <c r="AMX46"/>
      <c r="ANC46"/>
      <c r="AND46"/>
      <c r="ANG46"/>
      <c r="ANS46"/>
      <c r="ANT46"/>
      <c r="AOA46"/>
      <c r="AOH46"/>
      <c r="AOL46"/>
      <c r="AOM46"/>
      <c r="AON46"/>
      <c r="AOO46"/>
      <c r="AOP46"/>
      <c r="AWO46"/>
      <c r="AWP46"/>
      <c r="AWQ46"/>
      <c r="AWS46"/>
      <c r="AWT46"/>
      <c r="AWY46"/>
      <c r="AWZ46"/>
      <c r="AXC46"/>
      <c r="AXO46"/>
      <c r="AXP46"/>
      <c r="AXW46"/>
      <c r="AYD46"/>
      <c r="AYH46"/>
      <c r="AYI46"/>
      <c r="AYJ46"/>
      <c r="AYK46"/>
      <c r="AYL46"/>
      <c r="BGK46"/>
      <c r="BGL46"/>
      <c r="BGM46"/>
      <c r="BGO46"/>
      <c r="BGP46"/>
      <c r="BGU46"/>
      <c r="BGV46"/>
      <c r="BGY46"/>
      <c r="BHK46"/>
      <c r="BHL46"/>
      <c r="BHS46"/>
      <c r="BHZ46"/>
      <c r="BID46"/>
      <c r="BIE46"/>
      <c r="BIF46"/>
      <c r="BIG46"/>
      <c r="BIH46"/>
      <c r="BQG46"/>
      <c r="BQH46"/>
      <c r="BQI46"/>
      <c r="BQK46"/>
      <c r="BQL46"/>
      <c r="BQQ46"/>
      <c r="BQR46"/>
      <c r="BQU46"/>
      <c r="BRG46"/>
      <c r="BRH46"/>
      <c r="BRO46"/>
      <c r="BRV46"/>
      <c r="BRZ46"/>
      <c r="BSA46"/>
      <c r="BSB46"/>
      <c r="BSC46"/>
      <c r="BSD46"/>
      <c r="CAC46"/>
      <c r="CAD46"/>
      <c r="CAE46"/>
      <c r="CAG46"/>
      <c r="CAH46"/>
      <c r="CAM46"/>
      <c r="CAN46"/>
      <c r="CAQ46"/>
      <c r="CBC46"/>
      <c r="CBD46"/>
      <c r="CBK46"/>
      <c r="CBR46"/>
      <c r="CBV46"/>
      <c r="CBW46"/>
      <c r="CBX46"/>
      <c r="CBY46"/>
      <c r="CBZ46"/>
      <c r="CJY46"/>
      <c r="CJZ46"/>
      <c r="CKA46"/>
      <c r="CKC46"/>
      <c r="CKD46"/>
      <c r="CKI46"/>
      <c r="CKJ46"/>
      <c r="CKM46"/>
      <c r="CKY46"/>
      <c r="CKZ46"/>
      <c r="CLG46"/>
      <c r="CLN46"/>
      <c r="CLR46"/>
      <c r="CLS46"/>
      <c r="CLT46"/>
      <c r="CLU46"/>
      <c r="CLV46"/>
      <c r="CTU46"/>
      <c r="CTV46"/>
      <c r="CTW46"/>
      <c r="CTY46"/>
      <c r="CTZ46"/>
      <c r="CUE46"/>
      <c r="CUF46"/>
      <c r="CUI46"/>
      <c r="CUU46"/>
      <c r="CUV46"/>
      <c r="CVC46"/>
      <c r="CVJ46"/>
      <c r="CVN46"/>
      <c r="CVO46"/>
      <c r="CVP46"/>
      <c r="CVQ46"/>
      <c r="CVR46"/>
      <c r="DDQ46"/>
      <c r="DDR46"/>
      <c r="DDS46"/>
      <c r="DDU46"/>
      <c r="DDV46"/>
      <c r="DEA46"/>
      <c r="DEB46"/>
      <c r="DEE46"/>
      <c r="DEQ46"/>
      <c r="DER46"/>
      <c r="DEY46"/>
      <c r="DFF46"/>
      <c r="DFJ46"/>
      <c r="DFK46"/>
      <c r="DFL46"/>
      <c r="DFM46"/>
      <c r="DFN46"/>
      <c r="DNM46"/>
      <c r="DNN46"/>
      <c r="DNO46"/>
      <c r="DNQ46"/>
      <c r="DNR46"/>
      <c r="DNW46"/>
      <c r="DNX46"/>
      <c r="DOA46"/>
      <c r="DOM46"/>
      <c r="DON46"/>
      <c r="DOU46"/>
      <c r="DPB46"/>
      <c r="DPF46"/>
      <c r="DPG46"/>
      <c r="DPH46"/>
      <c r="DPI46"/>
      <c r="DPJ46"/>
      <c r="DXI46"/>
      <c r="DXJ46"/>
      <c r="DXK46"/>
      <c r="DXM46"/>
      <c r="DXN46"/>
      <c r="DXS46"/>
      <c r="DXT46"/>
      <c r="DXW46"/>
      <c r="DYI46"/>
      <c r="DYJ46"/>
      <c r="DYQ46"/>
      <c r="DYX46"/>
      <c r="DZB46"/>
      <c r="DZC46"/>
      <c r="DZD46"/>
      <c r="DZE46"/>
      <c r="DZF46"/>
      <c r="EHE46"/>
      <c r="EHF46"/>
      <c r="EHG46"/>
      <c r="EHI46"/>
      <c r="EHJ46"/>
      <c r="EHO46"/>
      <c r="EHP46"/>
      <c r="EHS46"/>
      <c r="EIE46"/>
      <c r="EIF46"/>
      <c r="EIM46"/>
      <c r="EIT46"/>
      <c r="EIX46"/>
      <c r="EIY46"/>
      <c r="EIZ46"/>
      <c r="EJA46"/>
      <c r="EJB46"/>
      <c r="ERA46"/>
      <c r="ERB46"/>
      <c r="ERC46"/>
      <c r="ERE46"/>
      <c r="ERF46"/>
      <c r="ERK46"/>
      <c r="ERL46"/>
      <c r="ERO46"/>
      <c r="ESA46"/>
      <c r="ESB46"/>
      <c r="ESI46"/>
      <c r="ESP46"/>
      <c r="EST46"/>
      <c r="ESU46"/>
      <c r="ESV46"/>
      <c r="ESW46"/>
      <c r="ESX46"/>
      <c r="FAW46"/>
      <c r="FAX46"/>
      <c r="FAY46"/>
      <c r="FBA46"/>
      <c r="FBB46"/>
      <c r="FBG46"/>
      <c r="FBH46"/>
      <c r="FBK46"/>
      <c r="FBW46"/>
      <c r="FBX46"/>
      <c r="FCE46"/>
      <c r="FCL46"/>
      <c r="FCP46"/>
      <c r="FCQ46"/>
      <c r="FCR46"/>
      <c r="FCS46"/>
      <c r="FCT46"/>
      <c r="FKS46"/>
      <c r="FKT46"/>
      <c r="FKU46"/>
      <c r="FKW46"/>
      <c r="FKX46"/>
      <c r="FLC46"/>
      <c r="FLD46"/>
      <c r="FLG46"/>
      <c r="FLS46"/>
      <c r="FLT46"/>
      <c r="FMA46"/>
      <c r="FMH46"/>
      <c r="FML46"/>
      <c r="FMM46"/>
      <c r="FMN46"/>
      <c r="FMO46"/>
      <c r="FMP46"/>
      <c r="FUO46"/>
      <c r="FUP46"/>
      <c r="FUQ46"/>
      <c r="FUS46"/>
      <c r="FUT46"/>
      <c r="FUY46"/>
      <c r="FUZ46"/>
      <c r="FVC46"/>
      <c r="FVO46"/>
      <c r="FVP46"/>
      <c r="FVW46"/>
      <c r="FWD46"/>
      <c r="FWH46"/>
      <c r="FWI46"/>
      <c r="FWJ46"/>
      <c r="FWK46"/>
      <c r="FWL46"/>
      <c r="GEK46"/>
      <c r="GEL46"/>
      <c r="GEM46"/>
      <c r="GEO46"/>
      <c r="GEP46"/>
      <c r="GEU46"/>
      <c r="GEV46"/>
      <c r="GEY46"/>
      <c r="GFK46"/>
      <c r="GFL46"/>
      <c r="GFS46"/>
      <c r="GFZ46"/>
      <c r="GGD46"/>
      <c r="GGE46"/>
      <c r="GGF46"/>
      <c r="GGG46"/>
      <c r="GGH46"/>
      <c r="GOG46"/>
      <c r="GOH46"/>
      <c r="GOI46"/>
      <c r="GOK46"/>
      <c r="GOL46"/>
      <c r="GOQ46"/>
      <c r="GOR46"/>
      <c r="GOU46"/>
      <c r="GPG46"/>
      <c r="GPH46"/>
      <c r="GPO46"/>
      <c r="GPV46"/>
      <c r="GPZ46"/>
      <c r="GQA46"/>
      <c r="GQB46"/>
      <c r="GQC46"/>
      <c r="GQD46"/>
      <c r="GYC46"/>
      <c r="GYD46"/>
      <c r="GYE46"/>
      <c r="GYG46"/>
      <c r="GYH46"/>
      <c r="GYM46"/>
      <c r="GYN46"/>
      <c r="GYQ46"/>
      <c r="GZC46"/>
      <c r="GZD46"/>
      <c r="GZK46"/>
      <c r="GZR46"/>
      <c r="GZV46"/>
      <c r="GZW46"/>
      <c r="GZX46"/>
      <c r="GZY46"/>
      <c r="GZZ46"/>
      <c r="HHY46"/>
      <c r="HHZ46"/>
      <c r="HIA46"/>
      <c r="HIC46"/>
      <c r="HID46"/>
      <c r="HII46"/>
      <c r="HIJ46"/>
      <c r="HIM46"/>
      <c r="HIY46"/>
      <c r="HIZ46"/>
      <c r="HJG46"/>
      <c r="HJN46"/>
      <c r="HJR46"/>
      <c r="HJS46"/>
      <c r="HJT46"/>
      <c r="HJU46"/>
      <c r="HJV46"/>
      <c r="HRU46"/>
      <c r="HRV46"/>
      <c r="HRW46"/>
      <c r="HRY46"/>
      <c r="HRZ46"/>
      <c r="HSE46"/>
      <c r="HSF46"/>
      <c r="HSI46"/>
      <c r="HSU46"/>
      <c r="HSV46"/>
      <c r="HTC46"/>
      <c r="HTJ46"/>
      <c r="HTN46"/>
      <c r="HTO46"/>
      <c r="HTP46"/>
      <c r="HTQ46"/>
      <c r="HTR46"/>
      <c r="IBQ46"/>
      <c r="IBR46"/>
      <c r="IBS46"/>
      <c r="IBU46"/>
      <c r="IBV46"/>
      <c r="ICA46"/>
      <c r="ICB46"/>
      <c r="ICE46"/>
      <c r="ICQ46"/>
      <c r="ICR46"/>
      <c r="ICY46"/>
      <c r="IDF46"/>
      <c r="IDJ46"/>
      <c r="IDK46"/>
      <c r="IDL46"/>
      <c r="IDM46"/>
      <c r="IDN46"/>
      <c r="ILM46"/>
      <c r="ILN46"/>
      <c r="ILO46"/>
      <c r="ILQ46"/>
      <c r="ILR46"/>
      <c r="ILW46"/>
      <c r="ILX46"/>
      <c r="IMA46"/>
      <c r="IMM46"/>
      <c r="IMN46"/>
      <c r="IMU46"/>
      <c r="INB46"/>
      <c r="INF46"/>
      <c r="ING46"/>
      <c r="INH46"/>
      <c r="INI46"/>
      <c r="INJ46"/>
      <c r="IVI46"/>
      <c r="IVJ46"/>
      <c r="IVK46"/>
      <c r="IVM46"/>
      <c r="IVN46"/>
      <c r="IVS46"/>
      <c r="IVT46"/>
      <c r="IVW46"/>
      <c r="IWI46"/>
      <c r="IWJ46"/>
      <c r="IWQ46"/>
      <c r="IWX46"/>
      <c r="IXB46"/>
      <c r="IXC46"/>
      <c r="IXD46"/>
      <c r="IXE46"/>
      <c r="IXF46"/>
      <c r="JFE46"/>
      <c r="JFF46"/>
      <c r="JFG46"/>
      <c r="JFI46"/>
      <c r="JFJ46"/>
      <c r="JFO46"/>
      <c r="JFP46"/>
      <c r="JFS46"/>
      <c r="JGE46"/>
      <c r="JGF46"/>
      <c r="JGM46"/>
      <c r="JGT46"/>
      <c r="JGX46"/>
      <c r="JGY46"/>
      <c r="JGZ46"/>
      <c r="JHA46"/>
      <c r="JHB46"/>
      <c r="JPA46"/>
      <c r="JPB46"/>
      <c r="JPC46"/>
      <c r="JPE46"/>
      <c r="JPF46"/>
      <c r="JPK46"/>
      <c r="JPL46"/>
      <c r="JPO46"/>
      <c r="JQA46"/>
      <c r="JQB46"/>
      <c r="JQI46"/>
      <c r="JQP46"/>
      <c r="JQT46"/>
      <c r="JQU46"/>
      <c r="JQV46"/>
      <c r="JQW46"/>
      <c r="JQX46"/>
      <c r="JYW46"/>
      <c r="JYX46"/>
      <c r="JYY46"/>
      <c r="JZA46"/>
      <c r="JZB46"/>
      <c r="JZG46"/>
      <c r="JZH46"/>
      <c r="JZK46"/>
      <c r="JZW46"/>
      <c r="JZX46"/>
      <c r="KAE46"/>
      <c r="KAL46"/>
      <c r="KAP46"/>
      <c r="KAQ46"/>
      <c r="KAR46"/>
      <c r="KAS46"/>
      <c r="KAT46"/>
      <c r="KIS46"/>
      <c r="KIT46"/>
      <c r="KIU46"/>
      <c r="KIW46"/>
      <c r="KIX46"/>
      <c r="KJC46"/>
      <c r="KJD46"/>
      <c r="KJG46"/>
      <c r="KJS46"/>
      <c r="KJT46"/>
      <c r="KKA46"/>
      <c r="KKH46"/>
      <c r="KKL46"/>
      <c r="KKM46"/>
      <c r="KKN46"/>
      <c r="KKO46"/>
      <c r="KKP46"/>
      <c r="KSO46"/>
      <c r="KSP46"/>
      <c r="KSQ46"/>
      <c r="KSS46"/>
      <c r="KST46"/>
      <c r="KSY46"/>
      <c r="KSZ46"/>
      <c r="KTC46"/>
      <c r="KTO46"/>
      <c r="KTP46"/>
      <c r="KTW46"/>
      <c r="KUD46"/>
      <c r="KUH46"/>
      <c r="KUI46"/>
      <c r="KUJ46"/>
      <c r="KUK46"/>
      <c r="KUL46"/>
      <c r="LCK46"/>
      <c r="LCL46"/>
      <c r="LCM46"/>
      <c r="LCO46"/>
      <c r="LCP46"/>
      <c r="LCU46"/>
      <c r="LCV46"/>
      <c r="LCY46"/>
      <c r="LDK46"/>
      <c r="LDL46"/>
      <c r="LDS46"/>
      <c r="LDZ46"/>
      <c r="LED46"/>
      <c r="LEE46"/>
      <c r="LEF46"/>
      <c r="LEG46"/>
      <c r="LEH46"/>
      <c r="LMG46"/>
      <c r="LMH46"/>
      <c r="LMI46"/>
      <c r="LMK46"/>
      <c r="LML46"/>
      <c r="LMQ46"/>
      <c r="LMR46"/>
      <c r="LMU46"/>
      <c r="LNG46"/>
      <c r="LNH46"/>
      <c r="LNO46"/>
      <c r="LNV46"/>
      <c r="LNZ46"/>
      <c r="LOA46"/>
      <c r="LOB46"/>
      <c r="LOC46"/>
      <c r="LOD46"/>
      <c r="LWC46"/>
      <c r="LWD46"/>
      <c r="LWE46"/>
      <c r="LWG46"/>
      <c r="LWH46"/>
      <c r="LWM46"/>
      <c r="LWN46"/>
      <c r="LWQ46"/>
      <c r="LXC46"/>
      <c r="LXD46"/>
      <c r="LXK46"/>
      <c r="LXR46"/>
      <c r="LXV46"/>
      <c r="LXW46"/>
      <c r="LXX46"/>
      <c r="LXY46"/>
      <c r="LXZ46"/>
      <c r="MFY46"/>
      <c r="MFZ46"/>
      <c r="MGA46"/>
      <c r="MGC46"/>
      <c r="MGD46"/>
      <c r="MGI46"/>
      <c r="MGJ46"/>
      <c r="MGM46"/>
      <c r="MGY46"/>
      <c r="MGZ46"/>
      <c r="MHG46"/>
      <c r="MHN46"/>
      <c r="MHR46"/>
      <c r="MHS46"/>
      <c r="MHT46"/>
      <c r="MHU46"/>
      <c r="MHV46"/>
      <c r="MPU46"/>
      <c r="MPV46"/>
      <c r="MPW46"/>
      <c r="MPY46"/>
      <c r="MPZ46"/>
      <c r="MQE46"/>
      <c r="MQF46"/>
      <c r="MQI46"/>
      <c r="MQU46"/>
      <c r="MQV46"/>
      <c r="MRC46"/>
      <c r="MRJ46"/>
      <c r="MRN46"/>
      <c r="MRO46"/>
      <c r="MRP46"/>
      <c r="MRQ46"/>
      <c r="MRR46"/>
      <c r="MZQ46"/>
      <c r="MZR46"/>
      <c r="MZS46"/>
      <c r="MZU46"/>
      <c r="MZV46"/>
      <c r="NAA46"/>
      <c r="NAB46"/>
      <c r="NAE46"/>
      <c r="NAQ46"/>
      <c r="NAR46"/>
      <c r="NAY46"/>
      <c r="NBF46"/>
      <c r="NBJ46"/>
      <c r="NBK46"/>
      <c r="NBL46"/>
      <c r="NBM46"/>
      <c r="NBN46"/>
      <c r="NJM46"/>
      <c r="NJN46"/>
      <c r="NJO46"/>
      <c r="NJQ46"/>
      <c r="NJR46"/>
      <c r="NJW46"/>
      <c r="NJX46"/>
      <c r="NKA46"/>
      <c r="NKM46"/>
      <c r="NKN46"/>
      <c r="NKU46"/>
      <c r="NLB46"/>
      <c r="NLF46"/>
      <c r="NLG46"/>
      <c r="NLH46"/>
      <c r="NLI46"/>
      <c r="NLJ46"/>
      <c r="NTI46"/>
      <c r="NTJ46"/>
      <c r="NTK46"/>
      <c r="NTM46"/>
      <c r="NTN46"/>
      <c r="NTS46"/>
      <c r="NTT46"/>
      <c r="NTW46"/>
      <c r="NUI46"/>
      <c r="NUJ46"/>
      <c r="NUQ46"/>
      <c r="NUX46"/>
      <c r="NVB46"/>
      <c r="NVC46"/>
      <c r="NVD46"/>
      <c r="NVE46"/>
      <c r="NVF46"/>
      <c r="ODE46"/>
      <c r="ODF46"/>
      <c r="ODG46"/>
      <c r="ODI46"/>
      <c r="ODJ46"/>
      <c r="ODO46"/>
      <c r="ODP46"/>
      <c r="ODS46"/>
      <c r="OEE46"/>
      <c r="OEF46"/>
      <c r="OEM46"/>
      <c r="OET46"/>
      <c r="OEX46"/>
      <c r="OEY46"/>
      <c r="OEZ46"/>
      <c r="OFA46"/>
      <c r="OFB46"/>
      <c r="ONA46"/>
      <c r="ONB46"/>
      <c r="ONC46"/>
      <c r="ONE46"/>
      <c r="ONF46"/>
      <c r="ONK46"/>
      <c r="ONL46"/>
      <c r="ONO46"/>
      <c r="OOA46"/>
      <c r="OOB46"/>
      <c r="OOI46"/>
      <c r="OOP46"/>
      <c r="OOT46"/>
      <c r="OOU46"/>
      <c r="OOV46"/>
      <c r="OOW46"/>
      <c r="OOX46"/>
      <c r="OWW46"/>
      <c r="OWX46"/>
      <c r="OWY46"/>
      <c r="OXA46"/>
      <c r="OXB46"/>
      <c r="OXG46"/>
      <c r="OXH46"/>
      <c r="OXK46"/>
      <c r="OXW46"/>
      <c r="OXX46"/>
      <c r="OYE46"/>
      <c r="OYL46"/>
      <c r="OYP46"/>
      <c r="OYQ46"/>
      <c r="OYR46"/>
      <c r="OYS46"/>
      <c r="OYT46"/>
      <c r="PGS46"/>
      <c r="PGT46"/>
      <c r="PGU46"/>
      <c r="PGW46"/>
      <c r="PGX46"/>
      <c r="PHC46"/>
      <c r="PHD46"/>
      <c r="PHG46"/>
      <c r="PHS46"/>
      <c r="PHT46"/>
      <c r="PIA46"/>
      <c r="PIH46"/>
      <c r="PIL46"/>
      <c r="PIM46"/>
      <c r="PIN46"/>
      <c r="PIO46"/>
      <c r="PIP46"/>
      <c r="PQO46"/>
      <c r="PQP46"/>
      <c r="PQQ46"/>
      <c r="PQS46"/>
      <c r="PQT46"/>
      <c r="PQY46"/>
      <c r="PQZ46"/>
      <c r="PRC46"/>
      <c r="PRO46"/>
      <c r="PRP46"/>
      <c r="PRW46"/>
      <c r="PSD46"/>
      <c r="PSH46"/>
      <c r="PSI46"/>
      <c r="PSJ46"/>
      <c r="PSK46"/>
      <c r="PSL46"/>
      <c r="QAK46"/>
      <c r="QAL46"/>
      <c r="QAM46"/>
      <c r="QAO46"/>
      <c r="QAP46"/>
      <c r="QAU46"/>
      <c r="QAV46"/>
      <c r="QAY46"/>
      <c r="QBK46"/>
      <c r="QBL46"/>
      <c r="QBS46"/>
      <c r="QBZ46"/>
      <c r="QCD46"/>
      <c r="QCE46"/>
      <c r="QCF46"/>
      <c r="QCG46"/>
      <c r="QCH46"/>
      <c r="QKG46"/>
      <c r="QKH46"/>
      <c r="QKI46"/>
      <c r="QKK46"/>
      <c r="QKL46"/>
      <c r="QKQ46"/>
      <c r="QKR46"/>
      <c r="QKU46"/>
      <c r="QLG46"/>
      <c r="QLH46"/>
      <c r="QLO46"/>
      <c r="QLV46"/>
      <c r="QLZ46"/>
      <c r="QMA46"/>
      <c r="QMB46"/>
      <c r="QMC46"/>
      <c r="QMD46"/>
      <c r="QUC46"/>
      <c r="QUD46"/>
      <c r="QUE46"/>
      <c r="QUG46"/>
      <c r="QUH46"/>
      <c r="QUM46"/>
      <c r="QUN46"/>
      <c r="QUQ46"/>
      <c r="QVC46"/>
      <c r="QVD46"/>
      <c r="QVK46"/>
      <c r="QVR46"/>
      <c r="QVV46"/>
      <c r="QVW46"/>
      <c r="QVX46"/>
      <c r="QVY46"/>
      <c r="QVZ46"/>
      <c r="RDY46"/>
      <c r="RDZ46"/>
      <c r="REA46"/>
      <c r="REC46"/>
      <c r="RED46"/>
      <c r="REI46"/>
      <c r="REJ46"/>
      <c r="REM46"/>
      <c r="REY46"/>
      <c r="REZ46"/>
      <c r="RFG46"/>
      <c r="RFN46"/>
      <c r="RFR46"/>
      <c r="RFS46"/>
      <c r="RFT46"/>
      <c r="RFU46"/>
      <c r="RFV46"/>
      <c r="RNU46"/>
      <c r="RNV46"/>
      <c r="RNW46"/>
      <c r="RNY46"/>
      <c r="RNZ46"/>
      <c r="ROE46"/>
      <c r="ROF46"/>
      <c r="ROI46"/>
      <c r="ROU46"/>
      <c r="ROV46"/>
      <c r="RPC46"/>
      <c r="RPJ46"/>
      <c r="RPN46"/>
      <c r="RPO46"/>
      <c r="RPP46"/>
      <c r="RPQ46"/>
      <c r="RPR46"/>
      <c r="RXQ46"/>
      <c r="RXR46"/>
      <c r="RXS46"/>
      <c r="RXU46"/>
      <c r="RXV46"/>
      <c r="RYA46"/>
      <c r="RYB46"/>
      <c r="RYE46"/>
      <c r="RYQ46"/>
      <c r="RYR46"/>
      <c r="RYY46"/>
      <c r="RZF46"/>
      <c r="RZJ46"/>
      <c r="RZK46"/>
      <c r="RZL46"/>
      <c r="RZM46"/>
      <c r="RZN46"/>
      <c r="SHM46"/>
      <c r="SHN46"/>
      <c r="SHO46"/>
      <c r="SHQ46"/>
      <c r="SHR46"/>
      <c r="SHW46"/>
      <c r="SHX46"/>
      <c r="SIA46"/>
      <c r="SIM46"/>
      <c r="SIN46"/>
      <c r="SIU46"/>
      <c r="SJB46"/>
      <c r="SJF46"/>
      <c r="SJG46"/>
      <c r="SJH46"/>
      <c r="SJI46"/>
      <c r="SJJ46"/>
      <c r="SRI46"/>
      <c r="SRJ46"/>
      <c r="SRK46"/>
      <c r="SRM46"/>
      <c r="SRN46"/>
      <c r="SRS46"/>
      <c r="SRT46"/>
      <c r="SRW46"/>
      <c r="SSI46"/>
      <c r="SSJ46"/>
      <c r="SSQ46"/>
      <c r="SSX46"/>
      <c r="STB46"/>
      <c r="STC46"/>
      <c r="STD46"/>
      <c r="STE46"/>
      <c r="STF46"/>
      <c r="TBE46"/>
      <c r="TBF46"/>
      <c r="TBG46"/>
      <c r="TBI46"/>
      <c r="TBJ46"/>
      <c r="TBO46"/>
      <c r="TBP46"/>
      <c r="TBS46"/>
      <c r="TCE46"/>
      <c r="TCF46"/>
      <c r="TCM46"/>
      <c r="TCT46"/>
      <c r="TCX46"/>
      <c r="TCY46"/>
      <c r="TCZ46"/>
      <c r="TDA46"/>
      <c r="TDB46"/>
      <c r="TLA46"/>
      <c r="TLB46"/>
      <c r="TLC46"/>
      <c r="TLE46"/>
      <c r="TLF46"/>
      <c r="TLK46"/>
      <c r="TLL46"/>
      <c r="TLO46"/>
      <c r="TMA46"/>
      <c r="TMB46"/>
      <c r="TMI46"/>
      <c r="TMP46"/>
      <c r="TMT46"/>
      <c r="TMU46"/>
      <c r="TMV46"/>
      <c r="TMW46"/>
      <c r="TMX46"/>
      <c r="TUW46"/>
      <c r="TUX46"/>
      <c r="TUY46"/>
      <c r="TVA46"/>
      <c r="TVB46"/>
      <c r="TVG46"/>
      <c r="TVH46"/>
      <c r="TVK46"/>
      <c r="TVW46"/>
      <c r="TVX46"/>
      <c r="TWE46"/>
      <c r="TWL46"/>
      <c r="TWP46"/>
      <c r="TWQ46"/>
      <c r="TWR46"/>
      <c r="TWS46"/>
      <c r="TWT46"/>
      <c r="UES46"/>
      <c r="UET46"/>
      <c r="UEU46"/>
      <c r="UEW46"/>
      <c r="UEX46"/>
      <c r="UFC46"/>
      <c r="UFD46"/>
      <c r="UFG46"/>
      <c r="UFS46"/>
      <c r="UFT46"/>
      <c r="UGA46"/>
      <c r="UGH46"/>
      <c r="UGL46"/>
      <c r="UGM46"/>
      <c r="UGN46"/>
      <c r="UGO46"/>
      <c r="UGP46"/>
      <c r="UOO46"/>
      <c r="UOP46"/>
      <c r="UOQ46"/>
      <c r="UOS46"/>
      <c r="UOT46"/>
      <c r="UOY46"/>
      <c r="UOZ46"/>
      <c r="UPC46"/>
      <c r="UPO46"/>
      <c r="UPP46"/>
      <c r="UPW46"/>
      <c r="UQD46"/>
      <c r="UQH46"/>
      <c r="UQI46"/>
      <c r="UQJ46"/>
      <c r="UQK46"/>
      <c r="UQL46"/>
      <c r="UYK46"/>
      <c r="UYL46"/>
      <c r="UYM46"/>
      <c r="UYO46"/>
      <c r="UYP46"/>
      <c r="UYU46"/>
      <c r="UYV46"/>
      <c r="UYY46"/>
      <c r="UZK46"/>
      <c r="UZL46"/>
      <c r="UZS46"/>
      <c r="UZZ46"/>
      <c r="VAD46"/>
      <c r="VAE46"/>
      <c r="VAF46"/>
      <c r="VAG46"/>
      <c r="VAH46"/>
      <c r="VIG46"/>
      <c r="VIH46"/>
      <c r="VII46"/>
      <c r="VIK46"/>
      <c r="VIL46"/>
      <c r="VIQ46"/>
      <c r="VIR46"/>
      <c r="VIU46"/>
      <c r="VJG46"/>
      <c r="VJH46"/>
      <c r="VJO46"/>
      <c r="VJV46"/>
      <c r="VJZ46"/>
      <c r="VKA46"/>
      <c r="VKB46"/>
      <c r="VKC46"/>
      <c r="VKD46"/>
      <c r="VSC46"/>
      <c r="VSD46"/>
      <c r="VSE46"/>
      <c r="VSG46"/>
      <c r="VSH46"/>
      <c r="VSM46"/>
      <c r="VSN46"/>
      <c r="VSQ46"/>
      <c r="VTC46"/>
      <c r="VTD46"/>
      <c r="VTK46"/>
      <c r="VTR46"/>
      <c r="VTV46"/>
      <c r="VTW46"/>
      <c r="VTX46"/>
      <c r="VTY46"/>
      <c r="VTZ46"/>
      <c r="WBY46"/>
      <c r="WBZ46"/>
      <c r="WCA46"/>
      <c r="WCC46"/>
      <c r="WCD46"/>
      <c r="WCI46"/>
      <c r="WCJ46"/>
      <c r="WCM46"/>
      <c r="WCY46"/>
      <c r="WCZ46"/>
      <c r="WDG46"/>
      <c r="WDN46"/>
      <c r="WDR46"/>
      <c r="WDS46"/>
      <c r="WDT46"/>
      <c r="WDU46"/>
      <c r="WDV46"/>
      <c r="WLU46"/>
      <c r="WLV46"/>
      <c r="WLW46"/>
      <c r="WLY46"/>
      <c r="WLZ46"/>
      <c r="WME46"/>
      <c r="WMF46"/>
      <c r="WMI46"/>
      <c r="WMU46"/>
      <c r="WMV46"/>
      <c r="WNC46"/>
      <c r="WNJ46"/>
      <c r="WNN46"/>
      <c r="WNO46"/>
      <c r="WNP46"/>
      <c r="WNQ46"/>
      <c r="WNR46"/>
      <c r="WVQ46"/>
      <c r="WVR46"/>
      <c r="WVS46"/>
      <c r="WVU46"/>
      <c r="WVV46"/>
      <c r="WWA46"/>
      <c r="WWB46"/>
      <c r="WWE46"/>
      <c r="WWQ46"/>
      <c r="WWR46"/>
      <c r="WWY46"/>
      <c r="WXF46"/>
      <c r="WXJ46"/>
      <c r="WXK46"/>
      <c r="WXL46"/>
      <c r="WXM46"/>
      <c r="WXN46"/>
    </row>
    <row r="47" spans="1:826 1033:1850 2057:2874 3081:3898 4105:4922 5129:5946 6153:6970 7177:7994 8201:9018 9225:10042 10249:11066 11273:12090 12297:13114 13321:14138 14345:15162 15369:16186" s="389" customFormat="1" ht="20.100000000000001" customHeight="1" x14ac:dyDescent="0.2">
      <c r="A47" s="294" t="s">
        <v>2321</v>
      </c>
      <c r="B47" s="617" t="s">
        <v>2317</v>
      </c>
      <c r="C47" s="618" t="s">
        <v>131</v>
      </c>
      <c r="D47" s="296">
        <v>4.5</v>
      </c>
      <c r="E47" s="296">
        <v>9.9699999999999989</v>
      </c>
      <c r="F47" s="296">
        <v>8.0299999999999994</v>
      </c>
      <c r="G47" s="296">
        <v>0</v>
      </c>
      <c r="H47" s="296">
        <v>0</v>
      </c>
      <c r="I47" s="667">
        <v>0</v>
      </c>
      <c r="J47" s="296">
        <v>3.48</v>
      </c>
      <c r="K47" s="296">
        <v>4.5499999999999989</v>
      </c>
      <c r="L47" s="667">
        <v>0</v>
      </c>
      <c r="M47" s="667">
        <v>0</v>
      </c>
      <c r="N47" s="667">
        <v>0</v>
      </c>
      <c r="O47" s="296">
        <v>0</v>
      </c>
      <c r="P47" s="667">
        <v>0</v>
      </c>
      <c r="Q47" s="296">
        <v>0</v>
      </c>
      <c r="R47" s="291">
        <v>1.94</v>
      </c>
      <c r="S47" s="296">
        <v>0</v>
      </c>
      <c r="T47" s="296">
        <v>0</v>
      </c>
      <c r="U47" s="296">
        <v>0</v>
      </c>
      <c r="V47" s="667">
        <v>0</v>
      </c>
      <c r="W47" s="296">
        <v>0</v>
      </c>
      <c r="X47" s="296">
        <v>0</v>
      </c>
      <c r="Y47" s="296">
        <v>0</v>
      </c>
      <c r="Z47" s="667">
        <v>0</v>
      </c>
      <c r="AA47" s="296">
        <v>0</v>
      </c>
      <c r="AB47" s="296">
        <v>0.14000000000000001</v>
      </c>
      <c r="AC47" s="296">
        <v>0</v>
      </c>
      <c r="AD47" s="296">
        <v>0</v>
      </c>
      <c r="AE47" s="296">
        <v>0</v>
      </c>
      <c r="AF47" s="296">
        <v>0</v>
      </c>
      <c r="AG47" s="296">
        <v>0</v>
      </c>
      <c r="AH47" s="296">
        <v>0</v>
      </c>
      <c r="AI47" s="296">
        <v>0</v>
      </c>
      <c r="AJ47" s="296">
        <v>0</v>
      </c>
      <c r="AK47" s="667">
        <v>0</v>
      </c>
      <c r="AL47" s="296">
        <v>0</v>
      </c>
      <c r="AM47" s="296">
        <v>0</v>
      </c>
      <c r="AN47" s="296">
        <v>0</v>
      </c>
      <c r="AO47" s="296">
        <v>0.14000000000000001</v>
      </c>
      <c r="AP47" s="667">
        <v>0</v>
      </c>
      <c r="AQ47" s="296">
        <v>0</v>
      </c>
      <c r="AR47" s="296">
        <v>0</v>
      </c>
      <c r="AS47" s="296">
        <v>0</v>
      </c>
      <c r="AT47" s="667">
        <v>0</v>
      </c>
      <c r="AU47" s="296">
        <v>0</v>
      </c>
      <c r="AV47" s="296">
        <v>0</v>
      </c>
      <c r="AW47" s="296">
        <v>0</v>
      </c>
      <c r="AX47" s="296">
        <v>1.8</v>
      </c>
      <c r="AY47" s="296">
        <v>0</v>
      </c>
      <c r="AZ47" s="296">
        <v>0</v>
      </c>
      <c r="BA47" s="667">
        <v>0</v>
      </c>
      <c r="BB47" s="296">
        <v>0</v>
      </c>
      <c r="BC47" s="296">
        <v>0</v>
      </c>
      <c r="BD47" s="296">
        <v>0</v>
      </c>
      <c r="BE47" s="667">
        <v>0</v>
      </c>
      <c r="BF47" s="666">
        <v>0</v>
      </c>
      <c r="BG47" s="683">
        <v>0</v>
      </c>
      <c r="BH47" s="683">
        <v>0</v>
      </c>
      <c r="BI47" s="683">
        <v>0</v>
      </c>
      <c r="BJ47" s="298">
        <v>9.9699999999999989</v>
      </c>
      <c r="BK47" s="298">
        <v>14.469999999999999</v>
      </c>
      <c r="BL47" s="389">
        <v>14.469999999999999</v>
      </c>
      <c r="BN47" s="389" t="s">
        <v>2319</v>
      </c>
      <c r="BO47" s="389" t="s">
        <v>2317</v>
      </c>
      <c r="JE47"/>
      <c r="JF47"/>
      <c r="JG47"/>
      <c r="JI47"/>
      <c r="JJ47"/>
      <c r="JO47"/>
      <c r="JP47"/>
      <c r="JS47"/>
      <c r="KE47"/>
      <c r="KF47"/>
      <c r="KM47"/>
      <c r="KT47"/>
      <c r="KX47"/>
      <c r="KY47"/>
      <c r="KZ47"/>
      <c r="LA47"/>
      <c r="LB47"/>
      <c r="TA47"/>
      <c r="TB47"/>
      <c r="TC47"/>
      <c r="TE47"/>
      <c r="TF47"/>
      <c r="TK47"/>
      <c r="TL47"/>
      <c r="TO47"/>
      <c r="UA47"/>
      <c r="UB47"/>
      <c r="UI47"/>
      <c r="UP47"/>
      <c r="UT47"/>
      <c r="UU47"/>
      <c r="UV47"/>
      <c r="UW47"/>
      <c r="UX47"/>
      <c r="ACW47"/>
      <c r="ACX47"/>
      <c r="ACY47"/>
      <c r="ADA47"/>
      <c r="ADB47"/>
      <c r="ADG47"/>
      <c r="ADH47"/>
      <c r="ADK47"/>
      <c r="ADW47"/>
      <c r="ADX47"/>
      <c r="AEE47"/>
      <c r="AEL47"/>
      <c r="AEP47"/>
      <c r="AEQ47"/>
      <c r="AER47"/>
      <c r="AES47"/>
      <c r="AET47"/>
      <c r="AMS47"/>
      <c r="AMT47"/>
      <c r="AMU47"/>
      <c r="AMW47"/>
      <c r="AMX47"/>
      <c r="ANC47"/>
      <c r="AND47"/>
      <c r="ANG47"/>
      <c r="ANS47"/>
      <c r="ANT47"/>
      <c r="AOA47"/>
      <c r="AOH47"/>
      <c r="AOL47"/>
      <c r="AOM47"/>
      <c r="AON47"/>
      <c r="AOO47"/>
      <c r="AOP47"/>
      <c r="AWO47"/>
      <c r="AWP47"/>
      <c r="AWQ47"/>
      <c r="AWS47"/>
      <c r="AWT47"/>
      <c r="AWY47"/>
      <c r="AWZ47"/>
      <c r="AXC47"/>
      <c r="AXO47"/>
      <c r="AXP47"/>
      <c r="AXW47"/>
      <c r="AYD47"/>
      <c r="AYH47"/>
      <c r="AYI47"/>
      <c r="AYJ47"/>
      <c r="AYK47"/>
      <c r="AYL47"/>
      <c r="BGK47"/>
      <c r="BGL47"/>
      <c r="BGM47"/>
      <c r="BGO47"/>
      <c r="BGP47"/>
      <c r="BGU47"/>
      <c r="BGV47"/>
      <c r="BGY47"/>
      <c r="BHK47"/>
      <c r="BHL47"/>
      <c r="BHS47"/>
      <c r="BHZ47"/>
      <c r="BID47"/>
      <c r="BIE47"/>
      <c r="BIF47"/>
      <c r="BIG47"/>
      <c r="BIH47"/>
      <c r="BQG47"/>
      <c r="BQH47"/>
      <c r="BQI47"/>
      <c r="BQK47"/>
      <c r="BQL47"/>
      <c r="BQQ47"/>
      <c r="BQR47"/>
      <c r="BQU47"/>
      <c r="BRG47"/>
      <c r="BRH47"/>
      <c r="BRO47"/>
      <c r="BRV47"/>
      <c r="BRZ47"/>
      <c r="BSA47"/>
      <c r="BSB47"/>
      <c r="BSC47"/>
      <c r="BSD47"/>
      <c r="CAC47"/>
      <c r="CAD47"/>
      <c r="CAE47"/>
      <c r="CAG47"/>
      <c r="CAH47"/>
      <c r="CAM47"/>
      <c r="CAN47"/>
      <c r="CAQ47"/>
      <c r="CBC47"/>
      <c r="CBD47"/>
      <c r="CBK47"/>
      <c r="CBR47"/>
      <c r="CBV47"/>
      <c r="CBW47"/>
      <c r="CBX47"/>
      <c r="CBY47"/>
      <c r="CBZ47"/>
      <c r="CJY47"/>
      <c r="CJZ47"/>
      <c r="CKA47"/>
      <c r="CKC47"/>
      <c r="CKD47"/>
      <c r="CKI47"/>
      <c r="CKJ47"/>
      <c r="CKM47"/>
      <c r="CKY47"/>
      <c r="CKZ47"/>
      <c r="CLG47"/>
      <c r="CLN47"/>
      <c r="CLR47"/>
      <c r="CLS47"/>
      <c r="CLT47"/>
      <c r="CLU47"/>
      <c r="CLV47"/>
      <c r="CTU47"/>
      <c r="CTV47"/>
      <c r="CTW47"/>
      <c r="CTY47"/>
      <c r="CTZ47"/>
      <c r="CUE47"/>
      <c r="CUF47"/>
      <c r="CUI47"/>
      <c r="CUU47"/>
      <c r="CUV47"/>
      <c r="CVC47"/>
      <c r="CVJ47"/>
      <c r="CVN47"/>
      <c r="CVO47"/>
      <c r="CVP47"/>
      <c r="CVQ47"/>
      <c r="CVR47"/>
      <c r="DDQ47"/>
      <c r="DDR47"/>
      <c r="DDS47"/>
      <c r="DDU47"/>
      <c r="DDV47"/>
      <c r="DEA47"/>
      <c r="DEB47"/>
      <c r="DEE47"/>
      <c r="DEQ47"/>
      <c r="DER47"/>
      <c r="DEY47"/>
      <c r="DFF47"/>
      <c r="DFJ47"/>
      <c r="DFK47"/>
      <c r="DFL47"/>
      <c r="DFM47"/>
      <c r="DFN47"/>
      <c r="DNM47"/>
      <c r="DNN47"/>
      <c r="DNO47"/>
      <c r="DNQ47"/>
      <c r="DNR47"/>
      <c r="DNW47"/>
      <c r="DNX47"/>
      <c r="DOA47"/>
      <c r="DOM47"/>
      <c r="DON47"/>
      <c r="DOU47"/>
      <c r="DPB47"/>
      <c r="DPF47"/>
      <c r="DPG47"/>
      <c r="DPH47"/>
      <c r="DPI47"/>
      <c r="DPJ47"/>
      <c r="DXI47"/>
      <c r="DXJ47"/>
      <c r="DXK47"/>
      <c r="DXM47"/>
      <c r="DXN47"/>
      <c r="DXS47"/>
      <c r="DXT47"/>
      <c r="DXW47"/>
      <c r="DYI47"/>
      <c r="DYJ47"/>
      <c r="DYQ47"/>
      <c r="DYX47"/>
      <c r="DZB47"/>
      <c r="DZC47"/>
      <c r="DZD47"/>
      <c r="DZE47"/>
      <c r="DZF47"/>
      <c r="EHE47"/>
      <c r="EHF47"/>
      <c r="EHG47"/>
      <c r="EHI47"/>
      <c r="EHJ47"/>
      <c r="EHO47"/>
      <c r="EHP47"/>
      <c r="EHS47"/>
      <c r="EIE47"/>
      <c r="EIF47"/>
      <c r="EIM47"/>
      <c r="EIT47"/>
      <c r="EIX47"/>
      <c r="EIY47"/>
      <c r="EIZ47"/>
      <c r="EJA47"/>
      <c r="EJB47"/>
      <c r="ERA47"/>
      <c r="ERB47"/>
      <c r="ERC47"/>
      <c r="ERE47"/>
      <c r="ERF47"/>
      <c r="ERK47"/>
      <c r="ERL47"/>
      <c r="ERO47"/>
      <c r="ESA47"/>
      <c r="ESB47"/>
      <c r="ESI47"/>
      <c r="ESP47"/>
      <c r="EST47"/>
      <c r="ESU47"/>
      <c r="ESV47"/>
      <c r="ESW47"/>
      <c r="ESX47"/>
      <c r="FAW47"/>
      <c r="FAX47"/>
      <c r="FAY47"/>
      <c r="FBA47"/>
      <c r="FBB47"/>
      <c r="FBG47"/>
      <c r="FBH47"/>
      <c r="FBK47"/>
      <c r="FBW47"/>
      <c r="FBX47"/>
      <c r="FCE47"/>
      <c r="FCL47"/>
      <c r="FCP47"/>
      <c r="FCQ47"/>
      <c r="FCR47"/>
      <c r="FCS47"/>
      <c r="FCT47"/>
      <c r="FKS47"/>
      <c r="FKT47"/>
      <c r="FKU47"/>
      <c r="FKW47"/>
      <c r="FKX47"/>
      <c r="FLC47"/>
      <c r="FLD47"/>
      <c r="FLG47"/>
      <c r="FLS47"/>
      <c r="FLT47"/>
      <c r="FMA47"/>
      <c r="FMH47"/>
      <c r="FML47"/>
      <c r="FMM47"/>
      <c r="FMN47"/>
      <c r="FMO47"/>
      <c r="FMP47"/>
      <c r="FUO47"/>
      <c r="FUP47"/>
      <c r="FUQ47"/>
      <c r="FUS47"/>
      <c r="FUT47"/>
      <c r="FUY47"/>
      <c r="FUZ47"/>
      <c r="FVC47"/>
      <c r="FVO47"/>
      <c r="FVP47"/>
      <c r="FVW47"/>
      <c r="FWD47"/>
      <c r="FWH47"/>
      <c r="FWI47"/>
      <c r="FWJ47"/>
      <c r="FWK47"/>
      <c r="FWL47"/>
      <c r="GEK47"/>
      <c r="GEL47"/>
      <c r="GEM47"/>
      <c r="GEO47"/>
      <c r="GEP47"/>
      <c r="GEU47"/>
      <c r="GEV47"/>
      <c r="GEY47"/>
      <c r="GFK47"/>
      <c r="GFL47"/>
      <c r="GFS47"/>
      <c r="GFZ47"/>
      <c r="GGD47"/>
      <c r="GGE47"/>
      <c r="GGF47"/>
      <c r="GGG47"/>
      <c r="GGH47"/>
      <c r="GOG47"/>
      <c r="GOH47"/>
      <c r="GOI47"/>
      <c r="GOK47"/>
      <c r="GOL47"/>
      <c r="GOQ47"/>
      <c r="GOR47"/>
      <c r="GOU47"/>
      <c r="GPG47"/>
      <c r="GPH47"/>
      <c r="GPO47"/>
      <c r="GPV47"/>
      <c r="GPZ47"/>
      <c r="GQA47"/>
      <c r="GQB47"/>
      <c r="GQC47"/>
      <c r="GQD47"/>
      <c r="GYC47"/>
      <c r="GYD47"/>
      <c r="GYE47"/>
      <c r="GYG47"/>
      <c r="GYH47"/>
      <c r="GYM47"/>
      <c r="GYN47"/>
      <c r="GYQ47"/>
      <c r="GZC47"/>
      <c r="GZD47"/>
      <c r="GZK47"/>
      <c r="GZR47"/>
      <c r="GZV47"/>
      <c r="GZW47"/>
      <c r="GZX47"/>
      <c r="GZY47"/>
      <c r="GZZ47"/>
      <c r="HHY47"/>
      <c r="HHZ47"/>
      <c r="HIA47"/>
      <c r="HIC47"/>
      <c r="HID47"/>
      <c r="HII47"/>
      <c r="HIJ47"/>
      <c r="HIM47"/>
      <c r="HIY47"/>
      <c r="HIZ47"/>
      <c r="HJG47"/>
      <c r="HJN47"/>
      <c r="HJR47"/>
      <c r="HJS47"/>
      <c r="HJT47"/>
      <c r="HJU47"/>
      <c r="HJV47"/>
      <c r="HRU47"/>
      <c r="HRV47"/>
      <c r="HRW47"/>
      <c r="HRY47"/>
      <c r="HRZ47"/>
      <c r="HSE47"/>
      <c r="HSF47"/>
      <c r="HSI47"/>
      <c r="HSU47"/>
      <c r="HSV47"/>
      <c r="HTC47"/>
      <c r="HTJ47"/>
      <c r="HTN47"/>
      <c r="HTO47"/>
      <c r="HTP47"/>
      <c r="HTQ47"/>
      <c r="HTR47"/>
      <c r="IBQ47"/>
      <c r="IBR47"/>
      <c r="IBS47"/>
      <c r="IBU47"/>
      <c r="IBV47"/>
      <c r="ICA47"/>
      <c r="ICB47"/>
      <c r="ICE47"/>
      <c r="ICQ47"/>
      <c r="ICR47"/>
      <c r="ICY47"/>
      <c r="IDF47"/>
      <c r="IDJ47"/>
      <c r="IDK47"/>
      <c r="IDL47"/>
      <c r="IDM47"/>
      <c r="IDN47"/>
      <c r="ILM47"/>
      <c r="ILN47"/>
      <c r="ILO47"/>
      <c r="ILQ47"/>
      <c r="ILR47"/>
      <c r="ILW47"/>
      <c r="ILX47"/>
      <c r="IMA47"/>
      <c r="IMM47"/>
      <c r="IMN47"/>
      <c r="IMU47"/>
      <c r="INB47"/>
      <c r="INF47"/>
      <c r="ING47"/>
      <c r="INH47"/>
      <c r="INI47"/>
      <c r="INJ47"/>
      <c r="IVI47"/>
      <c r="IVJ47"/>
      <c r="IVK47"/>
      <c r="IVM47"/>
      <c r="IVN47"/>
      <c r="IVS47"/>
      <c r="IVT47"/>
      <c r="IVW47"/>
      <c r="IWI47"/>
      <c r="IWJ47"/>
      <c r="IWQ47"/>
      <c r="IWX47"/>
      <c r="IXB47"/>
      <c r="IXC47"/>
      <c r="IXD47"/>
      <c r="IXE47"/>
      <c r="IXF47"/>
      <c r="JFE47"/>
      <c r="JFF47"/>
      <c r="JFG47"/>
      <c r="JFI47"/>
      <c r="JFJ47"/>
      <c r="JFO47"/>
      <c r="JFP47"/>
      <c r="JFS47"/>
      <c r="JGE47"/>
      <c r="JGF47"/>
      <c r="JGM47"/>
      <c r="JGT47"/>
      <c r="JGX47"/>
      <c r="JGY47"/>
      <c r="JGZ47"/>
      <c r="JHA47"/>
      <c r="JHB47"/>
      <c r="JPA47"/>
      <c r="JPB47"/>
      <c r="JPC47"/>
      <c r="JPE47"/>
      <c r="JPF47"/>
      <c r="JPK47"/>
      <c r="JPL47"/>
      <c r="JPO47"/>
      <c r="JQA47"/>
      <c r="JQB47"/>
      <c r="JQI47"/>
      <c r="JQP47"/>
      <c r="JQT47"/>
      <c r="JQU47"/>
      <c r="JQV47"/>
      <c r="JQW47"/>
      <c r="JQX47"/>
      <c r="JYW47"/>
      <c r="JYX47"/>
      <c r="JYY47"/>
      <c r="JZA47"/>
      <c r="JZB47"/>
      <c r="JZG47"/>
      <c r="JZH47"/>
      <c r="JZK47"/>
      <c r="JZW47"/>
      <c r="JZX47"/>
      <c r="KAE47"/>
      <c r="KAL47"/>
      <c r="KAP47"/>
      <c r="KAQ47"/>
      <c r="KAR47"/>
      <c r="KAS47"/>
      <c r="KAT47"/>
      <c r="KIS47"/>
      <c r="KIT47"/>
      <c r="KIU47"/>
      <c r="KIW47"/>
      <c r="KIX47"/>
      <c r="KJC47"/>
      <c r="KJD47"/>
      <c r="KJG47"/>
      <c r="KJS47"/>
      <c r="KJT47"/>
      <c r="KKA47"/>
      <c r="KKH47"/>
      <c r="KKL47"/>
      <c r="KKM47"/>
      <c r="KKN47"/>
      <c r="KKO47"/>
      <c r="KKP47"/>
      <c r="KSO47"/>
      <c r="KSP47"/>
      <c r="KSQ47"/>
      <c r="KSS47"/>
      <c r="KST47"/>
      <c r="KSY47"/>
      <c r="KSZ47"/>
      <c r="KTC47"/>
      <c r="KTO47"/>
      <c r="KTP47"/>
      <c r="KTW47"/>
      <c r="KUD47"/>
      <c r="KUH47"/>
      <c r="KUI47"/>
      <c r="KUJ47"/>
      <c r="KUK47"/>
      <c r="KUL47"/>
      <c r="LCK47"/>
      <c r="LCL47"/>
      <c r="LCM47"/>
      <c r="LCO47"/>
      <c r="LCP47"/>
      <c r="LCU47"/>
      <c r="LCV47"/>
      <c r="LCY47"/>
      <c r="LDK47"/>
      <c r="LDL47"/>
      <c r="LDS47"/>
      <c r="LDZ47"/>
      <c r="LED47"/>
      <c r="LEE47"/>
      <c r="LEF47"/>
      <c r="LEG47"/>
      <c r="LEH47"/>
      <c r="LMG47"/>
      <c r="LMH47"/>
      <c r="LMI47"/>
      <c r="LMK47"/>
      <c r="LML47"/>
      <c r="LMQ47"/>
      <c r="LMR47"/>
      <c r="LMU47"/>
      <c r="LNG47"/>
      <c r="LNH47"/>
      <c r="LNO47"/>
      <c r="LNV47"/>
      <c r="LNZ47"/>
      <c r="LOA47"/>
      <c r="LOB47"/>
      <c r="LOC47"/>
      <c r="LOD47"/>
      <c r="LWC47"/>
      <c r="LWD47"/>
      <c r="LWE47"/>
      <c r="LWG47"/>
      <c r="LWH47"/>
      <c r="LWM47"/>
      <c r="LWN47"/>
      <c r="LWQ47"/>
      <c r="LXC47"/>
      <c r="LXD47"/>
      <c r="LXK47"/>
      <c r="LXR47"/>
      <c r="LXV47"/>
      <c r="LXW47"/>
      <c r="LXX47"/>
      <c r="LXY47"/>
      <c r="LXZ47"/>
      <c r="MFY47"/>
      <c r="MFZ47"/>
      <c r="MGA47"/>
      <c r="MGC47"/>
      <c r="MGD47"/>
      <c r="MGI47"/>
      <c r="MGJ47"/>
      <c r="MGM47"/>
      <c r="MGY47"/>
      <c r="MGZ47"/>
      <c r="MHG47"/>
      <c r="MHN47"/>
      <c r="MHR47"/>
      <c r="MHS47"/>
      <c r="MHT47"/>
      <c r="MHU47"/>
      <c r="MHV47"/>
      <c r="MPU47"/>
      <c r="MPV47"/>
      <c r="MPW47"/>
      <c r="MPY47"/>
      <c r="MPZ47"/>
      <c r="MQE47"/>
      <c r="MQF47"/>
      <c r="MQI47"/>
      <c r="MQU47"/>
      <c r="MQV47"/>
      <c r="MRC47"/>
      <c r="MRJ47"/>
      <c r="MRN47"/>
      <c r="MRO47"/>
      <c r="MRP47"/>
      <c r="MRQ47"/>
      <c r="MRR47"/>
      <c r="MZQ47"/>
      <c r="MZR47"/>
      <c r="MZS47"/>
      <c r="MZU47"/>
      <c r="MZV47"/>
      <c r="NAA47"/>
      <c r="NAB47"/>
      <c r="NAE47"/>
      <c r="NAQ47"/>
      <c r="NAR47"/>
      <c r="NAY47"/>
      <c r="NBF47"/>
      <c r="NBJ47"/>
      <c r="NBK47"/>
      <c r="NBL47"/>
      <c r="NBM47"/>
      <c r="NBN47"/>
      <c r="NJM47"/>
      <c r="NJN47"/>
      <c r="NJO47"/>
      <c r="NJQ47"/>
      <c r="NJR47"/>
      <c r="NJW47"/>
      <c r="NJX47"/>
      <c r="NKA47"/>
      <c r="NKM47"/>
      <c r="NKN47"/>
      <c r="NKU47"/>
      <c r="NLB47"/>
      <c r="NLF47"/>
      <c r="NLG47"/>
      <c r="NLH47"/>
      <c r="NLI47"/>
      <c r="NLJ47"/>
      <c r="NTI47"/>
      <c r="NTJ47"/>
      <c r="NTK47"/>
      <c r="NTM47"/>
      <c r="NTN47"/>
      <c r="NTS47"/>
      <c r="NTT47"/>
      <c r="NTW47"/>
      <c r="NUI47"/>
      <c r="NUJ47"/>
      <c r="NUQ47"/>
      <c r="NUX47"/>
      <c r="NVB47"/>
      <c r="NVC47"/>
      <c r="NVD47"/>
      <c r="NVE47"/>
      <c r="NVF47"/>
      <c r="ODE47"/>
      <c r="ODF47"/>
      <c r="ODG47"/>
      <c r="ODI47"/>
      <c r="ODJ47"/>
      <c r="ODO47"/>
      <c r="ODP47"/>
      <c r="ODS47"/>
      <c r="OEE47"/>
      <c r="OEF47"/>
      <c r="OEM47"/>
      <c r="OET47"/>
      <c r="OEX47"/>
      <c r="OEY47"/>
      <c r="OEZ47"/>
      <c r="OFA47"/>
      <c r="OFB47"/>
      <c r="ONA47"/>
      <c r="ONB47"/>
      <c r="ONC47"/>
      <c r="ONE47"/>
      <c r="ONF47"/>
      <c r="ONK47"/>
      <c r="ONL47"/>
      <c r="ONO47"/>
      <c r="OOA47"/>
      <c r="OOB47"/>
      <c r="OOI47"/>
      <c r="OOP47"/>
      <c r="OOT47"/>
      <c r="OOU47"/>
      <c r="OOV47"/>
      <c r="OOW47"/>
      <c r="OOX47"/>
      <c r="OWW47"/>
      <c r="OWX47"/>
      <c r="OWY47"/>
      <c r="OXA47"/>
      <c r="OXB47"/>
      <c r="OXG47"/>
      <c r="OXH47"/>
      <c r="OXK47"/>
      <c r="OXW47"/>
      <c r="OXX47"/>
      <c r="OYE47"/>
      <c r="OYL47"/>
      <c r="OYP47"/>
      <c r="OYQ47"/>
      <c r="OYR47"/>
      <c r="OYS47"/>
      <c r="OYT47"/>
      <c r="PGS47"/>
      <c r="PGT47"/>
      <c r="PGU47"/>
      <c r="PGW47"/>
      <c r="PGX47"/>
      <c r="PHC47"/>
      <c r="PHD47"/>
      <c r="PHG47"/>
      <c r="PHS47"/>
      <c r="PHT47"/>
      <c r="PIA47"/>
      <c r="PIH47"/>
      <c r="PIL47"/>
      <c r="PIM47"/>
      <c r="PIN47"/>
      <c r="PIO47"/>
      <c r="PIP47"/>
      <c r="PQO47"/>
      <c r="PQP47"/>
      <c r="PQQ47"/>
      <c r="PQS47"/>
      <c r="PQT47"/>
      <c r="PQY47"/>
      <c r="PQZ47"/>
      <c r="PRC47"/>
      <c r="PRO47"/>
      <c r="PRP47"/>
      <c r="PRW47"/>
      <c r="PSD47"/>
      <c r="PSH47"/>
      <c r="PSI47"/>
      <c r="PSJ47"/>
      <c r="PSK47"/>
      <c r="PSL47"/>
      <c r="QAK47"/>
      <c r="QAL47"/>
      <c r="QAM47"/>
      <c r="QAO47"/>
      <c r="QAP47"/>
      <c r="QAU47"/>
      <c r="QAV47"/>
      <c r="QAY47"/>
      <c r="QBK47"/>
      <c r="QBL47"/>
      <c r="QBS47"/>
      <c r="QBZ47"/>
      <c r="QCD47"/>
      <c r="QCE47"/>
      <c r="QCF47"/>
      <c r="QCG47"/>
      <c r="QCH47"/>
      <c r="QKG47"/>
      <c r="QKH47"/>
      <c r="QKI47"/>
      <c r="QKK47"/>
      <c r="QKL47"/>
      <c r="QKQ47"/>
      <c r="QKR47"/>
      <c r="QKU47"/>
      <c r="QLG47"/>
      <c r="QLH47"/>
      <c r="QLO47"/>
      <c r="QLV47"/>
      <c r="QLZ47"/>
      <c r="QMA47"/>
      <c r="QMB47"/>
      <c r="QMC47"/>
      <c r="QMD47"/>
      <c r="QUC47"/>
      <c r="QUD47"/>
      <c r="QUE47"/>
      <c r="QUG47"/>
      <c r="QUH47"/>
      <c r="QUM47"/>
      <c r="QUN47"/>
      <c r="QUQ47"/>
      <c r="QVC47"/>
      <c r="QVD47"/>
      <c r="QVK47"/>
      <c r="QVR47"/>
      <c r="QVV47"/>
      <c r="QVW47"/>
      <c r="QVX47"/>
      <c r="QVY47"/>
      <c r="QVZ47"/>
      <c r="RDY47"/>
      <c r="RDZ47"/>
      <c r="REA47"/>
      <c r="REC47"/>
      <c r="RED47"/>
      <c r="REI47"/>
      <c r="REJ47"/>
      <c r="REM47"/>
      <c r="REY47"/>
      <c r="REZ47"/>
      <c r="RFG47"/>
      <c r="RFN47"/>
      <c r="RFR47"/>
      <c r="RFS47"/>
      <c r="RFT47"/>
      <c r="RFU47"/>
      <c r="RFV47"/>
      <c r="RNU47"/>
      <c r="RNV47"/>
      <c r="RNW47"/>
      <c r="RNY47"/>
      <c r="RNZ47"/>
      <c r="ROE47"/>
      <c r="ROF47"/>
      <c r="ROI47"/>
      <c r="ROU47"/>
      <c r="ROV47"/>
      <c r="RPC47"/>
      <c r="RPJ47"/>
      <c r="RPN47"/>
      <c r="RPO47"/>
      <c r="RPP47"/>
      <c r="RPQ47"/>
      <c r="RPR47"/>
      <c r="RXQ47"/>
      <c r="RXR47"/>
      <c r="RXS47"/>
      <c r="RXU47"/>
      <c r="RXV47"/>
      <c r="RYA47"/>
      <c r="RYB47"/>
      <c r="RYE47"/>
      <c r="RYQ47"/>
      <c r="RYR47"/>
      <c r="RYY47"/>
      <c r="RZF47"/>
      <c r="RZJ47"/>
      <c r="RZK47"/>
      <c r="RZL47"/>
      <c r="RZM47"/>
      <c r="RZN47"/>
      <c r="SHM47"/>
      <c r="SHN47"/>
      <c r="SHO47"/>
      <c r="SHQ47"/>
      <c r="SHR47"/>
      <c r="SHW47"/>
      <c r="SHX47"/>
      <c r="SIA47"/>
      <c r="SIM47"/>
      <c r="SIN47"/>
      <c r="SIU47"/>
      <c r="SJB47"/>
      <c r="SJF47"/>
      <c r="SJG47"/>
      <c r="SJH47"/>
      <c r="SJI47"/>
      <c r="SJJ47"/>
      <c r="SRI47"/>
      <c r="SRJ47"/>
      <c r="SRK47"/>
      <c r="SRM47"/>
      <c r="SRN47"/>
      <c r="SRS47"/>
      <c r="SRT47"/>
      <c r="SRW47"/>
      <c r="SSI47"/>
      <c r="SSJ47"/>
      <c r="SSQ47"/>
      <c r="SSX47"/>
      <c r="STB47"/>
      <c r="STC47"/>
      <c r="STD47"/>
      <c r="STE47"/>
      <c r="STF47"/>
      <c r="TBE47"/>
      <c r="TBF47"/>
      <c r="TBG47"/>
      <c r="TBI47"/>
      <c r="TBJ47"/>
      <c r="TBO47"/>
      <c r="TBP47"/>
      <c r="TBS47"/>
      <c r="TCE47"/>
      <c r="TCF47"/>
      <c r="TCM47"/>
      <c r="TCT47"/>
      <c r="TCX47"/>
      <c r="TCY47"/>
      <c r="TCZ47"/>
      <c r="TDA47"/>
      <c r="TDB47"/>
      <c r="TLA47"/>
      <c r="TLB47"/>
      <c r="TLC47"/>
      <c r="TLE47"/>
      <c r="TLF47"/>
      <c r="TLK47"/>
      <c r="TLL47"/>
      <c r="TLO47"/>
      <c r="TMA47"/>
      <c r="TMB47"/>
      <c r="TMI47"/>
      <c r="TMP47"/>
      <c r="TMT47"/>
      <c r="TMU47"/>
      <c r="TMV47"/>
      <c r="TMW47"/>
      <c r="TMX47"/>
      <c r="TUW47"/>
      <c r="TUX47"/>
      <c r="TUY47"/>
      <c r="TVA47"/>
      <c r="TVB47"/>
      <c r="TVG47"/>
      <c r="TVH47"/>
      <c r="TVK47"/>
      <c r="TVW47"/>
      <c r="TVX47"/>
      <c r="TWE47"/>
      <c r="TWL47"/>
      <c r="TWP47"/>
      <c r="TWQ47"/>
      <c r="TWR47"/>
      <c r="TWS47"/>
      <c r="TWT47"/>
      <c r="UES47"/>
      <c r="UET47"/>
      <c r="UEU47"/>
      <c r="UEW47"/>
      <c r="UEX47"/>
      <c r="UFC47"/>
      <c r="UFD47"/>
      <c r="UFG47"/>
      <c r="UFS47"/>
      <c r="UFT47"/>
      <c r="UGA47"/>
      <c r="UGH47"/>
      <c r="UGL47"/>
      <c r="UGM47"/>
      <c r="UGN47"/>
      <c r="UGO47"/>
      <c r="UGP47"/>
      <c r="UOO47"/>
      <c r="UOP47"/>
      <c r="UOQ47"/>
      <c r="UOS47"/>
      <c r="UOT47"/>
      <c r="UOY47"/>
      <c r="UOZ47"/>
      <c r="UPC47"/>
      <c r="UPO47"/>
      <c r="UPP47"/>
      <c r="UPW47"/>
      <c r="UQD47"/>
      <c r="UQH47"/>
      <c r="UQI47"/>
      <c r="UQJ47"/>
      <c r="UQK47"/>
      <c r="UQL47"/>
      <c r="UYK47"/>
      <c r="UYL47"/>
      <c r="UYM47"/>
      <c r="UYO47"/>
      <c r="UYP47"/>
      <c r="UYU47"/>
      <c r="UYV47"/>
      <c r="UYY47"/>
      <c r="UZK47"/>
      <c r="UZL47"/>
      <c r="UZS47"/>
      <c r="UZZ47"/>
      <c r="VAD47"/>
      <c r="VAE47"/>
      <c r="VAF47"/>
      <c r="VAG47"/>
      <c r="VAH47"/>
      <c r="VIG47"/>
      <c r="VIH47"/>
      <c r="VII47"/>
      <c r="VIK47"/>
      <c r="VIL47"/>
      <c r="VIQ47"/>
      <c r="VIR47"/>
      <c r="VIU47"/>
      <c r="VJG47"/>
      <c r="VJH47"/>
      <c r="VJO47"/>
      <c r="VJV47"/>
      <c r="VJZ47"/>
      <c r="VKA47"/>
      <c r="VKB47"/>
      <c r="VKC47"/>
      <c r="VKD47"/>
      <c r="VSC47"/>
      <c r="VSD47"/>
      <c r="VSE47"/>
      <c r="VSG47"/>
      <c r="VSH47"/>
      <c r="VSM47"/>
      <c r="VSN47"/>
      <c r="VSQ47"/>
      <c r="VTC47"/>
      <c r="VTD47"/>
      <c r="VTK47"/>
      <c r="VTR47"/>
      <c r="VTV47"/>
      <c r="VTW47"/>
      <c r="VTX47"/>
      <c r="VTY47"/>
      <c r="VTZ47"/>
      <c r="WBY47"/>
      <c r="WBZ47"/>
      <c r="WCA47"/>
      <c r="WCC47"/>
      <c r="WCD47"/>
      <c r="WCI47"/>
      <c r="WCJ47"/>
      <c r="WCM47"/>
      <c r="WCY47"/>
      <c r="WCZ47"/>
      <c r="WDG47"/>
      <c r="WDN47"/>
      <c r="WDR47"/>
      <c r="WDS47"/>
      <c r="WDT47"/>
      <c r="WDU47"/>
      <c r="WDV47"/>
      <c r="WLU47"/>
      <c r="WLV47"/>
      <c r="WLW47"/>
      <c r="WLY47"/>
      <c r="WLZ47"/>
      <c r="WME47"/>
      <c r="WMF47"/>
      <c r="WMI47"/>
      <c r="WMU47"/>
      <c r="WMV47"/>
      <c r="WNC47"/>
      <c r="WNJ47"/>
      <c r="WNN47"/>
      <c r="WNO47"/>
      <c r="WNP47"/>
      <c r="WNQ47"/>
      <c r="WNR47"/>
      <c r="WVQ47"/>
      <c r="WVR47"/>
      <c r="WVS47"/>
      <c r="WVU47"/>
      <c r="WVV47"/>
      <c r="WWA47"/>
      <c r="WWB47"/>
      <c r="WWE47"/>
      <c r="WWQ47"/>
      <c r="WWR47"/>
      <c r="WWY47"/>
      <c r="WXF47"/>
      <c r="WXJ47"/>
      <c r="WXK47"/>
      <c r="WXL47"/>
      <c r="WXM47"/>
      <c r="WXN47"/>
    </row>
    <row r="48" spans="1:826 1033:1850 2057:2874 3081:3898 4105:4922 5129:5946 6153:6970 7177:7994 8201:9018 9225:10042 10249:11066 11273:12090 12297:13114 13321:14138 14345:15162 15369:16186" s="389" customFormat="1" ht="20.100000000000001" customHeight="1" x14ac:dyDescent="0.2">
      <c r="A48" s="294" t="s">
        <v>132</v>
      </c>
      <c r="B48" s="295" t="s">
        <v>133</v>
      </c>
      <c r="C48" s="294" t="s">
        <v>134</v>
      </c>
      <c r="D48" s="296">
        <v>45.89</v>
      </c>
      <c r="E48" s="296">
        <v>0</v>
      </c>
      <c r="F48" s="296">
        <v>0</v>
      </c>
      <c r="G48" s="296">
        <v>0</v>
      </c>
      <c r="H48" s="296">
        <v>0</v>
      </c>
      <c r="I48" s="666">
        <v>0</v>
      </c>
      <c r="J48" s="296">
        <v>0</v>
      </c>
      <c r="K48" s="296">
        <v>0</v>
      </c>
      <c r="L48" s="666">
        <v>0</v>
      </c>
      <c r="M48" s="666">
        <v>0</v>
      </c>
      <c r="N48" s="666">
        <v>0</v>
      </c>
      <c r="O48" s="296">
        <v>0</v>
      </c>
      <c r="P48" s="666">
        <v>0</v>
      </c>
      <c r="Q48" s="296">
        <v>0</v>
      </c>
      <c r="R48" s="291">
        <v>0</v>
      </c>
      <c r="S48" s="296">
        <v>0</v>
      </c>
      <c r="T48" s="296">
        <v>0</v>
      </c>
      <c r="U48" s="296">
        <v>0</v>
      </c>
      <c r="V48" s="666">
        <v>0</v>
      </c>
      <c r="W48" s="296">
        <v>0</v>
      </c>
      <c r="X48" s="296">
        <v>0</v>
      </c>
      <c r="Y48" s="296">
        <v>0</v>
      </c>
      <c r="Z48" s="666">
        <v>0</v>
      </c>
      <c r="AA48" s="296">
        <v>0</v>
      </c>
      <c r="AB48" s="296">
        <v>0</v>
      </c>
      <c r="AC48" s="296">
        <v>0</v>
      </c>
      <c r="AD48" s="296">
        <v>0</v>
      </c>
      <c r="AE48" s="296">
        <v>0</v>
      </c>
      <c r="AF48" s="296">
        <v>0</v>
      </c>
      <c r="AG48" s="296">
        <v>0</v>
      </c>
      <c r="AH48" s="296">
        <v>0</v>
      </c>
      <c r="AI48" s="296">
        <v>0</v>
      </c>
      <c r="AJ48" s="296">
        <v>0</v>
      </c>
      <c r="AK48" s="667">
        <v>0</v>
      </c>
      <c r="AL48" s="296">
        <v>0</v>
      </c>
      <c r="AM48" s="296">
        <v>0</v>
      </c>
      <c r="AN48" s="296">
        <v>0</v>
      </c>
      <c r="AO48" s="296">
        <v>0</v>
      </c>
      <c r="AP48" s="667">
        <v>0</v>
      </c>
      <c r="AQ48" s="296">
        <v>0</v>
      </c>
      <c r="AR48" s="296">
        <v>0</v>
      </c>
      <c r="AS48" s="296">
        <v>0</v>
      </c>
      <c r="AT48" s="666">
        <v>0</v>
      </c>
      <c r="AU48" s="296">
        <v>0</v>
      </c>
      <c r="AV48" s="296">
        <v>0</v>
      </c>
      <c r="AW48" s="296">
        <v>0</v>
      </c>
      <c r="AX48" s="296">
        <v>0</v>
      </c>
      <c r="AY48" s="296">
        <v>0</v>
      </c>
      <c r="AZ48" s="296">
        <v>0</v>
      </c>
      <c r="BA48" s="666">
        <v>0</v>
      </c>
      <c r="BB48" s="296">
        <v>0</v>
      </c>
      <c r="BC48" s="296">
        <v>0</v>
      </c>
      <c r="BD48" s="296">
        <v>0</v>
      </c>
      <c r="BE48" s="666">
        <v>0</v>
      </c>
      <c r="BF48" s="666">
        <v>0</v>
      </c>
      <c r="BG48" s="682">
        <v>0</v>
      </c>
      <c r="BH48" s="682">
        <v>0</v>
      </c>
      <c r="BI48" s="682">
        <v>0</v>
      </c>
      <c r="BJ48" s="298">
        <v>0</v>
      </c>
      <c r="BK48" s="298">
        <v>45.89</v>
      </c>
      <c r="BL48" s="389">
        <v>45.89</v>
      </c>
      <c r="BN48" s="389" t="s">
        <v>2319</v>
      </c>
      <c r="BO48" s="389" t="s">
        <v>133</v>
      </c>
      <c r="JE48"/>
      <c r="JF48"/>
      <c r="JG48"/>
      <c r="JI48"/>
      <c r="JJ48"/>
      <c r="JO48"/>
      <c r="JP48"/>
      <c r="JS48"/>
      <c r="KE48"/>
      <c r="KF48"/>
      <c r="KM48"/>
      <c r="KT48"/>
      <c r="KX48"/>
      <c r="KY48"/>
      <c r="KZ48"/>
      <c r="LA48"/>
      <c r="LB48"/>
      <c r="TA48"/>
      <c r="TB48"/>
      <c r="TC48"/>
      <c r="TE48"/>
      <c r="TF48"/>
      <c r="TK48"/>
      <c r="TL48"/>
      <c r="TO48"/>
      <c r="UA48"/>
      <c r="UB48"/>
      <c r="UI48"/>
      <c r="UP48"/>
      <c r="UT48"/>
      <c r="UU48"/>
      <c r="UV48"/>
      <c r="UW48"/>
      <c r="UX48"/>
      <c r="ACW48"/>
      <c r="ACX48"/>
      <c r="ACY48"/>
      <c r="ADA48"/>
      <c r="ADB48"/>
      <c r="ADG48"/>
      <c r="ADH48"/>
      <c r="ADK48"/>
      <c r="ADW48"/>
      <c r="ADX48"/>
      <c r="AEE48"/>
      <c r="AEL48"/>
      <c r="AEP48"/>
      <c r="AEQ48"/>
      <c r="AER48"/>
      <c r="AES48"/>
      <c r="AET48"/>
      <c r="AMS48"/>
      <c r="AMT48"/>
      <c r="AMU48"/>
      <c r="AMW48"/>
      <c r="AMX48"/>
      <c r="ANC48"/>
      <c r="AND48"/>
      <c r="ANG48"/>
      <c r="ANS48"/>
      <c r="ANT48"/>
      <c r="AOA48"/>
      <c r="AOH48"/>
      <c r="AOL48"/>
      <c r="AOM48"/>
      <c r="AON48"/>
      <c r="AOO48"/>
      <c r="AOP48"/>
      <c r="AWO48"/>
      <c r="AWP48"/>
      <c r="AWQ48"/>
      <c r="AWS48"/>
      <c r="AWT48"/>
      <c r="AWY48"/>
      <c r="AWZ48"/>
      <c r="AXC48"/>
      <c r="AXO48"/>
      <c r="AXP48"/>
      <c r="AXW48"/>
      <c r="AYD48"/>
      <c r="AYH48"/>
      <c r="AYI48"/>
      <c r="AYJ48"/>
      <c r="AYK48"/>
      <c r="AYL48"/>
      <c r="BGK48"/>
      <c r="BGL48"/>
      <c r="BGM48"/>
      <c r="BGO48"/>
      <c r="BGP48"/>
      <c r="BGU48"/>
      <c r="BGV48"/>
      <c r="BGY48"/>
      <c r="BHK48"/>
      <c r="BHL48"/>
      <c r="BHS48"/>
      <c r="BHZ48"/>
      <c r="BID48"/>
      <c r="BIE48"/>
      <c r="BIF48"/>
      <c r="BIG48"/>
      <c r="BIH48"/>
      <c r="BQG48"/>
      <c r="BQH48"/>
      <c r="BQI48"/>
      <c r="BQK48"/>
      <c r="BQL48"/>
      <c r="BQQ48"/>
      <c r="BQR48"/>
      <c r="BQU48"/>
      <c r="BRG48"/>
      <c r="BRH48"/>
      <c r="BRO48"/>
      <c r="BRV48"/>
      <c r="BRZ48"/>
      <c r="BSA48"/>
      <c r="BSB48"/>
      <c r="BSC48"/>
      <c r="BSD48"/>
      <c r="CAC48"/>
      <c r="CAD48"/>
      <c r="CAE48"/>
      <c r="CAG48"/>
      <c r="CAH48"/>
      <c r="CAM48"/>
      <c r="CAN48"/>
      <c r="CAQ48"/>
      <c r="CBC48"/>
      <c r="CBD48"/>
      <c r="CBK48"/>
      <c r="CBR48"/>
      <c r="CBV48"/>
      <c r="CBW48"/>
      <c r="CBX48"/>
      <c r="CBY48"/>
      <c r="CBZ48"/>
      <c r="CJY48"/>
      <c r="CJZ48"/>
      <c r="CKA48"/>
      <c r="CKC48"/>
      <c r="CKD48"/>
      <c r="CKI48"/>
      <c r="CKJ48"/>
      <c r="CKM48"/>
      <c r="CKY48"/>
      <c r="CKZ48"/>
      <c r="CLG48"/>
      <c r="CLN48"/>
      <c r="CLR48"/>
      <c r="CLS48"/>
      <c r="CLT48"/>
      <c r="CLU48"/>
      <c r="CLV48"/>
      <c r="CTU48"/>
      <c r="CTV48"/>
      <c r="CTW48"/>
      <c r="CTY48"/>
      <c r="CTZ48"/>
      <c r="CUE48"/>
      <c r="CUF48"/>
      <c r="CUI48"/>
      <c r="CUU48"/>
      <c r="CUV48"/>
      <c r="CVC48"/>
      <c r="CVJ48"/>
      <c r="CVN48"/>
      <c r="CVO48"/>
      <c r="CVP48"/>
      <c r="CVQ48"/>
      <c r="CVR48"/>
      <c r="DDQ48"/>
      <c r="DDR48"/>
      <c r="DDS48"/>
      <c r="DDU48"/>
      <c r="DDV48"/>
      <c r="DEA48"/>
      <c r="DEB48"/>
      <c r="DEE48"/>
      <c r="DEQ48"/>
      <c r="DER48"/>
      <c r="DEY48"/>
      <c r="DFF48"/>
      <c r="DFJ48"/>
      <c r="DFK48"/>
      <c r="DFL48"/>
      <c r="DFM48"/>
      <c r="DFN48"/>
      <c r="DNM48"/>
      <c r="DNN48"/>
      <c r="DNO48"/>
      <c r="DNQ48"/>
      <c r="DNR48"/>
      <c r="DNW48"/>
      <c r="DNX48"/>
      <c r="DOA48"/>
      <c r="DOM48"/>
      <c r="DON48"/>
      <c r="DOU48"/>
      <c r="DPB48"/>
      <c r="DPF48"/>
      <c r="DPG48"/>
      <c r="DPH48"/>
      <c r="DPI48"/>
      <c r="DPJ48"/>
      <c r="DXI48"/>
      <c r="DXJ48"/>
      <c r="DXK48"/>
      <c r="DXM48"/>
      <c r="DXN48"/>
      <c r="DXS48"/>
      <c r="DXT48"/>
      <c r="DXW48"/>
      <c r="DYI48"/>
      <c r="DYJ48"/>
      <c r="DYQ48"/>
      <c r="DYX48"/>
      <c r="DZB48"/>
      <c r="DZC48"/>
      <c r="DZD48"/>
      <c r="DZE48"/>
      <c r="DZF48"/>
      <c r="EHE48"/>
      <c r="EHF48"/>
      <c r="EHG48"/>
      <c r="EHI48"/>
      <c r="EHJ48"/>
      <c r="EHO48"/>
      <c r="EHP48"/>
      <c r="EHS48"/>
      <c r="EIE48"/>
      <c r="EIF48"/>
      <c r="EIM48"/>
      <c r="EIT48"/>
      <c r="EIX48"/>
      <c r="EIY48"/>
      <c r="EIZ48"/>
      <c r="EJA48"/>
      <c r="EJB48"/>
      <c r="ERA48"/>
      <c r="ERB48"/>
      <c r="ERC48"/>
      <c r="ERE48"/>
      <c r="ERF48"/>
      <c r="ERK48"/>
      <c r="ERL48"/>
      <c r="ERO48"/>
      <c r="ESA48"/>
      <c r="ESB48"/>
      <c r="ESI48"/>
      <c r="ESP48"/>
      <c r="EST48"/>
      <c r="ESU48"/>
      <c r="ESV48"/>
      <c r="ESW48"/>
      <c r="ESX48"/>
      <c r="FAW48"/>
      <c r="FAX48"/>
      <c r="FAY48"/>
      <c r="FBA48"/>
      <c r="FBB48"/>
      <c r="FBG48"/>
      <c r="FBH48"/>
      <c r="FBK48"/>
      <c r="FBW48"/>
      <c r="FBX48"/>
      <c r="FCE48"/>
      <c r="FCL48"/>
      <c r="FCP48"/>
      <c r="FCQ48"/>
      <c r="FCR48"/>
      <c r="FCS48"/>
      <c r="FCT48"/>
      <c r="FKS48"/>
      <c r="FKT48"/>
      <c r="FKU48"/>
      <c r="FKW48"/>
      <c r="FKX48"/>
      <c r="FLC48"/>
      <c r="FLD48"/>
      <c r="FLG48"/>
      <c r="FLS48"/>
      <c r="FLT48"/>
      <c r="FMA48"/>
      <c r="FMH48"/>
      <c r="FML48"/>
      <c r="FMM48"/>
      <c r="FMN48"/>
      <c r="FMO48"/>
      <c r="FMP48"/>
      <c r="FUO48"/>
      <c r="FUP48"/>
      <c r="FUQ48"/>
      <c r="FUS48"/>
      <c r="FUT48"/>
      <c r="FUY48"/>
      <c r="FUZ48"/>
      <c r="FVC48"/>
      <c r="FVO48"/>
      <c r="FVP48"/>
      <c r="FVW48"/>
      <c r="FWD48"/>
      <c r="FWH48"/>
      <c r="FWI48"/>
      <c r="FWJ48"/>
      <c r="FWK48"/>
      <c r="FWL48"/>
      <c r="GEK48"/>
      <c r="GEL48"/>
      <c r="GEM48"/>
      <c r="GEO48"/>
      <c r="GEP48"/>
      <c r="GEU48"/>
      <c r="GEV48"/>
      <c r="GEY48"/>
      <c r="GFK48"/>
      <c r="GFL48"/>
      <c r="GFS48"/>
      <c r="GFZ48"/>
      <c r="GGD48"/>
      <c r="GGE48"/>
      <c r="GGF48"/>
      <c r="GGG48"/>
      <c r="GGH48"/>
      <c r="GOG48"/>
      <c r="GOH48"/>
      <c r="GOI48"/>
      <c r="GOK48"/>
      <c r="GOL48"/>
      <c r="GOQ48"/>
      <c r="GOR48"/>
      <c r="GOU48"/>
      <c r="GPG48"/>
      <c r="GPH48"/>
      <c r="GPO48"/>
      <c r="GPV48"/>
      <c r="GPZ48"/>
      <c r="GQA48"/>
      <c r="GQB48"/>
      <c r="GQC48"/>
      <c r="GQD48"/>
      <c r="GYC48"/>
      <c r="GYD48"/>
      <c r="GYE48"/>
      <c r="GYG48"/>
      <c r="GYH48"/>
      <c r="GYM48"/>
      <c r="GYN48"/>
      <c r="GYQ48"/>
      <c r="GZC48"/>
      <c r="GZD48"/>
      <c r="GZK48"/>
      <c r="GZR48"/>
      <c r="GZV48"/>
      <c r="GZW48"/>
      <c r="GZX48"/>
      <c r="GZY48"/>
      <c r="GZZ48"/>
      <c r="HHY48"/>
      <c r="HHZ48"/>
      <c r="HIA48"/>
      <c r="HIC48"/>
      <c r="HID48"/>
      <c r="HII48"/>
      <c r="HIJ48"/>
      <c r="HIM48"/>
      <c r="HIY48"/>
      <c r="HIZ48"/>
      <c r="HJG48"/>
      <c r="HJN48"/>
      <c r="HJR48"/>
      <c r="HJS48"/>
      <c r="HJT48"/>
      <c r="HJU48"/>
      <c r="HJV48"/>
      <c r="HRU48"/>
      <c r="HRV48"/>
      <c r="HRW48"/>
      <c r="HRY48"/>
      <c r="HRZ48"/>
      <c r="HSE48"/>
      <c r="HSF48"/>
      <c r="HSI48"/>
      <c r="HSU48"/>
      <c r="HSV48"/>
      <c r="HTC48"/>
      <c r="HTJ48"/>
      <c r="HTN48"/>
      <c r="HTO48"/>
      <c r="HTP48"/>
      <c r="HTQ48"/>
      <c r="HTR48"/>
      <c r="IBQ48"/>
      <c r="IBR48"/>
      <c r="IBS48"/>
      <c r="IBU48"/>
      <c r="IBV48"/>
      <c r="ICA48"/>
      <c r="ICB48"/>
      <c r="ICE48"/>
      <c r="ICQ48"/>
      <c r="ICR48"/>
      <c r="ICY48"/>
      <c r="IDF48"/>
      <c r="IDJ48"/>
      <c r="IDK48"/>
      <c r="IDL48"/>
      <c r="IDM48"/>
      <c r="IDN48"/>
      <c r="ILM48"/>
      <c r="ILN48"/>
      <c r="ILO48"/>
      <c r="ILQ48"/>
      <c r="ILR48"/>
      <c r="ILW48"/>
      <c r="ILX48"/>
      <c r="IMA48"/>
      <c r="IMM48"/>
      <c r="IMN48"/>
      <c r="IMU48"/>
      <c r="INB48"/>
      <c r="INF48"/>
      <c r="ING48"/>
      <c r="INH48"/>
      <c r="INI48"/>
      <c r="INJ48"/>
      <c r="IVI48"/>
      <c r="IVJ48"/>
      <c r="IVK48"/>
      <c r="IVM48"/>
      <c r="IVN48"/>
      <c r="IVS48"/>
      <c r="IVT48"/>
      <c r="IVW48"/>
      <c r="IWI48"/>
      <c r="IWJ48"/>
      <c r="IWQ48"/>
      <c r="IWX48"/>
      <c r="IXB48"/>
      <c r="IXC48"/>
      <c r="IXD48"/>
      <c r="IXE48"/>
      <c r="IXF48"/>
      <c r="JFE48"/>
      <c r="JFF48"/>
      <c r="JFG48"/>
      <c r="JFI48"/>
      <c r="JFJ48"/>
      <c r="JFO48"/>
      <c r="JFP48"/>
      <c r="JFS48"/>
      <c r="JGE48"/>
      <c r="JGF48"/>
      <c r="JGM48"/>
      <c r="JGT48"/>
      <c r="JGX48"/>
      <c r="JGY48"/>
      <c r="JGZ48"/>
      <c r="JHA48"/>
      <c r="JHB48"/>
      <c r="JPA48"/>
      <c r="JPB48"/>
      <c r="JPC48"/>
      <c r="JPE48"/>
      <c r="JPF48"/>
      <c r="JPK48"/>
      <c r="JPL48"/>
      <c r="JPO48"/>
      <c r="JQA48"/>
      <c r="JQB48"/>
      <c r="JQI48"/>
      <c r="JQP48"/>
      <c r="JQT48"/>
      <c r="JQU48"/>
      <c r="JQV48"/>
      <c r="JQW48"/>
      <c r="JQX48"/>
      <c r="JYW48"/>
      <c r="JYX48"/>
      <c r="JYY48"/>
      <c r="JZA48"/>
      <c r="JZB48"/>
      <c r="JZG48"/>
      <c r="JZH48"/>
      <c r="JZK48"/>
      <c r="JZW48"/>
      <c r="JZX48"/>
      <c r="KAE48"/>
      <c r="KAL48"/>
      <c r="KAP48"/>
      <c r="KAQ48"/>
      <c r="KAR48"/>
      <c r="KAS48"/>
      <c r="KAT48"/>
      <c r="KIS48"/>
      <c r="KIT48"/>
      <c r="KIU48"/>
      <c r="KIW48"/>
      <c r="KIX48"/>
      <c r="KJC48"/>
      <c r="KJD48"/>
      <c r="KJG48"/>
      <c r="KJS48"/>
      <c r="KJT48"/>
      <c r="KKA48"/>
      <c r="KKH48"/>
      <c r="KKL48"/>
      <c r="KKM48"/>
      <c r="KKN48"/>
      <c r="KKO48"/>
      <c r="KKP48"/>
      <c r="KSO48"/>
      <c r="KSP48"/>
      <c r="KSQ48"/>
      <c r="KSS48"/>
      <c r="KST48"/>
      <c r="KSY48"/>
      <c r="KSZ48"/>
      <c r="KTC48"/>
      <c r="KTO48"/>
      <c r="KTP48"/>
      <c r="KTW48"/>
      <c r="KUD48"/>
      <c r="KUH48"/>
      <c r="KUI48"/>
      <c r="KUJ48"/>
      <c r="KUK48"/>
      <c r="KUL48"/>
      <c r="LCK48"/>
      <c r="LCL48"/>
      <c r="LCM48"/>
      <c r="LCO48"/>
      <c r="LCP48"/>
      <c r="LCU48"/>
      <c r="LCV48"/>
      <c r="LCY48"/>
      <c r="LDK48"/>
      <c r="LDL48"/>
      <c r="LDS48"/>
      <c r="LDZ48"/>
      <c r="LED48"/>
      <c r="LEE48"/>
      <c r="LEF48"/>
      <c r="LEG48"/>
      <c r="LEH48"/>
      <c r="LMG48"/>
      <c r="LMH48"/>
      <c r="LMI48"/>
      <c r="LMK48"/>
      <c r="LML48"/>
      <c r="LMQ48"/>
      <c r="LMR48"/>
      <c r="LMU48"/>
      <c r="LNG48"/>
      <c r="LNH48"/>
      <c r="LNO48"/>
      <c r="LNV48"/>
      <c r="LNZ48"/>
      <c r="LOA48"/>
      <c r="LOB48"/>
      <c r="LOC48"/>
      <c r="LOD48"/>
      <c r="LWC48"/>
      <c r="LWD48"/>
      <c r="LWE48"/>
      <c r="LWG48"/>
      <c r="LWH48"/>
      <c r="LWM48"/>
      <c r="LWN48"/>
      <c r="LWQ48"/>
      <c r="LXC48"/>
      <c r="LXD48"/>
      <c r="LXK48"/>
      <c r="LXR48"/>
      <c r="LXV48"/>
      <c r="LXW48"/>
      <c r="LXX48"/>
      <c r="LXY48"/>
      <c r="LXZ48"/>
      <c r="MFY48"/>
      <c r="MFZ48"/>
      <c r="MGA48"/>
      <c r="MGC48"/>
      <c r="MGD48"/>
      <c r="MGI48"/>
      <c r="MGJ48"/>
      <c r="MGM48"/>
      <c r="MGY48"/>
      <c r="MGZ48"/>
      <c r="MHG48"/>
      <c r="MHN48"/>
      <c r="MHR48"/>
      <c r="MHS48"/>
      <c r="MHT48"/>
      <c r="MHU48"/>
      <c r="MHV48"/>
      <c r="MPU48"/>
      <c r="MPV48"/>
      <c r="MPW48"/>
      <c r="MPY48"/>
      <c r="MPZ48"/>
      <c r="MQE48"/>
      <c r="MQF48"/>
      <c r="MQI48"/>
      <c r="MQU48"/>
      <c r="MQV48"/>
      <c r="MRC48"/>
      <c r="MRJ48"/>
      <c r="MRN48"/>
      <c r="MRO48"/>
      <c r="MRP48"/>
      <c r="MRQ48"/>
      <c r="MRR48"/>
      <c r="MZQ48"/>
      <c r="MZR48"/>
      <c r="MZS48"/>
      <c r="MZU48"/>
      <c r="MZV48"/>
      <c r="NAA48"/>
      <c r="NAB48"/>
      <c r="NAE48"/>
      <c r="NAQ48"/>
      <c r="NAR48"/>
      <c r="NAY48"/>
      <c r="NBF48"/>
      <c r="NBJ48"/>
      <c r="NBK48"/>
      <c r="NBL48"/>
      <c r="NBM48"/>
      <c r="NBN48"/>
      <c r="NJM48"/>
      <c r="NJN48"/>
      <c r="NJO48"/>
      <c r="NJQ48"/>
      <c r="NJR48"/>
      <c r="NJW48"/>
      <c r="NJX48"/>
      <c r="NKA48"/>
      <c r="NKM48"/>
      <c r="NKN48"/>
      <c r="NKU48"/>
      <c r="NLB48"/>
      <c r="NLF48"/>
      <c r="NLG48"/>
      <c r="NLH48"/>
      <c r="NLI48"/>
      <c r="NLJ48"/>
      <c r="NTI48"/>
      <c r="NTJ48"/>
      <c r="NTK48"/>
      <c r="NTM48"/>
      <c r="NTN48"/>
      <c r="NTS48"/>
      <c r="NTT48"/>
      <c r="NTW48"/>
      <c r="NUI48"/>
      <c r="NUJ48"/>
      <c r="NUQ48"/>
      <c r="NUX48"/>
      <c r="NVB48"/>
      <c r="NVC48"/>
      <c r="NVD48"/>
      <c r="NVE48"/>
      <c r="NVF48"/>
      <c r="ODE48"/>
      <c r="ODF48"/>
      <c r="ODG48"/>
      <c r="ODI48"/>
      <c r="ODJ48"/>
      <c r="ODO48"/>
      <c r="ODP48"/>
      <c r="ODS48"/>
      <c r="OEE48"/>
      <c r="OEF48"/>
      <c r="OEM48"/>
      <c r="OET48"/>
      <c r="OEX48"/>
      <c r="OEY48"/>
      <c r="OEZ48"/>
      <c r="OFA48"/>
      <c r="OFB48"/>
      <c r="ONA48"/>
      <c r="ONB48"/>
      <c r="ONC48"/>
      <c r="ONE48"/>
      <c r="ONF48"/>
      <c r="ONK48"/>
      <c r="ONL48"/>
      <c r="ONO48"/>
      <c r="OOA48"/>
      <c r="OOB48"/>
      <c r="OOI48"/>
      <c r="OOP48"/>
      <c r="OOT48"/>
      <c r="OOU48"/>
      <c r="OOV48"/>
      <c r="OOW48"/>
      <c r="OOX48"/>
      <c r="OWW48"/>
      <c r="OWX48"/>
      <c r="OWY48"/>
      <c r="OXA48"/>
      <c r="OXB48"/>
      <c r="OXG48"/>
      <c r="OXH48"/>
      <c r="OXK48"/>
      <c r="OXW48"/>
      <c r="OXX48"/>
      <c r="OYE48"/>
      <c r="OYL48"/>
      <c r="OYP48"/>
      <c r="OYQ48"/>
      <c r="OYR48"/>
      <c r="OYS48"/>
      <c r="OYT48"/>
      <c r="PGS48"/>
      <c r="PGT48"/>
      <c r="PGU48"/>
      <c r="PGW48"/>
      <c r="PGX48"/>
      <c r="PHC48"/>
      <c r="PHD48"/>
      <c r="PHG48"/>
      <c r="PHS48"/>
      <c r="PHT48"/>
      <c r="PIA48"/>
      <c r="PIH48"/>
      <c r="PIL48"/>
      <c r="PIM48"/>
      <c r="PIN48"/>
      <c r="PIO48"/>
      <c r="PIP48"/>
      <c r="PQO48"/>
      <c r="PQP48"/>
      <c r="PQQ48"/>
      <c r="PQS48"/>
      <c r="PQT48"/>
      <c r="PQY48"/>
      <c r="PQZ48"/>
      <c r="PRC48"/>
      <c r="PRO48"/>
      <c r="PRP48"/>
      <c r="PRW48"/>
      <c r="PSD48"/>
      <c r="PSH48"/>
      <c r="PSI48"/>
      <c r="PSJ48"/>
      <c r="PSK48"/>
      <c r="PSL48"/>
      <c r="QAK48"/>
      <c r="QAL48"/>
      <c r="QAM48"/>
      <c r="QAO48"/>
      <c r="QAP48"/>
      <c r="QAU48"/>
      <c r="QAV48"/>
      <c r="QAY48"/>
      <c r="QBK48"/>
      <c r="QBL48"/>
      <c r="QBS48"/>
      <c r="QBZ48"/>
      <c r="QCD48"/>
      <c r="QCE48"/>
      <c r="QCF48"/>
      <c r="QCG48"/>
      <c r="QCH48"/>
      <c r="QKG48"/>
      <c r="QKH48"/>
      <c r="QKI48"/>
      <c r="QKK48"/>
      <c r="QKL48"/>
      <c r="QKQ48"/>
      <c r="QKR48"/>
      <c r="QKU48"/>
      <c r="QLG48"/>
      <c r="QLH48"/>
      <c r="QLO48"/>
      <c r="QLV48"/>
      <c r="QLZ48"/>
      <c r="QMA48"/>
      <c r="QMB48"/>
      <c r="QMC48"/>
      <c r="QMD48"/>
      <c r="QUC48"/>
      <c r="QUD48"/>
      <c r="QUE48"/>
      <c r="QUG48"/>
      <c r="QUH48"/>
      <c r="QUM48"/>
      <c r="QUN48"/>
      <c r="QUQ48"/>
      <c r="QVC48"/>
      <c r="QVD48"/>
      <c r="QVK48"/>
      <c r="QVR48"/>
      <c r="QVV48"/>
      <c r="QVW48"/>
      <c r="QVX48"/>
      <c r="QVY48"/>
      <c r="QVZ48"/>
      <c r="RDY48"/>
      <c r="RDZ48"/>
      <c r="REA48"/>
      <c r="REC48"/>
      <c r="RED48"/>
      <c r="REI48"/>
      <c r="REJ48"/>
      <c r="REM48"/>
      <c r="REY48"/>
      <c r="REZ48"/>
      <c r="RFG48"/>
      <c r="RFN48"/>
      <c r="RFR48"/>
      <c r="RFS48"/>
      <c r="RFT48"/>
      <c r="RFU48"/>
      <c r="RFV48"/>
      <c r="RNU48"/>
      <c r="RNV48"/>
      <c r="RNW48"/>
      <c r="RNY48"/>
      <c r="RNZ48"/>
      <c r="ROE48"/>
      <c r="ROF48"/>
      <c r="ROI48"/>
      <c r="ROU48"/>
      <c r="ROV48"/>
      <c r="RPC48"/>
      <c r="RPJ48"/>
      <c r="RPN48"/>
      <c r="RPO48"/>
      <c r="RPP48"/>
      <c r="RPQ48"/>
      <c r="RPR48"/>
      <c r="RXQ48"/>
      <c r="RXR48"/>
      <c r="RXS48"/>
      <c r="RXU48"/>
      <c r="RXV48"/>
      <c r="RYA48"/>
      <c r="RYB48"/>
      <c r="RYE48"/>
      <c r="RYQ48"/>
      <c r="RYR48"/>
      <c r="RYY48"/>
      <c r="RZF48"/>
      <c r="RZJ48"/>
      <c r="RZK48"/>
      <c r="RZL48"/>
      <c r="RZM48"/>
      <c r="RZN48"/>
      <c r="SHM48"/>
      <c r="SHN48"/>
      <c r="SHO48"/>
      <c r="SHQ48"/>
      <c r="SHR48"/>
      <c r="SHW48"/>
      <c r="SHX48"/>
      <c r="SIA48"/>
      <c r="SIM48"/>
      <c r="SIN48"/>
      <c r="SIU48"/>
      <c r="SJB48"/>
      <c r="SJF48"/>
      <c r="SJG48"/>
      <c r="SJH48"/>
      <c r="SJI48"/>
      <c r="SJJ48"/>
      <c r="SRI48"/>
      <c r="SRJ48"/>
      <c r="SRK48"/>
      <c r="SRM48"/>
      <c r="SRN48"/>
      <c r="SRS48"/>
      <c r="SRT48"/>
      <c r="SRW48"/>
      <c r="SSI48"/>
      <c r="SSJ48"/>
      <c r="SSQ48"/>
      <c r="SSX48"/>
      <c r="STB48"/>
      <c r="STC48"/>
      <c r="STD48"/>
      <c r="STE48"/>
      <c r="STF48"/>
      <c r="TBE48"/>
      <c r="TBF48"/>
      <c r="TBG48"/>
      <c r="TBI48"/>
      <c r="TBJ48"/>
      <c r="TBO48"/>
      <c r="TBP48"/>
      <c r="TBS48"/>
      <c r="TCE48"/>
      <c r="TCF48"/>
      <c r="TCM48"/>
      <c r="TCT48"/>
      <c r="TCX48"/>
      <c r="TCY48"/>
      <c r="TCZ48"/>
      <c r="TDA48"/>
      <c r="TDB48"/>
      <c r="TLA48"/>
      <c r="TLB48"/>
      <c r="TLC48"/>
      <c r="TLE48"/>
      <c r="TLF48"/>
      <c r="TLK48"/>
      <c r="TLL48"/>
      <c r="TLO48"/>
      <c r="TMA48"/>
      <c r="TMB48"/>
      <c r="TMI48"/>
      <c r="TMP48"/>
      <c r="TMT48"/>
      <c r="TMU48"/>
      <c r="TMV48"/>
      <c r="TMW48"/>
      <c r="TMX48"/>
      <c r="TUW48"/>
      <c r="TUX48"/>
      <c r="TUY48"/>
      <c r="TVA48"/>
      <c r="TVB48"/>
      <c r="TVG48"/>
      <c r="TVH48"/>
      <c r="TVK48"/>
      <c r="TVW48"/>
      <c r="TVX48"/>
      <c r="TWE48"/>
      <c r="TWL48"/>
      <c r="TWP48"/>
      <c r="TWQ48"/>
      <c r="TWR48"/>
      <c r="TWS48"/>
      <c r="TWT48"/>
      <c r="UES48"/>
      <c r="UET48"/>
      <c r="UEU48"/>
      <c r="UEW48"/>
      <c r="UEX48"/>
      <c r="UFC48"/>
      <c r="UFD48"/>
      <c r="UFG48"/>
      <c r="UFS48"/>
      <c r="UFT48"/>
      <c r="UGA48"/>
      <c r="UGH48"/>
      <c r="UGL48"/>
      <c r="UGM48"/>
      <c r="UGN48"/>
      <c r="UGO48"/>
      <c r="UGP48"/>
      <c r="UOO48"/>
      <c r="UOP48"/>
      <c r="UOQ48"/>
      <c r="UOS48"/>
      <c r="UOT48"/>
      <c r="UOY48"/>
      <c r="UOZ48"/>
      <c r="UPC48"/>
      <c r="UPO48"/>
      <c r="UPP48"/>
      <c r="UPW48"/>
      <c r="UQD48"/>
      <c r="UQH48"/>
      <c r="UQI48"/>
      <c r="UQJ48"/>
      <c r="UQK48"/>
      <c r="UQL48"/>
      <c r="UYK48"/>
      <c r="UYL48"/>
      <c r="UYM48"/>
      <c r="UYO48"/>
      <c r="UYP48"/>
      <c r="UYU48"/>
      <c r="UYV48"/>
      <c r="UYY48"/>
      <c r="UZK48"/>
      <c r="UZL48"/>
      <c r="UZS48"/>
      <c r="UZZ48"/>
      <c r="VAD48"/>
      <c r="VAE48"/>
      <c r="VAF48"/>
      <c r="VAG48"/>
      <c r="VAH48"/>
      <c r="VIG48"/>
      <c r="VIH48"/>
      <c r="VII48"/>
      <c r="VIK48"/>
      <c r="VIL48"/>
      <c r="VIQ48"/>
      <c r="VIR48"/>
      <c r="VIU48"/>
      <c r="VJG48"/>
      <c r="VJH48"/>
      <c r="VJO48"/>
      <c r="VJV48"/>
      <c r="VJZ48"/>
      <c r="VKA48"/>
      <c r="VKB48"/>
      <c r="VKC48"/>
      <c r="VKD48"/>
      <c r="VSC48"/>
      <c r="VSD48"/>
      <c r="VSE48"/>
      <c r="VSG48"/>
      <c r="VSH48"/>
      <c r="VSM48"/>
      <c r="VSN48"/>
      <c r="VSQ48"/>
      <c r="VTC48"/>
      <c r="VTD48"/>
      <c r="VTK48"/>
      <c r="VTR48"/>
      <c r="VTV48"/>
      <c r="VTW48"/>
      <c r="VTX48"/>
      <c r="VTY48"/>
      <c r="VTZ48"/>
      <c r="WBY48"/>
      <c r="WBZ48"/>
      <c r="WCA48"/>
      <c r="WCC48"/>
      <c r="WCD48"/>
      <c r="WCI48"/>
      <c r="WCJ48"/>
      <c r="WCM48"/>
      <c r="WCY48"/>
      <c r="WCZ48"/>
      <c r="WDG48"/>
      <c r="WDN48"/>
      <c r="WDR48"/>
      <c r="WDS48"/>
      <c r="WDT48"/>
      <c r="WDU48"/>
      <c r="WDV48"/>
      <c r="WLU48"/>
      <c r="WLV48"/>
      <c r="WLW48"/>
      <c r="WLY48"/>
      <c r="WLZ48"/>
      <c r="WME48"/>
      <c r="WMF48"/>
      <c r="WMI48"/>
      <c r="WMU48"/>
      <c r="WMV48"/>
      <c r="WNC48"/>
      <c r="WNJ48"/>
      <c r="WNN48"/>
      <c r="WNO48"/>
      <c r="WNP48"/>
      <c r="WNQ48"/>
      <c r="WNR48"/>
      <c r="WVQ48"/>
      <c r="WVR48"/>
      <c r="WVS48"/>
      <c r="WVU48"/>
      <c r="WVV48"/>
      <c r="WWA48"/>
      <c r="WWB48"/>
      <c r="WWE48"/>
      <c r="WWQ48"/>
      <c r="WWR48"/>
      <c r="WWY48"/>
      <c r="WXF48"/>
      <c r="WXJ48"/>
      <c r="WXK48"/>
      <c r="WXL48"/>
      <c r="WXM48"/>
      <c r="WXN48"/>
    </row>
    <row r="49" spans="1:826 1033:1850 2057:2874 3081:3898 4105:4922 5129:5946 6153:6970 7177:7994 8201:9018 9225:10042 10249:11066 11273:12090 12297:13114 13321:14138 14345:15162 15369:16186" s="389" customFormat="1" ht="20.100000000000001" customHeight="1" x14ac:dyDescent="0.2">
      <c r="A49" s="294" t="s">
        <v>135</v>
      </c>
      <c r="B49" s="295" t="s">
        <v>136</v>
      </c>
      <c r="C49" s="294" t="s">
        <v>137</v>
      </c>
      <c r="D49" s="296">
        <v>5.8300000000000018</v>
      </c>
      <c r="E49" s="296">
        <v>0.16</v>
      </c>
      <c r="F49" s="296">
        <v>0.05</v>
      </c>
      <c r="G49" s="296">
        <v>0</v>
      </c>
      <c r="H49" s="296">
        <v>0</v>
      </c>
      <c r="I49" s="666">
        <v>0</v>
      </c>
      <c r="J49" s="296">
        <v>0.05</v>
      </c>
      <c r="K49" s="296">
        <v>0</v>
      </c>
      <c r="L49" s="666">
        <v>0</v>
      </c>
      <c r="M49" s="666">
        <v>0</v>
      </c>
      <c r="N49" s="666">
        <v>0</v>
      </c>
      <c r="O49" s="296">
        <v>0</v>
      </c>
      <c r="P49" s="666">
        <v>0</v>
      </c>
      <c r="Q49" s="296">
        <v>0</v>
      </c>
      <c r="R49" s="291">
        <v>0.11</v>
      </c>
      <c r="S49" s="296">
        <v>0</v>
      </c>
      <c r="T49" s="296">
        <v>0</v>
      </c>
      <c r="U49" s="296">
        <v>0</v>
      </c>
      <c r="V49" s="666">
        <v>0</v>
      </c>
      <c r="W49" s="296">
        <v>0</v>
      </c>
      <c r="X49" s="296">
        <v>0</v>
      </c>
      <c r="Y49" s="296">
        <v>0</v>
      </c>
      <c r="Z49" s="666">
        <v>0</v>
      </c>
      <c r="AA49" s="296">
        <v>0</v>
      </c>
      <c r="AB49" s="296">
        <v>0.02</v>
      </c>
      <c r="AC49" s="296">
        <v>0.02</v>
      </c>
      <c r="AD49" s="296">
        <v>0</v>
      </c>
      <c r="AE49" s="296">
        <v>0</v>
      </c>
      <c r="AF49" s="296">
        <v>0</v>
      </c>
      <c r="AG49" s="296">
        <v>0</v>
      </c>
      <c r="AH49" s="296">
        <v>0</v>
      </c>
      <c r="AI49" s="296">
        <v>0</v>
      </c>
      <c r="AJ49" s="296">
        <v>0</v>
      </c>
      <c r="AK49" s="667">
        <v>0</v>
      </c>
      <c r="AL49" s="296">
        <v>0</v>
      </c>
      <c r="AM49" s="296">
        <v>0</v>
      </c>
      <c r="AN49" s="296">
        <v>0</v>
      </c>
      <c r="AO49" s="296">
        <v>0</v>
      </c>
      <c r="AP49" s="667">
        <v>0</v>
      </c>
      <c r="AQ49" s="296">
        <v>0</v>
      </c>
      <c r="AR49" s="296">
        <v>0</v>
      </c>
      <c r="AS49" s="296">
        <v>0</v>
      </c>
      <c r="AT49" s="666">
        <v>0</v>
      </c>
      <c r="AU49" s="296">
        <v>0</v>
      </c>
      <c r="AV49" s="296">
        <v>0</v>
      </c>
      <c r="AW49" s="296">
        <v>0</v>
      </c>
      <c r="AX49" s="296">
        <v>0.03</v>
      </c>
      <c r="AY49" s="296">
        <v>0.05</v>
      </c>
      <c r="AZ49" s="296">
        <v>0</v>
      </c>
      <c r="BA49" s="666">
        <v>0</v>
      </c>
      <c r="BB49" s="296">
        <v>0.01</v>
      </c>
      <c r="BC49" s="296">
        <v>0</v>
      </c>
      <c r="BD49" s="296">
        <v>0</v>
      </c>
      <c r="BE49" s="666">
        <v>0</v>
      </c>
      <c r="BF49" s="666">
        <v>0</v>
      </c>
      <c r="BG49" s="682">
        <v>0</v>
      </c>
      <c r="BH49" s="682">
        <v>0</v>
      </c>
      <c r="BI49" s="682">
        <v>0</v>
      </c>
      <c r="BJ49" s="298">
        <v>1.999999999999999E-2</v>
      </c>
      <c r="BK49" s="298">
        <v>5.8500000000000014</v>
      </c>
      <c r="BL49" s="389">
        <v>5.8500000000000014</v>
      </c>
      <c r="BN49" s="389" t="s">
        <v>2319</v>
      </c>
      <c r="BO49" s="389" t="s">
        <v>136</v>
      </c>
      <c r="JE49"/>
      <c r="JF49"/>
      <c r="JG49"/>
      <c r="JI49"/>
      <c r="JJ49"/>
      <c r="JO49"/>
      <c r="JP49"/>
      <c r="JS49"/>
      <c r="KE49"/>
      <c r="KF49"/>
      <c r="KM49"/>
      <c r="KT49"/>
      <c r="KX49"/>
      <c r="KY49"/>
      <c r="KZ49"/>
      <c r="LA49"/>
      <c r="LB49"/>
      <c r="TA49"/>
      <c r="TB49"/>
      <c r="TC49"/>
      <c r="TE49"/>
      <c r="TF49"/>
      <c r="TK49"/>
      <c r="TL49"/>
      <c r="TO49"/>
      <c r="UA49"/>
      <c r="UB49"/>
      <c r="UI49"/>
      <c r="UP49"/>
      <c r="UT49"/>
      <c r="UU49"/>
      <c r="UV49"/>
      <c r="UW49"/>
      <c r="UX49"/>
      <c r="ACW49"/>
      <c r="ACX49"/>
      <c r="ACY49"/>
      <c r="ADA49"/>
      <c r="ADB49"/>
      <c r="ADG49"/>
      <c r="ADH49"/>
      <c r="ADK49"/>
      <c r="ADW49"/>
      <c r="ADX49"/>
      <c r="AEE49"/>
      <c r="AEL49"/>
      <c r="AEP49"/>
      <c r="AEQ49"/>
      <c r="AER49"/>
      <c r="AES49"/>
      <c r="AET49"/>
      <c r="AMS49"/>
      <c r="AMT49"/>
      <c r="AMU49"/>
      <c r="AMW49"/>
      <c r="AMX49"/>
      <c r="ANC49"/>
      <c r="AND49"/>
      <c r="ANG49"/>
      <c r="ANS49"/>
      <c r="ANT49"/>
      <c r="AOA49"/>
      <c r="AOH49"/>
      <c r="AOL49"/>
      <c r="AOM49"/>
      <c r="AON49"/>
      <c r="AOO49"/>
      <c r="AOP49"/>
      <c r="AWO49"/>
      <c r="AWP49"/>
      <c r="AWQ49"/>
      <c r="AWS49"/>
      <c r="AWT49"/>
      <c r="AWY49"/>
      <c r="AWZ49"/>
      <c r="AXC49"/>
      <c r="AXO49"/>
      <c r="AXP49"/>
      <c r="AXW49"/>
      <c r="AYD49"/>
      <c r="AYH49"/>
      <c r="AYI49"/>
      <c r="AYJ49"/>
      <c r="AYK49"/>
      <c r="AYL49"/>
      <c r="BGK49"/>
      <c r="BGL49"/>
      <c r="BGM49"/>
      <c r="BGO49"/>
      <c r="BGP49"/>
      <c r="BGU49"/>
      <c r="BGV49"/>
      <c r="BGY49"/>
      <c r="BHK49"/>
      <c r="BHL49"/>
      <c r="BHS49"/>
      <c r="BHZ49"/>
      <c r="BID49"/>
      <c r="BIE49"/>
      <c r="BIF49"/>
      <c r="BIG49"/>
      <c r="BIH49"/>
      <c r="BQG49"/>
      <c r="BQH49"/>
      <c r="BQI49"/>
      <c r="BQK49"/>
      <c r="BQL49"/>
      <c r="BQQ49"/>
      <c r="BQR49"/>
      <c r="BQU49"/>
      <c r="BRG49"/>
      <c r="BRH49"/>
      <c r="BRO49"/>
      <c r="BRV49"/>
      <c r="BRZ49"/>
      <c r="BSA49"/>
      <c r="BSB49"/>
      <c r="BSC49"/>
      <c r="BSD49"/>
      <c r="CAC49"/>
      <c r="CAD49"/>
      <c r="CAE49"/>
      <c r="CAG49"/>
      <c r="CAH49"/>
      <c r="CAM49"/>
      <c r="CAN49"/>
      <c r="CAQ49"/>
      <c r="CBC49"/>
      <c r="CBD49"/>
      <c r="CBK49"/>
      <c r="CBR49"/>
      <c r="CBV49"/>
      <c r="CBW49"/>
      <c r="CBX49"/>
      <c r="CBY49"/>
      <c r="CBZ49"/>
      <c r="CJY49"/>
      <c r="CJZ49"/>
      <c r="CKA49"/>
      <c r="CKC49"/>
      <c r="CKD49"/>
      <c r="CKI49"/>
      <c r="CKJ49"/>
      <c r="CKM49"/>
      <c r="CKY49"/>
      <c r="CKZ49"/>
      <c r="CLG49"/>
      <c r="CLN49"/>
      <c r="CLR49"/>
      <c r="CLS49"/>
      <c r="CLT49"/>
      <c r="CLU49"/>
      <c r="CLV49"/>
      <c r="CTU49"/>
      <c r="CTV49"/>
      <c r="CTW49"/>
      <c r="CTY49"/>
      <c r="CTZ49"/>
      <c r="CUE49"/>
      <c r="CUF49"/>
      <c r="CUI49"/>
      <c r="CUU49"/>
      <c r="CUV49"/>
      <c r="CVC49"/>
      <c r="CVJ49"/>
      <c r="CVN49"/>
      <c r="CVO49"/>
      <c r="CVP49"/>
      <c r="CVQ49"/>
      <c r="CVR49"/>
      <c r="DDQ49"/>
      <c r="DDR49"/>
      <c r="DDS49"/>
      <c r="DDU49"/>
      <c r="DDV49"/>
      <c r="DEA49"/>
      <c r="DEB49"/>
      <c r="DEE49"/>
      <c r="DEQ49"/>
      <c r="DER49"/>
      <c r="DEY49"/>
      <c r="DFF49"/>
      <c r="DFJ49"/>
      <c r="DFK49"/>
      <c r="DFL49"/>
      <c r="DFM49"/>
      <c r="DFN49"/>
      <c r="DNM49"/>
      <c r="DNN49"/>
      <c r="DNO49"/>
      <c r="DNQ49"/>
      <c r="DNR49"/>
      <c r="DNW49"/>
      <c r="DNX49"/>
      <c r="DOA49"/>
      <c r="DOM49"/>
      <c r="DON49"/>
      <c r="DOU49"/>
      <c r="DPB49"/>
      <c r="DPF49"/>
      <c r="DPG49"/>
      <c r="DPH49"/>
      <c r="DPI49"/>
      <c r="DPJ49"/>
      <c r="DXI49"/>
      <c r="DXJ49"/>
      <c r="DXK49"/>
      <c r="DXM49"/>
      <c r="DXN49"/>
      <c r="DXS49"/>
      <c r="DXT49"/>
      <c r="DXW49"/>
      <c r="DYI49"/>
      <c r="DYJ49"/>
      <c r="DYQ49"/>
      <c r="DYX49"/>
      <c r="DZB49"/>
      <c r="DZC49"/>
      <c r="DZD49"/>
      <c r="DZE49"/>
      <c r="DZF49"/>
      <c r="EHE49"/>
      <c r="EHF49"/>
      <c r="EHG49"/>
      <c r="EHI49"/>
      <c r="EHJ49"/>
      <c r="EHO49"/>
      <c r="EHP49"/>
      <c r="EHS49"/>
      <c r="EIE49"/>
      <c r="EIF49"/>
      <c r="EIM49"/>
      <c r="EIT49"/>
      <c r="EIX49"/>
      <c r="EIY49"/>
      <c r="EIZ49"/>
      <c r="EJA49"/>
      <c r="EJB49"/>
      <c r="ERA49"/>
      <c r="ERB49"/>
      <c r="ERC49"/>
      <c r="ERE49"/>
      <c r="ERF49"/>
      <c r="ERK49"/>
      <c r="ERL49"/>
      <c r="ERO49"/>
      <c r="ESA49"/>
      <c r="ESB49"/>
      <c r="ESI49"/>
      <c r="ESP49"/>
      <c r="EST49"/>
      <c r="ESU49"/>
      <c r="ESV49"/>
      <c r="ESW49"/>
      <c r="ESX49"/>
      <c r="FAW49"/>
      <c r="FAX49"/>
      <c r="FAY49"/>
      <c r="FBA49"/>
      <c r="FBB49"/>
      <c r="FBG49"/>
      <c r="FBH49"/>
      <c r="FBK49"/>
      <c r="FBW49"/>
      <c r="FBX49"/>
      <c r="FCE49"/>
      <c r="FCL49"/>
      <c r="FCP49"/>
      <c r="FCQ49"/>
      <c r="FCR49"/>
      <c r="FCS49"/>
      <c r="FCT49"/>
      <c r="FKS49"/>
      <c r="FKT49"/>
      <c r="FKU49"/>
      <c r="FKW49"/>
      <c r="FKX49"/>
      <c r="FLC49"/>
      <c r="FLD49"/>
      <c r="FLG49"/>
      <c r="FLS49"/>
      <c r="FLT49"/>
      <c r="FMA49"/>
      <c r="FMH49"/>
      <c r="FML49"/>
      <c r="FMM49"/>
      <c r="FMN49"/>
      <c r="FMO49"/>
      <c r="FMP49"/>
      <c r="FUO49"/>
      <c r="FUP49"/>
      <c r="FUQ49"/>
      <c r="FUS49"/>
      <c r="FUT49"/>
      <c r="FUY49"/>
      <c r="FUZ49"/>
      <c r="FVC49"/>
      <c r="FVO49"/>
      <c r="FVP49"/>
      <c r="FVW49"/>
      <c r="FWD49"/>
      <c r="FWH49"/>
      <c r="FWI49"/>
      <c r="FWJ49"/>
      <c r="FWK49"/>
      <c r="FWL49"/>
      <c r="GEK49"/>
      <c r="GEL49"/>
      <c r="GEM49"/>
      <c r="GEO49"/>
      <c r="GEP49"/>
      <c r="GEU49"/>
      <c r="GEV49"/>
      <c r="GEY49"/>
      <c r="GFK49"/>
      <c r="GFL49"/>
      <c r="GFS49"/>
      <c r="GFZ49"/>
      <c r="GGD49"/>
      <c r="GGE49"/>
      <c r="GGF49"/>
      <c r="GGG49"/>
      <c r="GGH49"/>
      <c r="GOG49"/>
      <c r="GOH49"/>
      <c r="GOI49"/>
      <c r="GOK49"/>
      <c r="GOL49"/>
      <c r="GOQ49"/>
      <c r="GOR49"/>
      <c r="GOU49"/>
      <c r="GPG49"/>
      <c r="GPH49"/>
      <c r="GPO49"/>
      <c r="GPV49"/>
      <c r="GPZ49"/>
      <c r="GQA49"/>
      <c r="GQB49"/>
      <c r="GQC49"/>
      <c r="GQD49"/>
      <c r="GYC49"/>
      <c r="GYD49"/>
      <c r="GYE49"/>
      <c r="GYG49"/>
      <c r="GYH49"/>
      <c r="GYM49"/>
      <c r="GYN49"/>
      <c r="GYQ49"/>
      <c r="GZC49"/>
      <c r="GZD49"/>
      <c r="GZK49"/>
      <c r="GZR49"/>
      <c r="GZV49"/>
      <c r="GZW49"/>
      <c r="GZX49"/>
      <c r="GZY49"/>
      <c r="GZZ49"/>
      <c r="HHY49"/>
      <c r="HHZ49"/>
      <c r="HIA49"/>
      <c r="HIC49"/>
      <c r="HID49"/>
      <c r="HII49"/>
      <c r="HIJ49"/>
      <c r="HIM49"/>
      <c r="HIY49"/>
      <c r="HIZ49"/>
      <c r="HJG49"/>
      <c r="HJN49"/>
      <c r="HJR49"/>
      <c r="HJS49"/>
      <c r="HJT49"/>
      <c r="HJU49"/>
      <c r="HJV49"/>
      <c r="HRU49"/>
      <c r="HRV49"/>
      <c r="HRW49"/>
      <c r="HRY49"/>
      <c r="HRZ49"/>
      <c r="HSE49"/>
      <c r="HSF49"/>
      <c r="HSI49"/>
      <c r="HSU49"/>
      <c r="HSV49"/>
      <c r="HTC49"/>
      <c r="HTJ49"/>
      <c r="HTN49"/>
      <c r="HTO49"/>
      <c r="HTP49"/>
      <c r="HTQ49"/>
      <c r="HTR49"/>
      <c r="IBQ49"/>
      <c r="IBR49"/>
      <c r="IBS49"/>
      <c r="IBU49"/>
      <c r="IBV49"/>
      <c r="ICA49"/>
      <c r="ICB49"/>
      <c r="ICE49"/>
      <c r="ICQ49"/>
      <c r="ICR49"/>
      <c r="ICY49"/>
      <c r="IDF49"/>
      <c r="IDJ49"/>
      <c r="IDK49"/>
      <c r="IDL49"/>
      <c r="IDM49"/>
      <c r="IDN49"/>
      <c r="ILM49"/>
      <c r="ILN49"/>
      <c r="ILO49"/>
      <c r="ILQ49"/>
      <c r="ILR49"/>
      <c r="ILW49"/>
      <c r="ILX49"/>
      <c r="IMA49"/>
      <c r="IMM49"/>
      <c r="IMN49"/>
      <c r="IMU49"/>
      <c r="INB49"/>
      <c r="INF49"/>
      <c r="ING49"/>
      <c r="INH49"/>
      <c r="INI49"/>
      <c r="INJ49"/>
      <c r="IVI49"/>
      <c r="IVJ49"/>
      <c r="IVK49"/>
      <c r="IVM49"/>
      <c r="IVN49"/>
      <c r="IVS49"/>
      <c r="IVT49"/>
      <c r="IVW49"/>
      <c r="IWI49"/>
      <c r="IWJ49"/>
      <c r="IWQ49"/>
      <c r="IWX49"/>
      <c r="IXB49"/>
      <c r="IXC49"/>
      <c r="IXD49"/>
      <c r="IXE49"/>
      <c r="IXF49"/>
      <c r="JFE49"/>
      <c r="JFF49"/>
      <c r="JFG49"/>
      <c r="JFI49"/>
      <c r="JFJ49"/>
      <c r="JFO49"/>
      <c r="JFP49"/>
      <c r="JFS49"/>
      <c r="JGE49"/>
      <c r="JGF49"/>
      <c r="JGM49"/>
      <c r="JGT49"/>
      <c r="JGX49"/>
      <c r="JGY49"/>
      <c r="JGZ49"/>
      <c r="JHA49"/>
      <c r="JHB49"/>
      <c r="JPA49"/>
      <c r="JPB49"/>
      <c r="JPC49"/>
      <c r="JPE49"/>
      <c r="JPF49"/>
      <c r="JPK49"/>
      <c r="JPL49"/>
      <c r="JPO49"/>
      <c r="JQA49"/>
      <c r="JQB49"/>
      <c r="JQI49"/>
      <c r="JQP49"/>
      <c r="JQT49"/>
      <c r="JQU49"/>
      <c r="JQV49"/>
      <c r="JQW49"/>
      <c r="JQX49"/>
      <c r="JYW49"/>
      <c r="JYX49"/>
      <c r="JYY49"/>
      <c r="JZA49"/>
      <c r="JZB49"/>
      <c r="JZG49"/>
      <c r="JZH49"/>
      <c r="JZK49"/>
      <c r="JZW49"/>
      <c r="JZX49"/>
      <c r="KAE49"/>
      <c r="KAL49"/>
      <c r="KAP49"/>
      <c r="KAQ49"/>
      <c r="KAR49"/>
      <c r="KAS49"/>
      <c r="KAT49"/>
      <c r="KIS49"/>
      <c r="KIT49"/>
      <c r="KIU49"/>
      <c r="KIW49"/>
      <c r="KIX49"/>
      <c r="KJC49"/>
      <c r="KJD49"/>
      <c r="KJG49"/>
      <c r="KJS49"/>
      <c r="KJT49"/>
      <c r="KKA49"/>
      <c r="KKH49"/>
      <c r="KKL49"/>
      <c r="KKM49"/>
      <c r="KKN49"/>
      <c r="KKO49"/>
      <c r="KKP49"/>
      <c r="KSO49"/>
      <c r="KSP49"/>
      <c r="KSQ49"/>
      <c r="KSS49"/>
      <c r="KST49"/>
      <c r="KSY49"/>
      <c r="KSZ49"/>
      <c r="KTC49"/>
      <c r="KTO49"/>
      <c r="KTP49"/>
      <c r="KTW49"/>
      <c r="KUD49"/>
      <c r="KUH49"/>
      <c r="KUI49"/>
      <c r="KUJ49"/>
      <c r="KUK49"/>
      <c r="KUL49"/>
      <c r="LCK49"/>
      <c r="LCL49"/>
      <c r="LCM49"/>
      <c r="LCO49"/>
      <c r="LCP49"/>
      <c r="LCU49"/>
      <c r="LCV49"/>
      <c r="LCY49"/>
      <c r="LDK49"/>
      <c r="LDL49"/>
      <c r="LDS49"/>
      <c r="LDZ49"/>
      <c r="LED49"/>
      <c r="LEE49"/>
      <c r="LEF49"/>
      <c r="LEG49"/>
      <c r="LEH49"/>
      <c r="LMG49"/>
      <c r="LMH49"/>
      <c r="LMI49"/>
      <c r="LMK49"/>
      <c r="LML49"/>
      <c r="LMQ49"/>
      <c r="LMR49"/>
      <c r="LMU49"/>
      <c r="LNG49"/>
      <c r="LNH49"/>
      <c r="LNO49"/>
      <c r="LNV49"/>
      <c r="LNZ49"/>
      <c r="LOA49"/>
      <c r="LOB49"/>
      <c r="LOC49"/>
      <c r="LOD49"/>
      <c r="LWC49"/>
      <c r="LWD49"/>
      <c r="LWE49"/>
      <c r="LWG49"/>
      <c r="LWH49"/>
      <c r="LWM49"/>
      <c r="LWN49"/>
      <c r="LWQ49"/>
      <c r="LXC49"/>
      <c r="LXD49"/>
      <c r="LXK49"/>
      <c r="LXR49"/>
      <c r="LXV49"/>
      <c r="LXW49"/>
      <c r="LXX49"/>
      <c r="LXY49"/>
      <c r="LXZ49"/>
      <c r="MFY49"/>
      <c r="MFZ49"/>
      <c r="MGA49"/>
      <c r="MGC49"/>
      <c r="MGD49"/>
      <c r="MGI49"/>
      <c r="MGJ49"/>
      <c r="MGM49"/>
      <c r="MGY49"/>
      <c r="MGZ49"/>
      <c r="MHG49"/>
      <c r="MHN49"/>
      <c r="MHR49"/>
      <c r="MHS49"/>
      <c r="MHT49"/>
      <c r="MHU49"/>
      <c r="MHV49"/>
      <c r="MPU49"/>
      <c r="MPV49"/>
      <c r="MPW49"/>
      <c r="MPY49"/>
      <c r="MPZ49"/>
      <c r="MQE49"/>
      <c r="MQF49"/>
      <c r="MQI49"/>
      <c r="MQU49"/>
      <c r="MQV49"/>
      <c r="MRC49"/>
      <c r="MRJ49"/>
      <c r="MRN49"/>
      <c r="MRO49"/>
      <c r="MRP49"/>
      <c r="MRQ49"/>
      <c r="MRR49"/>
      <c r="MZQ49"/>
      <c r="MZR49"/>
      <c r="MZS49"/>
      <c r="MZU49"/>
      <c r="MZV49"/>
      <c r="NAA49"/>
      <c r="NAB49"/>
      <c r="NAE49"/>
      <c r="NAQ49"/>
      <c r="NAR49"/>
      <c r="NAY49"/>
      <c r="NBF49"/>
      <c r="NBJ49"/>
      <c r="NBK49"/>
      <c r="NBL49"/>
      <c r="NBM49"/>
      <c r="NBN49"/>
      <c r="NJM49"/>
      <c r="NJN49"/>
      <c r="NJO49"/>
      <c r="NJQ49"/>
      <c r="NJR49"/>
      <c r="NJW49"/>
      <c r="NJX49"/>
      <c r="NKA49"/>
      <c r="NKM49"/>
      <c r="NKN49"/>
      <c r="NKU49"/>
      <c r="NLB49"/>
      <c r="NLF49"/>
      <c r="NLG49"/>
      <c r="NLH49"/>
      <c r="NLI49"/>
      <c r="NLJ49"/>
      <c r="NTI49"/>
      <c r="NTJ49"/>
      <c r="NTK49"/>
      <c r="NTM49"/>
      <c r="NTN49"/>
      <c r="NTS49"/>
      <c r="NTT49"/>
      <c r="NTW49"/>
      <c r="NUI49"/>
      <c r="NUJ49"/>
      <c r="NUQ49"/>
      <c r="NUX49"/>
      <c r="NVB49"/>
      <c r="NVC49"/>
      <c r="NVD49"/>
      <c r="NVE49"/>
      <c r="NVF49"/>
      <c r="ODE49"/>
      <c r="ODF49"/>
      <c r="ODG49"/>
      <c r="ODI49"/>
      <c r="ODJ49"/>
      <c r="ODO49"/>
      <c r="ODP49"/>
      <c r="ODS49"/>
      <c r="OEE49"/>
      <c r="OEF49"/>
      <c r="OEM49"/>
      <c r="OET49"/>
      <c r="OEX49"/>
      <c r="OEY49"/>
      <c r="OEZ49"/>
      <c r="OFA49"/>
      <c r="OFB49"/>
      <c r="ONA49"/>
      <c r="ONB49"/>
      <c r="ONC49"/>
      <c r="ONE49"/>
      <c r="ONF49"/>
      <c r="ONK49"/>
      <c r="ONL49"/>
      <c r="ONO49"/>
      <c r="OOA49"/>
      <c r="OOB49"/>
      <c r="OOI49"/>
      <c r="OOP49"/>
      <c r="OOT49"/>
      <c r="OOU49"/>
      <c r="OOV49"/>
      <c r="OOW49"/>
      <c r="OOX49"/>
      <c r="OWW49"/>
      <c r="OWX49"/>
      <c r="OWY49"/>
      <c r="OXA49"/>
      <c r="OXB49"/>
      <c r="OXG49"/>
      <c r="OXH49"/>
      <c r="OXK49"/>
      <c r="OXW49"/>
      <c r="OXX49"/>
      <c r="OYE49"/>
      <c r="OYL49"/>
      <c r="OYP49"/>
      <c r="OYQ49"/>
      <c r="OYR49"/>
      <c r="OYS49"/>
      <c r="OYT49"/>
      <c r="PGS49"/>
      <c r="PGT49"/>
      <c r="PGU49"/>
      <c r="PGW49"/>
      <c r="PGX49"/>
      <c r="PHC49"/>
      <c r="PHD49"/>
      <c r="PHG49"/>
      <c r="PHS49"/>
      <c r="PHT49"/>
      <c r="PIA49"/>
      <c r="PIH49"/>
      <c r="PIL49"/>
      <c r="PIM49"/>
      <c r="PIN49"/>
      <c r="PIO49"/>
      <c r="PIP49"/>
      <c r="PQO49"/>
      <c r="PQP49"/>
      <c r="PQQ49"/>
      <c r="PQS49"/>
      <c r="PQT49"/>
      <c r="PQY49"/>
      <c r="PQZ49"/>
      <c r="PRC49"/>
      <c r="PRO49"/>
      <c r="PRP49"/>
      <c r="PRW49"/>
      <c r="PSD49"/>
      <c r="PSH49"/>
      <c r="PSI49"/>
      <c r="PSJ49"/>
      <c r="PSK49"/>
      <c r="PSL49"/>
      <c r="QAK49"/>
      <c r="QAL49"/>
      <c r="QAM49"/>
      <c r="QAO49"/>
      <c r="QAP49"/>
      <c r="QAU49"/>
      <c r="QAV49"/>
      <c r="QAY49"/>
      <c r="QBK49"/>
      <c r="QBL49"/>
      <c r="QBS49"/>
      <c r="QBZ49"/>
      <c r="QCD49"/>
      <c r="QCE49"/>
      <c r="QCF49"/>
      <c r="QCG49"/>
      <c r="QCH49"/>
      <c r="QKG49"/>
      <c r="QKH49"/>
      <c r="QKI49"/>
      <c r="QKK49"/>
      <c r="QKL49"/>
      <c r="QKQ49"/>
      <c r="QKR49"/>
      <c r="QKU49"/>
      <c r="QLG49"/>
      <c r="QLH49"/>
      <c r="QLO49"/>
      <c r="QLV49"/>
      <c r="QLZ49"/>
      <c r="QMA49"/>
      <c r="QMB49"/>
      <c r="QMC49"/>
      <c r="QMD49"/>
      <c r="QUC49"/>
      <c r="QUD49"/>
      <c r="QUE49"/>
      <c r="QUG49"/>
      <c r="QUH49"/>
      <c r="QUM49"/>
      <c r="QUN49"/>
      <c r="QUQ49"/>
      <c r="QVC49"/>
      <c r="QVD49"/>
      <c r="QVK49"/>
      <c r="QVR49"/>
      <c r="QVV49"/>
      <c r="QVW49"/>
      <c r="QVX49"/>
      <c r="QVY49"/>
      <c r="QVZ49"/>
      <c r="RDY49"/>
      <c r="RDZ49"/>
      <c r="REA49"/>
      <c r="REC49"/>
      <c r="RED49"/>
      <c r="REI49"/>
      <c r="REJ49"/>
      <c r="REM49"/>
      <c r="REY49"/>
      <c r="REZ49"/>
      <c r="RFG49"/>
      <c r="RFN49"/>
      <c r="RFR49"/>
      <c r="RFS49"/>
      <c r="RFT49"/>
      <c r="RFU49"/>
      <c r="RFV49"/>
      <c r="RNU49"/>
      <c r="RNV49"/>
      <c r="RNW49"/>
      <c r="RNY49"/>
      <c r="RNZ49"/>
      <c r="ROE49"/>
      <c r="ROF49"/>
      <c r="ROI49"/>
      <c r="ROU49"/>
      <c r="ROV49"/>
      <c r="RPC49"/>
      <c r="RPJ49"/>
      <c r="RPN49"/>
      <c r="RPO49"/>
      <c r="RPP49"/>
      <c r="RPQ49"/>
      <c r="RPR49"/>
      <c r="RXQ49"/>
      <c r="RXR49"/>
      <c r="RXS49"/>
      <c r="RXU49"/>
      <c r="RXV49"/>
      <c r="RYA49"/>
      <c r="RYB49"/>
      <c r="RYE49"/>
      <c r="RYQ49"/>
      <c r="RYR49"/>
      <c r="RYY49"/>
      <c r="RZF49"/>
      <c r="RZJ49"/>
      <c r="RZK49"/>
      <c r="RZL49"/>
      <c r="RZM49"/>
      <c r="RZN49"/>
      <c r="SHM49"/>
      <c r="SHN49"/>
      <c r="SHO49"/>
      <c r="SHQ49"/>
      <c r="SHR49"/>
      <c r="SHW49"/>
      <c r="SHX49"/>
      <c r="SIA49"/>
      <c r="SIM49"/>
      <c r="SIN49"/>
      <c r="SIU49"/>
      <c r="SJB49"/>
      <c r="SJF49"/>
      <c r="SJG49"/>
      <c r="SJH49"/>
      <c r="SJI49"/>
      <c r="SJJ49"/>
      <c r="SRI49"/>
      <c r="SRJ49"/>
      <c r="SRK49"/>
      <c r="SRM49"/>
      <c r="SRN49"/>
      <c r="SRS49"/>
      <c r="SRT49"/>
      <c r="SRW49"/>
      <c r="SSI49"/>
      <c r="SSJ49"/>
      <c r="SSQ49"/>
      <c r="SSX49"/>
      <c r="STB49"/>
      <c r="STC49"/>
      <c r="STD49"/>
      <c r="STE49"/>
      <c r="STF49"/>
      <c r="TBE49"/>
      <c r="TBF49"/>
      <c r="TBG49"/>
      <c r="TBI49"/>
      <c r="TBJ49"/>
      <c r="TBO49"/>
      <c r="TBP49"/>
      <c r="TBS49"/>
      <c r="TCE49"/>
      <c r="TCF49"/>
      <c r="TCM49"/>
      <c r="TCT49"/>
      <c r="TCX49"/>
      <c r="TCY49"/>
      <c r="TCZ49"/>
      <c r="TDA49"/>
      <c r="TDB49"/>
      <c r="TLA49"/>
      <c r="TLB49"/>
      <c r="TLC49"/>
      <c r="TLE49"/>
      <c r="TLF49"/>
      <c r="TLK49"/>
      <c r="TLL49"/>
      <c r="TLO49"/>
      <c r="TMA49"/>
      <c r="TMB49"/>
      <c r="TMI49"/>
      <c r="TMP49"/>
      <c r="TMT49"/>
      <c r="TMU49"/>
      <c r="TMV49"/>
      <c r="TMW49"/>
      <c r="TMX49"/>
      <c r="TUW49"/>
      <c r="TUX49"/>
      <c r="TUY49"/>
      <c r="TVA49"/>
      <c r="TVB49"/>
      <c r="TVG49"/>
      <c r="TVH49"/>
      <c r="TVK49"/>
      <c r="TVW49"/>
      <c r="TVX49"/>
      <c r="TWE49"/>
      <c r="TWL49"/>
      <c r="TWP49"/>
      <c r="TWQ49"/>
      <c r="TWR49"/>
      <c r="TWS49"/>
      <c r="TWT49"/>
      <c r="UES49"/>
      <c r="UET49"/>
      <c r="UEU49"/>
      <c r="UEW49"/>
      <c r="UEX49"/>
      <c r="UFC49"/>
      <c r="UFD49"/>
      <c r="UFG49"/>
      <c r="UFS49"/>
      <c r="UFT49"/>
      <c r="UGA49"/>
      <c r="UGH49"/>
      <c r="UGL49"/>
      <c r="UGM49"/>
      <c r="UGN49"/>
      <c r="UGO49"/>
      <c r="UGP49"/>
      <c r="UOO49"/>
      <c r="UOP49"/>
      <c r="UOQ49"/>
      <c r="UOS49"/>
      <c r="UOT49"/>
      <c r="UOY49"/>
      <c r="UOZ49"/>
      <c r="UPC49"/>
      <c r="UPO49"/>
      <c r="UPP49"/>
      <c r="UPW49"/>
      <c r="UQD49"/>
      <c r="UQH49"/>
      <c r="UQI49"/>
      <c r="UQJ49"/>
      <c r="UQK49"/>
      <c r="UQL49"/>
      <c r="UYK49"/>
      <c r="UYL49"/>
      <c r="UYM49"/>
      <c r="UYO49"/>
      <c r="UYP49"/>
      <c r="UYU49"/>
      <c r="UYV49"/>
      <c r="UYY49"/>
      <c r="UZK49"/>
      <c r="UZL49"/>
      <c r="UZS49"/>
      <c r="UZZ49"/>
      <c r="VAD49"/>
      <c r="VAE49"/>
      <c r="VAF49"/>
      <c r="VAG49"/>
      <c r="VAH49"/>
      <c r="VIG49"/>
      <c r="VIH49"/>
      <c r="VII49"/>
      <c r="VIK49"/>
      <c r="VIL49"/>
      <c r="VIQ49"/>
      <c r="VIR49"/>
      <c r="VIU49"/>
      <c r="VJG49"/>
      <c r="VJH49"/>
      <c r="VJO49"/>
      <c r="VJV49"/>
      <c r="VJZ49"/>
      <c r="VKA49"/>
      <c r="VKB49"/>
      <c r="VKC49"/>
      <c r="VKD49"/>
      <c r="VSC49"/>
      <c r="VSD49"/>
      <c r="VSE49"/>
      <c r="VSG49"/>
      <c r="VSH49"/>
      <c r="VSM49"/>
      <c r="VSN49"/>
      <c r="VSQ49"/>
      <c r="VTC49"/>
      <c r="VTD49"/>
      <c r="VTK49"/>
      <c r="VTR49"/>
      <c r="VTV49"/>
      <c r="VTW49"/>
      <c r="VTX49"/>
      <c r="VTY49"/>
      <c r="VTZ49"/>
      <c r="WBY49"/>
      <c r="WBZ49"/>
      <c r="WCA49"/>
      <c r="WCC49"/>
      <c r="WCD49"/>
      <c r="WCI49"/>
      <c r="WCJ49"/>
      <c r="WCM49"/>
      <c r="WCY49"/>
      <c r="WCZ49"/>
      <c r="WDG49"/>
      <c r="WDN49"/>
      <c r="WDR49"/>
      <c r="WDS49"/>
      <c r="WDT49"/>
      <c r="WDU49"/>
      <c r="WDV49"/>
      <c r="WLU49"/>
      <c r="WLV49"/>
      <c r="WLW49"/>
      <c r="WLY49"/>
      <c r="WLZ49"/>
      <c r="WME49"/>
      <c r="WMF49"/>
      <c r="WMI49"/>
      <c r="WMU49"/>
      <c r="WMV49"/>
      <c r="WNC49"/>
      <c r="WNJ49"/>
      <c r="WNN49"/>
      <c r="WNO49"/>
      <c r="WNP49"/>
      <c r="WNQ49"/>
      <c r="WNR49"/>
      <c r="WVQ49"/>
      <c r="WVR49"/>
      <c r="WVS49"/>
      <c r="WVU49"/>
      <c r="WVV49"/>
      <c r="WWA49"/>
      <c r="WWB49"/>
      <c r="WWE49"/>
      <c r="WWQ49"/>
      <c r="WWR49"/>
      <c r="WWY49"/>
      <c r="WXF49"/>
      <c r="WXJ49"/>
      <c r="WXK49"/>
      <c r="WXL49"/>
      <c r="WXM49"/>
      <c r="WXN49"/>
    </row>
    <row r="50" spans="1:826 1033:1850 2057:2874 3081:3898 4105:4922 5129:5946 6153:6970 7177:7994 8201:9018 9225:10042 10249:11066 11273:12090 12297:13114 13321:14138 14345:15162 15369:16186" s="389" customFormat="1" ht="20.100000000000001" customHeight="1" x14ac:dyDescent="0.2">
      <c r="A50" s="294" t="s">
        <v>138</v>
      </c>
      <c r="B50" s="295" t="s">
        <v>139</v>
      </c>
      <c r="C50" s="294" t="s">
        <v>140</v>
      </c>
      <c r="D50" s="296">
        <v>255.69</v>
      </c>
      <c r="E50" s="296">
        <v>135.78</v>
      </c>
      <c r="F50" s="296">
        <v>75.490000000000009</v>
      </c>
      <c r="G50" s="296">
        <v>0</v>
      </c>
      <c r="H50" s="296">
        <v>0</v>
      </c>
      <c r="I50" s="666">
        <v>0</v>
      </c>
      <c r="J50" s="296">
        <v>32.54</v>
      </c>
      <c r="K50" s="296">
        <v>32.020000000000003</v>
      </c>
      <c r="L50" s="666">
        <v>0</v>
      </c>
      <c r="M50" s="666">
        <v>0</v>
      </c>
      <c r="N50" s="666">
        <v>0</v>
      </c>
      <c r="O50" s="296">
        <v>10.93</v>
      </c>
      <c r="P50" s="666">
        <v>0</v>
      </c>
      <c r="Q50" s="296">
        <v>0</v>
      </c>
      <c r="R50" s="291">
        <v>60.29</v>
      </c>
      <c r="S50" s="296">
        <v>0</v>
      </c>
      <c r="T50" s="296">
        <v>0</v>
      </c>
      <c r="U50" s="296">
        <v>33.349999999999994</v>
      </c>
      <c r="V50" s="666">
        <v>0</v>
      </c>
      <c r="W50" s="296">
        <v>0</v>
      </c>
      <c r="X50" s="296">
        <v>0</v>
      </c>
      <c r="Y50" s="296">
        <v>0.25</v>
      </c>
      <c r="Z50" s="666">
        <v>0</v>
      </c>
      <c r="AA50" s="296">
        <v>0</v>
      </c>
      <c r="AB50" s="296">
        <v>9.4600000000000009</v>
      </c>
      <c r="AC50" s="296">
        <v>2.5300000000000002</v>
      </c>
      <c r="AD50" s="296">
        <v>6.41</v>
      </c>
      <c r="AE50" s="296">
        <v>0.03</v>
      </c>
      <c r="AF50" s="296">
        <v>0</v>
      </c>
      <c r="AG50" s="296">
        <v>0.35</v>
      </c>
      <c r="AH50" s="296">
        <v>0</v>
      </c>
      <c r="AI50" s="296">
        <v>0</v>
      </c>
      <c r="AJ50" s="296">
        <v>0</v>
      </c>
      <c r="AK50" s="667">
        <v>0</v>
      </c>
      <c r="AL50" s="296">
        <v>0</v>
      </c>
      <c r="AM50" s="296">
        <v>0</v>
      </c>
      <c r="AN50" s="296">
        <v>0</v>
      </c>
      <c r="AO50" s="296">
        <v>0.14000000000000001</v>
      </c>
      <c r="AP50" s="667">
        <v>0</v>
      </c>
      <c r="AQ50" s="296">
        <v>0</v>
      </c>
      <c r="AR50" s="296">
        <v>0</v>
      </c>
      <c r="AS50" s="296">
        <v>0</v>
      </c>
      <c r="AT50" s="666">
        <v>0</v>
      </c>
      <c r="AU50" s="296">
        <v>0</v>
      </c>
      <c r="AV50" s="296">
        <v>3.26</v>
      </c>
      <c r="AW50" s="296">
        <v>0</v>
      </c>
      <c r="AX50" s="296">
        <v>13.8</v>
      </c>
      <c r="AY50" s="296">
        <v>0</v>
      </c>
      <c r="AZ50" s="296">
        <v>0</v>
      </c>
      <c r="BA50" s="666">
        <v>0</v>
      </c>
      <c r="BB50" s="296">
        <v>0</v>
      </c>
      <c r="BC50" s="296">
        <v>0</v>
      </c>
      <c r="BD50" s="296">
        <v>0.17</v>
      </c>
      <c r="BE50" s="666">
        <v>0</v>
      </c>
      <c r="BF50" s="666">
        <v>0</v>
      </c>
      <c r="BG50" s="682">
        <v>0</v>
      </c>
      <c r="BH50" s="682">
        <v>0</v>
      </c>
      <c r="BI50" s="682">
        <v>0</v>
      </c>
      <c r="BJ50" s="298">
        <v>130.31</v>
      </c>
      <c r="BK50" s="298">
        <v>386</v>
      </c>
      <c r="BL50" s="389">
        <v>386</v>
      </c>
      <c r="BN50" s="389" t="s">
        <v>2319</v>
      </c>
      <c r="BO50" s="389" t="s">
        <v>139</v>
      </c>
      <c r="JE50"/>
      <c r="JF50"/>
      <c r="JG50"/>
      <c r="JI50"/>
      <c r="JJ50"/>
      <c r="JO50"/>
      <c r="JP50"/>
      <c r="JS50"/>
      <c r="KE50"/>
      <c r="KF50"/>
      <c r="KM50"/>
      <c r="KT50"/>
      <c r="KX50"/>
      <c r="KY50"/>
      <c r="KZ50"/>
      <c r="LA50"/>
      <c r="LB50"/>
      <c r="TA50"/>
      <c r="TB50"/>
      <c r="TC50"/>
      <c r="TE50"/>
      <c r="TF50"/>
      <c r="TK50"/>
      <c r="TL50"/>
      <c r="TO50"/>
      <c r="UA50"/>
      <c r="UB50"/>
      <c r="UI50"/>
      <c r="UP50"/>
      <c r="UT50"/>
      <c r="UU50"/>
      <c r="UV50"/>
      <c r="UW50"/>
      <c r="UX50"/>
      <c r="ACW50"/>
      <c r="ACX50"/>
      <c r="ACY50"/>
      <c r="ADA50"/>
      <c r="ADB50"/>
      <c r="ADG50"/>
      <c r="ADH50"/>
      <c r="ADK50"/>
      <c r="ADW50"/>
      <c r="ADX50"/>
      <c r="AEE50"/>
      <c r="AEL50"/>
      <c r="AEP50"/>
      <c r="AEQ50"/>
      <c r="AER50"/>
      <c r="AES50"/>
      <c r="AET50"/>
      <c r="AMS50"/>
      <c r="AMT50"/>
      <c r="AMU50"/>
      <c r="AMW50"/>
      <c r="AMX50"/>
      <c r="ANC50"/>
      <c r="AND50"/>
      <c r="ANG50"/>
      <c r="ANS50"/>
      <c r="ANT50"/>
      <c r="AOA50"/>
      <c r="AOH50"/>
      <c r="AOL50"/>
      <c r="AOM50"/>
      <c r="AON50"/>
      <c r="AOO50"/>
      <c r="AOP50"/>
      <c r="AWO50"/>
      <c r="AWP50"/>
      <c r="AWQ50"/>
      <c r="AWS50"/>
      <c r="AWT50"/>
      <c r="AWY50"/>
      <c r="AWZ50"/>
      <c r="AXC50"/>
      <c r="AXO50"/>
      <c r="AXP50"/>
      <c r="AXW50"/>
      <c r="AYD50"/>
      <c r="AYH50"/>
      <c r="AYI50"/>
      <c r="AYJ50"/>
      <c r="AYK50"/>
      <c r="AYL50"/>
      <c r="BGK50"/>
      <c r="BGL50"/>
      <c r="BGM50"/>
      <c r="BGO50"/>
      <c r="BGP50"/>
      <c r="BGU50"/>
      <c r="BGV50"/>
      <c r="BGY50"/>
      <c r="BHK50"/>
      <c r="BHL50"/>
      <c r="BHS50"/>
      <c r="BHZ50"/>
      <c r="BID50"/>
      <c r="BIE50"/>
      <c r="BIF50"/>
      <c r="BIG50"/>
      <c r="BIH50"/>
      <c r="BQG50"/>
      <c r="BQH50"/>
      <c r="BQI50"/>
      <c r="BQK50"/>
      <c r="BQL50"/>
      <c r="BQQ50"/>
      <c r="BQR50"/>
      <c r="BQU50"/>
      <c r="BRG50"/>
      <c r="BRH50"/>
      <c r="BRO50"/>
      <c r="BRV50"/>
      <c r="BRZ50"/>
      <c r="BSA50"/>
      <c r="BSB50"/>
      <c r="BSC50"/>
      <c r="BSD50"/>
      <c r="CAC50"/>
      <c r="CAD50"/>
      <c r="CAE50"/>
      <c r="CAG50"/>
      <c r="CAH50"/>
      <c r="CAM50"/>
      <c r="CAN50"/>
      <c r="CAQ50"/>
      <c r="CBC50"/>
      <c r="CBD50"/>
      <c r="CBK50"/>
      <c r="CBR50"/>
      <c r="CBV50"/>
      <c r="CBW50"/>
      <c r="CBX50"/>
      <c r="CBY50"/>
      <c r="CBZ50"/>
      <c r="CJY50"/>
      <c r="CJZ50"/>
      <c r="CKA50"/>
      <c r="CKC50"/>
      <c r="CKD50"/>
      <c r="CKI50"/>
      <c r="CKJ50"/>
      <c r="CKM50"/>
      <c r="CKY50"/>
      <c r="CKZ50"/>
      <c r="CLG50"/>
      <c r="CLN50"/>
      <c r="CLR50"/>
      <c r="CLS50"/>
      <c r="CLT50"/>
      <c r="CLU50"/>
      <c r="CLV50"/>
      <c r="CTU50"/>
      <c r="CTV50"/>
      <c r="CTW50"/>
      <c r="CTY50"/>
      <c r="CTZ50"/>
      <c r="CUE50"/>
      <c r="CUF50"/>
      <c r="CUI50"/>
      <c r="CUU50"/>
      <c r="CUV50"/>
      <c r="CVC50"/>
      <c r="CVJ50"/>
      <c r="CVN50"/>
      <c r="CVO50"/>
      <c r="CVP50"/>
      <c r="CVQ50"/>
      <c r="CVR50"/>
      <c r="DDQ50"/>
      <c r="DDR50"/>
      <c r="DDS50"/>
      <c r="DDU50"/>
      <c r="DDV50"/>
      <c r="DEA50"/>
      <c r="DEB50"/>
      <c r="DEE50"/>
      <c r="DEQ50"/>
      <c r="DER50"/>
      <c r="DEY50"/>
      <c r="DFF50"/>
      <c r="DFJ50"/>
      <c r="DFK50"/>
      <c r="DFL50"/>
      <c r="DFM50"/>
      <c r="DFN50"/>
      <c r="DNM50"/>
      <c r="DNN50"/>
      <c r="DNO50"/>
      <c r="DNQ50"/>
      <c r="DNR50"/>
      <c r="DNW50"/>
      <c r="DNX50"/>
      <c r="DOA50"/>
      <c r="DOM50"/>
      <c r="DON50"/>
      <c r="DOU50"/>
      <c r="DPB50"/>
      <c r="DPF50"/>
      <c r="DPG50"/>
      <c r="DPH50"/>
      <c r="DPI50"/>
      <c r="DPJ50"/>
      <c r="DXI50"/>
      <c r="DXJ50"/>
      <c r="DXK50"/>
      <c r="DXM50"/>
      <c r="DXN50"/>
      <c r="DXS50"/>
      <c r="DXT50"/>
      <c r="DXW50"/>
      <c r="DYI50"/>
      <c r="DYJ50"/>
      <c r="DYQ50"/>
      <c r="DYX50"/>
      <c r="DZB50"/>
      <c r="DZC50"/>
      <c r="DZD50"/>
      <c r="DZE50"/>
      <c r="DZF50"/>
      <c r="EHE50"/>
      <c r="EHF50"/>
      <c r="EHG50"/>
      <c r="EHI50"/>
      <c r="EHJ50"/>
      <c r="EHO50"/>
      <c r="EHP50"/>
      <c r="EHS50"/>
      <c r="EIE50"/>
      <c r="EIF50"/>
      <c r="EIM50"/>
      <c r="EIT50"/>
      <c r="EIX50"/>
      <c r="EIY50"/>
      <c r="EIZ50"/>
      <c r="EJA50"/>
      <c r="EJB50"/>
      <c r="ERA50"/>
      <c r="ERB50"/>
      <c r="ERC50"/>
      <c r="ERE50"/>
      <c r="ERF50"/>
      <c r="ERK50"/>
      <c r="ERL50"/>
      <c r="ERO50"/>
      <c r="ESA50"/>
      <c r="ESB50"/>
      <c r="ESI50"/>
      <c r="ESP50"/>
      <c r="EST50"/>
      <c r="ESU50"/>
      <c r="ESV50"/>
      <c r="ESW50"/>
      <c r="ESX50"/>
      <c r="FAW50"/>
      <c r="FAX50"/>
      <c r="FAY50"/>
      <c r="FBA50"/>
      <c r="FBB50"/>
      <c r="FBG50"/>
      <c r="FBH50"/>
      <c r="FBK50"/>
      <c r="FBW50"/>
      <c r="FBX50"/>
      <c r="FCE50"/>
      <c r="FCL50"/>
      <c r="FCP50"/>
      <c r="FCQ50"/>
      <c r="FCR50"/>
      <c r="FCS50"/>
      <c r="FCT50"/>
      <c r="FKS50"/>
      <c r="FKT50"/>
      <c r="FKU50"/>
      <c r="FKW50"/>
      <c r="FKX50"/>
      <c r="FLC50"/>
      <c r="FLD50"/>
      <c r="FLG50"/>
      <c r="FLS50"/>
      <c r="FLT50"/>
      <c r="FMA50"/>
      <c r="FMH50"/>
      <c r="FML50"/>
      <c r="FMM50"/>
      <c r="FMN50"/>
      <c r="FMO50"/>
      <c r="FMP50"/>
      <c r="FUO50"/>
      <c r="FUP50"/>
      <c r="FUQ50"/>
      <c r="FUS50"/>
      <c r="FUT50"/>
      <c r="FUY50"/>
      <c r="FUZ50"/>
      <c r="FVC50"/>
      <c r="FVO50"/>
      <c r="FVP50"/>
      <c r="FVW50"/>
      <c r="FWD50"/>
      <c r="FWH50"/>
      <c r="FWI50"/>
      <c r="FWJ50"/>
      <c r="FWK50"/>
      <c r="FWL50"/>
      <c r="GEK50"/>
      <c r="GEL50"/>
      <c r="GEM50"/>
      <c r="GEO50"/>
      <c r="GEP50"/>
      <c r="GEU50"/>
      <c r="GEV50"/>
      <c r="GEY50"/>
      <c r="GFK50"/>
      <c r="GFL50"/>
      <c r="GFS50"/>
      <c r="GFZ50"/>
      <c r="GGD50"/>
      <c r="GGE50"/>
      <c r="GGF50"/>
      <c r="GGG50"/>
      <c r="GGH50"/>
      <c r="GOG50"/>
      <c r="GOH50"/>
      <c r="GOI50"/>
      <c r="GOK50"/>
      <c r="GOL50"/>
      <c r="GOQ50"/>
      <c r="GOR50"/>
      <c r="GOU50"/>
      <c r="GPG50"/>
      <c r="GPH50"/>
      <c r="GPO50"/>
      <c r="GPV50"/>
      <c r="GPZ50"/>
      <c r="GQA50"/>
      <c r="GQB50"/>
      <c r="GQC50"/>
      <c r="GQD50"/>
      <c r="GYC50"/>
      <c r="GYD50"/>
      <c r="GYE50"/>
      <c r="GYG50"/>
      <c r="GYH50"/>
      <c r="GYM50"/>
      <c r="GYN50"/>
      <c r="GYQ50"/>
      <c r="GZC50"/>
      <c r="GZD50"/>
      <c r="GZK50"/>
      <c r="GZR50"/>
      <c r="GZV50"/>
      <c r="GZW50"/>
      <c r="GZX50"/>
      <c r="GZY50"/>
      <c r="GZZ50"/>
      <c r="HHY50"/>
      <c r="HHZ50"/>
      <c r="HIA50"/>
      <c r="HIC50"/>
      <c r="HID50"/>
      <c r="HII50"/>
      <c r="HIJ50"/>
      <c r="HIM50"/>
      <c r="HIY50"/>
      <c r="HIZ50"/>
      <c r="HJG50"/>
      <c r="HJN50"/>
      <c r="HJR50"/>
      <c r="HJS50"/>
      <c r="HJT50"/>
      <c r="HJU50"/>
      <c r="HJV50"/>
      <c r="HRU50"/>
      <c r="HRV50"/>
      <c r="HRW50"/>
      <c r="HRY50"/>
      <c r="HRZ50"/>
      <c r="HSE50"/>
      <c r="HSF50"/>
      <c r="HSI50"/>
      <c r="HSU50"/>
      <c r="HSV50"/>
      <c r="HTC50"/>
      <c r="HTJ50"/>
      <c r="HTN50"/>
      <c r="HTO50"/>
      <c r="HTP50"/>
      <c r="HTQ50"/>
      <c r="HTR50"/>
      <c r="IBQ50"/>
      <c r="IBR50"/>
      <c r="IBS50"/>
      <c r="IBU50"/>
      <c r="IBV50"/>
      <c r="ICA50"/>
      <c r="ICB50"/>
      <c r="ICE50"/>
      <c r="ICQ50"/>
      <c r="ICR50"/>
      <c r="ICY50"/>
      <c r="IDF50"/>
      <c r="IDJ50"/>
      <c r="IDK50"/>
      <c r="IDL50"/>
      <c r="IDM50"/>
      <c r="IDN50"/>
      <c r="ILM50"/>
      <c r="ILN50"/>
      <c r="ILO50"/>
      <c r="ILQ50"/>
      <c r="ILR50"/>
      <c r="ILW50"/>
      <c r="ILX50"/>
      <c r="IMA50"/>
      <c r="IMM50"/>
      <c r="IMN50"/>
      <c r="IMU50"/>
      <c r="INB50"/>
      <c r="INF50"/>
      <c r="ING50"/>
      <c r="INH50"/>
      <c r="INI50"/>
      <c r="INJ50"/>
      <c r="IVI50"/>
      <c r="IVJ50"/>
      <c r="IVK50"/>
      <c r="IVM50"/>
      <c r="IVN50"/>
      <c r="IVS50"/>
      <c r="IVT50"/>
      <c r="IVW50"/>
      <c r="IWI50"/>
      <c r="IWJ50"/>
      <c r="IWQ50"/>
      <c r="IWX50"/>
      <c r="IXB50"/>
      <c r="IXC50"/>
      <c r="IXD50"/>
      <c r="IXE50"/>
      <c r="IXF50"/>
      <c r="JFE50"/>
      <c r="JFF50"/>
      <c r="JFG50"/>
      <c r="JFI50"/>
      <c r="JFJ50"/>
      <c r="JFO50"/>
      <c r="JFP50"/>
      <c r="JFS50"/>
      <c r="JGE50"/>
      <c r="JGF50"/>
      <c r="JGM50"/>
      <c r="JGT50"/>
      <c r="JGX50"/>
      <c r="JGY50"/>
      <c r="JGZ50"/>
      <c r="JHA50"/>
      <c r="JHB50"/>
      <c r="JPA50"/>
      <c r="JPB50"/>
      <c r="JPC50"/>
      <c r="JPE50"/>
      <c r="JPF50"/>
      <c r="JPK50"/>
      <c r="JPL50"/>
      <c r="JPO50"/>
      <c r="JQA50"/>
      <c r="JQB50"/>
      <c r="JQI50"/>
      <c r="JQP50"/>
      <c r="JQT50"/>
      <c r="JQU50"/>
      <c r="JQV50"/>
      <c r="JQW50"/>
      <c r="JQX50"/>
      <c r="JYW50"/>
      <c r="JYX50"/>
      <c r="JYY50"/>
      <c r="JZA50"/>
      <c r="JZB50"/>
      <c r="JZG50"/>
      <c r="JZH50"/>
      <c r="JZK50"/>
      <c r="JZW50"/>
      <c r="JZX50"/>
      <c r="KAE50"/>
      <c r="KAL50"/>
      <c r="KAP50"/>
      <c r="KAQ50"/>
      <c r="KAR50"/>
      <c r="KAS50"/>
      <c r="KAT50"/>
      <c r="KIS50"/>
      <c r="KIT50"/>
      <c r="KIU50"/>
      <c r="KIW50"/>
      <c r="KIX50"/>
      <c r="KJC50"/>
      <c r="KJD50"/>
      <c r="KJG50"/>
      <c r="KJS50"/>
      <c r="KJT50"/>
      <c r="KKA50"/>
      <c r="KKH50"/>
      <c r="KKL50"/>
      <c r="KKM50"/>
      <c r="KKN50"/>
      <c r="KKO50"/>
      <c r="KKP50"/>
      <c r="KSO50"/>
      <c r="KSP50"/>
      <c r="KSQ50"/>
      <c r="KSS50"/>
      <c r="KST50"/>
      <c r="KSY50"/>
      <c r="KSZ50"/>
      <c r="KTC50"/>
      <c r="KTO50"/>
      <c r="KTP50"/>
      <c r="KTW50"/>
      <c r="KUD50"/>
      <c r="KUH50"/>
      <c r="KUI50"/>
      <c r="KUJ50"/>
      <c r="KUK50"/>
      <c r="KUL50"/>
      <c r="LCK50"/>
      <c r="LCL50"/>
      <c r="LCM50"/>
      <c r="LCO50"/>
      <c r="LCP50"/>
      <c r="LCU50"/>
      <c r="LCV50"/>
      <c r="LCY50"/>
      <c r="LDK50"/>
      <c r="LDL50"/>
      <c r="LDS50"/>
      <c r="LDZ50"/>
      <c r="LED50"/>
      <c r="LEE50"/>
      <c r="LEF50"/>
      <c r="LEG50"/>
      <c r="LEH50"/>
      <c r="LMG50"/>
      <c r="LMH50"/>
      <c r="LMI50"/>
      <c r="LMK50"/>
      <c r="LML50"/>
      <c r="LMQ50"/>
      <c r="LMR50"/>
      <c r="LMU50"/>
      <c r="LNG50"/>
      <c r="LNH50"/>
      <c r="LNO50"/>
      <c r="LNV50"/>
      <c r="LNZ50"/>
      <c r="LOA50"/>
      <c r="LOB50"/>
      <c r="LOC50"/>
      <c r="LOD50"/>
      <c r="LWC50"/>
      <c r="LWD50"/>
      <c r="LWE50"/>
      <c r="LWG50"/>
      <c r="LWH50"/>
      <c r="LWM50"/>
      <c r="LWN50"/>
      <c r="LWQ50"/>
      <c r="LXC50"/>
      <c r="LXD50"/>
      <c r="LXK50"/>
      <c r="LXR50"/>
      <c r="LXV50"/>
      <c r="LXW50"/>
      <c r="LXX50"/>
      <c r="LXY50"/>
      <c r="LXZ50"/>
      <c r="MFY50"/>
      <c r="MFZ50"/>
      <c r="MGA50"/>
      <c r="MGC50"/>
      <c r="MGD50"/>
      <c r="MGI50"/>
      <c r="MGJ50"/>
      <c r="MGM50"/>
      <c r="MGY50"/>
      <c r="MGZ50"/>
      <c r="MHG50"/>
      <c r="MHN50"/>
      <c r="MHR50"/>
      <c r="MHS50"/>
      <c r="MHT50"/>
      <c r="MHU50"/>
      <c r="MHV50"/>
      <c r="MPU50"/>
      <c r="MPV50"/>
      <c r="MPW50"/>
      <c r="MPY50"/>
      <c r="MPZ50"/>
      <c r="MQE50"/>
      <c r="MQF50"/>
      <c r="MQI50"/>
      <c r="MQU50"/>
      <c r="MQV50"/>
      <c r="MRC50"/>
      <c r="MRJ50"/>
      <c r="MRN50"/>
      <c r="MRO50"/>
      <c r="MRP50"/>
      <c r="MRQ50"/>
      <c r="MRR50"/>
      <c r="MZQ50"/>
      <c r="MZR50"/>
      <c r="MZS50"/>
      <c r="MZU50"/>
      <c r="MZV50"/>
      <c r="NAA50"/>
      <c r="NAB50"/>
      <c r="NAE50"/>
      <c r="NAQ50"/>
      <c r="NAR50"/>
      <c r="NAY50"/>
      <c r="NBF50"/>
      <c r="NBJ50"/>
      <c r="NBK50"/>
      <c r="NBL50"/>
      <c r="NBM50"/>
      <c r="NBN50"/>
      <c r="NJM50"/>
      <c r="NJN50"/>
      <c r="NJO50"/>
      <c r="NJQ50"/>
      <c r="NJR50"/>
      <c r="NJW50"/>
      <c r="NJX50"/>
      <c r="NKA50"/>
      <c r="NKM50"/>
      <c r="NKN50"/>
      <c r="NKU50"/>
      <c r="NLB50"/>
      <c r="NLF50"/>
      <c r="NLG50"/>
      <c r="NLH50"/>
      <c r="NLI50"/>
      <c r="NLJ50"/>
      <c r="NTI50"/>
      <c r="NTJ50"/>
      <c r="NTK50"/>
      <c r="NTM50"/>
      <c r="NTN50"/>
      <c r="NTS50"/>
      <c r="NTT50"/>
      <c r="NTW50"/>
      <c r="NUI50"/>
      <c r="NUJ50"/>
      <c r="NUQ50"/>
      <c r="NUX50"/>
      <c r="NVB50"/>
      <c r="NVC50"/>
      <c r="NVD50"/>
      <c r="NVE50"/>
      <c r="NVF50"/>
      <c r="ODE50"/>
      <c r="ODF50"/>
      <c r="ODG50"/>
      <c r="ODI50"/>
      <c r="ODJ50"/>
      <c r="ODO50"/>
      <c r="ODP50"/>
      <c r="ODS50"/>
      <c r="OEE50"/>
      <c r="OEF50"/>
      <c r="OEM50"/>
      <c r="OET50"/>
      <c r="OEX50"/>
      <c r="OEY50"/>
      <c r="OEZ50"/>
      <c r="OFA50"/>
      <c r="OFB50"/>
      <c r="ONA50"/>
      <c r="ONB50"/>
      <c r="ONC50"/>
      <c r="ONE50"/>
      <c r="ONF50"/>
      <c r="ONK50"/>
      <c r="ONL50"/>
      <c r="ONO50"/>
      <c r="OOA50"/>
      <c r="OOB50"/>
      <c r="OOI50"/>
      <c r="OOP50"/>
      <c r="OOT50"/>
      <c r="OOU50"/>
      <c r="OOV50"/>
      <c r="OOW50"/>
      <c r="OOX50"/>
      <c r="OWW50"/>
      <c r="OWX50"/>
      <c r="OWY50"/>
      <c r="OXA50"/>
      <c r="OXB50"/>
      <c r="OXG50"/>
      <c r="OXH50"/>
      <c r="OXK50"/>
      <c r="OXW50"/>
      <c r="OXX50"/>
      <c r="OYE50"/>
      <c r="OYL50"/>
      <c r="OYP50"/>
      <c r="OYQ50"/>
      <c r="OYR50"/>
      <c r="OYS50"/>
      <c r="OYT50"/>
      <c r="PGS50"/>
      <c r="PGT50"/>
      <c r="PGU50"/>
      <c r="PGW50"/>
      <c r="PGX50"/>
      <c r="PHC50"/>
      <c r="PHD50"/>
      <c r="PHG50"/>
      <c r="PHS50"/>
      <c r="PHT50"/>
      <c r="PIA50"/>
      <c r="PIH50"/>
      <c r="PIL50"/>
      <c r="PIM50"/>
      <c r="PIN50"/>
      <c r="PIO50"/>
      <c r="PIP50"/>
      <c r="PQO50"/>
      <c r="PQP50"/>
      <c r="PQQ50"/>
      <c r="PQS50"/>
      <c r="PQT50"/>
      <c r="PQY50"/>
      <c r="PQZ50"/>
      <c r="PRC50"/>
      <c r="PRO50"/>
      <c r="PRP50"/>
      <c r="PRW50"/>
      <c r="PSD50"/>
      <c r="PSH50"/>
      <c r="PSI50"/>
      <c r="PSJ50"/>
      <c r="PSK50"/>
      <c r="PSL50"/>
      <c r="QAK50"/>
      <c r="QAL50"/>
      <c r="QAM50"/>
      <c r="QAO50"/>
      <c r="QAP50"/>
      <c r="QAU50"/>
      <c r="QAV50"/>
      <c r="QAY50"/>
      <c r="QBK50"/>
      <c r="QBL50"/>
      <c r="QBS50"/>
      <c r="QBZ50"/>
      <c r="QCD50"/>
      <c r="QCE50"/>
      <c r="QCF50"/>
      <c r="QCG50"/>
      <c r="QCH50"/>
      <c r="QKG50"/>
      <c r="QKH50"/>
      <c r="QKI50"/>
      <c r="QKK50"/>
      <c r="QKL50"/>
      <c r="QKQ50"/>
      <c r="QKR50"/>
      <c r="QKU50"/>
      <c r="QLG50"/>
      <c r="QLH50"/>
      <c r="QLO50"/>
      <c r="QLV50"/>
      <c r="QLZ50"/>
      <c r="QMA50"/>
      <c r="QMB50"/>
      <c r="QMC50"/>
      <c r="QMD50"/>
      <c r="QUC50"/>
      <c r="QUD50"/>
      <c r="QUE50"/>
      <c r="QUG50"/>
      <c r="QUH50"/>
      <c r="QUM50"/>
      <c r="QUN50"/>
      <c r="QUQ50"/>
      <c r="QVC50"/>
      <c r="QVD50"/>
      <c r="QVK50"/>
      <c r="QVR50"/>
      <c r="QVV50"/>
      <c r="QVW50"/>
      <c r="QVX50"/>
      <c r="QVY50"/>
      <c r="QVZ50"/>
      <c r="RDY50"/>
      <c r="RDZ50"/>
      <c r="REA50"/>
      <c r="REC50"/>
      <c r="RED50"/>
      <c r="REI50"/>
      <c r="REJ50"/>
      <c r="REM50"/>
      <c r="REY50"/>
      <c r="REZ50"/>
      <c r="RFG50"/>
      <c r="RFN50"/>
      <c r="RFR50"/>
      <c r="RFS50"/>
      <c r="RFT50"/>
      <c r="RFU50"/>
      <c r="RFV50"/>
      <c r="RNU50"/>
      <c r="RNV50"/>
      <c r="RNW50"/>
      <c r="RNY50"/>
      <c r="RNZ50"/>
      <c r="ROE50"/>
      <c r="ROF50"/>
      <c r="ROI50"/>
      <c r="ROU50"/>
      <c r="ROV50"/>
      <c r="RPC50"/>
      <c r="RPJ50"/>
      <c r="RPN50"/>
      <c r="RPO50"/>
      <c r="RPP50"/>
      <c r="RPQ50"/>
      <c r="RPR50"/>
      <c r="RXQ50"/>
      <c r="RXR50"/>
      <c r="RXS50"/>
      <c r="RXU50"/>
      <c r="RXV50"/>
      <c r="RYA50"/>
      <c r="RYB50"/>
      <c r="RYE50"/>
      <c r="RYQ50"/>
      <c r="RYR50"/>
      <c r="RYY50"/>
      <c r="RZF50"/>
      <c r="RZJ50"/>
      <c r="RZK50"/>
      <c r="RZL50"/>
      <c r="RZM50"/>
      <c r="RZN50"/>
      <c r="SHM50"/>
      <c r="SHN50"/>
      <c r="SHO50"/>
      <c r="SHQ50"/>
      <c r="SHR50"/>
      <c r="SHW50"/>
      <c r="SHX50"/>
      <c r="SIA50"/>
      <c r="SIM50"/>
      <c r="SIN50"/>
      <c r="SIU50"/>
      <c r="SJB50"/>
      <c r="SJF50"/>
      <c r="SJG50"/>
      <c r="SJH50"/>
      <c r="SJI50"/>
      <c r="SJJ50"/>
      <c r="SRI50"/>
      <c r="SRJ50"/>
      <c r="SRK50"/>
      <c r="SRM50"/>
      <c r="SRN50"/>
      <c r="SRS50"/>
      <c r="SRT50"/>
      <c r="SRW50"/>
      <c r="SSI50"/>
      <c r="SSJ50"/>
      <c r="SSQ50"/>
      <c r="SSX50"/>
      <c r="STB50"/>
      <c r="STC50"/>
      <c r="STD50"/>
      <c r="STE50"/>
      <c r="STF50"/>
      <c r="TBE50"/>
      <c r="TBF50"/>
      <c r="TBG50"/>
      <c r="TBI50"/>
      <c r="TBJ50"/>
      <c r="TBO50"/>
      <c r="TBP50"/>
      <c r="TBS50"/>
      <c r="TCE50"/>
      <c r="TCF50"/>
      <c r="TCM50"/>
      <c r="TCT50"/>
      <c r="TCX50"/>
      <c r="TCY50"/>
      <c r="TCZ50"/>
      <c r="TDA50"/>
      <c r="TDB50"/>
      <c r="TLA50"/>
      <c r="TLB50"/>
      <c r="TLC50"/>
      <c r="TLE50"/>
      <c r="TLF50"/>
      <c r="TLK50"/>
      <c r="TLL50"/>
      <c r="TLO50"/>
      <c r="TMA50"/>
      <c r="TMB50"/>
      <c r="TMI50"/>
      <c r="TMP50"/>
      <c r="TMT50"/>
      <c r="TMU50"/>
      <c r="TMV50"/>
      <c r="TMW50"/>
      <c r="TMX50"/>
      <c r="TUW50"/>
      <c r="TUX50"/>
      <c r="TUY50"/>
      <c r="TVA50"/>
      <c r="TVB50"/>
      <c r="TVG50"/>
      <c r="TVH50"/>
      <c r="TVK50"/>
      <c r="TVW50"/>
      <c r="TVX50"/>
      <c r="TWE50"/>
      <c r="TWL50"/>
      <c r="TWP50"/>
      <c r="TWQ50"/>
      <c r="TWR50"/>
      <c r="TWS50"/>
      <c r="TWT50"/>
      <c r="UES50"/>
      <c r="UET50"/>
      <c r="UEU50"/>
      <c r="UEW50"/>
      <c r="UEX50"/>
      <c r="UFC50"/>
      <c r="UFD50"/>
      <c r="UFG50"/>
      <c r="UFS50"/>
      <c r="UFT50"/>
      <c r="UGA50"/>
      <c r="UGH50"/>
      <c r="UGL50"/>
      <c r="UGM50"/>
      <c r="UGN50"/>
      <c r="UGO50"/>
      <c r="UGP50"/>
      <c r="UOO50"/>
      <c r="UOP50"/>
      <c r="UOQ50"/>
      <c r="UOS50"/>
      <c r="UOT50"/>
      <c r="UOY50"/>
      <c r="UOZ50"/>
      <c r="UPC50"/>
      <c r="UPO50"/>
      <c r="UPP50"/>
      <c r="UPW50"/>
      <c r="UQD50"/>
      <c r="UQH50"/>
      <c r="UQI50"/>
      <c r="UQJ50"/>
      <c r="UQK50"/>
      <c r="UQL50"/>
      <c r="UYK50"/>
      <c r="UYL50"/>
      <c r="UYM50"/>
      <c r="UYO50"/>
      <c r="UYP50"/>
      <c r="UYU50"/>
      <c r="UYV50"/>
      <c r="UYY50"/>
      <c r="UZK50"/>
      <c r="UZL50"/>
      <c r="UZS50"/>
      <c r="UZZ50"/>
      <c r="VAD50"/>
      <c r="VAE50"/>
      <c r="VAF50"/>
      <c r="VAG50"/>
      <c r="VAH50"/>
      <c r="VIG50"/>
      <c r="VIH50"/>
      <c r="VII50"/>
      <c r="VIK50"/>
      <c r="VIL50"/>
      <c r="VIQ50"/>
      <c r="VIR50"/>
      <c r="VIU50"/>
      <c r="VJG50"/>
      <c r="VJH50"/>
      <c r="VJO50"/>
      <c r="VJV50"/>
      <c r="VJZ50"/>
      <c r="VKA50"/>
      <c r="VKB50"/>
      <c r="VKC50"/>
      <c r="VKD50"/>
      <c r="VSC50"/>
      <c r="VSD50"/>
      <c r="VSE50"/>
      <c r="VSG50"/>
      <c r="VSH50"/>
      <c r="VSM50"/>
      <c r="VSN50"/>
      <c r="VSQ50"/>
      <c r="VTC50"/>
      <c r="VTD50"/>
      <c r="VTK50"/>
      <c r="VTR50"/>
      <c r="VTV50"/>
      <c r="VTW50"/>
      <c r="VTX50"/>
      <c r="VTY50"/>
      <c r="VTZ50"/>
      <c r="WBY50"/>
      <c r="WBZ50"/>
      <c r="WCA50"/>
      <c r="WCC50"/>
      <c r="WCD50"/>
      <c r="WCI50"/>
      <c r="WCJ50"/>
      <c r="WCM50"/>
      <c r="WCY50"/>
      <c r="WCZ50"/>
      <c r="WDG50"/>
      <c r="WDN50"/>
      <c r="WDR50"/>
      <c r="WDS50"/>
      <c r="WDT50"/>
      <c r="WDU50"/>
      <c r="WDV50"/>
      <c r="WLU50"/>
      <c r="WLV50"/>
      <c r="WLW50"/>
      <c r="WLY50"/>
      <c r="WLZ50"/>
      <c r="WME50"/>
      <c r="WMF50"/>
      <c r="WMI50"/>
      <c r="WMU50"/>
      <c r="WMV50"/>
      <c r="WNC50"/>
      <c r="WNJ50"/>
      <c r="WNN50"/>
      <c r="WNO50"/>
      <c r="WNP50"/>
      <c r="WNQ50"/>
      <c r="WNR50"/>
      <c r="WVQ50"/>
      <c r="WVR50"/>
      <c r="WVS50"/>
      <c r="WVU50"/>
      <c r="WVV50"/>
      <c r="WWA50"/>
      <c r="WWB50"/>
      <c r="WWE50"/>
      <c r="WWQ50"/>
      <c r="WWR50"/>
      <c r="WWY50"/>
      <c r="WXF50"/>
      <c r="WXJ50"/>
      <c r="WXK50"/>
      <c r="WXL50"/>
      <c r="WXM50"/>
      <c r="WXN50"/>
    </row>
    <row r="51" spans="1:826 1033:1850 2057:2874 3081:3898 4105:4922 5129:5946 6153:6970 7177:7994 8201:9018 9225:10042 10249:11066 11273:12090 12297:13114 13321:14138 14345:15162 15369:16186" s="389" customFormat="1" ht="20.100000000000001" customHeight="1" x14ac:dyDescent="0.2">
      <c r="A51" s="294" t="s">
        <v>141</v>
      </c>
      <c r="B51" s="295" t="s">
        <v>142</v>
      </c>
      <c r="C51" s="294" t="s">
        <v>143</v>
      </c>
      <c r="D51" s="296">
        <v>363.53</v>
      </c>
      <c r="E51" s="296">
        <v>0</v>
      </c>
      <c r="F51" s="296">
        <v>0</v>
      </c>
      <c r="G51" s="296">
        <v>0</v>
      </c>
      <c r="H51" s="296">
        <v>0</v>
      </c>
      <c r="I51" s="666">
        <v>0</v>
      </c>
      <c r="J51" s="296">
        <v>0</v>
      </c>
      <c r="K51" s="296">
        <v>0</v>
      </c>
      <c r="L51" s="666">
        <v>0</v>
      </c>
      <c r="M51" s="666">
        <v>0</v>
      </c>
      <c r="N51" s="666">
        <v>0</v>
      </c>
      <c r="O51" s="296">
        <v>0</v>
      </c>
      <c r="P51" s="666">
        <v>0</v>
      </c>
      <c r="Q51" s="296">
        <v>0</v>
      </c>
      <c r="R51" s="291">
        <v>0</v>
      </c>
      <c r="S51" s="296">
        <v>0</v>
      </c>
      <c r="T51" s="296">
        <v>0</v>
      </c>
      <c r="U51" s="296">
        <v>0</v>
      </c>
      <c r="V51" s="666">
        <v>0</v>
      </c>
      <c r="W51" s="296">
        <v>0</v>
      </c>
      <c r="X51" s="296">
        <v>0</v>
      </c>
      <c r="Y51" s="296">
        <v>0</v>
      </c>
      <c r="Z51" s="666">
        <v>0</v>
      </c>
      <c r="AA51" s="296">
        <v>0</v>
      </c>
      <c r="AB51" s="296">
        <v>0</v>
      </c>
      <c r="AC51" s="296">
        <v>0</v>
      </c>
      <c r="AD51" s="296">
        <v>0</v>
      </c>
      <c r="AE51" s="296">
        <v>0</v>
      </c>
      <c r="AF51" s="296">
        <v>0</v>
      </c>
      <c r="AG51" s="296">
        <v>0</v>
      </c>
      <c r="AH51" s="296">
        <v>0</v>
      </c>
      <c r="AI51" s="296">
        <v>0</v>
      </c>
      <c r="AJ51" s="296">
        <v>0</v>
      </c>
      <c r="AK51" s="667">
        <v>0</v>
      </c>
      <c r="AL51" s="296">
        <v>0</v>
      </c>
      <c r="AM51" s="296">
        <v>0</v>
      </c>
      <c r="AN51" s="296">
        <v>0</v>
      </c>
      <c r="AO51" s="296">
        <v>0</v>
      </c>
      <c r="AP51" s="667">
        <v>0</v>
      </c>
      <c r="AQ51" s="296">
        <v>0</v>
      </c>
      <c r="AR51" s="296">
        <v>0</v>
      </c>
      <c r="AS51" s="296">
        <v>0</v>
      </c>
      <c r="AT51" s="666">
        <v>0</v>
      </c>
      <c r="AU51" s="296">
        <v>0</v>
      </c>
      <c r="AV51" s="296">
        <v>0</v>
      </c>
      <c r="AW51" s="296">
        <v>0</v>
      </c>
      <c r="AX51" s="296">
        <v>0</v>
      </c>
      <c r="AY51" s="296">
        <v>0</v>
      </c>
      <c r="AZ51" s="296">
        <v>0</v>
      </c>
      <c r="BA51" s="666">
        <v>0</v>
      </c>
      <c r="BB51" s="296">
        <v>0</v>
      </c>
      <c r="BC51" s="296">
        <v>0</v>
      </c>
      <c r="BD51" s="296">
        <v>0</v>
      </c>
      <c r="BE51" s="666">
        <v>0</v>
      </c>
      <c r="BF51" s="666">
        <v>0</v>
      </c>
      <c r="BG51" s="682">
        <v>0</v>
      </c>
      <c r="BH51" s="682">
        <v>0</v>
      </c>
      <c r="BI51" s="682">
        <v>0</v>
      </c>
      <c r="BJ51" s="298">
        <v>-1.04</v>
      </c>
      <c r="BK51" s="298">
        <v>362.48999999999995</v>
      </c>
      <c r="BL51" s="389">
        <v>362.48999999999995</v>
      </c>
      <c r="BN51" s="389" t="s">
        <v>2319</v>
      </c>
      <c r="BO51" s="389" t="s">
        <v>142</v>
      </c>
      <c r="JE51"/>
      <c r="JF51"/>
      <c r="JG51"/>
      <c r="JI51"/>
      <c r="JJ51"/>
      <c r="JO51"/>
      <c r="JP51"/>
      <c r="JS51"/>
      <c r="KE51"/>
      <c r="KF51"/>
      <c r="KM51"/>
      <c r="KT51"/>
      <c r="KX51"/>
      <c r="KY51"/>
      <c r="KZ51"/>
      <c r="LA51"/>
      <c r="LB51"/>
      <c r="TA51"/>
      <c r="TB51"/>
      <c r="TC51"/>
      <c r="TE51"/>
      <c r="TF51"/>
      <c r="TK51"/>
      <c r="TL51"/>
      <c r="TO51"/>
      <c r="UA51"/>
      <c r="UB51"/>
      <c r="UI51"/>
      <c r="UP51"/>
      <c r="UT51"/>
      <c r="UU51"/>
      <c r="UV51"/>
      <c r="UW51"/>
      <c r="UX51"/>
      <c r="ACW51"/>
      <c r="ACX51"/>
      <c r="ACY51"/>
      <c r="ADA51"/>
      <c r="ADB51"/>
      <c r="ADG51"/>
      <c r="ADH51"/>
      <c r="ADK51"/>
      <c r="ADW51"/>
      <c r="ADX51"/>
      <c r="AEE51"/>
      <c r="AEL51"/>
      <c r="AEP51"/>
      <c r="AEQ51"/>
      <c r="AER51"/>
      <c r="AES51"/>
      <c r="AET51"/>
      <c r="AMS51"/>
      <c r="AMT51"/>
      <c r="AMU51"/>
      <c r="AMW51"/>
      <c r="AMX51"/>
      <c r="ANC51"/>
      <c r="AND51"/>
      <c r="ANG51"/>
      <c r="ANS51"/>
      <c r="ANT51"/>
      <c r="AOA51"/>
      <c r="AOH51"/>
      <c r="AOL51"/>
      <c r="AOM51"/>
      <c r="AON51"/>
      <c r="AOO51"/>
      <c r="AOP51"/>
      <c r="AWO51"/>
      <c r="AWP51"/>
      <c r="AWQ51"/>
      <c r="AWS51"/>
      <c r="AWT51"/>
      <c r="AWY51"/>
      <c r="AWZ51"/>
      <c r="AXC51"/>
      <c r="AXO51"/>
      <c r="AXP51"/>
      <c r="AXW51"/>
      <c r="AYD51"/>
      <c r="AYH51"/>
      <c r="AYI51"/>
      <c r="AYJ51"/>
      <c r="AYK51"/>
      <c r="AYL51"/>
      <c r="BGK51"/>
      <c r="BGL51"/>
      <c r="BGM51"/>
      <c r="BGO51"/>
      <c r="BGP51"/>
      <c r="BGU51"/>
      <c r="BGV51"/>
      <c r="BGY51"/>
      <c r="BHK51"/>
      <c r="BHL51"/>
      <c r="BHS51"/>
      <c r="BHZ51"/>
      <c r="BID51"/>
      <c r="BIE51"/>
      <c r="BIF51"/>
      <c r="BIG51"/>
      <c r="BIH51"/>
      <c r="BQG51"/>
      <c r="BQH51"/>
      <c r="BQI51"/>
      <c r="BQK51"/>
      <c r="BQL51"/>
      <c r="BQQ51"/>
      <c r="BQR51"/>
      <c r="BQU51"/>
      <c r="BRG51"/>
      <c r="BRH51"/>
      <c r="BRO51"/>
      <c r="BRV51"/>
      <c r="BRZ51"/>
      <c r="BSA51"/>
      <c r="BSB51"/>
      <c r="BSC51"/>
      <c r="BSD51"/>
      <c r="CAC51"/>
      <c r="CAD51"/>
      <c r="CAE51"/>
      <c r="CAG51"/>
      <c r="CAH51"/>
      <c r="CAM51"/>
      <c r="CAN51"/>
      <c r="CAQ51"/>
      <c r="CBC51"/>
      <c r="CBD51"/>
      <c r="CBK51"/>
      <c r="CBR51"/>
      <c r="CBV51"/>
      <c r="CBW51"/>
      <c r="CBX51"/>
      <c r="CBY51"/>
      <c r="CBZ51"/>
      <c r="CJY51"/>
      <c r="CJZ51"/>
      <c r="CKA51"/>
      <c r="CKC51"/>
      <c r="CKD51"/>
      <c r="CKI51"/>
      <c r="CKJ51"/>
      <c r="CKM51"/>
      <c r="CKY51"/>
      <c r="CKZ51"/>
      <c r="CLG51"/>
      <c r="CLN51"/>
      <c r="CLR51"/>
      <c r="CLS51"/>
      <c r="CLT51"/>
      <c r="CLU51"/>
      <c r="CLV51"/>
      <c r="CTU51"/>
      <c r="CTV51"/>
      <c r="CTW51"/>
      <c r="CTY51"/>
      <c r="CTZ51"/>
      <c r="CUE51"/>
      <c r="CUF51"/>
      <c r="CUI51"/>
      <c r="CUU51"/>
      <c r="CUV51"/>
      <c r="CVC51"/>
      <c r="CVJ51"/>
      <c r="CVN51"/>
      <c r="CVO51"/>
      <c r="CVP51"/>
      <c r="CVQ51"/>
      <c r="CVR51"/>
      <c r="DDQ51"/>
      <c r="DDR51"/>
      <c r="DDS51"/>
      <c r="DDU51"/>
      <c r="DDV51"/>
      <c r="DEA51"/>
      <c r="DEB51"/>
      <c r="DEE51"/>
      <c r="DEQ51"/>
      <c r="DER51"/>
      <c r="DEY51"/>
      <c r="DFF51"/>
      <c r="DFJ51"/>
      <c r="DFK51"/>
      <c r="DFL51"/>
      <c r="DFM51"/>
      <c r="DFN51"/>
      <c r="DNM51"/>
      <c r="DNN51"/>
      <c r="DNO51"/>
      <c r="DNQ51"/>
      <c r="DNR51"/>
      <c r="DNW51"/>
      <c r="DNX51"/>
      <c r="DOA51"/>
      <c r="DOM51"/>
      <c r="DON51"/>
      <c r="DOU51"/>
      <c r="DPB51"/>
      <c r="DPF51"/>
      <c r="DPG51"/>
      <c r="DPH51"/>
      <c r="DPI51"/>
      <c r="DPJ51"/>
      <c r="DXI51"/>
      <c r="DXJ51"/>
      <c r="DXK51"/>
      <c r="DXM51"/>
      <c r="DXN51"/>
      <c r="DXS51"/>
      <c r="DXT51"/>
      <c r="DXW51"/>
      <c r="DYI51"/>
      <c r="DYJ51"/>
      <c r="DYQ51"/>
      <c r="DYX51"/>
      <c r="DZB51"/>
      <c r="DZC51"/>
      <c r="DZD51"/>
      <c r="DZE51"/>
      <c r="DZF51"/>
      <c r="EHE51"/>
      <c r="EHF51"/>
      <c r="EHG51"/>
      <c r="EHI51"/>
      <c r="EHJ51"/>
      <c r="EHO51"/>
      <c r="EHP51"/>
      <c r="EHS51"/>
      <c r="EIE51"/>
      <c r="EIF51"/>
      <c r="EIM51"/>
      <c r="EIT51"/>
      <c r="EIX51"/>
      <c r="EIY51"/>
      <c r="EIZ51"/>
      <c r="EJA51"/>
      <c r="EJB51"/>
      <c r="ERA51"/>
      <c r="ERB51"/>
      <c r="ERC51"/>
      <c r="ERE51"/>
      <c r="ERF51"/>
      <c r="ERK51"/>
      <c r="ERL51"/>
      <c r="ERO51"/>
      <c r="ESA51"/>
      <c r="ESB51"/>
      <c r="ESI51"/>
      <c r="ESP51"/>
      <c r="EST51"/>
      <c r="ESU51"/>
      <c r="ESV51"/>
      <c r="ESW51"/>
      <c r="ESX51"/>
      <c r="FAW51"/>
      <c r="FAX51"/>
      <c r="FAY51"/>
      <c r="FBA51"/>
      <c r="FBB51"/>
      <c r="FBG51"/>
      <c r="FBH51"/>
      <c r="FBK51"/>
      <c r="FBW51"/>
      <c r="FBX51"/>
      <c r="FCE51"/>
      <c r="FCL51"/>
      <c r="FCP51"/>
      <c r="FCQ51"/>
      <c r="FCR51"/>
      <c r="FCS51"/>
      <c r="FCT51"/>
      <c r="FKS51"/>
      <c r="FKT51"/>
      <c r="FKU51"/>
      <c r="FKW51"/>
      <c r="FKX51"/>
      <c r="FLC51"/>
      <c r="FLD51"/>
      <c r="FLG51"/>
      <c r="FLS51"/>
      <c r="FLT51"/>
      <c r="FMA51"/>
      <c r="FMH51"/>
      <c r="FML51"/>
      <c r="FMM51"/>
      <c r="FMN51"/>
      <c r="FMO51"/>
      <c r="FMP51"/>
      <c r="FUO51"/>
      <c r="FUP51"/>
      <c r="FUQ51"/>
      <c r="FUS51"/>
      <c r="FUT51"/>
      <c r="FUY51"/>
      <c r="FUZ51"/>
      <c r="FVC51"/>
      <c r="FVO51"/>
      <c r="FVP51"/>
      <c r="FVW51"/>
      <c r="FWD51"/>
      <c r="FWH51"/>
      <c r="FWI51"/>
      <c r="FWJ51"/>
      <c r="FWK51"/>
      <c r="FWL51"/>
      <c r="GEK51"/>
      <c r="GEL51"/>
      <c r="GEM51"/>
      <c r="GEO51"/>
      <c r="GEP51"/>
      <c r="GEU51"/>
      <c r="GEV51"/>
      <c r="GEY51"/>
      <c r="GFK51"/>
      <c r="GFL51"/>
      <c r="GFS51"/>
      <c r="GFZ51"/>
      <c r="GGD51"/>
      <c r="GGE51"/>
      <c r="GGF51"/>
      <c r="GGG51"/>
      <c r="GGH51"/>
      <c r="GOG51"/>
      <c r="GOH51"/>
      <c r="GOI51"/>
      <c r="GOK51"/>
      <c r="GOL51"/>
      <c r="GOQ51"/>
      <c r="GOR51"/>
      <c r="GOU51"/>
      <c r="GPG51"/>
      <c r="GPH51"/>
      <c r="GPO51"/>
      <c r="GPV51"/>
      <c r="GPZ51"/>
      <c r="GQA51"/>
      <c r="GQB51"/>
      <c r="GQC51"/>
      <c r="GQD51"/>
      <c r="GYC51"/>
      <c r="GYD51"/>
      <c r="GYE51"/>
      <c r="GYG51"/>
      <c r="GYH51"/>
      <c r="GYM51"/>
      <c r="GYN51"/>
      <c r="GYQ51"/>
      <c r="GZC51"/>
      <c r="GZD51"/>
      <c r="GZK51"/>
      <c r="GZR51"/>
      <c r="GZV51"/>
      <c r="GZW51"/>
      <c r="GZX51"/>
      <c r="GZY51"/>
      <c r="GZZ51"/>
      <c r="HHY51"/>
      <c r="HHZ51"/>
      <c r="HIA51"/>
      <c r="HIC51"/>
      <c r="HID51"/>
      <c r="HII51"/>
      <c r="HIJ51"/>
      <c r="HIM51"/>
      <c r="HIY51"/>
      <c r="HIZ51"/>
      <c r="HJG51"/>
      <c r="HJN51"/>
      <c r="HJR51"/>
      <c r="HJS51"/>
      <c r="HJT51"/>
      <c r="HJU51"/>
      <c r="HJV51"/>
      <c r="HRU51"/>
      <c r="HRV51"/>
      <c r="HRW51"/>
      <c r="HRY51"/>
      <c r="HRZ51"/>
      <c r="HSE51"/>
      <c r="HSF51"/>
      <c r="HSI51"/>
      <c r="HSU51"/>
      <c r="HSV51"/>
      <c r="HTC51"/>
      <c r="HTJ51"/>
      <c r="HTN51"/>
      <c r="HTO51"/>
      <c r="HTP51"/>
      <c r="HTQ51"/>
      <c r="HTR51"/>
      <c r="IBQ51"/>
      <c r="IBR51"/>
      <c r="IBS51"/>
      <c r="IBU51"/>
      <c r="IBV51"/>
      <c r="ICA51"/>
      <c r="ICB51"/>
      <c r="ICE51"/>
      <c r="ICQ51"/>
      <c r="ICR51"/>
      <c r="ICY51"/>
      <c r="IDF51"/>
      <c r="IDJ51"/>
      <c r="IDK51"/>
      <c r="IDL51"/>
      <c r="IDM51"/>
      <c r="IDN51"/>
      <c r="ILM51"/>
      <c r="ILN51"/>
      <c r="ILO51"/>
      <c r="ILQ51"/>
      <c r="ILR51"/>
      <c r="ILW51"/>
      <c r="ILX51"/>
      <c r="IMA51"/>
      <c r="IMM51"/>
      <c r="IMN51"/>
      <c r="IMU51"/>
      <c r="INB51"/>
      <c r="INF51"/>
      <c r="ING51"/>
      <c r="INH51"/>
      <c r="INI51"/>
      <c r="INJ51"/>
      <c r="IVI51"/>
      <c r="IVJ51"/>
      <c r="IVK51"/>
      <c r="IVM51"/>
      <c r="IVN51"/>
      <c r="IVS51"/>
      <c r="IVT51"/>
      <c r="IVW51"/>
      <c r="IWI51"/>
      <c r="IWJ51"/>
      <c r="IWQ51"/>
      <c r="IWX51"/>
      <c r="IXB51"/>
      <c r="IXC51"/>
      <c r="IXD51"/>
      <c r="IXE51"/>
      <c r="IXF51"/>
      <c r="JFE51"/>
      <c r="JFF51"/>
      <c r="JFG51"/>
      <c r="JFI51"/>
      <c r="JFJ51"/>
      <c r="JFO51"/>
      <c r="JFP51"/>
      <c r="JFS51"/>
      <c r="JGE51"/>
      <c r="JGF51"/>
      <c r="JGM51"/>
      <c r="JGT51"/>
      <c r="JGX51"/>
      <c r="JGY51"/>
      <c r="JGZ51"/>
      <c r="JHA51"/>
      <c r="JHB51"/>
      <c r="JPA51"/>
      <c r="JPB51"/>
      <c r="JPC51"/>
      <c r="JPE51"/>
      <c r="JPF51"/>
      <c r="JPK51"/>
      <c r="JPL51"/>
      <c r="JPO51"/>
      <c r="JQA51"/>
      <c r="JQB51"/>
      <c r="JQI51"/>
      <c r="JQP51"/>
      <c r="JQT51"/>
      <c r="JQU51"/>
      <c r="JQV51"/>
      <c r="JQW51"/>
      <c r="JQX51"/>
      <c r="JYW51"/>
      <c r="JYX51"/>
      <c r="JYY51"/>
      <c r="JZA51"/>
      <c r="JZB51"/>
      <c r="JZG51"/>
      <c r="JZH51"/>
      <c r="JZK51"/>
      <c r="JZW51"/>
      <c r="JZX51"/>
      <c r="KAE51"/>
      <c r="KAL51"/>
      <c r="KAP51"/>
      <c r="KAQ51"/>
      <c r="KAR51"/>
      <c r="KAS51"/>
      <c r="KAT51"/>
      <c r="KIS51"/>
      <c r="KIT51"/>
      <c r="KIU51"/>
      <c r="KIW51"/>
      <c r="KIX51"/>
      <c r="KJC51"/>
      <c r="KJD51"/>
      <c r="KJG51"/>
      <c r="KJS51"/>
      <c r="KJT51"/>
      <c r="KKA51"/>
      <c r="KKH51"/>
      <c r="KKL51"/>
      <c r="KKM51"/>
      <c r="KKN51"/>
      <c r="KKO51"/>
      <c r="KKP51"/>
      <c r="KSO51"/>
      <c r="KSP51"/>
      <c r="KSQ51"/>
      <c r="KSS51"/>
      <c r="KST51"/>
      <c r="KSY51"/>
      <c r="KSZ51"/>
      <c r="KTC51"/>
      <c r="KTO51"/>
      <c r="KTP51"/>
      <c r="KTW51"/>
      <c r="KUD51"/>
      <c r="KUH51"/>
      <c r="KUI51"/>
      <c r="KUJ51"/>
      <c r="KUK51"/>
      <c r="KUL51"/>
      <c r="LCK51"/>
      <c r="LCL51"/>
      <c r="LCM51"/>
      <c r="LCO51"/>
      <c r="LCP51"/>
      <c r="LCU51"/>
      <c r="LCV51"/>
      <c r="LCY51"/>
      <c r="LDK51"/>
      <c r="LDL51"/>
      <c r="LDS51"/>
      <c r="LDZ51"/>
      <c r="LED51"/>
      <c r="LEE51"/>
      <c r="LEF51"/>
      <c r="LEG51"/>
      <c r="LEH51"/>
      <c r="LMG51"/>
      <c r="LMH51"/>
      <c r="LMI51"/>
      <c r="LMK51"/>
      <c r="LML51"/>
      <c r="LMQ51"/>
      <c r="LMR51"/>
      <c r="LMU51"/>
      <c r="LNG51"/>
      <c r="LNH51"/>
      <c r="LNO51"/>
      <c r="LNV51"/>
      <c r="LNZ51"/>
      <c r="LOA51"/>
      <c r="LOB51"/>
      <c r="LOC51"/>
      <c r="LOD51"/>
      <c r="LWC51"/>
      <c r="LWD51"/>
      <c r="LWE51"/>
      <c r="LWG51"/>
      <c r="LWH51"/>
      <c r="LWM51"/>
      <c r="LWN51"/>
      <c r="LWQ51"/>
      <c r="LXC51"/>
      <c r="LXD51"/>
      <c r="LXK51"/>
      <c r="LXR51"/>
      <c r="LXV51"/>
      <c r="LXW51"/>
      <c r="LXX51"/>
      <c r="LXY51"/>
      <c r="LXZ51"/>
      <c r="MFY51"/>
      <c r="MFZ51"/>
      <c r="MGA51"/>
      <c r="MGC51"/>
      <c r="MGD51"/>
      <c r="MGI51"/>
      <c r="MGJ51"/>
      <c r="MGM51"/>
      <c r="MGY51"/>
      <c r="MGZ51"/>
      <c r="MHG51"/>
      <c r="MHN51"/>
      <c r="MHR51"/>
      <c r="MHS51"/>
      <c r="MHT51"/>
      <c r="MHU51"/>
      <c r="MHV51"/>
      <c r="MPU51"/>
      <c r="MPV51"/>
      <c r="MPW51"/>
      <c r="MPY51"/>
      <c r="MPZ51"/>
      <c r="MQE51"/>
      <c r="MQF51"/>
      <c r="MQI51"/>
      <c r="MQU51"/>
      <c r="MQV51"/>
      <c r="MRC51"/>
      <c r="MRJ51"/>
      <c r="MRN51"/>
      <c r="MRO51"/>
      <c r="MRP51"/>
      <c r="MRQ51"/>
      <c r="MRR51"/>
      <c r="MZQ51"/>
      <c r="MZR51"/>
      <c r="MZS51"/>
      <c r="MZU51"/>
      <c r="MZV51"/>
      <c r="NAA51"/>
      <c r="NAB51"/>
      <c r="NAE51"/>
      <c r="NAQ51"/>
      <c r="NAR51"/>
      <c r="NAY51"/>
      <c r="NBF51"/>
      <c r="NBJ51"/>
      <c r="NBK51"/>
      <c r="NBL51"/>
      <c r="NBM51"/>
      <c r="NBN51"/>
      <c r="NJM51"/>
      <c r="NJN51"/>
      <c r="NJO51"/>
      <c r="NJQ51"/>
      <c r="NJR51"/>
      <c r="NJW51"/>
      <c r="NJX51"/>
      <c r="NKA51"/>
      <c r="NKM51"/>
      <c r="NKN51"/>
      <c r="NKU51"/>
      <c r="NLB51"/>
      <c r="NLF51"/>
      <c r="NLG51"/>
      <c r="NLH51"/>
      <c r="NLI51"/>
      <c r="NLJ51"/>
      <c r="NTI51"/>
      <c r="NTJ51"/>
      <c r="NTK51"/>
      <c r="NTM51"/>
      <c r="NTN51"/>
      <c r="NTS51"/>
      <c r="NTT51"/>
      <c r="NTW51"/>
      <c r="NUI51"/>
      <c r="NUJ51"/>
      <c r="NUQ51"/>
      <c r="NUX51"/>
      <c r="NVB51"/>
      <c r="NVC51"/>
      <c r="NVD51"/>
      <c r="NVE51"/>
      <c r="NVF51"/>
      <c r="ODE51"/>
      <c r="ODF51"/>
      <c r="ODG51"/>
      <c r="ODI51"/>
      <c r="ODJ51"/>
      <c r="ODO51"/>
      <c r="ODP51"/>
      <c r="ODS51"/>
      <c r="OEE51"/>
      <c r="OEF51"/>
      <c r="OEM51"/>
      <c r="OET51"/>
      <c r="OEX51"/>
      <c r="OEY51"/>
      <c r="OEZ51"/>
      <c r="OFA51"/>
      <c r="OFB51"/>
      <c r="ONA51"/>
      <c r="ONB51"/>
      <c r="ONC51"/>
      <c r="ONE51"/>
      <c r="ONF51"/>
      <c r="ONK51"/>
      <c r="ONL51"/>
      <c r="ONO51"/>
      <c r="OOA51"/>
      <c r="OOB51"/>
      <c r="OOI51"/>
      <c r="OOP51"/>
      <c r="OOT51"/>
      <c r="OOU51"/>
      <c r="OOV51"/>
      <c r="OOW51"/>
      <c r="OOX51"/>
      <c r="OWW51"/>
      <c r="OWX51"/>
      <c r="OWY51"/>
      <c r="OXA51"/>
      <c r="OXB51"/>
      <c r="OXG51"/>
      <c r="OXH51"/>
      <c r="OXK51"/>
      <c r="OXW51"/>
      <c r="OXX51"/>
      <c r="OYE51"/>
      <c r="OYL51"/>
      <c r="OYP51"/>
      <c r="OYQ51"/>
      <c r="OYR51"/>
      <c r="OYS51"/>
      <c r="OYT51"/>
      <c r="PGS51"/>
      <c r="PGT51"/>
      <c r="PGU51"/>
      <c r="PGW51"/>
      <c r="PGX51"/>
      <c r="PHC51"/>
      <c r="PHD51"/>
      <c r="PHG51"/>
      <c r="PHS51"/>
      <c r="PHT51"/>
      <c r="PIA51"/>
      <c r="PIH51"/>
      <c r="PIL51"/>
      <c r="PIM51"/>
      <c r="PIN51"/>
      <c r="PIO51"/>
      <c r="PIP51"/>
      <c r="PQO51"/>
      <c r="PQP51"/>
      <c r="PQQ51"/>
      <c r="PQS51"/>
      <c r="PQT51"/>
      <c r="PQY51"/>
      <c r="PQZ51"/>
      <c r="PRC51"/>
      <c r="PRO51"/>
      <c r="PRP51"/>
      <c r="PRW51"/>
      <c r="PSD51"/>
      <c r="PSH51"/>
      <c r="PSI51"/>
      <c r="PSJ51"/>
      <c r="PSK51"/>
      <c r="PSL51"/>
      <c r="QAK51"/>
      <c r="QAL51"/>
      <c r="QAM51"/>
      <c r="QAO51"/>
      <c r="QAP51"/>
      <c r="QAU51"/>
      <c r="QAV51"/>
      <c r="QAY51"/>
      <c r="QBK51"/>
      <c r="QBL51"/>
      <c r="QBS51"/>
      <c r="QBZ51"/>
      <c r="QCD51"/>
      <c r="QCE51"/>
      <c r="QCF51"/>
      <c r="QCG51"/>
      <c r="QCH51"/>
      <c r="QKG51"/>
      <c r="QKH51"/>
      <c r="QKI51"/>
      <c r="QKK51"/>
      <c r="QKL51"/>
      <c r="QKQ51"/>
      <c r="QKR51"/>
      <c r="QKU51"/>
      <c r="QLG51"/>
      <c r="QLH51"/>
      <c r="QLO51"/>
      <c r="QLV51"/>
      <c r="QLZ51"/>
      <c r="QMA51"/>
      <c r="QMB51"/>
      <c r="QMC51"/>
      <c r="QMD51"/>
      <c r="QUC51"/>
      <c r="QUD51"/>
      <c r="QUE51"/>
      <c r="QUG51"/>
      <c r="QUH51"/>
      <c r="QUM51"/>
      <c r="QUN51"/>
      <c r="QUQ51"/>
      <c r="QVC51"/>
      <c r="QVD51"/>
      <c r="QVK51"/>
      <c r="QVR51"/>
      <c r="QVV51"/>
      <c r="QVW51"/>
      <c r="QVX51"/>
      <c r="QVY51"/>
      <c r="QVZ51"/>
      <c r="RDY51"/>
      <c r="RDZ51"/>
      <c r="REA51"/>
      <c r="REC51"/>
      <c r="RED51"/>
      <c r="REI51"/>
      <c r="REJ51"/>
      <c r="REM51"/>
      <c r="REY51"/>
      <c r="REZ51"/>
      <c r="RFG51"/>
      <c r="RFN51"/>
      <c r="RFR51"/>
      <c r="RFS51"/>
      <c r="RFT51"/>
      <c r="RFU51"/>
      <c r="RFV51"/>
      <c r="RNU51"/>
      <c r="RNV51"/>
      <c r="RNW51"/>
      <c r="RNY51"/>
      <c r="RNZ51"/>
      <c r="ROE51"/>
      <c r="ROF51"/>
      <c r="ROI51"/>
      <c r="ROU51"/>
      <c r="ROV51"/>
      <c r="RPC51"/>
      <c r="RPJ51"/>
      <c r="RPN51"/>
      <c r="RPO51"/>
      <c r="RPP51"/>
      <c r="RPQ51"/>
      <c r="RPR51"/>
      <c r="RXQ51"/>
      <c r="RXR51"/>
      <c r="RXS51"/>
      <c r="RXU51"/>
      <c r="RXV51"/>
      <c r="RYA51"/>
      <c r="RYB51"/>
      <c r="RYE51"/>
      <c r="RYQ51"/>
      <c r="RYR51"/>
      <c r="RYY51"/>
      <c r="RZF51"/>
      <c r="RZJ51"/>
      <c r="RZK51"/>
      <c r="RZL51"/>
      <c r="RZM51"/>
      <c r="RZN51"/>
      <c r="SHM51"/>
      <c r="SHN51"/>
      <c r="SHO51"/>
      <c r="SHQ51"/>
      <c r="SHR51"/>
      <c r="SHW51"/>
      <c r="SHX51"/>
      <c r="SIA51"/>
      <c r="SIM51"/>
      <c r="SIN51"/>
      <c r="SIU51"/>
      <c r="SJB51"/>
      <c r="SJF51"/>
      <c r="SJG51"/>
      <c r="SJH51"/>
      <c r="SJI51"/>
      <c r="SJJ51"/>
      <c r="SRI51"/>
      <c r="SRJ51"/>
      <c r="SRK51"/>
      <c r="SRM51"/>
      <c r="SRN51"/>
      <c r="SRS51"/>
      <c r="SRT51"/>
      <c r="SRW51"/>
      <c r="SSI51"/>
      <c r="SSJ51"/>
      <c r="SSQ51"/>
      <c r="SSX51"/>
      <c r="STB51"/>
      <c r="STC51"/>
      <c r="STD51"/>
      <c r="STE51"/>
      <c r="STF51"/>
      <c r="TBE51"/>
      <c r="TBF51"/>
      <c r="TBG51"/>
      <c r="TBI51"/>
      <c r="TBJ51"/>
      <c r="TBO51"/>
      <c r="TBP51"/>
      <c r="TBS51"/>
      <c r="TCE51"/>
      <c r="TCF51"/>
      <c r="TCM51"/>
      <c r="TCT51"/>
      <c r="TCX51"/>
      <c r="TCY51"/>
      <c r="TCZ51"/>
      <c r="TDA51"/>
      <c r="TDB51"/>
      <c r="TLA51"/>
      <c r="TLB51"/>
      <c r="TLC51"/>
      <c r="TLE51"/>
      <c r="TLF51"/>
      <c r="TLK51"/>
      <c r="TLL51"/>
      <c r="TLO51"/>
      <c r="TMA51"/>
      <c r="TMB51"/>
      <c r="TMI51"/>
      <c r="TMP51"/>
      <c r="TMT51"/>
      <c r="TMU51"/>
      <c r="TMV51"/>
      <c r="TMW51"/>
      <c r="TMX51"/>
      <c r="TUW51"/>
      <c r="TUX51"/>
      <c r="TUY51"/>
      <c r="TVA51"/>
      <c r="TVB51"/>
      <c r="TVG51"/>
      <c r="TVH51"/>
      <c r="TVK51"/>
      <c r="TVW51"/>
      <c r="TVX51"/>
      <c r="TWE51"/>
      <c r="TWL51"/>
      <c r="TWP51"/>
      <c r="TWQ51"/>
      <c r="TWR51"/>
      <c r="TWS51"/>
      <c r="TWT51"/>
      <c r="UES51"/>
      <c r="UET51"/>
      <c r="UEU51"/>
      <c r="UEW51"/>
      <c r="UEX51"/>
      <c r="UFC51"/>
      <c r="UFD51"/>
      <c r="UFG51"/>
      <c r="UFS51"/>
      <c r="UFT51"/>
      <c r="UGA51"/>
      <c r="UGH51"/>
      <c r="UGL51"/>
      <c r="UGM51"/>
      <c r="UGN51"/>
      <c r="UGO51"/>
      <c r="UGP51"/>
      <c r="UOO51"/>
      <c r="UOP51"/>
      <c r="UOQ51"/>
      <c r="UOS51"/>
      <c r="UOT51"/>
      <c r="UOY51"/>
      <c r="UOZ51"/>
      <c r="UPC51"/>
      <c r="UPO51"/>
      <c r="UPP51"/>
      <c r="UPW51"/>
      <c r="UQD51"/>
      <c r="UQH51"/>
      <c r="UQI51"/>
      <c r="UQJ51"/>
      <c r="UQK51"/>
      <c r="UQL51"/>
      <c r="UYK51"/>
      <c r="UYL51"/>
      <c r="UYM51"/>
      <c r="UYO51"/>
      <c r="UYP51"/>
      <c r="UYU51"/>
      <c r="UYV51"/>
      <c r="UYY51"/>
      <c r="UZK51"/>
      <c r="UZL51"/>
      <c r="UZS51"/>
      <c r="UZZ51"/>
      <c r="VAD51"/>
      <c r="VAE51"/>
      <c r="VAF51"/>
      <c r="VAG51"/>
      <c r="VAH51"/>
      <c r="VIG51"/>
      <c r="VIH51"/>
      <c r="VII51"/>
      <c r="VIK51"/>
      <c r="VIL51"/>
      <c r="VIQ51"/>
      <c r="VIR51"/>
      <c r="VIU51"/>
      <c r="VJG51"/>
      <c r="VJH51"/>
      <c r="VJO51"/>
      <c r="VJV51"/>
      <c r="VJZ51"/>
      <c r="VKA51"/>
      <c r="VKB51"/>
      <c r="VKC51"/>
      <c r="VKD51"/>
      <c r="VSC51"/>
      <c r="VSD51"/>
      <c r="VSE51"/>
      <c r="VSG51"/>
      <c r="VSH51"/>
      <c r="VSM51"/>
      <c r="VSN51"/>
      <c r="VSQ51"/>
      <c r="VTC51"/>
      <c r="VTD51"/>
      <c r="VTK51"/>
      <c r="VTR51"/>
      <c r="VTV51"/>
      <c r="VTW51"/>
      <c r="VTX51"/>
      <c r="VTY51"/>
      <c r="VTZ51"/>
      <c r="WBY51"/>
      <c r="WBZ51"/>
      <c r="WCA51"/>
      <c r="WCC51"/>
      <c r="WCD51"/>
      <c r="WCI51"/>
      <c r="WCJ51"/>
      <c r="WCM51"/>
      <c r="WCY51"/>
      <c r="WCZ51"/>
      <c r="WDG51"/>
      <c r="WDN51"/>
      <c r="WDR51"/>
      <c r="WDS51"/>
      <c r="WDT51"/>
      <c r="WDU51"/>
      <c r="WDV51"/>
      <c r="WLU51"/>
      <c r="WLV51"/>
      <c r="WLW51"/>
      <c r="WLY51"/>
      <c r="WLZ51"/>
      <c r="WME51"/>
      <c r="WMF51"/>
      <c r="WMI51"/>
      <c r="WMU51"/>
      <c r="WMV51"/>
      <c r="WNC51"/>
      <c r="WNJ51"/>
      <c r="WNN51"/>
      <c r="WNO51"/>
      <c r="WNP51"/>
      <c r="WNQ51"/>
      <c r="WNR51"/>
      <c r="WVQ51"/>
      <c r="WVR51"/>
      <c r="WVS51"/>
      <c r="WVU51"/>
      <c r="WVV51"/>
      <c r="WWA51"/>
      <c r="WWB51"/>
      <c r="WWE51"/>
      <c r="WWQ51"/>
      <c r="WWR51"/>
      <c r="WWY51"/>
      <c r="WXF51"/>
      <c r="WXJ51"/>
      <c r="WXK51"/>
      <c r="WXL51"/>
      <c r="WXM51"/>
      <c r="WXN51"/>
    </row>
    <row r="52" spans="1:826 1033:1850 2057:2874 3081:3898 4105:4922 5129:5946 6153:6970 7177:7994 8201:9018 9225:10042 10249:11066 11273:12090 12297:13114 13321:14138 14345:15162 15369:16186" s="389" customFormat="1" ht="20.100000000000001" customHeight="1" x14ac:dyDescent="0.2">
      <c r="A52" s="294" t="s">
        <v>144</v>
      </c>
      <c r="B52" s="295" t="s">
        <v>145</v>
      </c>
      <c r="C52" s="294" t="s">
        <v>146</v>
      </c>
      <c r="D52" s="296">
        <v>4539.4400000000005</v>
      </c>
      <c r="E52" s="296">
        <v>352.05</v>
      </c>
      <c r="F52" s="296">
        <v>137.43</v>
      </c>
      <c r="G52" s="296">
        <v>32.06</v>
      </c>
      <c r="H52" s="296">
        <v>31.2</v>
      </c>
      <c r="I52" s="666">
        <v>0.86</v>
      </c>
      <c r="J52" s="296">
        <v>39.690000000000005</v>
      </c>
      <c r="K52" s="296">
        <v>62.89</v>
      </c>
      <c r="L52" s="666">
        <v>0</v>
      </c>
      <c r="M52" s="666">
        <v>0</v>
      </c>
      <c r="N52" s="666">
        <v>0</v>
      </c>
      <c r="O52" s="296">
        <v>2.79</v>
      </c>
      <c r="P52" s="666">
        <v>0</v>
      </c>
      <c r="Q52" s="296">
        <v>0</v>
      </c>
      <c r="R52" s="291">
        <v>214.62</v>
      </c>
      <c r="S52" s="296">
        <v>0</v>
      </c>
      <c r="T52" s="296">
        <v>0</v>
      </c>
      <c r="U52" s="296">
        <v>116.2</v>
      </c>
      <c r="V52" s="666">
        <v>0</v>
      </c>
      <c r="W52" s="296">
        <v>0</v>
      </c>
      <c r="X52" s="296">
        <v>0.05</v>
      </c>
      <c r="Y52" s="296">
        <v>7.0299999999999994</v>
      </c>
      <c r="Z52" s="666">
        <v>0</v>
      </c>
      <c r="AA52" s="296">
        <v>0</v>
      </c>
      <c r="AB52" s="296">
        <v>4.0199999999999996</v>
      </c>
      <c r="AC52" s="296">
        <v>3.7199999999999993</v>
      </c>
      <c r="AD52" s="296">
        <v>0.13999999999999999</v>
      </c>
      <c r="AE52" s="296">
        <v>0.03</v>
      </c>
      <c r="AF52" s="296">
        <v>0</v>
      </c>
      <c r="AG52" s="296">
        <v>0</v>
      </c>
      <c r="AH52" s="296">
        <v>0</v>
      </c>
      <c r="AI52" s="296">
        <v>0</v>
      </c>
      <c r="AJ52" s="296">
        <v>0</v>
      </c>
      <c r="AK52" s="667">
        <v>0</v>
      </c>
      <c r="AL52" s="296">
        <v>0</v>
      </c>
      <c r="AM52" s="296">
        <v>0</v>
      </c>
      <c r="AN52" s="296">
        <v>0</v>
      </c>
      <c r="AO52" s="296">
        <v>0.13</v>
      </c>
      <c r="AP52" s="667">
        <v>0</v>
      </c>
      <c r="AQ52" s="296">
        <v>0</v>
      </c>
      <c r="AR52" s="296">
        <v>0</v>
      </c>
      <c r="AS52" s="296">
        <v>0</v>
      </c>
      <c r="AT52" s="666">
        <v>0</v>
      </c>
      <c r="AU52" s="296">
        <v>0.06</v>
      </c>
      <c r="AV52" s="296">
        <v>0</v>
      </c>
      <c r="AW52" s="296">
        <v>0</v>
      </c>
      <c r="AX52" s="296">
        <v>87.259999999999991</v>
      </c>
      <c r="AY52" s="296">
        <v>0</v>
      </c>
      <c r="AZ52" s="296">
        <v>0</v>
      </c>
      <c r="BA52" s="666">
        <v>0</v>
      </c>
      <c r="BB52" s="296">
        <v>0</v>
      </c>
      <c r="BC52" s="296">
        <v>0</v>
      </c>
      <c r="BD52" s="296">
        <v>0</v>
      </c>
      <c r="BE52" s="666">
        <v>0</v>
      </c>
      <c r="BF52" s="666">
        <v>0</v>
      </c>
      <c r="BG52" s="682">
        <v>0</v>
      </c>
      <c r="BH52" s="682">
        <v>0</v>
      </c>
      <c r="BI52" s="682">
        <v>0</v>
      </c>
      <c r="BJ52" s="298">
        <v>99.590000000000032</v>
      </c>
      <c r="BK52" s="298">
        <v>4639.0300000000007</v>
      </c>
      <c r="BL52" s="389">
        <v>4639.0300000000007</v>
      </c>
      <c r="BN52" s="389" t="s">
        <v>2319</v>
      </c>
      <c r="BO52" s="389" t="s">
        <v>145</v>
      </c>
      <c r="JE52"/>
      <c r="JF52"/>
      <c r="JG52"/>
      <c r="JI52"/>
      <c r="JJ52"/>
      <c r="JO52"/>
      <c r="JP52"/>
      <c r="JS52"/>
      <c r="KE52"/>
      <c r="KF52"/>
      <c r="KM52"/>
      <c r="KT52"/>
      <c r="KX52"/>
      <c r="KY52"/>
      <c r="KZ52"/>
      <c r="LA52"/>
      <c r="LB52"/>
      <c r="TA52"/>
      <c r="TB52"/>
      <c r="TC52"/>
      <c r="TE52"/>
      <c r="TF52"/>
      <c r="TK52"/>
      <c r="TL52"/>
      <c r="TO52"/>
      <c r="UA52"/>
      <c r="UB52"/>
      <c r="UI52"/>
      <c r="UP52"/>
      <c r="UT52"/>
      <c r="UU52"/>
      <c r="UV52"/>
      <c r="UW52"/>
      <c r="UX52"/>
      <c r="ACW52"/>
      <c r="ACX52"/>
      <c r="ACY52"/>
      <c r="ADA52"/>
      <c r="ADB52"/>
      <c r="ADG52"/>
      <c r="ADH52"/>
      <c r="ADK52"/>
      <c r="ADW52"/>
      <c r="ADX52"/>
      <c r="AEE52"/>
      <c r="AEL52"/>
      <c r="AEP52"/>
      <c r="AEQ52"/>
      <c r="AER52"/>
      <c r="AES52"/>
      <c r="AET52"/>
      <c r="AMS52"/>
      <c r="AMT52"/>
      <c r="AMU52"/>
      <c r="AMW52"/>
      <c r="AMX52"/>
      <c r="ANC52"/>
      <c r="AND52"/>
      <c r="ANG52"/>
      <c r="ANS52"/>
      <c r="ANT52"/>
      <c r="AOA52"/>
      <c r="AOH52"/>
      <c r="AOL52"/>
      <c r="AOM52"/>
      <c r="AON52"/>
      <c r="AOO52"/>
      <c r="AOP52"/>
      <c r="AWO52"/>
      <c r="AWP52"/>
      <c r="AWQ52"/>
      <c r="AWS52"/>
      <c r="AWT52"/>
      <c r="AWY52"/>
      <c r="AWZ52"/>
      <c r="AXC52"/>
      <c r="AXO52"/>
      <c r="AXP52"/>
      <c r="AXW52"/>
      <c r="AYD52"/>
      <c r="AYH52"/>
      <c r="AYI52"/>
      <c r="AYJ52"/>
      <c r="AYK52"/>
      <c r="AYL52"/>
      <c r="BGK52"/>
      <c r="BGL52"/>
      <c r="BGM52"/>
      <c r="BGO52"/>
      <c r="BGP52"/>
      <c r="BGU52"/>
      <c r="BGV52"/>
      <c r="BGY52"/>
      <c r="BHK52"/>
      <c r="BHL52"/>
      <c r="BHS52"/>
      <c r="BHZ52"/>
      <c r="BID52"/>
      <c r="BIE52"/>
      <c r="BIF52"/>
      <c r="BIG52"/>
      <c r="BIH52"/>
      <c r="BQG52"/>
      <c r="BQH52"/>
      <c r="BQI52"/>
      <c r="BQK52"/>
      <c r="BQL52"/>
      <c r="BQQ52"/>
      <c r="BQR52"/>
      <c r="BQU52"/>
      <c r="BRG52"/>
      <c r="BRH52"/>
      <c r="BRO52"/>
      <c r="BRV52"/>
      <c r="BRZ52"/>
      <c r="BSA52"/>
      <c r="BSB52"/>
      <c r="BSC52"/>
      <c r="BSD52"/>
      <c r="CAC52"/>
      <c r="CAD52"/>
      <c r="CAE52"/>
      <c r="CAG52"/>
      <c r="CAH52"/>
      <c r="CAM52"/>
      <c r="CAN52"/>
      <c r="CAQ52"/>
      <c r="CBC52"/>
      <c r="CBD52"/>
      <c r="CBK52"/>
      <c r="CBR52"/>
      <c r="CBV52"/>
      <c r="CBW52"/>
      <c r="CBX52"/>
      <c r="CBY52"/>
      <c r="CBZ52"/>
      <c r="CJY52"/>
      <c r="CJZ52"/>
      <c r="CKA52"/>
      <c r="CKC52"/>
      <c r="CKD52"/>
      <c r="CKI52"/>
      <c r="CKJ52"/>
      <c r="CKM52"/>
      <c r="CKY52"/>
      <c r="CKZ52"/>
      <c r="CLG52"/>
      <c r="CLN52"/>
      <c r="CLR52"/>
      <c r="CLS52"/>
      <c r="CLT52"/>
      <c r="CLU52"/>
      <c r="CLV52"/>
      <c r="CTU52"/>
      <c r="CTV52"/>
      <c r="CTW52"/>
      <c r="CTY52"/>
      <c r="CTZ52"/>
      <c r="CUE52"/>
      <c r="CUF52"/>
      <c r="CUI52"/>
      <c r="CUU52"/>
      <c r="CUV52"/>
      <c r="CVC52"/>
      <c r="CVJ52"/>
      <c r="CVN52"/>
      <c r="CVO52"/>
      <c r="CVP52"/>
      <c r="CVQ52"/>
      <c r="CVR52"/>
      <c r="DDQ52"/>
      <c r="DDR52"/>
      <c r="DDS52"/>
      <c r="DDU52"/>
      <c r="DDV52"/>
      <c r="DEA52"/>
      <c r="DEB52"/>
      <c r="DEE52"/>
      <c r="DEQ52"/>
      <c r="DER52"/>
      <c r="DEY52"/>
      <c r="DFF52"/>
      <c r="DFJ52"/>
      <c r="DFK52"/>
      <c r="DFL52"/>
      <c r="DFM52"/>
      <c r="DFN52"/>
      <c r="DNM52"/>
      <c r="DNN52"/>
      <c r="DNO52"/>
      <c r="DNQ52"/>
      <c r="DNR52"/>
      <c r="DNW52"/>
      <c r="DNX52"/>
      <c r="DOA52"/>
      <c r="DOM52"/>
      <c r="DON52"/>
      <c r="DOU52"/>
      <c r="DPB52"/>
      <c r="DPF52"/>
      <c r="DPG52"/>
      <c r="DPH52"/>
      <c r="DPI52"/>
      <c r="DPJ52"/>
      <c r="DXI52"/>
      <c r="DXJ52"/>
      <c r="DXK52"/>
      <c r="DXM52"/>
      <c r="DXN52"/>
      <c r="DXS52"/>
      <c r="DXT52"/>
      <c r="DXW52"/>
      <c r="DYI52"/>
      <c r="DYJ52"/>
      <c r="DYQ52"/>
      <c r="DYX52"/>
      <c r="DZB52"/>
      <c r="DZC52"/>
      <c r="DZD52"/>
      <c r="DZE52"/>
      <c r="DZF52"/>
      <c r="EHE52"/>
      <c r="EHF52"/>
      <c r="EHG52"/>
      <c r="EHI52"/>
      <c r="EHJ52"/>
      <c r="EHO52"/>
      <c r="EHP52"/>
      <c r="EHS52"/>
      <c r="EIE52"/>
      <c r="EIF52"/>
      <c r="EIM52"/>
      <c r="EIT52"/>
      <c r="EIX52"/>
      <c r="EIY52"/>
      <c r="EIZ52"/>
      <c r="EJA52"/>
      <c r="EJB52"/>
      <c r="ERA52"/>
      <c r="ERB52"/>
      <c r="ERC52"/>
      <c r="ERE52"/>
      <c r="ERF52"/>
      <c r="ERK52"/>
      <c r="ERL52"/>
      <c r="ERO52"/>
      <c r="ESA52"/>
      <c r="ESB52"/>
      <c r="ESI52"/>
      <c r="ESP52"/>
      <c r="EST52"/>
      <c r="ESU52"/>
      <c r="ESV52"/>
      <c r="ESW52"/>
      <c r="ESX52"/>
      <c r="FAW52"/>
      <c r="FAX52"/>
      <c r="FAY52"/>
      <c r="FBA52"/>
      <c r="FBB52"/>
      <c r="FBG52"/>
      <c r="FBH52"/>
      <c r="FBK52"/>
      <c r="FBW52"/>
      <c r="FBX52"/>
      <c r="FCE52"/>
      <c r="FCL52"/>
      <c r="FCP52"/>
      <c r="FCQ52"/>
      <c r="FCR52"/>
      <c r="FCS52"/>
      <c r="FCT52"/>
      <c r="FKS52"/>
      <c r="FKT52"/>
      <c r="FKU52"/>
      <c r="FKW52"/>
      <c r="FKX52"/>
      <c r="FLC52"/>
      <c r="FLD52"/>
      <c r="FLG52"/>
      <c r="FLS52"/>
      <c r="FLT52"/>
      <c r="FMA52"/>
      <c r="FMH52"/>
      <c r="FML52"/>
      <c r="FMM52"/>
      <c r="FMN52"/>
      <c r="FMO52"/>
      <c r="FMP52"/>
      <c r="FUO52"/>
      <c r="FUP52"/>
      <c r="FUQ52"/>
      <c r="FUS52"/>
      <c r="FUT52"/>
      <c r="FUY52"/>
      <c r="FUZ52"/>
      <c r="FVC52"/>
      <c r="FVO52"/>
      <c r="FVP52"/>
      <c r="FVW52"/>
      <c r="FWD52"/>
      <c r="FWH52"/>
      <c r="FWI52"/>
      <c r="FWJ52"/>
      <c r="FWK52"/>
      <c r="FWL52"/>
      <c r="GEK52"/>
      <c r="GEL52"/>
      <c r="GEM52"/>
      <c r="GEO52"/>
      <c r="GEP52"/>
      <c r="GEU52"/>
      <c r="GEV52"/>
      <c r="GEY52"/>
      <c r="GFK52"/>
      <c r="GFL52"/>
      <c r="GFS52"/>
      <c r="GFZ52"/>
      <c r="GGD52"/>
      <c r="GGE52"/>
      <c r="GGF52"/>
      <c r="GGG52"/>
      <c r="GGH52"/>
      <c r="GOG52"/>
      <c r="GOH52"/>
      <c r="GOI52"/>
      <c r="GOK52"/>
      <c r="GOL52"/>
      <c r="GOQ52"/>
      <c r="GOR52"/>
      <c r="GOU52"/>
      <c r="GPG52"/>
      <c r="GPH52"/>
      <c r="GPO52"/>
      <c r="GPV52"/>
      <c r="GPZ52"/>
      <c r="GQA52"/>
      <c r="GQB52"/>
      <c r="GQC52"/>
      <c r="GQD52"/>
      <c r="GYC52"/>
      <c r="GYD52"/>
      <c r="GYE52"/>
      <c r="GYG52"/>
      <c r="GYH52"/>
      <c r="GYM52"/>
      <c r="GYN52"/>
      <c r="GYQ52"/>
      <c r="GZC52"/>
      <c r="GZD52"/>
      <c r="GZK52"/>
      <c r="GZR52"/>
      <c r="GZV52"/>
      <c r="GZW52"/>
      <c r="GZX52"/>
      <c r="GZY52"/>
      <c r="GZZ52"/>
      <c r="HHY52"/>
      <c r="HHZ52"/>
      <c r="HIA52"/>
      <c r="HIC52"/>
      <c r="HID52"/>
      <c r="HII52"/>
      <c r="HIJ52"/>
      <c r="HIM52"/>
      <c r="HIY52"/>
      <c r="HIZ52"/>
      <c r="HJG52"/>
      <c r="HJN52"/>
      <c r="HJR52"/>
      <c r="HJS52"/>
      <c r="HJT52"/>
      <c r="HJU52"/>
      <c r="HJV52"/>
      <c r="HRU52"/>
      <c r="HRV52"/>
      <c r="HRW52"/>
      <c r="HRY52"/>
      <c r="HRZ52"/>
      <c r="HSE52"/>
      <c r="HSF52"/>
      <c r="HSI52"/>
      <c r="HSU52"/>
      <c r="HSV52"/>
      <c r="HTC52"/>
      <c r="HTJ52"/>
      <c r="HTN52"/>
      <c r="HTO52"/>
      <c r="HTP52"/>
      <c r="HTQ52"/>
      <c r="HTR52"/>
      <c r="IBQ52"/>
      <c r="IBR52"/>
      <c r="IBS52"/>
      <c r="IBU52"/>
      <c r="IBV52"/>
      <c r="ICA52"/>
      <c r="ICB52"/>
      <c r="ICE52"/>
      <c r="ICQ52"/>
      <c r="ICR52"/>
      <c r="ICY52"/>
      <c r="IDF52"/>
      <c r="IDJ52"/>
      <c r="IDK52"/>
      <c r="IDL52"/>
      <c r="IDM52"/>
      <c r="IDN52"/>
      <c r="ILM52"/>
      <c r="ILN52"/>
      <c r="ILO52"/>
      <c r="ILQ52"/>
      <c r="ILR52"/>
      <c r="ILW52"/>
      <c r="ILX52"/>
      <c r="IMA52"/>
      <c r="IMM52"/>
      <c r="IMN52"/>
      <c r="IMU52"/>
      <c r="INB52"/>
      <c r="INF52"/>
      <c r="ING52"/>
      <c r="INH52"/>
      <c r="INI52"/>
      <c r="INJ52"/>
      <c r="IVI52"/>
      <c r="IVJ52"/>
      <c r="IVK52"/>
      <c r="IVM52"/>
      <c r="IVN52"/>
      <c r="IVS52"/>
      <c r="IVT52"/>
      <c r="IVW52"/>
      <c r="IWI52"/>
      <c r="IWJ52"/>
      <c r="IWQ52"/>
      <c r="IWX52"/>
      <c r="IXB52"/>
      <c r="IXC52"/>
      <c r="IXD52"/>
      <c r="IXE52"/>
      <c r="IXF52"/>
      <c r="JFE52"/>
      <c r="JFF52"/>
      <c r="JFG52"/>
      <c r="JFI52"/>
      <c r="JFJ52"/>
      <c r="JFO52"/>
      <c r="JFP52"/>
      <c r="JFS52"/>
      <c r="JGE52"/>
      <c r="JGF52"/>
      <c r="JGM52"/>
      <c r="JGT52"/>
      <c r="JGX52"/>
      <c r="JGY52"/>
      <c r="JGZ52"/>
      <c r="JHA52"/>
      <c r="JHB52"/>
      <c r="JPA52"/>
      <c r="JPB52"/>
      <c r="JPC52"/>
      <c r="JPE52"/>
      <c r="JPF52"/>
      <c r="JPK52"/>
      <c r="JPL52"/>
      <c r="JPO52"/>
      <c r="JQA52"/>
      <c r="JQB52"/>
      <c r="JQI52"/>
      <c r="JQP52"/>
      <c r="JQT52"/>
      <c r="JQU52"/>
      <c r="JQV52"/>
      <c r="JQW52"/>
      <c r="JQX52"/>
      <c r="JYW52"/>
      <c r="JYX52"/>
      <c r="JYY52"/>
      <c r="JZA52"/>
      <c r="JZB52"/>
      <c r="JZG52"/>
      <c r="JZH52"/>
      <c r="JZK52"/>
      <c r="JZW52"/>
      <c r="JZX52"/>
      <c r="KAE52"/>
      <c r="KAL52"/>
      <c r="KAP52"/>
      <c r="KAQ52"/>
      <c r="KAR52"/>
      <c r="KAS52"/>
      <c r="KAT52"/>
      <c r="KIS52"/>
      <c r="KIT52"/>
      <c r="KIU52"/>
      <c r="KIW52"/>
      <c r="KIX52"/>
      <c r="KJC52"/>
      <c r="KJD52"/>
      <c r="KJG52"/>
      <c r="KJS52"/>
      <c r="KJT52"/>
      <c r="KKA52"/>
      <c r="KKH52"/>
      <c r="KKL52"/>
      <c r="KKM52"/>
      <c r="KKN52"/>
      <c r="KKO52"/>
      <c r="KKP52"/>
      <c r="KSO52"/>
      <c r="KSP52"/>
      <c r="KSQ52"/>
      <c r="KSS52"/>
      <c r="KST52"/>
      <c r="KSY52"/>
      <c r="KSZ52"/>
      <c r="KTC52"/>
      <c r="KTO52"/>
      <c r="KTP52"/>
      <c r="KTW52"/>
      <c r="KUD52"/>
      <c r="KUH52"/>
      <c r="KUI52"/>
      <c r="KUJ52"/>
      <c r="KUK52"/>
      <c r="KUL52"/>
      <c r="LCK52"/>
      <c r="LCL52"/>
      <c r="LCM52"/>
      <c r="LCO52"/>
      <c r="LCP52"/>
      <c r="LCU52"/>
      <c r="LCV52"/>
      <c r="LCY52"/>
      <c r="LDK52"/>
      <c r="LDL52"/>
      <c r="LDS52"/>
      <c r="LDZ52"/>
      <c r="LED52"/>
      <c r="LEE52"/>
      <c r="LEF52"/>
      <c r="LEG52"/>
      <c r="LEH52"/>
      <c r="LMG52"/>
      <c r="LMH52"/>
      <c r="LMI52"/>
      <c r="LMK52"/>
      <c r="LML52"/>
      <c r="LMQ52"/>
      <c r="LMR52"/>
      <c r="LMU52"/>
      <c r="LNG52"/>
      <c r="LNH52"/>
      <c r="LNO52"/>
      <c r="LNV52"/>
      <c r="LNZ52"/>
      <c r="LOA52"/>
      <c r="LOB52"/>
      <c r="LOC52"/>
      <c r="LOD52"/>
      <c r="LWC52"/>
      <c r="LWD52"/>
      <c r="LWE52"/>
      <c r="LWG52"/>
      <c r="LWH52"/>
      <c r="LWM52"/>
      <c r="LWN52"/>
      <c r="LWQ52"/>
      <c r="LXC52"/>
      <c r="LXD52"/>
      <c r="LXK52"/>
      <c r="LXR52"/>
      <c r="LXV52"/>
      <c r="LXW52"/>
      <c r="LXX52"/>
      <c r="LXY52"/>
      <c r="LXZ52"/>
      <c r="MFY52"/>
      <c r="MFZ52"/>
      <c r="MGA52"/>
      <c r="MGC52"/>
      <c r="MGD52"/>
      <c r="MGI52"/>
      <c r="MGJ52"/>
      <c r="MGM52"/>
      <c r="MGY52"/>
      <c r="MGZ52"/>
      <c r="MHG52"/>
      <c r="MHN52"/>
      <c r="MHR52"/>
      <c r="MHS52"/>
      <c r="MHT52"/>
      <c r="MHU52"/>
      <c r="MHV52"/>
      <c r="MPU52"/>
      <c r="MPV52"/>
      <c r="MPW52"/>
      <c r="MPY52"/>
      <c r="MPZ52"/>
      <c r="MQE52"/>
      <c r="MQF52"/>
      <c r="MQI52"/>
      <c r="MQU52"/>
      <c r="MQV52"/>
      <c r="MRC52"/>
      <c r="MRJ52"/>
      <c r="MRN52"/>
      <c r="MRO52"/>
      <c r="MRP52"/>
      <c r="MRQ52"/>
      <c r="MRR52"/>
      <c r="MZQ52"/>
      <c r="MZR52"/>
      <c r="MZS52"/>
      <c r="MZU52"/>
      <c r="MZV52"/>
      <c r="NAA52"/>
      <c r="NAB52"/>
      <c r="NAE52"/>
      <c r="NAQ52"/>
      <c r="NAR52"/>
      <c r="NAY52"/>
      <c r="NBF52"/>
      <c r="NBJ52"/>
      <c r="NBK52"/>
      <c r="NBL52"/>
      <c r="NBM52"/>
      <c r="NBN52"/>
      <c r="NJM52"/>
      <c r="NJN52"/>
      <c r="NJO52"/>
      <c r="NJQ52"/>
      <c r="NJR52"/>
      <c r="NJW52"/>
      <c r="NJX52"/>
      <c r="NKA52"/>
      <c r="NKM52"/>
      <c r="NKN52"/>
      <c r="NKU52"/>
      <c r="NLB52"/>
      <c r="NLF52"/>
      <c r="NLG52"/>
      <c r="NLH52"/>
      <c r="NLI52"/>
      <c r="NLJ52"/>
      <c r="NTI52"/>
      <c r="NTJ52"/>
      <c r="NTK52"/>
      <c r="NTM52"/>
      <c r="NTN52"/>
      <c r="NTS52"/>
      <c r="NTT52"/>
      <c r="NTW52"/>
      <c r="NUI52"/>
      <c r="NUJ52"/>
      <c r="NUQ52"/>
      <c r="NUX52"/>
      <c r="NVB52"/>
      <c r="NVC52"/>
      <c r="NVD52"/>
      <c r="NVE52"/>
      <c r="NVF52"/>
      <c r="ODE52"/>
      <c r="ODF52"/>
      <c r="ODG52"/>
      <c r="ODI52"/>
      <c r="ODJ52"/>
      <c r="ODO52"/>
      <c r="ODP52"/>
      <c r="ODS52"/>
      <c r="OEE52"/>
      <c r="OEF52"/>
      <c r="OEM52"/>
      <c r="OET52"/>
      <c r="OEX52"/>
      <c r="OEY52"/>
      <c r="OEZ52"/>
      <c r="OFA52"/>
      <c r="OFB52"/>
      <c r="ONA52"/>
      <c r="ONB52"/>
      <c r="ONC52"/>
      <c r="ONE52"/>
      <c r="ONF52"/>
      <c r="ONK52"/>
      <c r="ONL52"/>
      <c r="ONO52"/>
      <c r="OOA52"/>
      <c r="OOB52"/>
      <c r="OOI52"/>
      <c r="OOP52"/>
      <c r="OOT52"/>
      <c r="OOU52"/>
      <c r="OOV52"/>
      <c r="OOW52"/>
      <c r="OOX52"/>
      <c r="OWW52"/>
      <c r="OWX52"/>
      <c r="OWY52"/>
      <c r="OXA52"/>
      <c r="OXB52"/>
      <c r="OXG52"/>
      <c r="OXH52"/>
      <c r="OXK52"/>
      <c r="OXW52"/>
      <c r="OXX52"/>
      <c r="OYE52"/>
      <c r="OYL52"/>
      <c r="OYP52"/>
      <c r="OYQ52"/>
      <c r="OYR52"/>
      <c r="OYS52"/>
      <c r="OYT52"/>
      <c r="PGS52"/>
      <c r="PGT52"/>
      <c r="PGU52"/>
      <c r="PGW52"/>
      <c r="PGX52"/>
      <c r="PHC52"/>
      <c r="PHD52"/>
      <c r="PHG52"/>
      <c r="PHS52"/>
      <c r="PHT52"/>
      <c r="PIA52"/>
      <c r="PIH52"/>
      <c r="PIL52"/>
      <c r="PIM52"/>
      <c r="PIN52"/>
      <c r="PIO52"/>
      <c r="PIP52"/>
      <c r="PQO52"/>
      <c r="PQP52"/>
      <c r="PQQ52"/>
      <c r="PQS52"/>
      <c r="PQT52"/>
      <c r="PQY52"/>
      <c r="PQZ52"/>
      <c r="PRC52"/>
      <c r="PRO52"/>
      <c r="PRP52"/>
      <c r="PRW52"/>
      <c r="PSD52"/>
      <c r="PSH52"/>
      <c r="PSI52"/>
      <c r="PSJ52"/>
      <c r="PSK52"/>
      <c r="PSL52"/>
      <c r="QAK52"/>
      <c r="QAL52"/>
      <c r="QAM52"/>
      <c r="QAO52"/>
      <c r="QAP52"/>
      <c r="QAU52"/>
      <c r="QAV52"/>
      <c r="QAY52"/>
      <c r="QBK52"/>
      <c r="QBL52"/>
      <c r="QBS52"/>
      <c r="QBZ52"/>
      <c r="QCD52"/>
      <c r="QCE52"/>
      <c r="QCF52"/>
      <c r="QCG52"/>
      <c r="QCH52"/>
      <c r="QKG52"/>
      <c r="QKH52"/>
      <c r="QKI52"/>
      <c r="QKK52"/>
      <c r="QKL52"/>
      <c r="QKQ52"/>
      <c r="QKR52"/>
      <c r="QKU52"/>
      <c r="QLG52"/>
      <c r="QLH52"/>
      <c r="QLO52"/>
      <c r="QLV52"/>
      <c r="QLZ52"/>
      <c r="QMA52"/>
      <c r="QMB52"/>
      <c r="QMC52"/>
      <c r="QMD52"/>
      <c r="QUC52"/>
      <c r="QUD52"/>
      <c r="QUE52"/>
      <c r="QUG52"/>
      <c r="QUH52"/>
      <c r="QUM52"/>
      <c r="QUN52"/>
      <c r="QUQ52"/>
      <c r="QVC52"/>
      <c r="QVD52"/>
      <c r="QVK52"/>
      <c r="QVR52"/>
      <c r="QVV52"/>
      <c r="QVW52"/>
      <c r="QVX52"/>
      <c r="QVY52"/>
      <c r="QVZ52"/>
      <c r="RDY52"/>
      <c r="RDZ52"/>
      <c r="REA52"/>
      <c r="REC52"/>
      <c r="RED52"/>
      <c r="REI52"/>
      <c r="REJ52"/>
      <c r="REM52"/>
      <c r="REY52"/>
      <c r="REZ52"/>
      <c r="RFG52"/>
      <c r="RFN52"/>
      <c r="RFR52"/>
      <c r="RFS52"/>
      <c r="RFT52"/>
      <c r="RFU52"/>
      <c r="RFV52"/>
      <c r="RNU52"/>
      <c r="RNV52"/>
      <c r="RNW52"/>
      <c r="RNY52"/>
      <c r="RNZ52"/>
      <c r="ROE52"/>
      <c r="ROF52"/>
      <c r="ROI52"/>
      <c r="ROU52"/>
      <c r="ROV52"/>
      <c r="RPC52"/>
      <c r="RPJ52"/>
      <c r="RPN52"/>
      <c r="RPO52"/>
      <c r="RPP52"/>
      <c r="RPQ52"/>
      <c r="RPR52"/>
      <c r="RXQ52"/>
      <c r="RXR52"/>
      <c r="RXS52"/>
      <c r="RXU52"/>
      <c r="RXV52"/>
      <c r="RYA52"/>
      <c r="RYB52"/>
      <c r="RYE52"/>
      <c r="RYQ52"/>
      <c r="RYR52"/>
      <c r="RYY52"/>
      <c r="RZF52"/>
      <c r="RZJ52"/>
      <c r="RZK52"/>
      <c r="RZL52"/>
      <c r="RZM52"/>
      <c r="RZN52"/>
      <c r="SHM52"/>
      <c r="SHN52"/>
      <c r="SHO52"/>
      <c r="SHQ52"/>
      <c r="SHR52"/>
      <c r="SHW52"/>
      <c r="SHX52"/>
      <c r="SIA52"/>
      <c r="SIM52"/>
      <c r="SIN52"/>
      <c r="SIU52"/>
      <c r="SJB52"/>
      <c r="SJF52"/>
      <c r="SJG52"/>
      <c r="SJH52"/>
      <c r="SJI52"/>
      <c r="SJJ52"/>
      <c r="SRI52"/>
      <c r="SRJ52"/>
      <c r="SRK52"/>
      <c r="SRM52"/>
      <c r="SRN52"/>
      <c r="SRS52"/>
      <c r="SRT52"/>
      <c r="SRW52"/>
      <c r="SSI52"/>
      <c r="SSJ52"/>
      <c r="SSQ52"/>
      <c r="SSX52"/>
      <c r="STB52"/>
      <c r="STC52"/>
      <c r="STD52"/>
      <c r="STE52"/>
      <c r="STF52"/>
      <c r="TBE52"/>
      <c r="TBF52"/>
      <c r="TBG52"/>
      <c r="TBI52"/>
      <c r="TBJ52"/>
      <c r="TBO52"/>
      <c r="TBP52"/>
      <c r="TBS52"/>
      <c r="TCE52"/>
      <c r="TCF52"/>
      <c r="TCM52"/>
      <c r="TCT52"/>
      <c r="TCX52"/>
      <c r="TCY52"/>
      <c r="TCZ52"/>
      <c r="TDA52"/>
      <c r="TDB52"/>
      <c r="TLA52"/>
      <c r="TLB52"/>
      <c r="TLC52"/>
      <c r="TLE52"/>
      <c r="TLF52"/>
      <c r="TLK52"/>
      <c r="TLL52"/>
      <c r="TLO52"/>
      <c r="TMA52"/>
      <c r="TMB52"/>
      <c r="TMI52"/>
      <c r="TMP52"/>
      <c r="TMT52"/>
      <c r="TMU52"/>
      <c r="TMV52"/>
      <c r="TMW52"/>
      <c r="TMX52"/>
      <c r="TUW52"/>
      <c r="TUX52"/>
      <c r="TUY52"/>
      <c r="TVA52"/>
      <c r="TVB52"/>
      <c r="TVG52"/>
      <c r="TVH52"/>
      <c r="TVK52"/>
      <c r="TVW52"/>
      <c r="TVX52"/>
      <c r="TWE52"/>
      <c r="TWL52"/>
      <c r="TWP52"/>
      <c r="TWQ52"/>
      <c r="TWR52"/>
      <c r="TWS52"/>
      <c r="TWT52"/>
      <c r="UES52"/>
      <c r="UET52"/>
      <c r="UEU52"/>
      <c r="UEW52"/>
      <c r="UEX52"/>
      <c r="UFC52"/>
      <c r="UFD52"/>
      <c r="UFG52"/>
      <c r="UFS52"/>
      <c r="UFT52"/>
      <c r="UGA52"/>
      <c r="UGH52"/>
      <c r="UGL52"/>
      <c r="UGM52"/>
      <c r="UGN52"/>
      <c r="UGO52"/>
      <c r="UGP52"/>
      <c r="UOO52"/>
      <c r="UOP52"/>
      <c r="UOQ52"/>
      <c r="UOS52"/>
      <c r="UOT52"/>
      <c r="UOY52"/>
      <c r="UOZ52"/>
      <c r="UPC52"/>
      <c r="UPO52"/>
      <c r="UPP52"/>
      <c r="UPW52"/>
      <c r="UQD52"/>
      <c r="UQH52"/>
      <c r="UQI52"/>
      <c r="UQJ52"/>
      <c r="UQK52"/>
      <c r="UQL52"/>
      <c r="UYK52"/>
      <c r="UYL52"/>
      <c r="UYM52"/>
      <c r="UYO52"/>
      <c r="UYP52"/>
      <c r="UYU52"/>
      <c r="UYV52"/>
      <c r="UYY52"/>
      <c r="UZK52"/>
      <c r="UZL52"/>
      <c r="UZS52"/>
      <c r="UZZ52"/>
      <c r="VAD52"/>
      <c r="VAE52"/>
      <c r="VAF52"/>
      <c r="VAG52"/>
      <c r="VAH52"/>
      <c r="VIG52"/>
      <c r="VIH52"/>
      <c r="VII52"/>
      <c r="VIK52"/>
      <c r="VIL52"/>
      <c r="VIQ52"/>
      <c r="VIR52"/>
      <c r="VIU52"/>
      <c r="VJG52"/>
      <c r="VJH52"/>
      <c r="VJO52"/>
      <c r="VJV52"/>
      <c r="VJZ52"/>
      <c r="VKA52"/>
      <c r="VKB52"/>
      <c r="VKC52"/>
      <c r="VKD52"/>
      <c r="VSC52"/>
      <c r="VSD52"/>
      <c r="VSE52"/>
      <c r="VSG52"/>
      <c r="VSH52"/>
      <c r="VSM52"/>
      <c r="VSN52"/>
      <c r="VSQ52"/>
      <c r="VTC52"/>
      <c r="VTD52"/>
      <c r="VTK52"/>
      <c r="VTR52"/>
      <c r="VTV52"/>
      <c r="VTW52"/>
      <c r="VTX52"/>
      <c r="VTY52"/>
      <c r="VTZ52"/>
      <c r="WBY52"/>
      <c r="WBZ52"/>
      <c r="WCA52"/>
      <c r="WCC52"/>
      <c r="WCD52"/>
      <c r="WCI52"/>
      <c r="WCJ52"/>
      <c r="WCM52"/>
      <c r="WCY52"/>
      <c r="WCZ52"/>
      <c r="WDG52"/>
      <c r="WDN52"/>
      <c r="WDR52"/>
      <c r="WDS52"/>
      <c r="WDT52"/>
      <c r="WDU52"/>
      <c r="WDV52"/>
      <c r="WLU52"/>
      <c r="WLV52"/>
      <c r="WLW52"/>
      <c r="WLY52"/>
      <c r="WLZ52"/>
      <c r="WME52"/>
      <c r="WMF52"/>
      <c r="WMI52"/>
      <c r="WMU52"/>
      <c r="WMV52"/>
      <c r="WNC52"/>
      <c r="WNJ52"/>
      <c r="WNN52"/>
      <c r="WNO52"/>
      <c r="WNP52"/>
      <c r="WNQ52"/>
      <c r="WNR52"/>
      <c r="WVQ52"/>
      <c r="WVR52"/>
      <c r="WVS52"/>
      <c r="WVU52"/>
      <c r="WVV52"/>
      <c r="WWA52"/>
      <c r="WWB52"/>
      <c r="WWE52"/>
      <c r="WWQ52"/>
      <c r="WWR52"/>
      <c r="WWY52"/>
      <c r="WXF52"/>
      <c r="WXJ52"/>
      <c r="WXK52"/>
      <c r="WXL52"/>
      <c r="WXM52"/>
      <c r="WXN52"/>
    </row>
    <row r="53" spans="1:826 1033:1850 2057:2874 3081:3898 4105:4922 5129:5946 6153:6970 7177:7994 8201:9018 9225:10042 10249:11066 11273:12090 12297:13114 13321:14138 14345:15162 15369:16186" s="389" customFormat="1" ht="20.100000000000001" customHeight="1" x14ac:dyDescent="0.2">
      <c r="A53" s="294" t="s">
        <v>147</v>
      </c>
      <c r="B53" s="295" t="s">
        <v>148</v>
      </c>
      <c r="C53" s="294" t="s">
        <v>149</v>
      </c>
      <c r="D53" s="296">
        <v>38.550000000000004</v>
      </c>
      <c r="E53" s="296">
        <v>29.82</v>
      </c>
      <c r="F53" s="296">
        <v>5.7</v>
      </c>
      <c r="G53" s="296">
        <v>0</v>
      </c>
      <c r="H53" s="296">
        <v>0</v>
      </c>
      <c r="I53" s="666">
        <v>0</v>
      </c>
      <c r="J53" s="296">
        <v>0.6</v>
      </c>
      <c r="K53" s="296">
        <v>5.1000000000000005</v>
      </c>
      <c r="L53" s="666">
        <v>0</v>
      </c>
      <c r="M53" s="666">
        <v>0</v>
      </c>
      <c r="N53" s="666">
        <v>0</v>
      </c>
      <c r="O53" s="296">
        <v>0</v>
      </c>
      <c r="P53" s="666">
        <v>0</v>
      </c>
      <c r="Q53" s="296">
        <v>0</v>
      </c>
      <c r="R53" s="291">
        <v>24.12</v>
      </c>
      <c r="S53" s="296">
        <v>0</v>
      </c>
      <c r="T53" s="296">
        <v>0</v>
      </c>
      <c r="U53" s="296">
        <v>19.760000000000002</v>
      </c>
      <c r="V53" s="666">
        <v>0</v>
      </c>
      <c r="W53" s="296">
        <v>0</v>
      </c>
      <c r="X53" s="296">
        <v>0</v>
      </c>
      <c r="Y53" s="296">
        <v>0</v>
      </c>
      <c r="Z53" s="666">
        <v>0</v>
      </c>
      <c r="AA53" s="296">
        <v>0</v>
      </c>
      <c r="AB53" s="296">
        <v>0</v>
      </c>
      <c r="AC53" s="296">
        <v>0</v>
      </c>
      <c r="AD53" s="296">
        <v>0</v>
      </c>
      <c r="AE53" s="296">
        <v>0</v>
      </c>
      <c r="AF53" s="296">
        <v>0</v>
      </c>
      <c r="AG53" s="296">
        <v>0</v>
      </c>
      <c r="AH53" s="296">
        <v>0</v>
      </c>
      <c r="AI53" s="296">
        <v>0</v>
      </c>
      <c r="AJ53" s="296">
        <v>0</v>
      </c>
      <c r="AK53" s="667">
        <v>0</v>
      </c>
      <c r="AL53" s="296">
        <v>0</v>
      </c>
      <c r="AM53" s="296">
        <v>0</v>
      </c>
      <c r="AN53" s="296">
        <v>0</v>
      </c>
      <c r="AO53" s="296">
        <v>0</v>
      </c>
      <c r="AP53" s="667">
        <v>0</v>
      </c>
      <c r="AQ53" s="296">
        <v>0</v>
      </c>
      <c r="AR53" s="296">
        <v>0</v>
      </c>
      <c r="AS53" s="296">
        <v>0</v>
      </c>
      <c r="AT53" s="666">
        <v>0</v>
      </c>
      <c r="AU53" s="296">
        <v>0</v>
      </c>
      <c r="AV53" s="296">
        <v>0</v>
      </c>
      <c r="AW53" s="296">
        <v>0</v>
      </c>
      <c r="AX53" s="296">
        <v>4.0199999999999996</v>
      </c>
      <c r="AY53" s="296">
        <v>0.34</v>
      </c>
      <c r="AZ53" s="296">
        <v>0</v>
      </c>
      <c r="BA53" s="666">
        <v>0</v>
      </c>
      <c r="BB53" s="296">
        <v>0</v>
      </c>
      <c r="BC53" s="296">
        <v>0</v>
      </c>
      <c r="BD53" s="296">
        <v>0</v>
      </c>
      <c r="BE53" s="666">
        <v>0</v>
      </c>
      <c r="BF53" s="666">
        <v>0</v>
      </c>
      <c r="BG53" s="682">
        <v>0</v>
      </c>
      <c r="BH53" s="682">
        <v>0</v>
      </c>
      <c r="BI53" s="682">
        <v>0</v>
      </c>
      <c r="BJ53" s="298">
        <v>29.42</v>
      </c>
      <c r="BK53" s="298">
        <v>67.97</v>
      </c>
      <c r="BL53" s="389">
        <v>67.97</v>
      </c>
      <c r="BN53" s="389" t="s">
        <v>2319</v>
      </c>
      <c r="BO53" s="389" t="s">
        <v>148</v>
      </c>
      <c r="JE53"/>
      <c r="JF53"/>
      <c r="JG53"/>
      <c r="JI53"/>
      <c r="JJ53"/>
      <c r="JO53"/>
      <c r="JP53"/>
      <c r="JS53"/>
      <c r="KE53"/>
      <c r="KF53"/>
      <c r="KM53"/>
      <c r="KT53"/>
      <c r="KX53"/>
      <c r="KY53"/>
      <c r="KZ53"/>
      <c r="LA53"/>
      <c r="LB53"/>
      <c r="TA53"/>
      <c r="TB53"/>
      <c r="TC53"/>
      <c r="TE53"/>
      <c r="TF53"/>
      <c r="TK53"/>
      <c r="TL53"/>
      <c r="TO53"/>
      <c r="UA53"/>
      <c r="UB53"/>
      <c r="UI53"/>
      <c r="UP53"/>
      <c r="UT53"/>
      <c r="UU53"/>
      <c r="UV53"/>
      <c r="UW53"/>
      <c r="UX53"/>
      <c r="ACW53"/>
      <c r="ACX53"/>
      <c r="ACY53"/>
      <c r="ADA53"/>
      <c r="ADB53"/>
      <c r="ADG53"/>
      <c r="ADH53"/>
      <c r="ADK53"/>
      <c r="ADW53"/>
      <c r="ADX53"/>
      <c r="AEE53"/>
      <c r="AEL53"/>
      <c r="AEP53"/>
      <c r="AEQ53"/>
      <c r="AER53"/>
      <c r="AES53"/>
      <c r="AET53"/>
      <c r="AMS53"/>
      <c r="AMT53"/>
      <c r="AMU53"/>
      <c r="AMW53"/>
      <c r="AMX53"/>
      <c r="ANC53"/>
      <c r="AND53"/>
      <c r="ANG53"/>
      <c r="ANS53"/>
      <c r="ANT53"/>
      <c r="AOA53"/>
      <c r="AOH53"/>
      <c r="AOL53"/>
      <c r="AOM53"/>
      <c r="AON53"/>
      <c r="AOO53"/>
      <c r="AOP53"/>
      <c r="AWO53"/>
      <c r="AWP53"/>
      <c r="AWQ53"/>
      <c r="AWS53"/>
      <c r="AWT53"/>
      <c r="AWY53"/>
      <c r="AWZ53"/>
      <c r="AXC53"/>
      <c r="AXO53"/>
      <c r="AXP53"/>
      <c r="AXW53"/>
      <c r="AYD53"/>
      <c r="AYH53"/>
      <c r="AYI53"/>
      <c r="AYJ53"/>
      <c r="AYK53"/>
      <c r="AYL53"/>
      <c r="BGK53"/>
      <c r="BGL53"/>
      <c r="BGM53"/>
      <c r="BGO53"/>
      <c r="BGP53"/>
      <c r="BGU53"/>
      <c r="BGV53"/>
      <c r="BGY53"/>
      <c r="BHK53"/>
      <c r="BHL53"/>
      <c r="BHS53"/>
      <c r="BHZ53"/>
      <c r="BID53"/>
      <c r="BIE53"/>
      <c r="BIF53"/>
      <c r="BIG53"/>
      <c r="BIH53"/>
      <c r="BQG53"/>
      <c r="BQH53"/>
      <c r="BQI53"/>
      <c r="BQK53"/>
      <c r="BQL53"/>
      <c r="BQQ53"/>
      <c r="BQR53"/>
      <c r="BQU53"/>
      <c r="BRG53"/>
      <c r="BRH53"/>
      <c r="BRO53"/>
      <c r="BRV53"/>
      <c r="BRZ53"/>
      <c r="BSA53"/>
      <c r="BSB53"/>
      <c r="BSC53"/>
      <c r="BSD53"/>
      <c r="CAC53"/>
      <c r="CAD53"/>
      <c r="CAE53"/>
      <c r="CAG53"/>
      <c r="CAH53"/>
      <c r="CAM53"/>
      <c r="CAN53"/>
      <c r="CAQ53"/>
      <c r="CBC53"/>
      <c r="CBD53"/>
      <c r="CBK53"/>
      <c r="CBR53"/>
      <c r="CBV53"/>
      <c r="CBW53"/>
      <c r="CBX53"/>
      <c r="CBY53"/>
      <c r="CBZ53"/>
      <c r="CJY53"/>
      <c r="CJZ53"/>
      <c r="CKA53"/>
      <c r="CKC53"/>
      <c r="CKD53"/>
      <c r="CKI53"/>
      <c r="CKJ53"/>
      <c r="CKM53"/>
      <c r="CKY53"/>
      <c r="CKZ53"/>
      <c r="CLG53"/>
      <c r="CLN53"/>
      <c r="CLR53"/>
      <c r="CLS53"/>
      <c r="CLT53"/>
      <c r="CLU53"/>
      <c r="CLV53"/>
      <c r="CTU53"/>
      <c r="CTV53"/>
      <c r="CTW53"/>
      <c r="CTY53"/>
      <c r="CTZ53"/>
      <c r="CUE53"/>
      <c r="CUF53"/>
      <c r="CUI53"/>
      <c r="CUU53"/>
      <c r="CUV53"/>
      <c r="CVC53"/>
      <c r="CVJ53"/>
      <c r="CVN53"/>
      <c r="CVO53"/>
      <c r="CVP53"/>
      <c r="CVQ53"/>
      <c r="CVR53"/>
      <c r="DDQ53"/>
      <c r="DDR53"/>
      <c r="DDS53"/>
      <c r="DDU53"/>
      <c r="DDV53"/>
      <c r="DEA53"/>
      <c r="DEB53"/>
      <c r="DEE53"/>
      <c r="DEQ53"/>
      <c r="DER53"/>
      <c r="DEY53"/>
      <c r="DFF53"/>
      <c r="DFJ53"/>
      <c r="DFK53"/>
      <c r="DFL53"/>
      <c r="DFM53"/>
      <c r="DFN53"/>
      <c r="DNM53"/>
      <c r="DNN53"/>
      <c r="DNO53"/>
      <c r="DNQ53"/>
      <c r="DNR53"/>
      <c r="DNW53"/>
      <c r="DNX53"/>
      <c r="DOA53"/>
      <c r="DOM53"/>
      <c r="DON53"/>
      <c r="DOU53"/>
      <c r="DPB53"/>
      <c r="DPF53"/>
      <c r="DPG53"/>
      <c r="DPH53"/>
      <c r="DPI53"/>
      <c r="DPJ53"/>
      <c r="DXI53"/>
      <c r="DXJ53"/>
      <c r="DXK53"/>
      <c r="DXM53"/>
      <c r="DXN53"/>
      <c r="DXS53"/>
      <c r="DXT53"/>
      <c r="DXW53"/>
      <c r="DYI53"/>
      <c r="DYJ53"/>
      <c r="DYQ53"/>
      <c r="DYX53"/>
      <c r="DZB53"/>
      <c r="DZC53"/>
      <c r="DZD53"/>
      <c r="DZE53"/>
      <c r="DZF53"/>
      <c r="EHE53"/>
      <c r="EHF53"/>
      <c r="EHG53"/>
      <c r="EHI53"/>
      <c r="EHJ53"/>
      <c r="EHO53"/>
      <c r="EHP53"/>
      <c r="EHS53"/>
      <c r="EIE53"/>
      <c r="EIF53"/>
      <c r="EIM53"/>
      <c r="EIT53"/>
      <c r="EIX53"/>
      <c r="EIY53"/>
      <c r="EIZ53"/>
      <c r="EJA53"/>
      <c r="EJB53"/>
      <c r="ERA53"/>
      <c r="ERB53"/>
      <c r="ERC53"/>
      <c r="ERE53"/>
      <c r="ERF53"/>
      <c r="ERK53"/>
      <c r="ERL53"/>
      <c r="ERO53"/>
      <c r="ESA53"/>
      <c r="ESB53"/>
      <c r="ESI53"/>
      <c r="ESP53"/>
      <c r="EST53"/>
      <c r="ESU53"/>
      <c r="ESV53"/>
      <c r="ESW53"/>
      <c r="ESX53"/>
      <c r="FAW53"/>
      <c r="FAX53"/>
      <c r="FAY53"/>
      <c r="FBA53"/>
      <c r="FBB53"/>
      <c r="FBG53"/>
      <c r="FBH53"/>
      <c r="FBK53"/>
      <c r="FBW53"/>
      <c r="FBX53"/>
      <c r="FCE53"/>
      <c r="FCL53"/>
      <c r="FCP53"/>
      <c r="FCQ53"/>
      <c r="FCR53"/>
      <c r="FCS53"/>
      <c r="FCT53"/>
      <c r="FKS53"/>
      <c r="FKT53"/>
      <c r="FKU53"/>
      <c r="FKW53"/>
      <c r="FKX53"/>
      <c r="FLC53"/>
      <c r="FLD53"/>
      <c r="FLG53"/>
      <c r="FLS53"/>
      <c r="FLT53"/>
      <c r="FMA53"/>
      <c r="FMH53"/>
      <c r="FML53"/>
      <c r="FMM53"/>
      <c r="FMN53"/>
      <c r="FMO53"/>
      <c r="FMP53"/>
      <c r="FUO53"/>
      <c r="FUP53"/>
      <c r="FUQ53"/>
      <c r="FUS53"/>
      <c r="FUT53"/>
      <c r="FUY53"/>
      <c r="FUZ53"/>
      <c r="FVC53"/>
      <c r="FVO53"/>
      <c r="FVP53"/>
      <c r="FVW53"/>
      <c r="FWD53"/>
      <c r="FWH53"/>
      <c r="FWI53"/>
      <c r="FWJ53"/>
      <c r="FWK53"/>
      <c r="FWL53"/>
      <c r="GEK53"/>
      <c r="GEL53"/>
      <c r="GEM53"/>
      <c r="GEO53"/>
      <c r="GEP53"/>
      <c r="GEU53"/>
      <c r="GEV53"/>
      <c r="GEY53"/>
      <c r="GFK53"/>
      <c r="GFL53"/>
      <c r="GFS53"/>
      <c r="GFZ53"/>
      <c r="GGD53"/>
      <c r="GGE53"/>
      <c r="GGF53"/>
      <c r="GGG53"/>
      <c r="GGH53"/>
      <c r="GOG53"/>
      <c r="GOH53"/>
      <c r="GOI53"/>
      <c r="GOK53"/>
      <c r="GOL53"/>
      <c r="GOQ53"/>
      <c r="GOR53"/>
      <c r="GOU53"/>
      <c r="GPG53"/>
      <c r="GPH53"/>
      <c r="GPO53"/>
      <c r="GPV53"/>
      <c r="GPZ53"/>
      <c r="GQA53"/>
      <c r="GQB53"/>
      <c r="GQC53"/>
      <c r="GQD53"/>
      <c r="GYC53"/>
      <c r="GYD53"/>
      <c r="GYE53"/>
      <c r="GYG53"/>
      <c r="GYH53"/>
      <c r="GYM53"/>
      <c r="GYN53"/>
      <c r="GYQ53"/>
      <c r="GZC53"/>
      <c r="GZD53"/>
      <c r="GZK53"/>
      <c r="GZR53"/>
      <c r="GZV53"/>
      <c r="GZW53"/>
      <c r="GZX53"/>
      <c r="GZY53"/>
      <c r="GZZ53"/>
      <c r="HHY53"/>
      <c r="HHZ53"/>
      <c r="HIA53"/>
      <c r="HIC53"/>
      <c r="HID53"/>
      <c r="HII53"/>
      <c r="HIJ53"/>
      <c r="HIM53"/>
      <c r="HIY53"/>
      <c r="HIZ53"/>
      <c r="HJG53"/>
      <c r="HJN53"/>
      <c r="HJR53"/>
      <c r="HJS53"/>
      <c r="HJT53"/>
      <c r="HJU53"/>
      <c r="HJV53"/>
      <c r="HRU53"/>
      <c r="HRV53"/>
      <c r="HRW53"/>
      <c r="HRY53"/>
      <c r="HRZ53"/>
      <c r="HSE53"/>
      <c r="HSF53"/>
      <c r="HSI53"/>
      <c r="HSU53"/>
      <c r="HSV53"/>
      <c r="HTC53"/>
      <c r="HTJ53"/>
      <c r="HTN53"/>
      <c r="HTO53"/>
      <c r="HTP53"/>
      <c r="HTQ53"/>
      <c r="HTR53"/>
      <c r="IBQ53"/>
      <c r="IBR53"/>
      <c r="IBS53"/>
      <c r="IBU53"/>
      <c r="IBV53"/>
      <c r="ICA53"/>
      <c r="ICB53"/>
      <c r="ICE53"/>
      <c r="ICQ53"/>
      <c r="ICR53"/>
      <c r="ICY53"/>
      <c r="IDF53"/>
      <c r="IDJ53"/>
      <c r="IDK53"/>
      <c r="IDL53"/>
      <c r="IDM53"/>
      <c r="IDN53"/>
      <c r="ILM53"/>
      <c r="ILN53"/>
      <c r="ILO53"/>
      <c r="ILQ53"/>
      <c r="ILR53"/>
      <c r="ILW53"/>
      <c r="ILX53"/>
      <c r="IMA53"/>
      <c r="IMM53"/>
      <c r="IMN53"/>
      <c r="IMU53"/>
      <c r="INB53"/>
      <c r="INF53"/>
      <c r="ING53"/>
      <c r="INH53"/>
      <c r="INI53"/>
      <c r="INJ53"/>
      <c r="IVI53"/>
      <c r="IVJ53"/>
      <c r="IVK53"/>
      <c r="IVM53"/>
      <c r="IVN53"/>
      <c r="IVS53"/>
      <c r="IVT53"/>
      <c r="IVW53"/>
      <c r="IWI53"/>
      <c r="IWJ53"/>
      <c r="IWQ53"/>
      <c r="IWX53"/>
      <c r="IXB53"/>
      <c r="IXC53"/>
      <c r="IXD53"/>
      <c r="IXE53"/>
      <c r="IXF53"/>
      <c r="JFE53"/>
      <c r="JFF53"/>
      <c r="JFG53"/>
      <c r="JFI53"/>
      <c r="JFJ53"/>
      <c r="JFO53"/>
      <c r="JFP53"/>
      <c r="JFS53"/>
      <c r="JGE53"/>
      <c r="JGF53"/>
      <c r="JGM53"/>
      <c r="JGT53"/>
      <c r="JGX53"/>
      <c r="JGY53"/>
      <c r="JGZ53"/>
      <c r="JHA53"/>
      <c r="JHB53"/>
      <c r="JPA53"/>
      <c r="JPB53"/>
      <c r="JPC53"/>
      <c r="JPE53"/>
      <c r="JPF53"/>
      <c r="JPK53"/>
      <c r="JPL53"/>
      <c r="JPO53"/>
      <c r="JQA53"/>
      <c r="JQB53"/>
      <c r="JQI53"/>
      <c r="JQP53"/>
      <c r="JQT53"/>
      <c r="JQU53"/>
      <c r="JQV53"/>
      <c r="JQW53"/>
      <c r="JQX53"/>
      <c r="JYW53"/>
      <c r="JYX53"/>
      <c r="JYY53"/>
      <c r="JZA53"/>
      <c r="JZB53"/>
      <c r="JZG53"/>
      <c r="JZH53"/>
      <c r="JZK53"/>
      <c r="JZW53"/>
      <c r="JZX53"/>
      <c r="KAE53"/>
      <c r="KAL53"/>
      <c r="KAP53"/>
      <c r="KAQ53"/>
      <c r="KAR53"/>
      <c r="KAS53"/>
      <c r="KAT53"/>
      <c r="KIS53"/>
      <c r="KIT53"/>
      <c r="KIU53"/>
      <c r="KIW53"/>
      <c r="KIX53"/>
      <c r="KJC53"/>
      <c r="KJD53"/>
      <c r="KJG53"/>
      <c r="KJS53"/>
      <c r="KJT53"/>
      <c r="KKA53"/>
      <c r="KKH53"/>
      <c r="KKL53"/>
      <c r="KKM53"/>
      <c r="KKN53"/>
      <c r="KKO53"/>
      <c r="KKP53"/>
      <c r="KSO53"/>
      <c r="KSP53"/>
      <c r="KSQ53"/>
      <c r="KSS53"/>
      <c r="KST53"/>
      <c r="KSY53"/>
      <c r="KSZ53"/>
      <c r="KTC53"/>
      <c r="KTO53"/>
      <c r="KTP53"/>
      <c r="KTW53"/>
      <c r="KUD53"/>
      <c r="KUH53"/>
      <c r="KUI53"/>
      <c r="KUJ53"/>
      <c r="KUK53"/>
      <c r="KUL53"/>
      <c r="LCK53"/>
      <c r="LCL53"/>
      <c r="LCM53"/>
      <c r="LCO53"/>
      <c r="LCP53"/>
      <c r="LCU53"/>
      <c r="LCV53"/>
      <c r="LCY53"/>
      <c r="LDK53"/>
      <c r="LDL53"/>
      <c r="LDS53"/>
      <c r="LDZ53"/>
      <c r="LED53"/>
      <c r="LEE53"/>
      <c r="LEF53"/>
      <c r="LEG53"/>
      <c r="LEH53"/>
      <c r="LMG53"/>
      <c r="LMH53"/>
      <c r="LMI53"/>
      <c r="LMK53"/>
      <c r="LML53"/>
      <c r="LMQ53"/>
      <c r="LMR53"/>
      <c r="LMU53"/>
      <c r="LNG53"/>
      <c r="LNH53"/>
      <c r="LNO53"/>
      <c r="LNV53"/>
      <c r="LNZ53"/>
      <c r="LOA53"/>
      <c r="LOB53"/>
      <c r="LOC53"/>
      <c r="LOD53"/>
      <c r="LWC53"/>
      <c r="LWD53"/>
      <c r="LWE53"/>
      <c r="LWG53"/>
      <c r="LWH53"/>
      <c r="LWM53"/>
      <c r="LWN53"/>
      <c r="LWQ53"/>
      <c r="LXC53"/>
      <c r="LXD53"/>
      <c r="LXK53"/>
      <c r="LXR53"/>
      <c r="LXV53"/>
      <c r="LXW53"/>
      <c r="LXX53"/>
      <c r="LXY53"/>
      <c r="LXZ53"/>
      <c r="MFY53"/>
      <c r="MFZ53"/>
      <c r="MGA53"/>
      <c r="MGC53"/>
      <c r="MGD53"/>
      <c r="MGI53"/>
      <c r="MGJ53"/>
      <c r="MGM53"/>
      <c r="MGY53"/>
      <c r="MGZ53"/>
      <c r="MHG53"/>
      <c r="MHN53"/>
      <c r="MHR53"/>
      <c r="MHS53"/>
      <c r="MHT53"/>
      <c r="MHU53"/>
      <c r="MHV53"/>
      <c r="MPU53"/>
      <c r="MPV53"/>
      <c r="MPW53"/>
      <c r="MPY53"/>
      <c r="MPZ53"/>
      <c r="MQE53"/>
      <c r="MQF53"/>
      <c r="MQI53"/>
      <c r="MQU53"/>
      <c r="MQV53"/>
      <c r="MRC53"/>
      <c r="MRJ53"/>
      <c r="MRN53"/>
      <c r="MRO53"/>
      <c r="MRP53"/>
      <c r="MRQ53"/>
      <c r="MRR53"/>
      <c r="MZQ53"/>
      <c r="MZR53"/>
      <c r="MZS53"/>
      <c r="MZU53"/>
      <c r="MZV53"/>
      <c r="NAA53"/>
      <c r="NAB53"/>
      <c r="NAE53"/>
      <c r="NAQ53"/>
      <c r="NAR53"/>
      <c r="NAY53"/>
      <c r="NBF53"/>
      <c r="NBJ53"/>
      <c r="NBK53"/>
      <c r="NBL53"/>
      <c r="NBM53"/>
      <c r="NBN53"/>
      <c r="NJM53"/>
      <c r="NJN53"/>
      <c r="NJO53"/>
      <c r="NJQ53"/>
      <c r="NJR53"/>
      <c r="NJW53"/>
      <c r="NJX53"/>
      <c r="NKA53"/>
      <c r="NKM53"/>
      <c r="NKN53"/>
      <c r="NKU53"/>
      <c r="NLB53"/>
      <c r="NLF53"/>
      <c r="NLG53"/>
      <c r="NLH53"/>
      <c r="NLI53"/>
      <c r="NLJ53"/>
      <c r="NTI53"/>
      <c r="NTJ53"/>
      <c r="NTK53"/>
      <c r="NTM53"/>
      <c r="NTN53"/>
      <c r="NTS53"/>
      <c r="NTT53"/>
      <c r="NTW53"/>
      <c r="NUI53"/>
      <c r="NUJ53"/>
      <c r="NUQ53"/>
      <c r="NUX53"/>
      <c r="NVB53"/>
      <c r="NVC53"/>
      <c r="NVD53"/>
      <c r="NVE53"/>
      <c r="NVF53"/>
      <c r="ODE53"/>
      <c r="ODF53"/>
      <c r="ODG53"/>
      <c r="ODI53"/>
      <c r="ODJ53"/>
      <c r="ODO53"/>
      <c r="ODP53"/>
      <c r="ODS53"/>
      <c r="OEE53"/>
      <c r="OEF53"/>
      <c r="OEM53"/>
      <c r="OET53"/>
      <c r="OEX53"/>
      <c r="OEY53"/>
      <c r="OEZ53"/>
      <c r="OFA53"/>
      <c r="OFB53"/>
      <c r="ONA53"/>
      <c r="ONB53"/>
      <c r="ONC53"/>
      <c r="ONE53"/>
      <c r="ONF53"/>
      <c r="ONK53"/>
      <c r="ONL53"/>
      <c r="ONO53"/>
      <c r="OOA53"/>
      <c r="OOB53"/>
      <c r="OOI53"/>
      <c r="OOP53"/>
      <c r="OOT53"/>
      <c r="OOU53"/>
      <c r="OOV53"/>
      <c r="OOW53"/>
      <c r="OOX53"/>
      <c r="OWW53"/>
      <c r="OWX53"/>
      <c r="OWY53"/>
      <c r="OXA53"/>
      <c r="OXB53"/>
      <c r="OXG53"/>
      <c r="OXH53"/>
      <c r="OXK53"/>
      <c r="OXW53"/>
      <c r="OXX53"/>
      <c r="OYE53"/>
      <c r="OYL53"/>
      <c r="OYP53"/>
      <c r="OYQ53"/>
      <c r="OYR53"/>
      <c r="OYS53"/>
      <c r="OYT53"/>
      <c r="PGS53"/>
      <c r="PGT53"/>
      <c r="PGU53"/>
      <c r="PGW53"/>
      <c r="PGX53"/>
      <c r="PHC53"/>
      <c r="PHD53"/>
      <c r="PHG53"/>
      <c r="PHS53"/>
      <c r="PHT53"/>
      <c r="PIA53"/>
      <c r="PIH53"/>
      <c r="PIL53"/>
      <c r="PIM53"/>
      <c r="PIN53"/>
      <c r="PIO53"/>
      <c r="PIP53"/>
      <c r="PQO53"/>
      <c r="PQP53"/>
      <c r="PQQ53"/>
      <c r="PQS53"/>
      <c r="PQT53"/>
      <c r="PQY53"/>
      <c r="PQZ53"/>
      <c r="PRC53"/>
      <c r="PRO53"/>
      <c r="PRP53"/>
      <c r="PRW53"/>
      <c r="PSD53"/>
      <c r="PSH53"/>
      <c r="PSI53"/>
      <c r="PSJ53"/>
      <c r="PSK53"/>
      <c r="PSL53"/>
      <c r="QAK53"/>
      <c r="QAL53"/>
      <c r="QAM53"/>
      <c r="QAO53"/>
      <c r="QAP53"/>
      <c r="QAU53"/>
      <c r="QAV53"/>
      <c r="QAY53"/>
      <c r="QBK53"/>
      <c r="QBL53"/>
      <c r="QBS53"/>
      <c r="QBZ53"/>
      <c r="QCD53"/>
      <c r="QCE53"/>
      <c r="QCF53"/>
      <c r="QCG53"/>
      <c r="QCH53"/>
      <c r="QKG53"/>
      <c r="QKH53"/>
      <c r="QKI53"/>
      <c r="QKK53"/>
      <c r="QKL53"/>
      <c r="QKQ53"/>
      <c r="QKR53"/>
      <c r="QKU53"/>
      <c r="QLG53"/>
      <c r="QLH53"/>
      <c r="QLO53"/>
      <c r="QLV53"/>
      <c r="QLZ53"/>
      <c r="QMA53"/>
      <c r="QMB53"/>
      <c r="QMC53"/>
      <c r="QMD53"/>
      <c r="QUC53"/>
      <c r="QUD53"/>
      <c r="QUE53"/>
      <c r="QUG53"/>
      <c r="QUH53"/>
      <c r="QUM53"/>
      <c r="QUN53"/>
      <c r="QUQ53"/>
      <c r="QVC53"/>
      <c r="QVD53"/>
      <c r="QVK53"/>
      <c r="QVR53"/>
      <c r="QVV53"/>
      <c r="QVW53"/>
      <c r="QVX53"/>
      <c r="QVY53"/>
      <c r="QVZ53"/>
      <c r="RDY53"/>
      <c r="RDZ53"/>
      <c r="REA53"/>
      <c r="REC53"/>
      <c r="RED53"/>
      <c r="REI53"/>
      <c r="REJ53"/>
      <c r="REM53"/>
      <c r="REY53"/>
      <c r="REZ53"/>
      <c r="RFG53"/>
      <c r="RFN53"/>
      <c r="RFR53"/>
      <c r="RFS53"/>
      <c r="RFT53"/>
      <c r="RFU53"/>
      <c r="RFV53"/>
      <c r="RNU53"/>
      <c r="RNV53"/>
      <c r="RNW53"/>
      <c r="RNY53"/>
      <c r="RNZ53"/>
      <c r="ROE53"/>
      <c r="ROF53"/>
      <c r="ROI53"/>
      <c r="ROU53"/>
      <c r="ROV53"/>
      <c r="RPC53"/>
      <c r="RPJ53"/>
      <c r="RPN53"/>
      <c r="RPO53"/>
      <c r="RPP53"/>
      <c r="RPQ53"/>
      <c r="RPR53"/>
      <c r="RXQ53"/>
      <c r="RXR53"/>
      <c r="RXS53"/>
      <c r="RXU53"/>
      <c r="RXV53"/>
      <c r="RYA53"/>
      <c r="RYB53"/>
      <c r="RYE53"/>
      <c r="RYQ53"/>
      <c r="RYR53"/>
      <c r="RYY53"/>
      <c r="RZF53"/>
      <c r="RZJ53"/>
      <c r="RZK53"/>
      <c r="RZL53"/>
      <c r="RZM53"/>
      <c r="RZN53"/>
      <c r="SHM53"/>
      <c r="SHN53"/>
      <c r="SHO53"/>
      <c r="SHQ53"/>
      <c r="SHR53"/>
      <c r="SHW53"/>
      <c r="SHX53"/>
      <c r="SIA53"/>
      <c r="SIM53"/>
      <c r="SIN53"/>
      <c r="SIU53"/>
      <c r="SJB53"/>
      <c r="SJF53"/>
      <c r="SJG53"/>
      <c r="SJH53"/>
      <c r="SJI53"/>
      <c r="SJJ53"/>
      <c r="SRI53"/>
      <c r="SRJ53"/>
      <c r="SRK53"/>
      <c r="SRM53"/>
      <c r="SRN53"/>
      <c r="SRS53"/>
      <c r="SRT53"/>
      <c r="SRW53"/>
      <c r="SSI53"/>
      <c r="SSJ53"/>
      <c r="SSQ53"/>
      <c r="SSX53"/>
      <c r="STB53"/>
      <c r="STC53"/>
      <c r="STD53"/>
      <c r="STE53"/>
      <c r="STF53"/>
      <c r="TBE53"/>
      <c r="TBF53"/>
      <c r="TBG53"/>
      <c r="TBI53"/>
      <c r="TBJ53"/>
      <c r="TBO53"/>
      <c r="TBP53"/>
      <c r="TBS53"/>
      <c r="TCE53"/>
      <c r="TCF53"/>
      <c r="TCM53"/>
      <c r="TCT53"/>
      <c r="TCX53"/>
      <c r="TCY53"/>
      <c r="TCZ53"/>
      <c r="TDA53"/>
      <c r="TDB53"/>
      <c r="TLA53"/>
      <c r="TLB53"/>
      <c r="TLC53"/>
      <c r="TLE53"/>
      <c r="TLF53"/>
      <c r="TLK53"/>
      <c r="TLL53"/>
      <c r="TLO53"/>
      <c r="TMA53"/>
      <c r="TMB53"/>
      <c r="TMI53"/>
      <c r="TMP53"/>
      <c r="TMT53"/>
      <c r="TMU53"/>
      <c r="TMV53"/>
      <c r="TMW53"/>
      <c r="TMX53"/>
      <c r="TUW53"/>
      <c r="TUX53"/>
      <c r="TUY53"/>
      <c r="TVA53"/>
      <c r="TVB53"/>
      <c r="TVG53"/>
      <c r="TVH53"/>
      <c r="TVK53"/>
      <c r="TVW53"/>
      <c r="TVX53"/>
      <c r="TWE53"/>
      <c r="TWL53"/>
      <c r="TWP53"/>
      <c r="TWQ53"/>
      <c r="TWR53"/>
      <c r="TWS53"/>
      <c r="TWT53"/>
      <c r="UES53"/>
      <c r="UET53"/>
      <c r="UEU53"/>
      <c r="UEW53"/>
      <c r="UEX53"/>
      <c r="UFC53"/>
      <c r="UFD53"/>
      <c r="UFG53"/>
      <c r="UFS53"/>
      <c r="UFT53"/>
      <c r="UGA53"/>
      <c r="UGH53"/>
      <c r="UGL53"/>
      <c r="UGM53"/>
      <c r="UGN53"/>
      <c r="UGO53"/>
      <c r="UGP53"/>
      <c r="UOO53"/>
      <c r="UOP53"/>
      <c r="UOQ53"/>
      <c r="UOS53"/>
      <c r="UOT53"/>
      <c r="UOY53"/>
      <c r="UOZ53"/>
      <c r="UPC53"/>
      <c r="UPO53"/>
      <c r="UPP53"/>
      <c r="UPW53"/>
      <c r="UQD53"/>
      <c r="UQH53"/>
      <c r="UQI53"/>
      <c r="UQJ53"/>
      <c r="UQK53"/>
      <c r="UQL53"/>
      <c r="UYK53"/>
      <c r="UYL53"/>
      <c r="UYM53"/>
      <c r="UYO53"/>
      <c r="UYP53"/>
      <c r="UYU53"/>
      <c r="UYV53"/>
      <c r="UYY53"/>
      <c r="UZK53"/>
      <c r="UZL53"/>
      <c r="UZS53"/>
      <c r="UZZ53"/>
      <c r="VAD53"/>
      <c r="VAE53"/>
      <c r="VAF53"/>
      <c r="VAG53"/>
      <c r="VAH53"/>
      <c r="VIG53"/>
      <c r="VIH53"/>
      <c r="VII53"/>
      <c r="VIK53"/>
      <c r="VIL53"/>
      <c r="VIQ53"/>
      <c r="VIR53"/>
      <c r="VIU53"/>
      <c r="VJG53"/>
      <c r="VJH53"/>
      <c r="VJO53"/>
      <c r="VJV53"/>
      <c r="VJZ53"/>
      <c r="VKA53"/>
      <c r="VKB53"/>
      <c r="VKC53"/>
      <c r="VKD53"/>
      <c r="VSC53"/>
      <c r="VSD53"/>
      <c r="VSE53"/>
      <c r="VSG53"/>
      <c r="VSH53"/>
      <c r="VSM53"/>
      <c r="VSN53"/>
      <c r="VSQ53"/>
      <c r="VTC53"/>
      <c r="VTD53"/>
      <c r="VTK53"/>
      <c r="VTR53"/>
      <c r="VTV53"/>
      <c r="VTW53"/>
      <c r="VTX53"/>
      <c r="VTY53"/>
      <c r="VTZ53"/>
      <c r="WBY53"/>
      <c r="WBZ53"/>
      <c r="WCA53"/>
      <c r="WCC53"/>
      <c r="WCD53"/>
      <c r="WCI53"/>
      <c r="WCJ53"/>
      <c r="WCM53"/>
      <c r="WCY53"/>
      <c r="WCZ53"/>
      <c r="WDG53"/>
      <c r="WDN53"/>
      <c r="WDR53"/>
      <c r="WDS53"/>
      <c r="WDT53"/>
      <c r="WDU53"/>
      <c r="WDV53"/>
      <c r="WLU53"/>
      <c r="WLV53"/>
      <c r="WLW53"/>
      <c r="WLY53"/>
      <c r="WLZ53"/>
      <c r="WME53"/>
      <c r="WMF53"/>
      <c r="WMI53"/>
      <c r="WMU53"/>
      <c r="WMV53"/>
      <c r="WNC53"/>
      <c r="WNJ53"/>
      <c r="WNN53"/>
      <c r="WNO53"/>
      <c r="WNP53"/>
      <c r="WNQ53"/>
      <c r="WNR53"/>
      <c r="WVQ53"/>
      <c r="WVR53"/>
      <c r="WVS53"/>
      <c r="WVU53"/>
      <c r="WVV53"/>
      <c r="WWA53"/>
      <c r="WWB53"/>
      <c r="WWE53"/>
      <c r="WWQ53"/>
      <c r="WWR53"/>
      <c r="WWY53"/>
      <c r="WXF53"/>
      <c r="WXJ53"/>
      <c r="WXK53"/>
      <c r="WXL53"/>
      <c r="WXM53"/>
      <c r="WXN53"/>
    </row>
    <row r="54" spans="1:826 1033:1850 2057:2874 3081:3898 4105:4922 5129:5946 6153:6970 7177:7994 8201:9018 9225:10042 10249:11066 11273:12090 12297:13114 13321:14138 14345:15162 15369:16186" s="389" customFormat="1" ht="20.100000000000001" customHeight="1" x14ac:dyDescent="0.2">
      <c r="A54" s="294" t="s">
        <v>150</v>
      </c>
      <c r="B54" s="295" t="s">
        <v>151</v>
      </c>
      <c r="C54" s="294" t="s">
        <v>152</v>
      </c>
      <c r="D54" s="296">
        <v>11.139999999999999</v>
      </c>
      <c r="E54" s="296">
        <v>3.11</v>
      </c>
      <c r="F54" s="296">
        <v>0.52</v>
      </c>
      <c r="G54" s="296">
        <v>0</v>
      </c>
      <c r="H54" s="296">
        <v>0</v>
      </c>
      <c r="I54" s="666">
        <v>0</v>
      </c>
      <c r="J54" s="296">
        <v>0.52</v>
      </c>
      <c r="K54" s="296">
        <v>0</v>
      </c>
      <c r="L54" s="666">
        <v>0</v>
      </c>
      <c r="M54" s="666">
        <v>0</v>
      </c>
      <c r="N54" s="666">
        <v>0</v>
      </c>
      <c r="O54" s="296">
        <v>0</v>
      </c>
      <c r="P54" s="666">
        <v>0</v>
      </c>
      <c r="Q54" s="296">
        <v>0</v>
      </c>
      <c r="R54" s="291">
        <v>2.59</v>
      </c>
      <c r="S54" s="296">
        <v>0</v>
      </c>
      <c r="T54" s="296">
        <v>0</v>
      </c>
      <c r="U54" s="296">
        <v>0</v>
      </c>
      <c r="V54" s="666">
        <v>0</v>
      </c>
      <c r="W54" s="296">
        <v>0</v>
      </c>
      <c r="X54" s="296">
        <v>0</v>
      </c>
      <c r="Y54" s="296">
        <v>0</v>
      </c>
      <c r="Z54" s="666">
        <v>0</v>
      </c>
      <c r="AA54" s="296">
        <v>0</v>
      </c>
      <c r="AB54" s="296">
        <v>2.59</v>
      </c>
      <c r="AC54" s="296">
        <v>0</v>
      </c>
      <c r="AD54" s="296">
        <v>0</v>
      </c>
      <c r="AE54" s="296">
        <v>0</v>
      </c>
      <c r="AF54" s="296">
        <v>0</v>
      </c>
      <c r="AG54" s="296">
        <v>0</v>
      </c>
      <c r="AH54" s="296">
        <v>0</v>
      </c>
      <c r="AI54" s="296">
        <v>0</v>
      </c>
      <c r="AJ54" s="296">
        <v>0</v>
      </c>
      <c r="AK54" s="667">
        <v>0</v>
      </c>
      <c r="AL54" s="296">
        <v>0</v>
      </c>
      <c r="AM54" s="296">
        <v>0</v>
      </c>
      <c r="AN54" s="296">
        <v>0</v>
      </c>
      <c r="AO54" s="296">
        <v>0</v>
      </c>
      <c r="AP54" s="667">
        <v>0</v>
      </c>
      <c r="AQ54" s="296">
        <v>2.59</v>
      </c>
      <c r="AR54" s="296">
        <v>0</v>
      </c>
      <c r="AS54" s="296">
        <v>0</v>
      </c>
      <c r="AT54" s="666">
        <v>0</v>
      </c>
      <c r="AU54" s="296">
        <v>0</v>
      </c>
      <c r="AV54" s="296">
        <v>0</v>
      </c>
      <c r="AW54" s="296">
        <v>0</v>
      </c>
      <c r="AX54" s="296">
        <v>0</v>
      </c>
      <c r="AY54" s="296">
        <v>0</v>
      </c>
      <c r="AZ54" s="296">
        <v>0</v>
      </c>
      <c r="BA54" s="666">
        <v>0</v>
      </c>
      <c r="BB54" s="296">
        <v>0</v>
      </c>
      <c r="BC54" s="296">
        <v>0</v>
      </c>
      <c r="BD54" s="296">
        <v>0</v>
      </c>
      <c r="BE54" s="666">
        <v>0</v>
      </c>
      <c r="BF54" s="666">
        <v>0</v>
      </c>
      <c r="BG54" s="682">
        <v>0</v>
      </c>
      <c r="BH54" s="682">
        <v>0</v>
      </c>
      <c r="BI54" s="682">
        <v>0</v>
      </c>
      <c r="BJ54" s="298">
        <v>3.11</v>
      </c>
      <c r="BK54" s="298">
        <v>14.249999999999998</v>
      </c>
      <c r="BL54" s="389">
        <v>14.249999999999998</v>
      </c>
      <c r="BN54" s="389" t="s">
        <v>2319</v>
      </c>
      <c r="BO54" s="389" t="s">
        <v>151</v>
      </c>
      <c r="JE54"/>
      <c r="JF54"/>
      <c r="JG54"/>
      <c r="JI54"/>
      <c r="JJ54"/>
      <c r="JO54"/>
      <c r="JP54"/>
      <c r="JS54"/>
      <c r="KE54"/>
      <c r="KF54"/>
      <c r="KM54"/>
      <c r="KT54"/>
      <c r="KX54"/>
      <c r="KY54"/>
      <c r="KZ54"/>
      <c r="LA54"/>
      <c r="LB54"/>
      <c r="TA54"/>
      <c r="TB54"/>
      <c r="TC54"/>
      <c r="TE54"/>
      <c r="TF54"/>
      <c r="TK54"/>
      <c r="TL54"/>
      <c r="TO54"/>
      <c r="UA54"/>
      <c r="UB54"/>
      <c r="UI54"/>
      <c r="UP54"/>
      <c r="UT54"/>
      <c r="UU54"/>
      <c r="UV54"/>
      <c r="UW54"/>
      <c r="UX54"/>
      <c r="ACW54"/>
      <c r="ACX54"/>
      <c r="ACY54"/>
      <c r="ADA54"/>
      <c r="ADB54"/>
      <c r="ADG54"/>
      <c r="ADH54"/>
      <c r="ADK54"/>
      <c r="ADW54"/>
      <c r="ADX54"/>
      <c r="AEE54"/>
      <c r="AEL54"/>
      <c r="AEP54"/>
      <c r="AEQ54"/>
      <c r="AER54"/>
      <c r="AES54"/>
      <c r="AET54"/>
      <c r="AMS54"/>
      <c r="AMT54"/>
      <c r="AMU54"/>
      <c r="AMW54"/>
      <c r="AMX54"/>
      <c r="ANC54"/>
      <c r="AND54"/>
      <c r="ANG54"/>
      <c r="ANS54"/>
      <c r="ANT54"/>
      <c r="AOA54"/>
      <c r="AOH54"/>
      <c r="AOL54"/>
      <c r="AOM54"/>
      <c r="AON54"/>
      <c r="AOO54"/>
      <c r="AOP54"/>
      <c r="AWO54"/>
      <c r="AWP54"/>
      <c r="AWQ54"/>
      <c r="AWS54"/>
      <c r="AWT54"/>
      <c r="AWY54"/>
      <c r="AWZ54"/>
      <c r="AXC54"/>
      <c r="AXO54"/>
      <c r="AXP54"/>
      <c r="AXW54"/>
      <c r="AYD54"/>
      <c r="AYH54"/>
      <c r="AYI54"/>
      <c r="AYJ54"/>
      <c r="AYK54"/>
      <c r="AYL54"/>
      <c r="BGK54"/>
      <c r="BGL54"/>
      <c r="BGM54"/>
      <c r="BGO54"/>
      <c r="BGP54"/>
      <c r="BGU54"/>
      <c r="BGV54"/>
      <c r="BGY54"/>
      <c r="BHK54"/>
      <c r="BHL54"/>
      <c r="BHS54"/>
      <c r="BHZ54"/>
      <c r="BID54"/>
      <c r="BIE54"/>
      <c r="BIF54"/>
      <c r="BIG54"/>
      <c r="BIH54"/>
      <c r="BQG54"/>
      <c r="BQH54"/>
      <c r="BQI54"/>
      <c r="BQK54"/>
      <c r="BQL54"/>
      <c r="BQQ54"/>
      <c r="BQR54"/>
      <c r="BQU54"/>
      <c r="BRG54"/>
      <c r="BRH54"/>
      <c r="BRO54"/>
      <c r="BRV54"/>
      <c r="BRZ54"/>
      <c r="BSA54"/>
      <c r="BSB54"/>
      <c r="BSC54"/>
      <c r="BSD54"/>
      <c r="CAC54"/>
      <c r="CAD54"/>
      <c r="CAE54"/>
      <c r="CAG54"/>
      <c r="CAH54"/>
      <c r="CAM54"/>
      <c r="CAN54"/>
      <c r="CAQ54"/>
      <c r="CBC54"/>
      <c r="CBD54"/>
      <c r="CBK54"/>
      <c r="CBR54"/>
      <c r="CBV54"/>
      <c r="CBW54"/>
      <c r="CBX54"/>
      <c r="CBY54"/>
      <c r="CBZ54"/>
      <c r="CJY54"/>
      <c r="CJZ54"/>
      <c r="CKA54"/>
      <c r="CKC54"/>
      <c r="CKD54"/>
      <c r="CKI54"/>
      <c r="CKJ54"/>
      <c r="CKM54"/>
      <c r="CKY54"/>
      <c r="CKZ54"/>
      <c r="CLG54"/>
      <c r="CLN54"/>
      <c r="CLR54"/>
      <c r="CLS54"/>
      <c r="CLT54"/>
      <c r="CLU54"/>
      <c r="CLV54"/>
      <c r="CTU54"/>
      <c r="CTV54"/>
      <c r="CTW54"/>
      <c r="CTY54"/>
      <c r="CTZ54"/>
      <c r="CUE54"/>
      <c r="CUF54"/>
      <c r="CUI54"/>
      <c r="CUU54"/>
      <c r="CUV54"/>
      <c r="CVC54"/>
      <c r="CVJ54"/>
      <c r="CVN54"/>
      <c r="CVO54"/>
      <c r="CVP54"/>
      <c r="CVQ54"/>
      <c r="CVR54"/>
      <c r="DDQ54"/>
      <c r="DDR54"/>
      <c r="DDS54"/>
      <c r="DDU54"/>
      <c r="DDV54"/>
      <c r="DEA54"/>
      <c r="DEB54"/>
      <c r="DEE54"/>
      <c r="DEQ54"/>
      <c r="DER54"/>
      <c r="DEY54"/>
      <c r="DFF54"/>
      <c r="DFJ54"/>
      <c r="DFK54"/>
      <c r="DFL54"/>
      <c r="DFM54"/>
      <c r="DFN54"/>
      <c r="DNM54"/>
      <c r="DNN54"/>
      <c r="DNO54"/>
      <c r="DNQ54"/>
      <c r="DNR54"/>
      <c r="DNW54"/>
      <c r="DNX54"/>
      <c r="DOA54"/>
      <c r="DOM54"/>
      <c r="DON54"/>
      <c r="DOU54"/>
      <c r="DPB54"/>
      <c r="DPF54"/>
      <c r="DPG54"/>
      <c r="DPH54"/>
      <c r="DPI54"/>
      <c r="DPJ54"/>
      <c r="DXI54"/>
      <c r="DXJ54"/>
      <c r="DXK54"/>
      <c r="DXM54"/>
      <c r="DXN54"/>
      <c r="DXS54"/>
      <c r="DXT54"/>
      <c r="DXW54"/>
      <c r="DYI54"/>
      <c r="DYJ54"/>
      <c r="DYQ54"/>
      <c r="DYX54"/>
      <c r="DZB54"/>
      <c r="DZC54"/>
      <c r="DZD54"/>
      <c r="DZE54"/>
      <c r="DZF54"/>
      <c r="EHE54"/>
      <c r="EHF54"/>
      <c r="EHG54"/>
      <c r="EHI54"/>
      <c r="EHJ54"/>
      <c r="EHO54"/>
      <c r="EHP54"/>
      <c r="EHS54"/>
      <c r="EIE54"/>
      <c r="EIF54"/>
      <c r="EIM54"/>
      <c r="EIT54"/>
      <c r="EIX54"/>
      <c r="EIY54"/>
      <c r="EIZ54"/>
      <c r="EJA54"/>
      <c r="EJB54"/>
      <c r="ERA54"/>
      <c r="ERB54"/>
      <c r="ERC54"/>
      <c r="ERE54"/>
      <c r="ERF54"/>
      <c r="ERK54"/>
      <c r="ERL54"/>
      <c r="ERO54"/>
      <c r="ESA54"/>
      <c r="ESB54"/>
      <c r="ESI54"/>
      <c r="ESP54"/>
      <c r="EST54"/>
      <c r="ESU54"/>
      <c r="ESV54"/>
      <c r="ESW54"/>
      <c r="ESX54"/>
      <c r="FAW54"/>
      <c r="FAX54"/>
      <c r="FAY54"/>
      <c r="FBA54"/>
      <c r="FBB54"/>
      <c r="FBG54"/>
      <c r="FBH54"/>
      <c r="FBK54"/>
      <c r="FBW54"/>
      <c r="FBX54"/>
      <c r="FCE54"/>
      <c r="FCL54"/>
      <c r="FCP54"/>
      <c r="FCQ54"/>
      <c r="FCR54"/>
      <c r="FCS54"/>
      <c r="FCT54"/>
      <c r="FKS54"/>
      <c r="FKT54"/>
      <c r="FKU54"/>
      <c r="FKW54"/>
      <c r="FKX54"/>
      <c r="FLC54"/>
      <c r="FLD54"/>
      <c r="FLG54"/>
      <c r="FLS54"/>
      <c r="FLT54"/>
      <c r="FMA54"/>
      <c r="FMH54"/>
      <c r="FML54"/>
      <c r="FMM54"/>
      <c r="FMN54"/>
      <c r="FMO54"/>
      <c r="FMP54"/>
      <c r="FUO54"/>
      <c r="FUP54"/>
      <c r="FUQ54"/>
      <c r="FUS54"/>
      <c r="FUT54"/>
      <c r="FUY54"/>
      <c r="FUZ54"/>
      <c r="FVC54"/>
      <c r="FVO54"/>
      <c r="FVP54"/>
      <c r="FVW54"/>
      <c r="FWD54"/>
      <c r="FWH54"/>
      <c r="FWI54"/>
      <c r="FWJ54"/>
      <c r="FWK54"/>
      <c r="FWL54"/>
      <c r="GEK54"/>
      <c r="GEL54"/>
      <c r="GEM54"/>
      <c r="GEO54"/>
      <c r="GEP54"/>
      <c r="GEU54"/>
      <c r="GEV54"/>
      <c r="GEY54"/>
      <c r="GFK54"/>
      <c r="GFL54"/>
      <c r="GFS54"/>
      <c r="GFZ54"/>
      <c r="GGD54"/>
      <c r="GGE54"/>
      <c r="GGF54"/>
      <c r="GGG54"/>
      <c r="GGH54"/>
      <c r="GOG54"/>
      <c r="GOH54"/>
      <c r="GOI54"/>
      <c r="GOK54"/>
      <c r="GOL54"/>
      <c r="GOQ54"/>
      <c r="GOR54"/>
      <c r="GOU54"/>
      <c r="GPG54"/>
      <c r="GPH54"/>
      <c r="GPO54"/>
      <c r="GPV54"/>
      <c r="GPZ54"/>
      <c r="GQA54"/>
      <c r="GQB54"/>
      <c r="GQC54"/>
      <c r="GQD54"/>
      <c r="GYC54"/>
      <c r="GYD54"/>
      <c r="GYE54"/>
      <c r="GYG54"/>
      <c r="GYH54"/>
      <c r="GYM54"/>
      <c r="GYN54"/>
      <c r="GYQ54"/>
      <c r="GZC54"/>
      <c r="GZD54"/>
      <c r="GZK54"/>
      <c r="GZR54"/>
      <c r="GZV54"/>
      <c r="GZW54"/>
      <c r="GZX54"/>
      <c r="GZY54"/>
      <c r="GZZ54"/>
      <c r="HHY54"/>
      <c r="HHZ54"/>
      <c r="HIA54"/>
      <c r="HIC54"/>
      <c r="HID54"/>
      <c r="HII54"/>
      <c r="HIJ54"/>
      <c r="HIM54"/>
      <c r="HIY54"/>
      <c r="HIZ54"/>
      <c r="HJG54"/>
      <c r="HJN54"/>
      <c r="HJR54"/>
      <c r="HJS54"/>
      <c r="HJT54"/>
      <c r="HJU54"/>
      <c r="HJV54"/>
      <c r="HRU54"/>
      <c r="HRV54"/>
      <c r="HRW54"/>
      <c r="HRY54"/>
      <c r="HRZ54"/>
      <c r="HSE54"/>
      <c r="HSF54"/>
      <c r="HSI54"/>
      <c r="HSU54"/>
      <c r="HSV54"/>
      <c r="HTC54"/>
      <c r="HTJ54"/>
      <c r="HTN54"/>
      <c r="HTO54"/>
      <c r="HTP54"/>
      <c r="HTQ54"/>
      <c r="HTR54"/>
      <c r="IBQ54"/>
      <c r="IBR54"/>
      <c r="IBS54"/>
      <c r="IBU54"/>
      <c r="IBV54"/>
      <c r="ICA54"/>
      <c r="ICB54"/>
      <c r="ICE54"/>
      <c r="ICQ54"/>
      <c r="ICR54"/>
      <c r="ICY54"/>
      <c r="IDF54"/>
      <c r="IDJ54"/>
      <c r="IDK54"/>
      <c r="IDL54"/>
      <c r="IDM54"/>
      <c r="IDN54"/>
      <c r="ILM54"/>
      <c r="ILN54"/>
      <c r="ILO54"/>
      <c r="ILQ54"/>
      <c r="ILR54"/>
      <c r="ILW54"/>
      <c r="ILX54"/>
      <c r="IMA54"/>
      <c r="IMM54"/>
      <c r="IMN54"/>
      <c r="IMU54"/>
      <c r="INB54"/>
      <c r="INF54"/>
      <c r="ING54"/>
      <c r="INH54"/>
      <c r="INI54"/>
      <c r="INJ54"/>
      <c r="IVI54"/>
      <c r="IVJ54"/>
      <c r="IVK54"/>
      <c r="IVM54"/>
      <c r="IVN54"/>
      <c r="IVS54"/>
      <c r="IVT54"/>
      <c r="IVW54"/>
      <c r="IWI54"/>
      <c r="IWJ54"/>
      <c r="IWQ54"/>
      <c r="IWX54"/>
      <c r="IXB54"/>
      <c r="IXC54"/>
      <c r="IXD54"/>
      <c r="IXE54"/>
      <c r="IXF54"/>
      <c r="JFE54"/>
      <c r="JFF54"/>
      <c r="JFG54"/>
      <c r="JFI54"/>
      <c r="JFJ54"/>
      <c r="JFO54"/>
      <c r="JFP54"/>
      <c r="JFS54"/>
      <c r="JGE54"/>
      <c r="JGF54"/>
      <c r="JGM54"/>
      <c r="JGT54"/>
      <c r="JGX54"/>
      <c r="JGY54"/>
      <c r="JGZ54"/>
      <c r="JHA54"/>
      <c r="JHB54"/>
      <c r="JPA54"/>
      <c r="JPB54"/>
      <c r="JPC54"/>
      <c r="JPE54"/>
      <c r="JPF54"/>
      <c r="JPK54"/>
      <c r="JPL54"/>
      <c r="JPO54"/>
      <c r="JQA54"/>
      <c r="JQB54"/>
      <c r="JQI54"/>
      <c r="JQP54"/>
      <c r="JQT54"/>
      <c r="JQU54"/>
      <c r="JQV54"/>
      <c r="JQW54"/>
      <c r="JQX54"/>
      <c r="JYW54"/>
      <c r="JYX54"/>
      <c r="JYY54"/>
      <c r="JZA54"/>
      <c r="JZB54"/>
      <c r="JZG54"/>
      <c r="JZH54"/>
      <c r="JZK54"/>
      <c r="JZW54"/>
      <c r="JZX54"/>
      <c r="KAE54"/>
      <c r="KAL54"/>
      <c r="KAP54"/>
      <c r="KAQ54"/>
      <c r="KAR54"/>
      <c r="KAS54"/>
      <c r="KAT54"/>
      <c r="KIS54"/>
      <c r="KIT54"/>
      <c r="KIU54"/>
      <c r="KIW54"/>
      <c r="KIX54"/>
      <c r="KJC54"/>
      <c r="KJD54"/>
      <c r="KJG54"/>
      <c r="KJS54"/>
      <c r="KJT54"/>
      <c r="KKA54"/>
      <c r="KKH54"/>
      <c r="KKL54"/>
      <c r="KKM54"/>
      <c r="KKN54"/>
      <c r="KKO54"/>
      <c r="KKP54"/>
      <c r="KSO54"/>
      <c r="KSP54"/>
      <c r="KSQ54"/>
      <c r="KSS54"/>
      <c r="KST54"/>
      <c r="KSY54"/>
      <c r="KSZ54"/>
      <c r="KTC54"/>
      <c r="KTO54"/>
      <c r="KTP54"/>
      <c r="KTW54"/>
      <c r="KUD54"/>
      <c r="KUH54"/>
      <c r="KUI54"/>
      <c r="KUJ54"/>
      <c r="KUK54"/>
      <c r="KUL54"/>
      <c r="LCK54"/>
      <c r="LCL54"/>
      <c r="LCM54"/>
      <c r="LCO54"/>
      <c r="LCP54"/>
      <c r="LCU54"/>
      <c r="LCV54"/>
      <c r="LCY54"/>
      <c r="LDK54"/>
      <c r="LDL54"/>
      <c r="LDS54"/>
      <c r="LDZ54"/>
      <c r="LED54"/>
      <c r="LEE54"/>
      <c r="LEF54"/>
      <c r="LEG54"/>
      <c r="LEH54"/>
      <c r="LMG54"/>
      <c r="LMH54"/>
      <c r="LMI54"/>
      <c r="LMK54"/>
      <c r="LML54"/>
      <c r="LMQ54"/>
      <c r="LMR54"/>
      <c r="LMU54"/>
      <c r="LNG54"/>
      <c r="LNH54"/>
      <c r="LNO54"/>
      <c r="LNV54"/>
      <c r="LNZ54"/>
      <c r="LOA54"/>
      <c r="LOB54"/>
      <c r="LOC54"/>
      <c r="LOD54"/>
      <c r="LWC54"/>
      <c r="LWD54"/>
      <c r="LWE54"/>
      <c r="LWG54"/>
      <c r="LWH54"/>
      <c r="LWM54"/>
      <c r="LWN54"/>
      <c r="LWQ54"/>
      <c r="LXC54"/>
      <c r="LXD54"/>
      <c r="LXK54"/>
      <c r="LXR54"/>
      <c r="LXV54"/>
      <c r="LXW54"/>
      <c r="LXX54"/>
      <c r="LXY54"/>
      <c r="LXZ54"/>
      <c r="MFY54"/>
      <c r="MFZ54"/>
      <c r="MGA54"/>
      <c r="MGC54"/>
      <c r="MGD54"/>
      <c r="MGI54"/>
      <c r="MGJ54"/>
      <c r="MGM54"/>
      <c r="MGY54"/>
      <c r="MGZ54"/>
      <c r="MHG54"/>
      <c r="MHN54"/>
      <c r="MHR54"/>
      <c r="MHS54"/>
      <c r="MHT54"/>
      <c r="MHU54"/>
      <c r="MHV54"/>
      <c r="MPU54"/>
      <c r="MPV54"/>
      <c r="MPW54"/>
      <c r="MPY54"/>
      <c r="MPZ54"/>
      <c r="MQE54"/>
      <c r="MQF54"/>
      <c r="MQI54"/>
      <c r="MQU54"/>
      <c r="MQV54"/>
      <c r="MRC54"/>
      <c r="MRJ54"/>
      <c r="MRN54"/>
      <c r="MRO54"/>
      <c r="MRP54"/>
      <c r="MRQ54"/>
      <c r="MRR54"/>
      <c r="MZQ54"/>
      <c r="MZR54"/>
      <c r="MZS54"/>
      <c r="MZU54"/>
      <c r="MZV54"/>
      <c r="NAA54"/>
      <c r="NAB54"/>
      <c r="NAE54"/>
      <c r="NAQ54"/>
      <c r="NAR54"/>
      <c r="NAY54"/>
      <c r="NBF54"/>
      <c r="NBJ54"/>
      <c r="NBK54"/>
      <c r="NBL54"/>
      <c r="NBM54"/>
      <c r="NBN54"/>
      <c r="NJM54"/>
      <c r="NJN54"/>
      <c r="NJO54"/>
      <c r="NJQ54"/>
      <c r="NJR54"/>
      <c r="NJW54"/>
      <c r="NJX54"/>
      <c r="NKA54"/>
      <c r="NKM54"/>
      <c r="NKN54"/>
      <c r="NKU54"/>
      <c r="NLB54"/>
      <c r="NLF54"/>
      <c r="NLG54"/>
      <c r="NLH54"/>
      <c r="NLI54"/>
      <c r="NLJ54"/>
      <c r="NTI54"/>
      <c r="NTJ54"/>
      <c r="NTK54"/>
      <c r="NTM54"/>
      <c r="NTN54"/>
      <c r="NTS54"/>
      <c r="NTT54"/>
      <c r="NTW54"/>
      <c r="NUI54"/>
      <c r="NUJ54"/>
      <c r="NUQ54"/>
      <c r="NUX54"/>
      <c r="NVB54"/>
      <c r="NVC54"/>
      <c r="NVD54"/>
      <c r="NVE54"/>
      <c r="NVF54"/>
      <c r="ODE54"/>
      <c r="ODF54"/>
      <c r="ODG54"/>
      <c r="ODI54"/>
      <c r="ODJ54"/>
      <c r="ODO54"/>
      <c r="ODP54"/>
      <c r="ODS54"/>
      <c r="OEE54"/>
      <c r="OEF54"/>
      <c r="OEM54"/>
      <c r="OET54"/>
      <c r="OEX54"/>
      <c r="OEY54"/>
      <c r="OEZ54"/>
      <c r="OFA54"/>
      <c r="OFB54"/>
      <c r="ONA54"/>
      <c r="ONB54"/>
      <c r="ONC54"/>
      <c r="ONE54"/>
      <c r="ONF54"/>
      <c r="ONK54"/>
      <c r="ONL54"/>
      <c r="ONO54"/>
      <c r="OOA54"/>
      <c r="OOB54"/>
      <c r="OOI54"/>
      <c r="OOP54"/>
      <c r="OOT54"/>
      <c r="OOU54"/>
      <c r="OOV54"/>
      <c r="OOW54"/>
      <c r="OOX54"/>
      <c r="OWW54"/>
      <c r="OWX54"/>
      <c r="OWY54"/>
      <c r="OXA54"/>
      <c r="OXB54"/>
      <c r="OXG54"/>
      <c r="OXH54"/>
      <c r="OXK54"/>
      <c r="OXW54"/>
      <c r="OXX54"/>
      <c r="OYE54"/>
      <c r="OYL54"/>
      <c r="OYP54"/>
      <c r="OYQ54"/>
      <c r="OYR54"/>
      <c r="OYS54"/>
      <c r="OYT54"/>
      <c r="PGS54"/>
      <c r="PGT54"/>
      <c r="PGU54"/>
      <c r="PGW54"/>
      <c r="PGX54"/>
      <c r="PHC54"/>
      <c r="PHD54"/>
      <c r="PHG54"/>
      <c r="PHS54"/>
      <c r="PHT54"/>
      <c r="PIA54"/>
      <c r="PIH54"/>
      <c r="PIL54"/>
      <c r="PIM54"/>
      <c r="PIN54"/>
      <c r="PIO54"/>
      <c r="PIP54"/>
      <c r="PQO54"/>
      <c r="PQP54"/>
      <c r="PQQ54"/>
      <c r="PQS54"/>
      <c r="PQT54"/>
      <c r="PQY54"/>
      <c r="PQZ54"/>
      <c r="PRC54"/>
      <c r="PRO54"/>
      <c r="PRP54"/>
      <c r="PRW54"/>
      <c r="PSD54"/>
      <c r="PSH54"/>
      <c r="PSI54"/>
      <c r="PSJ54"/>
      <c r="PSK54"/>
      <c r="PSL54"/>
      <c r="QAK54"/>
      <c r="QAL54"/>
      <c r="QAM54"/>
      <c r="QAO54"/>
      <c r="QAP54"/>
      <c r="QAU54"/>
      <c r="QAV54"/>
      <c r="QAY54"/>
      <c r="QBK54"/>
      <c r="QBL54"/>
      <c r="QBS54"/>
      <c r="QBZ54"/>
      <c r="QCD54"/>
      <c r="QCE54"/>
      <c r="QCF54"/>
      <c r="QCG54"/>
      <c r="QCH54"/>
      <c r="QKG54"/>
      <c r="QKH54"/>
      <c r="QKI54"/>
      <c r="QKK54"/>
      <c r="QKL54"/>
      <c r="QKQ54"/>
      <c r="QKR54"/>
      <c r="QKU54"/>
      <c r="QLG54"/>
      <c r="QLH54"/>
      <c r="QLO54"/>
      <c r="QLV54"/>
      <c r="QLZ54"/>
      <c r="QMA54"/>
      <c r="QMB54"/>
      <c r="QMC54"/>
      <c r="QMD54"/>
      <c r="QUC54"/>
      <c r="QUD54"/>
      <c r="QUE54"/>
      <c r="QUG54"/>
      <c r="QUH54"/>
      <c r="QUM54"/>
      <c r="QUN54"/>
      <c r="QUQ54"/>
      <c r="QVC54"/>
      <c r="QVD54"/>
      <c r="QVK54"/>
      <c r="QVR54"/>
      <c r="QVV54"/>
      <c r="QVW54"/>
      <c r="QVX54"/>
      <c r="QVY54"/>
      <c r="QVZ54"/>
      <c r="RDY54"/>
      <c r="RDZ54"/>
      <c r="REA54"/>
      <c r="REC54"/>
      <c r="RED54"/>
      <c r="REI54"/>
      <c r="REJ54"/>
      <c r="REM54"/>
      <c r="REY54"/>
      <c r="REZ54"/>
      <c r="RFG54"/>
      <c r="RFN54"/>
      <c r="RFR54"/>
      <c r="RFS54"/>
      <c r="RFT54"/>
      <c r="RFU54"/>
      <c r="RFV54"/>
      <c r="RNU54"/>
      <c r="RNV54"/>
      <c r="RNW54"/>
      <c r="RNY54"/>
      <c r="RNZ54"/>
      <c r="ROE54"/>
      <c r="ROF54"/>
      <c r="ROI54"/>
      <c r="ROU54"/>
      <c r="ROV54"/>
      <c r="RPC54"/>
      <c r="RPJ54"/>
      <c r="RPN54"/>
      <c r="RPO54"/>
      <c r="RPP54"/>
      <c r="RPQ54"/>
      <c r="RPR54"/>
      <c r="RXQ54"/>
      <c r="RXR54"/>
      <c r="RXS54"/>
      <c r="RXU54"/>
      <c r="RXV54"/>
      <c r="RYA54"/>
      <c r="RYB54"/>
      <c r="RYE54"/>
      <c r="RYQ54"/>
      <c r="RYR54"/>
      <c r="RYY54"/>
      <c r="RZF54"/>
      <c r="RZJ54"/>
      <c r="RZK54"/>
      <c r="RZL54"/>
      <c r="RZM54"/>
      <c r="RZN54"/>
      <c r="SHM54"/>
      <c r="SHN54"/>
      <c r="SHO54"/>
      <c r="SHQ54"/>
      <c r="SHR54"/>
      <c r="SHW54"/>
      <c r="SHX54"/>
      <c r="SIA54"/>
      <c r="SIM54"/>
      <c r="SIN54"/>
      <c r="SIU54"/>
      <c r="SJB54"/>
      <c r="SJF54"/>
      <c r="SJG54"/>
      <c r="SJH54"/>
      <c r="SJI54"/>
      <c r="SJJ54"/>
      <c r="SRI54"/>
      <c r="SRJ54"/>
      <c r="SRK54"/>
      <c r="SRM54"/>
      <c r="SRN54"/>
      <c r="SRS54"/>
      <c r="SRT54"/>
      <c r="SRW54"/>
      <c r="SSI54"/>
      <c r="SSJ54"/>
      <c r="SSQ54"/>
      <c r="SSX54"/>
      <c r="STB54"/>
      <c r="STC54"/>
      <c r="STD54"/>
      <c r="STE54"/>
      <c r="STF54"/>
      <c r="TBE54"/>
      <c r="TBF54"/>
      <c r="TBG54"/>
      <c r="TBI54"/>
      <c r="TBJ54"/>
      <c r="TBO54"/>
      <c r="TBP54"/>
      <c r="TBS54"/>
      <c r="TCE54"/>
      <c r="TCF54"/>
      <c r="TCM54"/>
      <c r="TCT54"/>
      <c r="TCX54"/>
      <c r="TCY54"/>
      <c r="TCZ54"/>
      <c r="TDA54"/>
      <c r="TDB54"/>
      <c r="TLA54"/>
      <c r="TLB54"/>
      <c r="TLC54"/>
      <c r="TLE54"/>
      <c r="TLF54"/>
      <c r="TLK54"/>
      <c r="TLL54"/>
      <c r="TLO54"/>
      <c r="TMA54"/>
      <c r="TMB54"/>
      <c r="TMI54"/>
      <c r="TMP54"/>
      <c r="TMT54"/>
      <c r="TMU54"/>
      <c r="TMV54"/>
      <c r="TMW54"/>
      <c r="TMX54"/>
      <c r="TUW54"/>
      <c r="TUX54"/>
      <c r="TUY54"/>
      <c r="TVA54"/>
      <c r="TVB54"/>
      <c r="TVG54"/>
      <c r="TVH54"/>
      <c r="TVK54"/>
      <c r="TVW54"/>
      <c r="TVX54"/>
      <c r="TWE54"/>
      <c r="TWL54"/>
      <c r="TWP54"/>
      <c r="TWQ54"/>
      <c r="TWR54"/>
      <c r="TWS54"/>
      <c r="TWT54"/>
      <c r="UES54"/>
      <c r="UET54"/>
      <c r="UEU54"/>
      <c r="UEW54"/>
      <c r="UEX54"/>
      <c r="UFC54"/>
      <c r="UFD54"/>
      <c r="UFG54"/>
      <c r="UFS54"/>
      <c r="UFT54"/>
      <c r="UGA54"/>
      <c r="UGH54"/>
      <c r="UGL54"/>
      <c r="UGM54"/>
      <c r="UGN54"/>
      <c r="UGO54"/>
      <c r="UGP54"/>
      <c r="UOO54"/>
      <c r="UOP54"/>
      <c r="UOQ54"/>
      <c r="UOS54"/>
      <c r="UOT54"/>
      <c r="UOY54"/>
      <c r="UOZ54"/>
      <c r="UPC54"/>
      <c r="UPO54"/>
      <c r="UPP54"/>
      <c r="UPW54"/>
      <c r="UQD54"/>
      <c r="UQH54"/>
      <c r="UQI54"/>
      <c r="UQJ54"/>
      <c r="UQK54"/>
      <c r="UQL54"/>
      <c r="UYK54"/>
      <c r="UYL54"/>
      <c r="UYM54"/>
      <c r="UYO54"/>
      <c r="UYP54"/>
      <c r="UYU54"/>
      <c r="UYV54"/>
      <c r="UYY54"/>
      <c r="UZK54"/>
      <c r="UZL54"/>
      <c r="UZS54"/>
      <c r="UZZ54"/>
      <c r="VAD54"/>
      <c r="VAE54"/>
      <c r="VAF54"/>
      <c r="VAG54"/>
      <c r="VAH54"/>
      <c r="VIG54"/>
      <c r="VIH54"/>
      <c r="VII54"/>
      <c r="VIK54"/>
      <c r="VIL54"/>
      <c r="VIQ54"/>
      <c r="VIR54"/>
      <c r="VIU54"/>
      <c r="VJG54"/>
      <c r="VJH54"/>
      <c r="VJO54"/>
      <c r="VJV54"/>
      <c r="VJZ54"/>
      <c r="VKA54"/>
      <c r="VKB54"/>
      <c r="VKC54"/>
      <c r="VKD54"/>
      <c r="VSC54"/>
      <c r="VSD54"/>
      <c r="VSE54"/>
      <c r="VSG54"/>
      <c r="VSH54"/>
      <c r="VSM54"/>
      <c r="VSN54"/>
      <c r="VSQ54"/>
      <c r="VTC54"/>
      <c r="VTD54"/>
      <c r="VTK54"/>
      <c r="VTR54"/>
      <c r="VTV54"/>
      <c r="VTW54"/>
      <c r="VTX54"/>
      <c r="VTY54"/>
      <c r="VTZ54"/>
      <c r="WBY54"/>
      <c r="WBZ54"/>
      <c r="WCA54"/>
      <c r="WCC54"/>
      <c r="WCD54"/>
      <c r="WCI54"/>
      <c r="WCJ54"/>
      <c r="WCM54"/>
      <c r="WCY54"/>
      <c r="WCZ54"/>
      <c r="WDG54"/>
      <c r="WDN54"/>
      <c r="WDR54"/>
      <c r="WDS54"/>
      <c r="WDT54"/>
      <c r="WDU54"/>
      <c r="WDV54"/>
      <c r="WLU54"/>
      <c r="WLV54"/>
      <c r="WLW54"/>
      <c r="WLY54"/>
      <c r="WLZ54"/>
      <c r="WME54"/>
      <c r="WMF54"/>
      <c r="WMI54"/>
      <c r="WMU54"/>
      <c r="WMV54"/>
      <c r="WNC54"/>
      <c r="WNJ54"/>
      <c r="WNN54"/>
      <c r="WNO54"/>
      <c r="WNP54"/>
      <c r="WNQ54"/>
      <c r="WNR54"/>
      <c r="WVQ54"/>
      <c r="WVR54"/>
      <c r="WVS54"/>
      <c r="WVU54"/>
      <c r="WVV54"/>
      <c r="WWA54"/>
      <c r="WWB54"/>
      <c r="WWE54"/>
      <c r="WWQ54"/>
      <c r="WWR54"/>
      <c r="WWY54"/>
      <c r="WXF54"/>
      <c r="WXJ54"/>
      <c r="WXK54"/>
      <c r="WXL54"/>
      <c r="WXM54"/>
      <c r="WXN54"/>
    </row>
    <row r="55" spans="1:826 1033:1850 2057:2874 3081:3898 4105:4922 5129:5946 6153:6970 7177:7994 8201:9018 9225:10042 10249:11066 11273:12090 12297:13114 13321:14138 14345:15162 15369:16186" ht="18.95" hidden="1" customHeight="1" x14ac:dyDescent="0.2">
      <c r="A55" s="294" t="s">
        <v>158</v>
      </c>
      <c r="B55" s="295" t="s">
        <v>154</v>
      </c>
      <c r="C55" s="294" t="s">
        <v>155</v>
      </c>
      <c r="D55" s="296">
        <v>0</v>
      </c>
      <c r="E55" s="296">
        <v>0</v>
      </c>
      <c r="F55" s="291">
        <v>0</v>
      </c>
      <c r="G55" s="296">
        <v>0</v>
      </c>
      <c r="H55" s="296">
        <v>0</v>
      </c>
      <c r="I55" s="666">
        <v>0</v>
      </c>
      <c r="J55" s="296">
        <v>0</v>
      </c>
      <c r="K55" s="296">
        <v>0</v>
      </c>
      <c r="L55" s="666">
        <v>0</v>
      </c>
      <c r="M55" s="666">
        <v>0</v>
      </c>
      <c r="N55" s="666">
        <v>0</v>
      </c>
      <c r="O55" s="296">
        <v>0</v>
      </c>
      <c r="P55" s="666">
        <v>0</v>
      </c>
      <c r="Q55" s="296">
        <v>0</v>
      </c>
      <c r="R55" s="296">
        <v>0</v>
      </c>
      <c r="S55" s="296">
        <v>0</v>
      </c>
      <c r="T55" s="296">
        <v>0</v>
      </c>
      <c r="U55" s="296">
        <v>0</v>
      </c>
      <c r="V55" s="666">
        <v>0</v>
      </c>
      <c r="W55" s="296">
        <v>0</v>
      </c>
      <c r="X55" s="296">
        <v>0</v>
      </c>
      <c r="Y55" s="296">
        <v>0</v>
      </c>
      <c r="Z55" s="666">
        <v>0</v>
      </c>
      <c r="AA55" s="296">
        <v>0</v>
      </c>
      <c r="AB55" s="296">
        <v>0</v>
      </c>
      <c r="AC55" s="297">
        <v>0</v>
      </c>
      <c r="AD55" s="297">
        <v>0</v>
      </c>
      <c r="AE55" s="297">
        <v>0</v>
      </c>
      <c r="AF55" s="297">
        <v>0</v>
      </c>
      <c r="AG55" s="297">
        <v>0</v>
      </c>
      <c r="AH55" s="297">
        <v>0</v>
      </c>
      <c r="AI55" s="297">
        <v>0</v>
      </c>
      <c r="AJ55" s="297">
        <v>0</v>
      </c>
      <c r="AK55" s="667">
        <v>0</v>
      </c>
      <c r="AL55" s="297">
        <v>0</v>
      </c>
      <c r="AM55" s="297">
        <v>0</v>
      </c>
      <c r="AN55" s="297">
        <v>0</v>
      </c>
      <c r="AO55" s="297">
        <v>0</v>
      </c>
      <c r="AP55" s="667">
        <v>0</v>
      </c>
      <c r="AQ55" s="297">
        <v>0</v>
      </c>
      <c r="AR55" s="297">
        <v>0</v>
      </c>
      <c r="AS55" s="297">
        <v>0</v>
      </c>
      <c r="AT55" s="666">
        <v>0</v>
      </c>
      <c r="AU55" s="296">
        <v>0</v>
      </c>
      <c r="AV55" s="296">
        <v>0</v>
      </c>
      <c r="AW55" s="296">
        <v>0</v>
      </c>
      <c r="AX55" s="296">
        <v>0</v>
      </c>
      <c r="AY55" s="296">
        <v>0</v>
      </c>
      <c r="AZ55" s="296">
        <v>0</v>
      </c>
      <c r="BA55" s="666">
        <v>0</v>
      </c>
      <c r="BB55" s="296">
        <v>0</v>
      </c>
      <c r="BC55" s="296">
        <v>0</v>
      </c>
      <c r="BD55" s="296">
        <v>0</v>
      </c>
      <c r="BE55" s="296">
        <v>0</v>
      </c>
      <c r="BF55" s="296">
        <v>0</v>
      </c>
      <c r="BG55" s="682">
        <v>0</v>
      </c>
      <c r="BH55" s="682">
        <v>0</v>
      </c>
      <c r="BI55" s="682">
        <v>0</v>
      </c>
      <c r="BJ55" s="298">
        <v>0</v>
      </c>
      <c r="BK55" s="298">
        <v>0</v>
      </c>
      <c r="BL55">
        <v>0</v>
      </c>
      <c r="BO55" t="s">
        <v>154</v>
      </c>
    </row>
    <row r="56" spans="1:826 1033:1850 2057:2874 3081:3898 4105:4922 5129:5946 6153:6970 7177:7994 8201:9018 9225:10042 10249:11066 11273:12090 12297:13114 13321:14138 14345:15162 15369:16186" s="389" customFormat="1" ht="20.100000000000001" customHeight="1" x14ac:dyDescent="0.2">
      <c r="A56" s="294" t="s">
        <v>153</v>
      </c>
      <c r="B56" s="295" t="s">
        <v>156</v>
      </c>
      <c r="C56" s="294" t="s">
        <v>157</v>
      </c>
      <c r="D56" s="296">
        <v>15.67</v>
      </c>
      <c r="E56" s="296">
        <v>0</v>
      </c>
      <c r="F56" s="296">
        <v>0</v>
      </c>
      <c r="G56" s="296">
        <v>0</v>
      </c>
      <c r="H56" s="296">
        <v>0</v>
      </c>
      <c r="I56" s="666">
        <v>0</v>
      </c>
      <c r="J56" s="296">
        <v>0</v>
      </c>
      <c r="K56" s="296">
        <v>0</v>
      </c>
      <c r="L56" s="666">
        <v>0</v>
      </c>
      <c r="M56" s="666">
        <v>0</v>
      </c>
      <c r="N56" s="666">
        <v>0</v>
      </c>
      <c r="O56" s="296">
        <v>0</v>
      </c>
      <c r="P56" s="666">
        <v>0</v>
      </c>
      <c r="Q56" s="296">
        <v>0</v>
      </c>
      <c r="R56" s="291">
        <v>0</v>
      </c>
      <c r="S56" s="296">
        <v>0</v>
      </c>
      <c r="T56" s="296">
        <v>0</v>
      </c>
      <c r="U56" s="296">
        <v>0</v>
      </c>
      <c r="V56" s="666">
        <v>0</v>
      </c>
      <c r="W56" s="296">
        <v>0</v>
      </c>
      <c r="X56" s="296">
        <v>0</v>
      </c>
      <c r="Y56" s="296">
        <v>0</v>
      </c>
      <c r="Z56" s="666">
        <v>0</v>
      </c>
      <c r="AA56" s="296">
        <v>0</v>
      </c>
      <c r="AB56" s="296">
        <v>0</v>
      </c>
      <c r="AC56" s="296">
        <v>0</v>
      </c>
      <c r="AD56" s="296">
        <v>0</v>
      </c>
      <c r="AE56" s="296">
        <v>0</v>
      </c>
      <c r="AF56" s="296">
        <v>0</v>
      </c>
      <c r="AG56" s="296">
        <v>0</v>
      </c>
      <c r="AH56" s="296">
        <v>0</v>
      </c>
      <c r="AI56" s="296">
        <v>0</v>
      </c>
      <c r="AJ56" s="296">
        <v>0</v>
      </c>
      <c r="AK56" s="667">
        <v>0</v>
      </c>
      <c r="AL56" s="296">
        <v>0</v>
      </c>
      <c r="AM56" s="296">
        <v>0</v>
      </c>
      <c r="AN56" s="296">
        <v>0</v>
      </c>
      <c r="AO56" s="296">
        <v>0</v>
      </c>
      <c r="AP56" s="667">
        <v>0</v>
      </c>
      <c r="AQ56" s="296">
        <v>0</v>
      </c>
      <c r="AR56" s="296">
        <v>0</v>
      </c>
      <c r="AS56" s="296">
        <v>0</v>
      </c>
      <c r="AT56" s="666">
        <v>0</v>
      </c>
      <c r="AU56" s="296">
        <v>0</v>
      </c>
      <c r="AV56" s="296">
        <v>0</v>
      </c>
      <c r="AW56" s="296">
        <v>0</v>
      </c>
      <c r="AX56" s="296">
        <v>0</v>
      </c>
      <c r="AY56" s="296">
        <v>0</v>
      </c>
      <c r="AZ56" s="296">
        <v>0</v>
      </c>
      <c r="BA56" s="666">
        <v>0</v>
      </c>
      <c r="BB56" s="296">
        <v>0</v>
      </c>
      <c r="BC56" s="296">
        <v>0</v>
      </c>
      <c r="BD56" s="296">
        <v>0</v>
      </c>
      <c r="BE56" s="666">
        <v>0</v>
      </c>
      <c r="BF56" s="666">
        <v>0</v>
      </c>
      <c r="BG56" s="682">
        <v>0</v>
      </c>
      <c r="BH56" s="682">
        <v>0</v>
      </c>
      <c r="BI56" s="682">
        <v>0</v>
      </c>
      <c r="BJ56" s="298">
        <v>-1</v>
      </c>
      <c r="BK56" s="298">
        <v>14.67</v>
      </c>
      <c r="BL56" s="389">
        <v>14.67</v>
      </c>
      <c r="BN56" s="389" t="s">
        <v>2319</v>
      </c>
      <c r="BO56" s="389" t="s">
        <v>156</v>
      </c>
      <c r="JE56"/>
      <c r="JF56"/>
      <c r="JG56"/>
      <c r="JI56"/>
      <c r="JJ56"/>
      <c r="JO56"/>
      <c r="JP56"/>
      <c r="JS56"/>
      <c r="KE56"/>
      <c r="KF56"/>
      <c r="KM56"/>
      <c r="KT56"/>
      <c r="KX56"/>
      <c r="KY56"/>
      <c r="KZ56"/>
      <c r="LA56"/>
      <c r="LB56"/>
      <c r="TA56"/>
      <c r="TB56"/>
      <c r="TC56"/>
      <c r="TE56"/>
      <c r="TF56"/>
      <c r="TK56"/>
      <c r="TL56"/>
      <c r="TO56"/>
      <c r="UA56"/>
      <c r="UB56"/>
      <c r="UI56"/>
      <c r="UP56"/>
      <c r="UT56"/>
      <c r="UU56"/>
      <c r="UV56"/>
      <c r="UW56"/>
      <c r="UX56"/>
      <c r="ACW56"/>
      <c r="ACX56"/>
      <c r="ACY56"/>
      <c r="ADA56"/>
      <c r="ADB56"/>
      <c r="ADG56"/>
      <c r="ADH56"/>
      <c r="ADK56"/>
      <c r="ADW56"/>
      <c r="ADX56"/>
      <c r="AEE56"/>
      <c r="AEL56"/>
      <c r="AEP56"/>
      <c r="AEQ56"/>
      <c r="AER56"/>
      <c r="AES56"/>
      <c r="AET56"/>
      <c r="AMS56"/>
      <c r="AMT56"/>
      <c r="AMU56"/>
      <c r="AMW56"/>
      <c r="AMX56"/>
      <c r="ANC56"/>
      <c r="AND56"/>
      <c r="ANG56"/>
      <c r="ANS56"/>
      <c r="ANT56"/>
      <c r="AOA56"/>
      <c r="AOH56"/>
      <c r="AOL56"/>
      <c r="AOM56"/>
      <c r="AON56"/>
      <c r="AOO56"/>
      <c r="AOP56"/>
      <c r="AWO56"/>
      <c r="AWP56"/>
      <c r="AWQ56"/>
      <c r="AWS56"/>
      <c r="AWT56"/>
      <c r="AWY56"/>
      <c r="AWZ56"/>
      <c r="AXC56"/>
      <c r="AXO56"/>
      <c r="AXP56"/>
      <c r="AXW56"/>
      <c r="AYD56"/>
      <c r="AYH56"/>
      <c r="AYI56"/>
      <c r="AYJ56"/>
      <c r="AYK56"/>
      <c r="AYL56"/>
      <c r="BGK56"/>
      <c r="BGL56"/>
      <c r="BGM56"/>
      <c r="BGO56"/>
      <c r="BGP56"/>
      <c r="BGU56"/>
      <c r="BGV56"/>
      <c r="BGY56"/>
      <c r="BHK56"/>
      <c r="BHL56"/>
      <c r="BHS56"/>
      <c r="BHZ56"/>
      <c r="BID56"/>
      <c r="BIE56"/>
      <c r="BIF56"/>
      <c r="BIG56"/>
      <c r="BIH56"/>
      <c r="BQG56"/>
      <c r="BQH56"/>
      <c r="BQI56"/>
      <c r="BQK56"/>
      <c r="BQL56"/>
      <c r="BQQ56"/>
      <c r="BQR56"/>
      <c r="BQU56"/>
      <c r="BRG56"/>
      <c r="BRH56"/>
      <c r="BRO56"/>
      <c r="BRV56"/>
      <c r="BRZ56"/>
      <c r="BSA56"/>
      <c r="BSB56"/>
      <c r="BSC56"/>
      <c r="BSD56"/>
      <c r="CAC56"/>
      <c r="CAD56"/>
      <c r="CAE56"/>
      <c r="CAG56"/>
      <c r="CAH56"/>
      <c r="CAM56"/>
      <c r="CAN56"/>
      <c r="CAQ56"/>
      <c r="CBC56"/>
      <c r="CBD56"/>
      <c r="CBK56"/>
      <c r="CBR56"/>
      <c r="CBV56"/>
      <c r="CBW56"/>
      <c r="CBX56"/>
      <c r="CBY56"/>
      <c r="CBZ56"/>
      <c r="CJY56"/>
      <c r="CJZ56"/>
      <c r="CKA56"/>
      <c r="CKC56"/>
      <c r="CKD56"/>
      <c r="CKI56"/>
      <c r="CKJ56"/>
      <c r="CKM56"/>
      <c r="CKY56"/>
      <c r="CKZ56"/>
      <c r="CLG56"/>
      <c r="CLN56"/>
      <c r="CLR56"/>
      <c r="CLS56"/>
      <c r="CLT56"/>
      <c r="CLU56"/>
      <c r="CLV56"/>
      <c r="CTU56"/>
      <c r="CTV56"/>
      <c r="CTW56"/>
      <c r="CTY56"/>
      <c r="CTZ56"/>
      <c r="CUE56"/>
      <c r="CUF56"/>
      <c r="CUI56"/>
      <c r="CUU56"/>
      <c r="CUV56"/>
      <c r="CVC56"/>
      <c r="CVJ56"/>
      <c r="CVN56"/>
      <c r="CVO56"/>
      <c r="CVP56"/>
      <c r="CVQ56"/>
      <c r="CVR56"/>
      <c r="DDQ56"/>
      <c r="DDR56"/>
      <c r="DDS56"/>
      <c r="DDU56"/>
      <c r="DDV56"/>
      <c r="DEA56"/>
      <c r="DEB56"/>
      <c r="DEE56"/>
      <c r="DEQ56"/>
      <c r="DER56"/>
      <c r="DEY56"/>
      <c r="DFF56"/>
      <c r="DFJ56"/>
      <c r="DFK56"/>
      <c r="DFL56"/>
      <c r="DFM56"/>
      <c r="DFN56"/>
      <c r="DNM56"/>
      <c r="DNN56"/>
      <c r="DNO56"/>
      <c r="DNQ56"/>
      <c r="DNR56"/>
      <c r="DNW56"/>
      <c r="DNX56"/>
      <c r="DOA56"/>
      <c r="DOM56"/>
      <c r="DON56"/>
      <c r="DOU56"/>
      <c r="DPB56"/>
      <c r="DPF56"/>
      <c r="DPG56"/>
      <c r="DPH56"/>
      <c r="DPI56"/>
      <c r="DPJ56"/>
      <c r="DXI56"/>
      <c r="DXJ56"/>
      <c r="DXK56"/>
      <c r="DXM56"/>
      <c r="DXN56"/>
      <c r="DXS56"/>
      <c r="DXT56"/>
      <c r="DXW56"/>
      <c r="DYI56"/>
      <c r="DYJ56"/>
      <c r="DYQ56"/>
      <c r="DYX56"/>
      <c r="DZB56"/>
      <c r="DZC56"/>
      <c r="DZD56"/>
      <c r="DZE56"/>
      <c r="DZF56"/>
      <c r="EHE56"/>
      <c r="EHF56"/>
      <c r="EHG56"/>
      <c r="EHI56"/>
      <c r="EHJ56"/>
      <c r="EHO56"/>
      <c r="EHP56"/>
      <c r="EHS56"/>
      <c r="EIE56"/>
      <c r="EIF56"/>
      <c r="EIM56"/>
      <c r="EIT56"/>
      <c r="EIX56"/>
      <c r="EIY56"/>
      <c r="EIZ56"/>
      <c r="EJA56"/>
      <c r="EJB56"/>
      <c r="ERA56"/>
      <c r="ERB56"/>
      <c r="ERC56"/>
      <c r="ERE56"/>
      <c r="ERF56"/>
      <c r="ERK56"/>
      <c r="ERL56"/>
      <c r="ERO56"/>
      <c r="ESA56"/>
      <c r="ESB56"/>
      <c r="ESI56"/>
      <c r="ESP56"/>
      <c r="EST56"/>
      <c r="ESU56"/>
      <c r="ESV56"/>
      <c r="ESW56"/>
      <c r="ESX56"/>
      <c r="FAW56"/>
      <c r="FAX56"/>
      <c r="FAY56"/>
      <c r="FBA56"/>
      <c r="FBB56"/>
      <c r="FBG56"/>
      <c r="FBH56"/>
      <c r="FBK56"/>
      <c r="FBW56"/>
      <c r="FBX56"/>
      <c r="FCE56"/>
      <c r="FCL56"/>
      <c r="FCP56"/>
      <c r="FCQ56"/>
      <c r="FCR56"/>
      <c r="FCS56"/>
      <c r="FCT56"/>
      <c r="FKS56"/>
      <c r="FKT56"/>
      <c r="FKU56"/>
      <c r="FKW56"/>
      <c r="FKX56"/>
      <c r="FLC56"/>
      <c r="FLD56"/>
      <c r="FLG56"/>
      <c r="FLS56"/>
      <c r="FLT56"/>
      <c r="FMA56"/>
      <c r="FMH56"/>
      <c r="FML56"/>
      <c r="FMM56"/>
      <c r="FMN56"/>
      <c r="FMO56"/>
      <c r="FMP56"/>
      <c r="FUO56"/>
      <c r="FUP56"/>
      <c r="FUQ56"/>
      <c r="FUS56"/>
      <c r="FUT56"/>
      <c r="FUY56"/>
      <c r="FUZ56"/>
      <c r="FVC56"/>
      <c r="FVO56"/>
      <c r="FVP56"/>
      <c r="FVW56"/>
      <c r="FWD56"/>
      <c r="FWH56"/>
      <c r="FWI56"/>
      <c r="FWJ56"/>
      <c r="FWK56"/>
      <c r="FWL56"/>
      <c r="GEK56"/>
      <c r="GEL56"/>
      <c r="GEM56"/>
      <c r="GEO56"/>
      <c r="GEP56"/>
      <c r="GEU56"/>
      <c r="GEV56"/>
      <c r="GEY56"/>
      <c r="GFK56"/>
      <c r="GFL56"/>
      <c r="GFS56"/>
      <c r="GFZ56"/>
      <c r="GGD56"/>
      <c r="GGE56"/>
      <c r="GGF56"/>
      <c r="GGG56"/>
      <c r="GGH56"/>
      <c r="GOG56"/>
      <c r="GOH56"/>
      <c r="GOI56"/>
      <c r="GOK56"/>
      <c r="GOL56"/>
      <c r="GOQ56"/>
      <c r="GOR56"/>
      <c r="GOU56"/>
      <c r="GPG56"/>
      <c r="GPH56"/>
      <c r="GPO56"/>
      <c r="GPV56"/>
      <c r="GPZ56"/>
      <c r="GQA56"/>
      <c r="GQB56"/>
      <c r="GQC56"/>
      <c r="GQD56"/>
      <c r="GYC56"/>
      <c r="GYD56"/>
      <c r="GYE56"/>
      <c r="GYG56"/>
      <c r="GYH56"/>
      <c r="GYM56"/>
      <c r="GYN56"/>
      <c r="GYQ56"/>
      <c r="GZC56"/>
      <c r="GZD56"/>
      <c r="GZK56"/>
      <c r="GZR56"/>
      <c r="GZV56"/>
      <c r="GZW56"/>
      <c r="GZX56"/>
      <c r="GZY56"/>
      <c r="GZZ56"/>
      <c r="HHY56"/>
      <c r="HHZ56"/>
      <c r="HIA56"/>
      <c r="HIC56"/>
      <c r="HID56"/>
      <c r="HII56"/>
      <c r="HIJ56"/>
      <c r="HIM56"/>
      <c r="HIY56"/>
      <c r="HIZ56"/>
      <c r="HJG56"/>
      <c r="HJN56"/>
      <c r="HJR56"/>
      <c r="HJS56"/>
      <c r="HJT56"/>
      <c r="HJU56"/>
      <c r="HJV56"/>
      <c r="HRU56"/>
      <c r="HRV56"/>
      <c r="HRW56"/>
      <c r="HRY56"/>
      <c r="HRZ56"/>
      <c r="HSE56"/>
      <c r="HSF56"/>
      <c r="HSI56"/>
      <c r="HSU56"/>
      <c r="HSV56"/>
      <c r="HTC56"/>
      <c r="HTJ56"/>
      <c r="HTN56"/>
      <c r="HTO56"/>
      <c r="HTP56"/>
      <c r="HTQ56"/>
      <c r="HTR56"/>
      <c r="IBQ56"/>
      <c r="IBR56"/>
      <c r="IBS56"/>
      <c r="IBU56"/>
      <c r="IBV56"/>
      <c r="ICA56"/>
      <c r="ICB56"/>
      <c r="ICE56"/>
      <c r="ICQ56"/>
      <c r="ICR56"/>
      <c r="ICY56"/>
      <c r="IDF56"/>
      <c r="IDJ56"/>
      <c r="IDK56"/>
      <c r="IDL56"/>
      <c r="IDM56"/>
      <c r="IDN56"/>
      <c r="ILM56"/>
      <c r="ILN56"/>
      <c r="ILO56"/>
      <c r="ILQ56"/>
      <c r="ILR56"/>
      <c r="ILW56"/>
      <c r="ILX56"/>
      <c r="IMA56"/>
      <c r="IMM56"/>
      <c r="IMN56"/>
      <c r="IMU56"/>
      <c r="INB56"/>
      <c r="INF56"/>
      <c r="ING56"/>
      <c r="INH56"/>
      <c r="INI56"/>
      <c r="INJ56"/>
      <c r="IVI56"/>
      <c r="IVJ56"/>
      <c r="IVK56"/>
      <c r="IVM56"/>
      <c r="IVN56"/>
      <c r="IVS56"/>
      <c r="IVT56"/>
      <c r="IVW56"/>
      <c r="IWI56"/>
      <c r="IWJ56"/>
      <c r="IWQ56"/>
      <c r="IWX56"/>
      <c r="IXB56"/>
      <c r="IXC56"/>
      <c r="IXD56"/>
      <c r="IXE56"/>
      <c r="IXF56"/>
      <c r="JFE56"/>
      <c r="JFF56"/>
      <c r="JFG56"/>
      <c r="JFI56"/>
      <c r="JFJ56"/>
      <c r="JFO56"/>
      <c r="JFP56"/>
      <c r="JFS56"/>
      <c r="JGE56"/>
      <c r="JGF56"/>
      <c r="JGM56"/>
      <c r="JGT56"/>
      <c r="JGX56"/>
      <c r="JGY56"/>
      <c r="JGZ56"/>
      <c r="JHA56"/>
      <c r="JHB56"/>
      <c r="JPA56"/>
      <c r="JPB56"/>
      <c r="JPC56"/>
      <c r="JPE56"/>
      <c r="JPF56"/>
      <c r="JPK56"/>
      <c r="JPL56"/>
      <c r="JPO56"/>
      <c r="JQA56"/>
      <c r="JQB56"/>
      <c r="JQI56"/>
      <c r="JQP56"/>
      <c r="JQT56"/>
      <c r="JQU56"/>
      <c r="JQV56"/>
      <c r="JQW56"/>
      <c r="JQX56"/>
      <c r="JYW56"/>
      <c r="JYX56"/>
      <c r="JYY56"/>
      <c r="JZA56"/>
      <c r="JZB56"/>
      <c r="JZG56"/>
      <c r="JZH56"/>
      <c r="JZK56"/>
      <c r="JZW56"/>
      <c r="JZX56"/>
      <c r="KAE56"/>
      <c r="KAL56"/>
      <c r="KAP56"/>
      <c r="KAQ56"/>
      <c r="KAR56"/>
      <c r="KAS56"/>
      <c r="KAT56"/>
      <c r="KIS56"/>
      <c r="KIT56"/>
      <c r="KIU56"/>
      <c r="KIW56"/>
      <c r="KIX56"/>
      <c r="KJC56"/>
      <c r="KJD56"/>
      <c r="KJG56"/>
      <c r="KJS56"/>
      <c r="KJT56"/>
      <c r="KKA56"/>
      <c r="KKH56"/>
      <c r="KKL56"/>
      <c r="KKM56"/>
      <c r="KKN56"/>
      <c r="KKO56"/>
      <c r="KKP56"/>
      <c r="KSO56"/>
      <c r="KSP56"/>
      <c r="KSQ56"/>
      <c r="KSS56"/>
      <c r="KST56"/>
      <c r="KSY56"/>
      <c r="KSZ56"/>
      <c r="KTC56"/>
      <c r="KTO56"/>
      <c r="KTP56"/>
      <c r="KTW56"/>
      <c r="KUD56"/>
      <c r="KUH56"/>
      <c r="KUI56"/>
      <c r="KUJ56"/>
      <c r="KUK56"/>
      <c r="KUL56"/>
      <c r="LCK56"/>
      <c r="LCL56"/>
      <c r="LCM56"/>
      <c r="LCO56"/>
      <c r="LCP56"/>
      <c r="LCU56"/>
      <c r="LCV56"/>
      <c r="LCY56"/>
      <c r="LDK56"/>
      <c r="LDL56"/>
      <c r="LDS56"/>
      <c r="LDZ56"/>
      <c r="LED56"/>
      <c r="LEE56"/>
      <c r="LEF56"/>
      <c r="LEG56"/>
      <c r="LEH56"/>
      <c r="LMG56"/>
      <c r="LMH56"/>
      <c r="LMI56"/>
      <c r="LMK56"/>
      <c r="LML56"/>
      <c r="LMQ56"/>
      <c r="LMR56"/>
      <c r="LMU56"/>
      <c r="LNG56"/>
      <c r="LNH56"/>
      <c r="LNO56"/>
      <c r="LNV56"/>
      <c r="LNZ56"/>
      <c r="LOA56"/>
      <c r="LOB56"/>
      <c r="LOC56"/>
      <c r="LOD56"/>
      <c r="LWC56"/>
      <c r="LWD56"/>
      <c r="LWE56"/>
      <c r="LWG56"/>
      <c r="LWH56"/>
      <c r="LWM56"/>
      <c r="LWN56"/>
      <c r="LWQ56"/>
      <c r="LXC56"/>
      <c r="LXD56"/>
      <c r="LXK56"/>
      <c r="LXR56"/>
      <c r="LXV56"/>
      <c r="LXW56"/>
      <c r="LXX56"/>
      <c r="LXY56"/>
      <c r="LXZ56"/>
      <c r="MFY56"/>
      <c r="MFZ56"/>
      <c r="MGA56"/>
      <c r="MGC56"/>
      <c r="MGD56"/>
      <c r="MGI56"/>
      <c r="MGJ56"/>
      <c r="MGM56"/>
      <c r="MGY56"/>
      <c r="MGZ56"/>
      <c r="MHG56"/>
      <c r="MHN56"/>
      <c r="MHR56"/>
      <c r="MHS56"/>
      <c r="MHT56"/>
      <c r="MHU56"/>
      <c r="MHV56"/>
      <c r="MPU56"/>
      <c r="MPV56"/>
      <c r="MPW56"/>
      <c r="MPY56"/>
      <c r="MPZ56"/>
      <c r="MQE56"/>
      <c r="MQF56"/>
      <c r="MQI56"/>
      <c r="MQU56"/>
      <c r="MQV56"/>
      <c r="MRC56"/>
      <c r="MRJ56"/>
      <c r="MRN56"/>
      <c r="MRO56"/>
      <c r="MRP56"/>
      <c r="MRQ56"/>
      <c r="MRR56"/>
      <c r="MZQ56"/>
      <c r="MZR56"/>
      <c r="MZS56"/>
      <c r="MZU56"/>
      <c r="MZV56"/>
      <c r="NAA56"/>
      <c r="NAB56"/>
      <c r="NAE56"/>
      <c r="NAQ56"/>
      <c r="NAR56"/>
      <c r="NAY56"/>
      <c r="NBF56"/>
      <c r="NBJ56"/>
      <c r="NBK56"/>
      <c r="NBL56"/>
      <c r="NBM56"/>
      <c r="NBN56"/>
      <c r="NJM56"/>
      <c r="NJN56"/>
      <c r="NJO56"/>
      <c r="NJQ56"/>
      <c r="NJR56"/>
      <c r="NJW56"/>
      <c r="NJX56"/>
      <c r="NKA56"/>
      <c r="NKM56"/>
      <c r="NKN56"/>
      <c r="NKU56"/>
      <c r="NLB56"/>
      <c r="NLF56"/>
      <c r="NLG56"/>
      <c r="NLH56"/>
      <c r="NLI56"/>
      <c r="NLJ56"/>
      <c r="NTI56"/>
      <c r="NTJ56"/>
      <c r="NTK56"/>
      <c r="NTM56"/>
      <c r="NTN56"/>
      <c r="NTS56"/>
      <c r="NTT56"/>
      <c r="NTW56"/>
      <c r="NUI56"/>
      <c r="NUJ56"/>
      <c r="NUQ56"/>
      <c r="NUX56"/>
      <c r="NVB56"/>
      <c r="NVC56"/>
      <c r="NVD56"/>
      <c r="NVE56"/>
      <c r="NVF56"/>
      <c r="ODE56"/>
      <c r="ODF56"/>
      <c r="ODG56"/>
      <c r="ODI56"/>
      <c r="ODJ56"/>
      <c r="ODO56"/>
      <c r="ODP56"/>
      <c r="ODS56"/>
      <c r="OEE56"/>
      <c r="OEF56"/>
      <c r="OEM56"/>
      <c r="OET56"/>
      <c r="OEX56"/>
      <c r="OEY56"/>
      <c r="OEZ56"/>
      <c r="OFA56"/>
      <c r="OFB56"/>
      <c r="ONA56"/>
      <c r="ONB56"/>
      <c r="ONC56"/>
      <c r="ONE56"/>
      <c r="ONF56"/>
      <c r="ONK56"/>
      <c r="ONL56"/>
      <c r="ONO56"/>
      <c r="OOA56"/>
      <c r="OOB56"/>
      <c r="OOI56"/>
      <c r="OOP56"/>
      <c r="OOT56"/>
      <c r="OOU56"/>
      <c r="OOV56"/>
      <c r="OOW56"/>
      <c r="OOX56"/>
      <c r="OWW56"/>
      <c r="OWX56"/>
      <c r="OWY56"/>
      <c r="OXA56"/>
      <c r="OXB56"/>
      <c r="OXG56"/>
      <c r="OXH56"/>
      <c r="OXK56"/>
      <c r="OXW56"/>
      <c r="OXX56"/>
      <c r="OYE56"/>
      <c r="OYL56"/>
      <c r="OYP56"/>
      <c r="OYQ56"/>
      <c r="OYR56"/>
      <c r="OYS56"/>
      <c r="OYT56"/>
      <c r="PGS56"/>
      <c r="PGT56"/>
      <c r="PGU56"/>
      <c r="PGW56"/>
      <c r="PGX56"/>
      <c r="PHC56"/>
      <c r="PHD56"/>
      <c r="PHG56"/>
      <c r="PHS56"/>
      <c r="PHT56"/>
      <c r="PIA56"/>
      <c r="PIH56"/>
      <c r="PIL56"/>
      <c r="PIM56"/>
      <c r="PIN56"/>
      <c r="PIO56"/>
      <c r="PIP56"/>
      <c r="PQO56"/>
      <c r="PQP56"/>
      <c r="PQQ56"/>
      <c r="PQS56"/>
      <c r="PQT56"/>
      <c r="PQY56"/>
      <c r="PQZ56"/>
      <c r="PRC56"/>
      <c r="PRO56"/>
      <c r="PRP56"/>
      <c r="PRW56"/>
      <c r="PSD56"/>
      <c r="PSH56"/>
      <c r="PSI56"/>
      <c r="PSJ56"/>
      <c r="PSK56"/>
      <c r="PSL56"/>
      <c r="QAK56"/>
      <c r="QAL56"/>
      <c r="QAM56"/>
      <c r="QAO56"/>
      <c r="QAP56"/>
      <c r="QAU56"/>
      <c r="QAV56"/>
      <c r="QAY56"/>
      <c r="QBK56"/>
      <c r="QBL56"/>
      <c r="QBS56"/>
      <c r="QBZ56"/>
      <c r="QCD56"/>
      <c r="QCE56"/>
      <c r="QCF56"/>
      <c r="QCG56"/>
      <c r="QCH56"/>
      <c r="QKG56"/>
      <c r="QKH56"/>
      <c r="QKI56"/>
      <c r="QKK56"/>
      <c r="QKL56"/>
      <c r="QKQ56"/>
      <c r="QKR56"/>
      <c r="QKU56"/>
      <c r="QLG56"/>
      <c r="QLH56"/>
      <c r="QLO56"/>
      <c r="QLV56"/>
      <c r="QLZ56"/>
      <c r="QMA56"/>
      <c r="QMB56"/>
      <c r="QMC56"/>
      <c r="QMD56"/>
      <c r="QUC56"/>
      <c r="QUD56"/>
      <c r="QUE56"/>
      <c r="QUG56"/>
      <c r="QUH56"/>
      <c r="QUM56"/>
      <c r="QUN56"/>
      <c r="QUQ56"/>
      <c r="QVC56"/>
      <c r="QVD56"/>
      <c r="QVK56"/>
      <c r="QVR56"/>
      <c r="QVV56"/>
      <c r="QVW56"/>
      <c r="QVX56"/>
      <c r="QVY56"/>
      <c r="QVZ56"/>
      <c r="RDY56"/>
      <c r="RDZ56"/>
      <c r="REA56"/>
      <c r="REC56"/>
      <c r="RED56"/>
      <c r="REI56"/>
      <c r="REJ56"/>
      <c r="REM56"/>
      <c r="REY56"/>
      <c r="REZ56"/>
      <c r="RFG56"/>
      <c r="RFN56"/>
      <c r="RFR56"/>
      <c r="RFS56"/>
      <c r="RFT56"/>
      <c r="RFU56"/>
      <c r="RFV56"/>
      <c r="RNU56"/>
      <c r="RNV56"/>
      <c r="RNW56"/>
      <c r="RNY56"/>
      <c r="RNZ56"/>
      <c r="ROE56"/>
      <c r="ROF56"/>
      <c r="ROI56"/>
      <c r="ROU56"/>
      <c r="ROV56"/>
      <c r="RPC56"/>
      <c r="RPJ56"/>
      <c r="RPN56"/>
      <c r="RPO56"/>
      <c r="RPP56"/>
      <c r="RPQ56"/>
      <c r="RPR56"/>
      <c r="RXQ56"/>
      <c r="RXR56"/>
      <c r="RXS56"/>
      <c r="RXU56"/>
      <c r="RXV56"/>
      <c r="RYA56"/>
      <c r="RYB56"/>
      <c r="RYE56"/>
      <c r="RYQ56"/>
      <c r="RYR56"/>
      <c r="RYY56"/>
      <c r="RZF56"/>
      <c r="RZJ56"/>
      <c r="RZK56"/>
      <c r="RZL56"/>
      <c r="RZM56"/>
      <c r="RZN56"/>
      <c r="SHM56"/>
      <c r="SHN56"/>
      <c r="SHO56"/>
      <c r="SHQ56"/>
      <c r="SHR56"/>
      <c r="SHW56"/>
      <c r="SHX56"/>
      <c r="SIA56"/>
      <c r="SIM56"/>
      <c r="SIN56"/>
      <c r="SIU56"/>
      <c r="SJB56"/>
      <c r="SJF56"/>
      <c r="SJG56"/>
      <c r="SJH56"/>
      <c r="SJI56"/>
      <c r="SJJ56"/>
      <c r="SRI56"/>
      <c r="SRJ56"/>
      <c r="SRK56"/>
      <c r="SRM56"/>
      <c r="SRN56"/>
      <c r="SRS56"/>
      <c r="SRT56"/>
      <c r="SRW56"/>
      <c r="SSI56"/>
      <c r="SSJ56"/>
      <c r="SSQ56"/>
      <c r="SSX56"/>
      <c r="STB56"/>
      <c r="STC56"/>
      <c r="STD56"/>
      <c r="STE56"/>
      <c r="STF56"/>
      <c r="TBE56"/>
      <c r="TBF56"/>
      <c r="TBG56"/>
      <c r="TBI56"/>
      <c r="TBJ56"/>
      <c r="TBO56"/>
      <c r="TBP56"/>
      <c r="TBS56"/>
      <c r="TCE56"/>
      <c r="TCF56"/>
      <c r="TCM56"/>
      <c r="TCT56"/>
      <c r="TCX56"/>
      <c r="TCY56"/>
      <c r="TCZ56"/>
      <c r="TDA56"/>
      <c r="TDB56"/>
      <c r="TLA56"/>
      <c r="TLB56"/>
      <c r="TLC56"/>
      <c r="TLE56"/>
      <c r="TLF56"/>
      <c r="TLK56"/>
      <c r="TLL56"/>
      <c r="TLO56"/>
      <c r="TMA56"/>
      <c r="TMB56"/>
      <c r="TMI56"/>
      <c r="TMP56"/>
      <c r="TMT56"/>
      <c r="TMU56"/>
      <c r="TMV56"/>
      <c r="TMW56"/>
      <c r="TMX56"/>
      <c r="TUW56"/>
      <c r="TUX56"/>
      <c r="TUY56"/>
      <c r="TVA56"/>
      <c r="TVB56"/>
      <c r="TVG56"/>
      <c r="TVH56"/>
      <c r="TVK56"/>
      <c r="TVW56"/>
      <c r="TVX56"/>
      <c r="TWE56"/>
      <c r="TWL56"/>
      <c r="TWP56"/>
      <c r="TWQ56"/>
      <c r="TWR56"/>
      <c r="TWS56"/>
      <c r="TWT56"/>
      <c r="UES56"/>
      <c r="UET56"/>
      <c r="UEU56"/>
      <c r="UEW56"/>
      <c r="UEX56"/>
      <c r="UFC56"/>
      <c r="UFD56"/>
      <c r="UFG56"/>
      <c r="UFS56"/>
      <c r="UFT56"/>
      <c r="UGA56"/>
      <c r="UGH56"/>
      <c r="UGL56"/>
      <c r="UGM56"/>
      <c r="UGN56"/>
      <c r="UGO56"/>
      <c r="UGP56"/>
      <c r="UOO56"/>
      <c r="UOP56"/>
      <c r="UOQ56"/>
      <c r="UOS56"/>
      <c r="UOT56"/>
      <c r="UOY56"/>
      <c r="UOZ56"/>
      <c r="UPC56"/>
      <c r="UPO56"/>
      <c r="UPP56"/>
      <c r="UPW56"/>
      <c r="UQD56"/>
      <c r="UQH56"/>
      <c r="UQI56"/>
      <c r="UQJ56"/>
      <c r="UQK56"/>
      <c r="UQL56"/>
      <c r="UYK56"/>
      <c r="UYL56"/>
      <c r="UYM56"/>
      <c r="UYO56"/>
      <c r="UYP56"/>
      <c r="UYU56"/>
      <c r="UYV56"/>
      <c r="UYY56"/>
      <c r="UZK56"/>
      <c r="UZL56"/>
      <c r="UZS56"/>
      <c r="UZZ56"/>
      <c r="VAD56"/>
      <c r="VAE56"/>
      <c r="VAF56"/>
      <c r="VAG56"/>
      <c r="VAH56"/>
      <c r="VIG56"/>
      <c r="VIH56"/>
      <c r="VII56"/>
      <c r="VIK56"/>
      <c r="VIL56"/>
      <c r="VIQ56"/>
      <c r="VIR56"/>
      <c r="VIU56"/>
      <c r="VJG56"/>
      <c r="VJH56"/>
      <c r="VJO56"/>
      <c r="VJV56"/>
      <c r="VJZ56"/>
      <c r="VKA56"/>
      <c r="VKB56"/>
      <c r="VKC56"/>
      <c r="VKD56"/>
      <c r="VSC56"/>
      <c r="VSD56"/>
      <c r="VSE56"/>
      <c r="VSG56"/>
      <c r="VSH56"/>
      <c r="VSM56"/>
      <c r="VSN56"/>
      <c r="VSQ56"/>
      <c r="VTC56"/>
      <c r="VTD56"/>
      <c r="VTK56"/>
      <c r="VTR56"/>
      <c r="VTV56"/>
      <c r="VTW56"/>
      <c r="VTX56"/>
      <c r="VTY56"/>
      <c r="VTZ56"/>
      <c r="WBY56"/>
      <c r="WBZ56"/>
      <c r="WCA56"/>
      <c r="WCC56"/>
      <c r="WCD56"/>
      <c r="WCI56"/>
      <c r="WCJ56"/>
      <c r="WCM56"/>
      <c r="WCY56"/>
      <c r="WCZ56"/>
      <c r="WDG56"/>
      <c r="WDN56"/>
      <c r="WDR56"/>
      <c r="WDS56"/>
      <c r="WDT56"/>
      <c r="WDU56"/>
      <c r="WDV56"/>
      <c r="WLU56"/>
      <c r="WLV56"/>
      <c r="WLW56"/>
      <c r="WLY56"/>
      <c r="WLZ56"/>
      <c r="WME56"/>
      <c r="WMF56"/>
      <c r="WMI56"/>
      <c r="WMU56"/>
      <c r="WMV56"/>
      <c r="WNC56"/>
      <c r="WNJ56"/>
      <c r="WNN56"/>
      <c r="WNO56"/>
      <c r="WNP56"/>
      <c r="WNQ56"/>
      <c r="WNR56"/>
      <c r="WVQ56"/>
      <c r="WVR56"/>
      <c r="WVS56"/>
      <c r="WVU56"/>
      <c r="WVV56"/>
      <c r="WWA56"/>
      <c r="WWB56"/>
      <c r="WWE56"/>
      <c r="WWQ56"/>
      <c r="WWR56"/>
      <c r="WWY56"/>
      <c r="WXF56"/>
      <c r="WXJ56"/>
      <c r="WXK56"/>
      <c r="WXL56"/>
      <c r="WXM56"/>
      <c r="WXN56"/>
    </row>
    <row r="57" spans="1:826 1033:1850 2057:2874 3081:3898 4105:4922 5129:5946 6153:6970 7177:7994 8201:9018 9225:10042 10249:11066 11273:12090 12297:13114 13321:14138 14345:15162 15369:16186" s="389" customFormat="1" ht="20.100000000000001" customHeight="1" x14ac:dyDescent="0.2">
      <c r="A57" s="294" t="s">
        <v>158</v>
      </c>
      <c r="B57" s="295" t="s">
        <v>159</v>
      </c>
      <c r="C57" s="294" t="s">
        <v>160</v>
      </c>
      <c r="D57" s="296">
        <v>1727.5600000000002</v>
      </c>
      <c r="E57" s="296">
        <v>23.21</v>
      </c>
      <c r="F57" s="296">
        <v>11.93</v>
      </c>
      <c r="G57" s="296">
        <v>0</v>
      </c>
      <c r="H57" s="296">
        <v>0</v>
      </c>
      <c r="I57" s="666">
        <v>0</v>
      </c>
      <c r="J57" s="296">
        <v>6.18</v>
      </c>
      <c r="K57" s="296">
        <v>5.5000000000000009</v>
      </c>
      <c r="L57" s="666">
        <v>0</v>
      </c>
      <c r="M57" s="666">
        <v>0</v>
      </c>
      <c r="N57" s="666">
        <v>0</v>
      </c>
      <c r="O57" s="296">
        <v>0.25</v>
      </c>
      <c r="P57" s="666">
        <v>0</v>
      </c>
      <c r="Q57" s="296">
        <v>0</v>
      </c>
      <c r="R57" s="291">
        <v>11.280000000000001</v>
      </c>
      <c r="S57" s="296">
        <v>0</v>
      </c>
      <c r="T57" s="296">
        <v>0</v>
      </c>
      <c r="U57" s="296">
        <v>0</v>
      </c>
      <c r="V57" s="666">
        <v>0</v>
      </c>
      <c r="W57" s="296">
        <v>0</v>
      </c>
      <c r="X57" s="296">
        <v>0.04</v>
      </c>
      <c r="Y57" s="296">
        <v>0.39999999999999997</v>
      </c>
      <c r="Z57" s="666">
        <v>0</v>
      </c>
      <c r="AA57" s="296">
        <v>0</v>
      </c>
      <c r="AB57" s="296">
        <v>2.4500000000000002</v>
      </c>
      <c r="AC57" s="296">
        <v>0.62</v>
      </c>
      <c r="AD57" s="296">
        <v>0.03</v>
      </c>
      <c r="AE57" s="296">
        <v>0</v>
      </c>
      <c r="AF57" s="296">
        <v>0</v>
      </c>
      <c r="AG57" s="296">
        <v>1.8</v>
      </c>
      <c r="AH57" s="296">
        <v>0</v>
      </c>
      <c r="AI57" s="296">
        <v>0</v>
      </c>
      <c r="AJ57" s="296">
        <v>0</v>
      </c>
      <c r="AK57" s="667">
        <v>0</v>
      </c>
      <c r="AL57" s="296">
        <v>0</v>
      </c>
      <c r="AM57" s="296">
        <v>0</v>
      </c>
      <c r="AN57" s="296">
        <v>0</v>
      </c>
      <c r="AO57" s="296">
        <v>0</v>
      </c>
      <c r="AP57" s="667">
        <v>0</v>
      </c>
      <c r="AQ57" s="296">
        <v>0</v>
      </c>
      <c r="AR57" s="296">
        <v>0</v>
      </c>
      <c r="AS57" s="296">
        <v>0</v>
      </c>
      <c r="AT57" s="666">
        <v>0</v>
      </c>
      <c r="AU57" s="296">
        <v>0</v>
      </c>
      <c r="AV57" s="296">
        <v>0</v>
      </c>
      <c r="AW57" s="296">
        <v>0</v>
      </c>
      <c r="AX57" s="296">
        <v>8.39</v>
      </c>
      <c r="AY57" s="296">
        <v>0</v>
      </c>
      <c r="AZ57" s="296">
        <v>0</v>
      </c>
      <c r="BA57" s="666">
        <v>0</v>
      </c>
      <c r="BB57" s="296">
        <v>0</v>
      </c>
      <c r="BC57" s="296">
        <v>0</v>
      </c>
      <c r="BD57" s="296">
        <v>0</v>
      </c>
      <c r="BE57" s="666">
        <v>0</v>
      </c>
      <c r="BF57" s="666">
        <v>0</v>
      </c>
      <c r="BG57" s="682">
        <v>0</v>
      </c>
      <c r="BH57" s="682">
        <v>0</v>
      </c>
      <c r="BI57" s="682">
        <v>0</v>
      </c>
      <c r="BJ57" s="298">
        <v>22.1</v>
      </c>
      <c r="BK57" s="298">
        <v>1749.66</v>
      </c>
      <c r="BL57" s="389">
        <v>1749.66</v>
      </c>
      <c r="BN57" s="389" t="s">
        <v>2319</v>
      </c>
      <c r="BO57" s="389" t="s">
        <v>159</v>
      </c>
      <c r="JE57"/>
      <c r="JF57"/>
      <c r="JG57"/>
      <c r="JI57"/>
      <c r="JJ57"/>
      <c r="JO57"/>
      <c r="JP57"/>
      <c r="JS57"/>
      <c r="KE57"/>
      <c r="KF57"/>
      <c r="KM57"/>
      <c r="KT57"/>
      <c r="KX57"/>
      <c r="KY57"/>
      <c r="KZ57"/>
      <c r="LA57"/>
      <c r="LB57"/>
      <c r="TA57"/>
      <c r="TB57"/>
      <c r="TC57"/>
      <c r="TE57"/>
      <c r="TF57"/>
      <c r="TK57"/>
      <c r="TL57"/>
      <c r="TO57"/>
      <c r="UA57"/>
      <c r="UB57"/>
      <c r="UI57"/>
      <c r="UP57"/>
      <c r="UT57"/>
      <c r="UU57"/>
      <c r="UV57"/>
      <c r="UW57"/>
      <c r="UX57"/>
      <c r="ACW57"/>
      <c r="ACX57"/>
      <c r="ACY57"/>
      <c r="ADA57"/>
      <c r="ADB57"/>
      <c r="ADG57"/>
      <c r="ADH57"/>
      <c r="ADK57"/>
      <c r="ADW57"/>
      <c r="ADX57"/>
      <c r="AEE57"/>
      <c r="AEL57"/>
      <c r="AEP57"/>
      <c r="AEQ57"/>
      <c r="AER57"/>
      <c r="AES57"/>
      <c r="AET57"/>
      <c r="AMS57"/>
      <c r="AMT57"/>
      <c r="AMU57"/>
      <c r="AMW57"/>
      <c r="AMX57"/>
      <c r="ANC57"/>
      <c r="AND57"/>
      <c r="ANG57"/>
      <c r="ANS57"/>
      <c r="ANT57"/>
      <c r="AOA57"/>
      <c r="AOH57"/>
      <c r="AOL57"/>
      <c r="AOM57"/>
      <c r="AON57"/>
      <c r="AOO57"/>
      <c r="AOP57"/>
      <c r="AWO57"/>
      <c r="AWP57"/>
      <c r="AWQ57"/>
      <c r="AWS57"/>
      <c r="AWT57"/>
      <c r="AWY57"/>
      <c r="AWZ57"/>
      <c r="AXC57"/>
      <c r="AXO57"/>
      <c r="AXP57"/>
      <c r="AXW57"/>
      <c r="AYD57"/>
      <c r="AYH57"/>
      <c r="AYI57"/>
      <c r="AYJ57"/>
      <c r="AYK57"/>
      <c r="AYL57"/>
      <c r="BGK57"/>
      <c r="BGL57"/>
      <c r="BGM57"/>
      <c r="BGO57"/>
      <c r="BGP57"/>
      <c r="BGU57"/>
      <c r="BGV57"/>
      <c r="BGY57"/>
      <c r="BHK57"/>
      <c r="BHL57"/>
      <c r="BHS57"/>
      <c r="BHZ57"/>
      <c r="BID57"/>
      <c r="BIE57"/>
      <c r="BIF57"/>
      <c r="BIG57"/>
      <c r="BIH57"/>
      <c r="BQG57"/>
      <c r="BQH57"/>
      <c r="BQI57"/>
      <c r="BQK57"/>
      <c r="BQL57"/>
      <c r="BQQ57"/>
      <c r="BQR57"/>
      <c r="BQU57"/>
      <c r="BRG57"/>
      <c r="BRH57"/>
      <c r="BRO57"/>
      <c r="BRV57"/>
      <c r="BRZ57"/>
      <c r="BSA57"/>
      <c r="BSB57"/>
      <c r="BSC57"/>
      <c r="BSD57"/>
      <c r="CAC57"/>
      <c r="CAD57"/>
      <c r="CAE57"/>
      <c r="CAG57"/>
      <c r="CAH57"/>
      <c r="CAM57"/>
      <c r="CAN57"/>
      <c r="CAQ57"/>
      <c r="CBC57"/>
      <c r="CBD57"/>
      <c r="CBK57"/>
      <c r="CBR57"/>
      <c r="CBV57"/>
      <c r="CBW57"/>
      <c r="CBX57"/>
      <c r="CBY57"/>
      <c r="CBZ57"/>
      <c r="CJY57"/>
      <c r="CJZ57"/>
      <c r="CKA57"/>
      <c r="CKC57"/>
      <c r="CKD57"/>
      <c r="CKI57"/>
      <c r="CKJ57"/>
      <c r="CKM57"/>
      <c r="CKY57"/>
      <c r="CKZ57"/>
      <c r="CLG57"/>
      <c r="CLN57"/>
      <c r="CLR57"/>
      <c r="CLS57"/>
      <c r="CLT57"/>
      <c r="CLU57"/>
      <c r="CLV57"/>
      <c r="CTU57"/>
      <c r="CTV57"/>
      <c r="CTW57"/>
      <c r="CTY57"/>
      <c r="CTZ57"/>
      <c r="CUE57"/>
      <c r="CUF57"/>
      <c r="CUI57"/>
      <c r="CUU57"/>
      <c r="CUV57"/>
      <c r="CVC57"/>
      <c r="CVJ57"/>
      <c r="CVN57"/>
      <c r="CVO57"/>
      <c r="CVP57"/>
      <c r="CVQ57"/>
      <c r="CVR57"/>
      <c r="DDQ57"/>
      <c r="DDR57"/>
      <c r="DDS57"/>
      <c r="DDU57"/>
      <c r="DDV57"/>
      <c r="DEA57"/>
      <c r="DEB57"/>
      <c r="DEE57"/>
      <c r="DEQ57"/>
      <c r="DER57"/>
      <c r="DEY57"/>
      <c r="DFF57"/>
      <c r="DFJ57"/>
      <c r="DFK57"/>
      <c r="DFL57"/>
      <c r="DFM57"/>
      <c r="DFN57"/>
      <c r="DNM57"/>
      <c r="DNN57"/>
      <c r="DNO57"/>
      <c r="DNQ57"/>
      <c r="DNR57"/>
      <c r="DNW57"/>
      <c r="DNX57"/>
      <c r="DOA57"/>
      <c r="DOM57"/>
      <c r="DON57"/>
      <c r="DOU57"/>
      <c r="DPB57"/>
      <c r="DPF57"/>
      <c r="DPG57"/>
      <c r="DPH57"/>
      <c r="DPI57"/>
      <c r="DPJ57"/>
      <c r="DXI57"/>
      <c r="DXJ57"/>
      <c r="DXK57"/>
      <c r="DXM57"/>
      <c r="DXN57"/>
      <c r="DXS57"/>
      <c r="DXT57"/>
      <c r="DXW57"/>
      <c r="DYI57"/>
      <c r="DYJ57"/>
      <c r="DYQ57"/>
      <c r="DYX57"/>
      <c r="DZB57"/>
      <c r="DZC57"/>
      <c r="DZD57"/>
      <c r="DZE57"/>
      <c r="DZF57"/>
      <c r="EHE57"/>
      <c r="EHF57"/>
      <c r="EHG57"/>
      <c r="EHI57"/>
      <c r="EHJ57"/>
      <c r="EHO57"/>
      <c r="EHP57"/>
      <c r="EHS57"/>
      <c r="EIE57"/>
      <c r="EIF57"/>
      <c r="EIM57"/>
      <c r="EIT57"/>
      <c r="EIX57"/>
      <c r="EIY57"/>
      <c r="EIZ57"/>
      <c r="EJA57"/>
      <c r="EJB57"/>
      <c r="ERA57"/>
      <c r="ERB57"/>
      <c r="ERC57"/>
      <c r="ERE57"/>
      <c r="ERF57"/>
      <c r="ERK57"/>
      <c r="ERL57"/>
      <c r="ERO57"/>
      <c r="ESA57"/>
      <c r="ESB57"/>
      <c r="ESI57"/>
      <c r="ESP57"/>
      <c r="EST57"/>
      <c r="ESU57"/>
      <c r="ESV57"/>
      <c r="ESW57"/>
      <c r="ESX57"/>
      <c r="FAW57"/>
      <c r="FAX57"/>
      <c r="FAY57"/>
      <c r="FBA57"/>
      <c r="FBB57"/>
      <c r="FBG57"/>
      <c r="FBH57"/>
      <c r="FBK57"/>
      <c r="FBW57"/>
      <c r="FBX57"/>
      <c r="FCE57"/>
      <c r="FCL57"/>
      <c r="FCP57"/>
      <c r="FCQ57"/>
      <c r="FCR57"/>
      <c r="FCS57"/>
      <c r="FCT57"/>
      <c r="FKS57"/>
      <c r="FKT57"/>
      <c r="FKU57"/>
      <c r="FKW57"/>
      <c r="FKX57"/>
      <c r="FLC57"/>
      <c r="FLD57"/>
      <c r="FLG57"/>
      <c r="FLS57"/>
      <c r="FLT57"/>
      <c r="FMA57"/>
      <c r="FMH57"/>
      <c r="FML57"/>
      <c r="FMM57"/>
      <c r="FMN57"/>
      <c r="FMO57"/>
      <c r="FMP57"/>
      <c r="FUO57"/>
      <c r="FUP57"/>
      <c r="FUQ57"/>
      <c r="FUS57"/>
      <c r="FUT57"/>
      <c r="FUY57"/>
      <c r="FUZ57"/>
      <c r="FVC57"/>
      <c r="FVO57"/>
      <c r="FVP57"/>
      <c r="FVW57"/>
      <c r="FWD57"/>
      <c r="FWH57"/>
      <c r="FWI57"/>
      <c r="FWJ57"/>
      <c r="FWK57"/>
      <c r="FWL57"/>
      <c r="GEK57"/>
      <c r="GEL57"/>
      <c r="GEM57"/>
      <c r="GEO57"/>
      <c r="GEP57"/>
      <c r="GEU57"/>
      <c r="GEV57"/>
      <c r="GEY57"/>
      <c r="GFK57"/>
      <c r="GFL57"/>
      <c r="GFS57"/>
      <c r="GFZ57"/>
      <c r="GGD57"/>
      <c r="GGE57"/>
      <c r="GGF57"/>
      <c r="GGG57"/>
      <c r="GGH57"/>
      <c r="GOG57"/>
      <c r="GOH57"/>
      <c r="GOI57"/>
      <c r="GOK57"/>
      <c r="GOL57"/>
      <c r="GOQ57"/>
      <c r="GOR57"/>
      <c r="GOU57"/>
      <c r="GPG57"/>
      <c r="GPH57"/>
      <c r="GPO57"/>
      <c r="GPV57"/>
      <c r="GPZ57"/>
      <c r="GQA57"/>
      <c r="GQB57"/>
      <c r="GQC57"/>
      <c r="GQD57"/>
      <c r="GYC57"/>
      <c r="GYD57"/>
      <c r="GYE57"/>
      <c r="GYG57"/>
      <c r="GYH57"/>
      <c r="GYM57"/>
      <c r="GYN57"/>
      <c r="GYQ57"/>
      <c r="GZC57"/>
      <c r="GZD57"/>
      <c r="GZK57"/>
      <c r="GZR57"/>
      <c r="GZV57"/>
      <c r="GZW57"/>
      <c r="GZX57"/>
      <c r="GZY57"/>
      <c r="GZZ57"/>
      <c r="HHY57"/>
      <c r="HHZ57"/>
      <c r="HIA57"/>
      <c r="HIC57"/>
      <c r="HID57"/>
      <c r="HII57"/>
      <c r="HIJ57"/>
      <c r="HIM57"/>
      <c r="HIY57"/>
      <c r="HIZ57"/>
      <c r="HJG57"/>
      <c r="HJN57"/>
      <c r="HJR57"/>
      <c r="HJS57"/>
      <c r="HJT57"/>
      <c r="HJU57"/>
      <c r="HJV57"/>
      <c r="HRU57"/>
      <c r="HRV57"/>
      <c r="HRW57"/>
      <c r="HRY57"/>
      <c r="HRZ57"/>
      <c r="HSE57"/>
      <c r="HSF57"/>
      <c r="HSI57"/>
      <c r="HSU57"/>
      <c r="HSV57"/>
      <c r="HTC57"/>
      <c r="HTJ57"/>
      <c r="HTN57"/>
      <c r="HTO57"/>
      <c r="HTP57"/>
      <c r="HTQ57"/>
      <c r="HTR57"/>
      <c r="IBQ57"/>
      <c r="IBR57"/>
      <c r="IBS57"/>
      <c r="IBU57"/>
      <c r="IBV57"/>
      <c r="ICA57"/>
      <c r="ICB57"/>
      <c r="ICE57"/>
      <c r="ICQ57"/>
      <c r="ICR57"/>
      <c r="ICY57"/>
      <c r="IDF57"/>
      <c r="IDJ57"/>
      <c r="IDK57"/>
      <c r="IDL57"/>
      <c r="IDM57"/>
      <c r="IDN57"/>
      <c r="ILM57"/>
      <c r="ILN57"/>
      <c r="ILO57"/>
      <c r="ILQ57"/>
      <c r="ILR57"/>
      <c r="ILW57"/>
      <c r="ILX57"/>
      <c r="IMA57"/>
      <c r="IMM57"/>
      <c r="IMN57"/>
      <c r="IMU57"/>
      <c r="INB57"/>
      <c r="INF57"/>
      <c r="ING57"/>
      <c r="INH57"/>
      <c r="INI57"/>
      <c r="INJ57"/>
      <c r="IVI57"/>
      <c r="IVJ57"/>
      <c r="IVK57"/>
      <c r="IVM57"/>
      <c r="IVN57"/>
      <c r="IVS57"/>
      <c r="IVT57"/>
      <c r="IVW57"/>
      <c r="IWI57"/>
      <c r="IWJ57"/>
      <c r="IWQ57"/>
      <c r="IWX57"/>
      <c r="IXB57"/>
      <c r="IXC57"/>
      <c r="IXD57"/>
      <c r="IXE57"/>
      <c r="IXF57"/>
      <c r="JFE57"/>
      <c r="JFF57"/>
      <c r="JFG57"/>
      <c r="JFI57"/>
      <c r="JFJ57"/>
      <c r="JFO57"/>
      <c r="JFP57"/>
      <c r="JFS57"/>
      <c r="JGE57"/>
      <c r="JGF57"/>
      <c r="JGM57"/>
      <c r="JGT57"/>
      <c r="JGX57"/>
      <c r="JGY57"/>
      <c r="JGZ57"/>
      <c r="JHA57"/>
      <c r="JHB57"/>
      <c r="JPA57"/>
      <c r="JPB57"/>
      <c r="JPC57"/>
      <c r="JPE57"/>
      <c r="JPF57"/>
      <c r="JPK57"/>
      <c r="JPL57"/>
      <c r="JPO57"/>
      <c r="JQA57"/>
      <c r="JQB57"/>
      <c r="JQI57"/>
      <c r="JQP57"/>
      <c r="JQT57"/>
      <c r="JQU57"/>
      <c r="JQV57"/>
      <c r="JQW57"/>
      <c r="JQX57"/>
      <c r="JYW57"/>
      <c r="JYX57"/>
      <c r="JYY57"/>
      <c r="JZA57"/>
      <c r="JZB57"/>
      <c r="JZG57"/>
      <c r="JZH57"/>
      <c r="JZK57"/>
      <c r="JZW57"/>
      <c r="JZX57"/>
      <c r="KAE57"/>
      <c r="KAL57"/>
      <c r="KAP57"/>
      <c r="KAQ57"/>
      <c r="KAR57"/>
      <c r="KAS57"/>
      <c r="KAT57"/>
      <c r="KIS57"/>
      <c r="KIT57"/>
      <c r="KIU57"/>
      <c r="KIW57"/>
      <c r="KIX57"/>
      <c r="KJC57"/>
      <c r="KJD57"/>
      <c r="KJG57"/>
      <c r="KJS57"/>
      <c r="KJT57"/>
      <c r="KKA57"/>
      <c r="KKH57"/>
      <c r="KKL57"/>
      <c r="KKM57"/>
      <c r="KKN57"/>
      <c r="KKO57"/>
      <c r="KKP57"/>
      <c r="KSO57"/>
      <c r="KSP57"/>
      <c r="KSQ57"/>
      <c r="KSS57"/>
      <c r="KST57"/>
      <c r="KSY57"/>
      <c r="KSZ57"/>
      <c r="KTC57"/>
      <c r="KTO57"/>
      <c r="KTP57"/>
      <c r="KTW57"/>
      <c r="KUD57"/>
      <c r="KUH57"/>
      <c r="KUI57"/>
      <c r="KUJ57"/>
      <c r="KUK57"/>
      <c r="KUL57"/>
      <c r="LCK57"/>
      <c r="LCL57"/>
      <c r="LCM57"/>
      <c r="LCO57"/>
      <c r="LCP57"/>
      <c r="LCU57"/>
      <c r="LCV57"/>
      <c r="LCY57"/>
      <c r="LDK57"/>
      <c r="LDL57"/>
      <c r="LDS57"/>
      <c r="LDZ57"/>
      <c r="LED57"/>
      <c r="LEE57"/>
      <c r="LEF57"/>
      <c r="LEG57"/>
      <c r="LEH57"/>
      <c r="LMG57"/>
      <c r="LMH57"/>
      <c r="LMI57"/>
      <c r="LMK57"/>
      <c r="LML57"/>
      <c r="LMQ57"/>
      <c r="LMR57"/>
      <c r="LMU57"/>
      <c r="LNG57"/>
      <c r="LNH57"/>
      <c r="LNO57"/>
      <c r="LNV57"/>
      <c r="LNZ57"/>
      <c r="LOA57"/>
      <c r="LOB57"/>
      <c r="LOC57"/>
      <c r="LOD57"/>
      <c r="LWC57"/>
      <c r="LWD57"/>
      <c r="LWE57"/>
      <c r="LWG57"/>
      <c r="LWH57"/>
      <c r="LWM57"/>
      <c r="LWN57"/>
      <c r="LWQ57"/>
      <c r="LXC57"/>
      <c r="LXD57"/>
      <c r="LXK57"/>
      <c r="LXR57"/>
      <c r="LXV57"/>
      <c r="LXW57"/>
      <c r="LXX57"/>
      <c r="LXY57"/>
      <c r="LXZ57"/>
      <c r="MFY57"/>
      <c r="MFZ57"/>
      <c r="MGA57"/>
      <c r="MGC57"/>
      <c r="MGD57"/>
      <c r="MGI57"/>
      <c r="MGJ57"/>
      <c r="MGM57"/>
      <c r="MGY57"/>
      <c r="MGZ57"/>
      <c r="MHG57"/>
      <c r="MHN57"/>
      <c r="MHR57"/>
      <c r="MHS57"/>
      <c r="MHT57"/>
      <c r="MHU57"/>
      <c r="MHV57"/>
      <c r="MPU57"/>
      <c r="MPV57"/>
      <c r="MPW57"/>
      <c r="MPY57"/>
      <c r="MPZ57"/>
      <c r="MQE57"/>
      <c r="MQF57"/>
      <c r="MQI57"/>
      <c r="MQU57"/>
      <c r="MQV57"/>
      <c r="MRC57"/>
      <c r="MRJ57"/>
      <c r="MRN57"/>
      <c r="MRO57"/>
      <c r="MRP57"/>
      <c r="MRQ57"/>
      <c r="MRR57"/>
      <c r="MZQ57"/>
      <c r="MZR57"/>
      <c r="MZS57"/>
      <c r="MZU57"/>
      <c r="MZV57"/>
      <c r="NAA57"/>
      <c r="NAB57"/>
      <c r="NAE57"/>
      <c r="NAQ57"/>
      <c r="NAR57"/>
      <c r="NAY57"/>
      <c r="NBF57"/>
      <c r="NBJ57"/>
      <c r="NBK57"/>
      <c r="NBL57"/>
      <c r="NBM57"/>
      <c r="NBN57"/>
      <c r="NJM57"/>
      <c r="NJN57"/>
      <c r="NJO57"/>
      <c r="NJQ57"/>
      <c r="NJR57"/>
      <c r="NJW57"/>
      <c r="NJX57"/>
      <c r="NKA57"/>
      <c r="NKM57"/>
      <c r="NKN57"/>
      <c r="NKU57"/>
      <c r="NLB57"/>
      <c r="NLF57"/>
      <c r="NLG57"/>
      <c r="NLH57"/>
      <c r="NLI57"/>
      <c r="NLJ57"/>
      <c r="NTI57"/>
      <c r="NTJ57"/>
      <c r="NTK57"/>
      <c r="NTM57"/>
      <c r="NTN57"/>
      <c r="NTS57"/>
      <c r="NTT57"/>
      <c r="NTW57"/>
      <c r="NUI57"/>
      <c r="NUJ57"/>
      <c r="NUQ57"/>
      <c r="NUX57"/>
      <c r="NVB57"/>
      <c r="NVC57"/>
      <c r="NVD57"/>
      <c r="NVE57"/>
      <c r="NVF57"/>
      <c r="ODE57"/>
      <c r="ODF57"/>
      <c r="ODG57"/>
      <c r="ODI57"/>
      <c r="ODJ57"/>
      <c r="ODO57"/>
      <c r="ODP57"/>
      <c r="ODS57"/>
      <c r="OEE57"/>
      <c r="OEF57"/>
      <c r="OEM57"/>
      <c r="OET57"/>
      <c r="OEX57"/>
      <c r="OEY57"/>
      <c r="OEZ57"/>
      <c r="OFA57"/>
      <c r="OFB57"/>
      <c r="ONA57"/>
      <c r="ONB57"/>
      <c r="ONC57"/>
      <c r="ONE57"/>
      <c r="ONF57"/>
      <c r="ONK57"/>
      <c r="ONL57"/>
      <c r="ONO57"/>
      <c r="OOA57"/>
      <c r="OOB57"/>
      <c r="OOI57"/>
      <c r="OOP57"/>
      <c r="OOT57"/>
      <c r="OOU57"/>
      <c r="OOV57"/>
      <c r="OOW57"/>
      <c r="OOX57"/>
      <c r="OWW57"/>
      <c r="OWX57"/>
      <c r="OWY57"/>
      <c r="OXA57"/>
      <c r="OXB57"/>
      <c r="OXG57"/>
      <c r="OXH57"/>
      <c r="OXK57"/>
      <c r="OXW57"/>
      <c r="OXX57"/>
      <c r="OYE57"/>
      <c r="OYL57"/>
      <c r="OYP57"/>
      <c r="OYQ57"/>
      <c r="OYR57"/>
      <c r="OYS57"/>
      <c r="OYT57"/>
      <c r="PGS57"/>
      <c r="PGT57"/>
      <c r="PGU57"/>
      <c r="PGW57"/>
      <c r="PGX57"/>
      <c r="PHC57"/>
      <c r="PHD57"/>
      <c r="PHG57"/>
      <c r="PHS57"/>
      <c r="PHT57"/>
      <c r="PIA57"/>
      <c r="PIH57"/>
      <c r="PIL57"/>
      <c r="PIM57"/>
      <c r="PIN57"/>
      <c r="PIO57"/>
      <c r="PIP57"/>
      <c r="PQO57"/>
      <c r="PQP57"/>
      <c r="PQQ57"/>
      <c r="PQS57"/>
      <c r="PQT57"/>
      <c r="PQY57"/>
      <c r="PQZ57"/>
      <c r="PRC57"/>
      <c r="PRO57"/>
      <c r="PRP57"/>
      <c r="PRW57"/>
      <c r="PSD57"/>
      <c r="PSH57"/>
      <c r="PSI57"/>
      <c r="PSJ57"/>
      <c r="PSK57"/>
      <c r="PSL57"/>
      <c r="QAK57"/>
      <c r="QAL57"/>
      <c r="QAM57"/>
      <c r="QAO57"/>
      <c r="QAP57"/>
      <c r="QAU57"/>
      <c r="QAV57"/>
      <c r="QAY57"/>
      <c r="QBK57"/>
      <c r="QBL57"/>
      <c r="QBS57"/>
      <c r="QBZ57"/>
      <c r="QCD57"/>
      <c r="QCE57"/>
      <c r="QCF57"/>
      <c r="QCG57"/>
      <c r="QCH57"/>
      <c r="QKG57"/>
      <c r="QKH57"/>
      <c r="QKI57"/>
      <c r="QKK57"/>
      <c r="QKL57"/>
      <c r="QKQ57"/>
      <c r="QKR57"/>
      <c r="QKU57"/>
      <c r="QLG57"/>
      <c r="QLH57"/>
      <c r="QLO57"/>
      <c r="QLV57"/>
      <c r="QLZ57"/>
      <c r="QMA57"/>
      <c r="QMB57"/>
      <c r="QMC57"/>
      <c r="QMD57"/>
      <c r="QUC57"/>
      <c r="QUD57"/>
      <c r="QUE57"/>
      <c r="QUG57"/>
      <c r="QUH57"/>
      <c r="QUM57"/>
      <c r="QUN57"/>
      <c r="QUQ57"/>
      <c r="QVC57"/>
      <c r="QVD57"/>
      <c r="QVK57"/>
      <c r="QVR57"/>
      <c r="QVV57"/>
      <c r="QVW57"/>
      <c r="QVX57"/>
      <c r="QVY57"/>
      <c r="QVZ57"/>
      <c r="RDY57"/>
      <c r="RDZ57"/>
      <c r="REA57"/>
      <c r="REC57"/>
      <c r="RED57"/>
      <c r="REI57"/>
      <c r="REJ57"/>
      <c r="REM57"/>
      <c r="REY57"/>
      <c r="REZ57"/>
      <c r="RFG57"/>
      <c r="RFN57"/>
      <c r="RFR57"/>
      <c r="RFS57"/>
      <c r="RFT57"/>
      <c r="RFU57"/>
      <c r="RFV57"/>
      <c r="RNU57"/>
      <c r="RNV57"/>
      <c r="RNW57"/>
      <c r="RNY57"/>
      <c r="RNZ57"/>
      <c r="ROE57"/>
      <c r="ROF57"/>
      <c r="ROI57"/>
      <c r="ROU57"/>
      <c r="ROV57"/>
      <c r="RPC57"/>
      <c r="RPJ57"/>
      <c r="RPN57"/>
      <c r="RPO57"/>
      <c r="RPP57"/>
      <c r="RPQ57"/>
      <c r="RPR57"/>
      <c r="RXQ57"/>
      <c r="RXR57"/>
      <c r="RXS57"/>
      <c r="RXU57"/>
      <c r="RXV57"/>
      <c r="RYA57"/>
      <c r="RYB57"/>
      <c r="RYE57"/>
      <c r="RYQ57"/>
      <c r="RYR57"/>
      <c r="RYY57"/>
      <c r="RZF57"/>
      <c r="RZJ57"/>
      <c r="RZK57"/>
      <c r="RZL57"/>
      <c r="RZM57"/>
      <c r="RZN57"/>
      <c r="SHM57"/>
      <c r="SHN57"/>
      <c r="SHO57"/>
      <c r="SHQ57"/>
      <c r="SHR57"/>
      <c r="SHW57"/>
      <c r="SHX57"/>
      <c r="SIA57"/>
      <c r="SIM57"/>
      <c r="SIN57"/>
      <c r="SIU57"/>
      <c r="SJB57"/>
      <c r="SJF57"/>
      <c r="SJG57"/>
      <c r="SJH57"/>
      <c r="SJI57"/>
      <c r="SJJ57"/>
      <c r="SRI57"/>
      <c r="SRJ57"/>
      <c r="SRK57"/>
      <c r="SRM57"/>
      <c r="SRN57"/>
      <c r="SRS57"/>
      <c r="SRT57"/>
      <c r="SRW57"/>
      <c r="SSI57"/>
      <c r="SSJ57"/>
      <c r="SSQ57"/>
      <c r="SSX57"/>
      <c r="STB57"/>
      <c r="STC57"/>
      <c r="STD57"/>
      <c r="STE57"/>
      <c r="STF57"/>
      <c r="TBE57"/>
      <c r="TBF57"/>
      <c r="TBG57"/>
      <c r="TBI57"/>
      <c r="TBJ57"/>
      <c r="TBO57"/>
      <c r="TBP57"/>
      <c r="TBS57"/>
      <c r="TCE57"/>
      <c r="TCF57"/>
      <c r="TCM57"/>
      <c r="TCT57"/>
      <c r="TCX57"/>
      <c r="TCY57"/>
      <c r="TCZ57"/>
      <c r="TDA57"/>
      <c r="TDB57"/>
      <c r="TLA57"/>
      <c r="TLB57"/>
      <c r="TLC57"/>
      <c r="TLE57"/>
      <c r="TLF57"/>
      <c r="TLK57"/>
      <c r="TLL57"/>
      <c r="TLO57"/>
      <c r="TMA57"/>
      <c r="TMB57"/>
      <c r="TMI57"/>
      <c r="TMP57"/>
      <c r="TMT57"/>
      <c r="TMU57"/>
      <c r="TMV57"/>
      <c r="TMW57"/>
      <c r="TMX57"/>
      <c r="TUW57"/>
      <c r="TUX57"/>
      <c r="TUY57"/>
      <c r="TVA57"/>
      <c r="TVB57"/>
      <c r="TVG57"/>
      <c r="TVH57"/>
      <c r="TVK57"/>
      <c r="TVW57"/>
      <c r="TVX57"/>
      <c r="TWE57"/>
      <c r="TWL57"/>
      <c r="TWP57"/>
      <c r="TWQ57"/>
      <c r="TWR57"/>
      <c r="TWS57"/>
      <c r="TWT57"/>
      <c r="UES57"/>
      <c r="UET57"/>
      <c r="UEU57"/>
      <c r="UEW57"/>
      <c r="UEX57"/>
      <c r="UFC57"/>
      <c r="UFD57"/>
      <c r="UFG57"/>
      <c r="UFS57"/>
      <c r="UFT57"/>
      <c r="UGA57"/>
      <c r="UGH57"/>
      <c r="UGL57"/>
      <c r="UGM57"/>
      <c r="UGN57"/>
      <c r="UGO57"/>
      <c r="UGP57"/>
      <c r="UOO57"/>
      <c r="UOP57"/>
      <c r="UOQ57"/>
      <c r="UOS57"/>
      <c r="UOT57"/>
      <c r="UOY57"/>
      <c r="UOZ57"/>
      <c r="UPC57"/>
      <c r="UPO57"/>
      <c r="UPP57"/>
      <c r="UPW57"/>
      <c r="UQD57"/>
      <c r="UQH57"/>
      <c r="UQI57"/>
      <c r="UQJ57"/>
      <c r="UQK57"/>
      <c r="UQL57"/>
      <c r="UYK57"/>
      <c r="UYL57"/>
      <c r="UYM57"/>
      <c r="UYO57"/>
      <c r="UYP57"/>
      <c r="UYU57"/>
      <c r="UYV57"/>
      <c r="UYY57"/>
      <c r="UZK57"/>
      <c r="UZL57"/>
      <c r="UZS57"/>
      <c r="UZZ57"/>
      <c r="VAD57"/>
      <c r="VAE57"/>
      <c r="VAF57"/>
      <c r="VAG57"/>
      <c r="VAH57"/>
      <c r="VIG57"/>
      <c r="VIH57"/>
      <c r="VII57"/>
      <c r="VIK57"/>
      <c r="VIL57"/>
      <c r="VIQ57"/>
      <c r="VIR57"/>
      <c r="VIU57"/>
      <c r="VJG57"/>
      <c r="VJH57"/>
      <c r="VJO57"/>
      <c r="VJV57"/>
      <c r="VJZ57"/>
      <c r="VKA57"/>
      <c r="VKB57"/>
      <c r="VKC57"/>
      <c r="VKD57"/>
      <c r="VSC57"/>
      <c r="VSD57"/>
      <c r="VSE57"/>
      <c r="VSG57"/>
      <c r="VSH57"/>
      <c r="VSM57"/>
      <c r="VSN57"/>
      <c r="VSQ57"/>
      <c r="VTC57"/>
      <c r="VTD57"/>
      <c r="VTK57"/>
      <c r="VTR57"/>
      <c r="VTV57"/>
      <c r="VTW57"/>
      <c r="VTX57"/>
      <c r="VTY57"/>
      <c r="VTZ57"/>
      <c r="WBY57"/>
      <c r="WBZ57"/>
      <c r="WCA57"/>
      <c r="WCC57"/>
      <c r="WCD57"/>
      <c r="WCI57"/>
      <c r="WCJ57"/>
      <c r="WCM57"/>
      <c r="WCY57"/>
      <c r="WCZ57"/>
      <c r="WDG57"/>
      <c r="WDN57"/>
      <c r="WDR57"/>
      <c r="WDS57"/>
      <c r="WDT57"/>
      <c r="WDU57"/>
      <c r="WDV57"/>
      <c r="WLU57"/>
      <c r="WLV57"/>
      <c r="WLW57"/>
      <c r="WLY57"/>
      <c r="WLZ57"/>
      <c r="WME57"/>
      <c r="WMF57"/>
      <c r="WMI57"/>
      <c r="WMU57"/>
      <c r="WMV57"/>
      <c r="WNC57"/>
      <c r="WNJ57"/>
      <c r="WNN57"/>
      <c r="WNO57"/>
      <c r="WNP57"/>
      <c r="WNQ57"/>
      <c r="WNR57"/>
      <c r="WVQ57"/>
      <c r="WVR57"/>
      <c r="WVS57"/>
      <c r="WVU57"/>
      <c r="WVV57"/>
      <c r="WWA57"/>
      <c r="WWB57"/>
      <c r="WWE57"/>
      <c r="WWQ57"/>
      <c r="WWR57"/>
      <c r="WWY57"/>
      <c r="WXF57"/>
      <c r="WXJ57"/>
      <c r="WXK57"/>
      <c r="WXL57"/>
      <c r="WXM57"/>
      <c r="WXN57"/>
    </row>
    <row r="58" spans="1:826 1033:1850 2057:2874 3081:3898 4105:4922 5129:5946 6153:6970 7177:7994 8201:9018 9225:10042 10249:11066 11273:12090 12297:13114 13321:14138 14345:15162 15369:16186" s="389" customFormat="1" ht="20.25" customHeight="1" x14ac:dyDescent="0.2">
      <c r="A58" s="294" t="s">
        <v>161</v>
      </c>
      <c r="B58" s="295" t="s">
        <v>162</v>
      </c>
      <c r="C58" s="294" t="s">
        <v>163</v>
      </c>
      <c r="D58" s="296">
        <v>244.07999999999998</v>
      </c>
      <c r="E58" s="296">
        <v>0.26</v>
      </c>
      <c r="F58" s="296">
        <v>0.22</v>
      </c>
      <c r="G58" s="296">
        <v>0</v>
      </c>
      <c r="H58" s="296">
        <v>0</v>
      </c>
      <c r="I58" s="666">
        <v>0</v>
      </c>
      <c r="J58" s="296">
        <v>0</v>
      </c>
      <c r="K58" s="296">
        <v>0.22</v>
      </c>
      <c r="L58" s="666">
        <v>0</v>
      </c>
      <c r="M58" s="666">
        <v>0</v>
      </c>
      <c r="N58" s="666">
        <v>0</v>
      </c>
      <c r="O58" s="296">
        <v>0</v>
      </c>
      <c r="P58" s="666">
        <v>0</v>
      </c>
      <c r="Q58" s="296">
        <v>0</v>
      </c>
      <c r="R58" s="291">
        <v>0.04</v>
      </c>
      <c r="S58" s="296">
        <v>0</v>
      </c>
      <c r="T58" s="296">
        <v>0</v>
      </c>
      <c r="U58" s="296">
        <v>0</v>
      </c>
      <c r="V58" s="666">
        <v>0</v>
      </c>
      <c r="W58" s="296">
        <v>0</v>
      </c>
      <c r="X58" s="296">
        <v>0</v>
      </c>
      <c r="Y58" s="296">
        <v>0</v>
      </c>
      <c r="Z58" s="666">
        <v>0</v>
      </c>
      <c r="AA58" s="296">
        <v>0</v>
      </c>
      <c r="AB58" s="296">
        <v>0</v>
      </c>
      <c r="AC58" s="296">
        <v>0</v>
      </c>
      <c r="AD58" s="296">
        <v>0</v>
      </c>
      <c r="AE58" s="296">
        <v>0</v>
      </c>
      <c r="AF58" s="296">
        <v>0</v>
      </c>
      <c r="AG58" s="296">
        <v>0</v>
      </c>
      <c r="AH58" s="296">
        <v>0</v>
      </c>
      <c r="AI58" s="296">
        <v>0</v>
      </c>
      <c r="AJ58" s="296">
        <v>0</v>
      </c>
      <c r="AK58" s="667">
        <v>0</v>
      </c>
      <c r="AL58" s="296">
        <v>0</v>
      </c>
      <c r="AM58" s="296">
        <v>0</v>
      </c>
      <c r="AN58" s="296">
        <v>0</v>
      </c>
      <c r="AO58" s="296">
        <v>0</v>
      </c>
      <c r="AP58" s="667">
        <v>0</v>
      </c>
      <c r="AQ58" s="296">
        <v>0</v>
      </c>
      <c r="AR58" s="296">
        <v>0</v>
      </c>
      <c r="AS58" s="296">
        <v>0</v>
      </c>
      <c r="AT58" s="666">
        <v>0</v>
      </c>
      <c r="AU58" s="296">
        <v>0</v>
      </c>
      <c r="AV58" s="296">
        <v>0.04</v>
      </c>
      <c r="AW58" s="296">
        <v>0</v>
      </c>
      <c r="AX58" s="296">
        <v>0</v>
      </c>
      <c r="AY58" s="296">
        <v>0</v>
      </c>
      <c r="AZ58" s="296">
        <v>0</v>
      </c>
      <c r="BA58" s="666">
        <v>0</v>
      </c>
      <c r="BB58" s="296">
        <v>0</v>
      </c>
      <c r="BC58" s="296">
        <v>0</v>
      </c>
      <c r="BD58" s="296">
        <v>0</v>
      </c>
      <c r="BE58" s="666">
        <v>0</v>
      </c>
      <c r="BF58" s="666">
        <v>0</v>
      </c>
      <c r="BG58" s="682">
        <v>0</v>
      </c>
      <c r="BH58" s="682">
        <v>0</v>
      </c>
      <c r="BI58" s="682">
        <v>0</v>
      </c>
      <c r="BJ58" s="298">
        <v>0.09</v>
      </c>
      <c r="BK58" s="298">
        <v>244.17</v>
      </c>
      <c r="BL58" s="389">
        <v>244.17</v>
      </c>
      <c r="BN58" s="389" t="s">
        <v>2319</v>
      </c>
      <c r="BO58" s="389" t="s">
        <v>162</v>
      </c>
      <c r="JE58"/>
      <c r="JF58"/>
      <c r="JG58"/>
      <c r="JI58"/>
      <c r="JJ58"/>
      <c r="JO58"/>
      <c r="JP58"/>
      <c r="JS58"/>
      <c r="KE58"/>
      <c r="KF58"/>
      <c r="KM58"/>
      <c r="KT58"/>
      <c r="KX58"/>
      <c r="KY58"/>
      <c r="KZ58"/>
      <c r="LA58"/>
      <c r="LB58"/>
      <c r="TA58"/>
      <c r="TB58"/>
      <c r="TC58"/>
      <c r="TE58"/>
      <c r="TF58"/>
      <c r="TK58"/>
      <c r="TL58"/>
      <c r="TO58"/>
      <c r="UA58"/>
      <c r="UB58"/>
      <c r="UI58"/>
      <c r="UP58"/>
      <c r="UT58"/>
      <c r="UU58"/>
      <c r="UV58"/>
      <c r="UW58"/>
      <c r="UX58"/>
      <c r="ACW58"/>
      <c r="ACX58"/>
      <c r="ACY58"/>
      <c r="ADA58"/>
      <c r="ADB58"/>
      <c r="ADG58"/>
      <c r="ADH58"/>
      <c r="ADK58"/>
      <c r="ADW58"/>
      <c r="ADX58"/>
      <c r="AEE58"/>
      <c r="AEL58"/>
      <c r="AEP58"/>
      <c r="AEQ58"/>
      <c r="AER58"/>
      <c r="AES58"/>
      <c r="AET58"/>
      <c r="AMS58"/>
      <c r="AMT58"/>
      <c r="AMU58"/>
      <c r="AMW58"/>
      <c r="AMX58"/>
      <c r="ANC58"/>
      <c r="AND58"/>
      <c r="ANG58"/>
      <c r="ANS58"/>
      <c r="ANT58"/>
      <c r="AOA58"/>
      <c r="AOH58"/>
      <c r="AOL58"/>
      <c r="AOM58"/>
      <c r="AON58"/>
      <c r="AOO58"/>
      <c r="AOP58"/>
      <c r="AWO58"/>
      <c r="AWP58"/>
      <c r="AWQ58"/>
      <c r="AWS58"/>
      <c r="AWT58"/>
      <c r="AWY58"/>
      <c r="AWZ58"/>
      <c r="AXC58"/>
      <c r="AXO58"/>
      <c r="AXP58"/>
      <c r="AXW58"/>
      <c r="AYD58"/>
      <c r="AYH58"/>
      <c r="AYI58"/>
      <c r="AYJ58"/>
      <c r="AYK58"/>
      <c r="AYL58"/>
      <c r="BGK58"/>
      <c r="BGL58"/>
      <c r="BGM58"/>
      <c r="BGO58"/>
      <c r="BGP58"/>
      <c r="BGU58"/>
      <c r="BGV58"/>
      <c r="BGY58"/>
      <c r="BHK58"/>
      <c r="BHL58"/>
      <c r="BHS58"/>
      <c r="BHZ58"/>
      <c r="BID58"/>
      <c r="BIE58"/>
      <c r="BIF58"/>
      <c r="BIG58"/>
      <c r="BIH58"/>
      <c r="BQG58"/>
      <c r="BQH58"/>
      <c r="BQI58"/>
      <c r="BQK58"/>
      <c r="BQL58"/>
      <c r="BQQ58"/>
      <c r="BQR58"/>
      <c r="BQU58"/>
      <c r="BRG58"/>
      <c r="BRH58"/>
      <c r="BRO58"/>
      <c r="BRV58"/>
      <c r="BRZ58"/>
      <c r="BSA58"/>
      <c r="BSB58"/>
      <c r="BSC58"/>
      <c r="BSD58"/>
      <c r="CAC58"/>
      <c r="CAD58"/>
      <c r="CAE58"/>
      <c r="CAG58"/>
      <c r="CAH58"/>
      <c r="CAM58"/>
      <c r="CAN58"/>
      <c r="CAQ58"/>
      <c r="CBC58"/>
      <c r="CBD58"/>
      <c r="CBK58"/>
      <c r="CBR58"/>
      <c r="CBV58"/>
      <c r="CBW58"/>
      <c r="CBX58"/>
      <c r="CBY58"/>
      <c r="CBZ58"/>
      <c r="CJY58"/>
      <c r="CJZ58"/>
      <c r="CKA58"/>
      <c r="CKC58"/>
      <c r="CKD58"/>
      <c r="CKI58"/>
      <c r="CKJ58"/>
      <c r="CKM58"/>
      <c r="CKY58"/>
      <c r="CKZ58"/>
      <c r="CLG58"/>
      <c r="CLN58"/>
      <c r="CLR58"/>
      <c r="CLS58"/>
      <c r="CLT58"/>
      <c r="CLU58"/>
      <c r="CLV58"/>
      <c r="CTU58"/>
      <c r="CTV58"/>
      <c r="CTW58"/>
      <c r="CTY58"/>
      <c r="CTZ58"/>
      <c r="CUE58"/>
      <c r="CUF58"/>
      <c r="CUI58"/>
      <c r="CUU58"/>
      <c r="CUV58"/>
      <c r="CVC58"/>
      <c r="CVJ58"/>
      <c r="CVN58"/>
      <c r="CVO58"/>
      <c r="CVP58"/>
      <c r="CVQ58"/>
      <c r="CVR58"/>
      <c r="DDQ58"/>
      <c r="DDR58"/>
      <c r="DDS58"/>
      <c r="DDU58"/>
      <c r="DDV58"/>
      <c r="DEA58"/>
      <c r="DEB58"/>
      <c r="DEE58"/>
      <c r="DEQ58"/>
      <c r="DER58"/>
      <c r="DEY58"/>
      <c r="DFF58"/>
      <c r="DFJ58"/>
      <c r="DFK58"/>
      <c r="DFL58"/>
      <c r="DFM58"/>
      <c r="DFN58"/>
      <c r="DNM58"/>
      <c r="DNN58"/>
      <c r="DNO58"/>
      <c r="DNQ58"/>
      <c r="DNR58"/>
      <c r="DNW58"/>
      <c r="DNX58"/>
      <c r="DOA58"/>
      <c r="DOM58"/>
      <c r="DON58"/>
      <c r="DOU58"/>
      <c r="DPB58"/>
      <c r="DPF58"/>
      <c r="DPG58"/>
      <c r="DPH58"/>
      <c r="DPI58"/>
      <c r="DPJ58"/>
      <c r="DXI58"/>
      <c r="DXJ58"/>
      <c r="DXK58"/>
      <c r="DXM58"/>
      <c r="DXN58"/>
      <c r="DXS58"/>
      <c r="DXT58"/>
      <c r="DXW58"/>
      <c r="DYI58"/>
      <c r="DYJ58"/>
      <c r="DYQ58"/>
      <c r="DYX58"/>
      <c r="DZB58"/>
      <c r="DZC58"/>
      <c r="DZD58"/>
      <c r="DZE58"/>
      <c r="DZF58"/>
      <c r="EHE58"/>
      <c r="EHF58"/>
      <c r="EHG58"/>
      <c r="EHI58"/>
      <c r="EHJ58"/>
      <c r="EHO58"/>
      <c r="EHP58"/>
      <c r="EHS58"/>
      <c r="EIE58"/>
      <c r="EIF58"/>
      <c r="EIM58"/>
      <c r="EIT58"/>
      <c r="EIX58"/>
      <c r="EIY58"/>
      <c r="EIZ58"/>
      <c r="EJA58"/>
      <c r="EJB58"/>
      <c r="ERA58"/>
      <c r="ERB58"/>
      <c r="ERC58"/>
      <c r="ERE58"/>
      <c r="ERF58"/>
      <c r="ERK58"/>
      <c r="ERL58"/>
      <c r="ERO58"/>
      <c r="ESA58"/>
      <c r="ESB58"/>
      <c r="ESI58"/>
      <c r="ESP58"/>
      <c r="EST58"/>
      <c r="ESU58"/>
      <c r="ESV58"/>
      <c r="ESW58"/>
      <c r="ESX58"/>
      <c r="FAW58"/>
      <c r="FAX58"/>
      <c r="FAY58"/>
      <c r="FBA58"/>
      <c r="FBB58"/>
      <c r="FBG58"/>
      <c r="FBH58"/>
      <c r="FBK58"/>
      <c r="FBW58"/>
      <c r="FBX58"/>
      <c r="FCE58"/>
      <c r="FCL58"/>
      <c r="FCP58"/>
      <c r="FCQ58"/>
      <c r="FCR58"/>
      <c r="FCS58"/>
      <c r="FCT58"/>
      <c r="FKS58"/>
      <c r="FKT58"/>
      <c r="FKU58"/>
      <c r="FKW58"/>
      <c r="FKX58"/>
      <c r="FLC58"/>
      <c r="FLD58"/>
      <c r="FLG58"/>
      <c r="FLS58"/>
      <c r="FLT58"/>
      <c r="FMA58"/>
      <c r="FMH58"/>
      <c r="FML58"/>
      <c r="FMM58"/>
      <c r="FMN58"/>
      <c r="FMO58"/>
      <c r="FMP58"/>
      <c r="FUO58"/>
      <c r="FUP58"/>
      <c r="FUQ58"/>
      <c r="FUS58"/>
      <c r="FUT58"/>
      <c r="FUY58"/>
      <c r="FUZ58"/>
      <c r="FVC58"/>
      <c r="FVO58"/>
      <c r="FVP58"/>
      <c r="FVW58"/>
      <c r="FWD58"/>
      <c r="FWH58"/>
      <c r="FWI58"/>
      <c r="FWJ58"/>
      <c r="FWK58"/>
      <c r="FWL58"/>
      <c r="GEK58"/>
      <c r="GEL58"/>
      <c r="GEM58"/>
      <c r="GEO58"/>
      <c r="GEP58"/>
      <c r="GEU58"/>
      <c r="GEV58"/>
      <c r="GEY58"/>
      <c r="GFK58"/>
      <c r="GFL58"/>
      <c r="GFS58"/>
      <c r="GFZ58"/>
      <c r="GGD58"/>
      <c r="GGE58"/>
      <c r="GGF58"/>
      <c r="GGG58"/>
      <c r="GGH58"/>
      <c r="GOG58"/>
      <c r="GOH58"/>
      <c r="GOI58"/>
      <c r="GOK58"/>
      <c r="GOL58"/>
      <c r="GOQ58"/>
      <c r="GOR58"/>
      <c r="GOU58"/>
      <c r="GPG58"/>
      <c r="GPH58"/>
      <c r="GPO58"/>
      <c r="GPV58"/>
      <c r="GPZ58"/>
      <c r="GQA58"/>
      <c r="GQB58"/>
      <c r="GQC58"/>
      <c r="GQD58"/>
      <c r="GYC58"/>
      <c r="GYD58"/>
      <c r="GYE58"/>
      <c r="GYG58"/>
      <c r="GYH58"/>
      <c r="GYM58"/>
      <c r="GYN58"/>
      <c r="GYQ58"/>
      <c r="GZC58"/>
      <c r="GZD58"/>
      <c r="GZK58"/>
      <c r="GZR58"/>
      <c r="GZV58"/>
      <c r="GZW58"/>
      <c r="GZX58"/>
      <c r="GZY58"/>
      <c r="GZZ58"/>
      <c r="HHY58"/>
      <c r="HHZ58"/>
      <c r="HIA58"/>
      <c r="HIC58"/>
      <c r="HID58"/>
      <c r="HII58"/>
      <c r="HIJ58"/>
      <c r="HIM58"/>
      <c r="HIY58"/>
      <c r="HIZ58"/>
      <c r="HJG58"/>
      <c r="HJN58"/>
      <c r="HJR58"/>
      <c r="HJS58"/>
      <c r="HJT58"/>
      <c r="HJU58"/>
      <c r="HJV58"/>
      <c r="HRU58"/>
      <c r="HRV58"/>
      <c r="HRW58"/>
      <c r="HRY58"/>
      <c r="HRZ58"/>
      <c r="HSE58"/>
      <c r="HSF58"/>
      <c r="HSI58"/>
      <c r="HSU58"/>
      <c r="HSV58"/>
      <c r="HTC58"/>
      <c r="HTJ58"/>
      <c r="HTN58"/>
      <c r="HTO58"/>
      <c r="HTP58"/>
      <c r="HTQ58"/>
      <c r="HTR58"/>
      <c r="IBQ58"/>
      <c r="IBR58"/>
      <c r="IBS58"/>
      <c r="IBU58"/>
      <c r="IBV58"/>
      <c r="ICA58"/>
      <c r="ICB58"/>
      <c r="ICE58"/>
      <c r="ICQ58"/>
      <c r="ICR58"/>
      <c r="ICY58"/>
      <c r="IDF58"/>
      <c r="IDJ58"/>
      <c r="IDK58"/>
      <c r="IDL58"/>
      <c r="IDM58"/>
      <c r="IDN58"/>
      <c r="ILM58"/>
      <c r="ILN58"/>
      <c r="ILO58"/>
      <c r="ILQ58"/>
      <c r="ILR58"/>
      <c r="ILW58"/>
      <c r="ILX58"/>
      <c r="IMA58"/>
      <c r="IMM58"/>
      <c r="IMN58"/>
      <c r="IMU58"/>
      <c r="INB58"/>
      <c r="INF58"/>
      <c r="ING58"/>
      <c r="INH58"/>
      <c r="INI58"/>
      <c r="INJ58"/>
      <c r="IVI58"/>
      <c r="IVJ58"/>
      <c r="IVK58"/>
      <c r="IVM58"/>
      <c r="IVN58"/>
      <c r="IVS58"/>
      <c r="IVT58"/>
      <c r="IVW58"/>
      <c r="IWI58"/>
      <c r="IWJ58"/>
      <c r="IWQ58"/>
      <c r="IWX58"/>
      <c r="IXB58"/>
      <c r="IXC58"/>
      <c r="IXD58"/>
      <c r="IXE58"/>
      <c r="IXF58"/>
      <c r="JFE58"/>
      <c r="JFF58"/>
      <c r="JFG58"/>
      <c r="JFI58"/>
      <c r="JFJ58"/>
      <c r="JFO58"/>
      <c r="JFP58"/>
      <c r="JFS58"/>
      <c r="JGE58"/>
      <c r="JGF58"/>
      <c r="JGM58"/>
      <c r="JGT58"/>
      <c r="JGX58"/>
      <c r="JGY58"/>
      <c r="JGZ58"/>
      <c r="JHA58"/>
      <c r="JHB58"/>
      <c r="JPA58"/>
      <c r="JPB58"/>
      <c r="JPC58"/>
      <c r="JPE58"/>
      <c r="JPF58"/>
      <c r="JPK58"/>
      <c r="JPL58"/>
      <c r="JPO58"/>
      <c r="JQA58"/>
      <c r="JQB58"/>
      <c r="JQI58"/>
      <c r="JQP58"/>
      <c r="JQT58"/>
      <c r="JQU58"/>
      <c r="JQV58"/>
      <c r="JQW58"/>
      <c r="JQX58"/>
      <c r="JYW58"/>
      <c r="JYX58"/>
      <c r="JYY58"/>
      <c r="JZA58"/>
      <c r="JZB58"/>
      <c r="JZG58"/>
      <c r="JZH58"/>
      <c r="JZK58"/>
      <c r="JZW58"/>
      <c r="JZX58"/>
      <c r="KAE58"/>
      <c r="KAL58"/>
      <c r="KAP58"/>
      <c r="KAQ58"/>
      <c r="KAR58"/>
      <c r="KAS58"/>
      <c r="KAT58"/>
      <c r="KIS58"/>
      <c r="KIT58"/>
      <c r="KIU58"/>
      <c r="KIW58"/>
      <c r="KIX58"/>
      <c r="KJC58"/>
      <c r="KJD58"/>
      <c r="KJG58"/>
      <c r="KJS58"/>
      <c r="KJT58"/>
      <c r="KKA58"/>
      <c r="KKH58"/>
      <c r="KKL58"/>
      <c r="KKM58"/>
      <c r="KKN58"/>
      <c r="KKO58"/>
      <c r="KKP58"/>
      <c r="KSO58"/>
      <c r="KSP58"/>
      <c r="KSQ58"/>
      <c r="KSS58"/>
      <c r="KST58"/>
      <c r="KSY58"/>
      <c r="KSZ58"/>
      <c r="KTC58"/>
      <c r="KTO58"/>
      <c r="KTP58"/>
      <c r="KTW58"/>
      <c r="KUD58"/>
      <c r="KUH58"/>
      <c r="KUI58"/>
      <c r="KUJ58"/>
      <c r="KUK58"/>
      <c r="KUL58"/>
      <c r="LCK58"/>
      <c r="LCL58"/>
      <c r="LCM58"/>
      <c r="LCO58"/>
      <c r="LCP58"/>
      <c r="LCU58"/>
      <c r="LCV58"/>
      <c r="LCY58"/>
      <c r="LDK58"/>
      <c r="LDL58"/>
      <c r="LDS58"/>
      <c r="LDZ58"/>
      <c r="LED58"/>
      <c r="LEE58"/>
      <c r="LEF58"/>
      <c r="LEG58"/>
      <c r="LEH58"/>
      <c r="LMG58"/>
      <c r="LMH58"/>
      <c r="LMI58"/>
      <c r="LMK58"/>
      <c r="LML58"/>
      <c r="LMQ58"/>
      <c r="LMR58"/>
      <c r="LMU58"/>
      <c r="LNG58"/>
      <c r="LNH58"/>
      <c r="LNO58"/>
      <c r="LNV58"/>
      <c r="LNZ58"/>
      <c r="LOA58"/>
      <c r="LOB58"/>
      <c r="LOC58"/>
      <c r="LOD58"/>
      <c r="LWC58"/>
      <c r="LWD58"/>
      <c r="LWE58"/>
      <c r="LWG58"/>
      <c r="LWH58"/>
      <c r="LWM58"/>
      <c r="LWN58"/>
      <c r="LWQ58"/>
      <c r="LXC58"/>
      <c r="LXD58"/>
      <c r="LXK58"/>
      <c r="LXR58"/>
      <c r="LXV58"/>
      <c r="LXW58"/>
      <c r="LXX58"/>
      <c r="LXY58"/>
      <c r="LXZ58"/>
      <c r="MFY58"/>
      <c r="MFZ58"/>
      <c r="MGA58"/>
      <c r="MGC58"/>
      <c r="MGD58"/>
      <c r="MGI58"/>
      <c r="MGJ58"/>
      <c r="MGM58"/>
      <c r="MGY58"/>
      <c r="MGZ58"/>
      <c r="MHG58"/>
      <c r="MHN58"/>
      <c r="MHR58"/>
      <c r="MHS58"/>
      <c r="MHT58"/>
      <c r="MHU58"/>
      <c r="MHV58"/>
      <c r="MPU58"/>
      <c r="MPV58"/>
      <c r="MPW58"/>
      <c r="MPY58"/>
      <c r="MPZ58"/>
      <c r="MQE58"/>
      <c r="MQF58"/>
      <c r="MQI58"/>
      <c r="MQU58"/>
      <c r="MQV58"/>
      <c r="MRC58"/>
      <c r="MRJ58"/>
      <c r="MRN58"/>
      <c r="MRO58"/>
      <c r="MRP58"/>
      <c r="MRQ58"/>
      <c r="MRR58"/>
      <c r="MZQ58"/>
      <c r="MZR58"/>
      <c r="MZS58"/>
      <c r="MZU58"/>
      <c r="MZV58"/>
      <c r="NAA58"/>
      <c r="NAB58"/>
      <c r="NAE58"/>
      <c r="NAQ58"/>
      <c r="NAR58"/>
      <c r="NAY58"/>
      <c r="NBF58"/>
      <c r="NBJ58"/>
      <c r="NBK58"/>
      <c r="NBL58"/>
      <c r="NBM58"/>
      <c r="NBN58"/>
      <c r="NJM58"/>
      <c r="NJN58"/>
      <c r="NJO58"/>
      <c r="NJQ58"/>
      <c r="NJR58"/>
      <c r="NJW58"/>
      <c r="NJX58"/>
      <c r="NKA58"/>
      <c r="NKM58"/>
      <c r="NKN58"/>
      <c r="NKU58"/>
      <c r="NLB58"/>
      <c r="NLF58"/>
      <c r="NLG58"/>
      <c r="NLH58"/>
      <c r="NLI58"/>
      <c r="NLJ58"/>
      <c r="NTI58"/>
      <c r="NTJ58"/>
      <c r="NTK58"/>
      <c r="NTM58"/>
      <c r="NTN58"/>
      <c r="NTS58"/>
      <c r="NTT58"/>
      <c r="NTW58"/>
      <c r="NUI58"/>
      <c r="NUJ58"/>
      <c r="NUQ58"/>
      <c r="NUX58"/>
      <c r="NVB58"/>
      <c r="NVC58"/>
      <c r="NVD58"/>
      <c r="NVE58"/>
      <c r="NVF58"/>
      <c r="ODE58"/>
      <c r="ODF58"/>
      <c r="ODG58"/>
      <c r="ODI58"/>
      <c r="ODJ58"/>
      <c r="ODO58"/>
      <c r="ODP58"/>
      <c r="ODS58"/>
      <c r="OEE58"/>
      <c r="OEF58"/>
      <c r="OEM58"/>
      <c r="OET58"/>
      <c r="OEX58"/>
      <c r="OEY58"/>
      <c r="OEZ58"/>
      <c r="OFA58"/>
      <c r="OFB58"/>
      <c r="ONA58"/>
      <c r="ONB58"/>
      <c r="ONC58"/>
      <c r="ONE58"/>
      <c r="ONF58"/>
      <c r="ONK58"/>
      <c r="ONL58"/>
      <c r="ONO58"/>
      <c r="OOA58"/>
      <c r="OOB58"/>
      <c r="OOI58"/>
      <c r="OOP58"/>
      <c r="OOT58"/>
      <c r="OOU58"/>
      <c r="OOV58"/>
      <c r="OOW58"/>
      <c r="OOX58"/>
      <c r="OWW58"/>
      <c r="OWX58"/>
      <c r="OWY58"/>
      <c r="OXA58"/>
      <c r="OXB58"/>
      <c r="OXG58"/>
      <c r="OXH58"/>
      <c r="OXK58"/>
      <c r="OXW58"/>
      <c r="OXX58"/>
      <c r="OYE58"/>
      <c r="OYL58"/>
      <c r="OYP58"/>
      <c r="OYQ58"/>
      <c r="OYR58"/>
      <c r="OYS58"/>
      <c r="OYT58"/>
      <c r="PGS58"/>
      <c r="PGT58"/>
      <c r="PGU58"/>
      <c r="PGW58"/>
      <c r="PGX58"/>
      <c r="PHC58"/>
      <c r="PHD58"/>
      <c r="PHG58"/>
      <c r="PHS58"/>
      <c r="PHT58"/>
      <c r="PIA58"/>
      <c r="PIH58"/>
      <c r="PIL58"/>
      <c r="PIM58"/>
      <c r="PIN58"/>
      <c r="PIO58"/>
      <c r="PIP58"/>
      <c r="PQO58"/>
      <c r="PQP58"/>
      <c r="PQQ58"/>
      <c r="PQS58"/>
      <c r="PQT58"/>
      <c r="PQY58"/>
      <c r="PQZ58"/>
      <c r="PRC58"/>
      <c r="PRO58"/>
      <c r="PRP58"/>
      <c r="PRW58"/>
      <c r="PSD58"/>
      <c r="PSH58"/>
      <c r="PSI58"/>
      <c r="PSJ58"/>
      <c r="PSK58"/>
      <c r="PSL58"/>
      <c r="QAK58"/>
      <c r="QAL58"/>
      <c r="QAM58"/>
      <c r="QAO58"/>
      <c r="QAP58"/>
      <c r="QAU58"/>
      <c r="QAV58"/>
      <c r="QAY58"/>
      <c r="QBK58"/>
      <c r="QBL58"/>
      <c r="QBS58"/>
      <c r="QBZ58"/>
      <c r="QCD58"/>
      <c r="QCE58"/>
      <c r="QCF58"/>
      <c r="QCG58"/>
      <c r="QCH58"/>
      <c r="QKG58"/>
      <c r="QKH58"/>
      <c r="QKI58"/>
      <c r="QKK58"/>
      <c r="QKL58"/>
      <c r="QKQ58"/>
      <c r="QKR58"/>
      <c r="QKU58"/>
      <c r="QLG58"/>
      <c r="QLH58"/>
      <c r="QLO58"/>
      <c r="QLV58"/>
      <c r="QLZ58"/>
      <c r="QMA58"/>
      <c r="QMB58"/>
      <c r="QMC58"/>
      <c r="QMD58"/>
      <c r="QUC58"/>
      <c r="QUD58"/>
      <c r="QUE58"/>
      <c r="QUG58"/>
      <c r="QUH58"/>
      <c r="QUM58"/>
      <c r="QUN58"/>
      <c r="QUQ58"/>
      <c r="QVC58"/>
      <c r="QVD58"/>
      <c r="QVK58"/>
      <c r="QVR58"/>
      <c r="QVV58"/>
      <c r="QVW58"/>
      <c r="QVX58"/>
      <c r="QVY58"/>
      <c r="QVZ58"/>
      <c r="RDY58"/>
      <c r="RDZ58"/>
      <c r="REA58"/>
      <c r="REC58"/>
      <c r="RED58"/>
      <c r="REI58"/>
      <c r="REJ58"/>
      <c r="REM58"/>
      <c r="REY58"/>
      <c r="REZ58"/>
      <c r="RFG58"/>
      <c r="RFN58"/>
      <c r="RFR58"/>
      <c r="RFS58"/>
      <c r="RFT58"/>
      <c r="RFU58"/>
      <c r="RFV58"/>
      <c r="RNU58"/>
      <c r="RNV58"/>
      <c r="RNW58"/>
      <c r="RNY58"/>
      <c r="RNZ58"/>
      <c r="ROE58"/>
      <c r="ROF58"/>
      <c r="ROI58"/>
      <c r="ROU58"/>
      <c r="ROV58"/>
      <c r="RPC58"/>
      <c r="RPJ58"/>
      <c r="RPN58"/>
      <c r="RPO58"/>
      <c r="RPP58"/>
      <c r="RPQ58"/>
      <c r="RPR58"/>
      <c r="RXQ58"/>
      <c r="RXR58"/>
      <c r="RXS58"/>
      <c r="RXU58"/>
      <c r="RXV58"/>
      <c r="RYA58"/>
      <c r="RYB58"/>
      <c r="RYE58"/>
      <c r="RYQ58"/>
      <c r="RYR58"/>
      <c r="RYY58"/>
      <c r="RZF58"/>
      <c r="RZJ58"/>
      <c r="RZK58"/>
      <c r="RZL58"/>
      <c r="RZM58"/>
      <c r="RZN58"/>
      <c r="SHM58"/>
      <c r="SHN58"/>
      <c r="SHO58"/>
      <c r="SHQ58"/>
      <c r="SHR58"/>
      <c r="SHW58"/>
      <c r="SHX58"/>
      <c r="SIA58"/>
      <c r="SIM58"/>
      <c r="SIN58"/>
      <c r="SIU58"/>
      <c r="SJB58"/>
      <c r="SJF58"/>
      <c r="SJG58"/>
      <c r="SJH58"/>
      <c r="SJI58"/>
      <c r="SJJ58"/>
      <c r="SRI58"/>
      <c r="SRJ58"/>
      <c r="SRK58"/>
      <c r="SRM58"/>
      <c r="SRN58"/>
      <c r="SRS58"/>
      <c r="SRT58"/>
      <c r="SRW58"/>
      <c r="SSI58"/>
      <c r="SSJ58"/>
      <c r="SSQ58"/>
      <c r="SSX58"/>
      <c r="STB58"/>
      <c r="STC58"/>
      <c r="STD58"/>
      <c r="STE58"/>
      <c r="STF58"/>
      <c r="TBE58"/>
      <c r="TBF58"/>
      <c r="TBG58"/>
      <c r="TBI58"/>
      <c r="TBJ58"/>
      <c r="TBO58"/>
      <c r="TBP58"/>
      <c r="TBS58"/>
      <c r="TCE58"/>
      <c r="TCF58"/>
      <c r="TCM58"/>
      <c r="TCT58"/>
      <c r="TCX58"/>
      <c r="TCY58"/>
      <c r="TCZ58"/>
      <c r="TDA58"/>
      <c r="TDB58"/>
      <c r="TLA58"/>
      <c r="TLB58"/>
      <c r="TLC58"/>
      <c r="TLE58"/>
      <c r="TLF58"/>
      <c r="TLK58"/>
      <c r="TLL58"/>
      <c r="TLO58"/>
      <c r="TMA58"/>
      <c r="TMB58"/>
      <c r="TMI58"/>
      <c r="TMP58"/>
      <c r="TMT58"/>
      <c r="TMU58"/>
      <c r="TMV58"/>
      <c r="TMW58"/>
      <c r="TMX58"/>
      <c r="TUW58"/>
      <c r="TUX58"/>
      <c r="TUY58"/>
      <c r="TVA58"/>
      <c r="TVB58"/>
      <c r="TVG58"/>
      <c r="TVH58"/>
      <c r="TVK58"/>
      <c r="TVW58"/>
      <c r="TVX58"/>
      <c r="TWE58"/>
      <c r="TWL58"/>
      <c r="TWP58"/>
      <c r="TWQ58"/>
      <c r="TWR58"/>
      <c r="TWS58"/>
      <c r="TWT58"/>
      <c r="UES58"/>
      <c r="UET58"/>
      <c r="UEU58"/>
      <c r="UEW58"/>
      <c r="UEX58"/>
      <c r="UFC58"/>
      <c r="UFD58"/>
      <c r="UFG58"/>
      <c r="UFS58"/>
      <c r="UFT58"/>
      <c r="UGA58"/>
      <c r="UGH58"/>
      <c r="UGL58"/>
      <c r="UGM58"/>
      <c r="UGN58"/>
      <c r="UGO58"/>
      <c r="UGP58"/>
      <c r="UOO58"/>
      <c r="UOP58"/>
      <c r="UOQ58"/>
      <c r="UOS58"/>
      <c r="UOT58"/>
      <c r="UOY58"/>
      <c r="UOZ58"/>
      <c r="UPC58"/>
      <c r="UPO58"/>
      <c r="UPP58"/>
      <c r="UPW58"/>
      <c r="UQD58"/>
      <c r="UQH58"/>
      <c r="UQI58"/>
      <c r="UQJ58"/>
      <c r="UQK58"/>
      <c r="UQL58"/>
      <c r="UYK58"/>
      <c r="UYL58"/>
      <c r="UYM58"/>
      <c r="UYO58"/>
      <c r="UYP58"/>
      <c r="UYU58"/>
      <c r="UYV58"/>
      <c r="UYY58"/>
      <c r="UZK58"/>
      <c r="UZL58"/>
      <c r="UZS58"/>
      <c r="UZZ58"/>
      <c r="VAD58"/>
      <c r="VAE58"/>
      <c r="VAF58"/>
      <c r="VAG58"/>
      <c r="VAH58"/>
      <c r="VIG58"/>
      <c r="VIH58"/>
      <c r="VII58"/>
      <c r="VIK58"/>
      <c r="VIL58"/>
      <c r="VIQ58"/>
      <c r="VIR58"/>
      <c r="VIU58"/>
      <c r="VJG58"/>
      <c r="VJH58"/>
      <c r="VJO58"/>
      <c r="VJV58"/>
      <c r="VJZ58"/>
      <c r="VKA58"/>
      <c r="VKB58"/>
      <c r="VKC58"/>
      <c r="VKD58"/>
      <c r="VSC58"/>
      <c r="VSD58"/>
      <c r="VSE58"/>
      <c r="VSG58"/>
      <c r="VSH58"/>
      <c r="VSM58"/>
      <c r="VSN58"/>
      <c r="VSQ58"/>
      <c r="VTC58"/>
      <c r="VTD58"/>
      <c r="VTK58"/>
      <c r="VTR58"/>
      <c r="VTV58"/>
      <c r="VTW58"/>
      <c r="VTX58"/>
      <c r="VTY58"/>
      <c r="VTZ58"/>
      <c r="WBY58"/>
      <c r="WBZ58"/>
      <c r="WCA58"/>
      <c r="WCC58"/>
      <c r="WCD58"/>
      <c r="WCI58"/>
      <c r="WCJ58"/>
      <c r="WCM58"/>
      <c r="WCY58"/>
      <c r="WCZ58"/>
      <c r="WDG58"/>
      <c r="WDN58"/>
      <c r="WDR58"/>
      <c r="WDS58"/>
      <c r="WDT58"/>
      <c r="WDU58"/>
      <c r="WDV58"/>
      <c r="WLU58"/>
      <c r="WLV58"/>
      <c r="WLW58"/>
      <c r="WLY58"/>
      <c r="WLZ58"/>
      <c r="WME58"/>
      <c r="WMF58"/>
      <c r="WMI58"/>
      <c r="WMU58"/>
      <c r="WMV58"/>
      <c r="WNC58"/>
      <c r="WNJ58"/>
      <c r="WNN58"/>
      <c r="WNO58"/>
      <c r="WNP58"/>
      <c r="WNQ58"/>
      <c r="WNR58"/>
      <c r="WVQ58"/>
      <c r="WVR58"/>
      <c r="WVS58"/>
      <c r="WVU58"/>
      <c r="WVV58"/>
      <c r="WWA58"/>
      <c r="WWB58"/>
      <c r="WWE58"/>
      <c r="WWQ58"/>
      <c r="WWR58"/>
      <c r="WWY58"/>
      <c r="WXF58"/>
      <c r="WXJ58"/>
      <c r="WXK58"/>
      <c r="WXL58"/>
      <c r="WXM58"/>
      <c r="WXN58"/>
    </row>
    <row r="59" spans="1:826 1033:1850 2057:2874 3081:3898 4105:4922 5129:5946 6153:6970 7177:7994 8201:9018 9225:10042 10249:11066 11273:12090 12297:13114 13321:14138 14345:15162 15369:16186" ht="13.5" hidden="1" customHeight="1" x14ac:dyDescent="0.2">
      <c r="A59" s="294" t="s">
        <v>1269</v>
      </c>
      <c r="B59" s="295" t="s">
        <v>164</v>
      </c>
      <c r="C59" s="294" t="s">
        <v>165</v>
      </c>
      <c r="D59" s="296">
        <v>0</v>
      </c>
      <c r="E59" s="296">
        <v>0</v>
      </c>
      <c r="F59" s="291">
        <v>0</v>
      </c>
      <c r="G59" s="296">
        <v>0</v>
      </c>
      <c r="H59" s="296">
        <v>0</v>
      </c>
      <c r="I59" s="666">
        <v>0</v>
      </c>
      <c r="J59" s="296">
        <v>0</v>
      </c>
      <c r="K59" s="296">
        <v>0</v>
      </c>
      <c r="L59" s="666">
        <v>0</v>
      </c>
      <c r="M59" s="666">
        <v>0</v>
      </c>
      <c r="N59" s="666">
        <v>0</v>
      </c>
      <c r="O59" s="296">
        <v>0</v>
      </c>
      <c r="P59" s="666">
        <v>0</v>
      </c>
      <c r="Q59" s="296">
        <v>0</v>
      </c>
      <c r="R59" s="296">
        <v>0</v>
      </c>
      <c r="S59" s="296">
        <v>0</v>
      </c>
      <c r="T59" s="296">
        <v>0</v>
      </c>
      <c r="U59" s="296">
        <v>0</v>
      </c>
      <c r="V59" s="666">
        <v>0</v>
      </c>
      <c r="W59" s="296">
        <v>0</v>
      </c>
      <c r="X59" s="296">
        <v>0</v>
      </c>
      <c r="Y59" s="296">
        <v>0</v>
      </c>
      <c r="Z59" s="666">
        <v>0</v>
      </c>
      <c r="AA59" s="296">
        <v>0</v>
      </c>
      <c r="AB59" s="296">
        <v>0</v>
      </c>
      <c r="AC59" s="297">
        <v>0</v>
      </c>
      <c r="AD59" s="297">
        <v>0</v>
      </c>
      <c r="AE59" s="297">
        <v>0</v>
      </c>
      <c r="AF59" s="297">
        <v>0</v>
      </c>
      <c r="AG59" s="297">
        <v>0</v>
      </c>
      <c r="AH59" s="297">
        <v>0</v>
      </c>
      <c r="AI59" s="297">
        <v>0</v>
      </c>
      <c r="AJ59" s="297">
        <v>0</v>
      </c>
      <c r="AK59" s="667">
        <v>0</v>
      </c>
      <c r="AL59" s="297">
        <v>0</v>
      </c>
      <c r="AM59" s="297">
        <v>0</v>
      </c>
      <c r="AN59" s="297">
        <v>0</v>
      </c>
      <c r="AO59" s="297">
        <v>0</v>
      </c>
      <c r="AP59" s="667">
        <v>0</v>
      </c>
      <c r="AQ59" s="297">
        <v>0</v>
      </c>
      <c r="AR59" s="297">
        <v>0</v>
      </c>
      <c r="AS59" s="297">
        <v>0</v>
      </c>
      <c r="AT59" s="666">
        <v>0</v>
      </c>
      <c r="AU59" s="296">
        <v>0</v>
      </c>
      <c r="AV59" s="296">
        <v>0</v>
      </c>
      <c r="AW59" s="296">
        <v>0</v>
      </c>
      <c r="AX59" s="296">
        <v>0</v>
      </c>
      <c r="AY59" s="296">
        <v>0</v>
      </c>
      <c r="AZ59" s="296">
        <v>0</v>
      </c>
      <c r="BA59" s="666">
        <v>0</v>
      </c>
      <c r="BB59" s="296">
        <v>0</v>
      </c>
      <c r="BC59" s="296">
        <v>0</v>
      </c>
      <c r="BD59" s="296">
        <v>0</v>
      </c>
      <c r="BE59" s="296">
        <v>0</v>
      </c>
      <c r="BF59" s="296">
        <v>0</v>
      </c>
      <c r="BG59" s="682">
        <v>0</v>
      </c>
      <c r="BH59" s="682">
        <v>0</v>
      </c>
      <c r="BI59" s="682">
        <v>0</v>
      </c>
      <c r="BJ59" s="298">
        <v>0</v>
      </c>
      <c r="BK59" s="298">
        <v>0</v>
      </c>
      <c r="BL59">
        <v>0</v>
      </c>
      <c r="BO59" t="s">
        <v>164</v>
      </c>
    </row>
    <row r="60" spans="1:826 1033:1850 2057:2874 3081:3898 4105:4922 5129:5946 6153:6970 7177:7994 8201:9018 9225:10042 10249:11066 11273:12090 12297:13114 13321:14138 14345:15162 15369:16186" ht="11.25" hidden="1" customHeight="1" x14ac:dyDescent="0.2">
      <c r="A60" s="289">
        <v>3</v>
      </c>
      <c r="B60" s="290" t="s">
        <v>166</v>
      </c>
      <c r="C60" s="289" t="s">
        <v>167</v>
      </c>
      <c r="D60" s="296" t="e">
        <v>#N/A</v>
      </c>
      <c r="E60" s="291">
        <v>0</v>
      </c>
      <c r="F60" s="291">
        <v>0</v>
      </c>
      <c r="G60" s="291">
        <v>0</v>
      </c>
      <c r="H60" s="291">
        <v>0</v>
      </c>
      <c r="I60" s="665">
        <v>0</v>
      </c>
      <c r="J60" s="291">
        <v>0</v>
      </c>
      <c r="K60" s="291">
        <v>0</v>
      </c>
      <c r="L60" s="665">
        <v>0</v>
      </c>
      <c r="M60" s="665">
        <v>0</v>
      </c>
      <c r="N60" s="665">
        <v>0</v>
      </c>
      <c r="O60" s="291">
        <v>0</v>
      </c>
      <c r="P60" s="665">
        <v>0</v>
      </c>
      <c r="Q60" s="291">
        <v>0</v>
      </c>
      <c r="R60" s="296">
        <v>0</v>
      </c>
      <c r="S60" s="291">
        <v>0</v>
      </c>
      <c r="T60" s="291">
        <v>0</v>
      </c>
      <c r="U60" s="291">
        <v>0</v>
      </c>
      <c r="V60" s="665">
        <v>0</v>
      </c>
      <c r="W60" s="291">
        <v>0</v>
      </c>
      <c r="X60" s="291">
        <v>0</v>
      </c>
      <c r="Y60" s="291">
        <v>0</v>
      </c>
      <c r="Z60" s="665">
        <v>0</v>
      </c>
      <c r="AA60" s="291">
        <v>0</v>
      </c>
      <c r="AB60" s="296">
        <v>0</v>
      </c>
      <c r="AC60" s="292">
        <v>0</v>
      </c>
      <c r="AD60" s="292">
        <v>0</v>
      </c>
      <c r="AE60" s="292">
        <v>0</v>
      </c>
      <c r="AF60" s="292">
        <v>0</v>
      </c>
      <c r="AG60" s="292">
        <v>0</v>
      </c>
      <c r="AH60" s="292">
        <v>0</v>
      </c>
      <c r="AI60" s="292">
        <v>0</v>
      </c>
      <c r="AJ60" s="292">
        <v>0</v>
      </c>
      <c r="AK60" s="667">
        <v>0</v>
      </c>
      <c r="AL60" s="292">
        <v>0</v>
      </c>
      <c r="AM60" s="292">
        <v>0</v>
      </c>
      <c r="AN60" s="292">
        <v>0</v>
      </c>
      <c r="AO60" s="292">
        <v>0</v>
      </c>
      <c r="AP60" s="675">
        <v>0</v>
      </c>
      <c r="AQ60" s="292">
        <v>0</v>
      </c>
      <c r="AR60" s="292">
        <v>0</v>
      </c>
      <c r="AS60" s="292">
        <v>0</v>
      </c>
      <c r="AT60" s="665">
        <v>0</v>
      </c>
      <c r="AU60" s="291">
        <v>0</v>
      </c>
      <c r="AV60" s="291">
        <v>0</v>
      </c>
      <c r="AW60" s="291">
        <v>0</v>
      </c>
      <c r="AX60" s="291">
        <v>0</v>
      </c>
      <c r="AY60" s="291">
        <v>0</v>
      </c>
      <c r="AZ60" s="291">
        <v>0</v>
      </c>
      <c r="BA60" s="665">
        <v>0</v>
      </c>
      <c r="BB60" s="291">
        <v>0</v>
      </c>
      <c r="BC60" s="291">
        <v>0</v>
      </c>
      <c r="BD60" s="291">
        <v>0</v>
      </c>
      <c r="BE60" s="291">
        <v>0</v>
      </c>
      <c r="BF60" s="291">
        <v>0</v>
      </c>
      <c r="BG60" s="681">
        <v>0</v>
      </c>
      <c r="BH60" s="681">
        <v>0</v>
      </c>
      <c r="BI60" s="681">
        <v>0</v>
      </c>
      <c r="BJ60" s="293">
        <v>0</v>
      </c>
      <c r="BK60" s="298" t="e">
        <v>#N/A</v>
      </c>
      <c r="BL60" t="e">
        <v>#N/A</v>
      </c>
      <c r="BO60" t="s">
        <v>166</v>
      </c>
    </row>
    <row r="61" spans="1:826 1033:1850 2057:2874 3081:3898 4105:4922 5129:5946 6153:6970 7177:7994 8201:9018 9225:10042 10249:11066 11273:12090 12297:13114 13321:14138 14345:15162 15369:16186" ht="15.75" hidden="1" customHeight="1" x14ac:dyDescent="0.2">
      <c r="A61" s="289">
        <v>4</v>
      </c>
      <c r="B61" s="290" t="s">
        <v>168</v>
      </c>
      <c r="C61" s="289" t="s">
        <v>169</v>
      </c>
      <c r="D61" s="509">
        <v>0</v>
      </c>
      <c r="E61" s="291">
        <v>0</v>
      </c>
      <c r="F61" s="291">
        <v>0</v>
      </c>
      <c r="G61" s="291">
        <v>0</v>
      </c>
      <c r="H61" s="291">
        <v>0</v>
      </c>
      <c r="I61" s="665">
        <v>0</v>
      </c>
      <c r="J61" s="291">
        <v>0</v>
      </c>
      <c r="K61" s="291">
        <v>0</v>
      </c>
      <c r="L61" s="665">
        <v>0</v>
      </c>
      <c r="M61" s="665">
        <v>0</v>
      </c>
      <c r="N61" s="665">
        <v>0</v>
      </c>
      <c r="O61" s="291">
        <v>0</v>
      </c>
      <c r="P61" s="665">
        <v>0</v>
      </c>
      <c r="Q61" s="291">
        <v>0</v>
      </c>
      <c r="R61" s="296">
        <v>0</v>
      </c>
      <c r="S61" s="291">
        <v>0</v>
      </c>
      <c r="T61" s="291">
        <v>0</v>
      </c>
      <c r="U61" s="291">
        <v>0</v>
      </c>
      <c r="V61" s="665">
        <v>0</v>
      </c>
      <c r="W61" s="291">
        <v>0</v>
      </c>
      <c r="X61" s="291">
        <v>0</v>
      </c>
      <c r="Y61" s="291">
        <v>0</v>
      </c>
      <c r="Z61" s="665">
        <v>0</v>
      </c>
      <c r="AA61" s="291">
        <v>0</v>
      </c>
      <c r="AB61" s="296">
        <v>0</v>
      </c>
      <c r="AC61" s="291">
        <v>0</v>
      </c>
      <c r="AD61" s="291">
        <v>0</v>
      </c>
      <c r="AE61" s="291">
        <v>0</v>
      </c>
      <c r="AF61" s="291">
        <v>0</v>
      </c>
      <c r="AG61" s="291">
        <v>0</v>
      </c>
      <c r="AH61" s="291">
        <v>0</v>
      </c>
      <c r="AI61" s="291">
        <v>0</v>
      </c>
      <c r="AJ61" s="291">
        <v>0</v>
      </c>
      <c r="AK61" s="666">
        <v>0</v>
      </c>
      <c r="AL61" s="291">
        <v>0</v>
      </c>
      <c r="AM61" s="291">
        <v>0</v>
      </c>
      <c r="AN61" s="291">
        <v>0</v>
      </c>
      <c r="AO61" s="291">
        <v>0</v>
      </c>
      <c r="AP61" s="665">
        <v>0</v>
      </c>
      <c r="AQ61" s="291">
        <v>0</v>
      </c>
      <c r="AR61" s="291">
        <v>0</v>
      </c>
      <c r="AS61" s="291">
        <v>0</v>
      </c>
      <c r="AT61" s="665">
        <v>0</v>
      </c>
      <c r="AU61" s="291">
        <v>0</v>
      </c>
      <c r="AV61" s="291">
        <v>0</v>
      </c>
      <c r="AW61" s="291">
        <v>0</v>
      </c>
      <c r="AX61" s="291">
        <v>0</v>
      </c>
      <c r="AY61" s="291">
        <v>0</v>
      </c>
      <c r="AZ61" s="291">
        <v>0</v>
      </c>
      <c r="BA61" s="665">
        <v>0</v>
      </c>
      <c r="BB61" s="291">
        <v>0</v>
      </c>
      <c r="BC61" s="291">
        <v>0</v>
      </c>
      <c r="BD61" s="291">
        <v>0</v>
      </c>
      <c r="BE61" s="291">
        <v>0</v>
      </c>
      <c r="BF61" s="291">
        <v>0</v>
      </c>
      <c r="BG61" s="681">
        <v>0</v>
      </c>
      <c r="BH61" s="681">
        <v>0</v>
      </c>
      <c r="BI61" s="681">
        <v>0</v>
      </c>
      <c r="BJ61" s="293">
        <v>0</v>
      </c>
      <c r="BK61" s="291">
        <v>0</v>
      </c>
      <c r="BL61">
        <v>0</v>
      </c>
      <c r="BO61" t="s">
        <v>2318</v>
      </c>
    </row>
    <row r="62" spans="1:826 1033:1850 2057:2874 3081:3898 4105:4922 5129:5946 6153:6970 7177:7994 8201:9018 9225:10042 10249:11066 11273:12090 12297:13114 13321:14138 14345:15162 15369:16186" ht="21.75" hidden="1" customHeight="1" x14ac:dyDescent="0.2">
      <c r="A62" s="407">
        <v>5</v>
      </c>
      <c r="B62" s="408"/>
      <c r="C62" s="409"/>
      <c r="D62" s="410">
        <v>0</v>
      </c>
      <c r="E62" s="410">
        <v>0</v>
      </c>
      <c r="F62" s="410">
        <v>0</v>
      </c>
      <c r="G62" s="410">
        <v>0</v>
      </c>
      <c r="H62" s="410">
        <v>0</v>
      </c>
      <c r="I62" s="668">
        <v>0</v>
      </c>
      <c r="J62" s="410">
        <v>0</v>
      </c>
      <c r="K62" s="410">
        <v>0</v>
      </c>
      <c r="L62" s="668">
        <v>0</v>
      </c>
      <c r="M62" s="668">
        <v>0</v>
      </c>
      <c r="N62" s="668">
        <v>0</v>
      </c>
      <c r="O62" s="410">
        <v>0</v>
      </c>
      <c r="P62" s="668">
        <v>0</v>
      </c>
      <c r="Q62" s="410">
        <v>0</v>
      </c>
      <c r="R62" s="411">
        <v>0</v>
      </c>
      <c r="S62" s="410">
        <v>0</v>
      </c>
      <c r="T62" s="410">
        <v>0</v>
      </c>
      <c r="U62" s="410">
        <v>0</v>
      </c>
      <c r="V62" s="668">
        <v>0</v>
      </c>
      <c r="W62" s="410">
        <v>0</v>
      </c>
      <c r="X62" s="410">
        <v>0</v>
      </c>
      <c r="Y62" s="410">
        <v>0</v>
      </c>
      <c r="Z62" s="668">
        <v>0</v>
      </c>
      <c r="AA62" s="410">
        <v>0</v>
      </c>
      <c r="AB62" s="411">
        <v>0</v>
      </c>
      <c r="AC62" s="410">
        <v>0</v>
      </c>
      <c r="AD62" s="410">
        <v>0</v>
      </c>
      <c r="AE62" s="410">
        <v>0</v>
      </c>
      <c r="AF62" s="410">
        <v>0</v>
      </c>
      <c r="AG62" s="410">
        <v>0</v>
      </c>
      <c r="AH62" s="410">
        <v>0</v>
      </c>
      <c r="AI62" s="410">
        <v>0</v>
      </c>
      <c r="AJ62" s="410">
        <v>0</v>
      </c>
      <c r="AK62" s="676">
        <v>0</v>
      </c>
      <c r="AL62" s="410">
        <v>0</v>
      </c>
      <c r="AM62" s="410">
        <v>0</v>
      </c>
      <c r="AN62" s="410">
        <v>0</v>
      </c>
      <c r="AO62" s="410">
        <v>0</v>
      </c>
      <c r="AP62" s="668">
        <v>0</v>
      </c>
      <c r="AQ62" s="410">
        <v>0</v>
      </c>
      <c r="AR62" s="410">
        <v>0</v>
      </c>
      <c r="AS62" s="410">
        <v>0</v>
      </c>
      <c r="AT62" s="668">
        <v>0</v>
      </c>
      <c r="AU62" s="410">
        <v>0</v>
      </c>
      <c r="AV62" s="410">
        <v>0</v>
      </c>
      <c r="AW62" s="410">
        <v>0</v>
      </c>
      <c r="AX62" s="410">
        <v>0</v>
      </c>
      <c r="AY62" s="410">
        <v>0</v>
      </c>
      <c r="AZ62" s="410">
        <v>0</v>
      </c>
      <c r="BA62" s="668">
        <v>0</v>
      </c>
      <c r="BB62" s="410">
        <v>0</v>
      </c>
      <c r="BC62" s="410">
        <v>0</v>
      </c>
      <c r="BD62" s="410">
        <v>0</v>
      </c>
      <c r="BE62" s="410">
        <v>0</v>
      </c>
      <c r="BF62" s="410">
        <v>0</v>
      </c>
      <c r="BG62" s="668">
        <v>0</v>
      </c>
      <c r="BH62" s="668">
        <v>0</v>
      </c>
      <c r="BI62" s="668">
        <v>0</v>
      </c>
      <c r="BJ62" s="412">
        <v>0</v>
      </c>
      <c r="BK62" s="412">
        <v>0</v>
      </c>
      <c r="BL62">
        <v>0</v>
      </c>
      <c r="BO62" t="e">
        <v>#N/A</v>
      </c>
    </row>
    <row r="63" spans="1:826 1033:1850 2057:2874 3081:3898 4105:4922 5129:5946 6153:6970 7177:7994 8201:9018 9225:10042 10249:11066 11273:12090 12297:13114 13321:14138 14345:15162 15369:16186" ht="9" hidden="1" customHeight="1" x14ac:dyDescent="0.2">
      <c r="A63" s="407">
        <v>4</v>
      </c>
      <c r="B63" s="408"/>
      <c r="C63" s="409"/>
      <c r="D63">
        <v>25199.96</v>
      </c>
      <c r="E63" s="410">
        <v>0</v>
      </c>
      <c r="F63" s="410">
        <v>0</v>
      </c>
      <c r="G63" s="410">
        <v>0</v>
      </c>
      <c r="H63" s="410">
        <v>0</v>
      </c>
      <c r="I63" s="668">
        <v>0</v>
      </c>
      <c r="J63" s="410">
        <v>0</v>
      </c>
      <c r="K63" s="410">
        <v>0</v>
      </c>
      <c r="L63" s="668">
        <v>0</v>
      </c>
      <c r="M63" s="668">
        <v>0</v>
      </c>
      <c r="N63" s="668">
        <v>0</v>
      </c>
      <c r="O63" s="410">
        <v>0</v>
      </c>
      <c r="P63" s="668">
        <v>0</v>
      </c>
      <c r="Q63" s="410">
        <v>0</v>
      </c>
      <c r="R63" s="411">
        <v>0</v>
      </c>
      <c r="S63" s="410">
        <v>0</v>
      </c>
      <c r="T63" s="410">
        <v>0</v>
      </c>
      <c r="U63" s="410">
        <v>0</v>
      </c>
      <c r="V63" s="668">
        <v>0</v>
      </c>
      <c r="W63" s="410">
        <v>0</v>
      </c>
      <c r="X63" s="410">
        <v>0</v>
      </c>
      <c r="Y63" s="410">
        <v>0</v>
      </c>
      <c r="Z63" s="668">
        <v>0</v>
      </c>
      <c r="AA63" s="410">
        <v>0</v>
      </c>
      <c r="AB63" s="411">
        <v>0</v>
      </c>
      <c r="AC63" s="410">
        <v>0</v>
      </c>
      <c r="AD63" s="410">
        <v>0</v>
      </c>
      <c r="AE63" s="410">
        <v>0</v>
      </c>
      <c r="AF63" s="410">
        <v>0</v>
      </c>
      <c r="AG63" s="410">
        <v>0</v>
      </c>
      <c r="AH63" s="410">
        <v>0</v>
      </c>
      <c r="AI63" s="410">
        <v>0</v>
      </c>
      <c r="AJ63" s="410">
        <v>0</v>
      </c>
      <c r="AK63" s="676">
        <v>0</v>
      </c>
      <c r="AL63" s="410">
        <v>0</v>
      </c>
      <c r="AM63" s="410">
        <v>0</v>
      </c>
      <c r="AN63" s="410">
        <v>0</v>
      </c>
      <c r="AO63" s="410">
        <v>0</v>
      </c>
      <c r="AP63" s="668">
        <v>0</v>
      </c>
      <c r="AQ63" s="410">
        <v>0</v>
      </c>
      <c r="AR63" s="410">
        <v>0</v>
      </c>
      <c r="AS63" s="410">
        <v>0</v>
      </c>
      <c r="AT63" s="668">
        <v>0</v>
      </c>
      <c r="AU63" s="410">
        <v>0</v>
      </c>
      <c r="AV63" s="410">
        <v>0</v>
      </c>
      <c r="AW63" s="410">
        <v>0</v>
      </c>
      <c r="AX63" s="410">
        <v>0</v>
      </c>
      <c r="AY63" s="410">
        <v>0</v>
      </c>
      <c r="AZ63" s="410">
        <v>0</v>
      </c>
      <c r="BA63" s="668">
        <v>0</v>
      </c>
      <c r="BB63" s="410">
        <v>0</v>
      </c>
      <c r="BC63" s="410">
        <v>0</v>
      </c>
      <c r="BD63" s="410">
        <v>0</v>
      </c>
      <c r="BE63" s="410">
        <v>0</v>
      </c>
      <c r="BF63" s="410">
        <v>0</v>
      </c>
      <c r="BG63" s="668">
        <v>0</v>
      </c>
      <c r="BH63" s="668">
        <v>0</v>
      </c>
      <c r="BI63" s="668">
        <v>0</v>
      </c>
      <c r="BJ63" s="412">
        <v>0</v>
      </c>
      <c r="BK63" s="412">
        <v>25199.96</v>
      </c>
      <c r="BL63">
        <v>25199.96</v>
      </c>
      <c r="BO63" t="e">
        <v>#N/A</v>
      </c>
    </row>
    <row r="64" spans="1:826 1033:1850 2057:2874 3081:3898 4105:4922 5129:5946 6153:6970 7177:7994 8201:9018 9225:10042 10249:11066 11273:12090 12297:13114 13321:14138 14345:15162 15369:16186" s="389" customFormat="1" ht="19.5" customHeight="1" x14ac:dyDescent="0.2">
      <c r="A64" s="1477" t="s">
        <v>1271</v>
      </c>
      <c r="B64" s="1478"/>
      <c r="C64" s="1137"/>
      <c r="D64" s="1138"/>
      <c r="E64" s="1139"/>
      <c r="F64" s="1140">
        <v>585.29</v>
      </c>
      <c r="G64" s="1139">
        <v>40.99</v>
      </c>
      <c r="H64" s="1139">
        <v>36.25</v>
      </c>
      <c r="I64" s="669">
        <v>4.74</v>
      </c>
      <c r="J64" s="1139">
        <v>200.86999999999998</v>
      </c>
      <c r="K64" s="1139">
        <v>306.77</v>
      </c>
      <c r="L64" s="669">
        <v>0</v>
      </c>
      <c r="M64" s="669">
        <v>0</v>
      </c>
      <c r="N64" s="669">
        <v>0</v>
      </c>
      <c r="O64" s="1139">
        <v>36.659999999999997</v>
      </c>
      <c r="P64" s="669">
        <v>0</v>
      </c>
      <c r="Q64" s="1139">
        <v>0</v>
      </c>
      <c r="R64" s="1140">
        <v>659.75</v>
      </c>
      <c r="S64" s="1139">
        <v>0.15</v>
      </c>
      <c r="T64" s="1139">
        <v>0</v>
      </c>
      <c r="U64" s="1139">
        <v>314.14</v>
      </c>
      <c r="V64" s="669">
        <v>0</v>
      </c>
      <c r="W64" s="1139">
        <v>0</v>
      </c>
      <c r="X64" s="1139">
        <v>2.0999999999999996</v>
      </c>
      <c r="Y64" s="1139">
        <v>21.64</v>
      </c>
      <c r="Z64" s="669">
        <v>0</v>
      </c>
      <c r="AA64" s="1139">
        <v>0</v>
      </c>
      <c r="AB64" s="1139">
        <v>59.93</v>
      </c>
      <c r="AC64" s="1139">
        <v>39.9</v>
      </c>
      <c r="AD64" s="1139">
        <v>8.23</v>
      </c>
      <c r="AE64" s="1139">
        <v>0.55999999999999994</v>
      </c>
      <c r="AF64" s="1139">
        <v>0.01</v>
      </c>
      <c r="AG64" s="1139">
        <v>3.38</v>
      </c>
      <c r="AH64" s="1139">
        <v>0.47</v>
      </c>
      <c r="AI64" s="1139">
        <v>0</v>
      </c>
      <c r="AJ64" s="1139">
        <v>0.02</v>
      </c>
      <c r="AK64" s="677">
        <v>0</v>
      </c>
      <c r="AL64" s="1139">
        <v>0</v>
      </c>
      <c r="AM64" s="1139">
        <v>0</v>
      </c>
      <c r="AN64" s="1139">
        <v>0.81</v>
      </c>
      <c r="AO64" s="1139">
        <v>3.8400000000000007</v>
      </c>
      <c r="AP64" s="677">
        <v>0</v>
      </c>
      <c r="AQ64" s="1139">
        <v>2.59</v>
      </c>
      <c r="AR64" s="1139">
        <v>0.12</v>
      </c>
      <c r="AS64" s="1139">
        <v>0</v>
      </c>
      <c r="AT64" s="669">
        <v>0</v>
      </c>
      <c r="AU64" s="1139">
        <v>0.14000000000000001</v>
      </c>
      <c r="AV64" s="1139">
        <v>5.47</v>
      </c>
      <c r="AW64" s="1139">
        <v>1.04</v>
      </c>
      <c r="AX64" s="1139">
        <v>252.45999999999998</v>
      </c>
      <c r="AY64" s="1139">
        <v>0.4</v>
      </c>
      <c r="AZ64" s="1139">
        <v>0</v>
      </c>
      <c r="BA64" s="669">
        <v>0</v>
      </c>
      <c r="BB64" s="1139">
        <v>1</v>
      </c>
      <c r="BC64" s="1139">
        <v>1.1100000000000001</v>
      </c>
      <c r="BD64" s="1139">
        <v>0.17</v>
      </c>
      <c r="BE64" s="669">
        <v>0</v>
      </c>
      <c r="BF64" s="669">
        <v>0</v>
      </c>
      <c r="BG64" s="684">
        <v>0</v>
      </c>
      <c r="BH64" s="684">
        <v>0</v>
      </c>
      <c r="BI64" s="684">
        <v>0</v>
      </c>
      <c r="BJ64" s="1141"/>
      <c r="BK64" s="1141"/>
      <c r="BL64" s="389">
        <v>0</v>
      </c>
      <c r="BN64" s="389" t="s">
        <v>2319</v>
      </c>
      <c r="BO64" s="389" t="e">
        <v>#N/A</v>
      </c>
      <c r="JE64"/>
      <c r="JF64"/>
      <c r="JG64"/>
      <c r="JI64"/>
      <c r="JJ64"/>
      <c r="JO64"/>
      <c r="JP64"/>
      <c r="JS64"/>
      <c r="KE64"/>
      <c r="KF64"/>
      <c r="KM64"/>
      <c r="KT64"/>
      <c r="KX64"/>
      <c r="KY64"/>
      <c r="KZ64"/>
      <c r="LA64"/>
      <c r="LB64"/>
      <c r="TA64"/>
      <c r="TB64"/>
      <c r="TC64"/>
      <c r="TE64"/>
      <c r="TF64"/>
      <c r="TK64"/>
      <c r="TL64"/>
      <c r="TO64"/>
      <c r="UA64"/>
      <c r="UB64"/>
      <c r="UI64"/>
      <c r="UP64"/>
      <c r="UT64"/>
      <c r="UU64"/>
      <c r="UV64"/>
      <c r="UW64"/>
      <c r="UX64"/>
      <c r="ACW64"/>
      <c r="ACX64"/>
      <c r="ACY64"/>
      <c r="ADA64"/>
      <c r="ADB64"/>
      <c r="ADG64"/>
      <c r="ADH64"/>
      <c r="ADK64"/>
      <c r="ADW64"/>
      <c r="ADX64"/>
      <c r="AEE64"/>
      <c r="AEL64"/>
      <c r="AEP64"/>
      <c r="AEQ64"/>
      <c r="AER64"/>
      <c r="AES64"/>
      <c r="AET64"/>
      <c r="AMS64"/>
      <c r="AMT64"/>
      <c r="AMU64"/>
      <c r="AMW64"/>
      <c r="AMX64"/>
      <c r="ANC64"/>
      <c r="AND64"/>
      <c r="ANG64"/>
      <c r="ANS64"/>
      <c r="ANT64"/>
      <c r="AOA64"/>
      <c r="AOH64"/>
      <c r="AOL64"/>
      <c r="AOM64"/>
      <c r="AON64"/>
      <c r="AOO64"/>
      <c r="AOP64"/>
      <c r="AWO64"/>
      <c r="AWP64"/>
      <c r="AWQ64"/>
      <c r="AWS64"/>
      <c r="AWT64"/>
      <c r="AWY64"/>
      <c r="AWZ64"/>
      <c r="AXC64"/>
      <c r="AXO64"/>
      <c r="AXP64"/>
      <c r="AXW64"/>
      <c r="AYD64"/>
      <c r="AYH64"/>
      <c r="AYI64"/>
      <c r="AYJ64"/>
      <c r="AYK64"/>
      <c r="AYL64"/>
      <c r="BGK64"/>
      <c r="BGL64"/>
      <c r="BGM64"/>
      <c r="BGO64"/>
      <c r="BGP64"/>
      <c r="BGU64"/>
      <c r="BGV64"/>
      <c r="BGY64"/>
      <c r="BHK64"/>
      <c r="BHL64"/>
      <c r="BHS64"/>
      <c r="BHZ64"/>
      <c r="BID64"/>
      <c r="BIE64"/>
      <c r="BIF64"/>
      <c r="BIG64"/>
      <c r="BIH64"/>
      <c r="BQG64"/>
      <c r="BQH64"/>
      <c r="BQI64"/>
      <c r="BQK64"/>
      <c r="BQL64"/>
      <c r="BQQ64"/>
      <c r="BQR64"/>
      <c r="BQU64"/>
      <c r="BRG64"/>
      <c r="BRH64"/>
      <c r="BRO64"/>
      <c r="BRV64"/>
      <c r="BRZ64"/>
      <c r="BSA64"/>
      <c r="BSB64"/>
      <c r="BSC64"/>
      <c r="BSD64"/>
      <c r="CAC64"/>
      <c r="CAD64"/>
      <c r="CAE64"/>
      <c r="CAG64"/>
      <c r="CAH64"/>
      <c r="CAM64"/>
      <c r="CAN64"/>
      <c r="CAQ64"/>
      <c r="CBC64"/>
      <c r="CBD64"/>
      <c r="CBK64"/>
      <c r="CBR64"/>
      <c r="CBV64"/>
      <c r="CBW64"/>
      <c r="CBX64"/>
      <c r="CBY64"/>
      <c r="CBZ64"/>
      <c r="CJY64"/>
      <c r="CJZ64"/>
      <c r="CKA64"/>
      <c r="CKC64"/>
      <c r="CKD64"/>
      <c r="CKI64"/>
      <c r="CKJ64"/>
      <c r="CKM64"/>
      <c r="CKY64"/>
      <c r="CKZ64"/>
      <c r="CLG64"/>
      <c r="CLN64"/>
      <c r="CLR64"/>
      <c r="CLS64"/>
      <c r="CLT64"/>
      <c r="CLU64"/>
      <c r="CLV64"/>
      <c r="CTU64"/>
      <c r="CTV64"/>
      <c r="CTW64"/>
      <c r="CTY64"/>
      <c r="CTZ64"/>
      <c r="CUE64"/>
      <c r="CUF64"/>
      <c r="CUI64"/>
      <c r="CUU64"/>
      <c r="CUV64"/>
      <c r="CVC64"/>
      <c r="CVJ64"/>
      <c r="CVN64"/>
      <c r="CVO64"/>
      <c r="CVP64"/>
      <c r="CVQ64"/>
      <c r="CVR64"/>
      <c r="DDQ64"/>
      <c r="DDR64"/>
      <c r="DDS64"/>
      <c r="DDU64"/>
      <c r="DDV64"/>
      <c r="DEA64"/>
      <c r="DEB64"/>
      <c r="DEE64"/>
      <c r="DEQ64"/>
      <c r="DER64"/>
      <c r="DEY64"/>
      <c r="DFF64"/>
      <c r="DFJ64"/>
      <c r="DFK64"/>
      <c r="DFL64"/>
      <c r="DFM64"/>
      <c r="DFN64"/>
      <c r="DNM64"/>
      <c r="DNN64"/>
      <c r="DNO64"/>
      <c r="DNQ64"/>
      <c r="DNR64"/>
      <c r="DNW64"/>
      <c r="DNX64"/>
      <c r="DOA64"/>
      <c r="DOM64"/>
      <c r="DON64"/>
      <c r="DOU64"/>
      <c r="DPB64"/>
      <c r="DPF64"/>
      <c r="DPG64"/>
      <c r="DPH64"/>
      <c r="DPI64"/>
      <c r="DPJ64"/>
      <c r="DXI64"/>
      <c r="DXJ64"/>
      <c r="DXK64"/>
      <c r="DXM64"/>
      <c r="DXN64"/>
      <c r="DXS64"/>
      <c r="DXT64"/>
      <c r="DXW64"/>
      <c r="DYI64"/>
      <c r="DYJ64"/>
      <c r="DYQ64"/>
      <c r="DYX64"/>
      <c r="DZB64"/>
      <c r="DZC64"/>
      <c r="DZD64"/>
      <c r="DZE64"/>
      <c r="DZF64"/>
      <c r="EHE64"/>
      <c r="EHF64"/>
      <c r="EHG64"/>
      <c r="EHI64"/>
      <c r="EHJ64"/>
      <c r="EHO64"/>
      <c r="EHP64"/>
      <c r="EHS64"/>
      <c r="EIE64"/>
      <c r="EIF64"/>
      <c r="EIM64"/>
      <c r="EIT64"/>
      <c r="EIX64"/>
      <c r="EIY64"/>
      <c r="EIZ64"/>
      <c r="EJA64"/>
      <c r="EJB64"/>
      <c r="ERA64"/>
      <c r="ERB64"/>
      <c r="ERC64"/>
      <c r="ERE64"/>
      <c r="ERF64"/>
      <c r="ERK64"/>
      <c r="ERL64"/>
      <c r="ERO64"/>
      <c r="ESA64"/>
      <c r="ESB64"/>
      <c r="ESI64"/>
      <c r="ESP64"/>
      <c r="EST64"/>
      <c r="ESU64"/>
      <c r="ESV64"/>
      <c r="ESW64"/>
      <c r="ESX64"/>
      <c r="FAW64"/>
      <c r="FAX64"/>
      <c r="FAY64"/>
      <c r="FBA64"/>
      <c r="FBB64"/>
      <c r="FBG64"/>
      <c r="FBH64"/>
      <c r="FBK64"/>
      <c r="FBW64"/>
      <c r="FBX64"/>
      <c r="FCE64"/>
      <c r="FCL64"/>
      <c r="FCP64"/>
      <c r="FCQ64"/>
      <c r="FCR64"/>
      <c r="FCS64"/>
      <c r="FCT64"/>
      <c r="FKS64"/>
      <c r="FKT64"/>
      <c r="FKU64"/>
      <c r="FKW64"/>
      <c r="FKX64"/>
      <c r="FLC64"/>
      <c r="FLD64"/>
      <c r="FLG64"/>
      <c r="FLS64"/>
      <c r="FLT64"/>
      <c r="FMA64"/>
      <c r="FMH64"/>
      <c r="FML64"/>
      <c r="FMM64"/>
      <c r="FMN64"/>
      <c r="FMO64"/>
      <c r="FMP64"/>
      <c r="FUO64"/>
      <c r="FUP64"/>
      <c r="FUQ64"/>
      <c r="FUS64"/>
      <c r="FUT64"/>
      <c r="FUY64"/>
      <c r="FUZ64"/>
      <c r="FVC64"/>
      <c r="FVO64"/>
      <c r="FVP64"/>
      <c r="FVW64"/>
      <c r="FWD64"/>
      <c r="FWH64"/>
      <c r="FWI64"/>
      <c r="FWJ64"/>
      <c r="FWK64"/>
      <c r="FWL64"/>
      <c r="GEK64"/>
      <c r="GEL64"/>
      <c r="GEM64"/>
      <c r="GEO64"/>
      <c r="GEP64"/>
      <c r="GEU64"/>
      <c r="GEV64"/>
      <c r="GEY64"/>
      <c r="GFK64"/>
      <c r="GFL64"/>
      <c r="GFS64"/>
      <c r="GFZ64"/>
      <c r="GGD64"/>
      <c r="GGE64"/>
      <c r="GGF64"/>
      <c r="GGG64"/>
      <c r="GGH64"/>
      <c r="GOG64"/>
      <c r="GOH64"/>
      <c r="GOI64"/>
      <c r="GOK64"/>
      <c r="GOL64"/>
      <c r="GOQ64"/>
      <c r="GOR64"/>
      <c r="GOU64"/>
      <c r="GPG64"/>
      <c r="GPH64"/>
      <c r="GPO64"/>
      <c r="GPV64"/>
      <c r="GPZ64"/>
      <c r="GQA64"/>
      <c r="GQB64"/>
      <c r="GQC64"/>
      <c r="GQD64"/>
      <c r="GYC64"/>
      <c r="GYD64"/>
      <c r="GYE64"/>
      <c r="GYG64"/>
      <c r="GYH64"/>
      <c r="GYM64"/>
      <c r="GYN64"/>
      <c r="GYQ64"/>
      <c r="GZC64"/>
      <c r="GZD64"/>
      <c r="GZK64"/>
      <c r="GZR64"/>
      <c r="GZV64"/>
      <c r="GZW64"/>
      <c r="GZX64"/>
      <c r="GZY64"/>
      <c r="GZZ64"/>
      <c r="HHY64"/>
      <c r="HHZ64"/>
      <c r="HIA64"/>
      <c r="HIC64"/>
      <c r="HID64"/>
      <c r="HII64"/>
      <c r="HIJ64"/>
      <c r="HIM64"/>
      <c r="HIY64"/>
      <c r="HIZ64"/>
      <c r="HJG64"/>
      <c r="HJN64"/>
      <c r="HJR64"/>
      <c r="HJS64"/>
      <c r="HJT64"/>
      <c r="HJU64"/>
      <c r="HJV64"/>
      <c r="HRU64"/>
      <c r="HRV64"/>
      <c r="HRW64"/>
      <c r="HRY64"/>
      <c r="HRZ64"/>
      <c r="HSE64"/>
      <c r="HSF64"/>
      <c r="HSI64"/>
      <c r="HSU64"/>
      <c r="HSV64"/>
      <c r="HTC64"/>
      <c r="HTJ64"/>
      <c r="HTN64"/>
      <c r="HTO64"/>
      <c r="HTP64"/>
      <c r="HTQ64"/>
      <c r="HTR64"/>
      <c r="IBQ64"/>
      <c r="IBR64"/>
      <c r="IBS64"/>
      <c r="IBU64"/>
      <c r="IBV64"/>
      <c r="ICA64"/>
      <c r="ICB64"/>
      <c r="ICE64"/>
      <c r="ICQ64"/>
      <c r="ICR64"/>
      <c r="ICY64"/>
      <c r="IDF64"/>
      <c r="IDJ64"/>
      <c r="IDK64"/>
      <c r="IDL64"/>
      <c r="IDM64"/>
      <c r="IDN64"/>
      <c r="ILM64"/>
      <c r="ILN64"/>
      <c r="ILO64"/>
      <c r="ILQ64"/>
      <c r="ILR64"/>
      <c r="ILW64"/>
      <c r="ILX64"/>
      <c r="IMA64"/>
      <c r="IMM64"/>
      <c r="IMN64"/>
      <c r="IMU64"/>
      <c r="INB64"/>
      <c r="INF64"/>
      <c r="ING64"/>
      <c r="INH64"/>
      <c r="INI64"/>
      <c r="INJ64"/>
      <c r="IVI64"/>
      <c r="IVJ64"/>
      <c r="IVK64"/>
      <c r="IVM64"/>
      <c r="IVN64"/>
      <c r="IVS64"/>
      <c r="IVT64"/>
      <c r="IVW64"/>
      <c r="IWI64"/>
      <c r="IWJ64"/>
      <c r="IWQ64"/>
      <c r="IWX64"/>
      <c r="IXB64"/>
      <c r="IXC64"/>
      <c r="IXD64"/>
      <c r="IXE64"/>
      <c r="IXF64"/>
      <c r="JFE64"/>
      <c r="JFF64"/>
      <c r="JFG64"/>
      <c r="JFI64"/>
      <c r="JFJ64"/>
      <c r="JFO64"/>
      <c r="JFP64"/>
      <c r="JFS64"/>
      <c r="JGE64"/>
      <c r="JGF64"/>
      <c r="JGM64"/>
      <c r="JGT64"/>
      <c r="JGX64"/>
      <c r="JGY64"/>
      <c r="JGZ64"/>
      <c r="JHA64"/>
      <c r="JHB64"/>
      <c r="JPA64"/>
      <c r="JPB64"/>
      <c r="JPC64"/>
      <c r="JPE64"/>
      <c r="JPF64"/>
      <c r="JPK64"/>
      <c r="JPL64"/>
      <c r="JPO64"/>
      <c r="JQA64"/>
      <c r="JQB64"/>
      <c r="JQI64"/>
      <c r="JQP64"/>
      <c r="JQT64"/>
      <c r="JQU64"/>
      <c r="JQV64"/>
      <c r="JQW64"/>
      <c r="JQX64"/>
      <c r="JYW64"/>
      <c r="JYX64"/>
      <c r="JYY64"/>
      <c r="JZA64"/>
      <c r="JZB64"/>
      <c r="JZG64"/>
      <c r="JZH64"/>
      <c r="JZK64"/>
      <c r="JZW64"/>
      <c r="JZX64"/>
      <c r="KAE64"/>
      <c r="KAL64"/>
      <c r="KAP64"/>
      <c r="KAQ64"/>
      <c r="KAR64"/>
      <c r="KAS64"/>
      <c r="KAT64"/>
      <c r="KIS64"/>
      <c r="KIT64"/>
      <c r="KIU64"/>
      <c r="KIW64"/>
      <c r="KIX64"/>
      <c r="KJC64"/>
      <c r="KJD64"/>
      <c r="KJG64"/>
      <c r="KJS64"/>
      <c r="KJT64"/>
      <c r="KKA64"/>
      <c r="KKH64"/>
      <c r="KKL64"/>
      <c r="KKM64"/>
      <c r="KKN64"/>
      <c r="KKO64"/>
      <c r="KKP64"/>
      <c r="KSO64"/>
      <c r="KSP64"/>
      <c r="KSQ64"/>
      <c r="KSS64"/>
      <c r="KST64"/>
      <c r="KSY64"/>
      <c r="KSZ64"/>
      <c r="KTC64"/>
      <c r="KTO64"/>
      <c r="KTP64"/>
      <c r="KTW64"/>
      <c r="KUD64"/>
      <c r="KUH64"/>
      <c r="KUI64"/>
      <c r="KUJ64"/>
      <c r="KUK64"/>
      <c r="KUL64"/>
      <c r="LCK64"/>
      <c r="LCL64"/>
      <c r="LCM64"/>
      <c r="LCO64"/>
      <c r="LCP64"/>
      <c r="LCU64"/>
      <c r="LCV64"/>
      <c r="LCY64"/>
      <c r="LDK64"/>
      <c r="LDL64"/>
      <c r="LDS64"/>
      <c r="LDZ64"/>
      <c r="LED64"/>
      <c r="LEE64"/>
      <c r="LEF64"/>
      <c r="LEG64"/>
      <c r="LEH64"/>
      <c r="LMG64"/>
      <c r="LMH64"/>
      <c r="LMI64"/>
      <c r="LMK64"/>
      <c r="LML64"/>
      <c r="LMQ64"/>
      <c r="LMR64"/>
      <c r="LMU64"/>
      <c r="LNG64"/>
      <c r="LNH64"/>
      <c r="LNO64"/>
      <c r="LNV64"/>
      <c r="LNZ64"/>
      <c r="LOA64"/>
      <c r="LOB64"/>
      <c r="LOC64"/>
      <c r="LOD64"/>
      <c r="LWC64"/>
      <c r="LWD64"/>
      <c r="LWE64"/>
      <c r="LWG64"/>
      <c r="LWH64"/>
      <c r="LWM64"/>
      <c r="LWN64"/>
      <c r="LWQ64"/>
      <c r="LXC64"/>
      <c r="LXD64"/>
      <c r="LXK64"/>
      <c r="LXR64"/>
      <c r="LXV64"/>
      <c r="LXW64"/>
      <c r="LXX64"/>
      <c r="LXY64"/>
      <c r="LXZ64"/>
      <c r="MFY64"/>
      <c r="MFZ64"/>
      <c r="MGA64"/>
      <c r="MGC64"/>
      <c r="MGD64"/>
      <c r="MGI64"/>
      <c r="MGJ64"/>
      <c r="MGM64"/>
      <c r="MGY64"/>
      <c r="MGZ64"/>
      <c r="MHG64"/>
      <c r="MHN64"/>
      <c r="MHR64"/>
      <c r="MHS64"/>
      <c r="MHT64"/>
      <c r="MHU64"/>
      <c r="MHV64"/>
      <c r="MPU64"/>
      <c r="MPV64"/>
      <c r="MPW64"/>
      <c r="MPY64"/>
      <c r="MPZ64"/>
      <c r="MQE64"/>
      <c r="MQF64"/>
      <c r="MQI64"/>
      <c r="MQU64"/>
      <c r="MQV64"/>
      <c r="MRC64"/>
      <c r="MRJ64"/>
      <c r="MRN64"/>
      <c r="MRO64"/>
      <c r="MRP64"/>
      <c r="MRQ64"/>
      <c r="MRR64"/>
      <c r="MZQ64"/>
      <c r="MZR64"/>
      <c r="MZS64"/>
      <c r="MZU64"/>
      <c r="MZV64"/>
      <c r="NAA64"/>
      <c r="NAB64"/>
      <c r="NAE64"/>
      <c r="NAQ64"/>
      <c r="NAR64"/>
      <c r="NAY64"/>
      <c r="NBF64"/>
      <c r="NBJ64"/>
      <c r="NBK64"/>
      <c r="NBL64"/>
      <c r="NBM64"/>
      <c r="NBN64"/>
      <c r="NJM64"/>
      <c r="NJN64"/>
      <c r="NJO64"/>
      <c r="NJQ64"/>
      <c r="NJR64"/>
      <c r="NJW64"/>
      <c r="NJX64"/>
      <c r="NKA64"/>
      <c r="NKM64"/>
      <c r="NKN64"/>
      <c r="NKU64"/>
      <c r="NLB64"/>
      <c r="NLF64"/>
      <c r="NLG64"/>
      <c r="NLH64"/>
      <c r="NLI64"/>
      <c r="NLJ64"/>
      <c r="NTI64"/>
      <c r="NTJ64"/>
      <c r="NTK64"/>
      <c r="NTM64"/>
      <c r="NTN64"/>
      <c r="NTS64"/>
      <c r="NTT64"/>
      <c r="NTW64"/>
      <c r="NUI64"/>
      <c r="NUJ64"/>
      <c r="NUQ64"/>
      <c r="NUX64"/>
      <c r="NVB64"/>
      <c r="NVC64"/>
      <c r="NVD64"/>
      <c r="NVE64"/>
      <c r="NVF64"/>
      <c r="ODE64"/>
      <c r="ODF64"/>
      <c r="ODG64"/>
      <c r="ODI64"/>
      <c r="ODJ64"/>
      <c r="ODO64"/>
      <c r="ODP64"/>
      <c r="ODS64"/>
      <c r="OEE64"/>
      <c r="OEF64"/>
      <c r="OEM64"/>
      <c r="OET64"/>
      <c r="OEX64"/>
      <c r="OEY64"/>
      <c r="OEZ64"/>
      <c r="OFA64"/>
      <c r="OFB64"/>
      <c r="ONA64"/>
      <c r="ONB64"/>
      <c r="ONC64"/>
      <c r="ONE64"/>
      <c r="ONF64"/>
      <c r="ONK64"/>
      <c r="ONL64"/>
      <c r="ONO64"/>
      <c r="OOA64"/>
      <c r="OOB64"/>
      <c r="OOI64"/>
      <c r="OOP64"/>
      <c r="OOT64"/>
      <c r="OOU64"/>
      <c r="OOV64"/>
      <c r="OOW64"/>
      <c r="OOX64"/>
      <c r="OWW64"/>
      <c r="OWX64"/>
      <c r="OWY64"/>
      <c r="OXA64"/>
      <c r="OXB64"/>
      <c r="OXG64"/>
      <c r="OXH64"/>
      <c r="OXK64"/>
      <c r="OXW64"/>
      <c r="OXX64"/>
      <c r="OYE64"/>
      <c r="OYL64"/>
      <c r="OYP64"/>
      <c r="OYQ64"/>
      <c r="OYR64"/>
      <c r="OYS64"/>
      <c r="OYT64"/>
      <c r="PGS64"/>
      <c r="PGT64"/>
      <c r="PGU64"/>
      <c r="PGW64"/>
      <c r="PGX64"/>
      <c r="PHC64"/>
      <c r="PHD64"/>
      <c r="PHG64"/>
      <c r="PHS64"/>
      <c r="PHT64"/>
      <c r="PIA64"/>
      <c r="PIH64"/>
      <c r="PIL64"/>
      <c r="PIM64"/>
      <c r="PIN64"/>
      <c r="PIO64"/>
      <c r="PIP64"/>
      <c r="PQO64"/>
      <c r="PQP64"/>
      <c r="PQQ64"/>
      <c r="PQS64"/>
      <c r="PQT64"/>
      <c r="PQY64"/>
      <c r="PQZ64"/>
      <c r="PRC64"/>
      <c r="PRO64"/>
      <c r="PRP64"/>
      <c r="PRW64"/>
      <c r="PSD64"/>
      <c r="PSH64"/>
      <c r="PSI64"/>
      <c r="PSJ64"/>
      <c r="PSK64"/>
      <c r="PSL64"/>
      <c r="QAK64"/>
      <c r="QAL64"/>
      <c r="QAM64"/>
      <c r="QAO64"/>
      <c r="QAP64"/>
      <c r="QAU64"/>
      <c r="QAV64"/>
      <c r="QAY64"/>
      <c r="QBK64"/>
      <c r="QBL64"/>
      <c r="QBS64"/>
      <c r="QBZ64"/>
      <c r="QCD64"/>
      <c r="QCE64"/>
      <c r="QCF64"/>
      <c r="QCG64"/>
      <c r="QCH64"/>
      <c r="QKG64"/>
      <c r="QKH64"/>
      <c r="QKI64"/>
      <c r="QKK64"/>
      <c r="QKL64"/>
      <c r="QKQ64"/>
      <c r="QKR64"/>
      <c r="QKU64"/>
      <c r="QLG64"/>
      <c r="QLH64"/>
      <c r="QLO64"/>
      <c r="QLV64"/>
      <c r="QLZ64"/>
      <c r="QMA64"/>
      <c r="QMB64"/>
      <c r="QMC64"/>
      <c r="QMD64"/>
      <c r="QUC64"/>
      <c r="QUD64"/>
      <c r="QUE64"/>
      <c r="QUG64"/>
      <c r="QUH64"/>
      <c r="QUM64"/>
      <c r="QUN64"/>
      <c r="QUQ64"/>
      <c r="QVC64"/>
      <c r="QVD64"/>
      <c r="QVK64"/>
      <c r="QVR64"/>
      <c r="QVV64"/>
      <c r="QVW64"/>
      <c r="QVX64"/>
      <c r="QVY64"/>
      <c r="QVZ64"/>
      <c r="RDY64"/>
      <c r="RDZ64"/>
      <c r="REA64"/>
      <c r="REC64"/>
      <c r="RED64"/>
      <c r="REI64"/>
      <c r="REJ64"/>
      <c r="REM64"/>
      <c r="REY64"/>
      <c r="REZ64"/>
      <c r="RFG64"/>
      <c r="RFN64"/>
      <c r="RFR64"/>
      <c r="RFS64"/>
      <c r="RFT64"/>
      <c r="RFU64"/>
      <c r="RFV64"/>
      <c r="RNU64"/>
      <c r="RNV64"/>
      <c r="RNW64"/>
      <c r="RNY64"/>
      <c r="RNZ64"/>
      <c r="ROE64"/>
      <c r="ROF64"/>
      <c r="ROI64"/>
      <c r="ROU64"/>
      <c r="ROV64"/>
      <c r="RPC64"/>
      <c r="RPJ64"/>
      <c r="RPN64"/>
      <c r="RPO64"/>
      <c r="RPP64"/>
      <c r="RPQ64"/>
      <c r="RPR64"/>
      <c r="RXQ64"/>
      <c r="RXR64"/>
      <c r="RXS64"/>
      <c r="RXU64"/>
      <c r="RXV64"/>
      <c r="RYA64"/>
      <c r="RYB64"/>
      <c r="RYE64"/>
      <c r="RYQ64"/>
      <c r="RYR64"/>
      <c r="RYY64"/>
      <c r="RZF64"/>
      <c r="RZJ64"/>
      <c r="RZK64"/>
      <c r="RZL64"/>
      <c r="RZM64"/>
      <c r="RZN64"/>
      <c r="SHM64"/>
      <c r="SHN64"/>
      <c r="SHO64"/>
      <c r="SHQ64"/>
      <c r="SHR64"/>
      <c r="SHW64"/>
      <c r="SHX64"/>
      <c r="SIA64"/>
      <c r="SIM64"/>
      <c r="SIN64"/>
      <c r="SIU64"/>
      <c r="SJB64"/>
      <c r="SJF64"/>
      <c r="SJG64"/>
      <c r="SJH64"/>
      <c r="SJI64"/>
      <c r="SJJ64"/>
      <c r="SRI64"/>
      <c r="SRJ64"/>
      <c r="SRK64"/>
      <c r="SRM64"/>
      <c r="SRN64"/>
      <c r="SRS64"/>
      <c r="SRT64"/>
      <c r="SRW64"/>
      <c r="SSI64"/>
      <c r="SSJ64"/>
      <c r="SSQ64"/>
      <c r="SSX64"/>
      <c r="STB64"/>
      <c r="STC64"/>
      <c r="STD64"/>
      <c r="STE64"/>
      <c r="STF64"/>
      <c r="TBE64"/>
      <c r="TBF64"/>
      <c r="TBG64"/>
      <c r="TBI64"/>
      <c r="TBJ64"/>
      <c r="TBO64"/>
      <c r="TBP64"/>
      <c r="TBS64"/>
      <c r="TCE64"/>
      <c r="TCF64"/>
      <c r="TCM64"/>
      <c r="TCT64"/>
      <c r="TCX64"/>
      <c r="TCY64"/>
      <c r="TCZ64"/>
      <c r="TDA64"/>
      <c r="TDB64"/>
      <c r="TLA64"/>
      <c r="TLB64"/>
      <c r="TLC64"/>
      <c r="TLE64"/>
      <c r="TLF64"/>
      <c r="TLK64"/>
      <c r="TLL64"/>
      <c r="TLO64"/>
      <c r="TMA64"/>
      <c r="TMB64"/>
      <c r="TMI64"/>
      <c r="TMP64"/>
      <c r="TMT64"/>
      <c r="TMU64"/>
      <c r="TMV64"/>
      <c r="TMW64"/>
      <c r="TMX64"/>
      <c r="TUW64"/>
      <c r="TUX64"/>
      <c r="TUY64"/>
      <c r="TVA64"/>
      <c r="TVB64"/>
      <c r="TVG64"/>
      <c r="TVH64"/>
      <c r="TVK64"/>
      <c r="TVW64"/>
      <c r="TVX64"/>
      <c r="TWE64"/>
      <c r="TWL64"/>
      <c r="TWP64"/>
      <c r="TWQ64"/>
      <c r="TWR64"/>
      <c r="TWS64"/>
      <c r="TWT64"/>
      <c r="UES64"/>
      <c r="UET64"/>
      <c r="UEU64"/>
      <c r="UEW64"/>
      <c r="UEX64"/>
      <c r="UFC64"/>
      <c r="UFD64"/>
      <c r="UFG64"/>
      <c r="UFS64"/>
      <c r="UFT64"/>
      <c r="UGA64"/>
      <c r="UGH64"/>
      <c r="UGL64"/>
      <c r="UGM64"/>
      <c r="UGN64"/>
      <c r="UGO64"/>
      <c r="UGP64"/>
      <c r="UOO64"/>
      <c r="UOP64"/>
      <c r="UOQ64"/>
      <c r="UOS64"/>
      <c r="UOT64"/>
      <c r="UOY64"/>
      <c r="UOZ64"/>
      <c r="UPC64"/>
      <c r="UPO64"/>
      <c r="UPP64"/>
      <c r="UPW64"/>
      <c r="UQD64"/>
      <c r="UQH64"/>
      <c r="UQI64"/>
      <c r="UQJ64"/>
      <c r="UQK64"/>
      <c r="UQL64"/>
      <c r="UYK64"/>
      <c r="UYL64"/>
      <c r="UYM64"/>
      <c r="UYO64"/>
      <c r="UYP64"/>
      <c r="UYU64"/>
      <c r="UYV64"/>
      <c r="UYY64"/>
      <c r="UZK64"/>
      <c r="UZL64"/>
      <c r="UZS64"/>
      <c r="UZZ64"/>
      <c r="VAD64"/>
      <c r="VAE64"/>
      <c r="VAF64"/>
      <c r="VAG64"/>
      <c r="VAH64"/>
      <c r="VIG64"/>
      <c r="VIH64"/>
      <c r="VII64"/>
      <c r="VIK64"/>
      <c r="VIL64"/>
      <c r="VIQ64"/>
      <c r="VIR64"/>
      <c r="VIU64"/>
      <c r="VJG64"/>
      <c r="VJH64"/>
      <c r="VJO64"/>
      <c r="VJV64"/>
      <c r="VJZ64"/>
      <c r="VKA64"/>
      <c r="VKB64"/>
      <c r="VKC64"/>
      <c r="VKD64"/>
      <c r="VSC64"/>
      <c r="VSD64"/>
      <c r="VSE64"/>
      <c r="VSG64"/>
      <c r="VSH64"/>
      <c r="VSM64"/>
      <c r="VSN64"/>
      <c r="VSQ64"/>
      <c r="VTC64"/>
      <c r="VTD64"/>
      <c r="VTK64"/>
      <c r="VTR64"/>
      <c r="VTV64"/>
      <c r="VTW64"/>
      <c r="VTX64"/>
      <c r="VTY64"/>
      <c r="VTZ64"/>
      <c r="WBY64"/>
      <c r="WBZ64"/>
      <c r="WCA64"/>
      <c r="WCC64"/>
      <c r="WCD64"/>
      <c r="WCI64"/>
      <c r="WCJ64"/>
      <c r="WCM64"/>
      <c r="WCY64"/>
      <c r="WCZ64"/>
      <c r="WDG64"/>
      <c r="WDN64"/>
      <c r="WDR64"/>
      <c r="WDS64"/>
      <c r="WDT64"/>
      <c r="WDU64"/>
      <c r="WDV64"/>
      <c r="WLU64"/>
      <c r="WLV64"/>
      <c r="WLW64"/>
      <c r="WLY64"/>
      <c r="WLZ64"/>
      <c r="WME64"/>
      <c r="WMF64"/>
      <c r="WMI64"/>
      <c r="WMU64"/>
      <c r="WMV64"/>
      <c r="WNC64"/>
      <c r="WNJ64"/>
      <c r="WNN64"/>
      <c r="WNO64"/>
      <c r="WNP64"/>
      <c r="WNQ64"/>
      <c r="WNR64"/>
      <c r="WVQ64"/>
      <c r="WVR64"/>
      <c r="WVS64"/>
      <c r="WVU64"/>
      <c r="WVV64"/>
      <c r="WWA64"/>
      <c r="WWB64"/>
      <c r="WWE64"/>
      <c r="WWQ64"/>
      <c r="WWR64"/>
      <c r="WWY64"/>
      <c r="WXF64"/>
      <c r="WXJ64"/>
      <c r="WXK64"/>
      <c r="WXL64"/>
      <c r="WXM64"/>
      <c r="WXN64"/>
    </row>
    <row r="65" spans="1:63" ht="13.5" hidden="1" customHeight="1" x14ac:dyDescent="0.2">
      <c r="A65" s="311" t="s">
        <v>1274</v>
      </c>
      <c r="B65" s="280"/>
      <c r="C65" s="280"/>
      <c r="D65" s="125"/>
      <c r="E65" s="312"/>
      <c r="F65" s="555"/>
      <c r="G65" s="312"/>
      <c r="H65" s="312"/>
      <c r="I65" s="649"/>
      <c r="J65" s="312"/>
      <c r="K65" s="312"/>
      <c r="L65" s="649"/>
      <c r="M65" s="649"/>
      <c r="N65" s="649"/>
      <c r="O65" s="312"/>
      <c r="P65" s="649"/>
      <c r="Q65" s="312"/>
      <c r="R65" s="555"/>
      <c r="S65" s="312"/>
      <c r="T65" s="312"/>
      <c r="U65" s="312"/>
      <c r="V65" s="649"/>
      <c r="W65" s="312"/>
      <c r="X65" s="312"/>
      <c r="Y65" s="312"/>
      <c r="Z65" s="649"/>
      <c r="AA65" s="312"/>
      <c r="AB65" s="312"/>
      <c r="AC65" s="313"/>
      <c r="AD65" s="313"/>
      <c r="AE65" s="313"/>
      <c r="AF65" s="313"/>
      <c r="AG65" s="313"/>
      <c r="AH65" s="313"/>
      <c r="AI65" s="313"/>
      <c r="AJ65" s="313"/>
      <c r="AK65" s="678"/>
      <c r="AL65" s="313"/>
      <c r="AM65" s="313"/>
      <c r="AN65" s="313"/>
      <c r="AO65" s="313"/>
      <c r="AP65" s="678"/>
      <c r="AQ65" s="313"/>
      <c r="AR65" s="313"/>
      <c r="AS65" s="313"/>
      <c r="AT65" s="649"/>
      <c r="AU65" s="312"/>
      <c r="AV65" s="312"/>
      <c r="AW65" s="312"/>
      <c r="AX65" s="312"/>
      <c r="AY65" s="312"/>
      <c r="AZ65" s="312"/>
      <c r="BA65" s="649"/>
      <c r="BB65" s="312"/>
      <c r="BC65" s="312"/>
      <c r="BD65" s="312"/>
      <c r="BE65" s="312"/>
      <c r="BF65" s="312"/>
      <c r="BG65" s="649"/>
      <c r="BH65" s="649"/>
      <c r="BI65" s="649"/>
      <c r="BJ65" s="314"/>
      <c r="BK65" s="314"/>
    </row>
  </sheetData>
  <autoFilter ref="A5:BT65" xr:uid="{00000000-0001-0000-1200-000000000000}">
    <filterColumn colId="65">
      <customFilters>
        <customFilter operator="notEqual" val=" "/>
      </customFilters>
    </filterColumn>
  </autoFilter>
  <mergeCells count="14">
    <mergeCell ref="BJ4:BJ5"/>
    <mergeCell ref="BK4:BK5"/>
    <mergeCell ref="A64:B64"/>
    <mergeCell ref="A4:A5"/>
    <mergeCell ref="B4:B5"/>
    <mergeCell ref="C4:C5"/>
    <mergeCell ref="D4:D5"/>
    <mergeCell ref="E4:E5"/>
    <mergeCell ref="F4:K4"/>
    <mergeCell ref="O4:X4"/>
    <mergeCell ref="Y4:AG4"/>
    <mergeCell ref="AH4:AQ4"/>
    <mergeCell ref="AR4:AZ4"/>
    <mergeCell ref="BB4:BD4"/>
  </mergeCells>
  <pageMargins left="0.70866141732283472" right="0.47244094488188981" top="1.1811023622047245" bottom="0.35433070866141736" header="0.70866141732283472" footer="0.15748031496062992"/>
  <pageSetup paperSize="9" orientation="portrait" r:id="rId1"/>
  <headerFooter>
    <oddHeader xml:space="preserve">&amp;L&amp;"Times New Roman,Bold"Biểu 07/CH&amp;C&amp;"Times New Roman,Bold"
CHU CHUYỂN ĐẤT ĐAI TRONG  KẾ HOẠCH SỬ DỤNG ĐẤT NĂM 2025 CỦA THÀNH PHỐ BIÊN HÒA&amp;R
</oddHeader>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A6F06-D554-4679-BF90-B3EF9AABB7B3}">
  <sheetPr codeName="Sheet8"/>
  <dimension ref="A1:H24"/>
  <sheetViews>
    <sheetView workbookViewId="0">
      <selection activeCell="K12" sqref="K12"/>
    </sheetView>
  </sheetViews>
  <sheetFormatPr defaultColWidth="9.140625" defaultRowHeight="15" x14ac:dyDescent="0.25"/>
  <cols>
    <col min="1" max="1" width="7.140625" style="561" customWidth="1"/>
    <col min="2" max="2" width="12.7109375" style="561" customWidth="1"/>
    <col min="3" max="3" width="22.7109375" style="561" customWidth="1"/>
    <col min="4" max="4" width="8" style="561" customWidth="1"/>
    <col min="5" max="5" width="6.42578125" style="561" customWidth="1"/>
    <col min="6" max="6" width="7.7109375" style="561" customWidth="1"/>
    <col min="7" max="7" width="7.7109375" style="562" customWidth="1"/>
    <col min="8" max="8" width="32.85546875" style="561" customWidth="1"/>
    <col min="9" max="16384" width="9.140625" style="561"/>
  </cols>
  <sheetData>
    <row r="1" spans="1:8" x14ac:dyDescent="0.25">
      <c r="A1" s="560" t="s">
        <v>1611</v>
      </c>
    </row>
    <row r="2" spans="1:8" ht="35.25" customHeight="1" x14ac:dyDescent="0.25">
      <c r="A2" s="1488" t="s">
        <v>1583</v>
      </c>
      <c r="B2" s="1488"/>
      <c r="C2" s="1488"/>
      <c r="D2" s="1488"/>
      <c r="E2" s="1488"/>
      <c r="F2" s="1488"/>
      <c r="G2" s="1488"/>
      <c r="H2" s="1488"/>
    </row>
    <row r="3" spans="1:8" ht="45" customHeight="1" x14ac:dyDescent="0.25">
      <c r="A3" s="1489" t="s">
        <v>562</v>
      </c>
      <c r="B3" s="1491"/>
      <c r="C3" s="1493" t="s">
        <v>176</v>
      </c>
      <c r="D3" s="1493" t="s">
        <v>177</v>
      </c>
      <c r="E3" s="1495" t="s">
        <v>1334</v>
      </c>
      <c r="F3" s="1497" t="s">
        <v>566</v>
      </c>
      <c r="G3" s="1499" t="s">
        <v>1415</v>
      </c>
      <c r="H3" s="1493" t="s">
        <v>951</v>
      </c>
    </row>
    <row r="4" spans="1:8" ht="18.75" customHeight="1" x14ac:dyDescent="0.25">
      <c r="A4" s="1490"/>
      <c r="B4" s="1492"/>
      <c r="C4" s="1494"/>
      <c r="D4" s="1494"/>
      <c r="E4" s="1496"/>
      <c r="F4" s="1498"/>
      <c r="G4" s="1500"/>
      <c r="H4" s="1494"/>
    </row>
    <row r="5" spans="1:8" ht="38.25" x14ac:dyDescent="0.25">
      <c r="A5" s="563">
        <v>1</v>
      </c>
      <c r="B5" s="564" t="s">
        <v>1584</v>
      </c>
      <c r="C5" s="565" t="s">
        <v>816</v>
      </c>
      <c r="D5" s="566" t="s">
        <v>33</v>
      </c>
      <c r="E5" s="567" t="s">
        <v>99</v>
      </c>
      <c r="F5" s="568">
        <v>1.1599999999999999</v>
      </c>
      <c r="G5" s="569">
        <v>2019</v>
      </c>
      <c r="H5" s="565" t="s">
        <v>1585</v>
      </c>
    </row>
    <row r="6" spans="1:8" ht="25.5" x14ac:dyDescent="0.25">
      <c r="A6" s="557">
        <v>2</v>
      </c>
      <c r="B6" s="570" t="s">
        <v>1586</v>
      </c>
      <c r="C6" s="571" t="s">
        <v>321</v>
      </c>
      <c r="D6" s="572" t="s">
        <v>15</v>
      </c>
      <c r="E6" s="558" t="s">
        <v>99</v>
      </c>
      <c r="F6" s="573">
        <v>0.24</v>
      </c>
      <c r="G6" s="574">
        <v>2018</v>
      </c>
      <c r="H6" s="559" t="s">
        <v>1585</v>
      </c>
    </row>
    <row r="7" spans="1:8" ht="51" x14ac:dyDescent="0.25">
      <c r="A7" s="557">
        <v>3</v>
      </c>
      <c r="B7" s="570" t="s">
        <v>1587</v>
      </c>
      <c r="C7" s="570" t="s">
        <v>578</v>
      </c>
      <c r="D7" s="572" t="s">
        <v>18</v>
      </c>
      <c r="E7" s="558" t="s">
        <v>146</v>
      </c>
      <c r="F7" s="573">
        <v>45.98</v>
      </c>
      <c r="G7" s="574">
        <v>2022</v>
      </c>
      <c r="H7" s="559" t="s">
        <v>1588</v>
      </c>
    </row>
    <row r="8" spans="1:8" ht="89.25" x14ac:dyDescent="0.25">
      <c r="A8" s="557">
        <v>4</v>
      </c>
      <c r="B8" s="570" t="s">
        <v>1589</v>
      </c>
      <c r="C8" s="575" t="s">
        <v>892</v>
      </c>
      <c r="D8" s="572" t="s">
        <v>650</v>
      </c>
      <c r="E8" s="558" t="s">
        <v>146</v>
      </c>
      <c r="F8" s="573">
        <v>49.95</v>
      </c>
      <c r="G8" s="574">
        <v>2022</v>
      </c>
      <c r="H8" s="559" t="s">
        <v>1588</v>
      </c>
    </row>
    <row r="9" spans="1:8" ht="51" x14ac:dyDescent="0.25">
      <c r="A9" s="557">
        <v>5</v>
      </c>
      <c r="B9" s="570" t="s">
        <v>1590</v>
      </c>
      <c r="C9" s="575" t="s">
        <v>894</v>
      </c>
      <c r="D9" s="572" t="s">
        <v>895</v>
      </c>
      <c r="E9" s="558" t="s">
        <v>146</v>
      </c>
      <c r="F9" s="573">
        <v>18.73</v>
      </c>
      <c r="G9" s="574">
        <v>2022</v>
      </c>
      <c r="H9" s="559" t="s">
        <v>1588</v>
      </c>
    </row>
    <row r="10" spans="1:8" ht="51" x14ac:dyDescent="0.25">
      <c r="A10" s="557">
        <v>6</v>
      </c>
      <c r="B10" s="570" t="s">
        <v>1591</v>
      </c>
      <c r="C10" s="575" t="s">
        <v>897</v>
      </c>
      <c r="D10" s="572" t="s">
        <v>10</v>
      </c>
      <c r="E10" s="558" t="s">
        <v>146</v>
      </c>
      <c r="F10" s="573">
        <v>34.03</v>
      </c>
      <c r="G10" s="574">
        <v>2022</v>
      </c>
      <c r="H10" s="559" t="s">
        <v>1588</v>
      </c>
    </row>
    <row r="11" spans="1:8" ht="51" x14ac:dyDescent="0.25">
      <c r="A11" s="557">
        <v>7</v>
      </c>
      <c r="B11" s="570" t="s">
        <v>1592</v>
      </c>
      <c r="C11" s="575" t="s">
        <v>647</v>
      </c>
      <c r="D11" s="572" t="s">
        <v>13</v>
      </c>
      <c r="E11" s="558" t="s">
        <v>146</v>
      </c>
      <c r="F11" s="573">
        <v>1.0900000000000001</v>
      </c>
      <c r="G11" s="574">
        <v>2022</v>
      </c>
      <c r="H11" s="559" t="s">
        <v>1588</v>
      </c>
    </row>
    <row r="12" spans="1:8" ht="51" x14ac:dyDescent="0.25">
      <c r="A12" s="557">
        <v>8</v>
      </c>
      <c r="B12" s="570" t="s">
        <v>1593</v>
      </c>
      <c r="C12" s="575" t="s">
        <v>578</v>
      </c>
      <c r="D12" s="572" t="s">
        <v>29</v>
      </c>
      <c r="E12" s="558" t="s">
        <v>146</v>
      </c>
      <c r="F12" s="573">
        <v>26.6</v>
      </c>
      <c r="G12" s="574">
        <v>2022</v>
      </c>
      <c r="H12" s="559" t="s">
        <v>1588</v>
      </c>
    </row>
    <row r="13" spans="1:8" ht="76.5" x14ac:dyDescent="0.25">
      <c r="A13" s="557">
        <v>9</v>
      </c>
      <c r="B13" s="570" t="s">
        <v>1594</v>
      </c>
      <c r="C13" s="575" t="s">
        <v>578</v>
      </c>
      <c r="D13" s="572" t="s">
        <v>654</v>
      </c>
      <c r="E13" s="558" t="s">
        <v>146</v>
      </c>
      <c r="F13" s="573">
        <v>15.98</v>
      </c>
      <c r="G13" s="574">
        <v>2022</v>
      </c>
      <c r="H13" s="559" t="s">
        <v>1588</v>
      </c>
    </row>
    <row r="14" spans="1:8" ht="51" x14ac:dyDescent="0.25">
      <c r="A14" s="557">
        <v>10</v>
      </c>
      <c r="B14" s="570" t="s">
        <v>1595</v>
      </c>
      <c r="C14" s="575" t="s">
        <v>578</v>
      </c>
      <c r="D14" s="572" t="s">
        <v>7</v>
      </c>
      <c r="E14" s="558" t="s">
        <v>146</v>
      </c>
      <c r="F14" s="573">
        <v>68.62</v>
      </c>
      <c r="G14" s="574">
        <v>2022</v>
      </c>
      <c r="H14" s="559" t="s">
        <v>1588</v>
      </c>
    </row>
    <row r="15" spans="1:8" ht="51" x14ac:dyDescent="0.25">
      <c r="A15" s="557">
        <v>11</v>
      </c>
      <c r="B15" s="570" t="s">
        <v>1596</v>
      </c>
      <c r="C15" s="575" t="s">
        <v>738</v>
      </c>
      <c r="D15" s="572" t="s">
        <v>34</v>
      </c>
      <c r="E15" s="558" t="s">
        <v>146</v>
      </c>
      <c r="F15" s="573">
        <v>1.66</v>
      </c>
      <c r="G15" s="574">
        <v>2022</v>
      </c>
      <c r="H15" s="559" t="s">
        <v>1588</v>
      </c>
    </row>
    <row r="16" spans="1:8" ht="51" x14ac:dyDescent="0.25">
      <c r="A16" s="557">
        <v>12</v>
      </c>
      <c r="B16" s="570" t="s">
        <v>1597</v>
      </c>
      <c r="C16" s="571" t="s">
        <v>578</v>
      </c>
      <c r="D16" s="576" t="s">
        <v>6</v>
      </c>
      <c r="E16" s="558" t="s">
        <v>146</v>
      </c>
      <c r="F16" s="573">
        <v>3.02</v>
      </c>
      <c r="G16" s="574">
        <v>2022</v>
      </c>
      <c r="H16" s="559" t="s">
        <v>1588</v>
      </c>
    </row>
    <row r="17" spans="1:8" ht="51" x14ac:dyDescent="0.25">
      <c r="A17" s="557">
        <v>13</v>
      </c>
      <c r="B17" s="570" t="s">
        <v>1598</v>
      </c>
      <c r="C17" s="575" t="s">
        <v>723</v>
      </c>
      <c r="D17" s="572" t="s">
        <v>15</v>
      </c>
      <c r="E17" s="558" t="s">
        <v>146</v>
      </c>
      <c r="F17" s="573">
        <v>0.95</v>
      </c>
      <c r="G17" s="574">
        <v>2022</v>
      </c>
      <c r="H17" s="559" t="s">
        <v>1588</v>
      </c>
    </row>
    <row r="18" spans="1:8" ht="51" x14ac:dyDescent="0.25">
      <c r="A18" s="557">
        <v>14</v>
      </c>
      <c r="B18" s="570" t="s">
        <v>1599</v>
      </c>
      <c r="C18" s="575" t="s">
        <v>1600</v>
      </c>
      <c r="D18" s="572" t="s">
        <v>7</v>
      </c>
      <c r="E18" s="558" t="s">
        <v>146</v>
      </c>
      <c r="F18" s="573">
        <v>44.12</v>
      </c>
      <c r="G18" s="574">
        <v>2022</v>
      </c>
      <c r="H18" s="559" t="s">
        <v>1588</v>
      </c>
    </row>
    <row r="19" spans="1:8" ht="51" x14ac:dyDescent="0.25">
      <c r="A19" s="557">
        <v>15</v>
      </c>
      <c r="B19" s="570" t="s">
        <v>1601</v>
      </c>
      <c r="C19" s="575" t="s">
        <v>1602</v>
      </c>
      <c r="D19" s="572" t="s">
        <v>701</v>
      </c>
      <c r="E19" s="558" t="s">
        <v>146</v>
      </c>
      <c r="F19" s="573">
        <v>25.55</v>
      </c>
      <c r="G19" s="574">
        <v>2022</v>
      </c>
      <c r="H19" s="559" t="s">
        <v>1588</v>
      </c>
    </row>
    <row r="20" spans="1:8" ht="51" x14ac:dyDescent="0.25">
      <c r="A20" s="557">
        <v>16</v>
      </c>
      <c r="B20" s="570" t="s">
        <v>1603</v>
      </c>
      <c r="C20" s="570" t="s">
        <v>578</v>
      </c>
      <c r="D20" s="572" t="s">
        <v>13</v>
      </c>
      <c r="E20" s="558" t="s">
        <v>146</v>
      </c>
      <c r="F20" s="573">
        <v>9.8000000000000007</v>
      </c>
      <c r="G20" s="574">
        <v>2022</v>
      </c>
      <c r="H20" s="559" t="s">
        <v>1588</v>
      </c>
    </row>
    <row r="21" spans="1:8" ht="51" x14ac:dyDescent="0.25">
      <c r="A21" s="557">
        <v>17</v>
      </c>
      <c r="B21" s="570" t="s">
        <v>1604</v>
      </c>
      <c r="C21" s="575" t="s">
        <v>578</v>
      </c>
      <c r="D21" s="572" t="s">
        <v>9</v>
      </c>
      <c r="E21" s="558" t="s">
        <v>146</v>
      </c>
      <c r="F21" s="573">
        <v>0.28999999999999998</v>
      </c>
      <c r="G21" s="574">
        <v>2022</v>
      </c>
      <c r="H21" s="559" t="s">
        <v>1588</v>
      </c>
    </row>
    <row r="22" spans="1:8" ht="89.25" x14ac:dyDescent="0.25">
      <c r="A22" s="577">
        <v>18</v>
      </c>
      <c r="B22" s="570" t="s">
        <v>1605</v>
      </c>
      <c r="C22" s="571" t="s">
        <v>903</v>
      </c>
      <c r="D22" s="572" t="s">
        <v>33</v>
      </c>
      <c r="E22" s="558" t="s">
        <v>149</v>
      </c>
      <c r="F22" s="573">
        <v>0.8</v>
      </c>
      <c r="G22" s="574">
        <v>2018</v>
      </c>
      <c r="H22" s="578" t="s">
        <v>1606</v>
      </c>
    </row>
    <row r="23" spans="1:8" ht="63.75" x14ac:dyDescent="0.25">
      <c r="A23" s="557">
        <v>19</v>
      </c>
      <c r="B23" s="570" t="s">
        <v>1607</v>
      </c>
      <c r="C23" s="571" t="s">
        <v>320</v>
      </c>
      <c r="D23" s="572" t="s">
        <v>33</v>
      </c>
      <c r="E23" s="558" t="s">
        <v>1608</v>
      </c>
      <c r="F23" s="573">
        <v>1.21</v>
      </c>
      <c r="G23" s="574">
        <v>2018</v>
      </c>
      <c r="H23" s="559" t="s">
        <v>1609</v>
      </c>
    </row>
    <row r="24" spans="1:8" ht="178.5" customHeight="1" x14ac:dyDescent="0.25">
      <c r="A24" s="594">
        <v>20</v>
      </c>
      <c r="B24" s="595" t="s">
        <v>1491</v>
      </c>
      <c r="C24" s="596" t="s">
        <v>373</v>
      </c>
      <c r="D24" s="597" t="s">
        <v>33</v>
      </c>
      <c r="E24" s="598" t="s">
        <v>99</v>
      </c>
      <c r="F24" s="599">
        <v>1.1000000000000001</v>
      </c>
      <c r="G24" s="600">
        <v>2021</v>
      </c>
      <c r="H24" s="601" t="s">
        <v>1610</v>
      </c>
    </row>
  </sheetData>
  <mergeCells count="9">
    <mergeCell ref="A2:H2"/>
    <mergeCell ref="A3:A4"/>
    <mergeCell ref="B3:B4"/>
    <mergeCell ref="C3:C4"/>
    <mergeCell ref="D3:D4"/>
    <mergeCell ref="E3:E4"/>
    <mergeCell ref="F3:F4"/>
    <mergeCell ref="G3:G4"/>
    <mergeCell ref="H3:H4"/>
  </mergeCells>
  <conditionalFormatting sqref="B5">
    <cfRule type="expression" dxfId="24" priority="3397" stopIfTrue="1">
      <formula>AND(COUNTIF($C$586:$C$65537, B5)+COUNTIF($C$362:$C$539, B5)+COUNTIF($C$576:$C$576, B5)+COUNTIF($C$131:$C$225, B5)+COUNTIF($C$104:$C$129, B5)+COUNTIF($C$292:$C$358, B5)+COUNTIF($C$229:$C$278, B5)+COUNTIF($C$53:$C$100, B5)+COUNTIF($C$3:$C$4, B5)+COUNTIF($C$15:$C$21, B5)+COUNTIF($C$579:$C$581, B5)+COUNTIF($C$6:$C$14, B5)+COUNTIF($C$22:$C$51, B5)&gt;1,NOT(ISBLANK(B5)))</formula>
    </cfRule>
    <cfRule type="expression" dxfId="23" priority="3398" stopIfTrue="1">
      <formula>AND(COUNTIF($C$532:$C$539, B5)+COUNTIF($C$9:$C$9, B5)+COUNTIF($C$519:$C$519, B5)+COUNTIF($C$449:$C$453, B5)+COUNTIF(#REF!, B5)+COUNTIF($C$396:$C$396, B5)+COUNTIF($C$469:$C$469, B5)+COUNTIF($C$12:$C$13, B5)+COUNTIF(#REF!, B5)+COUNTIF(#REF!, B5)+COUNTIF($C$369:$C$376, B5)+COUNTIF(#REF!, B5)+COUNTIF($C$54:$C$57, B5)+COUNTIF($C$104:$C$116, B5)+COUNTIF($C$84:$C$98, B5)+COUNTIF($C$152:$C$159, B5)+COUNTIF($C$16:$C$20, B5)+COUNTIF($C$507:$C$510, B5)+COUNTIF($C$25:$C$51, B5)+COUNTIF($C$161:$C$208, B5)+COUNTIF($C$210:$C$225, B5)+COUNTIF($C$513:$C$513, B5)+COUNTIF($C$515:$C$516, B5)+COUNTIF($C$493:$C$498, B5)+COUNTIF($C$472:$C$491, B5)+COUNTIF($C$502:$C$505, B5)+COUNTIF($C$292:$C$293, B5)+COUNTIF($C$365:$C$367, B5)+COUNTIF($C$408:$C$427, B5)+COUNTIF($C$119:$C$122, B5)+COUNTIF($C$124:$C$129, B5)+COUNTIF($C$459:$C$467, B5)+COUNTIF($C$131:$C$136, B5)+COUNTIF($C$138:$C$147, B5)+COUNTIF($C$59:$C$65, B5)+COUNTIF($C$229:$C$278, B5)+COUNTIF(#REF!, B5)+COUNTIF($C$6:$C$8, B5)+COUNTIF($C$22:$C$23, B5)&gt;1,NOT(ISBLANK(B5)))</formula>
    </cfRule>
  </conditionalFormatting>
  <conditionalFormatting sqref="B6">
    <cfRule type="expression" dxfId="22" priority="3399" stopIfTrue="1">
      <formula>AND(COUNTIF($C$585:$C$65537, B6)+COUNTIF($C$361:$C$538, B6)+COUNTIF($C$575:$C$575, B6)+COUNTIF($C$130:$C$224, B6)+COUNTIF($C$103:$C$128, B6)+COUNTIF($C$291:$C$357, B6)+COUNTIF($C$228:$C$277, B6)+COUNTIF($C$52:$C$99, B6)+COUNTIF($C$3:$C$4, B6)+COUNTIF($C$15:$C$21, B6)+COUNTIF($C$578:$C$580, B6)+COUNTIF($C$6:$C$14, B6)+COUNTIF($C$22:$C$50, B6)&gt;1,NOT(ISBLANK(B6)))</formula>
    </cfRule>
    <cfRule type="expression" dxfId="21" priority="3400" stopIfTrue="1">
      <formula>AND(COUNTIF($C$531:$C$538, B6)+COUNTIF($C$9:$C$9, B6)+COUNTIF($C$518:$C$518, B6)+COUNTIF($C$448:$C$452, B6)+COUNTIF(#REF!, B6)+COUNTIF($C$395:$C$395, B6)+COUNTIF($C$468:$C$468, B6)+COUNTIF($C$12:$C$13, B6)+COUNTIF(#REF!, B6)+COUNTIF(#REF!, B6)+COUNTIF($C$368:$C$375, B6)+COUNTIF(#REF!, B6)+COUNTIF($C$53:$C$56, B6)+COUNTIF($C$103:$C$115, B6)+COUNTIF($C$83:$C$97, B6)+COUNTIF($C$151:$C$158, B6)+COUNTIF($C$16:$C$20, B6)+COUNTIF($C$506:$C$509, B6)+COUNTIF($C$25:$C$50, B6)+COUNTIF($C$160:$C$207, B6)+COUNTIF($C$209:$C$224, B6)+COUNTIF($C$512:$C$512, B6)+COUNTIF($C$514:$C$515, B6)+COUNTIF($C$492:$C$497, B6)+COUNTIF($C$471:$C$490, B6)+COUNTIF($C$501:$C$504, B6)+COUNTIF($C$291:$C$292, B6)+COUNTIF($C$364:$C$366, B6)+COUNTIF($C$407:$C$426, B6)+COUNTIF($C$118:$C$121, B6)+COUNTIF($C$123:$C$128, B6)+COUNTIF($C$458:$C$466, B6)+COUNTIF($C$130:$C$135, B6)+COUNTIF($C$137:$C$146, B6)+COUNTIF($C$58:$C$64, B6)+COUNTIF($C$228:$C$277, B6)+COUNTIF(#REF!, B6)+COUNTIF($C$6:$C$8, B6)+COUNTIF($C$22:$C$23, B6)&gt;1,NOT(ISBLANK(B6)))</formula>
    </cfRule>
  </conditionalFormatting>
  <conditionalFormatting sqref="B7">
    <cfRule type="expression" dxfId="20" priority="3401" stopIfTrue="1">
      <formula>AND(COUNTIF($C$584:$C$65537, B7)+COUNTIF($C$360:$C$537, B7)+COUNTIF($C$574:$C$574, B7)+COUNTIF($C$129:$C$223, B7)+COUNTIF($C$102:$C$127, B7)+COUNTIF($C$290:$C$356, B7)+COUNTIF($C$227:$C$276, B7)+COUNTIF($C$52:$C$98, B7)+COUNTIF($C$3:$C$4, B7)+COUNTIF($C$15:$C$21, B7)+COUNTIF($C$577:$C$579, B7)+COUNTIF($C$6:$C$14, B7)+COUNTIF($C$22:$C$50, B7)&gt;1,NOT(ISBLANK(B7)))</formula>
    </cfRule>
  </conditionalFormatting>
  <conditionalFormatting sqref="B8:B11">
    <cfRule type="expression" dxfId="19" priority="3402" stopIfTrue="1">
      <formula>AND(COUNTIF($C$576:$C$65537, B8)+COUNTIF($C$352:$C$529, B8)+COUNTIF($C$566:$C$566, B8)+COUNTIF($C$129:$C$223, B8)+COUNTIF($C$102:$C$127, B8)+COUNTIF($C$290:$C$348, B8)+COUNTIF($C$227:$C$276, B8)+COUNTIF($C$52:$C$98, B8)+COUNTIF($C$3:$C$4, B8)+COUNTIF($C$15:$C$21, B8)+COUNTIF($C$569:$C$571, B8)+COUNTIF($C$6:$C$14, B8)+COUNTIF($C$22:$C$50, B8)&gt;1,NOT(ISBLANK(B8)))</formula>
    </cfRule>
  </conditionalFormatting>
  <conditionalFormatting sqref="B12:B15 B17">
    <cfRule type="expression" dxfId="18" priority="3403" stopIfTrue="1">
      <formula>AND(COUNTIF($C$558:$C$65537, B12)+COUNTIF($C$334:$C$511, B12)+COUNTIF($C$548:$C$548, B12)+COUNTIF($C$129:$C$223, B12)+COUNTIF($C$102:$C$127, B12)+COUNTIF($C$290:$C$330, B12)+COUNTIF($C$227:$C$276, B12)+COUNTIF($C$52:$C$98, B12)+COUNTIF($C$3:$C$4, B12)+COUNTIF($C$15:$C$21, B12)+COUNTIF($C$551:$C$553, B12)+COUNTIF($C$6:$C$14, B12)+COUNTIF($C$22:$C$50, B12)&gt;1,NOT(ISBLANK(B12)))</formula>
    </cfRule>
  </conditionalFormatting>
  <conditionalFormatting sqref="B16">
    <cfRule type="duplicateValues" dxfId="17" priority="15" stopIfTrue="1"/>
  </conditionalFormatting>
  <conditionalFormatting sqref="B18">
    <cfRule type="duplicateValues" dxfId="16" priority="13" stopIfTrue="1"/>
  </conditionalFormatting>
  <conditionalFormatting sqref="B19">
    <cfRule type="duplicateValues" dxfId="15" priority="12" stopIfTrue="1"/>
  </conditionalFormatting>
  <conditionalFormatting sqref="B20">
    <cfRule type="duplicateValues" dxfId="14" priority="11" stopIfTrue="1"/>
  </conditionalFormatting>
  <conditionalFormatting sqref="B21">
    <cfRule type="expression" dxfId="13" priority="3405" stopIfTrue="1">
      <formula>AND(COUNTIF($C$500:$C$65537, B21)+COUNTIF($C$301:$C$474, B21)+COUNTIF($C$490:$C$490, B21)+COUNTIF($C$128:$C$220, B21)+COUNTIF($C$101:$C$126, B21)+COUNTIF($C$287:$C$300, B21)+COUNTIF($C$224:$C$273, B21)+COUNTIF($C$51:$C$97, B21)+COUNTIF($C$3:$C$4, B21)+COUNTIF($C$15:$C$21, B21)+COUNTIF($C$493:$C$495, B21)+COUNTIF($C$6:$C$14, B21)+COUNTIF($C$22:$C$49, B21)&gt;1,NOT(ISBLANK(B21)))</formula>
    </cfRule>
  </conditionalFormatting>
  <conditionalFormatting sqref="B22">
    <cfRule type="expression" dxfId="12" priority="3406" stopIfTrue="1">
      <formula>AND(COUNTIF($B$602:$B$603, B22)+COUNTIF($B$11:$B$15, B22)+COUNTIF($B$548:$B$548, B22)+COUNTIF($B$479:$B$483, B22)+COUNTIF($B$37:$B$37, B22)+COUNTIF($B$443:$B$443, B22)+COUNTIF($B$499:$B$499, B22)+COUNTIF($B$18:$B$23, B22)+COUNTIF($B$25:$B$26, B22)+COUNTIF($B$75:$B$77, B22)+COUNTIF($B$417:$B$424, B22)+COUNTIF($B$67:$B$73, B22)+COUNTIF($B$108:$B$111, B22)+COUNTIF($B$153:$B$164, B22)+COUNTIF($B$133:$B$147, B22)+COUNTIF($B$200:$B$207, B22)+COUNTIF($B$45:$B$65, B22)+COUNTIF($B$535:$B$538, B22)+COUNTIF($B$79:$B$105, B22)+COUNTIF($B$209:$B$256, B22)+COUNTIF($B$258:$B$273, B22)+COUNTIF($B$541:$B$541, B22)+COUNTIF($B$544:$B$545, B22)+COUNTIF($B$520:$B$526, B22)+COUNTIF($B$502:$B$518, B22)+COUNTIF($B$530:$B$533, B22)+COUNTIF($B$340:$B$341, B22)+COUNTIF($B$413:$B$415, B22)+COUNTIF($B$455:$B$474, B22)+COUNTIF($B$167:$B$170, B22)+COUNTIF($B$172:$B$177, B22)+COUNTIF($B$489:$B$497, B22)+COUNTIF($B$179:$B$184, B22)+COUNTIF($B$186:$B$195, B22)+COUNTIF($B$113:$B$119, B22)+COUNTIF($B$277:$B$326, B22)+COUNTIF($B$33:$B$34, B22)+COUNTIF($B$5:$B$9, B22)&gt;1,NOT(ISBLANK(B22)))</formula>
    </cfRule>
    <cfRule type="expression" dxfId="11" priority="3407" stopIfTrue="1">
      <formula>AND(COUNTIF($B$410:$B$644, B22)+COUNTIF($B$179:$B$273, B22)+COUNTIF($B$153:$B$177, B22)+COUNTIF($B$340:$B$406, B22)+COUNTIF($B$277:$B$326, B22)+COUNTIF($B$107:$B$149, B22)+COUNTIF($B$5:$B$29, B22)+COUNTIF($B$33:$B$105, B22)&gt;1,NOT(ISBLANK(B22)))</formula>
    </cfRule>
  </conditionalFormatting>
  <conditionalFormatting sqref="B23">
    <cfRule type="expression" dxfId="10" priority="3408" stopIfTrue="1">
      <formula>AND(COUNTIF($C$575:$C$65537, B23)+COUNTIF($C$374:$C$561, B23)+COUNTIF($C$561:$C$561, B23)+COUNTIF($C$193:$C$285, B23)+COUNTIF($C$166:$C$191, B23)+COUNTIF($C$352:$C$364, B23)+COUNTIF($C$289:$C$338, B23)+COUNTIF($C$116:$C$162, B23)+COUNTIF($C$3:$C$4, B23)+COUNTIF($C$43:$C$85, B23)+COUNTIF($C$498:$C$500, B23)+COUNTIF($C$6:$C$39, B23)+COUNTIF($C$87:$C$114, B23)&gt;1,NOT(ISBLANK(B23)))</formula>
    </cfRule>
    <cfRule type="expression" dxfId="9" priority="3409" stopIfTrue="1">
      <formula>AND(COUNTIF($C$459:$C$561, B23)+COUNTIF($C$12:$C$16, B23)+COUNTIF($C$547:$C$547, B23)+COUNTIF($C$468:$C$472, B23)+COUNTIF($C$47:$C$47, B23)+COUNTIF($C$404:$C$404, B23)+COUNTIF($C$491:$C$491, B23)+COUNTIF($C$28:$C$33, B23)+COUNTIF($C$35:$C$36, B23)+COUNTIF($C$85:$C$85, B23)+COUNTIF($C$377:$C$384, B23)+COUNTIF($C$77:$C$83, B23)+COUNTIF($C$117:$C$119, B23)+COUNTIF($C$166:$C$178, B23)+COUNTIF($C$146:$C$160, B23)+COUNTIF($C$214:$C$220, B23)+COUNTIF($C$55:$C$75, B23)+COUNTIF($C$535:$C$538, B23)+COUNTIF($C$90:$C$114, B23)+COUNTIF($C$222:$C$268, B23)+COUNTIF($C$270:$C$285, B23)+COUNTIF($C$541:$C$541, B23)+COUNTIF($C$543:$C$544, B23)+COUNTIF($C$519:$C$526, B23)+COUNTIF($C$494:$C$517, B23)+COUNTIF($C$530:$C$533, B23)+COUNTIF($C$352:$C$353, B23)+COUNTIF($C$374:$C$375, B23)+COUNTIF($C$418:$C$437, B23)+COUNTIF($C$181:$C$184, B23)+COUNTIF($C$186:$C$191, B23)+COUNTIF($C$481:$C$489, B23)+COUNTIF($C$193:$C$198, B23)+COUNTIF($C$200:$C$209, B23)+COUNTIF($C$121:$C$127, B23)+COUNTIF($C$289:$C$338, B23)+COUNTIF($C$43:$C$44, B23)+COUNTIF($C$6:$C$10, B23)+COUNTIF($C$87:$C$88, B23)&gt;1,NOT(ISBLANK(B23)))</formula>
    </cfRule>
  </conditionalFormatting>
  <conditionalFormatting sqref="B24">
    <cfRule type="expression" dxfId="8" priority="3410" stopIfTrue="1">
      <formula>AND(COUNTIF($D$578:$D$65536, B24)+COUNTIF($D$377:$D$564, B24)+COUNTIF($D$564:$D$564, B24)+COUNTIF($D$196:$D$288, B24)+COUNTIF($D$169:$D$194, B24)+COUNTIF($D$355:$D$367, B24)+COUNTIF($D$292:$D$341, B24)+COUNTIF($D$119:$D$165, B24)+COUNTIF($D$3:$D$4, B24)+COUNTIF($D$42:$D$85, B24)+COUNTIF($D$502:$D$504, B24)+COUNTIF($D$6:$D$38, B24)+COUNTIF($D$90:$D$117, B24)&gt;1,NOT(ISBLANK(B24)))</formula>
    </cfRule>
  </conditionalFormatting>
  <conditionalFormatting sqref="C7">
    <cfRule type="expression" dxfId="7" priority="17" stopIfTrue="1">
      <formula>AND(COUNTIF($E$594:$E$625, C7)+COUNTIF(#REF!, C7)+COUNTIF($E$498:$E$499, C7)+COUNTIF($E$299:$E$299, C7)+COUNTIF($E$490:$E$490, C7)+COUNTIF($E$584:$E$592, C7)+COUNTIF($E$307:$E$308, C7)&gt;1,NOT(ISBLANK(C7)))</formula>
    </cfRule>
  </conditionalFormatting>
  <conditionalFormatting sqref="C8:C11">
    <cfRule type="expression" dxfId="6" priority="10" stopIfTrue="1">
      <formula>AND(COUNTIF($E$348:$E$348, C8)+COUNTIF($E$303:$E$303, C8)+COUNTIF($E$309:$E$309, C8)+COUNTIF($E$315:$E$315, C8)+COUNTIF($E$320:$E$320, C8)&gt;1,NOT(ISBLANK(C8)))</formula>
    </cfRule>
  </conditionalFormatting>
  <conditionalFormatting sqref="C15">
    <cfRule type="expression" dxfId="5" priority="3411" stopIfTrue="1">
      <formula>AND(COUNTIF($E$330:$E$330, C15)+COUNTIF($E$9:$E$9, C15)+COUNTIF($E$10:$E$10, C15)+COUNTIF($E$11:$E$11, C15)+COUNTIF($E$12:$E$12, C15)&gt;1,NOT(ISBLANK(C15)))</formula>
    </cfRule>
  </conditionalFormatting>
  <conditionalFormatting sqref="C18">
    <cfRule type="duplicateValues" dxfId="4" priority="9" stopIfTrue="1"/>
  </conditionalFormatting>
  <conditionalFormatting sqref="C19">
    <cfRule type="duplicateValues" dxfId="3" priority="8" stopIfTrue="1"/>
  </conditionalFormatting>
  <conditionalFormatting sqref="C20">
    <cfRule type="duplicateValues" dxfId="2" priority="7" stopIfTrue="1"/>
  </conditionalFormatting>
  <pageMargins left="0.7" right="0.2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7C89B-4EA5-4526-ACFA-8FB3F640958F}">
  <sheetPr filterMode="1">
    <tabColor theme="4" tint="0.59999389629810485"/>
  </sheetPr>
  <dimension ref="A1:AJ783"/>
  <sheetViews>
    <sheetView topLeftCell="B1" zoomScaleNormal="100" workbookViewId="0">
      <selection activeCell="L794" sqref="L794"/>
    </sheetView>
  </sheetViews>
  <sheetFormatPr defaultRowHeight="12.75" x14ac:dyDescent="0.2"/>
  <cols>
    <col min="1" max="1" width="7.28515625" style="589" hidden="1" customWidth="1"/>
    <col min="2" max="2" width="6.85546875" style="589" customWidth="1"/>
    <col min="3" max="3" width="6.85546875" style="589" hidden="1" customWidth="1"/>
    <col min="4" max="4" width="17.28515625" style="592" customWidth="1"/>
    <col min="5" max="5" width="11" style="424" customWidth="1"/>
    <col min="6" max="6" width="7.140625" style="589" customWidth="1"/>
    <col min="7" max="7" width="7.5703125" style="589" customWidth="1"/>
    <col min="8" max="8" width="11.42578125" style="589" customWidth="1"/>
    <col min="9" max="9" width="10.85546875" style="589" customWidth="1"/>
    <col min="10" max="10" width="9.140625" style="589" hidden="1" customWidth="1"/>
    <col min="11" max="11" width="12.5703125" style="589" hidden="1" customWidth="1"/>
    <col min="12" max="13" width="9.140625" style="589" customWidth="1"/>
    <col min="14" max="14" width="13.28515625" style="589" hidden="1" customWidth="1"/>
    <col min="15" max="15" width="48.5703125" style="589" hidden="1" customWidth="1"/>
    <col min="16" max="16" width="45.140625" style="589" hidden="1" customWidth="1"/>
    <col min="17" max="17" width="9.140625" style="589" hidden="1" customWidth="1"/>
    <col min="18" max="18" width="9.140625" style="821" hidden="1" customWidth="1"/>
    <col min="19" max="20" width="9.140625" style="589" hidden="1" customWidth="1"/>
    <col min="21" max="31" width="9.140625" style="589" customWidth="1"/>
    <col min="32" max="258" width="9.140625" style="589"/>
    <col min="259" max="259" width="0" style="589" hidden="1" customWidth="1"/>
    <col min="260" max="260" width="8.28515625" style="589" customWidth="1"/>
    <col min="261" max="261" width="40.28515625" style="589" customWidth="1"/>
    <col min="262" max="262" width="15.85546875" style="589" customWidth="1"/>
    <col min="263" max="263" width="9" style="589" customWidth="1"/>
    <col min="264" max="265" width="16.28515625" style="589" customWidth="1"/>
    <col min="266" max="266" width="0" style="589" hidden="1" customWidth="1"/>
    <col min="267" max="267" width="14.28515625" style="589" bestFit="1" customWidth="1"/>
    <col min="268" max="268" width="13.5703125" style="589" customWidth="1"/>
    <col min="269" max="269" width="13.28515625" style="589" customWidth="1"/>
    <col min="270" max="270" width="0" style="589" hidden="1" customWidth="1"/>
    <col min="271" max="271" width="46.7109375" style="589" customWidth="1"/>
    <col min="272" max="272" width="45.140625" style="589" customWidth="1"/>
    <col min="273" max="514" width="9.140625" style="589"/>
    <col min="515" max="515" width="0" style="589" hidden="1" customWidth="1"/>
    <col min="516" max="516" width="8.28515625" style="589" customWidth="1"/>
    <col min="517" max="517" width="40.28515625" style="589" customWidth="1"/>
    <col min="518" max="518" width="15.85546875" style="589" customWidth="1"/>
    <col min="519" max="519" width="9" style="589" customWidth="1"/>
    <col min="520" max="521" width="16.28515625" style="589" customWidth="1"/>
    <col min="522" max="522" width="0" style="589" hidden="1" customWidth="1"/>
    <col min="523" max="523" width="14.28515625" style="589" bestFit="1" customWidth="1"/>
    <col min="524" max="524" width="13.5703125" style="589" customWidth="1"/>
    <col min="525" max="525" width="13.28515625" style="589" customWidth="1"/>
    <col min="526" max="526" width="0" style="589" hidden="1" customWidth="1"/>
    <col min="527" max="527" width="46.7109375" style="589" customWidth="1"/>
    <col min="528" max="528" width="45.140625" style="589" customWidth="1"/>
    <col min="529" max="770" width="9.140625" style="589"/>
    <col min="771" max="771" width="0" style="589" hidden="1" customWidth="1"/>
    <col min="772" max="772" width="8.28515625" style="589" customWidth="1"/>
    <col min="773" max="773" width="40.28515625" style="589" customWidth="1"/>
    <col min="774" max="774" width="15.85546875" style="589" customWidth="1"/>
    <col min="775" max="775" width="9" style="589" customWidth="1"/>
    <col min="776" max="777" width="16.28515625" style="589" customWidth="1"/>
    <col min="778" max="778" width="0" style="589" hidden="1" customWidth="1"/>
    <col min="779" max="779" width="14.28515625" style="589" bestFit="1" customWidth="1"/>
    <col min="780" max="780" width="13.5703125" style="589" customWidth="1"/>
    <col min="781" max="781" width="13.28515625" style="589" customWidth="1"/>
    <col min="782" max="782" width="0" style="589" hidden="1" customWidth="1"/>
    <col min="783" max="783" width="46.7109375" style="589" customWidth="1"/>
    <col min="784" max="784" width="45.140625" style="589" customWidth="1"/>
    <col min="785" max="1026" width="9.140625" style="589"/>
    <col min="1027" max="1027" width="0" style="589" hidden="1" customWidth="1"/>
    <col min="1028" max="1028" width="8.28515625" style="589" customWidth="1"/>
    <col min="1029" max="1029" width="40.28515625" style="589" customWidth="1"/>
    <col min="1030" max="1030" width="15.85546875" style="589" customWidth="1"/>
    <col min="1031" max="1031" width="9" style="589" customWidth="1"/>
    <col min="1032" max="1033" width="16.28515625" style="589" customWidth="1"/>
    <col min="1034" max="1034" width="0" style="589" hidden="1" customWidth="1"/>
    <col min="1035" max="1035" width="14.28515625" style="589" bestFit="1" customWidth="1"/>
    <col min="1036" max="1036" width="13.5703125" style="589" customWidth="1"/>
    <col min="1037" max="1037" width="13.28515625" style="589" customWidth="1"/>
    <col min="1038" max="1038" width="0" style="589" hidden="1" customWidth="1"/>
    <col min="1039" max="1039" width="46.7109375" style="589" customWidth="1"/>
    <col min="1040" max="1040" width="45.140625" style="589" customWidth="1"/>
    <col min="1041" max="1282" width="9.140625" style="589"/>
    <col min="1283" max="1283" width="0" style="589" hidden="1" customWidth="1"/>
    <col min="1284" max="1284" width="8.28515625" style="589" customWidth="1"/>
    <col min="1285" max="1285" width="40.28515625" style="589" customWidth="1"/>
    <col min="1286" max="1286" width="15.85546875" style="589" customWidth="1"/>
    <col min="1287" max="1287" width="9" style="589" customWidth="1"/>
    <col min="1288" max="1289" width="16.28515625" style="589" customWidth="1"/>
    <col min="1290" max="1290" width="0" style="589" hidden="1" customWidth="1"/>
    <col min="1291" max="1291" width="14.28515625" style="589" bestFit="1" customWidth="1"/>
    <col min="1292" max="1292" width="13.5703125" style="589" customWidth="1"/>
    <col min="1293" max="1293" width="13.28515625" style="589" customWidth="1"/>
    <col min="1294" max="1294" width="0" style="589" hidden="1" customWidth="1"/>
    <col min="1295" max="1295" width="46.7109375" style="589" customWidth="1"/>
    <col min="1296" max="1296" width="45.140625" style="589" customWidth="1"/>
    <col min="1297" max="1538" width="9.140625" style="589"/>
    <col min="1539" max="1539" width="0" style="589" hidden="1" customWidth="1"/>
    <col min="1540" max="1540" width="8.28515625" style="589" customWidth="1"/>
    <col min="1541" max="1541" width="40.28515625" style="589" customWidth="1"/>
    <col min="1542" max="1542" width="15.85546875" style="589" customWidth="1"/>
    <col min="1543" max="1543" width="9" style="589" customWidth="1"/>
    <col min="1544" max="1545" width="16.28515625" style="589" customWidth="1"/>
    <col min="1546" max="1546" width="0" style="589" hidden="1" customWidth="1"/>
    <col min="1547" max="1547" width="14.28515625" style="589" bestFit="1" customWidth="1"/>
    <col min="1548" max="1548" width="13.5703125" style="589" customWidth="1"/>
    <col min="1549" max="1549" width="13.28515625" style="589" customWidth="1"/>
    <col min="1550" max="1550" width="0" style="589" hidden="1" customWidth="1"/>
    <col min="1551" max="1551" width="46.7109375" style="589" customWidth="1"/>
    <col min="1552" max="1552" width="45.140625" style="589" customWidth="1"/>
    <col min="1553" max="1794" width="9.140625" style="589"/>
    <col min="1795" max="1795" width="0" style="589" hidden="1" customWidth="1"/>
    <col min="1796" max="1796" width="8.28515625" style="589" customWidth="1"/>
    <col min="1797" max="1797" width="40.28515625" style="589" customWidth="1"/>
    <col min="1798" max="1798" width="15.85546875" style="589" customWidth="1"/>
    <col min="1799" max="1799" width="9" style="589" customWidth="1"/>
    <col min="1800" max="1801" width="16.28515625" style="589" customWidth="1"/>
    <col min="1802" max="1802" width="0" style="589" hidden="1" customWidth="1"/>
    <col min="1803" max="1803" width="14.28515625" style="589" bestFit="1" customWidth="1"/>
    <col min="1804" max="1804" width="13.5703125" style="589" customWidth="1"/>
    <col min="1805" max="1805" width="13.28515625" style="589" customWidth="1"/>
    <col min="1806" max="1806" width="0" style="589" hidden="1" customWidth="1"/>
    <col min="1807" max="1807" width="46.7109375" style="589" customWidth="1"/>
    <col min="1808" max="1808" width="45.140625" style="589" customWidth="1"/>
    <col min="1809" max="2050" width="9.140625" style="589"/>
    <col min="2051" max="2051" width="0" style="589" hidden="1" customWidth="1"/>
    <col min="2052" max="2052" width="8.28515625" style="589" customWidth="1"/>
    <col min="2053" max="2053" width="40.28515625" style="589" customWidth="1"/>
    <col min="2054" max="2054" width="15.85546875" style="589" customWidth="1"/>
    <col min="2055" max="2055" width="9" style="589" customWidth="1"/>
    <col min="2056" max="2057" width="16.28515625" style="589" customWidth="1"/>
    <col min="2058" max="2058" width="0" style="589" hidden="1" customWidth="1"/>
    <col min="2059" max="2059" width="14.28515625" style="589" bestFit="1" customWidth="1"/>
    <col min="2060" max="2060" width="13.5703125" style="589" customWidth="1"/>
    <col min="2061" max="2061" width="13.28515625" style="589" customWidth="1"/>
    <col min="2062" max="2062" width="0" style="589" hidden="1" customWidth="1"/>
    <col min="2063" max="2063" width="46.7109375" style="589" customWidth="1"/>
    <col min="2064" max="2064" width="45.140625" style="589" customWidth="1"/>
    <col min="2065" max="2306" width="9.140625" style="589"/>
    <col min="2307" max="2307" width="0" style="589" hidden="1" customWidth="1"/>
    <col min="2308" max="2308" width="8.28515625" style="589" customWidth="1"/>
    <col min="2309" max="2309" width="40.28515625" style="589" customWidth="1"/>
    <col min="2310" max="2310" width="15.85546875" style="589" customWidth="1"/>
    <col min="2311" max="2311" width="9" style="589" customWidth="1"/>
    <col min="2312" max="2313" width="16.28515625" style="589" customWidth="1"/>
    <col min="2314" max="2314" width="0" style="589" hidden="1" customWidth="1"/>
    <col min="2315" max="2315" width="14.28515625" style="589" bestFit="1" customWidth="1"/>
    <col min="2316" max="2316" width="13.5703125" style="589" customWidth="1"/>
    <col min="2317" max="2317" width="13.28515625" style="589" customWidth="1"/>
    <col min="2318" max="2318" width="0" style="589" hidden="1" customWidth="1"/>
    <col min="2319" max="2319" width="46.7109375" style="589" customWidth="1"/>
    <col min="2320" max="2320" width="45.140625" style="589" customWidth="1"/>
    <col min="2321" max="2562" width="9.140625" style="589"/>
    <col min="2563" max="2563" width="0" style="589" hidden="1" customWidth="1"/>
    <col min="2564" max="2564" width="8.28515625" style="589" customWidth="1"/>
    <col min="2565" max="2565" width="40.28515625" style="589" customWidth="1"/>
    <col min="2566" max="2566" width="15.85546875" style="589" customWidth="1"/>
    <col min="2567" max="2567" width="9" style="589" customWidth="1"/>
    <col min="2568" max="2569" width="16.28515625" style="589" customWidth="1"/>
    <col min="2570" max="2570" width="0" style="589" hidden="1" customWidth="1"/>
    <col min="2571" max="2571" width="14.28515625" style="589" bestFit="1" customWidth="1"/>
    <col min="2572" max="2572" width="13.5703125" style="589" customWidth="1"/>
    <col min="2573" max="2573" width="13.28515625" style="589" customWidth="1"/>
    <col min="2574" max="2574" width="0" style="589" hidden="1" customWidth="1"/>
    <col min="2575" max="2575" width="46.7109375" style="589" customWidth="1"/>
    <col min="2576" max="2576" width="45.140625" style="589" customWidth="1"/>
    <col min="2577" max="2818" width="9.140625" style="589"/>
    <col min="2819" max="2819" width="0" style="589" hidden="1" customWidth="1"/>
    <col min="2820" max="2820" width="8.28515625" style="589" customWidth="1"/>
    <col min="2821" max="2821" width="40.28515625" style="589" customWidth="1"/>
    <col min="2822" max="2822" width="15.85546875" style="589" customWidth="1"/>
    <col min="2823" max="2823" width="9" style="589" customWidth="1"/>
    <col min="2824" max="2825" width="16.28515625" style="589" customWidth="1"/>
    <col min="2826" max="2826" width="0" style="589" hidden="1" customWidth="1"/>
    <col min="2827" max="2827" width="14.28515625" style="589" bestFit="1" customWidth="1"/>
    <col min="2828" max="2828" width="13.5703125" style="589" customWidth="1"/>
    <col min="2829" max="2829" width="13.28515625" style="589" customWidth="1"/>
    <col min="2830" max="2830" width="0" style="589" hidden="1" customWidth="1"/>
    <col min="2831" max="2831" width="46.7109375" style="589" customWidth="1"/>
    <col min="2832" max="2832" width="45.140625" style="589" customWidth="1"/>
    <col min="2833" max="3074" width="9.140625" style="589"/>
    <col min="3075" max="3075" width="0" style="589" hidden="1" customWidth="1"/>
    <col min="3076" max="3076" width="8.28515625" style="589" customWidth="1"/>
    <col min="3077" max="3077" width="40.28515625" style="589" customWidth="1"/>
    <col min="3078" max="3078" width="15.85546875" style="589" customWidth="1"/>
    <col min="3079" max="3079" width="9" style="589" customWidth="1"/>
    <col min="3080" max="3081" width="16.28515625" style="589" customWidth="1"/>
    <col min="3082" max="3082" width="0" style="589" hidden="1" customWidth="1"/>
    <col min="3083" max="3083" width="14.28515625" style="589" bestFit="1" customWidth="1"/>
    <col min="3084" max="3084" width="13.5703125" style="589" customWidth="1"/>
    <col min="3085" max="3085" width="13.28515625" style="589" customWidth="1"/>
    <col min="3086" max="3086" width="0" style="589" hidden="1" customWidth="1"/>
    <col min="3087" max="3087" width="46.7109375" style="589" customWidth="1"/>
    <col min="3088" max="3088" width="45.140625" style="589" customWidth="1"/>
    <col min="3089" max="3330" width="9.140625" style="589"/>
    <col min="3331" max="3331" width="0" style="589" hidden="1" customWidth="1"/>
    <col min="3332" max="3332" width="8.28515625" style="589" customWidth="1"/>
    <col min="3333" max="3333" width="40.28515625" style="589" customWidth="1"/>
    <col min="3334" max="3334" width="15.85546875" style="589" customWidth="1"/>
    <col min="3335" max="3335" width="9" style="589" customWidth="1"/>
    <col min="3336" max="3337" width="16.28515625" style="589" customWidth="1"/>
    <col min="3338" max="3338" width="0" style="589" hidden="1" customWidth="1"/>
    <col min="3339" max="3339" width="14.28515625" style="589" bestFit="1" customWidth="1"/>
    <col min="3340" max="3340" width="13.5703125" style="589" customWidth="1"/>
    <col min="3341" max="3341" width="13.28515625" style="589" customWidth="1"/>
    <col min="3342" max="3342" width="0" style="589" hidden="1" customWidth="1"/>
    <col min="3343" max="3343" width="46.7109375" style="589" customWidth="1"/>
    <col min="3344" max="3344" width="45.140625" style="589" customWidth="1"/>
    <col min="3345" max="3586" width="9.140625" style="589"/>
    <col min="3587" max="3587" width="0" style="589" hidden="1" customWidth="1"/>
    <col min="3588" max="3588" width="8.28515625" style="589" customWidth="1"/>
    <col min="3589" max="3589" width="40.28515625" style="589" customWidth="1"/>
    <col min="3590" max="3590" width="15.85546875" style="589" customWidth="1"/>
    <col min="3591" max="3591" width="9" style="589" customWidth="1"/>
    <col min="3592" max="3593" width="16.28515625" style="589" customWidth="1"/>
    <col min="3594" max="3594" width="0" style="589" hidden="1" customWidth="1"/>
    <col min="3595" max="3595" width="14.28515625" style="589" bestFit="1" customWidth="1"/>
    <col min="3596" max="3596" width="13.5703125" style="589" customWidth="1"/>
    <col min="3597" max="3597" width="13.28515625" style="589" customWidth="1"/>
    <col min="3598" max="3598" width="0" style="589" hidden="1" customWidth="1"/>
    <col min="3599" max="3599" width="46.7109375" style="589" customWidth="1"/>
    <col min="3600" max="3600" width="45.140625" style="589" customWidth="1"/>
    <col min="3601" max="3842" width="9.140625" style="589"/>
    <col min="3843" max="3843" width="0" style="589" hidden="1" customWidth="1"/>
    <col min="3844" max="3844" width="8.28515625" style="589" customWidth="1"/>
    <col min="3845" max="3845" width="40.28515625" style="589" customWidth="1"/>
    <col min="3846" max="3846" width="15.85546875" style="589" customWidth="1"/>
    <col min="3847" max="3847" width="9" style="589" customWidth="1"/>
    <col min="3848" max="3849" width="16.28515625" style="589" customWidth="1"/>
    <col min="3850" max="3850" width="0" style="589" hidden="1" customWidth="1"/>
    <col min="3851" max="3851" width="14.28515625" style="589" bestFit="1" customWidth="1"/>
    <col min="3852" max="3852" width="13.5703125" style="589" customWidth="1"/>
    <col min="3853" max="3853" width="13.28515625" style="589" customWidth="1"/>
    <col min="3854" max="3854" width="0" style="589" hidden="1" customWidth="1"/>
    <col min="3855" max="3855" width="46.7109375" style="589" customWidth="1"/>
    <col min="3856" max="3856" width="45.140625" style="589" customWidth="1"/>
    <col min="3857" max="4098" width="9.140625" style="589"/>
    <col min="4099" max="4099" width="0" style="589" hidden="1" customWidth="1"/>
    <col min="4100" max="4100" width="8.28515625" style="589" customWidth="1"/>
    <col min="4101" max="4101" width="40.28515625" style="589" customWidth="1"/>
    <col min="4102" max="4102" width="15.85546875" style="589" customWidth="1"/>
    <col min="4103" max="4103" width="9" style="589" customWidth="1"/>
    <col min="4104" max="4105" width="16.28515625" style="589" customWidth="1"/>
    <col min="4106" max="4106" width="0" style="589" hidden="1" customWidth="1"/>
    <col min="4107" max="4107" width="14.28515625" style="589" bestFit="1" customWidth="1"/>
    <col min="4108" max="4108" width="13.5703125" style="589" customWidth="1"/>
    <col min="4109" max="4109" width="13.28515625" style="589" customWidth="1"/>
    <col min="4110" max="4110" width="0" style="589" hidden="1" customWidth="1"/>
    <col min="4111" max="4111" width="46.7109375" style="589" customWidth="1"/>
    <col min="4112" max="4112" width="45.140625" style="589" customWidth="1"/>
    <col min="4113" max="4354" width="9.140625" style="589"/>
    <col min="4355" max="4355" width="0" style="589" hidden="1" customWidth="1"/>
    <col min="4356" max="4356" width="8.28515625" style="589" customWidth="1"/>
    <col min="4357" max="4357" width="40.28515625" style="589" customWidth="1"/>
    <col min="4358" max="4358" width="15.85546875" style="589" customWidth="1"/>
    <col min="4359" max="4359" width="9" style="589" customWidth="1"/>
    <col min="4360" max="4361" width="16.28515625" style="589" customWidth="1"/>
    <col min="4362" max="4362" width="0" style="589" hidden="1" customWidth="1"/>
    <col min="4363" max="4363" width="14.28515625" style="589" bestFit="1" customWidth="1"/>
    <col min="4364" max="4364" width="13.5703125" style="589" customWidth="1"/>
    <col min="4365" max="4365" width="13.28515625" style="589" customWidth="1"/>
    <col min="4366" max="4366" width="0" style="589" hidden="1" customWidth="1"/>
    <col min="4367" max="4367" width="46.7109375" style="589" customWidth="1"/>
    <col min="4368" max="4368" width="45.140625" style="589" customWidth="1"/>
    <col min="4369" max="4610" width="9.140625" style="589"/>
    <col min="4611" max="4611" width="0" style="589" hidden="1" customWidth="1"/>
    <col min="4612" max="4612" width="8.28515625" style="589" customWidth="1"/>
    <col min="4613" max="4613" width="40.28515625" style="589" customWidth="1"/>
    <col min="4614" max="4614" width="15.85546875" style="589" customWidth="1"/>
    <col min="4615" max="4615" width="9" style="589" customWidth="1"/>
    <col min="4616" max="4617" width="16.28515625" style="589" customWidth="1"/>
    <col min="4618" max="4618" width="0" style="589" hidden="1" customWidth="1"/>
    <col min="4619" max="4619" width="14.28515625" style="589" bestFit="1" customWidth="1"/>
    <col min="4620" max="4620" width="13.5703125" style="589" customWidth="1"/>
    <col min="4621" max="4621" width="13.28515625" style="589" customWidth="1"/>
    <col min="4622" max="4622" width="0" style="589" hidden="1" customWidth="1"/>
    <col min="4623" max="4623" width="46.7109375" style="589" customWidth="1"/>
    <col min="4624" max="4624" width="45.140625" style="589" customWidth="1"/>
    <col min="4625" max="4866" width="9.140625" style="589"/>
    <col min="4867" max="4867" width="0" style="589" hidden="1" customWidth="1"/>
    <col min="4868" max="4868" width="8.28515625" style="589" customWidth="1"/>
    <col min="4869" max="4869" width="40.28515625" style="589" customWidth="1"/>
    <col min="4870" max="4870" width="15.85546875" style="589" customWidth="1"/>
    <col min="4871" max="4871" width="9" style="589" customWidth="1"/>
    <col min="4872" max="4873" width="16.28515625" style="589" customWidth="1"/>
    <col min="4874" max="4874" width="0" style="589" hidden="1" customWidth="1"/>
    <col min="4875" max="4875" width="14.28515625" style="589" bestFit="1" customWidth="1"/>
    <col min="4876" max="4876" width="13.5703125" style="589" customWidth="1"/>
    <col min="4877" max="4877" width="13.28515625" style="589" customWidth="1"/>
    <col min="4878" max="4878" width="0" style="589" hidden="1" customWidth="1"/>
    <col min="4879" max="4879" width="46.7109375" style="589" customWidth="1"/>
    <col min="4880" max="4880" width="45.140625" style="589" customWidth="1"/>
    <col min="4881" max="5122" width="9.140625" style="589"/>
    <col min="5123" max="5123" width="0" style="589" hidden="1" customWidth="1"/>
    <col min="5124" max="5124" width="8.28515625" style="589" customWidth="1"/>
    <col min="5125" max="5125" width="40.28515625" style="589" customWidth="1"/>
    <col min="5126" max="5126" width="15.85546875" style="589" customWidth="1"/>
    <col min="5127" max="5127" width="9" style="589" customWidth="1"/>
    <col min="5128" max="5129" width="16.28515625" style="589" customWidth="1"/>
    <col min="5130" max="5130" width="0" style="589" hidden="1" customWidth="1"/>
    <col min="5131" max="5131" width="14.28515625" style="589" bestFit="1" customWidth="1"/>
    <col min="5132" max="5132" width="13.5703125" style="589" customWidth="1"/>
    <col min="5133" max="5133" width="13.28515625" style="589" customWidth="1"/>
    <col min="5134" max="5134" width="0" style="589" hidden="1" customWidth="1"/>
    <col min="5135" max="5135" width="46.7109375" style="589" customWidth="1"/>
    <col min="5136" max="5136" width="45.140625" style="589" customWidth="1"/>
    <col min="5137" max="5378" width="9.140625" style="589"/>
    <col min="5379" max="5379" width="0" style="589" hidden="1" customWidth="1"/>
    <col min="5380" max="5380" width="8.28515625" style="589" customWidth="1"/>
    <col min="5381" max="5381" width="40.28515625" style="589" customWidth="1"/>
    <col min="5382" max="5382" width="15.85546875" style="589" customWidth="1"/>
    <col min="5383" max="5383" width="9" style="589" customWidth="1"/>
    <col min="5384" max="5385" width="16.28515625" style="589" customWidth="1"/>
    <col min="5386" max="5386" width="0" style="589" hidden="1" customWidth="1"/>
    <col min="5387" max="5387" width="14.28515625" style="589" bestFit="1" customWidth="1"/>
    <col min="5388" max="5388" width="13.5703125" style="589" customWidth="1"/>
    <col min="5389" max="5389" width="13.28515625" style="589" customWidth="1"/>
    <col min="5390" max="5390" width="0" style="589" hidden="1" customWidth="1"/>
    <col min="5391" max="5391" width="46.7109375" style="589" customWidth="1"/>
    <col min="5392" max="5392" width="45.140625" style="589" customWidth="1"/>
    <col min="5393" max="5634" width="9.140625" style="589"/>
    <col min="5635" max="5635" width="0" style="589" hidden="1" customWidth="1"/>
    <col min="5636" max="5636" width="8.28515625" style="589" customWidth="1"/>
    <col min="5637" max="5637" width="40.28515625" style="589" customWidth="1"/>
    <col min="5638" max="5638" width="15.85546875" style="589" customWidth="1"/>
    <col min="5639" max="5639" width="9" style="589" customWidth="1"/>
    <col min="5640" max="5641" width="16.28515625" style="589" customWidth="1"/>
    <col min="5642" max="5642" width="0" style="589" hidden="1" customWidth="1"/>
    <col min="5643" max="5643" width="14.28515625" style="589" bestFit="1" customWidth="1"/>
    <col min="5644" max="5644" width="13.5703125" style="589" customWidth="1"/>
    <col min="5645" max="5645" width="13.28515625" style="589" customWidth="1"/>
    <col min="5646" max="5646" width="0" style="589" hidden="1" customWidth="1"/>
    <col min="5647" max="5647" width="46.7109375" style="589" customWidth="1"/>
    <col min="5648" max="5648" width="45.140625" style="589" customWidth="1"/>
    <col min="5649" max="5890" width="9.140625" style="589"/>
    <col min="5891" max="5891" width="0" style="589" hidden="1" customWidth="1"/>
    <col min="5892" max="5892" width="8.28515625" style="589" customWidth="1"/>
    <col min="5893" max="5893" width="40.28515625" style="589" customWidth="1"/>
    <col min="5894" max="5894" width="15.85546875" style="589" customWidth="1"/>
    <col min="5895" max="5895" width="9" style="589" customWidth="1"/>
    <col min="5896" max="5897" width="16.28515625" style="589" customWidth="1"/>
    <col min="5898" max="5898" width="0" style="589" hidden="1" customWidth="1"/>
    <col min="5899" max="5899" width="14.28515625" style="589" bestFit="1" customWidth="1"/>
    <col min="5900" max="5900" width="13.5703125" style="589" customWidth="1"/>
    <col min="5901" max="5901" width="13.28515625" style="589" customWidth="1"/>
    <col min="5902" max="5902" width="0" style="589" hidden="1" customWidth="1"/>
    <col min="5903" max="5903" width="46.7109375" style="589" customWidth="1"/>
    <col min="5904" max="5904" width="45.140625" style="589" customWidth="1"/>
    <col min="5905" max="6146" width="9.140625" style="589"/>
    <col min="6147" max="6147" width="0" style="589" hidden="1" customWidth="1"/>
    <col min="6148" max="6148" width="8.28515625" style="589" customWidth="1"/>
    <col min="6149" max="6149" width="40.28515625" style="589" customWidth="1"/>
    <col min="6150" max="6150" width="15.85546875" style="589" customWidth="1"/>
    <col min="6151" max="6151" width="9" style="589" customWidth="1"/>
    <col min="6152" max="6153" width="16.28515625" style="589" customWidth="1"/>
    <col min="6154" max="6154" width="0" style="589" hidden="1" customWidth="1"/>
    <col min="6155" max="6155" width="14.28515625" style="589" bestFit="1" customWidth="1"/>
    <col min="6156" max="6156" width="13.5703125" style="589" customWidth="1"/>
    <col min="6157" max="6157" width="13.28515625" style="589" customWidth="1"/>
    <col min="6158" max="6158" width="0" style="589" hidden="1" customWidth="1"/>
    <col min="6159" max="6159" width="46.7109375" style="589" customWidth="1"/>
    <col min="6160" max="6160" width="45.140625" style="589" customWidth="1"/>
    <col min="6161" max="6402" width="9.140625" style="589"/>
    <col min="6403" max="6403" width="0" style="589" hidden="1" customWidth="1"/>
    <col min="6404" max="6404" width="8.28515625" style="589" customWidth="1"/>
    <col min="6405" max="6405" width="40.28515625" style="589" customWidth="1"/>
    <col min="6406" max="6406" width="15.85546875" style="589" customWidth="1"/>
    <col min="6407" max="6407" width="9" style="589" customWidth="1"/>
    <col min="6408" max="6409" width="16.28515625" style="589" customWidth="1"/>
    <col min="6410" max="6410" width="0" style="589" hidden="1" customWidth="1"/>
    <col min="6411" max="6411" width="14.28515625" style="589" bestFit="1" customWidth="1"/>
    <col min="6412" max="6412" width="13.5703125" style="589" customWidth="1"/>
    <col min="6413" max="6413" width="13.28515625" style="589" customWidth="1"/>
    <col min="6414" max="6414" width="0" style="589" hidden="1" customWidth="1"/>
    <col min="6415" max="6415" width="46.7109375" style="589" customWidth="1"/>
    <col min="6416" max="6416" width="45.140625" style="589" customWidth="1"/>
    <col min="6417" max="6658" width="9.140625" style="589"/>
    <col min="6659" max="6659" width="0" style="589" hidden="1" customWidth="1"/>
    <col min="6660" max="6660" width="8.28515625" style="589" customWidth="1"/>
    <col min="6661" max="6661" width="40.28515625" style="589" customWidth="1"/>
    <col min="6662" max="6662" width="15.85546875" style="589" customWidth="1"/>
    <col min="6663" max="6663" width="9" style="589" customWidth="1"/>
    <col min="6664" max="6665" width="16.28515625" style="589" customWidth="1"/>
    <col min="6666" max="6666" width="0" style="589" hidden="1" customWidth="1"/>
    <col min="6667" max="6667" width="14.28515625" style="589" bestFit="1" customWidth="1"/>
    <col min="6668" max="6668" width="13.5703125" style="589" customWidth="1"/>
    <col min="6669" max="6669" width="13.28515625" style="589" customWidth="1"/>
    <col min="6670" max="6670" width="0" style="589" hidden="1" customWidth="1"/>
    <col min="6671" max="6671" width="46.7109375" style="589" customWidth="1"/>
    <col min="6672" max="6672" width="45.140625" style="589" customWidth="1"/>
    <col min="6673" max="6914" width="9.140625" style="589"/>
    <col min="6915" max="6915" width="0" style="589" hidden="1" customWidth="1"/>
    <col min="6916" max="6916" width="8.28515625" style="589" customWidth="1"/>
    <col min="6917" max="6917" width="40.28515625" style="589" customWidth="1"/>
    <col min="6918" max="6918" width="15.85546875" style="589" customWidth="1"/>
    <col min="6919" max="6919" width="9" style="589" customWidth="1"/>
    <col min="6920" max="6921" width="16.28515625" style="589" customWidth="1"/>
    <col min="6922" max="6922" width="0" style="589" hidden="1" customWidth="1"/>
    <col min="6923" max="6923" width="14.28515625" style="589" bestFit="1" customWidth="1"/>
    <col min="6924" max="6924" width="13.5703125" style="589" customWidth="1"/>
    <col min="6925" max="6925" width="13.28515625" style="589" customWidth="1"/>
    <col min="6926" max="6926" width="0" style="589" hidden="1" customWidth="1"/>
    <col min="6927" max="6927" width="46.7109375" style="589" customWidth="1"/>
    <col min="6928" max="6928" width="45.140625" style="589" customWidth="1"/>
    <col min="6929" max="7170" width="9.140625" style="589"/>
    <col min="7171" max="7171" width="0" style="589" hidden="1" customWidth="1"/>
    <col min="7172" max="7172" width="8.28515625" style="589" customWidth="1"/>
    <col min="7173" max="7173" width="40.28515625" style="589" customWidth="1"/>
    <col min="7174" max="7174" width="15.85546875" style="589" customWidth="1"/>
    <col min="7175" max="7175" width="9" style="589" customWidth="1"/>
    <col min="7176" max="7177" width="16.28515625" style="589" customWidth="1"/>
    <col min="7178" max="7178" width="0" style="589" hidden="1" customWidth="1"/>
    <col min="7179" max="7179" width="14.28515625" style="589" bestFit="1" customWidth="1"/>
    <col min="7180" max="7180" width="13.5703125" style="589" customWidth="1"/>
    <col min="7181" max="7181" width="13.28515625" style="589" customWidth="1"/>
    <col min="7182" max="7182" width="0" style="589" hidden="1" customWidth="1"/>
    <col min="7183" max="7183" width="46.7109375" style="589" customWidth="1"/>
    <col min="7184" max="7184" width="45.140625" style="589" customWidth="1"/>
    <col min="7185" max="7426" width="9.140625" style="589"/>
    <col min="7427" max="7427" width="0" style="589" hidden="1" customWidth="1"/>
    <col min="7428" max="7428" width="8.28515625" style="589" customWidth="1"/>
    <col min="7429" max="7429" width="40.28515625" style="589" customWidth="1"/>
    <col min="7430" max="7430" width="15.85546875" style="589" customWidth="1"/>
    <col min="7431" max="7431" width="9" style="589" customWidth="1"/>
    <col min="7432" max="7433" width="16.28515625" style="589" customWidth="1"/>
    <col min="7434" max="7434" width="0" style="589" hidden="1" customWidth="1"/>
    <col min="7435" max="7435" width="14.28515625" style="589" bestFit="1" customWidth="1"/>
    <col min="7436" max="7436" width="13.5703125" style="589" customWidth="1"/>
    <col min="7437" max="7437" width="13.28515625" style="589" customWidth="1"/>
    <col min="7438" max="7438" width="0" style="589" hidden="1" customWidth="1"/>
    <col min="7439" max="7439" width="46.7109375" style="589" customWidth="1"/>
    <col min="7440" max="7440" width="45.140625" style="589" customWidth="1"/>
    <col min="7441" max="7682" width="9.140625" style="589"/>
    <col min="7683" max="7683" width="0" style="589" hidden="1" customWidth="1"/>
    <col min="7684" max="7684" width="8.28515625" style="589" customWidth="1"/>
    <col min="7685" max="7685" width="40.28515625" style="589" customWidth="1"/>
    <col min="7686" max="7686" width="15.85546875" style="589" customWidth="1"/>
    <col min="7687" max="7687" width="9" style="589" customWidth="1"/>
    <col min="7688" max="7689" width="16.28515625" style="589" customWidth="1"/>
    <col min="7690" max="7690" width="0" style="589" hidden="1" customWidth="1"/>
    <col min="7691" max="7691" width="14.28515625" style="589" bestFit="1" customWidth="1"/>
    <col min="7692" max="7692" width="13.5703125" style="589" customWidth="1"/>
    <col min="7693" max="7693" width="13.28515625" style="589" customWidth="1"/>
    <col min="7694" max="7694" width="0" style="589" hidden="1" customWidth="1"/>
    <col min="7695" max="7695" width="46.7109375" style="589" customWidth="1"/>
    <col min="7696" max="7696" width="45.140625" style="589" customWidth="1"/>
    <col min="7697" max="7938" width="9.140625" style="589"/>
    <col min="7939" max="7939" width="0" style="589" hidden="1" customWidth="1"/>
    <col min="7940" max="7940" width="8.28515625" style="589" customWidth="1"/>
    <col min="7941" max="7941" width="40.28515625" style="589" customWidth="1"/>
    <col min="7942" max="7942" width="15.85546875" style="589" customWidth="1"/>
    <col min="7943" max="7943" width="9" style="589" customWidth="1"/>
    <col min="7944" max="7945" width="16.28515625" style="589" customWidth="1"/>
    <col min="7946" max="7946" width="0" style="589" hidden="1" customWidth="1"/>
    <col min="7947" max="7947" width="14.28515625" style="589" bestFit="1" customWidth="1"/>
    <col min="7948" max="7948" width="13.5703125" style="589" customWidth="1"/>
    <col min="7949" max="7949" width="13.28515625" style="589" customWidth="1"/>
    <col min="7950" max="7950" width="0" style="589" hidden="1" customWidth="1"/>
    <col min="7951" max="7951" width="46.7109375" style="589" customWidth="1"/>
    <col min="7952" max="7952" width="45.140625" style="589" customWidth="1"/>
    <col min="7953" max="8194" width="9.140625" style="589"/>
    <col min="8195" max="8195" width="0" style="589" hidden="1" customWidth="1"/>
    <col min="8196" max="8196" width="8.28515625" style="589" customWidth="1"/>
    <col min="8197" max="8197" width="40.28515625" style="589" customWidth="1"/>
    <col min="8198" max="8198" width="15.85546875" style="589" customWidth="1"/>
    <col min="8199" max="8199" width="9" style="589" customWidth="1"/>
    <col min="8200" max="8201" width="16.28515625" style="589" customWidth="1"/>
    <col min="8202" max="8202" width="0" style="589" hidden="1" customWidth="1"/>
    <col min="8203" max="8203" width="14.28515625" style="589" bestFit="1" customWidth="1"/>
    <col min="8204" max="8204" width="13.5703125" style="589" customWidth="1"/>
    <col min="8205" max="8205" width="13.28515625" style="589" customWidth="1"/>
    <col min="8206" max="8206" width="0" style="589" hidden="1" customWidth="1"/>
    <col min="8207" max="8207" width="46.7109375" style="589" customWidth="1"/>
    <col min="8208" max="8208" width="45.140625" style="589" customWidth="1"/>
    <col min="8209" max="8450" width="9.140625" style="589"/>
    <col min="8451" max="8451" width="0" style="589" hidden="1" customWidth="1"/>
    <col min="8452" max="8452" width="8.28515625" style="589" customWidth="1"/>
    <col min="8453" max="8453" width="40.28515625" style="589" customWidth="1"/>
    <col min="8454" max="8454" width="15.85546875" style="589" customWidth="1"/>
    <col min="8455" max="8455" width="9" style="589" customWidth="1"/>
    <col min="8456" max="8457" width="16.28515625" style="589" customWidth="1"/>
    <col min="8458" max="8458" width="0" style="589" hidden="1" customWidth="1"/>
    <col min="8459" max="8459" width="14.28515625" style="589" bestFit="1" customWidth="1"/>
    <col min="8460" max="8460" width="13.5703125" style="589" customWidth="1"/>
    <col min="8461" max="8461" width="13.28515625" style="589" customWidth="1"/>
    <col min="8462" max="8462" width="0" style="589" hidden="1" customWidth="1"/>
    <col min="8463" max="8463" width="46.7109375" style="589" customWidth="1"/>
    <col min="8464" max="8464" width="45.140625" style="589" customWidth="1"/>
    <col min="8465" max="8706" width="9.140625" style="589"/>
    <col min="8707" max="8707" width="0" style="589" hidden="1" customWidth="1"/>
    <col min="8708" max="8708" width="8.28515625" style="589" customWidth="1"/>
    <col min="8709" max="8709" width="40.28515625" style="589" customWidth="1"/>
    <col min="8710" max="8710" width="15.85546875" style="589" customWidth="1"/>
    <col min="8711" max="8711" width="9" style="589" customWidth="1"/>
    <col min="8712" max="8713" width="16.28515625" style="589" customWidth="1"/>
    <col min="8714" max="8714" width="0" style="589" hidden="1" customWidth="1"/>
    <col min="8715" max="8715" width="14.28515625" style="589" bestFit="1" customWidth="1"/>
    <col min="8716" max="8716" width="13.5703125" style="589" customWidth="1"/>
    <col min="8717" max="8717" width="13.28515625" style="589" customWidth="1"/>
    <col min="8718" max="8718" width="0" style="589" hidden="1" customWidth="1"/>
    <col min="8719" max="8719" width="46.7109375" style="589" customWidth="1"/>
    <col min="8720" max="8720" width="45.140625" style="589" customWidth="1"/>
    <col min="8721" max="8962" width="9.140625" style="589"/>
    <col min="8963" max="8963" width="0" style="589" hidden="1" customWidth="1"/>
    <col min="8964" max="8964" width="8.28515625" style="589" customWidth="1"/>
    <col min="8965" max="8965" width="40.28515625" style="589" customWidth="1"/>
    <col min="8966" max="8966" width="15.85546875" style="589" customWidth="1"/>
    <col min="8967" max="8967" width="9" style="589" customWidth="1"/>
    <col min="8968" max="8969" width="16.28515625" style="589" customWidth="1"/>
    <col min="8970" max="8970" width="0" style="589" hidden="1" customWidth="1"/>
    <col min="8971" max="8971" width="14.28515625" style="589" bestFit="1" customWidth="1"/>
    <col min="8972" max="8972" width="13.5703125" style="589" customWidth="1"/>
    <col min="8973" max="8973" width="13.28515625" style="589" customWidth="1"/>
    <col min="8974" max="8974" width="0" style="589" hidden="1" customWidth="1"/>
    <col min="8975" max="8975" width="46.7109375" style="589" customWidth="1"/>
    <col min="8976" max="8976" width="45.140625" style="589" customWidth="1"/>
    <col min="8977" max="9218" width="9.140625" style="589"/>
    <col min="9219" max="9219" width="0" style="589" hidden="1" customWidth="1"/>
    <col min="9220" max="9220" width="8.28515625" style="589" customWidth="1"/>
    <col min="9221" max="9221" width="40.28515625" style="589" customWidth="1"/>
    <col min="9222" max="9222" width="15.85546875" style="589" customWidth="1"/>
    <col min="9223" max="9223" width="9" style="589" customWidth="1"/>
    <col min="9224" max="9225" width="16.28515625" style="589" customWidth="1"/>
    <col min="9226" max="9226" width="0" style="589" hidden="1" customWidth="1"/>
    <col min="9227" max="9227" width="14.28515625" style="589" bestFit="1" customWidth="1"/>
    <col min="9228" max="9228" width="13.5703125" style="589" customWidth="1"/>
    <col min="9229" max="9229" width="13.28515625" style="589" customWidth="1"/>
    <col min="9230" max="9230" width="0" style="589" hidden="1" customWidth="1"/>
    <col min="9231" max="9231" width="46.7109375" style="589" customWidth="1"/>
    <col min="9232" max="9232" width="45.140625" style="589" customWidth="1"/>
    <col min="9233" max="9474" width="9.140625" style="589"/>
    <col min="9475" max="9475" width="0" style="589" hidden="1" customWidth="1"/>
    <col min="9476" max="9476" width="8.28515625" style="589" customWidth="1"/>
    <col min="9477" max="9477" width="40.28515625" style="589" customWidth="1"/>
    <col min="9478" max="9478" width="15.85546875" style="589" customWidth="1"/>
    <col min="9479" max="9479" width="9" style="589" customWidth="1"/>
    <col min="9480" max="9481" width="16.28515625" style="589" customWidth="1"/>
    <col min="9482" max="9482" width="0" style="589" hidden="1" customWidth="1"/>
    <col min="9483" max="9483" width="14.28515625" style="589" bestFit="1" customWidth="1"/>
    <col min="9484" max="9484" width="13.5703125" style="589" customWidth="1"/>
    <col min="9485" max="9485" width="13.28515625" style="589" customWidth="1"/>
    <col min="9486" max="9486" width="0" style="589" hidden="1" customWidth="1"/>
    <col min="9487" max="9487" width="46.7109375" style="589" customWidth="1"/>
    <col min="9488" max="9488" width="45.140625" style="589" customWidth="1"/>
    <col min="9489" max="9730" width="9.140625" style="589"/>
    <col min="9731" max="9731" width="0" style="589" hidden="1" customWidth="1"/>
    <col min="9732" max="9732" width="8.28515625" style="589" customWidth="1"/>
    <col min="9733" max="9733" width="40.28515625" style="589" customWidth="1"/>
    <col min="9734" max="9734" width="15.85546875" style="589" customWidth="1"/>
    <col min="9735" max="9735" width="9" style="589" customWidth="1"/>
    <col min="9736" max="9737" width="16.28515625" style="589" customWidth="1"/>
    <col min="9738" max="9738" width="0" style="589" hidden="1" customWidth="1"/>
    <col min="9739" max="9739" width="14.28515625" style="589" bestFit="1" customWidth="1"/>
    <col min="9740" max="9740" width="13.5703125" style="589" customWidth="1"/>
    <col min="9741" max="9741" width="13.28515625" style="589" customWidth="1"/>
    <col min="9742" max="9742" width="0" style="589" hidden="1" customWidth="1"/>
    <col min="9743" max="9743" width="46.7109375" style="589" customWidth="1"/>
    <col min="9744" max="9744" width="45.140625" style="589" customWidth="1"/>
    <col min="9745" max="9986" width="9.140625" style="589"/>
    <col min="9987" max="9987" width="0" style="589" hidden="1" customWidth="1"/>
    <col min="9988" max="9988" width="8.28515625" style="589" customWidth="1"/>
    <col min="9989" max="9989" width="40.28515625" style="589" customWidth="1"/>
    <col min="9990" max="9990" width="15.85546875" style="589" customWidth="1"/>
    <col min="9991" max="9991" width="9" style="589" customWidth="1"/>
    <col min="9992" max="9993" width="16.28515625" style="589" customWidth="1"/>
    <col min="9994" max="9994" width="0" style="589" hidden="1" customWidth="1"/>
    <col min="9995" max="9995" width="14.28515625" style="589" bestFit="1" customWidth="1"/>
    <col min="9996" max="9996" width="13.5703125" style="589" customWidth="1"/>
    <col min="9997" max="9997" width="13.28515625" style="589" customWidth="1"/>
    <col min="9998" max="9998" width="0" style="589" hidden="1" customWidth="1"/>
    <col min="9999" max="9999" width="46.7109375" style="589" customWidth="1"/>
    <col min="10000" max="10000" width="45.140625" style="589" customWidth="1"/>
    <col min="10001" max="10242" width="9.140625" style="589"/>
    <col min="10243" max="10243" width="0" style="589" hidden="1" customWidth="1"/>
    <col min="10244" max="10244" width="8.28515625" style="589" customWidth="1"/>
    <col min="10245" max="10245" width="40.28515625" style="589" customWidth="1"/>
    <col min="10246" max="10246" width="15.85546875" style="589" customWidth="1"/>
    <col min="10247" max="10247" width="9" style="589" customWidth="1"/>
    <col min="10248" max="10249" width="16.28515625" style="589" customWidth="1"/>
    <col min="10250" max="10250" width="0" style="589" hidden="1" customWidth="1"/>
    <col min="10251" max="10251" width="14.28515625" style="589" bestFit="1" customWidth="1"/>
    <col min="10252" max="10252" width="13.5703125" style="589" customWidth="1"/>
    <col min="10253" max="10253" width="13.28515625" style="589" customWidth="1"/>
    <col min="10254" max="10254" width="0" style="589" hidden="1" customWidth="1"/>
    <col min="10255" max="10255" width="46.7109375" style="589" customWidth="1"/>
    <col min="10256" max="10256" width="45.140625" style="589" customWidth="1"/>
    <col min="10257" max="10498" width="9.140625" style="589"/>
    <col min="10499" max="10499" width="0" style="589" hidden="1" customWidth="1"/>
    <col min="10500" max="10500" width="8.28515625" style="589" customWidth="1"/>
    <col min="10501" max="10501" width="40.28515625" style="589" customWidth="1"/>
    <col min="10502" max="10502" width="15.85546875" style="589" customWidth="1"/>
    <col min="10503" max="10503" width="9" style="589" customWidth="1"/>
    <col min="10504" max="10505" width="16.28515625" style="589" customWidth="1"/>
    <col min="10506" max="10506" width="0" style="589" hidden="1" customWidth="1"/>
    <col min="10507" max="10507" width="14.28515625" style="589" bestFit="1" customWidth="1"/>
    <col min="10508" max="10508" width="13.5703125" style="589" customWidth="1"/>
    <col min="10509" max="10509" width="13.28515625" style="589" customWidth="1"/>
    <col min="10510" max="10510" width="0" style="589" hidden="1" customWidth="1"/>
    <col min="10511" max="10511" width="46.7109375" style="589" customWidth="1"/>
    <col min="10512" max="10512" width="45.140625" style="589" customWidth="1"/>
    <col min="10513" max="10754" width="9.140625" style="589"/>
    <col min="10755" max="10755" width="0" style="589" hidden="1" customWidth="1"/>
    <col min="10756" max="10756" width="8.28515625" style="589" customWidth="1"/>
    <col min="10757" max="10757" width="40.28515625" style="589" customWidth="1"/>
    <col min="10758" max="10758" width="15.85546875" style="589" customWidth="1"/>
    <col min="10759" max="10759" width="9" style="589" customWidth="1"/>
    <col min="10760" max="10761" width="16.28515625" style="589" customWidth="1"/>
    <col min="10762" max="10762" width="0" style="589" hidden="1" customWidth="1"/>
    <col min="10763" max="10763" width="14.28515625" style="589" bestFit="1" customWidth="1"/>
    <col min="10764" max="10764" width="13.5703125" style="589" customWidth="1"/>
    <col min="10765" max="10765" width="13.28515625" style="589" customWidth="1"/>
    <col min="10766" max="10766" width="0" style="589" hidden="1" customWidth="1"/>
    <col min="10767" max="10767" width="46.7109375" style="589" customWidth="1"/>
    <col min="10768" max="10768" width="45.140625" style="589" customWidth="1"/>
    <col min="10769" max="11010" width="9.140625" style="589"/>
    <col min="11011" max="11011" width="0" style="589" hidden="1" customWidth="1"/>
    <col min="11012" max="11012" width="8.28515625" style="589" customWidth="1"/>
    <col min="11013" max="11013" width="40.28515625" style="589" customWidth="1"/>
    <col min="11014" max="11014" width="15.85546875" style="589" customWidth="1"/>
    <col min="11015" max="11015" width="9" style="589" customWidth="1"/>
    <col min="11016" max="11017" width="16.28515625" style="589" customWidth="1"/>
    <col min="11018" max="11018" width="0" style="589" hidden="1" customWidth="1"/>
    <col min="11019" max="11019" width="14.28515625" style="589" bestFit="1" customWidth="1"/>
    <col min="11020" max="11020" width="13.5703125" style="589" customWidth="1"/>
    <col min="11021" max="11021" width="13.28515625" style="589" customWidth="1"/>
    <col min="11022" max="11022" width="0" style="589" hidden="1" customWidth="1"/>
    <col min="11023" max="11023" width="46.7109375" style="589" customWidth="1"/>
    <col min="11024" max="11024" width="45.140625" style="589" customWidth="1"/>
    <col min="11025" max="11266" width="9.140625" style="589"/>
    <col min="11267" max="11267" width="0" style="589" hidden="1" customWidth="1"/>
    <col min="11268" max="11268" width="8.28515625" style="589" customWidth="1"/>
    <col min="11269" max="11269" width="40.28515625" style="589" customWidth="1"/>
    <col min="11270" max="11270" width="15.85546875" style="589" customWidth="1"/>
    <col min="11271" max="11271" width="9" style="589" customWidth="1"/>
    <col min="11272" max="11273" width="16.28515625" style="589" customWidth="1"/>
    <col min="11274" max="11274" width="0" style="589" hidden="1" customWidth="1"/>
    <col min="11275" max="11275" width="14.28515625" style="589" bestFit="1" customWidth="1"/>
    <col min="11276" max="11276" width="13.5703125" style="589" customWidth="1"/>
    <col min="11277" max="11277" width="13.28515625" style="589" customWidth="1"/>
    <col min="11278" max="11278" width="0" style="589" hidden="1" customWidth="1"/>
    <col min="11279" max="11279" width="46.7109375" style="589" customWidth="1"/>
    <col min="11280" max="11280" width="45.140625" style="589" customWidth="1"/>
    <col min="11281" max="11522" width="9.140625" style="589"/>
    <col min="11523" max="11523" width="0" style="589" hidden="1" customWidth="1"/>
    <col min="11524" max="11524" width="8.28515625" style="589" customWidth="1"/>
    <col min="11525" max="11525" width="40.28515625" style="589" customWidth="1"/>
    <col min="11526" max="11526" width="15.85546875" style="589" customWidth="1"/>
    <col min="11527" max="11527" width="9" style="589" customWidth="1"/>
    <col min="11528" max="11529" width="16.28515625" style="589" customWidth="1"/>
    <col min="11530" max="11530" width="0" style="589" hidden="1" customWidth="1"/>
    <col min="11531" max="11531" width="14.28515625" style="589" bestFit="1" customWidth="1"/>
    <col min="11532" max="11532" width="13.5703125" style="589" customWidth="1"/>
    <col min="11533" max="11533" width="13.28515625" style="589" customWidth="1"/>
    <col min="11534" max="11534" width="0" style="589" hidden="1" customWidth="1"/>
    <col min="11535" max="11535" width="46.7109375" style="589" customWidth="1"/>
    <col min="11536" max="11536" width="45.140625" style="589" customWidth="1"/>
    <col min="11537" max="11778" width="9.140625" style="589"/>
    <col min="11779" max="11779" width="0" style="589" hidden="1" customWidth="1"/>
    <col min="11780" max="11780" width="8.28515625" style="589" customWidth="1"/>
    <col min="11781" max="11781" width="40.28515625" style="589" customWidth="1"/>
    <col min="11782" max="11782" width="15.85546875" style="589" customWidth="1"/>
    <col min="11783" max="11783" width="9" style="589" customWidth="1"/>
    <col min="11784" max="11785" width="16.28515625" style="589" customWidth="1"/>
    <col min="11786" max="11786" width="0" style="589" hidden="1" customWidth="1"/>
    <col min="11787" max="11787" width="14.28515625" style="589" bestFit="1" customWidth="1"/>
    <col min="11788" max="11788" width="13.5703125" style="589" customWidth="1"/>
    <col min="11789" max="11789" width="13.28515625" style="589" customWidth="1"/>
    <col min="11790" max="11790" width="0" style="589" hidden="1" customWidth="1"/>
    <col min="11791" max="11791" width="46.7109375" style="589" customWidth="1"/>
    <col min="11792" max="11792" width="45.140625" style="589" customWidth="1"/>
    <col min="11793" max="12034" width="9.140625" style="589"/>
    <col min="12035" max="12035" width="0" style="589" hidden="1" customWidth="1"/>
    <col min="12036" max="12036" width="8.28515625" style="589" customWidth="1"/>
    <col min="12037" max="12037" width="40.28515625" style="589" customWidth="1"/>
    <col min="12038" max="12038" width="15.85546875" style="589" customWidth="1"/>
    <col min="12039" max="12039" width="9" style="589" customWidth="1"/>
    <col min="12040" max="12041" width="16.28515625" style="589" customWidth="1"/>
    <col min="12042" max="12042" width="0" style="589" hidden="1" customWidth="1"/>
    <col min="12043" max="12043" width="14.28515625" style="589" bestFit="1" customWidth="1"/>
    <col min="12044" max="12044" width="13.5703125" style="589" customWidth="1"/>
    <col min="12045" max="12045" width="13.28515625" style="589" customWidth="1"/>
    <col min="12046" max="12046" width="0" style="589" hidden="1" customWidth="1"/>
    <col min="12047" max="12047" width="46.7109375" style="589" customWidth="1"/>
    <col min="12048" max="12048" width="45.140625" style="589" customWidth="1"/>
    <col min="12049" max="12290" width="9.140625" style="589"/>
    <col min="12291" max="12291" width="0" style="589" hidden="1" customWidth="1"/>
    <col min="12292" max="12292" width="8.28515625" style="589" customWidth="1"/>
    <col min="12293" max="12293" width="40.28515625" style="589" customWidth="1"/>
    <col min="12294" max="12294" width="15.85546875" style="589" customWidth="1"/>
    <col min="12295" max="12295" width="9" style="589" customWidth="1"/>
    <col min="12296" max="12297" width="16.28515625" style="589" customWidth="1"/>
    <col min="12298" max="12298" width="0" style="589" hidden="1" customWidth="1"/>
    <col min="12299" max="12299" width="14.28515625" style="589" bestFit="1" customWidth="1"/>
    <col min="12300" max="12300" width="13.5703125" style="589" customWidth="1"/>
    <col min="12301" max="12301" width="13.28515625" style="589" customWidth="1"/>
    <col min="12302" max="12302" width="0" style="589" hidden="1" customWidth="1"/>
    <col min="12303" max="12303" width="46.7109375" style="589" customWidth="1"/>
    <col min="12304" max="12304" width="45.140625" style="589" customWidth="1"/>
    <col min="12305" max="12546" width="9.140625" style="589"/>
    <col min="12547" max="12547" width="0" style="589" hidden="1" customWidth="1"/>
    <col min="12548" max="12548" width="8.28515625" style="589" customWidth="1"/>
    <col min="12549" max="12549" width="40.28515625" style="589" customWidth="1"/>
    <col min="12550" max="12550" width="15.85546875" style="589" customWidth="1"/>
    <col min="12551" max="12551" width="9" style="589" customWidth="1"/>
    <col min="12552" max="12553" width="16.28515625" style="589" customWidth="1"/>
    <col min="12554" max="12554" width="0" style="589" hidden="1" customWidth="1"/>
    <col min="12555" max="12555" width="14.28515625" style="589" bestFit="1" customWidth="1"/>
    <col min="12556" max="12556" width="13.5703125" style="589" customWidth="1"/>
    <col min="12557" max="12557" width="13.28515625" style="589" customWidth="1"/>
    <col min="12558" max="12558" width="0" style="589" hidden="1" customWidth="1"/>
    <col min="12559" max="12559" width="46.7109375" style="589" customWidth="1"/>
    <col min="12560" max="12560" width="45.140625" style="589" customWidth="1"/>
    <col min="12561" max="12802" width="9.140625" style="589"/>
    <col min="12803" max="12803" width="0" style="589" hidden="1" customWidth="1"/>
    <col min="12804" max="12804" width="8.28515625" style="589" customWidth="1"/>
    <col min="12805" max="12805" width="40.28515625" style="589" customWidth="1"/>
    <col min="12806" max="12806" width="15.85546875" style="589" customWidth="1"/>
    <col min="12807" max="12807" width="9" style="589" customWidth="1"/>
    <col min="12808" max="12809" width="16.28515625" style="589" customWidth="1"/>
    <col min="12810" max="12810" width="0" style="589" hidden="1" customWidth="1"/>
    <col min="12811" max="12811" width="14.28515625" style="589" bestFit="1" customWidth="1"/>
    <col min="12812" max="12812" width="13.5703125" style="589" customWidth="1"/>
    <col min="12813" max="12813" width="13.28515625" style="589" customWidth="1"/>
    <col min="12814" max="12814" width="0" style="589" hidden="1" customWidth="1"/>
    <col min="12815" max="12815" width="46.7109375" style="589" customWidth="1"/>
    <col min="12816" max="12816" width="45.140625" style="589" customWidth="1"/>
    <col min="12817" max="13058" width="9.140625" style="589"/>
    <col min="13059" max="13059" width="0" style="589" hidden="1" customWidth="1"/>
    <col min="13060" max="13060" width="8.28515625" style="589" customWidth="1"/>
    <col min="13061" max="13061" width="40.28515625" style="589" customWidth="1"/>
    <col min="13062" max="13062" width="15.85546875" style="589" customWidth="1"/>
    <col min="13063" max="13063" width="9" style="589" customWidth="1"/>
    <col min="13064" max="13065" width="16.28515625" style="589" customWidth="1"/>
    <col min="13066" max="13066" width="0" style="589" hidden="1" customWidth="1"/>
    <col min="13067" max="13067" width="14.28515625" style="589" bestFit="1" customWidth="1"/>
    <col min="13068" max="13068" width="13.5703125" style="589" customWidth="1"/>
    <col min="13069" max="13069" width="13.28515625" style="589" customWidth="1"/>
    <col min="13070" max="13070" width="0" style="589" hidden="1" customWidth="1"/>
    <col min="13071" max="13071" width="46.7109375" style="589" customWidth="1"/>
    <col min="13072" max="13072" width="45.140625" style="589" customWidth="1"/>
    <col min="13073" max="13314" width="9.140625" style="589"/>
    <col min="13315" max="13315" width="0" style="589" hidden="1" customWidth="1"/>
    <col min="13316" max="13316" width="8.28515625" style="589" customWidth="1"/>
    <col min="13317" max="13317" width="40.28515625" style="589" customWidth="1"/>
    <col min="13318" max="13318" width="15.85546875" style="589" customWidth="1"/>
    <col min="13319" max="13319" width="9" style="589" customWidth="1"/>
    <col min="13320" max="13321" width="16.28515625" style="589" customWidth="1"/>
    <col min="13322" max="13322" width="0" style="589" hidden="1" customWidth="1"/>
    <col min="13323" max="13323" width="14.28515625" style="589" bestFit="1" customWidth="1"/>
    <col min="13324" max="13324" width="13.5703125" style="589" customWidth="1"/>
    <col min="13325" max="13325" width="13.28515625" style="589" customWidth="1"/>
    <col min="13326" max="13326" width="0" style="589" hidden="1" customWidth="1"/>
    <col min="13327" max="13327" width="46.7109375" style="589" customWidth="1"/>
    <col min="13328" max="13328" width="45.140625" style="589" customWidth="1"/>
    <col min="13329" max="13570" width="9.140625" style="589"/>
    <col min="13571" max="13571" width="0" style="589" hidden="1" customWidth="1"/>
    <col min="13572" max="13572" width="8.28515625" style="589" customWidth="1"/>
    <col min="13573" max="13573" width="40.28515625" style="589" customWidth="1"/>
    <col min="13574" max="13574" width="15.85546875" style="589" customWidth="1"/>
    <col min="13575" max="13575" width="9" style="589" customWidth="1"/>
    <col min="13576" max="13577" width="16.28515625" style="589" customWidth="1"/>
    <col min="13578" max="13578" width="0" style="589" hidden="1" customWidth="1"/>
    <col min="13579" max="13579" width="14.28515625" style="589" bestFit="1" customWidth="1"/>
    <col min="13580" max="13580" width="13.5703125" style="589" customWidth="1"/>
    <col min="13581" max="13581" width="13.28515625" style="589" customWidth="1"/>
    <col min="13582" max="13582" width="0" style="589" hidden="1" customWidth="1"/>
    <col min="13583" max="13583" width="46.7109375" style="589" customWidth="1"/>
    <col min="13584" max="13584" width="45.140625" style="589" customWidth="1"/>
    <col min="13585" max="13826" width="9.140625" style="589"/>
    <col min="13827" max="13827" width="0" style="589" hidden="1" customWidth="1"/>
    <col min="13828" max="13828" width="8.28515625" style="589" customWidth="1"/>
    <col min="13829" max="13829" width="40.28515625" style="589" customWidth="1"/>
    <col min="13830" max="13830" width="15.85546875" style="589" customWidth="1"/>
    <col min="13831" max="13831" width="9" style="589" customWidth="1"/>
    <col min="13832" max="13833" width="16.28515625" style="589" customWidth="1"/>
    <col min="13834" max="13834" width="0" style="589" hidden="1" customWidth="1"/>
    <col min="13835" max="13835" width="14.28515625" style="589" bestFit="1" customWidth="1"/>
    <col min="13836" max="13836" width="13.5703125" style="589" customWidth="1"/>
    <col min="13837" max="13837" width="13.28515625" style="589" customWidth="1"/>
    <col min="13838" max="13838" width="0" style="589" hidden="1" customWidth="1"/>
    <col min="13839" max="13839" width="46.7109375" style="589" customWidth="1"/>
    <col min="13840" max="13840" width="45.140625" style="589" customWidth="1"/>
    <col min="13841" max="14082" width="9.140625" style="589"/>
    <col min="14083" max="14083" width="0" style="589" hidden="1" customWidth="1"/>
    <col min="14084" max="14084" width="8.28515625" style="589" customWidth="1"/>
    <col min="14085" max="14085" width="40.28515625" style="589" customWidth="1"/>
    <col min="14086" max="14086" width="15.85546875" style="589" customWidth="1"/>
    <col min="14087" max="14087" width="9" style="589" customWidth="1"/>
    <col min="14088" max="14089" width="16.28515625" style="589" customWidth="1"/>
    <col min="14090" max="14090" width="0" style="589" hidden="1" customWidth="1"/>
    <col min="14091" max="14091" width="14.28515625" style="589" bestFit="1" customWidth="1"/>
    <col min="14092" max="14092" width="13.5703125" style="589" customWidth="1"/>
    <col min="14093" max="14093" width="13.28515625" style="589" customWidth="1"/>
    <col min="14094" max="14094" width="0" style="589" hidden="1" customWidth="1"/>
    <col min="14095" max="14095" width="46.7109375" style="589" customWidth="1"/>
    <col min="14096" max="14096" width="45.140625" style="589" customWidth="1"/>
    <col min="14097" max="14338" width="9.140625" style="589"/>
    <col min="14339" max="14339" width="0" style="589" hidden="1" customWidth="1"/>
    <col min="14340" max="14340" width="8.28515625" style="589" customWidth="1"/>
    <col min="14341" max="14341" width="40.28515625" style="589" customWidth="1"/>
    <col min="14342" max="14342" width="15.85546875" style="589" customWidth="1"/>
    <col min="14343" max="14343" width="9" style="589" customWidth="1"/>
    <col min="14344" max="14345" width="16.28515625" style="589" customWidth="1"/>
    <col min="14346" max="14346" width="0" style="589" hidden="1" customWidth="1"/>
    <col min="14347" max="14347" width="14.28515625" style="589" bestFit="1" customWidth="1"/>
    <col min="14348" max="14348" width="13.5703125" style="589" customWidth="1"/>
    <col min="14349" max="14349" width="13.28515625" style="589" customWidth="1"/>
    <col min="14350" max="14350" width="0" style="589" hidden="1" customWidth="1"/>
    <col min="14351" max="14351" width="46.7109375" style="589" customWidth="1"/>
    <col min="14352" max="14352" width="45.140625" style="589" customWidth="1"/>
    <col min="14353" max="14594" width="9.140625" style="589"/>
    <col min="14595" max="14595" width="0" style="589" hidden="1" customWidth="1"/>
    <col min="14596" max="14596" width="8.28515625" style="589" customWidth="1"/>
    <col min="14597" max="14597" width="40.28515625" style="589" customWidth="1"/>
    <col min="14598" max="14598" width="15.85546875" style="589" customWidth="1"/>
    <col min="14599" max="14599" width="9" style="589" customWidth="1"/>
    <col min="14600" max="14601" width="16.28515625" style="589" customWidth="1"/>
    <col min="14602" max="14602" width="0" style="589" hidden="1" customWidth="1"/>
    <col min="14603" max="14603" width="14.28515625" style="589" bestFit="1" customWidth="1"/>
    <col min="14604" max="14604" width="13.5703125" style="589" customWidth="1"/>
    <col min="14605" max="14605" width="13.28515625" style="589" customWidth="1"/>
    <col min="14606" max="14606" width="0" style="589" hidden="1" customWidth="1"/>
    <col min="14607" max="14607" width="46.7109375" style="589" customWidth="1"/>
    <col min="14608" max="14608" width="45.140625" style="589" customWidth="1"/>
    <col min="14609" max="14850" width="9.140625" style="589"/>
    <col min="14851" max="14851" width="0" style="589" hidden="1" customWidth="1"/>
    <col min="14852" max="14852" width="8.28515625" style="589" customWidth="1"/>
    <col min="14853" max="14853" width="40.28515625" style="589" customWidth="1"/>
    <col min="14854" max="14854" width="15.85546875" style="589" customWidth="1"/>
    <col min="14855" max="14855" width="9" style="589" customWidth="1"/>
    <col min="14856" max="14857" width="16.28515625" style="589" customWidth="1"/>
    <col min="14858" max="14858" width="0" style="589" hidden="1" customWidth="1"/>
    <col min="14859" max="14859" width="14.28515625" style="589" bestFit="1" customWidth="1"/>
    <col min="14860" max="14860" width="13.5703125" style="589" customWidth="1"/>
    <col min="14861" max="14861" width="13.28515625" style="589" customWidth="1"/>
    <col min="14862" max="14862" width="0" style="589" hidden="1" customWidth="1"/>
    <col min="14863" max="14863" width="46.7109375" style="589" customWidth="1"/>
    <col min="14864" max="14864" width="45.140625" style="589" customWidth="1"/>
    <col min="14865" max="15106" width="9.140625" style="589"/>
    <col min="15107" max="15107" width="0" style="589" hidden="1" customWidth="1"/>
    <col min="15108" max="15108" width="8.28515625" style="589" customWidth="1"/>
    <col min="15109" max="15109" width="40.28515625" style="589" customWidth="1"/>
    <col min="15110" max="15110" width="15.85546875" style="589" customWidth="1"/>
    <col min="15111" max="15111" width="9" style="589" customWidth="1"/>
    <col min="15112" max="15113" width="16.28515625" style="589" customWidth="1"/>
    <col min="15114" max="15114" width="0" style="589" hidden="1" customWidth="1"/>
    <col min="15115" max="15115" width="14.28515625" style="589" bestFit="1" customWidth="1"/>
    <col min="15116" max="15116" width="13.5703125" style="589" customWidth="1"/>
    <col min="15117" max="15117" width="13.28515625" style="589" customWidth="1"/>
    <col min="15118" max="15118" width="0" style="589" hidden="1" customWidth="1"/>
    <col min="15119" max="15119" width="46.7109375" style="589" customWidth="1"/>
    <col min="15120" max="15120" width="45.140625" style="589" customWidth="1"/>
    <col min="15121" max="15362" width="9.140625" style="589"/>
    <col min="15363" max="15363" width="0" style="589" hidden="1" customWidth="1"/>
    <col min="15364" max="15364" width="8.28515625" style="589" customWidth="1"/>
    <col min="15365" max="15365" width="40.28515625" style="589" customWidth="1"/>
    <col min="15366" max="15366" width="15.85546875" style="589" customWidth="1"/>
    <col min="15367" max="15367" width="9" style="589" customWidth="1"/>
    <col min="15368" max="15369" width="16.28515625" style="589" customWidth="1"/>
    <col min="15370" max="15370" width="0" style="589" hidden="1" customWidth="1"/>
    <col min="15371" max="15371" width="14.28515625" style="589" bestFit="1" customWidth="1"/>
    <col min="15372" max="15372" width="13.5703125" style="589" customWidth="1"/>
    <col min="15373" max="15373" width="13.28515625" style="589" customWidth="1"/>
    <col min="15374" max="15374" width="0" style="589" hidden="1" customWidth="1"/>
    <col min="15375" max="15375" width="46.7109375" style="589" customWidth="1"/>
    <col min="15376" max="15376" width="45.140625" style="589" customWidth="1"/>
    <col min="15377" max="15618" width="9.140625" style="589"/>
    <col min="15619" max="15619" width="0" style="589" hidden="1" customWidth="1"/>
    <col min="15620" max="15620" width="8.28515625" style="589" customWidth="1"/>
    <col min="15621" max="15621" width="40.28515625" style="589" customWidth="1"/>
    <col min="15622" max="15622" width="15.85546875" style="589" customWidth="1"/>
    <col min="15623" max="15623" width="9" style="589" customWidth="1"/>
    <col min="15624" max="15625" width="16.28515625" style="589" customWidth="1"/>
    <col min="15626" max="15626" width="0" style="589" hidden="1" customWidth="1"/>
    <col min="15627" max="15627" width="14.28515625" style="589" bestFit="1" customWidth="1"/>
    <col min="15628" max="15628" width="13.5703125" style="589" customWidth="1"/>
    <col min="15629" max="15629" width="13.28515625" style="589" customWidth="1"/>
    <col min="15630" max="15630" width="0" style="589" hidden="1" customWidth="1"/>
    <col min="15631" max="15631" width="46.7109375" style="589" customWidth="1"/>
    <col min="15632" max="15632" width="45.140625" style="589" customWidth="1"/>
    <col min="15633" max="15874" width="9.140625" style="589"/>
    <col min="15875" max="15875" width="0" style="589" hidden="1" customWidth="1"/>
    <col min="15876" max="15876" width="8.28515625" style="589" customWidth="1"/>
    <col min="15877" max="15877" width="40.28515625" style="589" customWidth="1"/>
    <col min="15878" max="15878" width="15.85546875" style="589" customWidth="1"/>
    <col min="15879" max="15879" width="9" style="589" customWidth="1"/>
    <col min="15880" max="15881" width="16.28515625" style="589" customWidth="1"/>
    <col min="15882" max="15882" width="0" style="589" hidden="1" customWidth="1"/>
    <col min="15883" max="15883" width="14.28515625" style="589" bestFit="1" customWidth="1"/>
    <col min="15884" max="15884" width="13.5703125" style="589" customWidth="1"/>
    <col min="15885" max="15885" width="13.28515625" style="589" customWidth="1"/>
    <col min="15886" max="15886" width="0" style="589" hidden="1" customWidth="1"/>
    <col min="15887" max="15887" width="46.7109375" style="589" customWidth="1"/>
    <col min="15888" max="15888" width="45.140625" style="589" customWidth="1"/>
    <col min="15889" max="16130" width="9.140625" style="589"/>
    <col min="16131" max="16131" width="0" style="589" hidden="1" customWidth="1"/>
    <col min="16132" max="16132" width="8.28515625" style="589" customWidth="1"/>
    <col min="16133" max="16133" width="40.28515625" style="589" customWidth="1"/>
    <col min="16134" max="16134" width="15.85546875" style="589" customWidth="1"/>
    <col min="16135" max="16135" width="9" style="589" customWidth="1"/>
    <col min="16136" max="16137" width="16.28515625" style="589" customWidth="1"/>
    <col min="16138" max="16138" width="0" style="589" hidden="1" customWidth="1"/>
    <col min="16139" max="16139" width="14.28515625" style="589" bestFit="1" customWidth="1"/>
    <col min="16140" max="16140" width="13.5703125" style="589" customWidth="1"/>
    <col min="16141" max="16141" width="13.28515625" style="589" customWidth="1"/>
    <col min="16142" max="16142" width="0" style="589" hidden="1" customWidth="1"/>
    <col min="16143" max="16143" width="46.7109375" style="589" customWidth="1"/>
    <col min="16144" max="16144" width="45.140625" style="589" customWidth="1"/>
    <col min="16145" max="16384" width="9.140625" style="589"/>
  </cols>
  <sheetData>
    <row r="1" spans="1:36" ht="15.75" x14ac:dyDescent="0.25">
      <c r="B1" s="966" t="s">
        <v>2680</v>
      </c>
      <c r="C1" s="966"/>
      <c r="D1" s="967"/>
      <c r="E1" s="968"/>
      <c r="F1" s="969"/>
      <c r="G1" s="969"/>
      <c r="H1" s="969"/>
      <c r="I1" s="969"/>
      <c r="J1" s="969"/>
      <c r="K1" s="969"/>
      <c r="L1" s="969"/>
      <c r="M1" s="969"/>
    </row>
    <row r="2" spans="1:36" ht="49.5" customHeight="1" x14ac:dyDescent="0.2">
      <c r="A2" s="822"/>
      <c r="B2" s="1501" t="s">
        <v>3581</v>
      </c>
      <c r="C2" s="1501"/>
      <c r="D2" s="1501"/>
      <c r="E2" s="1501"/>
      <c r="F2" s="1501"/>
      <c r="G2" s="1501"/>
      <c r="H2" s="1501"/>
      <c r="I2" s="1501"/>
      <c r="J2" s="1501"/>
      <c r="K2" s="1501"/>
      <c r="L2" s="1501"/>
      <c r="M2" s="1501"/>
    </row>
    <row r="3" spans="1:36" ht="30" hidden="1" customHeight="1" x14ac:dyDescent="0.2">
      <c r="A3" s="822"/>
      <c r="B3" s="1502" t="s">
        <v>3582</v>
      </c>
      <c r="C3" s="1502"/>
      <c r="D3" s="1502"/>
      <c r="E3" s="1502"/>
      <c r="F3" s="1502"/>
      <c r="G3" s="1502"/>
      <c r="H3" s="1502"/>
      <c r="I3" s="1502"/>
      <c r="J3" s="1502"/>
      <c r="K3" s="1502"/>
      <c r="L3" s="1502"/>
      <c r="M3" s="1502"/>
      <c r="N3" s="823"/>
      <c r="O3" s="823"/>
      <c r="P3" s="823"/>
      <c r="Q3" s="823"/>
      <c r="R3" s="824"/>
      <c r="S3" s="823"/>
      <c r="T3" s="823"/>
      <c r="U3" s="823"/>
      <c r="V3" s="823"/>
      <c r="W3" s="823"/>
      <c r="X3" s="823"/>
      <c r="Y3" s="823"/>
      <c r="Z3" s="823"/>
      <c r="AA3" s="823"/>
      <c r="AB3" s="823"/>
      <c r="AC3" s="823"/>
      <c r="AD3" s="823"/>
      <c r="AE3" s="823"/>
      <c r="AF3" s="823"/>
      <c r="AG3" s="823"/>
      <c r="AH3" s="823"/>
      <c r="AI3" s="823"/>
      <c r="AJ3" s="823"/>
    </row>
    <row r="4" spans="1:36" ht="6.75" customHeight="1" x14ac:dyDescent="0.2">
      <c r="A4" s="591"/>
      <c r="D4" s="589"/>
      <c r="E4" s="589"/>
      <c r="N4" s="593"/>
      <c r="O4" s="593"/>
      <c r="P4" s="825"/>
    </row>
    <row r="5" spans="1:36" ht="76.5" customHeight="1" x14ac:dyDescent="0.2">
      <c r="A5" s="427"/>
      <c r="B5" s="690" t="s">
        <v>562</v>
      </c>
      <c r="C5" s="690" t="s">
        <v>1450</v>
      </c>
      <c r="D5" s="602" t="s">
        <v>3557</v>
      </c>
      <c r="E5" s="602" t="s">
        <v>1613</v>
      </c>
      <c r="F5" s="602" t="s">
        <v>1619</v>
      </c>
      <c r="G5" s="602" t="s">
        <v>1618</v>
      </c>
      <c r="H5" s="602" t="s">
        <v>1615</v>
      </c>
      <c r="I5" s="602" t="s">
        <v>1614</v>
      </c>
      <c r="J5" s="895" t="s">
        <v>1616</v>
      </c>
      <c r="K5" s="895" t="s">
        <v>1617</v>
      </c>
      <c r="L5" s="1033" t="s">
        <v>3558</v>
      </c>
      <c r="M5" s="1033" t="s">
        <v>3559</v>
      </c>
      <c r="N5" s="1142" t="s">
        <v>2740</v>
      </c>
      <c r="O5" s="1143" t="s">
        <v>1620</v>
      </c>
      <c r="P5" s="1144" t="s">
        <v>1621</v>
      </c>
      <c r="W5" s="589" t="s">
        <v>3899</v>
      </c>
      <c r="AB5" s="589" t="s">
        <v>3504</v>
      </c>
    </row>
    <row r="6" spans="1:36" hidden="1" x14ac:dyDescent="0.2">
      <c r="A6" s="591" t="str">
        <f>E6&amp;"+"&amp;F6&amp;"+"&amp;G6</f>
        <v>An Bình+21+114</v>
      </c>
      <c r="B6" s="567">
        <f>IF(OR(C6="a",C6="",C6="xoa"),"",COUNTIF(C$6:$D6,"da")+COUNTIF(C$6:$D6,"bs")+COUNTIF(C$6:$D6,"cph"))</f>
        <v>0</v>
      </c>
      <c r="C6" s="826" t="s">
        <v>4040</v>
      </c>
      <c r="D6" s="398" t="s">
        <v>1622</v>
      </c>
      <c r="E6" s="691" t="s">
        <v>6</v>
      </c>
      <c r="F6" s="1145">
        <v>21</v>
      </c>
      <c r="G6" s="1145">
        <v>114</v>
      </c>
      <c r="H6" s="1146" t="s">
        <v>1623</v>
      </c>
      <c r="I6" s="567" t="s">
        <v>146</v>
      </c>
      <c r="J6" s="1147">
        <v>6.9299999999999995E-3</v>
      </c>
      <c r="K6" s="1147"/>
      <c r="L6" s="1148">
        <v>69.3</v>
      </c>
      <c r="M6" s="1148">
        <v>242.63509999999999</v>
      </c>
      <c r="N6" s="567" t="s">
        <v>2741</v>
      </c>
      <c r="O6" s="1145" t="s">
        <v>1624</v>
      </c>
      <c r="P6" s="567" t="s">
        <v>1625</v>
      </c>
      <c r="S6" s="589" t="s">
        <v>2742</v>
      </c>
      <c r="U6" s="589" t="s">
        <v>49</v>
      </c>
      <c r="Z6" s="589" t="s">
        <v>2743</v>
      </c>
      <c r="AB6" s="589" t="s">
        <v>2744</v>
      </c>
    </row>
    <row r="7" spans="1:36" hidden="1" x14ac:dyDescent="0.2">
      <c r="A7" s="591" t="str">
        <f t="shared" ref="A7:A70" si="0">E7&amp;"+"&amp;F7&amp;"+"&amp;G7</f>
        <v>An Bình+11+266</v>
      </c>
      <c r="B7" s="826">
        <f>IF(OR(C7="a",C7="",C7="xoa"),"",COUNTIF(C$6:$D7,"da")+COUNTIF(C$6:$D7,"bs")+COUNTIF(C$6:$D7,"cph"))</f>
        <v>0</v>
      </c>
      <c r="C7" s="826" t="s">
        <v>4040</v>
      </c>
      <c r="D7" s="827" t="s">
        <v>1626</v>
      </c>
      <c r="E7" s="828" t="s">
        <v>6</v>
      </c>
      <c r="F7" s="828">
        <v>11</v>
      </c>
      <c r="G7" s="1149">
        <v>266</v>
      </c>
      <c r="H7" s="1149" t="s">
        <v>52</v>
      </c>
      <c r="I7" s="826" t="s">
        <v>146</v>
      </c>
      <c r="J7" s="1150">
        <v>1.1859999999999999E-2</v>
      </c>
      <c r="K7" s="1150">
        <v>118.6</v>
      </c>
      <c r="L7" s="1151">
        <v>118.6</v>
      </c>
      <c r="M7" s="1151">
        <v>118.59820000000001</v>
      </c>
      <c r="N7" s="826" t="s">
        <v>2745</v>
      </c>
      <c r="O7" s="1152" t="s">
        <v>145</v>
      </c>
      <c r="P7" s="826" t="s">
        <v>1627</v>
      </c>
      <c r="S7" s="589" t="s">
        <v>2742</v>
      </c>
      <c r="U7" s="589" t="s">
        <v>52</v>
      </c>
      <c r="Z7" s="589" t="s">
        <v>2743</v>
      </c>
      <c r="AB7" s="589" t="s">
        <v>2744</v>
      </c>
    </row>
    <row r="8" spans="1:36" hidden="1" x14ac:dyDescent="0.2">
      <c r="A8" s="591" t="str">
        <f t="shared" si="0"/>
        <v>An Bình+12+82</v>
      </c>
      <c r="B8" s="826">
        <f>IF(OR(C8="a",C8="",C8="xoa"),"",COUNTIF(C$6:$D8,"da")+COUNTIF(C$6:$D8,"bs")+COUNTIF(C$6:$D8,"cph"))</f>
        <v>0</v>
      </c>
      <c r="C8" s="826" t="s">
        <v>4040</v>
      </c>
      <c r="D8" s="827" t="s">
        <v>1628</v>
      </c>
      <c r="E8" s="828" t="s">
        <v>6</v>
      </c>
      <c r="F8" s="828">
        <v>12</v>
      </c>
      <c r="G8" s="828">
        <v>82</v>
      </c>
      <c r="H8" s="826" t="s">
        <v>52</v>
      </c>
      <c r="I8" s="826" t="s">
        <v>146</v>
      </c>
      <c r="J8" s="1150">
        <v>9.7900000000000001E-3</v>
      </c>
      <c r="K8" s="1150"/>
      <c r="L8" s="1153">
        <v>97.9</v>
      </c>
      <c r="M8" s="1154">
        <v>97.915409999999994</v>
      </c>
      <c r="N8" s="826" t="s">
        <v>2746</v>
      </c>
      <c r="O8" s="1152" t="s">
        <v>145</v>
      </c>
      <c r="P8" s="826" t="s">
        <v>1627</v>
      </c>
      <c r="S8" s="589" t="s">
        <v>2742</v>
      </c>
      <c r="U8" s="589" t="s">
        <v>52</v>
      </c>
      <c r="Z8" s="589" t="s">
        <v>2743</v>
      </c>
      <c r="AB8" s="589" t="s">
        <v>2744</v>
      </c>
    </row>
    <row r="9" spans="1:36" hidden="1" x14ac:dyDescent="0.2">
      <c r="A9" s="591" t="str">
        <f t="shared" si="0"/>
        <v>An Bình+12+86</v>
      </c>
      <c r="B9" s="826">
        <f>IF(OR(C9="a",C9="",C9="xoa"),"",COUNTIF(C$6:$D9,"da")+COUNTIF(C$6:$D9,"bs")+COUNTIF(C$6:$D9,"cph"))</f>
        <v>0</v>
      </c>
      <c r="C9" s="826" t="s">
        <v>4040</v>
      </c>
      <c r="D9" s="827" t="s">
        <v>1629</v>
      </c>
      <c r="E9" s="828" t="s">
        <v>6</v>
      </c>
      <c r="F9" s="828">
        <v>12</v>
      </c>
      <c r="G9" s="1149">
        <v>86</v>
      </c>
      <c r="H9" s="1149" t="s">
        <v>52</v>
      </c>
      <c r="I9" s="826" t="s">
        <v>146</v>
      </c>
      <c r="J9" s="1150">
        <v>2.597E-2</v>
      </c>
      <c r="K9" s="1150">
        <v>259.7</v>
      </c>
      <c r="L9" s="1151">
        <v>259.7</v>
      </c>
      <c r="M9" s="1151">
        <v>259.72570000000002</v>
      </c>
      <c r="N9" s="826" t="s">
        <v>2747</v>
      </c>
      <c r="O9" s="1152" t="s">
        <v>1630</v>
      </c>
      <c r="P9" s="828" t="s">
        <v>1631</v>
      </c>
      <c r="S9" s="589" t="s">
        <v>2742</v>
      </c>
      <c r="U9" s="589" t="s">
        <v>52</v>
      </c>
      <c r="Z9" s="589" t="s">
        <v>2743</v>
      </c>
      <c r="AB9" s="589" t="s">
        <v>2744</v>
      </c>
    </row>
    <row r="10" spans="1:36" hidden="1" x14ac:dyDescent="0.2">
      <c r="A10" s="591" t="str">
        <f t="shared" si="0"/>
        <v>An Bình+13+44</v>
      </c>
      <c r="B10" s="826">
        <f>IF(OR(C10="a",C10="",C10="xoa"),"",COUNTIF(C$6:$D10,"da")+COUNTIF(C$6:$D10,"bs")+COUNTIF(C$6:$D10,"cph"))</f>
        <v>0</v>
      </c>
      <c r="C10" s="826" t="s">
        <v>4040</v>
      </c>
      <c r="D10" s="827" t="s">
        <v>1632</v>
      </c>
      <c r="E10" s="828" t="s">
        <v>6</v>
      </c>
      <c r="F10" s="828">
        <v>13</v>
      </c>
      <c r="G10" s="1149">
        <v>44</v>
      </c>
      <c r="H10" s="1149" t="s">
        <v>52</v>
      </c>
      <c r="I10" s="826" t="s">
        <v>146</v>
      </c>
      <c r="J10" s="1150">
        <v>6.2599999999999999E-3</v>
      </c>
      <c r="K10" s="1150">
        <v>62.6</v>
      </c>
      <c r="L10" s="1151">
        <v>62.6</v>
      </c>
      <c r="M10" s="1151">
        <v>62.458150000000003</v>
      </c>
      <c r="N10" s="826" t="s">
        <v>2748</v>
      </c>
      <c r="O10" s="1152" t="s">
        <v>145</v>
      </c>
      <c r="P10" s="826" t="s">
        <v>1627</v>
      </c>
      <c r="S10" s="589" t="s">
        <v>2742</v>
      </c>
      <c r="U10" s="589" t="s">
        <v>52</v>
      </c>
      <c r="Z10" s="589" t="s">
        <v>2743</v>
      </c>
      <c r="AB10" s="589" t="s">
        <v>2744</v>
      </c>
    </row>
    <row r="11" spans="1:36" hidden="1" x14ac:dyDescent="0.2">
      <c r="A11" s="591" t="str">
        <f t="shared" si="0"/>
        <v>An Bình+14+263</v>
      </c>
      <c r="B11" s="826">
        <f>IF(OR(C11="a",C11="",C11="xoa"),"",COUNTIF(C$6:$D11,"da")+COUNTIF(C$6:$D11,"bs")+COUNTIF(C$6:$D11,"cph"))</f>
        <v>0</v>
      </c>
      <c r="C11" s="826" t="s">
        <v>4040</v>
      </c>
      <c r="D11" s="827" t="s">
        <v>1633</v>
      </c>
      <c r="E11" s="828" t="s">
        <v>6</v>
      </c>
      <c r="F11" s="828">
        <v>14</v>
      </c>
      <c r="G11" s="1149">
        <v>263</v>
      </c>
      <c r="H11" s="1149" t="s">
        <v>52</v>
      </c>
      <c r="I11" s="826" t="s">
        <v>146</v>
      </c>
      <c r="J11" s="1150">
        <v>5.0600000000000003E-3</v>
      </c>
      <c r="K11" s="1150">
        <v>50.6</v>
      </c>
      <c r="L11" s="1151">
        <v>50.6</v>
      </c>
      <c r="M11" s="1151">
        <v>50.593049999999998</v>
      </c>
      <c r="N11" s="826" t="s">
        <v>2749</v>
      </c>
      <c r="O11" s="1152" t="s">
        <v>145</v>
      </c>
      <c r="P11" s="826" t="s">
        <v>1627</v>
      </c>
      <c r="S11" s="589" t="s">
        <v>2742</v>
      </c>
      <c r="U11" s="589" t="s">
        <v>52</v>
      </c>
      <c r="Z11" s="589" t="s">
        <v>2743</v>
      </c>
      <c r="AB11" s="589" t="s">
        <v>2744</v>
      </c>
    </row>
    <row r="12" spans="1:36" hidden="1" x14ac:dyDescent="0.2">
      <c r="A12" s="591" t="str">
        <f t="shared" si="0"/>
        <v>An Bình+19+274</v>
      </c>
      <c r="B12" s="826">
        <f>IF(OR(C12="a",C12="",C12="xoa"),"",COUNTIF(C$6:$D12,"da")+COUNTIF(C$6:$D12,"bs")+COUNTIF(C$6:$D12,"cph"))</f>
        <v>0</v>
      </c>
      <c r="C12" s="826" t="s">
        <v>4040</v>
      </c>
      <c r="D12" s="827" t="s">
        <v>1634</v>
      </c>
      <c r="E12" s="828" t="s">
        <v>6</v>
      </c>
      <c r="F12" s="828">
        <v>19</v>
      </c>
      <c r="G12" s="828">
        <v>274</v>
      </c>
      <c r="H12" s="828" t="s">
        <v>52</v>
      </c>
      <c r="I12" s="826" t="s">
        <v>146</v>
      </c>
      <c r="J12" s="1150">
        <v>6.0200000000000002E-3</v>
      </c>
      <c r="K12" s="1150"/>
      <c r="L12" s="1153">
        <v>60.2</v>
      </c>
      <c r="M12" s="1153">
        <v>61.840649999999997</v>
      </c>
      <c r="N12" s="826" t="s">
        <v>2750</v>
      </c>
      <c r="O12" s="1152" t="s">
        <v>145</v>
      </c>
      <c r="P12" s="826" t="s">
        <v>1627</v>
      </c>
      <c r="S12" s="589" t="s">
        <v>2742</v>
      </c>
      <c r="U12" s="589" t="s">
        <v>52</v>
      </c>
      <c r="Z12" s="589" t="s">
        <v>2743</v>
      </c>
      <c r="AB12" s="589" t="s">
        <v>2744</v>
      </c>
    </row>
    <row r="13" spans="1:36" hidden="1" x14ac:dyDescent="0.2">
      <c r="A13" s="591" t="str">
        <f t="shared" si="0"/>
        <v>An Bình+20+195</v>
      </c>
      <c r="B13" s="826">
        <f>IF(OR(C13="a",C13="",C13="xoa"),"",COUNTIF(C$6:$D13,"da")+COUNTIF(C$6:$D13,"bs")+COUNTIF(C$6:$D13,"cph"))</f>
        <v>0</v>
      </c>
      <c r="C13" s="826" t="s">
        <v>4040</v>
      </c>
      <c r="D13" s="827" t="s">
        <v>1635</v>
      </c>
      <c r="E13" s="828" t="s">
        <v>6</v>
      </c>
      <c r="F13" s="828">
        <v>20</v>
      </c>
      <c r="G13" s="828">
        <v>195</v>
      </c>
      <c r="H13" s="826" t="s">
        <v>52</v>
      </c>
      <c r="I13" s="826" t="s">
        <v>146</v>
      </c>
      <c r="J13" s="1150">
        <v>6.2599999999999999E-3</v>
      </c>
      <c r="K13" s="1150"/>
      <c r="L13" s="1153">
        <v>62.6</v>
      </c>
      <c r="M13" s="1153">
        <v>316.5258</v>
      </c>
      <c r="N13" s="826" t="s">
        <v>2751</v>
      </c>
      <c r="O13" s="1152" t="s">
        <v>145</v>
      </c>
      <c r="P13" s="826" t="s">
        <v>1627</v>
      </c>
      <c r="S13" s="589" t="s">
        <v>2742</v>
      </c>
      <c r="U13" s="589" t="s">
        <v>52</v>
      </c>
      <c r="Z13" s="589" t="s">
        <v>2743</v>
      </c>
      <c r="AB13" s="589" t="s">
        <v>2744</v>
      </c>
    </row>
    <row r="14" spans="1:36" hidden="1" x14ac:dyDescent="0.2">
      <c r="A14" s="591" t="str">
        <f t="shared" si="0"/>
        <v>An Bình+20+371</v>
      </c>
      <c r="B14" s="826">
        <f>IF(OR(C14="a",C14="",C14="xoa"),"",COUNTIF(C$6:$D14,"da")+COUNTIF(C$6:$D14,"bs")+COUNTIF(C$6:$D14,"cph"))</f>
        <v>0</v>
      </c>
      <c r="C14" s="826" t="s">
        <v>4040</v>
      </c>
      <c r="D14" s="827" t="s">
        <v>1636</v>
      </c>
      <c r="E14" s="828" t="s">
        <v>6</v>
      </c>
      <c r="F14" s="828">
        <v>20</v>
      </c>
      <c r="G14" s="828">
        <v>371</v>
      </c>
      <c r="H14" s="826" t="s">
        <v>52</v>
      </c>
      <c r="I14" s="826" t="s">
        <v>146</v>
      </c>
      <c r="J14" s="1150">
        <v>1.09E-2</v>
      </c>
      <c r="K14" s="1150"/>
      <c r="L14" s="1153">
        <v>109</v>
      </c>
      <c r="M14" s="1153">
        <v>108.876</v>
      </c>
      <c r="N14" s="826" t="s">
        <v>2752</v>
      </c>
      <c r="O14" s="1152" t="s">
        <v>145</v>
      </c>
      <c r="P14" s="826" t="s">
        <v>1627</v>
      </c>
      <c r="S14" s="589" t="s">
        <v>2742</v>
      </c>
      <c r="U14" s="589" t="s">
        <v>52</v>
      </c>
      <c r="Z14" s="589" t="s">
        <v>2743</v>
      </c>
      <c r="AB14" s="589" t="s">
        <v>2744</v>
      </c>
    </row>
    <row r="15" spans="1:36" hidden="1" x14ac:dyDescent="0.2">
      <c r="A15" s="591" t="str">
        <f t="shared" si="0"/>
        <v>An Bình+20+374</v>
      </c>
      <c r="B15" s="826">
        <f>IF(OR(C15="a",C15="",C15="xoa"),"",COUNTIF(C$6:$D15,"da")+COUNTIF(C$6:$D15,"bs")+COUNTIF(C$6:$D15,"cph"))</f>
        <v>0</v>
      </c>
      <c r="C15" s="826" t="s">
        <v>4040</v>
      </c>
      <c r="D15" s="827" t="s">
        <v>1637</v>
      </c>
      <c r="E15" s="828" t="s">
        <v>6</v>
      </c>
      <c r="F15" s="1152">
        <v>20</v>
      </c>
      <c r="G15" s="1152">
        <v>374</v>
      </c>
      <c r="H15" s="1155" t="s">
        <v>52</v>
      </c>
      <c r="I15" s="826" t="s">
        <v>146</v>
      </c>
      <c r="J15" s="1150">
        <v>3.1119999999999998E-2</v>
      </c>
      <c r="K15" s="1150"/>
      <c r="L15" s="1153">
        <v>311.2</v>
      </c>
      <c r="M15" s="1153">
        <v>310.9357</v>
      </c>
      <c r="N15" s="826" t="s">
        <v>2753</v>
      </c>
      <c r="O15" s="1152" t="s">
        <v>145</v>
      </c>
      <c r="P15" s="826" t="s">
        <v>1627</v>
      </c>
      <c r="S15" s="589" t="s">
        <v>2742</v>
      </c>
      <c r="U15" s="589" t="s">
        <v>52</v>
      </c>
      <c r="Z15" s="589" t="s">
        <v>2743</v>
      </c>
      <c r="AB15" s="589" t="s">
        <v>2744</v>
      </c>
    </row>
    <row r="16" spans="1:36" hidden="1" x14ac:dyDescent="0.2">
      <c r="A16" s="591" t="str">
        <f t="shared" si="0"/>
        <v>An Bình+20+376</v>
      </c>
      <c r="B16" s="826">
        <f>IF(OR(C16="a",C16="",C16="xoa"),"",COUNTIF(C$6:$D16,"da")+COUNTIF(C$6:$D16,"bs")+COUNTIF(C$6:$D16,"cph"))</f>
        <v>0</v>
      </c>
      <c r="C16" s="826" t="s">
        <v>4040</v>
      </c>
      <c r="D16" s="827" t="s">
        <v>1638</v>
      </c>
      <c r="E16" s="828" t="s">
        <v>6</v>
      </c>
      <c r="F16" s="828">
        <v>20</v>
      </c>
      <c r="G16" s="828">
        <v>376</v>
      </c>
      <c r="H16" s="826" t="s">
        <v>52</v>
      </c>
      <c r="I16" s="826" t="s">
        <v>146</v>
      </c>
      <c r="J16" s="1150">
        <v>1.069E-2</v>
      </c>
      <c r="K16" s="1150"/>
      <c r="L16" s="1153">
        <v>106.89999999999999</v>
      </c>
      <c r="M16" s="1153">
        <v>106.95010000000001</v>
      </c>
      <c r="N16" s="826" t="s">
        <v>2754</v>
      </c>
      <c r="O16" s="1152" t="s">
        <v>145</v>
      </c>
      <c r="P16" s="826" t="s">
        <v>1627</v>
      </c>
      <c r="S16" s="589" t="s">
        <v>2742</v>
      </c>
      <c r="U16" s="589" t="s">
        <v>52</v>
      </c>
      <c r="Z16" s="589" t="s">
        <v>2743</v>
      </c>
      <c r="AB16" s="589" t="s">
        <v>2744</v>
      </c>
    </row>
    <row r="17" spans="1:28" hidden="1" x14ac:dyDescent="0.2">
      <c r="A17" s="591" t="str">
        <f t="shared" si="0"/>
        <v>An Bình+21+196</v>
      </c>
      <c r="B17" s="826">
        <f>IF(OR(C17="a",C17="",C17="xoa"),"",COUNTIF(C$6:$D17,"da")+COUNTIF(C$6:$D17,"bs")+COUNTIF(C$6:$D17,"cph"))</f>
        <v>0</v>
      </c>
      <c r="C17" s="826" t="s">
        <v>4040</v>
      </c>
      <c r="D17" s="827" t="s">
        <v>1639</v>
      </c>
      <c r="E17" s="828" t="s">
        <v>6</v>
      </c>
      <c r="F17" s="828">
        <v>21</v>
      </c>
      <c r="G17" s="828">
        <v>196</v>
      </c>
      <c r="H17" s="826" t="s">
        <v>52</v>
      </c>
      <c r="I17" s="826" t="s">
        <v>146</v>
      </c>
      <c r="J17" s="1150">
        <v>9.9000000000000008E-3</v>
      </c>
      <c r="K17" s="1150"/>
      <c r="L17" s="1156">
        <v>99.000000000000014</v>
      </c>
      <c r="M17" s="1156">
        <v>98.985079999999996</v>
      </c>
      <c r="N17" s="826" t="s">
        <v>2755</v>
      </c>
      <c r="O17" s="1152" t="s">
        <v>145</v>
      </c>
      <c r="P17" s="826" t="s">
        <v>1627</v>
      </c>
      <c r="S17" s="589" t="s">
        <v>2742</v>
      </c>
      <c r="U17" s="589" t="s">
        <v>52</v>
      </c>
      <c r="Z17" s="589" t="s">
        <v>2743</v>
      </c>
      <c r="AB17" s="589" t="s">
        <v>2744</v>
      </c>
    </row>
    <row r="18" spans="1:28" hidden="1" x14ac:dyDescent="0.2">
      <c r="A18" s="591" t="str">
        <f t="shared" si="0"/>
        <v>An Bình+28+83</v>
      </c>
      <c r="B18" s="826">
        <f>IF(OR(C18="a",C18="",C18="xoa"),"",COUNTIF(C$6:$D18,"da")+COUNTIF(C$6:$D18,"bs")+COUNTIF(C$6:$D18,"cph"))</f>
        <v>0</v>
      </c>
      <c r="C18" s="826" t="s">
        <v>4040</v>
      </c>
      <c r="D18" s="827" t="s">
        <v>1640</v>
      </c>
      <c r="E18" s="828" t="s">
        <v>6</v>
      </c>
      <c r="F18" s="828">
        <v>28</v>
      </c>
      <c r="G18" s="828">
        <v>83</v>
      </c>
      <c r="H18" s="826" t="s">
        <v>52</v>
      </c>
      <c r="I18" s="826" t="s">
        <v>146</v>
      </c>
      <c r="J18" s="1150">
        <v>2.2499999999999998E-3</v>
      </c>
      <c r="K18" s="1150"/>
      <c r="L18" s="1156">
        <v>22.5</v>
      </c>
      <c r="M18" s="1156">
        <v>120.48260000000001</v>
      </c>
      <c r="N18" s="826" t="s">
        <v>2756</v>
      </c>
      <c r="O18" s="1152" t="s">
        <v>145</v>
      </c>
      <c r="P18" s="826" t="s">
        <v>1627</v>
      </c>
      <c r="S18" s="589" t="s">
        <v>2742</v>
      </c>
      <c r="U18" s="589" t="s">
        <v>52</v>
      </c>
      <c r="Z18" s="589" t="s">
        <v>2743</v>
      </c>
      <c r="AB18" s="589" t="s">
        <v>2744</v>
      </c>
    </row>
    <row r="19" spans="1:28" hidden="1" x14ac:dyDescent="0.2">
      <c r="A19" s="591" t="str">
        <f t="shared" si="0"/>
        <v>An Bình+58+564</v>
      </c>
      <c r="B19" s="826">
        <f>IF(OR(C19="a",C19="",C19="xoa"),"",COUNTIF(C$6:$D19,"da")+COUNTIF(C$6:$D19,"bs")+COUNTIF(C$6:$D19,"cph"))</f>
        <v>0</v>
      </c>
      <c r="C19" s="826" t="s">
        <v>4040</v>
      </c>
      <c r="D19" s="827" t="s">
        <v>1641</v>
      </c>
      <c r="E19" s="828" t="s">
        <v>6</v>
      </c>
      <c r="F19" s="828">
        <v>58</v>
      </c>
      <c r="G19" s="1149">
        <v>564</v>
      </c>
      <c r="H19" s="1149" t="s">
        <v>1642</v>
      </c>
      <c r="I19" s="826" t="s">
        <v>146</v>
      </c>
      <c r="J19" s="1150">
        <v>1.7319999999999999E-2</v>
      </c>
      <c r="K19" s="1150">
        <v>173.2</v>
      </c>
      <c r="L19" s="1151">
        <v>173.2</v>
      </c>
      <c r="M19" s="1151">
        <v>173.88220000000001</v>
      </c>
      <c r="N19" s="826" t="s">
        <v>2757</v>
      </c>
      <c r="O19" s="1152" t="s">
        <v>145</v>
      </c>
      <c r="P19" s="826" t="s">
        <v>1627</v>
      </c>
      <c r="S19" s="589" t="s">
        <v>2742</v>
      </c>
      <c r="U19" s="589" t="s">
        <v>52</v>
      </c>
      <c r="Z19" s="589" t="s">
        <v>2743</v>
      </c>
      <c r="AB19" s="589" t="s">
        <v>2744</v>
      </c>
    </row>
    <row r="20" spans="1:28" hidden="1" x14ac:dyDescent="0.2">
      <c r="A20" s="591" t="str">
        <f t="shared" si="0"/>
        <v>An Bình+11+204</v>
      </c>
      <c r="B20" s="826">
        <f>IF(OR(C20="a",C20="",C20="xoa"),"",COUNTIF(C$6:$D20,"da")+COUNTIF(C$6:$D20,"bs")+COUNTIF(C$6:$D20,"cph"))</f>
        <v>0</v>
      </c>
      <c r="C20" s="826" t="s">
        <v>4040</v>
      </c>
      <c r="D20" s="827" t="s">
        <v>1643</v>
      </c>
      <c r="E20" s="828" t="s">
        <v>6</v>
      </c>
      <c r="F20" s="828">
        <v>11</v>
      </c>
      <c r="G20" s="828">
        <v>204</v>
      </c>
      <c r="H20" s="828" t="s">
        <v>49</v>
      </c>
      <c r="I20" s="826" t="s">
        <v>146</v>
      </c>
      <c r="J20" s="1150">
        <v>1.0630000000000001E-2</v>
      </c>
      <c r="K20" s="1150">
        <v>106.3</v>
      </c>
      <c r="L20" s="1151">
        <v>106.30000000000001</v>
      </c>
      <c r="M20" s="1151">
        <v>106.1942</v>
      </c>
      <c r="N20" s="826" t="s">
        <v>2758</v>
      </c>
      <c r="O20" s="1152" t="s">
        <v>145</v>
      </c>
      <c r="P20" s="826" t="s">
        <v>1627</v>
      </c>
      <c r="S20" s="589" t="s">
        <v>2742</v>
      </c>
      <c r="U20" s="589" t="s">
        <v>49</v>
      </c>
      <c r="Z20" s="589" t="s">
        <v>2743</v>
      </c>
      <c r="AB20" s="589" t="s">
        <v>2744</v>
      </c>
    </row>
    <row r="21" spans="1:28" hidden="1" x14ac:dyDescent="0.2">
      <c r="A21" s="591" t="str">
        <f t="shared" si="0"/>
        <v>An Bình+12+106</v>
      </c>
      <c r="B21" s="826">
        <f>IF(OR(C21="a",C21="",C21="xoa"),"",COUNTIF(C$6:$D21,"da")+COUNTIF(C$6:$D21,"bs")+COUNTIF(C$6:$D21,"cph"))</f>
        <v>0</v>
      </c>
      <c r="C21" s="826" t="s">
        <v>4040</v>
      </c>
      <c r="D21" s="827" t="s">
        <v>1644</v>
      </c>
      <c r="E21" s="828" t="s">
        <v>6</v>
      </c>
      <c r="F21" s="828">
        <v>12</v>
      </c>
      <c r="G21" s="828">
        <v>106</v>
      </c>
      <c r="H21" s="828" t="s">
        <v>49</v>
      </c>
      <c r="I21" s="826" t="s">
        <v>146</v>
      </c>
      <c r="J21" s="1150">
        <v>1.242E-2</v>
      </c>
      <c r="K21" s="1150">
        <v>124.2</v>
      </c>
      <c r="L21" s="1151">
        <v>124.2</v>
      </c>
      <c r="M21" s="1151">
        <v>98.508780000000002</v>
      </c>
      <c r="N21" s="826" t="s">
        <v>2759</v>
      </c>
      <c r="O21" s="1152" t="s">
        <v>1624</v>
      </c>
      <c r="P21" s="826" t="s">
        <v>1645</v>
      </c>
      <c r="S21" s="589" t="s">
        <v>2742</v>
      </c>
      <c r="U21" s="589" t="s">
        <v>49</v>
      </c>
      <c r="Z21" s="589" t="s">
        <v>2743</v>
      </c>
      <c r="AB21" s="589" t="s">
        <v>2744</v>
      </c>
    </row>
    <row r="22" spans="1:28" hidden="1" x14ac:dyDescent="0.2">
      <c r="A22" s="591" t="str">
        <f t="shared" si="0"/>
        <v>An Bình+18+78</v>
      </c>
      <c r="B22" s="826">
        <f>IF(OR(C22="a",C22="",C22="xoa"),"",COUNTIF(C$6:$D22,"da")+COUNTIF(C$6:$D22,"bs")+COUNTIF(C$6:$D22,"cph"))</f>
        <v>0</v>
      </c>
      <c r="C22" s="826" t="s">
        <v>4040</v>
      </c>
      <c r="D22" s="827" t="s">
        <v>1646</v>
      </c>
      <c r="E22" s="828" t="s">
        <v>6</v>
      </c>
      <c r="F22" s="828">
        <v>18</v>
      </c>
      <c r="G22" s="828">
        <v>78</v>
      </c>
      <c r="H22" s="828" t="s">
        <v>49</v>
      </c>
      <c r="I22" s="826" t="s">
        <v>146</v>
      </c>
      <c r="J22" s="1150">
        <v>1.163E-2</v>
      </c>
      <c r="K22" s="1150">
        <v>116.3</v>
      </c>
      <c r="L22" s="1151">
        <v>116.3</v>
      </c>
      <c r="M22" s="1151">
        <v>117.2367</v>
      </c>
      <c r="N22" s="826" t="s">
        <v>2760</v>
      </c>
      <c r="O22" s="1152" t="s">
        <v>145</v>
      </c>
      <c r="P22" s="826" t="s">
        <v>1627</v>
      </c>
      <c r="S22" s="589" t="s">
        <v>2742</v>
      </c>
      <c r="U22" s="589" t="s">
        <v>49</v>
      </c>
      <c r="Z22" s="589" t="s">
        <v>2743</v>
      </c>
      <c r="AB22" s="589" t="s">
        <v>2744</v>
      </c>
    </row>
    <row r="23" spans="1:28" hidden="1" x14ac:dyDescent="0.2">
      <c r="A23" s="591" t="str">
        <f t="shared" si="0"/>
        <v>An Bình+22+13</v>
      </c>
      <c r="B23" s="826">
        <f>IF(OR(C23="a",C23="",C23="xoa"),"",COUNTIF(C$6:$D23,"da")+COUNTIF(C$6:$D23,"bs")+COUNTIF(C$6:$D23,"cph"))</f>
        <v>0</v>
      </c>
      <c r="C23" s="826" t="s">
        <v>4040</v>
      </c>
      <c r="D23" s="827" t="s">
        <v>1647</v>
      </c>
      <c r="E23" s="828" t="s">
        <v>6</v>
      </c>
      <c r="F23" s="828">
        <v>22</v>
      </c>
      <c r="G23" s="828">
        <v>13</v>
      </c>
      <c r="H23" s="828" t="s">
        <v>49</v>
      </c>
      <c r="I23" s="826" t="s">
        <v>146</v>
      </c>
      <c r="J23" s="1150">
        <v>1.8119999999999997E-2</v>
      </c>
      <c r="K23" s="1150">
        <v>181.2</v>
      </c>
      <c r="L23" s="1151">
        <v>181.19999999999996</v>
      </c>
      <c r="M23" s="1151">
        <v>181.1249</v>
      </c>
      <c r="N23" s="826" t="s">
        <v>2761</v>
      </c>
      <c r="O23" s="1152" t="s">
        <v>145</v>
      </c>
      <c r="P23" s="826" t="s">
        <v>1627</v>
      </c>
      <c r="S23" s="589" t="s">
        <v>2742</v>
      </c>
      <c r="U23" s="589" t="s">
        <v>49</v>
      </c>
      <c r="Z23" s="589" t="s">
        <v>2743</v>
      </c>
      <c r="AB23" s="589" t="s">
        <v>2744</v>
      </c>
    </row>
    <row r="24" spans="1:28" hidden="1" x14ac:dyDescent="0.2">
      <c r="A24" s="591" t="str">
        <f t="shared" si="0"/>
        <v>An Bình+22+41</v>
      </c>
      <c r="B24" s="826">
        <f>IF(OR(C24="a",C24="",C24="xoa"),"",COUNTIF(C$6:$D24,"da")+COUNTIF(C$6:$D24,"bs")+COUNTIF(C$6:$D24,"cph"))</f>
        <v>0</v>
      </c>
      <c r="C24" s="826" t="s">
        <v>4040</v>
      </c>
      <c r="D24" s="827" t="s">
        <v>1648</v>
      </c>
      <c r="E24" s="828" t="s">
        <v>6</v>
      </c>
      <c r="F24" s="828">
        <v>22</v>
      </c>
      <c r="G24" s="828">
        <v>41</v>
      </c>
      <c r="H24" s="828" t="s">
        <v>49</v>
      </c>
      <c r="I24" s="826" t="s">
        <v>146</v>
      </c>
      <c r="J24" s="1150">
        <v>4.5380000000000004E-2</v>
      </c>
      <c r="K24" s="1150">
        <v>453.8</v>
      </c>
      <c r="L24" s="1151">
        <v>453.8</v>
      </c>
      <c r="M24" s="1151">
        <v>167.4203</v>
      </c>
      <c r="N24" s="826" t="s">
        <v>2762</v>
      </c>
      <c r="O24" s="1152" t="s">
        <v>145</v>
      </c>
      <c r="P24" s="826" t="s">
        <v>1649</v>
      </c>
      <c r="S24" s="589" t="s">
        <v>2742</v>
      </c>
      <c r="U24" s="589" t="s">
        <v>49</v>
      </c>
      <c r="Z24" s="589" t="s">
        <v>2743</v>
      </c>
      <c r="AB24" s="589" t="s">
        <v>2744</v>
      </c>
    </row>
    <row r="25" spans="1:28" ht="25.5" hidden="1" x14ac:dyDescent="0.2">
      <c r="A25" s="591" t="str">
        <f t="shared" si="0"/>
        <v>An Bình+11+184</v>
      </c>
      <c r="B25" s="826">
        <f>IF(OR(C25="a",C25="",C25="xoa"),"",COUNTIF(C$6:$D25,"da")+COUNTIF(C$6:$D25,"bs")+COUNTIF(C$6:$D25,"cph"))</f>
        <v>0</v>
      </c>
      <c r="C25" s="826" t="s">
        <v>4040</v>
      </c>
      <c r="D25" s="827" t="s">
        <v>1650</v>
      </c>
      <c r="E25" s="828" t="s">
        <v>6</v>
      </c>
      <c r="F25" s="828">
        <v>11</v>
      </c>
      <c r="G25" s="828">
        <v>184</v>
      </c>
      <c r="H25" s="828" t="s">
        <v>42</v>
      </c>
      <c r="I25" s="826" t="s">
        <v>146</v>
      </c>
      <c r="J25" s="1150">
        <v>0.35269</v>
      </c>
      <c r="K25" s="1150">
        <v>3526.9</v>
      </c>
      <c r="L25" s="1151">
        <v>3526.9</v>
      </c>
      <c r="M25" s="1151">
        <v>3546.538</v>
      </c>
      <c r="N25" s="826" t="s">
        <v>2763</v>
      </c>
      <c r="O25" s="1152" t="s">
        <v>145</v>
      </c>
      <c r="P25" s="828" t="s">
        <v>1652</v>
      </c>
      <c r="S25" s="589" t="s">
        <v>2742</v>
      </c>
      <c r="U25" s="589" t="s">
        <v>46</v>
      </c>
      <c r="Z25" s="589" t="s">
        <v>2743</v>
      </c>
      <c r="AB25" s="589" t="s">
        <v>2744</v>
      </c>
    </row>
    <row r="26" spans="1:28" hidden="1" x14ac:dyDescent="0.2">
      <c r="A26" s="591" t="str">
        <f t="shared" si="0"/>
        <v>An Bình+25+53</v>
      </c>
      <c r="B26" s="826">
        <f>IF(OR(C26="a",C26="",C26="xoa"),"",COUNTIF(C$6:$D26,"da")+COUNTIF(C$6:$D26,"bs")+COUNTIF(C$6:$D26,"cph"))</f>
        <v>0</v>
      </c>
      <c r="C26" s="826" t="s">
        <v>4040</v>
      </c>
      <c r="D26" s="827" t="s">
        <v>1653</v>
      </c>
      <c r="E26" s="828" t="s">
        <v>6</v>
      </c>
      <c r="F26" s="828">
        <v>25</v>
      </c>
      <c r="G26" s="828">
        <v>53</v>
      </c>
      <c r="H26" s="828" t="s">
        <v>42</v>
      </c>
      <c r="I26" s="826" t="s">
        <v>146</v>
      </c>
      <c r="J26" s="1150">
        <v>1.0699999999999999E-2</v>
      </c>
      <c r="K26" s="1150">
        <v>107</v>
      </c>
      <c r="L26" s="1151">
        <v>107</v>
      </c>
      <c r="M26" s="1151">
        <v>106.9832</v>
      </c>
      <c r="N26" s="826" t="s">
        <v>2764</v>
      </c>
      <c r="O26" s="1152" t="s">
        <v>145</v>
      </c>
      <c r="P26" s="826" t="s">
        <v>1627</v>
      </c>
      <c r="S26" s="589" t="s">
        <v>2742</v>
      </c>
      <c r="U26" s="589" t="s">
        <v>46</v>
      </c>
      <c r="Z26" s="589" t="s">
        <v>2743</v>
      </c>
      <c r="AB26" s="589" t="s">
        <v>2744</v>
      </c>
    </row>
    <row r="27" spans="1:28" hidden="1" x14ac:dyDescent="0.2">
      <c r="A27" s="591" t="str">
        <f t="shared" si="0"/>
        <v>An Bình+20+178</v>
      </c>
      <c r="B27" s="826">
        <f>IF(OR(C27="a",C27="",C27="xoa"),"",COUNTIF(C$6:$D27,"da")+COUNTIF(C$6:$D27,"bs")+COUNTIF(C$6:$D27,"cph"))</f>
        <v>0</v>
      </c>
      <c r="C27" s="826" t="s">
        <v>4040</v>
      </c>
      <c r="D27" s="827" t="s">
        <v>1654</v>
      </c>
      <c r="E27" s="828" t="s">
        <v>6</v>
      </c>
      <c r="F27" s="1152">
        <v>20</v>
      </c>
      <c r="G27" s="828">
        <v>178</v>
      </c>
      <c r="H27" s="826" t="s">
        <v>63</v>
      </c>
      <c r="I27" s="826" t="s">
        <v>146</v>
      </c>
      <c r="J27" s="1150">
        <v>2.613E-2</v>
      </c>
      <c r="K27" s="1150"/>
      <c r="L27" s="1153">
        <v>261.3</v>
      </c>
      <c r="M27" s="1153">
        <v>259.66129999999998</v>
      </c>
      <c r="N27" s="826" t="s">
        <v>2765</v>
      </c>
      <c r="O27" s="1152" t="s">
        <v>145</v>
      </c>
      <c r="P27" s="826" t="s">
        <v>1627</v>
      </c>
      <c r="S27" s="589" t="s">
        <v>2742</v>
      </c>
      <c r="U27" s="589" t="s">
        <v>63</v>
      </c>
      <c r="Z27" s="589" t="s">
        <v>2743</v>
      </c>
      <c r="AB27" s="589" t="s">
        <v>2744</v>
      </c>
    </row>
    <row r="28" spans="1:28" hidden="1" x14ac:dyDescent="0.2">
      <c r="A28" s="591" t="str">
        <f t="shared" si="0"/>
        <v>An Bình+20+180</v>
      </c>
      <c r="B28" s="826">
        <f>IF(OR(C28="a",C28="",C28="xoa"),"",COUNTIF(C$6:$D28,"da")+COUNTIF(C$6:$D28,"bs")+COUNTIF(C$6:$D28,"cph"))</f>
        <v>0</v>
      </c>
      <c r="C28" s="826" t="s">
        <v>4040</v>
      </c>
      <c r="D28" s="827" t="s">
        <v>1655</v>
      </c>
      <c r="E28" s="828" t="s">
        <v>6</v>
      </c>
      <c r="F28" s="828">
        <v>20</v>
      </c>
      <c r="G28" s="828">
        <v>180</v>
      </c>
      <c r="H28" s="826" t="s">
        <v>63</v>
      </c>
      <c r="I28" s="826" t="s">
        <v>146</v>
      </c>
      <c r="J28" s="1150">
        <v>3.6049999999999999E-2</v>
      </c>
      <c r="K28" s="1150"/>
      <c r="L28" s="1153">
        <v>360.5</v>
      </c>
      <c r="M28" s="1153">
        <v>318.66039999999998</v>
      </c>
      <c r="N28" s="826" t="s">
        <v>2766</v>
      </c>
      <c r="O28" s="1152" t="s">
        <v>145</v>
      </c>
      <c r="P28" s="826" t="s">
        <v>1627</v>
      </c>
      <c r="S28" s="589" t="s">
        <v>2742</v>
      </c>
      <c r="U28" s="589" t="s">
        <v>63</v>
      </c>
      <c r="Z28" s="589" t="s">
        <v>2743</v>
      </c>
      <c r="AB28" s="589" t="s">
        <v>2744</v>
      </c>
    </row>
    <row r="29" spans="1:28" hidden="1" x14ac:dyDescent="0.2">
      <c r="A29" s="591" t="str">
        <f t="shared" si="0"/>
        <v>An Bình+20+196</v>
      </c>
      <c r="B29" s="826">
        <f>IF(OR(C29="a",C29="",C29="xoa"),"",COUNTIF(C$6:$D29,"da")+COUNTIF(C$6:$D29,"bs")+COUNTIF(C$6:$D29,"cph"))</f>
        <v>0</v>
      </c>
      <c r="C29" s="826" t="s">
        <v>4040</v>
      </c>
      <c r="D29" s="827" t="s">
        <v>1656</v>
      </c>
      <c r="E29" s="828" t="s">
        <v>6</v>
      </c>
      <c r="F29" s="1152">
        <v>20</v>
      </c>
      <c r="G29" s="1152">
        <v>196</v>
      </c>
      <c r="H29" s="1155" t="s">
        <v>63</v>
      </c>
      <c r="I29" s="826" t="s">
        <v>146</v>
      </c>
      <c r="J29" s="1150">
        <v>0.02</v>
      </c>
      <c r="K29" s="1150"/>
      <c r="L29" s="1153">
        <v>200</v>
      </c>
      <c r="M29" s="1153">
        <v>259.93709999999999</v>
      </c>
      <c r="N29" s="826" t="s">
        <v>2767</v>
      </c>
      <c r="O29" s="1152" t="s">
        <v>145</v>
      </c>
      <c r="P29" s="826" t="s">
        <v>1627</v>
      </c>
      <c r="S29" s="589" t="s">
        <v>2742</v>
      </c>
      <c r="U29" s="589" t="s">
        <v>63</v>
      </c>
      <c r="Z29" s="589" t="s">
        <v>2743</v>
      </c>
      <c r="AB29" s="589" t="s">
        <v>2744</v>
      </c>
    </row>
    <row r="30" spans="1:28" hidden="1" x14ac:dyDescent="0.2">
      <c r="A30" s="591" t="str">
        <f t="shared" si="0"/>
        <v>An Bình+22+132</v>
      </c>
      <c r="B30" s="826">
        <f>IF(OR(C30="a",C30="",C30="xoa"),"",COUNTIF(C$6:$D30,"da")+COUNTIF(C$6:$D30,"bs")+COUNTIF(C$6:$D30,"cph"))</f>
        <v>0</v>
      </c>
      <c r="C30" s="826" t="s">
        <v>4040</v>
      </c>
      <c r="D30" s="827" t="s">
        <v>1657</v>
      </c>
      <c r="E30" s="828" t="s">
        <v>6</v>
      </c>
      <c r="F30" s="828">
        <v>22</v>
      </c>
      <c r="G30" s="828">
        <v>132</v>
      </c>
      <c r="H30" s="828" t="s">
        <v>63</v>
      </c>
      <c r="I30" s="826" t="s">
        <v>146</v>
      </c>
      <c r="J30" s="1150">
        <v>5.1399999999999996E-3</v>
      </c>
      <c r="K30" s="1150">
        <v>51.4</v>
      </c>
      <c r="L30" s="1151">
        <v>51.4</v>
      </c>
      <c r="M30" s="1151">
        <v>51.38597</v>
      </c>
      <c r="N30" s="826" t="s">
        <v>2768</v>
      </c>
      <c r="O30" s="1152" t="s">
        <v>145</v>
      </c>
      <c r="P30" s="826" t="s">
        <v>1627</v>
      </c>
      <c r="S30" s="589" t="s">
        <v>2742</v>
      </c>
      <c r="U30" s="589" t="s">
        <v>63</v>
      </c>
      <c r="Z30" s="589" t="s">
        <v>2743</v>
      </c>
      <c r="AB30" s="589" t="s">
        <v>2744</v>
      </c>
    </row>
    <row r="31" spans="1:28" ht="25.5" hidden="1" x14ac:dyDescent="0.2">
      <c r="A31" s="591" t="str">
        <f t="shared" si="0"/>
        <v>An Bình+40+107</v>
      </c>
      <c r="B31" s="826">
        <f>IF(OR(C31="a",C31="",C31="xoa"),"",COUNTIF(C$6:$D31,"da")+COUNTIF(C$6:$D31,"bs")+COUNTIF(C$6:$D31,"cph"))</f>
        <v>0</v>
      </c>
      <c r="C31" s="826" t="s">
        <v>4040</v>
      </c>
      <c r="D31" s="827" t="s">
        <v>1658</v>
      </c>
      <c r="E31" s="828" t="s">
        <v>6</v>
      </c>
      <c r="F31" s="828">
        <v>40</v>
      </c>
      <c r="G31" s="828">
        <v>107</v>
      </c>
      <c r="H31" s="826" t="s">
        <v>63</v>
      </c>
      <c r="I31" s="826" t="s">
        <v>146</v>
      </c>
      <c r="J31" s="1150">
        <v>3.0000000000000001E-3</v>
      </c>
      <c r="K31" s="1150"/>
      <c r="L31" s="1153">
        <v>30</v>
      </c>
      <c r="M31" s="1153">
        <v>261.82859999999999</v>
      </c>
      <c r="N31" s="826" t="s">
        <v>2769</v>
      </c>
      <c r="O31" s="1152" t="s">
        <v>1659</v>
      </c>
      <c r="P31" s="828" t="s">
        <v>1631</v>
      </c>
      <c r="S31" s="589" t="s">
        <v>2742</v>
      </c>
      <c r="U31" s="589" t="s">
        <v>63</v>
      </c>
      <c r="Z31" s="589" t="s">
        <v>2743</v>
      </c>
      <c r="AB31" s="589" t="s">
        <v>2744</v>
      </c>
    </row>
    <row r="32" spans="1:28" hidden="1" x14ac:dyDescent="0.2">
      <c r="A32" s="591" t="str">
        <f t="shared" si="0"/>
        <v>An Bình+12+145</v>
      </c>
      <c r="B32" s="826">
        <f>IF(OR(C32="a",C32="",C32="xoa"),"",COUNTIF(C$6:$D32,"da")+COUNTIF(C$6:$D32,"bs")+COUNTIF(C$6:$D32,"cph"))</f>
        <v>0</v>
      </c>
      <c r="C32" s="826" t="s">
        <v>4040</v>
      </c>
      <c r="D32" s="827" t="s">
        <v>1660</v>
      </c>
      <c r="E32" s="828" t="s">
        <v>6</v>
      </c>
      <c r="F32" s="828">
        <v>12</v>
      </c>
      <c r="G32" s="828">
        <v>145</v>
      </c>
      <c r="H32" s="828" t="s">
        <v>1623</v>
      </c>
      <c r="I32" s="826" t="s">
        <v>146</v>
      </c>
      <c r="J32" s="1150">
        <v>5.9910000000000005E-2</v>
      </c>
      <c r="K32" s="1150">
        <v>599.1</v>
      </c>
      <c r="L32" s="1151">
        <v>599.1</v>
      </c>
      <c r="M32" s="1151">
        <v>598.60590000000002</v>
      </c>
      <c r="N32" s="826" t="s">
        <v>2770</v>
      </c>
      <c r="O32" s="1152" t="s">
        <v>1624</v>
      </c>
      <c r="P32" s="826" t="s">
        <v>1625</v>
      </c>
      <c r="S32" s="589" t="s">
        <v>2742</v>
      </c>
      <c r="U32" s="589" t="s">
        <v>49</v>
      </c>
      <c r="Z32" s="589" t="s">
        <v>2743</v>
      </c>
      <c r="AB32" s="589" t="s">
        <v>2744</v>
      </c>
    </row>
    <row r="33" spans="1:28" ht="25.5" hidden="1" x14ac:dyDescent="0.2">
      <c r="A33" s="591" t="str">
        <f t="shared" si="0"/>
        <v>An Bình+15+300</v>
      </c>
      <c r="B33" s="826">
        <f>IF(OR(C33="a",C33="",C33="xoa"),"",COUNTIF(C$6:$D33,"da")+COUNTIF(C$6:$D33,"bs")+COUNTIF(C$6:$D33,"cph"))</f>
        <v>0</v>
      </c>
      <c r="C33" s="826" t="s">
        <v>4040</v>
      </c>
      <c r="D33" s="827" t="s">
        <v>2293</v>
      </c>
      <c r="E33" s="828" t="s">
        <v>6</v>
      </c>
      <c r="F33" s="1152">
        <v>15</v>
      </c>
      <c r="G33" s="1152">
        <v>300</v>
      </c>
      <c r="H33" s="1155" t="s">
        <v>49</v>
      </c>
      <c r="I33" s="826" t="s">
        <v>146</v>
      </c>
      <c r="J33" s="1150">
        <v>0.02</v>
      </c>
      <c r="K33" s="1150"/>
      <c r="L33" s="1153">
        <v>200</v>
      </c>
      <c r="M33" s="1153">
        <v>193.74639999999999</v>
      </c>
      <c r="N33" s="826" t="s">
        <v>2771</v>
      </c>
      <c r="O33" s="1152" t="s">
        <v>145</v>
      </c>
      <c r="P33" s="826" t="s">
        <v>1627</v>
      </c>
      <c r="S33" s="589" t="s">
        <v>2742</v>
      </c>
      <c r="U33" s="589" t="s">
        <v>49</v>
      </c>
      <c r="Z33" s="589" t="s">
        <v>2743</v>
      </c>
      <c r="AB33" s="589" t="s">
        <v>2744</v>
      </c>
    </row>
    <row r="34" spans="1:28" ht="25.5" hidden="1" x14ac:dyDescent="0.2">
      <c r="A34" s="591" t="str">
        <f t="shared" si="0"/>
        <v>An Hòa+29+130</v>
      </c>
      <c r="B34" s="826">
        <f>IF(OR(C34="a",C34="",C34="xoa"),"",COUNTIF(C$6:$D34,"da")+COUNTIF(C$6:$D34,"bs")+COUNTIF(C$6:$D34,"cph"))</f>
        <v>0</v>
      </c>
      <c r="C34" s="826" t="s">
        <v>4040</v>
      </c>
      <c r="D34" s="827" t="s">
        <v>1661</v>
      </c>
      <c r="E34" s="828" t="s">
        <v>7</v>
      </c>
      <c r="F34" s="1152">
        <v>29</v>
      </c>
      <c r="G34" s="1152">
        <v>130</v>
      </c>
      <c r="H34" s="1155" t="s">
        <v>1623</v>
      </c>
      <c r="I34" s="826" t="s">
        <v>146</v>
      </c>
      <c r="J34" s="1150">
        <v>0.25390000000000001</v>
      </c>
      <c r="K34" s="1150"/>
      <c r="L34" s="1153">
        <v>2539</v>
      </c>
      <c r="M34" s="1153">
        <v>1715.663</v>
      </c>
      <c r="N34" s="826" t="s">
        <v>2772</v>
      </c>
      <c r="O34" s="1152" t="s">
        <v>1662</v>
      </c>
      <c r="P34" s="826" t="s">
        <v>1663</v>
      </c>
      <c r="S34" s="589" t="s">
        <v>2742</v>
      </c>
      <c r="U34" s="589" t="s">
        <v>49</v>
      </c>
      <c r="Z34" s="589" t="s">
        <v>2743</v>
      </c>
      <c r="AB34" s="589" t="s">
        <v>2744</v>
      </c>
    </row>
    <row r="35" spans="1:28" hidden="1" x14ac:dyDescent="0.2">
      <c r="A35" s="591" t="str">
        <f t="shared" si="0"/>
        <v>An Hòa+31+87</v>
      </c>
      <c r="B35" s="826">
        <f>IF(OR(C35="a",C35="",C35="xoa"),"",COUNTIF(C$6:$D35,"da")+COUNTIF(C$6:$D35,"bs")+COUNTIF(C$6:$D35,"cph"))</f>
        <v>0</v>
      </c>
      <c r="C35" s="826" t="s">
        <v>4040</v>
      </c>
      <c r="D35" s="827" t="s">
        <v>1664</v>
      </c>
      <c r="E35" s="828" t="s">
        <v>7</v>
      </c>
      <c r="F35" s="1152">
        <v>31</v>
      </c>
      <c r="G35" s="1152">
        <v>87</v>
      </c>
      <c r="H35" s="1155" t="s">
        <v>1623</v>
      </c>
      <c r="I35" s="826" t="s">
        <v>146</v>
      </c>
      <c r="J35" s="1150">
        <v>2.1999999999999999E-2</v>
      </c>
      <c r="K35" s="1150">
        <v>220</v>
      </c>
      <c r="L35" s="1153">
        <v>220</v>
      </c>
      <c r="M35" s="1153">
        <v>219.49340000000001</v>
      </c>
      <c r="N35" s="826" t="s">
        <v>2773</v>
      </c>
      <c r="O35" s="1152" t="s">
        <v>145</v>
      </c>
      <c r="P35" s="826" t="s">
        <v>1665</v>
      </c>
      <c r="S35" s="589" t="s">
        <v>2742</v>
      </c>
      <c r="U35" s="589" t="s">
        <v>49</v>
      </c>
      <c r="Z35" s="589" t="s">
        <v>2743</v>
      </c>
      <c r="AB35" s="589" t="s">
        <v>2744</v>
      </c>
    </row>
    <row r="36" spans="1:28" hidden="1" x14ac:dyDescent="0.2">
      <c r="A36" s="591" t="str">
        <f t="shared" si="0"/>
        <v>An Hòa+31+184</v>
      </c>
      <c r="B36" s="826">
        <f>IF(OR(C36="a",C36="",C36="xoa"),"",COUNTIF(C$6:$D36,"da")+COUNTIF(C$6:$D36,"bs")+COUNTIF(C$6:$D36,"cph"))</f>
        <v>0</v>
      </c>
      <c r="C36" s="826" t="s">
        <v>4040</v>
      </c>
      <c r="D36" s="827" t="s">
        <v>1664</v>
      </c>
      <c r="E36" s="828" t="s">
        <v>7</v>
      </c>
      <c r="F36" s="828">
        <v>31</v>
      </c>
      <c r="G36" s="828">
        <v>184</v>
      </c>
      <c r="H36" s="826" t="s">
        <v>1623</v>
      </c>
      <c r="I36" s="826" t="s">
        <v>146</v>
      </c>
      <c r="J36" s="1150">
        <v>5.3970000000000004E-2</v>
      </c>
      <c r="K36" s="1150">
        <v>539.70000000000005</v>
      </c>
      <c r="L36" s="1153">
        <v>539.70000000000005</v>
      </c>
      <c r="M36" s="1153">
        <v>539.18290000000002</v>
      </c>
      <c r="N36" s="826" t="s">
        <v>2774</v>
      </c>
      <c r="O36" s="1152" t="s">
        <v>145</v>
      </c>
      <c r="P36" s="826" t="s">
        <v>1665</v>
      </c>
      <c r="R36" s="589"/>
      <c r="S36" s="589" t="s">
        <v>2742</v>
      </c>
      <c r="U36" s="589" t="s">
        <v>49</v>
      </c>
      <c r="Z36" s="589" t="s">
        <v>2743</v>
      </c>
      <c r="AB36" s="589" t="s">
        <v>2744</v>
      </c>
    </row>
    <row r="37" spans="1:28" hidden="1" x14ac:dyDescent="0.2">
      <c r="A37" s="591" t="str">
        <f t="shared" si="0"/>
        <v>An Hòa+32+180</v>
      </c>
      <c r="B37" s="826">
        <f>IF(OR(C37="a",C37="",C37="xoa"),"",COUNTIF(C$6:$D37,"da")+COUNTIF(C$6:$D37,"bs")+COUNTIF(C$6:$D37,"cph"))</f>
        <v>0</v>
      </c>
      <c r="C37" s="826" t="s">
        <v>4040</v>
      </c>
      <c r="D37" s="827" t="s">
        <v>1666</v>
      </c>
      <c r="E37" s="828" t="s">
        <v>7</v>
      </c>
      <c r="F37" s="828">
        <v>32</v>
      </c>
      <c r="G37" s="828">
        <v>180</v>
      </c>
      <c r="H37" s="826" t="s">
        <v>1623</v>
      </c>
      <c r="I37" s="826" t="s">
        <v>146</v>
      </c>
      <c r="J37" s="1150">
        <v>4.3099999999999999E-2</v>
      </c>
      <c r="K37" s="1150"/>
      <c r="L37" s="1153">
        <v>431</v>
      </c>
      <c r="M37" s="1153">
        <v>431.4427</v>
      </c>
      <c r="N37" s="826" t="s">
        <v>2775</v>
      </c>
      <c r="O37" s="1152" t="s">
        <v>145</v>
      </c>
      <c r="P37" s="828" t="s">
        <v>1667</v>
      </c>
      <c r="S37" s="589" t="s">
        <v>2742</v>
      </c>
      <c r="U37" s="589" t="s">
        <v>49</v>
      </c>
      <c r="Z37" s="589" t="s">
        <v>2743</v>
      </c>
      <c r="AB37" s="589" t="s">
        <v>2744</v>
      </c>
    </row>
    <row r="38" spans="1:28" hidden="1" x14ac:dyDescent="0.2">
      <c r="A38" s="591" t="str">
        <f t="shared" si="0"/>
        <v>An Hòa+32+208</v>
      </c>
      <c r="B38" s="826">
        <f>IF(OR(C38="a",C38="",C38="xoa"),"",COUNTIF(C$6:$D38,"da")+COUNTIF(C$6:$D38,"bs")+COUNTIF(C$6:$D38,"cph"))</f>
        <v>0</v>
      </c>
      <c r="C38" s="826" t="s">
        <v>4040</v>
      </c>
      <c r="D38" s="827" t="s">
        <v>1666</v>
      </c>
      <c r="E38" s="828" t="s">
        <v>7</v>
      </c>
      <c r="F38" s="828">
        <v>32</v>
      </c>
      <c r="G38" s="828">
        <v>208</v>
      </c>
      <c r="H38" s="826" t="s">
        <v>1623</v>
      </c>
      <c r="I38" s="826" t="s">
        <v>146</v>
      </c>
      <c r="J38" s="1150">
        <v>0.1171</v>
      </c>
      <c r="K38" s="1150"/>
      <c r="L38" s="1153">
        <v>1171</v>
      </c>
      <c r="M38" s="1153">
        <v>1171.3489999999999</v>
      </c>
      <c r="N38" s="826" t="s">
        <v>2776</v>
      </c>
      <c r="O38" s="826" t="s">
        <v>145</v>
      </c>
      <c r="P38" s="826" t="s">
        <v>1667</v>
      </c>
      <c r="S38" s="589" t="s">
        <v>2742</v>
      </c>
      <c r="U38" s="589" t="s">
        <v>49</v>
      </c>
      <c r="Z38" s="589" t="s">
        <v>2743</v>
      </c>
      <c r="AB38" s="589" t="s">
        <v>2744</v>
      </c>
    </row>
    <row r="39" spans="1:28" hidden="1" x14ac:dyDescent="0.2">
      <c r="A39" s="591" t="str">
        <f t="shared" si="0"/>
        <v>An Hòa+42+165</v>
      </c>
      <c r="B39" s="826">
        <f>IF(OR(C39="a",C39="",C39="xoa"),"",COUNTIF(C$6:$D39,"da")+COUNTIF(C$6:$D39,"bs")+COUNTIF(C$6:$D39,"cph"))</f>
        <v>0</v>
      </c>
      <c r="C39" s="826" t="s">
        <v>4040</v>
      </c>
      <c r="D39" s="827" t="s">
        <v>1668</v>
      </c>
      <c r="E39" s="828" t="s">
        <v>7</v>
      </c>
      <c r="F39" s="828">
        <v>42</v>
      </c>
      <c r="G39" s="828">
        <v>165</v>
      </c>
      <c r="H39" s="826" t="s">
        <v>1623</v>
      </c>
      <c r="I39" s="826" t="s">
        <v>146</v>
      </c>
      <c r="J39" s="1150">
        <v>8.0699999999999994E-2</v>
      </c>
      <c r="K39" s="1150"/>
      <c r="L39" s="1153">
        <v>806.99999999999989</v>
      </c>
      <c r="M39" s="1153">
        <v>806.54430000000002</v>
      </c>
      <c r="N39" s="826" t="s">
        <v>2777</v>
      </c>
      <c r="O39" s="826" t="s">
        <v>145</v>
      </c>
      <c r="P39" s="826" t="s">
        <v>1667</v>
      </c>
      <c r="S39" s="589" t="s">
        <v>2742</v>
      </c>
      <c r="U39" s="589" t="s">
        <v>49</v>
      </c>
      <c r="Z39" s="589" t="s">
        <v>2743</v>
      </c>
      <c r="AB39" s="589" t="s">
        <v>2744</v>
      </c>
    </row>
    <row r="40" spans="1:28" hidden="1" x14ac:dyDescent="0.2">
      <c r="A40" s="591" t="str">
        <f t="shared" si="0"/>
        <v>An Hòa+42+166</v>
      </c>
      <c r="B40" s="826">
        <f>IF(OR(C40="a",C40="",C40="xoa"),"",COUNTIF(C$6:$D40,"da")+COUNTIF(C$6:$D40,"bs")+COUNTIF(C$6:$D40,"cph"))</f>
        <v>0</v>
      </c>
      <c r="C40" s="826" t="s">
        <v>4040</v>
      </c>
      <c r="D40" s="827" t="s">
        <v>1668</v>
      </c>
      <c r="E40" s="828" t="s">
        <v>7</v>
      </c>
      <c r="F40" s="828">
        <v>42</v>
      </c>
      <c r="G40" s="828">
        <v>166</v>
      </c>
      <c r="H40" s="826" t="s">
        <v>1623</v>
      </c>
      <c r="I40" s="826" t="s">
        <v>146</v>
      </c>
      <c r="J40" s="1150">
        <v>6.9400000000000003E-2</v>
      </c>
      <c r="K40" s="1150"/>
      <c r="L40" s="1153">
        <v>694</v>
      </c>
      <c r="M40" s="1153">
        <v>693.59630000000004</v>
      </c>
      <c r="N40" s="826" t="s">
        <v>2778</v>
      </c>
      <c r="O40" s="1152" t="s">
        <v>145</v>
      </c>
      <c r="P40" s="826" t="s">
        <v>1667</v>
      </c>
      <c r="S40" s="589" t="s">
        <v>2742</v>
      </c>
      <c r="U40" s="589" t="s">
        <v>49</v>
      </c>
      <c r="Z40" s="589" t="s">
        <v>2743</v>
      </c>
      <c r="AB40" s="589" t="s">
        <v>2744</v>
      </c>
    </row>
    <row r="41" spans="1:28" ht="25.5" hidden="1" x14ac:dyDescent="0.2">
      <c r="A41" s="591" t="str">
        <f t="shared" si="0"/>
        <v>An Hòa+42+248</v>
      </c>
      <c r="B41" s="826">
        <f>IF(OR(C41="a",C41="",C41="xoa"),"",COUNTIF(C$6:$D41,"da")+COUNTIF(C$6:$D41,"bs")+COUNTIF(C$6:$D41,"cph"))</f>
        <v>0</v>
      </c>
      <c r="C41" s="826" t="s">
        <v>4040</v>
      </c>
      <c r="D41" s="1157" t="s">
        <v>1669</v>
      </c>
      <c r="E41" s="1158" t="s">
        <v>7</v>
      </c>
      <c r="F41" s="828">
        <v>42</v>
      </c>
      <c r="G41" s="1158">
        <v>248</v>
      </c>
      <c r="H41" s="1158" t="s">
        <v>1623</v>
      </c>
      <c r="I41" s="826" t="s">
        <v>146</v>
      </c>
      <c r="J41" s="1150">
        <v>5.4800000000000001E-2</v>
      </c>
      <c r="K41" s="1150"/>
      <c r="L41" s="1159">
        <v>548</v>
      </c>
      <c r="M41" s="1159">
        <v>302.94869999999997</v>
      </c>
      <c r="N41" s="826" t="s">
        <v>2779</v>
      </c>
      <c r="O41" s="1152" t="s">
        <v>1662</v>
      </c>
      <c r="P41" s="826" t="s">
        <v>1663</v>
      </c>
      <c r="S41" s="589" t="s">
        <v>2742</v>
      </c>
      <c r="U41" s="589" t="s">
        <v>49</v>
      </c>
      <c r="Z41" s="589" t="s">
        <v>2743</v>
      </c>
      <c r="AB41" s="589" t="s">
        <v>2744</v>
      </c>
    </row>
    <row r="42" spans="1:28" hidden="1" x14ac:dyDescent="0.2">
      <c r="A42" s="591" t="str">
        <f t="shared" si="0"/>
        <v>An Hòa+43+96</v>
      </c>
      <c r="B42" s="826">
        <f>IF(OR(C42="a",C42="",C42="xoa"),"",COUNTIF(C$6:$D42,"da")+COUNTIF(C$6:$D42,"bs")+COUNTIF(C$6:$D42,"cph"))</f>
        <v>0</v>
      </c>
      <c r="C42" s="826" t="s">
        <v>4040</v>
      </c>
      <c r="D42" s="1157" t="s">
        <v>1670</v>
      </c>
      <c r="E42" s="828" t="s">
        <v>7</v>
      </c>
      <c r="F42" s="828">
        <v>43</v>
      </c>
      <c r="G42" s="828">
        <v>96</v>
      </c>
      <c r="H42" s="826" t="s">
        <v>1623</v>
      </c>
      <c r="I42" s="826" t="s">
        <v>146</v>
      </c>
      <c r="J42" s="1150">
        <v>0.37469999999999998</v>
      </c>
      <c r="K42" s="1150"/>
      <c r="L42" s="1153">
        <v>3747</v>
      </c>
      <c r="M42" s="1153">
        <v>1491.777</v>
      </c>
      <c r="N42" s="826" t="s">
        <v>2780</v>
      </c>
      <c r="O42" s="1152" t="s">
        <v>1671</v>
      </c>
      <c r="P42" s="826" t="s">
        <v>1672</v>
      </c>
      <c r="S42" s="589" t="s">
        <v>2742</v>
      </c>
      <c r="U42" s="589" t="s">
        <v>49</v>
      </c>
      <c r="Z42" s="589" t="s">
        <v>2743</v>
      </c>
      <c r="AB42" s="589" t="s">
        <v>2744</v>
      </c>
    </row>
    <row r="43" spans="1:28" ht="25.5" hidden="1" x14ac:dyDescent="0.2">
      <c r="A43" s="591" t="str">
        <f t="shared" si="0"/>
        <v>An Hòa+43+303</v>
      </c>
      <c r="B43" s="826">
        <f>IF(OR(C43="a",C43="",C43="xoa"),"",COUNTIF(C$6:$D43,"da")+COUNTIF(C$6:$D43,"bs")+COUNTIF(C$6:$D43,"cph"))</f>
        <v>0</v>
      </c>
      <c r="C43" s="826" t="s">
        <v>4040</v>
      </c>
      <c r="D43" s="1157" t="s">
        <v>1669</v>
      </c>
      <c r="E43" s="1158" t="s">
        <v>7</v>
      </c>
      <c r="F43" s="828">
        <v>43</v>
      </c>
      <c r="G43" s="1158">
        <v>303</v>
      </c>
      <c r="H43" s="1158" t="s">
        <v>1623</v>
      </c>
      <c r="I43" s="826" t="s">
        <v>146</v>
      </c>
      <c r="J43" s="1150">
        <v>6.8199999999999997E-2</v>
      </c>
      <c r="K43" s="1150"/>
      <c r="L43" s="1159">
        <v>682</v>
      </c>
      <c r="M43" s="1159">
        <v>614.6653</v>
      </c>
      <c r="N43" s="826" t="s">
        <v>2781</v>
      </c>
      <c r="O43" s="1152" t="s">
        <v>1662</v>
      </c>
      <c r="P43" s="826" t="s">
        <v>1663</v>
      </c>
      <c r="S43" s="589" t="s">
        <v>2742</v>
      </c>
      <c r="U43" s="589" t="s">
        <v>49</v>
      </c>
      <c r="Z43" s="589" t="s">
        <v>2743</v>
      </c>
      <c r="AB43" s="589" t="s">
        <v>2744</v>
      </c>
    </row>
    <row r="44" spans="1:28" ht="25.5" hidden="1" x14ac:dyDescent="0.2">
      <c r="A44" s="591" t="str">
        <f t="shared" si="0"/>
        <v>An Hòa+42+259</v>
      </c>
      <c r="B44" s="826">
        <f>IF(OR(C44="a",C44="",C44="xoa"),"",COUNTIF(C$6:$D44,"da")+COUNTIF(C$6:$D44,"bs")+COUNTIF(C$6:$D44,"cph"))</f>
        <v>0</v>
      </c>
      <c r="C44" s="826" t="s">
        <v>4040</v>
      </c>
      <c r="D44" s="827" t="s">
        <v>1669</v>
      </c>
      <c r="E44" s="828" t="s">
        <v>7</v>
      </c>
      <c r="F44" s="828">
        <v>42</v>
      </c>
      <c r="G44" s="828">
        <v>259</v>
      </c>
      <c r="H44" s="826" t="s">
        <v>1673</v>
      </c>
      <c r="I44" s="826" t="s">
        <v>146</v>
      </c>
      <c r="J44" s="1150">
        <v>0.1537</v>
      </c>
      <c r="K44" s="1150"/>
      <c r="L44" s="1153">
        <v>1537</v>
      </c>
      <c r="M44" s="1153">
        <v>869.19680000000005</v>
      </c>
      <c r="N44" s="826" t="s">
        <v>2782</v>
      </c>
      <c r="O44" s="1152" t="s">
        <v>1662</v>
      </c>
      <c r="P44" s="828" t="s">
        <v>1663</v>
      </c>
      <c r="S44" s="589" t="s">
        <v>2742</v>
      </c>
      <c r="U44" s="589" t="s">
        <v>63</v>
      </c>
      <c r="Z44" s="589" t="s">
        <v>2743</v>
      </c>
      <c r="AB44" s="589" t="s">
        <v>2744</v>
      </c>
    </row>
    <row r="45" spans="1:28" hidden="1" x14ac:dyDescent="0.2">
      <c r="A45" s="591" t="str">
        <f t="shared" si="0"/>
        <v>An Hòa+19+95</v>
      </c>
      <c r="B45" s="826">
        <f>IF(OR(C45="a",C45="",C45="xoa"),"",COUNTIF(C$6:$D45,"da")+COUNTIF(C$6:$D45,"bs")+COUNTIF(C$6:$D45,"cph"))</f>
        <v>0</v>
      </c>
      <c r="C45" s="826" t="s">
        <v>4040</v>
      </c>
      <c r="D45" s="827" t="s">
        <v>1668</v>
      </c>
      <c r="E45" s="828" t="s">
        <v>7</v>
      </c>
      <c r="F45" s="828">
        <v>19</v>
      </c>
      <c r="G45" s="828">
        <v>95</v>
      </c>
      <c r="H45" s="826" t="s">
        <v>52</v>
      </c>
      <c r="I45" s="826" t="s">
        <v>146</v>
      </c>
      <c r="J45" s="1150">
        <v>0.48730000000000001</v>
      </c>
      <c r="K45" s="1150"/>
      <c r="L45" s="1153">
        <v>4873</v>
      </c>
      <c r="M45" s="1153">
        <v>4812.4250000000002</v>
      </c>
      <c r="N45" s="826" t="s">
        <v>2783</v>
      </c>
      <c r="O45" s="1152" t="s">
        <v>145</v>
      </c>
      <c r="P45" s="828" t="s">
        <v>1667</v>
      </c>
      <c r="S45" s="589" t="s">
        <v>2742</v>
      </c>
      <c r="U45" s="589" t="s">
        <v>52</v>
      </c>
      <c r="Z45" s="589" t="s">
        <v>2743</v>
      </c>
      <c r="AB45" s="589" t="s">
        <v>2744</v>
      </c>
    </row>
    <row r="46" spans="1:28" hidden="1" x14ac:dyDescent="0.2">
      <c r="A46" s="591" t="str">
        <f t="shared" si="0"/>
        <v>An Hòa+28+559</v>
      </c>
      <c r="B46" s="826">
        <f>IF(OR(C46="a",C46="",C46="xoa"),"",COUNTIF(C$6:$D46,"da")+COUNTIF(C$6:$D46,"bs")+COUNTIF(C$6:$D46,"cph"))</f>
        <v>0</v>
      </c>
      <c r="C46" s="826" t="s">
        <v>4040</v>
      </c>
      <c r="D46" s="1157" t="s">
        <v>1668</v>
      </c>
      <c r="E46" s="1158" t="s">
        <v>7</v>
      </c>
      <c r="F46" s="828">
        <v>28</v>
      </c>
      <c r="G46" s="1158">
        <v>559</v>
      </c>
      <c r="H46" s="1158" t="s">
        <v>52</v>
      </c>
      <c r="I46" s="826" t="s">
        <v>146</v>
      </c>
      <c r="J46" s="1150">
        <v>6.7400000000000002E-2</v>
      </c>
      <c r="K46" s="1150"/>
      <c r="L46" s="1159">
        <v>674</v>
      </c>
      <c r="M46" s="1159">
        <v>577.86090000000002</v>
      </c>
      <c r="N46" s="826" t="s">
        <v>2784</v>
      </c>
      <c r="O46" s="1152" t="s">
        <v>1624</v>
      </c>
      <c r="P46" s="828" t="s">
        <v>1674</v>
      </c>
      <c r="S46" s="589" t="s">
        <v>2742</v>
      </c>
      <c r="U46" s="589" t="s">
        <v>52</v>
      </c>
      <c r="Z46" s="589" t="s">
        <v>2743</v>
      </c>
      <c r="AB46" s="589" t="s">
        <v>2744</v>
      </c>
    </row>
    <row r="47" spans="1:28" hidden="1" x14ac:dyDescent="0.2">
      <c r="A47" s="591" t="str">
        <f t="shared" si="0"/>
        <v>An Hòa+28+561</v>
      </c>
      <c r="B47" s="826">
        <f>IF(OR(C47="a",C47="",C47="xoa"),"",COUNTIF(C$6:$D47,"da")+COUNTIF(C$6:$D47,"bs")+COUNTIF(C$6:$D47,"cph"))</f>
        <v>0</v>
      </c>
      <c r="C47" s="826" t="s">
        <v>4040</v>
      </c>
      <c r="D47" s="827" t="s">
        <v>1668</v>
      </c>
      <c r="E47" s="828" t="s">
        <v>7</v>
      </c>
      <c r="F47" s="828">
        <v>28</v>
      </c>
      <c r="G47" s="828">
        <v>561</v>
      </c>
      <c r="H47" s="826" t="s">
        <v>52</v>
      </c>
      <c r="I47" s="826" t="s">
        <v>146</v>
      </c>
      <c r="J47" s="1150">
        <v>6.2700000000000006E-2</v>
      </c>
      <c r="K47" s="1150"/>
      <c r="L47" s="1153">
        <v>627.00000000000011</v>
      </c>
      <c r="M47" s="1153">
        <v>375.28050000000002</v>
      </c>
      <c r="N47" s="826" t="s">
        <v>2785</v>
      </c>
      <c r="O47" s="1152" t="s">
        <v>1624</v>
      </c>
      <c r="P47" s="828" t="s">
        <v>1674</v>
      </c>
      <c r="S47" s="589" t="s">
        <v>2742</v>
      </c>
      <c r="U47" s="589" t="s">
        <v>52</v>
      </c>
      <c r="Z47" s="589" t="s">
        <v>2743</v>
      </c>
      <c r="AB47" s="589" t="s">
        <v>2744</v>
      </c>
    </row>
    <row r="48" spans="1:28" ht="25.5" hidden="1" x14ac:dyDescent="0.2">
      <c r="A48" s="591" t="str">
        <f t="shared" si="0"/>
        <v>An Hòa+29+38</v>
      </c>
      <c r="B48" s="826">
        <f>IF(OR(C48="a",C48="",C48="xoa"),"",COUNTIF(C$6:$D48,"da")+COUNTIF(C$6:$D48,"bs")+COUNTIF(C$6:$D48,"cph"))</f>
        <v>0</v>
      </c>
      <c r="C48" s="826" t="s">
        <v>4040</v>
      </c>
      <c r="D48" s="827" t="s">
        <v>1661</v>
      </c>
      <c r="E48" s="828" t="s">
        <v>7</v>
      </c>
      <c r="F48" s="828">
        <v>29</v>
      </c>
      <c r="G48" s="828">
        <v>38</v>
      </c>
      <c r="H48" s="826" t="s">
        <v>52</v>
      </c>
      <c r="I48" s="826" t="s">
        <v>146</v>
      </c>
      <c r="J48" s="1150">
        <v>0.61660000000000004</v>
      </c>
      <c r="K48" s="1150"/>
      <c r="L48" s="1153">
        <v>6166</v>
      </c>
      <c r="M48" s="1153">
        <v>5221.5569999999998</v>
      </c>
      <c r="N48" s="826" t="s">
        <v>2786</v>
      </c>
      <c r="O48" s="1152" t="s">
        <v>1662</v>
      </c>
      <c r="P48" s="826" t="s">
        <v>1663</v>
      </c>
      <c r="S48" s="589" t="s">
        <v>2742</v>
      </c>
      <c r="U48" s="589" t="s">
        <v>52</v>
      </c>
      <c r="Z48" s="589" t="s">
        <v>2743</v>
      </c>
      <c r="AB48" s="589" t="s">
        <v>2744</v>
      </c>
    </row>
    <row r="49" spans="1:28" ht="25.5" hidden="1" x14ac:dyDescent="0.2">
      <c r="A49" s="591" t="str">
        <f t="shared" si="0"/>
        <v>An Hòa+29+51</v>
      </c>
      <c r="B49" s="826">
        <f>IF(OR(C49="a",C49="",C49="xoa"),"",COUNTIF(C$6:$D49,"da")+COUNTIF(C$6:$D49,"bs")+COUNTIF(C$6:$D49,"cph"))</f>
        <v>0</v>
      </c>
      <c r="C49" s="826" t="s">
        <v>4040</v>
      </c>
      <c r="D49" s="827" t="s">
        <v>1669</v>
      </c>
      <c r="E49" s="828" t="s">
        <v>7</v>
      </c>
      <c r="F49" s="828">
        <v>29</v>
      </c>
      <c r="G49" s="828">
        <v>51</v>
      </c>
      <c r="H49" s="826" t="s">
        <v>52</v>
      </c>
      <c r="I49" s="826" t="s">
        <v>146</v>
      </c>
      <c r="J49" s="1150">
        <v>0.3982</v>
      </c>
      <c r="K49" s="1150"/>
      <c r="L49" s="1153">
        <v>3982</v>
      </c>
      <c r="M49" s="1153">
        <v>3075.4209999999998</v>
      </c>
      <c r="N49" s="826" t="s">
        <v>2787</v>
      </c>
      <c r="O49" s="1152" t="s">
        <v>1662</v>
      </c>
      <c r="P49" s="826" t="s">
        <v>1663</v>
      </c>
      <c r="S49" s="589" t="s">
        <v>2742</v>
      </c>
      <c r="U49" s="589" t="s">
        <v>52</v>
      </c>
      <c r="Z49" s="589" t="s">
        <v>2743</v>
      </c>
      <c r="AB49" s="589" t="s">
        <v>2744</v>
      </c>
    </row>
    <row r="50" spans="1:28" hidden="1" x14ac:dyDescent="0.2">
      <c r="A50" s="591" t="str">
        <f t="shared" si="0"/>
        <v>An Hòa+29+90</v>
      </c>
      <c r="B50" s="826">
        <f>IF(OR(C50="a",C50="",C50="xoa"),"",COUNTIF(C$6:$D50,"da")+COUNTIF(C$6:$D50,"bs")+COUNTIF(C$6:$D50,"cph"))</f>
        <v>0</v>
      </c>
      <c r="C50" s="826" t="s">
        <v>4040</v>
      </c>
      <c r="D50" s="1157" t="s">
        <v>1661</v>
      </c>
      <c r="E50" s="1158" t="s">
        <v>7</v>
      </c>
      <c r="F50" s="828">
        <v>29</v>
      </c>
      <c r="G50" s="1158">
        <v>90</v>
      </c>
      <c r="H50" s="1158" t="s">
        <v>52</v>
      </c>
      <c r="I50" s="826" t="s">
        <v>146</v>
      </c>
      <c r="J50" s="1150">
        <v>0.83579999999999999</v>
      </c>
      <c r="K50" s="1150"/>
      <c r="L50" s="1159">
        <v>8358</v>
      </c>
      <c r="M50" s="1159">
        <v>8358.4950000000008</v>
      </c>
      <c r="N50" s="826" t="s">
        <v>2788</v>
      </c>
      <c r="O50" s="1152" t="s">
        <v>145</v>
      </c>
      <c r="P50" s="826" t="s">
        <v>1667</v>
      </c>
      <c r="S50" s="589" t="s">
        <v>2742</v>
      </c>
      <c r="U50" s="589" t="s">
        <v>52</v>
      </c>
      <c r="Z50" s="589" t="s">
        <v>2743</v>
      </c>
      <c r="AB50" s="589" t="s">
        <v>2744</v>
      </c>
    </row>
    <row r="51" spans="1:28" hidden="1" x14ac:dyDescent="0.2">
      <c r="A51" s="591" t="str">
        <f t="shared" si="0"/>
        <v>An Hòa+29+129</v>
      </c>
      <c r="B51" s="826">
        <f>IF(OR(C51="a",C51="",C51="xoa"),"",COUNTIF(C$6:$D51,"da")+COUNTIF(C$6:$D51,"bs")+COUNTIF(C$6:$D51,"cph"))</f>
        <v>0</v>
      </c>
      <c r="C51" s="826" t="s">
        <v>4040</v>
      </c>
      <c r="D51" s="827" t="s">
        <v>1668</v>
      </c>
      <c r="E51" s="828" t="s">
        <v>7</v>
      </c>
      <c r="F51" s="828">
        <v>29</v>
      </c>
      <c r="G51" s="828">
        <v>129</v>
      </c>
      <c r="H51" s="826" t="s">
        <v>52</v>
      </c>
      <c r="I51" s="826" t="s">
        <v>146</v>
      </c>
      <c r="J51" s="1150">
        <v>0.187</v>
      </c>
      <c r="K51" s="1150"/>
      <c r="L51" s="1153">
        <v>1870</v>
      </c>
      <c r="M51" s="1153">
        <v>1870.453</v>
      </c>
      <c r="N51" s="826" t="s">
        <v>2789</v>
      </c>
      <c r="O51" s="1152" t="s">
        <v>145</v>
      </c>
      <c r="P51" s="828" t="s">
        <v>1667</v>
      </c>
      <c r="S51" s="589" t="s">
        <v>2742</v>
      </c>
      <c r="U51" s="589" t="s">
        <v>52</v>
      </c>
      <c r="Z51" s="589" t="s">
        <v>2743</v>
      </c>
      <c r="AB51" s="589" t="s">
        <v>2744</v>
      </c>
    </row>
    <row r="52" spans="1:28" hidden="1" x14ac:dyDescent="0.2">
      <c r="A52" s="591" t="str">
        <f t="shared" si="0"/>
        <v>An Hòa+29+155</v>
      </c>
      <c r="B52" s="826">
        <f>IF(OR(C52="a",C52="",C52="xoa"),"",COUNTIF(C$6:$D52,"da")+COUNTIF(C$6:$D52,"bs")+COUNTIF(C$6:$D52,"cph"))</f>
        <v>0</v>
      </c>
      <c r="C52" s="826" t="s">
        <v>4040</v>
      </c>
      <c r="D52" s="827" t="s">
        <v>1675</v>
      </c>
      <c r="E52" s="828" t="s">
        <v>7</v>
      </c>
      <c r="F52" s="828">
        <v>29</v>
      </c>
      <c r="G52" s="828">
        <v>155</v>
      </c>
      <c r="H52" s="826" t="s">
        <v>52</v>
      </c>
      <c r="I52" s="826" t="s">
        <v>146</v>
      </c>
      <c r="J52" s="1150">
        <v>9.1700000000000011E-3</v>
      </c>
      <c r="K52" s="1150"/>
      <c r="L52" s="1153">
        <v>91.700000000000017</v>
      </c>
      <c r="M52" s="1153">
        <v>91.668940000000006</v>
      </c>
      <c r="N52" s="826" t="s">
        <v>2790</v>
      </c>
      <c r="O52" s="1152" t="s">
        <v>145</v>
      </c>
      <c r="P52" s="828" t="s">
        <v>1667</v>
      </c>
      <c r="S52" s="589" t="s">
        <v>2742</v>
      </c>
      <c r="U52" s="589" t="s">
        <v>52</v>
      </c>
      <c r="Z52" s="589" t="s">
        <v>2743</v>
      </c>
      <c r="AB52" s="589" t="s">
        <v>2744</v>
      </c>
    </row>
    <row r="53" spans="1:28" hidden="1" x14ac:dyDescent="0.2">
      <c r="A53" s="591" t="str">
        <f t="shared" si="0"/>
        <v>An Hòa+29+180</v>
      </c>
      <c r="B53" s="826">
        <f>IF(OR(C53="a",C53="",C53="xoa"),"",COUNTIF(C$6:$D53,"da")+COUNTIF(C$6:$D53,"bs")+COUNTIF(C$6:$D53,"cph"))</f>
        <v>0</v>
      </c>
      <c r="C53" s="826" t="s">
        <v>4040</v>
      </c>
      <c r="D53" s="827" t="s">
        <v>1668</v>
      </c>
      <c r="E53" s="828" t="s">
        <v>7</v>
      </c>
      <c r="F53" s="828">
        <v>29</v>
      </c>
      <c r="G53" s="828">
        <v>180</v>
      </c>
      <c r="H53" s="826" t="s">
        <v>52</v>
      </c>
      <c r="I53" s="826" t="s">
        <v>146</v>
      </c>
      <c r="J53" s="1150">
        <v>0.1159</v>
      </c>
      <c r="K53" s="1150"/>
      <c r="L53" s="1153">
        <v>1159</v>
      </c>
      <c r="M53" s="1153">
        <v>1159.173</v>
      </c>
      <c r="N53" s="826" t="s">
        <v>2791</v>
      </c>
      <c r="O53" s="1152" t="s">
        <v>145</v>
      </c>
      <c r="P53" s="826" t="s">
        <v>1667</v>
      </c>
      <c r="S53" s="589" t="s">
        <v>2742</v>
      </c>
      <c r="U53" s="589" t="s">
        <v>52</v>
      </c>
      <c r="Z53" s="589" t="s">
        <v>2743</v>
      </c>
      <c r="AB53" s="589" t="s">
        <v>2744</v>
      </c>
    </row>
    <row r="54" spans="1:28" ht="25.5" hidden="1" x14ac:dyDescent="0.2">
      <c r="A54" s="591" t="str">
        <f t="shared" si="0"/>
        <v>An Hòa+29+209</v>
      </c>
      <c r="B54" s="826">
        <f>IF(OR(C54="a",C54="",C54="xoa"),"",COUNTIF(C$6:$D54,"da")+COUNTIF(C$6:$D54,"bs")+COUNTIF(C$6:$D54,"cph"))</f>
        <v>0</v>
      </c>
      <c r="C54" s="826" t="s">
        <v>4040</v>
      </c>
      <c r="D54" s="827" t="s">
        <v>1676</v>
      </c>
      <c r="E54" s="828" t="s">
        <v>7</v>
      </c>
      <c r="F54" s="828">
        <v>29</v>
      </c>
      <c r="G54" s="828">
        <v>209</v>
      </c>
      <c r="H54" s="826" t="s">
        <v>52</v>
      </c>
      <c r="I54" s="826" t="s">
        <v>146</v>
      </c>
      <c r="J54" s="1150">
        <v>0.15026</v>
      </c>
      <c r="K54" s="1150"/>
      <c r="L54" s="1153">
        <v>1502.6000000000001</v>
      </c>
      <c r="M54" s="1153">
        <v>1493.19</v>
      </c>
      <c r="N54" s="826" t="s">
        <v>2792</v>
      </c>
      <c r="O54" s="1152" t="s">
        <v>1630</v>
      </c>
      <c r="P54" s="826" t="s">
        <v>1677</v>
      </c>
      <c r="S54" s="589" t="s">
        <v>2742</v>
      </c>
      <c r="U54" s="589" t="s">
        <v>52</v>
      </c>
      <c r="Z54" s="589" t="s">
        <v>2743</v>
      </c>
      <c r="AB54" s="589" t="s">
        <v>2744</v>
      </c>
    </row>
    <row r="55" spans="1:28" hidden="1" x14ac:dyDescent="0.2">
      <c r="A55" s="591" t="str">
        <f t="shared" si="0"/>
        <v>An Hòa+29+268</v>
      </c>
      <c r="B55" s="826">
        <f>IF(OR(C55="a",C55="",C55="xoa"),"",COUNTIF(C$6:$D55,"da")+COUNTIF(C$6:$D55,"bs")+COUNTIF(C$6:$D55,"cph"))</f>
        <v>0</v>
      </c>
      <c r="C55" s="826" t="s">
        <v>4040</v>
      </c>
      <c r="D55" s="827" t="s">
        <v>1678</v>
      </c>
      <c r="E55" s="828" t="s">
        <v>7</v>
      </c>
      <c r="F55" s="828">
        <v>29</v>
      </c>
      <c r="G55" s="828">
        <v>268</v>
      </c>
      <c r="H55" s="826" t="s">
        <v>52</v>
      </c>
      <c r="I55" s="826" t="s">
        <v>146</v>
      </c>
      <c r="J55" s="1150">
        <v>4.8899999999999999E-2</v>
      </c>
      <c r="K55" s="1150"/>
      <c r="L55" s="1153">
        <v>489</v>
      </c>
      <c r="M55" s="1153">
        <v>488.66239999999999</v>
      </c>
      <c r="N55" s="826" t="s">
        <v>2793</v>
      </c>
      <c r="O55" s="1152" t="s">
        <v>145</v>
      </c>
      <c r="P55" s="826" t="s">
        <v>1667</v>
      </c>
      <c r="S55" s="589" t="s">
        <v>2742</v>
      </c>
      <c r="U55" s="589" t="s">
        <v>52</v>
      </c>
      <c r="Z55" s="589" t="s">
        <v>2743</v>
      </c>
      <c r="AB55" s="589" t="s">
        <v>2744</v>
      </c>
    </row>
    <row r="56" spans="1:28" hidden="1" x14ac:dyDescent="0.2">
      <c r="A56" s="591" t="str">
        <f t="shared" si="0"/>
        <v>An Hòa+29+269</v>
      </c>
      <c r="B56" s="826">
        <f>IF(OR(C56="a",C56="",C56="xoa"),"",COUNTIF(C$6:$D56,"da")+COUNTIF(C$6:$D56,"bs")+COUNTIF(C$6:$D56,"cph"))</f>
        <v>0</v>
      </c>
      <c r="C56" s="826" t="s">
        <v>4040</v>
      </c>
      <c r="D56" s="827" t="s">
        <v>1678</v>
      </c>
      <c r="E56" s="828" t="s">
        <v>7</v>
      </c>
      <c r="F56" s="828">
        <v>29</v>
      </c>
      <c r="G56" s="828">
        <v>269</v>
      </c>
      <c r="H56" s="826" t="s">
        <v>52</v>
      </c>
      <c r="I56" s="826" t="s">
        <v>146</v>
      </c>
      <c r="J56" s="1150">
        <v>7.5600000000000001E-2</v>
      </c>
      <c r="K56" s="1150"/>
      <c r="L56" s="1153">
        <v>756</v>
      </c>
      <c r="M56" s="1153">
        <v>783.69069999999999</v>
      </c>
      <c r="N56" s="826" t="s">
        <v>2794</v>
      </c>
      <c r="O56" s="1152" t="s">
        <v>145</v>
      </c>
      <c r="P56" s="826" t="s">
        <v>1667</v>
      </c>
      <c r="S56" s="589" t="s">
        <v>2742</v>
      </c>
      <c r="U56" s="589" t="s">
        <v>52</v>
      </c>
      <c r="Z56" s="589" t="s">
        <v>2743</v>
      </c>
      <c r="AB56" s="589" t="s">
        <v>2744</v>
      </c>
    </row>
    <row r="57" spans="1:28" hidden="1" x14ac:dyDescent="0.2">
      <c r="A57" s="591" t="str">
        <f t="shared" si="0"/>
        <v>An Hòa+29+271</v>
      </c>
      <c r="B57" s="826">
        <f>IF(OR(C57="a",C57="",C57="xoa"),"",COUNTIF(C$6:$D57,"da")+COUNTIF(C$6:$D57,"bs")+COUNTIF(C$6:$D57,"cph"))</f>
        <v>0</v>
      </c>
      <c r="C57" s="826" t="s">
        <v>4040</v>
      </c>
      <c r="D57" s="1157" t="s">
        <v>1678</v>
      </c>
      <c r="E57" s="1158" t="s">
        <v>7</v>
      </c>
      <c r="F57" s="828">
        <v>29</v>
      </c>
      <c r="G57" s="1158">
        <v>271</v>
      </c>
      <c r="H57" s="1158" t="s">
        <v>52</v>
      </c>
      <c r="I57" s="826" t="s">
        <v>146</v>
      </c>
      <c r="J57" s="1150">
        <v>9.9900000000000003E-2</v>
      </c>
      <c r="K57" s="1150"/>
      <c r="L57" s="1159">
        <v>999</v>
      </c>
      <c r="M57" s="1159">
        <v>999.36599999999999</v>
      </c>
      <c r="N57" s="826" t="s">
        <v>2795</v>
      </c>
      <c r="O57" s="1152" t="s">
        <v>145</v>
      </c>
      <c r="P57" s="828" t="s">
        <v>1667</v>
      </c>
      <c r="S57" s="589" t="s">
        <v>2742</v>
      </c>
      <c r="U57" s="589" t="s">
        <v>52</v>
      </c>
      <c r="Z57" s="589" t="s">
        <v>2743</v>
      </c>
      <c r="AB57" s="589" t="s">
        <v>2744</v>
      </c>
    </row>
    <row r="58" spans="1:28" hidden="1" x14ac:dyDescent="0.2">
      <c r="A58" s="591" t="str">
        <f t="shared" si="0"/>
        <v>An Hòa+29+273</v>
      </c>
      <c r="B58" s="826">
        <f>IF(OR(C58="a",C58="",C58="xoa"),"",COUNTIF(C$6:$D58,"da")+COUNTIF(C$6:$D58,"bs")+COUNTIF(C$6:$D58,"cph"))</f>
        <v>0</v>
      </c>
      <c r="C58" s="826" t="s">
        <v>4040</v>
      </c>
      <c r="D58" s="827" t="s">
        <v>1678</v>
      </c>
      <c r="E58" s="828" t="s">
        <v>7</v>
      </c>
      <c r="F58" s="828">
        <v>29</v>
      </c>
      <c r="G58" s="828">
        <v>273</v>
      </c>
      <c r="H58" s="826" t="s">
        <v>52</v>
      </c>
      <c r="I58" s="826" t="s">
        <v>146</v>
      </c>
      <c r="J58" s="1150">
        <v>3.5900000000000001E-2</v>
      </c>
      <c r="K58" s="1150"/>
      <c r="L58" s="1153">
        <v>359</v>
      </c>
      <c r="M58" s="1153">
        <v>359.17540000000002</v>
      </c>
      <c r="N58" s="826" t="s">
        <v>2796</v>
      </c>
      <c r="O58" s="1152" t="s">
        <v>145</v>
      </c>
      <c r="P58" s="826" t="s">
        <v>1667</v>
      </c>
      <c r="S58" s="589" t="s">
        <v>2742</v>
      </c>
      <c r="U58" s="589" t="s">
        <v>52</v>
      </c>
      <c r="Z58" s="589" t="s">
        <v>2743</v>
      </c>
      <c r="AB58" s="589" t="s">
        <v>2744</v>
      </c>
    </row>
    <row r="59" spans="1:28" hidden="1" x14ac:dyDescent="0.2">
      <c r="A59" s="591" t="str">
        <f t="shared" si="0"/>
        <v>An Hòa+33+258</v>
      </c>
      <c r="B59" s="826">
        <f>IF(OR(C59="a",C59="",C59="xoa"),"",COUNTIF(C$6:$D59,"da")+COUNTIF(C$6:$D59,"bs")+COUNTIF(C$6:$D59,"cph"))</f>
        <v>0</v>
      </c>
      <c r="C59" s="826" t="s">
        <v>4040</v>
      </c>
      <c r="D59" s="827" t="s">
        <v>1679</v>
      </c>
      <c r="E59" s="828" t="s">
        <v>7</v>
      </c>
      <c r="F59" s="828">
        <v>33</v>
      </c>
      <c r="G59" s="828">
        <v>258</v>
      </c>
      <c r="H59" s="826" t="s">
        <v>52</v>
      </c>
      <c r="I59" s="826" t="s">
        <v>146</v>
      </c>
      <c r="J59" s="1150">
        <v>0.02</v>
      </c>
      <c r="K59" s="1150"/>
      <c r="L59" s="1153">
        <v>200</v>
      </c>
      <c r="M59" s="1153">
        <v>193.95769999999999</v>
      </c>
      <c r="N59" s="826" t="s">
        <v>2797</v>
      </c>
      <c r="O59" s="1152" t="s">
        <v>145</v>
      </c>
      <c r="P59" s="826" t="s">
        <v>1667</v>
      </c>
      <c r="S59" s="589" t="s">
        <v>2742</v>
      </c>
      <c r="U59" s="589" t="s">
        <v>52</v>
      </c>
      <c r="Z59" s="589" t="s">
        <v>2743</v>
      </c>
      <c r="AB59" s="589" t="s">
        <v>2744</v>
      </c>
    </row>
    <row r="60" spans="1:28" hidden="1" x14ac:dyDescent="0.2">
      <c r="A60" s="591" t="str">
        <f t="shared" si="0"/>
        <v>An Hòa+33+295</v>
      </c>
      <c r="B60" s="826">
        <f>IF(OR(C60="a",C60="",C60="xoa"),"",COUNTIF(C$6:$D60,"da")+COUNTIF(C$6:$D60,"bs")+COUNTIF(C$6:$D60,"cph"))</f>
        <v>0</v>
      </c>
      <c r="C60" s="826" t="s">
        <v>4040</v>
      </c>
      <c r="D60" s="827" t="s">
        <v>1680</v>
      </c>
      <c r="E60" s="828" t="s">
        <v>7</v>
      </c>
      <c r="F60" s="828">
        <v>33</v>
      </c>
      <c r="G60" s="828">
        <v>295</v>
      </c>
      <c r="H60" s="826" t="s">
        <v>52</v>
      </c>
      <c r="I60" s="826" t="s">
        <v>146</v>
      </c>
      <c r="J60" s="1150">
        <v>1.0999999999999999E-2</v>
      </c>
      <c r="K60" s="1150"/>
      <c r="L60" s="1153">
        <v>110</v>
      </c>
      <c r="M60" s="1153">
        <v>109.94670000000001</v>
      </c>
      <c r="N60" s="826" t="s">
        <v>2798</v>
      </c>
      <c r="O60" s="1152" t="s">
        <v>145</v>
      </c>
      <c r="P60" s="826" t="s">
        <v>1667</v>
      </c>
      <c r="S60" s="589" t="s">
        <v>2742</v>
      </c>
      <c r="U60" s="589" t="s">
        <v>52</v>
      </c>
      <c r="Z60" s="589" t="s">
        <v>2743</v>
      </c>
      <c r="AB60" s="589" t="s">
        <v>2744</v>
      </c>
    </row>
    <row r="61" spans="1:28" ht="25.5" hidden="1" x14ac:dyDescent="0.2">
      <c r="A61" s="591" t="str">
        <f t="shared" si="0"/>
        <v>An Hòa+42+178</v>
      </c>
      <c r="B61" s="826">
        <f>IF(OR(C61="a",C61="",C61="xoa"),"",COUNTIF(C$6:$D61,"da")+COUNTIF(C$6:$D61,"bs")+COUNTIF(C$6:$D61,"cph"))</f>
        <v>0</v>
      </c>
      <c r="C61" s="826" t="s">
        <v>4040</v>
      </c>
      <c r="D61" s="827" t="s">
        <v>1681</v>
      </c>
      <c r="E61" s="828" t="s">
        <v>7</v>
      </c>
      <c r="F61" s="828">
        <v>42</v>
      </c>
      <c r="G61" s="828">
        <v>178</v>
      </c>
      <c r="H61" s="826" t="s">
        <v>52</v>
      </c>
      <c r="I61" s="826" t="s">
        <v>146</v>
      </c>
      <c r="J61" s="1150">
        <v>0.96830000000000005</v>
      </c>
      <c r="K61" s="1150"/>
      <c r="L61" s="1153">
        <v>9683</v>
      </c>
      <c r="M61" s="1153">
        <v>2805.4960000000001</v>
      </c>
      <c r="N61" s="826" t="s">
        <v>2799</v>
      </c>
      <c r="O61" s="1152" t="s">
        <v>1682</v>
      </c>
      <c r="P61" s="826" t="s">
        <v>1683</v>
      </c>
      <c r="S61" s="589" t="s">
        <v>2742</v>
      </c>
      <c r="U61" s="589" t="s">
        <v>52</v>
      </c>
      <c r="Z61" s="589" t="s">
        <v>2743</v>
      </c>
      <c r="AB61" s="589" t="s">
        <v>2744</v>
      </c>
    </row>
    <row r="62" spans="1:28" ht="25.5" hidden="1" x14ac:dyDescent="0.2">
      <c r="A62" s="591" t="str">
        <f t="shared" si="0"/>
        <v>An Hòa+42+179</v>
      </c>
      <c r="B62" s="826">
        <f>IF(OR(C62="a",C62="",C62="xoa"),"",COUNTIF(C$6:$D62,"da")+COUNTIF(C$6:$D62,"bs")+COUNTIF(C$6:$D62,"cph"))</f>
        <v>0</v>
      </c>
      <c r="C62" s="826" t="s">
        <v>4040</v>
      </c>
      <c r="D62" s="827" t="s">
        <v>1681</v>
      </c>
      <c r="E62" s="828" t="s">
        <v>7</v>
      </c>
      <c r="F62" s="828">
        <v>42</v>
      </c>
      <c r="G62" s="828">
        <v>179</v>
      </c>
      <c r="H62" s="826" t="s">
        <v>52</v>
      </c>
      <c r="I62" s="826" t="s">
        <v>146</v>
      </c>
      <c r="J62" s="1150">
        <v>0.3145</v>
      </c>
      <c r="K62" s="1150"/>
      <c r="L62" s="1153">
        <v>3145</v>
      </c>
      <c r="M62" s="1153">
        <v>1988.001</v>
      </c>
      <c r="N62" s="826" t="s">
        <v>2800</v>
      </c>
      <c r="O62" s="1152" t="s">
        <v>1684</v>
      </c>
      <c r="P62" s="826" t="s">
        <v>1685</v>
      </c>
      <c r="S62" s="589" t="s">
        <v>2742</v>
      </c>
      <c r="U62" s="589" t="s">
        <v>52</v>
      </c>
      <c r="Z62" s="589" t="s">
        <v>2743</v>
      </c>
      <c r="AB62" s="589" t="s">
        <v>2744</v>
      </c>
    </row>
    <row r="63" spans="1:28" hidden="1" x14ac:dyDescent="0.2">
      <c r="A63" s="591" t="str">
        <f t="shared" si="0"/>
        <v>An Hòa+43+195</v>
      </c>
      <c r="B63" s="826">
        <f>IF(OR(C63="a",C63="",C63="xoa"),"",COUNTIF(C$6:$D63,"da")+COUNTIF(C$6:$D63,"bs")+COUNTIF(C$6:$D63,"cph"))</f>
        <v>0</v>
      </c>
      <c r="C63" s="826" t="s">
        <v>4040</v>
      </c>
      <c r="D63" s="1157" t="s">
        <v>1686</v>
      </c>
      <c r="E63" s="1158" t="s">
        <v>7</v>
      </c>
      <c r="F63" s="828">
        <v>43</v>
      </c>
      <c r="G63" s="1158">
        <v>195</v>
      </c>
      <c r="H63" s="1158" t="s">
        <v>52</v>
      </c>
      <c r="I63" s="826" t="s">
        <v>146</v>
      </c>
      <c r="J63" s="1150">
        <v>0.1028</v>
      </c>
      <c r="K63" s="1150"/>
      <c r="L63" s="1159">
        <v>1028</v>
      </c>
      <c r="M63" s="1159">
        <v>1028.471</v>
      </c>
      <c r="N63" s="826" t="s">
        <v>2801</v>
      </c>
      <c r="O63" s="1152" t="s">
        <v>145</v>
      </c>
      <c r="P63" s="826" t="s">
        <v>1667</v>
      </c>
      <c r="S63" s="589" t="s">
        <v>2742</v>
      </c>
      <c r="U63" s="589" t="s">
        <v>52</v>
      </c>
      <c r="Z63" s="589" t="s">
        <v>2743</v>
      </c>
      <c r="AB63" s="589" t="s">
        <v>2744</v>
      </c>
    </row>
    <row r="64" spans="1:28" hidden="1" x14ac:dyDescent="0.2">
      <c r="A64" s="591" t="str">
        <f t="shared" si="0"/>
        <v>An Hòa+43+218</v>
      </c>
      <c r="B64" s="826">
        <f>IF(OR(C64="a",C64="",C64="xoa"),"",COUNTIF(C$6:$D64,"da")+COUNTIF(C$6:$D64,"bs")+COUNTIF(C$6:$D64,"cph"))</f>
        <v>0</v>
      </c>
      <c r="C64" s="826" t="s">
        <v>4040</v>
      </c>
      <c r="D64" s="1157" t="s">
        <v>1668</v>
      </c>
      <c r="E64" s="828" t="s">
        <v>7</v>
      </c>
      <c r="F64" s="828">
        <v>43</v>
      </c>
      <c r="G64" s="828">
        <v>218</v>
      </c>
      <c r="H64" s="826" t="s">
        <v>52</v>
      </c>
      <c r="I64" s="826" t="s">
        <v>146</v>
      </c>
      <c r="J64" s="1150">
        <v>0.1</v>
      </c>
      <c r="K64" s="1150"/>
      <c r="L64" s="1153">
        <v>1000</v>
      </c>
      <c r="M64" s="1153">
        <v>323.89530000000002</v>
      </c>
      <c r="N64" s="826" t="s">
        <v>2802</v>
      </c>
      <c r="O64" s="1152" t="s">
        <v>1624</v>
      </c>
      <c r="P64" s="828" t="s">
        <v>1674</v>
      </c>
      <c r="S64" s="589" t="s">
        <v>2742</v>
      </c>
      <c r="U64" s="589" t="s">
        <v>52</v>
      </c>
      <c r="Z64" s="589" t="s">
        <v>2743</v>
      </c>
      <c r="AB64" s="589" t="s">
        <v>2744</v>
      </c>
    </row>
    <row r="65" spans="1:28" hidden="1" x14ac:dyDescent="0.2">
      <c r="A65" s="591" t="str">
        <f t="shared" si="0"/>
        <v>An Hòa+29+131</v>
      </c>
      <c r="B65" s="826">
        <f>IF(OR(C65="a",C65="",C65="xoa"),"",COUNTIF(C$6:$D65,"da")+COUNTIF(C$6:$D65,"bs")+COUNTIF(C$6:$D65,"cph"))</f>
        <v>0</v>
      </c>
      <c r="C65" s="826" t="s">
        <v>4040</v>
      </c>
      <c r="D65" s="827" t="s">
        <v>1661</v>
      </c>
      <c r="E65" s="828" t="s">
        <v>7</v>
      </c>
      <c r="F65" s="828">
        <v>29</v>
      </c>
      <c r="G65" s="828">
        <v>131</v>
      </c>
      <c r="H65" s="826" t="s">
        <v>44</v>
      </c>
      <c r="I65" s="826" t="s">
        <v>146</v>
      </c>
      <c r="J65" s="1150">
        <v>0.4</v>
      </c>
      <c r="K65" s="1150"/>
      <c r="L65" s="1153">
        <v>4000</v>
      </c>
      <c r="M65" s="1153">
        <v>4000</v>
      </c>
      <c r="N65" s="826" t="s">
        <v>2803</v>
      </c>
      <c r="O65" s="1152" t="s">
        <v>145</v>
      </c>
      <c r="P65" s="828" t="s">
        <v>1667</v>
      </c>
      <c r="S65" s="589" t="s">
        <v>2742</v>
      </c>
      <c r="U65" s="589" t="s">
        <v>44</v>
      </c>
      <c r="Z65" s="589" t="s">
        <v>2743</v>
      </c>
      <c r="AB65" s="589" t="s">
        <v>2744</v>
      </c>
    </row>
    <row r="66" spans="1:28" hidden="1" x14ac:dyDescent="0.2">
      <c r="A66" s="591" t="str">
        <f t="shared" si="0"/>
        <v>An Hòa+29+197</v>
      </c>
      <c r="B66" s="826">
        <f>IF(OR(C66="a",C66="",C66="xoa"),"",COUNTIF(C$6:$D66,"da")+COUNTIF(C$6:$D66,"bs")+COUNTIF(C$6:$D66,"cph"))</f>
        <v>0</v>
      </c>
      <c r="C66" s="826" t="s">
        <v>4040</v>
      </c>
      <c r="D66" s="827" t="s">
        <v>1687</v>
      </c>
      <c r="E66" s="828" t="s">
        <v>7</v>
      </c>
      <c r="F66" s="828">
        <v>29</v>
      </c>
      <c r="G66" s="828">
        <v>197</v>
      </c>
      <c r="H66" s="826" t="s">
        <v>44</v>
      </c>
      <c r="I66" s="826" t="s">
        <v>146</v>
      </c>
      <c r="J66" s="1150">
        <v>0.15029000000000001</v>
      </c>
      <c r="K66" s="1150"/>
      <c r="L66" s="1153">
        <v>1502.9</v>
      </c>
      <c r="M66" s="1153">
        <v>1087.806</v>
      </c>
      <c r="N66" s="826" t="s">
        <v>2804</v>
      </c>
      <c r="O66" s="1152" t="s">
        <v>1630</v>
      </c>
      <c r="P66" s="826" t="s">
        <v>1677</v>
      </c>
      <c r="S66" s="589" t="s">
        <v>2742</v>
      </c>
      <c r="U66" s="589" t="s">
        <v>44</v>
      </c>
      <c r="Z66" s="589" t="s">
        <v>2743</v>
      </c>
      <c r="AB66" s="589" t="s">
        <v>2744</v>
      </c>
    </row>
    <row r="67" spans="1:28" hidden="1" x14ac:dyDescent="0.2">
      <c r="A67" s="591" t="str">
        <f t="shared" si="0"/>
        <v>An Hòa+29+255</v>
      </c>
      <c r="B67" s="826">
        <f>IF(OR(C67="a",C67="",C67="xoa"),"",COUNTIF(C$6:$D67,"da")+COUNTIF(C$6:$D67,"bs")+COUNTIF(C$6:$D67,"cph"))</f>
        <v>0</v>
      </c>
      <c r="C67" s="826" t="s">
        <v>4040</v>
      </c>
      <c r="D67" s="1157" t="s">
        <v>1688</v>
      </c>
      <c r="E67" s="1158" t="s">
        <v>7</v>
      </c>
      <c r="F67" s="828">
        <v>29</v>
      </c>
      <c r="G67" s="1158">
        <v>255</v>
      </c>
      <c r="H67" s="828" t="s">
        <v>44</v>
      </c>
      <c r="I67" s="826" t="s">
        <v>146</v>
      </c>
      <c r="J67" s="1150">
        <v>2.7799999999999998E-2</v>
      </c>
      <c r="K67" s="1150"/>
      <c r="L67" s="1159">
        <v>278</v>
      </c>
      <c r="M67" s="1159">
        <v>278.87470000000002</v>
      </c>
      <c r="N67" s="826" t="s">
        <v>2805</v>
      </c>
      <c r="O67" s="1152" t="s">
        <v>145</v>
      </c>
      <c r="P67" s="826" t="s">
        <v>1667</v>
      </c>
      <c r="S67" s="589" t="s">
        <v>2742</v>
      </c>
      <c r="U67" s="589" t="s">
        <v>44</v>
      </c>
      <c r="Z67" s="589" t="s">
        <v>2743</v>
      </c>
      <c r="AB67" s="589" t="s">
        <v>2744</v>
      </c>
    </row>
    <row r="68" spans="1:28" hidden="1" x14ac:dyDescent="0.2">
      <c r="A68" s="591" t="str">
        <f t="shared" si="0"/>
        <v>An Hòa+29+281</v>
      </c>
      <c r="B68" s="826">
        <f>IF(OR(C68="a",C68="",C68="xoa"),"",COUNTIF(C$6:$D68,"da")+COUNTIF(C$6:$D68,"bs")+COUNTIF(C$6:$D68,"cph"))</f>
        <v>0</v>
      </c>
      <c r="C68" s="826" t="s">
        <v>4040</v>
      </c>
      <c r="D68" s="827" t="s">
        <v>1688</v>
      </c>
      <c r="E68" s="828" t="s">
        <v>7</v>
      </c>
      <c r="F68" s="828">
        <v>29</v>
      </c>
      <c r="G68" s="828">
        <v>281</v>
      </c>
      <c r="H68" s="828" t="s">
        <v>44</v>
      </c>
      <c r="I68" s="826" t="s">
        <v>146</v>
      </c>
      <c r="J68" s="1150">
        <v>5.0000000000000001E-4</v>
      </c>
      <c r="K68" s="1150"/>
      <c r="L68" s="1153">
        <v>5</v>
      </c>
      <c r="M68" s="1153">
        <v>4.7985889999999998</v>
      </c>
      <c r="N68" s="826" t="s">
        <v>2806</v>
      </c>
      <c r="O68" s="1152" t="s">
        <v>145</v>
      </c>
      <c r="P68" s="826" t="s">
        <v>1667</v>
      </c>
      <c r="S68" s="589" t="s">
        <v>2742</v>
      </c>
      <c r="U68" s="589" t="s">
        <v>44</v>
      </c>
      <c r="Z68" s="589" t="s">
        <v>2743</v>
      </c>
      <c r="AB68" s="589" t="s">
        <v>2744</v>
      </c>
    </row>
    <row r="69" spans="1:28" hidden="1" x14ac:dyDescent="0.2">
      <c r="A69" s="591" t="str">
        <f t="shared" si="0"/>
        <v>An Hòa+29+284</v>
      </c>
      <c r="B69" s="826">
        <f>IF(OR(C69="a",C69="",C69="xoa"),"",COUNTIF(C$6:$D69,"da")+COUNTIF(C$6:$D69,"bs")+COUNTIF(C$6:$D69,"cph"))</f>
        <v>0</v>
      </c>
      <c r="C69" s="826" t="s">
        <v>4040</v>
      </c>
      <c r="D69" s="1157" t="s">
        <v>1689</v>
      </c>
      <c r="E69" s="1158" t="s">
        <v>7</v>
      </c>
      <c r="F69" s="828">
        <v>29</v>
      </c>
      <c r="G69" s="1158">
        <v>284</v>
      </c>
      <c r="H69" s="828" t="s">
        <v>44</v>
      </c>
      <c r="I69" s="826" t="s">
        <v>146</v>
      </c>
      <c r="J69" s="1150">
        <v>0.1363</v>
      </c>
      <c r="K69" s="1150"/>
      <c r="L69" s="1159">
        <v>1363</v>
      </c>
      <c r="M69" s="1159">
        <v>1363.1890000000001</v>
      </c>
      <c r="N69" s="826" t="s">
        <v>2807</v>
      </c>
      <c r="O69" s="1152" t="s">
        <v>145</v>
      </c>
      <c r="P69" s="828" t="s">
        <v>1667</v>
      </c>
      <c r="S69" s="589" t="s">
        <v>2742</v>
      </c>
      <c r="U69" s="589" t="s">
        <v>44</v>
      </c>
      <c r="Z69" s="589" t="s">
        <v>2743</v>
      </c>
      <c r="AB69" s="589" t="s">
        <v>2744</v>
      </c>
    </row>
    <row r="70" spans="1:28" hidden="1" x14ac:dyDescent="0.2">
      <c r="A70" s="591" t="str">
        <f t="shared" si="0"/>
        <v>An Hòa+29+286</v>
      </c>
      <c r="B70" s="826">
        <f>IF(OR(C70="a",C70="",C70="xoa"),"",COUNTIF(C$6:$D70,"da")+COUNTIF(C$6:$D70,"bs")+COUNTIF(C$6:$D70,"cph"))</f>
        <v>0</v>
      </c>
      <c r="C70" s="826" t="s">
        <v>4040</v>
      </c>
      <c r="D70" s="827" t="s">
        <v>1689</v>
      </c>
      <c r="E70" s="828" t="s">
        <v>7</v>
      </c>
      <c r="F70" s="828">
        <v>29</v>
      </c>
      <c r="G70" s="828">
        <v>286</v>
      </c>
      <c r="H70" s="828" t="s">
        <v>44</v>
      </c>
      <c r="I70" s="826" t="s">
        <v>146</v>
      </c>
      <c r="J70" s="1150">
        <v>0.13</v>
      </c>
      <c r="K70" s="1150"/>
      <c r="L70" s="1153">
        <v>1300</v>
      </c>
      <c r="M70" s="1153">
        <v>1130.508</v>
      </c>
      <c r="N70" s="826" t="s">
        <v>2808</v>
      </c>
      <c r="O70" s="1152" t="s">
        <v>145</v>
      </c>
      <c r="P70" s="826" t="s">
        <v>1667</v>
      </c>
      <c r="S70" s="589" t="s">
        <v>2742</v>
      </c>
      <c r="U70" s="589" t="s">
        <v>44</v>
      </c>
      <c r="Z70" s="589" t="s">
        <v>2743</v>
      </c>
      <c r="AB70" s="589" t="s">
        <v>2744</v>
      </c>
    </row>
    <row r="71" spans="1:28" hidden="1" x14ac:dyDescent="0.2">
      <c r="A71" s="591" t="str">
        <f t="shared" ref="A71:A134" si="1">E71&amp;"+"&amp;F71&amp;"+"&amp;G71</f>
        <v>An Hòa+29+287</v>
      </c>
      <c r="B71" s="826">
        <f>IF(OR(C71="a",C71="",C71="xoa"),"",COUNTIF(C$6:$D71,"da")+COUNTIF(C$6:$D71,"bs")+COUNTIF(C$6:$D71,"cph"))</f>
        <v>0</v>
      </c>
      <c r="C71" s="826" t="s">
        <v>4040</v>
      </c>
      <c r="D71" s="827" t="s">
        <v>1689</v>
      </c>
      <c r="E71" s="828" t="s">
        <v>7</v>
      </c>
      <c r="F71" s="828">
        <v>29</v>
      </c>
      <c r="G71" s="828">
        <v>287</v>
      </c>
      <c r="H71" s="828" t="s">
        <v>44</v>
      </c>
      <c r="I71" s="826" t="s">
        <v>146</v>
      </c>
      <c r="J71" s="1150">
        <v>0.12429999999999999</v>
      </c>
      <c r="K71" s="1150"/>
      <c r="L71" s="1153">
        <v>1243</v>
      </c>
      <c r="M71" s="1153">
        <v>1243.538</v>
      </c>
      <c r="N71" s="826" t="s">
        <v>2809</v>
      </c>
      <c r="O71" s="1152" t="s">
        <v>145</v>
      </c>
      <c r="P71" s="826" t="s">
        <v>1667</v>
      </c>
      <c r="S71" s="589" t="s">
        <v>2742</v>
      </c>
      <c r="U71" s="589" t="s">
        <v>44</v>
      </c>
      <c r="Z71" s="589" t="s">
        <v>2743</v>
      </c>
      <c r="AB71" s="589" t="s">
        <v>2744</v>
      </c>
    </row>
    <row r="72" spans="1:28" hidden="1" x14ac:dyDescent="0.2">
      <c r="A72" s="591" t="str">
        <f t="shared" si="1"/>
        <v>An Hòa+29+288</v>
      </c>
      <c r="B72" s="826">
        <f>IF(OR(C72="a",C72="",C72="xoa"),"",COUNTIF(C$6:$D72,"da")+COUNTIF(C$6:$D72,"bs")+COUNTIF(C$6:$D72,"cph"))</f>
        <v>0</v>
      </c>
      <c r="C72" s="826" t="s">
        <v>4040</v>
      </c>
      <c r="D72" s="827" t="s">
        <v>1689</v>
      </c>
      <c r="E72" s="828" t="s">
        <v>7</v>
      </c>
      <c r="F72" s="828">
        <v>29</v>
      </c>
      <c r="G72" s="828">
        <v>288</v>
      </c>
      <c r="H72" s="828" t="s">
        <v>44</v>
      </c>
      <c r="I72" s="826" t="s">
        <v>146</v>
      </c>
      <c r="J72" s="1150">
        <v>0.1067</v>
      </c>
      <c r="K72" s="1150"/>
      <c r="L72" s="1153">
        <v>1067</v>
      </c>
      <c r="M72" s="1153">
        <v>1067.2190000000001</v>
      </c>
      <c r="N72" s="826" t="s">
        <v>2810</v>
      </c>
      <c r="O72" s="1152" t="s">
        <v>145</v>
      </c>
      <c r="P72" s="826" t="s">
        <v>1667</v>
      </c>
      <c r="S72" s="589" t="s">
        <v>2742</v>
      </c>
      <c r="U72" s="589" t="s">
        <v>44</v>
      </c>
      <c r="Z72" s="589" t="s">
        <v>2743</v>
      </c>
      <c r="AB72" s="589" t="s">
        <v>2744</v>
      </c>
    </row>
    <row r="73" spans="1:28" hidden="1" x14ac:dyDescent="0.2">
      <c r="A73" s="591" t="str">
        <f t="shared" si="1"/>
        <v>An Hòa+29+290</v>
      </c>
      <c r="B73" s="826">
        <f>IF(OR(C73="a",C73="",C73="xoa"),"",COUNTIF(C$6:$D73,"da")+COUNTIF(C$6:$D73,"bs")+COUNTIF(C$6:$D73,"cph"))</f>
        <v>0</v>
      </c>
      <c r="C73" s="826" t="s">
        <v>4040</v>
      </c>
      <c r="D73" s="827" t="s">
        <v>1689</v>
      </c>
      <c r="E73" s="828" t="s">
        <v>7</v>
      </c>
      <c r="F73" s="828">
        <v>29</v>
      </c>
      <c r="G73" s="828">
        <v>290</v>
      </c>
      <c r="H73" s="828" t="s">
        <v>44</v>
      </c>
      <c r="I73" s="826" t="s">
        <v>146</v>
      </c>
      <c r="J73" s="1150">
        <v>0.16619999999999999</v>
      </c>
      <c r="K73" s="1150"/>
      <c r="L73" s="1153">
        <v>1661.9999999999998</v>
      </c>
      <c r="M73" s="1153">
        <v>1661.4559999999999</v>
      </c>
      <c r="N73" s="826" t="s">
        <v>2811</v>
      </c>
      <c r="O73" s="1152" t="s">
        <v>145</v>
      </c>
      <c r="P73" s="826" t="s">
        <v>1667</v>
      </c>
      <c r="S73" s="589" t="s">
        <v>2742</v>
      </c>
      <c r="U73" s="589" t="s">
        <v>44</v>
      </c>
      <c r="Z73" s="589" t="s">
        <v>2743</v>
      </c>
      <c r="AB73" s="589" t="s">
        <v>2744</v>
      </c>
    </row>
    <row r="74" spans="1:28" hidden="1" x14ac:dyDescent="0.2">
      <c r="A74" s="591" t="str">
        <f t="shared" si="1"/>
        <v>An Hòa+29+291</v>
      </c>
      <c r="B74" s="826">
        <f>IF(OR(C74="a",C74="",C74="xoa"),"",COUNTIF(C$6:$D74,"da")+COUNTIF(C$6:$D74,"bs")+COUNTIF(C$6:$D74,"cph"))</f>
        <v>0</v>
      </c>
      <c r="C74" s="826" t="s">
        <v>4040</v>
      </c>
      <c r="D74" s="827" t="s">
        <v>1689</v>
      </c>
      <c r="E74" s="828" t="s">
        <v>7</v>
      </c>
      <c r="F74" s="828">
        <v>29</v>
      </c>
      <c r="G74" s="828">
        <v>291</v>
      </c>
      <c r="H74" s="828" t="s">
        <v>44</v>
      </c>
      <c r="I74" s="826" t="s">
        <v>146</v>
      </c>
      <c r="J74" s="1150">
        <v>0.10979999999999999</v>
      </c>
      <c r="K74" s="1150"/>
      <c r="L74" s="1153">
        <v>1098</v>
      </c>
      <c r="M74" s="1153">
        <v>1098.0050000000001</v>
      </c>
      <c r="N74" s="826" t="s">
        <v>2812</v>
      </c>
      <c r="O74" s="1152" t="s">
        <v>145</v>
      </c>
      <c r="P74" s="826" t="s">
        <v>1667</v>
      </c>
      <c r="S74" s="589" t="s">
        <v>2742</v>
      </c>
      <c r="U74" s="589" t="s">
        <v>44</v>
      </c>
      <c r="Z74" s="589" t="s">
        <v>2743</v>
      </c>
      <c r="AB74" s="589" t="s">
        <v>2744</v>
      </c>
    </row>
    <row r="75" spans="1:28" hidden="1" x14ac:dyDescent="0.2">
      <c r="A75" s="591" t="str">
        <f t="shared" si="1"/>
        <v>An Hòa+29+292</v>
      </c>
      <c r="B75" s="826">
        <f>IF(OR(C75="a",C75="",C75="xoa"),"",COUNTIF(C$6:$D75,"da")+COUNTIF(C$6:$D75,"bs")+COUNTIF(C$6:$D75,"cph"))</f>
        <v>0</v>
      </c>
      <c r="C75" s="826" t="s">
        <v>4040</v>
      </c>
      <c r="D75" s="827" t="s">
        <v>1689</v>
      </c>
      <c r="E75" s="828" t="s">
        <v>7</v>
      </c>
      <c r="F75" s="828">
        <v>29</v>
      </c>
      <c r="G75" s="828">
        <v>292</v>
      </c>
      <c r="H75" s="828" t="s">
        <v>44</v>
      </c>
      <c r="I75" s="826" t="s">
        <v>146</v>
      </c>
      <c r="J75" s="1150">
        <v>0.1729</v>
      </c>
      <c r="K75" s="1150"/>
      <c r="L75" s="1153">
        <v>1729</v>
      </c>
      <c r="M75" s="1153">
        <v>1729.269</v>
      </c>
      <c r="N75" s="826" t="s">
        <v>2813</v>
      </c>
      <c r="O75" s="1152" t="s">
        <v>145</v>
      </c>
      <c r="P75" s="826" t="s">
        <v>1667</v>
      </c>
      <c r="S75" s="589" t="s">
        <v>2742</v>
      </c>
      <c r="U75" s="589" t="s">
        <v>44</v>
      </c>
      <c r="Z75" s="589" t="s">
        <v>2743</v>
      </c>
      <c r="AB75" s="589" t="s">
        <v>2744</v>
      </c>
    </row>
    <row r="76" spans="1:28" hidden="1" x14ac:dyDescent="0.2">
      <c r="A76" s="591" t="str">
        <f t="shared" si="1"/>
        <v>An Hòa+29+293</v>
      </c>
      <c r="B76" s="826">
        <f>IF(OR(C76="a",C76="",C76="xoa"),"",COUNTIF(C$6:$D76,"da")+COUNTIF(C$6:$D76,"bs")+COUNTIF(C$6:$D76,"cph"))</f>
        <v>0</v>
      </c>
      <c r="C76" s="826" t="s">
        <v>4040</v>
      </c>
      <c r="D76" s="827" t="s">
        <v>1689</v>
      </c>
      <c r="E76" s="828" t="s">
        <v>7</v>
      </c>
      <c r="F76" s="828">
        <v>29</v>
      </c>
      <c r="G76" s="828">
        <v>293</v>
      </c>
      <c r="H76" s="828" t="s">
        <v>44</v>
      </c>
      <c r="I76" s="826" t="s">
        <v>146</v>
      </c>
      <c r="J76" s="1150">
        <v>0.19159999999999999</v>
      </c>
      <c r="K76" s="1150"/>
      <c r="L76" s="1153">
        <v>1916</v>
      </c>
      <c r="M76" s="1153">
        <v>1895.547</v>
      </c>
      <c r="N76" s="826" t="s">
        <v>2814</v>
      </c>
      <c r="O76" s="1152" t="s">
        <v>145</v>
      </c>
      <c r="P76" s="826" t="s">
        <v>1667</v>
      </c>
      <c r="S76" s="589" t="s">
        <v>2742</v>
      </c>
      <c r="U76" s="589" t="s">
        <v>44</v>
      </c>
      <c r="Z76" s="589" t="s">
        <v>2743</v>
      </c>
      <c r="AB76" s="589" t="s">
        <v>2744</v>
      </c>
    </row>
    <row r="77" spans="1:28" hidden="1" x14ac:dyDescent="0.2">
      <c r="A77" s="591" t="str">
        <f t="shared" si="1"/>
        <v>An Hòa+32+339</v>
      </c>
      <c r="B77" s="826">
        <f>IF(OR(C77="a",C77="",C77="xoa"),"",COUNTIF(C$6:$D77,"da")+COUNTIF(C$6:$D77,"bs")+COUNTIF(C$6:$D77,"cph"))</f>
        <v>0</v>
      </c>
      <c r="C77" s="826" t="s">
        <v>4040</v>
      </c>
      <c r="D77" s="827" t="s">
        <v>1687</v>
      </c>
      <c r="E77" s="828" t="s">
        <v>7</v>
      </c>
      <c r="F77" s="828">
        <v>32</v>
      </c>
      <c r="G77" s="828">
        <v>339</v>
      </c>
      <c r="H77" s="828" t="s">
        <v>44</v>
      </c>
      <c r="I77" s="826" t="s">
        <v>146</v>
      </c>
      <c r="J77" s="1150">
        <v>2.3900000000000001E-2</v>
      </c>
      <c r="K77" s="1150"/>
      <c r="L77" s="1153">
        <v>239</v>
      </c>
      <c r="M77" s="1153">
        <v>169.3537</v>
      </c>
      <c r="N77" s="826" t="s">
        <v>2815</v>
      </c>
      <c r="O77" s="1152" t="s">
        <v>1624</v>
      </c>
      <c r="P77" s="826" t="s">
        <v>1674</v>
      </c>
      <c r="S77" s="589" t="s">
        <v>2742</v>
      </c>
      <c r="U77" s="589" t="s">
        <v>44</v>
      </c>
      <c r="Z77" s="589" t="s">
        <v>2743</v>
      </c>
      <c r="AB77" s="589" t="s">
        <v>2744</v>
      </c>
    </row>
    <row r="78" spans="1:28" hidden="1" x14ac:dyDescent="0.2">
      <c r="A78" s="591" t="str">
        <f t="shared" si="1"/>
        <v>An Hòa+32+341</v>
      </c>
      <c r="B78" s="826">
        <f>IF(OR(C78="a",C78="",C78="xoa"),"",COUNTIF(C$6:$D78,"da")+COUNTIF(C$6:$D78,"bs")+COUNTIF(C$6:$D78,"cph"))</f>
        <v>0</v>
      </c>
      <c r="C78" s="826" t="s">
        <v>4040</v>
      </c>
      <c r="D78" s="827" t="s">
        <v>1669</v>
      </c>
      <c r="E78" s="828" t="s">
        <v>7</v>
      </c>
      <c r="F78" s="828">
        <v>32</v>
      </c>
      <c r="G78" s="828">
        <v>341</v>
      </c>
      <c r="H78" s="828" t="s">
        <v>44</v>
      </c>
      <c r="I78" s="826" t="s">
        <v>146</v>
      </c>
      <c r="J78" s="1150">
        <v>0.1852</v>
      </c>
      <c r="K78" s="1150"/>
      <c r="L78" s="1153">
        <v>1852</v>
      </c>
      <c r="M78" s="1153">
        <v>1062.94</v>
      </c>
      <c r="N78" s="826" t="s">
        <v>2816</v>
      </c>
      <c r="O78" s="1152" t="s">
        <v>1624</v>
      </c>
      <c r="P78" s="826" t="s">
        <v>1674</v>
      </c>
      <c r="S78" s="589" t="s">
        <v>2742</v>
      </c>
      <c r="U78" s="589" t="s">
        <v>44</v>
      </c>
      <c r="Z78" s="589" t="s">
        <v>2743</v>
      </c>
      <c r="AB78" s="589" t="s">
        <v>2744</v>
      </c>
    </row>
    <row r="79" spans="1:28" hidden="1" x14ac:dyDescent="0.2">
      <c r="A79" s="591" t="str">
        <f t="shared" si="1"/>
        <v>An Hòa+32+342</v>
      </c>
      <c r="B79" s="826">
        <f>IF(OR(C79="a",C79="",C79="xoa"),"",COUNTIF(C$6:$D79,"da")+COUNTIF(C$6:$D79,"bs")+COUNTIF(C$6:$D79,"cph"))</f>
        <v>0</v>
      </c>
      <c r="C79" s="826" t="s">
        <v>4040</v>
      </c>
      <c r="D79" s="827" t="s">
        <v>1687</v>
      </c>
      <c r="E79" s="828" t="s">
        <v>7</v>
      </c>
      <c r="F79" s="828">
        <v>32</v>
      </c>
      <c r="G79" s="828">
        <v>342</v>
      </c>
      <c r="H79" s="828" t="s">
        <v>44</v>
      </c>
      <c r="I79" s="826" t="s">
        <v>146</v>
      </c>
      <c r="J79" s="1150">
        <v>1.52E-2</v>
      </c>
      <c r="K79" s="1150"/>
      <c r="L79" s="1153">
        <v>152</v>
      </c>
      <c r="M79" s="1153">
        <v>113.34059999999999</v>
      </c>
      <c r="N79" s="826" t="s">
        <v>2817</v>
      </c>
      <c r="O79" s="1152" t="s">
        <v>1624</v>
      </c>
      <c r="P79" s="826" t="s">
        <v>1674</v>
      </c>
      <c r="S79" s="589" t="s">
        <v>2742</v>
      </c>
      <c r="U79" s="589" t="s">
        <v>44</v>
      </c>
      <c r="Z79" s="589" t="s">
        <v>2743</v>
      </c>
      <c r="AB79" s="589" t="s">
        <v>2744</v>
      </c>
    </row>
    <row r="80" spans="1:28" ht="25.5" hidden="1" x14ac:dyDescent="0.2">
      <c r="A80" s="591" t="str">
        <f t="shared" si="1"/>
        <v>An Hòa+42+61</v>
      </c>
      <c r="B80" s="826">
        <f>IF(OR(C80="a",C80="",C80="xoa"),"",COUNTIF(C$6:$D80,"da")+COUNTIF(C$6:$D80,"bs")+COUNTIF(C$6:$D80,"cph"))</f>
        <v>0</v>
      </c>
      <c r="C80" s="826" t="s">
        <v>4040</v>
      </c>
      <c r="D80" s="827" t="s">
        <v>1690</v>
      </c>
      <c r="E80" s="828" t="s">
        <v>7</v>
      </c>
      <c r="F80" s="828">
        <v>42</v>
      </c>
      <c r="G80" s="828">
        <v>61</v>
      </c>
      <c r="H80" s="828" t="s">
        <v>44</v>
      </c>
      <c r="I80" s="826" t="s">
        <v>146</v>
      </c>
      <c r="J80" s="1150">
        <v>0.86619999999999997</v>
      </c>
      <c r="K80" s="1150"/>
      <c r="L80" s="1153">
        <v>8662</v>
      </c>
      <c r="M80" s="1153">
        <v>7240.45</v>
      </c>
      <c r="N80" s="826" t="s">
        <v>2818</v>
      </c>
      <c r="O80" s="1152" t="s">
        <v>1662</v>
      </c>
      <c r="P80" s="826" t="s">
        <v>1677</v>
      </c>
      <c r="S80" s="589" t="s">
        <v>2742</v>
      </c>
      <c r="U80" s="589" t="s">
        <v>44</v>
      </c>
      <c r="Z80" s="589" t="s">
        <v>2743</v>
      </c>
      <c r="AB80" s="589" t="s">
        <v>2744</v>
      </c>
    </row>
    <row r="81" spans="1:28" ht="25.5" hidden="1" x14ac:dyDescent="0.2">
      <c r="A81" s="591" t="str">
        <f t="shared" si="1"/>
        <v>An Hòa+42+62</v>
      </c>
      <c r="B81" s="826">
        <f>IF(OR(C81="a",C81="",C81="xoa"),"",COUNTIF(C$6:$D81,"da")+COUNTIF(C$6:$D81,"bs")+COUNTIF(C$6:$D81,"cph"))</f>
        <v>0</v>
      </c>
      <c r="C81" s="826" t="s">
        <v>4040</v>
      </c>
      <c r="D81" s="827" t="s">
        <v>1690</v>
      </c>
      <c r="E81" s="828" t="s">
        <v>7</v>
      </c>
      <c r="F81" s="828">
        <v>42</v>
      </c>
      <c r="G81" s="828">
        <v>62</v>
      </c>
      <c r="H81" s="828" t="s">
        <v>44</v>
      </c>
      <c r="I81" s="826" t="s">
        <v>146</v>
      </c>
      <c r="J81" s="1150">
        <v>0.50990000000000002</v>
      </c>
      <c r="K81" s="1150"/>
      <c r="L81" s="1153">
        <v>5099</v>
      </c>
      <c r="M81" s="1153">
        <v>2203.7739999999999</v>
      </c>
      <c r="N81" s="826" t="s">
        <v>2819</v>
      </c>
      <c r="O81" s="1152" t="s">
        <v>1684</v>
      </c>
      <c r="P81" s="826" t="s">
        <v>1685</v>
      </c>
      <c r="S81" s="589" t="s">
        <v>2742</v>
      </c>
      <c r="U81" s="589" t="s">
        <v>44</v>
      </c>
      <c r="Z81" s="589" t="s">
        <v>2743</v>
      </c>
      <c r="AB81" s="589" t="s">
        <v>2744</v>
      </c>
    </row>
    <row r="82" spans="1:28" hidden="1" x14ac:dyDescent="0.2">
      <c r="A82" s="591" t="str">
        <f t="shared" si="1"/>
        <v>An Hòa+42+71</v>
      </c>
      <c r="B82" s="826">
        <f>IF(OR(C82="a",C82="",C82="xoa"),"",COUNTIF(C$6:$D82,"da")+COUNTIF(C$6:$D82,"bs")+COUNTIF(C$6:$D82,"cph"))</f>
        <v>0</v>
      </c>
      <c r="C82" s="826" t="s">
        <v>4040</v>
      </c>
      <c r="D82" s="827" t="s">
        <v>1690</v>
      </c>
      <c r="E82" s="828" t="s">
        <v>7</v>
      </c>
      <c r="F82" s="828">
        <v>42</v>
      </c>
      <c r="G82" s="828">
        <v>71</v>
      </c>
      <c r="H82" s="828" t="s">
        <v>44</v>
      </c>
      <c r="I82" s="826" t="s">
        <v>146</v>
      </c>
      <c r="J82" s="1150">
        <v>0.25459999999999999</v>
      </c>
      <c r="K82" s="1150"/>
      <c r="L82" s="1153">
        <v>2546</v>
      </c>
      <c r="M82" s="1153">
        <v>1723.0119999999999</v>
      </c>
      <c r="N82" s="826" t="s">
        <v>2820</v>
      </c>
      <c r="O82" s="1152" t="s">
        <v>1624</v>
      </c>
      <c r="P82" s="826" t="s">
        <v>1674</v>
      </c>
      <c r="S82" s="589" t="s">
        <v>2742</v>
      </c>
      <c r="U82" s="589" t="s">
        <v>44</v>
      </c>
      <c r="Z82" s="589" t="s">
        <v>2743</v>
      </c>
      <c r="AB82" s="589" t="s">
        <v>2744</v>
      </c>
    </row>
    <row r="83" spans="1:28" hidden="1" x14ac:dyDescent="0.2">
      <c r="A83" s="591" t="str">
        <f t="shared" si="1"/>
        <v>An Hòa+42+72</v>
      </c>
      <c r="B83" s="826">
        <f>IF(OR(C83="a",C83="",C83="xoa"),"",COUNTIF(C$6:$D83,"da")+COUNTIF(C$6:$D83,"bs")+COUNTIF(C$6:$D83,"cph"))</f>
        <v>0</v>
      </c>
      <c r="C83" s="826" t="s">
        <v>4040</v>
      </c>
      <c r="D83" s="827" t="s">
        <v>1690</v>
      </c>
      <c r="E83" s="1158" t="s">
        <v>7</v>
      </c>
      <c r="F83" s="828">
        <v>42</v>
      </c>
      <c r="G83" s="1158">
        <v>72</v>
      </c>
      <c r="H83" s="828" t="s">
        <v>44</v>
      </c>
      <c r="I83" s="826" t="s">
        <v>146</v>
      </c>
      <c r="J83" s="1150">
        <v>0.18390000000000001</v>
      </c>
      <c r="K83" s="1150"/>
      <c r="L83" s="1159">
        <v>1839</v>
      </c>
      <c r="M83" s="1159">
        <v>1225.796</v>
      </c>
      <c r="N83" s="826" t="s">
        <v>2821</v>
      </c>
      <c r="O83" s="1152" t="s">
        <v>1624</v>
      </c>
      <c r="P83" s="828" t="s">
        <v>1674</v>
      </c>
      <c r="S83" s="589" t="s">
        <v>2742</v>
      </c>
      <c r="U83" s="589" t="s">
        <v>44</v>
      </c>
      <c r="Z83" s="589" t="s">
        <v>2743</v>
      </c>
      <c r="AB83" s="589" t="s">
        <v>2744</v>
      </c>
    </row>
    <row r="84" spans="1:28" hidden="1" x14ac:dyDescent="0.2">
      <c r="A84" s="591" t="str">
        <f t="shared" si="1"/>
        <v>An Hòa+42+73</v>
      </c>
      <c r="B84" s="826">
        <f>IF(OR(C84="a",C84="",C84="xoa"),"",COUNTIF(C$6:$D84,"da")+COUNTIF(C$6:$D84,"bs")+COUNTIF(C$6:$D84,"cph"))</f>
        <v>0</v>
      </c>
      <c r="C84" s="826" t="s">
        <v>4040</v>
      </c>
      <c r="D84" s="827" t="s">
        <v>1690</v>
      </c>
      <c r="E84" s="828" t="s">
        <v>7</v>
      </c>
      <c r="F84" s="828">
        <v>42</v>
      </c>
      <c r="G84" s="1158">
        <v>73</v>
      </c>
      <c r="H84" s="828" t="s">
        <v>44</v>
      </c>
      <c r="I84" s="826" t="s">
        <v>146</v>
      </c>
      <c r="J84" s="1150">
        <v>0.1739</v>
      </c>
      <c r="K84" s="1150"/>
      <c r="L84" s="1153">
        <v>1739</v>
      </c>
      <c r="M84" s="1153">
        <v>1738.7750000000001</v>
      </c>
      <c r="N84" s="826" t="s">
        <v>2822</v>
      </c>
      <c r="O84" s="1152" t="s">
        <v>145</v>
      </c>
      <c r="P84" s="828" t="s">
        <v>1667</v>
      </c>
      <c r="S84" s="589" t="s">
        <v>2742</v>
      </c>
      <c r="U84" s="589" t="s">
        <v>44</v>
      </c>
      <c r="Z84" s="589" t="s">
        <v>2743</v>
      </c>
      <c r="AB84" s="589" t="s">
        <v>2744</v>
      </c>
    </row>
    <row r="85" spans="1:28" ht="25.5" hidden="1" x14ac:dyDescent="0.2">
      <c r="A85" s="591" t="str">
        <f t="shared" si="1"/>
        <v>An Hòa+42+93</v>
      </c>
      <c r="B85" s="826">
        <f>IF(OR(C85="a",C85="",C85="xoa"),"",COUNTIF(C$6:$D85,"da")+COUNTIF(C$6:$D85,"bs")+COUNTIF(C$6:$D85,"cph"))</f>
        <v>0</v>
      </c>
      <c r="C85" s="826" t="s">
        <v>4040</v>
      </c>
      <c r="D85" s="827" t="s">
        <v>1691</v>
      </c>
      <c r="E85" s="1158" t="s">
        <v>7</v>
      </c>
      <c r="F85" s="828">
        <v>42</v>
      </c>
      <c r="G85" s="1158">
        <v>93</v>
      </c>
      <c r="H85" s="828" t="s">
        <v>44</v>
      </c>
      <c r="I85" s="826" t="s">
        <v>146</v>
      </c>
      <c r="J85" s="1150">
        <v>1.3351000000000001E-3</v>
      </c>
      <c r="K85" s="1150"/>
      <c r="L85" s="1159">
        <v>13.351000000000001</v>
      </c>
      <c r="M85" s="1159">
        <v>8152.6840000000002</v>
      </c>
      <c r="N85" s="826" t="s">
        <v>2823</v>
      </c>
      <c r="O85" s="1152" t="s">
        <v>1682</v>
      </c>
      <c r="P85" s="826" t="s">
        <v>1692</v>
      </c>
      <c r="S85" s="589" t="s">
        <v>2742</v>
      </c>
      <c r="U85" s="589" t="s">
        <v>44</v>
      </c>
      <c r="Z85" s="589" t="s">
        <v>2743</v>
      </c>
      <c r="AB85" s="589" t="s">
        <v>2744</v>
      </c>
    </row>
    <row r="86" spans="1:28" hidden="1" x14ac:dyDescent="0.2">
      <c r="A86" s="591" t="str">
        <f t="shared" si="1"/>
        <v>An Hòa+42+95</v>
      </c>
      <c r="B86" s="826">
        <f>IF(OR(C86="a",C86="",C86="xoa"),"",COUNTIF(C$6:$D86,"da")+COUNTIF(C$6:$D86,"bs")+COUNTIF(C$6:$D86,"cph"))</f>
        <v>0</v>
      </c>
      <c r="C86" s="826" t="s">
        <v>4040</v>
      </c>
      <c r="D86" s="827" t="s">
        <v>1690</v>
      </c>
      <c r="E86" s="828" t="s">
        <v>7</v>
      </c>
      <c r="F86" s="828">
        <v>42</v>
      </c>
      <c r="G86" s="828">
        <v>95</v>
      </c>
      <c r="H86" s="828" t="s">
        <v>44</v>
      </c>
      <c r="I86" s="826" t="s">
        <v>146</v>
      </c>
      <c r="J86" s="1150">
        <v>0.1205</v>
      </c>
      <c r="K86" s="1150"/>
      <c r="L86" s="1153">
        <v>1205</v>
      </c>
      <c r="M86" s="1153">
        <v>1205.0999999999999</v>
      </c>
      <c r="N86" s="826" t="s">
        <v>2824</v>
      </c>
      <c r="O86" s="1152" t="s">
        <v>145</v>
      </c>
      <c r="P86" s="826" t="s">
        <v>1667</v>
      </c>
      <c r="S86" s="589" t="s">
        <v>2742</v>
      </c>
      <c r="U86" s="589" t="s">
        <v>44</v>
      </c>
      <c r="Z86" s="589" t="s">
        <v>2743</v>
      </c>
      <c r="AB86" s="589" t="s">
        <v>2744</v>
      </c>
    </row>
    <row r="87" spans="1:28" hidden="1" x14ac:dyDescent="0.2">
      <c r="A87" s="591" t="str">
        <f t="shared" si="1"/>
        <v>An Hòa+42+96</v>
      </c>
      <c r="B87" s="826">
        <f>IF(OR(C87="a",C87="",C87="xoa"),"",COUNTIF(C$6:$D87,"da")+COUNTIF(C$6:$D87,"bs")+COUNTIF(C$6:$D87,"cph"))</f>
        <v>0</v>
      </c>
      <c r="C87" s="826" t="s">
        <v>4040</v>
      </c>
      <c r="D87" s="827" t="s">
        <v>1690</v>
      </c>
      <c r="E87" s="828" t="s">
        <v>7</v>
      </c>
      <c r="F87" s="828">
        <v>42</v>
      </c>
      <c r="G87" s="828">
        <v>96</v>
      </c>
      <c r="H87" s="828" t="s">
        <v>44</v>
      </c>
      <c r="I87" s="826" t="s">
        <v>146</v>
      </c>
      <c r="J87" s="1150">
        <v>0.42170000000000002</v>
      </c>
      <c r="K87" s="1150"/>
      <c r="L87" s="1153">
        <v>4217</v>
      </c>
      <c r="M87" s="1153">
        <v>2566.0320000000002</v>
      </c>
      <c r="N87" s="826" t="s">
        <v>2825</v>
      </c>
      <c r="O87" s="1152" t="s">
        <v>1624</v>
      </c>
      <c r="P87" s="826" t="s">
        <v>1674</v>
      </c>
      <c r="S87" s="589" t="s">
        <v>2742</v>
      </c>
      <c r="U87" s="589" t="s">
        <v>44</v>
      </c>
      <c r="Z87" s="589" t="s">
        <v>2743</v>
      </c>
      <c r="AB87" s="589" t="s">
        <v>2744</v>
      </c>
    </row>
    <row r="88" spans="1:28" hidden="1" x14ac:dyDescent="0.2">
      <c r="A88" s="591" t="str">
        <f t="shared" si="1"/>
        <v>An Hòa+42+194</v>
      </c>
      <c r="B88" s="826">
        <f>IF(OR(C88="a",C88="",C88="xoa"),"",COUNTIF(C$6:$D88,"da")+COUNTIF(C$6:$D88,"bs")+COUNTIF(C$6:$D88,"cph"))</f>
        <v>0</v>
      </c>
      <c r="C88" s="826" t="s">
        <v>4040</v>
      </c>
      <c r="D88" s="827" t="s">
        <v>1690</v>
      </c>
      <c r="E88" s="828" t="s">
        <v>7</v>
      </c>
      <c r="F88" s="828">
        <v>42</v>
      </c>
      <c r="G88" s="828">
        <v>194</v>
      </c>
      <c r="H88" s="828" t="s">
        <v>44</v>
      </c>
      <c r="I88" s="826" t="s">
        <v>146</v>
      </c>
      <c r="J88" s="1150">
        <v>0.27631999999999995</v>
      </c>
      <c r="K88" s="1150"/>
      <c r="L88" s="1153">
        <v>2763.1999999999994</v>
      </c>
      <c r="M88" s="1153">
        <v>2766.6779999999999</v>
      </c>
      <c r="N88" s="826" t="s">
        <v>2826</v>
      </c>
      <c r="O88" s="1152" t="s">
        <v>145</v>
      </c>
      <c r="P88" s="828" t="s">
        <v>1667</v>
      </c>
      <c r="S88" s="589" t="s">
        <v>2742</v>
      </c>
      <c r="U88" s="589" t="s">
        <v>44</v>
      </c>
      <c r="Z88" s="589" t="s">
        <v>2743</v>
      </c>
      <c r="AB88" s="589" t="s">
        <v>2744</v>
      </c>
    </row>
    <row r="89" spans="1:28" ht="25.5" hidden="1" x14ac:dyDescent="0.2">
      <c r="A89" s="591" t="str">
        <f t="shared" si="1"/>
        <v>An Hòa+42+195</v>
      </c>
      <c r="B89" s="826">
        <f>IF(OR(C89="a",C89="",C89="xoa"),"",COUNTIF(C$6:$D89,"da")+COUNTIF(C$6:$D89,"bs")+COUNTIF(C$6:$D89,"cph"))</f>
        <v>0</v>
      </c>
      <c r="C89" s="826" t="s">
        <v>4040</v>
      </c>
      <c r="D89" s="827" t="s">
        <v>1690</v>
      </c>
      <c r="E89" s="828" t="s">
        <v>7</v>
      </c>
      <c r="F89" s="828">
        <v>42</v>
      </c>
      <c r="G89" s="828">
        <v>195</v>
      </c>
      <c r="H89" s="828" t="s">
        <v>44</v>
      </c>
      <c r="I89" s="826" t="s">
        <v>146</v>
      </c>
      <c r="J89" s="1150">
        <v>0.27928999999999998</v>
      </c>
      <c r="K89" s="1150"/>
      <c r="L89" s="1153">
        <v>2792.8999999999996</v>
      </c>
      <c r="M89" s="1153">
        <v>123.6009</v>
      </c>
      <c r="N89" s="826" t="s">
        <v>2827</v>
      </c>
      <c r="O89" s="1152" t="s">
        <v>1684</v>
      </c>
      <c r="P89" s="826" t="s">
        <v>1685</v>
      </c>
      <c r="S89" s="589" t="s">
        <v>2742</v>
      </c>
      <c r="U89" s="589" t="s">
        <v>44</v>
      </c>
      <c r="Z89" s="589" t="s">
        <v>2743</v>
      </c>
      <c r="AB89" s="589" t="s">
        <v>2744</v>
      </c>
    </row>
    <row r="90" spans="1:28" ht="25.5" hidden="1" x14ac:dyDescent="0.2">
      <c r="A90" s="591" t="str">
        <f t="shared" si="1"/>
        <v>An Hòa+42+196</v>
      </c>
      <c r="B90" s="826">
        <f>IF(OR(C90="a",C90="",C90="xoa"),"",COUNTIF(C$6:$D90,"da")+COUNTIF(C$6:$D90,"bs")+COUNTIF(C$6:$D90,"cph"))</f>
        <v>0</v>
      </c>
      <c r="C90" s="826" t="s">
        <v>4040</v>
      </c>
      <c r="D90" s="827" t="s">
        <v>1690</v>
      </c>
      <c r="E90" s="828" t="s">
        <v>7</v>
      </c>
      <c r="F90" s="828">
        <v>42</v>
      </c>
      <c r="G90" s="828">
        <v>196</v>
      </c>
      <c r="H90" s="828" t="s">
        <v>44</v>
      </c>
      <c r="I90" s="826" t="s">
        <v>146</v>
      </c>
      <c r="J90" s="1150">
        <v>0.23646999999999999</v>
      </c>
      <c r="K90" s="1150"/>
      <c r="L90" s="1153">
        <v>2364.6999999999998</v>
      </c>
      <c r="M90" s="1153">
        <v>1211.825</v>
      </c>
      <c r="N90" s="826" t="s">
        <v>2828</v>
      </c>
      <c r="O90" s="1152" t="s">
        <v>1684</v>
      </c>
      <c r="P90" s="826" t="s">
        <v>1685</v>
      </c>
      <c r="S90" s="589" t="s">
        <v>2742</v>
      </c>
      <c r="U90" s="589" t="s">
        <v>44</v>
      </c>
      <c r="Z90" s="589" t="s">
        <v>2743</v>
      </c>
      <c r="AB90" s="589" t="s">
        <v>2744</v>
      </c>
    </row>
    <row r="91" spans="1:28" ht="25.5" hidden="1" x14ac:dyDescent="0.2">
      <c r="A91" s="591" t="str">
        <f t="shared" si="1"/>
        <v>An Hòa+42+197</v>
      </c>
      <c r="B91" s="826">
        <f>IF(OR(C91="a",C91="",C91="xoa"),"",COUNTIF(C$6:$D91,"da")+COUNTIF(C$6:$D91,"bs")+COUNTIF(C$6:$D91,"cph"))</f>
        <v>0</v>
      </c>
      <c r="C91" s="826" t="s">
        <v>4040</v>
      </c>
      <c r="D91" s="827" t="s">
        <v>1690</v>
      </c>
      <c r="E91" s="828" t="s">
        <v>7</v>
      </c>
      <c r="F91" s="828">
        <v>42</v>
      </c>
      <c r="G91" s="828">
        <v>197</v>
      </c>
      <c r="H91" s="828" t="s">
        <v>44</v>
      </c>
      <c r="I91" s="826" t="s">
        <v>146</v>
      </c>
      <c r="J91" s="1150">
        <v>0.22041999999999998</v>
      </c>
      <c r="K91" s="1150"/>
      <c r="L91" s="1153">
        <v>2204.1999999999998</v>
      </c>
      <c r="M91" s="1153">
        <v>933.32749999999999</v>
      </c>
      <c r="N91" s="826" t="s">
        <v>2829</v>
      </c>
      <c r="O91" s="1152" t="s">
        <v>1684</v>
      </c>
      <c r="P91" s="826" t="s">
        <v>1685</v>
      </c>
      <c r="S91" s="589" t="s">
        <v>2742</v>
      </c>
      <c r="U91" s="589" t="s">
        <v>44</v>
      </c>
      <c r="Z91" s="589" t="s">
        <v>2743</v>
      </c>
      <c r="AB91" s="589" t="s">
        <v>2744</v>
      </c>
    </row>
    <row r="92" spans="1:28" ht="25.5" hidden="1" x14ac:dyDescent="0.2">
      <c r="A92" s="591" t="str">
        <f t="shared" si="1"/>
        <v>An Hòa+19+61</v>
      </c>
      <c r="B92" s="826">
        <f>IF(OR(C92="a",C92="",C92="xoa"),"",COUNTIF(C$6:$D92,"da")+COUNTIF(C$6:$D92,"bs")+COUNTIF(C$6:$D92,"cph"))</f>
        <v>0</v>
      </c>
      <c r="C92" s="826" t="s">
        <v>4040</v>
      </c>
      <c r="D92" s="827" t="s">
        <v>1693</v>
      </c>
      <c r="E92" s="828" t="s">
        <v>7</v>
      </c>
      <c r="F92" s="828">
        <v>19</v>
      </c>
      <c r="G92" s="828">
        <v>61</v>
      </c>
      <c r="H92" s="828" t="s">
        <v>46</v>
      </c>
      <c r="I92" s="826" t="s">
        <v>146</v>
      </c>
      <c r="J92" s="1150">
        <v>0.22869999999999999</v>
      </c>
      <c r="K92" s="1150"/>
      <c r="L92" s="1153">
        <v>2287</v>
      </c>
      <c r="M92" s="1153">
        <v>97.48057</v>
      </c>
      <c r="N92" s="826" t="s">
        <v>2830</v>
      </c>
      <c r="O92" s="1152" t="s">
        <v>145</v>
      </c>
      <c r="P92" s="828" t="s">
        <v>1667</v>
      </c>
      <c r="S92" s="589" t="s">
        <v>2742</v>
      </c>
      <c r="U92" s="589" t="s">
        <v>46</v>
      </c>
      <c r="Z92" s="589" t="s">
        <v>2743</v>
      </c>
      <c r="AB92" s="589" t="s">
        <v>2744</v>
      </c>
    </row>
    <row r="93" spans="1:28" hidden="1" x14ac:dyDescent="0.2">
      <c r="A93" s="591" t="str">
        <f t="shared" si="1"/>
        <v>An Hòa+19+202</v>
      </c>
      <c r="B93" s="826">
        <f>IF(OR(C93="a",C93="",C93="xoa"),"",COUNTIF(C$6:$D93,"da")+COUNTIF(C$6:$D93,"bs")+COUNTIF(C$6:$D93,"cph"))</f>
        <v>0</v>
      </c>
      <c r="C93" s="826" t="s">
        <v>4040</v>
      </c>
      <c r="D93" s="827" t="s">
        <v>1668</v>
      </c>
      <c r="E93" s="828" t="s">
        <v>7</v>
      </c>
      <c r="F93" s="828">
        <v>19</v>
      </c>
      <c r="G93" s="828">
        <v>202</v>
      </c>
      <c r="H93" s="828" t="s">
        <v>46</v>
      </c>
      <c r="I93" s="826" t="s">
        <v>146</v>
      </c>
      <c r="J93" s="1150">
        <v>4.2799999999999998E-2</v>
      </c>
      <c r="K93" s="1150"/>
      <c r="L93" s="1153">
        <v>428</v>
      </c>
      <c r="M93" s="1153">
        <v>100.6323</v>
      </c>
      <c r="N93" s="826" t="s">
        <v>2831</v>
      </c>
      <c r="O93" s="1152" t="s">
        <v>145</v>
      </c>
      <c r="P93" s="828" t="s">
        <v>1667</v>
      </c>
      <c r="S93" s="589" t="s">
        <v>2742</v>
      </c>
      <c r="U93" s="589" t="s">
        <v>46</v>
      </c>
      <c r="Z93" s="589" t="s">
        <v>2743</v>
      </c>
      <c r="AB93" s="589" t="s">
        <v>2744</v>
      </c>
    </row>
    <row r="94" spans="1:28" hidden="1" x14ac:dyDescent="0.2">
      <c r="A94" s="591" t="str">
        <f t="shared" si="1"/>
        <v>An Hòa+29+279</v>
      </c>
      <c r="B94" s="826">
        <f>IF(OR(C94="a",C94="",C94="xoa"),"",COUNTIF(C$6:$D94,"da")+COUNTIF(C$6:$D94,"bs")+COUNTIF(C$6:$D94,"cph"))</f>
        <v>0</v>
      </c>
      <c r="C94" s="826" t="s">
        <v>4040</v>
      </c>
      <c r="D94" s="1157" t="s">
        <v>1688</v>
      </c>
      <c r="E94" s="1158" t="s">
        <v>7</v>
      </c>
      <c r="F94" s="828">
        <v>29</v>
      </c>
      <c r="G94" s="1158">
        <v>279</v>
      </c>
      <c r="H94" s="828" t="s">
        <v>46</v>
      </c>
      <c r="I94" s="826" t="s">
        <v>146</v>
      </c>
      <c r="J94" s="1150">
        <v>9.0200000000000002E-2</v>
      </c>
      <c r="K94" s="1150"/>
      <c r="L94" s="1159">
        <v>902</v>
      </c>
      <c r="M94" s="1159">
        <v>901.95429999999999</v>
      </c>
      <c r="N94" s="826" t="s">
        <v>2832</v>
      </c>
      <c r="O94" s="1152" t="s">
        <v>145</v>
      </c>
      <c r="P94" s="828" t="s">
        <v>1667</v>
      </c>
      <c r="S94" s="589" t="s">
        <v>2742</v>
      </c>
      <c r="U94" s="589" t="s">
        <v>46</v>
      </c>
      <c r="Z94" s="589" t="s">
        <v>2743</v>
      </c>
      <c r="AB94" s="589" t="s">
        <v>2744</v>
      </c>
    </row>
    <row r="95" spans="1:28" hidden="1" x14ac:dyDescent="0.2">
      <c r="A95" s="591" t="str">
        <f t="shared" si="1"/>
        <v>An Hòa+29+280</v>
      </c>
      <c r="B95" s="826">
        <f>IF(OR(C95="a",C95="",C95="xoa"),"",COUNTIF(C$6:$D95,"da")+COUNTIF(C$6:$D95,"bs")+COUNTIF(C$6:$D95,"cph"))</f>
        <v>0</v>
      </c>
      <c r="C95" s="826" t="s">
        <v>4040</v>
      </c>
      <c r="D95" s="827" t="s">
        <v>1688</v>
      </c>
      <c r="E95" s="828" t="s">
        <v>7</v>
      </c>
      <c r="F95" s="828">
        <v>29</v>
      </c>
      <c r="G95" s="828">
        <v>280</v>
      </c>
      <c r="H95" s="828" t="s">
        <v>46</v>
      </c>
      <c r="I95" s="826" t="s">
        <v>146</v>
      </c>
      <c r="J95" s="1150">
        <v>1.2999999999999999E-2</v>
      </c>
      <c r="K95" s="1150"/>
      <c r="L95" s="1153">
        <v>130</v>
      </c>
      <c r="M95" s="1153">
        <v>37.116039999999998</v>
      </c>
      <c r="N95" s="826" t="s">
        <v>2833</v>
      </c>
      <c r="O95" s="1152" t="s">
        <v>1624</v>
      </c>
      <c r="P95" s="826" t="s">
        <v>1674</v>
      </c>
      <c r="S95" s="589" t="s">
        <v>2742</v>
      </c>
      <c r="U95" s="589" t="s">
        <v>46</v>
      </c>
      <c r="Z95" s="589" t="s">
        <v>2743</v>
      </c>
      <c r="AB95" s="589" t="s">
        <v>2744</v>
      </c>
    </row>
    <row r="96" spans="1:28" hidden="1" x14ac:dyDescent="0.2">
      <c r="A96" s="591" t="str">
        <f t="shared" si="1"/>
        <v>An Hòa+31+187</v>
      </c>
      <c r="B96" s="826">
        <f>IF(OR(C96="a",C96="",C96="xoa"),"",COUNTIF(C$6:$D96,"da")+COUNTIF(C$6:$D96,"bs")+COUNTIF(C$6:$D96,"cph"))</f>
        <v>0</v>
      </c>
      <c r="C96" s="826" t="s">
        <v>4040</v>
      </c>
      <c r="D96" s="827" t="s">
        <v>1694</v>
      </c>
      <c r="E96" s="828" t="s">
        <v>7</v>
      </c>
      <c r="F96" s="828">
        <v>31</v>
      </c>
      <c r="G96" s="828">
        <v>187</v>
      </c>
      <c r="H96" s="828" t="s">
        <v>46</v>
      </c>
      <c r="I96" s="826" t="s">
        <v>146</v>
      </c>
      <c r="J96" s="1150">
        <v>9.0240000000000001E-2</v>
      </c>
      <c r="K96" s="1150">
        <v>902.4</v>
      </c>
      <c r="L96" s="1153">
        <v>902.4</v>
      </c>
      <c r="M96" s="1153">
        <v>902.0521</v>
      </c>
      <c r="N96" s="826" t="s">
        <v>2834</v>
      </c>
      <c r="O96" s="1152" t="s">
        <v>145</v>
      </c>
      <c r="P96" s="826" t="s">
        <v>1695</v>
      </c>
      <c r="S96" s="589" t="s">
        <v>2742</v>
      </c>
      <c r="U96" s="589" t="s">
        <v>46</v>
      </c>
      <c r="Z96" s="589" t="s">
        <v>2743</v>
      </c>
      <c r="AB96" s="589" t="s">
        <v>2744</v>
      </c>
    </row>
    <row r="97" spans="1:28" hidden="1" x14ac:dyDescent="0.2">
      <c r="A97" s="591" t="str">
        <f t="shared" si="1"/>
        <v>An Hòa+31+188</v>
      </c>
      <c r="B97" s="826">
        <f>IF(OR(C97="a",C97="",C97="xoa"),"",COUNTIF(C$6:$D97,"da")+COUNTIF(C$6:$D97,"bs")+COUNTIF(C$6:$D97,"cph"))</f>
        <v>0</v>
      </c>
      <c r="C97" s="826" t="s">
        <v>4040</v>
      </c>
      <c r="D97" s="827" t="s">
        <v>1694</v>
      </c>
      <c r="E97" s="828" t="s">
        <v>7</v>
      </c>
      <c r="F97" s="828">
        <v>31</v>
      </c>
      <c r="G97" s="828">
        <v>188</v>
      </c>
      <c r="H97" s="828" t="s">
        <v>46</v>
      </c>
      <c r="I97" s="826" t="s">
        <v>146</v>
      </c>
      <c r="J97" s="1150">
        <v>6.1089999999999998E-2</v>
      </c>
      <c r="K97" s="1150">
        <v>610.9</v>
      </c>
      <c r="L97" s="1153">
        <v>610.9</v>
      </c>
      <c r="M97" s="1153">
        <v>610.81259999999997</v>
      </c>
      <c r="N97" s="826" t="s">
        <v>2835</v>
      </c>
      <c r="O97" s="1152" t="s">
        <v>145</v>
      </c>
      <c r="P97" s="826" t="s">
        <v>1695</v>
      </c>
      <c r="S97" s="589" t="s">
        <v>2742</v>
      </c>
      <c r="U97" s="589" t="s">
        <v>46</v>
      </c>
      <c r="Z97" s="589" t="s">
        <v>2743</v>
      </c>
      <c r="AB97" s="589" t="s">
        <v>2744</v>
      </c>
    </row>
    <row r="98" spans="1:28" hidden="1" x14ac:dyDescent="0.2">
      <c r="A98" s="591" t="str">
        <f t="shared" si="1"/>
        <v>An Hòa+31+189</v>
      </c>
      <c r="B98" s="826">
        <f>IF(OR(C98="a",C98="",C98="xoa"),"",COUNTIF(C$6:$D98,"da")+COUNTIF(C$6:$D98,"bs")+COUNTIF(C$6:$D98,"cph"))</f>
        <v>0</v>
      </c>
      <c r="C98" s="826" t="s">
        <v>4040</v>
      </c>
      <c r="D98" s="827" t="s">
        <v>1694</v>
      </c>
      <c r="E98" s="828" t="s">
        <v>7</v>
      </c>
      <c r="F98" s="828">
        <v>31</v>
      </c>
      <c r="G98" s="828">
        <v>189</v>
      </c>
      <c r="H98" s="828" t="s">
        <v>46</v>
      </c>
      <c r="I98" s="826" t="s">
        <v>146</v>
      </c>
      <c r="J98" s="1150">
        <v>6.7790000000000003E-2</v>
      </c>
      <c r="K98" s="1150">
        <v>677.9</v>
      </c>
      <c r="L98" s="1153">
        <v>677.9</v>
      </c>
      <c r="M98" s="1153">
        <v>677.66129999999998</v>
      </c>
      <c r="N98" s="826" t="s">
        <v>2836</v>
      </c>
      <c r="O98" s="1152" t="s">
        <v>145</v>
      </c>
      <c r="P98" s="826" t="s">
        <v>1695</v>
      </c>
      <c r="S98" s="589" t="s">
        <v>2742</v>
      </c>
      <c r="U98" s="589" t="s">
        <v>46</v>
      </c>
      <c r="Z98" s="589" t="s">
        <v>2743</v>
      </c>
      <c r="AB98" s="589" t="s">
        <v>2744</v>
      </c>
    </row>
    <row r="99" spans="1:28" hidden="1" x14ac:dyDescent="0.2">
      <c r="A99" s="591" t="str">
        <f t="shared" si="1"/>
        <v>An Hòa+31+190</v>
      </c>
      <c r="B99" s="826">
        <f>IF(OR(C99="a",C99="",C99="xoa"),"",COUNTIF(C$6:$D99,"da")+COUNTIF(C$6:$D99,"bs")+COUNTIF(C$6:$D99,"cph"))</f>
        <v>0</v>
      </c>
      <c r="C99" s="826" t="s">
        <v>4040</v>
      </c>
      <c r="D99" s="827" t="s">
        <v>1694</v>
      </c>
      <c r="E99" s="828" t="s">
        <v>7</v>
      </c>
      <c r="F99" s="828">
        <v>31</v>
      </c>
      <c r="G99" s="828">
        <v>190</v>
      </c>
      <c r="H99" s="828" t="s">
        <v>46</v>
      </c>
      <c r="I99" s="826" t="s">
        <v>146</v>
      </c>
      <c r="J99" s="1150">
        <v>6.5929999999999989E-2</v>
      </c>
      <c r="K99" s="1150">
        <v>659.3</v>
      </c>
      <c r="L99" s="1153">
        <v>659.29999999999984</v>
      </c>
      <c r="M99" s="1153">
        <v>659.19150000000002</v>
      </c>
      <c r="N99" s="826" t="s">
        <v>2837</v>
      </c>
      <c r="O99" s="826" t="s">
        <v>145</v>
      </c>
      <c r="P99" s="826" t="s">
        <v>1665</v>
      </c>
      <c r="S99" s="589" t="s">
        <v>2742</v>
      </c>
      <c r="U99" s="589" t="s">
        <v>46</v>
      </c>
      <c r="Z99" s="589" t="s">
        <v>2743</v>
      </c>
      <c r="AB99" s="589" t="s">
        <v>2744</v>
      </c>
    </row>
    <row r="100" spans="1:28" hidden="1" x14ac:dyDescent="0.2">
      <c r="A100" s="591" t="str">
        <f t="shared" si="1"/>
        <v>An Hòa+32+235</v>
      </c>
      <c r="B100" s="826">
        <f>IF(OR(C100="a",C100="",C100="xoa"),"",COUNTIF(C$6:$D100,"da")+COUNTIF(C$6:$D100,"bs")+COUNTIF(C$6:$D100,"cph"))</f>
        <v>0</v>
      </c>
      <c r="C100" s="826" t="s">
        <v>4040</v>
      </c>
      <c r="D100" s="827" t="s">
        <v>1696</v>
      </c>
      <c r="E100" s="828" t="s">
        <v>7</v>
      </c>
      <c r="F100" s="828">
        <v>32</v>
      </c>
      <c r="G100" s="828">
        <v>235</v>
      </c>
      <c r="H100" s="828" t="s">
        <v>46</v>
      </c>
      <c r="I100" s="826" t="s">
        <v>146</v>
      </c>
      <c r="J100" s="1150">
        <v>0.41289999999999999</v>
      </c>
      <c r="K100" s="1150"/>
      <c r="L100" s="1153">
        <v>4129</v>
      </c>
      <c r="M100" s="1153">
        <v>4809.335</v>
      </c>
      <c r="N100" s="826" t="s">
        <v>2838</v>
      </c>
      <c r="O100" s="826" t="s">
        <v>145</v>
      </c>
      <c r="P100" s="826" t="s">
        <v>1667</v>
      </c>
      <c r="S100" s="589" t="s">
        <v>2742</v>
      </c>
      <c r="U100" s="589" t="s">
        <v>46</v>
      </c>
      <c r="Z100" s="589" t="s">
        <v>2743</v>
      </c>
      <c r="AB100" s="589" t="s">
        <v>2744</v>
      </c>
    </row>
    <row r="101" spans="1:28" hidden="1" x14ac:dyDescent="0.2">
      <c r="A101" s="591" t="str">
        <f t="shared" si="1"/>
        <v>An Hòa+43+18</v>
      </c>
      <c r="B101" s="826">
        <f>IF(OR(C101="a",C101="",C101="xoa"),"",COUNTIF(C$6:$D101,"da")+COUNTIF(C$6:$D101,"bs")+COUNTIF(C$6:$D101,"cph"))</f>
        <v>0</v>
      </c>
      <c r="C101" s="826" t="s">
        <v>4040</v>
      </c>
      <c r="D101" s="827" t="s">
        <v>1697</v>
      </c>
      <c r="E101" s="828" t="s">
        <v>7</v>
      </c>
      <c r="F101" s="828">
        <v>43</v>
      </c>
      <c r="G101" s="828">
        <v>18</v>
      </c>
      <c r="H101" s="828" t="s">
        <v>46</v>
      </c>
      <c r="I101" s="826" t="s">
        <v>146</v>
      </c>
      <c r="J101" s="1150">
        <v>0.21</v>
      </c>
      <c r="K101" s="1150"/>
      <c r="L101" s="1153">
        <v>2100</v>
      </c>
      <c r="M101" s="1153">
        <v>2388.192</v>
      </c>
      <c r="N101" s="826" t="s">
        <v>2839</v>
      </c>
      <c r="O101" s="826" t="s">
        <v>145</v>
      </c>
      <c r="P101" s="826" t="s">
        <v>1698</v>
      </c>
      <c r="S101" s="589" t="s">
        <v>2742</v>
      </c>
      <c r="U101" s="589" t="s">
        <v>46</v>
      </c>
      <c r="Z101" s="589" t="s">
        <v>2743</v>
      </c>
      <c r="AB101" s="589" t="s">
        <v>2744</v>
      </c>
    </row>
    <row r="102" spans="1:28" hidden="1" x14ac:dyDescent="0.2">
      <c r="A102" s="591" t="str">
        <f t="shared" si="1"/>
        <v>An Hòa+43+19</v>
      </c>
      <c r="B102" s="826">
        <f>IF(OR(C102="a",C102="",C102="xoa"),"",COUNTIF(C$6:$D102,"da")+COUNTIF(C$6:$D102,"bs")+COUNTIF(C$6:$D102,"cph"))</f>
        <v>0</v>
      </c>
      <c r="C102" s="826" t="s">
        <v>4040</v>
      </c>
      <c r="D102" s="827" t="s">
        <v>1697</v>
      </c>
      <c r="E102" s="828" t="s">
        <v>7</v>
      </c>
      <c r="F102" s="828">
        <v>43</v>
      </c>
      <c r="G102" s="828">
        <v>19</v>
      </c>
      <c r="H102" s="828" t="s">
        <v>46</v>
      </c>
      <c r="I102" s="826" t="s">
        <v>146</v>
      </c>
      <c r="J102" s="1150">
        <v>0.96</v>
      </c>
      <c r="K102" s="1150"/>
      <c r="L102" s="1153">
        <v>9600</v>
      </c>
      <c r="M102" s="1153">
        <v>12534.83</v>
      </c>
      <c r="N102" s="826" t="s">
        <v>2840</v>
      </c>
      <c r="O102" s="826" t="s">
        <v>145</v>
      </c>
      <c r="P102" s="826" t="s">
        <v>1698</v>
      </c>
      <c r="S102" s="589" t="s">
        <v>2742</v>
      </c>
      <c r="U102" s="589" t="s">
        <v>46</v>
      </c>
      <c r="Z102" s="589" t="s">
        <v>2743</v>
      </c>
      <c r="AB102" s="589" t="s">
        <v>2744</v>
      </c>
    </row>
    <row r="103" spans="1:28" hidden="1" x14ac:dyDescent="0.2">
      <c r="A103" s="591" t="str">
        <f t="shared" si="1"/>
        <v>An Hòa+43+72</v>
      </c>
      <c r="B103" s="826">
        <f>IF(OR(C103="a",C103="",C103="xoa"),"",COUNTIF(C$6:$D103,"da")+COUNTIF(C$6:$D103,"bs")+COUNTIF(C$6:$D103,"cph"))</f>
        <v>0</v>
      </c>
      <c r="C103" s="826" t="s">
        <v>4040</v>
      </c>
      <c r="D103" s="827" t="s">
        <v>1686</v>
      </c>
      <c r="E103" s="828" t="s">
        <v>7</v>
      </c>
      <c r="F103" s="828">
        <v>43</v>
      </c>
      <c r="G103" s="828">
        <v>72</v>
      </c>
      <c r="H103" s="828" t="s">
        <v>46</v>
      </c>
      <c r="I103" s="826" t="s">
        <v>146</v>
      </c>
      <c r="J103" s="1150">
        <v>0.18421999999999999</v>
      </c>
      <c r="K103" s="1150"/>
      <c r="L103" s="1153">
        <v>1842.2</v>
      </c>
      <c r="M103" s="1153">
        <v>1451.7239999999999</v>
      </c>
      <c r="N103" s="826" t="s">
        <v>2841</v>
      </c>
      <c r="O103" s="1152" t="s">
        <v>145</v>
      </c>
      <c r="P103" s="826" t="s">
        <v>1672</v>
      </c>
      <c r="S103" s="589" t="s">
        <v>2742</v>
      </c>
      <c r="U103" s="589" t="s">
        <v>46</v>
      </c>
      <c r="Z103" s="589" t="s">
        <v>2743</v>
      </c>
      <c r="AB103" s="589" t="s">
        <v>2744</v>
      </c>
    </row>
    <row r="104" spans="1:28" hidden="1" x14ac:dyDescent="0.2">
      <c r="A104" s="591" t="str">
        <f t="shared" si="1"/>
        <v>An Hòa+43+97</v>
      </c>
      <c r="B104" s="826">
        <f>IF(OR(C104="a",C104="",C104="xoa"),"",COUNTIF(C$6:$D104,"da")+COUNTIF(C$6:$D104,"bs")+COUNTIF(C$6:$D104,"cph"))</f>
        <v>0</v>
      </c>
      <c r="C104" s="826" t="s">
        <v>4040</v>
      </c>
      <c r="D104" s="827" t="s">
        <v>1699</v>
      </c>
      <c r="E104" s="828" t="s">
        <v>7</v>
      </c>
      <c r="F104" s="828">
        <v>43</v>
      </c>
      <c r="G104" s="828">
        <v>97</v>
      </c>
      <c r="H104" s="828" t="s">
        <v>46</v>
      </c>
      <c r="I104" s="826" t="s">
        <v>146</v>
      </c>
      <c r="J104" s="1150">
        <v>0.39360000000000001</v>
      </c>
      <c r="K104" s="1150"/>
      <c r="L104" s="1153">
        <v>3936</v>
      </c>
      <c r="M104" s="1153">
        <v>3935.9560000000001</v>
      </c>
      <c r="N104" s="826" t="s">
        <v>2842</v>
      </c>
      <c r="O104" s="826" t="s">
        <v>145</v>
      </c>
      <c r="P104" s="826" t="s">
        <v>1667</v>
      </c>
      <c r="S104" s="589" t="s">
        <v>2742</v>
      </c>
      <c r="U104" s="589" t="s">
        <v>46</v>
      </c>
      <c r="Z104" s="589" t="s">
        <v>2743</v>
      </c>
      <c r="AB104" s="589" t="s">
        <v>2744</v>
      </c>
    </row>
    <row r="105" spans="1:28" hidden="1" x14ac:dyDescent="0.2">
      <c r="A105" s="591" t="str">
        <f t="shared" si="1"/>
        <v>An Hòa+43+259</v>
      </c>
      <c r="B105" s="826">
        <f>IF(OR(C105="a",C105="",C105="xoa"),"",COUNTIF(C$6:$D105,"da")+COUNTIF(C$6:$D105,"bs")+COUNTIF(C$6:$D105,"cph"))</f>
        <v>0</v>
      </c>
      <c r="C105" s="826" t="s">
        <v>4040</v>
      </c>
      <c r="D105" s="827" t="s">
        <v>1700</v>
      </c>
      <c r="E105" s="828" t="s">
        <v>7</v>
      </c>
      <c r="F105" s="828">
        <v>43</v>
      </c>
      <c r="G105" s="828">
        <v>259</v>
      </c>
      <c r="H105" s="828" t="s">
        <v>46</v>
      </c>
      <c r="I105" s="826" t="s">
        <v>146</v>
      </c>
      <c r="J105" s="1150">
        <v>9.6180000000000002E-2</v>
      </c>
      <c r="K105" s="1150"/>
      <c r="L105" s="1153">
        <v>961.80000000000007</v>
      </c>
      <c r="M105" s="1153">
        <v>961.82119999999998</v>
      </c>
      <c r="N105" s="826" t="s">
        <v>2843</v>
      </c>
      <c r="O105" s="826" t="s">
        <v>145</v>
      </c>
      <c r="P105" s="826" t="s">
        <v>1667</v>
      </c>
      <c r="S105" s="589" t="s">
        <v>2742</v>
      </c>
      <c r="U105" s="589" t="s">
        <v>46</v>
      </c>
      <c r="Z105" s="589" t="s">
        <v>2743</v>
      </c>
      <c r="AB105" s="589" t="s">
        <v>2744</v>
      </c>
    </row>
    <row r="106" spans="1:28" hidden="1" x14ac:dyDescent="0.2">
      <c r="A106" s="591" t="str">
        <f t="shared" si="1"/>
        <v>An Hòa+43+300</v>
      </c>
      <c r="B106" s="826">
        <f>IF(OR(C106="a",C106="",C106="xoa"),"",COUNTIF(C$6:$D106,"da")+COUNTIF(C$6:$D106,"bs")+COUNTIF(C$6:$D106,"cph"))</f>
        <v>0</v>
      </c>
      <c r="C106" s="826" t="s">
        <v>4040</v>
      </c>
      <c r="D106" s="827" t="s">
        <v>1697</v>
      </c>
      <c r="E106" s="828" t="s">
        <v>7</v>
      </c>
      <c r="F106" s="828">
        <v>43</v>
      </c>
      <c r="G106" s="828">
        <v>300</v>
      </c>
      <c r="H106" s="828" t="s">
        <v>46</v>
      </c>
      <c r="I106" s="826" t="s">
        <v>146</v>
      </c>
      <c r="J106" s="1150">
        <v>0.28999999999999998</v>
      </c>
      <c r="K106" s="1150"/>
      <c r="L106" s="1153">
        <v>2900</v>
      </c>
      <c r="M106" s="1153">
        <v>2962.4659999999999</v>
      </c>
      <c r="N106" s="826" t="s">
        <v>2844</v>
      </c>
      <c r="O106" s="1152" t="s">
        <v>145</v>
      </c>
      <c r="P106" s="828" t="s">
        <v>1698</v>
      </c>
      <c r="S106" s="589" t="s">
        <v>2742</v>
      </c>
      <c r="U106" s="589" t="s">
        <v>46</v>
      </c>
      <c r="Z106" s="589" t="s">
        <v>2743</v>
      </c>
      <c r="AB106" s="589" t="s">
        <v>2744</v>
      </c>
    </row>
    <row r="107" spans="1:28" hidden="1" x14ac:dyDescent="0.2">
      <c r="A107" s="591" t="str">
        <f t="shared" si="1"/>
        <v>An Hòa+43+301</v>
      </c>
      <c r="B107" s="826">
        <f>IF(OR(C107="a",C107="",C107="xoa"),"",COUNTIF(C$6:$D107,"da")+COUNTIF(C$6:$D107,"bs")+COUNTIF(C$6:$D107,"cph"))</f>
        <v>0</v>
      </c>
      <c r="C107" s="826" t="s">
        <v>4040</v>
      </c>
      <c r="D107" s="827" t="s">
        <v>1697</v>
      </c>
      <c r="E107" s="828" t="s">
        <v>7</v>
      </c>
      <c r="F107" s="828">
        <v>43</v>
      </c>
      <c r="G107" s="828">
        <v>301</v>
      </c>
      <c r="H107" s="828" t="s">
        <v>46</v>
      </c>
      <c r="I107" s="826" t="s">
        <v>146</v>
      </c>
      <c r="J107" s="1150">
        <v>4.9000000000000002E-2</v>
      </c>
      <c r="K107" s="1150"/>
      <c r="L107" s="1153">
        <v>490</v>
      </c>
      <c r="M107" s="1153">
        <v>497.54570000000001</v>
      </c>
      <c r="N107" s="826" t="s">
        <v>2845</v>
      </c>
      <c r="O107" s="1152" t="s">
        <v>145</v>
      </c>
      <c r="P107" s="826" t="s">
        <v>1698</v>
      </c>
      <c r="S107" s="589" t="s">
        <v>2742</v>
      </c>
      <c r="U107" s="589" t="s">
        <v>46</v>
      </c>
      <c r="Z107" s="589" t="s">
        <v>2743</v>
      </c>
      <c r="AB107" s="589" t="s">
        <v>2744</v>
      </c>
    </row>
    <row r="108" spans="1:28" hidden="1" x14ac:dyDescent="0.2">
      <c r="A108" s="591" t="str">
        <f t="shared" si="1"/>
        <v>An Hòa+19+72</v>
      </c>
      <c r="B108" s="826">
        <f>IF(OR(C108="a",C108="",C108="xoa"),"",COUNTIF(C$6:$D108,"da")+COUNTIF(C$6:$D108,"bs")+COUNTIF(C$6:$D108,"cph"))</f>
        <v>0</v>
      </c>
      <c r="C108" s="826" t="s">
        <v>4040</v>
      </c>
      <c r="D108" s="827" t="s">
        <v>1668</v>
      </c>
      <c r="E108" s="828" t="s">
        <v>7</v>
      </c>
      <c r="F108" s="828">
        <v>19</v>
      </c>
      <c r="G108" s="828">
        <v>72</v>
      </c>
      <c r="H108" s="828" t="s">
        <v>63</v>
      </c>
      <c r="I108" s="826" t="s">
        <v>146</v>
      </c>
      <c r="J108" s="1150">
        <v>5.21E-2</v>
      </c>
      <c r="K108" s="1150"/>
      <c r="L108" s="1153">
        <v>521</v>
      </c>
      <c r="M108" s="1153">
        <v>521.37620000000004</v>
      </c>
      <c r="N108" s="826" t="s">
        <v>2846</v>
      </c>
      <c r="O108" s="1152" t="s">
        <v>145</v>
      </c>
      <c r="P108" s="826" t="s">
        <v>1667</v>
      </c>
      <c r="S108" s="589" t="s">
        <v>2742</v>
      </c>
      <c r="U108" s="589" t="s">
        <v>63</v>
      </c>
      <c r="Z108" s="589" t="s">
        <v>2743</v>
      </c>
      <c r="AB108" s="589" t="s">
        <v>2744</v>
      </c>
    </row>
    <row r="109" spans="1:28" hidden="1" x14ac:dyDescent="0.2">
      <c r="A109" s="591" t="str">
        <f t="shared" si="1"/>
        <v>An Hòa+19+73</v>
      </c>
      <c r="B109" s="826">
        <f>IF(OR(C109="a",C109="",C109="xoa"),"",COUNTIF(C$6:$D109,"da")+COUNTIF(C$6:$D109,"bs")+COUNTIF(C$6:$D109,"cph"))</f>
        <v>0</v>
      </c>
      <c r="C109" s="826" t="s">
        <v>4040</v>
      </c>
      <c r="D109" s="827" t="s">
        <v>1668</v>
      </c>
      <c r="E109" s="828" t="s">
        <v>7</v>
      </c>
      <c r="F109" s="828">
        <v>19</v>
      </c>
      <c r="G109" s="828">
        <v>73</v>
      </c>
      <c r="H109" s="828" t="s">
        <v>63</v>
      </c>
      <c r="I109" s="826" t="s">
        <v>146</v>
      </c>
      <c r="J109" s="1150">
        <v>1.5599999999999999E-2</v>
      </c>
      <c r="K109" s="1150"/>
      <c r="L109" s="1153">
        <v>156</v>
      </c>
      <c r="M109" s="1153">
        <v>155.52600000000001</v>
      </c>
      <c r="N109" s="826" t="s">
        <v>2847</v>
      </c>
      <c r="O109" s="826" t="s">
        <v>145</v>
      </c>
      <c r="P109" s="826" t="s">
        <v>1667</v>
      </c>
      <c r="S109" s="589" t="s">
        <v>2742</v>
      </c>
      <c r="U109" s="589" t="s">
        <v>63</v>
      </c>
      <c r="Z109" s="589" t="s">
        <v>2743</v>
      </c>
      <c r="AB109" s="589" t="s">
        <v>2744</v>
      </c>
    </row>
    <row r="110" spans="1:28" hidden="1" x14ac:dyDescent="0.2">
      <c r="A110" s="591" t="str">
        <f t="shared" si="1"/>
        <v>An Hòa+29+249</v>
      </c>
      <c r="B110" s="826">
        <f>IF(OR(C110="a",C110="",C110="xoa"),"",COUNTIF(C$6:$D110,"da")+COUNTIF(C$6:$D110,"bs")+COUNTIF(C$6:$D110,"cph"))</f>
        <v>0</v>
      </c>
      <c r="C110" s="826" t="s">
        <v>4040</v>
      </c>
      <c r="D110" s="827" t="s">
        <v>1688</v>
      </c>
      <c r="E110" s="828" t="s">
        <v>7</v>
      </c>
      <c r="F110" s="828">
        <v>29</v>
      </c>
      <c r="G110" s="828">
        <v>249</v>
      </c>
      <c r="H110" s="826" t="s">
        <v>63</v>
      </c>
      <c r="I110" s="826" t="s">
        <v>146</v>
      </c>
      <c r="J110" s="1150">
        <v>4.6600000000000003E-2</v>
      </c>
      <c r="K110" s="1150"/>
      <c r="L110" s="1153">
        <v>466</v>
      </c>
      <c r="M110" s="1153">
        <v>465.9778</v>
      </c>
      <c r="N110" s="826" t="s">
        <v>2848</v>
      </c>
      <c r="O110" s="826" t="s">
        <v>145</v>
      </c>
      <c r="P110" s="826" t="s">
        <v>1667</v>
      </c>
      <c r="S110" s="589" t="s">
        <v>2742</v>
      </c>
      <c r="U110" s="589" t="s">
        <v>63</v>
      </c>
      <c r="Z110" s="589" t="s">
        <v>2743</v>
      </c>
      <c r="AB110" s="589" t="s">
        <v>2744</v>
      </c>
    </row>
    <row r="111" spans="1:28" hidden="1" x14ac:dyDescent="0.2">
      <c r="A111" s="591" t="str">
        <f t="shared" si="1"/>
        <v>An Hòa+29+251</v>
      </c>
      <c r="B111" s="826">
        <f>IF(OR(C111="a",C111="",C111="xoa"),"",COUNTIF(C$6:$D111,"da")+COUNTIF(C$6:$D111,"bs")+COUNTIF(C$6:$D111,"cph"))</f>
        <v>0</v>
      </c>
      <c r="C111" s="826" t="s">
        <v>4040</v>
      </c>
      <c r="D111" s="827" t="s">
        <v>1688</v>
      </c>
      <c r="E111" s="828" t="s">
        <v>7</v>
      </c>
      <c r="F111" s="828">
        <v>29</v>
      </c>
      <c r="G111" s="828">
        <v>251</v>
      </c>
      <c r="H111" s="826" t="s">
        <v>63</v>
      </c>
      <c r="I111" s="826" t="s">
        <v>146</v>
      </c>
      <c r="J111" s="1150">
        <v>6.3E-3</v>
      </c>
      <c r="K111" s="1150"/>
      <c r="L111" s="1153">
        <v>63</v>
      </c>
      <c r="M111" s="1153">
        <v>23.03828</v>
      </c>
      <c r="N111" s="826" t="s">
        <v>2849</v>
      </c>
      <c r="O111" s="1152" t="s">
        <v>1624</v>
      </c>
      <c r="P111" s="826" t="s">
        <v>1674</v>
      </c>
      <c r="S111" s="589" t="s">
        <v>2742</v>
      </c>
      <c r="U111" s="589" t="s">
        <v>63</v>
      </c>
      <c r="Z111" s="589" t="s">
        <v>2743</v>
      </c>
      <c r="AB111" s="589" t="s">
        <v>2744</v>
      </c>
    </row>
    <row r="112" spans="1:28" hidden="1" x14ac:dyDescent="0.2">
      <c r="A112" s="591" t="str">
        <f t="shared" si="1"/>
        <v>An Hòa+29+252</v>
      </c>
      <c r="B112" s="826">
        <f>IF(OR(C112="a",C112="",C112="xoa"),"",COUNTIF(C$6:$D112,"da")+COUNTIF(C$6:$D112,"bs")+COUNTIF(C$6:$D112,"cph"))</f>
        <v>0</v>
      </c>
      <c r="C112" s="826" t="s">
        <v>4040</v>
      </c>
      <c r="D112" s="1157" t="s">
        <v>1688</v>
      </c>
      <c r="E112" s="1158" t="s">
        <v>7</v>
      </c>
      <c r="F112" s="828">
        <v>29</v>
      </c>
      <c r="G112" s="1158">
        <v>252</v>
      </c>
      <c r="H112" s="1158" t="s">
        <v>63</v>
      </c>
      <c r="I112" s="826" t="s">
        <v>146</v>
      </c>
      <c r="J112" s="1150">
        <v>2.1700000000000001E-2</v>
      </c>
      <c r="K112" s="1150"/>
      <c r="L112" s="1159">
        <v>217</v>
      </c>
      <c r="M112" s="1159">
        <v>217.75810000000001</v>
      </c>
      <c r="N112" s="826" t="s">
        <v>2850</v>
      </c>
      <c r="O112" s="1152" t="s">
        <v>145</v>
      </c>
      <c r="P112" s="826" t="s">
        <v>1667</v>
      </c>
      <c r="S112" s="589" t="s">
        <v>2742</v>
      </c>
      <c r="U112" s="589" t="s">
        <v>63</v>
      </c>
      <c r="Z112" s="589" t="s">
        <v>2743</v>
      </c>
      <c r="AB112" s="589" t="s">
        <v>2744</v>
      </c>
    </row>
    <row r="113" spans="1:28" hidden="1" x14ac:dyDescent="0.2">
      <c r="A113" s="591" t="str">
        <f t="shared" si="1"/>
        <v>An Hòa+32+332</v>
      </c>
      <c r="B113" s="826">
        <f>IF(OR(C113="a",C113="",C113="xoa"),"",COUNTIF(C$6:$D113,"da")+COUNTIF(C$6:$D113,"bs")+COUNTIF(C$6:$D113,"cph"))</f>
        <v>0</v>
      </c>
      <c r="C113" s="826" t="s">
        <v>4040</v>
      </c>
      <c r="D113" s="827" t="s">
        <v>1687</v>
      </c>
      <c r="E113" s="828" t="s">
        <v>7</v>
      </c>
      <c r="F113" s="828">
        <v>32</v>
      </c>
      <c r="G113" s="828">
        <v>332</v>
      </c>
      <c r="H113" s="826" t="s">
        <v>63</v>
      </c>
      <c r="I113" s="826" t="s">
        <v>146</v>
      </c>
      <c r="J113" s="1150">
        <v>9.4299999999999995E-2</v>
      </c>
      <c r="K113" s="1150"/>
      <c r="L113" s="1153">
        <v>943</v>
      </c>
      <c r="M113" s="1153">
        <v>352.81639999999999</v>
      </c>
      <c r="N113" s="826" t="s">
        <v>2851</v>
      </c>
      <c r="O113" s="1152" t="s">
        <v>1624</v>
      </c>
      <c r="P113" s="826" t="s">
        <v>1674</v>
      </c>
      <c r="S113" s="589" t="s">
        <v>2742</v>
      </c>
      <c r="U113" s="589" t="s">
        <v>63</v>
      </c>
      <c r="Z113" s="589" t="s">
        <v>2743</v>
      </c>
      <c r="AB113" s="589" t="s">
        <v>2744</v>
      </c>
    </row>
    <row r="114" spans="1:28" ht="25.5" hidden="1" x14ac:dyDescent="0.2">
      <c r="A114" s="591" t="str">
        <f t="shared" si="1"/>
        <v>An Hòa+42+314</v>
      </c>
      <c r="B114" s="826">
        <f>IF(OR(C114="a",C114="",C114="xoa"),"",COUNTIF(C$6:$D114,"da")+COUNTIF(C$6:$D114,"bs")+COUNTIF(C$6:$D114,"cph"))</f>
        <v>0</v>
      </c>
      <c r="C114" s="826" t="s">
        <v>4040</v>
      </c>
      <c r="D114" s="827" t="s">
        <v>1701</v>
      </c>
      <c r="E114" s="828" t="s">
        <v>7</v>
      </c>
      <c r="F114" s="828">
        <v>42</v>
      </c>
      <c r="G114" s="828">
        <v>314</v>
      </c>
      <c r="H114" s="826" t="s">
        <v>1702</v>
      </c>
      <c r="I114" s="826" t="s">
        <v>146</v>
      </c>
      <c r="J114" s="1150">
        <v>0.13969999999999999</v>
      </c>
      <c r="K114" s="1150"/>
      <c r="L114" s="1153">
        <v>1397</v>
      </c>
      <c r="M114" s="1153">
        <v>815.02250000000004</v>
      </c>
      <c r="N114" s="826" t="s">
        <v>2852</v>
      </c>
      <c r="O114" s="1152" t="s">
        <v>1662</v>
      </c>
      <c r="P114" s="826" t="s">
        <v>1663</v>
      </c>
      <c r="S114" s="589" t="s">
        <v>2742</v>
      </c>
      <c r="U114" s="589" t="s">
        <v>49</v>
      </c>
      <c r="Z114" s="589" t="s">
        <v>2743</v>
      </c>
      <c r="AB114" s="589" t="s">
        <v>2744</v>
      </c>
    </row>
    <row r="115" spans="1:28" hidden="1" x14ac:dyDescent="0.2">
      <c r="A115" s="591" t="str">
        <f t="shared" si="1"/>
        <v>An Hòa+32+369</v>
      </c>
      <c r="B115" s="826">
        <f>IF(OR(C115="a",C115="",C115="xoa"),"",COUNTIF(C$6:$D115,"da")+COUNTIF(C$6:$D115,"bs")+COUNTIF(C$6:$D115,"cph"))</f>
        <v>0</v>
      </c>
      <c r="C115" s="826" t="s">
        <v>4040</v>
      </c>
      <c r="D115" s="827" t="s">
        <v>1687</v>
      </c>
      <c r="E115" s="828" t="s">
        <v>7</v>
      </c>
      <c r="F115" s="828">
        <v>32</v>
      </c>
      <c r="G115" s="828">
        <v>369</v>
      </c>
      <c r="H115" s="826" t="s">
        <v>1703</v>
      </c>
      <c r="I115" s="826" t="s">
        <v>146</v>
      </c>
      <c r="J115" s="1150">
        <v>6.88E-2</v>
      </c>
      <c r="K115" s="1150"/>
      <c r="L115" s="1153">
        <v>688</v>
      </c>
      <c r="M115" s="1153">
        <v>688.4248</v>
      </c>
      <c r="N115" s="826" t="s">
        <v>2853</v>
      </c>
      <c r="O115" s="1152" t="s">
        <v>145</v>
      </c>
      <c r="P115" s="826" t="s">
        <v>1667</v>
      </c>
      <c r="S115" s="589" t="s">
        <v>2742</v>
      </c>
      <c r="U115" s="589" t="s">
        <v>44</v>
      </c>
      <c r="Z115" s="589" t="s">
        <v>2743</v>
      </c>
      <c r="AB115" s="589" t="s">
        <v>2744</v>
      </c>
    </row>
    <row r="116" spans="1:28" hidden="1" x14ac:dyDescent="0.2">
      <c r="A116" s="591" t="str">
        <f t="shared" si="1"/>
        <v>An Hòa+31+183</v>
      </c>
      <c r="B116" s="826">
        <f>IF(OR(C116="a",C116="",C116="xoa"),"",COUNTIF(C$6:$D116,"da")+COUNTIF(C$6:$D116,"bs")+COUNTIF(C$6:$D116,"cph"))</f>
        <v>0</v>
      </c>
      <c r="C116" s="826" t="s">
        <v>4040</v>
      </c>
      <c r="D116" s="827" t="s">
        <v>1694</v>
      </c>
      <c r="E116" s="828" t="s">
        <v>7</v>
      </c>
      <c r="F116" s="828">
        <v>31</v>
      </c>
      <c r="G116" s="828">
        <v>183</v>
      </c>
      <c r="H116" s="826" t="s">
        <v>1704</v>
      </c>
      <c r="I116" s="826" t="s">
        <v>146</v>
      </c>
      <c r="J116" s="1150">
        <v>8.6400000000000005E-2</v>
      </c>
      <c r="K116" s="1150">
        <v>864</v>
      </c>
      <c r="L116" s="1153">
        <v>864</v>
      </c>
      <c r="M116" s="1153">
        <v>863.07</v>
      </c>
      <c r="N116" s="826" t="s">
        <v>2854</v>
      </c>
      <c r="O116" s="1152" t="s">
        <v>145</v>
      </c>
      <c r="P116" s="826" t="s">
        <v>1695</v>
      </c>
      <c r="S116" s="589" t="s">
        <v>2742</v>
      </c>
      <c r="U116" s="589" t="s">
        <v>52</v>
      </c>
      <c r="Z116" s="589" t="s">
        <v>2743</v>
      </c>
      <c r="AB116" s="589" t="s">
        <v>2744</v>
      </c>
    </row>
    <row r="117" spans="1:28" hidden="1" x14ac:dyDescent="0.2">
      <c r="A117" s="591" t="str">
        <f t="shared" si="1"/>
        <v>An Hòa+29+93</v>
      </c>
      <c r="B117" s="826">
        <f>IF(OR(C117="a",C117="",C117="xoa"),"",COUNTIF(C$6:$D117,"da")+COUNTIF(C$6:$D117,"bs")+COUNTIF(C$6:$D117,"cph"))</f>
        <v>0</v>
      </c>
      <c r="C117" s="826" t="s">
        <v>4040</v>
      </c>
      <c r="D117" s="827" t="s">
        <v>1668</v>
      </c>
      <c r="E117" s="828" t="s">
        <v>7</v>
      </c>
      <c r="F117" s="828">
        <v>29</v>
      </c>
      <c r="G117" s="828">
        <v>93</v>
      </c>
      <c r="H117" s="828" t="s">
        <v>1705</v>
      </c>
      <c r="I117" s="826" t="s">
        <v>146</v>
      </c>
      <c r="J117" s="1150">
        <v>0.14710000000000001</v>
      </c>
      <c r="K117" s="1150"/>
      <c r="L117" s="1153">
        <v>1471</v>
      </c>
      <c r="M117" s="1153">
        <v>1235.479</v>
      </c>
      <c r="N117" s="826" t="s">
        <v>2855</v>
      </c>
      <c r="O117" s="1152" t="s">
        <v>1630</v>
      </c>
      <c r="P117" s="828" t="s">
        <v>1677</v>
      </c>
      <c r="S117" s="589" t="s">
        <v>2742</v>
      </c>
      <c r="U117" s="589" t="s">
        <v>44</v>
      </c>
      <c r="Z117" s="589" t="s">
        <v>2743</v>
      </c>
      <c r="AB117" s="589" t="s">
        <v>2744</v>
      </c>
    </row>
    <row r="118" spans="1:28" hidden="1" x14ac:dyDescent="0.2">
      <c r="A118" s="591" t="str">
        <f t="shared" si="1"/>
        <v>An Hòa+29+132</v>
      </c>
      <c r="B118" s="826">
        <f>IF(OR(C118="a",C118="",C118="xoa"),"",COUNTIF(C$6:$D118,"da")+COUNTIF(C$6:$D118,"bs")+COUNTIF(C$6:$D118,"cph"))</f>
        <v>0</v>
      </c>
      <c r="C118" s="826" t="s">
        <v>4040</v>
      </c>
      <c r="D118" s="827" t="s">
        <v>1668</v>
      </c>
      <c r="E118" s="828" t="s">
        <v>7</v>
      </c>
      <c r="F118" s="828">
        <v>29</v>
      </c>
      <c r="G118" s="828">
        <v>132</v>
      </c>
      <c r="H118" s="826" t="s">
        <v>1705</v>
      </c>
      <c r="I118" s="826" t="s">
        <v>146</v>
      </c>
      <c r="J118" s="1150">
        <v>1.7831999999999999</v>
      </c>
      <c r="K118" s="1150"/>
      <c r="L118" s="1153">
        <v>17832</v>
      </c>
      <c r="M118" s="1153">
        <v>17698.45</v>
      </c>
      <c r="N118" s="826" t="s">
        <v>2856</v>
      </c>
      <c r="O118" s="1152" t="s">
        <v>1630</v>
      </c>
      <c r="P118" s="826" t="s">
        <v>1677</v>
      </c>
      <c r="S118" s="589" t="s">
        <v>2742</v>
      </c>
      <c r="U118" s="589" t="s">
        <v>44</v>
      </c>
      <c r="Z118" s="589" t="s">
        <v>2743</v>
      </c>
      <c r="AB118" s="589" t="s">
        <v>2744</v>
      </c>
    </row>
    <row r="119" spans="1:28" hidden="1" x14ac:dyDescent="0.2">
      <c r="A119" s="591" t="str">
        <f t="shared" si="1"/>
        <v>An Hòa+29+205</v>
      </c>
      <c r="B119" s="826">
        <f>IF(OR(C119="a",C119="",C119="xoa"),"",COUNTIF(C$6:$D119,"da")+COUNTIF(C$6:$D119,"bs")+COUNTIF(C$6:$D119,"cph"))</f>
        <v>0</v>
      </c>
      <c r="C119" s="826" t="s">
        <v>4040</v>
      </c>
      <c r="D119" s="827" t="s">
        <v>1687</v>
      </c>
      <c r="E119" s="828" t="s">
        <v>7</v>
      </c>
      <c r="F119" s="828">
        <v>29</v>
      </c>
      <c r="G119" s="828">
        <v>205</v>
      </c>
      <c r="H119" s="828" t="s">
        <v>1705</v>
      </c>
      <c r="I119" s="826" t="s">
        <v>146</v>
      </c>
      <c r="J119" s="1150">
        <v>0.14334000000000002</v>
      </c>
      <c r="K119" s="1150"/>
      <c r="L119" s="1153">
        <v>1433.4000000000003</v>
      </c>
      <c r="M119" s="1153">
        <v>1035.7929999999999</v>
      </c>
      <c r="N119" s="826" t="s">
        <v>2857</v>
      </c>
      <c r="O119" s="826" t="s">
        <v>1706</v>
      </c>
      <c r="P119" s="826" t="s">
        <v>1685</v>
      </c>
      <c r="S119" s="589" t="s">
        <v>2742</v>
      </c>
      <c r="U119" s="589" t="s">
        <v>44</v>
      </c>
      <c r="Z119" s="589" t="s">
        <v>2743</v>
      </c>
      <c r="AB119" s="589" t="s">
        <v>2744</v>
      </c>
    </row>
    <row r="120" spans="1:28" hidden="1" x14ac:dyDescent="0.2">
      <c r="A120" s="591" t="str">
        <f t="shared" si="1"/>
        <v>An Hòa+29+212</v>
      </c>
      <c r="B120" s="826">
        <f>IF(OR(C120="a",C120="",C120="xoa"),"",COUNTIF(C$6:$D120,"da")+COUNTIF(C$6:$D120,"bs")+COUNTIF(C$6:$D120,"cph"))</f>
        <v>0</v>
      </c>
      <c r="C120" s="826" t="s">
        <v>4040</v>
      </c>
      <c r="D120" s="827" t="s">
        <v>1687</v>
      </c>
      <c r="E120" s="828" t="s">
        <v>7</v>
      </c>
      <c r="F120" s="828">
        <v>29</v>
      </c>
      <c r="G120" s="828">
        <v>212</v>
      </c>
      <c r="H120" s="828" t="s">
        <v>1705</v>
      </c>
      <c r="I120" s="826" t="s">
        <v>146</v>
      </c>
      <c r="J120" s="1150">
        <v>5.3899999999999998E-3</v>
      </c>
      <c r="K120" s="1150"/>
      <c r="L120" s="1153">
        <v>53.9</v>
      </c>
      <c r="M120" s="1153">
        <v>49.30574</v>
      </c>
      <c r="N120" s="826" t="s">
        <v>2858</v>
      </c>
      <c r="O120" s="1152" t="s">
        <v>1630</v>
      </c>
      <c r="P120" s="828" t="s">
        <v>1677</v>
      </c>
      <c r="S120" s="589" t="s">
        <v>2742</v>
      </c>
      <c r="U120" s="589" t="s">
        <v>44</v>
      </c>
      <c r="Z120" s="589" t="s">
        <v>2743</v>
      </c>
      <c r="AB120" s="589" t="s">
        <v>2744</v>
      </c>
    </row>
    <row r="121" spans="1:28" hidden="1" x14ac:dyDescent="0.2">
      <c r="A121" s="591" t="str">
        <f t="shared" si="1"/>
        <v>Bửu Long+39+80</v>
      </c>
      <c r="B121" s="826">
        <f>IF(OR(C121="a",C121="",C121="xoa"),"",COUNTIF(C$6:$D121,"da")+COUNTIF(C$6:$D121,"bs")+COUNTIF(C$6:$D121,"cph"))</f>
        <v>0</v>
      </c>
      <c r="C121" s="826" t="s">
        <v>4040</v>
      </c>
      <c r="D121" s="827" t="s">
        <v>1707</v>
      </c>
      <c r="E121" s="828" t="s">
        <v>10</v>
      </c>
      <c r="F121" s="828">
        <v>39</v>
      </c>
      <c r="G121" s="828">
        <v>80</v>
      </c>
      <c r="H121" s="828" t="s">
        <v>1708</v>
      </c>
      <c r="I121" s="826" t="s">
        <v>146</v>
      </c>
      <c r="J121" s="1150">
        <v>0.01</v>
      </c>
      <c r="K121" s="1150">
        <v>0.01</v>
      </c>
      <c r="L121" s="1153">
        <v>100</v>
      </c>
      <c r="M121" s="1153">
        <v>1059.8630000000001</v>
      </c>
      <c r="N121" s="826" t="s">
        <v>145</v>
      </c>
      <c r="O121" s="1152" t="s">
        <v>1709</v>
      </c>
      <c r="P121" s="828" t="e">
        <v>#REF!</v>
      </c>
      <c r="S121" s="589" t="s">
        <v>2742</v>
      </c>
      <c r="U121" s="589" t="s">
        <v>52</v>
      </c>
      <c r="Z121" s="589" t="s">
        <v>2743</v>
      </c>
      <c r="AB121" s="589" t="s">
        <v>2744</v>
      </c>
    </row>
    <row r="122" spans="1:28" hidden="1" x14ac:dyDescent="0.2">
      <c r="A122" s="591" t="str">
        <f t="shared" si="1"/>
        <v>Bửu Long+12+640</v>
      </c>
      <c r="B122" s="826">
        <f>IF(OR(C122="a",C122="",C122="xoa"),"",COUNTIF(C$6:$D122,"da")+COUNTIF(C$6:$D122,"bs")+COUNTIF(C$6:$D122,"cph"))</f>
        <v>0</v>
      </c>
      <c r="C122" s="826" t="s">
        <v>4040</v>
      </c>
      <c r="D122" s="1157" t="s">
        <v>1710</v>
      </c>
      <c r="E122" s="1158" t="s">
        <v>10</v>
      </c>
      <c r="F122" s="828">
        <v>12</v>
      </c>
      <c r="G122" s="1158">
        <v>640</v>
      </c>
      <c r="H122" s="828" t="s">
        <v>44</v>
      </c>
      <c r="I122" s="826" t="s">
        <v>146</v>
      </c>
      <c r="J122" s="1150">
        <v>0.02</v>
      </c>
      <c r="K122" s="1150"/>
      <c r="L122" s="1159">
        <v>200</v>
      </c>
      <c r="M122" s="1159">
        <v>968.79420000000005</v>
      </c>
      <c r="N122" s="826" t="s">
        <v>2859</v>
      </c>
      <c r="O122" s="826" t="s">
        <v>1711</v>
      </c>
      <c r="P122" s="828" t="s">
        <v>1712</v>
      </c>
      <c r="S122" s="589" t="s">
        <v>2742</v>
      </c>
      <c r="U122" s="589" t="s">
        <v>44</v>
      </c>
      <c r="Z122" s="589" t="s">
        <v>2743</v>
      </c>
      <c r="AB122" s="589" t="s">
        <v>2744</v>
      </c>
    </row>
    <row r="123" spans="1:28" hidden="1" x14ac:dyDescent="0.2">
      <c r="A123" s="591" t="str">
        <f t="shared" si="1"/>
        <v>Bửu Long+6+133</v>
      </c>
      <c r="B123" s="826">
        <f>IF(OR(C123="a",C123="",C123="xoa"),"",COUNTIF(C$6:$D123,"da")+COUNTIF(C$6:$D123,"bs")+COUNTIF(C$6:$D123,"cph"))</f>
        <v>0</v>
      </c>
      <c r="C123" s="826" t="s">
        <v>4040</v>
      </c>
      <c r="D123" s="827" t="s">
        <v>1713</v>
      </c>
      <c r="E123" s="828" t="s">
        <v>10</v>
      </c>
      <c r="F123" s="828">
        <v>6</v>
      </c>
      <c r="G123" s="828">
        <v>133</v>
      </c>
      <c r="H123" s="828" t="s">
        <v>52</v>
      </c>
      <c r="I123" s="826" t="s">
        <v>146</v>
      </c>
      <c r="J123" s="1150">
        <v>5.4189999999999995E-2</v>
      </c>
      <c r="K123" s="1150"/>
      <c r="L123" s="1153">
        <v>541.9</v>
      </c>
      <c r="M123" s="1153">
        <v>597.69060000000002</v>
      </c>
      <c r="N123" s="826" t="s">
        <v>2860</v>
      </c>
      <c r="O123" s="1152" t="s">
        <v>145</v>
      </c>
      <c r="P123" s="828" t="s">
        <v>1714</v>
      </c>
      <c r="S123" s="589" t="s">
        <v>2742</v>
      </c>
      <c r="U123" s="589" t="s">
        <v>52</v>
      </c>
      <c r="Z123" s="589" t="s">
        <v>2743</v>
      </c>
      <c r="AB123" s="589" t="s">
        <v>2744</v>
      </c>
    </row>
    <row r="124" spans="1:28" hidden="1" x14ac:dyDescent="0.2">
      <c r="A124" s="591" t="str">
        <f t="shared" si="1"/>
        <v>Bửu Long+6+134</v>
      </c>
      <c r="B124" s="826">
        <f>IF(OR(C124="a",C124="",C124="xoa"),"",COUNTIF(C$6:$D124,"da")+COUNTIF(C$6:$D124,"bs")+COUNTIF(C$6:$D124,"cph"))</f>
        <v>0</v>
      </c>
      <c r="C124" s="826" t="s">
        <v>4040</v>
      </c>
      <c r="D124" s="827" t="s">
        <v>1713</v>
      </c>
      <c r="E124" s="828" t="s">
        <v>10</v>
      </c>
      <c r="F124" s="828">
        <v>6</v>
      </c>
      <c r="G124" s="828">
        <v>134</v>
      </c>
      <c r="H124" s="828" t="s">
        <v>52</v>
      </c>
      <c r="I124" s="826" t="s">
        <v>146</v>
      </c>
      <c r="J124" s="1150">
        <v>5.2400000000000002E-2</v>
      </c>
      <c r="K124" s="1150"/>
      <c r="L124" s="1153">
        <v>524</v>
      </c>
      <c r="M124" s="1153">
        <v>543.13390000000004</v>
      </c>
      <c r="N124" s="826" t="s">
        <v>2861</v>
      </c>
      <c r="O124" s="826" t="s">
        <v>145</v>
      </c>
      <c r="P124" s="826" t="s">
        <v>1709</v>
      </c>
      <c r="S124" s="589" t="s">
        <v>2742</v>
      </c>
      <c r="U124" s="589" t="s">
        <v>52</v>
      </c>
      <c r="Z124" s="589" t="s">
        <v>2743</v>
      </c>
      <c r="AB124" s="589" t="s">
        <v>2744</v>
      </c>
    </row>
    <row r="125" spans="1:28" hidden="1" x14ac:dyDescent="0.2">
      <c r="A125" s="591" t="str">
        <f t="shared" si="1"/>
        <v>Bửu Long+11+186</v>
      </c>
      <c r="B125" s="826">
        <f>IF(OR(C125="a",C125="",C125="xoa"),"",COUNTIF(C$6:$D125,"da")+COUNTIF(C$6:$D125,"bs")+COUNTIF(C$6:$D125,"cph"))</f>
        <v>0</v>
      </c>
      <c r="C125" s="826" t="s">
        <v>4040</v>
      </c>
      <c r="D125" s="827" t="s">
        <v>1715</v>
      </c>
      <c r="E125" s="828" t="s">
        <v>10</v>
      </c>
      <c r="F125" s="828">
        <v>11</v>
      </c>
      <c r="G125" s="828">
        <v>186</v>
      </c>
      <c r="H125" s="826" t="s">
        <v>52</v>
      </c>
      <c r="I125" s="826" t="s">
        <v>146</v>
      </c>
      <c r="J125" s="1150">
        <v>0.02</v>
      </c>
      <c r="K125" s="1150"/>
      <c r="L125" s="1153">
        <v>200</v>
      </c>
      <c r="M125" s="1153">
        <v>1151.5340000000001</v>
      </c>
      <c r="N125" s="826" t="s">
        <v>2862</v>
      </c>
      <c r="O125" s="1152" t="s">
        <v>1624</v>
      </c>
      <c r="P125" s="826" t="s">
        <v>1714</v>
      </c>
      <c r="S125" s="589" t="s">
        <v>2742</v>
      </c>
      <c r="U125" s="589" t="s">
        <v>52</v>
      </c>
      <c r="Z125" s="589" t="s">
        <v>2743</v>
      </c>
      <c r="AB125" s="589" t="s">
        <v>2744</v>
      </c>
    </row>
    <row r="126" spans="1:28" hidden="1" x14ac:dyDescent="0.2">
      <c r="A126" s="591" t="str">
        <f t="shared" si="1"/>
        <v>Bửu Long+29+64</v>
      </c>
      <c r="B126" s="826">
        <f>IF(OR(C126="a",C126="",C126="xoa"),"",COUNTIF(C$6:$D126,"da")+COUNTIF(C$6:$D126,"bs")+COUNTIF(C$6:$D126,"cph"))</f>
        <v>0</v>
      </c>
      <c r="C126" s="826" t="s">
        <v>4040</v>
      </c>
      <c r="D126" s="827" t="s">
        <v>1716</v>
      </c>
      <c r="E126" s="828" t="s">
        <v>10</v>
      </c>
      <c r="F126" s="828">
        <v>29</v>
      </c>
      <c r="G126" s="828">
        <v>64</v>
      </c>
      <c r="H126" s="826" t="s">
        <v>52</v>
      </c>
      <c r="I126" s="826" t="s">
        <v>146</v>
      </c>
      <c r="J126" s="1150">
        <v>1.4999999999999999E-2</v>
      </c>
      <c r="K126" s="1150"/>
      <c r="L126" s="1153">
        <v>150</v>
      </c>
      <c r="M126" s="1153">
        <v>149.97329999999999</v>
      </c>
      <c r="N126" s="826" t="s">
        <v>2863</v>
      </c>
      <c r="O126" s="1152" t="s">
        <v>145</v>
      </c>
      <c r="P126" s="826" t="s">
        <v>1709</v>
      </c>
      <c r="S126" s="589" t="s">
        <v>2742</v>
      </c>
      <c r="U126" s="589" t="s">
        <v>52</v>
      </c>
      <c r="Z126" s="589" t="s">
        <v>2743</v>
      </c>
      <c r="AB126" s="589" t="s">
        <v>2744</v>
      </c>
    </row>
    <row r="127" spans="1:28" hidden="1" x14ac:dyDescent="0.2">
      <c r="A127" s="591" t="str">
        <f t="shared" si="1"/>
        <v>Bửu Long+32+29</v>
      </c>
      <c r="B127" s="826">
        <f>IF(OR(C127="a",C127="",C127="xoa"),"",COUNTIF(C$6:$D127,"da")+COUNTIF(C$6:$D127,"bs")+COUNTIF(C$6:$D127,"cph"))</f>
        <v>0</v>
      </c>
      <c r="C127" s="826" t="s">
        <v>4040</v>
      </c>
      <c r="D127" s="827" t="s">
        <v>1717</v>
      </c>
      <c r="E127" s="828" t="s">
        <v>10</v>
      </c>
      <c r="F127" s="828">
        <v>32</v>
      </c>
      <c r="G127" s="828">
        <v>29</v>
      </c>
      <c r="H127" s="826" t="s">
        <v>52</v>
      </c>
      <c r="I127" s="826" t="s">
        <v>146</v>
      </c>
      <c r="J127" s="1150">
        <v>0.02</v>
      </c>
      <c r="K127" s="1150"/>
      <c r="L127" s="1156">
        <v>200</v>
      </c>
      <c r="M127" s="1156">
        <v>457.74549999999999</v>
      </c>
      <c r="N127" s="826" t="s">
        <v>2864</v>
      </c>
      <c r="O127" s="1152" t="s">
        <v>1630</v>
      </c>
      <c r="P127" s="826" t="s">
        <v>1718</v>
      </c>
      <c r="S127" s="589" t="s">
        <v>2742</v>
      </c>
      <c r="U127" s="589" t="s">
        <v>52</v>
      </c>
      <c r="Z127" s="589" t="s">
        <v>2743</v>
      </c>
      <c r="AB127" s="589" t="s">
        <v>2744</v>
      </c>
    </row>
    <row r="128" spans="1:28" ht="25.5" hidden="1" x14ac:dyDescent="0.2">
      <c r="A128" s="591" t="str">
        <f t="shared" si="1"/>
        <v>Bửu Long+11+230</v>
      </c>
      <c r="B128" s="826">
        <f>IF(OR(C128="a",C128="",C128="xoa"),"",COUNTIF(C$6:$D128,"da")+COUNTIF(C$6:$D128,"bs")+COUNTIF(C$6:$D128,"cph"))</f>
        <v>0</v>
      </c>
      <c r="C128" s="826" t="s">
        <v>4040</v>
      </c>
      <c r="D128" s="827" t="s">
        <v>1719</v>
      </c>
      <c r="E128" s="828" t="s">
        <v>10</v>
      </c>
      <c r="F128" s="828">
        <v>11</v>
      </c>
      <c r="G128" s="828">
        <v>230</v>
      </c>
      <c r="H128" s="826" t="s">
        <v>63</v>
      </c>
      <c r="I128" s="826" t="s">
        <v>146</v>
      </c>
      <c r="J128" s="1150">
        <v>0.01</v>
      </c>
      <c r="K128" s="1150"/>
      <c r="L128" s="1153">
        <v>100</v>
      </c>
      <c r="M128" s="1153">
        <v>323.40890000000002</v>
      </c>
      <c r="N128" s="826" t="s">
        <v>2865</v>
      </c>
      <c r="O128" s="1152" t="s">
        <v>1624</v>
      </c>
      <c r="P128" s="826" t="s">
        <v>1709</v>
      </c>
      <c r="S128" s="589" t="s">
        <v>2742</v>
      </c>
      <c r="U128" s="589" t="s">
        <v>63</v>
      </c>
      <c r="Z128" s="589" t="s">
        <v>2743</v>
      </c>
      <c r="AB128" s="589" t="s">
        <v>2744</v>
      </c>
    </row>
    <row r="129" spans="1:28" ht="38.25" hidden="1" x14ac:dyDescent="0.2">
      <c r="A129" s="591" t="str">
        <f t="shared" si="1"/>
        <v>Hiệp Hòa+4+69</v>
      </c>
      <c r="B129" s="826">
        <f>IF(OR(C129="a",C129="",C129="xoa"),"",COUNTIF(C$6:$D129,"da")+COUNTIF(C$6:$D129,"bs")+COUNTIF(C$6:$D129,"cph"))</f>
        <v>0</v>
      </c>
      <c r="C129" s="826" t="s">
        <v>4040</v>
      </c>
      <c r="D129" s="827" t="s">
        <v>1720</v>
      </c>
      <c r="E129" s="828" t="s">
        <v>11</v>
      </c>
      <c r="F129" s="828">
        <v>4</v>
      </c>
      <c r="G129" s="828">
        <v>69</v>
      </c>
      <c r="H129" s="826" t="s">
        <v>52</v>
      </c>
      <c r="I129" s="826" t="s">
        <v>146</v>
      </c>
      <c r="J129" s="1150">
        <v>7.0300000000000001E-2</v>
      </c>
      <c r="K129" s="1150"/>
      <c r="L129" s="1153">
        <v>703</v>
      </c>
      <c r="M129" s="1153">
        <v>709.68610000000001</v>
      </c>
      <c r="N129" s="826" t="s">
        <v>2866</v>
      </c>
      <c r="O129" s="1152" t="s">
        <v>1624</v>
      </c>
      <c r="P129" s="826" t="s">
        <v>1721</v>
      </c>
      <c r="S129" s="589" t="s">
        <v>2742</v>
      </c>
      <c r="U129" s="589" t="s">
        <v>52</v>
      </c>
      <c r="Z129" s="589" t="s">
        <v>2743</v>
      </c>
      <c r="AB129" s="589" t="s">
        <v>2744</v>
      </c>
    </row>
    <row r="130" spans="1:28" ht="25.5" hidden="1" x14ac:dyDescent="0.2">
      <c r="A130" s="591" t="str">
        <f t="shared" si="1"/>
        <v>Hiệp Hòa+6+26</v>
      </c>
      <c r="B130" s="826">
        <f>IF(OR(C130="a",C130="",C130="xoa"),"",COUNTIF(C$6:$D130,"da")+COUNTIF(C$6:$D130,"bs")+COUNTIF(C$6:$D130,"cph"))</f>
        <v>0</v>
      </c>
      <c r="C130" s="826" t="s">
        <v>4040</v>
      </c>
      <c r="D130" s="827" t="s">
        <v>1722</v>
      </c>
      <c r="E130" s="828" t="s">
        <v>11</v>
      </c>
      <c r="F130" s="828">
        <v>6</v>
      </c>
      <c r="G130" s="828">
        <v>26</v>
      </c>
      <c r="H130" s="826" t="s">
        <v>52</v>
      </c>
      <c r="I130" s="826" t="s">
        <v>146</v>
      </c>
      <c r="J130" s="1150">
        <v>7.4999999999999997E-2</v>
      </c>
      <c r="K130" s="1150"/>
      <c r="L130" s="1153">
        <v>750</v>
      </c>
      <c r="M130" s="1154">
        <v>742.94069999999999</v>
      </c>
      <c r="N130" s="826" t="s">
        <v>2867</v>
      </c>
      <c r="O130" s="1152" t="s">
        <v>1684</v>
      </c>
      <c r="P130" s="826" t="s">
        <v>1723</v>
      </c>
      <c r="S130" s="589" t="s">
        <v>2742</v>
      </c>
      <c r="U130" s="589" t="s">
        <v>52</v>
      </c>
      <c r="Z130" s="589" t="s">
        <v>2743</v>
      </c>
      <c r="AB130" s="589" t="s">
        <v>2744</v>
      </c>
    </row>
    <row r="131" spans="1:28" hidden="1" x14ac:dyDescent="0.2">
      <c r="A131" s="591" t="str">
        <f t="shared" si="1"/>
        <v>Hiệp Hòa+19+73</v>
      </c>
      <c r="B131" s="826">
        <f>IF(OR(C131="a",C131="",C131="xoa"),"",COUNTIF(C$6:$D131,"da")+COUNTIF(C$6:$D131,"bs")+COUNTIF(C$6:$D131,"cph"))</f>
        <v>0</v>
      </c>
      <c r="C131" s="826" t="s">
        <v>4040</v>
      </c>
      <c r="D131" s="827" t="s">
        <v>1724</v>
      </c>
      <c r="E131" s="828" t="s">
        <v>11</v>
      </c>
      <c r="F131" s="828">
        <v>19</v>
      </c>
      <c r="G131" s="828">
        <v>73</v>
      </c>
      <c r="H131" s="828" t="s">
        <v>52</v>
      </c>
      <c r="I131" s="826" t="s">
        <v>146</v>
      </c>
      <c r="J131" s="1150">
        <v>0.05</v>
      </c>
      <c r="K131" s="1150"/>
      <c r="L131" s="1153">
        <v>500</v>
      </c>
      <c r="M131" s="1153">
        <v>500.07810000000001</v>
      </c>
      <c r="N131" s="826" t="s">
        <v>2868</v>
      </c>
      <c r="O131" s="1152" t="s">
        <v>145</v>
      </c>
      <c r="P131" s="828" t="s">
        <v>1627</v>
      </c>
      <c r="S131" s="589" t="s">
        <v>2742</v>
      </c>
      <c r="U131" s="589" t="s">
        <v>52</v>
      </c>
      <c r="Z131" s="589" t="s">
        <v>2743</v>
      </c>
      <c r="AB131" s="589" t="s">
        <v>2744</v>
      </c>
    </row>
    <row r="132" spans="1:28" hidden="1" x14ac:dyDescent="0.2">
      <c r="A132" s="591" t="str">
        <f t="shared" si="1"/>
        <v>Hiệp Hòa+20+163</v>
      </c>
      <c r="B132" s="826">
        <f>IF(OR(C132="a",C132="",C132="xoa"),"",COUNTIF(C$6:$D132,"da")+COUNTIF(C$6:$D132,"bs")+COUNTIF(C$6:$D132,"cph"))</f>
        <v>0</v>
      </c>
      <c r="C132" s="826" t="s">
        <v>4040</v>
      </c>
      <c r="D132" s="827" t="s">
        <v>1725</v>
      </c>
      <c r="E132" s="828" t="s">
        <v>11</v>
      </c>
      <c r="F132" s="828">
        <v>20</v>
      </c>
      <c r="G132" s="828">
        <v>163</v>
      </c>
      <c r="H132" s="828" t="s">
        <v>52</v>
      </c>
      <c r="I132" s="826" t="s">
        <v>146</v>
      </c>
      <c r="J132" s="1150">
        <v>0.04</v>
      </c>
      <c r="K132" s="1150"/>
      <c r="L132" s="1153">
        <v>400</v>
      </c>
      <c r="M132" s="1153">
        <v>549.77689999999996</v>
      </c>
      <c r="N132" s="826" t="s">
        <v>2869</v>
      </c>
      <c r="O132" s="1152" t="s">
        <v>1624</v>
      </c>
      <c r="P132" s="828" t="s">
        <v>1726</v>
      </c>
      <c r="S132" s="589" t="s">
        <v>2742</v>
      </c>
      <c r="U132" s="589" t="s">
        <v>52</v>
      </c>
      <c r="Z132" s="589" t="s">
        <v>2743</v>
      </c>
      <c r="AB132" s="589" t="s">
        <v>2744</v>
      </c>
    </row>
    <row r="133" spans="1:28" hidden="1" x14ac:dyDescent="0.2">
      <c r="A133" s="591" t="str">
        <f t="shared" si="1"/>
        <v>Hiệp Hòa+23+53</v>
      </c>
      <c r="B133" s="826">
        <f>IF(OR(C133="a",C133="",C133="xoa"),"",COUNTIF(C$6:$D133,"da")+COUNTIF(C$6:$D133,"bs")+COUNTIF(C$6:$D133,"cph"))</f>
        <v>0</v>
      </c>
      <c r="C133" s="826" t="s">
        <v>4040</v>
      </c>
      <c r="D133" s="827" t="s">
        <v>1727</v>
      </c>
      <c r="E133" s="828" t="s">
        <v>11</v>
      </c>
      <c r="F133" s="828">
        <v>23</v>
      </c>
      <c r="G133" s="828">
        <v>53</v>
      </c>
      <c r="H133" s="828" t="s">
        <v>52</v>
      </c>
      <c r="I133" s="826" t="s">
        <v>146</v>
      </c>
      <c r="J133" s="1150">
        <v>5.0000000000000001E-3</v>
      </c>
      <c r="K133" s="1150"/>
      <c r="L133" s="1153">
        <v>50</v>
      </c>
      <c r="M133" s="1153">
        <v>220.87989999999999</v>
      </c>
      <c r="N133" s="826" t="s">
        <v>2870</v>
      </c>
      <c r="O133" s="1152" t="s">
        <v>145</v>
      </c>
      <c r="P133" s="828" t="s">
        <v>1627</v>
      </c>
      <c r="S133" s="589" t="s">
        <v>2742</v>
      </c>
      <c r="U133" s="589" t="s">
        <v>52</v>
      </c>
      <c r="Z133" s="589" t="s">
        <v>2743</v>
      </c>
      <c r="AB133" s="589" t="s">
        <v>2744</v>
      </c>
    </row>
    <row r="134" spans="1:28" ht="38.25" hidden="1" x14ac:dyDescent="0.2">
      <c r="A134" s="591" t="str">
        <f t="shared" si="1"/>
        <v>Hiệp Hòa+23+125</v>
      </c>
      <c r="B134" s="826">
        <f>IF(OR(C134="a",C134="",C134="xoa"),"",COUNTIF(C$6:$D134,"da")+COUNTIF(C$6:$D134,"bs")+COUNTIF(C$6:$D134,"cph"))</f>
        <v>0</v>
      </c>
      <c r="C134" s="826" t="s">
        <v>4040</v>
      </c>
      <c r="D134" s="827" t="s">
        <v>1728</v>
      </c>
      <c r="E134" s="828" t="s">
        <v>11</v>
      </c>
      <c r="F134" s="828">
        <v>23</v>
      </c>
      <c r="G134" s="828">
        <v>125</v>
      </c>
      <c r="H134" s="828" t="s">
        <v>52</v>
      </c>
      <c r="I134" s="826" t="s">
        <v>146</v>
      </c>
      <c r="J134" s="1150">
        <v>7.3999999999999996E-2</v>
      </c>
      <c r="K134" s="1150"/>
      <c r="L134" s="1151">
        <v>740</v>
      </c>
      <c r="M134" s="1153">
        <v>839.13319999999999</v>
      </c>
      <c r="N134" s="826" t="s">
        <v>2871</v>
      </c>
      <c r="O134" s="1152" t="s">
        <v>1624</v>
      </c>
      <c r="P134" s="828" t="s">
        <v>1726</v>
      </c>
      <c r="S134" s="589" t="s">
        <v>2742</v>
      </c>
      <c r="U134" s="589" t="s">
        <v>52</v>
      </c>
      <c r="Z134" s="589" t="s">
        <v>2743</v>
      </c>
      <c r="AB134" s="589" t="s">
        <v>2744</v>
      </c>
    </row>
    <row r="135" spans="1:28" hidden="1" x14ac:dyDescent="0.2">
      <c r="A135" s="591" t="str">
        <f t="shared" ref="A135:A198" si="2">E135&amp;"+"&amp;F135&amp;"+"&amp;G135</f>
        <v>Hiệp Hòa+37+137</v>
      </c>
      <c r="B135" s="826">
        <f>IF(OR(C135="a",C135="",C135="xoa"),"",COUNTIF(C$6:$D135,"da")+COUNTIF(C$6:$D135,"bs")+COUNTIF(C$6:$D135,"cph"))</f>
        <v>0</v>
      </c>
      <c r="C135" s="826" t="s">
        <v>4040</v>
      </c>
      <c r="D135" s="827" t="s">
        <v>2343</v>
      </c>
      <c r="E135" s="828" t="s">
        <v>11</v>
      </c>
      <c r="F135" s="828">
        <v>37</v>
      </c>
      <c r="G135" s="828">
        <v>137</v>
      </c>
      <c r="H135" s="828" t="s">
        <v>52</v>
      </c>
      <c r="I135" s="826" t="s">
        <v>146</v>
      </c>
      <c r="J135" s="1150">
        <v>0.01</v>
      </c>
      <c r="K135" s="1150"/>
      <c r="L135" s="1153">
        <v>100</v>
      </c>
      <c r="M135" s="1153">
        <v>1784.0930000000001</v>
      </c>
      <c r="N135" s="826"/>
      <c r="O135" s="1152" t="s">
        <v>2872</v>
      </c>
      <c r="P135" s="828"/>
      <c r="S135" s="589" t="s">
        <v>2742</v>
      </c>
      <c r="U135" s="589" t="s">
        <v>52</v>
      </c>
      <c r="Z135" s="589" t="s">
        <v>2743</v>
      </c>
      <c r="AB135" s="589" t="s">
        <v>2744</v>
      </c>
    </row>
    <row r="136" spans="1:28" hidden="1" x14ac:dyDescent="0.2">
      <c r="A136" s="591" t="str">
        <f t="shared" si="2"/>
        <v>Hiệp Hòa+32+56</v>
      </c>
      <c r="B136" s="826">
        <f>IF(OR(C136="a",C136="",C136="xoa"),"",COUNTIF(C$6:$D136,"da")+COUNTIF(C$6:$D136,"bs")+COUNTIF(C$6:$D136,"cph"))</f>
        <v>0</v>
      </c>
      <c r="C136" s="826" t="s">
        <v>4040</v>
      </c>
      <c r="D136" s="827" t="s">
        <v>1729</v>
      </c>
      <c r="E136" s="828" t="s">
        <v>11</v>
      </c>
      <c r="F136" s="828">
        <v>32</v>
      </c>
      <c r="G136" s="828">
        <v>56</v>
      </c>
      <c r="H136" s="828" t="s">
        <v>52</v>
      </c>
      <c r="I136" s="826" t="s">
        <v>146</v>
      </c>
      <c r="J136" s="1150">
        <v>6.0000000000000001E-3</v>
      </c>
      <c r="K136" s="1150"/>
      <c r="L136" s="1153">
        <v>60</v>
      </c>
      <c r="M136" s="1153">
        <v>192.3023</v>
      </c>
      <c r="N136" s="826" t="s">
        <v>2873</v>
      </c>
      <c r="O136" s="1152" t="s">
        <v>145</v>
      </c>
      <c r="P136" s="828" t="s">
        <v>1627</v>
      </c>
      <c r="S136" s="589" t="s">
        <v>2742</v>
      </c>
      <c r="U136" s="589" t="s">
        <v>52</v>
      </c>
      <c r="Z136" s="589" t="s">
        <v>2743</v>
      </c>
      <c r="AB136" s="589" t="s">
        <v>2744</v>
      </c>
    </row>
    <row r="137" spans="1:28" ht="25.5" hidden="1" x14ac:dyDescent="0.2">
      <c r="A137" s="591" t="str">
        <f t="shared" si="2"/>
        <v>Hiệp Hòa+33+31</v>
      </c>
      <c r="B137" s="826">
        <f>IF(OR(C137="a",C137="",C137="xoa"),"",COUNTIF(C$6:$D137,"da")+COUNTIF(C$6:$D137,"bs")+COUNTIF(C$6:$D137,"cph"))</f>
        <v>0</v>
      </c>
      <c r="C137" s="826" t="s">
        <v>4040</v>
      </c>
      <c r="D137" s="827" t="s">
        <v>1730</v>
      </c>
      <c r="E137" s="828" t="s">
        <v>11</v>
      </c>
      <c r="F137" s="828">
        <v>33</v>
      </c>
      <c r="G137" s="828">
        <v>31</v>
      </c>
      <c r="H137" s="828" t="s">
        <v>52</v>
      </c>
      <c r="I137" s="826" t="s">
        <v>146</v>
      </c>
      <c r="J137" s="1150">
        <v>0.01</v>
      </c>
      <c r="K137" s="1150"/>
      <c r="L137" s="1153">
        <v>100</v>
      </c>
      <c r="M137" s="1153">
        <v>154.44130000000001</v>
      </c>
      <c r="N137" s="826" t="s">
        <v>2874</v>
      </c>
      <c r="O137" s="1152" t="s">
        <v>145</v>
      </c>
      <c r="P137" s="828" t="s">
        <v>1627</v>
      </c>
      <c r="S137" s="589" t="s">
        <v>2742</v>
      </c>
      <c r="U137" s="589" t="s">
        <v>52</v>
      </c>
      <c r="Z137" s="589" t="s">
        <v>2743</v>
      </c>
      <c r="AB137" s="589" t="s">
        <v>2744</v>
      </c>
    </row>
    <row r="138" spans="1:28" hidden="1" x14ac:dyDescent="0.2">
      <c r="A138" s="591" t="str">
        <f t="shared" si="2"/>
        <v>Hiệp Hòa+36+156</v>
      </c>
      <c r="B138" s="826">
        <f>IF(OR(C138="a",C138="",C138="xoa"),"",COUNTIF(C$6:$D138,"da")+COUNTIF(C$6:$D138,"bs")+COUNTIF(C$6:$D138,"cph"))</f>
        <v>0</v>
      </c>
      <c r="C138" s="826" t="s">
        <v>4040</v>
      </c>
      <c r="D138" s="827" t="s">
        <v>1731</v>
      </c>
      <c r="E138" s="828" t="s">
        <v>11</v>
      </c>
      <c r="F138" s="828">
        <v>36</v>
      </c>
      <c r="G138" s="828">
        <v>156</v>
      </c>
      <c r="H138" s="826" t="s">
        <v>52</v>
      </c>
      <c r="I138" s="826" t="s">
        <v>146</v>
      </c>
      <c r="J138" s="1150">
        <v>6.5560000000000007E-2</v>
      </c>
      <c r="K138" s="1150"/>
      <c r="L138" s="1153">
        <v>655.6</v>
      </c>
      <c r="M138" s="1153">
        <v>194.6035</v>
      </c>
      <c r="N138" s="826" t="s">
        <v>2875</v>
      </c>
      <c r="O138" s="1152" t="s">
        <v>1624</v>
      </c>
      <c r="P138" s="828" t="s">
        <v>1726</v>
      </c>
      <c r="S138" s="589" t="s">
        <v>2742</v>
      </c>
      <c r="U138" s="589" t="s">
        <v>52</v>
      </c>
      <c r="Z138" s="589" t="s">
        <v>2743</v>
      </c>
      <c r="AB138" s="589" t="s">
        <v>2744</v>
      </c>
    </row>
    <row r="139" spans="1:28" hidden="1" x14ac:dyDescent="0.2">
      <c r="A139" s="591" t="str">
        <f t="shared" si="2"/>
        <v>Hiệp Hòa+37+24</v>
      </c>
      <c r="B139" s="826">
        <f>IF(OR(C139="a",C139="",C139="xoa"),"",COUNTIF(C$6:$D139,"da")+COUNTIF(C$6:$D139,"bs")+COUNTIF(C$6:$D139,"cph"))</f>
        <v>0</v>
      </c>
      <c r="C139" s="826" t="s">
        <v>4040</v>
      </c>
      <c r="D139" s="827" t="s">
        <v>1732</v>
      </c>
      <c r="E139" s="828" t="s">
        <v>11</v>
      </c>
      <c r="F139" s="828">
        <v>37</v>
      </c>
      <c r="G139" s="828">
        <v>24</v>
      </c>
      <c r="H139" s="828" t="s">
        <v>52</v>
      </c>
      <c r="I139" s="826" t="s">
        <v>146</v>
      </c>
      <c r="J139" s="1150">
        <v>0.03</v>
      </c>
      <c r="K139" s="1150"/>
      <c r="L139" s="1153">
        <v>300</v>
      </c>
      <c r="M139" s="1153">
        <v>709.97829999999999</v>
      </c>
      <c r="N139" s="826" t="s">
        <v>2876</v>
      </c>
      <c r="O139" s="1152" t="s">
        <v>1624</v>
      </c>
      <c r="P139" s="828" t="s">
        <v>1726</v>
      </c>
      <c r="S139" s="589" t="s">
        <v>2742</v>
      </c>
      <c r="U139" s="589" t="s">
        <v>52</v>
      </c>
      <c r="Z139" s="589" t="s">
        <v>2743</v>
      </c>
      <c r="AB139" s="589" t="s">
        <v>2744</v>
      </c>
    </row>
    <row r="140" spans="1:28" hidden="1" x14ac:dyDescent="0.2">
      <c r="A140" s="591" t="str">
        <f t="shared" si="2"/>
        <v>Hiệp Hòa+39+71</v>
      </c>
      <c r="B140" s="826">
        <f>IF(OR(C140="a",C140="",C140="xoa"),"",COUNTIF(C$6:$D140,"da")+COUNTIF(C$6:$D140,"bs")+COUNTIF(C$6:$D140,"cph"))</f>
        <v>0</v>
      </c>
      <c r="C140" s="826" t="s">
        <v>4040</v>
      </c>
      <c r="D140" s="827" t="s">
        <v>1733</v>
      </c>
      <c r="E140" s="828" t="s">
        <v>11</v>
      </c>
      <c r="F140" s="828">
        <v>39</v>
      </c>
      <c r="G140" s="828">
        <v>71</v>
      </c>
      <c r="H140" s="828" t="s">
        <v>52</v>
      </c>
      <c r="I140" s="826" t="s">
        <v>146</v>
      </c>
      <c r="J140" s="1150">
        <v>2.53E-2</v>
      </c>
      <c r="K140" s="1150"/>
      <c r="L140" s="1151">
        <v>253</v>
      </c>
      <c r="M140" s="1151">
        <v>252.6318</v>
      </c>
      <c r="N140" s="826" t="s">
        <v>2877</v>
      </c>
      <c r="O140" s="1152" t="s">
        <v>145</v>
      </c>
      <c r="P140" s="828" t="s">
        <v>1627</v>
      </c>
      <c r="S140" s="589" t="s">
        <v>2742</v>
      </c>
      <c r="U140" s="589" t="s">
        <v>52</v>
      </c>
      <c r="Z140" s="589" t="s">
        <v>2743</v>
      </c>
      <c r="AB140" s="589" t="s">
        <v>2744</v>
      </c>
    </row>
    <row r="141" spans="1:28" ht="25.5" hidden="1" x14ac:dyDescent="0.2">
      <c r="A141" s="591" t="str">
        <f t="shared" si="2"/>
        <v>Hiệp Hòa+44+64</v>
      </c>
      <c r="B141" s="826">
        <f>IF(OR(C141="a",C141="",C141="xoa"),"",COUNTIF(C$6:$D141,"da")+COUNTIF(C$6:$D141,"bs")+COUNTIF(C$6:$D141,"cph"))</f>
        <v>0</v>
      </c>
      <c r="C141" s="826" t="s">
        <v>4040</v>
      </c>
      <c r="D141" s="827" t="s">
        <v>1734</v>
      </c>
      <c r="E141" s="828" t="s">
        <v>11</v>
      </c>
      <c r="F141" s="828">
        <v>44</v>
      </c>
      <c r="G141" s="828">
        <v>64</v>
      </c>
      <c r="H141" s="828" t="s">
        <v>52</v>
      </c>
      <c r="I141" s="826" t="s">
        <v>146</v>
      </c>
      <c r="J141" s="1150">
        <v>9.5900000000000013E-3</v>
      </c>
      <c r="K141" s="1150"/>
      <c r="L141" s="1153">
        <v>95.90000000000002</v>
      </c>
      <c r="M141" s="1153">
        <v>95.396500000000003</v>
      </c>
      <c r="N141" s="826" t="s">
        <v>2878</v>
      </c>
      <c r="O141" s="1152" t="s">
        <v>145</v>
      </c>
      <c r="P141" s="828" t="s">
        <v>1627</v>
      </c>
      <c r="S141" s="589" t="s">
        <v>2742</v>
      </c>
      <c r="U141" s="589" t="s">
        <v>52</v>
      </c>
      <c r="Z141" s="589" t="s">
        <v>2743</v>
      </c>
      <c r="AB141" s="589" t="s">
        <v>2744</v>
      </c>
    </row>
    <row r="142" spans="1:28" ht="25.5" hidden="1" x14ac:dyDescent="0.2">
      <c r="A142" s="591" t="str">
        <f t="shared" si="2"/>
        <v>Hiệp Hòa+44+86</v>
      </c>
      <c r="B142" s="826">
        <f>IF(OR(C142="a",C142="",C142="xoa"),"",COUNTIF(C$6:$D142,"da")+COUNTIF(C$6:$D142,"bs")+COUNTIF(C$6:$D142,"cph"))</f>
        <v>0</v>
      </c>
      <c r="C142" s="826" t="s">
        <v>4040</v>
      </c>
      <c r="D142" s="827" t="s">
        <v>1735</v>
      </c>
      <c r="E142" s="828" t="s">
        <v>11</v>
      </c>
      <c r="F142" s="828">
        <v>44</v>
      </c>
      <c r="G142" s="828">
        <v>86</v>
      </c>
      <c r="H142" s="828" t="s">
        <v>52</v>
      </c>
      <c r="I142" s="826" t="s">
        <v>146</v>
      </c>
      <c r="J142" s="1150">
        <v>1.133E-2</v>
      </c>
      <c r="K142" s="1150"/>
      <c r="L142" s="1153">
        <v>113.3</v>
      </c>
      <c r="M142" s="1153">
        <v>113.3075</v>
      </c>
      <c r="N142" s="826" t="s">
        <v>2879</v>
      </c>
      <c r="O142" s="1152" t="s">
        <v>145</v>
      </c>
      <c r="P142" s="828" t="s">
        <v>1627</v>
      </c>
      <c r="S142" s="589" t="s">
        <v>2742</v>
      </c>
      <c r="U142" s="589" t="s">
        <v>52</v>
      </c>
      <c r="Z142" s="589" t="s">
        <v>2743</v>
      </c>
      <c r="AB142" s="589" t="s">
        <v>2744</v>
      </c>
    </row>
    <row r="143" spans="1:28" hidden="1" x14ac:dyDescent="0.2">
      <c r="A143" s="591" t="str">
        <f t="shared" si="2"/>
        <v>Hiệp Hòa+44+87</v>
      </c>
      <c r="B143" s="826">
        <f>IF(OR(C143="a",C143="",C143="xoa"),"",COUNTIF(C$6:$D143,"da")+COUNTIF(C$6:$D143,"bs")+COUNTIF(C$6:$D143,"cph"))</f>
        <v>0</v>
      </c>
      <c r="C143" s="826" t="s">
        <v>4040</v>
      </c>
      <c r="D143" s="827" t="s">
        <v>1736</v>
      </c>
      <c r="E143" s="828" t="s">
        <v>11</v>
      </c>
      <c r="F143" s="828">
        <v>44</v>
      </c>
      <c r="G143" s="828">
        <v>87</v>
      </c>
      <c r="H143" s="826" t="s">
        <v>52</v>
      </c>
      <c r="I143" s="826" t="s">
        <v>146</v>
      </c>
      <c r="J143" s="1150">
        <v>1.21E-2</v>
      </c>
      <c r="K143" s="1150"/>
      <c r="L143" s="1153">
        <v>121</v>
      </c>
      <c r="M143" s="1153">
        <v>120.9966</v>
      </c>
      <c r="N143" s="826" t="s">
        <v>2880</v>
      </c>
      <c r="O143" s="1152" t="s">
        <v>145</v>
      </c>
      <c r="P143" s="828" t="s">
        <v>1627</v>
      </c>
      <c r="S143" s="589" t="s">
        <v>2742</v>
      </c>
      <c r="U143" s="589" t="s">
        <v>52</v>
      </c>
      <c r="Z143" s="589" t="s">
        <v>2743</v>
      </c>
      <c r="AB143" s="589" t="s">
        <v>2744</v>
      </c>
    </row>
    <row r="144" spans="1:28" ht="25.5" hidden="1" x14ac:dyDescent="0.2">
      <c r="A144" s="591" t="str">
        <f t="shared" si="2"/>
        <v>Hiệp Hòa+46+291</v>
      </c>
      <c r="B144" s="826">
        <f>IF(OR(C144="a",C144="",C144="xoa"),"",COUNTIF(C$6:$D144,"da")+COUNTIF(C$6:$D144,"bs")+COUNTIF(C$6:$D144,"cph"))</f>
        <v>0</v>
      </c>
      <c r="C144" s="826" t="s">
        <v>4040</v>
      </c>
      <c r="D144" s="827" t="s">
        <v>1737</v>
      </c>
      <c r="E144" s="828" t="s">
        <v>11</v>
      </c>
      <c r="F144" s="828">
        <v>46</v>
      </c>
      <c r="G144" s="828">
        <v>291</v>
      </c>
      <c r="H144" s="826" t="s">
        <v>52</v>
      </c>
      <c r="I144" s="826" t="s">
        <v>146</v>
      </c>
      <c r="J144" s="1150">
        <v>3.5000000000000003E-2</v>
      </c>
      <c r="K144" s="1150"/>
      <c r="L144" s="1153">
        <v>350.00000000000006</v>
      </c>
      <c r="M144" s="1153">
        <v>764.38729999999998</v>
      </c>
      <c r="N144" s="826" t="s">
        <v>2881</v>
      </c>
      <c r="O144" s="1152" t="s">
        <v>1624</v>
      </c>
      <c r="P144" s="828" t="s">
        <v>1726</v>
      </c>
      <c r="S144" s="589" t="s">
        <v>2742</v>
      </c>
      <c r="U144" s="589" t="s">
        <v>52</v>
      </c>
      <c r="Z144" s="589" t="s">
        <v>2743</v>
      </c>
      <c r="AB144" s="589" t="s">
        <v>2744</v>
      </c>
    </row>
    <row r="145" spans="1:28" ht="25.5" hidden="1" x14ac:dyDescent="0.2">
      <c r="A145" s="591" t="str">
        <f t="shared" si="2"/>
        <v>Hiệp Hòa+55+24</v>
      </c>
      <c r="B145" s="826">
        <f>IF(OR(C145="a",C145="",C145="xoa"),"",COUNTIF(C$6:$D145,"da")+COUNTIF(C$6:$D145,"bs")+COUNTIF(C$6:$D145,"cph"))</f>
        <v>0</v>
      </c>
      <c r="C145" s="826" t="s">
        <v>4040</v>
      </c>
      <c r="D145" s="827" t="s">
        <v>1738</v>
      </c>
      <c r="E145" s="828" t="s">
        <v>11</v>
      </c>
      <c r="F145" s="828">
        <v>55</v>
      </c>
      <c r="G145" s="828">
        <v>24</v>
      </c>
      <c r="H145" s="826" t="s">
        <v>52</v>
      </c>
      <c r="I145" s="826" t="s">
        <v>146</v>
      </c>
      <c r="J145" s="1150">
        <v>0.64807000000000003</v>
      </c>
      <c r="K145" s="1150"/>
      <c r="L145" s="1153">
        <v>6480.7000000000007</v>
      </c>
      <c r="M145" s="1153">
        <v>2145.5830000000001</v>
      </c>
      <c r="N145" s="826" t="s">
        <v>2882</v>
      </c>
      <c r="O145" s="1152" t="s">
        <v>1739</v>
      </c>
      <c r="P145" s="828" t="s">
        <v>1740</v>
      </c>
      <c r="S145" s="589" t="s">
        <v>2742</v>
      </c>
      <c r="U145" s="589" t="s">
        <v>52</v>
      </c>
      <c r="Z145" s="589" t="s">
        <v>2743</v>
      </c>
      <c r="AB145" s="589" t="s">
        <v>2744</v>
      </c>
    </row>
    <row r="146" spans="1:28" hidden="1" x14ac:dyDescent="0.2">
      <c r="A146" s="591" t="str">
        <f t="shared" si="2"/>
        <v>Hiệp Hòa+55+35</v>
      </c>
      <c r="B146" s="826">
        <f>IF(OR(C146="a",C146="",C146="xoa"),"",COUNTIF(C$6:$D146,"da")+COUNTIF(C$6:$D146,"bs")+COUNTIF(C$6:$D146,"cph"))</f>
        <v>0</v>
      </c>
      <c r="C146" s="826" t="s">
        <v>4040</v>
      </c>
      <c r="D146" s="827" t="s">
        <v>1738</v>
      </c>
      <c r="E146" s="828" t="s">
        <v>11</v>
      </c>
      <c r="F146" s="828">
        <v>55</v>
      </c>
      <c r="G146" s="828">
        <v>35</v>
      </c>
      <c r="H146" s="826" t="s">
        <v>52</v>
      </c>
      <c r="I146" s="826" t="s">
        <v>146</v>
      </c>
      <c r="J146" s="1150">
        <v>7.6510000000000009E-2</v>
      </c>
      <c r="K146" s="1150"/>
      <c r="L146" s="1153">
        <v>765.10000000000014</v>
      </c>
      <c r="M146" s="1153">
        <v>361.89589999999998</v>
      </c>
      <c r="N146" s="826" t="s">
        <v>2883</v>
      </c>
      <c r="O146" s="1152" t="s">
        <v>1624</v>
      </c>
      <c r="P146" s="828" t="s">
        <v>1726</v>
      </c>
      <c r="S146" s="589" t="s">
        <v>2742</v>
      </c>
      <c r="U146" s="589" t="s">
        <v>52</v>
      </c>
      <c r="Z146" s="589" t="s">
        <v>2743</v>
      </c>
      <c r="AB146" s="589" t="s">
        <v>2744</v>
      </c>
    </row>
    <row r="147" spans="1:28" hidden="1" x14ac:dyDescent="0.2">
      <c r="A147" s="591" t="str">
        <f t="shared" si="2"/>
        <v>Hiệp Hòa+58+70</v>
      </c>
      <c r="B147" s="826">
        <f>IF(OR(C147="a",C147="",C147="xoa"),"",COUNTIF(C$6:$D147,"da")+COUNTIF(C$6:$D147,"bs")+COUNTIF(C$6:$D147,"cph"))</f>
        <v>0</v>
      </c>
      <c r="C147" s="826" t="s">
        <v>4040</v>
      </c>
      <c r="D147" s="827" t="s">
        <v>1741</v>
      </c>
      <c r="E147" s="828" t="s">
        <v>11</v>
      </c>
      <c r="F147" s="828">
        <v>58</v>
      </c>
      <c r="G147" s="828">
        <v>70</v>
      </c>
      <c r="H147" s="828" t="s">
        <v>52</v>
      </c>
      <c r="I147" s="826" t="s">
        <v>146</v>
      </c>
      <c r="J147" s="1150">
        <v>8.8100000000000001E-3</v>
      </c>
      <c r="K147" s="1150"/>
      <c r="L147" s="1151">
        <v>88.1</v>
      </c>
      <c r="M147" s="1151">
        <v>91.361189999999993</v>
      </c>
      <c r="N147" s="826" t="s">
        <v>2884</v>
      </c>
      <c r="O147" s="1152" t="s">
        <v>145</v>
      </c>
      <c r="P147" s="828" t="s">
        <v>1627</v>
      </c>
      <c r="S147" s="589" t="s">
        <v>2742</v>
      </c>
      <c r="U147" s="589" t="s">
        <v>52</v>
      </c>
      <c r="Z147" s="589" t="s">
        <v>2743</v>
      </c>
      <c r="AB147" s="589" t="s">
        <v>2744</v>
      </c>
    </row>
    <row r="148" spans="1:28" ht="25.5" hidden="1" x14ac:dyDescent="0.2">
      <c r="A148" s="591" t="str">
        <f t="shared" si="2"/>
        <v>Hiệp Hòa+60+62</v>
      </c>
      <c r="B148" s="826">
        <f>IF(OR(C148="a",C148="",C148="xoa"),"",COUNTIF(C$6:$D148,"da")+COUNTIF(C$6:$D148,"bs")+COUNTIF(C$6:$D148,"cph"))</f>
        <v>0</v>
      </c>
      <c r="C148" s="826" t="s">
        <v>4040</v>
      </c>
      <c r="D148" s="827" t="s">
        <v>1742</v>
      </c>
      <c r="E148" s="828" t="s">
        <v>11</v>
      </c>
      <c r="F148" s="828">
        <v>60</v>
      </c>
      <c r="G148" s="828">
        <v>62</v>
      </c>
      <c r="H148" s="828" t="s">
        <v>52</v>
      </c>
      <c r="I148" s="826" t="s">
        <v>146</v>
      </c>
      <c r="J148" s="1150">
        <v>0.05</v>
      </c>
      <c r="K148" s="1150"/>
      <c r="L148" s="1151">
        <v>500</v>
      </c>
      <c r="M148" s="1151">
        <v>1933.086</v>
      </c>
      <c r="N148" s="826" t="s">
        <v>2885</v>
      </c>
      <c r="O148" s="1152" t="s">
        <v>1743</v>
      </c>
      <c r="P148" s="828" t="s">
        <v>1744</v>
      </c>
      <c r="S148" s="589" t="s">
        <v>2742</v>
      </c>
      <c r="U148" s="589" t="s">
        <v>52</v>
      </c>
      <c r="Z148" s="589" t="s">
        <v>2743</v>
      </c>
      <c r="AB148" s="589" t="s">
        <v>2744</v>
      </c>
    </row>
    <row r="149" spans="1:28" ht="38.25" hidden="1" x14ac:dyDescent="0.2">
      <c r="A149" s="591" t="str">
        <f t="shared" si="2"/>
        <v>Hiệp Hòa+63+62</v>
      </c>
      <c r="B149" s="826">
        <f>IF(OR(C149="a",C149="",C149="xoa"),"",COUNTIF(C$6:$D149,"da")+COUNTIF(C$6:$D149,"bs")+COUNTIF(C$6:$D149,"cph"))</f>
        <v>0</v>
      </c>
      <c r="C149" s="826" t="s">
        <v>4040</v>
      </c>
      <c r="D149" s="827" t="s">
        <v>1745</v>
      </c>
      <c r="E149" s="828" t="s">
        <v>11</v>
      </c>
      <c r="F149" s="828">
        <v>63</v>
      </c>
      <c r="G149" s="828">
        <v>62</v>
      </c>
      <c r="H149" s="826" t="s">
        <v>52</v>
      </c>
      <c r="I149" s="826" t="s">
        <v>146</v>
      </c>
      <c r="J149" s="1150">
        <v>2.5000000000000001E-2</v>
      </c>
      <c r="K149" s="1150"/>
      <c r="L149" s="1153">
        <v>250</v>
      </c>
      <c r="M149" s="1153">
        <v>1495.4110000000001</v>
      </c>
      <c r="N149" s="826" t="s">
        <v>2886</v>
      </c>
      <c r="O149" s="1152" t="s">
        <v>1624</v>
      </c>
      <c r="P149" s="828" t="s">
        <v>1726</v>
      </c>
      <c r="S149" s="589" t="s">
        <v>2742</v>
      </c>
      <c r="U149" s="589" t="s">
        <v>52</v>
      </c>
      <c r="Z149" s="589" t="s">
        <v>2743</v>
      </c>
      <c r="AB149" s="589" t="s">
        <v>2744</v>
      </c>
    </row>
    <row r="150" spans="1:28" ht="25.5" hidden="1" x14ac:dyDescent="0.2">
      <c r="A150" s="591" t="str">
        <f t="shared" si="2"/>
        <v>Hiệp Hòa+61+108</v>
      </c>
      <c r="B150" s="826">
        <f>IF(OR(C150="a",C150="",C150="xoa"),"",COUNTIF(C$6:$D150,"da")+COUNTIF(C$6:$D150,"bs")+COUNTIF(C$6:$D150,"cph"))</f>
        <v>0</v>
      </c>
      <c r="C150" s="826" t="s">
        <v>4040</v>
      </c>
      <c r="D150" s="827" t="s">
        <v>1746</v>
      </c>
      <c r="E150" s="828" t="s">
        <v>11</v>
      </c>
      <c r="F150" s="828">
        <v>61</v>
      </c>
      <c r="G150" s="828">
        <v>108</v>
      </c>
      <c r="H150" s="828" t="s">
        <v>44</v>
      </c>
      <c r="I150" s="826" t="s">
        <v>146</v>
      </c>
      <c r="J150" s="1150">
        <v>9.3600000000000003E-2</v>
      </c>
      <c r="K150" s="1150"/>
      <c r="L150" s="1151">
        <v>936</v>
      </c>
      <c r="M150" s="1153">
        <v>9.2036859999999994</v>
      </c>
      <c r="N150" s="826" t="s">
        <v>2887</v>
      </c>
      <c r="O150" s="1152" t="s">
        <v>1624</v>
      </c>
      <c r="P150" s="828" t="s">
        <v>1721</v>
      </c>
      <c r="S150" s="589" t="s">
        <v>2742</v>
      </c>
      <c r="U150" s="589" t="s">
        <v>44</v>
      </c>
      <c r="Z150" s="589" t="s">
        <v>2743</v>
      </c>
      <c r="AB150" s="589" t="s">
        <v>2744</v>
      </c>
    </row>
    <row r="151" spans="1:28" ht="25.5" hidden="1" x14ac:dyDescent="0.2">
      <c r="A151" s="591" t="str">
        <f t="shared" si="2"/>
        <v>Hiệp Hòa+61+109</v>
      </c>
      <c r="B151" s="826">
        <f>IF(OR(C151="a",C151="",C151="xoa"),"",COUNTIF(C$6:$D151,"da")+COUNTIF(C$6:$D151,"bs")+COUNTIF(C$6:$D151,"cph"))</f>
        <v>0</v>
      </c>
      <c r="C151" s="826" t="s">
        <v>4040</v>
      </c>
      <c r="D151" s="827" t="s">
        <v>1746</v>
      </c>
      <c r="E151" s="828" t="s">
        <v>11</v>
      </c>
      <c r="F151" s="828">
        <v>61</v>
      </c>
      <c r="G151" s="828">
        <v>109</v>
      </c>
      <c r="H151" s="826" t="s">
        <v>44</v>
      </c>
      <c r="I151" s="826" t="s">
        <v>146</v>
      </c>
      <c r="J151" s="1150">
        <v>9.1120000000000007E-2</v>
      </c>
      <c r="K151" s="1150"/>
      <c r="L151" s="1153">
        <v>911.2</v>
      </c>
      <c r="M151" s="1153">
        <v>278.69529999999997</v>
      </c>
      <c r="N151" s="826" t="s">
        <v>2888</v>
      </c>
      <c r="O151" s="1152" t="s">
        <v>1624</v>
      </c>
      <c r="P151" s="828" t="s">
        <v>1721</v>
      </c>
      <c r="S151" s="589" t="s">
        <v>2742</v>
      </c>
      <c r="U151" s="589" t="s">
        <v>44</v>
      </c>
      <c r="Z151" s="589" t="s">
        <v>2743</v>
      </c>
      <c r="AB151" s="589" t="s">
        <v>2744</v>
      </c>
    </row>
    <row r="152" spans="1:28" ht="25.5" hidden="1" x14ac:dyDescent="0.2">
      <c r="A152" s="591" t="str">
        <f t="shared" si="2"/>
        <v>Hiệp Hòa+63+203</v>
      </c>
      <c r="B152" s="826">
        <f>IF(OR(C152="a",C152="",C152="xoa"),"",COUNTIF(C$6:$D152,"da")+COUNTIF(C$6:$D152,"bs")+COUNTIF(C$6:$D152,"cph"))</f>
        <v>0</v>
      </c>
      <c r="C152" s="826" t="s">
        <v>4040</v>
      </c>
      <c r="D152" s="827" t="s">
        <v>1746</v>
      </c>
      <c r="E152" s="828" t="s">
        <v>11</v>
      </c>
      <c r="F152" s="828">
        <v>63</v>
      </c>
      <c r="G152" s="828">
        <v>203</v>
      </c>
      <c r="H152" s="828" t="s">
        <v>44</v>
      </c>
      <c r="I152" s="826" t="s">
        <v>146</v>
      </c>
      <c r="J152" s="1150">
        <v>0.1</v>
      </c>
      <c r="K152" s="1150"/>
      <c r="L152" s="1151">
        <v>1000</v>
      </c>
      <c r="M152" s="1151">
        <v>325.92529999999999</v>
      </c>
      <c r="N152" s="826" t="s">
        <v>2889</v>
      </c>
      <c r="O152" s="1152" t="s">
        <v>1624</v>
      </c>
      <c r="P152" s="828" t="s">
        <v>1721</v>
      </c>
      <c r="S152" s="589" t="s">
        <v>2742</v>
      </c>
      <c r="U152" s="589" t="s">
        <v>44</v>
      </c>
      <c r="Z152" s="589" t="s">
        <v>2743</v>
      </c>
      <c r="AB152" s="589" t="s">
        <v>2744</v>
      </c>
    </row>
    <row r="153" spans="1:28" ht="25.5" hidden="1" x14ac:dyDescent="0.2">
      <c r="A153" s="591" t="str">
        <f t="shared" si="2"/>
        <v>Hiệp Hòa+63+205</v>
      </c>
      <c r="B153" s="826">
        <f>IF(OR(C153="a",C153="",C153="xoa"),"",COUNTIF(C$6:$D153,"da")+COUNTIF(C$6:$D153,"bs")+COUNTIF(C$6:$D153,"cph"))</f>
        <v>0</v>
      </c>
      <c r="C153" s="826" t="s">
        <v>4040</v>
      </c>
      <c r="D153" s="827" t="s">
        <v>1746</v>
      </c>
      <c r="E153" s="828" t="s">
        <v>11</v>
      </c>
      <c r="F153" s="828">
        <v>63</v>
      </c>
      <c r="G153" s="828">
        <v>205</v>
      </c>
      <c r="H153" s="828" t="s">
        <v>44</v>
      </c>
      <c r="I153" s="826" t="s">
        <v>146</v>
      </c>
      <c r="J153" s="1150">
        <v>0.1</v>
      </c>
      <c r="K153" s="1150"/>
      <c r="L153" s="1151">
        <v>1000</v>
      </c>
      <c r="M153" s="1151">
        <v>262.07690000000002</v>
      </c>
      <c r="N153" s="826" t="s">
        <v>2890</v>
      </c>
      <c r="O153" s="1152" t="s">
        <v>1624</v>
      </c>
      <c r="P153" s="828" t="s">
        <v>1721</v>
      </c>
      <c r="S153" s="589" t="s">
        <v>2742</v>
      </c>
      <c r="U153" s="589" t="s">
        <v>44</v>
      </c>
      <c r="Z153" s="589" t="s">
        <v>2743</v>
      </c>
      <c r="AB153" s="589" t="s">
        <v>2744</v>
      </c>
    </row>
    <row r="154" spans="1:28" ht="25.5" hidden="1" x14ac:dyDescent="0.2">
      <c r="A154" s="591" t="str">
        <f t="shared" si="2"/>
        <v>Hiệp Hòa+11+204</v>
      </c>
      <c r="B154" s="826">
        <f>IF(OR(C154="a",C154="",C154="xoa"),"",COUNTIF(C$6:$D154,"da")+COUNTIF(C$6:$D154,"bs")+COUNTIF(C$6:$D154,"cph"))</f>
        <v>0</v>
      </c>
      <c r="C154" s="826" t="s">
        <v>4040</v>
      </c>
      <c r="D154" s="827" t="s">
        <v>1747</v>
      </c>
      <c r="E154" s="828" t="s">
        <v>11</v>
      </c>
      <c r="F154" s="828">
        <v>11</v>
      </c>
      <c r="G154" s="828">
        <v>204</v>
      </c>
      <c r="H154" s="828" t="s">
        <v>46</v>
      </c>
      <c r="I154" s="826" t="s">
        <v>146</v>
      </c>
      <c r="J154" s="1150">
        <v>6.2E-2</v>
      </c>
      <c r="K154" s="1150"/>
      <c r="L154" s="1151">
        <v>620</v>
      </c>
      <c r="M154" s="1151">
        <v>711.67849999999999</v>
      </c>
      <c r="N154" s="826" t="s">
        <v>2891</v>
      </c>
      <c r="O154" s="1152" t="s">
        <v>1624</v>
      </c>
      <c r="P154" s="828" t="s">
        <v>1721</v>
      </c>
      <c r="S154" s="589" t="s">
        <v>2742</v>
      </c>
      <c r="U154" s="589" t="s">
        <v>46</v>
      </c>
      <c r="Z154" s="589" t="s">
        <v>2743</v>
      </c>
      <c r="AB154" s="589" t="s">
        <v>2744</v>
      </c>
    </row>
    <row r="155" spans="1:28" hidden="1" x14ac:dyDescent="0.2">
      <c r="A155" s="591" t="str">
        <f t="shared" si="2"/>
        <v>Hiệp Hòa+28+40</v>
      </c>
      <c r="B155" s="826">
        <f>IF(OR(C155="a",C155="",C155="xoa"),"",COUNTIF(C$6:$D155,"da")+COUNTIF(C$6:$D155,"bs")+COUNTIF(C$6:$D155,"cph"))</f>
        <v>0</v>
      </c>
      <c r="C155" s="826" t="s">
        <v>4040</v>
      </c>
      <c r="D155" s="827" t="s">
        <v>1746</v>
      </c>
      <c r="E155" s="828" t="s">
        <v>11</v>
      </c>
      <c r="F155" s="828">
        <v>28</v>
      </c>
      <c r="G155" s="828">
        <v>40</v>
      </c>
      <c r="H155" s="828" t="s">
        <v>46</v>
      </c>
      <c r="I155" s="826" t="s">
        <v>146</v>
      </c>
      <c r="J155" s="1150">
        <v>2.7510000000000003E-2</v>
      </c>
      <c r="K155" s="1150"/>
      <c r="L155" s="1151">
        <v>275.10000000000002</v>
      </c>
      <c r="M155" s="1151">
        <v>224.3194</v>
      </c>
      <c r="N155" s="826" t="s">
        <v>2892</v>
      </c>
      <c r="O155" s="1152" t="s">
        <v>1624</v>
      </c>
      <c r="P155" s="828" t="s">
        <v>1726</v>
      </c>
      <c r="S155" s="589" t="s">
        <v>2742</v>
      </c>
      <c r="U155" s="589" t="s">
        <v>46</v>
      </c>
      <c r="Z155" s="589" t="s">
        <v>2743</v>
      </c>
      <c r="AB155" s="589" t="s">
        <v>2744</v>
      </c>
    </row>
    <row r="156" spans="1:28" hidden="1" x14ac:dyDescent="0.2">
      <c r="A156" s="591" t="str">
        <f t="shared" si="2"/>
        <v>Hiệp Hòa+55+48</v>
      </c>
      <c r="B156" s="826">
        <f>IF(OR(C156="a",C156="",C156="xoa"),"",COUNTIF(C$6:$D156,"da")+COUNTIF(C$6:$D156,"bs")+COUNTIF(C$6:$D156,"cph"))</f>
        <v>0</v>
      </c>
      <c r="C156" s="826" t="s">
        <v>4040</v>
      </c>
      <c r="D156" s="827" t="s">
        <v>1746</v>
      </c>
      <c r="E156" s="828" t="s">
        <v>11</v>
      </c>
      <c r="F156" s="828">
        <v>55</v>
      </c>
      <c r="G156" s="828">
        <v>48</v>
      </c>
      <c r="H156" s="828" t="s">
        <v>46</v>
      </c>
      <c r="I156" s="826" t="s">
        <v>146</v>
      </c>
      <c r="J156" s="1150">
        <v>0.11295999999999999</v>
      </c>
      <c r="K156" s="1150"/>
      <c r="L156" s="1153">
        <v>1129.5999999999999</v>
      </c>
      <c r="M156" s="1153">
        <v>953.8741</v>
      </c>
      <c r="N156" s="826" t="s">
        <v>2893</v>
      </c>
      <c r="O156" s="1152" t="s">
        <v>1624</v>
      </c>
      <c r="P156" s="828" t="s">
        <v>1726</v>
      </c>
      <c r="S156" s="589" t="s">
        <v>2742</v>
      </c>
      <c r="U156" s="589" t="s">
        <v>46</v>
      </c>
      <c r="Z156" s="589" t="s">
        <v>2743</v>
      </c>
      <c r="AB156" s="589" t="s">
        <v>2744</v>
      </c>
    </row>
    <row r="157" spans="1:28" hidden="1" x14ac:dyDescent="0.2">
      <c r="A157" s="591" t="str">
        <f t="shared" si="2"/>
        <v>Hiệp Hòa+63+79</v>
      </c>
      <c r="B157" s="826">
        <f>IF(OR(C157="a",C157="",C157="xoa"),"",COUNTIF(C$6:$D157,"da")+COUNTIF(C$6:$D157,"bs")+COUNTIF(C$6:$D157,"cph"))</f>
        <v>0</v>
      </c>
      <c r="C157" s="826" t="s">
        <v>4040</v>
      </c>
      <c r="D157" s="827" t="s">
        <v>1748</v>
      </c>
      <c r="E157" s="828" t="s">
        <v>11</v>
      </c>
      <c r="F157" s="828">
        <v>63</v>
      </c>
      <c r="G157" s="828">
        <v>79</v>
      </c>
      <c r="H157" s="828" t="s">
        <v>46</v>
      </c>
      <c r="I157" s="826" t="s">
        <v>146</v>
      </c>
      <c r="J157" s="1150">
        <v>0.11713</v>
      </c>
      <c r="K157" s="1150"/>
      <c r="L157" s="1151">
        <v>1171.3</v>
      </c>
      <c r="M157" s="1151">
        <v>537.56949999999995</v>
      </c>
      <c r="N157" s="826" t="s">
        <v>2894</v>
      </c>
      <c r="O157" s="1152" t="s">
        <v>1624</v>
      </c>
      <c r="P157" s="828" t="s">
        <v>1726</v>
      </c>
      <c r="S157" s="589" t="s">
        <v>2742</v>
      </c>
      <c r="U157" s="589" t="s">
        <v>46</v>
      </c>
      <c r="Z157" s="589" t="s">
        <v>2743</v>
      </c>
      <c r="AB157" s="589" t="s">
        <v>2744</v>
      </c>
    </row>
    <row r="158" spans="1:28" ht="25.5" hidden="1" x14ac:dyDescent="0.2">
      <c r="A158" s="591" t="str">
        <f t="shared" si="2"/>
        <v>Hiệp Hòa+63+123</v>
      </c>
      <c r="B158" s="826">
        <f>IF(OR(C158="a",C158="",C158="xoa"),"",COUNTIF(C$6:$D158,"da")+COUNTIF(C$6:$D158,"bs")+COUNTIF(C$6:$D158,"cph"))</f>
        <v>0</v>
      </c>
      <c r="C158" s="826" t="s">
        <v>4040</v>
      </c>
      <c r="D158" s="827" t="s">
        <v>1749</v>
      </c>
      <c r="E158" s="828" t="s">
        <v>11</v>
      </c>
      <c r="F158" s="828">
        <v>63</v>
      </c>
      <c r="G158" s="828">
        <v>123</v>
      </c>
      <c r="H158" s="828" t="s">
        <v>46</v>
      </c>
      <c r="I158" s="826" t="s">
        <v>146</v>
      </c>
      <c r="J158" s="1150">
        <v>2.1899999999999999E-2</v>
      </c>
      <c r="K158" s="1150"/>
      <c r="L158" s="1151">
        <v>219</v>
      </c>
      <c r="M158" s="1151">
        <v>50.207790000000003</v>
      </c>
      <c r="N158" s="826" t="s">
        <v>2895</v>
      </c>
      <c r="O158" s="1152" t="s">
        <v>1750</v>
      </c>
      <c r="P158" s="828" t="s">
        <v>1723</v>
      </c>
      <c r="S158" s="589" t="s">
        <v>2742</v>
      </c>
      <c r="U158" s="589" t="s">
        <v>46</v>
      </c>
      <c r="Z158" s="589" t="s">
        <v>2743</v>
      </c>
      <c r="AB158" s="589" t="s">
        <v>2744</v>
      </c>
    </row>
    <row r="159" spans="1:28" ht="25.5" hidden="1" x14ac:dyDescent="0.2">
      <c r="A159" s="591" t="str">
        <f t="shared" si="2"/>
        <v>Hiệp Hòa+63+195</v>
      </c>
      <c r="B159" s="826">
        <f>IF(OR(C159="a",C159="",C159="xoa"),"",COUNTIF(C$6:$D159,"da")+COUNTIF(C$6:$D159,"bs")+COUNTIF(C$6:$D159,"cph"))</f>
        <v>0</v>
      </c>
      <c r="C159" s="826" t="s">
        <v>4040</v>
      </c>
      <c r="D159" s="827" t="s">
        <v>1751</v>
      </c>
      <c r="E159" s="828" t="s">
        <v>11</v>
      </c>
      <c r="F159" s="828">
        <v>63</v>
      </c>
      <c r="G159" s="828">
        <v>195</v>
      </c>
      <c r="H159" s="828" t="s">
        <v>46</v>
      </c>
      <c r="I159" s="826" t="s">
        <v>146</v>
      </c>
      <c r="J159" s="1150">
        <v>1.2E-2</v>
      </c>
      <c r="K159" s="1150"/>
      <c r="L159" s="1151">
        <v>120</v>
      </c>
      <c r="M159" s="1151">
        <v>566.85080000000005</v>
      </c>
      <c r="N159" s="826" t="s">
        <v>2896</v>
      </c>
      <c r="O159" s="1152" t="s">
        <v>145</v>
      </c>
      <c r="P159" s="828" t="s">
        <v>1627</v>
      </c>
      <c r="S159" s="589" t="s">
        <v>2742</v>
      </c>
      <c r="U159" s="589" t="s">
        <v>46</v>
      </c>
      <c r="Z159" s="589" t="s">
        <v>2743</v>
      </c>
      <c r="AB159" s="589" t="s">
        <v>2744</v>
      </c>
    </row>
    <row r="160" spans="1:28" hidden="1" x14ac:dyDescent="0.2">
      <c r="A160" s="591" t="str">
        <f t="shared" si="2"/>
        <v>Hiệp Hòa+63+198</v>
      </c>
      <c r="B160" s="826">
        <f>IF(OR(C160="a",C160="",C160="xoa"),"",COUNTIF(C$6:$D160,"da")+COUNTIF(C$6:$D160,"bs")+COUNTIF(C$6:$D160,"cph"))</f>
        <v>0</v>
      </c>
      <c r="C160" s="826" t="s">
        <v>4040</v>
      </c>
      <c r="D160" s="827" t="s">
        <v>1746</v>
      </c>
      <c r="E160" s="828" t="s">
        <v>11</v>
      </c>
      <c r="F160" s="828">
        <v>63</v>
      </c>
      <c r="G160" s="828">
        <v>198</v>
      </c>
      <c r="H160" s="828" t="s">
        <v>46</v>
      </c>
      <c r="I160" s="826" t="s">
        <v>146</v>
      </c>
      <c r="J160" s="1150">
        <v>0.1</v>
      </c>
      <c r="K160" s="1150"/>
      <c r="L160" s="1153">
        <v>1000</v>
      </c>
      <c r="M160" s="1153">
        <v>688.41560000000004</v>
      </c>
      <c r="N160" s="826" t="s">
        <v>2897</v>
      </c>
      <c r="O160" s="1152" t="s">
        <v>1624</v>
      </c>
      <c r="P160" s="828" t="s">
        <v>1726</v>
      </c>
      <c r="S160" s="589" t="s">
        <v>2742</v>
      </c>
      <c r="U160" s="589" t="s">
        <v>46</v>
      </c>
      <c r="Z160" s="589" t="s">
        <v>2743</v>
      </c>
      <c r="AB160" s="589" t="s">
        <v>2744</v>
      </c>
    </row>
    <row r="161" spans="1:28" ht="25.5" hidden="1" x14ac:dyDescent="0.2">
      <c r="A161" s="591" t="str">
        <f t="shared" si="2"/>
        <v>Hiệp Hòa+63+199</v>
      </c>
      <c r="B161" s="826">
        <f>IF(OR(C161="a",C161="",C161="xoa"),"",COUNTIF(C$6:$D161,"da")+COUNTIF(C$6:$D161,"bs")+COUNTIF(C$6:$D161,"cph"))</f>
        <v>0</v>
      </c>
      <c r="C161" s="826" t="s">
        <v>4040</v>
      </c>
      <c r="D161" s="827" t="s">
        <v>1746</v>
      </c>
      <c r="E161" s="828" t="s">
        <v>11</v>
      </c>
      <c r="F161" s="828">
        <v>63</v>
      </c>
      <c r="G161" s="828">
        <v>199</v>
      </c>
      <c r="H161" s="828" t="s">
        <v>46</v>
      </c>
      <c r="I161" s="826" t="s">
        <v>146</v>
      </c>
      <c r="J161" s="1150">
        <v>0.1</v>
      </c>
      <c r="K161" s="1150"/>
      <c r="L161" s="1153">
        <v>1000</v>
      </c>
      <c r="M161" s="1153">
        <v>640.0779</v>
      </c>
      <c r="N161" s="826" t="s">
        <v>2898</v>
      </c>
      <c r="O161" s="1152" t="s">
        <v>1624</v>
      </c>
      <c r="P161" s="828" t="s">
        <v>1721</v>
      </c>
      <c r="S161" s="589" t="s">
        <v>2742</v>
      </c>
      <c r="U161" s="589" t="s">
        <v>46</v>
      </c>
      <c r="Z161" s="589" t="s">
        <v>2743</v>
      </c>
      <c r="AB161" s="589" t="s">
        <v>2744</v>
      </c>
    </row>
    <row r="162" spans="1:28" ht="25.5" hidden="1" x14ac:dyDescent="0.2">
      <c r="A162" s="591" t="str">
        <f t="shared" si="2"/>
        <v>Hiệp Hòa+63+200</v>
      </c>
      <c r="B162" s="826">
        <f>IF(OR(C162="a",C162="",C162="xoa"),"",COUNTIF(C$6:$D162,"da")+COUNTIF(C$6:$D162,"bs")+COUNTIF(C$6:$D162,"cph"))</f>
        <v>0</v>
      </c>
      <c r="C162" s="826" t="s">
        <v>4040</v>
      </c>
      <c r="D162" s="827" t="s">
        <v>1746</v>
      </c>
      <c r="E162" s="828" t="s">
        <v>11</v>
      </c>
      <c r="F162" s="828">
        <v>63</v>
      </c>
      <c r="G162" s="828">
        <v>200</v>
      </c>
      <c r="H162" s="828" t="s">
        <v>46</v>
      </c>
      <c r="I162" s="826" t="s">
        <v>146</v>
      </c>
      <c r="J162" s="1150">
        <v>0.1</v>
      </c>
      <c r="K162" s="1150"/>
      <c r="L162" s="1151">
        <v>1000</v>
      </c>
      <c r="M162" s="1151">
        <v>457.0335</v>
      </c>
      <c r="N162" s="826" t="s">
        <v>2899</v>
      </c>
      <c r="O162" s="1152" t="s">
        <v>1624</v>
      </c>
      <c r="P162" s="828" t="s">
        <v>1721</v>
      </c>
      <c r="S162" s="589" t="s">
        <v>2742</v>
      </c>
      <c r="U162" s="589" t="s">
        <v>46</v>
      </c>
      <c r="Z162" s="589" t="s">
        <v>2743</v>
      </c>
      <c r="AB162" s="589" t="s">
        <v>2744</v>
      </c>
    </row>
    <row r="163" spans="1:28" ht="25.5" hidden="1" x14ac:dyDescent="0.2">
      <c r="A163" s="591" t="str">
        <f t="shared" si="2"/>
        <v>Hiệp Hòa+63+201</v>
      </c>
      <c r="B163" s="826">
        <f>IF(OR(C163="a",C163="",C163="xoa"),"",COUNTIF(C$6:$D163,"da")+COUNTIF(C$6:$D163,"bs")+COUNTIF(C$6:$D163,"cph"))</f>
        <v>0</v>
      </c>
      <c r="C163" s="826" t="s">
        <v>4040</v>
      </c>
      <c r="D163" s="827" t="s">
        <v>1746</v>
      </c>
      <c r="E163" s="828" t="s">
        <v>11</v>
      </c>
      <c r="F163" s="828">
        <v>63</v>
      </c>
      <c r="G163" s="828">
        <v>201</v>
      </c>
      <c r="H163" s="828" t="s">
        <v>46</v>
      </c>
      <c r="I163" s="826" t="s">
        <v>146</v>
      </c>
      <c r="J163" s="1150">
        <v>0.1</v>
      </c>
      <c r="K163" s="1150"/>
      <c r="L163" s="1151">
        <v>1000</v>
      </c>
      <c r="M163" s="1151">
        <v>393.96080000000001</v>
      </c>
      <c r="N163" s="826" t="s">
        <v>2900</v>
      </c>
      <c r="O163" s="1152" t="s">
        <v>1624</v>
      </c>
      <c r="P163" s="828" t="s">
        <v>1721</v>
      </c>
      <c r="S163" s="589" t="s">
        <v>2742</v>
      </c>
      <c r="U163" s="589" t="s">
        <v>46</v>
      </c>
      <c r="Z163" s="589" t="s">
        <v>2743</v>
      </c>
      <c r="AB163" s="589" t="s">
        <v>2744</v>
      </c>
    </row>
    <row r="164" spans="1:28" ht="25.5" hidden="1" x14ac:dyDescent="0.2">
      <c r="A164" s="591" t="str">
        <f t="shared" si="2"/>
        <v>Hiệp Hòa+63+202</v>
      </c>
      <c r="B164" s="826">
        <f>IF(OR(C164="a",C164="",C164="xoa"),"",COUNTIF(C$6:$D164,"da")+COUNTIF(C$6:$D164,"bs")+COUNTIF(C$6:$D164,"cph"))</f>
        <v>0</v>
      </c>
      <c r="C164" s="826" t="s">
        <v>4040</v>
      </c>
      <c r="D164" s="827" t="s">
        <v>1746</v>
      </c>
      <c r="E164" s="828" t="s">
        <v>11</v>
      </c>
      <c r="F164" s="828">
        <v>63</v>
      </c>
      <c r="G164" s="828">
        <v>202</v>
      </c>
      <c r="H164" s="828" t="s">
        <v>46</v>
      </c>
      <c r="I164" s="826" t="s">
        <v>146</v>
      </c>
      <c r="J164" s="1150">
        <v>0.1</v>
      </c>
      <c r="K164" s="1150"/>
      <c r="L164" s="1151">
        <v>1000</v>
      </c>
      <c r="M164" s="1151">
        <v>358.8134</v>
      </c>
      <c r="N164" s="826" t="s">
        <v>2901</v>
      </c>
      <c r="O164" s="1152" t="s">
        <v>1624</v>
      </c>
      <c r="P164" s="828" t="s">
        <v>1721</v>
      </c>
      <c r="S164" s="589" t="s">
        <v>2742</v>
      </c>
      <c r="U164" s="589" t="s">
        <v>46</v>
      </c>
      <c r="Z164" s="589" t="s">
        <v>2743</v>
      </c>
      <c r="AB164" s="589" t="s">
        <v>2744</v>
      </c>
    </row>
    <row r="165" spans="1:28" ht="25.5" hidden="1" x14ac:dyDescent="0.2">
      <c r="A165" s="591" t="str">
        <f t="shared" si="2"/>
        <v>Hiệp Hòa+63+204</v>
      </c>
      <c r="B165" s="826">
        <f>IF(OR(C165="a",C165="",C165="xoa"),"",COUNTIF(C$6:$D165,"da")+COUNTIF(C$6:$D165,"bs")+COUNTIF(C$6:$D165,"cph"))</f>
        <v>0</v>
      </c>
      <c r="C165" s="826" t="s">
        <v>4040</v>
      </c>
      <c r="D165" s="827" t="s">
        <v>1746</v>
      </c>
      <c r="E165" s="828" t="s">
        <v>11</v>
      </c>
      <c r="F165" s="828">
        <v>63</v>
      </c>
      <c r="G165" s="828">
        <v>204</v>
      </c>
      <c r="H165" s="828" t="s">
        <v>46</v>
      </c>
      <c r="I165" s="826" t="s">
        <v>146</v>
      </c>
      <c r="J165" s="1150">
        <v>0.1</v>
      </c>
      <c r="K165" s="1150"/>
      <c r="L165" s="1151">
        <v>1000</v>
      </c>
      <c r="M165" s="1151">
        <v>295.75009999999997</v>
      </c>
      <c r="N165" s="826" t="s">
        <v>2902</v>
      </c>
      <c r="O165" s="1152" t="s">
        <v>1624</v>
      </c>
      <c r="P165" s="828" t="s">
        <v>1721</v>
      </c>
      <c r="S165" s="589" t="s">
        <v>2742</v>
      </c>
      <c r="U165" s="589" t="s">
        <v>46</v>
      </c>
      <c r="Z165" s="589" t="s">
        <v>2743</v>
      </c>
      <c r="AB165" s="589" t="s">
        <v>2744</v>
      </c>
    </row>
    <row r="166" spans="1:28" ht="25.5" hidden="1" x14ac:dyDescent="0.2">
      <c r="A166" s="591" t="str">
        <f t="shared" si="2"/>
        <v>Hiệp Hòa+63+206</v>
      </c>
      <c r="B166" s="826">
        <f>IF(OR(C166="a",C166="",C166="xoa"),"",COUNTIF(C$6:$D166,"da")+COUNTIF(C$6:$D166,"bs")+COUNTIF(C$6:$D166,"cph"))</f>
        <v>0</v>
      </c>
      <c r="C166" s="826" t="s">
        <v>4040</v>
      </c>
      <c r="D166" s="827" t="s">
        <v>1746</v>
      </c>
      <c r="E166" s="828" t="s">
        <v>11</v>
      </c>
      <c r="F166" s="828">
        <v>63</v>
      </c>
      <c r="G166" s="828">
        <v>206</v>
      </c>
      <c r="H166" s="828" t="s">
        <v>46</v>
      </c>
      <c r="I166" s="826" t="s">
        <v>146</v>
      </c>
      <c r="J166" s="1150">
        <v>0.1</v>
      </c>
      <c r="K166" s="1150"/>
      <c r="L166" s="1151">
        <v>1000</v>
      </c>
      <c r="M166" s="1151">
        <v>334.73939999999999</v>
      </c>
      <c r="N166" s="826" t="s">
        <v>2903</v>
      </c>
      <c r="O166" s="1152" t="s">
        <v>1624</v>
      </c>
      <c r="P166" s="828" t="s">
        <v>1721</v>
      </c>
      <c r="S166" s="589" t="s">
        <v>2742</v>
      </c>
      <c r="U166" s="589" t="s">
        <v>46</v>
      </c>
      <c r="Z166" s="589" t="s">
        <v>2743</v>
      </c>
      <c r="AB166" s="589" t="s">
        <v>2744</v>
      </c>
    </row>
    <row r="167" spans="1:28" ht="51" hidden="1" x14ac:dyDescent="0.2">
      <c r="A167" s="591" t="str">
        <f t="shared" si="2"/>
        <v>Hiệp Hòa+63+207</v>
      </c>
      <c r="B167" s="826">
        <f>IF(OR(C167="a",C167="",C167="xoa"),"",COUNTIF(C$6:$D167,"da")+COUNTIF(C$6:$D167,"bs")+COUNTIF(C$6:$D167,"cph"))</f>
        <v>0</v>
      </c>
      <c r="C167" s="826" t="s">
        <v>4040</v>
      </c>
      <c r="D167" s="827" t="s">
        <v>1752</v>
      </c>
      <c r="E167" s="828" t="s">
        <v>11</v>
      </c>
      <c r="F167" s="828">
        <v>63</v>
      </c>
      <c r="G167" s="828">
        <v>207</v>
      </c>
      <c r="H167" s="828" t="s">
        <v>46</v>
      </c>
      <c r="I167" s="826" t="s">
        <v>146</v>
      </c>
      <c r="J167" s="1150">
        <v>6.948E-2</v>
      </c>
      <c r="K167" s="1150"/>
      <c r="L167" s="1151">
        <v>694.8</v>
      </c>
      <c r="M167" s="1151">
        <v>257.61169999999998</v>
      </c>
      <c r="N167" s="826" t="s">
        <v>2904</v>
      </c>
      <c r="O167" s="1152" t="s">
        <v>1624</v>
      </c>
      <c r="P167" s="828" t="s">
        <v>1721</v>
      </c>
      <c r="S167" s="589" t="s">
        <v>2742</v>
      </c>
      <c r="U167" s="589" t="s">
        <v>46</v>
      </c>
      <c r="Z167" s="589" t="s">
        <v>2743</v>
      </c>
      <c r="AB167" s="589" t="s">
        <v>2744</v>
      </c>
    </row>
    <row r="168" spans="1:28" hidden="1" x14ac:dyDescent="0.2">
      <c r="A168" s="591" t="str">
        <f t="shared" si="2"/>
        <v>Hiệp Hòa+63+214</v>
      </c>
      <c r="B168" s="826">
        <f>IF(OR(C168="a",C168="",C168="xoa"),"",COUNTIF(C$6:$D168,"da")+COUNTIF(C$6:$D168,"bs")+COUNTIF(C$6:$D168,"cph"))</f>
        <v>0</v>
      </c>
      <c r="C168" s="826" t="s">
        <v>4040</v>
      </c>
      <c r="D168" s="827" t="s">
        <v>1753</v>
      </c>
      <c r="E168" s="828" t="s">
        <v>11</v>
      </c>
      <c r="F168" s="828">
        <v>63</v>
      </c>
      <c r="G168" s="828">
        <v>214</v>
      </c>
      <c r="H168" s="828" t="s">
        <v>46</v>
      </c>
      <c r="I168" s="826" t="s">
        <v>146</v>
      </c>
      <c r="J168" s="1150">
        <v>2.1999999999999999E-2</v>
      </c>
      <c r="K168" s="1150"/>
      <c r="L168" s="1151">
        <v>220</v>
      </c>
      <c r="M168" s="1151">
        <v>537.73530000000005</v>
      </c>
      <c r="N168" s="826" t="s">
        <v>2905</v>
      </c>
      <c r="O168" s="1152" t="s">
        <v>145</v>
      </c>
      <c r="P168" s="828" t="s">
        <v>1627</v>
      </c>
      <c r="S168" s="589" t="s">
        <v>2742</v>
      </c>
      <c r="U168" s="589" t="s">
        <v>46</v>
      </c>
      <c r="Z168" s="589" t="s">
        <v>2743</v>
      </c>
      <c r="AB168" s="589" t="s">
        <v>2744</v>
      </c>
    </row>
    <row r="169" spans="1:28" hidden="1" x14ac:dyDescent="0.2">
      <c r="A169" s="591" t="str">
        <f t="shared" si="2"/>
        <v>Hiệp Hòa+63+216</v>
      </c>
      <c r="B169" s="826">
        <f>IF(OR(C169="a",C169="",C169="xoa"),"",COUNTIF(C$6:$D169,"da")+COUNTIF(C$6:$D169,"bs")+COUNTIF(C$6:$D169,"cph"))</f>
        <v>0</v>
      </c>
      <c r="C169" s="826" t="s">
        <v>4040</v>
      </c>
      <c r="D169" s="827" t="s">
        <v>1754</v>
      </c>
      <c r="E169" s="828" t="s">
        <v>11</v>
      </c>
      <c r="F169" s="828">
        <v>63</v>
      </c>
      <c r="G169" s="828">
        <v>216</v>
      </c>
      <c r="H169" s="828" t="s">
        <v>46</v>
      </c>
      <c r="I169" s="826" t="s">
        <v>146</v>
      </c>
      <c r="J169" s="1150">
        <v>1.7999999999999999E-2</v>
      </c>
      <c r="K169" s="1150"/>
      <c r="L169" s="1153">
        <v>180</v>
      </c>
      <c r="M169" s="1153">
        <v>545.03089999999997</v>
      </c>
      <c r="N169" s="826" t="s">
        <v>2906</v>
      </c>
      <c r="O169" s="1152" t="s">
        <v>145</v>
      </c>
      <c r="P169" s="828" t="s">
        <v>1627</v>
      </c>
      <c r="S169" s="589" t="s">
        <v>2742</v>
      </c>
      <c r="U169" s="589" t="s">
        <v>46</v>
      </c>
      <c r="Z169" s="589" t="s">
        <v>2743</v>
      </c>
      <c r="AB169" s="589" t="s">
        <v>2744</v>
      </c>
    </row>
    <row r="170" spans="1:28" hidden="1" x14ac:dyDescent="0.2">
      <c r="A170" s="591" t="str">
        <f t="shared" si="2"/>
        <v>Hiệp Hòa+63+217</v>
      </c>
      <c r="B170" s="826">
        <f>IF(OR(C170="a",C170="",C170="xoa"),"",COUNTIF(C$6:$D170,"da")+COUNTIF(C$6:$D170,"bs")+COUNTIF(C$6:$D170,"cph"))</f>
        <v>0</v>
      </c>
      <c r="C170" s="826" t="s">
        <v>4040</v>
      </c>
      <c r="D170" s="827" t="s">
        <v>1755</v>
      </c>
      <c r="E170" s="828" t="s">
        <v>11</v>
      </c>
      <c r="F170" s="828">
        <v>63</v>
      </c>
      <c r="G170" s="828">
        <v>217</v>
      </c>
      <c r="H170" s="828" t="s">
        <v>46</v>
      </c>
      <c r="I170" s="826" t="s">
        <v>146</v>
      </c>
      <c r="J170" s="1150">
        <v>1.7999999999999999E-2</v>
      </c>
      <c r="K170" s="1150"/>
      <c r="L170" s="1153">
        <v>180</v>
      </c>
      <c r="M170" s="1153">
        <v>541.13729999999998</v>
      </c>
      <c r="N170" s="826" t="s">
        <v>2907</v>
      </c>
      <c r="O170" s="1152" t="s">
        <v>145</v>
      </c>
      <c r="P170" s="828" t="s">
        <v>1627</v>
      </c>
      <c r="S170" s="589" t="s">
        <v>2742</v>
      </c>
      <c r="U170" s="589" t="s">
        <v>46</v>
      </c>
      <c r="Z170" s="589" t="s">
        <v>2743</v>
      </c>
      <c r="AB170" s="589" t="s">
        <v>2744</v>
      </c>
    </row>
    <row r="171" spans="1:28" hidden="1" x14ac:dyDescent="0.2">
      <c r="A171" s="591" t="str">
        <f t="shared" si="2"/>
        <v>Hiệp Hòa+63+218</v>
      </c>
      <c r="B171" s="826">
        <f>IF(OR(C171="a",C171="",C171="xoa"),"",COUNTIF(C$6:$D171,"da")+COUNTIF(C$6:$D171,"bs")+COUNTIF(C$6:$D171,"cph"))</f>
        <v>0</v>
      </c>
      <c r="C171" s="826" t="s">
        <v>4040</v>
      </c>
      <c r="D171" s="827" t="s">
        <v>1756</v>
      </c>
      <c r="E171" s="828" t="s">
        <v>11</v>
      </c>
      <c r="F171" s="828">
        <v>63</v>
      </c>
      <c r="G171" s="828">
        <v>218</v>
      </c>
      <c r="H171" s="828" t="s">
        <v>46</v>
      </c>
      <c r="I171" s="826" t="s">
        <v>146</v>
      </c>
      <c r="J171" s="1150">
        <v>1.2E-2</v>
      </c>
      <c r="K171" s="1150"/>
      <c r="L171" s="1153">
        <v>120</v>
      </c>
      <c r="M171" s="1153">
        <v>500.43349999999998</v>
      </c>
      <c r="N171" s="826" t="s">
        <v>2908</v>
      </c>
      <c r="O171" s="1152" t="s">
        <v>145</v>
      </c>
      <c r="P171" s="828" t="s">
        <v>1627</v>
      </c>
      <c r="S171" s="589" t="s">
        <v>2742</v>
      </c>
      <c r="U171" s="589" t="s">
        <v>46</v>
      </c>
      <c r="Z171" s="589" t="s">
        <v>2743</v>
      </c>
      <c r="AB171" s="589" t="s">
        <v>2744</v>
      </c>
    </row>
    <row r="172" spans="1:28" hidden="1" x14ac:dyDescent="0.2">
      <c r="A172" s="591" t="str">
        <f t="shared" si="2"/>
        <v>Hiệp Hòa+27+32</v>
      </c>
      <c r="B172" s="826">
        <f>IF(OR(C172="a",C172="",C172="xoa"),"",COUNTIF(C$6:$D172,"da")+COUNTIF(C$6:$D172,"bs")+COUNTIF(C$6:$D172,"cph"))</f>
        <v>0</v>
      </c>
      <c r="C172" s="826" t="s">
        <v>4040</v>
      </c>
      <c r="D172" s="827" t="s">
        <v>1748</v>
      </c>
      <c r="E172" s="828" t="s">
        <v>11</v>
      </c>
      <c r="F172" s="828">
        <v>27</v>
      </c>
      <c r="G172" s="828">
        <v>32</v>
      </c>
      <c r="H172" s="828" t="s">
        <v>1757</v>
      </c>
      <c r="I172" s="826" t="s">
        <v>146</v>
      </c>
      <c r="J172" s="1150">
        <v>0.1265</v>
      </c>
      <c r="K172" s="1150"/>
      <c r="L172" s="1153">
        <v>1265</v>
      </c>
      <c r="M172" s="1153">
        <v>1168.2190000000001</v>
      </c>
      <c r="N172" s="826" t="s">
        <v>2909</v>
      </c>
      <c r="O172" s="1152" t="s">
        <v>1624</v>
      </c>
      <c r="P172" s="828" t="s">
        <v>1726</v>
      </c>
      <c r="S172" s="589" t="s">
        <v>2742</v>
      </c>
      <c r="U172" s="589" t="s">
        <v>46</v>
      </c>
      <c r="Z172" s="589" t="s">
        <v>2743</v>
      </c>
      <c r="AB172" s="589" t="s">
        <v>2744</v>
      </c>
    </row>
    <row r="173" spans="1:28" ht="25.5" hidden="1" x14ac:dyDescent="0.2">
      <c r="A173" s="591" t="str">
        <f t="shared" si="2"/>
        <v>Hiệp Hòa+6+7</v>
      </c>
      <c r="B173" s="826">
        <f>IF(OR(C173="a",C173="",C173="xoa"),"",COUNTIF(C$6:$D173,"da")+COUNTIF(C$6:$D173,"bs")+COUNTIF(C$6:$D173,"cph"))</f>
        <v>0</v>
      </c>
      <c r="C173" s="826" t="s">
        <v>4040</v>
      </c>
      <c r="D173" s="827" t="s">
        <v>1722</v>
      </c>
      <c r="E173" s="828" t="s">
        <v>11</v>
      </c>
      <c r="F173" s="828">
        <v>6</v>
      </c>
      <c r="G173" s="828">
        <v>7</v>
      </c>
      <c r="H173" s="828" t="s">
        <v>63</v>
      </c>
      <c r="I173" s="826" t="s">
        <v>146</v>
      </c>
      <c r="J173" s="1150">
        <v>1.7000000000000001E-2</v>
      </c>
      <c r="K173" s="1150"/>
      <c r="L173" s="1153">
        <v>170</v>
      </c>
      <c r="M173" s="1153">
        <v>169.41640000000001</v>
      </c>
      <c r="N173" s="826" t="s">
        <v>2910</v>
      </c>
      <c r="O173" s="1152" t="s">
        <v>145</v>
      </c>
      <c r="P173" s="828" t="s">
        <v>1627</v>
      </c>
      <c r="S173" s="589" t="s">
        <v>2742</v>
      </c>
      <c r="U173" s="589" t="s">
        <v>63</v>
      </c>
      <c r="Z173" s="589" t="s">
        <v>2743</v>
      </c>
      <c r="AB173" s="589" t="s">
        <v>2744</v>
      </c>
    </row>
    <row r="174" spans="1:28" hidden="1" x14ac:dyDescent="0.2">
      <c r="A174" s="591" t="str">
        <f t="shared" si="2"/>
        <v>Hiệp Hòa+56+23</v>
      </c>
      <c r="B174" s="826">
        <f>IF(OR(C174="a",C174="",C174="xoa"),"",COUNTIF(C$6:$D174,"da")+COUNTIF(C$6:$D174,"bs")+COUNTIF(C$6:$D174,"cph"))</f>
        <v>0</v>
      </c>
      <c r="C174" s="826" t="s">
        <v>4040</v>
      </c>
      <c r="D174" s="827" t="s">
        <v>1759</v>
      </c>
      <c r="E174" s="828" t="s">
        <v>11</v>
      </c>
      <c r="F174" s="828">
        <v>56</v>
      </c>
      <c r="G174" s="828">
        <v>23</v>
      </c>
      <c r="H174" s="828" t="s">
        <v>63</v>
      </c>
      <c r="I174" s="826" t="s">
        <v>146</v>
      </c>
      <c r="J174" s="1150">
        <v>1.9949999999999999E-2</v>
      </c>
      <c r="K174" s="1150"/>
      <c r="L174" s="1151">
        <v>199.5</v>
      </c>
      <c r="M174" s="1151">
        <v>199.4554</v>
      </c>
      <c r="N174" s="826" t="s">
        <v>2911</v>
      </c>
      <c r="O174" s="1152" t="s">
        <v>145</v>
      </c>
      <c r="P174" s="828" t="s">
        <v>1627</v>
      </c>
      <c r="S174" s="589" t="s">
        <v>2742</v>
      </c>
      <c r="U174" s="589" t="s">
        <v>63</v>
      </c>
      <c r="Z174" s="589" t="s">
        <v>2743</v>
      </c>
      <c r="AB174" s="589" t="s">
        <v>2744</v>
      </c>
    </row>
    <row r="175" spans="1:28" hidden="1" x14ac:dyDescent="0.2">
      <c r="A175" s="591" t="str">
        <f t="shared" si="2"/>
        <v>Hiệp Hòa+20+80</v>
      </c>
      <c r="B175" s="826">
        <f>IF(OR(C175="a",C175="",C175="xoa"),"",COUNTIF(C$6:$D175,"da")+COUNTIF(C$6:$D175,"bs")+COUNTIF(C$6:$D175,"cph"))</f>
        <v>0</v>
      </c>
      <c r="C175" s="826" t="s">
        <v>4040</v>
      </c>
      <c r="D175" s="827" t="s">
        <v>1760</v>
      </c>
      <c r="E175" s="828" t="s">
        <v>11</v>
      </c>
      <c r="F175" s="828">
        <v>20</v>
      </c>
      <c r="G175" s="828">
        <v>80</v>
      </c>
      <c r="H175" s="828" t="s">
        <v>1761</v>
      </c>
      <c r="I175" s="826" t="s">
        <v>146</v>
      </c>
      <c r="J175" s="1150">
        <v>0.12095</v>
      </c>
      <c r="K175" s="1150"/>
      <c r="L175" s="1153">
        <v>1209.5</v>
      </c>
      <c r="M175" s="1153">
        <v>1208.0070000000001</v>
      </c>
      <c r="N175" s="826" t="s">
        <v>2912</v>
      </c>
      <c r="O175" s="1152" t="s">
        <v>145</v>
      </c>
      <c r="P175" s="828" t="s">
        <v>1627</v>
      </c>
      <c r="S175" s="589" t="s">
        <v>2742</v>
      </c>
      <c r="U175" s="589" t="s">
        <v>52</v>
      </c>
      <c r="Z175" s="589" t="s">
        <v>2743</v>
      </c>
      <c r="AB175" s="589" t="s">
        <v>2744</v>
      </c>
    </row>
    <row r="176" spans="1:28" ht="25.5" hidden="1" x14ac:dyDescent="0.2">
      <c r="A176" s="591" t="str">
        <f t="shared" si="2"/>
        <v>Hiệp Hòa+28+149</v>
      </c>
      <c r="B176" s="826">
        <f>IF(OR(C176="a",C176="",C176="xoa"),"",COUNTIF(C$6:$D176,"da")+COUNTIF(C$6:$D176,"bs")+COUNTIF(C$6:$D176,"cph"))</f>
        <v>0</v>
      </c>
      <c r="C176" s="826" t="s">
        <v>4040</v>
      </c>
      <c r="D176" s="827" t="s">
        <v>1762</v>
      </c>
      <c r="E176" s="828" t="s">
        <v>11</v>
      </c>
      <c r="F176" s="828">
        <v>28</v>
      </c>
      <c r="G176" s="828">
        <v>149</v>
      </c>
      <c r="H176" s="828" t="s">
        <v>1763</v>
      </c>
      <c r="I176" s="826" t="s">
        <v>146</v>
      </c>
      <c r="J176" s="1150">
        <v>5.0029999999999998E-2</v>
      </c>
      <c r="K176" s="1150"/>
      <c r="L176" s="1153">
        <v>500.29999999999995</v>
      </c>
      <c r="M176" s="1153">
        <v>226.45240000000001</v>
      </c>
      <c r="N176" s="826" t="s">
        <v>2913</v>
      </c>
      <c r="O176" s="1152" t="s">
        <v>1684</v>
      </c>
      <c r="P176" s="828" t="s">
        <v>1723</v>
      </c>
      <c r="S176" s="589" t="s">
        <v>2742</v>
      </c>
      <c r="U176" s="589" t="s">
        <v>52</v>
      </c>
      <c r="Z176" s="589" t="s">
        <v>2743</v>
      </c>
      <c r="AB176" s="589" t="s">
        <v>2744</v>
      </c>
    </row>
    <row r="177" spans="1:28" hidden="1" x14ac:dyDescent="0.2">
      <c r="A177" s="591" t="str">
        <f t="shared" si="2"/>
        <v>Hiệp Hòa+36+8</v>
      </c>
      <c r="B177" s="826">
        <f>IF(OR(C177="a",C177="",C177="xoa"),"",COUNTIF(C$6:$D177,"da")+COUNTIF(C$6:$D177,"bs")+COUNTIF(C$6:$D177,"cph"))</f>
        <v>0</v>
      </c>
      <c r="C177" s="826" t="s">
        <v>4040</v>
      </c>
      <c r="D177" s="827" t="s">
        <v>1764</v>
      </c>
      <c r="E177" s="828" t="s">
        <v>11</v>
      </c>
      <c r="F177" s="828">
        <v>36</v>
      </c>
      <c r="G177" s="828">
        <v>8</v>
      </c>
      <c r="H177" s="828" t="s">
        <v>1763</v>
      </c>
      <c r="I177" s="826" t="s">
        <v>146</v>
      </c>
      <c r="J177" s="1150">
        <v>2.1299999999999999E-2</v>
      </c>
      <c r="K177" s="1150"/>
      <c r="L177" s="1151">
        <v>213</v>
      </c>
      <c r="M177" s="1151">
        <v>49.307780000000001</v>
      </c>
      <c r="N177" s="826" t="s">
        <v>2914</v>
      </c>
      <c r="O177" s="1152" t="s">
        <v>1624</v>
      </c>
      <c r="P177" s="828" t="s">
        <v>1726</v>
      </c>
      <c r="S177" s="589" t="s">
        <v>2742</v>
      </c>
      <c r="U177" s="589" t="s">
        <v>52</v>
      </c>
      <c r="Z177" s="589" t="s">
        <v>2743</v>
      </c>
      <c r="AB177" s="589" t="s">
        <v>2744</v>
      </c>
    </row>
    <row r="178" spans="1:28" hidden="1" x14ac:dyDescent="0.2">
      <c r="A178" s="591" t="str">
        <f t="shared" si="2"/>
        <v>Hiệp Hòa+60+98</v>
      </c>
      <c r="B178" s="826">
        <f>IF(OR(C178="a",C178="",C178="xoa"),"",COUNTIF(C$6:$D178,"da")+COUNTIF(C$6:$D178,"bs")+COUNTIF(C$6:$D178,"cph"))</f>
        <v>0</v>
      </c>
      <c r="C178" s="826" t="s">
        <v>4040</v>
      </c>
      <c r="D178" s="827" t="s">
        <v>1746</v>
      </c>
      <c r="E178" s="828" t="s">
        <v>11</v>
      </c>
      <c r="F178" s="828">
        <v>60</v>
      </c>
      <c r="G178" s="828">
        <v>98</v>
      </c>
      <c r="H178" s="828" t="s">
        <v>1765</v>
      </c>
      <c r="I178" s="826" t="s">
        <v>146</v>
      </c>
      <c r="J178" s="1150">
        <v>0.18375999999999998</v>
      </c>
      <c r="K178" s="1150"/>
      <c r="L178" s="1151">
        <v>1837.5999999999997</v>
      </c>
      <c r="M178" s="1151">
        <v>1350.354</v>
      </c>
      <c r="N178" s="826" t="s">
        <v>2915</v>
      </c>
      <c r="O178" s="1152" t="s">
        <v>1624</v>
      </c>
      <c r="P178" s="828" t="s">
        <v>1726</v>
      </c>
      <c r="S178" s="589" t="s">
        <v>2742</v>
      </c>
      <c r="U178" s="589" t="s">
        <v>46</v>
      </c>
      <c r="Z178" s="589" t="s">
        <v>2743</v>
      </c>
      <c r="AB178" s="589" t="s">
        <v>2744</v>
      </c>
    </row>
    <row r="179" spans="1:28" hidden="1" x14ac:dyDescent="0.2">
      <c r="A179" s="591" t="str">
        <f t="shared" si="2"/>
        <v>Hiệp Hòa+27+39</v>
      </c>
      <c r="B179" s="826">
        <f>IF(OR(C179="a",C179="",C179="xoa"),"",COUNTIF(C$6:$D179,"da")+COUNTIF(C$6:$D179,"bs")+COUNTIF(C$6:$D179,"cph"))</f>
        <v>0</v>
      </c>
      <c r="C179" s="826" t="s">
        <v>4040</v>
      </c>
      <c r="D179" s="827" t="s">
        <v>1748</v>
      </c>
      <c r="E179" s="828" t="s">
        <v>11</v>
      </c>
      <c r="F179" s="828">
        <v>27</v>
      </c>
      <c r="G179" s="828">
        <v>39</v>
      </c>
      <c r="H179" s="828" t="s">
        <v>1766</v>
      </c>
      <c r="I179" s="826" t="s">
        <v>146</v>
      </c>
      <c r="J179" s="1150">
        <v>1.7850000000000001E-2</v>
      </c>
      <c r="K179" s="1150"/>
      <c r="L179" s="1151">
        <v>178.5</v>
      </c>
      <c r="M179" s="1151">
        <v>463.0138</v>
      </c>
      <c r="N179" s="826" t="s">
        <v>2916</v>
      </c>
      <c r="O179" s="1152" t="s">
        <v>1624</v>
      </c>
      <c r="P179" s="828" t="s">
        <v>1726</v>
      </c>
      <c r="S179" s="589" t="s">
        <v>2742</v>
      </c>
      <c r="U179" s="589" t="s">
        <v>63</v>
      </c>
      <c r="Z179" s="589" t="s">
        <v>2743</v>
      </c>
      <c r="AB179" s="589" t="s">
        <v>2744</v>
      </c>
    </row>
    <row r="180" spans="1:28" hidden="1" x14ac:dyDescent="0.2">
      <c r="A180" s="591" t="str">
        <f t="shared" si="2"/>
        <v>Hố Nai+38+545</v>
      </c>
      <c r="B180" s="826">
        <f>IF(OR(C180="a",C180="",C180="xoa"),"",COUNTIF(C$6:$D180,"da")+COUNTIF(C$6:$D180,"bs")+COUNTIF(C$6:$D180,"cph"))</f>
        <v>0</v>
      </c>
      <c r="C180" s="826" t="s">
        <v>4040</v>
      </c>
      <c r="D180" s="827" t="s">
        <v>1767</v>
      </c>
      <c r="E180" s="828" t="s">
        <v>12</v>
      </c>
      <c r="F180" s="828">
        <v>38</v>
      </c>
      <c r="G180" s="828">
        <v>545</v>
      </c>
      <c r="H180" s="828" t="s">
        <v>52</v>
      </c>
      <c r="I180" s="826" t="s">
        <v>146</v>
      </c>
      <c r="J180" s="1150">
        <v>2.0639999999999999E-2</v>
      </c>
      <c r="K180" s="1150"/>
      <c r="L180" s="1151">
        <v>206.39999999999998</v>
      </c>
      <c r="M180" s="1151">
        <v>264.05650000000003</v>
      </c>
      <c r="N180" s="826" t="s">
        <v>2917</v>
      </c>
      <c r="O180" s="1152" t="s">
        <v>1768</v>
      </c>
      <c r="P180" s="828" t="s">
        <v>1709</v>
      </c>
      <c r="S180" s="589" t="s">
        <v>2742</v>
      </c>
      <c r="U180" s="589" t="s">
        <v>52</v>
      </c>
      <c r="Z180" s="589" t="s">
        <v>2743</v>
      </c>
      <c r="AB180" s="589" t="s">
        <v>2744</v>
      </c>
    </row>
    <row r="181" spans="1:28" hidden="1" x14ac:dyDescent="0.2">
      <c r="A181" s="591" t="str">
        <f t="shared" si="2"/>
        <v>Hố Nai+40+127</v>
      </c>
      <c r="B181" s="826">
        <f>IF(OR(C181="a",C181="",C181="xoa"),"",COUNTIF(C$6:$D181,"da")+COUNTIF(C$6:$D181,"bs")+COUNTIF(C$6:$D181,"cph"))</f>
        <v>0</v>
      </c>
      <c r="C181" s="826" t="s">
        <v>4040</v>
      </c>
      <c r="D181" s="827" t="s">
        <v>1769</v>
      </c>
      <c r="E181" s="828" t="s">
        <v>12</v>
      </c>
      <c r="F181" s="828">
        <v>40</v>
      </c>
      <c r="G181" s="828">
        <v>127</v>
      </c>
      <c r="H181" s="828" t="s">
        <v>52</v>
      </c>
      <c r="I181" s="826" t="s">
        <v>146</v>
      </c>
      <c r="J181" s="1150">
        <v>0.02</v>
      </c>
      <c r="K181" s="1150"/>
      <c r="L181" s="1151">
        <v>200</v>
      </c>
      <c r="M181" s="1151">
        <v>262.70299999999997</v>
      </c>
      <c r="N181" s="826" t="s">
        <v>2918</v>
      </c>
      <c r="O181" s="826" t="s">
        <v>1768</v>
      </c>
      <c r="P181" s="826" t="s">
        <v>1770</v>
      </c>
      <c r="S181" s="589" t="s">
        <v>2742</v>
      </c>
      <c r="U181" s="589" t="s">
        <v>52</v>
      </c>
      <c r="Z181" s="589" t="s">
        <v>2743</v>
      </c>
      <c r="AB181" s="589" t="s">
        <v>2744</v>
      </c>
    </row>
    <row r="182" spans="1:28" ht="25.5" hidden="1" x14ac:dyDescent="0.2">
      <c r="A182" s="591" t="str">
        <f t="shared" si="2"/>
        <v>Hóa An+23+202</v>
      </c>
      <c r="B182" s="826">
        <f>IF(OR(C182="a",C182="",C182="xoa"),"",COUNTIF(C$6:$D182,"da")+COUNTIF(C$6:$D182,"bs")+COUNTIF(C$6:$D182,"cph"))</f>
        <v>0</v>
      </c>
      <c r="C182" s="826" t="s">
        <v>4040</v>
      </c>
      <c r="D182" s="827" t="s">
        <v>1771</v>
      </c>
      <c r="E182" s="828" t="s">
        <v>13</v>
      </c>
      <c r="F182" s="828">
        <v>23</v>
      </c>
      <c r="G182" s="828">
        <v>202</v>
      </c>
      <c r="H182" s="828" t="s">
        <v>49</v>
      </c>
      <c r="I182" s="826" t="s">
        <v>146</v>
      </c>
      <c r="J182" s="1150">
        <v>0.01</v>
      </c>
      <c r="K182" s="1150"/>
      <c r="L182" s="1153">
        <v>100</v>
      </c>
      <c r="M182" s="1153">
        <v>694.26310000000001</v>
      </c>
      <c r="N182" s="826" t="s">
        <v>2919</v>
      </c>
      <c r="O182" s="826" t="s">
        <v>1630</v>
      </c>
      <c r="P182" s="826" t="s">
        <v>1772</v>
      </c>
      <c r="S182" s="589" t="s">
        <v>2742</v>
      </c>
      <c r="U182" s="589" t="s">
        <v>49</v>
      </c>
      <c r="Z182" s="589" t="s">
        <v>2743</v>
      </c>
      <c r="AB182" s="589" t="s">
        <v>2744</v>
      </c>
    </row>
    <row r="183" spans="1:28" hidden="1" x14ac:dyDescent="0.2">
      <c r="A183" s="591" t="str">
        <f t="shared" si="2"/>
        <v>Long Bình+77+255</v>
      </c>
      <c r="B183" s="826">
        <f>IF(OR(C183="a",C183="",C183="xoa"),"",COUNTIF(C$6:$D183,"da")+COUNTIF(C$6:$D183,"bs")+COUNTIF(C$6:$D183,"cph"))</f>
        <v>0</v>
      </c>
      <c r="C183" s="826" t="s">
        <v>4040</v>
      </c>
      <c r="D183" s="827" t="s">
        <v>1773</v>
      </c>
      <c r="E183" s="828" t="s">
        <v>15</v>
      </c>
      <c r="F183" s="828">
        <v>77</v>
      </c>
      <c r="G183" s="828">
        <v>255</v>
      </c>
      <c r="H183" s="828" t="s">
        <v>1774</v>
      </c>
      <c r="I183" s="826" t="s">
        <v>146</v>
      </c>
      <c r="J183" s="1150">
        <v>5.5899999999999995E-3</v>
      </c>
      <c r="K183" s="1150"/>
      <c r="L183" s="1153">
        <v>55.899999999999991</v>
      </c>
      <c r="M183" s="1153">
        <v>55.812060000000002</v>
      </c>
      <c r="N183" s="826" t="s">
        <v>2920</v>
      </c>
      <c r="O183" s="1152" t="s">
        <v>145</v>
      </c>
      <c r="P183" s="826" t="s">
        <v>1775</v>
      </c>
      <c r="S183" s="589" t="s">
        <v>2742</v>
      </c>
      <c r="U183" s="589" t="s">
        <v>52</v>
      </c>
      <c r="Z183" s="589" t="s">
        <v>2743</v>
      </c>
      <c r="AB183" s="589" t="s">
        <v>2744</v>
      </c>
    </row>
    <row r="184" spans="1:28" ht="25.5" hidden="1" x14ac:dyDescent="0.2">
      <c r="A184" s="591" t="str">
        <f t="shared" si="2"/>
        <v>Long Bình+107+30</v>
      </c>
      <c r="B184" s="826">
        <f>IF(OR(C184="a",C184="",C184="xoa"),"",COUNTIF(C$6:$D184,"da")+COUNTIF(C$6:$D184,"bs")+COUNTIF(C$6:$D184,"cph"))</f>
        <v>0</v>
      </c>
      <c r="C184" s="826" t="s">
        <v>4040</v>
      </c>
      <c r="D184" s="827" t="s">
        <v>1776</v>
      </c>
      <c r="E184" s="1160" t="s">
        <v>15</v>
      </c>
      <c r="F184" s="828">
        <v>107</v>
      </c>
      <c r="G184" s="829">
        <v>30</v>
      </c>
      <c r="H184" s="829" t="s">
        <v>1774</v>
      </c>
      <c r="I184" s="1161" t="s">
        <v>146</v>
      </c>
      <c r="J184" s="1150">
        <v>2.4850000000000001E-2</v>
      </c>
      <c r="K184" s="1150"/>
      <c r="L184" s="1151">
        <v>248.5</v>
      </c>
      <c r="M184" s="1151">
        <v>573.43330000000003</v>
      </c>
      <c r="N184" s="826" t="s">
        <v>2921</v>
      </c>
      <c r="O184" s="1152" t="s">
        <v>1624</v>
      </c>
      <c r="P184" s="826" t="s">
        <v>1777</v>
      </c>
      <c r="S184" s="589" t="s">
        <v>2742</v>
      </c>
      <c r="U184" s="589" t="s">
        <v>52</v>
      </c>
      <c r="Z184" s="589" t="s">
        <v>2743</v>
      </c>
      <c r="AB184" s="589" t="s">
        <v>2744</v>
      </c>
    </row>
    <row r="185" spans="1:28" hidden="1" x14ac:dyDescent="0.2">
      <c r="A185" s="591" t="str">
        <f t="shared" si="2"/>
        <v>Long Bình+110+275</v>
      </c>
      <c r="B185" s="826">
        <f>IF(OR(C185="a",C185="",C185="xoa"),"",COUNTIF(C$6:$D185,"da")+COUNTIF(C$6:$D185,"bs")+COUNTIF(C$6:$D185,"cph"))</f>
        <v>0</v>
      </c>
      <c r="C185" s="826" t="s">
        <v>4040</v>
      </c>
      <c r="D185" s="827" t="s">
        <v>1778</v>
      </c>
      <c r="E185" s="1160" t="s">
        <v>15</v>
      </c>
      <c r="F185" s="828">
        <v>110</v>
      </c>
      <c r="G185" s="828">
        <v>275</v>
      </c>
      <c r="H185" s="826" t="s">
        <v>1774</v>
      </c>
      <c r="I185" s="826" t="s">
        <v>146</v>
      </c>
      <c r="J185" s="1150">
        <v>1.2E-2</v>
      </c>
      <c r="K185" s="1150"/>
      <c r="L185" s="1153">
        <v>120</v>
      </c>
      <c r="M185" s="1154">
        <v>534.21709999999996</v>
      </c>
      <c r="N185" s="826" t="s">
        <v>2922</v>
      </c>
      <c r="O185" s="1152" t="s">
        <v>145</v>
      </c>
      <c r="P185" s="826" t="s">
        <v>1775</v>
      </c>
      <c r="S185" s="589" t="s">
        <v>2742</v>
      </c>
      <c r="U185" s="589" t="s">
        <v>52</v>
      </c>
      <c r="Z185" s="589" t="s">
        <v>2743</v>
      </c>
      <c r="AB185" s="589" t="s">
        <v>2744</v>
      </c>
    </row>
    <row r="186" spans="1:28" hidden="1" x14ac:dyDescent="0.2">
      <c r="A186" s="591" t="str">
        <f t="shared" si="2"/>
        <v>Long Bình+124+172</v>
      </c>
      <c r="B186" s="826">
        <f>IF(OR(C186="a",C186="",C186="xoa"),"",COUNTIF(C$6:$D186,"da")+COUNTIF(C$6:$D186,"bs")+COUNTIF(C$6:$D186,"cph"))</f>
        <v>0</v>
      </c>
      <c r="C186" s="826" t="s">
        <v>4040</v>
      </c>
      <c r="D186" s="827" t="s">
        <v>1779</v>
      </c>
      <c r="E186" s="1160" t="s">
        <v>15</v>
      </c>
      <c r="F186" s="828">
        <v>124</v>
      </c>
      <c r="G186" s="828">
        <v>172</v>
      </c>
      <c r="H186" s="826" t="s">
        <v>1774</v>
      </c>
      <c r="I186" s="826" t="s">
        <v>146</v>
      </c>
      <c r="J186" s="1150">
        <v>6.0000000000000001E-3</v>
      </c>
      <c r="K186" s="1150"/>
      <c r="L186" s="1151">
        <v>60</v>
      </c>
      <c r="M186" s="1154">
        <v>303.5213</v>
      </c>
      <c r="N186" s="826" t="s">
        <v>2923</v>
      </c>
      <c r="O186" s="1152" t="s">
        <v>1624</v>
      </c>
      <c r="P186" s="826" t="s">
        <v>1777</v>
      </c>
      <c r="S186" s="589" t="s">
        <v>2742</v>
      </c>
      <c r="U186" s="589" t="s">
        <v>52</v>
      </c>
      <c r="Z186" s="589" t="s">
        <v>2743</v>
      </c>
      <c r="AB186" s="589" t="s">
        <v>2744</v>
      </c>
    </row>
    <row r="187" spans="1:28" ht="25.5" hidden="1" x14ac:dyDescent="0.2">
      <c r="A187" s="591" t="str">
        <f t="shared" si="2"/>
        <v>Long Bình+129+22</v>
      </c>
      <c r="B187" s="826">
        <f>IF(OR(C187="a",C187="",C187="xoa"),"",COUNTIF(C$6:$D187,"da")+COUNTIF(C$6:$D187,"bs")+COUNTIF(C$6:$D187,"cph"))</f>
        <v>0</v>
      </c>
      <c r="C187" s="826" t="s">
        <v>4040</v>
      </c>
      <c r="D187" s="827" t="s">
        <v>1780</v>
      </c>
      <c r="E187" s="1160" t="s">
        <v>15</v>
      </c>
      <c r="F187" s="828">
        <v>129</v>
      </c>
      <c r="G187" s="1162">
        <v>22</v>
      </c>
      <c r="H187" s="1162" t="s">
        <v>1774</v>
      </c>
      <c r="I187" s="1161" t="s">
        <v>146</v>
      </c>
      <c r="J187" s="1150">
        <v>1.4500000000000001E-2</v>
      </c>
      <c r="K187" s="1150"/>
      <c r="L187" s="1153">
        <v>145</v>
      </c>
      <c r="M187" s="1154">
        <v>357.13659999999999</v>
      </c>
      <c r="N187" s="826" t="s">
        <v>2924</v>
      </c>
      <c r="O187" s="1152" t="s">
        <v>1624</v>
      </c>
      <c r="P187" s="826" t="s">
        <v>1777</v>
      </c>
      <c r="S187" s="589" t="s">
        <v>2742</v>
      </c>
      <c r="U187" s="589" t="s">
        <v>52</v>
      </c>
      <c r="Z187" s="589" t="s">
        <v>2743</v>
      </c>
      <c r="AB187" s="589" t="s">
        <v>2744</v>
      </c>
    </row>
    <row r="188" spans="1:28" ht="25.5" hidden="1" x14ac:dyDescent="0.2">
      <c r="A188" s="591" t="str">
        <f t="shared" si="2"/>
        <v>Long Bình+130+63</v>
      </c>
      <c r="B188" s="826">
        <f>IF(OR(C188="a",C188="",C188="xoa"),"",COUNTIF(C$6:$D188,"da")+COUNTIF(C$6:$D188,"bs")+COUNTIF(C$6:$D188,"cph"))</f>
        <v>0</v>
      </c>
      <c r="C188" s="826" t="s">
        <v>4040</v>
      </c>
      <c r="D188" s="827" t="s">
        <v>1781</v>
      </c>
      <c r="E188" s="1160" t="s">
        <v>15</v>
      </c>
      <c r="F188" s="828">
        <v>130</v>
      </c>
      <c r="G188" s="1162">
        <v>63</v>
      </c>
      <c r="H188" s="1162" t="s">
        <v>1774</v>
      </c>
      <c r="I188" s="1161" t="s">
        <v>146</v>
      </c>
      <c r="J188" s="1150">
        <v>0.02</v>
      </c>
      <c r="K188" s="1150"/>
      <c r="L188" s="1156">
        <v>200</v>
      </c>
      <c r="M188" s="1156">
        <v>991.29669999999999</v>
      </c>
      <c r="N188" s="826" t="s">
        <v>2925</v>
      </c>
      <c r="O188" s="1152" t="s">
        <v>1624</v>
      </c>
      <c r="P188" s="826" t="s">
        <v>1777</v>
      </c>
      <c r="S188" s="589" t="s">
        <v>2742</v>
      </c>
      <c r="U188" s="589" t="s">
        <v>52</v>
      </c>
      <c r="Z188" s="589" t="s">
        <v>2743</v>
      </c>
      <c r="AB188" s="589" t="s">
        <v>2744</v>
      </c>
    </row>
    <row r="189" spans="1:28" ht="25.5" hidden="1" x14ac:dyDescent="0.2">
      <c r="A189" s="591" t="str">
        <f t="shared" si="2"/>
        <v>Long Bình+133+285</v>
      </c>
      <c r="B189" s="826">
        <f>IF(OR(C189="a",C189="",C189="xoa"),"",COUNTIF(C$6:$D189,"da")+COUNTIF(C$6:$D189,"bs")+COUNTIF(C$6:$D189,"cph"))</f>
        <v>0</v>
      </c>
      <c r="C189" s="826" t="s">
        <v>4040</v>
      </c>
      <c r="D189" s="827" t="s">
        <v>1782</v>
      </c>
      <c r="E189" s="1160" t="s">
        <v>15</v>
      </c>
      <c r="F189" s="828">
        <v>133</v>
      </c>
      <c r="G189" s="828">
        <v>285</v>
      </c>
      <c r="H189" s="826" t="s">
        <v>1774</v>
      </c>
      <c r="I189" s="1161" t="s">
        <v>146</v>
      </c>
      <c r="J189" s="1150">
        <v>0.01</v>
      </c>
      <c r="K189" s="1150"/>
      <c r="L189" s="1153">
        <v>100</v>
      </c>
      <c r="M189" s="1154">
        <v>214.94909999999999</v>
      </c>
      <c r="N189" s="826" t="s">
        <v>2926</v>
      </c>
      <c r="O189" s="1152" t="s">
        <v>1624</v>
      </c>
      <c r="P189" s="826" t="s">
        <v>1777</v>
      </c>
      <c r="S189" s="589" t="s">
        <v>2742</v>
      </c>
      <c r="U189" s="589" t="s">
        <v>52</v>
      </c>
      <c r="Z189" s="589" t="s">
        <v>2743</v>
      </c>
      <c r="AB189" s="589" t="s">
        <v>2744</v>
      </c>
    </row>
    <row r="190" spans="1:28" ht="25.5" hidden="1" x14ac:dyDescent="0.2">
      <c r="A190" s="591" t="str">
        <f t="shared" si="2"/>
        <v>Long Bình+138+69</v>
      </c>
      <c r="B190" s="826">
        <f>IF(OR(C190="a",C190="",C190="xoa"),"",COUNTIF(C$6:$D190,"da")+COUNTIF(C$6:$D190,"bs")+COUNTIF(C$6:$D190,"cph"))</f>
        <v>0</v>
      </c>
      <c r="C190" s="826" t="s">
        <v>4040</v>
      </c>
      <c r="D190" s="827" t="s">
        <v>1783</v>
      </c>
      <c r="E190" s="1160" t="s">
        <v>15</v>
      </c>
      <c r="F190" s="828">
        <v>138</v>
      </c>
      <c r="G190" s="828">
        <v>69</v>
      </c>
      <c r="H190" s="826" t="s">
        <v>1774</v>
      </c>
      <c r="I190" s="826" t="s">
        <v>146</v>
      </c>
      <c r="J190" s="1150">
        <v>6.0000000000000001E-3</v>
      </c>
      <c r="K190" s="1150"/>
      <c r="L190" s="1151">
        <v>60</v>
      </c>
      <c r="M190" s="1154">
        <v>128.94309999999999</v>
      </c>
      <c r="N190" s="826" t="s">
        <v>2927</v>
      </c>
      <c r="O190" s="1152" t="s">
        <v>1624</v>
      </c>
      <c r="P190" s="826" t="s">
        <v>1777</v>
      </c>
      <c r="S190" s="589" t="s">
        <v>2742</v>
      </c>
      <c r="U190" s="589" t="s">
        <v>52</v>
      </c>
      <c r="Z190" s="589" t="s">
        <v>2743</v>
      </c>
      <c r="AB190" s="589" t="s">
        <v>2744</v>
      </c>
    </row>
    <row r="191" spans="1:28" ht="38.25" hidden="1" x14ac:dyDescent="0.2">
      <c r="A191" s="591" t="str">
        <f t="shared" si="2"/>
        <v>Long Bình+108+15</v>
      </c>
      <c r="B191" s="826">
        <f>IF(OR(C191="a",C191="",C191="xoa"),"",COUNTIF(C$6:$D191,"da")+COUNTIF(C$6:$D191,"bs")+COUNTIF(C$6:$D191,"cph"))</f>
        <v>0</v>
      </c>
      <c r="C191" s="826" t="s">
        <v>4040</v>
      </c>
      <c r="D191" s="827" t="s">
        <v>1784</v>
      </c>
      <c r="E191" s="1160" t="s">
        <v>15</v>
      </c>
      <c r="F191" s="828">
        <v>108</v>
      </c>
      <c r="G191" s="828">
        <v>15</v>
      </c>
      <c r="H191" s="826" t="s">
        <v>1774</v>
      </c>
      <c r="I191" s="826" t="s">
        <v>146</v>
      </c>
      <c r="J191" s="1150">
        <v>1.068E-2</v>
      </c>
      <c r="K191" s="1150"/>
      <c r="L191" s="1153">
        <v>106.8</v>
      </c>
      <c r="M191" s="1154">
        <v>305.22000000000003</v>
      </c>
      <c r="N191" s="826" t="s">
        <v>2928</v>
      </c>
      <c r="O191" s="1152" t="s">
        <v>145</v>
      </c>
      <c r="P191" s="826" t="s">
        <v>1775</v>
      </c>
      <c r="S191" s="589" t="s">
        <v>2742</v>
      </c>
      <c r="U191" s="589" t="s">
        <v>52</v>
      </c>
      <c r="Z191" s="589" t="s">
        <v>2743</v>
      </c>
      <c r="AB191" s="589" t="s">
        <v>2744</v>
      </c>
    </row>
    <row r="192" spans="1:28" ht="38.25" hidden="1" customHeight="1" x14ac:dyDescent="0.2">
      <c r="A192" s="591" t="str">
        <f t="shared" si="2"/>
        <v>Long Bình+100+52</v>
      </c>
      <c r="B192" s="826">
        <f>IF(OR(C192="a",C192="",C192="xoa"),"",COUNTIF(C$6:$D192,"da")+COUNTIF(C$6:$D192,"bs")+COUNTIF(C$6:$D192,"cph"))</f>
        <v>0</v>
      </c>
      <c r="C192" s="826" t="s">
        <v>4040</v>
      </c>
      <c r="D192" s="827" t="s">
        <v>1785</v>
      </c>
      <c r="E192" s="1160" t="s">
        <v>15</v>
      </c>
      <c r="F192" s="828">
        <v>100</v>
      </c>
      <c r="G192" s="828">
        <v>52</v>
      </c>
      <c r="H192" s="826" t="s">
        <v>1774</v>
      </c>
      <c r="I192" s="826" t="s">
        <v>146</v>
      </c>
      <c r="J192" s="1150">
        <v>1.2E-2</v>
      </c>
      <c r="K192" s="1150"/>
      <c r="L192" s="1153">
        <v>120</v>
      </c>
      <c r="M192" s="1154">
        <v>226.65690000000001</v>
      </c>
      <c r="N192" s="826" t="s">
        <v>2929</v>
      </c>
      <c r="O192" s="1152" t="s">
        <v>1624</v>
      </c>
      <c r="P192" s="826" t="s">
        <v>1777</v>
      </c>
      <c r="S192" s="589" t="s">
        <v>2742</v>
      </c>
      <c r="U192" s="589" t="s">
        <v>52</v>
      </c>
      <c r="Z192" s="589" t="s">
        <v>2743</v>
      </c>
      <c r="AB192" s="589" t="s">
        <v>2744</v>
      </c>
    </row>
    <row r="193" spans="1:28" ht="44.25" hidden="1" customHeight="1" x14ac:dyDescent="0.2">
      <c r="A193" s="591" t="str">
        <f t="shared" si="2"/>
        <v>Long Bình Tân+36+181</v>
      </c>
      <c r="B193" s="826">
        <f>IF(OR(C193="a",C193="",C193="xoa"),"",COUNTIF(C$6:$D193,"da")+COUNTIF(C$6:$D193,"bs")+COUNTIF(C$6:$D193,"cph"))</f>
        <v>0</v>
      </c>
      <c r="C193" s="826" t="s">
        <v>4040</v>
      </c>
      <c r="D193" s="827" t="s">
        <v>1786</v>
      </c>
      <c r="E193" s="1160" t="s">
        <v>16</v>
      </c>
      <c r="F193" s="828">
        <v>36</v>
      </c>
      <c r="G193" s="828">
        <v>181</v>
      </c>
      <c r="H193" s="826" t="s">
        <v>52</v>
      </c>
      <c r="I193" s="826" t="s">
        <v>146</v>
      </c>
      <c r="J193" s="1150">
        <v>0.01</v>
      </c>
      <c r="K193" s="1150"/>
      <c r="L193" s="1151">
        <v>100</v>
      </c>
      <c r="M193" s="1151">
        <v>198.22640000000001</v>
      </c>
      <c r="N193" s="826" t="s">
        <v>2930</v>
      </c>
      <c r="O193" s="1152" t="s">
        <v>145</v>
      </c>
      <c r="P193" s="826" t="s">
        <v>1775</v>
      </c>
      <c r="S193" s="589" t="s">
        <v>2742</v>
      </c>
      <c r="U193" s="589" t="s">
        <v>52</v>
      </c>
      <c r="Z193" s="589" t="s">
        <v>2743</v>
      </c>
      <c r="AB193" s="589" t="s">
        <v>2744</v>
      </c>
    </row>
    <row r="194" spans="1:28" ht="25.5" hidden="1" x14ac:dyDescent="0.2">
      <c r="A194" s="591" t="str">
        <f t="shared" si="2"/>
        <v>Long Bình Tân+36+199</v>
      </c>
      <c r="B194" s="826">
        <f>IF(OR(C194="a",C194="",C194="xoa"),"",COUNTIF(C$6:$D194,"da")+COUNTIF(C$6:$D194,"bs")+COUNTIF(C$6:$D194,"cph"))</f>
        <v>0</v>
      </c>
      <c r="C194" s="826" t="s">
        <v>4040</v>
      </c>
      <c r="D194" s="827" t="s">
        <v>1787</v>
      </c>
      <c r="E194" s="1160" t="s">
        <v>16</v>
      </c>
      <c r="F194" s="828">
        <v>36</v>
      </c>
      <c r="G194" s="828">
        <v>199</v>
      </c>
      <c r="H194" s="826" t="s">
        <v>52</v>
      </c>
      <c r="I194" s="826" t="s">
        <v>146</v>
      </c>
      <c r="J194" s="1150">
        <v>0.01</v>
      </c>
      <c r="K194" s="1150"/>
      <c r="L194" s="1151">
        <v>100</v>
      </c>
      <c r="M194" s="1154">
        <v>122.15300000000001</v>
      </c>
      <c r="N194" s="826" t="s">
        <v>2931</v>
      </c>
      <c r="O194" s="1152" t="s">
        <v>145</v>
      </c>
      <c r="P194" s="826" t="s">
        <v>1775</v>
      </c>
      <c r="S194" s="589" t="s">
        <v>2742</v>
      </c>
      <c r="U194" s="589" t="s">
        <v>52</v>
      </c>
      <c r="Z194" s="589" t="s">
        <v>2743</v>
      </c>
      <c r="AB194" s="589" t="s">
        <v>2744</v>
      </c>
    </row>
    <row r="195" spans="1:28" ht="25.5" hidden="1" x14ac:dyDescent="0.2">
      <c r="A195" s="591" t="str">
        <f t="shared" si="2"/>
        <v>Long Bình Tân+36+203</v>
      </c>
      <c r="B195" s="826">
        <f>IF(OR(C195="a",C195="",C195="xoa"),"",COUNTIF(C$6:$D195,"da")+COUNTIF(C$6:$D195,"bs")+COUNTIF(C$6:$D195,"cph"))</f>
        <v>0</v>
      </c>
      <c r="C195" s="826" t="s">
        <v>4040</v>
      </c>
      <c r="D195" s="827" t="s">
        <v>1788</v>
      </c>
      <c r="E195" s="828" t="s">
        <v>16</v>
      </c>
      <c r="F195" s="828">
        <v>36</v>
      </c>
      <c r="G195" s="828">
        <v>203</v>
      </c>
      <c r="H195" s="828" t="s">
        <v>52</v>
      </c>
      <c r="I195" s="826" t="s">
        <v>146</v>
      </c>
      <c r="J195" s="1150">
        <v>0.02</v>
      </c>
      <c r="K195" s="1150"/>
      <c r="L195" s="1151">
        <v>200</v>
      </c>
      <c r="M195" s="1153">
        <v>1146.6469999999999</v>
      </c>
      <c r="N195" s="826" t="s">
        <v>2932</v>
      </c>
      <c r="O195" s="1152"/>
      <c r="P195" s="826" t="s">
        <v>1777</v>
      </c>
      <c r="S195" s="589" t="s">
        <v>2742</v>
      </c>
      <c r="U195" s="589" t="s">
        <v>52</v>
      </c>
      <c r="Z195" s="589" t="s">
        <v>2743</v>
      </c>
      <c r="AB195" s="589" t="s">
        <v>2744</v>
      </c>
    </row>
    <row r="196" spans="1:28" ht="25.5" hidden="1" x14ac:dyDescent="0.2">
      <c r="A196" s="591" t="str">
        <f t="shared" si="2"/>
        <v>Long Bình Tân+58+379</v>
      </c>
      <c r="B196" s="826">
        <f>IF(OR(C196="a",C196="",C196="xoa"),"",COUNTIF(C$6:$D196,"da")+COUNTIF(C$6:$D196,"bs")+COUNTIF(C$6:$D196,"cph"))</f>
        <v>0</v>
      </c>
      <c r="C196" s="826" t="s">
        <v>4040</v>
      </c>
      <c r="D196" s="827" t="s">
        <v>1789</v>
      </c>
      <c r="E196" s="828" t="s">
        <v>16</v>
      </c>
      <c r="F196" s="828">
        <v>58</v>
      </c>
      <c r="G196" s="828">
        <v>379</v>
      </c>
      <c r="H196" s="828" t="s">
        <v>52</v>
      </c>
      <c r="I196" s="826" t="s">
        <v>146</v>
      </c>
      <c r="J196" s="1150">
        <v>8.3499999999999998E-3</v>
      </c>
      <c r="K196" s="1150"/>
      <c r="L196" s="1151">
        <v>83.5</v>
      </c>
      <c r="M196" s="1153">
        <v>83.433689999999999</v>
      </c>
      <c r="N196" s="826" t="s">
        <v>2933</v>
      </c>
      <c r="O196" s="1155" t="s">
        <v>145</v>
      </c>
      <c r="P196" s="826" t="s">
        <v>1777</v>
      </c>
      <c r="S196" s="589" t="s">
        <v>2742</v>
      </c>
      <c r="U196" s="589" t="s">
        <v>52</v>
      </c>
      <c r="Z196" s="589" t="s">
        <v>2743</v>
      </c>
      <c r="AB196" s="589" t="s">
        <v>2744</v>
      </c>
    </row>
    <row r="197" spans="1:28" ht="25.5" hidden="1" x14ac:dyDescent="0.2">
      <c r="A197" s="591" t="str">
        <f t="shared" si="2"/>
        <v>Long Bình Tân+58+380</v>
      </c>
      <c r="B197" s="826">
        <f>IF(OR(C197="a",C197="",C197="xoa"),"",COUNTIF(C$6:$D197,"da")+COUNTIF(C$6:$D197,"bs")+COUNTIF(C$6:$D197,"cph"))</f>
        <v>0</v>
      </c>
      <c r="C197" s="826" t="s">
        <v>4040</v>
      </c>
      <c r="D197" s="827" t="s">
        <v>1789</v>
      </c>
      <c r="E197" s="828" t="s">
        <v>16</v>
      </c>
      <c r="F197" s="828">
        <v>58</v>
      </c>
      <c r="G197" s="828">
        <v>380</v>
      </c>
      <c r="H197" s="828" t="s">
        <v>52</v>
      </c>
      <c r="I197" s="826" t="s">
        <v>146</v>
      </c>
      <c r="J197" s="1150">
        <v>8.4400000000000013E-3</v>
      </c>
      <c r="K197" s="1150"/>
      <c r="L197" s="1151">
        <v>84.40000000000002</v>
      </c>
      <c r="M197" s="1153">
        <v>84.400409999999994</v>
      </c>
      <c r="N197" s="826" t="s">
        <v>2934</v>
      </c>
      <c r="O197" s="1152" t="s">
        <v>145</v>
      </c>
      <c r="P197" s="826" t="s">
        <v>1775</v>
      </c>
      <c r="S197" s="589" t="s">
        <v>2742</v>
      </c>
      <c r="U197" s="589" t="s">
        <v>52</v>
      </c>
      <c r="Z197" s="589" t="s">
        <v>2743</v>
      </c>
      <c r="AB197" s="589" t="s">
        <v>2744</v>
      </c>
    </row>
    <row r="198" spans="1:28" ht="25.5" hidden="1" x14ac:dyDescent="0.2">
      <c r="A198" s="591" t="str">
        <f t="shared" si="2"/>
        <v>Long Bình Tân+60+305</v>
      </c>
      <c r="B198" s="826">
        <f>IF(OR(C198="a",C198="",C198="xoa"),"",COUNTIF(C$6:$D198,"da")+COUNTIF(C$6:$D198,"bs")+COUNTIF(C$6:$D198,"cph"))</f>
        <v>0</v>
      </c>
      <c r="C198" s="826" t="s">
        <v>4040</v>
      </c>
      <c r="D198" s="827" t="s">
        <v>1790</v>
      </c>
      <c r="E198" s="828" t="s">
        <v>16</v>
      </c>
      <c r="F198" s="828">
        <v>60</v>
      </c>
      <c r="G198" s="828">
        <v>305</v>
      </c>
      <c r="H198" s="826" t="s">
        <v>52</v>
      </c>
      <c r="I198" s="826" t="s">
        <v>146</v>
      </c>
      <c r="J198" s="1150">
        <v>4.45E-3</v>
      </c>
      <c r="K198" s="1150"/>
      <c r="L198" s="1153">
        <v>44.5</v>
      </c>
      <c r="M198" s="1153">
        <v>44.497900000000001</v>
      </c>
      <c r="N198" s="826" t="s">
        <v>2935</v>
      </c>
      <c r="O198" s="1152" t="s">
        <v>145</v>
      </c>
      <c r="P198" s="826" t="s">
        <v>1775</v>
      </c>
      <c r="S198" s="589" t="s">
        <v>2742</v>
      </c>
      <c r="U198" s="589" t="s">
        <v>52</v>
      </c>
      <c r="Z198" s="589" t="s">
        <v>2743</v>
      </c>
      <c r="AB198" s="589" t="s">
        <v>2744</v>
      </c>
    </row>
    <row r="199" spans="1:28" ht="25.5" hidden="1" x14ac:dyDescent="0.2">
      <c r="A199" s="591" t="str">
        <f t="shared" ref="A199:A262" si="3">E199&amp;"+"&amp;F199&amp;"+"&amp;G199</f>
        <v>Long Bình Tân+60+580</v>
      </c>
      <c r="B199" s="826">
        <f>IF(OR(C199="a",C199="",C199="xoa"),"",COUNTIF(C$6:$D199,"da")+COUNTIF(C$6:$D199,"bs")+COUNTIF(C$6:$D199,"cph"))</f>
        <v>0</v>
      </c>
      <c r="C199" s="826" t="s">
        <v>4040</v>
      </c>
      <c r="D199" s="827" t="s">
        <v>1791</v>
      </c>
      <c r="E199" s="828" t="s">
        <v>16</v>
      </c>
      <c r="F199" s="828">
        <v>60</v>
      </c>
      <c r="G199" s="828">
        <v>580</v>
      </c>
      <c r="H199" s="826" t="s">
        <v>52</v>
      </c>
      <c r="I199" s="826" t="s">
        <v>146</v>
      </c>
      <c r="J199" s="1150">
        <v>1.4619999999999999E-2</v>
      </c>
      <c r="K199" s="1150"/>
      <c r="L199" s="1153">
        <v>146.19999999999999</v>
      </c>
      <c r="M199" s="1153">
        <v>146.15389999999999</v>
      </c>
      <c r="N199" s="826" t="s">
        <v>2936</v>
      </c>
      <c r="O199" s="1152" t="s">
        <v>145</v>
      </c>
      <c r="P199" s="826" t="s">
        <v>1775</v>
      </c>
      <c r="S199" s="589" t="s">
        <v>2742</v>
      </c>
      <c r="U199" s="589" t="s">
        <v>52</v>
      </c>
      <c r="Z199" s="589" t="s">
        <v>2743</v>
      </c>
      <c r="AB199" s="589" t="s">
        <v>2744</v>
      </c>
    </row>
    <row r="200" spans="1:28" ht="25.5" hidden="1" x14ac:dyDescent="0.2">
      <c r="A200" s="591" t="str">
        <f t="shared" si="3"/>
        <v>Long Bình Tân+60+875</v>
      </c>
      <c r="B200" s="826">
        <f>IF(OR(C200="a",C200="",C200="xoa"),"",COUNTIF(C$6:$D200,"da")+COUNTIF(C$6:$D200,"bs")+COUNTIF(C$6:$D200,"cph"))</f>
        <v>0</v>
      </c>
      <c r="C200" s="826" t="s">
        <v>4040</v>
      </c>
      <c r="D200" s="827" t="s">
        <v>1792</v>
      </c>
      <c r="E200" s="828" t="s">
        <v>16</v>
      </c>
      <c r="F200" s="828">
        <v>60</v>
      </c>
      <c r="G200" s="828">
        <v>875</v>
      </c>
      <c r="H200" s="826" t="s">
        <v>52</v>
      </c>
      <c r="I200" s="826" t="s">
        <v>146</v>
      </c>
      <c r="J200" s="1150">
        <v>5.3560000000000003E-2</v>
      </c>
      <c r="K200" s="1150"/>
      <c r="L200" s="1153">
        <v>535.6</v>
      </c>
      <c r="M200" s="1153">
        <v>535.5856</v>
      </c>
      <c r="N200" s="826" t="s">
        <v>2937</v>
      </c>
      <c r="O200" s="1152" t="s">
        <v>145</v>
      </c>
      <c r="P200" s="826" t="s">
        <v>1775</v>
      </c>
      <c r="S200" s="589" t="s">
        <v>2742</v>
      </c>
      <c r="U200" s="589" t="s">
        <v>52</v>
      </c>
      <c r="Z200" s="589" t="s">
        <v>2743</v>
      </c>
      <c r="AB200" s="589" t="s">
        <v>2744</v>
      </c>
    </row>
    <row r="201" spans="1:28" ht="25.5" hidden="1" x14ac:dyDescent="0.2">
      <c r="A201" s="591" t="str">
        <f t="shared" si="3"/>
        <v>Long Bình Tân+60+876</v>
      </c>
      <c r="B201" s="826">
        <f>IF(OR(C201="a",C201="",C201="xoa"),"",COUNTIF(C$6:$D201,"da")+COUNTIF(C$6:$D201,"bs")+COUNTIF(C$6:$D201,"cph"))</f>
        <v>0</v>
      </c>
      <c r="C201" s="826" t="s">
        <v>4040</v>
      </c>
      <c r="D201" s="827" t="s">
        <v>1792</v>
      </c>
      <c r="E201" s="828" t="s">
        <v>16</v>
      </c>
      <c r="F201" s="828">
        <v>60</v>
      </c>
      <c r="G201" s="828">
        <v>876</v>
      </c>
      <c r="H201" s="826" t="s">
        <v>52</v>
      </c>
      <c r="I201" s="826" t="s">
        <v>146</v>
      </c>
      <c r="J201" s="1150">
        <v>7.5050000000000006E-2</v>
      </c>
      <c r="K201" s="1150"/>
      <c r="L201" s="1153">
        <v>750.5</v>
      </c>
      <c r="M201" s="1153">
        <v>750.44759999999997</v>
      </c>
      <c r="N201" s="826" t="s">
        <v>2938</v>
      </c>
      <c r="O201" s="1152" t="s">
        <v>145</v>
      </c>
      <c r="P201" s="826" t="s">
        <v>1775</v>
      </c>
      <c r="S201" s="589" t="s">
        <v>2742</v>
      </c>
      <c r="U201" s="589" t="s">
        <v>52</v>
      </c>
      <c r="Z201" s="589" t="s">
        <v>2743</v>
      </c>
      <c r="AB201" s="589" t="s">
        <v>2744</v>
      </c>
    </row>
    <row r="202" spans="1:28" ht="25.5" hidden="1" x14ac:dyDescent="0.2">
      <c r="A202" s="591" t="str">
        <f t="shared" si="3"/>
        <v>Long Bình Tân+60+877</v>
      </c>
      <c r="B202" s="826">
        <f>IF(OR(C202="a",C202="",C202="xoa"),"",COUNTIF(C$6:$D202,"da")+COUNTIF(C$6:$D202,"bs")+COUNTIF(C$6:$D202,"cph"))</f>
        <v>0</v>
      </c>
      <c r="C202" s="826" t="s">
        <v>4040</v>
      </c>
      <c r="D202" s="827" t="s">
        <v>1792</v>
      </c>
      <c r="E202" s="828" t="s">
        <v>16</v>
      </c>
      <c r="F202" s="828">
        <v>60</v>
      </c>
      <c r="G202" s="828">
        <v>877</v>
      </c>
      <c r="H202" s="826" t="s">
        <v>52</v>
      </c>
      <c r="I202" s="826" t="s">
        <v>146</v>
      </c>
      <c r="J202" s="1150">
        <v>5.7510000000000006E-2</v>
      </c>
      <c r="K202" s="1150"/>
      <c r="L202" s="1153">
        <v>575.1</v>
      </c>
      <c r="M202" s="1153">
        <v>572.1019</v>
      </c>
      <c r="N202" s="826" t="s">
        <v>2939</v>
      </c>
      <c r="O202" s="1152" t="s">
        <v>1624</v>
      </c>
      <c r="P202" s="826" t="s">
        <v>1775</v>
      </c>
      <c r="S202" s="589" t="s">
        <v>2742</v>
      </c>
      <c r="U202" s="589" t="s">
        <v>52</v>
      </c>
      <c r="Z202" s="589" t="s">
        <v>2743</v>
      </c>
      <c r="AB202" s="589" t="s">
        <v>2744</v>
      </c>
    </row>
    <row r="203" spans="1:28" ht="25.5" hidden="1" x14ac:dyDescent="0.2">
      <c r="A203" s="591" t="str">
        <f t="shared" si="3"/>
        <v>Long Bình Tân+60+878</v>
      </c>
      <c r="B203" s="826">
        <f>IF(OR(C203="a",C203="",C203="xoa"),"",COUNTIF(C$6:$D203,"da")+COUNTIF(C$6:$D203,"bs")+COUNTIF(C$6:$D203,"cph"))</f>
        <v>0</v>
      </c>
      <c r="C203" s="826" t="s">
        <v>4040</v>
      </c>
      <c r="D203" s="827" t="s">
        <v>1792</v>
      </c>
      <c r="E203" s="828" t="s">
        <v>16</v>
      </c>
      <c r="F203" s="828">
        <v>60</v>
      </c>
      <c r="G203" s="828">
        <v>878</v>
      </c>
      <c r="H203" s="826" t="s">
        <v>52</v>
      </c>
      <c r="I203" s="826" t="s">
        <v>146</v>
      </c>
      <c r="J203" s="1150">
        <v>6.3420000000000004E-2</v>
      </c>
      <c r="K203" s="1150"/>
      <c r="L203" s="1153">
        <v>634.20000000000005</v>
      </c>
      <c r="M203" s="1153">
        <v>635.18129999999996</v>
      </c>
      <c r="N203" s="826" t="s">
        <v>2940</v>
      </c>
      <c r="O203" s="1152" t="s">
        <v>145</v>
      </c>
      <c r="P203" s="826" t="s">
        <v>1775</v>
      </c>
      <c r="S203" s="589" t="s">
        <v>2742</v>
      </c>
      <c r="U203" s="589" t="s">
        <v>52</v>
      </c>
      <c r="Z203" s="589" t="s">
        <v>2743</v>
      </c>
      <c r="AB203" s="589" t="s">
        <v>2744</v>
      </c>
    </row>
    <row r="204" spans="1:28" ht="25.5" hidden="1" x14ac:dyDescent="0.2">
      <c r="A204" s="591" t="str">
        <f t="shared" si="3"/>
        <v>Long Bình Tân+64+113</v>
      </c>
      <c r="B204" s="826">
        <f>IF(OR(C204="a",C204="",C204="xoa"),"",COUNTIF(C$6:$D204,"da")+COUNTIF(C$6:$D204,"bs")+COUNTIF(C$6:$D204,"cph"))</f>
        <v>0</v>
      </c>
      <c r="C204" s="826" t="s">
        <v>4040</v>
      </c>
      <c r="D204" s="827" t="s">
        <v>1793</v>
      </c>
      <c r="E204" s="828" t="s">
        <v>16</v>
      </c>
      <c r="F204" s="828">
        <v>64</v>
      </c>
      <c r="G204" s="828">
        <v>113</v>
      </c>
      <c r="H204" s="826" t="s">
        <v>44</v>
      </c>
      <c r="I204" s="826" t="s">
        <v>146</v>
      </c>
      <c r="J204" s="1150">
        <v>0.10602</v>
      </c>
      <c r="K204" s="1150"/>
      <c r="L204" s="1153">
        <v>1060.2</v>
      </c>
      <c r="M204" s="1153">
        <v>871.48230000000001</v>
      </c>
      <c r="N204" s="826" t="s">
        <v>2941</v>
      </c>
      <c r="O204" s="1152" t="s">
        <v>1662</v>
      </c>
      <c r="P204" s="826" t="s">
        <v>1794</v>
      </c>
      <c r="S204" s="589" t="s">
        <v>2742</v>
      </c>
      <c r="U204" s="589" t="s">
        <v>44</v>
      </c>
      <c r="Z204" s="589" t="s">
        <v>2743</v>
      </c>
      <c r="AB204" s="589" t="s">
        <v>2744</v>
      </c>
    </row>
    <row r="205" spans="1:28" ht="25.5" hidden="1" x14ac:dyDescent="0.2">
      <c r="A205" s="591" t="str">
        <f t="shared" si="3"/>
        <v>Long Bình Tân+62+45</v>
      </c>
      <c r="B205" s="826">
        <f>IF(OR(C205="a",C205="",C205="xoa"),"",COUNTIF(C$6:$D205,"da")+COUNTIF(C$6:$D205,"bs")+COUNTIF(C$6:$D205,"cph"))</f>
        <v>0</v>
      </c>
      <c r="C205" s="826" t="s">
        <v>4040</v>
      </c>
      <c r="D205" s="827" t="s">
        <v>1795</v>
      </c>
      <c r="E205" s="828" t="s">
        <v>16</v>
      </c>
      <c r="F205" s="828">
        <v>62</v>
      </c>
      <c r="G205" s="828">
        <v>45</v>
      </c>
      <c r="H205" s="826" t="s">
        <v>63</v>
      </c>
      <c r="I205" s="826" t="s">
        <v>146</v>
      </c>
      <c r="J205" s="1150">
        <v>0.08</v>
      </c>
      <c r="K205" s="1150"/>
      <c r="L205" s="1153">
        <v>800</v>
      </c>
      <c r="M205" s="1153">
        <v>607.26589999999999</v>
      </c>
      <c r="N205" s="826" t="s">
        <v>2942</v>
      </c>
      <c r="O205" s="1152" t="s">
        <v>145</v>
      </c>
      <c r="P205" s="826" t="s">
        <v>1796</v>
      </c>
      <c r="S205" s="589" t="s">
        <v>2742</v>
      </c>
      <c r="U205" s="589" t="s">
        <v>63</v>
      </c>
      <c r="Z205" s="589" t="s">
        <v>2743</v>
      </c>
      <c r="AB205" s="589" t="s">
        <v>2744</v>
      </c>
    </row>
    <row r="206" spans="1:28" ht="25.5" hidden="1" x14ac:dyDescent="0.2">
      <c r="A206" s="591" t="str">
        <f t="shared" si="3"/>
        <v>Long Bình Tân+64+11</v>
      </c>
      <c r="B206" s="826">
        <f>IF(OR(C206="a",C206="",C206="xoa"),"",COUNTIF(C$6:$D206,"da")+COUNTIF(C$6:$D206,"bs")+COUNTIF(C$6:$D206,"cph"))</f>
        <v>0</v>
      </c>
      <c r="C206" s="826" t="s">
        <v>4040</v>
      </c>
      <c r="D206" s="827" t="s">
        <v>1797</v>
      </c>
      <c r="E206" s="828" t="s">
        <v>16</v>
      </c>
      <c r="F206" s="828">
        <v>64</v>
      </c>
      <c r="G206" s="828">
        <v>11</v>
      </c>
      <c r="H206" s="828" t="s">
        <v>63</v>
      </c>
      <c r="I206" s="826" t="s">
        <v>146</v>
      </c>
      <c r="J206" s="1150">
        <v>1.251E-2</v>
      </c>
      <c r="K206" s="1150"/>
      <c r="L206" s="1153">
        <v>125.10000000000001</v>
      </c>
      <c r="M206" s="1153">
        <v>125.0488</v>
      </c>
      <c r="N206" s="826" t="s">
        <v>2943</v>
      </c>
      <c r="O206" s="1152" t="s">
        <v>145</v>
      </c>
      <c r="P206" s="826" t="s">
        <v>1775</v>
      </c>
      <c r="S206" s="589" t="s">
        <v>2742</v>
      </c>
      <c r="U206" s="589" t="s">
        <v>63</v>
      </c>
      <c r="Z206" s="589" t="s">
        <v>2743</v>
      </c>
      <c r="AB206" s="589" t="s">
        <v>2744</v>
      </c>
    </row>
    <row r="207" spans="1:28" ht="25.5" hidden="1" x14ac:dyDescent="0.2">
      <c r="A207" s="591" t="str">
        <f t="shared" si="3"/>
        <v>Long Bình Tân+64+25</v>
      </c>
      <c r="B207" s="826">
        <f>IF(OR(C207="a",C207="",C207="xoa"),"",COUNTIF(C$6:$D207,"da")+COUNTIF(C$6:$D207,"bs")+COUNTIF(C$6:$D207,"cph"))</f>
        <v>0</v>
      </c>
      <c r="C207" s="826" t="s">
        <v>4040</v>
      </c>
      <c r="D207" s="1157" t="s">
        <v>1797</v>
      </c>
      <c r="E207" s="1158" t="s">
        <v>16</v>
      </c>
      <c r="F207" s="828">
        <v>64</v>
      </c>
      <c r="G207" s="1158">
        <v>25</v>
      </c>
      <c r="H207" s="1158" t="s">
        <v>63</v>
      </c>
      <c r="I207" s="826" t="s">
        <v>146</v>
      </c>
      <c r="J207" s="1150">
        <v>0.14138000000000001</v>
      </c>
      <c r="K207" s="1150"/>
      <c r="L207" s="1159">
        <v>1413.8</v>
      </c>
      <c r="M207" s="1159">
        <v>1402.482</v>
      </c>
      <c r="N207" s="826" t="s">
        <v>2944</v>
      </c>
      <c r="O207" s="1152" t="s">
        <v>145</v>
      </c>
      <c r="P207" s="826" t="s">
        <v>1775</v>
      </c>
      <c r="S207" s="589" t="s">
        <v>2742</v>
      </c>
      <c r="U207" s="589" t="s">
        <v>63</v>
      </c>
      <c r="Z207" s="589" t="s">
        <v>2743</v>
      </c>
      <c r="AB207" s="589" t="s">
        <v>2744</v>
      </c>
    </row>
    <row r="208" spans="1:28" ht="25.5" hidden="1" x14ac:dyDescent="0.2">
      <c r="A208" s="591" t="str">
        <f t="shared" si="3"/>
        <v>Long Bình Tân+64+26</v>
      </c>
      <c r="B208" s="826">
        <f>IF(OR(C208="a",C208="",C208="xoa"),"",COUNTIF(C$6:$D208,"da")+COUNTIF(C$6:$D208,"bs")+COUNTIF(C$6:$D208,"cph"))</f>
        <v>0</v>
      </c>
      <c r="C208" s="826" t="s">
        <v>4040</v>
      </c>
      <c r="D208" s="827" t="s">
        <v>1797</v>
      </c>
      <c r="E208" s="828" t="s">
        <v>16</v>
      </c>
      <c r="F208" s="828">
        <v>64</v>
      </c>
      <c r="G208" s="828">
        <v>26</v>
      </c>
      <c r="H208" s="826" t="s">
        <v>63</v>
      </c>
      <c r="I208" s="826" t="s">
        <v>146</v>
      </c>
      <c r="J208" s="1150">
        <v>8.6349999999999996E-2</v>
      </c>
      <c r="K208" s="1150"/>
      <c r="L208" s="1153">
        <v>863.5</v>
      </c>
      <c r="M208" s="1153">
        <v>853.33010000000002</v>
      </c>
      <c r="N208" s="826" t="s">
        <v>2945</v>
      </c>
      <c r="O208" s="1152" t="s">
        <v>145</v>
      </c>
      <c r="P208" s="826" t="s">
        <v>1775</v>
      </c>
      <c r="S208" s="589" t="s">
        <v>2742</v>
      </c>
      <c r="U208" s="589" t="s">
        <v>63</v>
      </c>
      <c r="Z208" s="589" t="s">
        <v>2743</v>
      </c>
      <c r="AB208" s="589" t="s">
        <v>2744</v>
      </c>
    </row>
    <row r="209" spans="1:28" ht="25.5" hidden="1" x14ac:dyDescent="0.2">
      <c r="A209" s="591" t="str">
        <f t="shared" si="3"/>
        <v>Long Bình Tân+64+27</v>
      </c>
      <c r="B209" s="826">
        <f>IF(OR(C209="a",C209="",C209="xoa"),"",COUNTIF(C$6:$D209,"da")+COUNTIF(C$6:$D209,"bs")+COUNTIF(C$6:$D209,"cph"))</f>
        <v>0</v>
      </c>
      <c r="C209" s="826" t="s">
        <v>4040</v>
      </c>
      <c r="D209" s="827" t="s">
        <v>1797</v>
      </c>
      <c r="E209" s="828" t="s">
        <v>16</v>
      </c>
      <c r="F209" s="828">
        <v>64</v>
      </c>
      <c r="G209" s="828">
        <v>27</v>
      </c>
      <c r="H209" s="826" t="s">
        <v>63</v>
      </c>
      <c r="I209" s="826" t="s">
        <v>146</v>
      </c>
      <c r="J209" s="1150">
        <v>1.6299999999999999E-2</v>
      </c>
      <c r="K209" s="1150"/>
      <c r="L209" s="1153">
        <v>162.99999999999997</v>
      </c>
      <c r="M209" s="1153">
        <v>162.53989999999999</v>
      </c>
      <c r="N209" s="826" t="s">
        <v>2946</v>
      </c>
      <c r="O209" s="1152" t="s">
        <v>145</v>
      </c>
      <c r="P209" s="826" t="s">
        <v>1775</v>
      </c>
      <c r="S209" s="589" t="s">
        <v>2742</v>
      </c>
      <c r="U209" s="589" t="s">
        <v>63</v>
      </c>
      <c r="Z209" s="589" t="s">
        <v>2743</v>
      </c>
      <c r="AB209" s="589" t="s">
        <v>2744</v>
      </c>
    </row>
    <row r="210" spans="1:28" ht="25.5" hidden="1" x14ac:dyDescent="0.2">
      <c r="A210" s="591" t="str">
        <f t="shared" si="3"/>
        <v>Long Bình Tân+64+28</v>
      </c>
      <c r="B210" s="826">
        <f>IF(OR(C210="a",C210="",C210="xoa"),"",COUNTIF(C$6:$D210,"da")+COUNTIF(C$6:$D210,"bs")+COUNTIF(C$6:$D210,"cph"))</f>
        <v>0</v>
      </c>
      <c r="C210" s="826" t="s">
        <v>4040</v>
      </c>
      <c r="D210" s="827" t="s">
        <v>1797</v>
      </c>
      <c r="E210" s="828" t="s">
        <v>16</v>
      </c>
      <c r="F210" s="828">
        <v>64</v>
      </c>
      <c r="G210" s="828">
        <v>28</v>
      </c>
      <c r="H210" s="826" t="s">
        <v>63</v>
      </c>
      <c r="I210" s="826" t="s">
        <v>146</v>
      </c>
      <c r="J210" s="1150">
        <v>2.247E-2</v>
      </c>
      <c r="K210" s="1150"/>
      <c r="L210" s="1153">
        <v>224.70000000000002</v>
      </c>
      <c r="M210" s="1153">
        <v>224.66540000000001</v>
      </c>
      <c r="N210" s="826" t="s">
        <v>2947</v>
      </c>
      <c r="O210" s="1152" t="s">
        <v>145</v>
      </c>
      <c r="P210" s="826" t="s">
        <v>1775</v>
      </c>
      <c r="S210" s="589" t="s">
        <v>2742</v>
      </c>
      <c r="U210" s="589" t="s">
        <v>63</v>
      </c>
      <c r="Z210" s="589" t="s">
        <v>2743</v>
      </c>
      <c r="AB210" s="589" t="s">
        <v>2744</v>
      </c>
    </row>
    <row r="211" spans="1:28" ht="25.5" hidden="1" x14ac:dyDescent="0.2">
      <c r="A211" s="591" t="str">
        <f t="shared" si="3"/>
        <v>Long Bình Tân+64+34</v>
      </c>
      <c r="B211" s="826">
        <f>IF(OR(C211="a",C211="",C211="xoa"),"",COUNTIF(C$6:$D211,"da")+COUNTIF(C$6:$D211,"bs")+COUNTIF(C$6:$D211,"cph"))</f>
        <v>0</v>
      </c>
      <c r="C211" s="826" t="s">
        <v>4040</v>
      </c>
      <c r="D211" s="827" t="s">
        <v>1797</v>
      </c>
      <c r="E211" s="828" t="s">
        <v>16</v>
      </c>
      <c r="F211" s="828">
        <v>64</v>
      </c>
      <c r="G211" s="828">
        <v>34</v>
      </c>
      <c r="H211" s="826" t="s">
        <v>63</v>
      </c>
      <c r="I211" s="826" t="s">
        <v>146</v>
      </c>
      <c r="J211" s="1150">
        <v>8.4489999999999996E-2</v>
      </c>
      <c r="K211" s="1150"/>
      <c r="L211" s="1153">
        <v>844.9</v>
      </c>
      <c r="M211" s="1153">
        <v>844.7029</v>
      </c>
      <c r="N211" s="826" t="s">
        <v>2948</v>
      </c>
      <c r="O211" s="1152" t="s">
        <v>145</v>
      </c>
      <c r="P211" s="826" t="s">
        <v>1775</v>
      </c>
      <c r="S211" s="589" t="s">
        <v>2742</v>
      </c>
      <c r="U211" s="589" t="s">
        <v>63</v>
      </c>
      <c r="Z211" s="589" t="s">
        <v>2743</v>
      </c>
      <c r="AB211" s="589" t="s">
        <v>2744</v>
      </c>
    </row>
    <row r="212" spans="1:28" ht="25.5" hidden="1" x14ac:dyDescent="0.2">
      <c r="A212" s="591" t="str">
        <f t="shared" si="3"/>
        <v>Long Bình Tân+64+35</v>
      </c>
      <c r="B212" s="826">
        <f>IF(OR(C212="a",C212="",C212="xoa"),"",COUNTIF(C$6:$D212,"da")+COUNTIF(C$6:$D212,"bs")+COUNTIF(C$6:$D212,"cph"))</f>
        <v>0</v>
      </c>
      <c r="C212" s="826" t="s">
        <v>4040</v>
      </c>
      <c r="D212" s="827" t="s">
        <v>1797</v>
      </c>
      <c r="E212" s="828" t="s">
        <v>16</v>
      </c>
      <c r="F212" s="828">
        <v>64</v>
      </c>
      <c r="G212" s="828">
        <v>35</v>
      </c>
      <c r="H212" s="826" t="s">
        <v>63</v>
      </c>
      <c r="I212" s="826" t="s">
        <v>146</v>
      </c>
      <c r="J212" s="1150">
        <v>7.0460000000000009E-2</v>
      </c>
      <c r="K212" s="1150"/>
      <c r="L212" s="1153">
        <v>704.60000000000014</v>
      </c>
      <c r="M212" s="1153">
        <v>704.11590000000001</v>
      </c>
      <c r="N212" s="826" t="s">
        <v>2949</v>
      </c>
      <c r="O212" s="1152" t="s">
        <v>145</v>
      </c>
      <c r="P212" s="826" t="s">
        <v>1775</v>
      </c>
      <c r="S212" s="589" t="s">
        <v>2742</v>
      </c>
      <c r="U212" s="589" t="s">
        <v>63</v>
      </c>
      <c r="Z212" s="589" t="s">
        <v>2743</v>
      </c>
      <c r="AB212" s="589" t="s">
        <v>2744</v>
      </c>
    </row>
    <row r="213" spans="1:28" ht="25.5" hidden="1" x14ac:dyDescent="0.2">
      <c r="A213" s="591" t="str">
        <f t="shared" si="3"/>
        <v>Long Bình Tân+64+103</v>
      </c>
      <c r="B213" s="826">
        <f>IF(OR(C213="a",C213="",C213="xoa"),"",COUNTIF(C$6:$D213,"da")+COUNTIF(C$6:$D213,"bs")+COUNTIF(C$6:$D213,"cph"))</f>
        <v>0</v>
      </c>
      <c r="C213" s="826" t="s">
        <v>4040</v>
      </c>
      <c r="D213" s="827" t="s">
        <v>1793</v>
      </c>
      <c r="E213" s="828" t="s">
        <v>16</v>
      </c>
      <c r="F213" s="828">
        <v>64</v>
      </c>
      <c r="G213" s="828">
        <v>103</v>
      </c>
      <c r="H213" s="826" t="s">
        <v>63</v>
      </c>
      <c r="I213" s="826" t="s">
        <v>146</v>
      </c>
      <c r="J213" s="1150">
        <v>0.10639000000000001</v>
      </c>
      <c r="K213" s="1150"/>
      <c r="L213" s="1153">
        <v>1063.9000000000001</v>
      </c>
      <c r="M213" s="1153">
        <v>1063.5350000000001</v>
      </c>
      <c r="N213" s="826" t="s">
        <v>2950</v>
      </c>
      <c r="O213" s="1152" t="s">
        <v>145</v>
      </c>
      <c r="P213" s="826" t="s">
        <v>1775</v>
      </c>
      <c r="S213" s="589" t="s">
        <v>2742</v>
      </c>
      <c r="U213" s="589" t="s">
        <v>63</v>
      </c>
      <c r="Z213" s="589" t="s">
        <v>2743</v>
      </c>
      <c r="AB213" s="589" t="s">
        <v>2744</v>
      </c>
    </row>
    <row r="214" spans="1:28" ht="25.5" hidden="1" x14ac:dyDescent="0.2">
      <c r="A214" s="591" t="str">
        <f t="shared" si="3"/>
        <v>Long Bình Tân+64+112</v>
      </c>
      <c r="B214" s="826">
        <f>IF(OR(C214="a",C214="",C214="xoa"),"",COUNTIF(C$6:$D214,"da")+COUNTIF(C$6:$D214,"bs")+COUNTIF(C$6:$D214,"cph"))</f>
        <v>0</v>
      </c>
      <c r="C214" s="826" t="s">
        <v>4040</v>
      </c>
      <c r="D214" s="827" t="s">
        <v>1797</v>
      </c>
      <c r="E214" s="828" t="s">
        <v>16</v>
      </c>
      <c r="F214" s="828">
        <v>64</v>
      </c>
      <c r="G214" s="828">
        <v>112</v>
      </c>
      <c r="H214" s="826" t="s">
        <v>63</v>
      </c>
      <c r="I214" s="826" t="s">
        <v>146</v>
      </c>
      <c r="J214" s="1150">
        <v>4.0139999999999995E-2</v>
      </c>
      <c r="K214" s="1150"/>
      <c r="L214" s="1153">
        <v>401.4</v>
      </c>
      <c r="M214" s="1153">
        <v>401.37970000000001</v>
      </c>
      <c r="N214" s="826" t="s">
        <v>2951</v>
      </c>
      <c r="O214" s="1152" t="s">
        <v>145</v>
      </c>
      <c r="P214" s="826" t="s">
        <v>1775</v>
      </c>
      <c r="S214" s="589" t="s">
        <v>2742</v>
      </c>
      <c r="U214" s="589" t="s">
        <v>63</v>
      </c>
      <c r="Z214" s="589" t="s">
        <v>2743</v>
      </c>
      <c r="AB214" s="589" t="s">
        <v>2744</v>
      </c>
    </row>
    <row r="215" spans="1:28" ht="25.5" hidden="1" x14ac:dyDescent="0.2">
      <c r="A215" s="591" t="str">
        <f t="shared" si="3"/>
        <v>Long Bình Tân+64+136</v>
      </c>
      <c r="B215" s="826">
        <f>IF(OR(C215="a",C215="",C215="xoa"),"",COUNTIF(C$6:$D215,"da")+COUNTIF(C$6:$D215,"bs")+COUNTIF(C$6:$D215,"cph"))</f>
        <v>0</v>
      </c>
      <c r="C215" s="826" t="s">
        <v>4040</v>
      </c>
      <c r="D215" s="827" t="s">
        <v>1797</v>
      </c>
      <c r="E215" s="828" t="s">
        <v>16</v>
      </c>
      <c r="F215" s="828">
        <v>64</v>
      </c>
      <c r="G215" s="828">
        <v>136</v>
      </c>
      <c r="H215" s="826" t="s">
        <v>52</v>
      </c>
      <c r="I215" s="826" t="s">
        <v>146</v>
      </c>
      <c r="J215" s="1150">
        <v>0.14000000000000001</v>
      </c>
      <c r="K215" s="1150"/>
      <c r="L215" s="1153">
        <v>1400.0000000000002</v>
      </c>
      <c r="M215" s="1153">
        <v>1002.037</v>
      </c>
      <c r="N215" s="826" t="s">
        <v>2952</v>
      </c>
      <c r="O215" s="1152" t="s">
        <v>145</v>
      </c>
      <c r="P215" s="826" t="s">
        <v>1775</v>
      </c>
      <c r="S215" s="589" t="s">
        <v>2742</v>
      </c>
      <c r="U215" s="589" t="s">
        <v>52</v>
      </c>
      <c r="Z215" s="589" t="s">
        <v>2743</v>
      </c>
      <c r="AB215" s="589" t="s">
        <v>2744</v>
      </c>
    </row>
    <row r="216" spans="1:28" ht="25.5" hidden="1" x14ac:dyDescent="0.2">
      <c r="A216" s="591" t="str">
        <f t="shared" si="3"/>
        <v>Long Bình Tân+64+80</v>
      </c>
      <c r="B216" s="826">
        <f>IF(OR(C216="a",C216="",C216="xoa"),"",COUNTIF(C$6:$D216,"da")+COUNTIF(C$6:$D216,"bs")+COUNTIF(C$6:$D216,"cph"))</f>
        <v>0</v>
      </c>
      <c r="C216" s="826" t="s">
        <v>4040</v>
      </c>
      <c r="D216" s="827" t="s">
        <v>1798</v>
      </c>
      <c r="E216" s="828" t="s">
        <v>16</v>
      </c>
      <c r="F216" s="828">
        <v>64</v>
      </c>
      <c r="G216" s="828">
        <v>80</v>
      </c>
      <c r="H216" s="826" t="s">
        <v>46</v>
      </c>
      <c r="I216" s="826" t="s">
        <v>146</v>
      </c>
      <c r="J216" s="1150">
        <v>0.11379</v>
      </c>
      <c r="K216" s="1150"/>
      <c r="L216" s="1153">
        <v>1137.9000000000001</v>
      </c>
      <c r="M216" s="1153">
        <v>1137.9000000000001</v>
      </c>
      <c r="N216" s="826" t="s">
        <v>2953</v>
      </c>
      <c r="O216" s="1152" t="s">
        <v>145</v>
      </c>
      <c r="P216" s="826" t="s">
        <v>1799</v>
      </c>
      <c r="S216" s="589" t="s">
        <v>2742</v>
      </c>
      <c r="U216" s="589" t="s">
        <v>46</v>
      </c>
      <c r="Z216" s="589" t="s">
        <v>2743</v>
      </c>
      <c r="AB216" s="589" t="s">
        <v>2744</v>
      </c>
    </row>
    <row r="217" spans="1:28" ht="25.5" hidden="1" x14ac:dyDescent="0.2">
      <c r="A217" s="591" t="str">
        <f t="shared" si="3"/>
        <v>Long Bình Tân+64+200</v>
      </c>
      <c r="B217" s="826">
        <f>IF(OR(C217="a",C217="",C217="xoa"),"",COUNTIF(C$6:$D217,"da")+COUNTIF(C$6:$D217,"bs")+COUNTIF(C$6:$D217,"cph"))</f>
        <v>0</v>
      </c>
      <c r="C217" s="826" t="s">
        <v>4040</v>
      </c>
      <c r="D217" s="827" t="s">
        <v>1798</v>
      </c>
      <c r="E217" s="828" t="s">
        <v>16</v>
      </c>
      <c r="F217" s="828">
        <v>64</v>
      </c>
      <c r="G217" s="828">
        <v>200</v>
      </c>
      <c r="H217" s="826" t="s">
        <v>46</v>
      </c>
      <c r="I217" s="826" t="s">
        <v>146</v>
      </c>
      <c r="J217" s="1150">
        <v>5.543E-2</v>
      </c>
      <c r="K217" s="1150"/>
      <c r="L217" s="1153">
        <v>554.29999999999995</v>
      </c>
      <c r="M217" s="1153">
        <v>554.07209999999998</v>
      </c>
      <c r="N217" s="826" t="s">
        <v>2954</v>
      </c>
      <c r="O217" s="1152" t="s">
        <v>145</v>
      </c>
      <c r="P217" s="828" t="s">
        <v>1799</v>
      </c>
      <c r="S217" s="589" t="s">
        <v>2742</v>
      </c>
      <c r="U217" s="589" t="s">
        <v>46</v>
      </c>
      <c r="Z217" s="589" t="s">
        <v>2743</v>
      </c>
      <c r="AB217" s="589" t="s">
        <v>2744</v>
      </c>
    </row>
    <row r="218" spans="1:28" ht="25.5" hidden="1" x14ac:dyDescent="0.2">
      <c r="A218" s="591" t="str">
        <f t="shared" si="3"/>
        <v>Long Bình Tân+64+201</v>
      </c>
      <c r="B218" s="826">
        <f>IF(OR(C218="a",C218="",C218="xoa"),"",COUNTIF(C$6:$D218,"da")+COUNTIF(C$6:$D218,"bs")+COUNTIF(C$6:$D218,"cph"))</f>
        <v>0</v>
      </c>
      <c r="C218" s="826" t="s">
        <v>4040</v>
      </c>
      <c r="D218" s="827" t="s">
        <v>1798</v>
      </c>
      <c r="E218" s="828" t="s">
        <v>16</v>
      </c>
      <c r="F218" s="828">
        <v>64</v>
      </c>
      <c r="G218" s="828">
        <v>201</v>
      </c>
      <c r="H218" s="828" t="s">
        <v>46</v>
      </c>
      <c r="I218" s="826" t="s">
        <v>146</v>
      </c>
      <c r="J218" s="1163">
        <v>4.1309999999999999E-2</v>
      </c>
      <c r="K218" s="1163"/>
      <c r="L218" s="1153">
        <v>413.1</v>
      </c>
      <c r="M218" s="1153">
        <v>413.05939999999998</v>
      </c>
      <c r="N218" s="826" t="s">
        <v>2955</v>
      </c>
      <c r="O218" s="1152" t="s">
        <v>145</v>
      </c>
      <c r="P218" s="828" t="s">
        <v>1799</v>
      </c>
      <c r="S218" s="589" t="s">
        <v>2742</v>
      </c>
      <c r="U218" s="589" t="s">
        <v>46</v>
      </c>
      <c r="Z218" s="589" t="s">
        <v>2743</v>
      </c>
      <c r="AB218" s="589" t="s">
        <v>2744</v>
      </c>
    </row>
    <row r="219" spans="1:28" ht="25.5" hidden="1" x14ac:dyDescent="0.2">
      <c r="A219" s="591" t="str">
        <f t="shared" si="3"/>
        <v>Long Bình Tân+64+196</v>
      </c>
      <c r="B219" s="826">
        <f>IF(OR(C219="a",C219="",C219="xoa"),"",COUNTIF(C$6:$D219,"da")+COUNTIF(C$6:$D219,"bs")+COUNTIF(C$6:$D219,"cph"))</f>
        <v>0</v>
      </c>
      <c r="C219" s="826" t="s">
        <v>4040</v>
      </c>
      <c r="D219" s="827" t="s">
        <v>1798</v>
      </c>
      <c r="E219" s="1164" t="s">
        <v>16</v>
      </c>
      <c r="F219" s="828">
        <v>64</v>
      </c>
      <c r="G219" s="828">
        <v>196</v>
      </c>
      <c r="H219" s="828" t="s">
        <v>1800</v>
      </c>
      <c r="I219" s="826" t="s">
        <v>146</v>
      </c>
      <c r="J219" s="1163">
        <v>0.10809000000000001</v>
      </c>
      <c r="K219" s="1163"/>
      <c r="L219" s="1154">
        <v>1080.9000000000001</v>
      </c>
      <c r="M219" s="1153">
        <v>1272.1099999999999</v>
      </c>
      <c r="N219" s="826" t="s">
        <v>2956</v>
      </c>
      <c r="O219" s="1152" t="s">
        <v>145</v>
      </c>
      <c r="P219" s="828" t="s">
        <v>1799</v>
      </c>
      <c r="S219" s="589" t="s">
        <v>2742</v>
      </c>
      <c r="U219" s="589" t="s">
        <v>63</v>
      </c>
      <c r="Z219" s="589" t="s">
        <v>2743</v>
      </c>
      <c r="AB219" s="589" t="s">
        <v>2744</v>
      </c>
    </row>
    <row r="220" spans="1:28" ht="25.5" hidden="1" x14ac:dyDescent="0.2">
      <c r="A220" s="591" t="str">
        <f t="shared" si="3"/>
        <v>Long Bình Tân+60+317</v>
      </c>
      <c r="B220" s="826">
        <f>IF(OR(C220="a",C220="",C220="xoa"),"",COUNTIF(C$6:$D220,"da")+COUNTIF(C$6:$D220,"bs")+COUNTIF(C$6:$D220,"cph"))</f>
        <v>0</v>
      </c>
      <c r="C220" s="826" t="s">
        <v>4040</v>
      </c>
      <c r="D220" s="827" t="s">
        <v>1801</v>
      </c>
      <c r="E220" s="1164" t="s">
        <v>16</v>
      </c>
      <c r="F220" s="828">
        <v>60</v>
      </c>
      <c r="G220" s="828">
        <v>317</v>
      </c>
      <c r="H220" s="828" t="s">
        <v>63</v>
      </c>
      <c r="I220" s="826" t="s">
        <v>146</v>
      </c>
      <c r="J220" s="1163">
        <v>0.04</v>
      </c>
      <c r="K220" s="1163"/>
      <c r="L220" s="1153">
        <v>400</v>
      </c>
      <c r="M220" s="1153">
        <v>508.7704</v>
      </c>
      <c r="N220" s="826" t="s">
        <v>2957</v>
      </c>
      <c r="O220" s="1152" t="s">
        <v>145</v>
      </c>
      <c r="P220" s="828" t="s">
        <v>1799</v>
      </c>
      <c r="S220" s="589" t="s">
        <v>2742</v>
      </c>
      <c r="U220" s="589" t="s">
        <v>63</v>
      </c>
      <c r="Z220" s="589" t="s">
        <v>2743</v>
      </c>
      <c r="AB220" s="589" t="s">
        <v>2744</v>
      </c>
    </row>
    <row r="221" spans="1:28" ht="25.5" hidden="1" x14ac:dyDescent="0.2">
      <c r="A221" s="591" t="str">
        <f t="shared" si="3"/>
        <v>Phước Tân+18+140</v>
      </c>
      <c r="B221" s="826">
        <f>IF(OR(C221="a",C221="",C221="xoa"),"",COUNTIF(C$6:$D221,"da")+COUNTIF(C$6:$D221,"bs")+COUNTIF(C$6:$D221,"cph"))</f>
        <v>0</v>
      </c>
      <c r="C221" s="826" t="s">
        <v>4040</v>
      </c>
      <c r="D221" s="827" t="s">
        <v>1802</v>
      </c>
      <c r="E221" s="828" t="s">
        <v>18</v>
      </c>
      <c r="F221" s="828">
        <v>18</v>
      </c>
      <c r="G221" s="828">
        <v>140</v>
      </c>
      <c r="H221" s="828" t="s">
        <v>1623</v>
      </c>
      <c r="I221" s="826" t="s">
        <v>146</v>
      </c>
      <c r="J221" s="1150">
        <v>3.1399999999999997E-2</v>
      </c>
      <c r="K221" s="1150"/>
      <c r="L221" s="1151">
        <v>314</v>
      </c>
      <c r="M221" s="1151">
        <v>106.0463</v>
      </c>
      <c r="N221" s="826" t="s">
        <v>2958</v>
      </c>
      <c r="O221" s="1152" t="s">
        <v>1684</v>
      </c>
      <c r="P221" s="828" t="s">
        <v>1803</v>
      </c>
      <c r="S221" s="589" t="s">
        <v>2742</v>
      </c>
      <c r="U221" s="589" t="s">
        <v>49</v>
      </c>
      <c r="Z221" s="589" t="s">
        <v>2743</v>
      </c>
      <c r="AB221" s="589" t="s">
        <v>2744</v>
      </c>
    </row>
    <row r="222" spans="1:28" hidden="1" x14ac:dyDescent="0.2">
      <c r="A222" s="591" t="str">
        <f t="shared" si="3"/>
        <v>Phước Tân+18+229</v>
      </c>
      <c r="B222" s="826">
        <f>IF(OR(C222="a",C222="",C222="xoa"),"",COUNTIF(C$6:$D222,"da")+COUNTIF(C$6:$D222,"bs")+COUNTIF(C$6:$D222,"cph"))</f>
        <v>0</v>
      </c>
      <c r="C222" s="826" t="s">
        <v>4040</v>
      </c>
      <c r="D222" s="827" t="s">
        <v>1804</v>
      </c>
      <c r="E222" s="828" t="s">
        <v>18</v>
      </c>
      <c r="F222" s="828">
        <v>18</v>
      </c>
      <c r="G222" s="828">
        <v>229</v>
      </c>
      <c r="H222" s="828" t="s">
        <v>1623</v>
      </c>
      <c r="I222" s="826" t="s">
        <v>146</v>
      </c>
      <c r="J222" s="1150">
        <v>1.47E-2</v>
      </c>
      <c r="K222" s="1150"/>
      <c r="L222" s="1151">
        <v>147</v>
      </c>
      <c r="M222" s="1151">
        <v>105.97790000000001</v>
      </c>
      <c r="N222" s="826" t="s">
        <v>2959</v>
      </c>
      <c r="O222" s="826" t="s">
        <v>1624</v>
      </c>
      <c r="P222" s="826" t="s">
        <v>1805</v>
      </c>
      <c r="S222" s="589" t="s">
        <v>2742</v>
      </c>
      <c r="U222" s="589" t="s">
        <v>49</v>
      </c>
      <c r="Z222" s="589" t="s">
        <v>2743</v>
      </c>
      <c r="AB222" s="589" t="s">
        <v>2744</v>
      </c>
    </row>
    <row r="223" spans="1:28" hidden="1" x14ac:dyDescent="0.2">
      <c r="A223" s="591" t="str">
        <f t="shared" si="3"/>
        <v>Phước Tân+48+253</v>
      </c>
      <c r="B223" s="826">
        <f>IF(OR(C223="a",C223="",C223="xoa"),"",COUNTIF(C$6:$D223,"da")+COUNTIF(C$6:$D223,"bs")+COUNTIF(C$6:$D223,"cph"))</f>
        <v>0</v>
      </c>
      <c r="C223" s="826" t="s">
        <v>4040</v>
      </c>
      <c r="D223" s="827" t="s">
        <v>1669</v>
      </c>
      <c r="E223" s="828" t="s">
        <v>18</v>
      </c>
      <c r="F223" s="828">
        <v>48</v>
      </c>
      <c r="G223" s="828">
        <v>253</v>
      </c>
      <c r="H223" s="828" t="s">
        <v>1623</v>
      </c>
      <c r="I223" s="826" t="s">
        <v>146</v>
      </c>
      <c r="J223" s="1150">
        <v>3.6150000000000002E-2</v>
      </c>
      <c r="K223" s="1150"/>
      <c r="L223" s="1151">
        <v>361.5</v>
      </c>
      <c r="M223" s="1151">
        <v>361.08019999999999</v>
      </c>
      <c r="N223" s="826" t="s">
        <v>2960</v>
      </c>
      <c r="O223" s="1152" t="s">
        <v>145</v>
      </c>
      <c r="P223" s="826" t="s">
        <v>1806</v>
      </c>
      <c r="S223" s="589" t="s">
        <v>2742</v>
      </c>
      <c r="U223" s="589" t="s">
        <v>49</v>
      </c>
      <c r="Z223" s="589" t="s">
        <v>2743</v>
      </c>
      <c r="AB223" s="589" t="s">
        <v>2744</v>
      </c>
    </row>
    <row r="224" spans="1:28" hidden="1" x14ac:dyDescent="0.2">
      <c r="A224" s="591" t="str">
        <f t="shared" si="3"/>
        <v>Phước Tân+54+308</v>
      </c>
      <c r="B224" s="826">
        <f>IF(OR(C224="a",C224="",C224="xoa"),"",COUNTIF(C$6:$D224,"da")+COUNTIF(C$6:$D224,"bs")+COUNTIF(C$6:$D224,"cph"))</f>
        <v>0</v>
      </c>
      <c r="C224" s="826" t="s">
        <v>4040</v>
      </c>
      <c r="D224" s="827" t="s">
        <v>1807</v>
      </c>
      <c r="E224" s="828" t="s">
        <v>18</v>
      </c>
      <c r="F224" s="828">
        <v>54</v>
      </c>
      <c r="G224" s="828">
        <v>308</v>
      </c>
      <c r="H224" s="828" t="s">
        <v>1623</v>
      </c>
      <c r="I224" s="826" t="s">
        <v>146</v>
      </c>
      <c r="J224" s="1150">
        <v>8.0000000000000002E-3</v>
      </c>
      <c r="K224" s="1150"/>
      <c r="L224" s="1151">
        <v>80</v>
      </c>
      <c r="M224" s="1151">
        <v>122.46850000000001</v>
      </c>
      <c r="N224" s="826" t="s">
        <v>2961</v>
      </c>
      <c r="O224" s="1152" t="s">
        <v>145</v>
      </c>
      <c r="P224" s="826" t="s">
        <v>1806</v>
      </c>
      <c r="S224" s="589" t="s">
        <v>2742</v>
      </c>
      <c r="U224" s="589" t="s">
        <v>49</v>
      </c>
      <c r="Z224" s="589" t="s">
        <v>2743</v>
      </c>
      <c r="AB224" s="589" t="s">
        <v>2744</v>
      </c>
    </row>
    <row r="225" spans="1:28" hidden="1" x14ac:dyDescent="0.2">
      <c r="A225" s="591" t="str">
        <f t="shared" si="3"/>
        <v>Phước Tân+55+87</v>
      </c>
      <c r="B225" s="826">
        <f>IF(OR(C225="a",C225="",C225="xoa"),"",COUNTIF(C$6:$D225,"da")+COUNTIF(C$6:$D225,"bs")+COUNTIF(C$6:$D225,"cph"))</f>
        <v>0</v>
      </c>
      <c r="C225" s="826" t="s">
        <v>4040</v>
      </c>
      <c r="D225" s="827" t="s">
        <v>1808</v>
      </c>
      <c r="E225" s="828" t="s">
        <v>18</v>
      </c>
      <c r="F225" s="828">
        <v>55</v>
      </c>
      <c r="G225" s="828">
        <v>87</v>
      </c>
      <c r="H225" s="828" t="s">
        <v>1623</v>
      </c>
      <c r="I225" s="826" t="s">
        <v>146</v>
      </c>
      <c r="J225" s="1150">
        <v>6.0000000000000001E-3</v>
      </c>
      <c r="K225" s="1150"/>
      <c r="L225" s="1151">
        <v>60</v>
      </c>
      <c r="M225" s="1151">
        <v>110.1572</v>
      </c>
      <c r="N225" s="826" t="s">
        <v>2962</v>
      </c>
      <c r="O225" s="1152" t="s">
        <v>145</v>
      </c>
      <c r="P225" s="826" t="s">
        <v>1806</v>
      </c>
      <c r="S225" s="589" t="s">
        <v>2742</v>
      </c>
      <c r="U225" s="589" t="s">
        <v>49</v>
      </c>
      <c r="Z225" s="589" t="s">
        <v>2743</v>
      </c>
      <c r="AB225" s="589" t="s">
        <v>2744</v>
      </c>
    </row>
    <row r="226" spans="1:28" hidden="1" x14ac:dyDescent="0.2">
      <c r="A226" s="591" t="str">
        <f t="shared" si="3"/>
        <v>Phước Tân+55+88</v>
      </c>
      <c r="B226" s="826">
        <f>IF(OR(C226="a",C226="",C226="xoa"),"",COUNTIF(C$6:$D226,"da")+COUNTIF(C$6:$D226,"bs")+COUNTIF(C$6:$D226,"cph"))</f>
        <v>0</v>
      </c>
      <c r="C226" s="826" t="s">
        <v>4040</v>
      </c>
      <c r="D226" s="827" t="s">
        <v>1808</v>
      </c>
      <c r="E226" s="828" t="s">
        <v>18</v>
      </c>
      <c r="F226" s="828">
        <v>55</v>
      </c>
      <c r="G226" s="828">
        <v>88</v>
      </c>
      <c r="H226" s="828" t="s">
        <v>1623</v>
      </c>
      <c r="I226" s="826" t="s">
        <v>146</v>
      </c>
      <c r="J226" s="1150">
        <v>7.0000000000000001E-3</v>
      </c>
      <c r="K226" s="1150"/>
      <c r="L226" s="1151">
        <v>70</v>
      </c>
      <c r="M226" s="1151">
        <v>237.9486</v>
      </c>
      <c r="N226" s="826" t="s">
        <v>2963</v>
      </c>
      <c r="O226" s="1152" t="s">
        <v>145</v>
      </c>
      <c r="P226" s="826" t="s">
        <v>1806</v>
      </c>
      <c r="S226" s="589" t="s">
        <v>2742</v>
      </c>
      <c r="U226" s="589" t="s">
        <v>49</v>
      </c>
      <c r="Z226" s="589" t="s">
        <v>2743</v>
      </c>
      <c r="AB226" s="589" t="s">
        <v>2744</v>
      </c>
    </row>
    <row r="227" spans="1:28" hidden="1" x14ac:dyDescent="0.2">
      <c r="A227" s="591" t="str">
        <f t="shared" si="3"/>
        <v>Phước Tân+55+113</v>
      </c>
      <c r="B227" s="826">
        <f>IF(OR(C227="a",C227="",C227="xoa"),"",COUNTIF(C$6:$D227,"da")+COUNTIF(C$6:$D227,"bs")+COUNTIF(C$6:$D227,"cph"))</f>
        <v>0</v>
      </c>
      <c r="C227" s="826" t="s">
        <v>4040</v>
      </c>
      <c r="D227" s="827" t="s">
        <v>1809</v>
      </c>
      <c r="E227" s="828" t="s">
        <v>18</v>
      </c>
      <c r="F227" s="828">
        <v>55</v>
      </c>
      <c r="G227" s="828">
        <v>113</v>
      </c>
      <c r="H227" s="828" t="s">
        <v>1623</v>
      </c>
      <c r="I227" s="826" t="s">
        <v>146</v>
      </c>
      <c r="J227" s="1150">
        <v>8.0000000000000002E-3</v>
      </c>
      <c r="K227" s="1150"/>
      <c r="L227" s="1151">
        <v>80</v>
      </c>
      <c r="M227" s="1151">
        <v>171.6729</v>
      </c>
      <c r="N227" s="826" t="s">
        <v>2964</v>
      </c>
      <c r="O227" s="1152" t="s">
        <v>145</v>
      </c>
      <c r="P227" s="826" t="s">
        <v>1806</v>
      </c>
      <c r="S227" s="589" t="s">
        <v>2742</v>
      </c>
      <c r="U227" s="589" t="s">
        <v>49</v>
      </c>
      <c r="Z227" s="589" t="s">
        <v>2743</v>
      </c>
      <c r="AB227" s="589" t="s">
        <v>2744</v>
      </c>
    </row>
    <row r="228" spans="1:28" hidden="1" x14ac:dyDescent="0.2">
      <c r="A228" s="591" t="str">
        <f t="shared" si="3"/>
        <v>Phước Tân+55+288</v>
      </c>
      <c r="B228" s="826">
        <f>IF(OR(C228="a",C228="",C228="xoa"),"",COUNTIF(C$6:$D228,"da")+COUNTIF(C$6:$D228,"bs")+COUNTIF(C$6:$D228,"cph"))</f>
        <v>0</v>
      </c>
      <c r="C228" s="826" t="s">
        <v>4040</v>
      </c>
      <c r="D228" s="827" t="s">
        <v>1810</v>
      </c>
      <c r="E228" s="828" t="s">
        <v>18</v>
      </c>
      <c r="F228" s="828">
        <v>55</v>
      </c>
      <c r="G228" s="828">
        <v>288</v>
      </c>
      <c r="H228" s="828" t="s">
        <v>1623</v>
      </c>
      <c r="I228" s="826" t="s">
        <v>146</v>
      </c>
      <c r="J228" s="1150">
        <v>3.6999999999999998E-2</v>
      </c>
      <c r="K228" s="1150"/>
      <c r="L228" s="1151">
        <v>370</v>
      </c>
      <c r="M228" s="1151">
        <v>306.80950000000001</v>
      </c>
      <c r="N228" s="826" t="s">
        <v>2965</v>
      </c>
      <c r="O228" s="1152" t="s">
        <v>1624</v>
      </c>
      <c r="P228" s="826" t="s">
        <v>1805</v>
      </c>
      <c r="S228" s="589" t="s">
        <v>2742</v>
      </c>
      <c r="U228" s="589" t="s">
        <v>49</v>
      </c>
      <c r="Z228" s="589" t="s">
        <v>2743</v>
      </c>
      <c r="AB228" s="589" t="s">
        <v>2744</v>
      </c>
    </row>
    <row r="229" spans="1:28" hidden="1" x14ac:dyDescent="0.2">
      <c r="A229" s="591" t="str">
        <f t="shared" si="3"/>
        <v>Phước Tân+55+375</v>
      </c>
      <c r="B229" s="826">
        <f>IF(OR(C229="a",C229="",C229="xoa"),"",COUNTIF(C$6:$D229,"da")+COUNTIF(C$6:$D229,"bs")+COUNTIF(C$6:$D229,"cph"))</f>
        <v>0</v>
      </c>
      <c r="C229" s="826" t="s">
        <v>4040</v>
      </c>
      <c r="D229" s="827" t="s">
        <v>1811</v>
      </c>
      <c r="E229" s="828" t="s">
        <v>18</v>
      </c>
      <c r="F229" s="828">
        <v>55</v>
      </c>
      <c r="G229" s="828">
        <v>375</v>
      </c>
      <c r="H229" s="828" t="s">
        <v>1623</v>
      </c>
      <c r="I229" s="826" t="s">
        <v>146</v>
      </c>
      <c r="J229" s="1150">
        <v>2.4799999999999999E-2</v>
      </c>
      <c r="K229" s="1150"/>
      <c r="L229" s="1151">
        <v>248</v>
      </c>
      <c r="M229" s="1151">
        <v>247.99860000000001</v>
      </c>
      <c r="N229" s="826" t="s">
        <v>2966</v>
      </c>
      <c r="O229" s="1152" t="s">
        <v>145</v>
      </c>
      <c r="P229" s="826" t="s">
        <v>1806</v>
      </c>
      <c r="S229" s="589" t="s">
        <v>2742</v>
      </c>
      <c r="U229" s="589" t="s">
        <v>49</v>
      </c>
      <c r="Z229" s="589" t="s">
        <v>2743</v>
      </c>
      <c r="AB229" s="589" t="s">
        <v>2744</v>
      </c>
    </row>
    <row r="230" spans="1:28" hidden="1" x14ac:dyDescent="0.2">
      <c r="A230" s="591" t="str">
        <f t="shared" si="3"/>
        <v>Phước Tân+55+446</v>
      </c>
      <c r="B230" s="826">
        <f>IF(OR(C230="a",C230="",C230="xoa"),"",COUNTIF(C$6:$D230,"da")+COUNTIF(C$6:$D230,"bs")+COUNTIF(C$6:$D230,"cph"))</f>
        <v>0</v>
      </c>
      <c r="C230" s="826" t="s">
        <v>4040</v>
      </c>
      <c r="D230" s="827" t="s">
        <v>1812</v>
      </c>
      <c r="E230" s="828" t="s">
        <v>18</v>
      </c>
      <c r="F230" s="828">
        <v>55</v>
      </c>
      <c r="G230" s="828">
        <v>446</v>
      </c>
      <c r="H230" s="828" t="s">
        <v>1623</v>
      </c>
      <c r="I230" s="826" t="s">
        <v>146</v>
      </c>
      <c r="J230" s="1150">
        <v>6.0000000000000001E-3</v>
      </c>
      <c r="K230" s="1150"/>
      <c r="L230" s="1151">
        <v>60</v>
      </c>
      <c r="M230" s="1151">
        <v>113.8438</v>
      </c>
      <c r="N230" s="826" t="s">
        <v>2967</v>
      </c>
      <c r="O230" s="1152" t="s">
        <v>145</v>
      </c>
      <c r="P230" s="826" t="s">
        <v>1806</v>
      </c>
      <c r="S230" s="589" t="s">
        <v>2742</v>
      </c>
      <c r="U230" s="589" t="s">
        <v>49</v>
      </c>
      <c r="Z230" s="589" t="s">
        <v>2743</v>
      </c>
      <c r="AB230" s="589" t="s">
        <v>2744</v>
      </c>
    </row>
    <row r="231" spans="1:28" hidden="1" x14ac:dyDescent="0.2">
      <c r="A231" s="591" t="str">
        <f t="shared" si="3"/>
        <v>Phước Tân+55+449</v>
      </c>
      <c r="B231" s="826">
        <f>IF(OR(C231="a",C231="",C231="xoa"),"",COUNTIF(C$6:$D231,"da")+COUNTIF(C$6:$D231,"bs")+COUNTIF(C$6:$D231,"cph"))</f>
        <v>0</v>
      </c>
      <c r="C231" s="826" t="s">
        <v>4040</v>
      </c>
      <c r="D231" s="827" t="s">
        <v>1813</v>
      </c>
      <c r="E231" s="828" t="s">
        <v>18</v>
      </c>
      <c r="F231" s="828">
        <v>55</v>
      </c>
      <c r="G231" s="828">
        <v>449</v>
      </c>
      <c r="H231" s="828" t="s">
        <v>1623</v>
      </c>
      <c r="I231" s="826" t="s">
        <v>146</v>
      </c>
      <c r="J231" s="1150">
        <v>1.26E-2</v>
      </c>
      <c r="K231" s="1150"/>
      <c r="L231" s="1151">
        <v>126</v>
      </c>
      <c r="M231" s="1151">
        <v>126.10509999999999</v>
      </c>
      <c r="N231" s="826" t="s">
        <v>2968</v>
      </c>
      <c r="O231" s="1152" t="s">
        <v>145</v>
      </c>
      <c r="P231" s="826" t="s">
        <v>1806</v>
      </c>
      <c r="S231" s="589" t="s">
        <v>2742</v>
      </c>
      <c r="U231" s="589" t="s">
        <v>49</v>
      </c>
      <c r="Z231" s="589" t="s">
        <v>2743</v>
      </c>
      <c r="AB231" s="589" t="s">
        <v>2744</v>
      </c>
    </row>
    <row r="232" spans="1:28" hidden="1" x14ac:dyDescent="0.2">
      <c r="A232" s="591" t="str">
        <f t="shared" si="3"/>
        <v>Phước Tân+55+496</v>
      </c>
      <c r="B232" s="826">
        <f>IF(OR(C232="a",C232="",C232="xoa"),"",COUNTIF(C$6:$D232,"da")+COUNTIF(C$6:$D232,"bs")+COUNTIF(C$6:$D232,"cph"))</f>
        <v>0</v>
      </c>
      <c r="C232" s="826" t="s">
        <v>4040</v>
      </c>
      <c r="D232" s="827" t="s">
        <v>1814</v>
      </c>
      <c r="E232" s="828" t="s">
        <v>18</v>
      </c>
      <c r="F232" s="828">
        <v>55</v>
      </c>
      <c r="G232" s="828">
        <v>496</v>
      </c>
      <c r="H232" s="828" t="s">
        <v>1623</v>
      </c>
      <c r="I232" s="826" t="s">
        <v>146</v>
      </c>
      <c r="J232" s="1150">
        <v>8.0000000000000002E-3</v>
      </c>
      <c r="K232" s="1150"/>
      <c r="L232" s="1151">
        <v>80</v>
      </c>
      <c r="M232" s="1151">
        <v>116.4696</v>
      </c>
      <c r="N232" s="826" t="s">
        <v>2969</v>
      </c>
      <c r="O232" s="1152" t="s">
        <v>145</v>
      </c>
      <c r="P232" s="826" t="s">
        <v>1806</v>
      </c>
      <c r="S232" s="589" t="s">
        <v>2742</v>
      </c>
      <c r="U232" s="589" t="s">
        <v>49</v>
      </c>
      <c r="Z232" s="589" t="s">
        <v>2743</v>
      </c>
      <c r="AB232" s="589" t="s">
        <v>2744</v>
      </c>
    </row>
    <row r="233" spans="1:28" hidden="1" x14ac:dyDescent="0.2">
      <c r="A233" s="591" t="str">
        <f t="shared" si="3"/>
        <v>Phước Tân+55+558</v>
      </c>
      <c r="B233" s="826">
        <f>IF(OR(C233="a",C233="",C233="xoa"),"",COUNTIF(C$6:$D233,"da")+COUNTIF(C$6:$D233,"bs")+COUNTIF(C$6:$D233,"cph"))</f>
        <v>0</v>
      </c>
      <c r="C233" s="826" t="s">
        <v>4040</v>
      </c>
      <c r="D233" s="827" t="s">
        <v>1815</v>
      </c>
      <c r="E233" s="828" t="s">
        <v>18</v>
      </c>
      <c r="F233" s="828">
        <v>55</v>
      </c>
      <c r="G233" s="828">
        <v>558</v>
      </c>
      <c r="H233" s="828" t="s">
        <v>1623</v>
      </c>
      <c r="I233" s="826" t="s">
        <v>146</v>
      </c>
      <c r="J233" s="1150">
        <v>0.01</v>
      </c>
      <c r="K233" s="1150"/>
      <c r="L233" s="1151">
        <v>100</v>
      </c>
      <c r="M233" s="1151">
        <v>509.22609999999997</v>
      </c>
      <c r="N233" s="826" t="s">
        <v>2970</v>
      </c>
      <c r="O233" s="1152" t="s">
        <v>145</v>
      </c>
      <c r="P233" s="826" t="s">
        <v>1806</v>
      </c>
      <c r="S233" s="589" t="s">
        <v>2742</v>
      </c>
      <c r="U233" s="589" t="s">
        <v>49</v>
      </c>
      <c r="Z233" s="589" t="s">
        <v>2743</v>
      </c>
      <c r="AB233" s="589" t="s">
        <v>2744</v>
      </c>
    </row>
    <row r="234" spans="1:28" hidden="1" x14ac:dyDescent="0.2">
      <c r="A234" s="591" t="str">
        <f t="shared" si="3"/>
        <v>Phước Tân+56+177</v>
      </c>
      <c r="B234" s="826">
        <f>IF(OR(C234="a",C234="",C234="xoa"),"",COUNTIF(C$6:$D234,"da")+COUNTIF(C$6:$D234,"bs")+COUNTIF(C$6:$D234,"cph"))</f>
        <v>0</v>
      </c>
      <c r="C234" s="826" t="s">
        <v>4040</v>
      </c>
      <c r="D234" s="827" t="s">
        <v>1816</v>
      </c>
      <c r="E234" s="828" t="s">
        <v>18</v>
      </c>
      <c r="F234" s="828">
        <v>56</v>
      </c>
      <c r="G234" s="828">
        <v>177</v>
      </c>
      <c r="H234" s="828" t="s">
        <v>1623</v>
      </c>
      <c r="I234" s="826" t="s">
        <v>146</v>
      </c>
      <c r="J234" s="1150">
        <v>1.2740000000000001E-2</v>
      </c>
      <c r="K234" s="1150"/>
      <c r="L234" s="1151">
        <v>127.40000000000002</v>
      </c>
      <c r="M234" s="1151">
        <v>127.44410000000001</v>
      </c>
      <c r="N234" s="826" t="s">
        <v>2971</v>
      </c>
      <c r="O234" s="1152" t="s">
        <v>145</v>
      </c>
      <c r="P234" s="826" t="s">
        <v>1806</v>
      </c>
      <c r="S234" s="589" t="s">
        <v>2742</v>
      </c>
      <c r="U234" s="589" t="s">
        <v>49</v>
      </c>
      <c r="Z234" s="589" t="s">
        <v>2743</v>
      </c>
      <c r="AB234" s="589" t="s">
        <v>2744</v>
      </c>
    </row>
    <row r="235" spans="1:28" hidden="1" x14ac:dyDescent="0.2">
      <c r="A235" s="591" t="str">
        <f t="shared" si="3"/>
        <v>Phước Tân+56+200</v>
      </c>
      <c r="B235" s="826">
        <f>IF(OR(C235="a",C235="",C235="xoa"),"",COUNTIF(C$6:$D235,"da")+COUNTIF(C$6:$D235,"bs")+COUNTIF(C$6:$D235,"cph"))</f>
        <v>0</v>
      </c>
      <c r="C235" s="826" t="s">
        <v>4040</v>
      </c>
      <c r="D235" s="827" t="s">
        <v>1817</v>
      </c>
      <c r="E235" s="828" t="s">
        <v>18</v>
      </c>
      <c r="F235" s="828">
        <v>56</v>
      </c>
      <c r="G235" s="828">
        <v>200</v>
      </c>
      <c r="H235" s="828" t="s">
        <v>1623</v>
      </c>
      <c r="I235" s="826" t="s">
        <v>146</v>
      </c>
      <c r="J235" s="1150">
        <v>0.01</v>
      </c>
      <c r="K235" s="1150"/>
      <c r="L235" s="1151">
        <v>100</v>
      </c>
      <c r="M235" s="1151">
        <v>254.76769999999999</v>
      </c>
      <c r="N235" s="826" t="s">
        <v>2972</v>
      </c>
      <c r="O235" s="1152" t="s">
        <v>145</v>
      </c>
      <c r="P235" s="826" t="s">
        <v>1806</v>
      </c>
      <c r="S235" s="589" t="s">
        <v>2742</v>
      </c>
      <c r="U235" s="589" t="s">
        <v>49</v>
      </c>
      <c r="Z235" s="589" t="s">
        <v>2743</v>
      </c>
      <c r="AB235" s="589" t="s">
        <v>2744</v>
      </c>
    </row>
    <row r="236" spans="1:28" hidden="1" x14ac:dyDescent="0.2">
      <c r="A236" s="591" t="str">
        <f t="shared" si="3"/>
        <v>Phước Tân+56+261</v>
      </c>
      <c r="B236" s="826">
        <f>IF(OR(C236="a",C236="",C236="xoa"),"",COUNTIF(C$6:$D236,"da")+COUNTIF(C$6:$D236,"bs")+COUNTIF(C$6:$D236,"cph"))</f>
        <v>0</v>
      </c>
      <c r="C236" s="826" t="s">
        <v>4040</v>
      </c>
      <c r="D236" s="827" t="s">
        <v>1818</v>
      </c>
      <c r="E236" s="828" t="s">
        <v>18</v>
      </c>
      <c r="F236" s="828">
        <v>56</v>
      </c>
      <c r="G236" s="828">
        <v>261</v>
      </c>
      <c r="H236" s="828" t="s">
        <v>1623</v>
      </c>
      <c r="I236" s="826" t="s">
        <v>146</v>
      </c>
      <c r="J236" s="1150">
        <v>1.24E-2</v>
      </c>
      <c r="K236" s="1150"/>
      <c r="L236" s="1151">
        <v>124</v>
      </c>
      <c r="M236" s="1151">
        <v>123.8575</v>
      </c>
      <c r="N236" s="826" t="s">
        <v>2973</v>
      </c>
      <c r="O236" s="1152" t="s">
        <v>145</v>
      </c>
      <c r="P236" s="826" t="s">
        <v>1806</v>
      </c>
      <c r="S236" s="589" t="s">
        <v>2742</v>
      </c>
      <c r="U236" s="589" t="s">
        <v>49</v>
      </c>
      <c r="Z236" s="589" t="s">
        <v>2743</v>
      </c>
      <c r="AB236" s="589" t="s">
        <v>2744</v>
      </c>
    </row>
    <row r="237" spans="1:28" hidden="1" x14ac:dyDescent="0.2">
      <c r="A237" s="591" t="str">
        <f t="shared" si="3"/>
        <v>Phước Tân+56+333</v>
      </c>
      <c r="B237" s="826">
        <f>IF(OR(C237="a",C237="",C237="xoa"),"",COUNTIF(C$6:$D237,"da")+COUNTIF(C$6:$D237,"bs")+COUNTIF(C$6:$D237,"cph"))</f>
        <v>0</v>
      </c>
      <c r="C237" s="826" t="s">
        <v>4040</v>
      </c>
      <c r="D237" s="827" t="s">
        <v>1819</v>
      </c>
      <c r="E237" s="828" t="s">
        <v>18</v>
      </c>
      <c r="F237" s="828">
        <v>56</v>
      </c>
      <c r="G237" s="828">
        <v>333</v>
      </c>
      <c r="H237" s="828" t="s">
        <v>1623</v>
      </c>
      <c r="I237" s="826" t="s">
        <v>146</v>
      </c>
      <c r="J237" s="1150">
        <v>8.7500000000000008E-3</v>
      </c>
      <c r="K237" s="1150"/>
      <c r="L237" s="1151">
        <v>87.500000000000014</v>
      </c>
      <c r="M237" s="1151">
        <v>86.842709999999997</v>
      </c>
      <c r="N237" s="826" t="s">
        <v>2974</v>
      </c>
      <c r="O237" s="1152" t="s">
        <v>145</v>
      </c>
      <c r="P237" s="826" t="s">
        <v>1806</v>
      </c>
      <c r="S237" s="589" t="s">
        <v>2742</v>
      </c>
      <c r="U237" s="589" t="s">
        <v>49</v>
      </c>
      <c r="Z237" s="589" t="s">
        <v>2743</v>
      </c>
      <c r="AB237" s="589" t="s">
        <v>2744</v>
      </c>
    </row>
    <row r="238" spans="1:28" hidden="1" x14ac:dyDescent="0.2">
      <c r="A238" s="591" t="str">
        <f t="shared" si="3"/>
        <v>Phước Tân+65+195</v>
      </c>
      <c r="B238" s="826">
        <f>IF(OR(C238="a",C238="",C238="xoa"),"",COUNTIF(C$6:$D238,"da")+COUNTIF(C$6:$D238,"bs")+COUNTIF(C$6:$D238,"cph"))</f>
        <v>0</v>
      </c>
      <c r="C238" s="826" t="s">
        <v>4040</v>
      </c>
      <c r="D238" s="827" t="s">
        <v>1820</v>
      </c>
      <c r="E238" s="828" t="s">
        <v>18</v>
      </c>
      <c r="F238" s="828">
        <v>65</v>
      </c>
      <c r="G238" s="828">
        <v>195</v>
      </c>
      <c r="H238" s="828" t="s">
        <v>1623</v>
      </c>
      <c r="I238" s="826" t="s">
        <v>146</v>
      </c>
      <c r="J238" s="1150">
        <v>9.9000000000000008E-3</v>
      </c>
      <c r="K238" s="1150"/>
      <c r="L238" s="1151">
        <v>99.000000000000014</v>
      </c>
      <c r="M238" s="1151">
        <v>90.036799999999999</v>
      </c>
      <c r="N238" s="826" t="s">
        <v>2975</v>
      </c>
      <c r="O238" s="1152" t="s">
        <v>1624</v>
      </c>
      <c r="P238" s="826" t="s">
        <v>1805</v>
      </c>
      <c r="S238" s="589" t="s">
        <v>2742</v>
      </c>
      <c r="U238" s="589" t="s">
        <v>49</v>
      </c>
      <c r="Z238" s="589" t="s">
        <v>2743</v>
      </c>
      <c r="AB238" s="589" t="s">
        <v>2744</v>
      </c>
    </row>
    <row r="239" spans="1:28" hidden="1" x14ac:dyDescent="0.2">
      <c r="A239" s="591" t="str">
        <f t="shared" si="3"/>
        <v>Phước Tân+69+166</v>
      </c>
      <c r="B239" s="826">
        <f>IF(OR(C239="a",C239="",C239="xoa"),"",COUNTIF(C$6:$D239,"da")+COUNTIF(C$6:$D239,"bs")+COUNTIF(C$6:$D239,"cph"))</f>
        <v>0</v>
      </c>
      <c r="C239" s="826" t="s">
        <v>4040</v>
      </c>
      <c r="D239" s="827" t="s">
        <v>1821</v>
      </c>
      <c r="E239" s="828" t="s">
        <v>18</v>
      </c>
      <c r="F239" s="828">
        <v>69</v>
      </c>
      <c r="G239" s="828">
        <v>166</v>
      </c>
      <c r="H239" s="828" t="s">
        <v>1623</v>
      </c>
      <c r="I239" s="826" t="s">
        <v>146</v>
      </c>
      <c r="J239" s="1150">
        <v>1.3100000000000001E-2</v>
      </c>
      <c r="K239" s="1150"/>
      <c r="L239" s="1151">
        <v>131</v>
      </c>
      <c r="M239" s="1151">
        <v>131.3142</v>
      </c>
      <c r="N239" s="826" t="s">
        <v>2976</v>
      </c>
      <c r="O239" s="1152" t="s">
        <v>145</v>
      </c>
      <c r="P239" s="826" t="s">
        <v>1806</v>
      </c>
      <c r="S239" s="589" t="s">
        <v>2742</v>
      </c>
      <c r="U239" s="589" t="s">
        <v>49</v>
      </c>
      <c r="Z239" s="589" t="s">
        <v>2743</v>
      </c>
      <c r="AB239" s="589" t="s">
        <v>2744</v>
      </c>
    </row>
    <row r="240" spans="1:28" hidden="1" x14ac:dyDescent="0.2">
      <c r="A240" s="591" t="str">
        <f t="shared" si="3"/>
        <v>Phước Tân+71+78</v>
      </c>
      <c r="B240" s="826">
        <f>IF(OR(C240="a",C240="",C240="xoa"),"",COUNTIF(C$6:$D240,"da")+COUNTIF(C$6:$D240,"bs")+COUNTIF(C$6:$D240,"cph"))</f>
        <v>0</v>
      </c>
      <c r="C240" s="826" t="s">
        <v>4040</v>
      </c>
      <c r="D240" s="827" t="s">
        <v>1822</v>
      </c>
      <c r="E240" s="828" t="s">
        <v>18</v>
      </c>
      <c r="F240" s="828">
        <v>71</v>
      </c>
      <c r="G240" s="828">
        <v>78</v>
      </c>
      <c r="H240" s="828" t="s">
        <v>1623</v>
      </c>
      <c r="I240" s="826" t="s">
        <v>146</v>
      </c>
      <c r="J240" s="1150">
        <v>8.0000000000000002E-3</v>
      </c>
      <c r="K240" s="1150"/>
      <c r="L240" s="1151">
        <v>80</v>
      </c>
      <c r="M240" s="1151">
        <v>123.2003</v>
      </c>
      <c r="N240" s="826" t="s">
        <v>2977</v>
      </c>
      <c r="O240" s="1152" t="s">
        <v>145</v>
      </c>
      <c r="P240" s="826" t="s">
        <v>1806</v>
      </c>
      <c r="S240" s="589" t="s">
        <v>2742</v>
      </c>
      <c r="U240" s="589" t="s">
        <v>49</v>
      </c>
      <c r="Z240" s="589" t="s">
        <v>2743</v>
      </c>
      <c r="AB240" s="589" t="s">
        <v>2744</v>
      </c>
    </row>
    <row r="241" spans="1:28" hidden="1" x14ac:dyDescent="0.2">
      <c r="A241" s="591" t="str">
        <f t="shared" si="3"/>
        <v>Phước Tân+72+277</v>
      </c>
      <c r="B241" s="826">
        <f>IF(OR(C241="a",C241="",C241="xoa"),"",COUNTIF(C$6:$D241,"da")+COUNTIF(C$6:$D241,"bs")+COUNTIF(C$6:$D241,"cph"))</f>
        <v>0</v>
      </c>
      <c r="C241" s="826" t="s">
        <v>4040</v>
      </c>
      <c r="D241" s="827" t="s">
        <v>1823</v>
      </c>
      <c r="E241" s="828" t="s">
        <v>18</v>
      </c>
      <c r="F241" s="828">
        <v>72</v>
      </c>
      <c r="G241" s="828">
        <v>277</v>
      </c>
      <c r="H241" s="828" t="s">
        <v>1623</v>
      </c>
      <c r="I241" s="826" t="s">
        <v>146</v>
      </c>
      <c r="J241" s="1150">
        <v>0.01</v>
      </c>
      <c r="K241" s="1150"/>
      <c r="L241" s="1151">
        <v>100</v>
      </c>
      <c r="M241" s="1151">
        <v>177.36150000000001</v>
      </c>
      <c r="N241" s="826" t="s">
        <v>2978</v>
      </c>
      <c r="O241" s="1152" t="s">
        <v>145</v>
      </c>
      <c r="P241" s="826" t="s">
        <v>1806</v>
      </c>
      <c r="S241" s="589" t="s">
        <v>2742</v>
      </c>
      <c r="U241" s="589" t="s">
        <v>49</v>
      </c>
      <c r="Z241" s="589" t="s">
        <v>2743</v>
      </c>
      <c r="AB241" s="589" t="s">
        <v>2744</v>
      </c>
    </row>
    <row r="242" spans="1:28" hidden="1" x14ac:dyDescent="0.2">
      <c r="A242" s="591" t="str">
        <f t="shared" si="3"/>
        <v>Phước Tân+74+21</v>
      </c>
      <c r="B242" s="826">
        <f>IF(OR(C242="a",C242="",C242="xoa"),"",COUNTIF(C$6:$D242,"da")+COUNTIF(C$6:$D242,"bs")+COUNTIF(C$6:$D242,"cph"))</f>
        <v>0</v>
      </c>
      <c r="C242" s="826" t="s">
        <v>4040</v>
      </c>
      <c r="D242" s="827" t="s">
        <v>1824</v>
      </c>
      <c r="E242" s="828" t="s">
        <v>18</v>
      </c>
      <c r="F242" s="828">
        <v>74</v>
      </c>
      <c r="G242" s="828">
        <v>21</v>
      </c>
      <c r="H242" s="828" t="s">
        <v>1623</v>
      </c>
      <c r="I242" s="826" t="s">
        <v>146</v>
      </c>
      <c r="J242" s="1150">
        <v>7.0000000000000001E-3</v>
      </c>
      <c r="K242" s="1150"/>
      <c r="L242" s="1151">
        <v>70</v>
      </c>
      <c r="M242" s="1151">
        <v>76.688950000000006</v>
      </c>
      <c r="N242" s="826" t="s">
        <v>2979</v>
      </c>
      <c r="O242" s="1152" t="s">
        <v>145</v>
      </c>
      <c r="P242" s="826" t="s">
        <v>1806</v>
      </c>
      <c r="S242" s="589" t="s">
        <v>2742</v>
      </c>
      <c r="U242" s="589" t="s">
        <v>49</v>
      </c>
      <c r="Z242" s="589" t="s">
        <v>2743</v>
      </c>
      <c r="AB242" s="589" t="s">
        <v>2744</v>
      </c>
    </row>
    <row r="243" spans="1:28" hidden="1" x14ac:dyDescent="0.2">
      <c r="A243" s="591" t="str">
        <f t="shared" si="3"/>
        <v>Phước Tân+74+245</v>
      </c>
      <c r="B243" s="826">
        <f>IF(OR(C243="a",C243="",C243="xoa"),"",COUNTIF(C$6:$D243,"da")+COUNTIF(C$6:$D243,"bs")+COUNTIF(C$6:$D243,"cph"))</f>
        <v>0</v>
      </c>
      <c r="C243" s="826" t="s">
        <v>4040</v>
      </c>
      <c r="D243" s="827" t="s">
        <v>1825</v>
      </c>
      <c r="E243" s="828" t="s">
        <v>18</v>
      </c>
      <c r="F243" s="828">
        <v>74</v>
      </c>
      <c r="G243" s="828">
        <v>245</v>
      </c>
      <c r="H243" s="828" t="s">
        <v>1623</v>
      </c>
      <c r="I243" s="826" t="s">
        <v>146</v>
      </c>
      <c r="J243" s="1150">
        <v>7.6E-3</v>
      </c>
      <c r="K243" s="1150"/>
      <c r="L243" s="1151">
        <v>76</v>
      </c>
      <c r="M243" s="1151">
        <v>75.997550000000004</v>
      </c>
      <c r="N243" s="826" t="s">
        <v>2980</v>
      </c>
      <c r="O243" s="1152" t="s">
        <v>145</v>
      </c>
      <c r="P243" s="826" t="s">
        <v>1806</v>
      </c>
      <c r="S243" s="589" t="s">
        <v>2742</v>
      </c>
      <c r="U243" s="589" t="s">
        <v>49</v>
      </c>
      <c r="Z243" s="589" t="s">
        <v>2743</v>
      </c>
      <c r="AB243" s="589" t="s">
        <v>2744</v>
      </c>
    </row>
    <row r="244" spans="1:28" hidden="1" x14ac:dyDescent="0.2">
      <c r="A244" s="591" t="str">
        <f t="shared" si="3"/>
        <v>Phước Tân+76+224</v>
      </c>
      <c r="B244" s="826">
        <f>IF(OR(C244="a",C244="",C244="xoa"),"",COUNTIF(C$6:$D244,"da")+COUNTIF(C$6:$D244,"bs")+COUNTIF(C$6:$D244,"cph"))</f>
        <v>0</v>
      </c>
      <c r="C244" s="826" t="s">
        <v>4040</v>
      </c>
      <c r="D244" s="827" t="s">
        <v>1826</v>
      </c>
      <c r="E244" s="828" t="s">
        <v>18</v>
      </c>
      <c r="F244" s="828">
        <v>76</v>
      </c>
      <c r="G244" s="828">
        <v>224</v>
      </c>
      <c r="H244" s="828" t="s">
        <v>1623</v>
      </c>
      <c r="I244" s="826" t="s">
        <v>146</v>
      </c>
      <c r="J244" s="1150">
        <v>9.9600000000000001E-3</v>
      </c>
      <c r="K244" s="1150"/>
      <c r="L244" s="1151">
        <v>99.6</v>
      </c>
      <c r="M244" s="1151">
        <v>99.464169999999996</v>
      </c>
      <c r="N244" s="826" t="s">
        <v>2981</v>
      </c>
      <c r="O244" s="1152" t="s">
        <v>145</v>
      </c>
      <c r="P244" s="826" t="s">
        <v>1806</v>
      </c>
      <c r="S244" s="589" t="s">
        <v>2742</v>
      </c>
      <c r="U244" s="589" t="s">
        <v>49</v>
      </c>
      <c r="Z244" s="589" t="s">
        <v>2743</v>
      </c>
      <c r="AB244" s="589" t="s">
        <v>2744</v>
      </c>
    </row>
    <row r="245" spans="1:28" hidden="1" x14ac:dyDescent="0.2">
      <c r="A245" s="591" t="str">
        <f t="shared" si="3"/>
        <v>Phước Tân+77+105</v>
      </c>
      <c r="B245" s="826">
        <f>IF(OR(C245="a",C245="",C245="xoa"),"",COUNTIF(C$6:$D245,"da")+COUNTIF(C$6:$D245,"bs")+COUNTIF(C$6:$D245,"cph"))</f>
        <v>0</v>
      </c>
      <c r="C245" s="826" t="s">
        <v>4040</v>
      </c>
      <c r="D245" s="827" t="s">
        <v>1827</v>
      </c>
      <c r="E245" s="828" t="s">
        <v>18</v>
      </c>
      <c r="F245" s="828">
        <v>77</v>
      </c>
      <c r="G245" s="828">
        <v>105</v>
      </c>
      <c r="H245" s="828" t="s">
        <v>1623</v>
      </c>
      <c r="I245" s="826" t="s">
        <v>146</v>
      </c>
      <c r="J245" s="1150">
        <v>5.0000000000000001E-3</v>
      </c>
      <c r="K245" s="1150"/>
      <c r="L245" s="1151">
        <v>50</v>
      </c>
      <c r="M245" s="1151">
        <v>725.41669999999999</v>
      </c>
      <c r="N245" s="826" t="s">
        <v>2982</v>
      </c>
      <c r="O245" s="1152" t="s">
        <v>145</v>
      </c>
      <c r="P245" s="826" t="s">
        <v>1806</v>
      </c>
      <c r="S245" s="589" t="s">
        <v>2742</v>
      </c>
      <c r="U245" s="589" t="s">
        <v>49</v>
      </c>
      <c r="Z245" s="589" t="s">
        <v>2743</v>
      </c>
      <c r="AB245" s="589" t="s">
        <v>2744</v>
      </c>
    </row>
    <row r="246" spans="1:28" hidden="1" x14ac:dyDescent="0.2">
      <c r="A246" s="591" t="str">
        <f t="shared" si="3"/>
        <v>Phước Tân+77+344</v>
      </c>
      <c r="B246" s="826">
        <f>IF(OR(C246="a",C246="",C246="xoa"),"",COUNTIF(C$6:$D246,"da")+COUNTIF(C$6:$D246,"bs")+COUNTIF(C$6:$D246,"cph"))</f>
        <v>0</v>
      </c>
      <c r="C246" s="826" t="s">
        <v>4040</v>
      </c>
      <c r="D246" s="827" t="s">
        <v>1828</v>
      </c>
      <c r="E246" s="828" t="s">
        <v>18</v>
      </c>
      <c r="F246" s="828">
        <v>77</v>
      </c>
      <c r="G246" s="828">
        <v>344</v>
      </c>
      <c r="H246" s="828" t="s">
        <v>1623</v>
      </c>
      <c r="I246" s="826" t="s">
        <v>146</v>
      </c>
      <c r="J246" s="1150">
        <v>2.1169999999999998E-2</v>
      </c>
      <c r="K246" s="1150"/>
      <c r="L246" s="1151">
        <v>211.7</v>
      </c>
      <c r="M246" s="1151">
        <v>124.65</v>
      </c>
      <c r="N246" s="826" t="s">
        <v>2983</v>
      </c>
      <c r="O246" s="1152" t="s">
        <v>1624</v>
      </c>
      <c r="P246" s="826" t="s">
        <v>1805</v>
      </c>
      <c r="S246" s="589" t="s">
        <v>2742</v>
      </c>
      <c r="U246" s="589" t="s">
        <v>49</v>
      </c>
      <c r="Z246" s="589" t="s">
        <v>2743</v>
      </c>
      <c r="AB246" s="589" t="s">
        <v>2744</v>
      </c>
    </row>
    <row r="247" spans="1:28" hidden="1" x14ac:dyDescent="0.2">
      <c r="A247" s="591" t="str">
        <f t="shared" si="3"/>
        <v>Phước Tân+78+94</v>
      </c>
      <c r="B247" s="826">
        <f>IF(OR(C247="a",C247="",C247="xoa"),"",COUNTIF(C$6:$D247,"da")+COUNTIF(C$6:$D247,"bs")+COUNTIF(C$6:$D247,"cph"))</f>
        <v>0</v>
      </c>
      <c r="C247" s="826" t="s">
        <v>4040</v>
      </c>
      <c r="D247" s="827" t="s">
        <v>1829</v>
      </c>
      <c r="E247" s="828" t="s">
        <v>18</v>
      </c>
      <c r="F247" s="828">
        <v>78</v>
      </c>
      <c r="G247" s="828">
        <v>94</v>
      </c>
      <c r="H247" s="828" t="s">
        <v>1623</v>
      </c>
      <c r="I247" s="826" t="s">
        <v>146</v>
      </c>
      <c r="J247" s="1150">
        <v>1.54E-2</v>
      </c>
      <c r="K247" s="1150"/>
      <c r="L247" s="1151">
        <v>154</v>
      </c>
      <c r="M247" s="1151">
        <v>153.92599999999999</v>
      </c>
      <c r="N247" s="826" t="s">
        <v>2984</v>
      </c>
      <c r="O247" s="1152" t="s">
        <v>145</v>
      </c>
      <c r="P247" s="826" t="s">
        <v>1806</v>
      </c>
      <c r="S247" s="589" t="s">
        <v>2742</v>
      </c>
      <c r="U247" s="589" t="s">
        <v>49</v>
      </c>
      <c r="Z247" s="589" t="s">
        <v>2743</v>
      </c>
      <c r="AB247" s="589" t="s">
        <v>2744</v>
      </c>
    </row>
    <row r="248" spans="1:28" hidden="1" x14ac:dyDescent="0.2">
      <c r="A248" s="591" t="str">
        <f t="shared" si="3"/>
        <v>Phước Tân+78+228</v>
      </c>
      <c r="B248" s="826">
        <f>IF(OR(C248="a",C248="",C248="xoa"),"",COUNTIF(C$6:$D248,"da")+COUNTIF(C$6:$D248,"bs")+COUNTIF(C$6:$D248,"cph"))</f>
        <v>0</v>
      </c>
      <c r="C248" s="826" t="s">
        <v>4040</v>
      </c>
      <c r="D248" s="827" t="s">
        <v>1830</v>
      </c>
      <c r="E248" s="828" t="s">
        <v>18</v>
      </c>
      <c r="F248" s="828">
        <v>78</v>
      </c>
      <c r="G248" s="828">
        <v>228</v>
      </c>
      <c r="H248" s="828" t="s">
        <v>1623</v>
      </c>
      <c r="I248" s="826" t="s">
        <v>146</v>
      </c>
      <c r="J248" s="1150">
        <v>9.1299999999999992E-3</v>
      </c>
      <c r="K248" s="1150"/>
      <c r="L248" s="1151">
        <v>91.3</v>
      </c>
      <c r="M248" s="1151">
        <v>91.352940000000004</v>
      </c>
      <c r="N248" s="826" t="s">
        <v>2985</v>
      </c>
      <c r="O248" s="1152" t="s">
        <v>145</v>
      </c>
      <c r="P248" s="826" t="s">
        <v>1806</v>
      </c>
      <c r="S248" s="589" t="s">
        <v>2742</v>
      </c>
      <c r="U248" s="589" t="s">
        <v>49</v>
      </c>
      <c r="Z248" s="589" t="s">
        <v>2743</v>
      </c>
      <c r="AB248" s="589" t="s">
        <v>2744</v>
      </c>
    </row>
    <row r="249" spans="1:28" hidden="1" x14ac:dyDescent="0.2">
      <c r="A249" s="591" t="str">
        <f t="shared" si="3"/>
        <v>Phước Tân+78+330</v>
      </c>
      <c r="B249" s="826">
        <f>IF(OR(C249="a",C249="",C249="xoa"),"",COUNTIF(C$6:$D249,"da")+COUNTIF(C$6:$D249,"bs")+COUNTIF(C$6:$D249,"cph"))</f>
        <v>0</v>
      </c>
      <c r="C249" s="826" t="s">
        <v>4040</v>
      </c>
      <c r="D249" s="827" t="s">
        <v>1831</v>
      </c>
      <c r="E249" s="828" t="s">
        <v>18</v>
      </c>
      <c r="F249" s="828">
        <v>78</v>
      </c>
      <c r="G249" s="828">
        <v>330</v>
      </c>
      <c r="H249" s="828" t="s">
        <v>1623</v>
      </c>
      <c r="I249" s="826" t="s">
        <v>146</v>
      </c>
      <c r="J249" s="1150">
        <v>1.3080000000000001E-2</v>
      </c>
      <c r="K249" s="1150"/>
      <c r="L249" s="1151">
        <v>130.80000000000001</v>
      </c>
      <c r="M249" s="1151">
        <v>130.7287</v>
      </c>
      <c r="N249" s="826" t="s">
        <v>2986</v>
      </c>
      <c r="O249" s="1152" t="s">
        <v>145</v>
      </c>
      <c r="P249" s="826" t="s">
        <v>1806</v>
      </c>
      <c r="S249" s="589" t="s">
        <v>2742</v>
      </c>
      <c r="U249" s="589" t="s">
        <v>49</v>
      </c>
      <c r="Z249" s="589" t="s">
        <v>2743</v>
      </c>
      <c r="AB249" s="589" t="s">
        <v>2744</v>
      </c>
    </row>
    <row r="250" spans="1:28" hidden="1" x14ac:dyDescent="0.2">
      <c r="A250" s="591" t="str">
        <f t="shared" si="3"/>
        <v>Phước Tân+78+335</v>
      </c>
      <c r="B250" s="826">
        <f>IF(OR(C250="a",C250="",C250="xoa"),"",COUNTIF(C$6:$D250,"da")+COUNTIF(C$6:$D250,"bs")+COUNTIF(C$6:$D250,"cph"))</f>
        <v>0</v>
      </c>
      <c r="C250" s="826" t="s">
        <v>4040</v>
      </c>
      <c r="D250" s="827" t="s">
        <v>1832</v>
      </c>
      <c r="E250" s="828" t="s">
        <v>18</v>
      </c>
      <c r="F250" s="828">
        <v>78</v>
      </c>
      <c r="G250" s="828">
        <v>335</v>
      </c>
      <c r="H250" s="828" t="s">
        <v>1623</v>
      </c>
      <c r="I250" s="826" t="s">
        <v>146</v>
      </c>
      <c r="J250" s="1150">
        <v>1.023E-2</v>
      </c>
      <c r="K250" s="1150"/>
      <c r="L250" s="1151">
        <v>102.3</v>
      </c>
      <c r="M250" s="1151">
        <v>102.3496</v>
      </c>
      <c r="N250" s="826" t="s">
        <v>2987</v>
      </c>
      <c r="O250" s="1152" t="s">
        <v>145</v>
      </c>
      <c r="P250" s="826" t="s">
        <v>1806</v>
      </c>
      <c r="S250" s="589" t="s">
        <v>2742</v>
      </c>
      <c r="U250" s="589" t="s">
        <v>49</v>
      </c>
      <c r="Z250" s="589" t="s">
        <v>2743</v>
      </c>
      <c r="AB250" s="589" t="s">
        <v>2744</v>
      </c>
    </row>
    <row r="251" spans="1:28" ht="25.5" hidden="1" x14ac:dyDescent="0.2">
      <c r="A251" s="591" t="str">
        <f t="shared" si="3"/>
        <v>Phước Tân+78+392</v>
      </c>
      <c r="B251" s="826">
        <f>IF(OR(C251="a",C251="",C251="xoa"),"",COUNTIF(C$6:$D251,"da")+COUNTIF(C$6:$D251,"bs")+COUNTIF(C$6:$D251,"cph"))</f>
        <v>0</v>
      </c>
      <c r="C251" s="826" t="s">
        <v>4040</v>
      </c>
      <c r="D251" s="827" t="s">
        <v>1833</v>
      </c>
      <c r="E251" s="828" t="s">
        <v>18</v>
      </c>
      <c r="F251" s="828">
        <v>78</v>
      </c>
      <c r="G251" s="828">
        <v>392</v>
      </c>
      <c r="H251" s="828" t="s">
        <v>1623</v>
      </c>
      <c r="I251" s="826" t="s">
        <v>146</v>
      </c>
      <c r="J251" s="1150">
        <v>5.4999999999999997E-3</v>
      </c>
      <c r="K251" s="1150"/>
      <c r="L251" s="1151">
        <v>55</v>
      </c>
      <c r="M251" s="1151">
        <v>109.5984</v>
      </c>
      <c r="N251" s="826" t="s">
        <v>2988</v>
      </c>
      <c r="O251" s="1152" t="s">
        <v>145</v>
      </c>
      <c r="P251" s="826" t="s">
        <v>1806</v>
      </c>
      <c r="S251" s="589" t="s">
        <v>2742</v>
      </c>
      <c r="U251" s="589" t="s">
        <v>49</v>
      </c>
      <c r="Z251" s="589" t="s">
        <v>2743</v>
      </c>
      <c r="AB251" s="589" t="s">
        <v>2744</v>
      </c>
    </row>
    <row r="252" spans="1:28" hidden="1" x14ac:dyDescent="0.2">
      <c r="A252" s="591" t="str">
        <f t="shared" si="3"/>
        <v>Phước Tân+78+407</v>
      </c>
      <c r="B252" s="826">
        <f>IF(OR(C252="a",C252="",C252="xoa"),"",COUNTIF(C$6:$D252,"da")+COUNTIF(C$6:$D252,"bs")+COUNTIF(C$6:$D252,"cph"))</f>
        <v>0</v>
      </c>
      <c r="C252" s="826" t="s">
        <v>4040</v>
      </c>
      <c r="D252" s="827" t="s">
        <v>1834</v>
      </c>
      <c r="E252" s="828" t="s">
        <v>18</v>
      </c>
      <c r="F252" s="828">
        <v>78</v>
      </c>
      <c r="G252" s="828">
        <v>407</v>
      </c>
      <c r="H252" s="828" t="s">
        <v>1623</v>
      </c>
      <c r="I252" s="826" t="s">
        <v>146</v>
      </c>
      <c r="J252" s="1150">
        <v>8.0000000000000002E-3</v>
      </c>
      <c r="K252" s="1150"/>
      <c r="L252" s="1151">
        <v>80</v>
      </c>
      <c r="M252" s="1151">
        <v>107.81829999999999</v>
      </c>
      <c r="N252" s="826" t="s">
        <v>2989</v>
      </c>
      <c r="O252" s="1152" t="s">
        <v>145</v>
      </c>
      <c r="P252" s="826" t="s">
        <v>1806</v>
      </c>
      <c r="S252" s="589" t="s">
        <v>2742</v>
      </c>
      <c r="U252" s="589" t="s">
        <v>49</v>
      </c>
      <c r="Z252" s="589" t="s">
        <v>2743</v>
      </c>
      <c r="AB252" s="589" t="s">
        <v>2744</v>
      </c>
    </row>
    <row r="253" spans="1:28" hidden="1" x14ac:dyDescent="0.2">
      <c r="A253" s="591" t="str">
        <f t="shared" si="3"/>
        <v>Phước Tân+79+1</v>
      </c>
      <c r="B253" s="826">
        <f>IF(OR(C253="a",C253="",C253="xoa"),"",COUNTIF(C$6:$D253,"da")+COUNTIF(C$6:$D253,"bs")+COUNTIF(C$6:$D253,"cph"))</f>
        <v>0</v>
      </c>
      <c r="C253" s="826" t="s">
        <v>4040</v>
      </c>
      <c r="D253" s="827" t="s">
        <v>1835</v>
      </c>
      <c r="E253" s="828" t="s">
        <v>18</v>
      </c>
      <c r="F253" s="828">
        <v>79</v>
      </c>
      <c r="G253" s="828">
        <v>1</v>
      </c>
      <c r="H253" s="828" t="s">
        <v>1623</v>
      </c>
      <c r="I253" s="826" t="s">
        <v>146</v>
      </c>
      <c r="J253" s="1150">
        <v>0.34570000000000001</v>
      </c>
      <c r="K253" s="1150"/>
      <c r="L253" s="1151">
        <v>3457</v>
      </c>
      <c r="M253" s="1151">
        <v>1748.114</v>
      </c>
      <c r="N253" s="826" t="s">
        <v>2990</v>
      </c>
      <c r="O253" s="1152" t="s">
        <v>1836</v>
      </c>
      <c r="P253" s="826" t="s">
        <v>1837</v>
      </c>
      <c r="S253" s="589" t="s">
        <v>2742</v>
      </c>
      <c r="U253" s="589" t="s">
        <v>49</v>
      </c>
      <c r="Z253" s="589" t="s">
        <v>2743</v>
      </c>
      <c r="AB253" s="589" t="s">
        <v>2744</v>
      </c>
    </row>
    <row r="254" spans="1:28" hidden="1" x14ac:dyDescent="0.2">
      <c r="A254" s="591" t="str">
        <f t="shared" si="3"/>
        <v>Phước Tân+84+216</v>
      </c>
      <c r="B254" s="826">
        <f>IF(OR(C254="a",C254="",C254="xoa"),"",COUNTIF(C$6:$D254,"da")+COUNTIF(C$6:$D254,"bs")+COUNTIF(C$6:$D254,"cph"))</f>
        <v>0</v>
      </c>
      <c r="C254" s="826" t="s">
        <v>4040</v>
      </c>
      <c r="D254" s="827" t="s">
        <v>1838</v>
      </c>
      <c r="E254" s="828" t="s">
        <v>18</v>
      </c>
      <c r="F254" s="828">
        <v>84</v>
      </c>
      <c r="G254" s="828">
        <v>216</v>
      </c>
      <c r="H254" s="828" t="s">
        <v>1623</v>
      </c>
      <c r="I254" s="826" t="s">
        <v>146</v>
      </c>
      <c r="J254" s="1150">
        <v>1.26E-2</v>
      </c>
      <c r="K254" s="1150"/>
      <c r="L254" s="1151">
        <v>126</v>
      </c>
      <c r="M254" s="1151">
        <v>115.8811</v>
      </c>
      <c r="N254" s="826" t="s">
        <v>2991</v>
      </c>
      <c r="O254" s="826" t="s">
        <v>1624</v>
      </c>
      <c r="P254" s="826" t="s">
        <v>1805</v>
      </c>
      <c r="S254" s="589" t="s">
        <v>2742</v>
      </c>
      <c r="U254" s="589" t="s">
        <v>49</v>
      </c>
      <c r="Z254" s="589" t="s">
        <v>2743</v>
      </c>
      <c r="AB254" s="589" t="s">
        <v>2744</v>
      </c>
    </row>
    <row r="255" spans="1:28" hidden="1" x14ac:dyDescent="0.2">
      <c r="A255" s="591" t="str">
        <f t="shared" si="3"/>
        <v>Phước Tân+84+219</v>
      </c>
      <c r="B255" s="826">
        <f>IF(OR(C255="a",C255="",C255="xoa"),"",COUNTIF(C$6:$D255,"da")+COUNTIF(C$6:$D255,"bs")+COUNTIF(C$6:$D255,"cph"))</f>
        <v>0</v>
      </c>
      <c r="C255" s="826" t="s">
        <v>4040</v>
      </c>
      <c r="D255" s="827" t="s">
        <v>1839</v>
      </c>
      <c r="E255" s="828" t="s">
        <v>18</v>
      </c>
      <c r="F255" s="828">
        <v>84</v>
      </c>
      <c r="G255" s="828">
        <v>219</v>
      </c>
      <c r="H255" s="828" t="s">
        <v>1623</v>
      </c>
      <c r="I255" s="826" t="s">
        <v>146</v>
      </c>
      <c r="J255" s="1150">
        <v>8.0000000000000002E-3</v>
      </c>
      <c r="K255" s="1150"/>
      <c r="L255" s="1151">
        <v>80</v>
      </c>
      <c r="M255" s="1151">
        <v>83.867570000000001</v>
      </c>
      <c r="N255" s="826" t="s">
        <v>2992</v>
      </c>
      <c r="O255" s="1152" t="s">
        <v>1624</v>
      </c>
      <c r="P255" s="826" t="s">
        <v>1805</v>
      </c>
      <c r="S255" s="589" t="s">
        <v>2742</v>
      </c>
      <c r="U255" s="589" t="s">
        <v>49</v>
      </c>
      <c r="Z255" s="589" t="s">
        <v>2743</v>
      </c>
      <c r="AB255" s="589" t="s">
        <v>2744</v>
      </c>
    </row>
    <row r="256" spans="1:28" hidden="1" x14ac:dyDescent="0.2">
      <c r="A256" s="591" t="str">
        <f t="shared" si="3"/>
        <v>Phước Tân+84+295</v>
      </c>
      <c r="B256" s="826">
        <f>IF(OR(C256="a",C256="",C256="xoa"),"",COUNTIF(C$6:$D256,"da")+COUNTIF(C$6:$D256,"bs")+COUNTIF(C$6:$D256,"cph"))</f>
        <v>0</v>
      </c>
      <c r="C256" s="826" t="s">
        <v>4040</v>
      </c>
      <c r="D256" s="827" t="s">
        <v>1840</v>
      </c>
      <c r="E256" s="828" t="s">
        <v>18</v>
      </c>
      <c r="F256" s="828">
        <v>84</v>
      </c>
      <c r="G256" s="828">
        <v>295</v>
      </c>
      <c r="H256" s="828" t="s">
        <v>1623</v>
      </c>
      <c r="I256" s="826" t="s">
        <v>146</v>
      </c>
      <c r="J256" s="1150">
        <v>1.205E-2</v>
      </c>
      <c r="K256" s="1150"/>
      <c r="L256" s="1151">
        <v>120.5</v>
      </c>
      <c r="M256" s="1151">
        <v>120.4851</v>
      </c>
      <c r="N256" s="826" t="s">
        <v>2993</v>
      </c>
      <c r="O256" s="1152" t="s">
        <v>145</v>
      </c>
      <c r="P256" s="826" t="s">
        <v>1806</v>
      </c>
      <c r="S256" s="589" t="s">
        <v>2742</v>
      </c>
      <c r="U256" s="589" t="s">
        <v>49</v>
      </c>
      <c r="Z256" s="589" t="s">
        <v>2743</v>
      </c>
      <c r="AB256" s="589" t="s">
        <v>2744</v>
      </c>
    </row>
    <row r="257" spans="1:28" hidden="1" x14ac:dyDescent="0.2">
      <c r="A257" s="591" t="str">
        <f t="shared" si="3"/>
        <v>Phước Tân+84+312</v>
      </c>
      <c r="B257" s="826">
        <f>IF(OR(C257="a",C257="",C257="xoa"),"",COUNTIF(C$6:$D257,"da")+COUNTIF(C$6:$D257,"bs")+COUNTIF(C$6:$D257,"cph"))</f>
        <v>0</v>
      </c>
      <c r="C257" s="826" t="s">
        <v>4040</v>
      </c>
      <c r="D257" s="827" t="s">
        <v>1841</v>
      </c>
      <c r="E257" s="828" t="s">
        <v>18</v>
      </c>
      <c r="F257" s="828">
        <v>84</v>
      </c>
      <c r="G257" s="828">
        <v>312</v>
      </c>
      <c r="H257" s="828" t="s">
        <v>1623</v>
      </c>
      <c r="I257" s="826" t="s">
        <v>146</v>
      </c>
      <c r="J257" s="1150">
        <v>0.01</v>
      </c>
      <c r="K257" s="1150"/>
      <c r="L257" s="1151">
        <v>100</v>
      </c>
      <c r="M257" s="1151">
        <v>100.005</v>
      </c>
      <c r="N257" s="826" t="s">
        <v>2994</v>
      </c>
      <c r="O257" s="1152" t="s">
        <v>145</v>
      </c>
      <c r="P257" s="826" t="s">
        <v>1806</v>
      </c>
      <c r="S257" s="589" t="s">
        <v>2742</v>
      </c>
      <c r="U257" s="589" t="s">
        <v>49</v>
      </c>
      <c r="Z257" s="589" t="s">
        <v>2743</v>
      </c>
      <c r="AB257" s="589" t="s">
        <v>2744</v>
      </c>
    </row>
    <row r="258" spans="1:28" hidden="1" x14ac:dyDescent="0.2">
      <c r="A258" s="591" t="str">
        <f t="shared" si="3"/>
        <v>Phước Tân+86+168</v>
      </c>
      <c r="B258" s="826">
        <f>IF(OR(C258="a",C258="",C258="xoa"),"",COUNTIF(C$6:$D258,"da")+COUNTIF(C$6:$D258,"bs")+COUNTIF(C$6:$D258,"cph"))</f>
        <v>0</v>
      </c>
      <c r="C258" s="826" t="s">
        <v>4040</v>
      </c>
      <c r="D258" s="827" t="s">
        <v>1842</v>
      </c>
      <c r="E258" s="828" t="s">
        <v>18</v>
      </c>
      <c r="F258" s="828">
        <v>86</v>
      </c>
      <c r="G258" s="828">
        <v>168</v>
      </c>
      <c r="H258" s="828" t="s">
        <v>1623</v>
      </c>
      <c r="I258" s="826" t="s">
        <v>146</v>
      </c>
      <c r="J258" s="1150">
        <v>6.4999999999999997E-3</v>
      </c>
      <c r="K258" s="1150"/>
      <c r="L258" s="1151">
        <v>65</v>
      </c>
      <c r="M258" s="1151">
        <v>242.52690000000001</v>
      </c>
      <c r="N258" s="826" t="s">
        <v>2995</v>
      </c>
      <c r="O258" s="1152" t="s">
        <v>1624</v>
      </c>
      <c r="P258" s="826" t="s">
        <v>1805</v>
      </c>
      <c r="S258" s="589" t="s">
        <v>2742</v>
      </c>
      <c r="U258" s="589" t="s">
        <v>49</v>
      </c>
      <c r="Z258" s="589" t="s">
        <v>2743</v>
      </c>
      <c r="AB258" s="589" t="s">
        <v>2744</v>
      </c>
    </row>
    <row r="259" spans="1:28" hidden="1" x14ac:dyDescent="0.2">
      <c r="A259" s="591" t="str">
        <f t="shared" si="3"/>
        <v>Phước Tân+91+202</v>
      </c>
      <c r="B259" s="826">
        <f>IF(OR(C259="a",C259="",C259="xoa"),"",COUNTIF(C$6:$D259,"da")+COUNTIF(C$6:$D259,"bs")+COUNTIF(C$6:$D259,"cph"))</f>
        <v>0</v>
      </c>
      <c r="C259" s="826" t="s">
        <v>4040</v>
      </c>
      <c r="D259" s="827" t="s">
        <v>1843</v>
      </c>
      <c r="E259" s="828" t="s">
        <v>18</v>
      </c>
      <c r="F259" s="828">
        <v>91</v>
      </c>
      <c r="G259" s="828">
        <v>202</v>
      </c>
      <c r="H259" s="828" t="s">
        <v>1623</v>
      </c>
      <c r="I259" s="826" t="s">
        <v>146</v>
      </c>
      <c r="J259" s="1150">
        <v>0.3271</v>
      </c>
      <c r="K259" s="1150"/>
      <c r="L259" s="1151">
        <v>3271</v>
      </c>
      <c r="M259" s="1151">
        <v>3271.288</v>
      </c>
      <c r="N259" s="826" t="s">
        <v>2996</v>
      </c>
      <c r="O259" s="1152" t="s">
        <v>145</v>
      </c>
      <c r="P259" s="826" t="s">
        <v>1806</v>
      </c>
      <c r="S259" s="589" t="s">
        <v>2742</v>
      </c>
      <c r="U259" s="589" t="s">
        <v>49</v>
      </c>
      <c r="Z259" s="589" t="s">
        <v>2743</v>
      </c>
      <c r="AB259" s="589" t="s">
        <v>2744</v>
      </c>
    </row>
    <row r="260" spans="1:28" hidden="1" x14ac:dyDescent="0.2">
      <c r="A260" s="591" t="str">
        <f t="shared" si="3"/>
        <v>Phước Tân+92+104</v>
      </c>
      <c r="B260" s="826">
        <f>IF(OR(C260="a",C260="",C260="xoa"),"",COUNTIF(C$6:$D260,"da")+COUNTIF(C$6:$D260,"bs")+COUNTIF(C$6:$D260,"cph"))</f>
        <v>0</v>
      </c>
      <c r="C260" s="826" t="s">
        <v>4040</v>
      </c>
      <c r="D260" s="827" t="s">
        <v>1844</v>
      </c>
      <c r="E260" s="828" t="s">
        <v>18</v>
      </c>
      <c r="F260" s="828">
        <v>92</v>
      </c>
      <c r="G260" s="828">
        <v>104</v>
      </c>
      <c r="H260" s="828" t="s">
        <v>1623</v>
      </c>
      <c r="I260" s="826" t="s">
        <v>146</v>
      </c>
      <c r="J260" s="1150">
        <v>1.18E-2</v>
      </c>
      <c r="K260" s="1150"/>
      <c r="L260" s="1151">
        <v>118</v>
      </c>
      <c r="M260" s="1151">
        <v>116.6585</v>
      </c>
      <c r="N260" s="826" t="s">
        <v>2997</v>
      </c>
      <c r="O260" s="1152" t="s">
        <v>1624</v>
      </c>
      <c r="P260" s="826" t="s">
        <v>1806</v>
      </c>
      <c r="S260" s="589" t="s">
        <v>2742</v>
      </c>
      <c r="U260" s="589" t="s">
        <v>49</v>
      </c>
      <c r="Z260" s="589" t="s">
        <v>2743</v>
      </c>
      <c r="AB260" s="589" t="s">
        <v>2744</v>
      </c>
    </row>
    <row r="261" spans="1:28" hidden="1" x14ac:dyDescent="0.2">
      <c r="A261" s="591" t="str">
        <f t="shared" si="3"/>
        <v>Phước Tân+92+157</v>
      </c>
      <c r="B261" s="826">
        <f>IF(OR(C261="a",C261="",C261="xoa"),"",COUNTIF(C$6:$D261,"da")+COUNTIF(C$6:$D261,"bs")+COUNTIF(C$6:$D261,"cph"))</f>
        <v>0</v>
      </c>
      <c r="C261" s="826" t="s">
        <v>4040</v>
      </c>
      <c r="D261" s="827" t="s">
        <v>1845</v>
      </c>
      <c r="E261" s="828" t="s">
        <v>18</v>
      </c>
      <c r="F261" s="828">
        <v>92</v>
      </c>
      <c r="G261" s="828">
        <v>157</v>
      </c>
      <c r="H261" s="828" t="s">
        <v>1623</v>
      </c>
      <c r="I261" s="826" t="s">
        <v>146</v>
      </c>
      <c r="J261" s="1150">
        <v>6.0000000000000001E-3</v>
      </c>
      <c r="K261" s="1150"/>
      <c r="L261" s="1151">
        <v>60</v>
      </c>
      <c r="M261" s="1151">
        <v>91.508790000000005</v>
      </c>
      <c r="N261" s="826" t="s">
        <v>2998</v>
      </c>
      <c r="O261" s="1152" t="s">
        <v>145</v>
      </c>
      <c r="P261" s="826" t="s">
        <v>1806</v>
      </c>
      <c r="S261" s="589" t="s">
        <v>2742</v>
      </c>
      <c r="U261" s="589" t="s">
        <v>49</v>
      </c>
      <c r="Z261" s="589" t="s">
        <v>2743</v>
      </c>
      <c r="AB261" s="589" t="s">
        <v>2744</v>
      </c>
    </row>
    <row r="262" spans="1:28" hidden="1" x14ac:dyDescent="0.2">
      <c r="A262" s="591" t="str">
        <f t="shared" si="3"/>
        <v>Phước Tân+95+156</v>
      </c>
      <c r="B262" s="826">
        <f>IF(OR(C262="a",C262="",C262="xoa"),"",COUNTIF(C$6:$D262,"da")+COUNTIF(C$6:$D262,"bs")+COUNTIF(C$6:$D262,"cph"))</f>
        <v>0</v>
      </c>
      <c r="C262" s="826" t="s">
        <v>4040</v>
      </c>
      <c r="D262" s="827" t="s">
        <v>1846</v>
      </c>
      <c r="E262" s="828" t="s">
        <v>18</v>
      </c>
      <c r="F262" s="828">
        <v>95</v>
      </c>
      <c r="G262" s="828">
        <v>156</v>
      </c>
      <c r="H262" s="828" t="s">
        <v>1623</v>
      </c>
      <c r="I262" s="826" t="s">
        <v>146</v>
      </c>
      <c r="J262" s="1150">
        <v>0.01</v>
      </c>
      <c r="K262" s="1150"/>
      <c r="L262" s="1151">
        <v>100</v>
      </c>
      <c r="M262" s="1151">
        <v>152.77629999999999</v>
      </c>
      <c r="N262" s="826" t="s">
        <v>2999</v>
      </c>
      <c r="O262" s="1152" t="s">
        <v>1630</v>
      </c>
      <c r="P262" s="826" t="s">
        <v>1847</v>
      </c>
      <c r="S262" s="589" t="s">
        <v>2742</v>
      </c>
      <c r="U262" s="589" t="s">
        <v>49</v>
      </c>
      <c r="Z262" s="589" t="s">
        <v>2743</v>
      </c>
      <c r="AB262" s="589" t="s">
        <v>2744</v>
      </c>
    </row>
    <row r="263" spans="1:28" hidden="1" x14ac:dyDescent="0.2">
      <c r="A263" s="591" t="str">
        <f t="shared" ref="A263:A326" si="4">E263&amp;"+"&amp;F263&amp;"+"&amp;G263</f>
        <v>Phước Tân+95+169</v>
      </c>
      <c r="B263" s="826">
        <f>IF(OR(C263="a",C263="",C263="xoa"),"",COUNTIF(C$6:$D263,"da")+COUNTIF(C$6:$D263,"bs")+COUNTIF(C$6:$D263,"cph"))</f>
        <v>0</v>
      </c>
      <c r="C263" s="826" t="s">
        <v>4040</v>
      </c>
      <c r="D263" s="827" t="s">
        <v>1848</v>
      </c>
      <c r="E263" s="828" t="s">
        <v>18</v>
      </c>
      <c r="F263" s="828">
        <v>95</v>
      </c>
      <c r="G263" s="828">
        <v>169</v>
      </c>
      <c r="H263" s="828" t="s">
        <v>1623</v>
      </c>
      <c r="I263" s="826" t="s">
        <v>146</v>
      </c>
      <c r="J263" s="1150">
        <v>0.01</v>
      </c>
      <c r="K263" s="1150"/>
      <c r="L263" s="1151">
        <v>100</v>
      </c>
      <c r="M263" s="1151">
        <v>354.69310000000002</v>
      </c>
      <c r="N263" s="826" t="s">
        <v>3000</v>
      </c>
      <c r="O263" s="1152" t="s">
        <v>145</v>
      </c>
      <c r="P263" s="826" t="s">
        <v>1806</v>
      </c>
      <c r="S263" s="589" t="s">
        <v>2742</v>
      </c>
      <c r="U263" s="589" t="s">
        <v>49</v>
      </c>
      <c r="Z263" s="589" t="s">
        <v>2743</v>
      </c>
      <c r="AB263" s="589" t="s">
        <v>2744</v>
      </c>
    </row>
    <row r="264" spans="1:28" hidden="1" x14ac:dyDescent="0.2">
      <c r="A264" s="591" t="str">
        <f t="shared" si="4"/>
        <v>Phước Tân+97+105</v>
      </c>
      <c r="B264" s="826">
        <f>IF(OR(C264="a",C264="",C264="xoa"),"",COUNTIF(C$6:$D264,"da")+COUNTIF(C$6:$D264,"bs")+COUNTIF(C$6:$D264,"cph"))</f>
        <v>0</v>
      </c>
      <c r="C264" s="826" t="s">
        <v>4040</v>
      </c>
      <c r="D264" s="827" t="s">
        <v>1849</v>
      </c>
      <c r="E264" s="828" t="s">
        <v>18</v>
      </c>
      <c r="F264" s="828">
        <v>97</v>
      </c>
      <c r="G264" s="828">
        <v>105</v>
      </c>
      <c r="H264" s="828" t="s">
        <v>1623</v>
      </c>
      <c r="I264" s="826" t="s">
        <v>146</v>
      </c>
      <c r="J264" s="1150">
        <v>3.5899999999999999E-3</v>
      </c>
      <c r="K264" s="1150"/>
      <c r="L264" s="1151">
        <v>35.9</v>
      </c>
      <c r="M264" s="1151">
        <v>35.532220000000002</v>
      </c>
      <c r="N264" s="826" t="s">
        <v>3001</v>
      </c>
      <c r="O264" s="1152" t="s">
        <v>1624</v>
      </c>
      <c r="P264" s="826" t="s">
        <v>1805</v>
      </c>
      <c r="S264" s="589" t="s">
        <v>2742</v>
      </c>
      <c r="U264" s="589" t="s">
        <v>49</v>
      </c>
      <c r="Z264" s="589" t="s">
        <v>2743</v>
      </c>
      <c r="AB264" s="589" t="s">
        <v>2744</v>
      </c>
    </row>
    <row r="265" spans="1:28" hidden="1" x14ac:dyDescent="0.2">
      <c r="A265" s="591" t="str">
        <f t="shared" si="4"/>
        <v>Phước Tân+99+406</v>
      </c>
      <c r="B265" s="826">
        <f>IF(OR(C265="a",C265="",C265="xoa"),"",COUNTIF(C$6:$D265,"da")+COUNTIF(C$6:$D265,"bs")+COUNTIF(C$6:$D265,"cph"))</f>
        <v>0</v>
      </c>
      <c r="C265" s="826" t="s">
        <v>4040</v>
      </c>
      <c r="D265" s="827" t="s">
        <v>1850</v>
      </c>
      <c r="E265" s="828" t="s">
        <v>18</v>
      </c>
      <c r="F265" s="828">
        <v>99</v>
      </c>
      <c r="G265" s="828">
        <v>406</v>
      </c>
      <c r="H265" s="828" t="s">
        <v>1623</v>
      </c>
      <c r="I265" s="826" t="s">
        <v>146</v>
      </c>
      <c r="J265" s="1150">
        <v>0.01</v>
      </c>
      <c r="K265" s="1150"/>
      <c r="L265" s="1151">
        <v>100</v>
      </c>
      <c r="M265" s="1151">
        <v>366.43680000000001</v>
      </c>
      <c r="N265" s="826" t="s">
        <v>3002</v>
      </c>
      <c r="O265" s="1152" t="s">
        <v>145</v>
      </c>
      <c r="P265" s="826" t="s">
        <v>1806</v>
      </c>
      <c r="S265" s="589" t="s">
        <v>2742</v>
      </c>
      <c r="U265" s="589" t="s">
        <v>49</v>
      </c>
      <c r="Z265" s="589" t="s">
        <v>2743</v>
      </c>
      <c r="AB265" s="589" t="s">
        <v>2744</v>
      </c>
    </row>
    <row r="266" spans="1:28" ht="25.5" hidden="1" x14ac:dyDescent="0.2">
      <c r="A266" s="591" t="str">
        <f t="shared" si="4"/>
        <v>Phước Tân+78+300</v>
      </c>
      <c r="B266" s="826">
        <f>IF(OR(C266="a",C266="",C266="xoa"),"",COUNTIF(C$6:$D266,"da")+COUNTIF(C$6:$D266,"bs")+COUNTIF(C$6:$D266,"cph"))</f>
        <v>0</v>
      </c>
      <c r="C266" s="826" t="s">
        <v>4040</v>
      </c>
      <c r="D266" s="827" t="s">
        <v>1833</v>
      </c>
      <c r="E266" s="828" t="s">
        <v>18</v>
      </c>
      <c r="F266" s="828">
        <v>78</v>
      </c>
      <c r="G266" s="828">
        <v>300</v>
      </c>
      <c r="H266" s="828" t="s">
        <v>1851</v>
      </c>
      <c r="I266" s="826" t="s">
        <v>146</v>
      </c>
      <c r="J266" s="1150">
        <v>5.4999999999999997E-3</v>
      </c>
      <c r="K266" s="1150"/>
      <c r="L266" s="1151">
        <v>55</v>
      </c>
      <c r="M266" s="1151">
        <v>111.44459999999999</v>
      </c>
      <c r="N266" s="826" t="s">
        <v>3003</v>
      </c>
      <c r="O266" s="1152" t="s">
        <v>145</v>
      </c>
      <c r="P266" s="826" t="s">
        <v>1806</v>
      </c>
      <c r="S266" s="589" t="s">
        <v>2742</v>
      </c>
      <c r="U266" s="589" t="s">
        <v>49</v>
      </c>
      <c r="Z266" s="589" t="s">
        <v>2743</v>
      </c>
      <c r="AB266" s="589" t="s">
        <v>2744</v>
      </c>
    </row>
    <row r="267" spans="1:28" hidden="1" x14ac:dyDescent="0.2">
      <c r="A267" s="591" t="str">
        <f t="shared" si="4"/>
        <v>Phước Tân+71+142</v>
      </c>
      <c r="B267" s="826">
        <f>IF(OR(C267="a",C267="",C267="xoa"),"",COUNTIF(C$6:$D267,"da")+COUNTIF(C$6:$D267,"bs")+COUNTIF(C$6:$D267,"cph"))</f>
        <v>0</v>
      </c>
      <c r="C267" s="826" t="s">
        <v>4040</v>
      </c>
      <c r="D267" s="827" t="s">
        <v>1852</v>
      </c>
      <c r="E267" s="828" t="s">
        <v>18</v>
      </c>
      <c r="F267" s="828">
        <v>71</v>
      </c>
      <c r="G267" s="828">
        <v>142</v>
      </c>
      <c r="H267" s="828" t="s">
        <v>2358</v>
      </c>
      <c r="I267" s="826" t="s">
        <v>146</v>
      </c>
      <c r="J267" s="1150">
        <v>2.24E-2</v>
      </c>
      <c r="K267" s="1150"/>
      <c r="L267" s="1151">
        <v>224</v>
      </c>
      <c r="M267" s="1151">
        <v>223.77670000000001</v>
      </c>
      <c r="N267" s="826" t="s">
        <v>3004</v>
      </c>
      <c r="O267" s="1152" t="s">
        <v>145</v>
      </c>
      <c r="P267" s="826" t="s">
        <v>1806</v>
      </c>
      <c r="S267" s="589" t="s">
        <v>2742</v>
      </c>
      <c r="U267" s="589" t="s">
        <v>46</v>
      </c>
      <c r="Z267" s="589" t="s">
        <v>2743</v>
      </c>
      <c r="AB267" s="589" t="s">
        <v>2744</v>
      </c>
    </row>
    <row r="268" spans="1:28" ht="25.5" hidden="1" x14ac:dyDescent="0.2">
      <c r="A268" s="591" t="str">
        <f t="shared" si="4"/>
        <v>Phước Tân+29+37</v>
      </c>
      <c r="B268" s="826">
        <f>IF(OR(C268="a",C268="",C268="xoa"),"",COUNTIF(C$6:$D268,"da")+COUNTIF(C$6:$D268,"bs")+COUNTIF(C$6:$D268,"cph"))</f>
        <v>0</v>
      </c>
      <c r="C268" s="826" t="s">
        <v>4040</v>
      </c>
      <c r="D268" s="827" t="s">
        <v>1853</v>
      </c>
      <c r="E268" s="828" t="s">
        <v>18</v>
      </c>
      <c r="F268" s="828">
        <v>29</v>
      </c>
      <c r="G268" s="828">
        <v>37</v>
      </c>
      <c r="H268" s="828" t="s">
        <v>52</v>
      </c>
      <c r="I268" s="826" t="s">
        <v>146</v>
      </c>
      <c r="J268" s="1150">
        <v>0.01</v>
      </c>
      <c r="K268" s="1150"/>
      <c r="L268" s="1151">
        <v>100</v>
      </c>
      <c r="M268" s="1151">
        <v>701.97</v>
      </c>
      <c r="N268" s="826" t="s">
        <v>3005</v>
      </c>
      <c r="O268" s="1152" t="s">
        <v>1854</v>
      </c>
      <c r="P268" s="826" t="s">
        <v>1855</v>
      </c>
      <c r="S268" s="589" t="s">
        <v>2742</v>
      </c>
      <c r="U268" s="589" t="s">
        <v>52</v>
      </c>
      <c r="Z268" s="589" t="s">
        <v>2743</v>
      </c>
      <c r="AB268" s="589" t="s">
        <v>2744</v>
      </c>
    </row>
    <row r="269" spans="1:28" hidden="1" x14ac:dyDescent="0.2">
      <c r="A269" s="591" t="str">
        <f t="shared" si="4"/>
        <v>Phước Tân+48+138</v>
      </c>
      <c r="B269" s="826">
        <f>IF(OR(C269="a",C269="",C269="xoa"),"",COUNTIF(C$6:$D269,"da")+COUNTIF(C$6:$D269,"bs")+COUNTIF(C$6:$D269,"cph"))</f>
        <v>0</v>
      </c>
      <c r="C269" s="826" t="s">
        <v>4040</v>
      </c>
      <c r="D269" s="827" t="s">
        <v>1856</v>
      </c>
      <c r="E269" s="828" t="s">
        <v>18</v>
      </c>
      <c r="F269" s="828">
        <v>48</v>
      </c>
      <c r="G269" s="828">
        <v>138</v>
      </c>
      <c r="H269" s="828" t="s">
        <v>52</v>
      </c>
      <c r="I269" s="826" t="s">
        <v>146</v>
      </c>
      <c r="J269" s="1150">
        <v>0.01</v>
      </c>
      <c r="K269" s="1150"/>
      <c r="L269" s="1151">
        <v>100</v>
      </c>
      <c r="M269" s="1151">
        <v>217.833</v>
      </c>
      <c r="N269" s="826" t="s">
        <v>3006</v>
      </c>
      <c r="O269" s="826" t="s">
        <v>145</v>
      </c>
      <c r="P269" s="826" t="s">
        <v>1806</v>
      </c>
      <c r="S269" s="589" t="s">
        <v>2742</v>
      </c>
      <c r="U269" s="589" t="s">
        <v>52</v>
      </c>
      <c r="Z269" s="589" t="s">
        <v>2743</v>
      </c>
      <c r="AB269" s="589" t="s">
        <v>2744</v>
      </c>
    </row>
    <row r="270" spans="1:28" hidden="1" x14ac:dyDescent="0.2">
      <c r="A270" s="591" t="str">
        <f t="shared" si="4"/>
        <v>Phước Tân+48+215</v>
      </c>
      <c r="B270" s="826">
        <f>IF(OR(C270="a",C270="",C270="xoa"),"",COUNTIF(C$6:$D270,"da")+COUNTIF(C$6:$D270,"bs")+COUNTIF(C$6:$D270,"cph"))</f>
        <v>0</v>
      </c>
      <c r="C270" s="826" t="s">
        <v>4040</v>
      </c>
      <c r="D270" s="827" t="s">
        <v>1857</v>
      </c>
      <c r="E270" s="828" t="s">
        <v>18</v>
      </c>
      <c r="F270" s="828">
        <v>48</v>
      </c>
      <c r="G270" s="828">
        <v>215</v>
      </c>
      <c r="H270" s="828" t="s">
        <v>52</v>
      </c>
      <c r="I270" s="826" t="s">
        <v>146</v>
      </c>
      <c r="J270" s="1150">
        <v>5.4999999999999997E-3</v>
      </c>
      <c r="K270" s="1150"/>
      <c r="L270" s="1151">
        <v>55</v>
      </c>
      <c r="M270" s="1151">
        <v>108.9118</v>
      </c>
      <c r="N270" s="826" t="s">
        <v>3007</v>
      </c>
      <c r="O270" s="1152" t="s">
        <v>145</v>
      </c>
      <c r="P270" s="826" t="s">
        <v>1806</v>
      </c>
      <c r="S270" s="589" t="s">
        <v>2742</v>
      </c>
      <c r="U270" s="589" t="s">
        <v>52</v>
      </c>
      <c r="Z270" s="589" t="s">
        <v>2743</v>
      </c>
      <c r="AB270" s="589" t="s">
        <v>2744</v>
      </c>
    </row>
    <row r="271" spans="1:28" hidden="1" x14ac:dyDescent="0.2">
      <c r="A271" s="591" t="str">
        <f t="shared" si="4"/>
        <v>Phước Tân+64+168</v>
      </c>
      <c r="B271" s="826">
        <f>IF(OR(C271="a",C271="",C271="xoa"),"",COUNTIF(C$6:$D271,"da")+COUNTIF(C$6:$D271,"bs")+COUNTIF(C$6:$D271,"cph"))</f>
        <v>0</v>
      </c>
      <c r="C271" s="826" t="s">
        <v>4040</v>
      </c>
      <c r="D271" s="827" t="s">
        <v>1858</v>
      </c>
      <c r="E271" s="828" t="s">
        <v>18</v>
      </c>
      <c r="F271" s="828">
        <v>64</v>
      </c>
      <c r="G271" s="828">
        <v>168</v>
      </c>
      <c r="H271" s="828" t="s">
        <v>52</v>
      </c>
      <c r="I271" s="826" t="s">
        <v>146</v>
      </c>
      <c r="J271" s="1150">
        <v>0.01</v>
      </c>
      <c r="K271" s="1150"/>
      <c r="L271" s="1151">
        <v>100</v>
      </c>
      <c r="M271" s="1151">
        <v>520.80060000000003</v>
      </c>
      <c r="N271" s="826" t="s">
        <v>3008</v>
      </c>
      <c r="O271" s="1152" t="s">
        <v>145</v>
      </c>
      <c r="P271" s="826" t="s">
        <v>1806</v>
      </c>
      <c r="S271" s="589" t="s">
        <v>2742</v>
      </c>
      <c r="U271" s="589" t="s">
        <v>52</v>
      </c>
      <c r="Z271" s="589" t="s">
        <v>2743</v>
      </c>
      <c r="AB271" s="589" t="s">
        <v>2744</v>
      </c>
    </row>
    <row r="272" spans="1:28" hidden="1" x14ac:dyDescent="0.2">
      <c r="A272" s="591" t="str">
        <f t="shared" si="4"/>
        <v>Phước Tân+71+182</v>
      </c>
      <c r="B272" s="826">
        <f>IF(OR(C272="a",C272="",C272="xoa"),"",COUNTIF(C$6:$D272,"da")+COUNTIF(C$6:$D272,"bs")+COUNTIF(C$6:$D272,"cph"))</f>
        <v>0</v>
      </c>
      <c r="C272" s="826" t="s">
        <v>4040</v>
      </c>
      <c r="D272" s="827" t="s">
        <v>1859</v>
      </c>
      <c r="E272" s="828" t="s">
        <v>18</v>
      </c>
      <c r="F272" s="828">
        <v>71</v>
      </c>
      <c r="G272" s="828">
        <v>182</v>
      </c>
      <c r="H272" s="828" t="s">
        <v>52</v>
      </c>
      <c r="I272" s="826" t="s">
        <v>146</v>
      </c>
      <c r="J272" s="1150">
        <v>7.6E-3</v>
      </c>
      <c r="K272" s="1150"/>
      <c r="L272" s="1151">
        <v>76</v>
      </c>
      <c r="M272" s="1151">
        <v>75.642099999999999</v>
      </c>
      <c r="N272" s="826" t="s">
        <v>3009</v>
      </c>
      <c r="O272" s="1152" t="s">
        <v>145</v>
      </c>
      <c r="P272" s="826" t="s">
        <v>1806</v>
      </c>
      <c r="S272" s="589" t="s">
        <v>2742</v>
      </c>
      <c r="U272" s="589" t="s">
        <v>52</v>
      </c>
      <c r="Z272" s="589" t="s">
        <v>2743</v>
      </c>
      <c r="AB272" s="589" t="s">
        <v>2744</v>
      </c>
    </row>
    <row r="273" spans="1:28" hidden="1" x14ac:dyDescent="0.2">
      <c r="A273" s="591" t="str">
        <f t="shared" si="4"/>
        <v>Phước Tân+71+426</v>
      </c>
      <c r="B273" s="826">
        <f>IF(OR(C273="a",C273="",C273="xoa"),"",COUNTIF(C$6:$D273,"da")+COUNTIF(C$6:$D273,"bs")+COUNTIF(C$6:$D273,"cph"))</f>
        <v>0</v>
      </c>
      <c r="C273" s="826" t="s">
        <v>4040</v>
      </c>
      <c r="D273" s="827" t="s">
        <v>1860</v>
      </c>
      <c r="E273" s="828" t="s">
        <v>18</v>
      </c>
      <c r="F273" s="828">
        <v>71</v>
      </c>
      <c r="G273" s="828">
        <v>426</v>
      </c>
      <c r="H273" s="828" t="s">
        <v>52</v>
      </c>
      <c r="I273" s="826" t="s">
        <v>146</v>
      </c>
      <c r="J273" s="1150">
        <v>6.0000000000000001E-3</v>
      </c>
      <c r="K273" s="1150"/>
      <c r="L273" s="1151">
        <v>60</v>
      </c>
      <c r="M273" s="1151">
        <v>110.7855</v>
      </c>
      <c r="N273" s="826" t="s">
        <v>3010</v>
      </c>
      <c r="O273" s="1152" t="s">
        <v>145</v>
      </c>
      <c r="P273" s="826" t="s">
        <v>1806</v>
      </c>
      <c r="S273" s="589" t="s">
        <v>2742</v>
      </c>
      <c r="U273" s="589" t="s">
        <v>52</v>
      </c>
      <c r="Z273" s="589" t="s">
        <v>2743</v>
      </c>
      <c r="AB273" s="589" t="s">
        <v>2744</v>
      </c>
    </row>
    <row r="274" spans="1:28" hidden="1" x14ac:dyDescent="0.2">
      <c r="A274" s="591" t="str">
        <f t="shared" si="4"/>
        <v>Phước Tân+71+427</v>
      </c>
      <c r="B274" s="826">
        <f>IF(OR(C274="a",C274="",C274="xoa"),"",COUNTIF(C$6:$D274,"da")+COUNTIF(C$6:$D274,"bs")+COUNTIF(C$6:$D274,"cph"))</f>
        <v>0</v>
      </c>
      <c r="C274" s="826" t="s">
        <v>4040</v>
      </c>
      <c r="D274" s="827" t="s">
        <v>1861</v>
      </c>
      <c r="E274" s="828" t="s">
        <v>18</v>
      </c>
      <c r="F274" s="828">
        <v>71</v>
      </c>
      <c r="G274" s="828">
        <v>427</v>
      </c>
      <c r="H274" s="828" t="s">
        <v>52</v>
      </c>
      <c r="I274" s="826" t="s">
        <v>146</v>
      </c>
      <c r="J274" s="1150">
        <v>2.1000000000000001E-2</v>
      </c>
      <c r="K274" s="1150"/>
      <c r="L274" s="1151">
        <v>210</v>
      </c>
      <c r="M274" s="1151">
        <v>218.8373</v>
      </c>
      <c r="N274" s="826" t="s">
        <v>3011</v>
      </c>
      <c r="O274" s="1152" t="s">
        <v>145</v>
      </c>
      <c r="P274" s="826" t="s">
        <v>1806</v>
      </c>
      <c r="S274" s="589" t="s">
        <v>2742</v>
      </c>
      <c r="U274" s="589" t="s">
        <v>52</v>
      </c>
      <c r="Z274" s="589" t="s">
        <v>2743</v>
      </c>
      <c r="AB274" s="589" t="s">
        <v>2744</v>
      </c>
    </row>
    <row r="275" spans="1:28" hidden="1" x14ac:dyDescent="0.2">
      <c r="A275" s="591" t="str">
        <f t="shared" si="4"/>
        <v>Phước Tân+72+236</v>
      </c>
      <c r="B275" s="826">
        <f>IF(OR(C275="a",C275="",C275="xoa"),"",COUNTIF(C$6:$D275,"da")+COUNTIF(C$6:$D275,"bs")+COUNTIF(C$6:$D275,"cph"))</f>
        <v>0</v>
      </c>
      <c r="C275" s="826" t="s">
        <v>4040</v>
      </c>
      <c r="D275" s="827" t="s">
        <v>1862</v>
      </c>
      <c r="E275" s="828" t="s">
        <v>18</v>
      </c>
      <c r="F275" s="828">
        <v>72</v>
      </c>
      <c r="G275" s="828">
        <v>236</v>
      </c>
      <c r="H275" s="828" t="s">
        <v>52</v>
      </c>
      <c r="I275" s="826" t="s">
        <v>146</v>
      </c>
      <c r="J275" s="1150">
        <v>1.213E-2</v>
      </c>
      <c r="K275" s="1150"/>
      <c r="L275" s="1151">
        <v>121.3</v>
      </c>
      <c r="M275" s="1151">
        <v>102.16030000000001</v>
      </c>
      <c r="N275" s="826" t="s">
        <v>3012</v>
      </c>
      <c r="O275" s="1152" t="s">
        <v>1624</v>
      </c>
      <c r="P275" s="826" t="s">
        <v>1805</v>
      </c>
      <c r="S275" s="589" t="s">
        <v>2742</v>
      </c>
      <c r="U275" s="589" t="s">
        <v>52</v>
      </c>
      <c r="Z275" s="589" t="s">
        <v>2743</v>
      </c>
      <c r="AB275" s="589" t="s">
        <v>2744</v>
      </c>
    </row>
    <row r="276" spans="1:28" hidden="1" x14ac:dyDescent="0.2">
      <c r="A276" s="591" t="str">
        <f t="shared" si="4"/>
        <v>Phước Tân+73+240</v>
      </c>
      <c r="B276" s="826">
        <f>IF(OR(C276="a",C276="",C276="xoa"),"",COUNTIF(C$6:$D276,"da")+COUNTIF(C$6:$D276,"bs")+COUNTIF(C$6:$D276,"cph"))</f>
        <v>0</v>
      </c>
      <c r="C276" s="826" t="s">
        <v>4040</v>
      </c>
      <c r="D276" s="827" t="s">
        <v>1863</v>
      </c>
      <c r="E276" s="828" t="s">
        <v>18</v>
      </c>
      <c r="F276" s="828">
        <v>73</v>
      </c>
      <c r="G276" s="828">
        <v>240</v>
      </c>
      <c r="H276" s="828" t="s">
        <v>52</v>
      </c>
      <c r="I276" s="826" t="s">
        <v>146</v>
      </c>
      <c r="J276" s="1150">
        <v>0.01</v>
      </c>
      <c r="K276" s="1150"/>
      <c r="L276" s="1151">
        <v>100</v>
      </c>
      <c r="M276" s="1151">
        <v>186.13200000000001</v>
      </c>
      <c r="N276" s="826" t="s">
        <v>3013</v>
      </c>
      <c r="O276" s="1152" t="s">
        <v>145</v>
      </c>
      <c r="P276" s="826" t="s">
        <v>1806</v>
      </c>
      <c r="S276" s="589" t="s">
        <v>2742</v>
      </c>
      <c r="U276" s="589" t="s">
        <v>52</v>
      </c>
      <c r="Z276" s="589" t="s">
        <v>2743</v>
      </c>
      <c r="AB276" s="589" t="s">
        <v>2744</v>
      </c>
    </row>
    <row r="277" spans="1:28" hidden="1" x14ac:dyDescent="0.2">
      <c r="A277" s="591" t="str">
        <f t="shared" si="4"/>
        <v>Phước Tân+78+187</v>
      </c>
      <c r="B277" s="826">
        <f>IF(OR(C277="a",C277="",C277="xoa"),"",COUNTIF(C$6:$D277,"da")+COUNTIF(C$6:$D277,"bs")+COUNTIF(C$6:$D277,"cph"))</f>
        <v>0</v>
      </c>
      <c r="C277" s="826" t="s">
        <v>4040</v>
      </c>
      <c r="D277" s="827" t="s">
        <v>1864</v>
      </c>
      <c r="E277" s="828" t="s">
        <v>18</v>
      </c>
      <c r="F277" s="828">
        <v>78</v>
      </c>
      <c r="G277" s="828">
        <v>187</v>
      </c>
      <c r="H277" s="828" t="s">
        <v>52</v>
      </c>
      <c r="I277" s="826" t="s">
        <v>146</v>
      </c>
      <c r="J277" s="1150">
        <v>1.6E-2</v>
      </c>
      <c r="K277" s="1150"/>
      <c r="L277" s="1151">
        <v>160</v>
      </c>
      <c r="M277" s="1151">
        <v>546.16330000000005</v>
      </c>
      <c r="N277" s="826" t="s">
        <v>3014</v>
      </c>
      <c r="O277" s="1152" t="s">
        <v>145</v>
      </c>
      <c r="P277" s="826" t="s">
        <v>1806</v>
      </c>
      <c r="S277" s="589" t="s">
        <v>2742</v>
      </c>
      <c r="U277" s="589" t="s">
        <v>52</v>
      </c>
      <c r="Z277" s="589" t="s">
        <v>2743</v>
      </c>
      <c r="AB277" s="589" t="s">
        <v>2744</v>
      </c>
    </row>
    <row r="278" spans="1:28" hidden="1" x14ac:dyDescent="0.2">
      <c r="A278" s="591" t="str">
        <f t="shared" si="4"/>
        <v>Phước Tân+78+431</v>
      </c>
      <c r="B278" s="826">
        <f>IF(OR(C278="a",C278="",C278="xoa"),"",COUNTIF(C$6:$D278,"da")+COUNTIF(C$6:$D278,"bs")+COUNTIF(C$6:$D278,"cph"))</f>
        <v>0</v>
      </c>
      <c r="C278" s="826" t="s">
        <v>4040</v>
      </c>
      <c r="D278" s="827" t="s">
        <v>1865</v>
      </c>
      <c r="E278" s="828" t="s">
        <v>18</v>
      </c>
      <c r="F278" s="828">
        <v>78</v>
      </c>
      <c r="G278" s="828">
        <v>431</v>
      </c>
      <c r="H278" s="828" t="s">
        <v>52</v>
      </c>
      <c r="I278" s="826" t="s">
        <v>146</v>
      </c>
      <c r="J278" s="1150">
        <v>5.0000000000000001E-3</v>
      </c>
      <c r="K278" s="1150"/>
      <c r="L278" s="1151">
        <v>50</v>
      </c>
      <c r="M278" s="1151">
        <v>109.1416</v>
      </c>
      <c r="N278" s="826" t="s">
        <v>3015</v>
      </c>
      <c r="O278" s="1152" t="s">
        <v>145</v>
      </c>
      <c r="P278" s="826" t="s">
        <v>1806</v>
      </c>
      <c r="S278" s="589" t="s">
        <v>2742</v>
      </c>
      <c r="U278" s="589" t="s">
        <v>52</v>
      </c>
      <c r="Z278" s="589" t="s">
        <v>2743</v>
      </c>
      <c r="AB278" s="589" t="s">
        <v>2744</v>
      </c>
    </row>
    <row r="279" spans="1:28" hidden="1" x14ac:dyDescent="0.2">
      <c r="A279" s="591" t="str">
        <f t="shared" si="4"/>
        <v>Phước Tân+78+442</v>
      </c>
      <c r="B279" s="826">
        <f>IF(OR(C279="a",C279="",C279="xoa"),"",COUNTIF(C$6:$D279,"da")+COUNTIF(C$6:$D279,"bs")+COUNTIF(C$6:$D279,"cph"))</f>
        <v>0</v>
      </c>
      <c r="C279" s="826" t="s">
        <v>4040</v>
      </c>
      <c r="D279" s="827" t="s">
        <v>1864</v>
      </c>
      <c r="E279" s="828" t="s">
        <v>18</v>
      </c>
      <c r="F279" s="828">
        <v>78</v>
      </c>
      <c r="G279" s="828">
        <v>442</v>
      </c>
      <c r="H279" s="828" t="s">
        <v>52</v>
      </c>
      <c r="I279" s="826" t="s">
        <v>146</v>
      </c>
      <c r="J279" s="1150">
        <v>1.6E-2</v>
      </c>
      <c r="K279" s="1150"/>
      <c r="L279" s="1151">
        <v>160</v>
      </c>
      <c r="M279" s="1151">
        <v>417.60910000000001</v>
      </c>
      <c r="N279" s="826" t="s">
        <v>3016</v>
      </c>
      <c r="O279" s="1152" t="s">
        <v>145</v>
      </c>
      <c r="P279" s="826" t="s">
        <v>1806</v>
      </c>
      <c r="S279" s="589" t="s">
        <v>2742</v>
      </c>
      <c r="U279" s="589" t="s">
        <v>52</v>
      </c>
      <c r="Z279" s="589" t="s">
        <v>2743</v>
      </c>
      <c r="AB279" s="589" t="s">
        <v>2744</v>
      </c>
    </row>
    <row r="280" spans="1:28" hidden="1" x14ac:dyDescent="0.2">
      <c r="A280" s="591" t="str">
        <f t="shared" si="4"/>
        <v>Phước Tân+84+170</v>
      </c>
      <c r="B280" s="826">
        <f>IF(OR(C280="a",C280="",C280="xoa"),"",COUNTIF(C$6:$D280,"da")+COUNTIF(C$6:$D280,"bs")+COUNTIF(C$6:$D280,"cph"))</f>
        <v>0</v>
      </c>
      <c r="C280" s="826" t="s">
        <v>4040</v>
      </c>
      <c r="D280" s="827" t="s">
        <v>1866</v>
      </c>
      <c r="E280" s="828" t="s">
        <v>18</v>
      </c>
      <c r="F280" s="828">
        <v>84</v>
      </c>
      <c r="G280" s="828">
        <v>170</v>
      </c>
      <c r="H280" s="828" t="s">
        <v>52</v>
      </c>
      <c r="I280" s="826" t="s">
        <v>146</v>
      </c>
      <c r="J280" s="1150">
        <v>8.0000000000000002E-3</v>
      </c>
      <c r="K280" s="1150"/>
      <c r="L280" s="1151">
        <v>80</v>
      </c>
      <c r="M280" s="1151">
        <v>122.1925</v>
      </c>
      <c r="N280" s="826" t="s">
        <v>3017</v>
      </c>
      <c r="O280" s="1152" t="s">
        <v>145</v>
      </c>
      <c r="P280" s="826" t="s">
        <v>1806</v>
      </c>
      <c r="S280" s="589" t="s">
        <v>2742</v>
      </c>
      <c r="U280" s="589" t="s">
        <v>52</v>
      </c>
      <c r="Z280" s="589" t="s">
        <v>2743</v>
      </c>
      <c r="AB280" s="589" t="s">
        <v>2744</v>
      </c>
    </row>
    <row r="281" spans="1:28" hidden="1" x14ac:dyDescent="0.2">
      <c r="A281" s="591" t="str">
        <f t="shared" si="4"/>
        <v>Phước Tân+84+372</v>
      </c>
      <c r="B281" s="826">
        <f>IF(OR(C281="a",C281="",C281="xoa"),"",COUNTIF(C$6:$D281,"da")+COUNTIF(C$6:$D281,"bs")+COUNTIF(C$6:$D281,"cph"))</f>
        <v>0</v>
      </c>
      <c r="C281" s="826" t="s">
        <v>4040</v>
      </c>
      <c r="D281" s="827" t="s">
        <v>1867</v>
      </c>
      <c r="E281" s="828" t="s">
        <v>18</v>
      </c>
      <c r="F281" s="828">
        <v>84</v>
      </c>
      <c r="G281" s="828">
        <v>372</v>
      </c>
      <c r="H281" s="828" t="s">
        <v>52</v>
      </c>
      <c r="I281" s="826" t="s">
        <v>146</v>
      </c>
      <c r="J281" s="1150">
        <v>0.01</v>
      </c>
      <c r="K281" s="1150"/>
      <c r="L281" s="1151">
        <v>100</v>
      </c>
      <c r="M281" s="1151">
        <v>100.0127</v>
      </c>
      <c r="N281" s="826" t="s">
        <v>3018</v>
      </c>
      <c r="O281" s="1152" t="s">
        <v>145</v>
      </c>
      <c r="P281" s="826" t="s">
        <v>1806</v>
      </c>
      <c r="S281" s="589" t="s">
        <v>2742</v>
      </c>
      <c r="U281" s="589" t="s">
        <v>52</v>
      </c>
      <c r="Z281" s="589" t="s">
        <v>2743</v>
      </c>
      <c r="AB281" s="589" t="s">
        <v>2744</v>
      </c>
    </row>
    <row r="282" spans="1:28" hidden="1" x14ac:dyDescent="0.2">
      <c r="A282" s="591" t="str">
        <f t="shared" si="4"/>
        <v>Phước Tân+84+397</v>
      </c>
      <c r="B282" s="826">
        <f>IF(OR(C282="a",C282="",C282="xoa"),"",COUNTIF(C$6:$D282,"da")+COUNTIF(C$6:$D282,"bs")+COUNTIF(C$6:$D282,"cph"))</f>
        <v>0</v>
      </c>
      <c r="C282" s="826" t="s">
        <v>4040</v>
      </c>
      <c r="D282" s="827" t="s">
        <v>1868</v>
      </c>
      <c r="E282" s="828" t="s">
        <v>18</v>
      </c>
      <c r="F282" s="828">
        <v>84</v>
      </c>
      <c r="G282" s="828">
        <v>397</v>
      </c>
      <c r="H282" s="828" t="s">
        <v>52</v>
      </c>
      <c r="I282" s="826" t="s">
        <v>146</v>
      </c>
      <c r="J282" s="1150">
        <v>0.01</v>
      </c>
      <c r="K282" s="1150"/>
      <c r="L282" s="1151">
        <v>100</v>
      </c>
      <c r="M282" s="1151">
        <v>234.99010000000001</v>
      </c>
      <c r="N282" s="826" t="s">
        <v>3019</v>
      </c>
      <c r="O282" s="1152" t="s">
        <v>145</v>
      </c>
      <c r="P282" s="826" t="s">
        <v>1806</v>
      </c>
      <c r="S282" s="589" t="s">
        <v>2742</v>
      </c>
      <c r="U282" s="589" t="s">
        <v>52</v>
      </c>
      <c r="Z282" s="589" t="s">
        <v>2743</v>
      </c>
      <c r="AB282" s="589" t="s">
        <v>2744</v>
      </c>
    </row>
    <row r="283" spans="1:28" hidden="1" x14ac:dyDescent="0.2">
      <c r="A283" s="591" t="str">
        <f t="shared" si="4"/>
        <v>Phước Tân+84+409</v>
      </c>
      <c r="B283" s="826">
        <f>IF(OR(C283="a",C283="",C283="xoa"),"",COUNTIF(C$6:$D283,"da")+COUNTIF(C$6:$D283,"bs")+COUNTIF(C$6:$D283,"cph"))</f>
        <v>0</v>
      </c>
      <c r="C283" s="826" t="s">
        <v>4040</v>
      </c>
      <c r="D283" s="827" t="s">
        <v>1869</v>
      </c>
      <c r="E283" s="828" t="s">
        <v>18</v>
      </c>
      <c r="F283" s="828">
        <v>84</v>
      </c>
      <c r="G283" s="828">
        <v>409</v>
      </c>
      <c r="H283" s="828" t="s">
        <v>52</v>
      </c>
      <c r="I283" s="826" t="s">
        <v>146</v>
      </c>
      <c r="J283" s="1150">
        <v>9.9000000000000008E-3</v>
      </c>
      <c r="K283" s="1150"/>
      <c r="L283" s="1151">
        <v>99.000000000000014</v>
      </c>
      <c r="M283" s="1151">
        <v>98.982029999999995</v>
      </c>
      <c r="N283" s="826" t="s">
        <v>3020</v>
      </c>
      <c r="O283" s="1152" t="s">
        <v>145</v>
      </c>
      <c r="P283" s="826" t="s">
        <v>1806</v>
      </c>
      <c r="S283" s="589" t="s">
        <v>2742</v>
      </c>
      <c r="U283" s="589" t="s">
        <v>52</v>
      </c>
      <c r="Z283" s="589" t="s">
        <v>2743</v>
      </c>
      <c r="AB283" s="589" t="s">
        <v>2744</v>
      </c>
    </row>
    <row r="284" spans="1:28" hidden="1" x14ac:dyDescent="0.2">
      <c r="A284" s="591" t="str">
        <f t="shared" si="4"/>
        <v>Phước Tân+92+310</v>
      </c>
      <c r="B284" s="826">
        <f>IF(OR(C284="a",C284="",C284="xoa"),"",COUNTIF(C$6:$D284,"da")+COUNTIF(C$6:$D284,"bs")+COUNTIF(C$6:$D284,"cph"))</f>
        <v>0</v>
      </c>
      <c r="C284" s="826" t="s">
        <v>4040</v>
      </c>
      <c r="D284" s="827" t="s">
        <v>1870</v>
      </c>
      <c r="E284" s="828" t="s">
        <v>18</v>
      </c>
      <c r="F284" s="828">
        <v>92</v>
      </c>
      <c r="G284" s="828">
        <v>310</v>
      </c>
      <c r="H284" s="828" t="s">
        <v>52</v>
      </c>
      <c r="I284" s="826" t="s">
        <v>146</v>
      </c>
      <c r="J284" s="1150">
        <v>0.17437</v>
      </c>
      <c r="K284" s="1150"/>
      <c r="L284" s="1151">
        <v>1743.7</v>
      </c>
      <c r="M284" s="1151">
        <v>3072.34</v>
      </c>
      <c r="N284" s="826" t="s">
        <v>3021</v>
      </c>
      <c r="O284" s="1152" t="s">
        <v>1624</v>
      </c>
      <c r="P284" s="826" t="s">
        <v>1806</v>
      </c>
      <c r="S284" s="589" t="s">
        <v>2742</v>
      </c>
      <c r="U284" s="589" t="s">
        <v>52</v>
      </c>
      <c r="Z284" s="589" t="s">
        <v>2743</v>
      </c>
      <c r="AB284" s="589" t="s">
        <v>2744</v>
      </c>
    </row>
    <row r="285" spans="1:28" ht="25.5" hidden="1" x14ac:dyDescent="0.2">
      <c r="A285" s="591" t="str">
        <f t="shared" si="4"/>
        <v>Phước Tân+93+25</v>
      </c>
      <c r="B285" s="826">
        <f>IF(OR(C285="a",C285="",C285="xoa"),"",COUNTIF(C$6:$D285,"da")+COUNTIF(C$6:$D285,"bs")+COUNTIF(C$6:$D285,"cph"))</f>
        <v>0</v>
      </c>
      <c r="C285" s="826" t="s">
        <v>4040</v>
      </c>
      <c r="D285" s="827" t="s">
        <v>1871</v>
      </c>
      <c r="E285" s="828" t="s">
        <v>18</v>
      </c>
      <c r="F285" s="828">
        <v>93</v>
      </c>
      <c r="G285" s="828">
        <v>25</v>
      </c>
      <c r="H285" s="828" t="s">
        <v>52</v>
      </c>
      <c r="I285" s="826" t="s">
        <v>146</v>
      </c>
      <c r="J285" s="1150">
        <v>0.02</v>
      </c>
      <c r="K285" s="1150"/>
      <c r="L285" s="1151">
        <v>200</v>
      </c>
      <c r="M285" s="1151">
        <v>1137.9580000000001</v>
      </c>
      <c r="N285" s="826" t="s">
        <v>3022</v>
      </c>
      <c r="O285" s="1152" t="s">
        <v>1872</v>
      </c>
      <c r="P285" s="826" t="s">
        <v>1855</v>
      </c>
      <c r="S285" s="589" t="s">
        <v>2742</v>
      </c>
      <c r="U285" s="589" t="s">
        <v>52</v>
      </c>
      <c r="Z285" s="589" t="s">
        <v>2743</v>
      </c>
      <c r="AB285" s="589" t="s">
        <v>2744</v>
      </c>
    </row>
    <row r="286" spans="1:28" hidden="1" x14ac:dyDescent="0.2">
      <c r="A286" s="591" t="str">
        <f t="shared" si="4"/>
        <v>Phước Tân+18+237</v>
      </c>
      <c r="B286" s="826">
        <f>IF(OR(C286="a",C286="",C286="xoa"),"",COUNTIF(C$6:$D286,"da")+COUNTIF(C$6:$D286,"bs")+COUNTIF(C$6:$D286,"cph"))</f>
        <v>0</v>
      </c>
      <c r="C286" s="826" t="s">
        <v>4040</v>
      </c>
      <c r="D286" s="827" t="s">
        <v>1873</v>
      </c>
      <c r="E286" s="828" t="s">
        <v>18</v>
      </c>
      <c r="F286" s="828">
        <v>18</v>
      </c>
      <c r="G286" s="828">
        <v>237</v>
      </c>
      <c r="H286" s="828" t="s">
        <v>1623</v>
      </c>
      <c r="I286" s="826" t="s">
        <v>146</v>
      </c>
      <c r="J286" s="1150">
        <v>8.9999999999999993E-3</v>
      </c>
      <c r="K286" s="1150"/>
      <c r="L286" s="1151">
        <v>90</v>
      </c>
      <c r="M286" s="1151">
        <v>141.28819999999999</v>
      </c>
      <c r="N286" s="826" t="s">
        <v>3023</v>
      </c>
      <c r="O286" s="826" t="s">
        <v>1624</v>
      </c>
      <c r="P286" s="828" t="s">
        <v>1805</v>
      </c>
      <c r="S286" s="589" t="s">
        <v>2742</v>
      </c>
      <c r="U286" s="589" t="s">
        <v>49</v>
      </c>
      <c r="Z286" s="589" t="s">
        <v>2743</v>
      </c>
      <c r="AB286" s="589" t="s">
        <v>2744</v>
      </c>
    </row>
    <row r="287" spans="1:28" hidden="1" x14ac:dyDescent="0.2">
      <c r="A287" s="591" t="str">
        <f t="shared" si="4"/>
        <v>Phước Tân+79+133</v>
      </c>
      <c r="B287" s="826">
        <f>IF(OR(C287="a",C287="",C287="xoa"),"",COUNTIF(C$6:$D287,"da")+COUNTIF(C$6:$D287,"bs")+COUNTIF(C$6:$D287,"cph"))</f>
        <v>0</v>
      </c>
      <c r="C287" s="826" t="s">
        <v>4040</v>
      </c>
      <c r="D287" s="827" t="s">
        <v>1835</v>
      </c>
      <c r="E287" s="828" t="s">
        <v>18</v>
      </c>
      <c r="F287" s="828">
        <v>79</v>
      </c>
      <c r="G287" s="828">
        <v>133</v>
      </c>
      <c r="H287" s="828" t="s">
        <v>44</v>
      </c>
      <c r="I287" s="826" t="s">
        <v>146</v>
      </c>
      <c r="J287" s="1150">
        <v>7.3300000000000004E-2</v>
      </c>
      <c r="K287" s="1150"/>
      <c r="L287" s="1151">
        <v>733</v>
      </c>
      <c r="M287" s="1151">
        <v>773.15390000000002</v>
      </c>
      <c r="N287" s="826" t="s">
        <v>3024</v>
      </c>
      <c r="O287" s="1152" t="s">
        <v>145</v>
      </c>
      <c r="P287" s="826" t="s">
        <v>1806</v>
      </c>
      <c r="S287" s="589" t="s">
        <v>2742</v>
      </c>
      <c r="U287" s="589" t="s">
        <v>44</v>
      </c>
      <c r="Z287" s="589" t="s">
        <v>2743</v>
      </c>
      <c r="AB287" s="589" t="s">
        <v>2744</v>
      </c>
    </row>
    <row r="288" spans="1:28" hidden="1" x14ac:dyDescent="0.2">
      <c r="A288" s="591" t="str">
        <f t="shared" si="4"/>
        <v>Phước Tân+70+410</v>
      </c>
      <c r="B288" s="826">
        <f>IF(OR(C288="a",C288="",C288="xoa"),"",COUNTIF(C$6:$D288,"da")+COUNTIF(C$6:$D288,"bs")+COUNTIF(C$6:$D288,"cph"))</f>
        <v>0</v>
      </c>
      <c r="C288" s="826" t="s">
        <v>4040</v>
      </c>
      <c r="D288" s="827" t="s">
        <v>1874</v>
      </c>
      <c r="E288" s="828" t="s">
        <v>18</v>
      </c>
      <c r="F288" s="828">
        <v>70</v>
      </c>
      <c r="G288" s="828">
        <v>410</v>
      </c>
      <c r="H288" s="828" t="s">
        <v>46</v>
      </c>
      <c r="I288" s="826" t="s">
        <v>146</v>
      </c>
      <c r="J288" s="1150">
        <v>1.2209999999999999E-2</v>
      </c>
      <c r="K288" s="1150"/>
      <c r="L288" s="1151">
        <v>122.09999999999998</v>
      </c>
      <c r="M288" s="1151">
        <v>122.0859</v>
      </c>
      <c r="N288" s="826" t="s">
        <v>3025</v>
      </c>
      <c r="O288" s="1152" t="s">
        <v>145</v>
      </c>
      <c r="P288" s="826" t="s">
        <v>1806</v>
      </c>
      <c r="S288" s="589" t="s">
        <v>2742</v>
      </c>
      <c r="U288" s="589" t="s">
        <v>46</v>
      </c>
      <c r="Z288" s="589" t="s">
        <v>2743</v>
      </c>
      <c r="AB288" s="589" t="s">
        <v>2744</v>
      </c>
    </row>
    <row r="289" spans="1:28" hidden="1" x14ac:dyDescent="0.2">
      <c r="A289" s="591" t="str">
        <f t="shared" si="4"/>
        <v>Phước Tân+70+411</v>
      </c>
      <c r="B289" s="826">
        <f>IF(OR(C289="a",C289="",C289="xoa"),"",COUNTIF(C$6:$D289,"da")+COUNTIF(C$6:$D289,"bs")+COUNTIF(C$6:$D289,"cph"))</f>
        <v>0</v>
      </c>
      <c r="C289" s="826" t="s">
        <v>4040</v>
      </c>
      <c r="D289" s="827" t="s">
        <v>1875</v>
      </c>
      <c r="E289" s="828" t="s">
        <v>18</v>
      </c>
      <c r="F289" s="828">
        <v>70</v>
      </c>
      <c r="G289" s="828">
        <v>411</v>
      </c>
      <c r="H289" s="828" t="s">
        <v>46</v>
      </c>
      <c r="I289" s="826" t="s">
        <v>146</v>
      </c>
      <c r="J289" s="1150">
        <v>1.2370000000000001E-2</v>
      </c>
      <c r="K289" s="1150"/>
      <c r="L289" s="1151">
        <v>123.7</v>
      </c>
      <c r="M289" s="1151">
        <v>123.581</v>
      </c>
      <c r="N289" s="826" t="s">
        <v>3026</v>
      </c>
      <c r="O289" s="1152" t="s">
        <v>145</v>
      </c>
      <c r="P289" s="826" t="s">
        <v>1806</v>
      </c>
      <c r="S289" s="589" t="s">
        <v>2742</v>
      </c>
      <c r="U289" s="589" t="s">
        <v>46</v>
      </c>
      <c r="Z289" s="589" t="s">
        <v>2743</v>
      </c>
      <c r="AB289" s="589" t="s">
        <v>2744</v>
      </c>
    </row>
    <row r="290" spans="1:28" hidden="1" x14ac:dyDescent="0.2">
      <c r="A290" s="591" t="str">
        <f t="shared" si="4"/>
        <v>Phước Tân+78+461</v>
      </c>
      <c r="B290" s="826">
        <f>IF(OR(C290="a",C290="",C290="xoa"),"",COUNTIF(C$6:$D290,"da")+COUNTIF(C$6:$D290,"bs")+COUNTIF(C$6:$D290,"cph"))</f>
        <v>0</v>
      </c>
      <c r="C290" s="826" t="s">
        <v>4040</v>
      </c>
      <c r="D290" s="827" t="s">
        <v>1876</v>
      </c>
      <c r="E290" s="828" t="s">
        <v>18</v>
      </c>
      <c r="F290" s="828">
        <v>78</v>
      </c>
      <c r="G290" s="828">
        <v>461</v>
      </c>
      <c r="H290" s="828" t="s">
        <v>46</v>
      </c>
      <c r="I290" s="826" t="s">
        <v>146</v>
      </c>
      <c r="J290" s="1150">
        <v>6.77E-3</v>
      </c>
      <c r="K290" s="1150"/>
      <c r="L290" s="1151">
        <v>67.7</v>
      </c>
      <c r="M290" s="1151">
        <v>167.7294</v>
      </c>
      <c r="N290" s="826" t="s">
        <v>3027</v>
      </c>
      <c r="O290" s="1152" t="s">
        <v>145</v>
      </c>
      <c r="P290" s="826" t="s">
        <v>1806</v>
      </c>
      <c r="S290" s="589" t="s">
        <v>2742</v>
      </c>
      <c r="U290" s="589" t="s">
        <v>46</v>
      </c>
      <c r="Z290" s="589" t="s">
        <v>2743</v>
      </c>
      <c r="AB290" s="589" t="s">
        <v>2744</v>
      </c>
    </row>
    <row r="291" spans="1:28" hidden="1" x14ac:dyDescent="0.2">
      <c r="A291" s="591" t="str">
        <f t="shared" si="4"/>
        <v>Phước Tân+78+478</v>
      </c>
      <c r="B291" s="826">
        <f>IF(OR(C291="a",C291="",C291="xoa"),"",COUNTIF(C$6:$D291,"da")+COUNTIF(C$6:$D291,"bs")+COUNTIF(C$6:$D291,"cph"))</f>
        <v>0</v>
      </c>
      <c r="C291" s="826" t="s">
        <v>4040</v>
      </c>
      <c r="D291" s="827" t="s">
        <v>1877</v>
      </c>
      <c r="E291" s="828" t="s">
        <v>18</v>
      </c>
      <c r="F291" s="828">
        <v>78</v>
      </c>
      <c r="G291" s="828">
        <v>478</v>
      </c>
      <c r="H291" s="828" t="s">
        <v>46</v>
      </c>
      <c r="I291" s="826" t="s">
        <v>146</v>
      </c>
      <c r="J291" s="1150">
        <v>9.9900000000000006E-3</v>
      </c>
      <c r="K291" s="1150"/>
      <c r="L291" s="1151">
        <v>99.9</v>
      </c>
      <c r="M291" s="1151">
        <v>100.02209999999999</v>
      </c>
      <c r="N291" s="826" t="s">
        <v>3028</v>
      </c>
      <c r="O291" s="1152" t="s">
        <v>145</v>
      </c>
      <c r="P291" s="826" t="s">
        <v>1806</v>
      </c>
      <c r="S291" s="589" t="s">
        <v>2742</v>
      </c>
      <c r="U291" s="589" t="s">
        <v>46</v>
      </c>
      <c r="Z291" s="589" t="s">
        <v>2743</v>
      </c>
      <c r="AB291" s="589" t="s">
        <v>2744</v>
      </c>
    </row>
    <row r="292" spans="1:28" hidden="1" x14ac:dyDescent="0.2">
      <c r="A292" s="591" t="str">
        <f t="shared" si="4"/>
        <v>Phước Tân+87+10</v>
      </c>
      <c r="B292" s="826">
        <f>IF(OR(C292="a",C292="",C292="xoa"),"",COUNTIF(C$6:$D292,"da")+COUNTIF(C$6:$D292,"bs")+COUNTIF(C$6:$D292,"cph"))</f>
        <v>0</v>
      </c>
      <c r="C292" s="826" t="s">
        <v>4040</v>
      </c>
      <c r="D292" s="827" t="s">
        <v>1878</v>
      </c>
      <c r="E292" s="828" t="s">
        <v>18</v>
      </c>
      <c r="F292" s="828">
        <v>87</v>
      </c>
      <c r="G292" s="828">
        <v>10</v>
      </c>
      <c r="H292" s="828" t="s">
        <v>46</v>
      </c>
      <c r="I292" s="826" t="s">
        <v>146</v>
      </c>
      <c r="J292" s="1150">
        <v>1.2E-2</v>
      </c>
      <c r="K292" s="1150"/>
      <c r="L292" s="1151">
        <v>120</v>
      </c>
      <c r="M292" s="1151">
        <v>213.04560000000001</v>
      </c>
      <c r="N292" s="826" t="s">
        <v>3029</v>
      </c>
      <c r="O292" s="1152" t="s">
        <v>1624</v>
      </c>
      <c r="P292" s="826" t="s">
        <v>1806</v>
      </c>
      <c r="S292" s="589" t="s">
        <v>2742</v>
      </c>
      <c r="U292" s="589" t="s">
        <v>46</v>
      </c>
      <c r="Z292" s="589" t="s">
        <v>2743</v>
      </c>
      <c r="AB292" s="589" t="s">
        <v>2744</v>
      </c>
    </row>
    <row r="293" spans="1:28" hidden="1" x14ac:dyDescent="0.2">
      <c r="A293" s="591" t="str">
        <f t="shared" si="4"/>
        <v>Phước Tân+99+52</v>
      </c>
      <c r="B293" s="826">
        <f>IF(OR(C293="a",C293="",C293="xoa"),"",COUNTIF(C$6:$D293,"da")+COUNTIF(C$6:$D293,"bs")+COUNTIF(C$6:$D293,"cph"))</f>
        <v>0</v>
      </c>
      <c r="C293" s="826" t="s">
        <v>4040</v>
      </c>
      <c r="D293" s="827" t="s">
        <v>1879</v>
      </c>
      <c r="E293" s="828" t="s">
        <v>18</v>
      </c>
      <c r="F293" s="828">
        <v>99</v>
      </c>
      <c r="G293" s="828">
        <v>52</v>
      </c>
      <c r="H293" s="828" t="s">
        <v>46</v>
      </c>
      <c r="I293" s="826" t="s">
        <v>146</v>
      </c>
      <c r="J293" s="1150">
        <v>0.10009999999999999</v>
      </c>
      <c r="K293" s="1150"/>
      <c r="L293" s="1151">
        <v>1001</v>
      </c>
      <c r="M293" s="1151">
        <v>934.58249999999998</v>
      </c>
      <c r="N293" s="826" t="s">
        <v>3030</v>
      </c>
      <c r="O293" s="1152" t="s">
        <v>1624</v>
      </c>
      <c r="P293" s="826" t="s">
        <v>1805</v>
      </c>
      <c r="S293" s="589" t="s">
        <v>2742</v>
      </c>
      <c r="U293" s="589" t="s">
        <v>46</v>
      </c>
      <c r="Z293" s="589" t="s">
        <v>2743</v>
      </c>
      <c r="AB293" s="589" t="s">
        <v>2744</v>
      </c>
    </row>
    <row r="294" spans="1:28" hidden="1" x14ac:dyDescent="0.2">
      <c r="A294" s="591" t="str">
        <f t="shared" si="4"/>
        <v>Phước Tân+99+122</v>
      </c>
      <c r="B294" s="826">
        <f>IF(OR(C294="a",C294="",C294="xoa"),"",COUNTIF(C$6:$D294,"da")+COUNTIF(C$6:$D294,"bs")+COUNTIF(C$6:$D294,"cph"))</f>
        <v>0</v>
      </c>
      <c r="C294" s="826" t="s">
        <v>4040</v>
      </c>
      <c r="D294" s="827" t="s">
        <v>1879</v>
      </c>
      <c r="E294" s="828" t="s">
        <v>18</v>
      </c>
      <c r="F294" s="828">
        <v>99</v>
      </c>
      <c r="G294" s="828">
        <v>122</v>
      </c>
      <c r="H294" s="828" t="s">
        <v>46</v>
      </c>
      <c r="I294" s="826" t="s">
        <v>146</v>
      </c>
      <c r="J294" s="1150">
        <v>2.4199999999999999E-2</v>
      </c>
      <c r="K294" s="1150"/>
      <c r="L294" s="1151">
        <v>242</v>
      </c>
      <c r="M294" s="1151">
        <v>203.14599999999999</v>
      </c>
      <c r="N294" s="826" t="s">
        <v>3031</v>
      </c>
      <c r="O294" s="1152" t="s">
        <v>1624</v>
      </c>
      <c r="P294" s="826" t="s">
        <v>1805</v>
      </c>
      <c r="S294" s="589" t="s">
        <v>2742</v>
      </c>
      <c r="U294" s="589" t="s">
        <v>46</v>
      </c>
      <c r="Z294" s="589" t="s">
        <v>2743</v>
      </c>
      <c r="AB294" s="589" t="s">
        <v>2744</v>
      </c>
    </row>
    <row r="295" spans="1:28" hidden="1" x14ac:dyDescent="0.2">
      <c r="A295" s="591" t="str">
        <f t="shared" si="4"/>
        <v>Phước Tân+99+123</v>
      </c>
      <c r="B295" s="826">
        <f>IF(OR(C295="a",C295="",C295="xoa"),"",COUNTIF(C$6:$D295,"da")+COUNTIF(C$6:$D295,"bs")+COUNTIF(C$6:$D295,"cph"))</f>
        <v>0</v>
      </c>
      <c r="C295" s="826" t="s">
        <v>4040</v>
      </c>
      <c r="D295" s="827" t="s">
        <v>1879</v>
      </c>
      <c r="E295" s="828" t="s">
        <v>18</v>
      </c>
      <c r="F295" s="828">
        <v>99</v>
      </c>
      <c r="G295" s="828">
        <v>123</v>
      </c>
      <c r="H295" s="828" t="s">
        <v>46</v>
      </c>
      <c r="I295" s="826" t="s">
        <v>146</v>
      </c>
      <c r="J295" s="1150">
        <v>0.17780000000000001</v>
      </c>
      <c r="K295" s="1150"/>
      <c r="L295" s="1151">
        <v>1778.0000000000002</v>
      </c>
      <c r="M295" s="1151">
        <v>522.64750000000004</v>
      </c>
      <c r="N295" s="826" t="s">
        <v>3032</v>
      </c>
      <c r="O295" s="1152" t="s">
        <v>1880</v>
      </c>
      <c r="P295" s="826" t="s">
        <v>1881</v>
      </c>
      <c r="S295" s="589" t="s">
        <v>2742</v>
      </c>
      <c r="U295" s="589" t="s">
        <v>46</v>
      </c>
      <c r="Z295" s="589" t="s">
        <v>2743</v>
      </c>
      <c r="AB295" s="589" t="s">
        <v>2744</v>
      </c>
    </row>
    <row r="296" spans="1:28" hidden="1" x14ac:dyDescent="0.2">
      <c r="A296" s="591" t="str">
        <f t="shared" si="4"/>
        <v>Phước Tân+56+237</v>
      </c>
      <c r="B296" s="826">
        <f>IF(OR(C296="a",C296="",C296="xoa"),"",COUNTIF(C$6:$D296,"da")+COUNTIF(C$6:$D296,"bs")+COUNTIF(C$6:$D296,"cph"))</f>
        <v>0</v>
      </c>
      <c r="C296" s="826" t="s">
        <v>4040</v>
      </c>
      <c r="D296" s="827" t="s">
        <v>1882</v>
      </c>
      <c r="E296" s="828" t="s">
        <v>18</v>
      </c>
      <c r="F296" s="828">
        <v>56</v>
      </c>
      <c r="G296" s="828">
        <v>237</v>
      </c>
      <c r="H296" s="828" t="s">
        <v>63</v>
      </c>
      <c r="I296" s="826" t="s">
        <v>146</v>
      </c>
      <c r="J296" s="1150">
        <v>0.11840000000000001</v>
      </c>
      <c r="K296" s="1150"/>
      <c r="L296" s="1151">
        <v>1184</v>
      </c>
      <c r="M296" s="1151">
        <v>1183.596</v>
      </c>
      <c r="N296" s="826" t="s">
        <v>3033</v>
      </c>
      <c r="O296" s="826" t="s">
        <v>145</v>
      </c>
      <c r="P296" s="826" t="s">
        <v>1806</v>
      </c>
      <c r="S296" s="589" t="s">
        <v>2742</v>
      </c>
      <c r="U296" s="589" t="s">
        <v>63</v>
      </c>
      <c r="Z296" s="589" t="s">
        <v>2743</v>
      </c>
      <c r="AB296" s="589" t="s">
        <v>2744</v>
      </c>
    </row>
    <row r="297" spans="1:28" hidden="1" x14ac:dyDescent="0.2">
      <c r="A297" s="591" t="str">
        <f t="shared" si="4"/>
        <v>Phước Tân+48+130</v>
      </c>
      <c r="B297" s="826">
        <f>IF(OR(C297="a",C297="",C297="xoa"),"",COUNTIF(C$6:$D297,"da")+COUNTIF(C$6:$D297,"bs")+COUNTIF(C$6:$D297,"cph"))</f>
        <v>0</v>
      </c>
      <c r="C297" s="826" t="s">
        <v>4040</v>
      </c>
      <c r="D297" s="827" t="s">
        <v>1856</v>
      </c>
      <c r="E297" s="828" t="s">
        <v>18</v>
      </c>
      <c r="F297" s="828">
        <v>48</v>
      </c>
      <c r="G297" s="828">
        <v>130</v>
      </c>
      <c r="H297" s="828" t="s">
        <v>61</v>
      </c>
      <c r="I297" s="826" t="s">
        <v>146</v>
      </c>
      <c r="J297" s="1150">
        <v>0.01</v>
      </c>
      <c r="K297" s="1150"/>
      <c r="L297" s="1151">
        <v>100</v>
      </c>
      <c r="M297" s="1151">
        <v>44.888579999999997</v>
      </c>
      <c r="N297" s="826" t="s">
        <v>3034</v>
      </c>
      <c r="O297" s="1152" t="s">
        <v>1624</v>
      </c>
      <c r="P297" s="826" t="s">
        <v>1805</v>
      </c>
      <c r="S297" s="589" t="s">
        <v>2742</v>
      </c>
      <c r="U297" s="589" t="s">
        <v>93</v>
      </c>
      <c r="Z297" s="589" t="s">
        <v>2743</v>
      </c>
      <c r="AB297" s="589" t="s">
        <v>2744</v>
      </c>
    </row>
    <row r="298" spans="1:28" ht="25.5" hidden="1" x14ac:dyDescent="0.2">
      <c r="A298" s="591" t="str">
        <f t="shared" si="4"/>
        <v>Phước Tân+95+109</v>
      </c>
      <c r="B298" s="826">
        <f>IF(OR(C298="a",C298="",C298="xoa"),"",COUNTIF(C$6:$D298,"da")+COUNTIF(C$6:$D298,"bs")+COUNTIF(C$6:$D298,"cph"))</f>
        <v>0</v>
      </c>
      <c r="C298" s="826" t="s">
        <v>4040</v>
      </c>
      <c r="D298" s="827" t="s">
        <v>2295</v>
      </c>
      <c r="E298" s="828" t="s">
        <v>18</v>
      </c>
      <c r="F298" s="828">
        <v>95</v>
      </c>
      <c r="G298" s="828">
        <v>109</v>
      </c>
      <c r="H298" s="828" t="s">
        <v>2296</v>
      </c>
      <c r="I298" s="826" t="s">
        <v>146</v>
      </c>
      <c r="J298" s="1150">
        <v>0.31</v>
      </c>
      <c r="K298" s="1150"/>
      <c r="L298" s="1151">
        <v>3100</v>
      </c>
      <c r="M298" s="1151">
        <v>187.13980000000001</v>
      </c>
      <c r="N298" s="826" t="s">
        <v>3035</v>
      </c>
      <c r="O298" s="1152" t="s">
        <v>1624</v>
      </c>
      <c r="P298" s="826"/>
      <c r="S298" s="589" t="s">
        <v>2742</v>
      </c>
      <c r="U298" s="589" t="s">
        <v>61</v>
      </c>
      <c r="Z298" s="589" t="s">
        <v>2743</v>
      </c>
      <c r="AB298" s="589" t="s">
        <v>2744</v>
      </c>
    </row>
    <row r="299" spans="1:28" hidden="1" x14ac:dyDescent="0.2">
      <c r="A299" s="591" t="str">
        <f t="shared" si="4"/>
        <v>Phước Tân+95+108</v>
      </c>
      <c r="B299" s="826">
        <f>IF(OR(C299="a",C299="",C299="xoa"),"",COUNTIF(C$6:$D299,"da")+COUNTIF(C$6:$D299,"bs")+COUNTIF(C$6:$D299,"cph"))</f>
        <v>0</v>
      </c>
      <c r="C299" s="826" t="s">
        <v>4040</v>
      </c>
      <c r="D299" s="827" t="s">
        <v>2295</v>
      </c>
      <c r="E299" s="828" t="s">
        <v>18</v>
      </c>
      <c r="F299" s="828">
        <v>95</v>
      </c>
      <c r="G299" s="828">
        <v>108</v>
      </c>
      <c r="H299" s="828" t="s">
        <v>2297</v>
      </c>
      <c r="I299" s="826" t="s">
        <v>146</v>
      </c>
      <c r="J299" s="1150">
        <v>0.02</v>
      </c>
      <c r="K299" s="1150"/>
      <c r="L299" s="1151">
        <v>200</v>
      </c>
      <c r="M299" s="1151">
        <v>2909.366</v>
      </c>
      <c r="N299" s="826" t="s">
        <v>3036</v>
      </c>
      <c r="O299" s="1152" t="s">
        <v>145</v>
      </c>
      <c r="P299" s="826"/>
      <c r="S299" s="589" t="s">
        <v>2742</v>
      </c>
      <c r="U299" s="589" t="s">
        <v>63</v>
      </c>
      <c r="Z299" s="589" t="s">
        <v>2743</v>
      </c>
      <c r="AB299" s="589" t="s">
        <v>2744</v>
      </c>
    </row>
    <row r="300" spans="1:28" hidden="1" x14ac:dyDescent="0.2">
      <c r="A300" s="591" t="str">
        <f t="shared" si="4"/>
        <v>Quang Vinh+16+19</v>
      </c>
      <c r="B300" s="826">
        <f>IF(OR(C300="a",C300="",C300="xoa"),"",COUNTIF(C$6:$D300,"da")+COUNTIF(C$6:$D300,"bs")+COUNTIF(C$6:$D300,"cph"))</f>
        <v>0</v>
      </c>
      <c r="C300" s="826" t="s">
        <v>4040</v>
      </c>
      <c r="D300" s="827" t="s">
        <v>1884</v>
      </c>
      <c r="E300" s="828" t="s">
        <v>19</v>
      </c>
      <c r="F300" s="828">
        <v>16</v>
      </c>
      <c r="G300" s="828">
        <v>19</v>
      </c>
      <c r="H300" s="828" t="s">
        <v>1623</v>
      </c>
      <c r="I300" s="826" t="s">
        <v>146</v>
      </c>
      <c r="J300" s="1150">
        <v>1.2E-2</v>
      </c>
      <c r="K300" s="1150"/>
      <c r="L300" s="1151">
        <v>120</v>
      </c>
      <c r="M300" s="1151">
        <v>480.21030000000002</v>
      </c>
      <c r="N300" s="826" t="s">
        <v>3037</v>
      </c>
      <c r="O300" s="1152" t="s">
        <v>1624</v>
      </c>
      <c r="P300" s="826" t="s">
        <v>1806</v>
      </c>
      <c r="S300" s="589" t="s">
        <v>2742</v>
      </c>
      <c r="U300" s="589" t="s">
        <v>63</v>
      </c>
      <c r="Z300" s="589" t="s">
        <v>2743</v>
      </c>
      <c r="AB300" s="589" t="s">
        <v>2744</v>
      </c>
    </row>
    <row r="301" spans="1:28" hidden="1" x14ac:dyDescent="0.2">
      <c r="A301" s="591" t="str">
        <f t="shared" si="4"/>
        <v>Quang Vinh+11+313</v>
      </c>
      <c r="B301" s="826">
        <f>IF(OR(C301="a",C301="",C301="xoa"),"",COUNTIF(C$6:$D301,"da")+COUNTIF(C$6:$D301,"bs")+COUNTIF(C$6:$D301,"cph"))</f>
        <v>0</v>
      </c>
      <c r="C301" s="826" t="s">
        <v>4040</v>
      </c>
      <c r="D301" s="827" t="s">
        <v>1885</v>
      </c>
      <c r="E301" s="828" t="s">
        <v>19</v>
      </c>
      <c r="F301" s="828">
        <v>11</v>
      </c>
      <c r="G301" s="828">
        <v>313</v>
      </c>
      <c r="H301" s="828" t="s">
        <v>52</v>
      </c>
      <c r="I301" s="826" t="s">
        <v>146</v>
      </c>
      <c r="J301" s="1150">
        <v>0.01</v>
      </c>
      <c r="K301" s="1150"/>
      <c r="L301" s="1151">
        <v>100</v>
      </c>
      <c r="M301" s="1151">
        <v>155.7587</v>
      </c>
      <c r="N301" s="826" t="s">
        <v>3038</v>
      </c>
      <c r="O301" s="1152" t="s">
        <v>145</v>
      </c>
      <c r="P301" s="826" t="s">
        <v>1806</v>
      </c>
      <c r="S301" s="589" t="s">
        <v>2742</v>
      </c>
      <c r="U301" s="589" t="s">
        <v>49</v>
      </c>
      <c r="Z301" s="589" t="s">
        <v>2743</v>
      </c>
      <c r="AB301" s="589" t="s">
        <v>2744</v>
      </c>
    </row>
    <row r="302" spans="1:28" hidden="1" x14ac:dyDescent="0.2">
      <c r="A302" s="591" t="str">
        <f t="shared" si="4"/>
        <v>Tam Hiệp+32+108</v>
      </c>
      <c r="B302" s="826">
        <f>IF(OR(C302="a",C302="",C302="xoa"),"",COUNTIF(C$6:$D302,"da")+COUNTIF(C$6:$D302,"bs")+COUNTIF(C$6:$D302,"cph"))</f>
        <v>0</v>
      </c>
      <c r="C302" s="826" t="s">
        <v>4040</v>
      </c>
      <c r="D302" s="827" t="s">
        <v>1886</v>
      </c>
      <c r="E302" s="828" t="s">
        <v>21</v>
      </c>
      <c r="F302" s="828">
        <v>32</v>
      </c>
      <c r="G302" s="828">
        <v>108</v>
      </c>
      <c r="H302" s="828" t="s">
        <v>52</v>
      </c>
      <c r="I302" s="826" t="s">
        <v>146</v>
      </c>
      <c r="J302" s="1150">
        <v>2.572E-2</v>
      </c>
      <c r="K302" s="1150"/>
      <c r="L302" s="1151">
        <v>257.2</v>
      </c>
      <c r="M302" s="1151">
        <v>257.30380000000002</v>
      </c>
      <c r="N302" s="826" t="s">
        <v>3039</v>
      </c>
      <c r="O302" s="1152" t="s">
        <v>145</v>
      </c>
      <c r="P302" s="826" t="s">
        <v>1806</v>
      </c>
      <c r="S302" s="589" t="s">
        <v>2742</v>
      </c>
      <c r="U302" s="589" t="s">
        <v>52</v>
      </c>
      <c r="Z302" s="589" t="s">
        <v>2743</v>
      </c>
      <c r="AB302" s="589" t="s">
        <v>2744</v>
      </c>
    </row>
    <row r="303" spans="1:28" hidden="1" x14ac:dyDescent="0.2">
      <c r="A303" s="591" t="str">
        <f t="shared" si="4"/>
        <v>Tam Hòa+8+103</v>
      </c>
      <c r="B303" s="826">
        <f>IF(OR(C303="a",C303="",C303="xoa"),"",COUNTIF(C$6:$D303,"da")+COUNTIF(C$6:$D303,"bs")+COUNTIF(C$6:$D303,"cph"))</f>
        <v>0</v>
      </c>
      <c r="C303" s="826" t="s">
        <v>4040</v>
      </c>
      <c r="D303" s="827" t="s">
        <v>1887</v>
      </c>
      <c r="E303" s="828" t="s">
        <v>22</v>
      </c>
      <c r="F303" s="828">
        <v>8</v>
      </c>
      <c r="G303" s="828">
        <v>103</v>
      </c>
      <c r="H303" s="828" t="s">
        <v>52</v>
      </c>
      <c r="I303" s="826" t="s">
        <v>146</v>
      </c>
      <c r="J303" s="1150">
        <v>9.3100000000000006E-3</v>
      </c>
      <c r="K303" s="1150"/>
      <c r="L303" s="1151">
        <v>93.100000000000009</v>
      </c>
      <c r="M303" s="1151">
        <v>88.905789999999996</v>
      </c>
      <c r="N303" s="826" t="s">
        <v>3040</v>
      </c>
      <c r="O303" s="1152" t="s">
        <v>145</v>
      </c>
      <c r="P303" s="826" t="s">
        <v>1709</v>
      </c>
      <c r="S303" s="589" t="s">
        <v>2742</v>
      </c>
      <c r="U303" s="589" t="s">
        <v>52</v>
      </c>
      <c r="Z303" s="589" t="s">
        <v>2743</v>
      </c>
      <c r="AB303" s="589" t="s">
        <v>2744</v>
      </c>
    </row>
    <row r="304" spans="1:28" ht="25.5" hidden="1" x14ac:dyDescent="0.2">
      <c r="A304" s="591" t="str">
        <f t="shared" si="4"/>
        <v>Tam Phước+29+9</v>
      </c>
      <c r="B304" s="826">
        <f>IF(OR(C304="a",C304="",C304="xoa"),"",COUNTIF(C$6:$D304,"da")+COUNTIF(C$6:$D304,"bs")+COUNTIF(C$6:$D304,"cph"))</f>
        <v>0</v>
      </c>
      <c r="C304" s="826" t="s">
        <v>4040</v>
      </c>
      <c r="D304" s="827" t="s">
        <v>1888</v>
      </c>
      <c r="E304" s="828" t="s">
        <v>23</v>
      </c>
      <c r="F304" s="828">
        <v>29</v>
      </c>
      <c r="G304" s="828">
        <v>9</v>
      </c>
      <c r="H304" s="828" t="s">
        <v>52</v>
      </c>
      <c r="I304" s="826" t="s">
        <v>146</v>
      </c>
      <c r="J304" s="1150">
        <v>2.9600000000000001E-2</v>
      </c>
      <c r="K304" s="1150"/>
      <c r="L304" s="1151">
        <v>296</v>
      </c>
      <c r="M304" s="1151">
        <v>295.70890000000003</v>
      </c>
      <c r="N304" s="826" t="s">
        <v>3041</v>
      </c>
      <c r="O304" s="1152" t="s">
        <v>145</v>
      </c>
      <c r="P304" s="826" t="s">
        <v>1627</v>
      </c>
      <c r="S304" s="589" t="s">
        <v>2742</v>
      </c>
      <c r="U304" s="589" t="s">
        <v>52</v>
      </c>
      <c r="Z304" s="589" t="s">
        <v>2743</v>
      </c>
      <c r="AB304" s="589" t="s">
        <v>2744</v>
      </c>
    </row>
    <row r="305" spans="1:28" hidden="1" x14ac:dyDescent="0.2">
      <c r="A305" s="591" t="str">
        <f t="shared" si="4"/>
        <v>Tam Phước+29+37</v>
      </c>
      <c r="B305" s="826">
        <f>IF(OR(C305="a",C305="",C305="xoa"),"",COUNTIF(C$6:$D305,"da")+COUNTIF(C$6:$D305,"bs")+COUNTIF(C$6:$D305,"cph"))</f>
        <v>0</v>
      </c>
      <c r="C305" s="826" t="s">
        <v>4040</v>
      </c>
      <c r="D305" s="827" t="s">
        <v>1889</v>
      </c>
      <c r="E305" s="828" t="s">
        <v>23</v>
      </c>
      <c r="F305" s="828">
        <v>29</v>
      </c>
      <c r="G305" s="828">
        <v>37</v>
      </c>
      <c r="H305" s="828" t="s">
        <v>52</v>
      </c>
      <c r="I305" s="826" t="s">
        <v>146</v>
      </c>
      <c r="J305" s="1150">
        <v>7.4999999999999997E-3</v>
      </c>
      <c r="K305" s="1150"/>
      <c r="L305" s="1151">
        <v>75</v>
      </c>
      <c r="M305" s="1151">
        <v>74.051150000000007</v>
      </c>
      <c r="N305" s="826" t="s">
        <v>3042</v>
      </c>
      <c r="O305" s="826" t="s">
        <v>1768</v>
      </c>
      <c r="P305" s="826" t="s">
        <v>1890</v>
      </c>
      <c r="S305" s="589" t="s">
        <v>2742</v>
      </c>
      <c r="U305" s="589" t="s">
        <v>52</v>
      </c>
      <c r="Z305" s="589" t="s">
        <v>2743</v>
      </c>
      <c r="AB305" s="589" t="s">
        <v>2744</v>
      </c>
    </row>
    <row r="306" spans="1:28" hidden="1" x14ac:dyDescent="0.2">
      <c r="A306" s="591" t="str">
        <f t="shared" si="4"/>
        <v>Tam Phước+29+121</v>
      </c>
      <c r="B306" s="826">
        <f>IF(OR(C306="a",C306="",C306="xoa"),"",COUNTIF(C$6:$D306,"da")+COUNTIF(C$6:$D306,"bs")+COUNTIF(C$6:$D306,"cph"))</f>
        <v>0</v>
      </c>
      <c r="C306" s="826" t="s">
        <v>4040</v>
      </c>
      <c r="D306" s="827" t="s">
        <v>1891</v>
      </c>
      <c r="E306" s="828" t="s">
        <v>23</v>
      </c>
      <c r="F306" s="828">
        <v>29</v>
      </c>
      <c r="G306" s="828">
        <v>121</v>
      </c>
      <c r="H306" s="828" t="s">
        <v>52</v>
      </c>
      <c r="I306" s="826" t="s">
        <v>146</v>
      </c>
      <c r="J306" s="1150">
        <v>1.4800000000000001E-2</v>
      </c>
      <c r="K306" s="1150"/>
      <c r="L306" s="1151">
        <v>148</v>
      </c>
      <c r="M306" s="1151">
        <v>197.6507</v>
      </c>
      <c r="N306" s="826" t="s">
        <v>3043</v>
      </c>
      <c r="O306" s="826" t="s">
        <v>1768</v>
      </c>
      <c r="P306" s="826" t="s">
        <v>1890</v>
      </c>
      <c r="S306" s="589" t="s">
        <v>2742</v>
      </c>
      <c r="U306" s="589" t="s">
        <v>52</v>
      </c>
      <c r="Z306" s="589" t="s">
        <v>2743</v>
      </c>
      <c r="AB306" s="589" t="s">
        <v>2744</v>
      </c>
    </row>
    <row r="307" spans="1:28" hidden="1" x14ac:dyDescent="0.2">
      <c r="A307" s="591" t="str">
        <f t="shared" si="4"/>
        <v>Tam Phước+29+242</v>
      </c>
      <c r="B307" s="826">
        <f>IF(OR(C307="a",C307="",C307="xoa"),"",COUNTIF(C$6:$D307,"da")+COUNTIF(C$6:$D307,"bs")+COUNTIF(C$6:$D307,"cph"))</f>
        <v>0</v>
      </c>
      <c r="C307" s="826" t="s">
        <v>4040</v>
      </c>
      <c r="D307" s="827" t="s">
        <v>1891</v>
      </c>
      <c r="E307" s="828" t="s">
        <v>23</v>
      </c>
      <c r="F307" s="828">
        <v>29</v>
      </c>
      <c r="G307" s="828">
        <v>242</v>
      </c>
      <c r="H307" s="828" t="s">
        <v>52</v>
      </c>
      <c r="I307" s="826" t="s">
        <v>146</v>
      </c>
      <c r="J307" s="1150">
        <v>0.01</v>
      </c>
      <c r="K307" s="1150"/>
      <c r="L307" s="1151">
        <v>100</v>
      </c>
      <c r="M307" s="1151">
        <v>219.096</v>
      </c>
      <c r="N307" s="826" t="s">
        <v>3044</v>
      </c>
      <c r="O307" s="826" t="s">
        <v>1892</v>
      </c>
      <c r="P307" s="826" t="s">
        <v>1893</v>
      </c>
      <c r="S307" s="589" t="s">
        <v>2742</v>
      </c>
      <c r="U307" s="589" t="s">
        <v>52</v>
      </c>
      <c r="Z307" s="589" t="s">
        <v>2743</v>
      </c>
      <c r="AB307" s="589" t="s">
        <v>2744</v>
      </c>
    </row>
    <row r="308" spans="1:28" hidden="1" x14ac:dyDescent="0.2">
      <c r="A308" s="591" t="str">
        <f t="shared" si="4"/>
        <v>Tam Phước+29+332</v>
      </c>
      <c r="B308" s="826">
        <f>IF(OR(C308="a",C308="",C308="xoa"),"",COUNTIF(C$6:$D308,"da")+COUNTIF(C$6:$D308,"bs")+COUNTIF(C$6:$D308,"cph"))</f>
        <v>0</v>
      </c>
      <c r="C308" s="826" t="s">
        <v>4040</v>
      </c>
      <c r="D308" s="827" t="s">
        <v>1894</v>
      </c>
      <c r="E308" s="828" t="s">
        <v>23</v>
      </c>
      <c r="F308" s="828">
        <v>29</v>
      </c>
      <c r="G308" s="828">
        <v>332</v>
      </c>
      <c r="H308" s="828" t="s">
        <v>52</v>
      </c>
      <c r="I308" s="826" t="s">
        <v>146</v>
      </c>
      <c r="J308" s="1150">
        <v>8.0000000000000002E-3</v>
      </c>
      <c r="K308" s="1150"/>
      <c r="L308" s="1151">
        <v>80</v>
      </c>
      <c r="M308" s="1151">
        <v>118.54389999999999</v>
      </c>
      <c r="N308" s="826" t="s">
        <v>3045</v>
      </c>
      <c r="O308" s="826" t="s">
        <v>1768</v>
      </c>
      <c r="P308" s="826" t="s">
        <v>1890</v>
      </c>
      <c r="S308" s="589" t="s">
        <v>2742</v>
      </c>
      <c r="U308" s="589" t="s">
        <v>52</v>
      </c>
      <c r="Z308" s="589" t="s">
        <v>2743</v>
      </c>
      <c r="AB308" s="589" t="s">
        <v>2744</v>
      </c>
    </row>
    <row r="309" spans="1:28" ht="25.5" hidden="1" x14ac:dyDescent="0.2">
      <c r="A309" s="591" t="str">
        <f t="shared" si="4"/>
        <v>Tam Phước+30+26</v>
      </c>
      <c r="B309" s="826">
        <f>IF(OR(C309="a",C309="",C309="xoa"),"",COUNTIF(C$6:$D309,"da")+COUNTIF(C$6:$D309,"bs")+COUNTIF(C$6:$D309,"cph"))</f>
        <v>0</v>
      </c>
      <c r="C309" s="826" t="s">
        <v>4040</v>
      </c>
      <c r="D309" s="827" t="s">
        <v>1888</v>
      </c>
      <c r="E309" s="828" t="s">
        <v>23</v>
      </c>
      <c r="F309" s="828">
        <v>30</v>
      </c>
      <c r="G309" s="828">
        <v>26</v>
      </c>
      <c r="H309" s="828" t="s">
        <v>52</v>
      </c>
      <c r="I309" s="826" t="s">
        <v>146</v>
      </c>
      <c r="J309" s="1150">
        <v>7.8700000000000003E-3</v>
      </c>
      <c r="K309" s="1150"/>
      <c r="L309" s="1151">
        <v>78.7</v>
      </c>
      <c r="M309" s="1151">
        <v>79.139380000000003</v>
      </c>
      <c r="N309" s="826" t="s">
        <v>3046</v>
      </c>
      <c r="O309" s="826" t="s">
        <v>1768</v>
      </c>
      <c r="P309" s="826" t="s">
        <v>1890</v>
      </c>
      <c r="S309" s="589" t="s">
        <v>2742</v>
      </c>
      <c r="U309" s="589" t="s">
        <v>52</v>
      </c>
      <c r="Z309" s="589" t="s">
        <v>2743</v>
      </c>
      <c r="AB309" s="589" t="s">
        <v>2744</v>
      </c>
    </row>
    <row r="310" spans="1:28" hidden="1" x14ac:dyDescent="0.2">
      <c r="A310" s="591" t="str">
        <f t="shared" si="4"/>
        <v>Tam Phước+30+67</v>
      </c>
      <c r="B310" s="826">
        <f>IF(OR(C310="a",C310="",C310="xoa"),"",COUNTIF(C$6:$D310,"da")+COUNTIF(C$6:$D310,"bs")+COUNTIF(C$6:$D310,"cph"))</f>
        <v>0</v>
      </c>
      <c r="C310" s="826" t="s">
        <v>4040</v>
      </c>
      <c r="D310" s="827" t="s">
        <v>1895</v>
      </c>
      <c r="E310" s="828" t="s">
        <v>23</v>
      </c>
      <c r="F310" s="828">
        <v>30</v>
      </c>
      <c r="G310" s="828">
        <v>67</v>
      </c>
      <c r="H310" s="828" t="s">
        <v>52</v>
      </c>
      <c r="I310" s="826" t="s">
        <v>146</v>
      </c>
      <c r="J310" s="1150">
        <v>1.23E-2</v>
      </c>
      <c r="K310" s="1150"/>
      <c r="L310" s="1151">
        <v>123</v>
      </c>
      <c r="M310" s="1151">
        <v>82.574659999999994</v>
      </c>
      <c r="N310" s="826" t="s">
        <v>3047</v>
      </c>
      <c r="O310" s="826" t="s">
        <v>1768</v>
      </c>
      <c r="P310" s="826" t="s">
        <v>1890</v>
      </c>
      <c r="S310" s="589" t="s">
        <v>2742</v>
      </c>
      <c r="U310" s="589" t="s">
        <v>52</v>
      </c>
      <c r="Z310" s="589" t="s">
        <v>2743</v>
      </c>
      <c r="AB310" s="589" t="s">
        <v>2744</v>
      </c>
    </row>
    <row r="311" spans="1:28" hidden="1" x14ac:dyDescent="0.2">
      <c r="A311" s="591" t="str">
        <f t="shared" si="4"/>
        <v>Tam Phước+30+142</v>
      </c>
      <c r="B311" s="826">
        <f>IF(OR(C311="a",C311="",C311="xoa"),"",COUNTIF(C$6:$D311,"da")+COUNTIF(C$6:$D311,"bs")+COUNTIF(C$6:$D311,"cph"))</f>
        <v>0</v>
      </c>
      <c r="C311" s="826" t="s">
        <v>4040</v>
      </c>
      <c r="D311" s="827" t="s">
        <v>1896</v>
      </c>
      <c r="E311" s="828" t="s">
        <v>23</v>
      </c>
      <c r="F311" s="828">
        <v>30</v>
      </c>
      <c r="G311" s="828">
        <v>142</v>
      </c>
      <c r="H311" s="828" t="s">
        <v>52</v>
      </c>
      <c r="I311" s="826" t="s">
        <v>146</v>
      </c>
      <c r="J311" s="1150">
        <v>7.0000000000000001E-3</v>
      </c>
      <c r="K311" s="1150"/>
      <c r="L311" s="1151">
        <v>70</v>
      </c>
      <c r="M311" s="1151">
        <v>76.600459999999998</v>
      </c>
      <c r="N311" s="826" t="s">
        <v>3048</v>
      </c>
      <c r="O311" s="826" t="s">
        <v>1768</v>
      </c>
      <c r="P311" s="826" t="s">
        <v>1890</v>
      </c>
      <c r="S311" s="589" t="s">
        <v>2742</v>
      </c>
      <c r="U311" s="589" t="s">
        <v>52</v>
      </c>
      <c r="Z311" s="589" t="s">
        <v>2743</v>
      </c>
      <c r="AB311" s="589" t="s">
        <v>2744</v>
      </c>
    </row>
    <row r="312" spans="1:28" hidden="1" x14ac:dyDescent="0.2">
      <c r="A312" s="591" t="str">
        <f t="shared" si="4"/>
        <v>Tam Phước+33+104</v>
      </c>
      <c r="B312" s="826">
        <f>IF(OR(C312="a",C312="",C312="xoa"),"",COUNTIF(C$6:$D312,"da")+COUNTIF(C$6:$D312,"bs")+COUNTIF(C$6:$D312,"cph"))</f>
        <v>0</v>
      </c>
      <c r="C312" s="826" t="s">
        <v>4040</v>
      </c>
      <c r="D312" s="827" t="s">
        <v>1897</v>
      </c>
      <c r="E312" s="828" t="s">
        <v>23</v>
      </c>
      <c r="F312" s="828">
        <v>33</v>
      </c>
      <c r="G312" s="828">
        <v>104</v>
      </c>
      <c r="H312" s="828" t="s">
        <v>52</v>
      </c>
      <c r="I312" s="826" t="s">
        <v>146</v>
      </c>
      <c r="J312" s="1150">
        <v>0.02</v>
      </c>
      <c r="K312" s="1150"/>
      <c r="L312" s="1151">
        <v>200</v>
      </c>
      <c r="M312" s="1151">
        <v>582.72450000000003</v>
      </c>
      <c r="N312" s="826" t="s">
        <v>3049</v>
      </c>
      <c r="O312" s="826" t="s">
        <v>1768</v>
      </c>
      <c r="P312" s="826" t="s">
        <v>1890</v>
      </c>
      <c r="S312" s="589" t="s">
        <v>2742</v>
      </c>
      <c r="U312" s="589" t="s">
        <v>52</v>
      </c>
      <c r="Z312" s="589" t="s">
        <v>2743</v>
      </c>
      <c r="AB312" s="589" t="s">
        <v>2744</v>
      </c>
    </row>
    <row r="313" spans="1:28" hidden="1" x14ac:dyDescent="0.2">
      <c r="A313" s="591" t="str">
        <f t="shared" si="4"/>
        <v>Tam Phước+33+107</v>
      </c>
      <c r="B313" s="826">
        <f>IF(OR(C313="a",C313="",C313="xoa"),"",COUNTIF(C$6:$D313,"da")+COUNTIF(C$6:$D313,"bs")+COUNTIF(C$6:$D313,"cph"))</f>
        <v>0</v>
      </c>
      <c r="C313" s="826" t="s">
        <v>4040</v>
      </c>
      <c r="D313" s="827" t="s">
        <v>1898</v>
      </c>
      <c r="E313" s="828" t="s">
        <v>23</v>
      </c>
      <c r="F313" s="828">
        <v>33</v>
      </c>
      <c r="G313" s="828">
        <v>107</v>
      </c>
      <c r="H313" s="828" t="s">
        <v>52</v>
      </c>
      <c r="I313" s="826" t="s">
        <v>146</v>
      </c>
      <c r="J313" s="1150">
        <v>8.0000000000000002E-3</v>
      </c>
      <c r="K313" s="1150"/>
      <c r="L313" s="1151">
        <v>80</v>
      </c>
      <c r="M313" s="1151">
        <v>829.95780000000002</v>
      </c>
      <c r="N313" s="826" t="s">
        <v>3050</v>
      </c>
      <c r="O313" s="826" t="s">
        <v>1768</v>
      </c>
      <c r="P313" s="826" t="s">
        <v>1890</v>
      </c>
      <c r="S313" s="589" t="s">
        <v>2742</v>
      </c>
      <c r="U313" s="589" t="s">
        <v>52</v>
      </c>
      <c r="Z313" s="589" t="s">
        <v>2743</v>
      </c>
      <c r="AB313" s="589" t="s">
        <v>2744</v>
      </c>
    </row>
    <row r="314" spans="1:28" hidden="1" x14ac:dyDescent="0.2">
      <c r="A314" s="591" t="str">
        <f t="shared" si="4"/>
        <v>Tam Phước+33+134</v>
      </c>
      <c r="B314" s="826">
        <f>IF(OR(C314="a",C314="",C314="xoa"),"",COUNTIF(C$6:$D314,"da")+COUNTIF(C$6:$D314,"bs")+COUNTIF(C$6:$D314,"cph"))</f>
        <v>0</v>
      </c>
      <c r="C314" s="826" t="s">
        <v>4040</v>
      </c>
      <c r="D314" s="827" t="s">
        <v>1899</v>
      </c>
      <c r="E314" s="828" t="s">
        <v>23</v>
      </c>
      <c r="F314" s="828">
        <v>33</v>
      </c>
      <c r="G314" s="828">
        <v>134</v>
      </c>
      <c r="H314" s="828" t="s">
        <v>52</v>
      </c>
      <c r="I314" s="826" t="s">
        <v>146</v>
      </c>
      <c r="J314" s="1150">
        <v>0.01</v>
      </c>
      <c r="K314" s="1150"/>
      <c r="L314" s="1151">
        <v>100</v>
      </c>
      <c r="M314" s="1151">
        <v>385.24549999999999</v>
      </c>
      <c r="N314" s="826" t="s">
        <v>3051</v>
      </c>
      <c r="O314" s="826" t="s">
        <v>1768</v>
      </c>
      <c r="P314" s="826" t="s">
        <v>1900</v>
      </c>
      <c r="S314" s="589" t="s">
        <v>2742</v>
      </c>
      <c r="U314" s="589" t="s">
        <v>52</v>
      </c>
      <c r="Z314" s="589" t="s">
        <v>2743</v>
      </c>
      <c r="AB314" s="589" t="s">
        <v>2744</v>
      </c>
    </row>
    <row r="315" spans="1:28" hidden="1" x14ac:dyDescent="0.2">
      <c r="A315" s="591" t="str">
        <f t="shared" si="4"/>
        <v>Tam Phước+33+139</v>
      </c>
      <c r="B315" s="826">
        <f>IF(OR(C315="a",C315="",C315="xoa"),"",COUNTIF(C$6:$D315,"da")+COUNTIF(C$6:$D315,"bs")+COUNTIF(C$6:$D315,"cph"))</f>
        <v>0</v>
      </c>
      <c r="C315" s="826" t="s">
        <v>4040</v>
      </c>
      <c r="D315" s="827" t="s">
        <v>1901</v>
      </c>
      <c r="E315" s="828" t="s">
        <v>23</v>
      </c>
      <c r="F315" s="828">
        <v>33</v>
      </c>
      <c r="G315" s="828">
        <v>139</v>
      </c>
      <c r="H315" s="828" t="s">
        <v>52</v>
      </c>
      <c r="I315" s="826" t="s">
        <v>146</v>
      </c>
      <c r="J315" s="1150">
        <v>0.02</v>
      </c>
      <c r="K315" s="1150"/>
      <c r="L315" s="1151">
        <v>200</v>
      </c>
      <c r="M315" s="1151">
        <v>319.96890000000002</v>
      </c>
      <c r="N315" s="826" t="s">
        <v>3052</v>
      </c>
      <c r="O315" s="826" t="s">
        <v>1768</v>
      </c>
      <c r="P315" s="826" t="s">
        <v>1890</v>
      </c>
      <c r="S315" s="589" t="s">
        <v>2742</v>
      </c>
      <c r="U315" s="589" t="s">
        <v>52</v>
      </c>
      <c r="Z315" s="589" t="s">
        <v>2743</v>
      </c>
      <c r="AB315" s="589" t="s">
        <v>2744</v>
      </c>
    </row>
    <row r="316" spans="1:28" hidden="1" x14ac:dyDescent="0.2">
      <c r="A316" s="591" t="str">
        <f t="shared" si="4"/>
        <v>Tam Phước+33+142</v>
      </c>
      <c r="B316" s="826">
        <f>IF(OR(C316="a",C316="",C316="xoa"),"",COUNTIF(C$6:$D316,"da")+COUNTIF(C$6:$D316,"bs")+COUNTIF(C$6:$D316,"cph"))</f>
        <v>0</v>
      </c>
      <c r="C316" s="826" t="s">
        <v>4040</v>
      </c>
      <c r="D316" s="827" t="s">
        <v>1902</v>
      </c>
      <c r="E316" s="828" t="s">
        <v>23</v>
      </c>
      <c r="F316" s="828">
        <v>33</v>
      </c>
      <c r="G316" s="828">
        <v>142</v>
      </c>
      <c r="H316" s="828" t="s">
        <v>52</v>
      </c>
      <c r="I316" s="826" t="s">
        <v>146</v>
      </c>
      <c r="J316" s="1150">
        <v>8.0000000000000002E-3</v>
      </c>
      <c r="K316" s="1150"/>
      <c r="L316" s="1151">
        <v>80</v>
      </c>
      <c r="M316" s="1151">
        <v>1315.316</v>
      </c>
      <c r="N316" s="826" t="s">
        <v>3053</v>
      </c>
      <c r="O316" s="826" t="s">
        <v>1768</v>
      </c>
      <c r="P316" s="826" t="s">
        <v>1890</v>
      </c>
      <c r="S316" s="589" t="s">
        <v>2742</v>
      </c>
      <c r="U316" s="589" t="s">
        <v>52</v>
      </c>
      <c r="Z316" s="589" t="s">
        <v>2743</v>
      </c>
      <c r="AB316" s="589" t="s">
        <v>2744</v>
      </c>
    </row>
    <row r="317" spans="1:28" hidden="1" x14ac:dyDescent="0.2">
      <c r="A317" s="591" t="str">
        <f t="shared" si="4"/>
        <v>Tam Phước+34+143</v>
      </c>
      <c r="B317" s="826">
        <f>IF(OR(C317="a",C317="",C317="xoa"),"",COUNTIF(C$6:$D317,"da")+COUNTIF(C$6:$D317,"bs")+COUNTIF(C$6:$D317,"cph"))</f>
        <v>0</v>
      </c>
      <c r="C317" s="826" t="s">
        <v>4040</v>
      </c>
      <c r="D317" s="827" t="s">
        <v>1903</v>
      </c>
      <c r="E317" s="828" t="s">
        <v>23</v>
      </c>
      <c r="F317" s="828">
        <v>34</v>
      </c>
      <c r="G317" s="828">
        <v>143</v>
      </c>
      <c r="H317" s="828" t="s">
        <v>52</v>
      </c>
      <c r="I317" s="826" t="s">
        <v>146</v>
      </c>
      <c r="J317" s="1150">
        <v>0.02</v>
      </c>
      <c r="K317" s="1150"/>
      <c r="L317" s="1151">
        <v>200</v>
      </c>
      <c r="M317" s="1151">
        <v>299.4753</v>
      </c>
      <c r="N317" s="826" t="s">
        <v>3054</v>
      </c>
      <c r="O317" s="826" t="s">
        <v>145</v>
      </c>
      <c r="P317" s="826" t="s">
        <v>1627</v>
      </c>
      <c r="S317" s="589" t="s">
        <v>2742</v>
      </c>
      <c r="U317" s="589" t="s">
        <v>52</v>
      </c>
      <c r="Z317" s="589" t="s">
        <v>2743</v>
      </c>
      <c r="AB317" s="589" t="s">
        <v>2744</v>
      </c>
    </row>
    <row r="318" spans="1:28" hidden="1" x14ac:dyDescent="0.2">
      <c r="A318" s="591" t="str">
        <f t="shared" si="4"/>
        <v>Tam Phước+34+212</v>
      </c>
      <c r="B318" s="826">
        <f>IF(OR(C318="a",C318="",C318="xoa"),"",COUNTIF(C$6:$D318,"da")+COUNTIF(C$6:$D318,"bs")+COUNTIF(C$6:$D318,"cph"))</f>
        <v>0</v>
      </c>
      <c r="C318" s="826" t="s">
        <v>4040</v>
      </c>
      <c r="D318" s="827" t="s">
        <v>1904</v>
      </c>
      <c r="E318" s="828" t="s">
        <v>23</v>
      </c>
      <c r="F318" s="828">
        <v>34</v>
      </c>
      <c r="G318" s="828">
        <v>212</v>
      </c>
      <c r="H318" s="828" t="s">
        <v>52</v>
      </c>
      <c r="I318" s="826" t="s">
        <v>146</v>
      </c>
      <c r="J318" s="1150">
        <v>7.0000000000000001E-3</v>
      </c>
      <c r="K318" s="1150"/>
      <c r="L318" s="1151">
        <v>70</v>
      </c>
      <c r="M318" s="1151">
        <v>1029.069</v>
      </c>
      <c r="N318" s="826" t="s">
        <v>3055</v>
      </c>
      <c r="O318" s="826" t="s">
        <v>1768</v>
      </c>
      <c r="P318" s="826" t="s">
        <v>1890</v>
      </c>
      <c r="S318" s="589" t="s">
        <v>2742</v>
      </c>
      <c r="U318" s="589" t="s">
        <v>52</v>
      </c>
      <c r="Z318" s="589" t="s">
        <v>2743</v>
      </c>
      <c r="AB318" s="589" t="s">
        <v>2744</v>
      </c>
    </row>
    <row r="319" spans="1:28" hidden="1" x14ac:dyDescent="0.2">
      <c r="A319" s="591" t="str">
        <f t="shared" si="4"/>
        <v>Tam Phước+34+382</v>
      </c>
      <c r="B319" s="826">
        <f>IF(OR(C319="a",C319="",C319="xoa"),"",COUNTIF(C$6:$D319,"da")+COUNTIF(C$6:$D319,"bs")+COUNTIF(C$6:$D319,"cph"))</f>
        <v>0</v>
      </c>
      <c r="C319" s="826" t="s">
        <v>4040</v>
      </c>
      <c r="D319" s="827" t="s">
        <v>1905</v>
      </c>
      <c r="E319" s="828" t="s">
        <v>23</v>
      </c>
      <c r="F319" s="828">
        <v>34</v>
      </c>
      <c r="G319" s="828">
        <v>382</v>
      </c>
      <c r="H319" s="828" t="s">
        <v>52</v>
      </c>
      <c r="I319" s="826" t="s">
        <v>146</v>
      </c>
      <c r="J319" s="1150">
        <v>1.4599999999999999E-3</v>
      </c>
      <c r="K319" s="1150"/>
      <c r="L319" s="1151">
        <v>14.6</v>
      </c>
      <c r="M319" s="1151">
        <v>201.3989</v>
      </c>
      <c r="N319" s="826" t="s">
        <v>3056</v>
      </c>
      <c r="O319" s="826" t="s">
        <v>145</v>
      </c>
      <c r="P319" s="826" t="s">
        <v>1627</v>
      </c>
      <c r="S319" s="589" t="s">
        <v>2742</v>
      </c>
      <c r="U319" s="589" t="s">
        <v>52</v>
      </c>
      <c r="Z319" s="589" t="s">
        <v>2743</v>
      </c>
      <c r="AB319" s="589" t="s">
        <v>2744</v>
      </c>
    </row>
    <row r="320" spans="1:28" hidden="1" x14ac:dyDescent="0.2">
      <c r="A320" s="591" t="str">
        <f t="shared" si="4"/>
        <v>Tam Phước+34+535</v>
      </c>
      <c r="B320" s="826">
        <f>IF(OR(C320="a",C320="",C320="xoa"),"",COUNTIF(C$6:$D320,"da")+COUNTIF(C$6:$D320,"bs")+COUNTIF(C$6:$D320,"cph"))</f>
        <v>0</v>
      </c>
      <c r="C320" s="826" t="s">
        <v>4040</v>
      </c>
      <c r="D320" s="827" t="s">
        <v>1906</v>
      </c>
      <c r="E320" s="828" t="s">
        <v>23</v>
      </c>
      <c r="F320" s="828">
        <v>34</v>
      </c>
      <c r="G320" s="828">
        <v>535</v>
      </c>
      <c r="H320" s="828" t="s">
        <v>52</v>
      </c>
      <c r="I320" s="826" t="s">
        <v>146</v>
      </c>
      <c r="J320" s="1150">
        <v>6.2360000000000006E-2</v>
      </c>
      <c r="K320" s="1150"/>
      <c r="L320" s="1151">
        <v>623.6</v>
      </c>
      <c r="M320" s="1151">
        <v>623.57899999999995</v>
      </c>
      <c r="N320" s="826" t="s">
        <v>3057</v>
      </c>
      <c r="O320" s="826" t="s">
        <v>145</v>
      </c>
      <c r="P320" s="826" t="s">
        <v>1627</v>
      </c>
      <c r="S320" s="589" t="s">
        <v>2742</v>
      </c>
      <c r="U320" s="589" t="s">
        <v>52</v>
      </c>
      <c r="Z320" s="589" t="s">
        <v>2743</v>
      </c>
      <c r="AB320" s="589" t="s">
        <v>2744</v>
      </c>
    </row>
    <row r="321" spans="1:28" hidden="1" x14ac:dyDescent="0.2">
      <c r="A321" s="591" t="str">
        <f t="shared" si="4"/>
        <v>Tam Phước+34+539</v>
      </c>
      <c r="B321" s="826">
        <f>IF(OR(C321="a",C321="",C321="xoa"),"",COUNTIF(C$6:$D321,"da")+COUNTIF(C$6:$D321,"bs")+COUNTIF(C$6:$D321,"cph"))</f>
        <v>0</v>
      </c>
      <c r="C321" s="826" t="s">
        <v>4040</v>
      </c>
      <c r="D321" s="827" t="s">
        <v>1907</v>
      </c>
      <c r="E321" s="828" t="s">
        <v>23</v>
      </c>
      <c r="F321" s="828">
        <v>34</v>
      </c>
      <c r="G321" s="828">
        <v>539</v>
      </c>
      <c r="H321" s="828" t="s">
        <v>52</v>
      </c>
      <c r="I321" s="826" t="s">
        <v>146</v>
      </c>
      <c r="J321" s="1150">
        <v>1.0200000000000001E-2</v>
      </c>
      <c r="K321" s="1150"/>
      <c r="L321" s="1151">
        <v>102.00000000000001</v>
      </c>
      <c r="M321" s="1151">
        <v>101.6399</v>
      </c>
      <c r="N321" s="826" t="s">
        <v>3058</v>
      </c>
      <c r="O321" s="826" t="s">
        <v>145</v>
      </c>
      <c r="P321" s="826" t="s">
        <v>1627</v>
      </c>
      <c r="S321" s="589" t="s">
        <v>2742</v>
      </c>
      <c r="U321" s="589" t="s">
        <v>52</v>
      </c>
      <c r="Z321" s="589" t="s">
        <v>2743</v>
      </c>
      <c r="AB321" s="589" t="s">
        <v>2744</v>
      </c>
    </row>
    <row r="322" spans="1:28" hidden="1" x14ac:dyDescent="0.2">
      <c r="A322" s="591" t="str">
        <f t="shared" si="4"/>
        <v>Tam Phước+34+580</v>
      </c>
      <c r="B322" s="826">
        <f>IF(OR(C322="a",C322="",C322="xoa"),"",COUNTIF(C$6:$D322,"da")+COUNTIF(C$6:$D322,"bs")+COUNTIF(C$6:$D322,"cph"))</f>
        <v>0</v>
      </c>
      <c r="C322" s="826" t="s">
        <v>4040</v>
      </c>
      <c r="D322" s="827" t="s">
        <v>1904</v>
      </c>
      <c r="E322" s="828" t="s">
        <v>23</v>
      </c>
      <c r="F322" s="828">
        <v>34</v>
      </c>
      <c r="G322" s="828">
        <v>580</v>
      </c>
      <c r="H322" s="828" t="s">
        <v>52</v>
      </c>
      <c r="I322" s="826" t="s">
        <v>146</v>
      </c>
      <c r="J322" s="1150">
        <v>0.02</v>
      </c>
      <c r="K322" s="1150"/>
      <c r="L322" s="1151">
        <v>200</v>
      </c>
      <c r="M322" s="1151">
        <v>223.8716</v>
      </c>
      <c r="N322" s="826" t="s">
        <v>3059</v>
      </c>
      <c r="O322" s="826" t="s">
        <v>145</v>
      </c>
      <c r="P322" s="826" t="s">
        <v>1627</v>
      </c>
      <c r="S322" s="589" t="s">
        <v>2742</v>
      </c>
      <c r="U322" s="589" t="s">
        <v>52</v>
      </c>
      <c r="Z322" s="589" t="s">
        <v>2743</v>
      </c>
      <c r="AB322" s="589" t="s">
        <v>2744</v>
      </c>
    </row>
    <row r="323" spans="1:28" hidden="1" x14ac:dyDescent="0.2">
      <c r="A323" s="591" t="str">
        <f t="shared" si="4"/>
        <v>Tam Phước+34+594</v>
      </c>
      <c r="B323" s="826">
        <f>IF(OR(C323="a",C323="",C323="xoa"),"",COUNTIF(C$6:$D323,"da")+COUNTIF(C$6:$D323,"bs")+COUNTIF(C$6:$D323,"cph"))</f>
        <v>0</v>
      </c>
      <c r="C323" s="826" t="s">
        <v>4040</v>
      </c>
      <c r="D323" s="827" t="s">
        <v>1904</v>
      </c>
      <c r="E323" s="828" t="s">
        <v>23</v>
      </c>
      <c r="F323" s="828">
        <v>34</v>
      </c>
      <c r="G323" s="828">
        <v>594</v>
      </c>
      <c r="H323" s="828" t="s">
        <v>52</v>
      </c>
      <c r="I323" s="826" t="s">
        <v>146</v>
      </c>
      <c r="J323" s="1150">
        <v>0.02</v>
      </c>
      <c r="K323" s="1150"/>
      <c r="L323" s="1151">
        <v>200</v>
      </c>
      <c r="M323" s="1151">
        <v>558.42619999999999</v>
      </c>
      <c r="N323" s="826" t="s">
        <v>3060</v>
      </c>
      <c r="O323" s="826" t="s">
        <v>145</v>
      </c>
      <c r="P323" s="826" t="s">
        <v>1627</v>
      </c>
      <c r="S323" s="589" t="s">
        <v>2742</v>
      </c>
      <c r="U323" s="589" t="s">
        <v>52</v>
      </c>
      <c r="Z323" s="589" t="s">
        <v>2743</v>
      </c>
      <c r="AB323" s="589" t="s">
        <v>2744</v>
      </c>
    </row>
    <row r="324" spans="1:28" hidden="1" x14ac:dyDescent="0.2">
      <c r="A324" s="591" t="str">
        <f t="shared" si="4"/>
        <v>Tam Phước+34+599</v>
      </c>
      <c r="B324" s="826">
        <f>IF(OR(C324="a",C324="",C324="xoa"),"",COUNTIF(C$6:$D324,"da")+COUNTIF(C$6:$D324,"bs")+COUNTIF(C$6:$D324,"cph"))</f>
        <v>0</v>
      </c>
      <c r="C324" s="826" t="s">
        <v>4040</v>
      </c>
      <c r="D324" s="827" t="s">
        <v>1906</v>
      </c>
      <c r="E324" s="828" t="s">
        <v>23</v>
      </c>
      <c r="F324" s="828">
        <v>34</v>
      </c>
      <c r="G324" s="828">
        <v>599</v>
      </c>
      <c r="H324" s="828" t="s">
        <v>52</v>
      </c>
      <c r="I324" s="826" t="s">
        <v>146</v>
      </c>
      <c r="J324" s="1150">
        <v>0.12</v>
      </c>
      <c r="K324" s="1150"/>
      <c r="L324" s="1151">
        <v>1200</v>
      </c>
      <c r="M324" s="1151">
        <v>902.51729999999998</v>
      </c>
      <c r="N324" s="826" t="s">
        <v>3061</v>
      </c>
      <c r="O324" s="826" t="s">
        <v>1768</v>
      </c>
      <c r="P324" s="826" t="s">
        <v>1890</v>
      </c>
      <c r="S324" s="589" t="s">
        <v>2742</v>
      </c>
      <c r="U324" s="589" t="s">
        <v>52</v>
      </c>
      <c r="Z324" s="589" t="s">
        <v>2743</v>
      </c>
      <c r="AB324" s="589" t="s">
        <v>2744</v>
      </c>
    </row>
    <row r="325" spans="1:28" hidden="1" x14ac:dyDescent="0.2">
      <c r="A325" s="591" t="str">
        <f t="shared" si="4"/>
        <v>Tam Phước+35+87</v>
      </c>
      <c r="B325" s="826">
        <f>IF(OR(C325="a",C325="",C325="xoa"),"",COUNTIF(C$6:$D325,"da")+COUNTIF(C$6:$D325,"bs")+COUNTIF(C$6:$D325,"cph"))</f>
        <v>0</v>
      </c>
      <c r="C325" s="826" t="s">
        <v>4040</v>
      </c>
      <c r="D325" s="827" t="s">
        <v>1908</v>
      </c>
      <c r="E325" s="828" t="s">
        <v>23</v>
      </c>
      <c r="F325" s="828">
        <v>35</v>
      </c>
      <c r="G325" s="828">
        <v>87</v>
      </c>
      <c r="H325" s="828" t="s">
        <v>52</v>
      </c>
      <c r="I325" s="826" t="s">
        <v>146</v>
      </c>
      <c r="J325" s="1150">
        <v>5.0000000000000001E-3</v>
      </c>
      <c r="K325" s="1150"/>
      <c r="L325" s="1151">
        <v>50</v>
      </c>
      <c r="M325" s="1151">
        <v>514.9941</v>
      </c>
      <c r="N325" s="826" t="s">
        <v>3062</v>
      </c>
      <c r="O325" s="826" t="s">
        <v>145</v>
      </c>
      <c r="P325" s="826" t="s">
        <v>1627</v>
      </c>
      <c r="S325" s="589" t="s">
        <v>2742</v>
      </c>
      <c r="U325" s="589" t="s">
        <v>52</v>
      </c>
      <c r="Z325" s="589" t="s">
        <v>2743</v>
      </c>
      <c r="AB325" s="589" t="s">
        <v>2744</v>
      </c>
    </row>
    <row r="326" spans="1:28" hidden="1" x14ac:dyDescent="0.2">
      <c r="A326" s="591" t="str">
        <f t="shared" si="4"/>
        <v>Tam Phước+35+346</v>
      </c>
      <c r="B326" s="826">
        <f>IF(OR(C326="a",C326="",C326="xoa"),"",COUNTIF(C$6:$D326,"da")+COUNTIF(C$6:$D326,"bs")+COUNTIF(C$6:$D326,"cph"))</f>
        <v>0</v>
      </c>
      <c r="C326" s="826" t="s">
        <v>4040</v>
      </c>
      <c r="D326" s="827" t="s">
        <v>1909</v>
      </c>
      <c r="E326" s="828" t="s">
        <v>23</v>
      </c>
      <c r="F326" s="828">
        <v>35</v>
      </c>
      <c r="G326" s="828">
        <v>346</v>
      </c>
      <c r="H326" s="828" t="s">
        <v>52</v>
      </c>
      <c r="I326" s="826" t="s">
        <v>146</v>
      </c>
      <c r="J326" s="1150">
        <v>0.01</v>
      </c>
      <c r="K326" s="1150"/>
      <c r="L326" s="1151">
        <v>100</v>
      </c>
      <c r="M326" s="1151">
        <v>155.11080000000001</v>
      </c>
      <c r="N326" s="826" t="s">
        <v>3063</v>
      </c>
      <c r="O326" s="826" t="s">
        <v>145</v>
      </c>
      <c r="P326" s="826" t="s">
        <v>1627</v>
      </c>
      <c r="S326" s="589" t="s">
        <v>2742</v>
      </c>
      <c r="U326" s="589" t="s">
        <v>52</v>
      </c>
      <c r="Z326" s="589" t="s">
        <v>2743</v>
      </c>
      <c r="AB326" s="589" t="s">
        <v>2744</v>
      </c>
    </row>
    <row r="327" spans="1:28" hidden="1" x14ac:dyDescent="0.2">
      <c r="A327" s="591" t="str">
        <f t="shared" ref="A327:A390" si="5">E327&amp;"+"&amp;F327&amp;"+"&amp;G327</f>
        <v>Tam Phước+35+352</v>
      </c>
      <c r="B327" s="826">
        <f>IF(OR(C327="a",C327="",C327="xoa"),"",COUNTIF(C$6:$D327,"da")+COUNTIF(C$6:$D327,"bs")+COUNTIF(C$6:$D327,"cph"))</f>
        <v>0</v>
      </c>
      <c r="C327" s="826" t="s">
        <v>4040</v>
      </c>
      <c r="D327" s="827" t="s">
        <v>1910</v>
      </c>
      <c r="E327" s="828" t="s">
        <v>23</v>
      </c>
      <c r="F327" s="828">
        <v>35</v>
      </c>
      <c r="G327" s="828">
        <v>352</v>
      </c>
      <c r="H327" s="828" t="s">
        <v>52</v>
      </c>
      <c r="I327" s="826" t="s">
        <v>146</v>
      </c>
      <c r="J327" s="1150">
        <v>2.1950000000000001E-2</v>
      </c>
      <c r="K327" s="1150"/>
      <c r="L327" s="1151">
        <v>219.5</v>
      </c>
      <c r="M327" s="1151">
        <v>219.565</v>
      </c>
      <c r="N327" s="826" t="s">
        <v>3064</v>
      </c>
      <c r="O327" s="826" t="s">
        <v>145</v>
      </c>
      <c r="P327" s="826" t="s">
        <v>1627</v>
      </c>
      <c r="S327" s="589" t="s">
        <v>2742</v>
      </c>
      <c r="U327" s="589" t="s">
        <v>52</v>
      </c>
      <c r="Z327" s="589" t="s">
        <v>2743</v>
      </c>
      <c r="AB327" s="589" t="s">
        <v>2744</v>
      </c>
    </row>
    <row r="328" spans="1:28" hidden="1" x14ac:dyDescent="0.2">
      <c r="A328" s="591" t="str">
        <f t="shared" si="5"/>
        <v>Tam Phước+35+388</v>
      </c>
      <c r="B328" s="826">
        <f>IF(OR(C328="a",C328="",C328="xoa"),"",COUNTIF(C$6:$D328,"da")+COUNTIF(C$6:$D328,"bs")+COUNTIF(C$6:$D328,"cph"))</f>
        <v>0</v>
      </c>
      <c r="C328" s="826" t="s">
        <v>4040</v>
      </c>
      <c r="D328" s="827" t="s">
        <v>1911</v>
      </c>
      <c r="E328" s="828" t="s">
        <v>23</v>
      </c>
      <c r="F328" s="828">
        <v>35</v>
      </c>
      <c r="G328" s="828">
        <v>388</v>
      </c>
      <c r="H328" s="828" t="s">
        <v>52</v>
      </c>
      <c r="I328" s="826" t="s">
        <v>146</v>
      </c>
      <c r="J328" s="1150">
        <v>6.0000000000000001E-3</v>
      </c>
      <c r="K328" s="1150"/>
      <c r="L328" s="1151">
        <v>60</v>
      </c>
      <c r="M328" s="1151">
        <v>113.55549999999999</v>
      </c>
      <c r="N328" s="826" t="s">
        <v>3065</v>
      </c>
      <c r="O328" s="826" t="s">
        <v>145</v>
      </c>
      <c r="P328" s="826" t="s">
        <v>1627</v>
      </c>
      <c r="S328" s="589" t="s">
        <v>2742</v>
      </c>
      <c r="U328" s="589" t="s">
        <v>52</v>
      </c>
      <c r="Z328" s="589" t="s">
        <v>2743</v>
      </c>
      <c r="AB328" s="589" t="s">
        <v>2744</v>
      </c>
    </row>
    <row r="329" spans="1:28" hidden="1" x14ac:dyDescent="0.2">
      <c r="A329" s="591" t="str">
        <f t="shared" si="5"/>
        <v>Tam Phước+35+390</v>
      </c>
      <c r="B329" s="826">
        <f>IF(OR(C329="a",C329="",C329="xoa"),"",COUNTIF(C$6:$D329,"da")+COUNTIF(C$6:$D329,"bs")+COUNTIF(C$6:$D329,"cph"))</f>
        <v>0</v>
      </c>
      <c r="C329" s="826" t="s">
        <v>4040</v>
      </c>
      <c r="D329" s="827" t="s">
        <v>1912</v>
      </c>
      <c r="E329" s="828" t="s">
        <v>23</v>
      </c>
      <c r="F329" s="828">
        <v>35</v>
      </c>
      <c r="G329" s="828">
        <v>390</v>
      </c>
      <c r="H329" s="828" t="s">
        <v>52</v>
      </c>
      <c r="I329" s="826" t="s">
        <v>146</v>
      </c>
      <c r="J329" s="1150">
        <v>6.1000000000000004E-3</v>
      </c>
      <c r="K329" s="1150"/>
      <c r="L329" s="1151">
        <v>61.000000000000007</v>
      </c>
      <c r="M329" s="1151">
        <v>60.968919999999997</v>
      </c>
      <c r="N329" s="826" t="s">
        <v>3066</v>
      </c>
      <c r="O329" s="826" t="s">
        <v>145</v>
      </c>
      <c r="P329" s="826" t="s">
        <v>1627</v>
      </c>
      <c r="S329" s="589" t="s">
        <v>2742</v>
      </c>
      <c r="U329" s="589" t="s">
        <v>52</v>
      </c>
      <c r="Z329" s="589" t="s">
        <v>2743</v>
      </c>
      <c r="AB329" s="589" t="s">
        <v>2744</v>
      </c>
    </row>
    <row r="330" spans="1:28" hidden="1" x14ac:dyDescent="0.2">
      <c r="A330" s="591" t="str">
        <f t="shared" si="5"/>
        <v>Tam Phước+35+391</v>
      </c>
      <c r="B330" s="826">
        <f>IF(OR(C330="a",C330="",C330="xoa"),"",COUNTIF(C$6:$D330,"da")+COUNTIF(C$6:$D330,"bs")+COUNTIF(C$6:$D330,"cph"))</f>
        <v>0</v>
      </c>
      <c r="C330" s="826" t="s">
        <v>4040</v>
      </c>
      <c r="D330" s="827" t="s">
        <v>1913</v>
      </c>
      <c r="E330" s="828" t="s">
        <v>23</v>
      </c>
      <c r="F330" s="828">
        <v>35</v>
      </c>
      <c r="G330" s="828">
        <v>391</v>
      </c>
      <c r="H330" s="828" t="s">
        <v>52</v>
      </c>
      <c r="I330" s="826" t="s">
        <v>146</v>
      </c>
      <c r="J330" s="1150">
        <v>6.6900000000000006E-3</v>
      </c>
      <c r="K330" s="1150"/>
      <c r="L330" s="1151">
        <v>66.900000000000006</v>
      </c>
      <c r="M330" s="1151">
        <v>66.904390000000006</v>
      </c>
      <c r="N330" s="826" t="s">
        <v>3067</v>
      </c>
      <c r="O330" s="826" t="s">
        <v>145</v>
      </c>
      <c r="P330" s="826" t="s">
        <v>1627</v>
      </c>
      <c r="S330" s="589" t="s">
        <v>2742</v>
      </c>
      <c r="U330" s="589" t="s">
        <v>52</v>
      </c>
      <c r="Z330" s="589" t="s">
        <v>2743</v>
      </c>
      <c r="AB330" s="589" t="s">
        <v>2744</v>
      </c>
    </row>
    <row r="331" spans="1:28" hidden="1" x14ac:dyDescent="0.2">
      <c r="A331" s="591" t="str">
        <f t="shared" si="5"/>
        <v>Tam Phước+35+418</v>
      </c>
      <c r="B331" s="826">
        <f>IF(OR(C331="a",C331="",C331="xoa"),"",COUNTIF(C$6:$D331,"da")+COUNTIF(C$6:$D331,"bs")+COUNTIF(C$6:$D331,"cph"))</f>
        <v>0</v>
      </c>
      <c r="C331" s="826" t="s">
        <v>4040</v>
      </c>
      <c r="D331" s="827" t="s">
        <v>1912</v>
      </c>
      <c r="E331" s="828" t="s">
        <v>23</v>
      </c>
      <c r="F331" s="828">
        <v>35</v>
      </c>
      <c r="G331" s="828">
        <v>418</v>
      </c>
      <c r="H331" s="828" t="s">
        <v>52</v>
      </c>
      <c r="I331" s="826" t="s">
        <v>146</v>
      </c>
      <c r="J331" s="1150">
        <v>6.0000000000000001E-3</v>
      </c>
      <c r="K331" s="1150"/>
      <c r="L331" s="1151">
        <v>60</v>
      </c>
      <c r="M331" s="1151">
        <v>77.72184</v>
      </c>
      <c r="N331" s="826" t="s">
        <v>3068</v>
      </c>
      <c r="O331" s="826" t="s">
        <v>145</v>
      </c>
      <c r="P331" s="826" t="s">
        <v>1627</v>
      </c>
      <c r="S331" s="589" t="s">
        <v>2742</v>
      </c>
      <c r="U331" s="589" t="s">
        <v>52</v>
      </c>
      <c r="Z331" s="589" t="s">
        <v>2743</v>
      </c>
      <c r="AB331" s="589" t="s">
        <v>2744</v>
      </c>
    </row>
    <row r="332" spans="1:28" hidden="1" x14ac:dyDescent="0.2">
      <c r="A332" s="591" t="str">
        <f t="shared" si="5"/>
        <v>Tam Phước+36+241</v>
      </c>
      <c r="B332" s="826">
        <f>IF(OR(C332="a",C332="",C332="xoa"),"",COUNTIF(C$6:$D332,"da")+COUNTIF(C$6:$D332,"bs")+COUNTIF(C$6:$D332,"cph"))</f>
        <v>0</v>
      </c>
      <c r="C332" s="826" t="s">
        <v>4040</v>
      </c>
      <c r="D332" s="827" t="s">
        <v>1914</v>
      </c>
      <c r="E332" s="828" t="s">
        <v>23</v>
      </c>
      <c r="F332" s="828">
        <v>36</v>
      </c>
      <c r="G332" s="828">
        <v>241</v>
      </c>
      <c r="H332" s="828" t="s">
        <v>52</v>
      </c>
      <c r="I332" s="826" t="s">
        <v>146</v>
      </c>
      <c r="J332" s="1150">
        <v>6.0000000000000001E-3</v>
      </c>
      <c r="K332" s="1150"/>
      <c r="L332" s="1151">
        <v>60</v>
      </c>
      <c r="M332" s="1151">
        <v>199.29249999999999</v>
      </c>
      <c r="N332" s="826" t="s">
        <v>3069</v>
      </c>
      <c r="O332" s="826" t="s">
        <v>1768</v>
      </c>
      <c r="P332" s="826" t="s">
        <v>1890</v>
      </c>
      <c r="S332" s="589" t="s">
        <v>2742</v>
      </c>
      <c r="U332" s="589" t="s">
        <v>52</v>
      </c>
      <c r="Z332" s="589" t="s">
        <v>2743</v>
      </c>
      <c r="AB332" s="589" t="s">
        <v>2744</v>
      </c>
    </row>
    <row r="333" spans="1:28" hidden="1" x14ac:dyDescent="0.2">
      <c r="A333" s="591" t="str">
        <f t="shared" si="5"/>
        <v>Tam Phước+36+245</v>
      </c>
      <c r="B333" s="826">
        <f>IF(OR(C333="a",C333="",C333="xoa"),"",COUNTIF(C$6:$D333,"da")+COUNTIF(C$6:$D333,"bs")+COUNTIF(C$6:$D333,"cph"))</f>
        <v>0</v>
      </c>
      <c r="C333" s="826" t="s">
        <v>4040</v>
      </c>
      <c r="D333" s="827" t="s">
        <v>1915</v>
      </c>
      <c r="E333" s="828" t="s">
        <v>23</v>
      </c>
      <c r="F333" s="828">
        <v>36</v>
      </c>
      <c r="G333" s="828">
        <v>245</v>
      </c>
      <c r="H333" s="828" t="s">
        <v>52</v>
      </c>
      <c r="I333" s="826" t="s">
        <v>146</v>
      </c>
      <c r="J333" s="1150">
        <v>1.618E-2</v>
      </c>
      <c r="K333" s="1150"/>
      <c r="L333" s="1151">
        <v>161.80000000000001</v>
      </c>
      <c r="M333" s="1151">
        <v>161.50040000000001</v>
      </c>
      <c r="N333" s="826" t="s">
        <v>3070</v>
      </c>
      <c r="O333" s="826" t="s">
        <v>1768</v>
      </c>
      <c r="P333" s="826" t="s">
        <v>1890</v>
      </c>
      <c r="S333" s="589" t="s">
        <v>2742</v>
      </c>
      <c r="U333" s="589" t="s">
        <v>52</v>
      </c>
      <c r="Z333" s="589" t="s">
        <v>2743</v>
      </c>
      <c r="AB333" s="589" t="s">
        <v>2744</v>
      </c>
    </row>
    <row r="334" spans="1:28" hidden="1" x14ac:dyDescent="0.2">
      <c r="A334" s="591" t="str">
        <f t="shared" si="5"/>
        <v>Tam Phước+36+246</v>
      </c>
      <c r="B334" s="826">
        <f>IF(OR(C334="a",C334="",C334="xoa"),"",COUNTIF(C$6:$D334,"da")+COUNTIF(C$6:$D334,"bs")+COUNTIF(C$6:$D334,"cph"))</f>
        <v>0</v>
      </c>
      <c r="C334" s="826" t="s">
        <v>4040</v>
      </c>
      <c r="D334" s="827" t="s">
        <v>1915</v>
      </c>
      <c r="E334" s="828" t="s">
        <v>23</v>
      </c>
      <c r="F334" s="828">
        <v>36</v>
      </c>
      <c r="G334" s="828">
        <v>246</v>
      </c>
      <c r="H334" s="828" t="s">
        <v>52</v>
      </c>
      <c r="I334" s="826" t="s">
        <v>146</v>
      </c>
      <c r="J334" s="1150">
        <v>0.01</v>
      </c>
      <c r="K334" s="1150"/>
      <c r="L334" s="1151">
        <v>100</v>
      </c>
      <c r="M334" s="1151">
        <v>185.45349999999999</v>
      </c>
      <c r="N334" s="826" t="s">
        <v>3071</v>
      </c>
      <c r="O334" s="826" t="s">
        <v>1768</v>
      </c>
      <c r="P334" s="826" t="s">
        <v>1890</v>
      </c>
      <c r="S334" s="589" t="s">
        <v>2742</v>
      </c>
      <c r="U334" s="589" t="s">
        <v>52</v>
      </c>
      <c r="Z334" s="589" t="s">
        <v>2743</v>
      </c>
      <c r="AB334" s="589" t="s">
        <v>2744</v>
      </c>
    </row>
    <row r="335" spans="1:28" hidden="1" x14ac:dyDescent="0.2">
      <c r="A335" s="591" t="str">
        <f t="shared" si="5"/>
        <v>Tam Phước+37+232</v>
      </c>
      <c r="B335" s="826">
        <f>IF(OR(C335="a",C335="",C335="xoa"),"",COUNTIF(C$6:$D335,"da")+COUNTIF(C$6:$D335,"bs")+COUNTIF(C$6:$D335,"cph"))</f>
        <v>0</v>
      </c>
      <c r="C335" s="826" t="s">
        <v>4040</v>
      </c>
      <c r="D335" s="827" t="s">
        <v>1916</v>
      </c>
      <c r="E335" s="828" t="s">
        <v>23</v>
      </c>
      <c r="F335" s="828">
        <v>37</v>
      </c>
      <c r="G335" s="828">
        <v>232</v>
      </c>
      <c r="H335" s="828" t="s">
        <v>52</v>
      </c>
      <c r="I335" s="826" t="s">
        <v>146</v>
      </c>
      <c r="J335" s="1150">
        <v>6.0000000000000001E-3</v>
      </c>
      <c r="K335" s="1150"/>
      <c r="L335" s="1151">
        <v>60</v>
      </c>
      <c r="M335" s="1151">
        <v>111.8677</v>
      </c>
      <c r="N335" s="826" t="s">
        <v>3072</v>
      </c>
      <c r="O335" s="826" t="s">
        <v>145</v>
      </c>
      <c r="P335" s="826" t="s">
        <v>1627</v>
      </c>
      <c r="S335" s="589" t="s">
        <v>2742</v>
      </c>
      <c r="U335" s="589" t="s">
        <v>52</v>
      </c>
      <c r="Z335" s="589" t="s">
        <v>2743</v>
      </c>
      <c r="AB335" s="589" t="s">
        <v>2744</v>
      </c>
    </row>
    <row r="336" spans="1:28" hidden="1" x14ac:dyDescent="0.2">
      <c r="A336" s="591" t="str">
        <f t="shared" si="5"/>
        <v>Tam Phước+37+249</v>
      </c>
      <c r="B336" s="826">
        <f>IF(OR(C336="a",C336="",C336="xoa"),"",COUNTIF(C$6:$D336,"da")+COUNTIF(C$6:$D336,"bs")+COUNTIF(C$6:$D336,"cph"))</f>
        <v>0</v>
      </c>
      <c r="C336" s="826" t="s">
        <v>4040</v>
      </c>
      <c r="D336" s="827" t="s">
        <v>1917</v>
      </c>
      <c r="E336" s="828" t="s">
        <v>23</v>
      </c>
      <c r="F336" s="828">
        <v>37</v>
      </c>
      <c r="G336" s="828">
        <v>249</v>
      </c>
      <c r="H336" s="828" t="s">
        <v>52</v>
      </c>
      <c r="I336" s="826" t="s">
        <v>146</v>
      </c>
      <c r="J336" s="1150">
        <v>8.0000000000000002E-3</v>
      </c>
      <c r="K336" s="1150"/>
      <c r="L336" s="1151">
        <v>80</v>
      </c>
      <c r="M336" s="1151">
        <v>120.68470000000001</v>
      </c>
      <c r="N336" s="826" t="s">
        <v>3073</v>
      </c>
      <c r="O336" s="826" t="s">
        <v>145</v>
      </c>
      <c r="P336" s="826" t="s">
        <v>1627</v>
      </c>
      <c r="S336" s="589" t="s">
        <v>2742</v>
      </c>
      <c r="U336" s="589" t="s">
        <v>52</v>
      </c>
      <c r="Z336" s="589" t="s">
        <v>2743</v>
      </c>
      <c r="AB336" s="589" t="s">
        <v>2744</v>
      </c>
    </row>
    <row r="337" spans="1:28" hidden="1" x14ac:dyDescent="0.2">
      <c r="A337" s="591" t="str">
        <f t="shared" si="5"/>
        <v>Tam Phước+37+253</v>
      </c>
      <c r="B337" s="826">
        <f>IF(OR(C337="a",C337="",C337="xoa"),"",COUNTIF(C$6:$D337,"da")+COUNTIF(C$6:$D337,"bs")+COUNTIF(C$6:$D337,"cph"))</f>
        <v>0</v>
      </c>
      <c r="C337" s="826" t="s">
        <v>4040</v>
      </c>
      <c r="D337" s="827" t="s">
        <v>1918</v>
      </c>
      <c r="E337" s="828" t="s">
        <v>23</v>
      </c>
      <c r="F337" s="828">
        <v>37</v>
      </c>
      <c r="G337" s="828">
        <v>253</v>
      </c>
      <c r="H337" s="828" t="s">
        <v>52</v>
      </c>
      <c r="I337" s="826" t="s">
        <v>146</v>
      </c>
      <c r="J337" s="1150">
        <v>9.4999999999999998E-3</v>
      </c>
      <c r="K337" s="1150"/>
      <c r="L337" s="1151">
        <v>95</v>
      </c>
      <c r="M337" s="1151">
        <v>92.599040000000002</v>
      </c>
      <c r="N337" s="826" t="s">
        <v>3074</v>
      </c>
      <c r="O337" s="826" t="s">
        <v>1768</v>
      </c>
      <c r="P337" s="826" t="s">
        <v>1890</v>
      </c>
      <c r="S337" s="589" t="s">
        <v>2742</v>
      </c>
      <c r="U337" s="589" t="s">
        <v>52</v>
      </c>
      <c r="Z337" s="589" t="s">
        <v>2743</v>
      </c>
      <c r="AB337" s="589" t="s">
        <v>2744</v>
      </c>
    </row>
    <row r="338" spans="1:28" hidden="1" x14ac:dyDescent="0.2">
      <c r="A338" s="591" t="str">
        <f t="shared" si="5"/>
        <v>Tam Phước+37+405</v>
      </c>
      <c r="B338" s="826">
        <f>IF(OR(C338="a",C338="",C338="xoa"),"",COUNTIF(C$6:$D338,"da")+COUNTIF(C$6:$D338,"bs")+COUNTIF(C$6:$D338,"cph"))</f>
        <v>0</v>
      </c>
      <c r="C338" s="826" t="s">
        <v>4040</v>
      </c>
      <c r="D338" s="827" t="s">
        <v>1919</v>
      </c>
      <c r="E338" s="828" t="s">
        <v>23</v>
      </c>
      <c r="F338" s="828">
        <v>37</v>
      </c>
      <c r="G338" s="828">
        <v>405</v>
      </c>
      <c r="H338" s="828" t="s">
        <v>52</v>
      </c>
      <c r="I338" s="826" t="s">
        <v>146</v>
      </c>
      <c r="J338" s="1150">
        <v>1.9400000000000001E-2</v>
      </c>
      <c r="K338" s="1150"/>
      <c r="L338" s="1151">
        <v>194</v>
      </c>
      <c r="M338" s="1151">
        <v>239.36840000000001</v>
      </c>
      <c r="N338" s="826" t="s">
        <v>3075</v>
      </c>
      <c r="O338" s="826" t="s">
        <v>145</v>
      </c>
      <c r="P338" s="826" t="s">
        <v>1627</v>
      </c>
      <c r="S338" s="589" t="s">
        <v>2742</v>
      </c>
      <c r="U338" s="589" t="s">
        <v>52</v>
      </c>
      <c r="Z338" s="589" t="s">
        <v>2743</v>
      </c>
      <c r="AB338" s="589" t="s">
        <v>2744</v>
      </c>
    </row>
    <row r="339" spans="1:28" hidden="1" x14ac:dyDescent="0.2">
      <c r="A339" s="591" t="str">
        <f t="shared" si="5"/>
        <v>Tam Phước+37+406</v>
      </c>
      <c r="B339" s="826">
        <f>IF(OR(C339="a",C339="",C339="xoa"),"",COUNTIF(C$6:$D339,"da")+COUNTIF(C$6:$D339,"bs")+COUNTIF(C$6:$D339,"cph"))</f>
        <v>0</v>
      </c>
      <c r="C339" s="826" t="s">
        <v>4040</v>
      </c>
      <c r="D339" s="827" t="s">
        <v>1919</v>
      </c>
      <c r="E339" s="828" t="s">
        <v>23</v>
      </c>
      <c r="F339" s="828">
        <v>37</v>
      </c>
      <c r="G339" s="828">
        <v>406</v>
      </c>
      <c r="H339" s="828" t="s">
        <v>52</v>
      </c>
      <c r="I339" s="826" t="s">
        <v>146</v>
      </c>
      <c r="J339" s="1150">
        <v>1.9099999999999999E-2</v>
      </c>
      <c r="K339" s="1150"/>
      <c r="L339" s="1151">
        <v>191</v>
      </c>
      <c r="M339" s="1151">
        <v>237.18199999999999</v>
      </c>
      <c r="N339" s="826" t="s">
        <v>3076</v>
      </c>
      <c r="O339" s="826" t="s">
        <v>145</v>
      </c>
      <c r="P339" s="826" t="s">
        <v>1627</v>
      </c>
      <c r="S339" s="589" t="s">
        <v>2742</v>
      </c>
      <c r="U339" s="589" t="s">
        <v>52</v>
      </c>
      <c r="Z339" s="589" t="s">
        <v>2743</v>
      </c>
      <c r="AB339" s="589" t="s">
        <v>2744</v>
      </c>
    </row>
    <row r="340" spans="1:28" ht="25.5" hidden="1" x14ac:dyDescent="0.2">
      <c r="A340" s="591" t="str">
        <f t="shared" si="5"/>
        <v>Tam Phước+37+407</v>
      </c>
      <c r="B340" s="826">
        <f>IF(OR(C340="a",C340="",C340="xoa"),"",COUNTIF(C$6:$D340,"da")+COUNTIF(C$6:$D340,"bs")+COUNTIF(C$6:$D340,"cph"))</f>
        <v>0</v>
      </c>
      <c r="C340" s="826" t="s">
        <v>4040</v>
      </c>
      <c r="D340" s="827" t="s">
        <v>1920</v>
      </c>
      <c r="E340" s="828" t="s">
        <v>23</v>
      </c>
      <c r="F340" s="828">
        <v>37</v>
      </c>
      <c r="G340" s="828">
        <v>407</v>
      </c>
      <c r="H340" s="828" t="s">
        <v>52</v>
      </c>
      <c r="I340" s="826" t="s">
        <v>146</v>
      </c>
      <c r="J340" s="1150">
        <v>0.01</v>
      </c>
      <c r="K340" s="1150"/>
      <c r="L340" s="1151">
        <v>100</v>
      </c>
      <c r="M340" s="1151">
        <v>97.321439999999996</v>
      </c>
      <c r="N340" s="826" t="s">
        <v>3077</v>
      </c>
      <c r="O340" s="826" t="s">
        <v>145</v>
      </c>
      <c r="P340" s="826" t="s">
        <v>1627</v>
      </c>
      <c r="S340" s="589" t="s">
        <v>2742</v>
      </c>
      <c r="U340" s="589" t="s">
        <v>52</v>
      </c>
      <c r="Z340" s="589" t="s">
        <v>2743</v>
      </c>
      <c r="AB340" s="589" t="s">
        <v>2744</v>
      </c>
    </row>
    <row r="341" spans="1:28" hidden="1" x14ac:dyDescent="0.2">
      <c r="A341" s="591" t="str">
        <f t="shared" si="5"/>
        <v>Tam Phước+43+475</v>
      </c>
      <c r="B341" s="826">
        <f>IF(OR(C341="a",C341="",C341="xoa"),"",COUNTIF(C$6:$D341,"da")+COUNTIF(C$6:$D341,"bs")+COUNTIF(C$6:$D341,"cph"))</f>
        <v>0</v>
      </c>
      <c r="C341" s="826" t="s">
        <v>4040</v>
      </c>
      <c r="D341" s="827" t="s">
        <v>1921</v>
      </c>
      <c r="E341" s="828" t="s">
        <v>23</v>
      </c>
      <c r="F341" s="828">
        <v>43</v>
      </c>
      <c r="G341" s="828">
        <v>475</v>
      </c>
      <c r="H341" s="828" t="s">
        <v>52</v>
      </c>
      <c r="I341" s="826" t="s">
        <v>146</v>
      </c>
      <c r="J341" s="1150">
        <v>0.04</v>
      </c>
      <c r="K341" s="1150"/>
      <c r="L341" s="1151">
        <v>400</v>
      </c>
      <c r="M341" s="1151">
        <v>688.38310000000001</v>
      </c>
      <c r="N341" s="826" t="s">
        <v>3078</v>
      </c>
      <c r="O341" s="826" t="s">
        <v>1768</v>
      </c>
      <c r="P341" s="826" t="s">
        <v>1890</v>
      </c>
      <c r="S341" s="589" t="s">
        <v>2742</v>
      </c>
      <c r="U341" s="589" t="s">
        <v>52</v>
      </c>
      <c r="Z341" s="589" t="s">
        <v>2743</v>
      </c>
      <c r="AB341" s="589" t="s">
        <v>2744</v>
      </c>
    </row>
    <row r="342" spans="1:28" ht="25.5" hidden="1" x14ac:dyDescent="0.2">
      <c r="A342" s="591" t="str">
        <f t="shared" si="5"/>
        <v>Tam Phước+43+599</v>
      </c>
      <c r="B342" s="826">
        <f>IF(OR(C342="a",C342="",C342="xoa"),"",COUNTIF(C$6:$D342,"da")+COUNTIF(C$6:$D342,"bs")+COUNTIF(C$6:$D342,"cph"))</f>
        <v>0</v>
      </c>
      <c r="C342" s="826" t="s">
        <v>4040</v>
      </c>
      <c r="D342" s="827" t="s">
        <v>1922</v>
      </c>
      <c r="E342" s="828" t="s">
        <v>23</v>
      </c>
      <c r="F342" s="828">
        <v>43</v>
      </c>
      <c r="G342" s="828">
        <v>599</v>
      </c>
      <c r="H342" s="828" t="s">
        <v>52</v>
      </c>
      <c r="I342" s="826" t="s">
        <v>146</v>
      </c>
      <c r="J342" s="1150">
        <v>2.2800000000000001E-2</v>
      </c>
      <c r="K342" s="1150"/>
      <c r="L342" s="1151">
        <v>228</v>
      </c>
      <c r="M342" s="1151">
        <v>798.26499999999999</v>
      </c>
      <c r="N342" s="826" t="s">
        <v>3079</v>
      </c>
      <c r="O342" s="826" t="s">
        <v>145</v>
      </c>
      <c r="P342" s="826" t="s">
        <v>1923</v>
      </c>
      <c r="S342" s="589" t="s">
        <v>2742</v>
      </c>
      <c r="U342" s="589" t="s">
        <v>52</v>
      </c>
      <c r="Z342" s="589" t="s">
        <v>2743</v>
      </c>
      <c r="AB342" s="589" t="s">
        <v>2744</v>
      </c>
    </row>
    <row r="343" spans="1:28" hidden="1" x14ac:dyDescent="0.2">
      <c r="A343" s="591" t="str">
        <f t="shared" si="5"/>
        <v>Tam Phước+64+116</v>
      </c>
      <c r="B343" s="826">
        <f>IF(OR(C343="a",C343="",C343="xoa"),"",COUNTIF(C$6:$D343,"da")+COUNTIF(C$6:$D343,"bs")+COUNTIF(C$6:$D343,"cph"))</f>
        <v>0</v>
      </c>
      <c r="C343" s="826" t="s">
        <v>4040</v>
      </c>
      <c r="D343" s="827" t="s">
        <v>1924</v>
      </c>
      <c r="E343" s="828" t="s">
        <v>23</v>
      </c>
      <c r="F343" s="828">
        <v>64</v>
      </c>
      <c r="G343" s="828">
        <v>116</v>
      </c>
      <c r="H343" s="828" t="s">
        <v>52</v>
      </c>
      <c r="I343" s="826" t="s">
        <v>146</v>
      </c>
      <c r="J343" s="1150">
        <v>0.02</v>
      </c>
      <c r="K343" s="1150"/>
      <c r="L343" s="1151">
        <v>200</v>
      </c>
      <c r="M343" s="1151">
        <v>126.3321</v>
      </c>
      <c r="N343" s="826" t="s">
        <v>3080</v>
      </c>
      <c r="O343" s="826" t="s">
        <v>1768</v>
      </c>
      <c r="P343" s="826" t="s">
        <v>1890</v>
      </c>
      <c r="S343" s="589" t="s">
        <v>2742</v>
      </c>
      <c r="U343" s="589" t="s">
        <v>52</v>
      </c>
      <c r="Z343" s="589" t="s">
        <v>2743</v>
      </c>
      <c r="AB343" s="589" t="s">
        <v>2744</v>
      </c>
    </row>
    <row r="344" spans="1:28" hidden="1" x14ac:dyDescent="0.2">
      <c r="A344" s="591" t="str">
        <f t="shared" si="5"/>
        <v>Tam Phước+65+45</v>
      </c>
      <c r="B344" s="826">
        <f>IF(OR(C344="a",C344="",C344="xoa"),"",COUNTIF(C$6:$D344,"da")+COUNTIF(C$6:$D344,"bs")+COUNTIF(C$6:$D344,"cph"))</f>
        <v>0</v>
      </c>
      <c r="C344" s="826" t="s">
        <v>4040</v>
      </c>
      <c r="D344" s="827" t="s">
        <v>1925</v>
      </c>
      <c r="E344" s="828" t="s">
        <v>23</v>
      </c>
      <c r="F344" s="828">
        <v>65</v>
      </c>
      <c r="G344" s="828">
        <v>45</v>
      </c>
      <c r="H344" s="828" t="s">
        <v>52</v>
      </c>
      <c r="I344" s="826" t="s">
        <v>146</v>
      </c>
      <c r="J344" s="1150">
        <v>1.7399999999999999E-2</v>
      </c>
      <c r="K344" s="1150"/>
      <c r="L344" s="1151">
        <v>174</v>
      </c>
      <c r="M344" s="1151">
        <v>144.7174</v>
      </c>
      <c r="N344" s="826" t="s">
        <v>3081</v>
      </c>
      <c r="O344" s="826" t="s">
        <v>1768</v>
      </c>
      <c r="P344" s="826" t="s">
        <v>1890</v>
      </c>
      <c r="S344" s="589" t="s">
        <v>2742</v>
      </c>
      <c r="U344" s="589" t="s">
        <v>52</v>
      </c>
      <c r="Z344" s="589" t="s">
        <v>2743</v>
      </c>
      <c r="AB344" s="589" t="s">
        <v>2744</v>
      </c>
    </row>
    <row r="345" spans="1:28" hidden="1" x14ac:dyDescent="0.2">
      <c r="A345" s="591" t="str">
        <f t="shared" si="5"/>
        <v>Tam Phước+65+65</v>
      </c>
      <c r="B345" s="826">
        <f>IF(OR(C345="a",C345="",C345="xoa"),"",COUNTIF(C$6:$D345,"da")+COUNTIF(C$6:$D345,"bs")+COUNTIF(C$6:$D345,"cph"))</f>
        <v>0</v>
      </c>
      <c r="C345" s="826" t="s">
        <v>4040</v>
      </c>
      <c r="D345" s="827" t="s">
        <v>1926</v>
      </c>
      <c r="E345" s="828" t="s">
        <v>23</v>
      </c>
      <c r="F345" s="828">
        <v>65</v>
      </c>
      <c r="G345" s="828">
        <v>65</v>
      </c>
      <c r="H345" s="828" t="s">
        <v>52</v>
      </c>
      <c r="I345" s="826" t="s">
        <v>146</v>
      </c>
      <c r="J345" s="1150">
        <v>0.02</v>
      </c>
      <c r="K345" s="1150"/>
      <c r="L345" s="1151">
        <v>200</v>
      </c>
      <c r="M345" s="1151">
        <v>442.6499</v>
      </c>
      <c r="N345" s="826" t="s">
        <v>3082</v>
      </c>
      <c r="O345" s="826" t="s">
        <v>1927</v>
      </c>
      <c r="P345" s="826" t="s">
        <v>1928</v>
      </c>
      <c r="S345" s="589" t="s">
        <v>2742</v>
      </c>
      <c r="U345" s="589" t="s">
        <v>52</v>
      </c>
      <c r="Z345" s="589" t="s">
        <v>2743</v>
      </c>
      <c r="AB345" s="589" t="s">
        <v>2744</v>
      </c>
    </row>
    <row r="346" spans="1:28" hidden="1" x14ac:dyDescent="0.2">
      <c r="A346" s="591" t="str">
        <f t="shared" si="5"/>
        <v>Tam Phước+65+83</v>
      </c>
      <c r="B346" s="826">
        <f>IF(OR(C346="a",C346="",C346="xoa"),"",COUNTIF(C$6:$D346,"da")+COUNTIF(C$6:$D346,"bs")+COUNTIF(C$6:$D346,"cph"))</f>
        <v>0</v>
      </c>
      <c r="C346" s="826" t="s">
        <v>4040</v>
      </c>
      <c r="D346" s="827" t="s">
        <v>1929</v>
      </c>
      <c r="E346" s="828" t="s">
        <v>23</v>
      </c>
      <c r="F346" s="828">
        <v>65</v>
      </c>
      <c r="G346" s="828">
        <v>83</v>
      </c>
      <c r="H346" s="828" t="s">
        <v>52</v>
      </c>
      <c r="I346" s="826" t="s">
        <v>146</v>
      </c>
      <c r="J346" s="1150">
        <v>1.6E-2</v>
      </c>
      <c r="K346" s="1150"/>
      <c r="L346" s="1151">
        <v>160</v>
      </c>
      <c r="M346" s="1151">
        <v>2871.5360000000001</v>
      </c>
      <c r="N346" s="826" t="s">
        <v>3083</v>
      </c>
      <c r="O346" s="826" t="s">
        <v>145</v>
      </c>
      <c r="P346" s="826" t="s">
        <v>1627</v>
      </c>
      <c r="S346" s="589" t="s">
        <v>2742</v>
      </c>
      <c r="U346" s="589" t="s">
        <v>52</v>
      </c>
      <c r="Z346" s="589" t="s">
        <v>2743</v>
      </c>
      <c r="AB346" s="589" t="s">
        <v>2744</v>
      </c>
    </row>
    <row r="347" spans="1:28" hidden="1" x14ac:dyDescent="0.2">
      <c r="A347" s="591" t="str">
        <f t="shared" si="5"/>
        <v>Tam Phước+65+229</v>
      </c>
      <c r="B347" s="826">
        <f>IF(OR(C347="a",C347="",C347="xoa"),"",COUNTIF(C$6:$D347,"da")+COUNTIF(C$6:$D347,"bs")+COUNTIF(C$6:$D347,"cph"))</f>
        <v>0</v>
      </c>
      <c r="C347" s="826" t="s">
        <v>4040</v>
      </c>
      <c r="D347" s="827" t="s">
        <v>1930</v>
      </c>
      <c r="E347" s="828" t="s">
        <v>23</v>
      </c>
      <c r="F347" s="828">
        <v>65</v>
      </c>
      <c r="G347" s="828">
        <v>229</v>
      </c>
      <c r="H347" s="828" t="s">
        <v>52</v>
      </c>
      <c r="I347" s="826" t="s">
        <v>146</v>
      </c>
      <c r="J347" s="1150">
        <v>1.796E-2</v>
      </c>
      <c r="K347" s="1150"/>
      <c r="L347" s="1151">
        <v>179.6</v>
      </c>
      <c r="M347" s="1151">
        <v>179.536</v>
      </c>
      <c r="N347" s="826" t="s">
        <v>3084</v>
      </c>
      <c r="O347" s="826" t="s">
        <v>145</v>
      </c>
      <c r="P347" s="826" t="s">
        <v>1627</v>
      </c>
      <c r="S347" s="589" t="s">
        <v>2742</v>
      </c>
      <c r="U347" s="589" t="s">
        <v>52</v>
      </c>
      <c r="Z347" s="589" t="s">
        <v>2743</v>
      </c>
      <c r="AB347" s="589" t="s">
        <v>2744</v>
      </c>
    </row>
    <row r="348" spans="1:28" hidden="1" x14ac:dyDescent="0.2">
      <c r="A348" s="591" t="str">
        <f t="shared" si="5"/>
        <v>Tam Phước+65+241</v>
      </c>
      <c r="B348" s="826">
        <f>IF(OR(C348="a",C348="",C348="xoa"),"",COUNTIF(C$6:$D348,"da")+COUNTIF(C$6:$D348,"bs")+COUNTIF(C$6:$D348,"cph"))</f>
        <v>0</v>
      </c>
      <c r="C348" s="826" t="s">
        <v>4040</v>
      </c>
      <c r="D348" s="827" t="s">
        <v>1931</v>
      </c>
      <c r="E348" s="828" t="s">
        <v>23</v>
      </c>
      <c r="F348" s="828">
        <v>65</v>
      </c>
      <c r="G348" s="828">
        <v>241</v>
      </c>
      <c r="H348" s="828" t="s">
        <v>52</v>
      </c>
      <c r="I348" s="826" t="s">
        <v>146</v>
      </c>
      <c r="J348" s="1150">
        <v>1.9E-2</v>
      </c>
      <c r="K348" s="1150"/>
      <c r="L348" s="1151">
        <v>190</v>
      </c>
      <c r="M348" s="1151">
        <v>189.8767</v>
      </c>
      <c r="N348" s="826" t="s">
        <v>3085</v>
      </c>
      <c r="O348" s="826" t="s">
        <v>145</v>
      </c>
      <c r="P348" s="826" t="s">
        <v>1627</v>
      </c>
      <c r="S348" s="589" t="s">
        <v>2742</v>
      </c>
      <c r="U348" s="589" t="s">
        <v>52</v>
      </c>
      <c r="Z348" s="589" t="s">
        <v>2743</v>
      </c>
      <c r="AB348" s="589" t="s">
        <v>2744</v>
      </c>
    </row>
    <row r="349" spans="1:28" hidden="1" x14ac:dyDescent="0.2">
      <c r="A349" s="591" t="str">
        <f t="shared" si="5"/>
        <v>Tam Phước+65+274</v>
      </c>
      <c r="B349" s="826">
        <f>IF(OR(C349="a",C349="",C349="xoa"),"",COUNTIF(C$6:$D349,"da")+COUNTIF(C$6:$D349,"bs")+COUNTIF(C$6:$D349,"cph"))</f>
        <v>0</v>
      </c>
      <c r="C349" s="826" t="s">
        <v>4040</v>
      </c>
      <c r="D349" s="827" t="s">
        <v>1932</v>
      </c>
      <c r="E349" s="828" t="s">
        <v>23</v>
      </c>
      <c r="F349" s="828">
        <v>65</v>
      </c>
      <c r="G349" s="828">
        <v>274</v>
      </c>
      <c r="H349" s="828" t="s">
        <v>52</v>
      </c>
      <c r="I349" s="826" t="s">
        <v>146</v>
      </c>
      <c r="J349" s="1150">
        <v>6.0000000000000001E-3</v>
      </c>
      <c r="K349" s="1150"/>
      <c r="L349" s="1151">
        <v>60</v>
      </c>
      <c r="M349" s="1151">
        <v>149.9726</v>
      </c>
      <c r="N349" s="826" t="s">
        <v>3086</v>
      </c>
      <c r="O349" s="826" t="s">
        <v>145</v>
      </c>
      <c r="P349" s="826" t="s">
        <v>1627</v>
      </c>
      <c r="S349" s="589" t="s">
        <v>2742</v>
      </c>
      <c r="U349" s="589" t="s">
        <v>52</v>
      </c>
      <c r="Z349" s="589" t="s">
        <v>2743</v>
      </c>
      <c r="AB349" s="589" t="s">
        <v>2744</v>
      </c>
    </row>
    <row r="350" spans="1:28" ht="25.5" hidden="1" x14ac:dyDescent="0.2">
      <c r="A350" s="591" t="str">
        <f t="shared" si="5"/>
        <v>Tam Phước+66+29</v>
      </c>
      <c r="B350" s="826">
        <f>IF(OR(C350="a",C350="",C350="xoa"),"",COUNTIF(C$6:$D350,"da")+COUNTIF(C$6:$D350,"bs")+COUNTIF(C$6:$D350,"cph"))</f>
        <v>0</v>
      </c>
      <c r="C350" s="826" t="s">
        <v>4040</v>
      </c>
      <c r="D350" s="827" t="s">
        <v>1933</v>
      </c>
      <c r="E350" s="828" t="s">
        <v>23</v>
      </c>
      <c r="F350" s="828">
        <v>66</v>
      </c>
      <c r="G350" s="828">
        <v>29</v>
      </c>
      <c r="H350" s="828" t="s">
        <v>52</v>
      </c>
      <c r="I350" s="826" t="s">
        <v>146</v>
      </c>
      <c r="J350" s="1150">
        <v>0.02</v>
      </c>
      <c r="K350" s="1150"/>
      <c r="L350" s="1151">
        <v>200</v>
      </c>
      <c r="M350" s="1151">
        <v>388.31130000000002</v>
      </c>
      <c r="N350" s="826" t="s">
        <v>3087</v>
      </c>
      <c r="O350" s="826" t="s">
        <v>145</v>
      </c>
      <c r="P350" s="826" t="s">
        <v>1627</v>
      </c>
      <c r="S350" s="589" t="s">
        <v>2742</v>
      </c>
      <c r="U350" s="589" t="s">
        <v>52</v>
      </c>
      <c r="Z350" s="589" t="s">
        <v>2743</v>
      </c>
      <c r="AB350" s="589" t="s">
        <v>2744</v>
      </c>
    </row>
    <row r="351" spans="1:28" hidden="1" x14ac:dyDescent="0.2">
      <c r="A351" s="591" t="str">
        <f t="shared" si="5"/>
        <v>Tam Phước+66+33</v>
      </c>
      <c r="B351" s="826">
        <f>IF(OR(C351="a",C351="",C351="xoa"),"",COUNTIF(C$6:$D351,"da")+COUNTIF(C$6:$D351,"bs")+COUNTIF(C$6:$D351,"cph"))</f>
        <v>0</v>
      </c>
      <c r="C351" s="826" t="s">
        <v>4040</v>
      </c>
      <c r="D351" s="827" t="s">
        <v>1934</v>
      </c>
      <c r="E351" s="828" t="s">
        <v>23</v>
      </c>
      <c r="F351" s="828">
        <v>66</v>
      </c>
      <c r="G351" s="828">
        <v>33</v>
      </c>
      <c r="H351" s="828" t="s">
        <v>52</v>
      </c>
      <c r="I351" s="826" t="s">
        <v>146</v>
      </c>
      <c r="J351" s="1150">
        <v>0.03</v>
      </c>
      <c r="K351" s="1150"/>
      <c r="L351" s="1151">
        <v>300</v>
      </c>
      <c r="M351" s="1151">
        <v>627.05179999999996</v>
      </c>
      <c r="N351" s="826" t="s">
        <v>3088</v>
      </c>
      <c r="O351" s="826" t="s">
        <v>145</v>
      </c>
      <c r="P351" s="826" t="s">
        <v>1627</v>
      </c>
      <c r="S351" s="589" t="s">
        <v>2742</v>
      </c>
      <c r="U351" s="589" t="s">
        <v>52</v>
      </c>
      <c r="Z351" s="589" t="s">
        <v>2743</v>
      </c>
      <c r="AB351" s="589" t="s">
        <v>2744</v>
      </c>
    </row>
    <row r="352" spans="1:28" hidden="1" x14ac:dyDescent="0.2">
      <c r="A352" s="591" t="str">
        <f t="shared" si="5"/>
        <v>Tam Phước+66+35</v>
      </c>
      <c r="B352" s="826">
        <f>IF(OR(C352="a",C352="",C352="xoa"),"",COUNTIF(C$6:$D352,"da")+COUNTIF(C$6:$D352,"bs")+COUNTIF(C$6:$D352,"cph"))</f>
        <v>0</v>
      </c>
      <c r="C352" s="826" t="s">
        <v>4040</v>
      </c>
      <c r="D352" s="827" t="s">
        <v>1935</v>
      </c>
      <c r="E352" s="828" t="s">
        <v>23</v>
      </c>
      <c r="F352" s="828">
        <v>66</v>
      </c>
      <c r="G352" s="828">
        <v>35</v>
      </c>
      <c r="H352" s="828" t="s">
        <v>52</v>
      </c>
      <c r="I352" s="826" t="s">
        <v>146</v>
      </c>
      <c r="J352" s="1150">
        <v>0.02</v>
      </c>
      <c r="K352" s="1150"/>
      <c r="L352" s="1151">
        <v>200</v>
      </c>
      <c r="M352" s="1151">
        <v>391.8005</v>
      </c>
      <c r="N352" s="826" t="s">
        <v>3089</v>
      </c>
      <c r="O352" s="826" t="s">
        <v>145</v>
      </c>
      <c r="P352" s="826" t="s">
        <v>1627</v>
      </c>
      <c r="S352" s="589" t="s">
        <v>2742</v>
      </c>
      <c r="U352" s="589" t="s">
        <v>52</v>
      </c>
      <c r="Z352" s="589" t="s">
        <v>2743</v>
      </c>
      <c r="AB352" s="589" t="s">
        <v>2744</v>
      </c>
    </row>
    <row r="353" spans="1:28" hidden="1" x14ac:dyDescent="0.2">
      <c r="A353" s="591" t="str">
        <f t="shared" si="5"/>
        <v>Tam Phước+68+214</v>
      </c>
      <c r="B353" s="826">
        <f>IF(OR(C353="a",C353="",C353="xoa"),"",COUNTIF(C$6:$D353,"da")+COUNTIF(C$6:$D353,"bs")+COUNTIF(C$6:$D353,"cph"))</f>
        <v>0</v>
      </c>
      <c r="C353" s="826" t="s">
        <v>4040</v>
      </c>
      <c r="D353" s="827" t="s">
        <v>1936</v>
      </c>
      <c r="E353" s="828" t="s">
        <v>23</v>
      </c>
      <c r="F353" s="828">
        <v>68</v>
      </c>
      <c r="G353" s="828">
        <v>214</v>
      </c>
      <c r="H353" s="828" t="s">
        <v>52</v>
      </c>
      <c r="I353" s="826" t="s">
        <v>146</v>
      </c>
      <c r="J353" s="1150">
        <v>0.01</v>
      </c>
      <c r="K353" s="1150"/>
      <c r="L353" s="1151">
        <v>100</v>
      </c>
      <c r="M353" s="1151">
        <v>446.16320000000002</v>
      </c>
      <c r="N353" s="826" t="s">
        <v>3090</v>
      </c>
      <c r="O353" s="826" t="s">
        <v>145</v>
      </c>
      <c r="P353" s="826" t="s">
        <v>1627</v>
      </c>
      <c r="S353" s="589" t="s">
        <v>2742</v>
      </c>
      <c r="U353" s="589" t="s">
        <v>52</v>
      </c>
      <c r="Z353" s="589" t="s">
        <v>2743</v>
      </c>
      <c r="AB353" s="589" t="s">
        <v>2744</v>
      </c>
    </row>
    <row r="354" spans="1:28" hidden="1" x14ac:dyDescent="0.2">
      <c r="A354" s="591" t="str">
        <f t="shared" si="5"/>
        <v>Tam Phước+68+215</v>
      </c>
      <c r="B354" s="826">
        <f>IF(OR(C354="a",C354="",C354="xoa"),"",COUNTIF(C$6:$D354,"da")+COUNTIF(C$6:$D354,"bs")+COUNTIF(C$6:$D354,"cph"))</f>
        <v>0</v>
      </c>
      <c r="C354" s="826" t="s">
        <v>4040</v>
      </c>
      <c r="D354" s="827" t="s">
        <v>1936</v>
      </c>
      <c r="E354" s="828" t="s">
        <v>23</v>
      </c>
      <c r="F354" s="828">
        <v>68</v>
      </c>
      <c r="G354" s="828">
        <v>215</v>
      </c>
      <c r="H354" s="828" t="s">
        <v>52</v>
      </c>
      <c r="I354" s="826" t="s">
        <v>146</v>
      </c>
      <c r="J354" s="1150">
        <v>0.01</v>
      </c>
      <c r="K354" s="1150"/>
      <c r="L354" s="1151">
        <v>100</v>
      </c>
      <c r="M354" s="1151">
        <v>448.30079999999998</v>
      </c>
      <c r="N354" s="826" t="s">
        <v>3091</v>
      </c>
      <c r="O354" s="826" t="s">
        <v>145</v>
      </c>
      <c r="P354" s="826" t="s">
        <v>1627</v>
      </c>
      <c r="S354" s="589" t="s">
        <v>2742</v>
      </c>
      <c r="U354" s="589" t="s">
        <v>52</v>
      </c>
      <c r="Z354" s="589" t="s">
        <v>2743</v>
      </c>
      <c r="AB354" s="589" t="s">
        <v>2744</v>
      </c>
    </row>
    <row r="355" spans="1:28" hidden="1" x14ac:dyDescent="0.2">
      <c r="A355" s="591" t="str">
        <f t="shared" si="5"/>
        <v>Tam Phước+68+827</v>
      </c>
      <c r="B355" s="826">
        <f>IF(OR(C355="a",C355="",C355="xoa"),"",COUNTIF(C$6:$D355,"da")+COUNTIF(C$6:$D355,"bs")+COUNTIF(C$6:$D355,"cph"))</f>
        <v>0</v>
      </c>
      <c r="C355" s="826" t="s">
        <v>4040</v>
      </c>
      <c r="D355" s="827" t="s">
        <v>1937</v>
      </c>
      <c r="E355" s="828" t="s">
        <v>23</v>
      </c>
      <c r="F355" s="828">
        <v>68</v>
      </c>
      <c r="G355" s="828">
        <v>827</v>
      </c>
      <c r="H355" s="828" t="s">
        <v>52</v>
      </c>
      <c r="I355" s="826" t="s">
        <v>146</v>
      </c>
      <c r="J355" s="1150">
        <v>6.0000000000000001E-3</v>
      </c>
      <c r="K355" s="1150"/>
      <c r="L355" s="1151">
        <v>60</v>
      </c>
      <c r="M355" s="1151">
        <v>408.58120000000002</v>
      </c>
      <c r="N355" s="826" t="s">
        <v>3092</v>
      </c>
      <c r="O355" s="826" t="s">
        <v>145</v>
      </c>
      <c r="P355" s="826" t="s">
        <v>1627</v>
      </c>
      <c r="S355" s="589" t="s">
        <v>2742</v>
      </c>
      <c r="U355" s="589" t="s">
        <v>52</v>
      </c>
      <c r="Z355" s="589" t="s">
        <v>2743</v>
      </c>
      <c r="AB355" s="589" t="s">
        <v>2744</v>
      </c>
    </row>
    <row r="356" spans="1:28" hidden="1" x14ac:dyDescent="0.2">
      <c r="A356" s="591" t="str">
        <f t="shared" si="5"/>
        <v>Tam Phước+69+16</v>
      </c>
      <c r="B356" s="826">
        <f>IF(OR(C356="a",C356="",C356="xoa"),"",COUNTIF(C$6:$D356,"da")+COUNTIF(C$6:$D356,"bs")+COUNTIF(C$6:$D356,"cph"))</f>
        <v>0</v>
      </c>
      <c r="C356" s="826" t="s">
        <v>4040</v>
      </c>
      <c r="D356" s="827" t="s">
        <v>1938</v>
      </c>
      <c r="E356" s="828" t="s">
        <v>23</v>
      </c>
      <c r="F356" s="828">
        <v>69</v>
      </c>
      <c r="G356" s="828">
        <v>16</v>
      </c>
      <c r="H356" s="828" t="s">
        <v>52</v>
      </c>
      <c r="I356" s="826" t="s">
        <v>146</v>
      </c>
      <c r="J356" s="1150">
        <v>6.0000000000000001E-3</v>
      </c>
      <c r="K356" s="1150"/>
      <c r="L356" s="1151">
        <v>60</v>
      </c>
      <c r="M356" s="1151">
        <v>1992.644</v>
      </c>
      <c r="N356" s="826" t="s">
        <v>3093</v>
      </c>
      <c r="O356" s="826" t="s">
        <v>1768</v>
      </c>
      <c r="P356" s="826" t="s">
        <v>1939</v>
      </c>
      <c r="S356" s="589" t="s">
        <v>2742</v>
      </c>
      <c r="U356" s="589" t="s">
        <v>52</v>
      </c>
      <c r="Z356" s="589" t="s">
        <v>2743</v>
      </c>
      <c r="AB356" s="589" t="s">
        <v>2744</v>
      </c>
    </row>
    <row r="357" spans="1:28" hidden="1" x14ac:dyDescent="0.2">
      <c r="A357" s="591" t="str">
        <f t="shared" si="5"/>
        <v>Tam Phước+69+55</v>
      </c>
      <c r="B357" s="826">
        <f>IF(OR(C357="a",C357="",C357="xoa"),"",COUNTIF(C$6:$D357,"da")+COUNTIF(C$6:$D357,"bs")+COUNTIF(C$6:$D357,"cph"))</f>
        <v>0</v>
      </c>
      <c r="C357" s="826" t="s">
        <v>4040</v>
      </c>
      <c r="D357" s="827" t="s">
        <v>1940</v>
      </c>
      <c r="E357" s="828" t="s">
        <v>23</v>
      </c>
      <c r="F357" s="828">
        <v>69</v>
      </c>
      <c r="G357" s="828">
        <v>55</v>
      </c>
      <c r="H357" s="828" t="s">
        <v>52</v>
      </c>
      <c r="I357" s="826" t="s">
        <v>146</v>
      </c>
      <c r="J357" s="1150">
        <v>0.02</v>
      </c>
      <c r="K357" s="1150"/>
      <c r="L357" s="1151">
        <v>200</v>
      </c>
      <c r="M357" s="1151">
        <v>519.16729999999995</v>
      </c>
      <c r="N357" s="826" t="s">
        <v>3094</v>
      </c>
      <c r="O357" s="826" t="s">
        <v>1768</v>
      </c>
      <c r="P357" s="826" t="s">
        <v>1890</v>
      </c>
      <c r="S357" s="589" t="s">
        <v>2742</v>
      </c>
      <c r="U357" s="589" t="s">
        <v>52</v>
      </c>
      <c r="Z357" s="589" t="s">
        <v>2743</v>
      </c>
      <c r="AB357" s="589" t="s">
        <v>2744</v>
      </c>
    </row>
    <row r="358" spans="1:28" ht="25.5" hidden="1" x14ac:dyDescent="0.2">
      <c r="A358" s="591" t="str">
        <f t="shared" si="5"/>
        <v>Tam Phước+69+90</v>
      </c>
      <c r="B358" s="826">
        <f>IF(OR(C358="a",C358="",C358="xoa"),"",COUNTIF(C$6:$D358,"da")+COUNTIF(C$6:$D358,"bs")+COUNTIF(C$6:$D358,"cph"))</f>
        <v>0</v>
      </c>
      <c r="C358" s="826" t="s">
        <v>4040</v>
      </c>
      <c r="D358" s="827" t="s">
        <v>1941</v>
      </c>
      <c r="E358" s="828" t="s">
        <v>23</v>
      </c>
      <c r="F358" s="828">
        <v>69</v>
      </c>
      <c r="G358" s="828">
        <v>90</v>
      </c>
      <c r="H358" s="828" t="s">
        <v>52</v>
      </c>
      <c r="I358" s="826" t="s">
        <v>146</v>
      </c>
      <c r="J358" s="1150">
        <v>2.0640000000000002E-2</v>
      </c>
      <c r="K358" s="1150"/>
      <c r="L358" s="1151">
        <v>206.40000000000003</v>
      </c>
      <c r="M358" s="1151">
        <v>206.6789</v>
      </c>
      <c r="N358" s="826" t="s">
        <v>3095</v>
      </c>
      <c r="O358" s="826" t="s">
        <v>145</v>
      </c>
      <c r="P358" s="826" t="s">
        <v>1627</v>
      </c>
      <c r="S358" s="589" t="s">
        <v>2742</v>
      </c>
      <c r="U358" s="589" t="s">
        <v>52</v>
      </c>
      <c r="Z358" s="589" t="s">
        <v>2743</v>
      </c>
      <c r="AB358" s="589" t="s">
        <v>2744</v>
      </c>
    </row>
    <row r="359" spans="1:28" hidden="1" x14ac:dyDescent="0.2">
      <c r="A359" s="591" t="str">
        <f t="shared" si="5"/>
        <v>Tam Phước+69+95</v>
      </c>
      <c r="B359" s="826">
        <f>IF(OR(C359="a",C359="",C359="xoa"),"",COUNTIF(C$6:$D359,"da")+COUNTIF(C$6:$D359,"bs")+COUNTIF(C$6:$D359,"cph"))</f>
        <v>0</v>
      </c>
      <c r="C359" s="826" t="s">
        <v>4040</v>
      </c>
      <c r="D359" s="827" t="s">
        <v>1942</v>
      </c>
      <c r="E359" s="828" t="s">
        <v>23</v>
      </c>
      <c r="F359" s="828">
        <v>69</v>
      </c>
      <c r="G359" s="828">
        <v>95</v>
      </c>
      <c r="H359" s="828" t="s">
        <v>52</v>
      </c>
      <c r="I359" s="826" t="s">
        <v>146</v>
      </c>
      <c r="J359" s="1150">
        <v>0.02</v>
      </c>
      <c r="K359" s="1150"/>
      <c r="L359" s="1151">
        <v>200</v>
      </c>
      <c r="M359" s="1151">
        <v>1039.309</v>
      </c>
      <c r="N359" s="826" t="s">
        <v>3096</v>
      </c>
      <c r="O359" s="826" t="s">
        <v>1768</v>
      </c>
      <c r="P359" s="826" t="s">
        <v>1890</v>
      </c>
      <c r="S359" s="589" t="s">
        <v>2742</v>
      </c>
      <c r="U359" s="589" t="s">
        <v>52</v>
      </c>
      <c r="Z359" s="589" t="s">
        <v>2743</v>
      </c>
      <c r="AB359" s="589" t="s">
        <v>2744</v>
      </c>
    </row>
    <row r="360" spans="1:28" hidden="1" x14ac:dyDescent="0.2">
      <c r="A360" s="591" t="str">
        <f t="shared" si="5"/>
        <v>Tam Phước+71+9</v>
      </c>
      <c r="B360" s="826">
        <f>IF(OR(C360="a",C360="",C360="xoa"),"",COUNTIF(C$6:$D360,"da")+COUNTIF(C$6:$D360,"bs")+COUNTIF(C$6:$D360,"cph"))</f>
        <v>0</v>
      </c>
      <c r="C360" s="826" t="s">
        <v>4040</v>
      </c>
      <c r="D360" s="827" t="s">
        <v>1943</v>
      </c>
      <c r="E360" s="828" t="s">
        <v>23</v>
      </c>
      <c r="F360" s="828">
        <v>71</v>
      </c>
      <c r="G360" s="828">
        <v>9</v>
      </c>
      <c r="H360" s="828" t="s">
        <v>52</v>
      </c>
      <c r="I360" s="826" t="s">
        <v>146</v>
      </c>
      <c r="J360" s="1150">
        <v>1.1220000000000001E-2</v>
      </c>
      <c r="K360" s="1150"/>
      <c r="L360" s="1151">
        <v>112.2</v>
      </c>
      <c r="M360" s="1151">
        <v>112.259</v>
      </c>
      <c r="N360" s="826" t="s">
        <v>3097</v>
      </c>
      <c r="O360" s="826" t="s">
        <v>145</v>
      </c>
      <c r="P360" s="826" t="s">
        <v>1627</v>
      </c>
      <c r="S360" s="589" t="s">
        <v>2742</v>
      </c>
      <c r="U360" s="589" t="s">
        <v>52</v>
      </c>
      <c r="Z360" s="589" t="s">
        <v>2743</v>
      </c>
      <c r="AB360" s="589" t="s">
        <v>2744</v>
      </c>
    </row>
    <row r="361" spans="1:28" hidden="1" x14ac:dyDescent="0.2">
      <c r="A361" s="591" t="str">
        <f t="shared" si="5"/>
        <v>Tam Phước+71+11</v>
      </c>
      <c r="B361" s="826">
        <f>IF(OR(C361="a",C361="",C361="xoa"),"",COUNTIF(C$6:$D361,"da")+COUNTIF(C$6:$D361,"bs")+COUNTIF(C$6:$D361,"cph"))</f>
        <v>0</v>
      </c>
      <c r="C361" s="826" t="s">
        <v>4040</v>
      </c>
      <c r="D361" s="827" t="s">
        <v>1944</v>
      </c>
      <c r="E361" s="828" t="s">
        <v>23</v>
      </c>
      <c r="F361" s="828">
        <v>71</v>
      </c>
      <c r="G361" s="828">
        <v>11</v>
      </c>
      <c r="H361" s="828" t="s">
        <v>52</v>
      </c>
      <c r="I361" s="826" t="s">
        <v>146</v>
      </c>
      <c r="J361" s="1150">
        <v>1.0999999999999999E-2</v>
      </c>
      <c r="K361" s="1150"/>
      <c r="L361" s="1151">
        <v>110</v>
      </c>
      <c r="M361" s="1151">
        <v>67.951710000000006</v>
      </c>
      <c r="N361" s="826" t="s">
        <v>3098</v>
      </c>
      <c r="O361" s="826" t="s">
        <v>1768</v>
      </c>
      <c r="P361" s="826" t="s">
        <v>1890</v>
      </c>
      <c r="S361" s="589" t="s">
        <v>2742</v>
      </c>
      <c r="U361" s="589" t="s">
        <v>52</v>
      </c>
      <c r="Z361" s="589" t="s">
        <v>2743</v>
      </c>
      <c r="AB361" s="589" t="s">
        <v>2744</v>
      </c>
    </row>
    <row r="362" spans="1:28" hidden="1" x14ac:dyDescent="0.2">
      <c r="A362" s="591" t="str">
        <f t="shared" si="5"/>
        <v>Tam Phước+71+13</v>
      </c>
      <c r="B362" s="826">
        <f>IF(OR(C362="a",C362="",C362="xoa"),"",COUNTIF(C$6:$D362,"da")+COUNTIF(C$6:$D362,"bs")+COUNTIF(C$6:$D362,"cph"))</f>
        <v>0</v>
      </c>
      <c r="C362" s="826" t="s">
        <v>4040</v>
      </c>
      <c r="D362" s="827" t="s">
        <v>1945</v>
      </c>
      <c r="E362" s="828" t="s">
        <v>23</v>
      </c>
      <c r="F362" s="828">
        <v>71</v>
      </c>
      <c r="G362" s="828">
        <v>13</v>
      </c>
      <c r="H362" s="828" t="s">
        <v>52</v>
      </c>
      <c r="I362" s="826" t="s">
        <v>146</v>
      </c>
      <c r="J362" s="1150">
        <v>6.0000000000000001E-3</v>
      </c>
      <c r="K362" s="1150"/>
      <c r="L362" s="1151">
        <v>60</v>
      </c>
      <c r="M362" s="1151">
        <v>72.146540000000002</v>
      </c>
      <c r="N362" s="826" t="s">
        <v>3099</v>
      </c>
      <c r="O362" s="826" t="s">
        <v>1768</v>
      </c>
      <c r="P362" s="826" t="s">
        <v>1890</v>
      </c>
      <c r="S362" s="589" t="s">
        <v>2742</v>
      </c>
      <c r="U362" s="589" t="s">
        <v>52</v>
      </c>
      <c r="Z362" s="589" t="s">
        <v>2743</v>
      </c>
      <c r="AB362" s="589" t="s">
        <v>2744</v>
      </c>
    </row>
    <row r="363" spans="1:28" hidden="1" x14ac:dyDescent="0.2">
      <c r="A363" s="591" t="str">
        <f t="shared" si="5"/>
        <v>Tam Phước+71+14</v>
      </c>
      <c r="B363" s="826">
        <f>IF(OR(C363="a",C363="",C363="xoa"),"",COUNTIF(C$6:$D363,"da")+COUNTIF(C$6:$D363,"bs")+COUNTIF(C$6:$D363,"cph"))</f>
        <v>0</v>
      </c>
      <c r="C363" s="826" t="s">
        <v>4040</v>
      </c>
      <c r="D363" s="827" t="s">
        <v>1946</v>
      </c>
      <c r="E363" s="828" t="s">
        <v>23</v>
      </c>
      <c r="F363" s="828">
        <v>71</v>
      </c>
      <c r="G363" s="828">
        <v>14</v>
      </c>
      <c r="H363" s="828" t="s">
        <v>52</v>
      </c>
      <c r="I363" s="826" t="s">
        <v>146</v>
      </c>
      <c r="J363" s="1150">
        <v>0.01</v>
      </c>
      <c r="K363" s="1150"/>
      <c r="L363" s="1151">
        <v>100</v>
      </c>
      <c r="M363" s="1151">
        <v>142.28270000000001</v>
      </c>
      <c r="N363" s="826" t="s">
        <v>3100</v>
      </c>
      <c r="O363" s="826" t="s">
        <v>1768</v>
      </c>
      <c r="P363" s="826" t="s">
        <v>1890</v>
      </c>
      <c r="S363" s="589" t="s">
        <v>2742</v>
      </c>
      <c r="U363" s="589" t="s">
        <v>52</v>
      </c>
      <c r="Z363" s="589" t="s">
        <v>2743</v>
      </c>
      <c r="AB363" s="589" t="s">
        <v>2744</v>
      </c>
    </row>
    <row r="364" spans="1:28" hidden="1" x14ac:dyDescent="0.2">
      <c r="A364" s="591" t="str">
        <f t="shared" si="5"/>
        <v>Tam Phước+71+17</v>
      </c>
      <c r="B364" s="826">
        <f>IF(OR(C364="a",C364="",C364="xoa"),"",COUNTIF(C$6:$D364,"da")+COUNTIF(C$6:$D364,"bs")+COUNTIF(C$6:$D364,"cph"))</f>
        <v>0</v>
      </c>
      <c r="C364" s="826" t="s">
        <v>4040</v>
      </c>
      <c r="D364" s="827" t="s">
        <v>1947</v>
      </c>
      <c r="E364" s="828" t="s">
        <v>23</v>
      </c>
      <c r="F364" s="828">
        <v>71</v>
      </c>
      <c r="G364" s="828">
        <v>17</v>
      </c>
      <c r="H364" s="828" t="s">
        <v>52</v>
      </c>
      <c r="I364" s="826" t="s">
        <v>146</v>
      </c>
      <c r="J364" s="1150">
        <v>9.1000000000000004E-3</v>
      </c>
      <c r="K364" s="1150"/>
      <c r="L364" s="1151">
        <v>91</v>
      </c>
      <c r="M364" s="1151">
        <v>91.043180000000007</v>
      </c>
      <c r="N364" s="826" t="s">
        <v>3101</v>
      </c>
      <c r="O364" s="826" t="s">
        <v>145</v>
      </c>
      <c r="P364" s="826" t="s">
        <v>1627</v>
      </c>
      <c r="S364" s="589" t="s">
        <v>2742</v>
      </c>
      <c r="U364" s="589" t="s">
        <v>52</v>
      </c>
      <c r="Z364" s="589" t="s">
        <v>2743</v>
      </c>
      <c r="AB364" s="589" t="s">
        <v>2744</v>
      </c>
    </row>
    <row r="365" spans="1:28" hidden="1" x14ac:dyDescent="0.2">
      <c r="A365" s="591" t="str">
        <f t="shared" si="5"/>
        <v>Tam Phước+71+21</v>
      </c>
      <c r="B365" s="826">
        <f>IF(OR(C365="a",C365="",C365="xoa"),"",COUNTIF(C$6:$D365,"da")+COUNTIF(C$6:$D365,"bs")+COUNTIF(C$6:$D365,"cph"))</f>
        <v>0</v>
      </c>
      <c r="C365" s="826" t="s">
        <v>4040</v>
      </c>
      <c r="D365" s="827" t="s">
        <v>1948</v>
      </c>
      <c r="E365" s="828" t="s">
        <v>23</v>
      </c>
      <c r="F365" s="828">
        <v>71</v>
      </c>
      <c r="G365" s="828">
        <v>21</v>
      </c>
      <c r="H365" s="828" t="s">
        <v>52</v>
      </c>
      <c r="I365" s="826" t="s">
        <v>146</v>
      </c>
      <c r="J365" s="1150">
        <v>1.04E-2</v>
      </c>
      <c r="K365" s="1150"/>
      <c r="L365" s="1151">
        <v>104</v>
      </c>
      <c r="M365" s="1151">
        <v>67.256839999999997</v>
      </c>
      <c r="N365" s="826" t="s">
        <v>3102</v>
      </c>
      <c r="O365" s="826" t="s">
        <v>1768</v>
      </c>
      <c r="P365" s="826" t="s">
        <v>1890</v>
      </c>
      <c r="S365" s="589" t="s">
        <v>2742</v>
      </c>
      <c r="U365" s="589" t="s">
        <v>52</v>
      </c>
      <c r="Z365" s="589" t="s">
        <v>2743</v>
      </c>
      <c r="AB365" s="589" t="s">
        <v>2744</v>
      </c>
    </row>
    <row r="366" spans="1:28" hidden="1" x14ac:dyDescent="0.2">
      <c r="A366" s="591" t="str">
        <f t="shared" si="5"/>
        <v>Tam Phước+71+36</v>
      </c>
      <c r="B366" s="826">
        <f>IF(OR(C366="a",C366="",C366="xoa"),"",COUNTIF(C$6:$D366,"da")+COUNTIF(C$6:$D366,"bs")+COUNTIF(C$6:$D366,"cph"))</f>
        <v>0</v>
      </c>
      <c r="C366" s="826" t="s">
        <v>4040</v>
      </c>
      <c r="D366" s="827" t="s">
        <v>1949</v>
      </c>
      <c r="E366" s="828" t="s">
        <v>23</v>
      </c>
      <c r="F366" s="828">
        <v>71</v>
      </c>
      <c r="G366" s="828">
        <v>36</v>
      </c>
      <c r="H366" s="828" t="s">
        <v>52</v>
      </c>
      <c r="I366" s="826" t="s">
        <v>146</v>
      </c>
      <c r="J366" s="1150">
        <v>2.2599999999999999E-2</v>
      </c>
      <c r="K366" s="1150"/>
      <c r="L366" s="1151">
        <v>225.99999999999997</v>
      </c>
      <c r="M366" s="1151">
        <v>241.17590000000001</v>
      </c>
      <c r="N366" s="826" t="s">
        <v>3103</v>
      </c>
      <c r="O366" s="826" t="s">
        <v>145</v>
      </c>
      <c r="P366" s="826" t="s">
        <v>1627</v>
      </c>
      <c r="S366" s="589" t="s">
        <v>2742</v>
      </c>
      <c r="U366" s="589" t="s">
        <v>52</v>
      </c>
      <c r="Z366" s="589" t="s">
        <v>2743</v>
      </c>
      <c r="AB366" s="589" t="s">
        <v>2744</v>
      </c>
    </row>
    <row r="367" spans="1:28" hidden="1" x14ac:dyDescent="0.2">
      <c r="A367" s="591" t="str">
        <f t="shared" si="5"/>
        <v>Tam Phước+71+46</v>
      </c>
      <c r="B367" s="826">
        <f>IF(OR(C367="a",C367="",C367="xoa"),"",COUNTIF(C$6:$D367,"da")+COUNTIF(C$6:$D367,"bs")+COUNTIF(C$6:$D367,"cph"))</f>
        <v>0</v>
      </c>
      <c r="C367" s="826" t="s">
        <v>4040</v>
      </c>
      <c r="D367" s="827" t="s">
        <v>1950</v>
      </c>
      <c r="E367" s="828" t="s">
        <v>23</v>
      </c>
      <c r="F367" s="828">
        <v>71</v>
      </c>
      <c r="G367" s="828">
        <v>46</v>
      </c>
      <c r="H367" s="828" t="s">
        <v>52</v>
      </c>
      <c r="I367" s="826" t="s">
        <v>146</v>
      </c>
      <c r="J367" s="1150">
        <v>0.17874999999999999</v>
      </c>
      <c r="K367" s="1150"/>
      <c r="L367" s="1151">
        <v>1787.5</v>
      </c>
      <c r="M367" s="1151">
        <v>2095.4490000000001</v>
      </c>
      <c r="N367" s="826" t="s">
        <v>3104</v>
      </c>
      <c r="O367" s="826" t="s">
        <v>1768</v>
      </c>
      <c r="P367" s="826" t="s">
        <v>1890</v>
      </c>
      <c r="S367" s="589" t="s">
        <v>2742</v>
      </c>
      <c r="U367" s="589" t="s">
        <v>52</v>
      </c>
      <c r="Z367" s="589" t="s">
        <v>2743</v>
      </c>
      <c r="AB367" s="589" t="s">
        <v>2744</v>
      </c>
    </row>
    <row r="368" spans="1:28" hidden="1" x14ac:dyDescent="0.2">
      <c r="A368" s="591" t="str">
        <f t="shared" si="5"/>
        <v>Tam Phước+71+69</v>
      </c>
      <c r="B368" s="826">
        <f>IF(OR(C368="a",C368="",C368="xoa"),"",COUNTIF(C$6:$D368,"da")+COUNTIF(C$6:$D368,"bs")+COUNTIF(C$6:$D368,"cph"))</f>
        <v>0</v>
      </c>
      <c r="C368" s="826" t="s">
        <v>4040</v>
      </c>
      <c r="D368" s="827" t="s">
        <v>1951</v>
      </c>
      <c r="E368" s="828" t="s">
        <v>23</v>
      </c>
      <c r="F368" s="828">
        <v>71</v>
      </c>
      <c r="G368" s="828">
        <v>69</v>
      </c>
      <c r="H368" s="828" t="s">
        <v>52</v>
      </c>
      <c r="I368" s="826" t="s">
        <v>146</v>
      </c>
      <c r="J368" s="1150">
        <v>0.01</v>
      </c>
      <c r="K368" s="1150"/>
      <c r="L368" s="1151">
        <v>100</v>
      </c>
      <c r="M368" s="1151">
        <v>396.4196</v>
      </c>
      <c r="N368" s="826" t="s">
        <v>3105</v>
      </c>
      <c r="O368" s="826" t="s">
        <v>145</v>
      </c>
      <c r="P368" s="826" t="s">
        <v>1952</v>
      </c>
      <c r="S368" s="589" t="s">
        <v>2742</v>
      </c>
      <c r="U368" s="589" t="s">
        <v>52</v>
      </c>
      <c r="Z368" s="589" t="s">
        <v>2743</v>
      </c>
      <c r="AB368" s="589" t="s">
        <v>2744</v>
      </c>
    </row>
    <row r="369" spans="1:28" hidden="1" x14ac:dyDescent="0.2">
      <c r="A369" s="591" t="str">
        <f t="shared" si="5"/>
        <v>Tam Phước+71+134</v>
      </c>
      <c r="B369" s="826">
        <f>IF(OR(C369="a",C369="",C369="xoa"),"",COUNTIF(C$6:$D369,"da")+COUNTIF(C$6:$D369,"bs")+COUNTIF(C$6:$D369,"cph"))</f>
        <v>0</v>
      </c>
      <c r="C369" s="826" t="s">
        <v>4040</v>
      </c>
      <c r="D369" s="827" t="s">
        <v>1953</v>
      </c>
      <c r="E369" s="828" t="s">
        <v>23</v>
      </c>
      <c r="F369" s="828">
        <v>71</v>
      </c>
      <c r="G369" s="828">
        <v>134</v>
      </c>
      <c r="H369" s="828" t="s">
        <v>52</v>
      </c>
      <c r="I369" s="826" t="s">
        <v>146</v>
      </c>
      <c r="J369" s="1150">
        <v>0.02</v>
      </c>
      <c r="K369" s="1150"/>
      <c r="L369" s="1151">
        <v>200</v>
      </c>
      <c r="M369" s="1151">
        <v>1228.1220000000001</v>
      </c>
      <c r="N369" s="826" t="s">
        <v>3106</v>
      </c>
      <c r="O369" s="826" t="s">
        <v>1768</v>
      </c>
      <c r="P369" s="826" t="s">
        <v>1890</v>
      </c>
      <c r="S369" s="589" t="s">
        <v>2742</v>
      </c>
      <c r="U369" s="589" t="s">
        <v>52</v>
      </c>
      <c r="Z369" s="589" t="s">
        <v>2743</v>
      </c>
      <c r="AB369" s="589" t="s">
        <v>2744</v>
      </c>
    </row>
    <row r="370" spans="1:28" hidden="1" x14ac:dyDescent="0.2">
      <c r="A370" s="591" t="str">
        <f t="shared" si="5"/>
        <v>Tam Phước+71+150</v>
      </c>
      <c r="B370" s="826">
        <f>IF(OR(C370="a",C370="",C370="xoa"),"",COUNTIF(C$6:$D370,"da")+COUNTIF(C$6:$D370,"bs")+COUNTIF(C$6:$D370,"cph"))</f>
        <v>0</v>
      </c>
      <c r="C370" s="826" t="s">
        <v>4040</v>
      </c>
      <c r="D370" s="827" t="s">
        <v>1954</v>
      </c>
      <c r="E370" s="828" t="s">
        <v>23</v>
      </c>
      <c r="F370" s="828">
        <v>71</v>
      </c>
      <c r="G370" s="828">
        <v>150</v>
      </c>
      <c r="H370" s="828" t="s">
        <v>52</v>
      </c>
      <c r="I370" s="826" t="s">
        <v>146</v>
      </c>
      <c r="J370" s="1150">
        <v>7.0799999999999995E-3</v>
      </c>
      <c r="K370" s="1150"/>
      <c r="L370" s="1151">
        <v>70.8</v>
      </c>
      <c r="M370" s="1151">
        <v>70.774760000000001</v>
      </c>
      <c r="N370" s="826" t="s">
        <v>3107</v>
      </c>
      <c r="O370" s="826" t="s">
        <v>145</v>
      </c>
      <c r="P370" s="826" t="s">
        <v>1627</v>
      </c>
      <c r="S370" s="589" t="s">
        <v>2742</v>
      </c>
      <c r="U370" s="589" t="s">
        <v>52</v>
      </c>
      <c r="Z370" s="589" t="s">
        <v>2743</v>
      </c>
      <c r="AB370" s="589" t="s">
        <v>2744</v>
      </c>
    </row>
    <row r="371" spans="1:28" hidden="1" x14ac:dyDescent="0.2">
      <c r="A371" s="591" t="str">
        <f t="shared" si="5"/>
        <v>Tam Phước+71+212</v>
      </c>
      <c r="B371" s="826">
        <f>IF(OR(C371="a",C371="",C371="xoa"),"",COUNTIF(C$6:$D371,"da")+COUNTIF(C$6:$D371,"bs")+COUNTIF(C$6:$D371,"cph"))</f>
        <v>0</v>
      </c>
      <c r="C371" s="826" t="s">
        <v>4040</v>
      </c>
      <c r="D371" s="827" t="s">
        <v>1955</v>
      </c>
      <c r="E371" s="828" t="s">
        <v>23</v>
      </c>
      <c r="F371" s="828">
        <v>71</v>
      </c>
      <c r="G371" s="828">
        <v>212</v>
      </c>
      <c r="H371" s="828" t="s">
        <v>52</v>
      </c>
      <c r="I371" s="826" t="s">
        <v>146</v>
      </c>
      <c r="J371" s="1150">
        <v>1.4999999999999999E-2</v>
      </c>
      <c r="K371" s="1150"/>
      <c r="L371" s="1151">
        <v>150</v>
      </c>
      <c r="M371" s="1151">
        <v>147.7321</v>
      </c>
      <c r="N371" s="826" t="s">
        <v>3108</v>
      </c>
      <c r="O371" s="826" t="s">
        <v>1768</v>
      </c>
      <c r="P371" s="826" t="s">
        <v>1890</v>
      </c>
      <c r="S371" s="589" t="s">
        <v>2742</v>
      </c>
      <c r="U371" s="589" t="s">
        <v>52</v>
      </c>
      <c r="Z371" s="589" t="s">
        <v>2743</v>
      </c>
      <c r="AB371" s="589" t="s">
        <v>2744</v>
      </c>
    </row>
    <row r="372" spans="1:28" hidden="1" x14ac:dyDescent="0.2">
      <c r="A372" s="591" t="str">
        <f t="shared" si="5"/>
        <v>Tam Phước+71+213</v>
      </c>
      <c r="B372" s="826">
        <f>IF(OR(C372="a",C372="",C372="xoa"),"",COUNTIF(C$6:$D372,"da")+COUNTIF(C$6:$D372,"bs")+COUNTIF(C$6:$D372,"cph"))</f>
        <v>0</v>
      </c>
      <c r="C372" s="826" t="s">
        <v>4040</v>
      </c>
      <c r="D372" s="827" t="s">
        <v>1956</v>
      </c>
      <c r="E372" s="828" t="s">
        <v>23</v>
      </c>
      <c r="F372" s="828">
        <v>71</v>
      </c>
      <c r="G372" s="828">
        <v>213</v>
      </c>
      <c r="H372" s="828" t="s">
        <v>52</v>
      </c>
      <c r="I372" s="826" t="s">
        <v>146</v>
      </c>
      <c r="J372" s="1150">
        <v>6.0000000000000001E-3</v>
      </c>
      <c r="K372" s="1150"/>
      <c r="L372" s="1151">
        <v>60</v>
      </c>
      <c r="M372" s="1151">
        <v>100.4866</v>
      </c>
      <c r="N372" s="826" t="s">
        <v>3109</v>
      </c>
      <c r="O372" s="826" t="s">
        <v>145</v>
      </c>
      <c r="P372" s="826" t="s">
        <v>1627</v>
      </c>
      <c r="S372" s="589" t="s">
        <v>2742</v>
      </c>
      <c r="U372" s="589" t="s">
        <v>52</v>
      </c>
      <c r="Z372" s="589" t="s">
        <v>2743</v>
      </c>
      <c r="AB372" s="589" t="s">
        <v>2744</v>
      </c>
    </row>
    <row r="373" spans="1:28" hidden="1" x14ac:dyDescent="0.2">
      <c r="A373" s="591" t="str">
        <f t="shared" si="5"/>
        <v>Tam Phước+71+226</v>
      </c>
      <c r="B373" s="826">
        <f>IF(OR(C373="a",C373="",C373="xoa"),"",COUNTIF(C$6:$D373,"da")+COUNTIF(C$6:$D373,"bs")+COUNTIF(C$6:$D373,"cph"))</f>
        <v>0</v>
      </c>
      <c r="C373" s="826" t="s">
        <v>4040</v>
      </c>
      <c r="D373" s="827" t="s">
        <v>1957</v>
      </c>
      <c r="E373" s="828" t="s">
        <v>23</v>
      </c>
      <c r="F373" s="828">
        <v>71</v>
      </c>
      <c r="G373" s="828">
        <v>226</v>
      </c>
      <c r="H373" s="828" t="s">
        <v>52</v>
      </c>
      <c r="I373" s="826" t="s">
        <v>146</v>
      </c>
      <c r="J373" s="1150">
        <v>0.01</v>
      </c>
      <c r="K373" s="1150"/>
      <c r="L373" s="1151">
        <v>100</v>
      </c>
      <c r="M373" s="1151">
        <v>753.98220000000003</v>
      </c>
      <c r="N373" s="826" t="s">
        <v>3110</v>
      </c>
      <c r="O373" s="826" t="s">
        <v>145</v>
      </c>
      <c r="P373" s="826" t="s">
        <v>1627</v>
      </c>
      <c r="S373" s="589" t="s">
        <v>2742</v>
      </c>
      <c r="U373" s="589" t="s">
        <v>52</v>
      </c>
      <c r="Z373" s="589" t="s">
        <v>2743</v>
      </c>
      <c r="AB373" s="589" t="s">
        <v>2744</v>
      </c>
    </row>
    <row r="374" spans="1:28" hidden="1" x14ac:dyDescent="0.2">
      <c r="A374" s="591" t="str">
        <f t="shared" si="5"/>
        <v>Tam Phước+71+285</v>
      </c>
      <c r="B374" s="826">
        <f>IF(OR(C374="a",C374="",C374="xoa"),"",COUNTIF(C$6:$D374,"da")+COUNTIF(C$6:$D374,"bs")+COUNTIF(C$6:$D374,"cph"))</f>
        <v>0</v>
      </c>
      <c r="C374" s="826" t="s">
        <v>4040</v>
      </c>
      <c r="D374" s="827" t="s">
        <v>1958</v>
      </c>
      <c r="E374" s="828" t="s">
        <v>23</v>
      </c>
      <c r="F374" s="828">
        <v>71</v>
      </c>
      <c r="G374" s="828">
        <v>285</v>
      </c>
      <c r="H374" s="828" t="s">
        <v>52</v>
      </c>
      <c r="I374" s="826" t="s">
        <v>146</v>
      </c>
      <c r="J374" s="1150">
        <v>0.02</v>
      </c>
      <c r="K374" s="1150"/>
      <c r="L374" s="1151">
        <v>200</v>
      </c>
      <c r="M374" s="1151">
        <v>399.94569999999999</v>
      </c>
      <c r="N374" s="826" t="s">
        <v>3111</v>
      </c>
      <c r="O374" s="826" t="s">
        <v>145</v>
      </c>
      <c r="P374" s="826" t="s">
        <v>1627</v>
      </c>
      <c r="S374" s="589" t="s">
        <v>2742</v>
      </c>
      <c r="U374" s="589" t="s">
        <v>52</v>
      </c>
      <c r="Z374" s="589" t="s">
        <v>2743</v>
      </c>
      <c r="AB374" s="589" t="s">
        <v>2744</v>
      </c>
    </row>
    <row r="375" spans="1:28" hidden="1" x14ac:dyDescent="0.2">
      <c r="A375" s="591" t="str">
        <f t="shared" si="5"/>
        <v>Tam Phước+73+6</v>
      </c>
      <c r="B375" s="826">
        <f>IF(OR(C375="a",C375="",C375="xoa"),"",COUNTIF(C$6:$D375,"da")+COUNTIF(C$6:$D375,"bs")+COUNTIF(C$6:$D375,"cph"))</f>
        <v>0</v>
      </c>
      <c r="C375" s="826" t="s">
        <v>4040</v>
      </c>
      <c r="D375" s="827" t="s">
        <v>1959</v>
      </c>
      <c r="E375" s="828" t="s">
        <v>23</v>
      </c>
      <c r="F375" s="828">
        <v>73</v>
      </c>
      <c r="G375" s="828">
        <v>6</v>
      </c>
      <c r="H375" s="828" t="s">
        <v>52</v>
      </c>
      <c r="I375" s="826" t="s">
        <v>146</v>
      </c>
      <c r="J375" s="1150">
        <v>0.01</v>
      </c>
      <c r="K375" s="1150"/>
      <c r="L375" s="1151">
        <v>100</v>
      </c>
      <c r="M375" s="1151">
        <v>113.3274</v>
      </c>
      <c r="N375" s="826" t="s">
        <v>3112</v>
      </c>
      <c r="O375" s="826" t="s">
        <v>1768</v>
      </c>
      <c r="P375" s="826" t="s">
        <v>1890</v>
      </c>
      <c r="S375" s="589" t="s">
        <v>2742</v>
      </c>
      <c r="U375" s="589" t="s">
        <v>52</v>
      </c>
      <c r="Z375" s="589" t="s">
        <v>2743</v>
      </c>
      <c r="AB375" s="589" t="s">
        <v>2744</v>
      </c>
    </row>
    <row r="376" spans="1:28" hidden="1" x14ac:dyDescent="0.2">
      <c r="A376" s="591" t="str">
        <f t="shared" si="5"/>
        <v>Tam Phước+73+7</v>
      </c>
      <c r="B376" s="826">
        <f>IF(OR(C376="a",C376="",C376="xoa"),"",COUNTIF(C$6:$D376,"da")+COUNTIF(C$6:$D376,"bs")+COUNTIF(C$6:$D376,"cph"))</f>
        <v>0</v>
      </c>
      <c r="C376" s="826" t="s">
        <v>4040</v>
      </c>
      <c r="D376" s="827" t="s">
        <v>1960</v>
      </c>
      <c r="E376" s="828" t="s">
        <v>23</v>
      </c>
      <c r="F376" s="828">
        <v>73</v>
      </c>
      <c r="G376" s="828">
        <v>7</v>
      </c>
      <c r="H376" s="828" t="s">
        <v>52</v>
      </c>
      <c r="I376" s="826" t="s">
        <v>146</v>
      </c>
      <c r="J376" s="1150">
        <v>1.2E-2</v>
      </c>
      <c r="K376" s="1150"/>
      <c r="L376" s="1151">
        <v>120</v>
      </c>
      <c r="M376" s="1151">
        <v>117.30670000000001</v>
      </c>
      <c r="N376" s="826" t="s">
        <v>3113</v>
      </c>
      <c r="O376" s="826" t="s">
        <v>1768</v>
      </c>
      <c r="P376" s="826" t="s">
        <v>1890</v>
      </c>
      <c r="S376" s="589" t="s">
        <v>2742</v>
      </c>
      <c r="U376" s="589" t="s">
        <v>52</v>
      </c>
      <c r="Z376" s="589" t="s">
        <v>2743</v>
      </c>
      <c r="AB376" s="589" t="s">
        <v>2744</v>
      </c>
    </row>
    <row r="377" spans="1:28" hidden="1" x14ac:dyDescent="0.2">
      <c r="A377" s="591" t="str">
        <f t="shared" si="5"/>
        <v>Tam Phước+73+12</v>
      </c>
      <c r="B377" s="826">
        <f>IF(OR(C377="a",C377="",C377="xoa"),"",COUNTIF(C$6:$D377,"da")+COUNTIF(C$6:$D377,"bs")+COUNTIF(C$6:$D377,"cph"))</f>
        <v>0</v>
      </c>
      <c r="C377" s="826" t="s">
        <v>4040</v>
      </c>
      <c r="D377" s="827" t="s">
        <v>1961</v>
      </c>
      <c r="E377" s="828" t="s">
        <v>23</v>
      </c>
      <c r="F377" s="828">
        <v>73</v>
      </c>
      <c r="G377" s="828">
        <v>12</v>
      </c>
      <c r="H377" s="828" t="s">
        <v>52</v>
      </c>
      <c r="I377" s="826" t="s">
        <v>146</v>
      </c>
      <c r="J377" s="1150">
        <v>0.01</v>
      </c>
      <c r="K377" s="1150"/>
      <c r="L377" s="1151">
        <v>100</v>
      </c>
      <c r="M377" s="1151">
        <v>139.31989999999999</v>
      </c>
      <c r="N377" s="826" t="s">
        <v>3114</v>
      </c>
      <c r="O377" s="826" t="s">
        <v>1768</v>
      </c>
      <c r="P377" s="826" t="s">
        <v>1890</v>
      </c>
      <c r="S377" s="589" t="s">
        <v>2742</v>
      </c>
      <c r="U377" s="589" t="s">
        <v>52</v>
      </c>
      <c r="Z377" s="589" t="s">
        <v>2743</v>
      </c>
      <c r="AB377" s="589" t="s">
        <v>2744</v>
      </c>
    </row>
    <row r="378" spans="1:28" hidden="1" x14ac:dyDescent="0.2">
      <c r="A378" s="591" t="str">
        <f t="shared" si="5"/>
        <v>Tam Phước+73+23</v>
      </c>
      <c r="B378" s="826">
        <f>IF(OR(C378="a",C378="",C378="xoa"),"",COUNTIF(C$6:$D378,"da")+COUNTIF(C$6:$D378,"bs")+COUNTIF(C$6:$D378,"cph"))</f>
        <v>0</v>
      </c>
      <c r="C378" s="826" t="s">
        <v>4040</v>
      </c>
      <c r="D378" s="827" t="s">
        <v>1962</v>
      </c>
      <c r="E378" s="828" t="s">
        <v>23</v>
      </c>
      <c r="F378" s="828">
        <v>73</v>
      </c>
      <c r="G378" s="828">
        <v>23</v>
      </c>
      <c r="H378" s="828" t="s">
        <v>52</v>
      </c>
      <c r="I378" s="826" t="s">
        <v>146</v>
      </c>
      <c r="J378" s="1150">
        <v>0.01</v>
      </c>
      <c r="K378" s="1150"/>
      <c r="L378" s="1151">
        <v>100</v>
      </c>
      <c r="M378" s="1151">
        <v>101.09050000000001</v>
      </c>
      <c r="N378" s="826" t="s">
        <v>3115</v>
      </c>
      <c r="O378" s="826" t="s">
        <v>1768</v>
      </c>
      <c r="P378" s="826" t="s">
        <v>1890</v>
      </c>
      <c r="S378" s="589" t="s">
        <v>2742</v>
      </c>
      <c r="U378" s="589" t="s">
        <v>52</v>
      </c>
      <c r="Z378" s="589" t="s">
        <v>2743</v>
      </c>
      <c r="AB378" s="589" t="s">
        <v>2744</v>
      </c>
    </row>
    <row r="379" spans="1:28" hidden="1" x14ac:dyDescent="0.2">
      <c r="A379" s="591" t="str">
        <f t="shared" si="5"/>
        <v>Tam Phước+73+282</v>
      </c>
      <c r="B379" s="826">
        <f>IF(OR(C379="a",C379="",C379="xoa"),"",COUNTIF(C$6:$D379,"da")+COUNTIF(C$6:$D379,"bs")+COUNTIF(C$6:$D379,"cph"))</f>
        <v>0</v>
      </c>
      <c r="C379" s="826" t="s">
        <v>4040</v>
      </c>
      <c r="D379" s="827" t="s">
        <v>1963</v>
      </c>
      <c r="E379" s="828" t="s">
        <v>23</v>
      </c>
      <c r="F379" s="828">
        <v>73</v>
      </c>
      <c r="G379" s="828">
        <v>282</v>
      </c>
      <c r="H379" s="828" t="s">
        <v>52</v>
      </c>
      <c r="I379" s="826" t="s">
        <v>146</v>
      </c>
      <c r="J379" s="1150">
        <v>5.6970000000000007E-2</v>
      </c>
      <c r="K379" s="1150"/>
      <c r="L379" s="1151">
        <v>569.70000000000005</v>
      </c>
      <c r="M379" s="1151">
        <v>569.69820000000004</v>
      </c>
      <c r="N379" s="826" t="s">
        <v>3116</v>
      </c>
      <c r="O379" s="826" t="s">
        <v>145</v>
      </c>
      <c r="P379" s="826" t="s">
        <v>1627</v>
      </c>
      <c r="S379" s="589" t="s">
        <v>2742</v>
      </c>
      <c r="U379" s="589" t="s">
        <v>52</v>
      </c>
      <c r="Z379" s="589" t="s">
        <v>2743</v>
      </c>
      <c r="AB379" s="589" t="s">
        <v>2744</v>
      </c>
    </row>
    <row r="380" spans="1:28" ht="25.5" hidden="1" x14ac:dyDescent="0.2">
      <c r="A380" s="591" t="str">
        <f t="shared" si="5"/>
        <v>Tam Phước+73+284</v>
      </c>
      <c r="B380" s="826">
        <f>IF(OR(C380="a",C380="",C380="xoa"),"",COUNTIF(C$6:$D380,"da")+COUNTIF(C$6:$D380,"bs")+COUNTIF(C$6:$D380,"cph"))</f>
        <v>0</v>
      </c>
      <c r="C380" s="826" t="s">
        <v>4040</v>
      </c>
      <c r="D380" s="827" t="s">
        <v>1964</v>
      </c>
      <c r="E380" s="828" t="s">
        <v>23</v>
      </c>
      <c r="F380" s="828">
        <v>73</v>
      </c>
      <c r="G380" s="828">
        <v>284</v>
      </c>
      <c r="H380" s="828" t="s">
        <v>52</v>
      </c>
      <c r="I380" s="826" t="s">
        <v>146</v>
      </c>
      <c r="J380" s="1150">
        <v>5.6860000000000001E-2</v>
      </c>
      <c r="K380" s="1150">
        <v>568.6</v>
      </c>
      <c r="L380" s="1151">
        <v>568.6</v>
      </c>
      <c r="M380" s="1151">
        <v>568.63229999999999</v>
      </c>
      <c r="N380" s="826" t="s">
        <v>3117</v>
      </c>
      <c r="O380" s="826" t="s">
        <v>145</v>
      </c>
      <c r="P380" s="826" t="s">
        <v>1627</v>
      </c>
      <c r="S380" s="589" t="s">
        <v>2742</v>
      </c>
      <c r="U380" s="589" t="s">
        <v>52</v>
      </c>
      <c r="Z380" s="589" t="s">
        <v>2743</v>
      </c>
      <c r="AB380" s="589" t="s">
        <v>2744</v>
      </c>
    </row>
    <row r="381" spans="1:28" hidden="1" x14ac:dyDescent="0.2">
      <c r="A381" s="591" t="str">
        <f t="shared" si="5"/>
        <v>Tam Phước+73+288</v>
      </c>
      <c r="B381" s="826">
        <f>IF(OR(C381="a",C381="",C381="xoa"),"",COUNTIF(C$6:$D381,"da")+COUNTIF(C$6:$D381,"bs")+COUNTIF(C$6:$D381,"cph"))</f>
        <v>0</v>
      </c>
      <c r="C381" s="826" t="s">
        <v>4040</v>
      </c>
      <c r="D381" s="827" t="s">
        <v>1965</v>
      </c>
      <c r="E381" s="828" t="s">
        <v>23</v>
      </c>
      <c r="F381" s="828">
        <v>73</v>
      </c>
      <c r="G381" s="828">
        <v>288</v>
      </c>
      <c r="H381" s="828" t="s">
        <v>52</v>
      </c>
      <c r="I381" s="826" t="s">
        <v>146</v>
      </c>
      <c r="J381" s="1150">
        <v>5.6950000000000001E-2</v>
      </c>
      <c r="K381" s="1150"/>
      <c r="L381" s="1151">
        <v>569.5</v>
      </c>
      <c r="M381" s="1151">
        <v>569.51390000000004</v>
      </c>
      <c r="N381" s="826" t="s">
        <v>3118</v>
      </c>
      <c r="O381" s="826" t="s">
        <v>145</v>
      </c>
      <c r="P381" s="826" t="s">
        <v>1627</v>
      </c>
      <c r="S381" s="589" t="s">
        <v>2742</v>
      </c>
      <c r="U381" s="589" t="s">
        <v>52</v>
      </c>
      <c r="Z381" s="589" t="s">
        <v>2743</v>
      </c>
      <c r="AB381" s="589" t="s">
        <v>2744</v>
      </c>
    </row>
    <row r="382" spans="1:28" hidden="1" x14ac:dyDescent="0.2">
      <c r="A382" s="591" t="str">
        <f t="shared" si="5"/>
        <v>Tam Phước+73+296</v>
      </c>
      <c r="B382" s="826">
        <f>IF(OR(C382="a",C382="",C382="xoa"),"",COUNTIF(C$6:$D382,"da")+COUNTIF(C$6:$D382,"bs")+COUNTIF(C$6:$D382,"cph"))</f>
        <v>0</v>
      </c>
      <c r="C382" s="826" t="s">
        <v>4040</v>
      </c>
      <c r="D382" s="827" t="s">
        <v>1966</v>
      </c>
      <c r="E382" s="828" t="s">
        <v>23</v>
      </c>
      <c r="F382" s="828">
        <v>73</v>
      </c>
      <c r="G382" s="828">
        <v>296</v>
      </c>
      <c r="H382" s="828" t="s">
        <v>52</v>
      </c>
      <c r="I382" s="826" t="s">
        <v>146</v>
      </c>
      <c r="J382" s="1150">
        <v>5.74E-2</v>
      </c>
      <c r="K382" s="1150">
        <v>574</v>
      </c>
      <c r="L382" s="1151">
        <v>574</v>
      </c>
      <c r="M382" s="1151">
        <v>573.97550000000001</v>
      </c>
      <c r="N382" s="826" t="s">
        <v>3119</v>
      </c>
      <c r="O382" s="826" t="s">
        <v>145</v>
      </c>
      <c r="P382" s="826" t="s">
        <v>1627</v>
      </c>
      <c r="S382" s="589" t="s">
        <v>2742</v>
      </c>
      <c r="U382" s="589" t="s">
        <v>52</v>
      </c>
      <c r="Z382" s="589" t="s">
        <v>2743</v>
      </c>
      <c r="AB382" s="589" t="s">
        <v>2744</v>
      </c>
    </row>
    <row r="383" spans="1:28" ht="25.5" hidden="1" x14ac:dyDescent="0.2">
      <c r="A383" s="591" t="str">
        <f t="shared" si="5"/>
        <v>Tam Phước+73+300</v>
      </c>
      <c r="B383" s="826">
        <f>IF(OR(C383="a",C383="",C383="xoa"),"",COUNTIF(C$6:$D383,"da")+COUNTIF(C$6:$D383,"bs")+COUNTIF(C$6:$D383,"cph"))</f>
        <v>0</v>
      </c>
      <c r="C383" s="826" t="s">
        <v>4040</v>
      </c>
      <c r="D383" s="827" t="s">
        <v>1967</v>
      </c>
      <c r="E383" s="828" t="s">
        <v>23</v>
      </c>
      <c r="F383" s="828">
        <v>73</v>
      </c>
      <c r="G383" s="828">
        <v>300</v>
      </c>
      <c r="H383" s="828" t="s">
        <v>52</v>
      </c>
      <c r="I383" s="826" t="s">
        <v>146</v>
      </c>
      <c r="J383" s="1150">
        <v>0.02</v>
      </c>
      <c r="K383" s="1150"/>
      <c r="L383" s="1151">
        <v>200</v>
      </c>
      <c r="M383" s="1151">
        <v>568.18489999999997</v>
      </c>
      <c r="N383" s="826" t="s">
        <v>3120</v>
      </c>
      <c r="O383" s="826" t="s">
        <v>145</v>
      </c>
      <c r="P383" s="826" t="s">
        <v>1627</v>
      </c>
      <c r="S383" s="589" t="s">
        <v>2742</v>
      </c>
      <c r="U383" s="589" t="s">
        <v>52</v>
      </c>
      <c r="Z383" s="589" t="s">
        <v>2743</v>
      </c>
      <c r="AB383" s="589" t="s">
        <v>2744</v>
      </c>
    </row>
    <row r="384" spans="1:28" ht="25.5" hidden="1" x14ac:dyDescent="0.2">
      <c r="A384" s="591" t="str">
        <f t="shared" si="5"/>
        <v>Tam Phước+73+301</v>
      </c>
      <c r="B384" s="826">
        <f>IF(OR(C384="a",C384="",C384="xoa"),"",COUNTIF(C$6:$D384,"da")+COUNTIF(C$6:$D384,"bs")+COUNTIF(C$6:$D384,"cph"))</f>
        <v>0</v>
      </c>
      <c r="C384" s="826" t="s">
        <v>4040</v>
      </c>
      <c r="D384" s="827" t="s">
        <v>1968</v>
      </c>
      <c r="E384" s="828" t="s">
        <v>23</v>
      </c>
      <c r="F384" s="828">
        <v>73</v>
      </c>
      <c r="G384" s="828">
        <v>301</v>
      </c>
      <c r="H384" s="828" t="s">
        <v>52</v>
      </c>
      <c r="I384" s="826" t="s">
        <v>146</v>
      </c>
      <c r="J384" s="1150">
        <v>5.7460000000000004E-2</v>
      </c>
      <c r="K384" s="1150">
        <v>574.6</v>
      </c>
      <c r="L384" s="1151">
        <v>574.6</v>
      </c>
      <c r="M384" s="1151">
        <v>574.5838</v>
      </c>
      <c r="N384" s="826" t="s">
        <v>3121</v>
      </c>
      <c r="O384" s="826" t="s">
        <v>145</v>
      </c>
      <c r="P384" s="826" t="s">
        <v>1627</v>
      </c>
      <c r="S384" s="589" t="s">
        <v>2742</v>
      </c>
      <c r="U384" s="589" t="s">
        <v>52</v>
      </c>
      <c r="Z384" s="589" t="s">
        <v>2743</v>
      </c>
      <c r="AB384" s="589" t="s">
        <v>2744</v>
      </c>
    </row>
    <row r="385" spans="1:28" hidden="1" x14ac:dyDescent="0.2">
      <c r="A385" s="591" t="str">
        <f t="shared" si="5"/>
        <v>Tam Phước+73+304</v>
      </c>
      <c r="B385" s="826">
        <f>IF(OR(C385="a",C385="",C385="xoa"),"",COUNTIF(C$6:$D385,"da")+COUNTIF(C$6:$D385,"bs")+COUNTIF(C$6:$D385,"cph"))</f>
        <v>0</v>
      </c>
      <c r="C385" s="826" t="s">
        <v>4040</v>
      </c>
      <c r="D385" s="827" t="s">
        <v>1969</v>
      </c>
      <c r="E385" s="828" t="s">
        <v>23</v>
      </c>
      <c r="F385" s="828">
        <v>73</v>
      </c>
      <c r="G385" s="828">
        <v>304</v>
      </c>
      <c r="H385" s="828" t="s">
        <v>52</v>
      </c>
      <c r="I385" s="826" t="s">
        <v>146</v>
      </c>
      <c r="J385" s="1150">
        <v>0.02</v>
      </c>
      <c r="K385" s="1150"/>
      <c r="L385" s="1151">
        <v>200</v>
      </c>
      <c r="M385" s="1151">
        <v>567.91679999999997</v>
      </c>
      <c r="N385" s="826" t="s">
        <v>3122</v>
      </c>
      <c r="O385" s="826" t="s">
        <v>145</v>
      </c>
      <c r="P385" s="826" t="s">
        <v>1627</v>
      </c>
      <c r="S385" s="589" t="s">
        <v>2742</v>
      </c>
      <c r="U385" s="589" t="s">
        <v>52</v>
      </c>
      <c r="Z385" s="589" t="s">
        <v>2743</v>
      </c>
      <c r="AB385" s="589" t="s">
        <v>2744</v>
      </c>
    </row>
    <row r="386" spans="1:28" hidden="1" x14ac:dyDescent="0.2">
      <c r="A386" s="591" t="str">
        <f t="shared" si="5"/>
        <v>Tam Phước+73+305</v>
      </c>
      <c r="B386" s="826">
        <f>IF(OR(C386="a",C386="",C386="xoa"),"",COUNTIF(C$6:$D386,"da")+COUNTIF(C$6:$D386,"bs")+COUNTIF(C$6:$D386,"cph"))</f>
        <v>0</v>
      </c>
      <c r="C386" s="826" t="s">
        <v>4040</v>
      </c>
      <c r="D386" s="827" t="s">
        <v>1966</v>
      </c>
      <c r="E386" s="828" t="s">
        <v>23</v>
      </c>
      <c r="F386" s="828">
        <v>73</v>
      </c>
      <c r="G386" s="828">
        <v>305</v>
      </c>
      <c r="H386" s="828" t="s">
        <v>52</v>
      </c>
      <c r="I386" s="826" t="s">
        <v>146</v>
      </c>
      <c r="J386" s="1150">
        <v>5.7579999999999992E-2</v>
      </c>
      <c r="K386" s="1150">
        <v>575.79999999999995</v>
      </c>
      <c r="L386" s="1151">
        <v>575.79999999999995</v>
      </c>
      <c r="M386" s="1151">
        <v>575.76900000000001</v>
      </c>
      <c r="N386" s="826" t="s">
        <v>3123</v>
      </c>
      <c r="O386" s="826" t="s">
        <v>145</v>
      </c>
      <c r="P386" s="826" t="s">
        <v>1627</v>
      </c>
      <c r="S386" s="589" t="s">
        <v>2742</v>
      </c>
      <c r="U386" s="589" t="s">
        <v>52</v>
      </c>
      <c r="Z386" s="589" t="s">
        <v>2743</v>
      </c>
      <c r="AB386" s="589" t="s">
        <v>2744</v>
      </c>
    </row>
    <row r="387" spans="1:28" hidden="1" x14ac:dyDescent="0.2">
      <c r="A387" s="591" t="str">
        <f t="shared" si="5"/>
        <v>Tam Phước+74+111</v>
      </c>
      <c r="B387" s="826">
        <f>IF(OR(C387="a",C387="",C387="xoa"),"",COUNTIF(C$6:$D387,"da")+COUNTIF(C$6:$D387,"bs")+COUNTIF(C$6:$D387,"cph"))</f>
        <v>0</v>
      </c>
      <c r="C387" s="826" t="s">
        <v>4040</v>
      </c>
      <c r="D387" s="827" t="s">
        <v>1970</v>
      </c>
      <c r="E387" s="828" t="s">
        <v>23</v>
      </c>
      <c r="F387" s="828">
        <v>74</v>
      </c>
      <c r="G387" s="828">
        <v>111</v>
      </c>
      <c r="H387" s="828" t="s">
        <v>52</v>
      </c>
      <c r="I387" s="826" t="s">
        <v>146</v>
      </c>
      <c r="J387" s="1150">
        <v>8.0000000000000002E-3</v>
      </c>
      <c r="K387" s="1150"/>
      <c r="L387" s="1151">
        <v>80</v>
      </c>
      <c r="M387" s="1151">
        <v>123.2931</v>
      </c>
      <c r="N387" s="826" t="s">
        <v>3124</v>
      </c>
      <c r="O387" s="826" t="s">
        <v>145</v>
      </c>
      <c r="P387" s="826" t="s">
        <v>1627</v>
      </c>
      <c r="S387" s="589" t="s">
        <v>2742</v>
      </c>
      <c r="U387" s="589" t="s">
        <v>52</v>
      </c>
      <c r="Z387" s="589" t="s">
        <v>2743</v>
      </c>
      <c r="AB387" s="589" t="s">
        <v>2744</v>
      </c>
    </row>
    <row r="388" spans="1:28" hidden="1" x14ac:dyDescent="0.2">
      <c r="A388" s="591" t="str">
        <f t="shared" si="5"/>
        <v>Tam Phước+74+112</v>
      </c>
      <c r="B388" s="826">
        <f>IF(OR(C388="a",C388="",C388="xoa"),"",COUNTIF(C$6:$D388,"da")+COUNTIF(C$6:$D388,"bs")+COUNTIF(C$6:$D388,"cph"))</f>
        <v>0</v>
      </c>
      <c r="C388" s="826" t="s">
        <v>4040</v>
      </c>
      <c r="D388" s="827" t="s">
        <v>1971</v>
      </c>
      <c r="E388" s="828" t="s">
        <v>23</v>
      </c>
      <c r="F388" s="828">
        <v>74</v>
      </c>
      <c r="G388" s="828">
        <v>112</v>
      </c>
      <c r="H388" s="828" t="s">
        <v>52</v>
      </c>
      <c r="I388" s="826" t="s">
        <v>146</v>
      </c>
      <c r="J388" s="1150">
        <v>6.0000000000000001E-3</v>
      </c>
      <c r="K388" s="1150"/>
      <c r="L388" s="1151">
        <v>60</v>
      </c>
      <c r="M388" s="1151">
        <v>122.40779999999999</v>
      </c>
      <c r="N388" s="826" t="s">
        <v>3125</v>
      </c>
      <c r="O388" s="826" t="s">
        <v>145</v>
      </c>
      <c r="P388" s="826" t="s">
        <v>1627</v>
      </c>
      <c r="S388" s="589" t="s">
        <v>2742</v>
      </c>
      <c r="U388" s="589" t="s">
        <v>52</v>
      </c>
      <c r="Z388" s="589" t="s">
        <v>2743</v>
      </c>
      <c r="AB388" s="589" t="s">
        <v>2744</v>
      </c>
    </row>
    <row r="389" spans="1:28" hidden="1" x14ac:dyDescent="0.2">
      <c r="A389" s="591" t="str">
        <f t="shared" si="5"/>
        <v>Tam Phước+74+138</v>
      </c>
      <c r="B389" s="826">
        <f>IF(OR(C389="a",C389="",C389="xoa"),"",COUNTIF(C$6:$D389,"da")+COUNTIF(C$6:$D389,"bs")+COUNTIF(C$6:$D389,"cph"))</f>
        <v>0</v>
      </c>
      <c r="C389" s="826" t="s">
        <v>4040</v>
      </c>
      <c r="D389" s="827" t="s">
        <v>1972</v>
      </c>
      <c r="E389" s="828" t="s">
        <v>23</v>
      </c>
      <c r="F389" s="828">
        <v>74</v>
      </c>
      <c r="G389" s="828">
        <v>138</v>
      </c>
      <c r="H389" s="828" t="s">
        <v>52</v>
      </c>
      <c r="I389" s="826" t="s">
        <v>146</v>
      </c>
      <c r="J389" s="1150">
        <v>1.2E-2</v>
      </c>
      <c r="K389" s="1150"/>
      <c r="L389" s="1151">
        <v>120</v>
      </c>
      <c r="M389" s="1151">
        <v>525.94569999999999</v>
      </c>
      <c r="N389" s="826" t="s">
        <v>3126</v>
      </c>
      <c r="O389" s="826" t="s">
        <v>145</v>
      </c>
      <c r="P389" s="826" t="s">
        <v>1627</v>
      </c>
      <c r="S389" s="589" t="s">
        <v>2742</v>
      </c>
      <c r="U389" s="589" t="s">
        <v>52</v>
      </c>
      <c r="Z389" s="589" t="s">
        <v>2743</v>
      </c>
      <c r="AB389" s="589" t="s">
        <v>2744</v>
      </c>
    </row>
    <row r="390" spans="1:28" hidden="1" x14ac:dyDescent="0.2">
      <c r="A390" s="591" t="str">
        <f t="shared" si="5"/>
        <v>Tam Phước+74+167</v>
      </c>
      <c r="B390" s="826">
        <f>IF(OR(C390="a",C390="",C390="xoa"),"",COUNTIF(C$6:$D390,"da")+COUNTIF(C$6:$D390,"bs")+COUNTIF(C$6:$D390,"cph"))</f>
        <v>0</v>
      </c>
      <c r="C390" s="826" t="s">
        <v>4040</v>
      </c>
      <c r="D390" s="827" t="s">
        <v>1973</v>
      </c>
      <c r="E390" s="828" t="s">
        <v>23</v>
      </c>
      <c r="F390" s="828">
        <v>74</v>
      </c>
      <c r="G390" s="828">
        <v>167</v>
      </c>
      <c r="H390" s="828" t="s">
        <v>52</v>
      </c>
      <c r="I390" s="826" t="s">
        <v>146</v>
      </c>
      <c r="J390" s="1150">
        <v>0.01</v>
      </c>
      <c r="K390" s="1150"/>
      <c r="L390" s="1151">
        <v>100</v>
      </c>
      <c r="M390" s="1151">
        <v>101.6399</v>
      </c>
      <c r="N390" s="826" t="s">
        <v>3127</v>
      </c>
      <c r="O390" s="826" t="s">
        <v>145</v>
      </c>
      <c r="P390" s="826" t="s">
        <v>1627</v>
      </c>
      <c r="S390" s="589" t="s">
        <v>2742</v>
      </c>
      <c r="U390" s="589" t="s">
        <v>52</v>
      </c>
      <c r="Z390" s="589" t="s">
        <v>2743</v>
      </c>
      <c r="AB390" s="589" t="s">
        <v>2744</v>
      </c>
    </row>
    <row r="391" spans="1:28" hidden="1" x14ac:dyDescent="0.2">
      <c r="A391" s="591" t="str">
        <f t="shared" ref="A391:A454" si="6">E391&amp;"+"&amp;F391&amp;"+"&amp;G391</f>
        <v>Tam Phước+74+169</v>
      </c>
      <c r="B391" s="826">
        <f>IF(OR(C391="a",C391="",C391="xoa"),"",COUNTIF(C$6:$D391,"da")+COUNTIF(C$6:$D391,"bs")+COUNTIF(C$6:$D391,"cph"))</f>
        <v>0</v>
      </c>
      <c r="C391" s="826" t="s">
        <v>4040</v>
      </c>
      <c r="D391" s="827" t="s">
        <v>1974</v>
      </c>
      <c r="E391" s="828" t="s">
        <v>23</v>
      </c>
      <c r="F391" s="828">
        <v>74</v>
      </c>
      <c r="G391" s="828">
        <v>169</v>
      </c>
      <c r="H391" s="828" t="s">
        <v>52</v>
      </c>
      <c r="I391" s="826" t="s">
        <v>146</v>
      </c>
      <c r="J391" s="1150">
        <v>1.09E-2</v>
      </c>
      <c r="K391" s="1150"/>
      <c r="L391" s="1151">
        <v>109</v>
      </c>
      <c r="M391" s="1151">
        <v>109.0564</v>
      </c>
      <c r="N391" s="826" t="s">
        <v>3128</v>
      </c>
      <c r="O391" s="826" t="s">
        <v>145</v>
      </c>
      <c r="P391" s="826" t="s">
        <v>1627</v>
      </c>
      <c r="S391" s="589" t="s">
        <v>2742</v>
      </c>
      <c r="U391" s="589" t="s">
        <v>52</v>
      </c>
      <c r="Z391" s="589" t="s">
        <v>2743</v>
      </c>
      <c r="AB391" s="589" t="s">
        <v>2744</v>
      </c>
    </row>
    <row r="392" spans="1:28" hidden="1" x14ac:dyDescent="0.2">
      <c r="A392" s="591" t="str">
        <f t="shared" si="6"/>
        <v>Tam Phước+74+186</v>
      </c>
      <c r="B392" s="826">
        <f>IF(OR(C392="a",C392="",C392="xoa"),"",COUNTIF(C$6:$D392,"da")+COUNTIF(C$6:$D392,"bs")+COUNTIF(C$6:$D392,"cph"))</f>
        <v>0</v>
      </c>
      <c r="C392" s="826" t="s">
        <v>4040</v>
      </c>
      <c r="D392" s="827" t="s">
        <v>1975</v>
      </c>
      <c r="E392" s="828" t="s">
        <v>23</v>
      </c>
      <c r="F392" s="828">
        <v>74</v>
      </c>
      <c r="G392" s="828">
        <v>186</v>
      </c>
      <c r="H392" s="828" t="s">
        <v>52</v>
      </c>
      <c r="I392" s="826" t="s">
        <v>146</v>
      </c>
      <c r="J392" s="1150">
        <v>1.4999999999999999E-2</v>
      </c>
      <c r="K392" s="1150"/>
      <c r="L392" s="1151">
        <v>150</v>
      </c>
      <c r="M392" s="1151">
        <v>1941.7280000000001</v>
      </c>
      <c r="N392" s="826" t="s">
        <v>3129</v>
      </c>
      <c r="O392" s="826" t="s">
        <v>1768</v>
      </c>
      <c r="P392" s="826" t="s">
        <v>1890</v>
      </c>
      <c r="S392" s="589" t="s">
        <v>2742</v>
      </c>
      <c r="U392" s="589" t="s">
        <v>52</v>
      </c>
      <c r="Z392" s="589" t="s">
        <v>2743</v>
      </c>
      <c r="AB392" s="589" t="s">
        <v>2744</v>
      </c>
    </row>
    <row r="393" spans="1:28" hidden="1" x14ac:dyDescent="0.2">
      <c r="A393" s="591" t="str">
        <f t="shared" si="6"/>
        <v>Tam Phước+74+322</v>
      </c>
      <c r="B393" s="826">
        <f>IF(OR(C393="a",C393="",C393="xoa"),"",COUNTIF(C$6:$D393,"da")+COUNTIF(C$6:$D393,"bs")+COUNTIF(C$6:$D393,"cph"))</f>
        <v>0</v>
      </c>
      <c r="C393" s="826" t="s">
        <v>4040</v>
      </c>
      <c r="D393" s="827" t="s">
        <v>1976</v>
      </c>
      <c r="E393" s="828" t="s">
        <v>23</v>
      </c>
      <c r="F393" s="828">
        <v>74</v>
      </c>
      <c r="G393" s="828">
        <v>322</v>
      </c>
      <c r="H393" s="828" t="s">
        <v>52</v>
      </c>
      <c r="I393" s="826" t="s">
        <v>146</v>
      </c>
      <c r="J393" s="1150">
        <v>8.1099999999999992E-3</v>
      </c>
      <c r="K393" s="1150"/>
      <c r="L393" s="1151">
        <v>81.099999999999994</v>
      </c>
      <c r="M393" s="1151">
        <v>82.915689999999998</v>
      </c>
      <c r="N393" s="826" t="s">
        <v>3130</v>
      </c>
      <c r="O393" s="826" t="s">
        <v>1768</v>
      </c>
      <c r="P393" s="826" t="s">
        <v>1890</v>
      </c>
      <c r="S393" s="589" t="s">
        <v>2742</v>
      </c>
      <c r="U393" s="589" t="s">
        <v>52</v>
      </c>
      <c r="Z393" s="589" t="s">
        <v>2743</v>
      </c>
      <c r="AB393" s="589" t="s">
        <v>2744</v>
      </c>
    </row>
    <row r="394" spans="1:28" hidden="1" x14ac:dyDescent="0.2">
      <c r="A394" s="591" t="str">
        <f t="shared" si="6"/>
        <v>Tam Phước+74+426</v>
      </c>
      <c r="B394" s="826">
        <f>IF(OR(C394="a",C394="",C394="xoa"),"",COUNTIF(C$6:$D394,"da")+COUNTIF(C$6:$D394,"bs")+COUNTIF(C$6:$D394,"cph"))</f>
        <v>0</v>
      </c>
      <c r="C394" s="826" t="s">
        <v>4040</v>
      </c>
      <c r="D394" s="827" t="s">
        <v>1977</v>
      </c>
      <c r="E394" s="828" t="s">
        <v>23</v>
      </c>
      <c r="F394" s="828">
        <v>74</v>
      </c>
      <c r="G394" s="828">
        <v>426</v>
      </c>
      <c r="H394" s="828" t="s">
        <v>52</v>
      </c>
      <c r="I394" s="826" t="s">
        <v>146</v>
      </c>
      <c r="J394" s="1150">
        <v>1.4369999999999999E-2</v>
      </c>
      <c r="K394" s="1150"/>
      <c r="L394" s="1151">
        <v>143.69999999999999</v>
      </c>
      <c r="M394" s="1151">
        <v>176.1961</v>
      </c>
      <c r="N394" s="826" t="s">
        <v>3131</v>
      </c>
      <c r="O394" s="826" t="s">
        <v>1768</v>
      </c>
      <c r="P394" s="826" t="s">
        <v>1890</v>
      </c>
      <c r="S394" s="589" t="s">
        <v>2742</v>
      </c>
      <c r="U394" s="589" t="s">
        <v>52</v>
      </c>
      <c r="Z394" s="589" t="s">
        <v>2743</v>
      </c>
      <c r="AB394" s="589" t="s">
        <v>2744</v>
      </c>
    </row>
    <row r="395" spans="1:28" hidden="1" x14ac:dyDescent="0.2">
      <c r="A395" s="591" t="str">
        <f t="shared" si="6"/>
        <v>Tam Phước+74+439</v>
      </c>
      <c r="B395" s="826">
        <f>IF(OR(C395="a",C395="",C395="xoa"),"",COUNTIF(C$6:$D395,"da")+COUNTIF(C$6:$D395,"bs")+COUNTIF(C$6:$D395,"cph"))</f>
        <v>0</v>
      </c>
      <c r="C395" s="826" t="s">
        <v>4040</v>
      </c>
      <c r="D395" s="827" t="s">
        <v>1978</v>
      </c>
      <c r="E395" s="828" t="s">
        <v>23</v>
      </c>
      <c r="F395" s="828">
        <v>74</v>
      </c>
      <c r="G395" s="828">
        <v>439</v>
      </c>
      <c r="H395" s="828" t="s">
        <v>52</v>
      </c>
      <c r="I395" s="826" t="s">
        <v>146</v>
      </c>
      <c r="J395" s="1150">
        <v>0.03</v>
      </c>
      <c r="K395" s="1150"/>
      <c r="L395" s="1151">
        <v>300</v>
      </c>
      <c r="M395" s="1151">
        <v>660.8329</v>
      </c>
      <c r="N395" s="826" t="s">
        <v>3132</v>
      </c>
      <c r="O395" s="826" t="s">
        <v>1768</v>
      </c>
      <c r="P395" s="826" t="s">
        <v>1890</v>
      </c>
      <c r="S395" s="589" t="s">
        <v>2742</v>
      </c>
      <c r="U395" s="589" t="s">
        <v>52</v>
      </c>
      <c r="Z395" s="589" t="s">
        <v>2743</v>
      </c>
      <c r="AB395" s="589" t="s">
        <v>2744</v>
      </c>
    </row>
    <row r="396" spans="1:28" hidden="1" x14ac:dyDescent="0.2">
      <c r="A396" s="591" t="str">
        <f t="shared" si="6"/>
        <v>Tam Phước+74+459</v>
      </c>
      <c r="B396" s="826">
        <f>IF(OR(C396="a",C396="",C396="xoa"),"",COUNTIF(C$6:$D396,"da")+COUNTIF(C$6:$D396,"bs")+COUNTIF(C$6:$D396,"cph"))</f>
        <v>0</v>
      </c>
      <c r="C396" s="826" t="s">
        <v>4040</v>
      </c>
      <c r="D396" s="827" t="s">
        <v>1979</v>
      </c>
      <c r="E396" s="828" t="s">
        <v>23</v>
      </c>
      <c r="F396" s="828">
        <v>74</v>
      </c>
      <c r="G396" s="828">
        <v>459</v>
      </c>
      <c r="H396" s="828" t="s">
        <v>52</v>
      </c>
      <c r="I396" s="826" t="s">
        <v>146</v>
      </c>
      <c r="J396" s="1150">
        <v>0.01</v>
      </c>
      <c r="K396" s="1150"/>
      <c r="L396" s="1151">
        <v>100</v>
      </c>
      <c r="M396" s="1151">
        <v>99.743709999999993</v>
      </c>
      <c r="N396" s="826" t="s">
        <v>3133</v>
      </c>
      <c r="O396" s="826" t="s">
        <v>145</v>
      </c>
      <c r="P396" s="826" t="s">
        <v>1627</v>
      </c>
      <c r="S396" s="589" t="s">
        <v>2742</v>
      </c>
      <c r="U396" s="589" t="s">
        <v>52</v>
      </c>
      <c r="Z396" s="589" t="s">
        <v>2743</v>
      </c>
      <c r="AB396" s="589" t="s">
        <v>2744</v>
      </c>
    </row>
    <row r="397" spans="1:28" hidden="1" x14ac:dyDescent="0.2">
      <c r="A397" s="591" t="str">
        <f t="shared" si="6"/>
        <v>Tam Phước+74+488</v>
      </c>
      <c r="B397" s="826">
        <f>IF(OR(C397="a",C397="",C397="xoa"),"",COUNTIF(C$6:$D397,"da")+COUNTIF(C$6:$D397,"bs")+COUNTIF(C$6:$D397,"cph"))</f>
        <v>0</v>
      </c>
      <c r="C397" s="826" t="s">
        <v>4040</v>
      </c>
      <c r="D397" s="827" t="s">
        <v>1980</v>
      </c>
      <c r="E397" s="828" t="s">
        <v>23</v>
      </c>
      <c r="F397" s="828">
        <v>74</v>
      </c>
      <c r="G397" s="828">
        <v>488</v>
      </c>
      <c r="H397" s="828" t="s">
        <v>52</v>
      </c>
      <c r="I397" s="826" t="s">
        <v>146</v>
      </c>
      <c r="J397" s="1150">
        <v>0.01</v>
      </c>
      <c r="K397" s="1150"/>
      <c r="L397" s="1151">
        <v>100</v>
      </c>
      <c r="M397" s="1151">
        <v>117.85169999999999</v>
      </c>
      <c r="N397" s="826" t="s">
        <v>3134</v>
      </c>
      <c r="O397" s="826" t="s">
        <v>145</v>
      </c>
      <c r="P397" s="826" t="s">
        <v>1627</v>
      </c>
      <c r="S397" s="589" t="s">
        <v>2742</v>
      </c>
      <c r="U397" s="589" t="s">
        <v>52</v>
      </c>
      <c r="Z397" s="589" t="s">
        <v>2743</v>
      </c>
      <c r="AB397" s="589" t="s">
        <v>2744</v>
      </c>
    </row>
    <row r="398" spans="1:28" hidden="1" x14ac:dyDescent="0.2">
      <c r="A398" s="591" t="str">
        <f t="shared" si="6"/>
        <v>Tam Phước+74+513</v>
      </c>
      <c r="B398" s="826">
        <f>IF(OR(C398="a",C398="",C398="xoa"),"",COUNTIF(C$6:$D398,"da")+COUNTIF(C$6:$D398,"bs")+COUNTIF(C$6:$D398,"cph"))</f>
        <v>0</v>
      </c>
      <c r="C398" s="826" t="s">
        <v>4040</v>
      </c>
      <c r="D398" s="827" t="s">
        <v>1981</v>
      </c>
      <c r="E398" s="828" t="s">
        <v>23</v>
      </c>
      <c r="F398" s="828">
        <v>74</v>
      </c>
      <c r="G398" s="828">
        <v>513</v>
      </c>
      <c r="H398" s="828" t="s">
        <v>52</v>
      </c>
      <c r="I398" s="826" t="s">
        <v>146</v>
      </c>
      <c r="J398" s="1150">
        <v>8.0000000000000002E-3</v>
      </c>
      <c r="K398" s="1150"/>
      <c r="L398" s="1151">
        <v>80</v>
      </c>
      <c r="M398" s="1151">
        <v>105.59569999999999</v>
      </c>
      <c r="N398" s="826" t="s">
        <v>3135</v>
      </c>
      <c r="O398" s="826" t="s">
        <v>1768</v>
      </c>
      <c r="P398" s="826" t="s">
        <v>1890</v>
      </c>
      <c r="S398" s="589" t="s">
        <v>2742</v>
      </c>
      <c r="U398" s="589" t="s">
        <v>52</v>
      </c>
      <c r="Z398" s="589" t="s">
        <v>2743</v>
      </c>
      <c r="AB398" s="589" t="s">
        <v>2744</v>
      </c>
    </row>
    <row r="399" spans="1:28" hidden="1" x14ac:dyDescent="0.2">
      <c r="A399" s="591" t="str">
        <f t="shared" si="6"/>
        <v>Tam Phước+74+516</v>
      </c>
      <c r="B399" s="826">
        <f>IF(OR(C399="a",C399="",C399="xoa"),"",COUNTIF(C$6:$D399,"da")+COUNTIF(C$6:$D399,"bs")+COUNTIF(C$6:$D399,"cph"))</f>
        <v>0</v>
      </c>
      <c r="C399" s="826" t="s">
        <v>4040</v>
      </c>
      <c r="D399" s="827" t="s">
        <v>1982</v>
      </c>
      <c r="E399" s="828" t="s">
        <v>23</v>
      </c>
      <c r="F399" s="828">
        <v>74</v>
      </c>
      <c r="G399" s="828">
        <v>516</v>
      </c>
      <c r="H399" s="828" t="s">
        <v>52</v>
      </c>
      <c r="I399" s="826" t="s">
        <v>146</v>
      </c>
      <c r="J399" s="1150">
        <v>0.01</v>
      </c>
      <c r="K399" s="1150"/>
      <c r="L399" s="1151">
        <v>100</v>
      </c>
      <c r="M399" s="1151">
        <v>111.2133</v>
      </c>
      <c r="N399" s="826" t="s">
        <v>3136</v>
      </c>
      <c r="O399" s="826" t="s">
        <v>1768</v>
      </c>
      <c r="P399" s="826" t="s">
        <v>1890</v>
      </c>
      <c r="S399" s="589" t="s">
        <v>2742</v>
      </c>
      <c r="U399" s="589" t="s">
        <v>52</v>
      </c>
      <c r="Z399" s="589" t="s">
        <v>2743</v>
      </c>
      <c r="AB399" s="589" t="s">
        <v>2744</v>
      </c>
    </row>
    <row r="400" spans="1:28" hidden="1" x14ac:dyDescent="0.2">
      <c r="A400" s="591" t="str">
        <f t="shared" si="6"/>
        <v>Tam Phước+74+519</v>
      </c>
      <c r="B400" s="826">
        <f>IF(OR(C400="a",C400="",C400="xoa"),"",COUNTIF(C$6:$D400,"da")+COUNTIF(C$6:$D400,"bs")+COUNTIF(C$6:$D400,"cph"))</f>
        <v>0</v>
      </c>
      <c r="C400" s="826" t="s">
        <v>4040</v>
      </c>
      <c r="D400" s="827" t="s">
        <v>1983</v>
      </c>
      <c r="E400" s="828" t="s">
        <v>23</v>
      </c>
      <c r="F400" s="828">
        <v>74</v>
      </c>
      <c r="G400" s="828">
        <v>519</v>
      </c>
      <c r="H400" s="828" t="s">
        <v>52</v>
      </c>
      <c r="I400" s="826" t="s">
        <v>146</v>
      </c>
      <c r="J400" s="1150">
        <v>1.4999999999999999E-2</v>
      </c>
      <c r="K400" s="1150"/>
      <c r="L400" s="1151">
        <v>150</v>
      </c>
      <c r="M400" s="1151">
        <v>176.27350000000001</v>
      </c>
      <c r="N400" s="826" t="s">
        <v>3137</v>
      </c>
      <c r="O400" s="826" t="s">
        <v>1768</v>
      </c>
      <c r="P400" s="826" t="s">
        <v>1890</v>
      </c>
      <c r="S400" s="589" t="s">
        <v>2742</v>
      </c>
      <c r="U400" s="589" t="s">
        <v>52</v>
      </c>
      <c r="Z400" s="589" t="s">
        <v>2743</v>
      </c>
      <c r="AB400" s="589" t="s">
        <v>2744</v>
      </c>
    </row>
    <row r="401" spans="1:28" hidden="1" x14ac:dyDescent="0.2">
      <c r="A401" s="591" t="str">
        <f t="shared" si="6"/>
        <v>Tam Phước+74+556</v>
      </c>
      <c r="B401" s="826">
        <f>IF(OR(C401="a",C401="",C401="xoa"),"",COUNTIF(C$6:$D401,"da")+COUNTIF(C$6:$D401,"bs")+COUNTIF(C$6:$D401,"cph"))</f>
        <v>0</v>
      </c>
      <c r="C401" s="826" t="s">
        <v>4040</v>
      </c>
      <c r="D401" s="827" t="s">
        <v>1984</v>
      </c>
      <c r="E401" s="828" t="s">
        <v>23</v>
      </c>
      <c r="F401" s="828">
        <v>74</v>
      </c>
      <c r="G401" s="828">
        <v>556</v>
      </c>
      <c r="H401" s="828" t="s">
        <v>52</v>
      </c>
      <c r="I401" s="826" t="s">
        <v>146</v>
      </c>
      <c r="J401" s="1150">
        <v>0.01</v>
      </c>
      <c r="K401" s="1150"/>
      <c r="L401" s="1151">
        <v>100</v>
      </c>
      <c r="M401" s="1151">
        <v>319.46019999999999</v>
      </c>
      <c r="N401" s="826" t="s">
        <v>3138</v>
      </c>
      <c r="O401" s="826" t="s">
        <v>145</v>
      </c>
      <c r="P401" s="826" t="s">
        <v>1627</v>
      </c>
      <c r="S401" s="589" t="s">
        <v>2742</v>
      </c>
      <c r="U401" s="589" t="s">
        <v>52</v>
      </c>
      <c r="Z401" s="589" t="s">
        <v>2743</v>
      </c>
      <c r="AB401" s="589" t="s">
        <v>2744</v>
      </c>
    </row>
    <row r="402" spans="1:28" hidden="1" x14ac:dyDescent="0.2">
      <c r="A402" s="591" t="str">
        <f t="shared" si="6"/>
        <v>Tam Phước+74+622</v>
      </c>
      <c r="B402" s="826">
        <f>IF(OR(C402="a",C402="",C402="xoa"),"",COUNTIF(C$6:$D402,"da")+COUNTIF(C$6:$D402,"bs")+COUNTIF(C$6:$D402,"cph"))</f>
        <v>0</v>
      </c>
      <c r="C402" s="826" t="s">
        <v>4040</v>
      </c>
      <c r="D402" s="827" t="s">
        <v>1985</v>
      </c>
      <c r="E402" s="828" t="s">
        <v>23</v>
      </c>
      <c r="F402" s="828">
        <v>74</v>
      </c>
      <c r="G402" s="828">
        <v>622</v>
      </c>
      <c r="H402" s="828" t="s">
        <v>52</v>
      </c>
      <c r="I402" s="826" t="s">
        <v>146</v>
      </c>
      <c r="J402" s="1150">
        <v>6.0000000000000001E-3</v>
      </c>
      <c r="K402" s="1150"/>
      <c r="L402" s="1151">
        <v>60</v>
      </c>
      <c r="M402" s="1151">
        <v>149.72559999999999</v>
      </c>
      <c r="N402" s="826" t="s">
        <v>3139</v>
      </c>
      <c r="O402" s="826" t="s">
        <v>145</v>
      </c>
      <c r="P402" s="826" t="s">
        <v>1627</v>
      </c>
      <c r="S402" s="589" t="s">
        <v>2742</v>
      </c>
      <c r="U402" s="589" t="s">
        <v>52</v>
      </c>
      <c r="Z402" s="589" t="s">
        <v>2743</v>
      </c>
      <c r="AB402" s="589" t="s">
        <v>2744</v>
      </c>
    </row>
    <row r="403" spans="1:28" hidden="1" x14ac:dyDescent="0.2">
      <c r="A403" s="591" t="str">
        <f t="shared" si="6"/>
        <v>Tam Phước+74+624</v>
      </c>
      <c r="B403" s="826">
        <f>IF(OR(C403="a",C403="",C403="xoa"),"",COUNTIF(C$6:$D403,"da")+COUNTIF(C$6:$D403,"bs")+COUNTIF(C$6:$D403,"cph"))</f>
        <v>0</v>
      </c>
      <c r="C403" s="826" t="s">
        <v>4040</v>
      </c>
      <c r="D403" s="827" t="s">
        <v>1986</v>
      </c>
      <c r="E403" s="828" t="s">
        <v>23</v>
      </c>
      <c r="F403" s="828">
        <v>74</v>
      </c>
      <c r="G403" s="828">
        <v>624</v>
      </c>
      <c r="H403" s="828" t="s">
        <v>52</v>
      </c>
      <c r="I403" s="826" t="s">
        <v>146</v>
      </c>
      <c r="J403" s="1150">
        <v>6.0000000000000001E-3</v>
      </c>
      <c r="K403" s="1150"/>
      <c r="L403" s="1151">
        <v>60</v>
      </c>
      <c r="M403" s="1151">
        <v>163.14269999999999</v>
      </c>
      <c r="N403" s="826" t="s">
        <v>3140</v>
      </c>
      <c r="O403" s="826" t="s">
        <v>145</v>
      </c>
      <c r="P403" s="826" t="s">
        <v>1627</v>
      </c>
      <c r="S403" s="589" t="s">
        <v>2742</v>
      </c>
      <c r="U403" s="589" t="s">
        <v>52</v>
      </c>
      <c r="Z403" s="589" t="s">
        <v>2743</v>
      </c>
      <c r="AB403" s="589" t="s">
        <v>2744</v>
      </c>
    </row>
    <row r="404" spans="1:28" hidden="1" x14ac:dyDescent="0.2">
      <c r="A404" s="591" t="str">
        <f t="shared" si="6"/>
        <v>Tam Phước+74+629</v>
      </c>
      <c r="B404" s="826">
        <f>IF(OR(C404="a",C404="",C404="xoa"),"",COUNTIF(C$6:$D404,"da")+COUNTIF(C$6:$D404,"bs")+COUNTIF(C$6:$D404,"cph"))</f>
        <v>0</v>
      </c>
      <c r="C404" s="826" t="s">
        <v>4040</v>
      </c>
      <c r="D404" s="827" t="s">
        <v>1987</v>
      </c>
      <c r="E404" s="828" t="s">
        <v>23</v>
      </c>
      <c r="F404" s="828">
        <v>74</v>
      </c>
      <c r="G404" s="828">
        <v>629</v>
      </c>
      <c r="H404" s="828" t="s">
        <v>52</v>
      </c>
      <c r="I404" s="826" t="s">
        <v>146</v>
      </c>
      <c r="J404" s="1150">
        <v>9.2099999999999994E-3</v>
      </c>
      <c r="K404" s="1150"/>
      <c r="L404" s="1151">
        <v>92.1</v>
      </c>
      <c r="M404" s="1151">
        <v>1468.3009999999999</v>
      </c>
      <c r="N404" s="826" t="s">
        <v>3141</v>
      </c>
      <c r="O404" s="826" t="s">
        <v>1768</v>
      </c>
      <c r="P404" s="826" t="s">
        <v>1890</v>
      </c>
      <c r="S404" s="589" t="s">
        <v>2742</v>
      </c>
      <c r="U404" s="589" t="s">
        <v>52</v>
      </c>
      <c r="Z404" s="589" t="s">
        <v>2743</v>
      </c>
      <c r="AB404" s="589" t="s">
        <v>2744</v>
      </c>
    </row>
    <row r="405" spans="1:28" hidden="1" x14ac:dyDescent="0.2">
      <c r="A405" s="591" t="str">
        <f t="shared" si="6"/>
        <v>Tam Phước+74+630</v>
      </c>
      <c r="B405" s="826">
        <f>IF(OR(C405="a",C405="",C405="xoa"),"",COUNTIF(C$6:$D405,"da")+COUNTIF(C$6:$D405,"bs")+COUNTIF(C$6:$D405,"cph"))</f>
        <v>0</v>
      </c>
      <c r="C405" s="826" t="s">
        <v>4040</v>
      </c>
      <c r="D405" s="827" t="s">
        <v>1755</v>
      </c>
      <c r="E405" s="828" t="s">
        <v>23</v>
      </c>
      <c r="F405" s="828">
        <v>74</v>
      </c>
      <c r="G405" s="828">
        <v>630</v>
      </c>
      <c r="H405" s="828" t="s">
        <v>52</v>
      </c>
      <c r="I405" s="826" t="s">
        <v>146</v>
      </c>
      <c r="J405" s="1150">
        <v>0.01</v>
      </c>
      <c r="K405" s="1150"/>
      <c r="L405" s="1151">
        <v>100</v>
      </c>
      <c r="M405" s="1151">
        <v>505.52499999999998</v>
      </c>
      <c r="N405" s="826" t="s">
        <v>3142</v>
      </c>
      <c r="O405" s="826" t="s">
        <v>1768</v>
      </c>
      <c r="P405" s="826" t="s">
        <v>1890</v>
      </c>
      <c r="S405" s="589" t="s">
        <v>2742</v>
      </c>
      <c r="U405" s="589" t="s">
        <v>52</v>
      </c>
      <c r="Z405" s="589" t="s">
        <v>2743</v>
      </c>
      <c r="AB405" s="589" t="s">
        <v>2744</v>
      </c>
    </row>
    <row r="406" spans="1:28" hidden="1" x14ac:dyDescent="0.2">
      <c r="A406" s="591" t="str">
        <f t="shared" si="6"/>
        <v>Tam Phước+74+633</v>
      </c>
      <c r="B406" s="826">
        <f>IF(OR(C406="a",C406="",C406="xoa"),"",COUNTIF(C$6:$D406,"da")+COUNTIF(C$6:$D406,"bs")+COUNTIF(C$6:$D406,"cph"))</f>
        <v>0</v>
      </c>
      <c r="C406" s="826" t="s">
        <v>4040</v>
      </c>
      <c r="D406" s="827" t="s">
        <v>1988</v>
      </c>
      <c r="E406" s="828" t="s">
        <v>23</v>
      </c>
      <c r="F406" s="828">
        <v>74</v>
      </c>
      <c r="G406" s="828">
        <v>633</v>
      </c>
      <c r="H406" s="828" t="s">
        <v>52</v>
      </c>
      <c r="I406" s="826" t="s">
        <v>146</v>
      </c>
      <c r="J406" s="1150">
        <v>2.2599999999999999E-2</v>
      </c>
      <c r="K406" s="1150"/>
      <c r="L406" s="1151">
        <v>225.99999999999997</v>
      </c>
      <c r="M406" s="1151">
        <v>338.46199999999999</v>
      </c>
      <c r="N406" s="826" t="s">
        <v>3143</v>
      </c>
      <c r="O406" s="826" t="s">
        <v>145</v>
      </c>
      <c r="P406" s="826" t="s">
        <v>1627</v>
      </c>
      <c r="S406" s="589" t="s">
        <v>2742</v>
      </c>
      <c r="U406" s="589" t="s">
        <v>52</v>
      </c>
      <c r="Z406" s="589" t="s">
        <v>2743</v>
      </c>
      <c r="AB406" s="589" t="s">
        <v>2744</v>
      </c>
    </row>
    <row r="407" spans="1:28" hidden="1" x14ac:dyDescent="0.2">
      <c r="A407" s="591" t="str">
        <f t="shared" si="6"/>
        <v>Tam Phước+74+634</v>
      </c>
      <c r="B407" s="826">
        <f>IF(OR(C407="a",C407="",C407="xoa"),"",COUNTIF(C$6:$D407,"da")+COUNTIF(C$6:$D407,"bs")+COUNTIF(C$6:$D407,"cph"))</f>
        <v>0</v>
      </c>
      <c r="C407" s="826" t="s">
        <v>4040</v>
      </c>
      <c r="D407" s="827" t="s">
        <v>1987</v>
      </c>
      <c r="E407" s="828" t="s">
        <v>23</v>
      </c>
      <c r="F407" s="828">
        <v>74</v>
      </c>
      <c r="G407" s="828">
        <v>634</v>
      </c>
      <c r="H407" s="828" t="s">
        <v>52</v>
      </c>
      <c r="I407" s="826" t="s">
        <v>146</v>
      </c>
      <c r="J407" s="1150">
        <v>7.0000000000000001E-3</v>
      </c>
      <c r="K407" s="1150"/>
      <c r="L407" s="1151">
        <v>70</v>
      </c>
      <c r="M407" s="1151">
        <v>1182.52</v>
      </c>
      <c r="N407" s="826" t="s">
        <v>3144</v>
      </c>
      <c r="O407" s="826" t="s">
        <v>1768</v>
      </c>
      <c r="P407" s="826" t="s">
        <v>1890</v>
      </c>
      <c r="S407" s="589" t="s">
        <v>2742</v>
      </c>
      <c r="U407" s="589" t="s">
        <v>52</v>
      </c>
      <c r="Z407" s="589" t="s">
        <v>2743</v>
      </c>
      <c r="AB407" s="589" t="s">
        <v>2744</v>
      </c>
    </row>
    <row r="408" spans="1:28" hidden="1" x14ac:dyDescent="0.2">
      <c r="A408" s="591" t="str">
        <f t="shared" si="6"/>
        <v>Tam Phước+74+656</v>
      </c>
      <c r="B408" s="826">
        <f>IF(OR(C408="a",C408="",C408="xoa"),"",COUNTIF(C$6:$D408,"da")+COUNTIF(C$6:$D408,"bs")+COUNTIF(C$6:$D408,"cph"))</f>
        <v>0</v>
      </c>
      <c r="C408" s="826" t="s">
        <v>4040</v>
      </c>
      <c r="D408" s="827" t="s">
        <v>1989</v>
      </c>
      <c r="E408" s="828" t="s">
        <v>23</v>
      </c>
      <c r="F408" s="828">
        <v>74</v>
      </c>
      <c r="G408" s="828">
        <v>656</v>
      </c>
      <c r="H408" s="828" t="s">
        <v>52</v>
      </c>
      <c r="I408" s="826" t="s">
        <v>146</v>
      </c>
      <c r="J408" s="1150">
        <v>0.15179999999999999</v>
      </c>
      <c r="K408" s="1150"/>
      <c r="L408" s="1151">
        <v>1518</v>
      </c>
      <c r="M408" s="1151">
        <v>1516.8889999999999</v>
      </c>
      <c r="N408" s="826" t="s">
        <v>3145</v>
      </c>
      <c r="O408" s="826" t="s">
        <v>1768</v>
      </c>
      <c r="P408" s="826" t="s">
        <v>1890</v>
      </c>
      <c r="S408" s="589" t="s">
        <v>2742</v>
      </c>
      <c r="U408" s="589" t="s">
        <v>52</v>
      </c>
      <c r="Z408" s="589" t="s">
        <v>2743</v>
      </c>
      <c r="AB408" s="589" t="s">
        <v>2744</v>
      </c>
    </row>
    <row r="409" spans="1:28" hidden="1" x14ac:dyDescent="0.2">
      <c r="A409" s="591" t="str">
        <f t="shared" si="6"/>
        <v>Tam Phước+75+40</v>
      </c>
      <c r="B409" s="826">
        <f>IF(OR(C409="a",C409="",C409="xoa"),"",COUNTIF(C$6:$D409,"da")+COUNTIF(C$6:$D409,"bs")+COUNTIF(C$6:$D409,"cph"))</f>
        <v>0</v>
      </c>
      <c r="C409" s="826" t="s">
        <v>4040</v>
      </c>
      <c r="D409" s="827" t="s">
        <v>1990</v>
      </c>
      <c r="E409" s="828" t="s">
        <v>23</v>
      </c>
      <c r="F409" s="828">
        <v>75</v>
      </c>
      <c r="G409" s="828">
        <v>40</v>
      </c>
      <c r="H409" s="828" t="s">
        <v>52</v>
      </c>
      <c r="I409" s="826" t="s">
        <v>146</v>
      </c>
      <c r="J409" s="1150">
        <v>0.01</v>
      </c>
      <c r="K409" s="1150"/>
      <c r="L409" s="1151">
        <v>100</v>
      </c>
      <c r="M409" s="1151">
        <v>103.91249999999999</v>
      </c>
      <c r="N409" s="826" t="s">
        <v>3146</v>
      </c>
      <c r="O409" s="826" t="s">
        <v>145</v>
      </c>
      <c r="P409" s="826" t="s">
        <v>1627</v>
      </c>
      <c r="S409" s="589" t="s">
        <v>2742</v>
      </c>
      <c r="U409" s="589" t="s">
        <v>52</v>
      </c>
      <c r="Z409" s="589" t="s">
        <v>2743</v>
      </c>
      <c r="AB409" s="589" t="s">
        <v>2744</v>
      </c>
    </row>
    <row r="410" spans="1:28" hidden="1" x14ac:dyDescent="0.2">
      <c r="A410" s="591" t="str">
        <f t="shared" si="6"/>
        <v>Tam Phước+75+41</v>
      </c>
      <c r="B410" s="826">
        <f>IF(OR(C410="a",C410="",C410="xoa"),"",COUNTIF(C$6:$D410,"da")+COUNTIF(C$6:$D410,"bs")+COUNTIF(C$6:$D410,"cph"))</f>
        <v>0</v>
      </c>
      <c r="C410" s="826" t="s">
        <v>4040</v>
      </c>
      <c r="D410" s="827" t="s">
        <v>1990</v>
      </c>
      <c r="E410" s="828" t="s">
        <v>23</v>
      </c>
      <c r="F410" s="828">
        <v>75</v>
      </c>
      <c r="G410" s="828">
        <v>41</v>
      </c>
      <c r="H410" s="828" t="s">
        <v>52</v>
      </c>
      <c r="I410" s="826" t="s">
        <v>146</v>
      </c>
      <c r="J410" s="1150">
        <v>0.01</v>
      </c>
      <c r="K410" s="1150"/>
      <c r="L410" s="1151">
        <v>100</v>
      </c>
      <c r="M410" s="1151">
        <v>123.0603</v>
      </c>
      <c r="N410" s="826" t="s">
        <v>3147</v>
      </c>
      <c r="O410" s="826" t="s">
        <v>145</v>
      </c>
      <c r="P410" s="826" t="s">
        <v>1627</v>
      </c>
      <c r="S410" s="589" t="s">
        <v>2742</v>
      </c>
      <c r="U410" s="589" t="s">
        <v>52</v>
      </c>
      <c r="Z410" s="589" t="s">
        <v>2743</v>
      </c>
      <c r="AB410" s="589" t="s">
        <v>2744</v>
      </c>
    </row>
    <row r="411" spans="1:28" hidden="1" x14ac:dyDescent="0.2">
      <c r="A411" s="591" t="str">
        <f t="shared" si="6"/>
        <v>Tam Phước+75+42</v>
      </c>
      <c r="B411" s="826">
        <f>IF(OR(C411="a",C411="",C411="xoa"),"",COUNTIF(C$6:$D411,"da")+COUNTIF(C$6:$D411,"bs")+COUNTIF(C$6:$D411,"cph"))</f>
        <v>0</v>
      </c>
      <c r="C411" s="826" t="s">
        <v>4040</v>
      </c>
      <c r="D411" s="827" t="s">
        <v>1990</v>
      </c>
      <c r="E411" s="828" t="s">
        <v>23</v>
      </c>
      <c r="F411" s="828">
        <v>75</v>
      </c>
      <c r="G411" s="828">
        <v>42</v>
      </c>
      <c r="H411" s="828" t="s">
        <v>52</v>
      </c>
      <c r="I411" s="826" t="s">
        <v>146</v>
      </c>
      <c r="J411" s="1150">
        <v>0.01</v>
      </c>
      <c r="K411" s="1150"/>
      <c r="L411" s="1151">
        <v>100</v>
      </c>
      <c r="M411" s="1151">
        <v>122.0859</v>
      </c>
      <c r="N411" s="826" t="s">
        <v>3148</v>
      </c>
      <c r="O411" s="826" t="s">
        <v>145</v>
      </c>
      <c r="P411" s="826" t="s">
        <v>1627</v>
      </c>
      <c r="S411" s="589" t="s">
        <v>2742</v>
      </c>
      <c r="U411" s="589" t="s">
        <v>52</v>
      </c>
      <c r="Z411" s="589" t="s">
        <v>2743</v>
      </c>
      <c r="AB411" s="589" t="s">
        <v>2744</v>
      </c>
    </row>
    <row r="412" spans="1:28" hidden="1" x14ac:dyDescent="0.2">
      <c r="A412" s="591" t="str">
        <f t="shared" si="6"/>
        <v>Tam Phước+75+43</v>
      </c>
      <c r="B412" s="826">
        <f>IF(OR(C412="a",C412="",C412="xoa"),"",COUNTIF(C$6:$D412,"da")+COUNTIF(C$6:$D412,"bs")+COUNTIF(C$6:$D412,"cph"))</f>
        <v>0</v>
      </c>
      <c r="C412" s="826" t="s">
        <v>4040</v>
      </c>
      <c r="D412" s="827" t="s">
        <v>1991</v>
      </c>
      <c r="E412" s="828" t="s">
        <v>23</v>
      </c>
      <c r="F412" s="828">
        <v>75</v>
      </c>
      <c r="G412" s="828">
        <v>43</v>
      </c>
      <c r="H412" s="828" t="s">
        <v>52</v>
      </c>
      <c r="I412" s="826" t="s">
        <v>146</v>
      </c>
      <c r="J412" s="1150">
        <v>1.01E-2</v>
      </c>
      <c r="K412" s="1150"/>
      <c r="L412" s="1151">
        <v>101</v>
      </c>
      <c r="M412" s="1151">
        <v>100.8359</v>
      </c>
      <c r="N412" s="826" t="s">
        <v>3149</v>
      </c>
      <c r="O412" s="826" t="s">
        <v>145</v>
      </c>
      <c r="P412" s="826" t="s">
        <v>1627</v>
      </c>
      <c r="S412" s="589" t="s">
        <v>2742</v>
      </c>
      <c r="U412" s="589" t="s">
        <v>52</v>
      </c>
      <c r="Z412" s="589" t="s">
        <v>2743</v>
      </c>
      <c r="AB412" s="589" t="s">
        <v>2744</v>
      </c>
    </row>
    <row r="413" spans="1:28" hidden="1" x14ac:dyDescent="0.2">
      <c r="A413" s="591" t="str">
        <f t="shared" si="6"/>
        <v>Tam Phước+75+66</v>
      </c>
      <c r="B413" s="826">
        <f>IF(OR(C413="a",C413="",C413="xoa"),"",COUNTIF(C$6:$D413,"da")+COUNTIF(C$6:$D413,"bs")+COUNTIF(C$6:$D413,"cph"))</f>
        <v>0</v>
      </c>
      <c r="C413" s="826" t="s">
        <v>4040</v>
      </c>
      <c r="D413" s="827" t="s">
        <v>1992</v>
      </c>
      <c r="E413" s="828" t="s">
        <v>23</v>
      </c>
      <c r="F413" s="828">
        <v>75</v>
      </c>
      <c r="G413" s="828">
        <v>66</v>
      </c>
      <c r="H413" s="828" t="s">
        <v>52</v>
      </c>
      <c r="I413" s="826" t="s">
        <v>146</v>
      </c>
      <c r="J413" s="1150">
        <v>0.01</v>
      </c>
      <c r="K413" s="1150"/>
      <c r="L413" s="1151">
        <v>100</v>
      </c>
      <c r="M413" s="1151">
        <v>101.05880000000001</v>
      </c>
      <c r="N413" s="826" t="s">
        <v>3150</v>
      </c>
      <c r="O413" s="826" t="s">
        <v>145</v>
      </c>
      <c r="P413" s="826" t="s">
        <v>1627</v>
      </c>
      <c r="S413" s="589" t="s">
        <v>2742</v>
      </c>
      <c r="U413" s="589" t="s">
        <v>52</v>
      </c>
      <c r="Z413" s="589" t="s">
        <v>2743</v>
      </c>
      <c r="AB413" s="589" t="s">
        <v>2744</v>
      </c>
    </row>
    <row r="414" spans="1:28" hidden="1" x14ac:dyDescent="0.2">
      <c r="A414" s="591" t="str">
        <f t="shared" si="6"/>
        <v>Tam Phước+75+67</v>
      </c>
      <c r="B414" s="826">
        <f>IF(OR(C414="a",C414="",C414="xoa"),"",COUNTIF(C$6:$D414,"da")+COUNTIF(C$6:$D414,"bs")+COUNTIF(C$6:$D414,"cph"))</f>
        <v>0</v>
      </c>
      <c r="C414" s="826" t="s">
        <v>4040</v>
      </c>
      <c r="D414" s="827" t="s">
        <v>1993</v>
      </c>
      <c r="E414" s="828" t="s">
        <v>23</v>
      </c>
      <c r="F414" s="828">
        <v>75</v>
      </c>
      <c r="G414" s="828">
        <v>67</v>
      </c>
      <c r="H414" s="828" t="s">
        <v>52</v>
      </c>
      <c r="I414" s="826" t="s">
        <v>146</v>
      </c>
      <c r="J414" s="1150">
        <v>8.0000000000000002E-3</v>
      </c>
      <c r="K414" s="1150"/>
      <c r="L414" s="1151">
        <v>80</v>
      </c>
      <c r="M414" s="1151">
        <v>101.2003</v>
      </c>
      <c r="N414" s="826" t="s">
        <v>3151</v>
      </c>
      <c r="O414" s="826" t="s">
        <v>145</v>
      </c>
      <c r="P414" s="826" t="s">
        <v>1627</v>
      </c>
      <c r="S414" s="589" t="s">
        <v>2742</v>
      </c>
      <c r="U414" s="589" t="s">
        <v>52</v>
      </c>
      <c r="Z414" s="589" t="s">
        <v>2743</v>
      </c>
      <c r="AB414" s="589" t="s">
        <v>2744</v>
      </c>
    </row>
    <row r="415" spans="1:28" hidden="1" x14ac:dyDescent="0.2">
      <c r="A415" s="591" t="str">
        <f t="shared" si="6"/>
        <v>Tam Phước+75+87</v>
      </c>
      <c r="B415" s="826">
        <f>IF(OR(C415="a",C415="",C415="xoa"),"",COUNTIF(C$6:$D415,"da")+COUNTIF(C$6:$D415,"bs")+COUNTIF(C$6:$D415,"cph"))</f>
        <v>0</v>
      </c>
      <c r="C415" s="826" t="s">
        <v>4040</v>
      </c>
      <c r="D415" s="827" t="s">
        <v>1994</v>
      </c>
      <c r="E415" s="828" t="s">
        <v>23</v>
      </c>
      <c r="F415" s="828">
        <v>75</v>
      </c>
      <c r="G415" s="828">
        <v>87</v>
      </c>
      <c r="H415" s="828" t="s">
        <v>52</v>
      </c>
      <c r="I415" s="826" t="s">
        <v>146</v>
      </c>
      <c r="J415" s="1150">
        <v>8.0000000000000002E-3</v>
      </c>
      <c r="K415" s="1150"/>
      <c r="L415" s="1151">
        <v>80</v>
      </c>
      <c r="M415" s="1151">
        <v>114.0887</v>
      </c>
      <c r="N415" s="826" t="s">
        <v>3152</v>
      </c>
      <c r="O415" s="826" t="s">
        <v>145</v>
      </c>
      <c r="P415" s="826" t="s">
        <v>1627</v>
      </c>
      <c r="S415" s="589" t="s">
        <v>2742</v>
      </c>
      <c r="U415" s="589" t="s">
        <v>52</v>
      </c>
      <c r="Z415" s="589" t="s">
        <v>2743</v>
      </c>
      <c r="AB415" s="589" t="s">
        <v>2744</v>
      </c>
    </row>
    <row r="416" spans="1:28" hidden="1" x14ac:dyDescent="0.2">
      <c r="A416" s="591" t="str">
        <f t="shared" si="6"/>
        <v>Tam Phước+75+121</v>
      </c>
      <c r="B416" s="826">
        <f>IF(OR(C416="a",C416="",C416="xoa"),"",COUNTIF(C$6:$D416,"da")+COUNTIF(C$6:$D416,"bs")+COUNTIF(C$6:$D416,"cph"))</f>
        <v>0</v>
      </c>
      <c r="C416" s="826" t="s">
        <v>4040</v>
      </c>
      <c r="D416" s="827" t="s">
        <v>1995</v>
      </c>
      <c r="E416" s="828" t="s">
        <v>23</v>
      </c>
      <c r="F416" s="828">
        <v>75</v>
      </c>
      <c r="G416" s="828">
        <v>121</v>
      </c>
      <c r="H416" s="828" t="s">
        <v>52</v>
      </c>
      <c r="I416" s="826" t="s">
        <v>146</v>
      </c>
      <c r="J416" s="1150">
        <v>1.2E-2</v>
      </c>
      <c r="K416" s="1150"/>
      <c r="L416" s="1151">
        <v>120</v>
      </c>
      <c r="M416" s="1151">
        <v>451.5908</v>
      </c>
      <c r="N416" s="826" t="s">
        <v>3153</v>
      </c>
      <c r="O416" s="826" t="s">
        <v>1768</v>
      </c>
      <c r="P416" s="826" t="s">
        <v>1627</v>
      </c>
      <c r="S416" s="589" t="s">
        <v>2742</v>
      </c>
      <c r="U416" s="589" t="s">
        <v>52</v>
      </c>
      <c r="Z416" s="589" t="s">
        <v>2743</v>
      </c>
      <c r="AB416" s="589" t="s">
        <v>2744</v>
      </c>
    </row>
    <row r="417" spans="1:28" hidden="1" x14ac:dyDescent="0.2">
      <c r="A417" s="591" t="str">
        <f t="shared" si="6"/>
        <v>Tam Phước+75+122</v>
      </c>
      <c r="B417" s="826">
        <f>IF(OR(C417="a",C417="",C417="xoa"),"",COUNTIF(C$6:$D417,"da")+COUNTIF(C$6:$D417,"bs")+COUNTIF(C$6:$D417,"cph"))</f>
        <v>0</v>
      </c>
      <c r="C417" s="826" t="s">
        <v>4040</v>
      </c>
      <c r="D417" s="827" t="s">
        <v>1996</v>
      </c>
      <c r="E417" s="828" t="s">
        <v>23</v>
      </c>
      <c r="F417" s="828">
        <v>75</v>
      </c>
      <c r="G417" s="828">
        <v>122</v>
      </c>
      <c r="H417" s="828" t="s">
        <v>52</v>
      </c>
      <c r="I417" s="826" t="s">
        <v>146</v>
      </c>
      <c r="J417" s="1150">
        <v>1.4999999999999999E-2</v>
      </c>
      <c r="K417" s="1150"/>
      <c r="L417" s="1151">
        <v>150</v>
      </c>
      <c r="M417" s="1151">
        <v>385.91489999999999</v>
      </c>
      <c r="N417" s="826" t="s">
        <v>3154</v>
      </c>
      <c r="O417" s="826" t="s">
        <v>1768</v>
      </c>
      <c r="P417" s="826" t="s">
        <v>1890</v>
      </c>
      <c r="S417" s="589" t="s">
        <v>2742</v>
      </c>
      <c r="U417" s="589" t="s">
        <v>52</v>
      </c>
      <c r="Z417" s="589" t="s">
        <v>2743</v>
      </c>
      <c r="AB417" s="589" t="s">
        <v>2744</v>
      </c>
    </row>
    <row r="418" spans="1:28" hidden="1" x14ac:dyDescent="0.2">
      <c r="A418" s="591" t="str">
        <f t="shared" si="6"/>
        <v>Tam Phước+75+147</v>
      </c>
      <c r="B418" s="826">
        <f>IF(OR(C418="a",C418="",C418="xoa"),"",COUNTIF(C$6:$D418,"da")+COUNTIF(C$6:$D418,"bs")+COUNTIF(C$6:$D418,"cph"))</f>
        <v>0</v>
      </c>
      <c r="C418" s="826" t="s">
        <v>4040</v>
      </c>
      <c r="D418" s="827" t="s">
        <v>1997</v>
      </c>
      <c r="E418" s="828" t="s">
        <v>23</v>
      </c>
      <c r="F418" s="828">
        <v>75</v>
      </c>
      <c r="G418" s="828">
        <v>147</v>
      </c>
      <c r="H418" s="828" t="s">
        <v>52</v>
      </c>
      <c r="I418" s="826" t="s">
        <v>146</v>
      </c>
      <c r="J418" s="1150">
        <v>6.0000000000000001E-3</v>
      </c>
      <c r="K418" s="1150"/>
      <c r="L418" s="1151">
        <v>60</v>
      </c>
      <c r="M418" s="1151">
        <v>133.80090000000001</v>
      </c>
      <c r="N418" s="826" t="s">
        <v>3155</v>
      </c>
      <c r="O418" s="826" t="s">
        <v>1768</v>
      </c>
      <c r="P418" s="826" t="s">
        <v>1890</v>
      </c>
      <c r="S418" s="589" t="s">
        <v>2742</v>
      </c>
      <c r="U418" s="589" t="s">
        <v>52</v>
      </c>
      <c r="Z418" s="589" t="s">
        <v>2743</v>
      </c>
      <c r="AB418" s="589" t="s">
        <v>2744</v>
      </c>
    </row>
    <row r="419" spans="1:28" hidden="1" x14ac:dyDescent="0.2">
      <c r="A419" s="591" t="str">
        <f t="shared" si="6"/>
        <v>Tam Phước+75+155</v>
      </c>
      <c r="B419" s="826">
        <f>IF(OR(C419="a",C419="",C419="xoa"),"",COUNTIF(C$6:$D419,"da")+COUNTIF(C$6:$D419,"bs")+COUNTIF(C$6:$D419,"cph"))</f>
        <v>0</v>
      </c>
      <c r="C419" s="826" t="s">
        <v>4040</v>
      </c>
      <c r="D419" s="827" t="s">
        <v>1998</v>
      </c>
      <c r="E419" s="828" t="s">
        <v>23</v>
      </c>
      <c r="F419" s="828">
        <v>75</v>
      </c>
      <c r="G419" s="828">
        <v>155</v>
      </c>
      <c r="H419" s="828" t="s">
        <v>52</v>
      </c>
      <c r="I419" s="826" t="s">
        <v>146</v>
      </c>
      <c r="J419" s="1150">
        <v>9.7000000000000003E-3</v>
      </c>
      <c r="K419" s="1150"/>
      <c r="L419" s="1151">
        <v>97</v>
      </c>
      <c r="M419" s="1151">
        <v>96.849519999999998</v>
      </c>
      <c r="N419" s="826" t="s">
        <v>3156</v>
      </c>
      <c r="O419" s="826" t="s">
        <v>145</v>
      </c>
      <c r="P419" s="826" t="s">
        <v>1627</v>
      </c>
      <c r="S419" s="589" t="s">
        <v>2742</v>
      </c>
      <c r="U419" s="589" t="s">
        <v>52</v>
      </c>
      <c r="Z419" s="589" t="s">
        <v>2743</v>
      </c>
      <c r="AB419" s="589" t="s">
        <v>2744</v>
      </c>
    </row>
    <row r="420" spans="1:28" hidden="1" x14ac:dyDescent="0.2">
      <c r="A420" s="591" t="str">
        <f t="shared" si="6"/>
        <v>Tam Phước+75+161</v>
      </c>
      <c r="B420" s="826">
        <f>IF(OR(C420="a",C420="",C420="xoa"),"",COUNTIF(C$6:$D420,"da")+COUNTIF(C$6:$D420,"bs")+COUNTIF(C$6:$D420,"cph"))</f>
        <v>0</v>
      </c>
      <c r="C420" s="826" t="s">
        <v>4040</v>
      </c>
      <c r="D420" s="827" t="s">
        <v>1990</v>
      </c>
      <c r="E420" s="828" t="s">
        <v>23</v>
      </c>
      <c r="F420" s="828">
        <v>75</v>
      </c>
      <c r="G420" s="828">
        <v>161</v>
      </c>
      <c r="H420" s="828" t="s">
        <v>52</v>
      </c>
      <c r="I420" s="826" t="s">
        <v>146</v>
      </c>
      <c r="J420" s="1150">
        <v>1.2999999999999999E-2</v>
      </c>
      <c r="K420" s="1150"/>
      <c r="L420" s="1151">
        <v>130</v>
      </c>
      <c r="M420" s="1151">
        <v>168.7764</v>
      </c>
      <c r="N420" s="826" t="s">
        <v>3157</v>
      </c>
      <c r="O420" s="826" t="s">
        <v>145</v>
      </c>
      <c r="P420" s="826" t="s">
        <v>1627</v>
      </c>
      <c r="S420" s="589" t="s">
        <v>2742</v>
      </c>
      <c r="U420" s="589" t="s">
        <v>52</v>
      </c>
      <c r="Z420" s="589" t="s">
        <v>2743</v>
      </c>
      <c r="AB420" s="589" t="s">
        <v>2744</v>
      </c>
    </row>
    <row r="421" spans="1:28" hidden="1" x14ac:dyDescent="0.2">
      <c r="A421" s="591" t="str">
        <f t="shared" si="6"/>
        <v>Tam Phước+75+164</v>
      </c>
      <c r="B421" s="826">
        <f>IF(OR(C421="a",C421="",C421="xoa"),"",COUNTIF(C$6:$D421,"da")+COUNTIF(C$6:$D421,"bs")+COUNTIF(C$6:$D421,"cph"))</f>
        <v>0</v>
      </c>
      <c r="C421" s="826" t="s">
        <v>4040</v>
      </c>
      <c r="D421" s="827" t="s">
        <v>1999</v>
      </c>
      <c r="E421" s="828" t="s">
        <v>23</v>
      </c>
      <c r="F421" s="828">
        <v>75</v>
      </c>
      <c r="G421" s="828">
        <v>164</v>
      </c>
      <c r="H421" s="828" t="s">
        <v>52</v>
      </c>
      <c r="I421" s="826" t="s">
        <v>146</v>
      </c>
      <c r="J421" s="1150">
        <v>6.0000000000000001E-3</v>
      </c>
      <c r="K421" s="1150"/>
      <c r="L421" s="1151">
        <v>60</v>
      </c>
      <c r="M421" s="1151">
        <v>102.48699999999999</v>
      </c>
      <c r="N421" s="826" t="s">
        <v>3158</v>
      </c>
      <c r="O421" s="826" t="s">
        <v>145</v>
      </c>
      <c r="P421" s="826" t="s">
        <v>1627</v>
      </c>
      <c r="S421" s="589" t="s">
        <v>2742</v>
      </c>
      <c r="U421" s="589" t="s">
        <v>52</v>
      </c>
      <c r="Z421" s="589" t="s">
        <v>2743</v>
      </c>
      <c r="AB421" s="589" t="s">
        <v>2744</v>
      </c>
    </row>
    <row r="422" spans="1:28" hidden="1" x14ac:dyDescent="0.2">
      <c r="A422" s="591" t="str">
        <f t="shared" si="6"/>
        <v>Tam Phước+75+346</v>
      </c>
      <c r="B422" s="826">
        <f>IF(OR(C422="a",C422="",C422="xoa"),"",COUNTIF(C$6:$D422,"da")+COUNTIF(C$6:$D422,"bs")+COUNTIF(C$6:$D422,"cph"))</f>
        <v>0</v>
      </c>
      <c r="C422" s="826" t="s">
        <v>4040</v>
      </c>
      <c r="D422" s="827" t="s">
        <v>2000</v>
      </c>
      <c r="E422" s="828" t="s">
        <v>23</v>
      </c>
      <c r="F422" s="828">
        <v>75</v>
      </c>
      <c r="G422" s="828">
        <v>346</v>
      </c>
      <c r="H422" s="828" t="s">
        <v>52</v>
      </c>
      <c r="I422" s="826" t="s">
        <v>146</v>
      </c>
      <c r="J422" s="1150">
        <v>6.0000000000000001E-3</v>
      </c>
      <c r="K422" s="1150"/>
      <c r="L422" s="1151">
        <v>60</v>
      </c>
      <c r="M422" s="1151">
        <v>110.9746</v>
      </c>
      <c r="N422" s="826" t="s">
        <v>3159</v>
      </c>
      <c r="O422" s="826" t="s">
        <v>145</v>
      </c>
      <c r="P422" s="826" t="s">
        <v>1627</v>
      </c>
      <c r="S422" s="589" t="s">
        <v>2742</v>
      </c>
      <c r="U422" s="589" t="s">
        <v>52</v>
      </c>
      <c r="Z422" s="589" t="s">
        <v>2743</v>
      </c>
      <c r="AB422" s="589" t="s">
        <v>2744</v>
      </c>
    </row>
    <row r="423" spans="1:28" hidden="1" x14ac:dyDescent="0.2">
      <c r="A423" s="591" t="str">
        <f t="shared" si="6"/>
        <v>Tam Phước+75+347</v>
      </c>
      <c r="B423" s="826">
        <f>IF(OR(C423="a",C423="",C423="xoa"),"",COUNTIF(C$6:$D423,"da")+COUNTIF(C$6:$D423,"bs")+COUNTIF(C$6:$D423,"cph"))</f>
        <v>0</v>
      </c>
      <c r="C423" s="826" t="s">
        <v>4040</v>
      </c>
      <c r="D423" s="827" t="s">
        <v>2001</v>
      </c>
      <c r="E423" s="828" t="s">
        <v>23</v>
      </c>
      <c r="F423" s="828">
        <v>75</v>
      </c>
      <c r="G423" s="828">
        <v>347</v>
      </c>
      <c r="H423" s="828" t="s">
        <v>52</v>
      </c>
      <c r="I423" s="826" t="s">
        <v>146</v>
      </c>
      <c r="J423" s="1150">
        <v>6.0000000000000001E-3</v>
      </c>
      <c r="K423" s="1150"/>
      <c r="L423" s="1151">
        <v>60</v>
      </c>
      <c r="M423" s="1151">
        <v>111.7058</v>
      </c>
      <c r="N423" s="826" t="s">
        <v>3160</v>
      </c>
      <c r="O423" s="826" t="s">
        <v>145</v>
      </c>
      <c r="P423" s="826" t="s">
        <v>1627</v>
      </c>
      <c r="S423" s="589" t="s">
        <v>2742</v>
      </c>
      <c r="U423" s="589" t="s">
        <v>52</v>
      </c>
      <c r="Z423" s="589" t="s">
        <v>2743</v>
      </c>
      <c r="AB423" s="589" t="s">
        <v>2744</v>
      </c>
    </row>
    <row r="424" spans="1:28" hidden="1" x14ac:dyDescent="0.2">
      <c r="A424" s="591" t="str">
        <f t="shared" si="6"/>
        <v>Tam Phước+75+362</v>
      </c>
      <c r="B424" s="826">
        <f>IF(OR(C424="a",C424="",C424="xoa"),"",COUNTIF(C$6:$D424,"da")+COUNTIF(C$6:$D424,"bs")+COUNTIF(C$6:$D424,"cph"))</f>
        <v>0</v>
      </c>
      <c r="C424" s="826" t="s">
        <v>4040</v>
      </c>
      <c r="D424" s="827" t="s">
        <v>2002</v>
      </c>
      <c r="E424" s="828" t="s">
        <v>23</v>
      </c>
      <c r="F424" s="828">
        <v>75</v>
      </c>
      <c r="G424" s="828">
        <v>362</v>
      </c>
      <c r="H424" s="828" t="s">
        <v>52</v>
      </c>
      <c r="I424" s="826" t="s">
        <v>146</v>
      </c>
      <c r="J424" s="1150">
        <v>6.0000000000000001E-3</v>
      </c>
      <c r="K424" s="1150"/>
      <c r="L424" s="1151">
        <v>60</v>
      </c>
      <c r="M424" s="1151">
        <v>208.64</v>
      </c>
      <c r="N424" s="826" t="s">
        <v>3161</v>
      </c>
      <c r="O424" s="826" t="s">
        <v>145</v>
      </c>
      <c r="P424" s="826" t="s">
        <v>1627</v>
      </c>
      <c r="S424" s="589" t="s">
        <v>2742</v>
      </c>
      <c r="U424" s="589" t="s">
        <v>52</v>
      </c>
      <c r="Z424" s="589" t="s">
        <v>2743</v>
      </c>
      <c r="AB424" s="589" t="s">
        <v>2744</v>
      </c>
    </row>
    <row r="425" spans="1:28" hidden="1" x14ac:dyDescent="0.2">
      <c r="A425" s="591" t="str">
        <f t="shared" si="6"/>
        <v>Tam Phước+75+385</v>
      </c>
      <c r="B425" s="826">
        <f>IF(OR(C425="a",C425="",C425="xoa"),"",COUNTIF(C$6:$D425,"da")+COUNTIF(C$6:$D425,"bs")+COUNTIF(C$6:$D425,"cph"))</f>
        <v>0</v>
      </c>
      <c r="C425" s="826" t="s">
        <v>4040</v>
      </c>
      <c r="D425" s="827" t="s">
        <v>2003</v>
      </c>
      <c r="E425" s="828" t="s">
        <v>23</v>
      </c>
      <c r="F425" s="828">
        <v>75</v>
      </c>
      <c r="G425" s="828">
        <v>385</v>
      </c>
      <c r="H425" s="828" t="s">
        <v>52</v>
      </c>
      <c r="I425" s="826" t="s">
        <v>146</v>
      </c>
      <c r="J425" s="1150">
        <v>6.0000000000000001E-3</v>
      </c>
      <c r="K425" s="1150"/>
      <c r="L425" s="1151">
        <v>60</v>
      </c>
      <c r="M425" s="1151">
        <v>366.03210000000001</v>
      </c>
      <c r="N425" s="826" t="s">
        <v>3162</v>
      </c>
      <c r="O425" s="826" t="s">
        <v>145</v>
      </c>
      <c r="P425" s="826" t="s">
        <v>1627</v>
      </c>
      <c r="S425" s="589" t="s">
        <v>2742</v>
      </c>
      <c r="U425" s="589" t="s">
        <v>52</v>
      </c>
      <c r="Z425" s="589" t="s">
        <v>2743</v>
      </c>
      <c r="AB425" s="589" t="s">
        <v>2744</v>
      </c>
    </row>
    <row r="426" spans="1:28" ht="25.5" hidden="1" x14ac:dyDescent="0.2">
      <c r="A426" s="591" t="str">
        <f t="shared" si="6"/>
        <v>Tam Phước+75+388</v>
      </c>
      <c r="B426" s="826">
        <f>IF(OR(C426="a",C426="",C426="xoa"),"",COUNTIF(C$6:$D426,"da")+COUNTIF(C$6:$D426,"bs")+COUNTIF(C$6:$D426,"cph"))</f>
        <v>0</v>
      </c>
      <c r="C426" s="826" t="s">
        <v>4040</v>
      </c>
      <c r="D426" s="827" t="s">
        <v>2004</v>
      </c>
      <c r="E426" s="828" t="s">
        <v>23</v>
      </c>
      <c r="F426" s="828">
        <v>75</v>
      </c>
      <c r="G426" s="828">
        <v>388</v>
      </c>
      <c r="H426" s="828" t="s">
        <v>52</v>
      </c>
      <c r="I426" s="826" t="s">
        <v>146</v>
      </c>
      <c r="J426" s="1150">
        <v>1.2E-2</v>
      </c>
      <c r="K426" s="1150"/>
      <c r="L426" s="1151">
        <v>120</v>
      </c>
      <c r="M426" s="1151">
        <v>413.84879999999998</v>
      </c>
      <c r="N426" s="826" t="s">
        <v>3163</v>
      </c>
      <c r="O426" s="826" t="s">
        <v>145</v>
      </c>
      <c r="P426" s="826" t="s">
        <v>1627</v>
      </c>
      <c r="S426" s="589" t="s">
        <v>2742</v>
      </c>
      <c r="U426" s="589" t="s">
        <v>52</v>
      </c>
      <c r="Z426" s="589" t="s">
        <v>2743</v>
      </c>
      <c r="AB426" s="589" t="s">
        <v>2744</v>
      </c>
    </row>
    <row r="427" spans="1:28" hidden="1" x14ac:dyDescent="0.2">
      <c r="A427" s="591" t="str">
        <f t="shared" si="6"/>
        <v>Tam Phước+76+57</v>
      </c>
      <c r="B427" s="826">
        <f>IF(OR(C427="a",C427="",C427="xoa"),"",COUNTIF(C$6:$D427,"da")+COUNTIF(C$6:$D427,"bs")+COUNTIF(C$6:$D427,"cph"))</f>
        <v>0</v>
      </c>
      <c r="C427" s="826" t="s">
        <v>4040</v>
      </c>
      <c r="D427" s="827" t="s">
        <v>2005</v>
      </c>
      <c r="E427" s="828" t="s">
        <v>23</v>
      </c>
      <c r="F427" s="828">
        <v>76</v>
      </c>
      <c r="G427" s="828">
        <v>57</v>
      </c>
      <c r="H427" s="828" t="s">
        <v>52</v>
      </c>
      <c r="I427" s="826" t="s">
        <v>146</v>
      </c>
      <c r="J427" s="1150">
        <v>1.2500000000000001E-2</v>
      </c>
      <c r="K427" s="1150"/>
      <c r="L427" s="1151">
        <v>125</v>
      </c>
      <c r="M427" s="1151">
        <v>124.65900000000001</v>
      </c>
      <c r="N427" s="826" t="s">
        <v>3164</v>
      </c>
      <c r="O427" s="826" t="s">
        <v>145</v>
      </c>
      <c r="P427" s="826" t="s">
        <v>1627</v>
      </c>
      <c r="S427" s="589" t="s">
        <v>2742</v>
      </c>
      <c r="U427" s="589" t="s">
        <v>52</v>
      </c>
      <c r="Z427" s="589" t="s">
        <v>2743</v>
      </c>
      <c r="AB427" s="589" t="s">
        <v>2744</v>
      </c>
    </row>
    <row r="428" spans="1:28" hidden="1" x14ac:dyDescent="0.2">
      <c r="A428" s="591" t="str">
        <f t="shared" si="6"/>
        <v>Tam Phước+76+60</v>
      </c>
      <c r="B428" s="826">
        <f>IF(OR(C428="a",C428="",C428="xoa"),"",COUNTIF(C$6:$D428,"da")+COUNTIF(C$6:$D428,"bs")+COUNTIF(C$6:$D428,"cph"))</f>
        <v>0</v>
      </c>
      <c r="C428" s="826" t="s">
        <v>4040</v>
      </c>
      <c r="D428" s="827" t="s">
        <v>2006</v>
      </c>
      <c r="E428" s="828" t="s">
        <v>23</v>
      </c>
      <c r="F428" s="828">
        <v>76</v>
      </c>
      <c r="G428" s="828">
        <v>60</v>
      </c>
      <c r="H428" s="828" t="s">
        <v>52</v>
      </c>
      <c r="I428" s="826" t="s">
        <v>146</v>
      </c>
      <c r="J428" s="1150">
        <v>9.7000000000000003E-3</v>
      </c>
      <c r="K428" s="1150"/>
      <c r="L428" s="1151">
        <v>97</v>
      </c>
      <c r="M428" s="1151">
        <v>96.683120000000002</v>
      </c>
      <c r="N428" s="826" t="s">
        <v>3165</v>
      </c>
      <c r="O428" s="826" t="s">
        <v>145</v>
      </c>
      <c r="P428" s="826" t="s">
        <v>1627</v>
      </c>
      <c r="S428" s="589" t="s">
        <v>2742</v>
      </c>
      <c r="U428" s="589" t="s">
        <v>52</v>
      </c>
      <c r="Z428" s="589" t="s">
        <v>2743</v>
      </c>
      <c r="AB428" s="589" t="s">
        <v>2744</v>
      </c>
    </row>
    <row r="429" spans="1:28" hidden="1" x14ac:dyDescent="0.2">
      <c r="A429" s="591" t="str">
        <f t="shared" si="6"/>
        <v>Tam Phước+76+63</v>
      </c>
      <c r="B429" s="826">
        <f>IF(OR(C429="a",C429="",C429="xoa"),"",COUNTIF(C$6:$D429,"da")+COUNTIF(C$6:$D429,"bs")+COUNTIF(C$6:$D429,"cph"))</f>
        <v>0</v>
      </c>
      <c r="C429" s="826" t="s">
        <v>4040</v>
      </c>
      <c r="D429" s="827" t="s">
        <v>1999</v>
      </c>
      <c r="E429" s="828" t="s">
        <v>23</v>
      </c>
      <c r="F429" s="828">
        <v>76</v>
      </c>
      <c r="G429" s="828">
        <v>63</v>
      </c>
      <c r="H429" s="828" t="s">
        <v>52</v>
      </c>
      <c r="I429" s="826" t="s">
        <v>146</v>
      </c>
      <c r="J429" s="1150">
        <v>6.0000000000000001E-3</v>
      </c>
      <c r="K429" s="1150"/>
      <c r="L429" s="1151">
        <v>60</v>
      </c>
      <c r="M429" s="1151">
        <v>150.55590000000001</v>
      </c>
      <c r="N429" s="826" t="s">
        <v>3166</v>
      </c>
      <c r="O429" s="826" t="s">
        <v>145</v>
      </c>
      <c r="P429" s="826" t="s">
        <v>1627</v>
      </c>
      <c r="S429" s="589" t="s">
        <v>2742</v>
      </c>
      <c r="U429" s="589" t="s">
        <v>52</v>
      </c>
      <c r="Z429" s="589" t="s">
        <v>2743</v>
      </c>
      <c r="AB429" s="589" t="s">
        <v>2744</v>
      </c>
    </row>
    <row r="430" spans="1:28" hidden="1" x14ac:dyDescent="0.2">
      <c r="A430" s="591" t="str">
        <f t="shared" si="6"/>
        <v>Tam Phước+76+82</v>
      </c>
      <c r="B430" s="826">
        <f>IF(OR(C430="a",C430="",C430="xoa"),"",COUNTIF(C$6:$D430,"da")+COUNTIF(C$6:$D430,"bs")+COUNTIF(C$6:$D430,"cph"))</f>
        <v>0</v>
      </c>
      <c r="C430" s="826" t="s">
        <v>4040</v>
      </c>
      <c r="D430" s="827" t="s">
        <v>2007</v>
      </c>
      <c r="E430" s="828" t="s">
        <v>23</v>
      </c>
      <c r="F430" s="828">
        <v>76</v>
      </c>
      <c r="G430" s="828">
        <v>82</v>
      </c>
      <c r="H430" s="828" t="s">
        <v>52</v>
      </c>
      <c r="I430" s="826" t="s">
        <v>146</v>
      </c>
      <c r="J430" s="1150">
        <v>6.0000000000000001E-3</v>
      </c>
      <c r="K430" s="1150"/>
      <c r="L430" s="1151">
        <v>60</v>
      </c>
      <c r="M430" s="1151">
        <v>90.552160000000001</v>
      </c>
      <c r="N430" s="826" t="s">
        <v>3167</v>
      </c>
      <c r="O430" s="826" t="s">
        <v>1768</v>
      </c>
      <c r="P430" s="826" t="s">
        <v>1890</v>
      </c>
      <c r="S430" s="589" t="s">
        <v>2742</v>
      </c>
      <c r="U430" s="589" t="s">
        <v>52</v>
      </c>
      <c r="Z430" s="589" t="s">
        <v>2743</v>
      </c>
      <c r="AB430" s="589" t="s">
        <v>2744</v>
      </c>
    </row>
    <row r="431" spans="1:28" hidden="1" x14ac:dyDescent="0.2">
      <c r="A431" s="591" t="str">
        <f t="shared" si="6"/>
        <v>Tam Phước+76+92</v>
      </c>
      <c r="B431" s="826">
        <f>IF(OR(C431="a",C431="",C431="xoa"),"",COUNTIF(C$6:$D431,"da")+COUNTIF(C$6:$D431,"bs")+COUNTIF(C$6:$D431,"cph"))</f>
        <v>0</v>
      </c>
      <c r="C431" s="826" t="s">
        <v>4040</v>
      </c>
      <c r="D431" s="827" t="s">
        <v>2008</v>
      </c>
      <c r="E431" s="828" t="s">
        <v>23</v>
      </c>
      <c r="F431" s="828">
        <v>76</v>
      </c>
      <c r="G431" s="828">
        <v>92</v>
      </c>
      <c r="H431" s="828" t="s">
        <v>52</v>
      </c>
      <c r="I431" s="826" t="s">
        <v>146</v>
      </c>
      <c r="J431" s="1150">
        <v>8.6E-3</v>
      </c>
      <c r="K431" s="1150"/>
      <c r="L431" s="1151">
        <v>86</v>
      </c>
      <c r="M431" s="1151">
        <v>86.278310000000005</v>
      </c>
      <c r="N431" s="826" t="s">
        <v>3168</v>
      </c>
      <c r="O431" s="826" t="s">
        <v>1768</v>
      </c>
      <c r="P431" s="826" t="s">
        <v>1890</v>
      </c>
      <c r="S431" s="589" t="s">
        <v>2742</v>
      </c>
      <c r="U431" s="589" t="s">
        <v>52</v>
      </c>
      <c r="Z431" s="589" t="s">
        <v>2743</v>
      </c>
      <c r="AB431" s="589" t="s">
        <v>2744</v>
      </c>
    </row>
    <row r="432" spans="1:28" hidden="1" x14ac:dyDescent="0.2">
      <c r="A432" s="591" t="str">
        <f t="shared" si="6"/>
        <v>Tam Phước+76+185</v>
      </c>
      <c r="B432" s="826">
        <f>IF(OR(C432="a",C432="",C432="xoa"),"",COUNTIF(C$6:$D432,"da")+COUNTIF(C$6:$D432,"bs")+COUNTIF(C$6:$D432,"cph"))</f>
        <v>0</v>
      </c>
      <c r="C432" s="826" t="s">
        <v>4040</v>
      </c>
      <c r="D432" s="827" t="s">
        <v>2009</v>
      </c>
      <c r="E432" s="828" t="s">
        <v>23</v>
      </c>
      <c r="F432" s="828">
        <v>76</v>
      </c>
      <c r="G432" s="828">
        <v>185</v>
      </c>
      <c r="H432" s="828" t="s">
        <v>52</v>
      </c>
      <c r="I432" s="826" t="s">
        <v>146</v>
      </c>
      <c r="J432" s="1150">
        <v>1.2E-2</v>
      </c>
      <c r="K432" s="1150"/>
      <c r="L432" s="1151">
        <v>120</v>
      </c>
      <c r="M432" s="1151">
        <v>301.8845</v>
      </c>
      <c r="N432" s="826" t="s">
        <v>3169</v>
      </c>
      <c r="O432" s="826" t="s">
        <v>145</v>
      </c>
      <c r="P432" s="826" t="s">
        <v>1627</v>
      </c>
      <c r="S432" s="589" t="s">
        <v>2742</v>
      </c>
      <c r="U432" s="589" t="s">
        <v>52</v>
      </c>
      <c r="Z432" s="589" t="s">
        <v>2743</v>
      </c>
      <c r="AB432" s="589" t="s">
        <v>2744</v>
      </c>
    </row>
    <row r="433" spans="1:28" hidden="1" x14ac:dyDescent="0.2">
      <c r="A433" s="591" t="str">
        <f t="shared" si="6"/>
        <v>Tam Phước+76+198</v>
      </c>
      <c r="B433" s="826">
        <f>IF(OR(C433="a",C433="",C433="xoa"),"",COUNTIF(C$6:$D433,"da")+COUNTIF(C$6:$D433,"bs")+COUNTIF(C$6:$D433,"cph"))</f>
        <v>0</v>
      </c>
      <c r="C433" s="826" t="s">
        <v>4040</v>
      </c>
      <c r="D433" s="827" t="s">
        <v>2010</v>
      </c>
      <c r="E433" s="828" t="s">
        <v>23</v>
      </c>
      <c r="F433" s="828">
        <v>76</v>
      </c>
      <c r="G433" s="828">
        <v>198</v>
      </c>
      <c r="H433" s="828" t="s">
        <v>52</v>
      </c>
      <c r="I433" s="826" t="s">
        <v>146</v>
      </c>
      <c r="J433" s="1150">
        <v>1.4999999999999999E-2</v>
      </c>
      <c r="K433" s="1150"/>
      <c r="L433" s="1151">
        <v>150</v>
      </c>
      <c r="M433" s="1151">
        <v>496.23230000000001</v>
      </c>
      <c r="N433" s="826" t="s">
        <v>3170</v>
      </c>
      <c r="O433" s="826" t="s">
        <v>1768</v>
      </c>
      <c r="P433" s="826" t="s">
        <v>1890</v>
      </c>
      <c r="S433" s="589" t="s">
        <v>2742</v>
      </c>
      <c r="U433" s="589" t="s">
        <v>52</v>
      </c>
      <c r="Z433" s="589" t="s">
        <v>2743</v>
      </c>
      <c r="AB433" s="589" t="s">
        <v>2744</v>
      </c>
    </row>
    <row r="434" spans="1:28" hidden="1" x14ac:dyDescent="0.2">
      <c r="A434" s="591" t="str">
        <f t="shared" si="6"/>
        <v>Tam Phước+76+199</v>
      </c>
      <c r="B434" s="826">
        <f>IF(OR(C434="a",C434="",C434="xoa"),"",COUNTIF(C$6:$D434,"da")+COUNTIF(C$6:$D434,"bs")+COUNTIF(C$6:$D434,"cph"))</f>
        <v>0</v>
      </c>
      <c r="C434" s="826" t="s">
        <v>4040</v>
      </c>
      <c r="D434" s="827" t="s">
        <v>2010</v>
      </c>
      <c r="E434" s="828" t="s">
        <v>23</v>
      </c>
      <c r="F434" s="828">
        <v>76</v>
      </c>
      <c r="G434" s="828">
        <v>199</v>
      </c>
      <c r="H434" s="828" t="s">
        <v>52</v>
      </c>
      <c r="I434" s="826" t="s">
        <v>146</v>
      </c>
      <c r="J434" s="1150">
        <v>1.4999999999999999E-2</v>
      </c>
      <c r="K434" s="1150"/>
      <c r="L434" s="1151">
        <v>150</v>
      </c>
      <c r="M434" s="1151">
        <v>502.7364</v>
      </c>
      <c r="N434" s="826" t="s">
        <v>3171</v>
      </c>
      <c r="O434" s="826" t="s">
        <v>1768</v>
      </c>
      <c r="P434" s="826" t="s">
        <v>1890</v>
      </c>
      <c r="S434" s="589" t="s">
        <v>2742</v>
      </c>
      <c r="U434" s="589" t="s">
        <v>52</v>
      </c>
      <c r="Z434" s="589" t="s">
        <v>2743</v>
      </c>
      <c r="AB434" s="589" t="s">
        <v>2744</v>
      </c>
    </row>
    <row r="435" spans="1:28" hidden="1" x14ac:dyDescent="0.2">
      <c r="A435" s="591" t="str">
        <f t="shared" si="6"/>
        <v>Tam Phước+76+206</v>
      </c>
      <c r="B435" s="826">
        <f>IF(OR(C435="a",C435="",C435="xoa"),"",COUNTIF(C$6:$D435,"da")+COUNTIF(C$6:$D435,"bs")+COUNTIF(C$6:$D435,"cph"))</f>
        <v>0</v>
      </c>
      <c r="C435" s="826" t="s">
        <v>4040</v>
      </c>
      <c r="D435" s="827" t="s">
        <v>2011</v>
      </c>
      <c r="E435" s="828" t="s">
        <v>23</v>
      </c>
      <c r="F435" s="828">
        <v>76</v>
      </c>
      <c r="G435" s="828">
        <v>206</v>
      </c>
      <c r="H435" s="828" t="s">
        <v>52</v>
      </c>
      <c r="I435" s="826" t="s">
        <v>146</v>
      </c>
      <c r="J435" s="1150">
        <v>0.05</v>
      </c>
      <c r="K435" s="1150"/>
      <c r="L435" s="1151">
        <v>500</v>
      </c>
      <c r="M435" s="1151">
        <v>719.90840000000003</v>
      </c>
      <c r="N435" s="826" t="s">
        <v>3172</v>
      </c>
      <c r="O435" s="826" t="s">
        <v>145</v>
      </c>
      <c r="P435" s="826" t="s">
        <v>1627</v>
      </c>
      <c r="S435" s="589" t="s">
        <v>2742</v>
      </c>
      <c r="U435" s="589" t="s">
        <v>52</v>
      </c>
      <c r="Z435" s="589" t="s">
        <v>2743</v>
      </c>
      <c r="AB435" s="589" t="s">
        <v>2744</v>
      </c>
    </row>
    <row r="436" spans="1:28" hidden="1" x14ac:dyDescent="0.2">
      <c r="A436" s="591" t="str">
        <f t="shared" si="6"/>
        <v>Tam Phước+76+228</v>
      </c>
      <c r="B436" s="826">
        <f>IF(OR(C436="a",C436="",C436="xoa"),"",COUNTIF(C$6:$D436,"da")+COUNTIF(C$6:$D436,"bs")+COUNTIF(C$6:$D436,"cph"))</f>
        <v>0</v>
      </c>
      <c r="C436" s="826" t="s">
        <v>4040</v>
      </c>
      <c r="D436" s="827" t="s">
        <v>2012</v>
      </c>
      <c r="E436" s="828" t="s">
        <v>23</v>
      </c>
      <c r="F436" s="828">
        <v>76</v>
      </c>
      <c r="G436" s="828">
        <v>228</v>
      </c>
      <c r="H436" s="828" t="s">
        <v>52</v>
      </c>
      <c r="I436" s="826" t="s">
        <v>146</v>
      </c>
      <c r="J436" s="1150">
        <v>8.0000000000000002E-3</v>
      </c>
      <c r="K436" s="1150"/>
      <c r="L436" s="1151">
        <v>80</v>
      </c>
      <c r="M436" s="1151">
        <v>138.90369999999999</v>
      </c>
      <c r="N436" s="826" t="s">
        <v>3173</v>
      </c>
      <c r="O436" s="826" t="s">
        <v>1768</v>
      </c>
      <c r="P436" s="826" t="s">
        <v>1890</v>
      </c>
      <c r="S436" s="589" t="s">
        <v>2742</v>
      </c>
      <c r="U436" s="589" t="s">
        <v>52</v>
      </c>
      <c r="Z436" s="589" t="s">
        <v>2743</v>
      </c>
      <c r="AB436" s="589" t="s">
        <v>2744</v>
      </c>
    </row>
    <row r="437" spans="1:28" hidden="1" x14ac:dyDescent="0.2">
      <c r="A437" s="591" t="str">
        <f t="shared" si="6"/>
        <v>Tam Phước+76+229</v>
      </c>
      <c r="B437" s="826">
        <f>IF(OR(C437="a",C437="",C437="xoa"),"",COUNTIF(C$6:$D437,"da")+COUNTIF(C$6:$D437,"bs")+COUNTIF(C$6:$D437,"cph"))</f>
        <v>0</v>
      </c>
      <c r="C437" s="826" t="s">
        <v>4040</v>
      </c>
      <c r="D437" s="827" t="s">
        <v>2013</v>
      </c>
      <c r="E437" s="828" t="s">
        <v>23</v>
      </c>
      <c r="F437" s="828">
        <v>76</v>
      </c>
      <c r="G437" s="828">
        <v>229</v>
      </c>
      <c r="H437" s="828" t="s">
        <v>52</v>
      </c>
      <c r="I437" s="826" t="s">
        <v>146</v>
      </c>
      <c r="J437" s="1150">
        <v>0.01</v>
      </c>
      <c r="K437" s="1150"/>
      <c r="L437" s="1151">
        <v>100</v>
      </c>
      <c r="M437" s="1151">
        <v>135.81379999999999</v>
      </c>
      <c r="N437" s="826" t="s">
        <v>3174</v>
      </c>
      <c r="O437" s="826" t="s">
        <v>1768</v>
      </c>
      <c r="P437" s="826" t="s">
        <v>1890</v>
      </c>
      <c r="S437" s="589" t="s">
        <v>2742</v>
      </c>
      <c r="U437" s="589" t="s">
        <v>52</v>
      </c>
      <c r="Z437" s="589" t="s">
        <v>2743</v>
      </c>
      <c r="AB437" s="589" t="s">
        <v>2744</v>
      </c>
    </row>
    <row r="438" spans="1:28" hidden="1" x14ac:dyDescent="0.2">
      <c r="A438" s="591" t="str">
        <f t="shared" si="6"/>
        <v>Tam Phước+76+230</v>
      </c>
      <c r="B438" s="826">
        <f>IF(OR(C438="a",C438="",C438="xoa"),"",COUNTIF(C$6:$D438,"da")+COUNTIF(C$6:$D438,"bs")+COUNTIF(C$6:$D438,"cph"))</f>
        <v>0</v>
      </c>
      <c r="C438" s="826" t="s">
        <v>4040</v>
      </c>
      <c r="D438" s="827" t="s">
        <v>2013</v>
      </c>
      <c r="E438" s="828" t="s">
        <v>23</v>
      </c>
      <c r="F438" s="828">
        <v>76</v>
      </c>
      <c r="G438" s="828">
        <v>230</v>
      </c>
      <c r="H438" s="828" t="s">
        <v>52</v>
      </c>
      <c r="I438" s="826" t="s">
        <v>146</v>
      </c>
      <c r="J438" s="1150">
        <v>0.01</v>
      </c>
      <c r="K438" s="1150"/>
      <c r="L438" s="1151">
        <v>100</v>
      </c>
      <c r="M438" s="1151">
        <v>139.5599</v>
      </c>
      <c r="N438" s="826" t="s">
        <v>3175</v>
      </c>
      <c r="O438" s="826" t="s">
        <v>1768</v>
      </c>
      <c r="P438" s="826" t="s">
        <v>1890</v>
      </c>
      <c r="S438" s="589" t="s">
        <v>2742</v>
      </c>
      <c r="U438" s="589" t="s">
        <v>52</v>
      </c>
      <c r="Z438" s="589" t="s">
        <v>2743</v>
      </c>
      <c r="AB438" s="589" t="s">
        <v>2744</v>
      </c>
    </row>
    <row r="439" spans="1:28" hidden="1" x14ac:dyDescent="0.2">
      <c r="A439" s="591" t="str">
        <f t="shared" si="6"/>
        <v>Tam Phước+76+259</v>
      </c>
      <c r="B439" s="826">
        <f>IF(OR(C439="a",C439="",C439="xoa"),"",COUNTIF(C$6:$D439,"da")+COUNTIF(C$6:$D439,"bs")+COUNTIF(C$6:$D439,"cph"))</f>
        <v>0</v>
      </c>
      <c r="C439" s="826" t="s">
        <v>4040</v>
      </c>
      <c r="D439" s="827" t="s">
        <v>2014</v>
      </c>
      <c r="E439" s="828" t="s">
        <v>23</v>
      </c>
      <c r="F439" s="828">
        <v>76</v>
      </c>
      <c r="G439" s="828">
        <v>259</v>
      </c>
      <c r="H439" s="828" t="s">
        <v>52</v>
      </c>
      <c r="I439" s="826" t="s">
        <v>146</v>
      </c>
      <c r="J439" s="1150">
        <v>0.02</v>
      </c>
      <c r="K439" s="1150"/>
      <c r="L439" s="1151">
        <v>200</v>
      </c>
      <c r="M439" s="1151">
        <v>176.517</v>
      </c>
      <c r="N439" s="826" t="s">
        <v>3176</v>
      </c>
      <c r="O439" s="826" t="s">
        <v>145</v>
      </c>
      <c r="P439" s="826" t="s">
        <v>1627</v>
      </c>
      <c r="S439" s="589" t="s">
        <v>2742</v>
      </c>
      <c r="U439" s="589" t="s">
        <v>52</v>
      </c>
      <c r="Z439" s="589" t="s">
        <v>2743</v>
      </c>
      <c r="AB439" s="589" t="s">
        <v>2744</v>
      </c>
    </row>
    <row r="440" spans="1:28" hidden="1" x14ac:dyDescent="0.2">
      <c r="A440" s="591" t="str">
        <f t="shared" si="6"/>
        <v>Tam Phước+76+263</v>
      </c>
      <c r="B440" s="826">
        <f>IF(OR(C440="a",C440="",C440="xoa"),"",COUNTIF(C$6:$D440,"da")+COUNTIF(C$6:$D440,"bs")+COUNTIF(C$6:$D440,"cph"))</f>
        <v>0</v>
      </c>
      <c r="C440" s="826" t="s">
        <v>4040</v>
      </c>
      <c r="D440" s="827" t="s">
        <v>2015</v>
      </c>
      <c r="E440" s="828" t="s">
        <v>23</v>
      </c>
      <c r="F440" s="828">
        <v>76</v>
      </c>
      <c r="G440" s="828">
        <v>263</v>
      </c>
      <c r="H440" s="828" t="s">
        <v>52</v>
      </c>
      <c r="I440" s="826" t="s">
        <v>146</v>
      </c>
      <c r="J440" s="1150">
        <v>1.4480000000000002E-2</v>
      </c>
      <c r="K440" s="1150"/>
      <c r="L440" s="1151">
        <v>144.80000000000001</v>
      </c>
      <c r="M440" s="1151">
        <v>87.634379999999993</v>
      </c>
      <c r="N440" s="826" t="s">
        <v>3177</v>
      </c>
      <c r="O440" s="826" t="s">
        <v>1768</v>
      </c>
      <c r="P440" s="826" t="s">
        <v>1890</v>
      </c>
      <c r="S440" s="589" t="s">
        <v>2742</v>
      </c>
      <c r="U440" s="589" t="s">
        <v>52</v>
      </c>
      <c r="Z440" s="589" t="s">
        <v>2743</v>
      </c>
      <c r="AB440" s="589" t="s">
        <v>2744</v>
      </c>
    </row>
    <row r="441" spans="1:28" hidden="1" x14ac:dyDescent="0.2">
      <c r="A441" s="591" t="str">
        <f t="shared" si="6"/>
        <v>Tam Phước+76+418</v>
      </c>
      <c r="B441" s="826">
        <f>IF(OR(C441="a",C441="",C441="xoa"),"",COUNTIF(C$6:$D441,"da")+COUNTIF(C$6:$D441,"bs")+COUNTIF(C$6:$D441,"cph"))</f>
        <v>0</v>
      </c>
      <c r="C441" s="826" t="s">
        <v>4040</v>
      </c>
      <c r="D441" s="827" t="s">
        <v>2016</v>
      </c>
      <c r="E441" s="828" t="s">
        <v>23</v>
      </c>
      <c r="F441" s="828">
        <v>76</v>
      </c>
      <c r="G441" s="828">
        <v>418</v>
      </c>
      <c r="H441" s="828" t="s">
        <v>52</v>
      </c>
      <c r="I441" s="826" t="s">
        <v>146</v>
      </c>
      <c r="J441" s="1150">
        <v>8.5799999999999991E-3</v>
      </c>
      <c r="K441" s="1150"/>
      <c r="L441" s="1151">
        <v>85.8</v>
      </c>
      <c r="M441" s="1151">
        <v>85.751660000000001</v>
      </c>
      <c r="N441" s="826" t="s">
        <v>3178</v>
      </c>
      <c r="O441" s="826" t="s">
        <v>145</v>
      </c>
      <c r="P441" s="826" t="s">
        <v>1627</v>
      </c>
      <c r="S441" s="589" t="s">
        <v>2742</v>
      </c>
      <c r="U441" s="589" t="s">
        <v>52</v>
      </c>
      <c r="Z441" s="589" t="s">
        <v>2743</v>
      </c>
      <c r="AB441" s="589" t="s">
        <v>2744</v>
      </c>
    </row>
    <row r="442" spans="1:28" hidden="1" x14ac:dyDescent="0.2">
      <c r="A442" s="591" t="str">
        <f t="shared" si="6"/>
        <v>Tam Phước+76+419</v>
      </c>
      <c r="B442" s="826">
        <f>IF(OR(C442="a",C442="",C442="xoa"),"",COUNTIF(C$6:$D442,"da")+COUNTIF(C$6:$D442,"bs")+COUNTIF(C$6:$D442,"cph"))</f>
        <v>0</v>
      </c>
      <c r="C442" s="826" t="s">
        <v>4040</v>
      </c>
      <c r="D442" s="827" t="s">
        <v>2017</v>
      </c>
      <c r="E442" s="828" t="s">
        <v>23</v>
      </c>
      <c r="F442" s="828">
        <v>76</v>
      </c>
      <c r="G442" s="828">
        <v>419</v>
      </c>
      <c r="H442" s="828" t="s">
        <v>52</v>
      </c>
      <c r="I442" s="826" t="s">
        <v>146</v>
      </c>
      <c r="J442" s="1150">
        <v>9.1900000000000003E-3</v>
      </c>
      <c r="K442" s="1150"/>
      <c r="L442" s="1151">
        <v>91.9</v>
      </c>
      <c r="M442" s="1151">
        <v>91.749949999999998</v>
      </c>
      <c r="N442" s="826" t="s">
        <v>3179</v>
      </c>
      <c r="O442" s="826" t="s">
        <v>145</v>
      </c>
      <c r="P442" s="826" t="s">
        <v>1627</v>
      </c>
      <c r="S442" s="589" t="s">
        <v>2742</v>
      </c>
      <c r="U442" s="589" t="s">
        <v>52</v>
      </c>
      <c r="Z442" s="589" t="s">
        <v>2743</v>
      </c>
      <c r="AB442" s="589" t="s">
        <v>2744</v>
      </c>
    </row>
    <row r="443" spans="1:28" hidden="1" x14ac:dyDescent="0.2">
      <c r="A443" s="591" t="str">
        <f t="shared" si="6"/>
        <v>Tam Phước+77+22</v>
      </c>
      <c r="B443" s="826">
        <f>IF(OR(C443="a",C443="",C443="xoa"),"",COUNTIF(C$6:$D443,"da")+COUNTIF(C$6:$D443,"bs")+COUNTIF(C$6:$D443,"cph"))</f>
        <v>0</v>
      </c>
      <c r="C443" s="826" t="s">
        <v>4040</v>
      </c>
      <c r="D443" s="827" t="s">
        <v>2018</v>
      </c>
      <c r="E443" s="828" t="s">
        <v>23</v>
      </c>
      <c r="F443" s="828">
        <v>77</v>
      </c>
      <c r="G443" s="828">
        <v>22</v>
      </c>
      <c r="H443" s="828" t="s">
        <v>52</v>
      </c>
      <c r="I443" s="826" t="s">
        <v>146</v>
      </c>
      <c r="J443" s="1150">
        <v>0.01</v>
      </c>
      <c r="K443" s="1150"/>
      <c r="L443" s="1151">
        <v>100</v>
      </c>
      <c r="M443" s="1151">
        <v>293.45929999999998</v>
      </c>
      <c r="N443" s="826" t="s">
        <v>3180</v>
      </c>
      <c r="O443" s="826" t="s">
        <v>145</v>
      </c>
      <c r="P443" s="826" t="s">
        <v>1627</v>
      </c>
      <c r="S443" s="589" t="s">
        <v>2742</v>
      </c>
      <c r="U443" s="589" t="s">
        <v>52</v>
      </c>
      <c r="Z443" s="589" t="s">
        <v>2743</v>
      </c>
      <c r="AB443" s="589" t="s">
        <v>2744</v>
      </c>
    </row>
    <row r="444" spans="1:28" hidden="1" x14ac:dyDescent="0.2">
      <c r="A444" s="591" t="str">
        <f t="shared" si="6"/>
        <v>Tam Phước+77+41</v>
      </c>
      <c r="B444" s="826">
        <f>IF(OR(C444="a",C444="",C444="xoa"),"",COUNTIF(C$6:$D444,"da")+COUNTIF(C$6:$D444,"bs")+COUNTIF(C$6:$D444,"cph"))</f>
        <v>0</v>
      </c>
      <c r="C444" s="826" t="s">
        <v>4040</v>
      </c>
      <c r="D444" s="827" t="s">
        <v>2019</v>
      </c>
      <c r="E444" s="828" t="s">
        <v>23</v>
      </c>
      <c r="F444" s="828">
        <v>77</v>
      </c>
      <c r="G444" s="828">
        <v>41</v>
      </c>
      <c r="H444" s="828" t="s">
        <v>52</v>
      </c>
      <c r="I444" s="826" t="s">
        <v>146</v>
      </c>
      <c r="J444" s="1150">
        <v>7.0000000000000001E-3</v>
      </c>
      <c r="K444" s="1150"/>
      <c r="L444" s="1151">
        <v>70</v>
      </c>
      <c r="M444" s="1151">
        <v>105.0026</v>
      </c>
      <c r="N444" s="826" t="s">
        <v>3181</v>
      </c>
      <c r="O444" s="826" t="s">
        <v>145</v>
      </c>
      <c r="P444" s="826" t="s">
        <v>1627</v>
      </c>
      <c r="S444" s="589" t="s">
        <v>2742</v>
      </c>
      <c r="U444" s="589" t="s">
        <v>52</v>
      </c>
      <c r="Z444" s="589" t="s">
        <v>2743</v>
      </c>
      <c r="AB444" s="589" t="s">
        <v>2744</v>
      </c>
    </row>
    <row r="445" spans="1:28" hidden="1" x14ac:dyDescent="0.2">
      <c r="A445" s="591" t="str">
        <f t="shared" si="6"/>
        <v>Tam Phước+77+62</v>
      </c>
      <c r="B445" s="826">
        <f>IF(OR(C445="a",C445="",C445="xoa"),"",COUNTIF(C$6:$D445,"da")+COUNTIF(C$6:$D445,"bs")+COUNTIF(C$6:$D445,"cph"))</f>
        <v>0</v>
      </c>
      <c r="C445" s="826" t="s">
        <v>4040</v>
      </c>
      <c r="D445" s="827" t="s">
        <v>2020</v>
      </c>
      <c r="E445" s="828" t="s">
        <v>23</v>
      </c>
      <c r="F445" s="828">
        <v>77</v>
      </c>
      <c r="G445" s="828">
        <v>62</v>
      </c>
      <c r="H445" s="828" t="s">
        <v>52</v>
      </c>
      <c r="I445" s="826" t="s">
        <v>146</v>
      </c>
      <c r="J445" s="1150">
        <v>8.0000000000000002E-3</v>
      </c>
      <c r="K445" s="1150"/>
      <c r="L445" s="1151">
        <v>80</v>
      </c>
      <c r="M445" s="1151">
        <v>101.99039999999999</v>
      </c>
      <c r="N445" s="826" t="s">
        <v>3182</v>
      </c>
      <c r="O445" s="826" t="s">
        <v>145</v>
      </c>
      <c r="P445" s="826" t="s">
        <v>1627</v>
      </c>
      <c r="S445" s="589" t="s">
        <v>2742</v>
      </c>
      <c r="U445" s="589" t="s">
        <v>52</v>
      </c>
      <c r="Z445" s="589" t="s">
        <v>2743</v>
      </c>
      <c r="AB445" s="589" t="s">
        <v>2744</v>
      </c>
    </row>
    <row r="446" spans="1:28" hidden="1" x14ac:dyDescent="0.2">
      <c r="A446" s="591" t="str">
        <f t="shared" si="6"/>
        <v>Tam Phước+77+132</v>
      </c>
      <c r="B446" s="826">
        <f>IF(OR(C446="a",C446="",C446="xoa"),"",COUNTIF(C$6:$D446,"da")+COUNTIF(C$6:$D446,"bs")+COUNTIF(C$6:$D446,"cph"))</f>
        <v>0</v>
      </c>
      <c r="C446" s="826" t="s">
        <v>4040</v>
      </c>
      <c r="D446" s="827" t="s">
        <v>2021</v>
      </c>
      <c r="E446" s="828" t="s">
        <v>23</v>
      </c>
      <c r="F446" s="828">
        <v>77</v>
      </c>
      <c r="G446" s="828">
        <v>132</v>
      </c>
      <c r="H446" s="828" t="s">
        <v>52</v>
      </c>
      <c r="I446" s="826" t="s">
        <v>146</v>
      </c>
      <c r="J446" s="1150">
        <v>0.02</v>
      </c>
      <c r="K446" s="1150"/>
      <c r="L446" s="1151">
        <v>200</v>
      </c>
      <c r="M446" s="1151">
        <v>2230.5430000000001</v>
      </c>
      <c r="N446" s="826" t="s">
        <v>3183</v>
      </c>
      <c r="O446" s="826" t="s">
        <v>1768</v>
      </c>
      <c r="P446" s="826" t="s">
        <v>1890</v>
      </c>
      <c r="S446" s="589" t="s">
        <v>2742</v>
      </c>
      <c r="U446" s="589" t="s">
        <v>52</v>
      </c>
      <c r="Z446" s="589" t="s">
        <v>2743</v>
      </c>
      <c r="AB446" s="589" t="s">
        <v>2744</v>
      </c>
    </row>
    <row r="447" spans="1:28" hidden="1" x14ac:dyDescent="0.2">
      <c r="A447" s="591" t="str">
        <f t="shared" si="6"/>
        <v>Tam Phước+77+140</v>
      </c>
      <c r="B447" s="826">
        <f>IF(OR(C447="a",C447="",C447="xoa"),"",COUNTIF(C$6:$D447,"da")+COUNTIF(C$6:$D447,"bs")+COUNTIF(C$6:$D447,"cph"))</f>
        <v>0</v>
      </c>
      <c r="C447" s="826" t="s">
        <v>4040</v>
      </c>
      <c r="D447" s="827" t="s">
        <v>2022</v>
      </c>
      <c r="E447" s="828" t="s">
        <v>23</v>
      </c>
      <c r="F447" s="828">
        <v>77</v>
      </c>
      <c r="G447" s="828">
        <v>140</v>
      </c>
      <c r="H447" s="828" t="s">
        <v>52</v>
      </c>
      <c r="I447" s="826" t="s">
        <v>146</v>
      </c>
      <c r="J447" s="1150">
        <v>0.01</v>
      </c>
      <c r="K447" s="1150"/>
      <c r="L447" s="1151">
        <v>100</v>
      </c>
      <c r="M447" s="1151">
        <v>249.74680000000001</v>
      </c>
      <c r="N447" s="826" t="s">
        <v>3184</v>
      </c>
      <c r="O447" s="826" t="s">
        <v>1768</v>
      </c>
      <c r="P447" s="826" t="s">
        <v>1890</v>
      </c>
      <c r="S447" s="589" t="s">
        <v>2742</v>
      </c>
      <c r="U447" s="589" t="s">
        <v>52</v>
      </c>
      <c r="Z447" s="589" t="s">
        <v>2743</v>
      </c>
      <c r="AB447" s="589" t="s">
        <v>2744</v>
      </c>
    </row>
    <row r="448" spans="1:28" hidden="1" x14ac:dyDescent="0.2">
      <c r="A448" s="591" t="str">
        <f t="shared" si="6"/>
        <v>Tam Phước+77+257</v>
      </c>
      <c r="B448" s="826">
        <f>IF(OR(C448="a",C448="",C448="xoa"),"",COUNTIF(C$6:$D448,"da")+COUNTIF(C$6:$D448,"bs")+COUNTIF(C$6:$D448,"cph"))</f>
        <v>0</v>
      </c>
      <c r="C448" s="826" t="s">
        <v>4040</v>
      </c>
      <c r="D448" s="827" t="s">
        <v>1955</v>
      </c>
      <c r="E448" s="828" t="s">
        <v>23</v>
      </c>
      <c r="F448" s="828">
        <v>77</v>
      </c>
      <c r="G448" s="828">
        <v>257</v>
      </c>
      <c r="H448" s="828" t="s">
        <v>52</v>
      </c>
      <c r="I448" s="826" t="s">
        <v>146</v>
      </c>
      <c r="J448" s="1150">
        <v>8.5500000000000003E-3</v>
      </c>
      <c r="K448" s="1150"/>
      <c r="L448" s="1151">
        <v>85.5</v>
      </c>
      <c r="M448" s="1151">
        <v>85.1738</v>
      </c>
      <c r="N448" s="826" t="s">
        <v>3185</v>
      </c>
      <c r="O448" s="826" t="s">
        <v>145</v>
      </c>
      <c r="P448" s="826" t="s">
        <v>1627</v>
      </c>
      <c r="S448" s="589" t="s">
        <v>2742</v>
      </c>
      <c r="U448" s="589" t="s">
        <v>52</v>
      </c>
      <c r="Z448" s="589" t="s">
        <v>2743</v>
      </c>
      <c r="AB448" s="589" t="s">
        <v>2744</v>
      </c>
    </row>
    <row r="449" spans="1:28" hidden="1" x14ac:dyDescent="0.2">
      <c r="A449" s="591" t="str">
        <f t="shared" si="6"/>
        <v>Tam Phước+77+267</v>
      </c>
      <c r="B449" s="826">
        <f>IF(OR(C449="a",C449="",C449="xoa"),"",COUNTIF(C$6:$D449,"da")+COUNTIF(C$6:$D449,"bs")+COUNTIF(C$6:$D449,"cph"))</f>
        <v>0</v>
      </c>
      <c r="C449" s="826" t="s">
        <v>4040</v>
      </c>
      <c r="D449" s="827" t="s">
        <v>2023</v>
      </c>
      <c r="E449" s="828" t="s">
        <v>23</v>
      </c>
      <c r="F449" s="828">
        <v>77</v>
      </c>
      <c r="G449" s="828">
        <v>267</v>
      </c>
      <c r="H449" s="828" t="s">
        <v>52</v>
      </c>
      <c r="I449" s="826" t="s">
        <v>146</v>
      </c>
      <c r="J449" s="1150">
        <v>8.0999999999999996E-3</v>
      </c>
      <c r="K449" s="1150"/>
      <c r="L449" s="1151">
        <v>81</v>
      </c>
      <c r="M449" s="1151">
        <v>81.002110000000002</v>
      </c>
      <c r="N449" s="826" t="s">
        <v>3186</v>
      </c>
      <c r="O449" s="826" t="s">
        <v>145</v>
      </c>
      <c r="P449" s="826" t="s">
        <v>1627</v>
      </c>
      <c r="S449" s="589" t="s">
        <v>2742</v>
      </c>
      <c r="U449" s="589" t="s">
        <v>52</v>
      </c>
      <c r="Z449" s="589" t="s">
        <v>2743</v>
      </c>
      <c r="AB449" s="589" t="s">
        <v>2744</v>
      </c>
    </row>
    <row r="450" spans="1:28" hidden="1" x14ac:dyDescent="0.2">
      <c r="A450" s="591" t="str">
        <f t="shared" si="6"/>
        <v>Tam Phước+78+37</v>
      </c>
      <c r="B450" s="826">
        <f>IF(OR(C450="a",C450="",C450="xoa"),"",COUNTIF(C$6:$D450,"da")+COUNTIF(C$6:$D450,"bs")+COUNTIF(C$6:$D450,"cph"))</f>
        <v>0</v>
      </c>
      <c r="C450" s="826" t="s">
        <v>4040</v>
      </c>
      <c r="D450" s="827" t="s">
        <v>2024</v>
      </c>
      <c r="E450" s="828" t="s">
        <v>23</v>
      </c>
      <c r="F450" s="828">
        <v>78</v>
      </c>
      <c r="G450" s="828">
        <v>37</v>
      </c>
      <c r="H450" s="828" t="s">
        <v>52</v>
      </c>
      <c r="I450" s="826" t="s">
        <v>146</v>
      </c>
      <c r="J450" s="1150">
        <v>0.03</v>
      </c>
      <c r="K450" s="1150"/>
      <c r="L450" s="1151">
        <v>300</v>
      </c>
      <c r="M450" s="1151">
        <v>394.76179999999999</v>
      </c>
      <c r="N450" s="826" t="s">
        <v>3187</v>
      </c>
      <c r="O450" s="826" t="s">
        <v>145</v>
      </c>
      <c r="P450" s="826" t="s">
        <v>1627</v>
      </c>
      <c r="S450" s="589" t="s">
        <v>2742</v>
      </c>
      <c r="U450" s="589" t="s">
        <v>52</v>
      </c>
      <c r="Z450" s="589" t="s">
        <v>2743</v>
      </c>
      <c r="AB450" s="589" t="s">
        <v>2744</v>
      </c>
    </row>
    <row r="451" spans="1:28" hidden="1" x14ac:dyDescent="0.2">
      <c r="A451" s="591" t="str">
        <f t="shared" si="6"/>
        <v>Tam Phước+78+39</v>
      </c>
      <c r="B451" s="826">
        <f>IF(OR(C451="a",C451="",C451="xoa"),"",COUNTIF(C$6:$D451,"da")+COUNTIF(C$6:$D451,"bs")+COUNTIF(C$6:$D451,"cph"))</f>
        <v>0</v>
      </c>
      <c r="C451" s="826" t="s">
        <v>4040</v>
      </c>
      <c r="D451" s="827" t="s">
        <v>2025</v>
      </c>
      <c r="E451" s="828" t="s">
        <v>23</v>
      </c>
      <c r="F451" s="828">
        <v>78</v>
      </c>
      <c r="G451" s="828">
        <v>39</v>
      </c>
      <c r="H451" s="828" t="s">
        <v>52</v>
      </c>
      <c r="I451" s="826" t="s">
        <v>146</v>
      </c>
      <c r="J451" s="1150">
        <v>1.3219999999999999E-2</v>
      </c>
      <c r="K451" s="1150"/>
      <c r="L451" s="1151">
        <v>132.19999999999999</v>
      </c>
      <c r="M451" s="1151">
        <v>132.2491</v>
      </c>
      <c r="N451" s="826" t="s">
        <v>3188</v>
      </c>
      <c r="O451" s="826" t="s">
        <v>145</v>
      </c>
      <c r="P451" s="826" t="s">
        <v>1627</v>
      </c>
      <c r="S451" s="589" t="s">
        <v>2742</v>
      </c>
      <c r="U451" s="589" t="s">
        <v>52</v>
      </c>
      <c r="Z451" s="589" t="s">
        <v>2743</v>
      </c>
      <c r="AB451" s="589" t="s">
        <v>2744</v>
      </c>
    </row>
    <row r="452" spans="1:28" hidden="1" x14ac:dyDescent="0.2">
      <c r="A452" s="591" t="str">
        <f t="shared" si="6"/>
        <v>Tam Phước+78+56</v>
      </c>
      <c r="B452" s="826">
        <f>IF(OR(C452="a",C452="",C452="xoa"),"",COUNTIF(C$6:$D452,"da")+COUNTIF(C$6:$D452,"bs")+COUNTIF(C$6:$D452,"cph"))</f>
        <v>0</v>
      </c>
      <c r="C452" s="826" t="s">
        <v>4040</v>
      </c>
      <c r="D452" s="827" t="s">
        <v>2026</v>
      </c>
      <c r="E452" s="828" t="s">
        <v>23</v>
      </c>
      <c r="F452" s="828">
        <v>78</v>
      </c>
      <c r="G452" s="828">
        <v>56</v>
      </c>
      <c r="H452" s="828" t="s">
        <v>52</v>
      </c>
      <c r="I452" s="826" t="s">
        <v>146</v>
      </c>
      <c r="J452" s="1150">
        <v>1.4999999999999999E-2</v>
      </c>
      <c r="K452" s="1150"/>
      <c r="L452" s="1151">
        <v>150</v>
      </c>
      <c r="M452" s="1151">
        <v>489.99250000000001</v>
      </c>
      <c r="N452" s="826" t="s">
        <v>3189</v>
      </c>
      <c r="O452" s="826" t="s">
        <v>1768</v>
      </c>
      <c r="P452" s="826" t="s">
        <v>1890</v>
      </c>
      <c r="S452" s="589" t="s">
        <v>2742</v>
      </c>
      <c r="U452" s="589" t="s">
        <v>52</v>
      </c>
      <c r="Z452" s="589" t="s">
        <v>2743</v>
      </c>
      <c r="AB452" s="589" t="s">
        <v>2744</v>
      </c>
    </row>
    <row r="453" spans="1:28" hidden="1" x14ac:dyDescent="0.2">
      <c r="A453" s="591" t="str">
        <f t="shared" si="6"/>
        <v>Tam Phước+78+57</v>
      </c>
      <c r="B453" s="826">
        <f>IF(OR(C453="a",C453="",C453="xoa"),"",COUNTIF(C$6:$D453,"da")+COUNTIF(C$6:$D453,"bs")+COUNTIF(C$6:$D453,"cph"))</f>
        <v>0</v>
      </c>
      <c r="C453" s="826" t="s">
        <v>4040</v>
      </c>
      <c r="D453" s="827" t="s">
        <v>2027</v>
      </c>
      <c r="E453" s="828" t="s">
        <v>23</v>
      </c>
      <c r="F453" s="828">
        <v>78</v>
      </c>
      <c r="G453" s="828">
        <v>57</v>
      </c>
      <c r="H453" s="828" t="s">
        <v>52</v>
      </c>
      <c r="I453" s="826" t="s">
        <v>146</v>
      </c>
      <c r="J453" s="1150">
        <v>1.4999999999999999E-2</v>
      </c>
      <c r="K453" s="1150"/>
      <c r="L453" s="1151">
        <v>150</v>
      </c>
      <c r="M453" s="1151">
        <v>486.65280000000001</v>
      </c>
      <c r="N453" s="826" t="s">
        <v>3190</v>
      </c>
      <c r="O453" s="826" t="s">
        <v>1768</v>
      </c>
      <c r="P453" s="826" t="s">
        <v>1890</v>
      </c>
      <c r="S453" s="589" t="s">
        <v>2742</v>
      </c>
      <c r="U453" s="589" t="s">
        <v>52</v>
      </c>
      <c r="Z453" s="589" t="s">
        <v>2743</v>
      </c>
      <c r="AB453" s="589" t="s">
        <v>2744</v>
      </c>
    </row>
    <row r="454" spans="1:28" hidden="1" x14ac:dyDescent="0.2">
      <c r="A454" s="591" t="str">
        <f t="shared" si="6"/>
        <v>Tam Phước+78+58</v>
      </c>
      <c r="B454" s="826">
        <f>IF(OR(C454="a",C454="",C454="xoa"),"",COUNTIF(C$6:$D454,"da")+COUNTIF(C$6:$D454,"bs")+COUNTIF(C$6:$D454,"cph"))</f>
        <v>0</v>
      </c>
      <c r="C454" s="826" t="s">
        <v>4040</v>
      </c>
      <c r="D454" s="827" t="s">
        <v>2028</v>
      </c>
      <c r="E454" s="828" t="s">
        <v>23</v>
      </c>
      <c r="F454" s="828">
        <v>78</v>
      </c>
      <c r="G454" s="828">
        <v>58</v>
      </c>
      <c r="H454" s="828" t="s">
        <v>52</v>
      </c>
      <c r="I454" s="826" t="s">
        <v>146</v>
      </c>
      <c r="J454" s="1150">
        <v>1.4999999999999999E-2</v>
      </c>
      <c r="K454" s="1150"/>
      <c r="L454" s="1151">
        <v>150</v>
      </c>
      <c r="M454" s="1151">
        <v>959.01779999999997</v>
      </c>
      <c r="N454" s="826" t="s">
        <v>3191</v>
      </c>
      <c r="O454" s="826" t="s">
        <v>1768</v>
      </c>
      <c r="P454" s="826" t="s">
        <v>1890</v>
      </c>
      <c r="S454" s="589" t="s">
        <v>2742</v>
      </c>
      <c r="U454" s="589" t="s">
        <v>52</v>
      </c>
      <c r="Z454" s="589" t="s">
        <v>2743</v>
      </c>
      <c r="AB454" s="589" t="s">
        <v>2744</v>
      </c>
    </row>
    <row r="455" spans="1:28" hidden="1" x14ac:dyDescent="0.2">
      <c r="A455" s="591" t="str">
        <f t="shared" ref="A455:A518" si="7">E455&amp;"+"&amp;F455&amp;"+"&amp;G455</f>
        <v>Tam Phước+78+59</v>
      </c>
      <c r="B455" s="826">
        <f>IF(OR(C455="a",C455="",C455="xoa"),"",COUNTIF(C$6:$D455,"da")+COUNTIF(C$6:$D455,"bs")+COUNTIF(C$6:$D455,"cph"))</f>
        <v>0</v>
      </c>
      <c r="C455" s="826" t="s">
        <v>4040</v>
      </c>
      <c r="D455" s="827" t="s">
        <v>2029</v>
      </c>
      <c r="E455" s="828" t="s">
        <v>23</v>
      </c>
      <c r="F455" s="828">
        <v>78</v>
      </c>
      <c r="G455" s="828">
        <v>59</v>
      </c>
      <c r="H455" s="828" t="s">
        <v>52</v>
      </c>
      <c r="I455" s="826" t="s">
        <v>146</v>
      </c>
      <c r="J455" s="1150">
        <v>1.4999999999999999E-2</v>
      </c>
      <c r="K455" s="1150"/>
      <c r="L455" s="1151">
        <v>150</v>
      </c>
      <c r="M455" s="1151">
        <v>959.52509999999995</v>
      </c>
      <c r="N455" s="826" t="s">
        <v>3192</v>
      </c>
      <c r="O455" s="826" t="s">
        <v>1768</v>
      </c>
      <c r="P455" s="826" t="s">
        <v>1890</v>
      </c>
      <c r="S455" s="589" t="s">
        <v>2742</v>
      </c>
      <c r="U455" s="589" t="s">
        <v>52</v>
      </c>
      <c r="Z455" s="589" t="s">
        <v>2743</v>
      </c>
      <c r="AB455" s="589" t="s">
        <v>2744</v>
      </c>
    </row>
    <row r="456" spans="1:28" hidden="1" x14ac:dyDescent="0.2">
      <c r="A456" s="591" t="str">
        <f t="shared" si="7"/>
        <v>Tam Phước+78+63</v>
      </c>
      <c r="B456" s="826">
        <f>IF(OR(C456="a",C456="",C456="xoa"),"",COUNTIF(C$6:$D456,"da")+COUNTIF(C$6:$D456,"bs")+COUNTIF(C$6:$D456,"cph"))</f>
        <v>0</v>
      </c>
      <c r="C456" s="826" t="s">
        <v>4040</v>
      </c>
      <c r="D456" s="827" t="s">
        <v>2030</v>
      </c>
      <c r="E456" s="828" t="s">
        <v>23</v>
      </c>
      <c r="F456" s="828">
        <v>78</v>
      </c>
      <c r="G456" s="828">
        <v>63</v>
      </c>
      <c r="H456" s="828" t="s">
        <v>52</v>
      </c>
      <c r="I456" s="826" t="s">
        <v>146</v>
      </c>
      <c r="J456" s="1150">
        <v>0.02</v>
      </c>
      <c r="K456" s="1150"/>
      <c r="L456" s="1151">
        <v>200</v>
      </c>
      <c r="M456" s="1151">
        <v>374.98480000000001</v>
      </c>
      <c r="N456" s="826" t="s">
        <v>3193</v>
      </c>
      <c r="O456" s="826" t="s">
        <v>1768</v>
      </c>
      <c r="P456" s="826" t="s">
        <v>1890</v>
      </c>
      <c r="S456" s="589" t="s">
        <v>2742</v>
      </c>
      <c r="U456" s="589" t="s">
        <v>52</v>
      </c>
      <c r="Z456" s="589" t="s">
        <v>2743</v>
      </c>
      <c r="AB456" s="589" t="s">
        <v>2744</v>
      </c>
    </row>
    <row r="457" spans="1:28" hidden="1" x14ac:dyDescent="0.2">
      <c r="A457" s="591" t="str">
        <f t="shared" si="7"/>
        <v>Tam Phước+78+122</v>
      </c>
      <c r="B457" s="826">
        <f>IF(OR(C457="a",C457="",C457="xoa"),"",COUNTIF(C$6:$D457,"da")+COUNTIF(C$6:$D457,"bs")+COUNTIF(C$6:$D457,"cph"))</f>
        <v>0</v>
      </c>
      <c r="C457" s="826" t="s">
        <v>4040</v>
      </c>
      <c r="D457" s="827" t="s">
        <v>2031</v>
      </c>
      <c r="E457" s="828" t="s">
        <v>23</v>
      </c>
      <c r="F457" s="828">
        <v>78</v>
      </c>
      <c r="G457" s="828">
        <v>122</v>
      </c>
      <c r="H457" s="828" t="s">
        <v>52</v>
      </c>
      <c r="I457" s="826" t="s">
        <v>146</v>
      </c>
      <c r="J457" s="1150">
        <v>1.4999999999999999E-2</v>
      </c>
      <c r="K457" s="1150"/>
      <c r="L457" s="1151">
        <v>150</v>
      </c>
      <c r="M457" s="1151">
        <v>231.01400000000001</v>
      </c>
      <c r="N457" s="826" t="s">
        <v>3194</v>
      </c>
      <c r="O457" s="826" t="s">
        <v>1768</v>
      </c>
      <c r="P457" s="826" t="s">
        <v>1890</v>
      </c>
      <c r="S457" s="589" t="s">
        <v>2742</v>
      </c>
      <c r="U457" s="589" t="s">
        <v>52</v>
      </c>
      <c r="Z457" s="589" t="s">
        <v>2743</v>
      </c>
      <c r="AB457" s="589" t="s">
        <v>2744</v>
      </c>
    </row>
    <row r="458" spans="1:28" hidden="1" x14ac:dyDescent="0.2">
      <c r="A458" s="591" t="str">
        <f t="shared" si="7"/>
        <v>Tam Phước+78+300</v>
      </c>
      <c r="B458" s="826">
        <f>IF(OR(C458="a",C458="",C458="xoa"),"",COUNTIF(C$6:$D458,"da")+COUNTIF(C$6:$D458,"bs")+COUNTIF(C$6:$D458,"cph"))</f>
        <v>0</v>
      </c>
      <c r="C458" s="826" t="s">
        <v>4040</v>
      </c>
      <c r="D458" s="827" t="s">
        <v>1904</v>
      </c>
      <c r="E458" s="828" t="s">
        <v>23</v>
      </c>
      <c r="F458" s="828">
        <v>78</v>
      </c>
      <c r="G458" s="828">
        <v>300</v>
      </c>
      <c r="H458" s="828" t="s">
        <v>52</v>
      </c>
      <c r="I458" s="826" t="s">
        <v>146</v>
      </c>
      <c r="J458" s="1150">
        <v>7.4999999999999997E-3</v>
      </c>
      <c r="K458" s="1150"/>
      <c r="L458" s="1151">
        <v>75</v>
      </c>
      <c r="M458" s="1151">
        <v>194.0694</v>
      </c>
      <c r="N458" s="826" t="s">
        <v>3195</v>
      </c>
      <c r="O458" s="826" t="s">
        <v>1768</v>
      </c>
      <c r="P458" s="826" t="s">
        <v>1890</v>
      </c>
      <c r="S458" s="589" t="s">
        <v>2742</v>
      </c>
      <c r="U458" s="589" t="s">
        <v>52</v>
      </c>
      <c r="Z458" s="589" t="s">
        <v>2743</v>
      </c>
      <c r="AB458" s="589" t="s">
        <v>2744</v>
      </c>
    </row>
    <row r="459" spans="1:28" ht="25.5" hidden="1" x14ac:dyDescent="0.2">
      <c r="A459" s="591" t="str">
        <f t="shared" si="7"/>
        <v>Tam Phước+78+397</v>
      </c>
      <c r="B459" s="826">
        <f>IF(OR(C459="a",C459="",C459="xoa"),"",COUNTIF(C$6:$D459,"da")+COUNTIF(C$6:$D459,"bs")+COUNTIF(C$6:$D459,"cph"))</f>
        <v>0</v>
      </c>
      <c r="C459" s="826" t="s">
        <v>4040</v>
      </c>
      <c r="D459" s="827" t="s">
        <v>2032</v>
      </c>
      <c r="E459" s="828" t="s">
        <v>23</v>
      </c>
      <c r="F459" s="828">
        <v>78</v>
      </c>
      <c r="G459" s="828">
        <v>397</v>
      </c>
      <c r="H459" s="828" t="s">
        <v>52</v>
      </c>
      <c r="I459" s="826" t="s">
        <v>146</v>
      </c>
      <c r="J459" s="1150">
        <v>0.01</v>
      </c>
      <c r="K459" s="1150"/>
      <c r="L459" s="1151">
        <v>100</v>
      </c>
      <c r="M459" s="1151">
        <v>268.38869999999997</v>
      </c>
      <c r="N459" s="826" t="s">
        <v>3196</v>
      </c>
      <c r="O459" s="826" t="s">
        <v>145</v>
      </c>
      <c r="P459" s="826" t="s">
        <v>1627</v>
      </c>
      <c r="S459" s="589" t="s">
        <v>2742</v>
      </c>
      <c r="U459" s="589" t="s">
        <v>52</v>
      </c>
      <c r="Z459" s="589" t="s">
        <v>2743</v>
      </c>
      <c r="AB459" s="589" t="s">
        <v>2744</v>
      </c>
    </row>
    <row r="460" spans="1:28" hidden="1" x14ac:dyDescent="0.2">
      <c r="A460" s="591" t="str">
        <f t="shared" si="7"/>
        <v>Tam Phước+78+415</v>
      </c>
      <c r="B460" s="826">
        <f>IF(OR(C460="a",C460="",C460="xoa"),"",COUNTIF(C$6:$D460,"da")+COUNTIF(C$6:$D460,"bs")+COUNTIF(C$6:$D460,"cph"))</f>
        <v>0</v>
      </c>
      <c r="C460" s="826" t="s">
        <v>4040</v>
      </c>
      <c r="D460" s="827" t="s">
        <v>1832</v>
      </c>
      <c r="E460" s="828" t="s">
        <v>23</v>
      </c>
      <c r="F460" s="828">
        <v>78</v>
      </c>
      <c r="G460" s="828">
        <v>415</v>
      </c>
      <c r="H460" s="828" t="s">
        <v>52</v>
      </c>
      <c r="I460" s="826" t="s">
        <v>146</v>
      </c>
      <c r="J460" s="1150">
        <v>8.0000000000000002E-3</v>
      </c>
      <c r="K460" s="1150"/>
      <c r="L460" s="1151">
        <v>80</v>
      </c>
      <c r="M460" s="1151">
        <v>137.85640000000001</v>
      </c>
      <c r="N460" s="826" t="s">
        <v>3197</v>
      </c>
      <c r="O460" s="826" t="s">
        <v>145</v>
      </c>
      <c r="P460" s="826" t="s">
        <v>1627</v>
      </c>
      <c r="S460" s="589" t="s">
        <v>2742</v>
      </c>
      <c r="U460" s="589" t="s">
        <v>52</v>
      </c>
      <c r="Z460" s="589" t="s">
        <v>2743</v>
      </c>
      <c r="AB460" s="589" t="s">
        <v>2744</v>
      </c>
    </row>
    <row r="461" spans="1:28" hidden="1" x14ac:dyDescent="0.2">
      <c r="A461" s="591" t="str">
        <f t="shared" si="7"/>
        <v>Tam Phước+78+467</v>
      </c>
      <c r="B461" s="826">
        <f>IF(OR(C461="a",C461="",C461="xoa"),"",COUNTIF(C$6:$D461,"da")+COUNTIF(C$6:$D461,"bs")+COUNTIF(C$6:$D461,"cph"))</f>
        <v>0</v>
      </c>
      <c r="C461" s="826" t="s">
        <v>4040</v>
      </c>
      <c r="D461" s="827" t="s">
        <v>2033</v>
      </c>
      <c r="E461" s="828" t="s">
        <v>23</v>
      </c>
      <c r="F461" s="828">
        <v>78</v>
      </c>
      <c r="G461" s="828">
        <v>467</v>
      </c>
      <c r="H461" s="828" t="s">
        <v>52</v>
      </c>
      <c r="I461" s="826" t="s">
        <v>146</v>
      </c>
      <c r="J461" s="1150">
        <v>8.0000000000000002E-3</v>
      </c>
      <c r="K461" s="1150"/>
      <c r="L461" s="1151">
        <v>80</v>
      </c>
      <c r="M461" s="1151">
        <v>216.22640000000001</v>
      </c>
      <c r="N461" s="826" t="s">
        <v>3198</v>
      </c>
      <c r="O461" s="826" t="s">
        <v>145</v>
      </c>
      <c r="P461" s="826" t="s">
        <v>1627</v>
      </c>
      <c r="S461" s="589" t="s">
        <v>2742</v>
      </c>
      <c r="U461" s="589" t="s">
        <v>52</v>
      </c>
      <c r="Z461" s="589" t="s">
        <v>2743</v>
      </c>
      <c r="AB461" s="589" t="s">
        <v>2744</v>
      </c>
    </row>
    <row r="462" spans="1:28" ht="25.5" hidden="1" x14ac:dyDescent="0.2">
      <c r="A462" s="591" t="str">
        <f t="shared" si="7"/>
        <v>Tam Phước+78+565</v>
      </c>
      <c r="B462" s="826">
        <f>IF(OR(C462="a",C462="",C462="xoa"),"",COUNTIF(C$6:$D462,"da")+COUNTIF(C$6:$D462,"bs")+COUNTIF(C$6:$D462,"cph"))</f>
        <v>0</v>
      </c>
      <c r="C462" s="826" t="s">
        <v>4040</v>
      </c>
      <c r="D462" s="827" t="s">
        <v>2034</v>
      </c>
      <c r="E462" s="828" t="s">
        <v>23</v>
      </c>
      <c r="F462" s="828">
        <v>78</v>
      </c>
      <c r="G462" s="828">
        <v>565</v>
      </c>
      <c r="H462" s="828" t="s">
        <v>52</v>
      </c>
      <c r="I462" s="826" t="s">
        <v>146</v>
      </c>
      <c r="J462" s="1150">
        <v>6.0000000000000001E-3</v>
      </c>
      <c r="K462" s="1150"/>
      <c r="L462" s="1151">
        <v>60</v>
      </c>
      <c r="M462" s="1151">
        <v>113.8323</v>
      </c>
      <c r="N462" s="826" t="s">
        <v>3199</v>
      </c>
      <c r="O462" s="826" t="s">
        <v>145</v>
      </c>
      <c r="P462" s="826" t="s">
        <v>1627</v>
      </c>
      <c r="S462" s="589" t="s">
        <v>2742</v>
      </c>
      <c r="U462" s="589" t="s">
        <v>52</v>
      </c>
      <c r="Z462" s="589" t="s">
        <v>2743</v>
      </c>
      <c r="AB462" s="589" t="s">
        <v>2744</v>
      </c>
    </row>
    <row r="463" spans="1:28" hidden="1" x14ac:dyDescent="0.2">
      <c r="A463" s="591" t="str">
        <f t="shared" si="7"/>
        <v>Tam Phước+78+569</v>
      </c>
      <c r="B463" s="826">
        <f>IF(OR(C463="a",C463="",C463="xoa"),"",COUNTIF(C$6:$D463,"da")+COUNTIF(C$6:$D463,"bs")+COUNTIF(C$6:$D463,"cph"))</f>
        <v>0</v>
      </c>
      <c r="C463" s="826" t="s">
        <v>4040</v>
      </c>
      <c r="D463" s="827" t="s">
        <v>2035</v>
      </c>
      <c r="E463" s="828" t="s">
        <v>23</v>
      </c>
      <c r="F463" s="828">
        <v>78</v>
      </c>
      <c r="G463" s="828">
        <v>569</v>
      </c>
      <c r="H463" s="828" t="s">
        <v>52</v>
      </c>
      <c r="I463" s="826" t="s">
        <v>146</v>
      </c>
      <c r="J463" s="1150">
        <v>6.0000000000000001E-3</v>
      </c>
      <c r="K463" s="1150"/>
      <c r="L463" s="1151">
        <v>60</v>
      </c>
      <c r="M463" s="1151">
        <v>113.1555</v>
      </c>
      <c r="N463" s="826" t="s">
        <v>3200</v>
      </c>
      <c r="O463" s="826" t="s">
        <v>145</v>
      </c>
      <c r="P463" s="826" t="s">
        <v>1627</v>
      </c>
      <c r="S463" s="589" t="s">
        <v>2742</v>
      </c>
      <c r="U463" s="589" t="s">
        <v>52</v>
      </c>
      <c r="Z463" s="589" t="s">
        <v>2743</v>
      </c>
      <c r="AB463" s="589" t="s">
        <v>2744</v>
      </c>
    </row>
    <row r="464" spans="1:28" hidden="1" x14ac:dyDescent="0.2">
      <c r="A464" s="591" t="str">
        <f t="shared" si="7"/>
        <v>Tam Phước+78+134</v>
      </c>
      <c r="B464" s="826">
        <f>IF(OR(C464="a",C464="",C464="xoa"),"",COUNTIF(C$6:$D464,"da")+COUNTIF(C$6:$D464,"bs")+COUNTIF(C$6:$D464,"cph"))</f>
        <v>0</v>
      </c>
      <c r="C464" s="826" t="s">
        <v>4040</v>
      </c>
      <c r="D464" s="827" t="s">
        <v>2036</v>
      </c>
      <c r="E464" s="828" t="s">
        <v>23</v>
      </c>
      <c r="F464" s="828">
        <v>78</v>
      </c>
      <c r="G464" s="828">
        <v>134</v>
      </c>
      <c r="H464" s="828" t="s">
        <v>2037</v>
      </c>
      <c r="I464" s="826" t="s">
        <v>146</v>
      </c>
      <c r="J464" s="1150">
        <v>5.7329999999999992E-2</v>
      </c>
      <c r="K464" s="1150"/>
      <c r="L464" s="1151">
        <v>573.29999999999995</v>
      </c>
      <c r="M464" s="1151">
        <v>600.18359999999996</v>
      </c>
      <c r="N464" s="826" t="s">
        <v>3201</v>
      </c>
      <c r="O464" s="826" t="s">
        <v>2038</v>
      </c>
      <c r="P464" s="826" t="s">
        <v>2039</v>
      </c>
      <c r="S464" s="589" t="s">
        <v>2742</v>
      </c>
      <c r="U464" s="589" t="s">
        <v>52</v>
      </c>
      <c r="Z464" s="589" t="s">
        <v>2743</v>
      </c>
      <c r="AB464" s="589" t="s">
        <v>2744</v>
      </c>
    </row>
    <row r="465" spans="1:28" hidden="1" x14ac:dyDescent="0.2">
      <c r="A465" s="591" t="str">
        <f t="shared" si="7"/>
        <v>Tam Phước+34+523</v>
      </c>
      <c r="B465" s="826">
        <f>IF(OR(C465="a",C465="",C465="xoa"),"",COUNTIF(C$6:$D465,"da")+COUNTIF(C$6:$D465,"bs")+COUNTIF(C$6:$D465,"cph"))</f>
        <v>0</v>
      </c>
      <c r="C465" s="826" t="s">
        <v>4040</v>
      </c>
      <c r="D465" s="827" t="s">
        <v>2040</v>
      </c>
      <c r="E465" s="828" t="s">
        <v>23</v>
      </c>
      <c r="F465" s="828">
        <v>34</v>
      </c>
      <c r="G465" s="828">
        <v>523</v>
      </c>
      <c r="H465" s="828" t="s">
        <v>49</v>
      </c>
      <c r="I465" s="826" t="s">
        <v>146</v>
      </c>
      <c r="J465" s="1150">
        <v>2.3699999999999999E-2</v>
      </c>
      <c r="K465" s="1150"/>
      <c r="L465" s="1151">
        <v>237</v>
      </c>
      <c r="M465" s="1151">
        <v>219.07140000000001</v>
      </c>
      <c r="N465" s="826" t="s">
        <v>3202</v>
      </c>
      <c r="O465" s="826" t="s">
        <v>1768</v>
      </c>
      <c r="P465" s="826" t="s">
        <v>1890</v>
      </c>
      <c r="S465" s="589" t="s">
        <v>2742</v>
      </c>
      <c r="U465" s="589" t="s">
        <v>52</v>
      </c>
      <c r="Z465" s="589" t="s">
        <v>2743</v>
      </c>
      <c r="AB465" s="589" t="s">
        <v>2744</v>
      </c>
    </row>
    <row r="466" spans="1:28" hidden="1" x14ac:dyDescent="0.2">
      <c r="A466" s="591" t="str">
        <f t="shared" si="7"/>
        <v>Tam Phước+68+198</v>
      </c>
      <c r="B466" s="826">
        <f>IF(OR(C466="a",C466="",C466="xoa"),"",COUNTIF(C$6:$D466,"da")+COUNTIF(C$6:$D466,"bs")+COUNTIF(C$6:$D466,"cph"))</f>
        <v>0</v>
      </c>
      <c r="C466" s="826" t="s">
        <v>4040</v>
      </c>
      <c r="D466" s="827" t="s">
        <v>2041</v>
      </c>
      <c r="E466" s="828" t="s">
        <v>23</v>
      </c>
      <c r="F466" s="828">
        <v>68</v>
      </c>
      <c r="G466" s="828">
        <v>198</v>
      </c>
      <c r="H466" s="828" t="s">
        <v>49</v>
      </c>
      <c r="I466" s="826" t="s">
        <v>146</v>
      </c>
      <c r="J466" s="1150">
        <v>1.2E-2</v>
      </c>
      <c r="K466" s="1150"/>
      <c r="L466" s="1151">
        <v>120</v>
      </c>
      <c r="M466" s="1151">
        <v>608.64390000000003</v>
      </c>
      <c r="N466" s="826" t="s">
        <v>3203</v>
      </c>
      <c r="O466" s="826" t="s">
        <v>1768</v>
      </c>
      <c r="P466" s="826" t="s">
        <v>1627</v>
      </c>
      <c r="S466" s="589" t="s">
        <v>2742</v>
      </c>
      <c r="U466" s="589" t="s">
        <v>49</v>
      </c>
      <c r="Z466" s="589" t="s">
        <v>2743</v>
      </c>
      <c r="AB466" s="589" t="s">
        <v>2744</v>
      </c>
    </row>
    <row r="467" spans="1:28" hidden="1" x14ac:dyDescent="0.2">
      <c r="A467" s="591" t="str">
        <f t="shared" si="7"/>
        <v>Tam Phước+68+204</v>
      </c>
      <c r="B467" s="826">
        <f>IF(OR(C467="a",C467="",C467="xoa"),"",COUNTIF(C$6:$D467,"da")+COUNTIF(C$6:$D467,"bs")+COUNTIF(C$6:$D467,"cph"))</f>
        <v>0</v>
      </c>
      <c r="C467" s="826" t="s">
        <v>4040</v>
      </c>
      <c r="D467" s="827" t="s">
        <v>2042</v>
      </c>
      <c r="E467" s="828" t="s">
        <v>23</v>
      </c>
      <c r="F467" s="828">
        <v>68</v>
      </c>
      <c r="G467" s="828">
        <v>204</v>
      </c>
      <c r="H467" s="828" t="s">
        <v>49</v>
      </c>
      <c r="I467" s="826" t="s">
        <v>146</v>
      </c>
      <c r="J467" s="1150">
        <v>0.02</v>
      </c>
      <c r="K467" s="1150"/>
      <c r="L467" s="1151">
        <v>200</v>
      </c>
      <c r="M467" s="1151">
        <v>445.95979999999997</v>
      </c>
      <c r="N467" s="826" t="s">
        <v>3204</v>
      </c>
      <c r="O467" s="826" t="s">
        <v>1768</v>
      </c>
      <c r="P467" s="826" t="s">
        <v>1627</v>
      </c>
      <c r="S467" s="589" t="s">
        <v>2742</v>
      </c>
      <c r="U467" s="589" t="s">
        <v>49</v>
      </c>
      <c r="Z467" s="589" t="s">
        <v>2743</v>
      </c>
      <c r="AB467" s="589" t="s">
        <v>2744</v>
      </c>
    </row>
    <row r="468" spans="1:28" hidden="1" x14ac:dyDescent="0.2">
      <c r="A468" s="591" t="str">
        <f t="shared" si="7"/>
        <v>Tam Phước+68+824</v>
      </c>
      <c r="B468" s="826">
        <f>IF(OR(C468="a",C468="",C468="xoa"),"",COUNTIF(C$6:$D468,"da")+COUNTIF(C$6:$D468,"bs")+COUNTIF(C$6:$D468,"cph"))</f>
        <v>0</v>
      </c>
      <c r="C468" s="826" t="s">
        <v>4040</v>
      </c>
      <c r="D468" s="827" t="s">
        <v>2043</v>
      </c>
      <c r="E468" s="828" t="s">
        <v>23</v>
      </c>
      <c r="F468" s="828">
        <v>68</v>
      </c>
      <c r="G468" s="828">
        <v>824</v>
      </c>
      <c r="H468" s="828" t="s">
        <v>49</v>
      </c>
      <c r="I468" s="826" t="s">
        <v>146</v>
      </c>
      <c r="J468" s="1150">
        <v>6.0000000000000001E-3</v>
      </c>
      <c r="K468" s="1150"/>
      <c r="L468" s="1151">
        <v>60</v>
      </c>
      <c r="M468" s="1151">
        <v>105.5175</v>
      </c>
      <c r="N468" s="826" t="s">
        <v>3205</v>
      </c>
      <c r="O468" s="826" t="s">
        <v>145</v>
      </c>
      <c r="P468" s="826" t="s">
        <v>1627</v>
      </c>
      <c r="S468" s="589" t="s">
        <v>2742</v>
      </c>
      <c r="U468" s="589" t="s">
        <v>49</v>
      </c>
      <c r="Z468" s="589" t="s">
        <v>2743</v>
      </c>
      <c r="AB468" s="589" t="s">
        <v>2744</v>
      </c>
    </row>
    <row r="469" spans="1:28" ht="25.5" hidden="1" x14ac:dyDescent="0.2">
      <c r="A469" s="591" t="str">
        <f t="shared" si="7"/>
        <v>Tam Phước+68+828</v>
      </c>
      <c r="B469" s="826">
        <f>IF(OR(C469="a",C469="",C469="xoa"),"",COUNTIF(C$6:$D469,"da")+COUNTIF(C$6:$D469,"bs")+COUNTIF(C$6:$D469,"cph"))</f>
        <v>0</v>
      </c>
      <c r="C469" s="826" t="s">
        <v>4040</v>
      </c>
      <c r="D469" s="827" t="s">
        <v>2044</v>
      </c>
      <c r="E469" s="828" t="s">
        <v>23</v>
      </c>
      <c r="F469" s="828">
        <v>68</v>
      </c>
      <c r="G469" s="828">
        <v>828</v>
      </c>
      <c r="H469" s="828" t="s">
        <v>49</v>
      </c>
      <c r="I469" s="826" t="s">
        <v>146</v>
      </c>
      <c r="J469" s="1150">
        <v>6.0000000000000001E-3</v>
      </c>
      <c r="K469" s="1150"/>
      <c r="L469" s="1151">
        <v>60</v>
      </c>
      <c r="M469" s="1151">
        <v>491.72359999999998</v>
      </c>
      <c r="N469" s="826" t="s">
        <v>3206</v>
      </c>
      <c r="O469" s="826" t="s">
        <v>145</v>
      </c>
      <c r="P469" s="826" t="s">
        <v>1627</v>
      </c>
      <c r="S469" s="589" t="s">
        <v>2742</v>
      </c>
      <c r="U469" s="589" t="s">
        <v>49</v>
      </c>
      <c r="Z469" s="589" t="s">
        <v>2743</v>
      </c>
      <c r="AB469" s="589" t="s">
        <v>2744</v>
      </c>
    </row>
    <row r="470" spans="1:28" hidden="1" x14ac:dyDescent="0.2">
      <c r="A470" s="591" t="str">
        <f t="shared" si="7"/>
        <v>Tam Phước+74+687</v>
      </c>
      <c r="B470" s="826">
        <f>IF(OR(C470="a",C470="",C470="xoa"),"",COUNTIF(C$6:$D470,"da")+COUNTIF(C$6:$D470,"bs")+COUNTIF(C$6:$D470,"cph"))</f>
        <v>0</v>
      </c>
      <c r="C470" s="826" t="s">
        <v>4040</v>
      </c>
      <c r="D470" s="827" t="s">
        <v>2045</v>
      </c>
      <c r="E470" s="828" t="s">
        <v>23</v>
      </c>
      <c r="F470" s="828">
        <v>74</v>
      </c>
      <c r="G470" s="828">
        <v>687</v>
      </c>
      <c r="H470" s="828" t="s">
        <v>49</v>
      </c>
      <c r="I470" s="826" t="s">
        <v>146</v>
      </c>
      <c r="J470" s="1150">
        <v>3.3399999999999999E-2</v>
      </c>
      <c r="K470" s="1150"/>
      <c r="L470" s="1151">
        <v>334</v>
      </c>
      <c r="M470" s="1151">
        <v>444.6465</v>
      </c>
      <c r="N470" s="826" t="s">
        <v>3207</v>
      </c>
      <c r="O470" s="826" t="s">
        <v>145</v>
      </c>
      <c r="P470" s="826" t="s">
        <v>1627</v>
      </c>
      <c r="S470" s="589" t="s">
        <v>2742</v>
      </c>
      <c r="U470" s="589" t="s">
        <v>49</v>
      </c>
      <c r="Z470" s="589" t="s">
        <v>2743</v>
      </c>
      <c r="AB470" s="589" t="s">
        <v>2744</v>
      </c>
    </row>
    <row r="471" spans="1:28" hidden="1" x14ac:dyDescent="0.2">
      <c r="A471" s="591" t="str">
        <f t="shared" si="7"/>
        <v>Tam Phước+75+247</v>
      </c>
      <c r="B471" s="826">
        <f>IF(OR(C471="a",C471="",C471="xoa"),"",COUNTIF(C$6:$D471,"da")+COUNTIF(C$6:$D471,"bs")+COUNTIF(C$6:$D471,"cph"))</f>
        <v>0</v>
      </c>
      <c r="C471" s="826" t="s">
        <v>4040</v>
      </c>
      <c r="D471" s="827" t="s">
        <v>2046</v>
      </c>
      <c r="E471" s="828" t="s">
        <v>23</v>
      </c>
      <c r="F471" s="828">
        <v>75</v>
      </c>
      <c r="G471" s="828">
        <v>247</v>
      </c>
      <c r="H471" s="828" t="s">
        <v>49</v>
      </c>
      <c r="I471" s="826" t="s">
        <v>146</v>
      </c>
      <c r="J471" s="1150">
        <v>0.01</v>
      </c>
      <c r="K471" s="1150"/>
      <c r="L471" s="1151">
        <v>100</v>
      </c>
      <c r="M471" s="1151">
        <v>204.73179999999999</v>
      </c>
      <c r="N471" s="826" t="s">
        <v>3208</v>
      </c>
      <c r="O471" s="826" t="s">
        <v>145</v>
      </c>
      <c r="P471" s="826" t="s">
        <v>1627</v>
      </c>
      <c r="S471" s="589" t="s">
        <v>2742</v>
      </c>
      <c r="U471" s="589" t="s">
        <v>49</v>
      </c>
      <c r="Z471" s="589" t="s">
        <v>2743</v>
      </c>
      <c r="AB471" s="589" t="s">
        <v>2744</v>
      </c>
    </row>
    <row r="472" spans="1:28" hidden="1" x14ac:dyDescent="0.2">
      <c r="A472" s="591" t="str">
        <f t="shared" si="7"/>
        <v>Tam Phước+75+248</v>
      </c>
      <c r="B472" s="826">
        <f>IF(OR(C472="a",C472="",C472="xoa"),"",COUNTIF(C$6:$D472,"da")+COUNTIF(C$6:$D472,"bs")+COUNTIF(C$6:$D472,"cph"))</f>
        <v>0</v>
      </c>
      <c r="C472" s="826" t="s">
        <v>4040</v>
      </c>
      <c r="D472" s="827" t="s">
        <v>2047</v>
      </c>
      <c r="E472" s="828" t="s">
        <v>23</v>
      </c>
      <c r="F472" s="828">
        <v>75</v>
      </c>
      <c r="G472" s="828">
        <v>248</v>
      </c>
      <c r="H472" s="828" t="s">
        <v>49</v>
      </c>
      <c r="I472" s="826" t="s">
        <v>146</v>
      </c>
      <c r="J472" s="1150">
        <v>8.0000000000000002E-3</v>
      </c>
      <c r="K472" s="1150"/>
      <c r="L472" s="1151">
        <v>80</v>
      </c>
      <c r="M472" s="1151">
        <v>205.75380000000001</v>
      </c>
      <c r="N472" s="826" t="s">
        <v>3209</v>
      </c>
      <c r="O472" s="826" t="s">
        <v>145</v>
      </c>
      <c r="P472" s="826" t="s">
        <v>1627</v>
      </c>
      <c r="S472" s="589" t="s">
        <v>2742</v>
      </c>
      <c r="U472" s="589" t="s">
        <v>49</v>
      </c>
      <c r="Z472" s="589" t="s">
        <v>2743</v>
      </c>
      <c r="AB472" s="589" t="s">
        <v>2744</v>
      </c>
    </row>
    <row r="473" spans="1:28" hidden="1" x14ac:dyDescent="0.2">
      <c r="A473" s="591" t="str">
        <f t="shared" si="7"/>
        <v>Tam Phước+75+421</v>
      </c>
      <c r="B473" s="826">
        <f>IF(OR(C473="a",C473="",C473="xoa"),"",COUNTIF(C$6:$D473,"da")+COUNTIF(C$6:$D473,"bs")+COUNTIF(C$6:$D473,"cph"))</f>
        <v>0</v>
      </c>
      <c r="C473" s="826" t="s">
        <v>4040</v>
      </c>
      <c r="D473" s="827" t="s">
        <v>2048</v>
      </c>
      <c r="E473" s="828" t="s">
        <v>23</v>
      </c>
      <c r="F473" s="828">
        <v>75</v>
      </c>
      <c r="G473" s="828">
        <v>421</v>
      </c>
      <c r="H473" s="828" t="s">
        <v>49</v>
      </c>
      <c r="I473" s="826" t="s">
        <v>146</v>
      </c>
      <c r="J473" s="1150">
        <v>8.0000000000000002E-3</v>
      </c>
      <c r="K473" s="1150"/>
      <c r="L473" s="1151">
        <v>80</v>
      </c>
      <c r="M473" s="1151">
        <v>101.0501</v>
      </c>
      <c r="N473" s="826" t="s">
        <v>3210</v>
      </c>
      <c r="O473" s="826" t="s">
        <v>145</v>
      </c>
      <c r="P473" s="826" t="s">
        <v>1627</v>
      </c>
      <c r="S473" s="589" t="s">
        <v>2742</v>
      </c>
      <c r="U473" s="589" t="s">
        <v>49</v>
      </c>
      <c r="Z473" s="589" t="s">
        <v>2743</v>
      </c>
      <c r="AB473" s="589" t="s">
        <v>2744</v>
      </c>
    </row>
    <row r="474" spans="1:28" hidden="1" x14ac:dyDescent="0.2">
      <c r="A474" s="591" t="str">
        <f t="shared" si="7"/>
        <v>Tam Phước+75+422</v>
      </c>
      <c r="B474" s="826">
        <f>IF(OR(C474="a",C474="",C474="xoa"),"",COUNTIF(C$6:$D474,"da")+COUNTIF(C$6:$D474,"bs")+COUNTIF(C$6:$D474,"cph"))</f>
        <v>0</v>
      </c>
      <c r="C474" s="826" t="s">
        <v>4040</v>
      </c>
      <c r="D474" s="827" t="s">
        <v>2049</v>
      </c>
      <c r="E474" s="828" t="s">
        <v>23</v>
      </c>
      <c r="F474" s="828">
        <v>75</v>
      </c>
      <c r="G474" s="828">
        <v>422</v>
      </c>
      <c r="H474" s="828" t="s">
        <v>49</v>
      </c>
      <c r="I474" s="826" t="s">
        <v>146</v>
      </c>
      <c r="J474" s="1150">
        <v>8.0000000000000002E-3</v>
      </c>
      <c r="K474" s="1150"/>
      <c r="L474" s="1151">
        <v>80</v>
      </c>
      <c r="M474" s="1151">
        <v>100.774</v>
      </c>
      <c r="N474" s="826" t="s">
        <v>3211</v>
      </c>
      <c r="O474" s="826" t="s">
        <v>145</v>
      </c>
      <c r="P474" s="826" t="s">
        <v>1627</v>
      </c>
      <c r="S474" s="589" t="s">
        <v>2742</v>
      </c>
      <c r="U474" s="589" t="s">
        <v>49</v>
      </c>
      <c r="Z474" s="589" t="s">
        <v>2743</v>
      </c>
      <c r="AB474" s="589" t="s">
        <v>2744</v>
      </c>
    </row>
    <row r="475" spans="1:28" hidden="1" x14ac:dyDescent="0.2">
      <c r="A475" s="591" t="str">
        <f t="shared" si="7"/>
        <v>Tam Phước+79+139</v>
      </c>
      <c r="B475" s="826">
        <f>IF(OR(C475="a",C475="",C475="xoa"),"",COUNTIF(C$6:$D475,"da")+COUNTIF(C$6:$D475,"bs")+COUNTIF(C$6:$D475,"cph"))</f>
        <v>0</v>
      </c>
      <c r="C475" s="826" t="s">
        <v>4040</v>
      </c>
      <c r="D475" s="827" t="s">
        <v>2050</v>
      </c>
      <c r="E475" s="828" t="s">
        <v>23</v>
      </c>
      <c r="F475" s="828">
        <v>79</v>
      </c>
      <c r="G475" s="828">
        <v>139</v>
      </c>
      <c r="H475" s="828" t="s">
        <v>49</v>
      </c>
      <c r="I475" s="826" t="s">
        <v>146</v>
      </c>
      <c r="J475" s="1150">
        <v>8.0000000000000002E-3</v>
      </c>
      <c r="K475" s="1150"/>
      <c r="L475" s="1151">
        <v>80</v>
      </c>
      <c r="M475" s="1151">
        <v>157.57740000000001</v>
      </c>
      <c r="N475" s="826" t="s">
        <v>3212</v>
      </c>
      <c r="O475" s="826" t="s">
        <v>145</v>
      </c>
      <c r="P475" s="826" t="s">
        <v>1627</v>
      </c>
      <c r="S475" s="589" t="s">
        <v>2742</v>
      </c>
      <c r="U475" s="589" t="s">
        <v>49</v>
      </c>
      <c r="Z475" s="589" t="s">
        <v>2743</v>
      </c>
      <c r="AB475" s="589" t="s">
        <v>2744</v>
      </c>
    </row>
    <row r="476" spans="1:28" hidden="1" x14ac:dyDescent="0.2">
      <c r="A476" s="591" t="str">
        <f t="shared" si="7"/>
        <v>Tam Phước+35+312</v>
      </c>
      <c r="B476" s="826">
        <f>IF(OR(C476="a",C476="",C476="xoa"),"",COUNTIF(C$6:$D476,"da")+COUNTIF(C$6:$D476,"bs")+COUNTIF(C$6:$D476,"cph"))</f>
        <v>0</v>
      </c>
      <c r="C476" s="826" t="s">
        <v>4040</v>
      </c>
      <c r="D476" s="827" t="s">
        <v>1909</v>
      </c>
      <c r="E476" s="828" t="s">
        <v>23</v>
      </c>
      <c r="F476" s="828">
        <v>35</v>
      </c>
      <c r="G476" s="828">
        <v>312</v>
      </c>
      <c r="H476" s="828" t="s">
        <v>1761</v>
      </c>
      <c r="I476" s="826" t="s">
        <v>146</v>
      </c>
      <c r="J476" s="1150">
        <v>4.4999999999999997E-3</v>
      </c>
      <c r="K476" s="1150"/>
      <c r="L476" s="1151">
        <v>45</v>
      </c>
      <c r="M476" s="1151">
        <v>200.80889999999999</v>
      </c>
      <c r="N476" s="826" t="s">
        <v>3213</v>
      </c>
      <c r="O476" s="826" t="s">
        <v>145</v>
      </c>
      <c r="P476" s="826" t="s">
        <v>1627</v>
      </c>
      <c r="S476" s="589" t="s">
        <v>2742</v>
      </c>
      <c r="U476" s="589" t="s">
        <v>49</v>
      </c>
      <c r="Z476" s="589" t="s">
        <v>2743</v>
      </c>
      <c r="AB476" s="589" t="s">
        <v>2744</v>
      </c>
    </row>
    <row r="477" spans="1:28" hidden="1" x14ac:dyDescent="0.2">
      <c r="A477" s="591" t="str">
        <f t="shared" si="7"/>
        <v>Tam Phước+30+228</v>
      </c>
      <c r="B477" s="826">
        <f>IF(OR(C477="a",C477="",C477="xoa"),"",COUNTIF(C$6:$D477,"da")+COUNTIF(C$6:$D477,"bs")+COUNTIF(C$6:$D477,"cph"))</f>
        <v>0</v>
      </c>
      <c r="C477" s="826" t="s">
        <v>4040</v>
      </c>
      <c r="D477" s="827" t="s">
        <v>2051</v>
      </c>
      <c r="E477" s="828" t="s">
        <v>23</v>
      </c>
      <c r="F477" s="828">
        <v>30</v>
      </c>
      <c r="G477" s="828">
        <v>228</v>
      </c>
      <c r="H477" s="828" t="s">
        <v>2052</v>
      </c>
      <c r="I477" s="826" t="s">
        <v>146</v>
      </c>
      <c r="J477" s="1150">
        <v>1.29E-2</v>
      </c>
      <c r="K477" s="1150"/>
      <c r="L477" s="1151">
        <v>129</v>
      </c>
      <c r="M477" s="1151">
        <v>64.773120000000006</v>
      </c>
      <c r="N477" s="826" t="s">
        <v>3214</v>
      </c>
      <c r="O477" s="826" t="s">
        <v>1768</v>
      </c>
      <c r="P477" s="826" t="s">
        <v>1890</v>
      </c>
      <c r="S477" s="589" t="s">
        <v>2742</v>
      </c>
      <c r="U477" s="589" t="s">
        <v>52</v>
      </c>
      <c r="Z477" s="589" t="s">
        <v>2743</v>
      </c>
      <c r="AB477" s="589" t="s">
        <v>2744</v>
      </c>
    </row>
    <row r="478" spans="1:28" hidden="1" x14ac:dyDescent="0.2">
      <c r="A478" s="591" t="str">
        <f t="shared" si="7"/>
        <v>Tam Phước+30+156</v>
      </c>
      <c r="B478" s="826">
        <f>IF(OR(C478="a",C478="",C478="xoa"),"",COUNTIF(C$6:$D478,"da")+COUNTIF(C$6:$D478,"bs")+COUNTIF(C$6:$D478,"cph"))</f>
        <v>0</v>
      </c>
      <c r="C478" s="826" t="s">
        <v>4040</v>
      </c>
      <c r="D478" s="827" t="s">
        <v>2053</v>
      </c>
      <c r="E478" s="828" t="s">
        <v>23</v>
      </c>
      <c r="F478" s="828">
        <v>30</v>
      </c>
      <c r="G478" s="828">
        <v>156</v>
      </c>
      <c r="H478" s="828" t="s">
        <v>61</v>
      </c>
      <c r="I478" s="826" t="s">
        <v>146</v>
      </c>
      <c r="J478" s="1150">
        <v>0.01</v>
      </c>
      <c r="K478" s="1150"/>
      <c r="L478" s="1151">
        <v>100</v>
      </c>
      <c r="M478" s="1151">
        <v>429.90010000000001</v>
      </c>
      <c r="N478" s="826" t="s">
        <v>3215</v>
      </c>
      <c r="O478" s="826" t="s">
        <v>1768</v>
      </c>
      <c r="P478" s="826" t="s">
        <v>1890</v>
      </c>
      <c r="S478" s="589" t="s">
        <v>2742</v>
      </c>
      <c r="Z478" s="589" t="s">
        <v>2743</v>
      </c>
      <c r="AB478" s="589" t="s">
        <v>2744</v>
      </c>
    </row>
    <row r="479" spans="1:28" hidden="1" x14ac:dyDescent="0.2">
      <c r="A479" s="591" t="str">
        <f t="shared" si="7"/>
        <v>Tam Phước+30+222</v>
      </c>
      <c r="B479" s="826">
        <f>IF(OR(C479="a",C479="",C479="xoa"),"",COUNTIF(C$6:$D479,"da")+COUNTIF(C$6:$D479,"bs")+COUNTIF(C$6:$D479,"cph"))</f>
        <v>0</v>
      </c>
      <c r="C479" s="826" t="s">
        <v>4040</v>
      </c>
      <c r="D479" s="827" t="s">
        <v>2054</v>
      </c>
      <c r="E479" s="828" t="s">
        <v>23</v>
      </c>
      <c r="F479" s="828">
        <v>30</v>
      </c>
      <c r="G479" s="828">
        <v>222</v>
      </c>
      <c r="H479" s="828" t="s">
        <v>61</v>
      </c>
      <c r="I479" s="826" t="s">
        <v>146</v>
      </c>
      <c r="J479" s="1150">
        <v>6.0000000000000001E-3</v>
      </c>
      <c r="K479" s="1150"/>
      <c r="L479" s="1151">
        <v>60</v>
      </c>
      <c r="M479" s="1151">
        <v>60.133780000000002</v>
      </c>
      <c r="N479" s="826" t="s">
        <v>3216</v>
      </c>
      <c r="O479" s="826" t="s">
        <v>2055</v>
      </c>
      <c r="P479" s="826" t="s">
        <v>2056</v>
      </c>
      <c r="S479" s="589" t="s">
        <v>2742</v>
      </c>
      <c r="U479" s="589" t="s">
        <v>61</v>
      </c>
      <c r="Z479" s="589" t="s">
        <v>2743</v>
      </c>
      <c r="AB479" s="589" t="s">
        <v>2744</v>
      </c>
    </row>
    <row r="480" spans="1:28" hidden="1" x14ac:dyDescent="0.2">
      <c r="A480" s="591" t="str">
        <f t="shared" si="7"/>
        <v>Tam Phước+74+135</v>
      </c>
      <c r="B480" s="826">
        <f>IF(OR(C480="a",C480="",C480="xoa"),"",COUNTIF(C$6:$D480,"da")+COUNTIF(C$6:$D480,"bs")+COUNTIF(C$6:$D480,"cph"))</f>
        <v>0</v>
      </c>
      <c r="C480" s="826" t="s">
        <v>4040</v>
      </c>
      <c r="D480" s="827" t="s">
        <v>2057</v>
      </c>
      <c r="E480" s="828" t="s">
        <v>23</v>
      </c>
      <c r="F480" s="828">
        <v>74</v>
      </c>
      <c r="G480" s="828">
        <v>135</v>
      </c>
      <c r="H480" s="828" t="s">
        <v>61</v>
      </c>
      <c r="I480" s="826" t="s">
        <v>146</v>
      </c>
      <c r="J480" s="1150">
        <v>0.04</v>
      </c>
      <c r="K480" s="1150"/>
      <c r="L480" s="1151">
        <v>400</v>
      </c>
      <c r="M480" s="1151">
        <v>678.33040000000005</v>
      </c>
      <c r="N480" s="826" t="s">
        <v>3217</v>
      </c>
      <c r="O480" s="826" t="s">
        <v>1768</v>
      </c>
      <c r="P480" s="826" t="s">
        <v>1890</v>
      </c>
      <c r="S480" s="589" t="s">
        <v>2742</v>
      </c>
      <c r="U480" s="589" t="s">
        <v>61</v>
      </c>
      <c r="Z480" s="589" t="s">
        <v>2743</v>
      </c>
      <c r="AB480" s="589" t="s">
        <v>2744</v>
      </c>
    </row>
    <row r="481" spans="1:28" hidden="1" x14ac:dyDescent="0.2">
      <c r="A481" s="591" t="str">
        <f t="shared" si="7"/>
        <v>Tam Phước+74+130</v>
      </c>
      <c r="B481" s="826">
        <f>IF(OR(C481="a",C481="",C481="xoa"),"",COUNTIF(C$6:$D481,"da")+COUNTIF(C$6:$D481,"bs")+COUNTIF(C$6:$D481,"cph"))</f>
        <v>0</v>
      </c>
      <c r="C481" s="826" t="s">
        <v>4040</v>
      </c>
      <c r="D481" s="827" t="s">
        <v>1977</v>
      </c>
      <c r="E481" s="828" t="s">
        <v>23</v>
      </c>
      <c r="F481" s="828">
        <v>74</v>
      </c>
      <c r="G481" s="828">
        <v>130</v>
      </c>
      <c r="H481" s="828" t="s">
        <v>2058</v>
      </c>
      <c r="I481" s="826" t="s">
        <v>146</v>
      </c>
      <c r="J481" s="1150">
        <v>3.5000000000000003E-2</v>
      </c>
      <c r="K481" s="1150"/>
      <c r="L481" s="1151">
        <v>350.00000000000006</v>
      </c>
      <c r="M481" s="1151">
        <v>349.50110000000001</v>
      </c>
      <c r="N481" s="826" t="s">
        <v>3218</v>
      </c>
      <c r="O481" s="826" t="s">
        <v>1768</v>
      </c>
      <c r="P481" s="826" t="s">
        <v>1890</v>
      </c>
      <c r="S481" s="589" t="s">
        <v>2742</v>
      </c>
      <c r="U481" s="589" t="s">
        <v>61</v>
      </c>
      <c r="Z481" s="589" t="s">
        <v>2743</v>
      </c>
      <c r="AB481" s="589" t="s">
        <v>2744</v>
      </c>
    </row>
    <row r="482" spans="1:28" hidden="1" x14ac:dyDescent="0.2">
      <c r="A482" s="591" t="str">
        <f t="shared" si="7"/>
        <v>Tam Phước+43+646</v>
      </c>
      <c r="B482" s="826">
        <f>IF(OR(C482="a",C482="",C482="xoa"),"",COUNTIF(C$6:$D482,"da")+COUNTIF(C$6:$D482,"bs")+COUNTIF(C$6:$D482,"cph"))</f>
        <v>0</v>
      </c>
      <c r="C482" s="826" t="s">
        <v>4040</v>
      </c>
      <c r="D482" s="827" t="s">
        <v>2059</v>
      </c>
      <c r="E482" s="828" t="s">
        <v>23</v>
      </c>
      <c r="F482" s="828">
        <v>43</v>
      </c>
      <c r="G482" s="828">
        <v>646</v>
      </c>
      <c r="H482" s="828" t="s">
        <v>52</v>
      </c>
      <c r="I482" s="826" t="s">
        <v>146</v>
      </c>
      <c r="J482" s="1150">
        <v>5.0999999999999997E-2</v>
      </c>
      <c r="K482" s="1150"/>
      <c r="L482" s="1151">
        <v>509.99999999999994</v>
      </c>
      <c r="M482" s="1151">
        <v>509.44240000000002</v>
      </c>
      <c r="N482" s="826" t="s">
        <v>3219</v>
      </c>
      <c r="O482" s="826" t="s">
        <v>145</v>
      </c>
      <c r="P482" s="826" t="s">
        <v>1627</v>
      </c>
      <c r="S482" s="589" t="s">
        <v>2742</v>
      </c>
      <c r="U482" s="589" t="s">
        <v>61</v>
      </c>
      <c r="Z482" s="589" t="s">
        <v>2743</v>
      </c>
      <c r="AB482" s="589" t="s">
        <v>2744</v>
      </c>
    </row>
    <row r="483" spans="1:28" hidden="1" x14ac:dyDescent="0.2">
      <c r="A483" s="591" t="str">
        <f t="shared" si="7"/>
        <v>Tam Phước+74+682</v>
      </c>
      <c r="B483" s="826">
        <f>IF(OR(C483="a",C483="",C483="xoa"),"",COUNTIF(C$6:$D483,"da")+COUNTIF(C$6:$D483,"bs")+COUNTIF(C$6:$D483,"cph"))</f>
        <v>0</v>
      </c>
      <c r="C483" s="826" t="s">
        <v>4040</v>
      </c>
      <c r="D483" s="827" t="s">
        <v>2060</v>
      </c>
      <c r="E483" s="828" t="s">
        <v>23</v>
      </c>
      <c r="F483" s="828">
        <v>74</v>
      </c>
      <c r="G483" s="828">
        <v>682</v>
      </c>
      <c r="H483" s="828" t="s">
        <v>52</v>
      </c>
      <c r="I483" s="826" t="s">
        <v>146</v>
      </c>
      <c r="J483" s="1150">
        <v>0.1227</v>
      </c>
      <c r="K483" s="1150"/>
      <c r="L483" s="1151">
        <v>1227</v>
      </c>
      <c r="M483" s="1151">
        <v>1227.67</v>
      </c>
      <c r="N483" s="826" t="s">
        <v>3220</v>
      </c>
      <c r="O483" s="826" t="s">
        <v>145</v>
      </c>
      <c r="P483" s="826" t="s">
        <v>1627</v>
      </c>
      <c r="S483" s="589" t="s">
        <v>2742</v>
      </c>
      <c r="U483" s="589" t="s">
        <v>52</v>
      </c>
      <c r="Z483" s="589" t="s">
        <v>2743</v>
      </c>
      <c r="AB483" s="589" t="s">
        <v>2744</v>
      </c>
    </row>
    <row r="484" spans="1:28" ht="25.5" hidden="1" x14ac:dyDescent="0.2">
      <c r="A484" s="591" t="str">
        <f t="shared" si="7"/>
        <v>Tam Phước+43+647</v>
      </c>
      <c r="B484" s="826">
        <f>IF(OR(C484="a",C484="",C484="xoa"),"",COUNTIF(C$6:$D484,"da")+COUNTIF(C$6:$D484,"bs")+COUNTIF(C$6:$D484,"cph"))</f>
        <v>0</v>
      </c>
      <c r="C484" s="826" t="s">
        <v>4040</v>
      </c>
      <c r="D484" s="827" t="s">
        <v>2059</v>
      </c>
      <c r="E484" s="828" t="s">
        <v>23</v>
      </c>
      <c r="F484" s="828">
        <v>43</v>
      </c>
      <c r="G484" s="828">
        <v>647</v>
      </c>
      <c r="H484" s="828" t="s">
        <v>2061</v>
      </c>
      <c r="I484" s="826" t="s">
        <v>146</v>
      </c>
      <c r="J484" s="1150">
        <v>7.4700000000000003E-2</v>
      </c>
      <c r="K484" s="1150"/>
      <c r="L484" s="1151">
        <v>747</v>
      </c>
      <c r="M484" s="1151">
        <v>1047.4639999999999</v>
      </c>
      <c r="N484" s="826" t="s">
        <v>3221</v>
      </c>
      <c r="O484" s="826" t="s">
        <v>145</v>
      </c>
      <c r="P484" s="826" t="s">
        <v>1627</v>
      </c>
      <c r="S484" s="589" t="s">
        <v>2742</v>
      </c>
      <c r="U484" s="589" t="s">
        <v>52</v>
      </c>
      <c r="Z484" s="589" t="s">
        <v>2743</v>
      </c>
      <c r="AB484" s="589" t="s">
        <v>2744</v>
      </c>
    </row>
    <row r="485" spans="1:28" hidden="1" x14ac:dyDescent="0.2">
      <c r="A485" s="591" t="str">
        <f t="shared" si="7"/>
        <v>Tam Phước+75+360</v>
      </c>
      <c r="B485" s="826">
        <f>IF(OR(C485="a",C485="",C485="xoa"),"",COUNTIF(C$6:$D485,"da")+COUNTIF(C$6:$D485,"bs")+COUNTIF(C$6:$D485,"cph"))</f>
        <v>0</v>
      </c>
      <c r="C485" s="826" t="s">
        <v>4040</v>
      </c>
      <c r="D485" s="827" t="s">
        <v>2301</v>
      </c>
      <c r="E485" s="828" t="s">
        <v>23</v>
      </c>
      <c r="F485" s="828">
        <v>75</v>
      </c>
      <c r="G485" s="828">
        <v>360</v>
      </c>
      <c r="H485" s="828" t="s">
        <v>52</v>
      </c>
      <c r="I485" s="826" t="s">
        <v>146</v>
      </c>
      <c r="J485" s="1150">
        <v>0.06</v>
      </c>
      <c r="K485" s="1150"/>
      <c r="L485" s="1151">
        <v>600</v>
      </c>
      <c r="M485" s="1151">
        <v>779.04229999999995</v>
      </c>
      <c r="N485" s="826" t="s">
        <v>3222</v>
      </c>
      <c r="O485" s="826" t="s">
        <v>145</v>
      </c>
      <c r="P485" s="826" t="s">
        <v>1627</v>
      </c>
      <c r="S485" s="589" t="s">
        <v>2742</v>
      </c>
      <c r="U485" s="589" t="s">
        <v>52</v>
      </c>
      <c r="Z485" s="589" t="s">
        <v>2743</v>
      </c>
      <c r="AB485" s="589" t="s">
        <v>2744</v>
      </c>
    </row>
    <row r="486" spans="1:28" hidden="1" x14ac:dyDescent="0.2">
      <c r="A486" s="591" t="str">
        <f t="shared" si="7"/>
        <v>Tam Phước+28+186</v>
      </c>
      <c r="B486" s="826">
        <f>IF(OR(C486="a",C486="",C486="xoa"),"",COUNTIF(C$6:$D486,"da")+COUNTIF(C$6:$D486,"bs")+COUNTIF(C$6:$D486,"cph"))</f>
        <v>0</v>
      </c>
      <c r="C486" s="826" t="s">
        <v>4040</v>
      </c>
      <c r="D486" s="827" t="s">
        <v>2062</v>
      </c>
      <c r="E486" s="828" t="s">
        <v>23</v>
      </c>
      <c r="F486" s="828">
        <v>28</v>
      </c>
      <c r="G486" s="828">
        <v>186</v>
      </c>
      <c r="H486" s="828" t="s">
        <v>61</v>
      </c>
      <c r="I486" s="826" t="s">
        <v>146</v>
      </c>
      <c r="J486" s="1150">
        <v>0.06</v>
      </c>
      <c r="K486" s="1150"/>
      <c r="L486" s="1151">
        <v>600</v>
      </c>
      <c r="M486" s="1151">
        <v>477.27760000000001</v>
      </c>
      <c r="N486" s="826" t="s">
        <v>3223</v>
      </c>
      <c r="O486" s="826" t="s">
        <v>145</v>
      </c>
      <c r="P486" s="826" t="s">
        <v>1627</v>
      </c>
      <c r="S486" s="589" t="s">
        <v>2742</v>
      </c>
      <c r="U486" s="589" t="s">
        <v>52</v>
      </c>
      <c r="Z486" s="589" t="s">
        <v>2743</v>
      </c>
      <c r="AB486" s="589" t="s">
        <v>2744</v>
      </c>
    </row>
    <row r="487" spans="1:28" hidden="1" x14ac:dyDescent="0.2">
      <c r="A487" s="591" t="str">
        <f t="shared" si="7"/>
        <v>Tam Phước+28+182</v>
      </c>
      <c r="B487" s="826">
        <f>IF(OR(C487="a",C487="",C487="xoa"),"",COUNTIF(C$6:$D487,"da")+COUNTIF(C$6:$D487,"bs")+COUNTIF(C$6:$D487,"cph"))</f>
        <v>0</v>
      </c>
      <c r="C487" s="826" t="s">
        <v>4040</v>
      </c>
      <c r="D487" s="827" t="s">
        <v>2062</v>
      </c>
      <c r="E487" s="828" t="s">
        <v>23</v>
      </c>
      <c r="F487" s="828">
        <v>28</v>
      </c>
      <c r="G487" s="828">
        <v>182</v>
      </c>
      <c r="H487" s="828" t="s">
        <v>61</v>
      </c>
      <c r="I487" s="826" t="s">
        <v>146</v>
      </c>
      <c r="J487" s="1150">
        <v>0.1</v>
      </c>
      <c r="K487" s="1150"/>
      <c r="L487" s="1151">
        <v>1000</v>
      </c>
      <c r="M487" s="1151">
        <v>840.79790000000003</v>
      </c>
      <c r="N487" s="826" t="s">
        <v>3224</v>
      </c>
      <c r="O487" s="826" t="s">
        <v>145</v>
      </c>
      <c r="P487" s="826" t="s">
        <v>1627</v>
      </c>
      <c r="S487" s="589" t="s">
        <v>2742</v>
      </c>
      <c r="U487" s="589" t="s">
        <v>61</v>
      </c>
      <c r="Z487" s="589" t="s">
        <v>2743</v>
      </c>
      <c r="AB487" s="589" t="s">
        <v>2744</v>
      </c>
    </row>
    <row r="488" spans="1:28" hidden="1" x14ac:dyDescent="0.2">
      <c r="A488" s="591" t="str">
        <f t="shared" si="7"/>
        <v>Tam Phước+29+136</v>
      </c>
      <c r="B488" s="826">
        <f>IF(OR(C488="a",C488="",C488="xoa"),"",COUNTIF(C$6:$D488,"da")+COUNTIF(C$6:$D488,"bs")+COUNTIF(C$6:$D488,"cph"))</f>
        <v>0</v>
      </c>
      <c r="C488" s="826" t="s">
        <v>4040</v>
      </c>
      <c r="D488" s="827" t="s">
        <v>2298</v>
      </c>
      <c r="E488" s="828" t="s">
        <v>23</v>
      </c>
      <c r="F488" s="828">
        <v>29</v>
      </c>
      <c r="G488" s="828">
        <v>136</v>
      </c>
      <c r="H488" s="828" t="s">
        <v>52</v>
      </c>
      <c r="I488" s="826" t="s">
        <v>146</v>
      </c>
      <c r="J488" s="1150">
        <v>0.01</v>
      </c>
      <c r="K488" s="1150"/>
      <c r="L488" s="1151">
        <v>100</v>
      </c>
      <c r="M488" s="1151">
        <v>92.973920000000007</v>
      </c>
      <c r="N488" s="826" t="s">
        <v>3225</v>
      </c>
      <c r="O488" s="826" t="s">
        <v>145</v>
      </c>
      <c r="P488" s="826"/>
      <c r="S488" s="589" t="s">
        <v>2742</v>
      </c>
      <c r="U488" s="589" t="s">
        <v>61</v>
      </c>
      <c r="Z488" s="589" t="s">
        <v>2743</v>
      </c>
      <c r="AB488" s="589" t="s">
        <v>2744</v>
      </c>
    </row>
    <row r="489" spans="1:28" hidden="1" x14ac:dyDescent="0.2">
      <c r="A489" s="591" t="str">
        <f t="shared" si="7"/>
        <v>Tân Biên+31+10</v>
      </c>
      <c r="B489" s="826">
        <f>IF(OR(C489="a",C489="",C489="xoa"),"",COUNTIF(C$6:$D489,"da")+COUNTIF(C$6:$D489,"bs")+COUNTIF(C$6:$D489,"cph"))</f>
        <v>0</v>
      </c>
      <c r="C489" s="826" t="s">
        <v>4040</v>
      </c>
      <c r="D489" s="827" t="s">
        <v>2063</v>
      </c>
      <c r="E489" s="828" t="s">
        <v>24</v>
      </c>
      <c r="F489" s="828">
        <v>31</v>
      </c>
      <c r="G489" s="828">
        <v>10</v>
      </c>
      <c r="H489" s="828" t="s">
        <v>52</v>
      </c>
      <c r="I489" s="826" t="s">
        <v>146</v>
      </c>
      <c r="J489" s="1150">
        <v>1.2E-2</v>
      </c>
      <c r="K489" s="1150"/>
      <c r="L489" s="1151">
        <v>120</v>
      </c>
      <c r="M489" s="1151">
        <v>240</v>
      </c>
      <c r="N489" s="826" t="s">
        <v>3226</v>
      </c>
      <c r="O489" s="826" t="s">
        <v>1768</v>
      </c>
      <c r="P489" s="826" t="s">
        <v>1806</v>
      </c>
      <c r="S489" s="589" t="s">
        <v>2742</v>
      </c>
      <c r="U489" s="589" t="s">
        <v>52</v>
      </c>
      <c r="Z489" s="589" t="s">
        <v>2743</v>
      </c>
      <c r="AB489" s="589" t="s">
        <v>2744</v>
      </c>
    </row>
    <row r="490" spans="1:28" hidden="1" x14ac:dyDescent="0.2">
      <c r="A490" s="591" t="str">
        <f t="shared" si="7"/>
        <v>Tân Biên+16+168</v>
      </c>
      <c r="B490" s="826">
        <f>IF(OR(C490="a",C490="",C490="xoa"),"",COUNTIF(C$6:$D490,"da")+COUNTIF(C$6:$D490,"bs")+COUNTIF(C$6:$D490,"cph"))</f>
        <v>0</v>
      </c>
      <c r="C490" s="826" t="s">
        <v>4040</v>
      </c>
      <c r="D490" s="827" t="s">
        <v>2064</v>
      </c>
      <c r="E490" s="828" t="s">
        <v>24</v>
      </c>
      <c r="F490" s="828">
        <v>16</v>
      </c>
      <c r="G490" s="828">
        <v>168</v>
      </c>
      <c r="H490" s="828" t="s">
        <v>49</v>
      </c>
      <c r="I490" s="826" t="s">
        <v>146</v>
      </c>
      <c r="J490" s="1150">
        <v>0.02</v>
      </c>
      <c r="K490" s="1150"/>
      <c r="L490" s="1151">
        <v>200</v>
      </c>
      <c r="M490" s="1151">
        <v>773.7912</v>
      </c>
      <c r="N490" s="826" t="s">
        <v>3227</v>
      </c>
      <c r="O490" s="826" t="s">
        <v>1768</v>
      </c>
      <c r="P490" s="826" t="s">
        <v>2065</v>
      </c>
      <c r="S490" s="589" t="s">
        <v>2742</v>
      </c>
      <c r="U490" s="589" t="s">
        <v>52</v>
      </c>
      <c r="Z490" s="589" t="s">
        <v>2743</v>
      </c>
      <c r="AB490" s="589" t="s">
        <v>2744</v>
      </c>
    </row>
    <row r="491" spans="1:28" hidden="1" x14ac:dyDescent="0.2">
      <c r="A491" s="591" t="str">
        <f t="shared" si="7"/>
        <v>Tân Biên+19+174</v>
      </c>
      <c r="B491" s="826">
        <f>IF(OR(C491="a",C491="",C491="xoa"),"",COUNTIF(C$6:$D491,"da")+COUNTIF(C$6:$D491,"bs")+COUNTIF(C$6:$D491,"cph"))</f>
        <v>0</v>
      </c>
      <c r="C491" s="826" t="s">
        <v>4040</v>
      </c>
      <c r="D491" s="827" t="s">
        <v>2066</v>
      </c>
      <c r="E491" s="828" t="s">
        <v>24</v>
      </c>
      <c r="F491" s="828">
        <v>19</v>
      </c>
      <c r="G491" s="828">
        <v>174</v>
      </c>
      <c r="H491" s="828" t="s">
        <v>49</v>
      </c>
      <c r="I491" s="826" t="s">
        <v>146</v>
      </c>
      <c r="J491" s="1150">
        <v>0.01</v>
      </c>
      <c r="K491" s="1150"/>
      <c r="L491" s="1151">
        <v>100</v>
      </c>
      <c r="M491" s="1151">
        <v>315.47910000000002</v>
      </c>
      <c r="N491" s="826" t="s">
        <v>3228</v>
      </c>
      <c r="O491" s="826" t="s">
        <v>145</v>
      </c>
      <c r="P491" s="826" t="s">
        <v>1806</v>
      </c>
      <c r="S491" s="589" t="s">
        <v>2742</v>
      </c>
      <c r="U491" s="589" t="s">
        <v>49</v>
      </c>
      <c r="Z491" s="589" t="s">
        <v>2743</v>
      </c>
      <c r="AB491" s="589" t="s">
        <v>2744</v>
      </c>
    </row>
    <row r="492" spans="1:28" hidden="1" x14ac:dyDescent="0.2">
      <c r="A492" s="591" t="str">
        <f t="shared" si="7"/>
        <v>Tân Biên+47+38</v>
      </c>
      <c r="B492" s="826">
        <f>IF(OR(C492="a",C492="",C492="xoa"),"",COUNTIF(C$6:$D492,"da")+COUNTIF(C$6:$D492,"bs")+COUNTIF(C$6:$D492,"cph"))</f>
        <v>0</v>
      </c>
      <c r="C492" s="826" t="s">
        <v>4040</v>
      </c>
      <c r="D492" s="827" t="s">
        <v>2067</v>
      </c>
      <c r="E492" s="828" t="s">
        <v>24</v>
      </c>
      <c r="F492" s="828">
        <v>47</v>
      </c>
      <c r="G492" s="828">
        <v>38</v>
      </c>
      <c r="H492" s="828" t="s">
        <v>49</v>
      </c>
      <c r="I492" s="826" t="s">
        <v>146</v>
      </c>
      <c r="J492" s="1150">
        <v>7.6499999999999997E-3</v>
      </c>
      <c r="K492" s="1150"/>
      <c r="L492" s="1151">
        <v>76.5</v>
      </c>
      <c r="M492" s="1151">
        <v>156.77350000000001</v>
      </c>
      <c r="N492" s="826" t="s">
        <v>3229</v>
      </c>
      <c r="O492" s="826" t="s">
        <v>1768</v>
      </c>
      <c r="P492" s="826" t="s">
        <v>2068</v>
      </c>
      <c r="S492" s="589" t="s">
        <v>2742</v>
      </c>
      <c r="U492" s="589" t="s">
        <v>49</v>
      </c>
      <c r="Z492" s="589" t="s">
        <v>2743</v>
      </c>
      <c r="AB492" s="589" t="s">
        <v>2744</v>
      </c>
    </row>
    <row r="493" spans="1:28" ht="38.25" hidden="1" x14ac:dyDescent="0.2">
      <c r="A493" s="591" t="str">
        <f t="shared" si="7"/>
        <v>Tân Hạnh+16+13</v>
      </c>
      <c r="B493" s="826">
        <f>IF(OR(C493="a",C493="",C493="xoa"),"",COUNTIF(C$6:$D493,"da")+COUNTIF(C$6:$D493,"bs")+COUNTIF(C$6:$D493,"cph"))</f>
        <v>0</v>
      </c>
      <c r="C493" s="826" t="s">
        <v>4040</v>
      </c>
      <c r="D493" s="827" t="s">
        <v>2069</v>
      </c>
      <c r="E493" s="828" t="s">
        <v>25</v>
      </c>
      <c r="F493" s="828">
        <v>16</v>
      </c>
      <c r="G493" s="828">
        <v>13</v>
      </c>
      <c r="H493" s="828" t="s">
        <v>52</v>
      </c>
      <c r="I493" s="826" t="s">
        <v>146</v>
      </c>
      <c r="J493" s="1150">
        <v>7.2950000000000001E-2</v>
      </c>
      <c r="K493" s="1150">
        <v>729.5</v>
      </c>
      <c r="L493" s="1151">
        <v>729.5</v>
      </c>
      <c r="M493" s="1151">
        <v>318.4624</v>
      </c>
      <c r="N493" s="826" t="s">
        <v>3230</v>
      </c>
      <c r="O493" s="826" t="s">
        <v>2070</v>
      </c>
      <c r="P493" s="826" t="s">
        <v>2071</v>
      </c>
      <c r="S493" s="589" t="s">
        <v>2742</v>
      </c>
      <c r="U493" s="589" t="s">
        <v>49</v>
      </c>
      <c r="Z493" s="589" t="s">
        <v>2743</v>
      </c>
      <c r="AB493" s="589" t="s">
        <v>2744</v>
      </c>
    </row>
    <row r="494" spans="1:28" ht="38.25" hidden="1" x14ac:dyDescent="0.2">
      <c r="A494" s="591" t="str">
        <f t="shared" si="7"/>
        <v>Tân Hạnh+16+21</v>
      </c>
      <c r="B494" s="826">
        <f>IF(OR(C494="a",C494="",C494="xoa"),"",COUNTIF(C$6:$D494,"da")+COUNTIF(C$6:$D494,"bs")+COUNTIF(C$6:$D494,"cph"))</f>
        <v>0</v>
      </c>
      <c r="C494" s="826" t="s">
        <v>4040</v>
      </c>
      <c r="D494" s="827" t="s">
        <v>2069</v>
      </c>
      <c r="E494" s="828" t="s">
        <v>25</v>
      </c>
      <c r="F494" s="828">
        <v>16</v>
      </c>
      <c r="G494" s="828">
        <v>21</v>
      </c>
      <c r="H494" s="828" t="s">
        <v>52</v>
      </c>
      <c r="I494" s="826" t="s">
        <v>146</v>
      </c>
      <c r="J494" s="1150">
        <v>8.8220000000000007E-2</v>
      </c>
      <c r="K494" s="1150">
        <v>882.2</v>
      </c>
      <c r="L494" s="1151">
        <v>882.2</v>
      </c>
      <c r="M494" s="1151">
        <v>385.49680000000001</v>
      </c>
      <c r="N494" s="826" t="s">
        <v>3231</v>
      </c>
      <c r="O494" s="826" t="s">
        <v>2070</v>
      </c>
      <c r="P494" s="826" t="s">
        <v>2071</v>
      </c>
      <c r="S494" s="589" t="s">
        <v>2742</v>
      </c>
      <c r="U494" s="589" t="s">
        <v>52</v>
      </c>
      <c r="Z494" s="589" t="s">
        <v>2743</v>
      </c>
      <c r="AB494" s="589" t="s">
        <v>2744</v>
      </c>
    </row>
    <row r="495" spans="1:28" hidden="1" x14ac:dyDescent="0.2">
      <c r="A495" s="591" t="str">
        <f t="shared" si="7"/>
        <v>Tân Hạnh+16+358</v>
      </c>
      <c r="B495" s="826">
        <f>IF(OR(C495="a",C495="",C495="xoa"),"",COUNTIF(C$6:$D495,"da")+COUNTIF(C$6:$D495,"bs")+COUNTIF(C$6:$D495,"cph"))</f>
        <v>0</v>
      </c>
      <c r="C495" s="826" t="s">
        <v>4040</v>
      </c>
      <c r="D495" s="827" t="s">
        <v>2072</v>
      </c>
      <c r="E495" s="828" t="s">
        <v>25</v>
      </c>
      <c r="F495" s="828">
        <v>16</v>
      </c>
      <c r="G495" s="828">
        <v>358</v>
      </c>
      <c r="H495" s="828" t="s">
        <v>52</v>
      </c>
      <c r="I495" s="826" t="s">
        <v>146</v>
      </c>
      <c r="J495" s="1150">
        <v>7.1029999999999996E-2</v>
      </c>
      <c r="K495" s="1150">
        <v>710.3</v>
      </c>
      <c r="L495" s="1151">
        <v>710.3</v>
      </c>
      <c r="M495" s="1151">
        <v>710.22829999999999</v>
      </c>
      <c r="N495" s="826" t="s">
        <v>3232</v>
      </c>
      <c r="O495" s="826" t="s">
        <v>145</v>
      </c>
      <c r="P495" s="826" t="s">
        <v>2073</v>
      </c>
      <c r="S495" s="589" t="s">
        <v>2742</v>
      </c>
      <c r="U495" s="589" t="s">
        <v>52</v>
      </c>
      <c r="Z495" s="589" t="s">
        <v>2743</v>
      </c>
      <c r="AB495" s="589" t="s">
        <v>2744</v>
      </c>
    </row>
    <row r="496" spans="1:28" hidden="1" x14ac:dyDescent="0.2">
      <c r="A496" s="591" t="str">
        <f t="shared" si="7"/>
        <v>Tân Hạnh+16+359</v>
      </c>
      <c r="B496" s="826">
        <f>IF(OR(C496="a",C496="",C496="xoa"),"",COUNTIF(C$6:$D496,"da")+COUNTIF(C$6:$D496,"bs")+COUNTIF(C$6:$D496,"cph"))</f>
        <v>0</v>
      </c>
      <c r="C496" s="826" t="s">
        <v>4040</v>
      </c>
      <c r="D496" s="827" t="s">
        <v>2072</v>
      </c>
      <c r="E496" s="828" t="s">
        <v>25</v>
      </c>
      <c r="F496" s="828">
        <v>16</v>
      </c>
      <c r="G496" s="828">
        <v>359</v>
      </c>
      <c r="H496" s="828" t="s">
        <v>52</v>
      </c>
      <c r="I496" s="826" t="s">
        <v>146</v>
      </c>
      <c r="J496" s="1150">
        <v>0.05</v>
      </c>
      <c r="K496" s="1150">
        <v>500</v>
      </c>
      <c r="L496" s="1151">
        <v>500</v>
      </c>
      <c r="M496" s="1151">
        <v>500.15589999999997</v>
      </c>
      <c r="N496" s="826" t="s">
        <v>3233</v>
      </c>
      <c r="O496" s="826" t="s">
        <v>145</v>
      </c>
      <c r="P496" s="826" t="s">
        <v>2073</v>
      </c>
      <c r="S496" s="589" t="s">
        <v>2742</v>
      </c>
      <c r="U496" s="589" t="s">
        <v>52</v>
      </c>
      <c r="Z496" s="589" t="s">
        <v>2743</v>
      </c>
      <c r="AB496" s="589" t="s">
        <v>2744</v>
      </c>
    </row>
    <row r="497" spans="1:28" hidden="1" x14ac:dyDescent="0.2">
      <c r="A497" s="591" t="str">
        <f t="shared" si="7"/>
        <v>Tân Hạnh+16+360</v>
      </c>
      <c r="B497" s="826">
        <f>IF(OR(C497="a",C497="",C497="xoa"),"",COUNTIF(C$6:$D497,"da")+COUNTIF(C$6:$D497,"bs")+COUNTIF(C$6:$D497,"cph"))</f>
        <v>0</v>
      </c>
      <c r="C497" s="826" t="s">
        <v>4040</v>
      </c>
      <c r="D497" s="827" t="s">
        <v>2072</v>
      </c>
      <c r="E497" s="828" t="s">
        <v>25</v>
      </c>
      <c r="F497" s="828">
        <v>16</v>
      </c>
      <c r="G497" s="828">
        <v>360</v>
      </c>
      <c r="H497" s="828" t="s">
        <v>52</v>
      </c>
      <c r="I497" s="826" t="s">
        <v>146</v>
      </c>
      <c r="J497" s="1150">
        <v>7.9850000000000004E-2</v>
      </c>
      <c r="K497" s="1150">
        <v>798.5</v>
      </c>
      <c r="L497" s="1151">
        <v>798.5</v>
      </c>
      <c r="M497" s="1151">
        <v>798.18269999999995</v>
      </c>
      <c r="N497" s="826" t="s">
        <v>3234</v>
      </c>
      <c r="O497" s="826" t="s">
        <v>145</v>
      </c>
      <c r="P497" s="826" t="s">
        <v>2073</v>
      </c>
      <c r="S497" s="589" t="s">
        <v>2742</v>
      </c>
      <c r="U497" s="589" t="s">
        <v>52</v>
      </c>
      <c r="Z497" s="589" t="s">
        <v>2743</v>
      </c>
      <c r="AB497" s="589" t="s">
        <v>2744</v>
      </c>
    </row>
    <row r="498" spans="1:28" hidden="1" x14ac:dyDescent="0.2">
      <c r="A498" s="591" t="str">
        <f t="shared" si="7"/>
        <v>Tân Hạnh+26+134</v>
      </c>
      <c r="B498" s="826">
        <f>IF(OR(C498="a",C498="",C498="xoa"),"",COUNTIF(C$6:$D498,"da")+COUNTIF(C$6:$D498,"bs")+COUNTIF(C$6:$D498,"cph"))</f>
        <v>0</v>
      </c>
      <c r="C498" s="826" t="s">
        <v>4040</v>
      </c>
      <c r="D498" s="827" t="s">
        <v>2074</v>
      </c>
      <c r="E498" s="828" t="s">
        <v>25</v>
      </c>
      <c r="F498" s="828">
        <v>26</v>
      </c>
      <c r="G498" s="828">
        <v>134</v>
      </c>
      <c r="H498" s="828" t="s">
        <v>52</v>
      </c>
      <c r="I498" s="826" t="s">
        <v>146</v>
      </c>
      <c r="J498" s="1150">
        <v>1.2E-2</v>
      </c>
      <c r="K498" s="1150"/>
      <c r="L498" s="1151">
        <v>120</v>
      </c>
      <c r="M498" s="1151">
        <v>292.18599999999998</v>
      </c>
      <c r="N498" s="826" t="s">
        <v>3235</v>
      </c>
      <c r="O498" s="826" t="s">
        <v>1768</v>
      </c>
      <c r="P498" s="826" t="s">
        <v>2075</v>
      </c>
      <c r="S498" s="589" t="s">
        <v>2742</v>
      </c>
      <c r="U498" s="589" t="s">
        <v>52</v>
      </c>
      <c r="Z498" s="589" t="s">
        <v>2743</v>
      </c>
      <c r="AB498" s="589" t="s">
        <v>2744</v>
      </c>
    </row>
    <row r="499" spans="1:28" hidden="1" x14ac:dyDescent="0.2">
      <c r="A499" s="591" t="str">
        <f t="shared" si="7"/>
        <v>Tân Hạnh+35+279</v>
      </c>
      <c r="B499" s="826">
        <f>IF(OR(C499="a",C499="",C499="xoa"),"",COUNTIF(C$6:$D499,"da")+COUNTIF(C$6:$D499,"bs")+COUNTIF(C$6:$D499,"cph"))</f>
        <v>0</v>
      </c>
      <c r="C499" s="826" t="s">
        <v>4040</v>
      </c>
      <c r="D499" s="827" t="s">
        <v>2076</v>
      </c>
      <c r="E499" s="828" t="s">
        <v>25</v>
      </c>
      <c r="F499" s="828">
        <v>35</v>
      </c>
      <c r="G499" s="828">
        <v>279</v>
      </c>
      <c r="H499" s="828" t="s">
        <v>52</v>
      </c>
      <c r="I499" s="826" t="s">
        <v>146</v>
      </c>
      <c r="J499" s="1150">
        <v>8.8000000000000005E-3</v>
      </c>
      <c r="K499" s="1150"/>
      <c r="L499" s="1151">
        <v>88</v>
      </c>
      <c r="M499" s="1151">
        <v>87.987970000000004</v>
      </c>
      <c r="N499" s="826" t="s">
        <v>3236</v>
      </c>
      <c r="O499" s="826" t="s">
        <v>145</v>
      </c>
      <c r="P499" s="826" t="s">
        <v>1806</v>
      </c>
      <c r="S499" s="589" t="s">
        <v>2742</v>
      </c>
      <c r="U499" s="589" t="s">
        <v>52</v>
      </c>
      <c r="Z499" s="589" t="s">
        <v>2743</v>
      </c>
      <c r="AB499" s="589" t="s">
        <v>2744</v>
      </c>
    </row>
    <row r="500" spans="1:28" hidden="1" x14ac:dyDescent="0.2">
      <c r="A500" s="591" t="str">
        <f t="shared" si="7"/>
        <v>Tân Hạnh+43+56</v>
      </c>
      <c r="B500" s="826">
        <f>IF(OR(C500="a",C500="",C500="xoa"),"",COUNTIF(C$6:$D500,"da")+COUNTIF(C$6:$D500,"bs")+COUNTIF(C$6:$D500,"cph"))</f>
        <v>0</v>
      </c>
      <c r="C500" s="826" t="s">
        <v>4040</v>
      </c>
      <c r="D500" s="827" t="s">
        <v>2077</v>
      </c>
      <c r="E500" s="828" t="s">
        <v>25</v>
      </c>
      <c r="F500" s="828">
        <v>43</v>
      </c>
      <c r="G500" s="828">
        <v>56</v>
      </c>
      <c r="H500" s="828" t="s">
        <v>52</v>
      </c>
      <c r="I500" s="826" t="s">
        <v>146</v>
      </c>
      <c r="J500" s="1150">
        <v>0.06</v>
      </c>
      <c r="K500" s="1150"/>
      <c r="L500" s="1151">
        <v>600</v>
      </c>
      <c r="M500" s="1151">
        <v>2083.4650000000001</v>
      </c>
      <c r="N500" s="826" t="s">
        <v>3237</v>
      </c>
      <c r="O500" s="826" t="s">
        <v>1768</v>
      </c>
      <c r="P500" s="828" t="s">
        <v>2075</v>
      </c>
      <c r="S500" s="589" t="s">
        <v>2742</v>
      </c>
      <c r="U500" s="589" t="s">
        <v>52</v>
      </c>
      <c r="Z500" s="589" t="s">
        <v>2743</v>
      </c>
      <c r="AB500" s="589" t="s">
        <v>2744</v>
      </c>
    </row>
    <row r="501" spans="1:28" ht="25.5" hidden="1" x14ac:dyDescent="0.2">
      <c r="A501" s="591" t="str">
        <f t="shared" si="7"/>
        <v>Tân Hạnh+17+64</v>
      </c>
      <c r="B501" s="826">
        <f>IF(OR(C501="a",C501="",C501="xoa"),"",COUNTIF(C$6:$D501,"da")+COUNTIF(C$6:$D501,"bs")+COUNTIF(C$6:$D501,"cph"))</f>
        <v>0</v>
      </c>
      <c r="C501" s="826" t="s">
        <v>4040</v>
      </c>
      <c r="D501" s="827" t="s">
        <v>2078</v>
      </c>
      <c r="E501" s="828" t="s">
        <v>25</v>
      </c>
      <c r="F501" s="828">
        <v>17</v>
      </c>
      <c r="G501" s="828">
        <v>64</v>
      </c>
      <c r="H501" s="828" t="s">
        <v>49</v>
      </c>
      <c r="I501" s="826" t="s">
        <v>146</v>
      </c>
      <c r="J501" s="1150">
        <v>0.01</v>
      </c>
      <c r="K501" s="1150"/>
      <c r="L501" s="1151">
        <v>100</v>
      </c>
      <c r="M501" s="1151">
        <v>579.29549999999995</v>
      </c>
      <c r="N501" s="826" t="s">
        <v>3238</v>
      </c>
      <c r="O501" s="826" t="s">
        <v>2070</v>
      </c>
      <c r="P501" s="828" t="s">
        <v>2075</v>
      </c>
      <c r="S501" s="589" t="s">
        <v>2742</v>
      </c>
      <c r="U501" s="589" t="s">
        <v>52</v>
      </c>
      <c r="Z501" s="589" t="s">
        <v>2743</v>
      </c>
      <c r="AB501" s="589" t="s">
        <v>2744</v>
      </c>
    </row>
    <row r="502" spans="1:28" hidden="1" x14ac:dyDescent="0.2">
      <c r="A502" s="591" t="str">
        <f t="shared" si="7"/>
        <v>Tân Hạnh+26+171</v>
      </c>
      <c r="B502" s="826">
        <f>IF(OR(C502="a",C502="",C502="xoa"),"",COUNTIF(C$6:$D502,"da")+COUNTIF(C$6:$D502,"bs")+COUNTIF(C$6:$D502,"cph"))</f>
        <v>0</v>
      </c>
      <c r="C502" s="826" t="s">
        <v>4040</v>
      </c>
      <c r="D502" s="827" t="s">
        <v>2079</v>
      </c>
      <c r="E502" s="828" t="s">
        <v>25</v>
      </c>
      <c r="F502" s="828">
        <v>26</v>
      </c>
      <c r="G502" s="828">
        <v>171</v>
      </c>
      <c r="H502" s="828" t="s">
        <v>49</v>
      </c>
      <c r="I502" s="826" t="s">
        <v>146</v>
      </c>
      <c r="J502" s="1150">
        <v>6.3800000000000003E-3</v>
      </c>
      <c r="K502" s="1150"/>
      <c r="L502" s="1151">
        <v>63.800000000000004</v>
      </c>
      <c r="M502" s="1151">
        <v>70.340729999999994</v>
      </c>
      <c r="N502" s="826" t="s">
        <v>3239</v>
      </c>
      <c r="O502" s="826" t="s">
        <v>145</v>
      </c>
      <c r="P502" s="828" t="s">
        <v>1806</v>
      </c>
      <c r="S502" s="589" t="s">
        <v>2742</v>
      </c>
      <c r="U502" s="589" t="s">
        <v>49</v>
      </c>
      <c r="Z502" s="589" t="s">
        <v>2743</v>
      </c>
      <c r="AB502" s="589" t="s">
        <v>2744</v>
      </c>
    </row>
    <row r="503" spans="1:28" hidden="1" x14ac:dyDescent="0.2">
      <c r="A503" s="591" t="str">
        <f t="shared" si="7"/>
        <v>Tân Hạnh+26+207</v>
      </c>
      <c r="B503" s="826">
        <f>IF(OR(C503="a",C503="",C503="xoa"),"",COUNTIF(C$6:$D503,"da")+COUNTIF(C$6:$D503,"bs")+COUNTIF(C$6:$D503,"cph"))</f>
        <v>0</v>
      </c>
      <c r="C503" s="826" t="s">
        <v>4040</v>
      </c>
      <c r="D503" s="827" t="s">
        <v>2080</v>
      </c>
      <c r="E503" s="828" t="s">
        <v>25</v>
      </c>
      <c r="F503" s="828">
        <v>26</v>
      </c>
      <c r="G503" s="828">
        <v>207</v>
      </c>
      <c r="H503" s="828" t="s">
        <v>49</v>
      </c>
      <c r="I503" s="826" t="s">
        <v>146</v>
      </c>
      <c r="J503" s="1150">
        <v>7.4999999999999997E-3</v>
      </c>
      <c r="K503" s="1150"/>
      <c r="L503" s="1151">
        <v>75</v>
      </c>
      <c r="M503" s="1151">
        <v>150.86099999999999</v>
      </c>
      <c r="N503" s="826" t="s">
        <v>3240</v>
      </c>
      <c r="O503" s="826" t="s">
        <v>145</v>
      </c>
      <c r="P503" s="828" t="s">
        <v>1806</v>
      </c>
      <c r="S503" s="589" t="s">
        <v>2742</v>
      </c>
      <c r="U503" s="589" t="s">
        <v>49</v>
      </c>
      <c r="Z503" s="589" t="s">
        <v>2743</v>
      </c>
      <c r="AB503" s="589" t="s">
        <v>2744</v>
      </c>
    </row>
    <row r="504" spans="1:28" ht="25.5" hidden="1" x14ac:dyDescent="0.2">
      <c r="A504" s="591" t="str">
        <f t="shared" si="7"/>
        <v>Tân Hạnh+39+26</v>
      </c>
      <c r="B504" s="826">
        <f>IF(OR(C504="a",C504="",C504="xoa"),"",COUNTIF(C$6:$D504,"da")+COUNTIF(C$6:$D504,"bs")+COUNTIF(C$6:$D504,"cph"))</f>
        <v>0</v>
      </c>
      <c r="C504" s="826" t="s">
        <v>4040</v>
      </c>
      <c r="D504" s="827" t="s">
        <v>2081</v>
      </c>
      <c r="E504" s="828" t="s">
        <v>25</v>
      </c>
      <c r="F504" s="828">
        <v>39</v>
      </c>
      <c r="G504" s="828">
        <v>26</v>
      </c>
      <c r="H504" s="828" t="s">
        <v>49</v>
      </c>
      <c r="I504" s="826" t="s">
        <v>146</v>
      </c>
      <c r="J504" s="1150">
        <v>0.21266999999999997</v>
      </c>
      <c r="K504" s="1150"/>
      <c r="L504" s="1151">
        <v>2126.6999999999998</v>
      </c>
      <c r="M504" s="1151">
        <v>2135.848</v>
      </c>
      <c r="N504" s="826" t="s">
        <v>3241</v>
      </c>
      <c r="O504" s="826" t="s">
        <v>145</v>
      </c>
      <c r="P504" s="828" t="s">
        <v>1806</v>
      </c>
      <c r="S504" s="589" t="s">
        <v>2742</v>
      </c>
      <c r="U504" s="589" t="s">
        <v>49</v>
      </c>
      <c r="Z504" s="589" t="s">
        <v>2743</v>
      </c>
      <c r="AB504" s="589" t="s">
        <v>2744</v>
      </c>
    </row>
    <row r="505" spans="1:28" hidden="1" x14ac:dyDescent="0.2">
      <c r="A505" s="591" t="str">
        <f t="shared" si="7"/>
        <v>Tân Hạnh+44+294</v>
      </c>
      <c r="B505" s="826">
        <f>IF(OR(C505="a",C505="",C505="xoa"),"",COUNTIF(C$6:$D505,"da")+COUNTIF(C$6:$D505,"bs")+COUNTIF(C$6:$D505,"cph"))</f>
        <v>0</v>
      </c>
      <c r="C505" s="826" t="s">
        <v>4040</v>
      </c>
      <c r="D505" s="827" t="s">
        <v>2082</v>
      </c>
      <c r="E505" s="828" t="s">
        <v>25</v>
      </c>
      <c r="F505" s="828">
        <v>44</v>
      </c>
      <c r="G505" s="828">
        <v>294</v>
      </c>
      <c r="H505" s="828" t="s">
        <v>49</v>
      </c>
      <c r="I505" s="826" t="s">
        <v>146</v>
      </c>
      <c r="J505" s="1150">
        <v>0.10467</v>
      </c>
      <c r="K505" s="1150"/>
      <c r="L505" s="1151">
        <v>1046.7</v>
      </c>
      <c r="M505" s="1151">
        <v>1045.402</v>
      </c>
      <c r="N505" s="826" t="s">
        <v>3242</v>
      </c>
      <c r="O505" s="826" t="s">
        <v>145</v>
      </c>
      <c r="P505" s="828" t="s">
        <v>1806</v>
      </c>
      <c r="S505" s="589" t="s">
        <v>2742</v>
      </c>
      <c r="U505" s="589" t="s">
        <v>49</v>
      </c>
      <c r="Z505" s="589" t="s">
        <v>2743</v>
      </c>
      <c r="AB505" s="589" t="s">
        <v>2744</v>
      </c>
    </row>
    <row r="506" spans="1:28" ht="25.5" hidden="1" x14ac:dyDescent="0.2">
      <c r="A506" s="591" t="str">
        <f t="shared" si="7"/>
        <v>Tân Hạnh+44+295</v>
      </c>
      <c r="B506" s="826">
        <f>IF(OR(C506="a",C506="",C506="xoa"),"",COUNTIF(C$6:$D506,"da")+COUNTIF(C$6:$D506,"bs")+COUNTIF(C$6:$D506,"cph"))</f>
        <v>0</v>
      </c>
      <c r="C506" s="826" t="s">
        <v>4040</v>
      </c>
      <c r="D506" s="827" t="s">
        <v>2083</v>
      </c>
      <c r="E506" s="828" t="s">
        <v>25</v>
      </c>
      <c r="F506" s="828">
        <v>44</v>
      </c>
      <c r="G506" s="828">
        <v>295</v>
      </c>
      <c r="H506" s="828" t="s">
        <v>49</v>
      </c>
      <c r="I506" s="826" t="s">
        <v>146</v>
      </c>
      <c r="J506" s="1150">
        <v>7.5889999999999999E-2</v>
      </c>
      <c r="K506" s="1150"/>
      <c r="L506" s="1151">
        <v>758.9</v>
      </c>
      <c r="M506" s="1151">
        <v>1074.2370000000001</v>
      </c>
      <c r="N506" s="826" t="s">
        <v>3243</v>
      </c>
      <c r="O506" s="826" t="s">
        <v>145</v>
      </c>
      <c r="P506" s="828" t="s">
        <v>1806</v>
      </c>
      <c r="S506" s="589" t="s">
        <v>2742</v>
      </c>
      <c r="U506" s="589" t="s">
        <v>49</v>
      </c>
      <c r="Z506" s="589" t="s">
        <v>2743</v>
      </c>
      <c r="AB506" s="589" t="s">
        <v>2744</v>
      </c>
    </row>
    <row r="507" spans="1:28" ht="25.5" hidden="1" x14ac:dyDescent="0.2">
      <c r="A507" s="591" t="str">
        <f t="shared" si="7"/>
        <v>Tân Hạnh+44+296</v>
      </c>
      <c r="B507" s="826">
        <f>IF(OR(C507="a",C507="",C507="xoa"),"",COUNTIF(C$6:$D507,"da")+COUNTIF(C$6:$D507,"bs")+COUNTIF(C$6:$D507,"cph"))</f>
        <v>0</v>
      </c>
      <c r="C507" s="826" t="s">
        <v>4040</v>
      </c>
      <c r="D507" s="827" t="s">
        <v>2083</v>
      </c>
      <c r="E507" s="828" t="s">
        <v>25</v>
      </c>
      <c r="F507" s="828">
        <v>44</v>
      </c>
      <c r="G507" s="828">
        <v>296</v>
      </c>
      <c r="H507" s="828" t="s">
        <v>49</v>
      </c>
      <c r="I507" s="826" t="s">
        <v>146</v>
      </c>
      <c r="J507" s="1150">
        <v>0.10748000000000001</v>
      </c>
      <c r="K507" s="1150"/>
      <c r="L507" s="1151">
        <v>1074.8</v>
      </c>
      <c r="M507" s="1151">
        <v>759.28409999999997</v>
      </c>
      <c r="N507" s="826" t="s">
        <v>3244</v>
      </c>
      <c r="O507" s="826" t="s">
        <v>145</v>
      </c>
      <c r="P507" s="828" t="s">
        <v>1806</v>
      </c>
      <c r="S507" s="589" t="s">
        <v>2742</v>
      </c>
      <c r="U507" s="589" t="s">
        <v>49</v>
      </c>
      <c r="Z507" s="589" t="s">
        <v>2743</v>
      </c>
      <c r="AB507" s="589" t="s">
        <v>2744</v>
      </c>
    </row>
    <row r="508" spans="1:28" hidden="1" x14ac:dyDescent="0.2">
      <c r="A508" s="591" t="str">
        <f t="shared" si="7"/>
        <v>Tân Hạnh+35+413</v>
      </c>
      <c r="B508" s="826">
        <f>IF(OR(C508="a",C508="",C508="xoa"),"",COUNTIF(C$6:$D508,"da")+COUNTIF(C$6:$D508,"bs")+COUNTIF(C$6:$D508,"cph"))</f>
        <v>0</v>
      </c>
      <c r="C508" s="826" t="s">
        <v>4040</v>
      </c>
      <c r="D508" s="827" t="s">
        <v>2084</v>
      </c>
      <c r="E508" s="828" t="s">
        <v>25</v>
      </c>
      <c r="F508" s="828">
        <v>35</v>
      </c>
      <c r="G508" s="828">
        <v>413</v>
      </c>
      <c r="H508" s="828" t="s">
        <v>1623</v>
      </c>
      <c r="I508" s="826" t="s">
        <v>146</v>
      </c>
      <c r="J508" s="1150">
        <v>0.10395</v>
      </c>
      <c r="K508" s="1150"/>
      <c r="L508" s="1151">
        <v>1039.5</v>
      </c>
      <c r="M508" s="1151">
        <v>1038.9659999999999</v>
      </c>
      <c r="N508" s="826" t="s">
        <v>3245</v>
      </c>
      <c r="O508" s="826" t="s">
        <v>145</v>
      </c>
      <c r="P508" s="828" t="s">
        <v>1806</v>
      </c>
      <c r="S508" s="589" t="s">
        <v>2742</v>
      </c>
      <c r="U508" s="589" t="s">
        <v>49</v>
      </c>
      <c r="Z508" s="589" t="s">
        <v>2743</v>
      </c>
      <c r="AB508" s="589" t="s">
        <v>2744</v>
      </c>
    </row>
    <row r="509" spans="1:28" hidden="1" x14ac:dyDescent="0.2">
      <c r="A509" s="591" t="str">
        <f t="shared" si="7"/>
        <v>Tân Hạnh+35+75</v>
      </c>
      <c r="B509" s="826">
        <f>IF(OR(C509="a",C509="",C509="xoa"),"",COUNTIF(C$6:$D509,"da")+COUNTIF(C$6:$D509,"bs")+COUNTIF(C$6:$D509,"cph"))</f>
        <v>0</v>
      </c>
      <c r="C509" s="826" t="s">
        <v>4040</v>
      </c>
      <c r="D509" s="827" t="s">
        <v>2085</v>
      </c>
      <c r="E509" s="828" t="s">
        <v>25</v>
      </c>
      <c r="F509" s="828">
        <v>35</v>
      </c>
      <c r="G509" s="828">
        <v>75</v>
      </c>
      <c r="H509" s="828" t="s">
        <v>1704</v>
      </c>
      <c r="I509" s="826" t="s">
        <v>146</v>
      </c>
      <c r="J509" s="1150">
        <v>0.02</v>
      </c>
      <c r="K509" s="1150"/>
      <c r="L509" s="1151">
        <v>200</v>
      </c>
      <c r="M509" s="1151">
        <v>815.30550000000005</v>
      </c>
      <c r="N509" s="826" t="s">
        <v>3246</v>
      </c>
      <c r="O509" s="826" t="s">
        <v>145</v>
      </c>
      <c r="P509" s="828" t="s">
        <v>1806</v>
      </c>
      <c r="S509" s="589" t="s">
        <v>2742</v>
      </c>
      <c r="U509" s="589" t="s">
        <v>49</v>
      </c>
      <c r="Z509" s="589" t="s">
        <v>2743</v>
      </c>
      <c r="AB509" s="589" t="s">
        <v>2744</v>
      </c>
    </row>
    <row r="510" spans="1:28" hidden="1" x14ac:dyDescent="0.2">
      <c r="A510" s="591" t="str">
        <f t="shared" si="7"/>
        <v>Tân Hiệp+9+47</v>
      </c>
      <c r="B510" s="826">
        <f>IF(OR(C510="a",C510="",C510="xoa"),"",COUNTIF(C$6:$D510,"da")+COUNTIF(C$6:$D510,"bs")+COUNTIF(C$6:$D510,"cph"))</f>
        <v>0</v>
      </c>
      <c r="C510" s="826" t="s">
        <v>4040</v>
      </c>
      <c r="D510" s="827" t="s">
        <v>2086</v>
      </c>
      <c r="E510" s="828" t="s">
        <v>26</v>
      </c>
      <c r="F510" s="828">
        <v>9</v>
      </c>
      <c r="G510" s="828">
        <v>47</v>
      </c>
      <c r="H510" s="828" t="s">
        <v>52</v>
      </c>
      <c r="I510" s="826" t="s">
        <v>146</v>
      </c>
      <c r="J510" s="1150">
        <v>1.9449999999999999E-2</v>
      </c>
      <c r="K510" s="1150"/>
      <c r="L510" s="1151">
        <v>194.49999999999997</v>
      </c>
      <c r="M510" s="1151">
        <v>267.8929</v>
      </c>
      <c r="N510" s="826" t="s">
        <v>3247</v>
      </c>
      <c r="O510" s="826" t="s">
        <v>145</v>
      </c>
      <c r="P510" s="828" t="s">
        <v>1806</v>
      </c>
      <c r="S510" s="589" t="s">
        <v>2742</v>
      </c>
      <c r="U510" s="589" t="s">
        <v>52</v>
      </c>
      <c r="Z510" s="589" t="s">
        <v>2743</v>
      </c>
      <c r="AB510" s="589" t="s">
        <v>2744</v>
      </c>
    </row>
    <row r="511" spans="1:28" hidden="1" x14ac:dyDescent="0.2">
      <c r="A511" s="591" t="str">
        <f t="shared" si="7"/>
        <v>Tân Hiệp+11+175</v>
      </c>
      <c r="B511" s="826">
        <f>IF(OR(C511="a",C511="",C511="xoa"),"",COUNTIF(C$6:$D511,"da")+COUNTIF(C$6:$D511,"bs")+COUNTIF(C$6:$D511,"cph"))</f>
        <v>0</v>
      </c>
      <c r="C511" s="826" t="s">
        <v>4040</v>
      </c>
      <c r="D511" s="827" t="s">
        <v>2087</v>
      </c>
      <c r="E511" s="828" t="s">
        <v>26</v>
      </c>
      <c r="F511" s="828">
        <v>11</v>
      </c>
      <c r="G511" s="828">
        <v>175</v>
      </c>
      <c r="H511" s="828" t="s">
        <v>52</v>
      </c>
      <c r="I511" s="826" t="s">
        <v>146</v>
      </c>
      <c r="J511" s="1150">
        <v>1.5350000000000001E-2</v>
      </c>
      <c r="K511" s="1150"/>
      <c r="L511" s="1151">
        <v>153.5</v>
      </c>
      <c r="M511" s="1151">
        <v>132.5797</v>
      </c>
      <c r="N511" s="826" t="s">
        <v>3248</v>
      </c>
      <c r="O511" s="826" t="s">
        <v>1768</v>
      </c>
      <c r="P511" s="828" t="s">
        <v>2088</v>
      </c>
      <c r="S511" s="589" t="s">
        <v>2742</v>
      </c>
      <c r="U511" s="589" t="s">
        <v>52</v>
      </c>
      <c r="Z511" s="589" t="s">
        <v>2743</v>
      </c>
      <c r="AB511" s="589" t="s">
        <v>2744</v>
      </c>
    </row>
    <row r="512" spans="1:28" hidden="1" x14ac:dyDescent="0.2">
      <c r="A512" s="591" t="str">
        <f t="shared" si="7"/>
        <v>Tân Hiệp+12+108</v>
      </c>
      <c r="B512" s="826">
        <f>IF(OR(C512="a",C512="",C512="xoa"),"",COUNTIF(C$6:$D512,"da")+COUNTIF(C$6:$D512,"bs")+COUNTIF(C$6:$D512,"cph"))</f>
        <v>0</v>
      </c>
      <c r="C512" s="826" t="s">
        <v>4040</v>
      </c>
      <c r="D512" s="827" t="s">
        <v>2089</v>
      </c>
      <c r="E512" s="828" t="s">
        <v>26</v>
      </c>
      <c r="F512" s="828">
        <v>12</v>
      </c>
      <c r="G512" s="828">
        <v>108</v>
      </c>
      <c r="H512" s="828" t="s">
        <v>52</v>
      </c>
      <c r="I512" s="826" t="s">
        <v>146</v>
      </c>
      <c r="J512" s="1150">
        <v>8.0000000000000002E-3</v>
      </c>
      <c r="K512" s="1150"/>
      <c r="L512" s="1151">
        <v>80</v>
      </c>
      <c r="M512" s="1151">
        <v>120.773</v>
      </c>
      <c r="N512" s="826" t="s">
        <v>3249</v>
      </c>
      <c r="O512" s="826" t="s">
        <v>145</v>
      </c>
      <c r="P512" s="826" t="s">
        <v>1806</v>
      </c>
      <c r="S512" s="589" t="s">
        <v>2742</v>
      </c>
      <c r="U512" s="589" t="s">
        <v>52</v>
      </c>
      <c r="Z512" s="589" t="s">
        <v>2743</v>
      </c>
      <c r="AB512" s="589" t="s">
        <v>2744</v>
      </c>
    </row>
    <row r="513" spans="1:28" hidden="1" x14ac:dyDescent="0.2">
      <c r="A513" s="591" t="str">
        <f t="shared" si="7"/>
        <v>Tân Hiệp+12+522</v>
      </c>
      <c r="B513" s="826">
        <f>IF(OR(C513="a",C513="",C513="xoa"),"",COUNTIF(C$6:$D513,"da")+COUNTIF(C$6:$D513,"bs")+COUNTIF(C$6:$D513,"cph"))</f>
        <v>0</v>
      </c>
      <c r="C513" s="826" t="s">
        <v>4040</v>
      </c>
      <c r="D513" s="827" t="s">
        <v>2090</v>
      </c>
      <c r="E513" s="828" t="s">
        <v>26</v>
      </c>
      <c r="F513" s="828">
        <v>12</v>
      </c>
      <c r="G513" s="828">
        <v>522</v>
      </c>
      <c r="H513" s="828" t="s">
        <v>52</v>
      </c>
      <c r="I513" s="826" t="s">
        <v>146</v>
      </c>
      <c r="J513" s="1150">
        <v>6.0000000000000001E-3</v>
      </c>
      <c r="K513" s="1150"/>
      <c r="L513" s="1151">
        <v>60</v>
      </c>
      <c r="M513" s="1151">
        <v>193.7893</v>
      </c>
      <c r="N513" s="826" t="s">
        <v>3250</v>
      </c>
      <c r="O513" s="826" t="s">
        <v>1768</v>
      </c>
      <c r="P513" s="826" t="s">
        <v>2088</v>
      </c>
      <c r="S513" s="589" t="s">
        <v>2742</v>
      </c>
      <c r="U513" s="589" t="s">
        <v>52</v>
      </c>
      <c r="Z513" s="589" t="s">
        <v>2743</v>
      </c>
      <c r="AB513" s="589" t="s">
        <v>2744</v>
      </c>
    </row>
    <row r="514" spans="1:28" hidden="1" x14ac:dyDescent="0.2">
      <c r="A514" s="591" t="str">
        <f t="shared" si="7"/>
        <v>Tân Hiệp+15+126</v>
      </c>
      <c r="B514" s="826">
        <f>IF(OR(C514="a",C514="",C514="xoa"),"",COUNTIF(C$6:$D514,"da")+COUNTIF(C$6:$D514,"bs")+COUNTIF(C$6:$D514,"cph"))</f>
        <v>0</v>
      </c>
      <c r="C514" s="826" t="s">
        <v>4040</v>
      </c>
      <c r="D514" s="827" t="s">
        <v>2091</v>
      </c>
      <c r="E514" s="828" t="s">
        <v>26</v>
      </c>
      <c r="F514" s="828">
        <v>15</v>
      </c>
      <c r="G514" s="828">
        <v>126</v>
      </c>
      <c r="H514" s="828" t="s">
        <v>52</v>
      </c>
      <c r="I514" s="826" t="s">
        <v>146</v>
      </c>
      <c r="J514" s="1150">
        <v>8.0000000000000002E-3</v>
      </c>
      <c r="K514" s="1150"/>
      <c r="L514" s="1151">
        <v>80</v>
      </c>
      <c r="M514" s="1151">
        <v>251.31620000000001</v>
      </c>
      <c r="N514" s="826" t="s">
        <v>3251</v>
      </c>
      <c r="O514" s="826" t="s">
        <v>1768</v>
      </c>
      <c r="P514" s="826" t="s">
        <v>2088</v>
      </c>
      <c r="S514" s="589" t="s">
        <v>2742</v>
      </c>
      <c r="U514" s="589" t="s">
        <v>52</v>
      </c>
      <c r="Z514" s="589" t="s">
        <v>2743</v>
      </c>
      <c r="AB514" s="589" t="s">
        <v>2744</v>
      </c>
    </row>
    <row r="515" spans="1:28" hidden="1" x14ac:dyDescent="0.2">
      <c r="A515" s="591" t="str">
        <f t="shared" si="7"/>
        <v>Tân Hiệp+23+271</v>
      </c>
      <c r="B515" s="826">
        <f>IF(OR(C515="a",C515="",C515="xoa"),"",COUNTIF(C$6:$D515,"da")+COUNTIF(C$6:$D515,"bs")+COUNTIF(C$6:$D515,"cph"))</f>
        <v>0</v>
      </c>
      <c r="C515" s="826" t="s">
        <v>4040</v>
      </c>
      <c r="D515" s="827" t="s">
        <v>1748</v>
      </c>
      <c r="E515" s="828" t="s">
        <v>26</v>
      </c>
      <c r="F515" s="828">
        <v>23</v>
      </c>
      <c r="G515" s="828">
        <v>271</v>
      </c>
      <c r="H515" s="828" t="s">
        <v>52</v>
      </c>
      <c r="I515" s="826" t="s">
        <v>146</v>
      </c>
      <c r="J515" s="1150">
        <v>0.01</v>
      </c>
      <c r="K515" s="1150"/>
      <c r="L515" s="1151">
        <v>100</v>
      </c>
      <c r="M515" s="1151">
        <v>248.00110000000001</v>
      </c>
      <c r="N515" s="826" t="s">
        <v>3252</v>
      </c>
      <c r="O515" s="826" t="s">
        <v>1768</v>
      </c>
      <c r="P515" s="826" t="s">
        <v>2088</v>
      </c>
      <c r="S515" s="589" t="s">
        <v>2742</v>
      </c>
      <c r="U515" s="589" t="s">
        <v>52</v>
      </c>
      <c r="Z515" s="589" t="s">
        <v>2743</v>
      </c>
      <c r="AB515" s="589" t="s">
        <v>2744</v>
      </c>
    </row>
    <row r="516" spans="1:28" hidden="1" x14ac:dyDescent="0.2">
      <c r="A516" s="591" t="str">
        <f t="shared" si="7"/>
        <v>Tân Hiệp+23+281</v>
      </c>
      <c r="B516" s="826">
        <f>IF(OR(C516="a",C516="",C516="xoa"),"",COUNTIF(C$6:$D516,"da")+COUNTIF(C$6:$D516,"bs")+COUNTIF(C$6:$D516,"cph"))</f>
        <v>0</v>
      </c>
      <c r="C516" s="826" t="s">
        <v>4040</v>
      </c>
      <c r="D516" s="827" t="s">
        <v>2092</v>
      </c>
      <c r="E516" s="828" t="s">
        <v>26</v>
      </c>
      <c r="F516" s="828">
        <v>23</v>
      </c>
      <c r="G516" s="828">
        <v>281</v>
      </c>
      <c r="H516" s="828" t="s">
        <v>52</v>
      </c>
      <c r="I516" s="826" t="s">
        <v>146</v>
      </c>
      <c r="J516" s="1150">
        <v>6.8599999999999998E-3</v>
      </c>
      <c r="K516" s="1150"/>
      <c r="L516" s="1151">
        <v>68.599999999999994</v>
      </c>
      <c r="M516" s="1151">
        <v>124.6425</v>
      </c>
      <c r="N516" s="826" t="s">
        <v>3253</v>
      </c>
      <c r="O516" s="826" t="s">
        <v>1768</v>
      </c>
      <c r="P516" s="826" t="s">
        <v>2088</v>
      </c>
      <c r="S516" s="589" t="s">
        <v>2742</v>
      </c>
      <c r="U516" s="589" t="s">
        <v>52</v>
      </c>
      <c r="Z516" s="589" t="s">
        <v>2743</v>
      </c>
      <c r="AB516" s="589" t="s">
        <v>2744</v>
      </c>
    </row>
    <row r="517" spans="1:28" hidden="1" x14ac:dyDescent="0.2">
      <c r="A517" s="591" t="str">
        <f t="shared" si="7"/>
        <v>Tân Hiệp+30+96</v>
      </c>
      <c r="B517" s="826">
        <f>IF(OR(C517="a",C517="",C517="xoa"),"",COUNTIF(C$6:$D517,"da")+COUNTIF(C$6:$D517,"bs")+COUNTIF(C$6:$D517,"cph"))</f>
        <v>0</v>
      </c>
      <c r="C517" s="826" t="s">
        <v>4040</v>
      </c>
      <c r="D517" s="827" t="s">
        <v>2093</v>
      </c>
      <c r="E517" s="828" t="s">
        <v>26</v>
      </c>
      <c r="F517" s="828">
        <v>30</v>
      </c>
      <c r="G517" s="828">
        <v>96</v>
      </c>
      <c r="H517" s="828" t="s">
        <v>52</v>
      </c>
      <c r="I517" s="826" t="s">
        <v>146</v>
      </c>
      <c r="J517" s="1150">
        <v>0.10494000000000001</v>
      </c>
      <c r="K517" s="1150"/>
      <c r="L517" s="1151">
        <v>1049.4000000000001</v>
      </c>
      <c r="M517" s="1151">
        <v>1298.104</v>
      </c>
      <c r="N517" s="826" t="s">
        <v>3254</v>
      </c>
      <c r="O517" s="826" t="s">
        <v>1768</v>
      </c>
      <c r="P517" s="826" t="s">
        <v>2088</v>
      </c>
      <c r="S517" s="589" t="s">
        <v>2742</v>
      </c>
      <c r="U517" s="589" t="s">
        <v>52</v>
      </c>
      <c r="Z517" s="589" t="s">
        <v>2743</v>
      </c>
      <c r="AB517" s="589" t="s">
        <v>2744</v>
      </c>
    </row>
    <row r="518" spans="1:28" hidden="1" x14ac:dyDescent="0.2">
      <c r="A518" s="591" t="str">
        <f t="shared" si="7"/>
        <v>Tân Hiệp+32+13</v>
      </c>
      <c r="B518" s="826">
        <f>IF(OR(C518="a",C518="",C518="xoa"),"",COUNTIF(C$6:$D518,"da")+COUNTIF(C$6:$D518,"bs")+COUNTIF(C$6:$D518,"cph"))</f>
        <v>0</v>
      </c>
      <c r="C518" s="826" t="s">
        <v>4040</v>
      </c>
      <c r="D518" s="827" t="s">
        <v>2094</v>
      </c>
      <c r="E518" s="828" t="s">
        <v>26</v>
      </c>
      <c r="F518" s="828">
        <v>32</v>
      </c>
      <c r="G518" s="828">
        <v>13</v>
      </c>
      <c r="H518" s="828" t="s">
        <v>52</v>
      </c>
      <c r="I518" s="826" t="s">
        <v>146</v>
      </c>
      <c r="J518" s="1150">
        <v>8.0000000000000002E-3</v>
      </c>
      <c r="K518" s="1150"/>
      <c r="L518" s="1151">
        <v>80</v>
      </c>
      <c r="M518" s="1151">
        <v>375.43239999999997</v>
      </c>
      <c r="N518" s="826" t="s">
        <v>3255</v>
      </c>
      <c r="O518" s="826" t="s">
        <v>1768</v>
      </c>
      <c r="P518" s="826" t="s">
        <v>2088</v>
      </c>
      <c r="S518" s="589" t="s">
        <v>2742</v>
      </c>
      <c r="U518" s="589" t="s">
        <v>52</v>
      </c>
      <c r="Z518" s="589" t="s">
        <v>2743</v>
      </c>
      <c r="AB518" s="589" t="s">
        <v>2744</v>
      </c>
    </row>
    <row r="519" spans="1:28" ht="25.5" hidden="1" x14ac:dyDescent="0.2">
      <c r="A519" s="591" t="str">
        <f t="shared" ref="A519:A582" si="8">E519&amp;"+"&amp;F519&amp;"+"&amp;G519</f>
        <v>Tân Hiệp+8+169</v>
      </c>
      <c r="B519" s="826">
        <f>IF(OR(C519="a",C519="",C519="xoa"),"",COUNTIF(C$6:$D519,"da")+COUNTIF(C$6:$D519,"bs")+COUNTIF(C$6:$D519,"cph"))</f>
        <v>0</v>
      </c>
      <c r="C519" s="826" t="s">
        <v>4040</v>
      </c>
      <c r="D519" s="827" t="s">
        <v>2095</v>
      </c>
      <c r="E519" s="828" t="s">
        <v>26</v>
      </c>
      <c r="F519" s="828">
        <v>8</v>
      </c>
      <c r="G519" s="828">
        <v>169</v>
      </c>
      <c r="H519" s="828" t="s">
        <v>49</v>
      </c>
      <c r="I519" s="826" t="s">
        <v>146</v>
      </c>
      <c r="J519" s="1150">
        <v>8.4499999999999992E-3</v>
      </c>
      <c r="K519" s="1150"/>
      <c r="L519" s="1151">
        <v>84.499999999999986</v>
      </c>
      <c r="M519" s="1151">
        <v>84.556169999999995</v>
      </c>
      <c r="N519" s="826" t="s">
        <v>3256</v>
      </c>
      <c r="O519" s="826" t="s">
        <v>1768</v>
      </c>
      <c r="P519" s="826" t="s">
        <v>2088</v>
      </c>
      <c r="S519" s="589" t="s">
        <v>2742</v>
      </c>
      <c r="U519" s="589" t="s">
        <v>52</v>
      </c>
      <c r="Z519" s="589" t="s">
        <v>2743</v>
      </c>
      <c r="AB519" s="589" t="s">
        <v>2744</v>
      </c>
    </row>
    <row r="520" spans="1:28" hidden="1" x14ac:dyDescent="0.2">
      <c r="A520" s="591" t="str">
        <f t="shared" si="8"/>
        <v>Tân Hiệp+9+139</v>
      </c>
      <c r="B520" s="826">
        <f>IF(OR(C520="a",C520="",C520="xoa"),"",COUNTIF(C$6:$D520,"da")+COUNTIF(C$6:$D520,"bs")+COUNTIF(C$6:$D520,"cph"))</f>
        <v>0</v>
      </c>
      <c r="C520" s="826" t="s">
        <v>4040</v>
      </c>
      <c r="D520" s="827" t="s">
        <v>2096</v>
      </c>
      <c r="E520" s="828" t="s">
        <v>26</v>
      </c>
      <c r="F520" s="828">
        <v>9</v>
      </c>
      <c r="G520" s="828">
        <v>139</v>
      </c>
      <c r="H520" s="828" t="s">
        <v>49</v>
      </c>
      <c r="I520" s="826" t="s">
        <v>146</v>
      </c>
      <c r="J520" s="1150">
        <v>1.4999999999999999E-2</v>
      </c>
      <c r="K520" s="1150"/>
      <c r="L520" s="1151">
        <v>150</v>
      </c>
      <c r="M520" s="1151">
        <v>195.3955</v>
      </c>
      <c r="N520" s="826" t="s">
        <v>3257</v>
      </c>
      <c r="O520" s="826" t="s">
        <v>145</v>
      </c>
      <c r="P520" s="826" t="s">
        <v>1806</v>
      </c>
      <c r="S520" s="589" t="s">
        <v>2742</v>
      </c>
      <c r="U520" s="589" t="s">
        <v>49</v>
      </c>
      <c r="Z520" s="589" t="s">
        <v>2743</v>
      </c>
      <c r="AB520" s="589" t="s">
        <v>2744</v>
      </c>
    </row>
    <row r="521" spans="1:28" hidden="1" x14ac:dyDescent="0.2">
      <c r="A521" s="591" t="str">
        <f t="shared" si="8"/>
        <v>Tân Hiệp+9+172</v>
      </c>
      <c r="B521" s="826">
        <f>IF(OR(C521="a",C521="",C521="xoa"),"",COUNTIF(C$6:$D521,"da")+COUNTIF(C$6:$D521,"bs")+COUNTIF(C$6:$D521,"cph"))</f>
        <v>0</v>
      </c>
      <c r="C521" s="826" t="s">
        <v>4040</v>
      </c>
      <c r="D521" s="827" t="s">
        <v>2097</v>
      </c>
      <c r="E521" s="828" t="s">
        <v>26</v>
      </c>
      <c r="F521" s="828">
        <v>9</v>
      </c>
      <c r="G521" s="828">
        <v>172</v>
      </c>
      <c r="H521" s="828" t="s">
        <v>49</v>
      </c>
      <c r="I521" s="826" t="s">
        <v>146</v>
      </c>
      <c r="J521" s="1150">
        <v>7.4599999999999996E-3</v>
      </c>
      <c r="K521" s="1150"/>
      <c r="L521" s="1151">
        <v>74.599999999999994</v>
      </c>
      <c r="M521" s="1151">
        <v>75.144400000000005</v>
      </c>
      <c r="N521" s="826" t="s">
        <v>3258</v>
      </c>
      <c r="O521" s="826" t="s">
        <v>1768</v>
      </c>
      <c r="P521" s="826" t="s">
        <v>2088</v>
      </c>
      <c r="S521" s="589" t="s">
        <v>2742</v>
      </c>
      <c r="U521" s="589" t="s">
        <v>49</v>
      </c>
      <c r="Z521" s="589" t="s">
        <v>2743</v>
      </c>
      <c r="AB521" s="589" t="s">
        <v>2744</v>
      </c>
    </row>
    <row r="522" spans="1:28" hidden="1" x14ac:dyDescent="0.2">
      <c r="A522" s="591" t="str">
        <f t="shared" si="8"/>
        <v>Tân Hiệp+9+197</v>
      </c>
      <c r="B522" s="826">
        <f>IF(OR(C522="a",C522="",C522="xoa"),"",COUNTIF(C$6:$D522,"da")+COUNTIF(C$6:$D522,"bs")+COUNTIF(C$6:$D522,"cph"))</f>
        <v>0</v>
      </c>
      <c r="C522" s="826" t="s">
        <v>4040</v>
      </c>
      <c r="D522" s="827" t="s">
        <v>2098</v>
      </c>
      <c r="E522" s="828" t="s">
        <v>26</v>
      </c>
      <c r="F522" s="828">
        <v>9</v>
      </c>
      <c r="G522" s="828">
        <v>197</v>
      </c>
      <c r="H522" s="828" t="s">
        <v>49</v>
      </c>
      <c r="I522" s="826" t="s">
        <v>146</v>
      </c>
      <c r="J522" s="1150">
        <v>0.05</v>
      </c>
      <c r="K522" s="1150"/>
      <c r="L522" s="1151">
        <v>500</v>
      </c>
      <c r="M522" s="1151">
        <v>982.70510000000002</v>
      </c>
      <c r="N522" s="826" t="s">
        <v>3259</v>
      </c>
      <c r="O522" s="826" t="s">
        <v>1768</v>
      </c>
      <c r="P522" s="826" t="s">
        <v>2088</v>
      </c>
      <c r="S522" s="589" t="s">
        <v>2742</v>
      </c>
      <c r="U522" s="589" t="s">
        <v>49</v>
      </c>
      <c r="Z522" s="589" t="s">
        <v>2743</v>
      </c>
      <c r="AB522" s="589" t="s">
        <v>2744</v>
      </c>
    </row>
    <row r="523" spans="1:28" hidden="1" x14ac:dyDescent="0.2">
      <c r="A523" s="591" t="str">
        <f t="shared" si="8"/>
        <v>Tân Hiệp+30+173</v>
      </c>
      <c r="B523" s="826">
        <f>IF(OR(C523="a",C523="",C523="xoa"),"",COUNTIF(C$6:$D523,"da")+COUNTIF(C$6:$D523,"bs")+COUNTIF(C$6:$D523,"cph"))</f>
        <v>0</v>
      </c>
      <c r="C523" s="826" t="s">
        <v>4040</v>
      </c>
      <c r="D523" s="827" t="s">
        <v>2099</v>
      </c>
      <c r="E523" s="828" t="s">
        <v>26</v>
      </c>
      <c r="F523" s="828">
        <v>30</v>
      </c>
      <c r="G523" s="828">
        <v>173</v>
      </c>
      <c r="H523" s="828" t="s">
        <v>52</v>
      </c>
      <c r="I523" s="826" t="s">
        <v>146</v>
      </c>
      <c r="J523" s="1150">
        <v>0.03</v>
      </c>
      <c r="K523" s="1150"/>
      <c r="L523" s="1151">
        <v>300</v>
      </c>
      <c r="M523" s="1151">
        <v>483.06959999999998</v>
      </c>
      <c r="N523" s="826" t="s">
        <v>3260</v>
      </c>
      <c r="O523" s="826" t="s">
        <v>145</v>
      </c>
      <c r="P523" s="826" t="s">
        <v>1806</v>
      </c>
      <c r="S523" s="589" t="s">
        <v>2742</v>
      </c>
      <c r="U523" s="589" t="s">
        <v>49</v>
      </c>
      <c r="Z523" s="589" t="s">
        <v>2743</v>
      </c>
      <c r="AB523" s="589" t="s">
        <v>2744</v>
      </c>
    </row>
    <row r="524" spans="1:28" hidden="1" x14ac:dyDescent="0.2">
      <c r="A524" s="591" t="str">
        <f t="shared" si="8"/>
        <v>Tân Hòa+39+69</v>
      </c>
      <c r="B524" s="826">
        <f>IF(OR(C524="a",C524="",C524="xoa"),"",COUNTIF(C$6:$D524,"da")+COUNTIF(C$6:$D524,"bs")+COUNTIF(C$6:$D524,"cph"))</f>
        <v>0</v>
      </c>
      <c r="C524" s="826" t="s">
        <v>4040</v>
      </c>
      <c r="D524" s="827" t="s">
        <v>2100</v>
      </c>
      <c r="E524" s="828" t="s">
        <v>27</v>
      </c>
      <c r="F524" s="828">
        <v>39</v>
      </c>
      <c r="G524" s="828">
        <v>69</v>
      </c>
      <c r="H524" s="828" t="s">
        <v>52</v>
      </c>
      <c r="I524" s="826" t="s">
        <v>146</v>
      </c>
      <c r="J524" s="1150">
        <v>6.6900000000000006E-3</v>
      </c>
      <c r="K524" s="1150"/>
      <c r="L524" s="1151">
        <v>66.900000000000006</v>
      </c>
      <c r="M524" s="1151">
        <v>66.853960000000001</v>
      </c>
      <c r="N524" s="826" t="s">
        <v>3261</v>
      </c>
      <c r="O524" s="826" t="s">
        <v>145</v>
      </c>
      <c r="P524" s="826" t="s">
        <v>1806</v>
      </c>
      <c r="S524" s="589" t="s">
        <v>2742</v>
      </c>
      <c r="U524" s="589" t="s">
        <v>52</v>
      </c>
      <c r="Z524" s="589" t="s">
        <v>2743</v>
      </c>
      <c r="AB524" s="589" t="s">
        <v>2744</v>
      </c>
    </row>
    <row r="525" spans="1:28" hidden="1" x14ac:dyDescent="0.2">
      <c r="A525" s="591" t="str">
        <f t="shared" si="8"/>
        <v>Tân Hòa+42+151</v>
      </c>
      <c r="B525" s="826">
        <f>IF(OR(C525="a",C525="",C525="xoa"),"",COUNTIF(C$6:$D525,"da")+COUNTIF(C$6:$D525,"bs")+COUNTIF(C$6:$D525,"cph"))</f>
        <v>0</v>
      </c>
      <c r="C525" s="826" t="s">
        <v>4040</v>
      </c>
      <c r="D525" s="827" t="s">
        <v>2101</v>
      </c>
      <c r="E525" s="828" t="s">
        <v>27</v>
      </c>
      <c r="F525" s="828">
        <v>42</v>
      </c>
      <c r="G525" s="828">
        <v>151</v>
      </c>
      <c r="H525" s="828" t="s">
        <v>52</v>
      </c>
      <c r="I525" s="826" t="s">
        <v>146</v>
      </c>
      <c r="J525" s="1150">
        <v>4.5700000000000003E-3</v>
      </c>
      <c r="K525" s="1150"/>
      <c r="L525" s="1151">
        <v>45.7</v>
      </c>
      <c r="M525" s="1151">
        <v>255.63079999999999</v>
      </c>
      <c r="N525" s="826" t="s">
        <v>3262</v>
      </c>
      <c r="O525" s="826" t="s">
        <v>145</v>
      </c>
      <c r="P525" s="826" t="s">
        <v>1806</v>
      </c>
      <c r="S525" s="589" t="s">
        <v>2742</v>
      </c>
      <c r="U525" s="589" t="s">
        <v>52</v>
      </c>
      <c r="Z525" s="589" t="s">
        <v>2743</v>
      </c>
      <c r="AB525" s="589" t="s">
        <v>2744</v>
      </c>
    </row>
    <row r="526" spans="1:28" hidden="1" x14ac:dyDescent="0.2">
      <c r="A526" s="591" t="str">
        <f t="shared" si="8"/>
        <v>Tân Hòa+47+135</v>
      </c>
      <c r="B526" s="826">
        <f>IF(OR(C526="a",C526="",C526="xoa"),"",COUNTIF(C$6:$D526,"da")+COUNTIF(C$6:$D526,"bs")+COUNTIF(C$6:$D526,"cph"))</f>
        <v>0</v>
      </c>
      <c r="C526" s="826" t="s">
        <v>4040</v>
      </c>
      <c r="D526" s="827" t="s">
        <v>2102</v>
      </c>
      <c r="E526" s="828" t="s">
        <v>27</v>
      </c>
      <c r="F526" s="828">
        <v>47</v>
      </c>
      <c r="G526" s="828">
        <v>135</v>
      </c>
      <c r="H526" s="828" t="s">
        <v>52</v>
      </c>
      <c r="I526" s="826" t="s">
        <v>146</v>
      </c>
      <c r="J526" s="1150">
        <v>0.09</v>
      </c>
      <c r="K526" s="1150"/>
      <c r="L526" s="1151">
        <v>900</v>
      </c>
      <c r="M526" s="1151">
        <v>848.09990000000005</v>
      </c>
      <c r="N526" s="826" t="s">
        <v>3263</v>
      </c>
      <c r="O526" s="826" t="s">
        <v>1768</v>
      </c>
      <c r="P526" s="826" t="s">
        <v>2088</v>
      </c>
      <c r="S526" s="589" t="s">
        <v>2742</v>
      </c>
      <c r="U526" s="589" t="s">
        <v>52</v>
      </c>
      <c r="Z526" s="589" t="s">
        <v>2743</v>
      </c>
      <c r="AB526" s="589" t="s">
        <v>2744</v>
      </c>
    </row>
    <row r="527" spans="1:28" hidden="1" x14ac:dyDescent="0.2">
      <c r="A527" s="591" t="str">
        <f t="shared" si="8"/>
        <v>Tân Phong+8+644</v>
      </c>
      <c r="B527" s="826">
        <f>IF(OR(C527="a",C527="",C527="xoa"),"",COUNTIF(C$6:$D527,"da")+COUNTIF(C$6:$D527,"bs")+COUNTIF(C$6:$D527,"cph"))</f>
        <v>0</v>
      </c>
      <c r="C527" s="826" t="s">
        <v>4040</v>
      </c>
      <c r="D527" s="827" t="s">
        <v>2103</v>
      </c>
      <c r="E527" s="828" t="s">
        <v>29</v>
      </c>
      <c r="F527" s="828">
        <v>8</v>
      </c>
      <c r="G527" s="828">
        <v>644</v>
      </c>
      <c r="H527" s="828" t="s">
        <v>2104</v>
      </c>
      <c r="I527" s="826" t="s">
        <v>146</v>
      </c>
      <c r="J527" s="1150">
        <v>7.8700000000000003E-3</v>
      </c>
      <c r="K527" s="1150"/>
      <c r="L527" s="1151">
        <v>78.7</v>
      </c>
      <c r="M527" s="1151">
        <v>78.80847</v>
      </c>
      <c r="N527" s="826" t="s">
        <v>3264</v>
      </c>
      <c r="O527" s="826" t="s">
        <v>145</v>
      </c>
      <c r="P527" s="826" t="s">
        <v>1709</v>
      </c>
      <c r="S527" s="589" t="s">
        <v>2742</v>
      </c>
      <c r="U527" s="589" t="s">
        <v>52</v>
      </c>
      <c r="Z527" s="589" t="s">
        <v>2743</v>
      </c>
      <c r="AB527" s="589" t="s">
        <v>2744</v>
      </c>
    </row>
    <row r="528" spans="1:28" ht="27.75" hidden="1" customHeight="1" x14ac:dyDescent="0.2">
      <c r="A528" s="591" t="str">
        <f t="shared" si="8"/>
        <v>Tân Phong+16+326</v>
      </c>
      <c r="B528" s="826">
        <f>IF(OR(C528="a",C528="",C528="xoa"),"",COUNTIF(C$6:$D528,"da")+COUNTIF(C$6:$D528,"bs")+COUNTIF(C$6:$D528,"cph"))</f>
        <v>0</v>
      </c>
      <c r="C528" s="826" t="s">
        <v>4040</v>
      </c>
      <c r="D528" s="827" t="s">
        <v>2105</v>
      </c>
      <c r="E528" s="828" t="s">
        <v>29</v>
      </c>
      <c r="F528" s="828">
        <v>16</v>
      </c>
      <c r="G528" s="828">
        <v>326</v>
      </c>
      <c r="H528" s="828" t="s">
        <v>2104</v>
      </c>
      <c r="I528" s="826" t="s">
        <v>146</v>
      </c>
      <c r="J528" s="1150">
        <v>6.490000000000001E-3</v>
      </c>
      <c r="K528" s="1150"/>
      <c r="L528" s="1151">
        <v>64.900000000000006</v>
      </c>
      <c r="M528" s="1151">
        <v>64.896609999999995</v>
      </c>
      <c r="N528" s="826" t="s">
        <v>3265</v>
      </c>
      <c r="O528" s="826" t="s">
        <v>145</v>
      </c>
      <c r="P528" s="826" t="s">
        <v>1709</v>
      </c>
      <c r="S528" s="589" t="s">
        <v>2742</v>
      </c>
      <c r="U528" s="589" t="s">
        <v>49</v>
      </c>
      <c r="Z528" s="589" t="s">
        <v>2743</v>
      </c>
      <c r="AB528" s="589" t="s">
        <v>2744</v>
      </c>
    </row>
    <row r="529" spans="1:28" ht="27.75" hidden="1" customHeight="1" x14ac:dyDescent="0.2">
      <c r="A529" s="591" t="str">
        <f t="shared" si="8"/>
        <v>Tân Phong+23+114</v>
      </c>
      <c r="B529" s="826">
        <f>IF(OR(C529="a",C529="",C529="xoa"),"",COUNTIF(C$6:$D529,"da")+COUNTIF(C$6:$D529,"bs")+COUNTIF(C$6:$D529,"cph"))</f>
        <v>0</v>
      </c>
      <c r="C529" s="826" t="s">
        <v>4040</v>
      </c>
      <c r="D529" s="827" t="s">
        <v>2106</v>
      </c>
      <c r="E529" s="828" t="s">
        <v>29</v>
      </c>
      <c r="F529" s="828">
        <v>23</v>
      </c>
      <c r="G529" s="828">
        <v>114</v>
      </c>
      <c r="H529" s="828" t="s">
        <v>2104</v>
      </c>
      <c r="I529" s="826" t="s">
        <v>146</v>
      </c>
      <c r="J529" s="1150">
        <v>1.38E-2</v>
      </c>
      <c r="K529" s="1150"/>
      <c r="L529" s="1151">
        <v>138</v>
      </c>
      <c r="M529" s="1151">
        <v>913.86670000000004</v>
      </c>
      <c r="N529" s="826" t="s">
        <v>3266</v>
      </c>
      <c r="O529" s="826" t="s">
        <v>1768</v>
      </c>
      <c r="P529" s="826" t="s">
        <v>1714</v>
      </c>
      <c r="S529" s="589" t="s">
        <v>2742</v>
      </c>
      <c r="U529" s="589" t="s">
        <v>49</v>
      </c>
      <c r="Z529" s="589" t="s">
        <v>2743</v>
      </c>
      <c r="AB529" s="589" t="s">
        <v>2744</v>
      </c>
    </row>
    <row r="530" spans="1:28" ht="27.75" hidden="1" customHeight="1" x14ac:dyDescent="0.2">
      <c r="A530" s="591" t="str">
        <f t="shared" si="8"/>
        <v>Tân Phong+23+140</v>
      </c>
      <c r="B530" s="826">
        <f>IF(OR(C530="a",C530="",C530="xoa"),"",COUNTIF(C$6:$D530,"da")+COUNTIF(C$6:$D530,"bs")+COUNTIF(C$6:$D530,"cph"))</f>
        <v>0</v>
      </c>
      <c r="C530" s="826" t="s">
        <v>4040</v>
      </c>
      <c r="D530" s="827" t="s">
        <v>2107</v>
      </c>
      <c r="E530" s="828" t="s">
        <v>29</v>
      </c>
      <c r="F530" s="828">
        <v>23</v>
      </c>
      <c r="G530" s="828">
        <v>140</v>
      </c>
      <c r="H530" s="828" t="s">
        <v>2104</v>
      </c>
      <c r="I530" s="826" t="s">
        <v>146</v>
      </c>
      <c r="J530" s="1150">
        <v>0.03</v>
      </c>
      <c r="K530" s="1150"/>
      <c r="L530" s="1151">
        <v>300</v>
      </c>
      <c r="M530" s="1151">
        <v>562.06349999999998</v>
      </c>
      <c r="N530" s="826" t="s">
        <v>3267</v>
      </c>
      <c r="O530" s="826" t="s">
        <v>1768</v>
      </c>
      <c r="P530" s="826" t="s">
        <v>1714</v>
      </c>
      <c r="S530" s="589" t="s">
        <v>2742</v>
      </c>
      <c r="U530" s="589" t="s">
        <v>49</v>
      </c>
      <c r="Z530" s="589" t="s">
        <v>2743</v>
      </c>
      <c r="AB530" s="589" t="s">
        <v>2744</v>
      </c>
    </row>
    <row r="531" spans="1:28" ht="27.75" hidden="1" customHeight="1" x14ac:dyDescent="0.2">
      <c r="A531" s="591" t="str">
        <f t="shared" si="8"/>
        <v>Tân Phong+26+52</v>
      </c>
      <c r="B531" s="826">
        <f>IF(OR(C531="a",C531="",C531="xoa"),"",COUNTIF(C$6:$D531,"da")+COUNTIF(C$6:$D531,"bs")+COUNTIF(C$6:$D531,"cph"))</f>
        <v>0</v>
      </c>
      <c r="C531" s="826" t="s">
        <v>4040</v>
      </c>
      <c r="D531" s="827" t="s">
        <v>2108</v>
      </c>
      <c r="E531" s="828" t="s">
        <v>29</v>
      </c>
      <c r="F531" s="828">
        <v>26</v>
      </c>
      <c r="G531" s="828">
        <v>52</v>
      </c>
      <c r="H531" s="828" t="s">
        <v>2104</v>
      </c>
      <c r="I531" s="826" t="s">
        <v>146</v>
      </c>
      <c r="J531" s="1150">
        <v>0.02</v>
      </c>
      <c r="K531" s="1150"/>
      <c r="L531" s="1151">
        <v>200</v>
      </c>
      <c r="M531" s="1151">
        <v>226.73920000000001</v>
      </c>
      <c r="N531" s="826" t="s">
        <v>3268</v>
      </c>
      <c r="O531" s="826" t="s">
        <v>145</v>
      </c>
      <c r="P531" s="826" t="s">
        <v>1709</v>
      </c>
      <c r="S531" s="589" t="s">
        <v>2742</v>
      </c>
      <c r="U531" s="589" t="s">
        <v>49</v>
      </c>
      <c r="Z531" s="589" t="s">
        <v>2743</v>
      </c>
      <c r="AB531" s="589" t="s">
        <v>2744</v>
      </c>
    </row>
    <row r="532" spans="1:28" ht="27.75" hidden="1" customHeight="1" x14ac:dyDescent="0.2">
      <c r="A532" s="591" t="str">
        <f t="shared" si="8"/>
        <v>Tân Phong+30+283</v>
      </c>
      <c r="B532" s="826">
        <f>IF(OR(C532="a",C532="",C532="xoa"),"",COUNTIF(C$6:$D532,"da")+COUNTIF(C$6:$D532,"bs")+COUNTIF(C$6:$D532,"cph"))</f>
        <v>0</v>
      </c>
      <c r="C532" s="826" t="s">
        <v>4040</v>
      </c>
      <c r="D532" s="827" t="s">
        <v>2109</v>
      </c>
      <c r="E532" s="828" t="s">
        <v>29</v>
      </c>
      <c r="F532" s="828">
        <v>30</v>
      </c>
      <c r="G532" s="828">
        <v>283</v>
      </c>
      <c r="H532" s="828" t="s">
        <v>2104</v>
      </c>
      <c r="I532" s="826" t="s">
        <v>146</v>
      </c>
      <c r="J532" s="1150">
        <v>8.3499999999999998E-3</v>
      </c>
      <c r="K532" s="1150"/>
      <c r="L532" s="1151">
        <v>83.5</v>
      </c>
      <c r="M532" s="1151">
        <v>83.512730000000005</v>
      </c>
      <c r="N532" s="826" t="s">
        <v>3269</v>
      </c>
      <c r="O532" s="826" t="s">
        <v>145</v>
      </c>
      <c r="P532" s="826" t="s">
        <v>1709</v>
      </c>
      <c r="S532" s="589" t="s">
        <v>2742</v>
      </c>
      <c r="U532" s="589" t="s">
        <v>49</v>
      </c>
      <c r="Z532" s="589" t="s">
        <v>2743</v>
      </c>
      <c r="AB532" s="589" t="s">
        <v>2744</v>
      </c>
    </row>
    <row r="533" spans="1:28" ht="27.75" hidden="1" customHeight="1" x14ac:dyDescent="0.2">
      <c r="A533" s="591" t="str">
        <f t="shared" si="8"/>
        <v>Tân Phong+4+352</v>
      </c>
      <c r="B533" s="826">
        <f>IF(OR(C533="a",C533="",C533="xoa"),"",COUNTIF(C$6:$D533,"da")+COUNTIF(C$6:$D533,"bs")+COUNTIF(C$6:$D533,"cph"))</f>
        <v>0</v>
      </c>
      <c r="C533" s="826" t="s">
        <v>4040</v>
      </c>
      <c r="D533" s="827" t="s">
        <v>2110</v>
      </c>
      <c r="E533" s="828" t="s">
        <v>29</v>
      </c>
      <c r="F533" s="828">
        <v>4</v>
      </c>
      <c r="G533" s="828">
        <v>352</v>
      </c>
      <c r="H533" s="828" t="s">
        <v>52</v>
      </c>
      <c r="I533" s="826" t="s">
        <v>146</v>
      </c>
      <c r="J533" s="1150">
        <v>2.5839999999999998E-2</v>
      </c>
      <c r="K533" s="1150"/>
      <c r="L533" s="1151">
        <v>258.39999999999998</v>
      </c>
      <c r="M533" s="1151">
        <v>214.13800000000001</v>
      </c>
      <c r="N533" s="826" t="s">
        <v>3270</v>
      </c>
      <c r="O533" s="826" t="s">
        <v>1768</v>
      </c>
      <c r="P533" s="826" t="s">
        <v>1714</v>
      </c>
      <c r="S533" s="589" t="s">
        <v>2742</v>
      </c>
      <c r="U533" s="589" t="s">
        <v>49</v>
      </c>
      <c r="Z533" s="589" t="s">
        <v>2743</v>
      </c>
      <c r="AB533" s="589" t="s">
        <v>2744</v>
      </c>
    </row>
    <row r="534" spans="1:28" ht="27.75" hidden="1" customHeight="1" x14ac:dyDescent="0.2">
      <c r="A534" s="591" t="str">
        <f t="shared" si="8"/>
        <v>Tân Phong+8+388</v>
      </c>
      <c r="B534" s="826">
        <f>IF(OR(C534="a",C534="",C534="xoa"),"",COUNTIF(C$6:$D534,"da")+COUNTIF(C$6:$D534,"bs")+COUNTIF(C$6:$D534,"cph"))</f>
        <v>0</v>
      </c>
      <c r="C534" s="826" t="s">
        <v>4040</v>
      </c>
      <c r="D534" s="827" t="s">
        <v>2111</v>
      </c>
      <c r="E534" s="828" t="s">
        <v>29</v>
      </c>
      <c r="F534" s="828">
        <v>8</v>
      </c>
      <c r="G534" s="828">
        <v>388</v>
      </c>
      <c r="H534" s="828" t="s">
        <v>52</v>
      </c>
      <c r="I534" s="826" t="s">
        <v>146</v>
      </c>
      <c r="J534" s="1150">
        <v>9.7000000000000003E-3</v>
      </c>
      <c r="K534" s="1150"/>
      <c r="L534" s="1151">
        <v>97</v>
      </c>
      <c r="M534" s="1151">
        <v>97.03349</v>
      </c>
      <c r="N534" s="826" t="s">
        <v>3271</v>
      </c>
      <c r="O534" s="826" t="s">
        <v>145</v>
      </c>
      <c r="P534" s="826" t="s">
        <v>1709</v>
      </c>
      <c r="S534" s="589" t="s">
        <v>2742</v>
      </c>
      <c r="U534" s="589" t="s">
        <v>52</v>
      </c>
      <c r="Z534" s="589" t="s">
        <v>2743</v>
      </c>
      <c r="AB534" s="589" t="s">
        <v>2744</v>
      </c>
    </row>
    <row r="535" spans="1:28" ht="27.75" hidden="1" customHeight="1" x14ac:dyDescent="0.2">
      <c r="A535" s="591" t="str">
        <f t="shared" si="8"/>
        <v>Tân Phong+8+389</v>
      </c>
      <c r="B535" s="826">
        <f>IF(OR(C535="a",C535="",C535="xoa"),"",COUNTIF(C$6:$D535,"da")+COUNTIF(C$6:$D535,"bs")+COUNTIF(C$6:$D535,"cph"))</f>
        <v>0</v>
      </c>
      <c r="C535" s="826" t="s">
        <v>4040</v>
      </c>
      <c r="D535" s="827" t="s">
        <v>2111</v>
      </c>
      <c r="E535" s="828" t="s">
        <v>29</v>
      </c>
      <c r="F535" s="828">
        <v>8</v>
      </c>
      <c r="G535" s="828">
        <v>389</v>
      </c>
      <c r="H535" s="828" t="s">
        <v>52</v>
      </c>
      <c r="I535" s="826" t="s">
        <v>146</v>
      </c>
      <c r="J535" s="1150">
        <v>9.41E-3</v>
      </c>
      <c r="K535" s="1150"/>
      <c r="L535" s="1151">
        <v>94.1</v>
      </c>
      <c r="M535" s="1151">
        <v>94.062479999999994</v>
      </c>
      <c r="N535" s="826" t="s">
        <v>3272</v>
      </c>
      <c r="O535" s="826" t="s">
        <v>145</v>
      </c>
      <c r="P535" s="826" t="s">
        <v>1709</v>
      </c>
      <c r="S535" s="589" t="s">
        <v>2742</v>
      </c>
      <c r="U535" s="589" t="s">
        <v>52</v>
      </c>
      <c r="Z535" s="589" t="s">
        <v>2743</v>
      </c>
      <c r="AB535" s="589" t="s">
        <v>2744</v>
      </c>
    </row>
    <row r="536" spans="1:28" ht="27.75" hidden="1" customHeight="1" x14ac:dyDescent="0.2">
      <c r="A536" s="591" t="str">
        <f t="shared" si="8"/>
        <v>Tân Phong+16+177</v>
      </c>
      <c r="B536" s="826">
        <f>IF(OR(C536="a",C536="",C536="xoa"),"",COUNTIF(C$6:$D536,"da")+COUNTIF(C$6:$D536,"bs")+COUNTIF(C$6:$D536,"cph"))</f>
        <v>0</v>
      </c>
      <c r="C536" s="826" t="s">
        <v>4040</v>
      </c>
      <c r="D536" s="827" t="s">
        <v>2112</v>
      </c>
      <c r="E536" s="828" t="s">
        <v>29</v>
      </c>
      <c r="F536" s="828">
        <v>16</v>
      </c>
      <c r="G536" s="828">
        <v>177</v>
      </c>
      <c r="H536" s="828" t="s">
        <v>52</v>
      </c>
      <c r="I536" s="826" t="s">
        <v>146</v>
      </c>
      <c r="J536" s="1150">
        <v>0.02</v>
      </c>
      <c r="K536" s="1150"/>
      <c r="L536" s="1151">
        <v>200</v>
      </c>
      <c r="M536" s="1151">
        <v>301.37110000000001</v>
      </c>
      <c r="N536" s="826" t="s">
        <v>3273</v>
      </c>
      <c r="O536" s="826" t="s">
        <v>145</v>
      </c>
      <c r="P536" s="826" t="s">
        <v>1709</v>
      </c>
      <c r="S536" s="589" t="s">
        <v>2742</v>
      </c>
      <c r="U536" s="589" t="s">
        <v>52</v>
      </c>
      <c r="Z536" s="589" t="s">
        <v>2743</v>
      </c>
      <c r="AB536" s="589" t="s">
        <v>2744</v>
      </c>
    </row>
    <row r="537" spans="1:28" ht="27.75" hidden="1" customHeight="1" x14ac:dyDescent="0.2">
      <c r="A537" s="591" t="str">
        <f t="shared" si="8"/>
        <v>Tân Phong+17+296</v>
      </c>
      <c r="B537" s="826">
        <f>IF(OR(C537="a",C537="",C537="xoa"),"",COUNTIF(C$6:$D537,"da")+COUNTIF(C$6:$D537,"bs")+COUNTIF(C$6:$D537,"cph"))</f>
        <v>0</v>
      </c>
      <c r="C537" s="826" t="s">
        <v>4040</v>
      </c>
      <c r="D537" s="827" t="s">
        <v>2113</v>
      </c>
      <c r="E537" s="828" t="s">
        <v>29</v>
      </c>
      <c r="F537" s="828">
        <v>17</v>
      </c>
      <c r="G537" s="828">
        <v>296</v>
      </c>
      <c r="H537" s="828" t="s">
        <v>52</v>
      </c>
      <c r="I537" s="826" t="s">
        <v>146</v>
      </c>
      <c r="J537" s="1150">
        <v>6.1500000000000001E-3</v>
      </c>
      <c r="K537" s="1150"/>
      <c r="L537" s="1151">
        <v>61.5</v>
      </c>
      <c r="M537" s="1151">
        <v>61.577060000000003</v>
      </c>
      <c r="N537" s="826" t="s">
        <v>3274</v>
      </c>
      <c r="O537" s="826" t="s">
        <v>145</v>
      </c>
      <c r="P537" s="826" t="s">
        <v>1709</v>
      </c>
      <c r="S537" s="589" t="s">
        <v>2742</v>
      </c>
      <c r="U537" s="589" t="s">
        <v>52</v>
      </c>
      <c r="Z537" s="589" t="s">
        <v>2743</v>
      </c>
      <c r="AB537" s="589" t="s">
        <v>2744</v>
      </c>
    </row>
    <row r="538" spans="1:28" ht="27.75" hidden="1" customHeight="1" x14ac:dyDescent="0.2">
      <c r="A538" s="591" t="str">
        <f t="shared" si="8"/>
        <v>Tân Phong+18+112</v>
      </c>
      <c r="B538" s="826">
        <f>IF(OR(C538="a",C538="",C538="xoa"),"",COUNTIF(C$6:$D538,"da")+COUNTIF(C$6:$D538,"bs")+COUNTIF(C$6:$D538,"cph"))</f>
        <v>0</v>
      </c>
      <c r="C538" s="826" t="s">
        <v>4040</v>
      </c>
      <c r="D538" s="827" t="s">
        <v>2114</v>
      </c>
      <c r="E538" s="828" t="s">
        <v>29</v>
      </c>
      <c r="F538" s="828">
        <v>18</v>
      </c>
      <c r="G538" s="828">
        <v>112</v>
      </c>
      <c r="H538" s="828" t="s">
        <v>52</v>
      </c>
      <c r="I538" s="826" t="s">
        <v>146</v>
      </c>
      <c r="J538" s="1150">
        <v>6.0000000000000001E-3</v>
      </c>
      <c r="K538" s="1150"/>
      <c r="L538" s="1151">
        <v>60</v>
      </c>
      <c r="M538" s="1151">
        <v>203.70009999999999</v>
      </c>
      <c r="N538" s="826" t="s">
        <v>3275</v>
      </c>
      <c r="O538" s="826" t="s">
        <v>145</v>
      </c>
      <c r="P538" s="826" t="s">
        <v>1714</v>
      </c>
      <c r="S538" s="589" t="s">
        <v>2742</v>
      </c>
      <c r="U538" s="589" t="s">
        <v>52</v>
      </c>
      <c r="Z538" s="589" t="s">
        <v>2743</v>
      </c>
      <c r="AB538" s="589" t="s">
        <v>2744</v>
      </c>
    </row>
    <row r="539" spans="1:28" ht="27.75" hidden="1" customHeight="1" x14ac:dyDescent="0.2">
      <c r="A539" s="591" t="str">
        <f t="shared" si="8"/>
        <v>Tân Phong+18+147</v>
      </c>
      <c r="B539" s="826">
        <f>IF(OR(C539="a",C539="",C539="xoa"),"",COUNTIF(C$6:$D539,"da")+COUNTIF(C$6:$D539,"bs")+COUNTIF(C$6:$D539,"cph"))</f>
        <v>0</v>
      </c>
      <c r="C539" s="826" t="s">
        <v>4040</v>
      </c>
      <c r="D539" s="827" t="s">
        <v>2115</v>
      </c>
      <c r="E539" s="828" t="s">
        <v>29</v>
      </c>
      <c r="F539" s="828">
        <v>18</v>
      </c>
      <c r="G539" s="828">
        <v>147</v>
      </c>
      <c r="H539" s="828" t="s">
        <v>52</v>
      </c>
      <c r="I539" s="826" t="s">
        <v>146</v>
      </c>
      <c r="J539" s="1150">
        <v>1.384E-2</v>
      </c>
      <c r="K539" s="1150"/>
      <c r="L539" s="1151">
        <v>138.4</v>
      </c>
      <c r="M539" s="1151">
        <v>161.39859999999999</v>
      </c>
      <c r="N539" s="826" t="s">
        <v>3276</v>
      </c>
      <c r="O539" s="826" t="s">
        <v>1768</v>
      </c>
      <c r="P539" s="826" t="s">
        <v>1714</v>
      </c>
      <c r="S539" s="589" t="s">
        <v>2742</v>
      </c>
      <c r="U539" s="589" t="s">
        <v>52</v>
      </c>
      <c r="Z539" s="589" t="s">
        <v>2743</v>
      </c>
      <c r="AB539" s="589" t="s">
        <v>2744</v>
      </c>
    </row>
    <row r="540" spans="1:28" ht="27.75" hidden="1" customHeight="1" x14ac:dyDescent="0.2">
      <c r="A540" s="591" t="str">
        <f t="shared" si="8"/>
        <v>Tân Phong+23+96</v>
      </c>
      <c r="B540" s="826">
        <f>IF(OR(C540="a",C540="",C540="xoa"),"",COUNTIF(C$6:$D540,"da")+COUNTIF(C$6:$D540,"bs")+COUNTIF(C$6:$D540,"cph"))</f>
        <v>0</v>
      </c>
      <c r="C540" s="826" t="s">
        <v>4040</v>
      </c>
      <c r="D540" s="827" t="s">
        <v>2116</v>
      </c>
      <c r="E540" s="828" t="s">
        <v>29</v>
      </c>
      <c r="F540" s="828">
        <v>23</v>
      </c>
      <c r="G540" s="828">
        <v>96</v>
      </c>
      <c r="H540" s="828" t="s">
        <v>52</v>
      </c>
      <c r="I540" s="826" t="s">
        <v>146</v>
      </c>
      <c r="J540" s="1150">
        <v>1.285E-2</v>
      </c>
      <c r="K540" s="1150"/>
      <c r="L540" s="1151">
        <v>128.5</v>
      </c>
      <c r="M540" s="1151">
        <v>326.31439999999998</v>
      </c>
      <c r="N540" s="826" t="s">
        <v>3277</v>
      </c>
      <c r="O540" s="826" t="s">
        <v>145</v>
      </c>
      <c r="P540" s="826" t="s">
        <v>1709</v>
      </c>
      <c r="S540" s="589" t="s">
        <v>2742</v>
      </c>
      <c r="U540" s="589" t="s">
        <v>52</v>
      </c>
      <c r="Z540" s="589" t="s">
        <v>2743</v>
      </c>
      <c r="AB540" s="589" t="s">
        <v>2744</v>
      </c>
    </row>
    <row r="541" spans="1:28" ht="27.75" hidden="1" customHeight="1" x14ac:dyDescent="0.2">
      <c r="A541" s="591" t="str">
        <f t="shared" si="8"/>
        <v>Tân Phong+23+177</v>
      </c>
      <c r="B541" s="826">
        <f>IF(OR(C541="a",C541="",C541="xoa"),"",COUNTIF(C$6:$D541,"da")+COUNTIF(C$6:$D541,"bs")+COUNTIF(C$6:$D541,"cph"))</f>
        <v>0</v>
      </c>
      <c r="C541" s="826" t="s">
        <v>4040</v>
      </c>
      <c r="D541" s="827" t="s">
        <v>2117</v>
      </c>
      <c r="E541" s="828" t="s">
        <v>29</v>
      </c>
      <c r="F541" s="828">
        <v>23</v>
      </c>
      <c r="G541" s="828">
        <v>177</v>
      </c>
      <c r="H541" s="828" t="s">
        <v>52</v>
      </c>
      <c r="I541" s="826" t="s">
        <v>146</v>
      </c>
      <c r="J541" s="1150">
        <v>0.04</v>
      </c>
      <c r="K541" s="1150"/>
      <c r="L541" s="1151">
        <v>400</v>
      </c>
      <c r="M541" s="1151">
        <v>906.74260000000004</v>
      </c>
      <c r="N541" s="826" t="s">
        <v>3278</v>
      </c>
      <c r="O541" s="826" t="s">
        <v>145</v>
      </c>
      <c r="P541" s="826" t="s">
        <v>1709</v>
      </c>
      <c r="S541" s="589" t="s">
        <v>2742</v>
      </c>
      <c r="U541" s="589" t="s">
        <v>52</v>
      </c>
      <c r="Z541" s="589" t="s">
        <v>2743</v>
      </c>
      <c r="AB541" s="589" t="s">
        <v>2744</v>
      </c>
    </row>
    <row r="542" spans="1:28" hidden="1" x14ac:dyDescent="0.2">
      <c r="A542" s="591" t="str">
        <f t="shared" si="8"/>
        <v>Tân Phong+24+801</v>
      </c>
      <c r="B542" s="826">
        <f>IF(OR(C542="a",C542="",C542="xoa"),"",COUNTIF(C$6:$D542,"da")+COUNTIF(C$6:$D542,"bs")+COUNTIF(C$6:$D542,"cph"))</f>
        <v>0</v>
      </c>
      <c r="C542" s="826" t="s">
        <v>4040</v>
      </c>
      <c r="D542" s="827" t="s">
        <v>2344</v>
      </c>
      <c r="E542" s="828" t="s">
        <v>29</v>
      </c>
      <c r="F542" s="828">
        <v>24</v>
      </c>
      <c r="G542" s="828">
        <v>801</v>
      </c>
      <c r="H542" s="828" t="s">
        <v>52</v>
      </c>
      <c r="I542" s="826" t="s">
        <v>146</v>
      </c>
      <c r="J542" s="1150">
        <v>7.0000000000000007E-2</v>
      </c>
      <c r="K542" s="1150"/>
      <c r="L542" s="1151">
        <v>674.6</v>
      </c>
      <c r="M542" s="1151">
        <v>659.34220000000005</v>
      </c>
      <c r="N542" s="826"/>
      <c r="O542" s="826"/>
      <c r="P542" s="826"/>
      <c r="S542" s="589" t="s">
        <v>2742</v>
      </c>
      <c r="U542" s="589" t="s">
        <v>52</v>
      </c>
      <c r="Z542" s="589" t="s">
        <v>2743</v>
      </c>
      <c r="AB542" s="589" t="s">
        <v>2744</v>
      </c>
    </row>
    <row r="543" spans="1:28" ht="27" hidden="1" customHeight="1" x14ac:dyDescent="0.2">
      <c r="A543" s="591" t="str">
        <f t="shared" si="8"/>
        <v>Tân Phong+24+109</v>
      </c>
      <c r="B543" s="826">
        <f>IF(OR(C543="a",C543="",C543="xoa"),"",COUNTIF(C$6:$D543,"da")+COUNTIF(C$6:$D543,"bs")+COUNTIF(C$6:$D543,"cph"))</f>
        <v>0</v>
      </c>
      <c r="C543" s="826" t="s">
        <v>4040</v>
      </c>
      <c r="D543" s="827" t="s">
        <v>2118</v>
      </c>
      <c r="E543" s="828" t="s">
        <v>29</v>
      </c>
      <c r="F543" s="828">
        <v>24</v>
      </c>
      <c r="G543" s="828">
        <v>109</v>
      </c>
      <c r="H543" s="828" t="s">
        <v>52</v>
      </c>
      <c r="I543" s="826" t="s">
        <v>146</v>
      </c>
      <c r="J543" s="1150">
        <v>1.414E-2</v>
      </c>
      <c r="K543" s="1150"/>
      <c r="L543" s="1151">
        <v>141.4</v>
      </c>
      <c r="M543" s="1151">
        <v>141.26660000000001</v>
      </c>
      <c r="N543" s="826" t="s">
        <v>3279</v>
      </c>
      <c r="O543" s="826" t="s">
        <v>145</v>
      </c>
      <c r="P543" s="826" t="s">
        <v>1709</v>
      </c>
      <c r="S543" s="589" t="s">
        <v>2742</v>
      </c>
      <c r="U543" s="589" t="s">
        <v>52</v>
      </c>
      <c r="Z543" s="589" t="s">
        <v>2743</v>
      </c>
      <c r="AB543" s="589" t="s">
        <v>2744</v>
      </c>
    </row>
    <row r="544" spans="1:28" ht="27" hidden="1" customHeight="1" x14ac:dyDescent="0.2">
      <c r="A544" s="591" t="str">
        <f t="shared" si="8"/>
        <v>Tân Phong+24+276</v>
      </c>
      <c r="B544" s="826">
        <f>IF(OR(C544="a",C544="",C544="xoa"),"",COUNTIF(C$6:$D544,"da")+COUNTIF(C$6:$D544,"bs")+COUNTIF(C$6:$D544,"cph"))</f>
        <v>0</v>
      </c>
      <c r="C544" s="826" t="s">
        <v>4040</v>
      </c>
      <c r="D544" s="827" t="s">
        <v>2119</v>
      </c>
      <c r="E544" s="828" t="s">
        <v>29</v>
      </c>
      <c r="F544" s="828">
        <v>24</v>
      </c>
      <c r="G544" s="828">
        <v>276</v>
      </c>
      <c r="H544" s="828" t="s">
        <v>52</v>
      </c>
      <c r="I544" s="826" t="s">
        <v>146</v>
      </c>
      <c r="J544" s="1150">
        <v>0.01</v>
      </c>
      <c r="K544" s="1150"/>
      <c r="L544" s="1151">
        <v>100</v>
      </c>
      <c r="M544" s="1151">
        <v>854.57339999999999</v>
      </c>
      <c r="N544" s="826" t="s">
        <v>3280</v>
      </c>
      <c r="O544" s="826" t="s">
        <v>145</v>
      </c>
      <c r="P544" s="826" t="s">
        <v>1709</v>
      </c>
      <c r="S544" s="589" t="s">
        <v>2742</v>
      </c>
      <c r="U544" s="589" t="s">
        <v>52</v>
      </c>
      <c r="Z544" s="589" t="s">
        <v>2743</v>
      </c>
      <c r="AB544" s="589" t="s">
        <v>2744</v>
      </c>
    </row>
    <row r="545" spans="1:28" ht="27" hidden="1" customHeight="1" x14ac:dyDescent="0.2">
      <c r="A545" s="591" t="str">
        <f t="shared" si="8"/>
        <v>Tân Phong+24+670</v>
      </c>
      <c r="B545" s="826">
        <f>IF(OR(C545="a",C545="",C545="xoa"),"",COUNTIF(C$6:$D545,"da")+COUNTIF(C$6:$D545,"bs")+COUNTIF(C$6:$D545,"cph"))</f>
        <v>0</v>
      </c>
      <c r="C545" s="826" t="s">
        <v>4040</v>
      </c>
      <c r="D545" s="827" t="s">
        <v>2120</v>
      </c>
      <c r="E545" s="828" t="s">
        <v>29</v>
      </c>
      <c r="F545" s="828">
        <v>24</v>
      </c>
      <c r="G545" s="828">
        <v>670</v>
      </c>
      <c r="H545" s="828" t="s">
        <v>52</v>
      </c>
      <c r="I545" s="826" t="s">
        <v>146</v>
      </c>
      <c r="J545" s="1150">
        <v>1.4999999999999999E-2</v>
      </c>
      <c r="K545" s="1150"/>
      <c r="L545" s="1151">
        <v>150</v>
      </c>
      <c r="M545" s="1151">
        <v>386.12349999999998</v>
      </c>
      <c r="N545" s="826" t="s">
        <v>3281</v>
      </c>
      <c r="O545" s="826" t="s">
        <v>145</v>
      </c>
      <c r="P545" s="826" t="s">
        <v>1709</v>
      </c>
      <c r="S545" s="589" t="s">
        <v>2742</v>
      </c>
      <c r="U545" s="589" t="s">
        <v>52</v>
      </c>
      <c r="Z545" s="589" t="s">
        <v>2743</v>
      </c>
      <c r="AB545" s="589" t="s">
        <v>2744</v>
      </c>
    </row>
    <row r="546" spans="1:28" ht="27" hidden="1" customHeight="1" x14ac:dyDescent="0.2">
      <c r="A546" s="591" t="str">
        <f t="shared" si="8"/>
        <v>Tân Phong+24+740</v>
      </c>
      <c r="B546" s="826">
        <f>IF(OR(C546="a",C546="",C546="xoa"),"",COUNTIF(C$6:$D546,"da")+COUNTIF(C$6:$D546,"bs")+COUNTIF(C$6:$D546,"cph"))</f>
        <v>0</v>
      </c>
      <c r="C546" s="826" t="s">
        <v>4040</v>
      </c>
      <c r="D546" s="827" t="s">
        <v>2121</v>
      </c>
      <c r="E546" s="828" t="s">
        <v>29</v>
      </c>
      <c r="F546" s="828">
        <v>24</v>
      </c>
      <c r="G546" s="828">
        <v>740</v>
      </c>
      <c r="H546" s="828" t="s">
        <v>52</v>
      </c>
      <c r="I546" s="826" t="s">
        <v>146</v>
      </c>
      <c r="J546" s="1150">
        <v>0.01</v>
      </c>
      <c r="K546" s="1150"/>
      <c r="L546" s="1151">
        <v>100</v>
      </c>
      <c r="M546" s="1151">
        <v>69.644840000000002</v>
      </c>
      <c r="N546" s="826" t="s">
        <v>3282</v>
      </c>
      <c r="O546" s="826" t="s">
        <v>1768</v>
      </c>
      <c r="P546" s="826" t="s">
        <v>1714</v>
      </c>
      <c r="S546" s="589" t="s">
        <v>2742</v>
      </c>
      <c r="U546" s="589" t="s">
        <v>52</v>
      </c>
      <c r="Z546" s="589" t="s">
        <v>2743</v>
      </c>
      <c r="AB546" s="589" t="s">
        <v>2744</v>
      </c>
    </row>
    <row r="547" spans="1:28" ht="27" hidden="1" customHeight="1" x14ac:dyDescent="0.2">
      <c r="A547" s="591" t="str">
        <f t="shared" si="8"/>
        <v>Tân Phong+28+225</v>
      </c>
      <c r="B547" s="826">
        <f>IF(OR(C547="a",C547="",C547="xoa"),"",COUNTIF(C$6:$D547,"da")+COUNTIF(C$6:$D547,"bs")+COUNTIF(C$6:$D547,"cph"))</f>
        <v>0</v>
      </c>
      <c r="C547" s="826" t="s">
        <v>4040</v>
      </c>
      <c r="D547" s="827" t="s">
        <v>2122</v>
      </c>
      <c r="E547" s="828" t="s">
        <v>29</v>
      </c>
      <c r="F547" s="828">
        <v>28</v>
      </c>
      <c r="G547" s="828">
        <v>225</v>
      </c>
      <c r="H547" s="828" t="s">
        <v>52</v>
      </c>
      <c r="I547" s="826" t="s">
        <v>146</v>
      </c>
      <c r="J547" s="1150">
        <v>0.01</v>
      </c>
      <c r="K547" s="1150" t="s">
        <v>2123</v>
      </c>
      <c r="L547" s="1151">
        <v>100</v>
      </c>
      <c r="M547" s="1151">
        <v>150.14009999999999</v>
      </c>
      <c r="N547" s="826" t="s">
        <v>3283</v>
      </c>
      <c r="O547" s="826" t="s">
        <v>145</v>
      </c>
      <c r="P547" s="826" t="s">
        <v>1709</v>
      </c>
      <c r="S547" s="589" t="s">
        <v>2742</v>
      </c>
      <c r="U547" s="589" t="s">
        <v>52</v>
      </c>
      <c r="Z547" s="589" t="s">
        <v>2743</v>
      </c>
      <c r="AB547" s="589" t="s">
        <v>2744</v>
      </c>
    </row>
    <row r="548" spans="1:28" ht="27" hidden="1" customHeight="1" x14ac:dyDescent="0.2">
      <c r="A548" s="591" t="str">
        <f t="shared" si="8"/>
        <v>Tân Phong+32+294</v>
      </c>
      <c r="B548" s="826">
        <f>IF(OR(C548="a",C548="",C548="xoa"),"",COUNTIF(C$6:$D548,"da")+COUNTIF(C$6:$D548,"bs")+COUNTIF(C$6:$D548,"cph"))</f>
        <v>0</v>
      </c>
      <c r="C548" s="826" t="s">
        <v>4040</v>
      </c>
      <c r="D548" s="827" t="s">
        <v>2124</v>
      </c>
      <c r="E548" s="828" t="s">
        <v>29</v>
      </c>
      <c r="F548" s="828">
        <v>32</v>
      </c>
      <c r="G548" s="828">
        <v>294</v>
      </c>
      <c r="H548" s="828" t="s">
        <v>52</v>
      </c>
      <c r="I548" s="826" t="s">
        <v>146</v>
      </c>
      <c r="J548" s="1150">
        <v>6.0000000000000001E-3</v>
      </c>
      <c r="K548" s="1150"/>
      <c r="L548" s="1151">
        <v>60</v>
      </c>
      <c r="M548" s="1151">
        <v>66.662459999999996</v>
      </c>
      <c r="N548" s="826" t="s">
        <v>3284</v>
      </c>
      <c r="O548" s="826" t="s">
        <v>2125</v>
      </c>
      <c r="P548" s="826" t="s">
        <v>1709</v>
      </c>
      <c r="S548" s="589" t="s">
        <v>2742</v>
      </c>
      <c r="U548" s="589" t="s">
        <v>52</v>
      </c>
      <c r="Z548" s="589" t="s">
        <v>2743</v>
      </c>
      <c r="AB548" s="589" t="s">
        <v>2744</v>
      </c>
    </row>
    <row r="549" spans="1:28" ht="27" hidden="1" customHeight="1" x14ac:dyDescent="0.2">
      <c r="A549" s="591" t="str">
        <f t="shared" si="8"/>
        <v>Tân Phong+33+38</v>
      </c>
      <c r="B549" s="826">
        <f>IF(OR(C549="a",C549="",C549="xoa"),"",COUNTIF(C$6:$D549,"da")+COUNTIF(C$6:$D549,"bs")+COUNTIF(C$6:$D549,"cph"))</f>
        <v>0</v>
      </c>
      <c r="C549" s="826" t="s">
        <v>4040</v>
      </c>
      <c r="D549" s="827" t="s">
        <v>2126</v>
      </c>
      <c r="E549" s="828" t="s">
        <v>29</v>
      </c>
      <c r="F549" s="828">
        <v>33</v>
      </c>
      <c r="G549" s="828">
        <v>38</v>
      </c>
      <c r="H549" s="828" t="s">
        <v>52</v>
      </c>
      <c r="I549" s="826" t="s">
        <v>146</v>
      </c>
      <c r="J549" s="1150">
        <v>0.04</v>
      </c>
      <c r="K549" s="1150" t="s">
        <v>2127</v>
      </c>
      <c r="L549" s="1151">
        <v>400</v>
      </c>
      <c r="M549" s="1151">
        <v>576.73990000000003</v>
      </c>
      <c r="N549" s="826" t="s">
        <v>3285</v>
      </c>
      <c r="O549" s="826" t="s">
        <v>1768</v>
      </c>
      <c r="P549" s="826" t="s">
        <v>1709</v>
      </c>
      <c r="S549" s="589" t="s">
        <v>2742</v>
      </c>
      <c r="U549" s="589" t="s">
        <v>52</v>
      </c>
      <c r="Z549" s="589" t="s">
        <v>2743</v>
      </c>
      <c r="AB549" s="589" t="s">
        <v>2744</v>
      </c>
    </row>
    <row r="550" spans="1:28" ht="27" hidden="1" customHeight="1" x14ac:dyDescent="0.2">
      <c r="A550" s="591" t="str">
        <f t="shared" si="8"/>
        <v>Tân Phong+38+148</v>
      </c>
      <c r="B550" s="826">
        <f>IF(OR(C550="a",C550="",C550="xoa"),"",COUNTIF(C$6:$D550,"da")+COUNTIF(C$6:$D550,"bs")+COUNTIF(C$6:$D550,"cph"))</f>
        <v>0</v>
      </c>
      <c r="C550" s="826" t="s">
        <v>4040</v>
      </c>
      <c r="D550" s="827" t="s">
        <v>2128</v>
      </c>
      <c r="E550" s="828" t="s">
        <v>29</v>
      </c>
      <c r="F550" s="828">
        <v>38</v>
      </c>
      <c r="G550" s="828">
        <v>148</v>
      </c>
      <c r="H550" s="828" t="s">
        <v>52</v>
      </c>
      <c r="I550" s="826" t="s">
        <v>146</v>
      </c>
      <c r="J550" s="1150">
        <v>9.4299999999999991E-3</v>
      </c>
      <c r="K550" s="1150"/>
      <c r="L550" s="1151">
        <v>94.3</v>
      </c>
      <c r="M550" s="1151">
        <v>94.266270000000006</v>
      </c>
      <c r="N550" s="826" t="s">
        <v>3286</v>
      </c>
      <c r="O550" s="826" t="s">
        <v>145</v>
      </c>
      <c r="P550" s="826" t="s">
        <v>1709</v>
      </c>
      <c r="S550" s="589" t="s">
        <v>2742</v>
      </c>
      <c r="U550" s="589" t="s">
        <v>52</v>
      </c>
      <c r="Z550" s="589" t="s">
        <v>2743</v>
      </c>
      <c r="AB550" s="589" t="s">
        <v>2744</v>
      </c>
    </row>
    <row r="551" spans="1:28" ht="27" hidden="1" customHeight="1" x14ac:dyDescent="0.2">
      <c r="A551" s="591" t="str">
        <f t="shared" si="8"/>
        <v>Tân Phong+28+226</v>
      </c>
      <c r="B551" s="826">
        <f>IF(OR(C551="a",C551="",C551="xoa"),"",COUNTIF(C$6:$D551,"da")+COUNTIF(C$6:$D551,"bs")+COUNTIF(C$6:$D551,"cph"))</f>
        <v>0</v>
      </c>
      <c r="C551" s="826" t="s">
        <v>4040</v>
      </c>
      <c r="D551" s="827" t="s">
        <v>1700</v>
      </c>
      <c r="E551" s="828" t="s">
        <v>29</v>
      </c>
      <c r="F551" s="828">
        <v>28</v>
      </c>
      <c r="G551" s="828">
        <v>226</v>
      </c>
      <c r="H551" s="828" t="s">
        <v>49</v>
      </c>
      <c r="I551" s="826" t="s">
        <v>146</v>
      </c>
      <c r="J551" s="1150">
        <v>0.01</v>
      </c>
      <c r="K551" s="1150" t="s">
        <v>2123</v>
      </c>
      <c r="L551" s="1151">
        <v>100</v>
      </c>
      <c r="M551" s="1151">
        <v>147.98330000000001</v>
      </c>
      <c r="N551" s="826" t="s">
        <v>3287</v>
      </c>
      <c r="O551" s="826" t="s">
        <v>145</v>
      </c>
      <c r="P551" s="826" t="s">
        <v>1709</v>
      </c>
      <c r="S551" s="589" t="s">
        <v>2742</v>
      </c>
      <c r="U551" s="589" t="s">
        <v>52</v>
      </c>
      <c r="Z551" s="589" t="s">
        <v>2743</v>
      </c>
      <c r="AB551" s="589" t="s">
        <v>2744</v>
      </c>
    </row>
    <row r="552" spans="1:28" ht="27" hidden="1" customHeight="1" x14ac:dyDescent="0.2">
      <c r="A552" s="591" t="str">
        <f t="shared" si="8"/>
        <v>Tân Phong+18+82</v>
      </c>
      <c r="B552" s="826">
        <f>IF(OR(C552="a",C552="",C552="xoa"),"",COUNTIF(C$6:$D552,"da")+COUNTIF(C$6:$D552,"bs")+COUNTIF(C$6:$D552,"cph"))</f>
        <v>0</v>
      </c>
      <c r="C552" s="826" t="s">
        <v>4040</v>
      </c>
      <c r="D552" s="827" t="s">
        <v>2129</v>
      </c>
      <c r="E552" s="828" t="s">
        <v>29</v>
      </c>
      <c r="F552" s="828">
        <v>18</v>
      </c>
      <c r="G552" s="828">
        <v>82</v>
      </c>
      <c r="H552" s="828" t="s">
        <v>1704</v>
      </c>
      <c r="I552" s="826" t="s">
        <v>146</v>
      </c>
      <c r="J552" s="1150">
        <v>6.5370000000000011E-2</v>
      </c>
      <c r="K552" s="1150">
        <v>653.70000000000005</v>
      </c>
      <c r="L552" s="1151">
        <v>653.70000000000016</v>
      </c>
      <c r="M552" s="1151">
        <v>653.70370000000003</v>
      </c>
      <c r="N552" s="826" t="s">
        <v>3288</v>
      </c>
      <c r="O552" s="826" t="s">
        <v>145</v>
      </c>
      <c r="P552" s="826" t="s">
        <v>1709</v>
      </c>
      <c r="S552" s="589" t="s">
        <v>2742</v>
      </c>
      <c r="U552" s="589" t="s">
        <v>49</v>
      </c>
      <c r="Z552" s="589" t="s">
        <v>2743</v>
      </c>
      <c r="AB552" s="589" t="s">
        <v>2744</v>
      </c>
    </row>
    <row r="553" spans="1:28" ht="27" hidden="1" customHeight="1" x14ac:dyDescent="0.2">
      <c r="A553" s="591" t="str">
        <f t="shared" si="8"/>
        <v>Tân Phong+18+90</v>
      </c>
      <c r="B553" s="826">
        <f>IF(OR(C553="a",C553="",C553="xoa"),"",COUNTIF(C$6:$D553,"da")+COUNTIF(C$6:$D553,"bs")+COUNTIF(C$6:$D553,"cph"))</f>
        <v>0</v>
      </c>
      <c r="C553" s="826" t="s">
        <v>4040</v>
      </c>
      <c r="D553" s="827" t="s">
        <v>2110</v>
      </c>
      <c r="E553" s="828" t="s">
        <v>29</v>
      </c>
      <c r="F553" s="828">
        <v>18</v>
      </c>
      <c r="G553" s="828">
        <v>90</v>
      </c>
      <c r="H553" s="828" t="s">
        <v>1704</v>
      </c>
      <c r="I553" s="826" t="s">
        <v>146</v>
      </c>
      <c r="J553" s="1150">
        <v>3.9879999999999999E-2</v>
      </c>
      <c r="K553" s="1150">
        <v>398.8</v>
      </c>
      <c r="L553" s="1151">
        <v>398.8</v>
      </c>
      <c r="M553" s="1151">
        <v>403.25009999999997</v>
      </c>
      <c r="N553" s="826" t="s">
        <v>3289</v>
      </c>
      <c r="O553" s="826" t="s">
        <v>145</v>
      </c>
      <c r="P553" s="826" t="s">
        <v>1709</v>
      </c>
      <c r="S553" s="589" t="s">
        <v>2742</v>
      </c>
      <c r="U553" s="589" t="s">
        <v>52</v>
      </c>
      <c r="Z553" s="589" t="s">
        <v>2743</v>
      </c>
      <c r="AB553" s="589" t="s">
        <v>2744</v>
      </c>
    </row>
    <row r="554" spans="1:28" ht="30.75" hidden="1" customHeight="1" x14ac:dyDescent="0.2">
      <c r="A554" s="591" t="str">
        <f t="shared" si="8"/>
        <v>Tân Phong+36+91</v>
      </c>
      <c r="B554" s="826">
        <f>IF(OR(C554="a",C554="",C554="xoa"),"",COUNTIF(C$6:$D554,"da")+COUNTIF(C$6:$D554,"bs")+COUNTIF(C$6:$D554,"cph"))</f>
        <v>0</v>
      </c>
      <c r="C554" s="826" t="s">
        <v>4040</v>
      </c>
      <c r="D554" s="827" t="s">
        <v>2130</v>
      </c>
      <c r="E554" s="828" t="s">
        <v>29</v>
      </c>
      <c r="F554" s="828">
        <v>36</v>
      </c>
      <c r="G554" s="828">
        <v>91</v>
      </c>
      <c r="H554" s="828" t="s">
        <v>1623</v>
      </c>
      <c r="I554" s="826" t="s">
        <v>146</v>
      </c>
      <c r="J554" s="1150">
        <v>0.03</v>
      </c>
      <c r="K554" s="1150"/>
      <c r="L554" s="1151">
        <v>300</v>
      </c>
      <c r="M554" s="1151">
        <v>342.83409999999998</v>
      </c>
      <c r="N554" s="826" t="s">
        <v>3290</v>
      </c>
      <c r="O554" s="826" t="s">
        <v>145</v>
      </c>
      <c r="P554" s="826" t="s">
        <v>1709</v>
      </c>
      <c r="S554" s="589" t="s">
        <v>2742</v>
      </c>
      <c r="U554" s="589" t="s">
        <v>52</v>
      </c>
      <c r="Z554" s="589" t="s">
        <v>2743</v>
      </c>
      <c r="AB554" s="589" t="s">
        <v>2744</v>
      </c>
    </row>
    <row r="555" spans="1:28" ht="29.25" hidden="1" customHeight="1" x14ac:dyDescent="0.2">
      <c r="A555" s="591" t="str">
        <f t="shared" si="8"/>
        <v>Tân Tiến+7+84</v>
      </c>
      <c r="B555" s="826">
        <f>IF(OR(C555="a",C555="",C555="xoa"),"",COUNTIF(C$6:$D555,"da")+COUNTIF(C$6:$D555,"bs")+COUNTIF(C$6:$D555,"cph"))</f>
        <v>0</v>
      </c>
      <c r="C555" s="826" t="s">
        <v>4040</v>
      </c>
      <c r="D555" s="827" t="s">
        <v>2131</v>
      </c>
      <c r="E555" s="828" t="s">
        <v>30</v>
      </c>
      <c r="F555" s="828">
        <v>7</v>
      </c>
      <c r="G555" s="828">
        <v>84</v>
      </c>
      <c r="H555" s="828" t="s">
        <v>52</v>
      </c>
      <c r="I555" s="826" t="s">
        <v>146</v>
      </c>
      <c r="J555" s="1150">
        <v>9.0130000000000002E-2</v>
      </c>
      <c r="K555" s="1150"/>
      <c r="L555" s="1151">
        <v>901.30000000000007</v>
      </c>
      <c r="M555" s="1151">
        <v>901.51279999999997</v>
      </c>
      <c r="N555" s="1165" t="s">
        <v>3291</v>
      </c>
      <c r="O555" s="1165" t="s">
        <v>1768</v>
      </c>
      <c r="P555" s="1165" t="s">
        <v>2088</v>
      </c>
      <c r="S555" s="589" t="s">
        <v>2742</v>
      </c>
      <c r="U555" s="589" t="s">
        <v>49</v>
      </c>
      <c r="Z555" s="589" t="s">
        <v>2743</v>
      </c>
      <c r="AB555" s="589" t="s">
        <v>2744</v>
      </c>
    </row>
    <row r="556" spans="1:28" hidden="1" x14ac:dyDescent="0.2">
      <c r="A556" s="591" t="str">
        <f t="shared" si="8"/>
        <v>Tân Tiến+15+162</v>
      </c>
      <c r="B556" s="826">
        <f>IF(OR(C556="a",C556="",C556="xoa"),"",COUNTIF(C$6:$D556,"da")+COUNTIF(C$6:$D556,"bs")+COUNTIF(C$6:$D556,"cph"))</f>
        <v>0</v>
      </c>
      <c r="C556" s="826" t="s">
        <v>4040</v>
      </c>
      <c r="D556" s="827" t="s">
        <v>2132</v>
      </c>
      <c r="E556" s="828" t="s">
        <v>30</v>
      </c>
      <c r="F556" s="828">
        <v>15</v>
      </c>
      <c r="G556" s="828">
        <v>162</v>
      </c>
      <c r="H556" s="828" t="s">
        <v>52</v>
      </c>
      <c r="I556" s="826" t="s">
        <v>146</v>
      </c>
      <c r="J556" s="1150">
        <v>6.6500000000000004E-2</v>
      </c>
      <c r="K556" s="1150"/>
      <c r="L556" s="1151">
        <v>665</v>
      </c>
      <c r="M556" s="1151">
        <v>665.80460000000005</v>
      </c>
      <c r="N556" s="826" t="s">
        <v>3292</v>
      </c>
      <c r="O556" s="826" t="s">
        <v>1768</v>
      </c>
      <c r="P556" s="826" t="s">
        <v>2088</v>
      </c>
      <c r="S556" s="589" t="s">
        <v>2742</v>
      </c>
      <c r="U556" s="589" t="s">
        <v>52</v>
      </c>
      <c r="Z556" s="589" t="s">
        <v>2743</v>
      </c>
      <c r="AB556" s="589" t="s">
        <v>2744</v>
      </c>
    </row>
    <row r="557" spans="1:28" ht="25.5" hidden="1" x14ac:dyDescent="0.2">
      <c r="A557" s="591" t="str">
        <f t="shared" si="8"/>
        <v>Tân Tiến+15+251</v>
      </c>
      <c r="B557" s="826">
        <f>IF(OR(C557="a",C557="",C557="xoa"),"",COUNTIF(C$6:$D557,"da")+COUNTIF(C$6:$D557,"bs")+COUNTIF(C$6:$D557,"cph"))</f>
        <v>0</v>
      </c>
      <c r="C557" s="826" t="s">
        <v>4040</v>
      </c>
      <c r="D557" s="827" t="s">
        <v>2133</v>
      </c>
      <c r="E557" s="828" t="s">
        <v>30</v>
      </c>
      <c r="F557" s="828">
        <v>15</v>
      </c>
      <c r="G557" s="828">
        <v>251</v>
      </c>
      <c r="H557" s="828" t="s">
        <v>52</v>
      </c>
      <c r="I557" s="826" t="s">
        <v>146</v>
      </c>
      <c r="J557" s="1150">
        <v>6.0299999999999999E-2</v>
      </c>
      <c r="K557" s="1150"/>
      <c r="L557" s="1151">
        <v>603</v>
      </c>
      <c r="M557" s="1151">
        <v>1906.74</v>
      </c>
      <c r="N557" s="826" t="s">
        <v>3293</v>
      </c>
      <c r="O557" s="826" t="s">
        <v>145</v>
      </c>
      <c r="P557" s="826" t="s">
        <v>1806</v>
      </c>
      <c r="S557" s="589" t="s">
        <v>2742</v>
      </c>
      <c r="U557" s="589" t="s">
        <v>52</v>
      </c>
      <c r="Z557" s="589" t="s">
        <v>2743</v>
      </c>
      <c r="AB557" s="589" t="s">
        <v>2744</v>
      </c>
    </row>
    <row r="558" spans="1:28" hidden="1" x14ac:dyDescent="0.2">
      <c r="A558" s="591" t="str">
        <f t="shared" si="8"/>
        <v>Tân Vạn+17+51</v>
      </c>
      <c r="B558" s="826">
        <f>IF(OR(C558="a",C558="",C558="xoa"),"",COUNTIF(C$6:$D558,"da")+COUNTIF(C$6:$D558,"bs")+COUNTIF(C$6:$D558,"cph"))</f>
        <v>0</v>
      </c>
      <c r="C558" s="826" t="s">
        <v>4040</v>
      </c>
      <c r="D558" s="827" t="s">
        <v>2134</v>
      </c>
      <c r="E558" s="828" t="s">
        <v>31</v>
      </c>
      <c r="F558" s="828">
        <v>17</v>
      </c>
      <c r="G558" s="828">
        <v>51</v>
      </c>
      <c r="H558" s="828" t="s">
        <v>52</v>
      </c>
      <c r="I558" s="826" t="s">
        <v>146</v>
      </c>
      <c r="J558" s="1150">
        <v>0.02</v>
      </c>
      <c r="K558" s="1150"/>
      <c r="L558" s="1151">
        <v>200</v>
      </c>
      <c r="M558" s="1151">
        <v>518.56190000000004</v>
      </c>
      <c r="N558" s="826" t="s">
        <v>3294</v>
      </c>
      <c r="O558" s="826" t="s">
        <v>145</v>
      </c>
      <c r="P558" s="826" t="s">
        <v>1627</v>
      </c>
      <c r="S558" s="589" t="s">
        <v>2742</v>
      </c>
      <c r="U558" s="589" t="s">
        <v>52</v>
      </c>
      <c r="Z558" s="589" t="s">
        <v>2743</v>
      </c>
      <c r="AB558" s="589" t="s">
        <v>2744</v>
      </c>
    </row>
    <row r="559" spans="1:28" ht="25.5" hidden="1" x14ac:dyDescent="0.2">
      <c r="A559" s="591" t="str">
        <f t="shared" si="8"/>
        <v>Thống Nhất+8+118</v>
      </c>
      <c r="B559" s="826">
        <f>IF(OR(C559="a",C559="",C559="xoa"),"",COUNTIF(C$6:$D559,"da")+COUNTIF(C$6:$D559,"bs")+COUNTIF(C$6:$D559,"cph"))</f>
        <v>0</v>
      </c>
      <c r="C559" s="826" t="s">
        <v>4040</v>
      </c>
      <c r="D559" s="827" t="s">
        <v>2135</v>
      </c>
      <c r="E559" s="828" t="s">
        <v>33</v>
      </c>
      <c r="F559" s="828">
        <v>8</v>
      </c>
      <c r="G559" s="828">
        <v>118</v>
      </c>
      <c r="H559" s="828" t="s">
        <v>52</v>
      </c>
      <c r="I559" s="826" t="s">
        <v>146</v>
      </c>
      <c r="J559" s="1150">
        <v>3.2060000000000005E-2</v>
      </c>
      <c r="K559" s="1150"/>
      <c r="L559" s="1151">
        <v>320.60000000000008</v>
      </c>
      <c r="M559" s="1151">
        <v>320.05220000000003</v>
      </c>
      <c r="N559" s="826" t="s">
        <v>3295</v>
      </c>
      <c r="O559" s="826" t="s">
        <v>145</v>
      </c>
      <c r="P559" s="826" t="s">
        <v>1806</v>
      </c>
      <c r="S559" s="589" t="s">
        <v>2742</v>
      </c>
      <c r="U559" s="589" t="s">
        <v>52</v>
      </c>
      <c r="Z559" s="589" t="s">
        <v>2743</v>
      </c>
      <c r="AB559" s="589" t="s">
        <v>2744</v>
      </c>
    </row>
    <row r="560" spans="1:28" ht="25.5" hidden="1" x14ac:dyDescent="0.2">
      <c r="A560" s="591" t="str">
        <f t="shared" si="8"/>
        <v>Thống Nhất+8+121</v>
      </c>
      <c r="B560" s="826">
        <f>IF(OR(C560="a",C560="",C560="xoa"),"",COUNTIF(C$6:$D560,"da")+COUNTIF(C$6:$D560,"bs")+COUNTIF(C$6:$D560,"cph"))</f>
        <v>0</v>
      </c>
      <c r="C560" s="826" t="s">
        <v>4040</v>
      </c>
      <c r="D560" s="827" t="s">
        <v>2135</v>
      </c>
      <c r="E560" s="828" t="s">
        <v>33</v>
      </c>
      <c r="F560" s="828">
        <v>8</v>
      </c>
      <c r="G560" s="828">
        <v>121</v>
      </c>
      <c r="H560" s="828" t="s">
        <v>52</v>
      </c>
      <c r="I560" s="826" t="s">
        <v>146</v>
      </c>
      <c r="J560" s="1150">
        <v>5.2660000000000005E-2</v>
      </c>
      <c r="K560" s="1150"/>
      <c r="L560" s="1151">
        <v>526.6</v>
      </c>
      <c r="M560" s="1151">
        <v>526.27710000000002</v>
      </c>
      <c r="N560" s="826" t="s">
        <v>3296</v>
      </c>
      <c r="O560" s="826" t="s">
        <v>145</v>
      </c>
      <c r="P560" s="826" t="s">
        <v>1806</v>
      </c>
      <c r="S560" s="589" t="s">
        <v>2742</v>
      </c>
      <c r="U560" s="589" t="s">
        <v>52</v>
      </c>
      <c r="Z560" s="589" t="s">
        <v>2743</v>
      </c>
      <c r="AB560" s="589" t="s">
        <v>2744</v>
      </c>
    </row>
    <row r="561" spans="1:28" ht="25.5" hidden="1" x14ac:dyDescent="0.2">
      <c r="A561" s="591" t="str">
        <f t="shared" si="8"/>
        <v>Thống Nhất+8+122</v>
      </c>
      <c r="B561" s="826">
        <f>IF(OR(C561="a",C561="",C561="xoa"),"",COUNTIF(C$6:$D561,"da")+COUNTIF(C$6:$D561,"bs")+COUNTIF(C$6:$D561,"cph"))</f>
        <v>0</v>
      </c>
      <c r="C561" s="826" t="s">
        <v>4040</v>
      </c>
      <c r="D561" s="827" t="s">
        <v>2135</v>
      </c>
      <c r="E561" s="828" t="s">
        <v>33</v>
      </c>
      <c r="F561" s="828">
        <v>8</v>
      </c>
      <c r="G561" s="828">
        <v>122</v>
      </c>
      <c r="H561" s="828" t="s">
        <v>52</v>
      </c>
      <c r="I561" s="826" t="s">
        <v>146</v>
      </c>
      <c r="J561" s="1150">
        <v>2.1950000000000001E-2</v>
      </c>
      <c r="K561" s="1150"/>
      <c r="L561" s="1151">
        <v>219.5</v>
      </c>
      <c r="M561" s="1151">
        <v>219.4324</v>
      </c>
      <c r="N561" s="826" t="s">
        <v>3297</v>
      </c>
      <c r="O561" s="826" t="s">
        <v>145</v>
      </c>
      <c r="P561" s="826" t="s">
        <v>1806</v>
      </c>
      <c r="S561" s="589" t="s">
        <v>2742</v>
      </c>
      <c r="U561" s="589" t="s">
        <v>52</v>
      </c>
      <c r="Z561" s="589" t="s">
        <v>2743</v>
      </c>
      <c r="AB561" s="589" t="s">
        <v>2744</v>
      </c>
    </row>
    <row r="562" spans="1:28" hidden="1" x14ac:dyDescent="0.2">
      <c r="A562" s="591" t="str">
        <f t="shared" si="8"/>
        <v>Thống Nhất+63+14</v>
      </c>
      <c r="B562" s="826">
        <f>IF(OR(C562="a",C562="",C562="xoa"),"",COUNTIF(C$6:$D562,"da")+COUNTIF(C$6:$D562,"bs")+COUNTIF(C$6:$D562,"cph"))</f>
        <v>0</v>
      </c>
      <c r="C562" s="826" t="s">
        <v>4040</v>
      </c>
      <c r="D562" s="827" t="s">
        <v>1955</v>
      </c>
      <c r="E562" s="828" t="s">
        <v>33</v>
      </c>
      <c r="F562" s="828">
        <v>63</v>
      </c>
      <c r="G562" s="828">
        <v>14</v>
      </c>
      <c r="H562" s="828" t="s">
        <v>52</v>
      </c>
      <c r="I562" s="826" t="s">
        <v>146</v>
      </c>
      <c r="J562" s="1150">
        <v>0.13583000000000001</v>
      </c>
      <c r="K562" s="1150"/>
      <c r="L562" s="1151">
        <v>1358.3</v>
      </c>
      <c r="M562" s="1151">
        <v>1361.566</v>
      </c>
      <c r="N562" s="826" t="s">
        <v>3298</v>
      </c>
      <c r="O562" s="826" t="s">
        <v>1768</v>
      </c>
      <c r="P562" s="826" t="s">
        <v>2136</v>
      </c>
      <c r="S562" s="589" t="s">
        <v>2742</v>
      </c>
      <c r="U562" s="589" t="s">
        <v>52</v>
      </c>
      <c r="Z562" s="589" t="s">
        <v>2743</v>
      </c>
      <c r="AB562" s="589" t="s">
        <v>2744</v>
      </c>
    </row>
    <row r="563" spans="1:28" ht="31.5" hidden="1" customHeight="1" x14ac:dyDescent="0.2">
      <c r="A563" s="591" t="str">
        <f t="shared" si="8"/>
        <v>Thống Nhất+66+13</v>
      </c>
      <c r="B563" s="826">
        <f>IF(OR(C563="a",C563="",C563="xoa"),"",COUNTIF(C$6:$D563,"da")+COUNTIF(C$6:$D563,"bs")+COUNTIF(C$6:$D563,"cph"))</f>
        <v>0</v>
      </c>
      <c r="C563" s="826" t="s">
        <v>4040</v>
      </c>
      <c r="D563" s="827" t="s">
        <v>2137</v>
      </c>
      <c r="E563" s="828" t="s">
        <v>33</v>
      </c>
      <c r="F563" s="828">
        <v>66</v>
      </c>
      <c r="G563" s="828">
        <v>13</v>
      </c>
      <c r="H563" s="828" t="s">
        <v>44</v>
      </c>
      <c r="I563" s="826" t="s">
        <v>146</v>
      </c>
      <c r="J563" s="1150">
        <v>9.443E-2</v>
      </c>
      <c r="K563" s="1150"/>
      <c r="L563" s="1151">
        <v>944.3</v>
      </c>
      <c r="M563" s="1151">
        <v>944.34749999999997</v>
      </c>
      <c r="N563" s="826" t="s">
        <v>3299</v>
      </c>
      <c r="O563" s="826" t="s">
        <v>1768</v>
      </c>
      <c r="P563" s="826" t="s">
        <v>2136</v>
      </c>
      <c r="S563" s="589" t="s">
        <v>2742</v>
      </c>
      <c r="U563" s="589" t="s">
        <v>52</v>
      </c>
      <c r="Z563" s="589" t="s">
        <v>2743</v>
      </c>
      <c r="AB563" s="589" t="s">
        <v>2744</v>
      </c>
    </row>
    <row r="564" spans="1:28" ht="31.5" hidden="1" customHeight="1" x14ac:dyDescent="0.2">
      <c r="A564" s="591" t="str">
        <f t="shared" si="8"/>
        <v>Thống Nhất+66+17</v>
      </c>
      <c r="B564" s="826">
        <f>IF(OR(C564="a",C564="",C564="xoa"),"",COUNTIF(C$6:$D564,"da")+COUNTIF(C$6:$D564,"bs")+COUNTIF(C$6:$D564,"cph"))</f>
        <v>0</v>
      </c>
      <c r="C564" s="826" t="s">
        <v>4040</v>
      </c>
      <c r="D564" s="827" t="s">
        <v>2137</v>
      </c>
      <c r="E564" s="828" t="s">
        <v>33</v>
      </c>
      <c r="F564" s="828">
        <v>66</v>
      </c>
      <c r="G564" s="828">
        <v>17</v>
      </c>
      <c r="H564" s="828" t="s">
        <v>44</v>
      </c>
      <c r="I564" s="826" t="s">
        <v>146</v>
      </c>
      <c r="J564" s="1150">
        <v>3.4069999999999996E-2</v>
      </c>
      <c r="K564" s="1150"/>
      <c r="L564" s="1151">
        <v>340.7</v>
      </c>
      <c r="M564" s="1151">
        <v>340.66219999999998</v>
      </c>
      <c r="N564" s="826" t="s">
        <v>3300</v>
      </c>
      <c r="O564" s="826" t="s">
        <v>1768</v>
      </c>
      <c r="P564" s="826" t="s">
        <v>1806</v>
      </c>
      <c r="S564" s="589" t="s">
        <v>2742</v>
      </c>
      <c r="U564" s="589" t="s">
        <v>44</v>
      </c>
      <c r="Z564" s="589" t="s">
        <v>2743</v>
      </c>
      <c r="AB564" s="589" t="s">
        <v>2744</v>
      </c>
    </row>
    <row r="565" spans="1:28" ht="31.5" hidden="1" customHeight="1" x14ac:dyDescent="0.2">
      <c r="A565" s="591" t="str">
        <f t="shared" si="8"/>
        <v>Thống Nhất+66+18</v>
      </c>
      <c r="B565" s="826">
        <f>IF(OR(C565="a",C565="",C565="xoa"),"",COUNTIF(C$6:$D565,"da")+COUNTIF(C$6:$D565,"bs")+COUNTIF(C$6:$D565,"cph"))</f>
        <v>0</v>
      </c>
      <c r="C565" s="826" t="s">
        <v>4040</v>
      </c>
      <c r="D565" s="827" t="s">
        <v>2137</v>
      </c>
      <c r="E565" s="828" t="s">
        <v>33</v>
      </c>
      <c r="F565" s="828">
        <v>66</v>
      </c>
      <c r="G565" s="828">
        <v>18</v>
      </c>
      <c r="H565" s="828" t="s">
        <v>44</v>
      </c>
      <c r="I565" s="826" t="s">
        <v>146</v>
      </c>
      <c r="J565" s="1150">
        <v>4.3499999999999997E-3</v>
      </c>
      <c r="K565" s="1150"/>
      <c r="L565" s="1151">
        <v>43.5</v>
      </c>
      <c r="M565" s="1151">
        <v>43.495489999999997</v>
      </c>
      <c r="N565" s="826" t="s">
        <v>3301</v>
      </c>
      <c r="O565" s="826" t="s">
        <v>1768</v>
      </c>
      <c r="P565" s="826" t="s">
        <v>2138</v>
      </c>
      <c r="S565" s="589" t="s">
        <v>2742</v>
      </c>
      <c r="U565" s="589" t="s">
        <v>44</v>
      </c>
      <c r="Z565" s="589" t="s">
        <v>2743</v>
      </c>
      <c r="AB565" s="589" t="s">
        <v>2744</v>
      </c>
    </row>
    <row r="566" spans="1:28" ht="31.5" hidden="1" customHeight="1" x14ac:dyDescent="0.2">
      <c r="A566" s="591" t="str">
        <f t="shared" si="8"/>
        <v>Trảng Dài+14+33</v>
      </c>
      <c r="B566" s="826">
        <f>IF(OR(C566="a",C566="",C566="xoa"),"",COUNTIF(C$6:$D566,"da")+COUNTIF(C$6:$D566,"bs")+COUNTIF(C$6:$D566,"cph"))</f>
        <v>0</v>
      </c>
      <c r="C566" s="826" t="s">
        <v>4040</v>
      </c>
      <c r="D566" s="827" t="s">
        <v>2139</v>
      </c>
      <c r="E566" s="828" t="s">
        <v>34</v>
      </c>
      <c r="F566" s="828">
        <v>14</v>
      </c>
      <c r="G566" s="828">
        <v>33</v>
      </c>
      <c r="H566" s="828" t="s">
        <v>1623</v>
      </c>
      <c r="I566" s="826" t="s">
        <v>146</v>
      </c>
      <c r="J566" s="1150">
        <v>1.4999999999999999E-2</v>
      </c>
      <c r="K566" s="1150"/>
      <c r="L566" s="1151">
        <v>150</v>
      </c>
      <c r="M566" s="1151">
        <v>305.50080000000003</v>
      </c>
      <c r="N566" s="826" t="s">
        <v>3302</v>
      </c>
      <c r="O566" s="826" t="s">
        <v>145</v>
      </c>
      <c r="P566" s="826" t="s">
        <v>1806</v>
      </c>
      <c r="S566" s="589" t="s">
        <v>2742</v>
      </c>
      <c r="U566" s="589" t="s">
        <v>44</v>
      </c>
      <c r="Z566" s="589" t="s">
        <v>2743</v>
      </c>
      <c r="AB566" s="589" t="s">
        <v>2744</v>
      </c>
    </row>
    <row r="567" spans="1:28" hidden="1" x14ac:dyDescent="0.2">
      <c r="A567" s="591" t="str">
        <f t="shared" si="8"/>
        <v>Trảng Dài+14+34</v>
      </c>
      <c r="B567" s="826">
        <f>IF(OR(C567="a",C567="",C567="xoa"),"",COUNTIF(C$6:$D567,"da")+COUNTIF(C$6:$D567,"bs")+COUNTIF(C$6:$D567,"cph"))</f>
        <v>0</v>
      </c>
      <c r="C567" s="826" t="s">
        <v>4040</v>
      </c>
      <c r="D567" s="827" t="s">
        <v>2140</v>
      </c>
      <c r="E567" s="828" t="s">
        <v>34</v>
      </c>
      <c r="F567" s="828">
        <v>14</v>
      </c>
      <c r="G567" s="828">
        <v>34</v>
      </c>
      <c r="H567" s="828" t="s">
        <v>1623</v>
      </c>
      <c r="I567" s="826" t="s">
        <v>146</v>
      </c>
      <c r="J567" s="1150">
        <v>5.9066999999999995E-2</v>
      </c>
      <c r="K567" s="1150"/>
      <c r="L567" s="1151">
        <v>590.66999999999996</v>
      </c>
      <c r="M567" s="1151">
        <v>656.32119999999998</v>
      </c>
      <c r="N567" s="826" t="s">
        <v>3303</v>
      </c>
      <c r="O567" s="826" t="s">
        <v>145</v>
      </c>
      <c r="P567" s="828" t="s">
        <v>1806</v>
      </c>
      <c r="S567" s="589" t="s">
        <v>2742</v>
      </c>
      <c r="U567" s="589" t="s">
        <v>49</v>
      </c>
      <c r="Z567" s="589" t="s">
        <v>2743</v>
      </c>
      <c r="AB567" s="589" t="s">
        <v>2744</v>
      </c>
    </row>
    <row r="568" spans="1:28" hidden="1" x14ac:dyDescent="0.2">
      <c r="A568" s="591" t="str">
        <f t="shared" si="8"/>
        <v>Trảng Dài+20+215</v>
      </c>
      <c r="B568" s="826">
        <f>IF(OR(C568="a",C568="",C568="xoa"),"",COUNTIF(C$6:$D568,"da")+COUNTIF(C$6:$D568,"bs")+COUNTIF(C$6:$D568,"cph"))</f>
        <v>0</v>
      </c>
      <c r="C568" s="826" t="s">
        <v>4040</v>
      </c>
      <c r="D568" s="827" t="s">
        <v>2141</v>
      </c>
      <c r="E568" s="828" t="s">
        <v>34</v>
      </c>
      <c r="F568" s="828">
        <v>20</v>
      </c>
      <c r="G568" s="828">
        <v>215</v>
      </c>
      <c r="H568" s="828" t="s">
        <v>1623</v>
      </c>
      <c r="I568" s="826" t="s">
        <v>146</v>
      </c>
      <c r="J568" s="1150">
        <v>2.5000000000000001E-2</v>
      </c>
      <c r="K568" s="1150"/>
      <c r="L568" s="1151">
        <v>250</v>
      </c>
      <c r="M568" s="1151">
        <v>3412.1089999999999</v>
      </c>
      <c r="N568" s="826" t="s">
        <v>3304</v>
      </c>
      <c r="O568" s="826" t="s">
        <v>1768</v>
      </c>
      <c r="P568" s="828" t="s">
        <v>1806</v>
      </c>
      <c r="S568" s="589" t="s">
        <v>2742</v>
      </c>
      <c r="U568" s="589" t="s">
        <v>49</v>
      </c>
      <c r="Z568" s="589" t="s">
        <v>2743</v>
      </c>
      <c r="AB568" s="589" t="s">
        <v>2744</v>
      </c>
    </row>
    <row r="569" spans="1:28" hidden="1" x14ac:dyDescent="0.2">
      <c r="A569" s="591" t="str">
        <f t="shared" si="8"/>
        <v>Trảng Dài+21+578</v>
      </c>
      <c r="B569" s="826">
        <f>IF(OR(C569="a",C569="",C569="xoa"),"",COUNTIF(C$6:$D569,"da")+COUNTIF(C$6:$D569,"bs")+COUNTIF(C$6:$D569,"cph"))</f>
        <v>0</v>
      </c>
      <c r="C569" s="826" t="s">
        <v>4040</v>
      </c>
      <c r="D569" s="827" t="s">
        <v>2142</v>
      </c>
      <c r="E569" s="828" t="s">
        <v>34</v>
      </c>
      <c r="F569" s="828">
        <v>21</v>
      </c>
      <c r="G569" s="828">
        <v>578</v>
      </c>
      <c r="H569" s="828" t="s">
        <v>1623</v>
      </c>
      <c r="I569" s="826" t="s">
        <v>146</v>
      </c>
      <c r="J569" s="1150">
        <v>2.213E-2</v>
      </c>
      <c r="K569" s="1150"/>
      <c r="L569" s="1151">
        <v>221.3</v>
      </c>
      <c r="M569" s="1151">
        <v>221.26580000000001</v>
      </c>
      <c r="N569" s="826" t="s">
        <v>3305</v>
      </c>
      <c r="O569" s="826" t="s">
        <v>1768</v>
      </c>
      <c r="P569" s="828" t="s">
        <v>2065</v>
      </c>
      <c r="S569" s="589" t="s">
        <v>2742</v>
      </c>
      <c r="U569" s="589" t="s">
        <v>49</v>
      </c>
      <c r="Z569" s="589" t="s">
        <v>2743</v>
      </c>
      <c r="AB569" s="589" t="s">
        <v>2744</v>
      </c>
    </row>
    <row r="570" spans="1:28" hidden="1" x14ac:dyDescent="0.2">
      <c r="A570" s="591" t="str">
        <f t="shared" si="8"/>
        <v>Trảng Dài+21+721</v>
      </c>
      <c r="B570" s="826">
        <f>IF(OR(C570="a",C570="",C570="xoa"),"",COUNTIF(C$6:$D570,"da")+COUNTIF(C$6:$D570,"bs")+COUNTIF(C$6:$D570,"cph"))</f>
        <v>0</v>
      </c>
      <c r="C570" s="826" t="s">
        <v>4040</v>
      </c>
      <c r="D570" s="827" t="s">
        <v>2143</v>
      </c>
      <c r="E570" s="828" t="s">
        <v>34</v>
      </c>
      <c r="F570" s="828">
        <v>21</v>
      </c>
      <c r="G570" s="828">
        <v>721</v>
      </c>
      <c r="H570" s="828" t="s">
        <v>1623</v>
      </c>
      <c r="I570" s="826" t="s">
        <v>146</v>
      </c>
      <c r="J570" s="1150">
        <v>1.546E-2</v>
      </c>
      <c r="K570" s="1150"/>
      <c r="L570" s="1151">
        <v>154.6</v>
      </c>
      <c r="M570" s="1151">
        <v>154.5873</v>
      </c>
      <c r="N570" s="826" t="s">
        <v>3306</v>
      </c>
      <c r="O570" s="826" t="s">
        <v>145</v>
      </c>
      <c r="P570" s="828" t="s">
        <v>2065</v>
      </c>
      <c r="S570" s="589" t="s">
        <v>2742</v>
      </c>
      <c r="U570" s="589" t="s">
        <v>49</v>
      </c>
      <c r="Z570" s="589" t="s">
        <v>2743</v>
      </c>
      <c r="AB570" s="589" t="s">
        <v>2744</v>
      </c>
    </row>
    <row r="571" spans="1:28" hidden="1" x14ac:dyDescent="0.2">
      <c r="A571" s="591" t="str">
        <f t="shared" si="8"/>
        <v>Trảng Dài+22+344</v>
      </c>
      <c r="B571" s="826">
        <f>IF(OR(C571="a",C571="",C571="xoa"),"",COUNTIF(C$6:$D571,"da")+COUNTIF(C$6:$D571,"bs")+COUNTIF(C$6:$D571,"cph"))</f>
        <v>0</v>
      </c>
      <c r="C571" s="826" t="s">
        <v>4040</v>
      </c>
      <c r="D571" s="827" t="s">
        <v>2144</v>
      </c>
      <c r="E571" s="828" t="s">
        <v>34</v>
      </c>
      <c r="F571" s="828">
        <v>22</v>
      </c>
      <c r="G571" s="828">
        <v>344</v>
      </c>
      <c r="H571" s="828" t="s">
        <v>1623</v>
      </c>
      <c r="I571" s="826" t="s">
        <v>146</v>
      </c>
      <c r="J571" s="1150">
        <v>1.4240000000000001E-2</v>
      </c>
      <c r="K571" s="1150"/>
      <c r="L571" s="1151">
        <v>142.4</v>
      </c>
      <c r="M571" s="1151">
        <v>142.25309999999999</v>
      </c>
      <c r="N571" s="826" t="s">
        <v>3307</v>
      </c>
      <c r="O571" s="826" t="s">
        <v>145</v>
      </c>
      <c r="P571" s="828" t="s">
        <v>2065</v>
      </c>
      <c r="S571" s="589" t="s">
        <v>2742</v>
      </c>
      <c r="U571" s="589" t="s">
        <v>49</v>
      </c>
      <c r="Z571" s="589" t="s">
        <v>2743</v>
      </c>
      <c r="AB571" s="589" t="s">
        <v>2744</v>
      </c>
    </row>
    <row r="572" spans="1:28" ht="25.5" hidden="1" x14ac:dyDescent="0.2">
      <c r="A572" s="591" t="str">
        <f t="shared" si="8"/>
        <v>Trảng Dài+22+554</v>
      </c>
      <c r="B572" s="826">
        <f>IF(OR(C572="a",C572="",C572="xoa"),"",COUNTIF(C$6:$D572,"da")+COUNTIF(C$6:$D572,"bs")+COUNTIF(C$6:$D572,"cph"))</f>
        <v>0</v>
      </c>
      <c r="C572" s="826" t="s">
        <v>4040</v>
      </c>
      <c r="D572" s="827" t="s">
        <v>2145</v>
      </c>
      <c r="E572" s="828" t="s">
        <v>34</v>
      </c>
      <c r="F572" s="828">
        <v>22</v>
      </c>
      <c r="G572" s="828">
        <v>554</v>
      </c>
      <c r="H572" s="828" t="s">
        <v>1623</v>
      </c>
      <c r="I572" s="826" t="s">
        <v>146</v>
      </c>
      <c r="J572" s="1150">
        <v>0.01</v>
      </c>
      <c r="K572" s="1150"/>
      <c r="L572" s="1151">
        <v>100</v>
      </c>
      <c r="M572" s="1151">
        <v>191.29990000000001</v>
      </c>
      <c r="N572" s="826" t="s">
        <v>3308</v>
      </c>
      <c r="O572" s="826" t="s">
        <v>145</v>
      </c>
      <c r="P572" s="828" t="s">
        <v>1806</v>
      </c>
      <c r="S572" s="589" t="s">
        <v>2742</v>
      </c>
      <c r="U572" s="589" t="s">
        <v>49</v>
      </c>
      <c r="Z572" s="589" t="s">
        <v>2743</v>
      </c>
      <c r="AB572" s="589" t="s">
        <v>2744</v>
      </c>
    </row>
    <row r="573" spans="1:28" hidden="1" x14ac:dyDescent="0.2">
      <c r="A573" s="591" t="str">
        <f t="shared" si="8"/>
        <v>Trảng Dài+23+293</v>
      </c>
      <c r="B573" s="826">
        <f>IF(OR(C573="a",C573="",C573="xoa"),"",COUNTIF(C$6:$D573,"da")+COUNTIF(C$6:$D573,"bs")+COUNTIF(C$6:$D573,"cph"))</f>
        <v>0</v>
      </c>
      <c r="C573" s="826" t="s">
        <v>4040</v>
      </c>
      <c r="D573" s="827" t="s">
        <v>2146</v>
      </c>
      <c r="E573" s="828" t="s">
        <v>34</v>
      </c>
      <c r="F573" s="828">
        <v>23</v>
      </c>
      <c r="G573" s="828">
        <v>293</v>
      </c>
      <c r="H573" s="828" t="s">
        <v>1623</v>
      </c>
      <c r="I573" s="826" t="s">
        <v>146</v>
      </c>
      <c r="J573" s="1150">
        <v>8.0000000000000002E-3</v>
      </c>
      <c r="K573" s="1150"/>
      <c r="L573" s="1151">
        <v>80</v>
      </c>
      <c r="M573" s="1151">
        <v>104.9782</v>
      </c>
      <c r="N573" s="826" t="s">
        <v>3309</v>
      </c>
      <c r="O573" s="826" t="s">
        <v>145</v>
      </c>
      <c r="P573" s="828" t="s">
        <v>1806</v>
      </c>
      <c r="S573" s="589" t="s">
        <v>2742</v>
      </c>
      <c r="U573" s="589" t="s">
        <v>49</v>
      </c>
      <c r="Z573" s="589" t="s">
        <v>2743</v>
      </c>
      <c r="AB573" s="589" t="s">
        <v>2744</v>
      </c>
    </row>
    <row r="574" spans="1:28" hidden="1" x14ac:dyDescent="0.2">
      <c r="A574" s="591" t="str">
        <f t="shared" si="8"/>
        <v>Trảng Dài+23+312</v>
      </c>
      <c r="B574" s="826">
        <f>IF(OR(C574="a",C574="",C574="xoa"),"",COUNTIF(C$6:$D574,"da")+COUNTIF(C$6:$D574,"bs")+COUNTIF(C$6:$D574,"cph"))</f>
        <v>0</v>
      </c>
      <c r="C574" s="826" t="s">
        <v>4040</v>
      </c>
      <c r="D574" s="827" t="s">
        <v>2146</v>
      </c>
      <c r="E574" s="828" t="s">
        <v>34</v>
      </c>
      <c r="F574" s="828">
        <v>23</v>
      </c>
      <c r="G574" s="828">
        <v>312</v>
      </c>
      <c r="H574" s="828" t="s">
        <v>1623</v>
      </c>
      <c r="I574" s="826" t="s">
        <v>146</v>
      </c>
      <c r="J574" s="1150">
        <v>8.0000000000000002E-3</v>
      </c>
      <c r="K574" s="1150"/>
      <c r="L574" s="1151">
        <v>80</v>
      </c>
      <c r="M574" s="1151">
        <v>104.91459999999999</v>
      </c>
      <c r="N574" s="826" t="s">
        <v>3310</v>
      </c>
      <c r="O574" s="826" t="s">
        <v>145</v>
      </c>
      <c r="P574" s="828" t="s">
        <v>1806</v>
      </c>
      <c r="S574" s="589" t="s">
        <v>2742</v>
      </c>
      <c r="U574" s="589" t="s">
        <v>49</v>
      </c>
      <c r="Z574" s="589" t="s">
        <v>2743</v>
      </c>
      <c r="AB574" s="589" t="s">
        <v>2744</v>
      </c>
    </row>
    <row r="575" spans="1:28" hidden="1" x14ac:dyDescent="0.2">
      <c r="A575" s="591" t="str">
        <f t="shared" si="8"/>
        <v>Trảng Dài+23+313</v>
      </c>
      <c r="B575" s="826">
        <f>IF(OR(C575="a",C575="",C575="xoa"),"",COUNTIF(C$6:$D575,"da")+COUNTIF(C$6:$D575,"bs")+COUNTIF(C$6:$D575,"cph"))</f>
        <v>0</v>
      </c>
      <c r="C575" s="826" t="s">
        <v>4040</v>
      </c>
      <c r="D575" s="827" t="s">
        <v>2146</v>
      </c>
      <c r="E575" s="828" t="s">
        <v>34</v>
      </c>
      <c r="F575" s="828">
        <v>23</v>
      </c>
      <c r="G575" s="828">
        <v>313</v>
      </c>
      <c r="H575" s="828" t="s">
        <v>1623</v>
      </c>
      <c r="I575" s="826" t="s">
        <v>146</v>
      </c>
      <c r="J575" s="1150">
        <v>8.0000000000000002E-3</v>
      </c>
      <c r="K575" s="1150"/>
      <c r="L575" s="1151">
        <v>80</v>
      </c>
      <c r="M575" s="1151">
        <v>104.86620000000001</v>
      </c>
      <c r="N575" s="826" t="s">
        <v>3311</v>
      </c>
      <c r="O575" s="826" t="s">
        <v>145</v>
      </c>
      <c r="P575" s="828" t="s">
        <v>1806</v>
      </c>
      <c r="S575" s="589" t="s">
        <v>2742</v>
      </c>
      <c r="U575" s="589" t="s">
        <v>49</v>
      </c>
      <c r="Z575" s="589" t="s">
        <v>2743</v>
      </c>
      <c r="AB575" s="589" t="s">
        <v>2744</v>
      </c>
    </row>
    <row r="576" spans="1:28" hidden="1" x14ac:dyDescent="0.2">
      <c r="A576" s="591" t="str">
        <f t="shared" si="8"/>
        <v>Trảng Dài+23+354</v>
      </c>
      <c r="B576" s="826">
        <f>IF(OR(C576="a",C576="",C576="xoa"),"",COUNTIF(C$6:$D576,"da")+COUNTIF(C$6:$D576,"bs")+COUNTIF(C$6:$D576,"cph"))</f>
        <v>0</v>
      </c>
      <c r="C576" s="826" t="s">
        <v>4040</v>
      </c>
      <c r="D576" s="827" t="s">
        <v>2147</v>
      </c>
      <c r="E576" s="828" t="s">
        <v>34</v>
      </c>
      <c r="F576" s="828">
        <v>23</v>
      </c>
      <c r="G576" s="828">
        <v>354</v>
      </c>
      <c r="H576" s="828" t="s">
        <v>1623</v>
      </c>
      <c r="I576" s="826" t="s">
        <v>146</v>
      </c>
      <c r="J576" s="1150">
        <v>8.3000000000000001E-3</v>
      </c>
      <c r="K576" s="1150"/>
      <c r="L576" s="1151">
        <v>83</v>
      </c>
      <c r="M576" s="1151">
        <v>113.54470000000001</v>
      </c>
      <c r="N576" s="826" t="s">
        <v>3312</v>
      </c>
      <c r="O576" s="826" t="s">
        <v>145</v>
      </c>
      <c r="P576" s="828" t="s">
        <v>1806</v>
      </c>
      <c r="S576" s="589" t="s">
        <v>2742</v>
      </c>
      <c r="U576" s="589" t="s">
        <v>49</v>
      </c>
      <c r="Z576" s="589" t="s">
        <v>2743</v>
      </c>
      <c r="AB576" s="589" t="s">
        <v>2744</v>
      </c>
    </row>
    <row r="577" spans="1:28" hidden="1" x14ac:dyDescent="0.2">
      <c r="A577" s="591" t="str">
        <f t="shared" si="8"/>
        <v>Trảng Dài+23+391</v>
      </c>
      <c r="B577" s="826">
        <f>IF(OR(C577="a",C577="",C577="xoa"),"",COUNTIF(C$6:$D577,"da")+COUNTIF(C$6:$D577,"bs")+COUNTIF(C$6:$D577,"cph"))</f>
        <v>0</v>
      </c>
      <c r="C577" s="826" t="s">
        <v>4040</v>
      </c>
      <c r="D577" s="827" t="s">
        <v>2148</v>
      </c>
      <c r="E577" s="828" t="s">
        <v>34</v>
      </c>
      <c r="F577" s="828">
        <v>23</v>
      </c>
      <c r="G577" s="828">
        <v>391</v>
      </c>
      <c r="H577" s="828" t="s">
        <v>1623</v>
      </c>
      <c r="I577" s="826" t="s">
        <v>146</v>
      </c>
      <c r="J577" s="1150">
        <v>8.0000000000000002E-3</v>
      </c>
      <c r="K577" s="1150"/>
      <c r="L577" s="1151">
        <v>80</v>
      </c>
      <c r="M577" s="1151">
        <v>104.858</v>
      </c>
      <c r="N577" s="826" t="s">
        <v>3313</v>
      </c>
      <c r="O577" s="826" t="s">
        <v>145</v>
      </c>
      <c r="P577" s="828" t="s">
        <v>1806</v>
      </c>
      <c r="S577" s="589" t="s">
        <v>2742</v>
      </c>
      <c r="U577" s="589" t="s">
        <v>49</v>
      </c>
      <c r="Z577" s="589" t="s">
        <v>2743</v>
      </c>
      <c r="AB577" s="589" t="s">
        <v>2744</v>
      </c>
    </row>
    <row r="578" spans="1:28" hidden="1" x14ac:dyDescent="0.2">
      <c r="A578" s="591" t="str">
        <f t="shared" si="8"/>
        <v>Trảng Dài+24+519</v>
      </c>
      <c r="B578" s="826">
        <f>IF(OR(C578="a",C578="",C578="xoa"),"",COUNTIF(C$6:$D578,"da")+COUNTIF(C$6:$D578,"bs")+COUNTIF(C$6:$D578,"cph"))</f>
        <v>0</v>
      </c>
      <c r="C578" s="826" t="s">
        <v>4040</v>
      </c>
      <c r="D578" s="827" t="s">
        <v>2149</v>
      </c>
      <c r="E578" s="828" t="s">
        <v>34</v>
      </c>
      <c r="F578" s="828">
        <v>24</v>
      </c>
      <c r="G578" s="828">
        <v>519</v>
      </c>
      <c r="H578" s="828" t="s">
        <v>1623</v>
      </c>
      <c r="I578" s="826" t="s">
        <v>146</v>
      </c>
      <c r="J578" s="1150">
        <v>7.9400000000000009E-3</v>
      </c>
      <c r="K578" s="1150"/>
      <c r="L578" s="1151">
        <v>79.400000000000006</v>
      </c>
      <c r="M578" s="1151">
        <v>79.379639999999995</v>
      </c>
      <c r="N578" s="826" t="s">
        <v>3314</v>
      </c>
      <c r="O578" s="826" t="s">
        <v>145</v>
      </c>
      <c r="P578" s="828" t="s">
        <v>1806</v>
      </c>
      <c r="S578" s="589" t="s">
        <v>2742</v>
      </c>
      <c r="U578" s="589" t="s">
        <v>49</v>
      </c>
      <c r="Z578" s="589" t="s">
        <v>2743</v>
      </c>
      <c r="AB578" s="589" t="s">
        <v>2744</v>
      </c>
    </row>
    <row r="579" spans="1:28" hidden="1" x14ac:dyDescent="0.2">
      <c r="A579" s="591" t="str">
        <f t="shared" si="8"/>
        <v>Trảng Dài+24+520</v>
      </c>
      <c r="B579" s="826">
        <f>IF(OR(C579="a",C579="",C579="xoa"),"",COUNTIF(C$6:$D579,"da")+COUNTIF(C$6:$D579,"bs")+COUNTIF(C$6:$D579,"cph"))</f>
        <v>0</v>
      </c>
      <c r="C579" s="826" t="s">
        <v>4040</v>
      </c>
      <c r="D579" s="827" t="s">
        <v>2150</v>
      </c>
      <c r="E579" s="828" t="s">
        <v>34</v>
      </c>
      <c r="F579" s="828">
        <v>24</v>
      </c>
      <c r="G579" s="828">
        <v>520</v>
      </c>
      <c r="H579" s="828" t="s">
        <v>1623</v>
      </c>
      <c r="I579" s="826" t="s">
        <v>146</v>
      </c>
      <c r="J579" s="1150">
        <v>0.01</v>
      </c>
      <c r="K579" s="1150"/>
      <c r="L579" s="1151">
        <v>100</v>
      </c>
      <c r="M579" s="1151">
        <v>159.53479999999999</v>
      </c>
      <c r="N579" s="826" t="s">
        <v>3315</v>
      </c>
      <c r="O579" s="826" t="s">
        <v>145</v>
      </c>
      <c r="P579" s="828" t="s">
        <v>1806</v>
      </c>
      <c r="S579" s="589" t="s">
        <v>2742</v>
      </c>
      <c r="U579" s="589" t="s">
        <v>49</v>
      </c>
      <c r="Z579" s="589" t="s">
        <v>2743</v>
      </c>
      <c r="AB579" s="589" t="s">
        <v>2744</v>
      </c>
    </row>
    <row r="580" spans="1:28" ht="25.5" hidden="1" x14ac:dyDescent="0.2">
      <c r="A580" s="591" t="str">
        <f t="shared" si="8"/>
        <v>Trảng Dài+26+454</v>
      </c>
      <c r="B580" s="826">
        <f>IF(OR(C580="a",C580="",C580="xoa"),"",COUNTIF(C$6:$D580,"da")+COUNTIF(C$6:$D580,"bs")+COUNTIF(C$6:$D580,"cph"))</f>
        <v>0</v>
      </c>
      <c r="C580" s="826" t="s">
        <v>4040</v>
      </c>
      <c r="D580" s="827" t="s">
        <v>2151</v>
      </c>
      <c r="E580" s="828" t="s">
        <v>34</v>
      </c>
      <c r="F580" s="828">
        <v>26</v>
      </c>
      <c r="G580" s="828">
        <v>454</v>
      </c>
      <c r="H580" s="828" t="s">
        <v>1623</v>
      </c>
      <c r="I580" s="826" t="s">
        <v>146</v>
      </c>
      <c r="J580" s="1150">
        <v>5.4000000000000003E-3</v>
      </c>
      <c r="K580" s="1150"/>
      <c r="L580" s="1151">
        <v>54</v>
      </c>
      <c r="M580" s="1151">
        <v>53.702710000000003</v>
      </c>
      <c r="N580" s="826" t="s">
        <v>3316</v>
      </c>
      <c r="O580" s="826" t="s">
        <v>145</v>
      </c>
      <c r="P580" s="828" t="s">
        <v>1806</v>
      </c>
      <c r="S580" s="589" t="s">
        <v>2742</v>
      </c>
      <c r="U580" s="589" t="s">
        <v>49</v>
      </c>
      <c r="Z580" s="589" t="s">
        <v>2743</v>
      </c>
      <c r="AB580" s="589" t="s">
        <v>2744</v>
      </c>
    </row>
    <row r="581" spans="1:28" hidden="1" x14ac:dyDescent="0.2">
      <c r="A581" s="591" t="str">
        <f t="shared" si="8"/>
        <v>Trảng Dài+26+590</v>
      </c>
      <c r="B581" s="826">
        <f>IF(OR(C581="a",C581="",C581="xoa"),"",COUNTIF(C$6:$D581,"da")+COUNTIF(C$6:$D581,"bs")+COUNTIF(C$6:$D581,"cph"))</f>
        <v>0</v>
      </c>
      <c r="C581" s="826" t="s">
        <v>4040</v>
      </c>
      <c r="D581" s="827" t="s">
        <v>2152</v>
      </c>
      <c r="E581" s="828" t="s">
        <v>34</v>
      </c>
      <c r="F581" s="828">
        <v>26</v>
      </c>
      <c r="G581" s="828">
        <v>590</v>
      </c>
      <c r="H581" s="828" t="s">
        <v>1623</v>
      </c>
      <c r="I581" s="826" t="s">
        <v>146</v>
      </c>
      <c r="J581" s="1150">
        <v>1.55E-2</v>
      </c>
      <c r="K581" s="1150"/>
      <c r="L581" s="1151">
        <v>155</v>
      </c>
      <c r="M581" s="1151">
        <v>30.04851</v>
      </c>
      <c r="N581" s="826" t="s">
        <v>3317</v>
      </c>
      <c r="O581" s="826" t="s">
        <v>1768</v>
      </c>
      <c r="P581" s="828" t="s">
        <v>2065</v>
      </c>
      <c r="S581" s="589" t="s">
        <v>2742</v>
      </c>
      <c r="U581" s="589" t="s">
        <v>49</v>
      </c>
      <c r="Z581" s="589" t="s">
        <v>2743</v>
      </c>
      <c r="AB581" s="589" t="s">
        <v>2744</v>
      </c>
    </row>
    <row r="582" spans="1:28" hidden="1" x14ac:dyDescent="0.2">
      <c r="A582" s="591" t="str">
        <f t="shared" si="8"/>
        <v>Trảng Dài+26+604</v>
      </c>
      <c r="B582" s="826">
        <f>IF(OR(C582="a",C582="",C582="xoa"),"",COUNTIF(C$6:$D582,"da")+COUNTIF(C$6:$D582,"bs")+COUNTIF(C$6:$D582,"cph"))</f>
        <v>0</v>
      </c>
      <c r="C582" s="826" t="s">
        <v>4040</v>
      </c>
      <c r="D582" s="827" t="s">
        <v>2153</v>
      </c>
      <c r="E582" s="828" t="s">
        <v>34</v>
      </c>
      <c r="F582" s="828">
        <v>26</v>
      </c>
      <c r="G582" s="828">
        <v>604</v>
      </c>
      <c r="H582" s="828" t="s">
        <v>1623</v>
      </c>
      <c r="I582" s="826" t="s">
        <v>146</v>
      </c>
      <c r="J582" s="1150">
        <v>5.2399999999999999E-3</v>
      </c>
      <c r="K582" s="1150"/>
      <c r="L582" s="1151">
        <v>52.4</v>
      </c>
      <c r="M582" s="1151">
        <v>52.317439999999998</v>
      </c>
      <c r="N582" s="826" t="s">
        <v>3318</v>
      </c>
      <c r="O582" s="826" t="s">
        <v>1768</v>
      </c>
      <c r="P582" s="828" t="s">
        <v>2065</v>
      </c>
      <c r="S582" s="589" t="s">
        <v>2742</v>
      </c>
      <c r="U582" s="589" t="s">
        <v>49</v>
      </c>
      <c r="Z582" s="589" t="s">
        <v>2743</v>
      </c>
      <c r="AB582" s="589" t="s">
        <v>2744</v>
      </c>
    </row>
    <row r="583" spans="1:28" hidden="1" x14ac:dyDescent="0.2">
      <c r="A583" s="591" t="str">
        <f t="shared" ref="A583:A646" si="9">E583&amp;"+"&amp;F583&amp;"+"&amp;G583</f>
        <v>Trảng Dài+27+590</v>
      </c>
      <c r="B583" s="826">
        <f>IF(OR(C583="a",C583="",C583="xoa"),"",COUNTIF(C$6:$D583,"da")+COUNTIF(C$6:$D583,"bs")+COUNTIF(C$6:$D583,"cph"))</f>
        <v>0</v>
      </c>
      <c r="C583" s="826" t="s">
        <v>4040</v>
      </c>
      <c r="D583" s="827" t="s">
        <v>2154</v>
      </c>
      <c r="E583" s="828" t="s">
        <v>34</v>
      </c>
      <c r="F583" s="828">
        <v>27</v>
      </c>
      <c r="G583" s="828">
        <v>590</v>
      </c>
      <c r="H583" s="828" t="s">
        <v>1623</v>
      </c>
      <c r="I583" s="826" t="s">
        <v>146</v>
      </c>
      <c r="J583" s="1150">
        <v>9.3900000000000008E-3</v>
      </c>
      <c r="K583" s="1150"/>
      <c r="L583" s="1151">
        <v>93.9</v>
      </c>
      <c r="M583" s="1151">
        <v>93.91422</v>
      </c>
      <c r="N583" s="826" t="s">
        <v>3319</v>
      </c>
      <c r="O583" s="826" t="s">
        <v>145</v>
      </c>
      <c r="P583" s="828" t="s">
        <v>1806</v>
      </c>
      <c r="S583" s="589" t="s">
        <v>2742</v>
      </c>
      <c r="U583" s="589" t="s">
        <v>49</v>
      </c>
      <c r="Z583" s="589" t="s">
        <v>2743</v>
      </c>
      <c r="AB583" s="589" t="s">
        <v>2744</v>
      </c>
    </row>
    <row r="584" spans="1:28" hidden="1" x14ac:dyDescent="0.2">
      <c r="A584" s="591" t="str">
        <f t="shared" si="9"/>
        <v>Trảng Dài+29+174</v>
      </c>
      <c r="B584" s="826">
        <f>IF(OR(C584="a",C584="",C584="xoa"),"",COUNTIF(C$6:$D584,"da")+COUNTIF(C$6:$D584,"bs")+COUNTIF(C$6:$D584,"cph"))</f>
        <v>0</v>
      </c>
      <c r="C584" s="826" t="s">
        <v>4040</v>
      </c>
      <c r="D584" s="827" t="s">
        <v>2155</v>
      </c>
      <c r="E584" s="828" t="s">
        <v>34</v>
      </c>
      <c r="F584" s="828">
        <v>29</v>
      </c>
      <c r="G584" s="828">
        <v>174</v>
      </c>
      <c r="H584" s="828" t="s">
        <v>1623</v>
      </c>
      <c r="I584" s="826" t="s">
        <v>146</v>
      </c>
      <c r="J584" s="1150">
        <v>8.0000000000000002E-3</v>
      </c>
      <c r="K584" s="1150"/>
      <c r="L584" s="1151">
        <v>80</v>
      </c>
      <c r="M584" s="1151">
        <v>228.5754</v>
      </c>
      <c r="N584" s="826" t="s">
        <v>3320</v>
      </c>
      <c r="O584" s="826" t="s">
        <v>145</v>
      </c>
      <c r="P584" s="828" t="s">
        <v>1806</v>
      </c>
      <c r="S584" s="589" t="s">
        <v>2742</v>
      </c>
      <c r="U584" s="589" t="s">
        <v>49</v>
      </c>
      <c r="Z584" s="589" t="s">
        <v>2743</v>
      </c>
      <c r="AB584" s="589" t="s">
        <v>2744</v>
      </c>
    </row>
    <row r="585" spans="1:28" hidden="1" x14ac:dyDescent="0.2">
      <c r="A585" s="591" t="str">
        <f t="shared" si="9"/>
        <v>Trảng Dài+31+611</v>
      </c>
      <c r="B585" s="826">
        <f>IF(OR(C585="a",C585="",C585="xoa"),"",COUNTIF(C$6:$D585,"da")+COUNTIF(C$6:$D585,"bs")+COUNTIF(C$6:$D585,"cph"))</f>
        <v>0</v>
      </c>
      <c r="C585" s="826" t="s">
        <v>4040</v>
      </c>
      <c r="D585" s="827" t="s">
        <v>2156</v>
      </c>
      <c r="E585" s="828" t="s">
        <v>34</v>
      </c>
      <c r="F585" s="828">
        <v>31</v>
      </c>
      <c r="G585" s="828">
        <v>611</v>
      </c>
      <c r="H585" s="828" t="s">
        <v>1623</v>
      </c>
      <c r="I585" s="826" t="s">
        <v>146</v>
      </c>
      <c r="J585" s="1150">
        <v>6.0000000000000001E-3</v>
      </c>
      <c r="K585" s="1150"/>
      <c r="L585" s="1151">
        <v>60</v>
      </c>
      <c r="M585" s="1151">
        <v>154.5583</v>
      </c>
      <c r="N585" s="826" t="s">
        <v>3321</v>
      </c>
      <c r="O585" s="826" t="s">
        <v>145</v>
      </c>
      <c r="P585" s="828" t="s">
        <v>1806</v>
      </c>
      <c r="S585" s="589" t="s">
        <v>2742</v>
      </c>
      <c r="U585" s="589" t="s">
        <v>49</v>
      </c>
      <c r="Z585" s="589" t="s">
        <v>2743</v>
      </c>
      <c r="AB585" s="589" t="s">
        <v>2744</v>
      </c>
    </row>
    <row r="586" spans="1:28" hidden="1" x14ac:dyDescent="0.2">
      <c r="A586" s="591" t="str">
        <f t="shared" si="9"/>
        <v>Trảng Dài+32+552</v>
      </c>
      <c r="B586" s="826">
        <f>IF(OR(C586="a",C586="",C586="xoa"),"",COUNTIF(C$6:$D586,"da")+COUNTIF(C$6:$D586,"bs")+COUNTIF(C$6:$D586,"cph"))</f>
        <v>0</v>
      </c>
      <c r="C586" s="826" t="s">
        <v>4040</v>
      </c>
      <c r="D586" s="827" t="s">
        <v>2157</v>
      </c>
      <c r="E586" s="828" t="s">
        <v>34</v>
      </c>
      <c r="F586" s="828">
        <v>32</v>
      </c>
      <c r="G586" s="828">
        <v>552</v>
      </c>
      <c r="H586" s="828" t="s">
        <v>1623</v>
      </c>
      <c r="I586" s="826" t="s">
        <v>146</v>
      </c>
      <c r="J586" s="1150">
        <v>8.0000000000000002E-3</v>
      </c>
      <c r="K586" s="1150"/>
      <c r="L586" s="1151">
        <v>80</v>
      </c>
      <c r="M586" s="1151">
        <v>123.2166</v>
      </c>
      <c r="N586" s="826" t="s">
        <v>3322</v>
      </c>
      <c r="O586" s="826" t="s">
        <v>145</v>
      </c>
      <c r="P586" s="828" t="s">
        <v>1806</v>
      </c>
      <c r="S586" s="589" t="s">
        <v>2742</v>
      </c>
      <c r="U586" s="589" t="s">
        <v>49</v>
      </c>
      <c r="Z586" s="589" t="s">
        <v>2743</v>
      </c>
      <c r="AB586" s="589" t="s">
        <v>2744</v>
      </c>
    </row>
    <row r="587" spans="1:28" hidden="1" x14ac:dyDescent="0.2">
      <c r="A587" s="591" t="str">
        <f t="shared" si="9"/>
        <v>Trảng Dài+32+766</v>
      </c>
      <c r="B587" s="826">
        <f>IF(OR(C587="a",C587="",C587="xoa"),"",COUNTIF(C$6:$D587,"da")+COUNTIF(C$6:$D587,"bs")+COUNTIF(C$6:$D587,"cph"))</f>
        <v>0</v>
      </c>
      <c r="C587" s="826" t="s">
        <v>4040</v>
      </c>
      <c r="D587" s="827" t="s">
        <v>2158</v>
      </c>
      <c r="E587" s="828" t="s">
        <v>34</v>
      </c>
      <c r="F587" s="828">
        <v>32</v>
      </c>
      <c r="G587" s="828">
        <v>766</v>
      </c>
      <c r="H587" s="828" t="s">
        <v>1623</v>
      </c>
      <c r="I587" s="826" t="s">
        <v>146</v>
      </c>
      <c r="J587" s="1150">
        <v>7.5900000000000004E-3</v>
      </c>
      <c r="K587" s="1150"/>
      <c r="L587" s="1151">
        <v>75.900000000000006</v>
      </c>
      <c r="M587" s="1151">
        <v>75.907939999999996</v>
      </c>
      <c r="N587" s="826" t="s">
        <v>3323</v>
      </c>
      <c r="O587" s="826" t="s">
        <v>145</v>
      </c>
      <c r="P587" s="828" t="s">
        <v>2065</v>
      </c>
      <c r="S587" s="589" t="s">
        <v>2742</v>
      </c>
      <c r="U587" s="589" t="s">
        <v>49</v>
      </c>
      <c r="Z587" s="589" t="s">
        <v>2743</v>
      </c>
      <c r="AB587" s="589" t="s">
        <v>2744</v>
      </c>
    </row>
    <row r="588" spans="1:28" ht="25.5" hidden="1" x14ac:dyDescent="0.2">
      <c r="A588" s="591" t="str">
        <f t="shared" si="9"/>
        <v>Trảng Dài+34+455</v>
      </c>
      <c r="B588" s="826">
        <f>IF(OR(C588="a",C588="",C588="xoa"),"",COUNTIF(C$6:$D588,"da")+COUNTIF(C$6:$D588,"bs")+COUNTIF(C$6:$D588,"cph"))</f>
        <v>0</v>
      </c>
      <c r="C588" s="826" t="s">
        <v>4040</v>
      </c>
      <c r="D588" s="827" t="s">
        <v>2159</v>
      </c>
      <c r="E588" s="828" t="s">
        <v>34</v>
      </c>
      <c r="F588" s="828">
        <v>34</v>
      </c>
      <c r="G588" s="828">
        <v>455</v>
      </c>
      <c r="H588" s="828" t="s">
        <v>1623</v>
      </c>
      <c r="I588" s="826" t="s">
        <v>146</v>
      </c>
      <c r="J588" s="1150">
        <v>1.9800000000000002E-2</v>
      </c>
      <c r="K588" s="1150"/>
      <c r="L588" s="1151">
        <v>198.00000000000003</v>
      </c>
      <c r="M588" s="1151">
        <v>197.96100000000001</v>
      </c>
      <c r="N588" s="826" t="s">
        <v>3324</v>
      </c>
      <c r="O588" s="826" t="s">
        <v>145</v>
      </c>
      <c r="P588" s="828" t="s">
        <v>2065</v>
      </c>
      <c r="S588" s="589" t="s">
        <v>2742</v>
      </c>
      <c r="U588" s="589" t="s">
        <v>49</v>
      </c>
      <c r="Z588" s="589" t="s">
        <v>2743</v>
      </c>
      <c r="AB588" s="589" t="s">
        <v>2744</v>
      </c>
    </row>
    <row r="589" spans="1:28" hidden="1" x14ac:dyDescent="0.2">
      <c r="A589" s="591" t="str">
        <f t="shared" si="9"/>
        <v>Trảng Dài+36+56</v>
      </c>
      <c r="B589" s="826">
        <f>IF(OR(C589="a",C589="",C589="xoa"),"",COUNTIF(C$6:$D589,"da")+COUNTIF(C$6:$D589,"bs")+COUNTIF(C$6:$D589,"cph"))</f>
        <v>0</v>
      </c>
      <c r="C589" s="826" t="s">
        <v>4040</v>
      </c>
      <c r="D589" s="827" t="s">
        <v>2160</v>
      </c>
      <c r="E589" s="828" t="s">
        <v>34</v>
      </c>
      <c r="F589" s="828">
        <v>36</v>
      </c>
      <c r="G589" s="828">
        <v>56</v>
      </c>
      <c r="H589" s="828" t="s">
        <v>1623</v>
      </c>
      <c r="I589" s="826" t="s">
        <v>146</v>
      </c>
      <c r="J589" s="1150">
        <v>6.0000000000000001E-3</v>
      </c>
      <c r="K589" s="1150"/>
      <c r="L589" s="1151">
        <v>60</v>
      </c>
      <c r="M589" s="1151">
        <v>346.26330000000002</v>
      </c>
      <c r="N589" s="826" t="s">
        <v>3325</v>
      </c>
      <c r="O589" s="826" t="s">
        <v>145</v>
      </c>
      <c r="P589" s="828" t="s">
        <v>1806</v>
      </c>
      <c r="S589" s="589" t="s">
        <v>2742</v>
      </c>
      <c r="U589" s="589" t="s">
        <v>49</v>
      </c>
      <c r="Z589" s="589" t="s">
        <v>2743</v>
      </c>
      <c r="AB589" s="589" t="s">
        <v>2744</v>
      </c>
    </row>
    <row r="590" spans="1:28" hidden="1" x14ac:dyDescent="0.2">
      <c r="A590" s="591" t="str">
        <f t="shared" si="9"/>
        <v>Trảng Dài+36+1059</v>
      </c>
      <c r="B590" s="826">
        <f>IF(OR(C590="a",C590="",C590="xoa"),"",COUNTIF(C$6:$D590,"da")+COUNTIF(C$6:$D590,"bs")+COUNTIF(C$6:$D590,"cph"))</f>
        <v>0</v>
      </c>
      <c r="C590" s="826" t="s">
        <v>4040</v>
      </c>
      <c r="D590" s="827" t="s">
        <v>2161</v>
      </c>
      <c r="E590" s="828" t="s">
        <v>34</v>
      </c>
      <c r="F590" s="828">
        <v>36</v>
      </c>
      <c r="G590" s="828">
        <v>1059</v>
      </c>
      <c r="H590" s="828" t="s">
        <v>1623</v>
      </c>
      <c r="I590" s="826" t="s">
        <v>146</v>
      </c>
      <c r="J590" s="1150">
        <v>8.0000000000000002E-3</v>
      </c>
      <c r="K590" s="1150"/>
      <c r="L590" s="1151">
        <v>80</v>
      </c>
      <c r="M590" s="1151">
        <v>179.12190000000001</v>
      </c>
      <c r="N590" s="826" t="s">
        <v>3326</v>
      </c>
      <c r="O590" s="826" t="s">
        <v>1768</v>
      </c>
      <c r="P590" s="828" t="s">
        <v>2065</v>
      </c>
      <c r="S590" s="589" t="s">
        <v>2742</v>
      </c>
      <c r="U590" s="589" t="s">
        <v>49</v>
      </c>
      <c r="Z590" s="589" t="s">
        <v>2743</v>
      </c>
      <c r="AB590" s="589" t="s">
        <v>2744</v>
      </c>
    </row>
    <row r="591" spans="1:28" hidden="1" x14ac:dyDescent="0.2">
      <c r="A591" s="591" t="str">
        <f t="shared" si="9"/>
        <v>Trảng Dài+40+973</v>
      </c>
      <c r="B591" s="826">
        <f>IF(OR(C591="a",C591="",C591="xoa"),"",COUNTIF(C$6:$D591,"da")+COUNTIF(C$6:$D591,"bs")+COUNTIF(C$6:$D591,"cph"))</f>
        <v>0</v>
      </c>
      <c r="C591" s="826" t="s">
        <v>4040</v>
      </c>
      <c r="D591" s="827" t="s">
        <v>2162</v>
      </c>
      <c r="E591" s="828" t="s">
        <v>34</v>
      </c>
      <c r="F591" s="828">
        <v>40</v>
      </c>
      <c r="G591" s="828">
        <v>973</v>
      </c>
      <c r="H591" s="828" t="s">
        <v>1623</v>
      </c>
      <c r="I591" s="826" t="s">
        <v>146</v>
      </c>
      <c r="J591" s="1150">
        <v>6.0000000000000001E-3</v>
      </c>
      <c r="K591" s="1150"/>
      <c r="L591" s="1151">
        <v>60</v>
      </c>
      <c r="M591" s="1151">
        <v>147.48859999999999</v>
      </c>
      <c r="N591" s="826" t="s">
        <v>3327</v>
      </c>
      <c r="O591" s="826" t="s">
        <v>145</v>
      </c>
      <c r="P591" s="828" t="s">
        <v>1806</v>
      </c>
      <c r="S591" s="589" t="s">
        <v>2742</v>
      </c>
      <c r="U591" s="589" t="s">
        <v>49</v>
      </c>
      <c r="Z591" s="589" t="s">
        <v>2743</v>
      </c>
      <c r="AB591" s="589" t="s">
        <v>2744</v>
      </c>
    </row>
    <row r="592" spans="1:28" hidden="1" x14ac:dyDescent="0.2">
      <c r="A592" s="591" t="str">
        <f t="shared" si="9"/>
        <v>Trảng Dài+49+412</v>
      </c>
      <c r="B592" s="826">
        <f>IF(OR(C592="a",C592="",C592="xoa"),"",COUNTIF(C$6:$D592,"da")+COUNTIF(C$6:$D592,"bs")+COUNTIF(C$6:$D592,"cph"))</f>
        <v>0</v>
      </c>
      <c r="C592" s="826" t="s">
        <v>4040</v>
      </c>
      <c r="D592" s="827" t="s">
        <v>2163</v>
      </c>
      <c r="E592" s="828" t="s">
        <v>34</v>
      </c>
      <c r="F592" s="828">
        <v>49</v>
      </c>
      <c r="G592" s="828">
        <v>412</v>
      </c>
      <c r="H592" s="828" t="s">
        <v>1623</v>
      </c>
      <c r="I592" s="826" t="s">
        <v>146</v>
      </c>
      <c r="J592" s="1150">
        <v>0.01</v>
      </c>
      <c r="K592" s="1150"/>
      <c r="L592" s="1151">
        <v>100</v>
      </c>
      <c r="M592" s="1151">
        <v>181.29519999999999</v>
      </c>
      <c r="N592" s="826" t="s">
        <v>3328</v>
      </c>
      <c r="O592" s="826" t="s">
        <v>145</v>
      </c>
      <c r="P592" s="828" t="s">
        <v>1806</v>
      </c>
      <c r="S592" s="589" t="s">
        <v>2742</v>
      </c>
      <c r="U592" s="589" t="s">
        <v>49</v>
      </c>
      <c r="Z592" s="589" t="s">
        <v>2743</v>
      </c>
      <c r="AB592" s="589" t="s">
        <v>2744</v>
      </c>
    </row>
    <row r="593" spans="1:28" ht="25.5" hidden="1" x14ac:dyDescent="0.2">
      <c r="A593" s="591" t="str">
        <f t="shared" si="9"/>
        <v>Trảng Dài+49+680</v>
      </c>
      <c r="B593" s="826">
        <f>IF(OR(C593="a",C593="",C593="xoa"),"",COUNTIF(C$6:$D593,"da")+COUNTIF(C$6:$D593,"bs")+COUNTIF(C$6:$D593,"cph"))</f>
        <v>0</v>
      </c>
      <c r="C593" s="826" t="s">
        <v>4040</v>
      </c>
      <c r="D593" s="827" t="s">
        <v>2164</v>
      </c>
      <c r="E593" s="828" t="s">
        <v>34</v>
      </c>
      <c r="F593" s="828">
        <v>49</v>
      </c>
      <c r="G593" s="828">
        <v>680</v>
      </c>
      <c r="H593" s="828" t="s">
        <v>1623</v>
      </c>
      <c r="I593" s="826" t="s">
        <v>146</v>
      </c>
      <c r="J593" s="1150">
        <v>6.0000000000000001E-3</v>
      </c>
      <c r="K593" s="1150"/>
      <c r="L593" s="1151">
        <v>60</v>
      </c>
      <c r="M593" s="1151">
        <v>158.63720000000001</v>
      </c>
      <c r="N593" s="826" t="s">
        <v>3329</v>
      </c>
      <c r="O593" s="826" t="s">
        <v>145</v>
      </c>
      <c r="P593" s="828" t="s">
        <v>1806</v>
      </c>
      <c r="S593" s="589" t="s">
        <v>2742</v>
      </c>
      <c r="U593" s="589" t="s">
        <v>49</v>
      </c>
      <c r="Z593" s="589" t="s">
        <v>2743</v>
      </c>
      <c r="AB593" s="589" t="s">
        <v>2744</v>
      </c>
    </row>
    <row r="594" spans="1:28" hidden="1" x14ac:dyDescent="0.2">
      <c r="A594" s="591" t="str">
        <f t="shared" si="9"/>
        <v>Trảng Dài+49+683</v>
      </c>
      <c r="B594" s="826">
        <f>IF(OR(C594="a",C594="",C594="xoa"),"",COUNTIF(C$6:$D594,"da")+COUNTIF(C$6:$D594,"bs")+COUNTIF(C$6:$D594,"cph"))</f>
        <v>0</v>
      </c>
      <c r="C594" s="826" t="s">
        <v>4040</v>
      </c>
      <c r="D594" s="827" t="s">
        <v>2165</v>
      </c>
      <c r="E594" s="828" t="s">
        <v>34</v>
      </c>
      <c r="F594" s="828">
        <v>49</v>
      </c>
      <c r="G594" s="828">
        <v>683</v>
      </c>
      <c r="H594" s="828" t="s">
        <v>1623</v>
      </c>
      <c r="I594" s="826" t="s">
        <v>146</v>
      </c>
      <c r="J594" s="1150">
        <v>8.0000000000000002E-3</v>
      </c>
      <c r="K594" s="1150"/>
      <c r="L594" s="1151">
        <v>80</v>
      </c>
      <c r="M594" s="1151">
        <v>140.6574</v>
      </c>
      <c r="N594" s="826" t="s">
        <v>3330</v>
      </c>
      <c r="O594" s="826" t="s">
        <v>145</v>
      </c>
      <c r="P594" s="828" t="s">
        <v>2065</v>
      </c>
      <c r="S594" s="589" t="s">
        <v>2742</v>
      </c>
      <c r="U594" s="589" t="s">
        <v>49</v>
      </c>
      <c r="Z594" s="589" t="s">
        <v>2743</v>
      </c>
      <c r="AB594" s="589" t="s">
        <v>2744</v>
      </c>
    </row>
    <row r="595" spans="1:28" hidden="1" x14ac:dyDescent="0.2">
      <c r="A595" s="591" t="str">
        <f t="shared" si="9"/>
        <v>Trảng Dài+53+394</v>
      </c>
      <c r="B595" s="826">
        <f>IF(OR(C595="a",C595="",C595="xoa"),"",COUNTIF(C$6:$D595,"da")+COUNTIF(C$6:$D595,"bs")+COUNTIF(C$6:$D595,"cph"))</f>
        <v>0</v>
      </c>
      <c r="C595" s="826" t="s">
        <v>4040</v>
      </c>
      <c r="D595" s="827" t="s">
        <v>2166</v>
      </c>
      <c r="E595" s="828" t="s">
        <v>34</v>
      </c>
      <c r="F595" s="828">
        <v>53</v>
      </c>
      <c r="G595" s="828">
        <v>394</v>
      </c>
      <c r="H595" s="828" t="s">
        <v>1623</v>
      </c>
      <c r="I595" s="826" t="s">
        <v>146</v>
      </c>
      <c r="J595" s="1150">
        <v>1.0659999999999999E-2</v>
      </c>
      <c r="K595" s="1150"/>
      <c r="L595" s="1151">
        <v>106.6</v>
      </c>
      <c r="M595" s="1151">
        <v>254.90620000000001</v>
      </c>
      <c r="N595" s="826" t="s">
        <v>3331</v>
      </c>
      <c r="O595" s="826" t="s">
        <v>145</v>
      </c>
      <c r="P595" s="828" t="s">
        <v>1806</v>
      </c>
      <c r="S595" s="589" t="s">
        <v>2742</v>
      </c>
      <c r="U595" s="589" t="s">
        <v>49</v>
      </c>
      <c r="Z595" s="589" t="s">
        <v>2743</v>
      </c>
      <c r="AB595" s="589" t="s">
        <v>2744</v>
      </c>
    </row>
    <row r="596" spans="1:28" hidden="1" x14ac:dyDescent="0.2">
      <c r="A596" s="591" t="str">
        <f t="shared" si="9"/>
        <v>Trảng Dài+53+397</v>
      </c>
      <c r="B596" s="826">
        <f>IF(OR(C596="a",C596="",C596="xoa"),"",COUNTIF(C$6:$D596,"da")+COUNTIF(C$6:$D596,"bs")+COUNTIF(C$6:$D596,"cph"))</f>
        <v>0</v>
      </c>
      <c r="C596" s="826" t="s">
        <v>4040</v>
      </c>
      <c r="D596" s="827" t="s">
        <v>2167</v>
      </c>
      <c r="E596" s="828" t="s">
        <v>34</v>
      </c>
      <c r="F596" s="828">
        <v>53</v>
      </c>
      <c r="G596" s="828">
        <v>397</v>
      </c>
      <c r="H596" s="828" t="s">
        <v>1623</v>
      </c>
      <c r="I596" s="826" t="s">
        <v>146</v>
      </c>
      <c r="J596" s="1150">
        <v>6.0000000000000001E-3</v>
      </c>
      <c r="K596" s="1150"/>
      <c r="L596" s="1151">
        <v>60</v>
      </c>
      <c r="M596" s="1151">
        <v>212.1071</v>
      </c>
      <c r="N596" s="826" t="s">
        <v>3332</v>
      </c>
      <c r="O596" s="826" t="s">
        <v>145</v>
      </c>
      <c r="P596" s="828" t="s">
        <v>1806</v>
      </c>
      <c r="S596" s="589" t="s">
        <v>2742</v>
      </c>
      <c r="U596" s="589" t="s">
        <v>49</v>
      </c>
      <c r="Z596" s="589" t="s">
        <v>2743</v>
      </c>
      <c r="AB596" s="589" t="s">
        <v>2744</v>
      </c>
    </row>
    <row r="597" spans="1:28" ht="25.5" hidden="1" x14ac:dyDescent="0.2">
      <c r="A597" s="591" t="str">
        <f t="shared" si="9"/>
        <v>Trảng Dài+53+419</v>
      </c>
      <c r="B597" s="826">
        <f>IF(OR(C597="a",C597="",C597="xoa"),"",COUNTIF(C$6:$D597,"da")+COUNTIF(C$6:$D597,"bs")+COUNTIF(C$6:$D597,"cph"))</f>
        <v>0</v>
      </c>
      <c r="C597" s="826" t="s">
        <v>4040</v>
      </c>
      <c r="D597" s="827" t="s">
        <v>2168</v>
      </c>
      <c r="E597" s="828" t="s">
        <v>34</v>
      </c>
      <c r="F597" s="828">
        <v>53</v>
      </c>
      <c r="G597" s="828">
        <v>419</v>
      </c>
      <c r="H597" s="828" t="s">
        <v>1623</v>
      </c>
      <c r="I597" s="826" t="s">
        <v>146</v>
      </c>
      <c r="J597" s="1150">
        <v>6.0000000000000001E-3</v>
      </c>
      <c r="K597" s="1150"/>
      <c r="L597" s="1151">
        <v>60</v>
      </c>
      <c r="M597" s="1151">
        <v>502.66219999999998</v>
      </c>
      <c r="N597" s="826" t="s">
        <v>3333</v>
      </c>
      <c r="O597" s="826" t="s">
        <v>145</v>
      </c>
      <c r="P597" s="828" t="s">
        <v>1806</v>
      </c>
      <c r="S597" s="589" t="s">
        <v>2742</v>
      </c>
      <c r="U597" s="589" t="s">
        <v>49</v>
      </c>
      <c r="Z597" s="589" t="s">
        <v>2743</v>
      </c>
      <c r="AB597" s="589" t="s">
        <v>2744</v>
      </c>
    </row>
    <row r="598" spans="1:28" ht="25.5" hidden="1" x14ac:dyDescent="0.2">
      <c r="A598" s="591" t="str">
        <f t="shared" si="9"/>
        <v>Trảng Dài+14+147</v>
      </c>
      <c r="B598" s="826">
        <f>IF(OR(C598="a",C598="",C598="xoa"),"",COUNTIF(C$6:$D598,"da")+COUNTIF(C$6:$D598,"bs")+COUNTIF(C$6:$D598,"cph"))</f>
        <v>0</v>
      </c>
      <c r="C598" s="826" t="s">
        <v>4040</v>
      </c>
      <c r="D598" s="827" t="s">
        <v>2345</v>
      </c>
      <c r="E598" s="828" t="s">
        <v>34</v>
      </c>
      <c r="F598" s="828">
        <v>14</v>
      </c>
      <c r="G598" s="828">
        <v>147</v>
      </c>
      <c r="H598" s="828" t="s">
        <v>1623</v>
      </c>
      <c r="I598" s="826" t="s">
        <v>146</v>
      </c>
      <c r="J598" s="1150">
        <v>1.4999999999999999E-2</v>
      </c>
      <c r="K598" s="1150"/>
      <c r="L598" s="1151">
        <v>150</v>
      </c>
      <c r="M598" s="1151">
        <v>594.12950000000001</v>
      </c>
      <c r="N598" s="826"/>
      <c r="O598" s="826"/>
      <c r="P598" s="828"/>
      <c r="S598" s="589" t="s">
        <v>2742</v>
      </c>
      <c r="U598" s="589" t="s">
        <v>49</v>
      </c>
      <c r="Z598" s="589" t="s">
        <v>2743</v>
      </c>
      <c r="AB598" s="589" t="s">
        <v>2744</v>
      </c>
    </row>
    <row r="599" spans="1:28" hidden="1" x14ac:dyDescent="0.2">
      <c r="A599" s="591" t="str">
        <f t="shared" si="9"/>
        <v>Trảng Dài+14+23</v>
      </c>
      <c r="B599" s="826">
        <f>IF(OR(C599="a",C599="",C599="xoa"),"",COUNTIF(C$6:$D599,"da")+COUNTIF(C$6:$D599,"bs")+COUNTIF(C$6:$D599,"cph"))</f>
        <v>0</v>
      </c>
      <c r="C599" s="826" t="s">
        <v>4040</v>
      </c>
      <c r="D599" s="827" t="s">
        <v>2169</v>
      </c>
      <c r="E599" s="828" t="s">
        <v>34</v>
      </c>
      <c r="F599" s="828">
        <v>14</v>
      </c>
      <c r="G599" s="828">
        <v>23</v>
      </c>
      <c r="H599" s="828" t="s">
        <v>52</v>
      </c>
      <c r="I599" s="826" t="s">
        <v>146</v>
      </c>
      <c r="J599" s="1150">
        <v>2.256E-2</v>
      </c>
      <c r="K599" s="1150"/>
      <c r="L599" s="1151">
        <v>225.6</v>
      </c>
      <c r="M599" s="1151">
        <v>225.62870000000001</v>
      </c>
      <c r="N599" s="826" t="s">
        <v>3334</v>
      </c>
      <c r="O599" s="826" t="s">
        <v>145</v>
      </c>
      <c r="P599" s="828" t="s">
        <v>1806</v>
      </c>
      <c r="S599" s="589" t="s">
        <v>2742</v>
      </c>
      <c r="U599" s="589" t="s">
        <v>49</v>
      </c>
      <c r="Z599" s="589" t="s">
        <v>2743</v>
      </c>
      <c r="AB599" s="589" t="s">
        <v>2744</v>
      </c>
    </row>
    <row r="600" spans="1:28" hidden="1" x14ac:dyDescent="0.2">
      <c r="A600" s="591" t="str">
        <f t="shared" si="9"/>
        <v>Trảng Dài+14+58</v>
      </c>
      <c r="B600" s="826">
        <f>IF(OR(C600="a",C600="",C600="xoa"),"",COUNTIF(C$6:$D600,"da")+COUNTIF(C$6:$D600,"bs")+COUNTIF(C$6:$D600,"cph"))</f>
        <v>0</v>
      </c>
      <c r="C600" s="826" t="s">
        <v>4040</v>
      </c>
      <c r="D600" s="827" t="s">
        <v>2170</v>
      </c>
      <c r="E600" s="828" t="s">
        <v>34</v>
      </c>
      <c r="F600" s="828">
        <v>14</v>
      </c>
      <c r="G600" s="828">
        <v>58</v>
      </c>
      <c r="H600" s="828" t="s">
        <v>52</v>
      </c>
      <c r="I600" s="826" t="s">
        <v>146</v>
      </c>
      <c r="J600" s="1150">
        <v>1.487E-2</v>
      </c>
      <c r="K600" s="1150"/>
      <c r="L600" s="1151">
        <v>148.69999999999999</v>
      </c>
      <c r="M600" s="1151">
        <v>147.8716</v>
      </c>
      <c r="N600" s="826" t="s">
        <v>3335</v>
      </c>
      <c r="O600" s="826" t="s">
        <v>145</v>
      </c>
      <c r="P600" s="828" t="s">
        <v>1806</v>
      </c>
      <c r="S600" s="589" t="s">
        <v>2742</v>
      </c>
      <c r="U600" s="589" t="s">
        <v>52</v>
      </c>
      <c r="Z600" s="589" t="s">
        <v>2743</v>
      </c>
      <c r="AB600" s="589" t="s">
        <v>2744</v>
      </c>
    </row>
    <row r="601" spans="1:28" hidden="1" x14ac:dyDescent="0.2">
      <c r="A601" s="591" t="str">
        <f t="shared" si="9"/>
        <v>Trảng Dài+14+216</v>
      </c>
      <c r="B601" s="826">
        <f>IF(OR(C601="a",C601="",C601="xoa"),"",COUNTIF(C$6:$D601,"da")+COUNTIF(C$6:$D601,"bs")+COUNTIF(C$6:$D601,"cph"))</f>
        <v>0</v>
      </c>
      <c r="C601" s="826" t="s">
        <v>4040</v>
      </c>
      <c r="D601" s="827" t="s">
        <v>2171</v>
      </c>
      <c r="E601" s="828" t="s">
        <v>34</v>
      </c>
      <c r="F601" s="828">
        <v>14</v>
      </c>
      <c r="G601" s="828">
        <v>216</v>
      </c>
      <c r="H601" s="828" t="s">
        <v>52</v>
      </c>
      <c r="I601" s="826" t="s">
        <v>146</v>
      </c>
      <c r="J601" s="1150">
        <v>1.2999999999999999E-2</v>
      </c>
      <c r="K601" s="1150"/>
      <c r="L601" s="1151">
        <v>130</v>
      </c>
      <c r="M601" s="1151">
        <v>241.75450000000001</v>
      </c>
      <c r="N601" s="826" t="s">
        <v>3336</v>
      </c>
      <c r="O601" s="826" t="s">
        <v>1768</v>
      </c>
      <c r="P601" s="828" t="s">
        <v>1806</v>
      </c>
      <c r="S601" s="589" t="s">
        <v>2742</v>
      </c>
      <c r="U601" s="589" t="s">
        <v>52</v>
      </c>
      <c r="Z601" s="589" t="s">
        <v>2743</v>
      </c>
      <c r="AB601" s="589" t="s">
        <v>2744</v>
      </c>
    </row>
    <row r="602" spans="1:28" hidden="1" x14ac:dyDescent="0.2">
      <c r="A602" s="591" t="str">
        <f t="shared" si="9"/>
        <v>Trảng Dài+14+234</v>
      </c>
      <c r="B602" s="826">
        <f>IF(OR(C602="a",C602="",C602="xoa"),"",COUNTIF(C$6:$D602,"da")+COUNTIF(C$6:$D602,"bs")+COUNTIF(C$6:$D602,"cph"))</f>
        <v>0</v>
      </c>
      <c r="C602" s="826" t="s">
        <v>4040</v>
      </c>
      <c r="D602" s="827" t="s">
        <v>2172</v>
      </c>
      <c r="E602" s="828" t="s">
        <v>34</v>
      </c>
      <c r="F602" s="828">
        <v>14</v>
      </c>
      <c r="G602" s="828">
        <v>234</v>
      </c>
      <c r="H602" s="828" t="s">
        <v>52</v>
      </c>
      <c r="I602" s="826" t="s">
        <v>146</v>
      </c>
      <c r="J602" s="1150">
        <v>0.01</v>
      </c>
      <c r="K602" s="1150"/>
      <c r="L602" s="1151">
        <v>100</v>
      </c>
      <c r="M602" s="1151">
        <v>207.53200000000001</v>
      </c>
      <c r="N602" s="826" t="s">
        <v>3337</v>
      </c>
      <c r="O602" s="826" t="s">
        <v>145</v>
      </c>
      <c r="P602" s="828" t="s">
        <v>1806</v>
      </c>
      <c r="S602" s="589" t="s">
        <v>2742</v>
      </c>
      <c r="U602" s="589" t="s">
        <v>52</v>
      </c>
      <c r="Z602" s="589" t="s">
        <v>2743</v>
      </c>
      <c r="AB602" s="589" t="s">
        <v>2744</v>
      </c>
    </row>
    <row r="603" spans="1:28" hidden="1" x14ac:dyDescent="0.2">
      <c r="A603" s="591" t="str">
        <f t="shared" si="9"/>
        <v>Trảng Dài+14+346</v>
      </c>
      <c r="B603" s="826">
        <f>IF(OR(C603="a",C603="",C603="xoa"),"",COUNTIF(C$6:$D603,"da")+COUNTIF(C$6:$D603,"bs")+COUNTIF(C$6:$D603,"cph"))</f>
        <v>0</v>
      </c>
      <c r="C603" s="826" t="s">
        <v>4040</v>
      </c>
      <c r="D603" s="827" t="s">
        <v>2171</v>
      </c>
      <c r="E603" s="828" t="s">
        <v>34</v>
      </c>
      <c r="F603" s="828">
        <v>14</v>
      </c>
      <c r="G603" s="828">
        <v>346</v>
      </c>
      <c r="H603" s="828" t="s">
        <v>52</v>
      </c>
      <c r="I603" s="826" t="s">
        <v>146</v>
      </c>
      <c r="J603" s="1150">
        <v>5.5100000000000001E-3</v>
      </c>
      <c r="K603" s="1150"/>
      <c r="L603" s="1151">
        <v>55.1</v>
      </c>
      <c r="M603" s="1151">
        <v>105.0885</v>
      </c>
      <c r="N603" s="826" t="s">
        <v>3338</v>
      </c>
      <c r="O603" s="826" t="s">
        <v>145</v>
      </c>
      <c r="P603" s="828" t="s">
        <v>1806</v>
      </c>
      <c r="S603" s="589" t="s">
        <v>2742</v>
      </c>
      <c r="U603" s="589" t="s">
        <v>52</v>
      </c>
      <c r="Z603" s="589" t="s">
        <v>2743</v>
      </c>
      <c r="AB603" s="589" t="s">
        <v>2744</v>
      </c>
    </row>
    <row r="604" spans="1:28" ht="25.5" hidden="1" x14ac:dyDescent="0.2">
      <c r="A604" s="591" t="str">
        <f t="shared" si="9"/>
        <v>Trảng Dài+14+357</v>
      </c>
      <c r="B604" s="826">
        <f>IF(OR(C604="a",C604="",C604="xoa"),"",COUNTIF(C$6:$D604,"da")+COUNTIF(C$6:$D604,"bs")+COUNTIF(C$6:$D604,"cph"))</f>
        <v>0</v>
      </c>
      <c r="C604" s="826" t="s">
        <v>4040</v>
      </c>
      <c r="D604" s="827" t="s">
        <v>2173</v>
      </c>
      <c r="E604" s="828" t="s">
        <v>34</v>
      </c>
      <c r="F604" s="828">
        <v>14</v>
      </c>
      <c r="G604" s="828">
        <v>357</v>
      </c>
      <c r="H604" s="828" t="s">
        <v>52</v>
      </c>
      <c r="I604" s="826" t="s">
        <v>146</v>
      </c>
      <c r="J604" s="1150">
        <v>1.059E-2</v>
      </c>
      <c r="K604" s="1150"/>
      <c r="L604" s="1151">
        <v>105.9</v>
      </c>
      <c r="M604" s="1151">
        <v>106.0295</v>
      </c>
      <c r="N604" s="826" t="s">
        <v>3339</v>
      </c>
      <c r="O604" s="826" t="s">
        <v>145</v>
      </c>
      <c r="P604" s="828" t="s">
        <v>1806</v>
      </c>
      <c r="S604" s="589" t="s">
        <v>2742</v>
      </c>
      <c r="U604" s="589" t="s">
        <v>52</v>
      </c>
      <c r="Z604" s="589" t="s">
        <v>2743</v>
      </c>
      <c r="AB604" s="589" t="s">
        <v>2744</v>
      </c>
    </row>
    <row r="605" spans="1:28" hidden="1" x14ac:dyDescent="0.2">
      <c r="A605" s="591" t="str">
        <f t="shared" si="9"/>
        <v>Trảng Dài+14+524</v>
      </c>
      <c r="B605" s="826">
        <f>IF(OR(C605="a",C605="",C605="xoa"),"",COUNTIF(C$6:$D605,"da")+COUNTIF(C$6:$D605,"bs")+COUNTIF(C$6:$D605,"cph"))</f>
        <v>0</v>
      </c>
      <c r="C605" s="826" t="s">
        <v>4040</v>
      </c>
      <c r="D605" s="827" t="s">
        <v>2174</v>
      </c>
      <c r="E605" s="828" t="s">
        <v>34</v>
      </c>
      <c r="F605" s="828">
        <v>14</v>
      </c>
      <c r="G605" s="828">
        <v>524</v>
      </c>
      <c r="H605" s="828" t="s">
        <v>52</v>
      </c>
      <c r="I605" s="826" t="s">
        <v>146</v>
      </c>
      <c r="J605" s="1150">
        <v>1.14E-2</v>
      </c>
      <c r="K605" s="1150"/>
      <c r="L605" s="1151">
        <v>114</v>
      </c>
      <c r="M605" s="1151">
        <v>114.0274</v>
      </c>
      <c r="N605" s="826" t="s">
        <v>3340</v>
      </c>
      <c r="O605" s="826" t="s">
        <v>145</v>
      </c>
      <c r="P605" s="828" t="s">
        <v>1806</v>
      </c>
      <c r="S605" s="589" t="s">
        <v>2742</v>
      </c>
      <c r="U605" s="589" t="s">
        <v>52</v>
      </c>
      <c r="Z605" s="589" t="s">
        <v>2743</v>
      </c>
      <c r="AB605" s="589" t="s">
        <v>2744</v>
      </c>
    </row>
    <row r="606" spans="1:28" hidden="1" x14ac:dyDescent="0.2">
      <c r="A606" s="591" t="str">
        <f t="shared" si="9"/>
        <v>Trảng Dài+14+528</v>
      </c>
      <c r="B606" s="826">
        <f>IF(OR(C606="a",C606="",C606="xoa"),"",COUNTIF(C$6:$D606,"da")+COUNTIF(C$6:$D606,"bs")+COUNTIF(C$6:$D606,"cph"))</f>
        <v>0</v>
      </c>
      <c r="C606" s="826" t="s">
        <v>4040</v>
      </c>
      <c r="D606" s="827" t="s">
        <v>2175</v>
      </c>
      <c r="E606" s="828" t="s">
        <v>34</v>
      </c>
      <c r="F606" s="828">
        <v>14</v>
      </c>
      <c r="G606" s="828">
        <v>528</v>
      </c>
      <c r="H606" s="828" t="s">
        <v>52</v>
      </c>
      <c r="I606" s="826" t="s">
        <v>146</v>
      </c>
      <c r="J606" s="1150">
        <v>6.0000000000000001E-3</v>
      </c>
      <c r="K606" s="1150"/>
      <c r="L606" s="1151">
        <v>60</v>
      </c>
      <c r="M606" s="1151">
        <v>95.184719999999999</v>
      </c>
      <c r="N606" s="826" t="s">
        <v>3341</v>
      </c>
      <c r="O606" s="826" t="s">
        <v>2176</v>
      </c>
      <c r="P606" s="828" t="s">
        <v>1806</v>
      </c>
      <c r="S606" s="589" t="s">
        <v>2742</v>
      </c>
      <c r="U606" s="589" t="s">
        <v>52</v>
      </c>
      <c r="Z606" s="589" t="s">
        <v>2743</v>
      </c>
      <c r="AB606" s="589" t="s">
        <v>2744</v>
      </c>
    </row>
    <row r="607" spans="1:28" hidden="1" x14ac:dyDescent="0.2">
      <c r="A607" s="591" t="str">
        <f t="shared" si="9"/>
        <v>Trảng Dài+14+592</v>
      </c>
      <c r="B607" s="826">
        <f>IF(OR(C607="a",C607="",C607="xoa"),"",COUNTIF(C$6:$D607,"da")+COUNTIF(C$6:$D607,"bs")+COUNTIF(C$6:$D607,"cph"))</f>
        <v>0</v>
      </c>
      <c r="C607" s="826" t="s">
        <v>4040</v>
      </c>
      <c r="D607" s="827" t="s">
        <v>2177</v>
      </c>
      <c r="E607" s="828" t="s">
        <v>34</v>
      </c>
      <c r="F607" s="828">
        <v>14</v>
      </c>
      <c r="G607" s="828">
        <v>592</v>
      </c>
      <c r="H607" s="828" t="s">
        <v>52</v>
      </c>
      <c r="I607" s="826" t="s">
        <v>146</v>
      </c>
      <c r="J607" s="1150">
        <v>0.01</v>
      </c>
      <c r="K607" s="1150"/>
      <c r="L607" s="1151">
        <v>100</v>
      </c>
      <c r="M607" s="1151">
        <v>99.274299999999997</v>
      </c>
      <c r="N607" s="826" t="s">
        <v>3342</v>
      </c>
      <c r="O607" s="826" t="s">
        <v>1768</v>
      </c>
      <c r="P607" s="828" t="s">
        <v>1806</v>
      </c>
      <c r="S607" s="589" t="s">
        <v>2742</v>
      </c>
      <c r="U607" s="589" t="s">
        <v>52</v>
      </c>
      <c r="Z607" s="589" t="s">
        <v>2743</v>
      </c>
      <c r="AB607" s="589" t="s">
        <v>2744</v>
      </c>
    </row>
    <row r="608" spans="1:28" ht="25.5" hidden="1" x14ac:dyDescent="0.2">
      <c r="A608" s="591" t="str">
        <f t="shared" si="9"/>
        <v>Trảng Dài+14+613</v>
      </c>
      <c r="B608" s="826">
        <f>IF(OR(C608="a",C608="",C608="xoa"),"",COUNTIF(C$6:$D608,"da")+COUNTIF(C$6:$D608,"bs")+COUNTIF(C$6:$D608,"cph"))</f>
        <v>0</v>
      </c>
      <c r="C608" s="826" t="s">
        <v>4040</v>
      </c>
      <c r="D608" s="827" t="s">
        <v>2178</v>
      </c>
      <c r="E608" s="828" t="s">
        <v>34</v>
      </c>
      <c r="F608" s="828">
        <v>14</v>
      </c>
      <c r="G608" s="828">
        <v>613</v>
      </c>
      <c r="H608" s="828" t="s">
        <v>52</v>
      </c>
      <c r="I608" s="826" t="s">
        <v>146</v>
      </c>
      <c r="J608" s="1150">
        <v>6.0000000000000001E-3</v>
      </c>
      <c r="K608" s="1150"/>
      <c r="L608" s="1151">
        <v>60</v>
      </c>
      <c r="M608" s="1151">
        <v>99.224919999999997</v>
      </c>
      <c r="N608" s="826" t="s">
        <v>3343</v>
      </c>
      <c r="O608" s="826" t="s">
        <v>145</v>
      </c>
      <c r="P608" s="828" t="s">
        <v>1806</v>
      </c>
      <c r="S608" s="589" t="s">
        <v>2742</v>
      </c>
      <c r="U608" s="589" t="s">
        <v>52</v>
      </c>
      <c r="Z608" s="589" t="s">
        <v>2743</v>
      </c>
      <c r="AB608" s="589" t="s">
        <v>2744</v>
      </c>
    </row>
    <row r="609" spans="1:28" ht="25.5" hidden="1" x14ac:dyDescent="0.2">
      <c r="A609" s="591" t="str">
        <f t="shared" si="9"/>
        <v>Trảng Dài+14+614</v>
      </c>
      <c r="B609" s="826">
        <f>IF(OR(C609="a",C609="",C609="xoa"),"",COUNTIF(C$6:$D609,"da")+COUNTIF(C$6:$D609,"bs")+COUNTIF(C$6:$D609,"cph"))</f>
        <v>0</v>
      </c>
      <c r="C609" s="826" t="s">
        <v>4040</v>
      </c>
      <c r="D609" s="827" t="s">
        <v>2178</v>
      </c>
      <c r="E609" s="828" t="s">
        <v>34</v>
      </c>
      <c r="F609" s="828">
        <v>14</v>
      </c>
      <c r="G609" s="828">
        <v>614</v>
      </c>
      <c r="H609" s="828" t="s">
        <v>52</v>
      </c>
      <c r="I609" s="826" t="s">
        <v>146</v>
      </c>
      <c r="J609" s="1150">
        <v>6.0000000000000001E-3</v>
      </c>
      <c r="K609" s="1150"/>
      <c r="L609" s="1151">
        <v>60</v>
      </c>
      <c r="M609" s="1151">
        <v>99.224919999999997</v>
      </c>
      <c r="N609" s="826" t="s">
        <v>3344</v>
      </c>
      <c r="O609" s="826" t="s">
        <v>145</v>
      </c>
      <c r="P609" s="828" t="s">
        <v>1806</v>
      </c>
      <c r="S609" s="589" t="s">
        <v>2742</v>
      </c>
      <c r="U609" s="589" t="s">
        <v>52</v>
      </c>
      <c r="Z609" s="589" t="s">
        <v>2743</v>
      </c>
      <c r="AB609" s="589" t="s">
        <v>2744</v>
      </c>
    </row>
    <row r="610" spans="1:28" hidden="1" x14ac:dyDescent="0.2">
      <c r="A610" s="591" t="str">
        <f t="shared" si="9"/>
        <v>Trảng Dài+14+657</v>
      </c>
      <c r="B610" s="826">
        <f>IF(OR(C610="a",C610="",C610="xoa"),"",COUNTIF(C$6:$D610,"da")+COUNTIF(C$6:$D610,"bs")+COUNTIF(C$6:$D610,"cph"))</f>
        <v>0</v>
      </c>
      <c r="C610" s="826" t="s">
        <v>4040</v>
      </c>
      <c r="D610" s="827" t="s">
        <v>2179</v>
      </c>
      <c r="E610" s="828" t="s">
        <v>34</v>
      </c>
      <c r="F610" s="828">
        <v>14</v>
      </c>
      <c r="G610" s="828">
        <v>657</v>
      </c>
      <c r="H610" s="828" t="s">
        <v>52</v>
      </c>
      <c r="I610" s="826" t="s">
        <v>146</v>
      </c>
      <c r="J610" s="1150">
        <v>0.01</v>
      </c>
      <c r="K610" s="1150"/>
      <c r="L610" s="1151">
        <v>100</v>
      </c>
      <c r="M610" s="1151">
        <v>144.6429</v>
      </c>
      <c r="N610" s="826" t="s">
        <v>3345</v>
      </c>
      <c r="O610" s="826" t="s">
        <v>145</v>
      </c>
      <c r="P610" s="828" t="s">
        <v>1806</v>
      </c>
      <c r="S610" s="589" t="s">
        <v>2742</v>
      </c>
      <c r="U610" s="589" t="s">
        <v>52</v>
      </c>
      <c r="Z610" s="589" t="s">
        <v>2743</v>
      </c>
      <c r="AB610" s="589" t="s">
        <v>2744</v>
      </c>
    </row>
    <row r="611" spans="1:28" hidden="1" x14ac:dyDescent="0.2">
      <c r="A611" s="591" t="str">
        <f t="shared" si="9"/>
        <v>Trảng Dài+14+658</v>
      </c>
      <c r="B611" s="826">
        <f>IF(OR(C611="a",C611="",C611="xoa"),"",COUNTIF(C$6:$D611,"da")+COUNTIF(C$6:$D611,"bs")+COUNTIF(C$6:$D611,"cph"))</f>
        <v>0</v>
      </c>
      <c r="C611" s="826" t="s">
        <v>4040</v>
      </c>
      <c r="D611" s="827" t="s">
        <v>2179</v>
      </c>
      <c r="E611" s="828" t="s">
        <v>34</v>
      </c>
      <c r="F611" s="828">
        <v>14</v>
      </c>
      <c r="G611" s="828">
        <v>658</v>
      </c>
      <c r="H611" s="828" t="s">
        <v>52</v>
      </c>
      <c r="I611" s="826" t="s">
        <v>146</v>
      </c>
      <c r="J611" s="1150">
        <v>0.01</v>
      </c>
      <c r="K611" s="1150"/>
      <c r="L611" s="1151">
        <v>100</v>
      </c>
      <c r="M611" s="1151">
        <v>141.74420000000001</v>
      </c>
      <c r="N611" s="826" t="s">
        <v>3346</v>
      </c>
      <c r="O611" s="826" t="s">
        <v>145</v>
      </c>
      <c r="P611" s="828" t="s">
        <v>1806</v>
      </c>
      <c r="S611" s="589" t="s">
        <v>2742</v>
      </c>
      <c r="U611" s="589" t="s">
        <v>52</v>
      </c>
      <c r="Z611" s="589" t="s">
        <v>2743</v>
      </c>
      <c r="AB611" s="589" t="s">
        <v>2744</v>
      </c>
    </row>
    <row r="612" spans="1:28" hidden="1" x14ac:dyDescent="0.2">
      <c r="A612" s="591" t="str">
        <f t="shared" si="9"/>
        <v>Trảng Dài+19+30</v>
      </c>
      <c r="B612" s="826">
        <f>IF(OR(C612="a",C612="",C612="xoa"),"",COUNTIF(C$6:$D612,"da")+COUNTIF(C$6:$D612,"bs")+COUNTIF(C$6:$D612,"cph"))</f>
        <v>0</v>
      </c>
      <c r="C612" s="826" t="s">
        <v>4040</v>
      </c>
      <c r="D612" s="827" t="s">
        <v>2180</v>
      </c>
      <c r="E612" s="828" t="s">
        <v>34</v>
      </c>
      <c r="F612" s="828">
        <v>19</v>
      </c>
      <c r="G612" s="828">
        <v>30</v>
      </c>
      <c r="H612" s="828" t="s">
        <v>52</v>
      </c>
      <c r="I612" s="826" t="s">
        <v>146</v>
      </c>
      <c r="J612" s="1150">
        <v>1.685E-2</v>
      </c>
      <c r="K612" s="1150"/>
      <c r="L612" s="1151">
        <v>168.5</v>
      </c>
      <c r="M612" s="1151">
        <v>168.5909</v>
      </c>
      <c r="N612" s="826" t="s">
        <v>3347</v>
      </c>
      <c r="O612" s="826" t="s">
        <v>145</v>
      </c>
      <c r="P612" s="828" t="s">
        <v>1806</v>
      </c>
      <c r="S612" s="589" t="s">
        <v>2742</v>
      </c>
      <c r="U612" s="589" t="s">
        <v>52</v>
      </c>
      <c r="Z612" s="589" t="s">
        <v>2743</v>
      </c>
      <c r="AB612" s="589" t="s">
        <v>2744</v>
      </c>
    </row>
    <row r="613" spans="1:28" hidden="1" x14ac:dyDescent="0.2">
      <c r="A613" s="591" t="str">
        <f t="shared" si="9"/>
        <v>Trảng Dài+20+135</v>
      </c>
      <c r="B613" s="826">
        <f>IF(OR(C613="a",C613="",C613="xoa"),"",COUNTIF(C$6:$D613,"da")+COUNTIF(C$6:$D613,"bs")+COUNTIF(C$6:$D613,"cph"))</f>
        <v>0</v>
      </c>
      <c r="C613" s="826" t="s">
        <v>4040</v>
      </c>
      <c r="D613" s="827" t="s">
        <v>2181</v>
      </c>
      <c r="E613" s="828" t="s">
        <v>34</v>
      </c>
      <c r="F613" s="828">
        <v>20</v>
      </c>
      <c r="G613" s="828">
        <v>135</v>
      </c>
      <c r="H613" s="828" t="s">
        <v>52</v>
      </c>
      <c r="I613" s="826" t="s">
        <v>146</v>
      </c>
      <c r="J613" s="1150">
        <v>1.549E-2</v>
      </c>
      <c r="K613" s="1150"/>
      <c r="L613" s="1151">
        <v>154.9</v>
      </c>
      <c r="M613" s="1151">
        <v>158.09039999999999</v>
      </c>
      <c r="N613" s="826" t="s">
        <v>3348</v>
      </c>
      <c r="O613" s="826" t="s">
        <v>145</v>
      </c>
      <c r="P613" s="828" t="s">
        <v>2065</v>
      </c>
      <c r="S613" s="589" t="s">
        <v>2742</v>
      </c>
      <c r="U613" s="589" t="s">
        <v>52</v>
      </c>
      <c r="Z613" s="589" t="s">
        <v>2743</v>
      </c>
      <c r="AB613" s="589" t="s">
        <v>2744</v>
      </c>
    </row>
    <row r="614" spans="1:28" ht="25.5" hidden="1" x14ac:dyDescent="0.2">
      <c r="A614" s="591" t="str">
        <f t="shared" si="9"/>
        <v>Trảng Dài+20+200</v>
      </c>
      <c r="B614" s="826">
        <f>IF(OR(C614="a",C614="",C614="xoa"),"",COUNTIF(C$6:$D614,"da")+COUNTIF(C$6:$D614,"bs")+COUNTIF(C$6:$D614,"cph"))</f>
        <v>0</v>
      </c>
      <c r="C614" s="826" t="s">
        <v>4040</v>
      </c>
      <c r="D614" s="827" t="s">
        <v>2182</v>
      </c>
      <c r="E614" s="828" t="s">
        <v>34</v>
      </c>
      <c r="F614" s="828">
        <v>20</v>
      </c>
      <c r="G614" s="828">
        <v>200</v>
      </c>
      <c r="H614" s="828" t="s">
        <v>52</v>
      </c>
      <c r="I614" s="826" t="s">
        <v>146</v>
      </c>
      <c r="J614" s="1150">
        <v>1.6299999999999999E-2</v>
      </c>
      <c r="K614" s="1150"/>
      <c r="L614" s="1151">
        <v>162.99999999999997</v>
      </c>
      <c r="M614" s="1151">
        <v>199.70949999999999</v>
      </c>
      <c r="N614" s="826" t="s">
        <v>3349</v>
      </c>
      <c r="O614" s="826" t="s">
        <v>1768</v>
      </c>
      <c r="P614" s="828" t="s">
        <v>2065</v>
      </c>
      <c r="S614" s="589" t="s">
        <v>2742</v>
      </c>
      <c r="U614" s="589" t="s">
        <v>52</v>
      </c>
      <c r="Z614" s="589" t="s">
        <v>2743</v>
      </c>
      <c r="AB614" s="589" t="s">
        <v>2744</v>
      </c>
    </row>
    <row r="615" spans="1:28" ht="38.25" hidden="1" x14ac:dyDescent="0.2">
      <c r="A615" s="591" t="str">
        <f t="shared" si="9"/>
        <v>Trảng Dài+20+305</v>
      </c>
      <c r="B615" s="826">
        <f>IF(OR(C615="a",C615="",C615="xoa"),"",COUNTIF(C$6:$D615,"da")+COUNTIF(C$6:$D615,"bs")+COUNTIF(C$6:$D615,"cph"))</f>
        <v>0</v>
      </c>
      <c r="C615" s="826" t="s">
        <v>4040</v>
      </c>
      <c r="D615" s="827" t="s">
        <v>2183</v>
      </c>
      <c r="E615" s="828" t="s">
        <v>34</v>
      </c>
      <c r="F615" s="828">
        <v>20</v>
      </c>
      <c r="G615" s="828">
        <v>305</v>
      </c>
      <c r="H615" s="828" t="s">
        <v>52</v>
      </c>
      <c r="I615" s="826" t="s">
        <v>146</v>
      </c>
      <c r="J615" s="1150">
        <v>1.1140000000000001E-2</v>
      </c>
      <c r="K615" s="1150">
        <v>111.4</v>
      </c>
      <c r="L615" s="1151">
        <v>111.4</v>
      </c>
      <c r="M615" s="1151">
        <v>111.2105</v>
      </c>
      <c r="N615" s="826" t="s">
        <v>3350</v>
      </c>
      <c r="O615" s="826" t="s">
        <v>145</v>
      </c>
      <c r="P615" s="828" t="s">
        <v>2065</v>
      </c>
      <c r="S615" s="589" t="s">
        <v>2742</v>
      </c>
      <c r="U615" s="589" t="s">
        <v>52</v>
      </c>
      <c r="Z615" s="589" t="s">
        <v>2743</v>
      </c>
      <c r="AB615" s="589" t="s">
        <v>2744</v>
      </c>
    </row>
    <row r="616" spans="1:28" hidden="1" x14ac:dyDescent="0.2">
      <c r="A616" s="591" t="str">
        <f t="shared" si="9"/>
        <v>Trảng Dài+20+341</v>
      </c>
      <c r="B616" s="826">
        <f>IF(OR(C616="a",C616="",C616="xoa"),"",COUNTIF(C$6:$D616,"da")+COUNTIF(C$6:$D616,"bs")+COUNTIF(C$6:$D616,"cph"))</f>
        <v>0</v>
      </c>
      <c r="C616" s="826" t="s">
        <v>4040</v>
      </c>
      <c r="D616" s="827" t="s">
        <v>2184</v>
      </c>
      <c r="E616" s="828" t="s">
        <v>34</v>
      </c>
      <c r="F616" s="828">
        <v>20</v>
      </c>
      <c r="G616" s="828">
        <v>341</v>
      </c>
      <c r="H616" s="828" t="s">
        <v>52</v>
      </c>
      <c r="I616" s="826" t="s">
        <v>146</v>
      </c>
      <c r="J616" s="1150">
        <v>2.427E-2</v>
      </c>
      <c r="K616" s="1150"/>
      <c r="L616" s="1151">
        <v>242.7</v>
      </c>
      <c r="M616" s="1151">
        <v>243.10400000000001</v>
      </c>
      <c r="N616" s="826" t="s">
        <v>3351</v>
      </c>
      <c r="O616" s="826" t="s">
        <v>145</v>
      </c>
      <c r="P616" s="828" t="s">
        <v>1806</v>
      </c>
      <c r="S616" s="589" t="s">
        <v>2742</v>
      </c>
      <c r="U616" s="589" t="s">
        <v>52</v>
      </c>
      <c r="Z616" s="589" t="s">
        <v>2743</v>
      </c>
      <c r="AB616" s="589" t="s">
        <v>2744</v>
      </c>
    </row>
    <row r="617" spans="1:28" hidden="1" x14ac:dyDescent="0.2">
      <c r="A617" s="591" t="str">
        <f t="shared" si="9"/>
        <v>Trảng Dài+20+457</v>
      </c>
      <c r="B617" s="826">
        <f>IF(OR(C617="a",C617="",C617="xoa"),"",COUNTIF(C$6:$D617,"da")+COUNTIF(C$6:$D617,"bs")+COUNTIF(C$6:$D617,"cph"))</f>
        <v>0</v>
      </c>
      <c r="C617" s="826" t="s">
        <v>4040</v>
      </c>
      <c r="D617" s="827" t="s">
        <v>2185</v>
      </c>
      <c r="E617" s="828" t="s">
        <v>34</v>
      </c>
      <c r="F617" s="828">
        <v>20</v>
      </c>
      <c r="G617" s="828">
        <v>457</v>
      </c>
      <c r="H617" s="828" t="s">
        <v>52</v>
      </c>
      <c r="I617" s="826" t="s">
        <v>146</v>
      </c>
      <c r="J617" s="1150">
        <v>1.8919999999999999E-2</v>
      </c>
      <c r="K617" s="1150"/>
      <c r="L617" s="1151">
        <v>189.2</v>
      </c>
      <c r="M617" s="1151">
        <v>193.4563</v>
      </c>
      <c r="N617" s="826" t="s">
        <v>3352</v>
      </c>
      <c r="O617" s="826" t="s">
        <v>1768</v>
      </c>
      <c r="P617" s="828" t="s">
        <v>2065</v>
      </c>
      <c r="S617" s="589" t="s">
        <v>2742</v>
      </c>
      <c r="U617" s="589" t="s">
        <v>52</v>
      </c>
      <c r="Z617" s="589" t="s">
        <v>2743</v>
      </c>
      <c r="AB617" s="589" t="s">
        <v>2744</v>
      </c>
    </row>
    <row r="618" spans="1:28" hidden="1" x14ac:dyDescent="0.2">
      <c r="A618" s="591" t="str">
        <f t="shared" si="9"/>
        <v>Trảng Dài+20+458</v>
      </c>
      <c r="B618" s="826">
        <f>IF(OR(C618="a",C618="",C618="xoa"),"",COUNTIF(C$6:$D618,"da")+COUNTIF(C$6:$D618,"bs")+COUNTIF(C$6:$D618,"cph"))</f>
        <v>0</v>
      </c>
      <c r="C618" s="826" t="s">
        <v>4040</v>
      </c>
      <c r="D618" s="827" t="s">
        <v>2186</v>
      </c>
      <c r="E618" s="828" t="s">
        <v>34</v>
      </c>
      <c r="F618" s="828">
        <v>20</v>
      </c>
      <c r="G618" s="828">
        <v>458</v>
      </c>
      <c r="H618" s="828" t="s">
        <v>52</v>
      </c>
      <c r="I618" s="826" t="s">
        <v>146</v>
      </c>
      <c r="J618" s="1150">
        <v>0.01</v>
      </c>
      <c r="K618" s="1150"/>
      <c r="L618" s="1151">
        <v>100</v>
      </c>
      <c r="M618" s="1151">
        <v>224.3553</v>
      </c>
      <c r="N618" s="826" t="s">
        <v>3353</v>
      </c>
      <c r="O618" s="826" t="s">
        <v>1768</v>
      </c>
      <c r="P618" s="828" t="s">
        <v>2065</v>
      </c>
      <c r="S618" s="589" t="s">
        <v>2742</v>
      </c>
      <c r="U618" s="589" t="s">
        <v>52</v>
      </c>
      <c r="Z618" s="589" t="s">
        <v>2743</v>
      </c>
      <c r="AB618" s="589" t="s">
        <v>2744</v>
      </c>
    </row>
    <row r="619" spans="1:28" ht="25.5" hidden="1" x14ac:dyDescent="0.2">
      <c r="A619" s="591" t="str">
        <f t="shared" si="9"/>
        <v>Trảng Dài+20+528</v>
      </c>
      <c r="B619" s="826">
        <f>IF(OR(C619="a",C619="",C619="xoa"),"",COUNTIF(C$6:$D619,"da")+COUNTIF(C$6:$D619,"bs")+COUNTIF(C$6:$D619,"cph"))</f>
        <v>0</v>
      </c>
      <c r="C619" s="826" t="s">
        <v>4040</v>
      </c>
      <c r="D619" s="827" t="s">
        <v>2187</v>
      </c>
      <c r="E619" s="828" t="s">
        <v>34</v>
      </c>
      <c r="F619" s="828">
        <v>20</v>
      </c>
      <c r="G619" s="828">
        <v>528</v>
      </c>
      <c r="H619" s="828" t="s">
        <v>52</v>
      </c>
      <c r="I619" s="826" t="s">
        <v>146</v>
      </c>
      <c r="J619" s="1150">
        <v>1.4999999999999999E-2</v>
      </c>
      <c r="K619" s="1150"/>
      <c r="L619" s="1151">
        <v>150</v>
      </c>
      <c r="M619" s="1151">
        <v>261.41739999999999</v>
      </c>
      <c r="N619" s="826" t="s">
        <v>3354</v>
      </c>
      <c r="O619" s="826" t="s">
        <v>145</v>
      </c>
      <c r="P619" s="828" t="s">
        <v>2065</v>
      </c>
      <c r="S619" s="589" t="s">
        <v>2742</v>
      </c>
      <c r="U619" s="589" t="s">
        <v>52</v>
      </c>
      <c r="Z619" s="589" t="s">
        <v>2743</v>
      </c>
      <c r="AB619" s="589" t="s">
        <v>2744</v>
      </c>
    </row>
    <row r="620" spans="1:28" hidden="1" x14ac:dyDescent="0.2">
      <c r="A620" s="591" t="str">
        <f t="shared" si="9"/>
        <v>Trảng Dài+20+531</v>
      </c>
      <c r="B620" s="826">
        <f>IF(OR(C620="a",C620="",C620="xoa"),"",COUNTIF(C$6:$D620,"da")+COUNTIF(C$6:$D620,"bs")+COUNTIF(C$6:$D620,"cph"))</f>
        <v>0</v>
      </c>
      <c r="C620" s="826" t="s">
        <v>4040</v>
      </c>
      <c r="D620" s="827" t="s">
        <v>2188</v>
      </c>
      <c r="E620" s="828" t="s">
        <v>34</v>
      </c>
      <c r="F620" s="828">
        <v>20</v>
      </c>
      <c r="G620" s="828">
        <v>531</v>
      </c>
      <c r="H620" s="828" t="s">
        <v>52</v>
      </c>
      <c r="I620" s="826" t="s">
        <v>146</v>
      </c>
      <c r="J620" s="1150">
        <v>1.6040000000000002E-2</v>
      </c>
      <c r="K620" s="1150"/>
      <c r="L620" s="1151">
        <v>160.40000000000003</v>
      </c>
      <c r="M620" s="1151">
        <v>160.37459999999999</v>
      </c>
      <c r="N620" s="826" t="s">
        <v>3355</v>
      </c>
      <c r="O620" s="826" t="s">
        <v>145</v>
      </c>
      <c r="P620" s="828" t="s">
        <v>1806</v>
      </c>
      <c r="S620" s="589" t="s">
        <v>2742</v>
      </c>
      <c r="U620" s="589" t="s">
        <v>52</v>
      </c>
      <c r="Z620" s="589" t="s">
        <v>2743</v>
      </c>
      <c r="AB620" s="589" t="s">
        <v>2744</v>
      </c>
    </row>
    <row r="621" spans="1:28" hidden="1" x14ac:dyDescent="0.2">
      <c r="A621" s="591" t="str">
        <f t="shared" si="9"/>
        <v>Trảng Dài+20+658</v>
      </c>
      <c r="B621" s="826">
        <f>IF(OR(C621="a",C621="",C621="xoa"),"",COUNTIF(C$6:$D621,"da")+COUNTIF(C$6:$D621,"bs")+COUNTIF(C$6:$D621,"cph"))</f>
        <v>0</v>
      </c>
      <c r="C621" s="826" t="s">
        <v>4040</v>
      </c>
      <c r="D621" s="827" t="s">
        <v>2189</v>
      </c>
      <c r="E621" s="828" t="s">
        <v>34</v>
      </c>
      <c r="F621" s="828">
        <v>20</v>
      </c>
      <c r="G621" s="828">
        <v>658</v>
      </c>
      <c r="H621" s="828" t="s">
        <v>52</v>
      </c>
      <c r="I621" s="826" t="s">
        <v>146</v>
      </c>
      <c r="J621" s="1150">
        <v>2.3910000000000001E-2</v>
      </c>
      <c r="K621" s="1150"/>
      <c r="L621" s="1151">
        <v>239.1</v>
      </c>
      <c r="M621" s="1151">
        <v>238.99709999999999</v>
      </c>
      <c r="N621" s="826" t="s">
        <v>3356</v>
      </c>
      <c r="O621" s="826" t="s">
        <v>1768</v>
      </c>
      <c r="P621" s="828" t="s">
        <v>2065</v>
      </c>
      <c r="S621" s="589" t="s">
        <v>2742</v>
      </c>
      <c r="U621" s="589" t="s">
        <v>52</v>
      </c>
      <c r="Z621" s="589" t="s">
        <v>2743</v>
      </c>
      <c r="AB621" s="589" t="s">
        <v>2744</v>
      </c>
    </row>
    <row r="622" spans="1:28" hidden="1" x14ac:dyDescent="0.2">
      <c r="A622" s="591" t="str">
        <f t="shared" si="9"/>
        <v>Trảng Dài+20+661</v>
      </c>
      <c r="B622" s="826">
        <f>IF(OR(C622="a",C622="",C622="xoa"),"",COUNTIF(C$6:$D622,"da")+COUNTIF(C$6:$D622,"bs")+COUNTIF(C$6:$D622,"cph"))</f>
        <v>0</v>
      </c>
      <c r="C622" s="826" t="s">
        <v>4040</v>
      </c>
      <c r="D622" s="827" t="s">
        <v>2190</v>
      </c>
      <c r="E622" s="828" t="s">
        <v>34</v>
      </c>
      <c r="F622" s="828">
        <v>20</v>
      </c>
      <c r="G622" s="828">
        <v>661</v>
      </c>
      <c r="H622" s="828" t="s">
        <v>52</v>
      </c>
      <c r="I622" s="826" t="s">
        <v>146</v>
      </c>
      <c r="J622" s="1150">
        <v>6.0000000000000001E-3</v>
      </c>
      <c r="K622" s="1150"/>
      <c r="L622" s="1151">
        <v>60</v>
      </c>
      <c r="M622" s="1151">
        <v>295.88850000000002</v>
      </c>
      <c r="N622" s="1165" t="s">
        <v>3357</v>
      </c>
      <c r="O622" s="1165" t="s">
        <v>1768</v>
      </c>
      <c r="P622" s="1165" t="s">
        <v>2065</v>
      </c>
      <c r="S622" s="589" t="s">
        <v>2742</v>
      </c>
      <c r="U622" s="589" t="s">
        <v>52</v>
      </c>
      <c r="Z622" s="589" t="s">
        <v>2743</v>
      </c>
      <c r="AB622" s="589" t="s">
        <v>2744</v>
      </c>
    </row>
    <row r="623" spans="1:28" hidden="1" x14ac:dyDescent="0.2">
      <c r="A623" s="591" t="str">
        <f t="shared" si="9"/>
        <v>Trảng Dài+20+755</v>
      </c>
      <c r="B623" s="826">
        <f>IF(OR(C623="a",C623="",C623="xoa"),"",COUNTIF(C$6:$D623,"da")+COUNTIF(C$6:$D623,"bs")+COUNTIF(C$6:$D623,"cph"))</f>
        <v>0</v>
      </c>
      <c r="C623" s="826" t="s">
        <v>4040</v>
      </c>
      <c r="D623" s="827" t="s">
        <v>2191</v>
      </c>
      <c r="E623" s="828" t="s">
        <v>34</v>
      </c>
      <c r="F623" s="828">
        <v>20</v>
      </c>
      <c r="G623" s="828">
        <v>755</v>
      </c>
      <c r="H623" s="828" t="s">
        <v>52</v>
      </c>
      <c r="I623" s="826" t="s">
        <v>146</v>
      </c>
      <c r="J623" s="1150">
        <v>0.01</v>
      </c>
      <c r="K623" s="1150"/>
      <c r="L623" s="1151">
        <v>100</v>
      </c>
      <c r="M623" s="1151">
        <v>99.959289999999996</v>
      </c>
      <c r="N623" s="826" t="s">
        <v>3358</v>
      </c>
      <c r="O623" s="826" t="s">
        <v>145</v>
      </c>
      <c r="P623" s="828" t="s">
        <v>1806</v>
      </c>
      <c r="S623" s="589" t="s">
        <v>2742</v>
      </c>
      <c r="U623" s="589" t="s">
        <v>52</v>
      </c>
      <c r="Z623" s="589" t="s">
        <v>2743</v>
      </c>
      <c r="AB623" s="589" t="s">
        <v>2744</v>
      </c>
    </row>
    <row r="624" spans="1:28" hidden="1" x14ac:dyDescent="0.2">
      <c r="A624" s="591" t="str">
        <f t="shared" si="9"/>
        <v>Trảng Dài+21+541</v>
      </c>
      <c r="B624" s="826">
        <f>IF(OR(C624="a",C624="",C624="xoa"),"",COUNTIF(C$6:$D624,"da")+COUNTIF(C$6:$D624,"bs")+COUNTIF(C$6:$D624,"cph"))</f>
        <v>0</v>
      </c>
      <c r="C624" s="826" t="s">
        <v>4040</v>
      </c>
      <c r="D624" s="827" t="s">
        <v>2192</v>
      </c>
      <c r="E624" s="828" t="s">
        <v>34</v>
      </c>
      <c r="F624" s="828">
        <v>21</v>
      </c>
      <c r="G624" s="828">
        <v>541</v>
      </c>
      <c r="H624" s="828" t="s">
        <v>52</v>
      </c>
      <c r="I624" s="826" t="s">
        <v>146</v>
      </c>
      <c r="J624" s="1150">
        <v>1.5699999999999999E-2</v>
      </c>
      <c r="K624" s="1150"/>
      <c r="L624" s="1151">
        <v>157</v>
      </c>
      <c r="M624" s="1151">
        <v>188.9674</v>
      </c>
      <c r="N624" s="826" t="s">
        <v>3359</v>
      </c>
      <c r="O624" s="826" t="s">
        <v>1768</v>
      </c>
      <c r="P624" s="828" t="s">
        <v>2065</v>
      </c>
      <c r="S624" s="589" t="s">
        <v>2742</v>
      </c>
      <c r="U624" s="589" t="s">
        <v>52</v>
      </c>
      <c r="Z624" s="589" t="s">
        <v>2743</v>
      </c>
      <c r="AB624" s="589" t="s">
        <v>2744</v>
      </c>
    </row>
    <row r="625" spans="1:28" hidden="1" x14ac:dyDescent="0.2">
      <c r="A625" s="591" t="str">
        <f t="shared" si="9"/>
        <v>Trảng Dài+21+656</v>
      </c>
      <c r="B625" s="826">
        <f>IF(OR(C625="a",C625="",C625="xoa"),"",COUNTIF(C$6:$D625,"da")+COUNTIF(C$6:$D625,"bs")+COUNTIF(C$6:$D625,"cph"))</f>
        <v>0</v>
      </c>
      <c r="C625" s="826" t="s">
        <v>4040</v>
      </c>
      <c r="D625" s="827" t="s">
        <v>2193</v>
      </c>
      <c r="E625" s="828" t="s">
        <v>34</v>
      </c>
      <c r="F625" s="828">
        <v>21</v>
      </c>
      <c r="G625" s="828">
        <v>656</v>
      </c>
      <c r="H625" s="828" t="s">
        <v>52</v>
      </c>
      <c r="I625" s="826" t="s">
        <v>146</v>
      </c>
      <c r="J625" s="1150">
        <v>1.06E-2</v>
      </c>
      <c r="K625" s="1150"/>
      <c r="L625" s="1151">
        <v>106</v>
      </c>
      <c r="M625" s="1151">
        <v>106.0368</v>
      </c>
      <c r="N625" s="826" t="s">
        <v>3360</v>
      </c>
      <c r="O625" s="826" t="s">
        <v>145</v>
      </c>
      <c r="P625" s="828" t="s">
        <v>2065</v>
      </c>
      <c r="S625" s="589" t="s">
        <v>2742</v>
      </c>
      <c r="U625" s="589" t="s">
        <v>52</v>
      </c>
      <c r="Z625" s="589" t="s">
        <v>2743</v>
      </c>
      <c r="AB625" s="589" t="s">
        <v>2744</v>
      </c>
    </row>
    <row r="626" spans="1:28" hidden="1" x14ac:dyDescent="0.2">
      <c r="A626" s="591" t="str">
        <f t="shared" si="9"/>
        <v>Trảng Dài+21+657</v>
      </c>
      <c r="B626" s="826">
        <f>IF(OR(C626="a",C626="",C626="xoa"),"",COUNTIF(C$6:$D626,"da")+COUNTIF(C$6:$D626,"bs")+COUNTIF(C$6:$D626,"cph"))</f>
        <v>0</v>
      </c>
      <c r="C626" s="826" t="s">
        <v>4040</v>
      </c>
      <c r="D626" s="827" t="s">
        <v>2194</v>
      </c>
      <c r="E626" s="828" t="s">
        <v>34</v>
      </c>
      <c r="F626" s="828">
        <v>21</v>
      </c>
      <c r="G626" s="828">
        <v>657</v>
      </c>
      <c r="H626" s="828" t="s">
        <v>52</v>
      </c>
      <c r="I626" s="826" t="s">
        <v>146</v>
      </c>
      <c r="J626" s="1150">
        <v>2.4580000000000001E-2</v>
      </c>
      <c r="K626" s="1150"/>
      <c r="L626" s="1151">
        <v>245.8</v>
      </c>
      <c r="M626" s="1151">
        <v>264.41770000000002</v>
      </c>
      <c r="N626" s="826" t="s">
        <v>3361</v>
      </c>
      <c r="O626" s="826" t="s">
        <v>145</v>
      </c>
      <c r="P626" s="828" t="s">
        <v>2065</v>
      </c>
      <c r="S626" s="589" t="s">
        <v>2742</v>
      </c>
      <c r="U626" s="589" t="s">
        <v>52</v>
      </c>
      <c r="Z626" s="589" t="s">
        <v>2743</v>
      </c>
      <c r="AB626" s="589" t="s">
        <v>2744</v>
      </c>
    </row>
    <row r="627" spans="1:28" hidden="1" x14ac:dyDescent="0.2">
      <c r="A627" s="591" t="str">
        <f t="shared" si="9"/>
        <v>Trảng Dài+21+712</v>
      </c>
      <c r="B627" s="826">
        <f>IF(OR(C627="a",C627="",C627="xoa"),"",COUNTIF(C$6:$D627,"da")+COUNTIF(C$6:$D627,"bs")+COUNTIF(C$6:$D627,"cph"))</f>
        <v>0</v>
      </c>
      <c r="C627" s="826" t="s">
        <v>4040</v>
      </c>
      <c r="D627" s="827" t="s">
        <v>2195</v>
      </c>
      <c r="E627" s="828" t="s">
        <v>34</v>
      </c>
      <c r="F627" s="828">
        <v>21</v>
      </c>
      <c r="G627" s="828">
        <v>712</v>
      </c>
      <c r="H627" s="828" t="s">
        <v>52</v>
      </c>
      <c r="I627" s="826" t="s">
        <v>146</v>
      </c>
      <c r="J627" s="1150">
        <v>7.0000000000000001E-3</v>
      </c>
      <c r="K627" s="1150"/>
      <c r="L627" s="1151">
        <v>70</v>
      </c>
      <c r="M627" s="1151">
        <v>149.88220000000001</v>
      </c>
      <c r="N627" s="826" t="s">
        <v>3362</v>
      </c>
      <c r="O627" s="826" t="s">
        <v>145</v>
      </c>
      <c r="P627" s="828" t="s">
        <v>1806</v>
      </c>
      <c r="S627" s="589" t="s">
        <v>2742</v>
      </c>
      <c r="U627" s="589" t="s">
        <v>52</v>
      </c>
      <c r="Z627" s="589" t="s">
        <v>2743</v>
      </c>
      <c r="AB627" s="589" t="s">
        <v>2744</v>
      </c>
    </row>
    <row r="628" spans="1:28" hidden="1" x14ac:dyDescent="0.2">
      <c r="A628" s="591" t="str">
        <f t="shared" si="9"/>
        <v>Trảng Dài+23+327</v>
      </c>
      <c r="B628" s="826">
        <f>IF(OR(C628="a",C628="",C628="xoa"),"",COUNTIF(C$6:$D628,"da")+COUNTIF(C$6:$D628,"bs")+COUNTIF(C$6:$D628,"cph"))</f>
        <v>0</v>
      </c>
      <c r="C628" s="826" t="s">
        <v>4040</v>
      </c>
      <c r="D628" s="827" t="s">
        <v>2196</v>
      </c>
      <c r="E628" s="828" t="s">
        <v>34</v>
      </c>
      <c r="F628" s="828">
        <v>23</v>
      </c>
      <c r="G628" s="828">
        <v>327</v>
      </c>
      <c r="H628" s="828" t="s">
        <v>52</v>
      </c>
      <c r="I628" s="826" t="s">
        <v>146</v>
      </c>
      <c r="J628" s="1150">
        <v>6.0000000000000001E-3</v>
      </c>
      <c r="K628" s="1150"/>
      <c r="L628" s="1151">
        <v>60</v>
      </c>
      <c r="M628" s="1151">
        <v>105.238</v>
      </c>
      <c r="N628" s="826" t="s">
        <v>3363</v>
      </c>
      <c r="O628" s="826" t="s">
        <v>145</v>
      </c>
      <c r="P628" s="828" t="s">
        <v>1806</v>
      </c>
      <c r="S628" s="589" t="s">
        <v>2742</v>
      </c>
      <c r="U628" s="589" t="s">
        <v>52</v>
      </c>
      <c r="Z628" s="589" t="s">
        <v>2743</v>
      </c>
      <c r="AB628" s="589" t="s">
        <v>2744</v>
      </c>
    </row>
    <row r="629" spans="1:28" hidden="1" x14ac:dyDescent="0.2">
      <c r="A629" s="591" t="str">
        <f t="shared" si="9"/>
        <v>Trảng Dài+23+586</v>
      </c>
      <c r="B629" s="826">
        <f>IF(OR(C629="a",C629="",C629="xoa"),"",COUNTIF(C$6:$D629,"da")+COUNTIF(C$6:$D629,"bs")+COUNTIF(C$6:$D629,"cph"))</f>
        <v>0</v>
      </c>
      <c r="C629" s="826" t="s">
        <v>4040</v>
      </c>
      <c r="D629" s="827" t="s">
        <v>2197</v>
      </c>
      <c r="E629" s="828" t="s">
        <v>34</v>
      </c>
      <c r="F629" s="828">
        <v>23</v>
      </c>
      <c r="G629" s="828">
        <v>586</v>
      </c>
      <c r="H629" s="828" t="s">
        <v>52</v>
      </c>
      <c r="I629" s="826" t="s">
        <v>146</v>
      </c>
      <c r="J629" s="1150">
        <v>0.02</v>
      </c>
      <c r="K629" s="1150"/>
      <c r="L629" s="1151">
        <v>200</v>
      </c>
      <c r="M629" s="1151">
        <v>490.16840000000002</v>
      </c>
      <c r="N629" s="826" t="s">
        <v>3364</v>
      </c>
      <c r="O629" s="826" t="s">
        <v>145</v>
      </c>
      <c r="P629" s="828" t="s">
        <v>1806</v>
      </c>
      <c r="S629" s="589" t="s">
        <v>2742</v>
      </c>
      <c r="U629" s="589" t="s">
        <v>52</v>
      </c>
      <c r="Z629" s="589" t="s">
        <v>2743</v>
      </c>
      <c r="AB629" s="589" t="s">
        <v>2744</v>
      </c>
    </row>
    <row r="630" spans="1:28" hidden="1" x14ac:dyDescent="0.2">
      <c r="A630" s="591" t="str">
        <f t="shared" si="9"/>
        <v>Trảng Dài+24+326</v>
      </c>
      <c r="B630" s="826">
        <f>IF(OR(C630="a",C630="",C630="xoa"),"",COUNTIF(C$6:$D630,"da")+COUNTIF(C$6:$D630,"bs")+COUNTIF(C$6:$D630,"cph"))</f>
        <v>0</v>
      </c>
      <c r="C630" s="826" t="s">
        <v>4040</v>
      </c>
      <c r="D630" s="827" t="s">
        <v>2198</v>
      </c>
      <c r="E630" s="828" t="s">
        <v>34</v>
      </c>
      <c r="F630" s="828">
        <v>24</v>
      </c>
      <c r="G630" s="828">
        <v>326</v>
      </c>
      <c r="H630" s="828" t="s">
        <v>52</v>
      </c>
      <c r="I630" s="826" t="s">
        <v>146</v>
      </c>
      <c r="J630" s="1150">
        <v>2.2210000000000001E-2</v>
      </c>
      <c r="K630" s="1150"/>
      <c r="L630" s="1151">
        <v>222.1</v>
      </c>
      <c r="M630" s="1151">
        <v>224.71619999999999</v>
      </c>
      <c r="N630" s="826" t="s">
        <v>3365</v>
      </c>
      <c r="O630" s="826" t="s">
        <v>145</v>
      </c>
      <c r="P630" s="828" t="s">
        <v>1806</v>
      </c>
      <c r="S630" s="589" t="s">
        <v>2742</v>
      </c>
      <c r="U630" s="589" t="s">
        <v>52</v>
      </c>
      <c r="Z630" s="589" t="s">
        <v>2743</v>
      </c>
      <c r="AB630" s="589" t="s">
        <v>2744</v>
      </c>
    </row>
    <row r="631" spans="1:28" hidden="1" x14ac:dyDescent="0.2">
      <c r="A631" s="591" t="str">
        <f t="shared" si="9"/>
        <v>Trảng Dài+24+381</v>
      </c>
      <c r="B631" s="826">
        <f>IF(OR(C631="a",C631="",C631="xoa"),"",COUNTIF(C$6:$D631,"da")+COUNTIF(C$6:$D631,"bs")+COUNTIF(C$6:$D631,"cph"))</f>
        <v>0</v>
      </c>
      <c r="C631" s="826" t="s">
        <v>4040</v>
      </c>
      <c r="D631" s="827" t="s">
        <v>2199</v>
      </c>
      <c r="E631" s="828" t="s">
        <v>34</v>
      </c>
      <c r="F631" s="828">
        <v>24</v>
      </c>
      <c r="G631" s="828">
        <v>381</v>
      </c>
      <c r="H631" s="828" t="s">
        <v>52</v>
      </c>
      <c r="I631" s="826" t="s">
        <v>146</v>
      </c>
      <c r="J631" s="1150">
        <v>2.3949999999999999E-2</v>
      </c>
      <c r="K631" s="1150"/>
      <c r="L631" s="1151">
        <v>239.5</v>
      </c>
      <c r="M631" s="1151">
        <v>239.71530000000001</v>
      </c>
      <c r="N631" s="826" t="s">
        <v>3366</v>
      </c>
      <c r="O631" s="826" t="s">
        <v>145</v>
      </c>
      <c r="P631" s="828" t="s">
        <v>1806</v>
      </c>
      <c r="S631" s="589" t="s">
        <v>2742</v>
      </c>
      <c r="U631" s="589" t="s">
        <v>52</v>
      </c>
      <c r="Z631" s="589" t="s">
        <v>2743</v>
      </c>
      <c r="AB631" s="589" t="s">
        <v>2744</v>
      </c>
    </row>
    <row r="632" spans="1:28" hidden="1" x14ac:dyDescent="0.2">
      <c r="A632" s="591" t="str">
        <f t="shared" si="9"/>
        <v>Trảng Dài+24+383</v>
      </c>
      <c r="B632" s="826">
        <f>IF(OR(C632="a",C632="",C632="xoa"),"",COUNTIF(C$6:$D632,"da")+COUNTIF(C$6:$D632,"bs")+COUNTIF(C$6:$D632,"cph"))</f>
        <v>0</v>
      </c>
      <c r="C632" s="826" t="s">
        <v>4040</v>
      </c>
      <c r="D632" s="827" t="s">
        <v>2200</v>
      </c>
      <c r="E632" s="828" t="s">
        <v>34</v>
      </c>
      <c r="F632" s="828">
        <v>24</v>
      </c>
      <c r="G632" s="828">
        <v>383</v>
      </c>
      <c r="H632" s="828" t="s">
        <v>52</v>
      </c>
      <c r="I632" s="826" t="s">
        <v>146</v>
      </c>
      <c r="J632" s="1150">
        <v>0.01</v>
      </c>
      <c r="K632" s="1150"/>
      <c r="L632" s="1151">
        <v>100</v>
      </c>
      <c r="M632" s="1151">
        <v>402.46269999999998</v>
      </c>
      <c r="N632" s="826" t="s">
        <v>3367</v>
      </c>
      <c r="O632" s="826" t="s">
        <v>1768</v>
      </c>
      <c r="P632" s="828" t="s">
        <v>2065</v>
      </c>
      <c r="S632" s="589" t="s">
        <v>2742</v>
      </c>
      <c r="U632" s="589" t="s">
        <v>52</v>
      </c>
      <c r="Z632" s="589" t="s">
        <v>2743</v>
      </c>
      <c r="AB632" s="589" t="s">
        <v>2744</v>
      </c>
    </row>
    <row r="633" spans="1:28" hidden="1" x14ac:dyDescent="0.2">
      <c r="A633" s="591" t="str">
        <f t="shared" si="9"/>
        <v>Trảng Dài+26+59</v>
      </c>
      <c r="B633" s="826">
        <f>IF(OR(C633="a",C633="",C633="xoa"),"",COUNTIF(C$6:$D633,"da")+COUNTIF(C$6:$D633,"bs")+COUNTIF(C$6:$D633,"cph"))</f>
        <v>0</v>
      </c>
      <c r="C633" s="826" t="s">
        <v>4040</v>
      </c>
      <c r="D633" s="827" t="s">
        <v>2201</v>
      </c>
      <c r="E633" s="828" t="s">
        <v>34</v>
      </c>
      <c r="F633" s="828">
        <v>26</v>
      </c>
      <c r="G633" s="828">
        <v>59</v>
      </c>
      <c r="H633" s="828" t="s">
        <v>52</v>
      </c>
      <c r="I633" s="826" t="s">
        <v>146</v>
      </c>
      <c r="J633" s="1150">
        <v>0.02</v>
      </c>
      <c r="K633" s="1150"/>
      <c r="L633" s="1151">
        <v>200</v>
      </c>
      <c r="M633" s="1151">
        <v>607.51559999999995</v>
      </c>
      <c r="N633" s="826" t="s">
        <v>3368</v>
      </c>
      <c r="O633" s="826" t="s">
        <v>1892</v>
      </c>
      <c r="P633" s="828" t="s">
        <v>2202</v>
      </c>
      <c r="S633" s="589" t="s">
        <v>2742</v>
      </c>
      <c r="U633" s="589" t="s">
        <v>52</v>
      </c>
      <c r="Z633" s="589" t="s">
        <v>2743</v>
      </c>
      <c r="AB633" s="589" t="s">
        <v>2744</v>
      </c>
    </row>
    <row r="634" spans="1:28" ht="25.5" hidden="1" x14ac:dyDescent="0.2">
      <c r="A634" s="591" t="str">
        <f t="shared" si="9"/>
        <v>Trảng Dài+26+264</v>
      </c>
      <c r="B634" s="826">
        <f>IF(OR(C634="a",C634="",C634="xoa"),"",COUNTIF(C$6:$D634,"da")+COUNTIF(C$6:$D634,"bs")+COUNTIF(C$6:$D634,"cph"))</f>
        <v>0</v>
      </c>
      <c r="C634" s="826" t="s">
        <v>4040</v>
      </c>
      <c r="D634" s="827" t="s">
        <v>2203</v>
      </c>
      <c r="E634" s="828" t="s">
        <v>34</v>
      </c>
      <c r="F634" s="828">
        <v>26</v>
      </c>
      <c r="G634" s="828">
        <v>264</v>
      </c>
      <c r="H634" s="828" t="s">
        <v>52</v>
      </c>
      <c r="I634" s="826" t="s">
        <v>146</v>
      </c>
      <c r="J634" s="1150">
        <v>0.01</v>
      </c>
      <c r="K634" s="1150"/>
      <c r="L634" s="1151">
        <v>100</v>
      </c>
      <c r="M634" s="1151">
        <v>276.71539999999999</v>
      </c>
      <c r="N634" s="826" t="s">
        <v>3369</v>
      </c>
      <c r="O634" s="826" t="s">
        <v>1768</v>
      </c>
      <c r="P634" s="828" t="s">
        <v>2065</v>
      </c>
      <c r="S634" s="589" t="s">
        <v>2742</v>
      </c>
      <c r="U634" s="589" t="s">
        <v>52</v>
      </c>
      <c r="Z634" s="589" t="s">
        <v>2743</v>
      </c>
      <c r="AB634" s="589" t="s">
        <v>2744</v>
      </c>
    </row>
    <row r="635" spans="1:28" ht="25.5" hidden="1" x14ac:dyDescent="0.2">
      <c r="A635" s="591" t="str">
        <f t="shared" si="9"/>
        <v>Trảng Dài+26+440</v>
      </c>
      <c r="B635" s="826">
        <f>IF(OR(C635="a",C635="",C635="xoa"),"",COUNTIF(C$6:$D635,"da")+COUNTIF(C$6:$D635,"bs")+COUNTIF(C$6:$D635,"cph"))</f>
        <v>0</v>
      </c>
      <c r="C635" s="826" t="s">
        <v>4040</v>
      </c>
      <c r="D635" s="827" t="s">
        <v>2204</v>
      </c>
      <c r="E635" s="828" t="s">
        <v>34</v>
      </c>
      <c r="F635" s="828">
        <v>26</v>
      </c>
      <c r="G635" s="828">
        <v>440</v>
      </c>
      <c r="H635" s="828" t="s">
        <v>52</v>
      </c>
      <c r="I635" s="826" t="s">
        <v>146</v>
      </c>
      <c r="J635" s="1150">
        <v>1.61E-2</v>
      </c>
      <c r="K635" s="1150"/>
      <c r="L635" s="1151">
        <v>161</v>
      </c>
      <c r="M635" s="1151">
        <v>160.50460000000001</v>
      </c>
      <c r="N635" s="826" t="s">
        <v>3370</v>
      </c>
      <c r="O635" s="826" t="s">
        <v>1768</v>
      </c>
      <c r="P635" s="828" t="s">
        <v>2065</v>
      </c>
      <c r="S635" s="589" t="s">
        <v>2742</v>
      </c>
      <c r="U635" s="589" t="s">
        <v>52</v>
      </c>
      <c r="Z635" s="589" t="s">
        <v>2743</v>
      </c>
      <c r="AB635" s="589" t="s">
        <v>2744</v>
      </c>
    </row>
    <row r="636" spans="1:28" hidden="1" x14ac:dyDescent="0.2">
      <c r="A636" s="591" t="str">
        <f t="shared" si="9"/>
        <v>Trảng Dài+26+539</v>
      </c>
      <c r="B636" s="826">
        <f>IF(OR(C636="a",C636="",C636="xoa"),"",COUNTIF(C$6:$D636,"da")+COUNTIF(C$6:$D636,"bs")+COUNTIF(C$6:$D636,"cph"))</f>
        <v>0</v>
      </c>
      <c r="C636" s="826" t="s">
        <v>4040</v>
      </c>
      <c r="D636" s="827" t="s">
        <v>2205</v>
      </c>
      <c r="E636" s="828" t="s">
        <v>34</v>
      </c>
      <c r="F636" s="828">
        <v>26</v>
      </c>
      <c r="G636" s="828">
        <v>539</v>
      </c>
      <c r="H636" s="828" t="s">
        <v>52</v>
      </c>
      <c r="I636" s="826" t="s">
        <v>146</v>
      </c>
      <c r="J636" s="1150">
        <v>2.64E-2</v>
      </c>
      <c r="K636" s="1150"/>
      <c r="L636" s="1151">
        <v>264</v>
      </c>
      <c r="M636" s="1151">
        <v>263.98669999999998</v>
      </c>
      <c r="N636" s="826" t="s">
        <v>3371</v>
      </c>
      <c r="O636" s="826" t="s">
        <v>1768</v>
      </c>
      <c r="P636" s="828" t="s">
        <v>2065</v>
      </c>
      <c r="S636" s="589" t="s">
        <v>2742</v>
      </c>
      <c r="U636" s="589" t="s">
        <v>52</v>
      </c>
      <c r="Z636" s="589" t="s">
        <v>2743</v>
      </c>
      <c r="AB636" s="589" t="s">
        <v>2744</v>
      </c>
    </row>
    <row r="637" spans="1:28" ht="25.5" hidden="1" x14ac:dyDescent="0.2">
      <c r="A637" s="591" t="str">
        <f t="shared" si="9"/>
        <v>Trảng Dài+26+574</v>
      </c>
      <c r="B637" s="826">
        <f>IF(OR(C637="a",C637="",C637="xoa"),"",COUNTIF(C$6:$D637,"da")+COUNTIF(C$6:$D637,"bs")+COUNTIF(C$6:$D637,"cph"))</f>
        <v>0</v>
      </c>
      <c r="C637" s="826" t="s">
        <v>4040</v>
      </c>
      <c r="D637" s="827" t="s">
        <v>2206</v>
      </c>
      <c r="E637" s="828" t="s">
        <v>34</v>
      </c>
      <c r="F637" s="828">
        <v>26</v>
      </c>
      <c r="G637" s="828">
        <v>574</v>
      </c>
      <c r="H637" s="828" t="s">
        <v>52</v>
      </c>
      <c r="I637" s="826" t="s">
        <v>146</v>
      </c>
      <c r="J637" s="1150">
        <v>0.01</v>
      </c>
      <c r="K637" s="1150"/>
      <c r="L637" s="1151">
        <v>100</v>
      </c>
      <c r="M637" s="1151">
        <v>152.95689999999999</v>
      </c>
      <c r="N637" s="826" t="s">
        <v>3372</v>
      </c>
      <c r="O637" s="826" t="s">
        <v>145</v>
      </c>
      <c r="P637" s="828" t="s">
        <v>1806</v>
      </c>
      <c r="S637" s="589" t="s">
        <v>2742</v>
      </c>
      <c r="U637" s="589" t="s">
        <v>52</v>
      </c>
      <c r="Z637" s="589" t="s">
        <v>2743</v>
      </c>
      <c r="AB637" s="589" t="s">
        <v>2744</v>
      </c>
    </row>
    <row r="638" spans="1:28" hidden="1" x14ac:dyDescent="0.2">
      <c r="A638" s="591" t="str">
        <f t="shared" si="9"/>
        <v>Trảng Dài+27+660</v>
      </c>
      <c r="B638" s="826">
        <f>IF(OR(C638="a",C638="",C638="xoa"),"",COUNTIF(C$6:$D638,"da")+COUNTIF(C$6:$D638,"bs")+COUNTIF(C$6:$D638,"cph"))</f>
        <v>0</v>
      </c>
      <c r="C638" s="826" t="s">
        <v>4040</v>
      </c>
      <c r="D638" s="827" t="s">
        <v>2207</v>
      </c>
      <c r="E638" s="828" t="s">
        <v>34</v>
      </c>
      <c r="F638" s="828">
        <v>27</v>
      </c>
      <c r="G638" s="828">
        <v>660</v>
      </c>
      <c r="H638" s="828" t="s">
        <v>52</v>
      </c>
      <c r="I638" s="826" t="s">
        <v>146</v>
      </c>
      <c r="J638" s="1150">
        <v>9.4999999999999998E-3</v>
      </c>
      <c r="K638" s="1150"/>
      <c r="L638" s="1151">
        <v>95</v>
      </c>
      <c r="M638" s="1151">
        <v>95.024019999999993</v>
      </c>
      <c r="N638" s="826" t="s">
        <v>3373</v>
      </c>
      <c r="O638" s="826" t="s">
        <v>145</v>
      </c>
      <c r="P638" s="828" t="s">
        <v>1806</v>
      </c>
      <c r="S638" s="589" t="s">
        <v>2742</v>
      </c>
      <c r="U638" s="589" t="s">
        <v>52</v>
      </c>
      <c r="Z638" s="589" t="s">
        <v>2743</v>
      </c>
      <c r="AB638" s="589" t="s">
        <v>2744</v>
      </c>
    </row>
    <row r="639" spans="1:28" hidden="1" x14ac:dyDescent="0.2">
      <c r="A639" s="591" t="str">
        <f t="shared" si="9"/>
        <v>Trảng Dài+27+661</v>
      </c>
      <c r="B639" s="826">
        <f>IF(OR(C639="a",C639="",C639="xoa"),"",COUNTIF(C$6:$D639,"da")+COUNTIF(C$6:$D639,"bs")+COUNTIF(C$6:$D639,"cph"))</f>
        <v>0</v>
      </c>
      <c r="C639" s="826" t="s">
        <v>4040</v>
      </c>
      <c r="D639" s="827" t="s">
        <v>2208</v>
      </c>
      <c r="E639" s="828" t="s">
        <v>34</v>
      </c>
      <c r="F639" s="828">
        <v>27</v>
      </c>
      <c r="G639" s="828">
        <v>661</v>
      </c>
      <c r="H639" s="828" t="s">
        <v>52</v>
      </c>
      <c r="I639" s="826" t="s">
        <v>146</v>
      </c>
      <c r="J639" s="1150">
        <v>9.4999999999999998E-3</v>
      </c>
      <c r="K639" s="1150"/>
      <c r="L639" s="1151">
        <v>95</v>
      </c>
      <c r="M639" s="1151">
        <v>94.671300000000002</v>
      </c>
      <c r="N639" s="826" t="s">
        <v>3374</v>
      </c>
      <c r="O639" s="826" t="s">
        <v>145</v>
      </c>
      <c r="P639" s="828" t="s">
        <v>1806</v>
      </c>
      <c r="S639" s="589" t="s">
        <v>2742</v>
      </c>
      <c r="U639" s="589" t="s">
        <v>52</v>
      </c>
      <c r="Z639" s="589" t="s">
        <v>2743</v>
      </c>
      <c r="AB639" s="589" t="s">
        <v>2744</v>
      </c>
    </row>
    <row r="640" spans="1:28" hidden="1" x14ac:dyDescent="0.2">
      <c r="A640" s="591" t="str">
        <f t="shared" si="9"/>
        <v>Trảng Dài+28+894</v>
      </c>
      <c r="B640" s="826">
        <f>IF(OR(C640="a",C640="",C640="xoa"),"",COUNTIF(C$6:$D640,"da")+COUNTIF(C$6:$D640,"bs")+COUNTIF(C$6:$D640,"cph"))</f>
        <v>0</v>
      </c>
      <c r="C640" s="826" t="s">
        <v>4040</v>
      </c>
      <c r="D640" s="827" t="s">
        <v>2209</v>
      </c>
      <c r="E640" s="828" t="s">
        <v>34</v>
      </c>
      <c r="F640" s="828">
        <v>28</v>
      </c>
      <c r="G640" s="828">
        <v>894</v>
      </c>
      <c r="H640" s="828" t="s">
        <v>52</v>
      </c>
      <c r="I640" s="826" t="s">
        <v>146</v>
      </c>
      <c r="J640" s="1150">
        <v>3.5000000000000003E-2</v>
      </c>
      <c r="K640" s="1150"/>
      <c r="L640" s="1151">
        <v>350.00000000000006</v>
      </c>
      <c r="M640" s="1151">
        <v>600.74710000000005</v>
      </c>
      <c r="N640" s="826" t="s">
        <v>3375</v>
      </c>
      <c r="O640" s="826" t="s">
        <v>145</v>
      </c>
      <c r="P640" s="828" t="s">
        <v>1806</v>
      </c>
      <c r="S640" s="589" t="s">
        <v>2742</v>
      </c>
      <c r="U640" s="589" t="s">
        <v>52</v>
      </c>
      <c r="Z640" s="589" t="s">
        <v>2743</v>
      </c>
      <c r="AB640" s="589" t="s">
        <v>2744</v>
      </c>
    </row>
    <row r="641" spans="1:28" hidden="1" x14ac:dyDescent="0.2">
      <c r="A641" s="591" t="str">
        <f t="shared" si="9"/>
        <v>Trảng Dài+29+148</v>
      </c>
      <c r="B641" s="826">
        <f>IF(OR(C641="a",C641="",C641="xoa"),"",COUNTIF(C$6:$D641,"da")+COUNTIF(C$6:$D641,"bs")+COUNTIF(C$6:$D641,"cph"))</f>
        <v>0</v>
      </c>
      <c r="C641" s="826" t="s">
        <v>4040</v>
      </c>
      <c r="D641" s="827" t="s">
        <v>2210</v>
      </c>
      <c r="E641" s="828" t="s">
        <v>34</v>
      </c>
      <c r="F641" s="828">
        <v>29</v>
      </c>
      <c r="G641" s="828">
        <v>148</v>
      </c>
      <c r="H641" s="828" t="s">
        <v>52</v>
      </c>
      <c r="I641" s="826" t="s">
        <v>146</v>
      </c>
      <c r="J641" s="1150">
        <v>6.0000000000000001E-3</v>
      </c>
      <c r="K641" s="1150"/>
      <c r="L641" s="1151">
        <v>60</v>
      </c>
      <c r="M641" s="1151">
        <v>255.83770000000001</v>
      </c>
      <c r="N641" s="826" t="s">
        <v>3376</v>
      </c>
      <c r="O641" s="826" t="s">
        <v>145</v>
      </c>
      <c r="P641" s="828" t="s">
        <v>1806</v>
      </c>
      <c r="S641" s="589" t="s">
        <v>2742</v>
      </c>
      <c r="U641" s="589" t="s">
        <v>52</v>
      </c>
      <c r="Z641" s="589" t="s">
        <v>2743</v>
      </c>
      <c r="AB641" s="589" t="s">
        <v>2744</v>
      </c>
    </row>
    <row r="642" spans="1:28" hidden="1" x14ac:dyDescent="0.2">
      <c r="A642" s="591" t="str">
        <f t="shared" si="9"/>
        <v>Trảng Dài+29+553</v>
      </c>
      <c r="B642" s="826">
        <f>IF(OR(C642="a",C642="",C642="xoa"),"",COUNTIF(C$6:$D642,"da")+COUNTIF(C$6:$D642,"bs")+COUNTIF(C$6:$D642,"cph"))</f>
        <v>0</v>
      </c>
      <c r="C642" s="826" t="s">
        <v>4040</v>
      </c>
      <c r="D642" s="827" t="s">
        <v>2211</v>
      </c>
      <c r="E642" s="828" t="s">
        <v>34</v>
      </c>
      <c r="F642" s="828">
        <v>29</v>
      </c>
      <c r="G642" s="828">
        <v>553</v>
      </c>
      <c r="H642" s="828" t="s">
        <v>52</v>
      </c>
      <c r="I642" s="826" t="s">
        <v>146</v>
      </c>
      <c r="J642" s="1150">
        <v>1.4999999999999999E-2</v>
      </c>
      <c r="K642" s="1150"/>
      <c r="L642" s="1151">
        <v>150</v>
      </c>
      <c r="M642" s="1151">
        <v>358.4282</v>
      </c>
      <c r="N642" s="826" t="s">
        <v>3377</v>
      </c>
      <c r="O642" s="826" t="s">
        <v>145</v>
      </c>
      <c r="P642" s="828" t="s">
        <v>2065</v>
      </c>
      <c r="S642" s="589" t="s">
        <v>2742</v>
      </c>
      <c r="U642" s="589" t="s">
        <v>52</v>
      </c>
      <c r="Z642" s="589" t="s">
        <v>2743</v>
      </c>
      <c r="AB642" s="589" t="s">
        <v>2744</v>
      </c>
    </row>
    <row r="643" spans="1:28" hidden="1" x14ac:dyDescent="0.2">
      <c r="A643" s="591" t="str">
        <f t="shared" si="9"/>
        <v>Trảng Dài+29+716</v>
      </c>
      <c r="B643" s="826">
        <f>IF(OR(C643="a",C643="",C643="xoa"),"",COUNTIF(C$6:$D643,"da")+COUNTIF(C$6:$D643,"bs")+COUNTIF(C$6:$D643,"cph"))</f>
        <v>0</v>
      </c>
      <c r="C643" s="826" t="s">
        <v>4040</v>
      </c>
      <c r="D643" s="827" t="s">
        <v>2212</v>
      </c>
      <c r="E643" s="828" t="s">
        <v>34</v>
      </c>
      <c r="F643" s="828">
        <v>29</v>
      </c>
      <c r="G643" s="828">
        <v>716</v>
      </c>
      <c r="H643" s="828" t="s">
        <v>52</v>
      </c>
      <c r="I643" s="826" t="s">
        <v>146</v>
      </c>
      <c r="J643" s="1150">
        <v>0.01</v>
      </c>
      <c r="K643" s="1150"/>
      <c r="L643" s="1151">
        <v>100</v>
      </c>
      <c r="M643" s="1151">
        <v>315.02550000000002</v>
      </c>
      <c r="N643" s="826" t="s">
        <v>3378</v>
      </c>
      <c r="O643" s="826" t="s">
        <v>1768</v>
      </c>
      <c r="P643" s="828" t="s">
        <v>2065</v>
      </c>
      <c r="S643" s="589" t="s">
        <v>2742</v>
      </c>
      <c r="U643" s="589" t="s">
        <v>52</v>
      </c>
      <c r="Z643" s="589" t="s">
        <v>2743</v>
      </c>
      <c r="AB643" s="589" t="s">
        <v>2744</v>
      </c>
    </row>
    <row r="644" spans="1:28" ht="25.5" hidden="1" x14ac:dyDescent="0.2">
      <c r="A644" s="591" t="str">
        <f t="shared" si="9"/>
        <v>Trảng Dài+31+385</v>
      </c>
      <c r="B644" s="826">
        <f>IF(OR(C644="a",C644="",C644="xoa"),"",COUNTIF(C$6:$D644,"da")+COUNTIF(C$6:$D644,"bs")+COUNTIF(C$6:$D644,"cph"))</f>
        <v>0</v>
      </c>
      <c r="C644" s="826" t="s">
        <v>4040</v>
      </c>
      <c r="D644" s="827" t="s">
        <v>2213</v>
      </c>
      <c r="E644" s="828" t="s">
        <v>34</v>
      </c>
      <c r="F644" s="828">
        <v>31</v>
      </c>
      <c r="G644" s="828">
        <v>385</v>
      </c>
      <c r="H644" s="828" t="s">
        <v>52</v>
      </c>
      <c r="I644" s="826" t="s">
        <v>146</v>
      </c>
      <c r="J644" s="1150">
        <v>7.0000000000000001E-3</v>
      </c>
      <c r="K644" s="1150"/>
      <c r="L644" s="1151">
        <v>70</v>
      </c>
      <c r="M644" s="1151">
        <v>221.32499999999999</v>
      </c>
      <c r="N644" s="826" t="s">
        <v>3379</v>
      </c>
      <c r="O644" s="826" t="s">
        <v>1768</v>
      </c>
      <c r="P644" s="828" t="s">
        <v>1806</v>
      </c>
      <c r="S644" s="589" t="s">
        <v>2742</v>
      </c>
      <c r="U644" s="589" t="s">
        <v>52</v>
      </c>
      <c r="Z644" s="589" t="s">
        <v>2743</v>
      </c>
      <c r="AB644" s="589" t="s">
        <v>2744</v>
      </c>
    </row>
    <row r="645" spans="1:28" hidden="1" x14ac:dyDescent="0.2">
      <c r="A645" s="591" t="str">
        <f t="shared" si="9"/>
        <v>Trảng Dài+32+264</v>
      </c>
      <c r="B645" s="826">
        <f>IF(OR(C645="a",C645="",C645="xoa"),"",COUNTIF(C$6:$D645,"da")+COUNTIF(C$6:$D645,"bs")+COUNTIF(C$6:$D645,"cph"))</f>
        <v>0</v>
      </c>
      <c r="C645" s="826" t="s">
        <v>4040</v>
      </c>
      <c r="D645" s="827" t="s">
        <v>2214</v>
      </c>
      <c r="E645" s="828" t="s">
        <v>34</v>
      </c>
      <c r="F645" s="828">
        <v>32</v>
      </c>
      <c r="G645" s="828">
        <v>264</v>
      </c>
      <c r="H645" s="828" t="s">
        <v>52</v>
      </c>
      <c r="I645" s="826" t="s">
        <v>146</v>
      </c>
      <c r="J645" s="1150">
        <v>0.05</v>
      </c>
      <c r="K645" s="1150"/>
      <c r="L645" s="1151">
        <v>500</v>
      </c>
      <c r="M645" s="1151">
        <v>3667.279</v>
      </c>
      <c r="N645" s="826" t="s">
        <v>3380</v>
      </c>
      <c r="O645" s="826" t="s">
        <v>145</v>
      </c>
      <c r="P645" s="828" t="s">
        <v>2215</v>
      </c>
      <c r="S645" s="589" t="s">
        <v>2742</v>
      </c>
      <c r="U645" s="589" t="s">
        <v>52</v>
      </c>
      <c r="Z645" s="589" t="s">
        <v>2743</v>
      </c>
      <c r="AB645" s="589" t="s">
        <v>2744</v>
      </c>
    </row>
    <row r="646" spans="1:28" ht="25.5" hidden="1" x14ac:dyDescent="0.2">
      <c r="A646" s="591" t="str">
        <f t="shared" si="9"/>
        <v>Trảng Dài+32+637</v>
      </c>
      <c r="B646" s="826">
        <f>IF(OR(C646="a",C646="",C646="xoa"),"",COUNTIF(C$6:$D646,"da")+COUNTIF(C$6:$D646,"bs")+COUNTIF(C$6:$D646,"cph"))</f>
        <v>0</v>
      </c>
      <c r="C646" s="826" t="s">
        <v>4040</v>
      </c>
      <c r="D646" s="827" t="s">
        <v>2216</v>
      </c>
      <c r="E646" s="828" t="s">
        <v>34</v>
      </c>
      <c r="F646" s="828">
        <v>32</v>
      </c>
      <c r="G646" s="828">
        <v>637</v>
      </c>
      <c r="H646" s="828" t="s">
        <v>52</v>
      </c>
      <c r="I646" s="826" t="s">
        <v>146</v>
      </c>
      <c r="J646" s="1150">
        <v>1.2500000000000001E-2</v>
      </c>
      <c r="K646" s="1150"/>
      <c r="L646" s="1151">
        <v>125</v>
      </c>
      <c r="M646" s="1151">
        <v>125.1139</v>
      </c>
      <c r="N646" s="826" t="s">
        <v>3381</v>
      </c>
      <c r="O646" s="826" t="s">
        <v>1768</v>
      </c>
      <c r="P646" s="828" t="s">
        <v>2065</v>
      </c>
      <c r="S646" s="589" t="s">
        <v>2742</v>
      </c>
      <c r="U646" s="589" t="s">
        <v>52</v>
      </c>
      <c r="Z646" s="589" t="s">
        <v>2743</v>
      </c>
      <c r="AB646" s="589" t="s">
        <v>2744</v>
      </c>
    </row>
    <row r="647" spans="1:28" hidden="1" x14ac:dyDescent="0.2">
      <c r="A647" s="591" t="str">
        <f t="shared" ref="A647:A710" si="10">E647&amp;"+"&amp;F647&amp;"+"&amp;G647</f>
        <v>Trảng Dài+32+734</v>
      </c>
      <c r="B647" s="826">
        <f>IF(OR(C647="a",C647="",C647="xoa"),"",COUNTIF(C$6:$D647,"da")+COUNTIF(C$6:$D647,"bs")+COUNTIF(C$6:$D647,"cph"))</f>
        <v>0</v>
      </c>
      <c r="C647" s="826" t="s">
        <v>4040</v>
      </c>
      <c r="D647" s="827" t="s">
        <v>2217</v>
      </c>
      <c r="E647" s="828" t="s">
        <v>34</v>
      </c>
      <c r="F647" s="828">
        <v>32</v>
      </c>
      <c r="G647" s="828">
        <v>734</v>
      </c>
      <c r="H647" s="828" t="s">
        <v>52</v>
      </c>
      <c r="I647" s="826" t="s">
        <v>146</v>
      </c>
      <c r="J647" s="1150">
        <v>6.0000000000000001E-3</v>
      </c>
      <c r="K647" s="1150"/>
      <c r="L647" s="1151">
        <v>60</v>
      </c>
      <c r="M647" s="1151">
        <v>370.81229999999999</v>
      </c>
      <c r="N647" s="826" t="s">
        <v>3382</v>
      </c>
      <c r="O647" s="826" t="s">
        <v>1768</v>
      </c>
      <c r="P647" s="828" t="s">
        <v>2215</v>
      </c>
      <c r="S647" s="589" t="s">
        <v>2742</v>
      </c>
      <c r="U647" s="589" t="s">
        <v>52</v>
      </c>
      <c r="Z647" s="589" t="s">
        <v>2743</v>
      </c>
      <c r="AB647" s="589" t="s">
        <v>2744</v>
      </c>
    </row>
    <row r="648" spans="1:28" hidden="1" x14ac:dyDescent="0.2">
      <c r="A648" s="591" t="str">
        <f t="shared" si="10"/>
        <v>Trảng Dài+32+754</v>
      </c>
      <c r="B648" s="826">
        <f>IF(OR(C648="a",C648="",C648="xoa"),"",COUNTIF(C$6:$D648,"da")+COUNTIF(C$6:$D648,"bs")+COUNTIF(C$6:$D648,"cph"))</f>
        <v>0</v>
      </c>
      <c r="C648" s="826" t="s">
        <v>4040</v>
      </c>
      <c r="D648" s="827" t="s">
        <v>2218</v>
      </c>
      <c r="E648" s="828" t="s">
        <v>34</v>
      </c>
      <c r="F648" s="828">
        <v>32</v>
      </c>
      <c r="G648" s="828">
        <v>754</v>
      </c>
      <c r="H648" s="828" t="s">
        <v>52</v>
      </c>
      <c r="I648" s="826" t="s">
        <v>146</v>
      </c>
      <c r="J648" s="1150">
        <v>8.5000000000000006E-3</v>
      </c>
      <c r="K648" s="1150"/>
      <c r="L648" s="1151">
        <v>85</v>
      </c>
      <c r="M648" s="1151">
        <v>84.991879999999995</v>
      </c>
      <c r="N648" s="826" t="s">
        <v>3383</v>
      </c>
      <c r="O648" s="826" t="s">
        <v>145</v>
      </c>
      <c r="P648" s="828" t="s">
        <v>1806</v>
      </c>
      <c r="S648" s="589" t="s">
        <v>2742</v>
      </c>
      <c r="U648" s="589" t="s">
        <v>52</v>
      </c>
      <c r="Z648" s="589" t="s">
        <v>2743</v>
      </c>
      <c r="AB648" s="589" t="s">
        <v>2744</v>
      </c>
    </row>
    <row r="649" spans="1:28" hidden="1" x14ac:dyDescent="0.2">
      <c r="A649" s="591" t="str">
        <f t="shared" si="10"/>
        <v>Trảng Dài+32+795</v>
      </c>
      <c r="B649" s="826">
        <f>IF(OR(C649="a",C649="",C649="xoa"),"",COUNTIF(C$6:$D649,"da")+COUNTIF(C$6:$D649,"bs")+COUNTIF(C$6:$D649,"cph"))</f>
        <v>0</v>
      </c>
      <c r="C649" s="826" t="s">
        <v>4040</v>
      </c>
      <c r="D649" s="827" t="s">
        <v>2219</v>
      </c>
      <c r="E649" s="828" t="s">
        <v>34</v>
      </c>
      <c r="F649" s="828">
        <v>32</v>
      </c>
      <c r="G649" s="828">
        <v>795</v>
      </c>
      <c r="H649" s="828" t="s">
        <v>52</v>
      </c>
      <c r="I649" s="826" t="s">
        <v>146</v>
      </c>
      <c r="J649" s="1150">
        <v>0.02</v>
      </c>
      <c r="K649" s="1150"/>
      <c r="L649" s="1151">
        <v>200</v>
      </c>
      <c r="M649" s="1151">
        <v>199.8843</v>
      </c>
      <c r="N649" s="826" t="s">
        <v>3384</v>
      </c>
      <c r="O649" s="826" t="s">
        <v>1768</v>
      </c>
      <c r="P649" s="828" t="s">
        <v>2065</v>
      </c>
      <c r="S649" s="589" t="s">
        <v>2742</v>
      </c>
      <c r="U649" s="589" t="s">
        <v>52</v>
      </c>
      <c r="Z649" s="589" t="s">
        <v>2743</v>
      </c>
      <c r="AB649" s="589" t="s">
        <v>2744</v>
      </c>
    </row>
    <row r="650" spans="1:28" hidden="1" x14ac:dyDescent="0.2">
      <c r="A650" s="591" t="str">
        <f t="shared" si="10"/>
        <v>Trảng Dài+35+256</v>
      </c>
      <c r="B650" s="826">
        <f>IF(OR(C650="a",C650="",C650="xoa"),"",COUNTIF(C$6:$D650,"da")+COUNTIF(C$6:$D650,"bs")+COUNTIF(C$6:$D650,"cph"))</f>
        <v>0</v>
      </c>
      <c r="C650" s="826" t="s">
        <v>4040</v>
      </c>
      <c r="D650" s="827" t="s">
        <v>2220</v>
      </c>
      <c r="E650" s="828" t="s">
        <v>34</v>
      </c>
      <c r="F650" s="828">
        <v>35</v>
      </c>
      <c r="G650" s="828">
        <v>256</v>
      </c>
      <c r="H650" s="828" t="s">
        <v>52</v>
      </c>
      <c r="I650" s="826" t="s">
        <v>146</v>
      </c>
      <c r="J650" s="1150">
        <v>8.6899999999999998E-3</v>
      </c>
      <c r="K650" s="1150"/>
      <c r="L650" s="1151">
        <v>86.899999999999991</v>
      </c>
      <c r="M650" s="1151">
        <v>86.679469999999995</v>
      </c>
      <c r="N650" s="826" t="s">
        <v>3385</v>
      </c>
      <c r="O650" s="826" t="s">
        <v>1768</v>
      </c>
      <c r="P650" s="828" t="s">
        <v>2065</v>
      </c>
      <c r="S650" s="589" t="s">
        <v>2742</v>
      </c>
      <c r="U650" s="589" t="s">
        <v>52</v>
      </c>
      <c r="Z650" s="589" t="s">
        <v>2743</v>
      </c>
      <c r="AB650" s="589" t="s">
        <v>2744</v>
      </c>
    </row>
    <row r="651" spans="1:28" hidden="1" x14ac:dyDescent="0.2">
      <c r="A651" s="591" t="str">
        <f t="shared" si="10"/>
        <v>Trảng Dài+36+154</v>
      </c>
      <c r="B651" s="826">
        <f>IF(OR(C651="a",C651="",C651="xoa"),"",COUNTIF(C$6:$D651,"da")+COUNTIF(C$6:$D651,"bs")+COUNTIF(C$6:$D651,"cph"))</f>
        <v>0</v>
      </c>
      <c r="C651" s="826" t="s">
        <v>4040</v>
      </c>
      <c r="D651" s="827" t="s">
        <v>2221</v>
      </c>
      <c r="E651" s="828" t="s">
        <v>34</v>
      </c>
      <c r="F651" s="828">
        <v>36</v>
      </c>
      <c r="G651" s="828">
        <v>154</v>
      </c>
      <c r="H651" s="828" t="s">
        <v>52</v>
      </c>
      <c r="I651" s="826" t="s">
        <v>146</v>
      </c>
      <c r="J651" s="1150">
        <v>6.0000000000000001E-3</v>
      </c>
      <c r="K651" s="1150"/>
      <c r="L651" s="1151">
        <v>60</v>
      </c>
      <c r="M651" s="1151">
        <v>173.96969999999999</v>
      </c>
      <c r="N651" s="826" t="s">
        <v>3386</v>
      </c>
      <c r="O651" s="826" t="s">
        <v>145</v>
      </c>
      <c r="P651" s="828" t="s">
        <v>1806</v>
      </c>
      <c r="S651" s="589" t="s">
        <v>2742</v>
      </c>
      <c r="U651" s="589" t="s">
        <v>52</v>
      </c>
      <c r="Z651" s="589" t="s">
        <v>2743</v>
      </c>
      <c r="AB651" s="589" t="s">
        <v>2744</v>
      </c>
    </row>
    <row r="652" spans="1:28" hidden="1" x14ac:dyDescent="0.2">
      <c r="A652" s="591" t="str">
        <f t="shared" si="10"/>
        <v>Trảng Dài+36+349</v>
      </c>
      <c r="B652" s="826">
        <f>IF(OR(C652="a",C652="",C652="xoa"),"",COUNTIF(C$6:$D652,"da")+COUNTIF(C$6:$D652,"bs")+COUNTIF(C$6:$D652,"cph"))</f>
        <v>0</v>
      </c>
      <c r="C652" s="826" t="s">
        <v>4040</v>
      </c>
      <c r="D652" s="827" t="s">
        <v>2222</v>
      </c>
      <c r="E652" s="828" t="s">
        <v>34</v>
      </c>
      <c r="F652" s="828">
        <v>36</v>
      </c>
      <c r="G652" s="828">
        <v>349</v>
      </c>
      <c r="H652" s="828" t="s">
        <v>52</v>
      </c>
      <c r="I652" s="826" t="s">
        <v>146</v>
      </c>
      <c r="J652" s="1150">
        <v>0.01</v>
      </c>
      <c r="K652" s="1150"/>
      <c r="L652" s="1151">
        <v>100</v>
      </c>
      <c r="M652" s="1151">
        <v>193.33779999999999</v>
      </c>
      <c r="N652" s="826" t="s">
        <v>3387</v>
      </c>
      <c r="O652" s="826" t="s">
        <v>145</v>
      </c>
      <c r="P652" s="828" t="s">
        <v>1806</v>
      </c>
      <c r="S652" s="589" t="s">
        <v>2742</v>
      </c>
      <c r="U652" s="589" t="s">
        <v>52</v>
      </c>
      <c r="Z652" s="589" t="s">
        <v>2743</v>
      </c>
      <c r="AB652" s="589" t="s">
        <v>2744</v>
      </c>
    </row>
    <row r="653" spans="1:28" hidden="1" x14ac:dyDescent="0.2">
      <c r="A653" s="591" t="str">
        <f t="shared" si="10"/>
        <v>Trảng Dài+36+470</v>
      </c>
      <c r="B653" s="826">
        <f>IF(OR(C653="a",C653="",C653="xoa"),"",COUNTIF(C$6:$D653,"da")+COUNTIF(C$6:$D653,"bs")+COUNTIF(C$6:$D653,"cph"))</f>
        <v>0</v>
      </c>
      <c r="C653" s="826" t="s">
        <v>4040</v>
      </c>
      <c r="D653" s="827" t="s">
        <v>2196</v>
      </c>
      <c r="E653" s="828" t="s">
        <v>34</v>
      </c>
      <c r="F653" s="828">
        <v>36</v>
      </c>
      <c r="G653" s="828">
        <v>470</v>
      </c>
      <c r="H653" s="828" t="s">
        <v>52</v>
      </c>
      <c r="I653" s="826" t="s">
        <v>146</v>
      </c>
      <c r="J653" s="1150">
        <v>6.0000000000000001E-3</v>
      </c>
      <c r="K653" s="1150"/>
      <c r="L653" s="1151">
        <v>60</v>
      </c>
      <c r="M653" s="1151">
        <v>184.71</v>
      </c>
      <c r="N653" s="826" t="s">
        <v>3388</v>
      </c>
      <c r="O653" s="826" t="s">
        <v>145</v>
      </c>
      <c r="P653" s="828" t="s">
        <v>1806</v>
      </c>
      <c r="S653" s="589" t="s">
        <v>2742</v>
      </c>
      <c r="U653" s="589" t="s">
        <v>52</v>
      </c>
      <c r="Z653" s="589" t="s">
        <v>2743</v>
      </c>
      <c r="AB653" s="589" t="s">
        <v>2744</v>
      </c>
    </row>
    <row r="654" spans="1:28" hidden="1" x14ac:dyDescent="0.2">
      <c r="A654" s="591" t="str">
        <f t="shared" si="10"/>
        <v>Trảng Dài+36+521</v>
      </c>
      <c r="B654" s="826">
        <f>IF(OR(C654="a",C654="",C654="xoa"),"",COUNTIF(C$6:$D654,"da")+COUNTIF(C$6:$D654,"bs")+COUNTIF(C$6:$D654,"cph"))</f>
        <v>0</v>
      </c>
      <c r="C654" s="826" t="s">
        <v>4040</v>
      </c>
      <c r="D654" s="827" t="s">
        <v>2223</v>
      </c>
      <c r="E654" s="828" t="s">
        <v>34</v>
      </c>
      <c r="F654" s="828">
        <v>36</v>
      </c>
      <c r="G654" s="828">
        <v>521</v>
      </c>
      <c r="H654" s="828" t="s">
        <v>52</v>
      </c>
      <c r="I654" s="826" t="s">
        <v>146</v>
      </c>
      <c r="J654" s="1150">
        <v>8.0000000000000002E-3</v>
      </c>
      <c r="K654" s="1150"/>
      <c r="L654" s="1151">
        <v>80</v>
      </c>
      <c r="M654" s="1151">
        <v>134.1825</v>
      </c>
      <c r="N654" s="826" t="s">
        <v>3389</v>
      </c>
      <c r="O654" s="826" t="s">
        <v>145</v>
      </c>
      <c r="P654" s="828" t="s">
        <v>2065</v>
      </c>
      <c r="S654" s="589" t="s">
        <v>2742</v>
      </c>
      <c r="U654" s="589" t="s">
        <v>52</v>
      </c>
      <c r="Z654" s="589" t="s">
        <v>2743</v>
      </c>
      <c r="AB654" s="589" t="s">
        <v>2744</v>
      </c>
    </row>
    <row r="655" spans="1:28" hidden="1" x14ac:dyDescent="0.2">
      <c r="A655" s="591" t="str">
        <f t="shared" si="10"/>
        <v>Trảng Dài+36+537</v>
      </c>
      <c r="B655" s="826">
        <f>IF(OR(C655="a",C655="",C655="xoa"),"",COUNTIF(C$6:$D655,"da")+COUNTIF(C$6:$D655,"bs")+COUNTIF(C$6:$D655,"cph"))</f>
        <v>0</v>
      </c>
      <c r="C655" s="826" t="s">
        <v>4040</v>
      </c>
      <c r="D655" s="827" t="s">
        <v>2224</v>
      </c>
      <c r="E655" s="828" t="s">
        <v>34</v>
      </c>
      <c r="F655" s="828">
        <v>36</v>
      </c>
      <c r="G655" s="828">
        <v>537</v>
      </c>
      <c r="H655" s="828" t="s">
        <v>52</v>
      </c>
      <c r="I655" s="826" t="s">
        <v>146</v>
      </c>
      <c r="J655" s="1150">
        <v>6.0000000000000001E-3</v>
      </c>
      <c r="K655" s="1150"/>
      <c r="L655" s="1151">
        <v>60</v>
      </c>
      <c r="M655" s="1151">
        <v>108.7638</v>
      </c>
      <c r="N655" s="826" t="s">
        <v>3390</v>
      </c>
      <c r="O655" s="826" t="s">
        <v>145</v>
      </c>
      <c r="P655" s="828" t="s">
        <v>1806</v>
      </c>
      <c r="S655" s="589" t="s">
        <v>2742</v>
      </c>
      <c r="U655" s="589" t="s">
        <v>52</v>
      </c>
      <c r="Z655" s="589" t="s">
        <v>2743</v>
      </c>
      <c r="AB655" s="589" t="s">
        <v>2744</v>
      </c>
    </row>
    <row r="656" spans="1:28" hidden="1" x14ac:dyDescent="0.2">
      <c r="A656" s="591" t="str">
        <f t="shared" si="10"/>
        <v>Trảng Dài+36+668</v>
      </c>
      <c r="B656" s="826">
        <f>IF(OR(C656="a",C656="",C656="xoa"),"",COUNTIF(C$6:$D656,"da")+COUNTIF(C$6:$D656,"bs")+COUNTIF(C$6:$D656,"cph"))</f>
        <v>0</v>
      </c>
      <c r="C656" s="826" t="s">
        <v>4040</v>
      </c>
      <c r="D656" s="827" t="s">
        <v>2225</v>
      </c>
      <c r="E656" s="828" t="s">
        <v>34</v>
      </c>
      <c r="F656" s="828">
        <v>36</v>
      </c>
      <c r="G656" s="828">
        <v>668</v>
      </c>
      <c r="H656" s="828" t="s">
        <v>52</v>
      </c>
      <c r="I656" s="826" t="s">
        <v>146</v>
      </c>
      <c r="J656" s="1150">
        <v>5.3E-3</v>
      </c>
      <c r="K656" s="1150"/>
      <c r="L656" s="1151">
        <v>53</v>
      </c>
      <c r="M656" s="1151">
        <v>104.6617</v>
      </c>
      <c r="N656" s="826" t="s">
        <v>3391</v>
      </c>
      <c r="O656" s="826" t="s">
        <v>145</v>
      </c>
      <c r="P656" s="828" t="s">
        <v>1709</v>
      </c>
      <c r="S656" s="589" t="s">
        <v>2742</v>
      </c>
      <c r="U656" s="589" t="s">
        <v>52</v>
      </c>
      <c r="Z656" s="589" t="s">
        <v>2743</v>
      </c>
      <c r="AB656" s="589" t="s">
        <v>2744</v>
      </c>
    </row>
    <row r="657" spans="1:28" hidden="1" x14ac:dyDescent="0.2">
      <c r="A657" s="591" t="str">
        <f t="shared" si="10"/>
        <v>Trảng Dài+36+829</v>
      </c>
      <c r="B657" s="826">
        <f>IF(OR(C657="a",C657="",C657="xoa"),"",COUNTIF(C$6:$D657,"da")+COUNTIF(C$6:$D657,"bs")+COUNTIF(C$6:$D657,"cph"))</f>
        <v>0</v>
      </c>
      <c r="C657" s="826" t="s">
        <v>4040</v>
      </c>
      <c r="D657" s="827" t="s">
        <v>2226</v>
      </c>
      <c r="E657" s="828" t="s">
        <v>34</v>
      </c>
      <c r="F657" s="828">
        <v>36</v>
      </c>
      <c r="G657" s="828">
        <v>829</v>
      </c>
      <c r="H657" s="828" t="s">
        <v>52</v>
      </c>
      <c r="I657" s="826" t="s">
        <v>146</v>
      </c>
      <c r="J657" s="1150">
        <v>8.8999999999999999E-3</v>
      </c>
      <c r="K657" s="1150"/>
      <c r="L657" s="1151">
        <v>89</v>
      </c>
      <c r="M657" s="1151">
        <v>89.068889999999996</v>
      </c>
      <c r="N657" s="826" t="s">
        <v>3392</v>
      </c>
      <c r="O657" s="826" t="s">
        <v>145</v>
      </c>
      <c r="P657" s="826" t="s">
        <v>1806</v>
      </c>
      <c r="S657" s="589" t="s">
        <v>2742</v>
      </c>
      <c r="U657" s="589" t="s">
        <v>52</v>
      </c>
      <c r="Z657" s="589" t="s">
        <v>2743</v>
      </c>
      <c r="AB657" s="589" t="s">
        <v>2744</v>
      </c>
    </row>
    <row r="658" spans="1:28" ht="25.5" hidden="1" x14ac:dyDescent="0.2">
      <c r="A658" s="591" t="str">
        <f t="shared" si="10"/>
        <v>Trảng Dài+36+968</v>
      </c>
      <c r="B658" s="826">
        <f>IF(OR(C658="a",C658="",C658="xoa"),"",COUNTIF(C$6:$D658,"da")+COUNTIF(C$6:$D658,"bs")+COUNTIF(C$6:$D658,"cph"))</f>
        <v>0</v>
      </c>
      <c r="C658" s="826" t="s">
        <v>4040</v>
      </c>
      <c r="D658" s="827" t="s">
        <v>2227</v>
      </c>
      <c r="E658" s="828" t="s">
        <v>34</v>
      </c>
      <c r="F658" s="828">
        <v>36</v>
      </c>
      <c r="G658" s="828">
        <v>968</v>
      </c>
      <c r="H658" s="828" t="s">
        <v>52</v>
      </c>
      <c r="I658" s="826" t="s">
        <v>146</v>
      </c>
      <c r="J658" s="1150">
        <v>6.0000000000000001E-3</v>
      </c>
      <c r="K658" s="1150"/>
      <c r="L658" s="1151">
        <v>60</v>
      </c>
      <c r="M658" s="1151">
        <v>124.1037</v>
      </c>
      <c r="N658" s="826" t="s">
        <v>3393</v>
      </c>
      <c r="O658" s="826" t="s">
        <v>145</v>
      </c>
      <c r="P658" s="828" t="s">
        <v>2065</v>
      </c>
      <c r="S658" s="589" t="s">
        <v>2742</v>
      </c>
      <c r="U658" s="589" t="s">
        <v>52</v>
      </c>
      <c r="Z658" s="589" t="s">
        <v>2743</v>
      </c>
      <c r="AB658" s="589" t="s">
        <v>2744</v>
      </c>
    </row>
    <row r="659" spans="1:28" hidden="1" x14ac:dyDescent="0.2">
      <c r="A659" s="591" t="str">
        <f t="shared" si="10"/>
        <v>Trảng Dài+40+145</v>
      </c>
      <c r="B659" s="826">
        <f>IF(OR(C659="a",C659="",C659="xoa"),"",COUNTIF(C$6:$D659,"da")+COUNTIF(C$6:$D659,"bs")+COUNTIF(C$6:$D659,"cph"))</f>
        <v>0</v>
      </c>
      <c r="C659" s="826" t="s">
        <v>4040</v>
      </c>
      <c r="D659" s="827" t="s">
        <v>2228</v>
      </c>
      <c r="E659" s="828" t="s">
        <v>34</v>
      </c>
      <c r="F659" s="828">
        <v>40</v>
      </c>
      <c r="G659" s="828">
        <v>145</v>
      </c>
      <c r="H659" s="828" t="s">
        <v>52</v>
      </c>
      <c r="I659" s="826" t="s">
        <v>146</v>
      </c>
      <c r="J659" s="1150">
        <v>8.0000000000000002E-3</v>
      </c>
      <c r="K659" s="1150"/>
      <c r="L659" s="1151">
        <v>80</v>
      </c>
      <c r="M659" s="1151">
        <v>111.42059999999999</v>
      </c>
      <c r="N659" s="826" t="s">
        <v>3394</v>
      </c>
      <c r="O659" s="826" t="s">
        <v>2176</v>
      </c>
      <c r="P659" s="828" t="s">
        <v>1806</v>
      </c>
      <c r="S659" s="589" t="s">
        <v>2742</v>
      </c>
      <c r="U659" s="589" t="s">
        <v>52</v>
      </c>
      <c r="Z659" s="589" t="s">
        <v>2743</v>
      </c>
      <c r="AB659" s="589" t="s">
        <v>2744</v>
      </c>
    </row>
    <row r="660" spans="1:28" ht="25.5" hidden="1" x14ac:dyDescent="0.2">
      <c r="A660" s="591" t="str">
        <f t="shared" si="10"/>
        <v>Trảng Dài+23+445</v>
      </c>
      <c r="B660" s="826">
        <f>IF(OR(C660="a",C660="",C660="xoa"),"",COUNTIF(C$6:$D660,"da")+COUNTIF(C$6:$D660,"bs")+COUNTIF(C$6:$D660,"cph"))</f>
        <v>0</v>
      </c>
      <c r="C660" s="826" t="s">
        <v>4040</v>
      </c>
      <c r="D660" s="827" t="s">
        <v>2229</v>
      </c>
      <c r="E660" s="828" t="s">
        <v>34</v>
      </c>
      <c r="F660" s="828">
        <v>23</v>
      </c>
      <c r="G660" s="828">
        <v>445</v>
      </c>
      <c r="H660" s="828" t="s">
        <v>49</v>
      </c>
      <c r="I660" s="826" t="s">
        <v>146</v>
      </c>
      <c r="J660" s="1150">
        <v>1.4999999999999999E-2</v>
      </c>
      <c r="K660" s="1150"/>
      <c r="L660" s="1151">
        <v>150</v>
      </c>
      <c r="M660" s="1151">
        <v>269.87150000000003</v>
      </c>
      <c r="N660" s="826" t="s">
        <v>3395</v>
      </c>
      <c r="O660" s="826" t="s">
        <v>1768</v>
      </c>
      <c r="P660" s="828" t="s">
        <v>2065</v>
      </c>
      <c r="S660" s="589" t="s">
        <v>2742</v>
      </c>
      <c r="U660" s="589" t="s">
        <v>52</v>
      </c>
      <c r="Z660" s="589" t="s">
        <v>2743</v>
      </c>
      <c r="AB660" s="589" t="s">
        <v>2744</v>
      </c>
    </row>
    <row r="661" spans="1:28" hidden="1" x14ac:dyDescent="0.2">
      <c r="A661" s="591" t="str">
        <f t="shared" si="10"/>
        <v>Trảng Dài+20+699</v>
      </c>
      <c r="B661" s="826">
        <f>IF(OR(C661="a",C661="",C661="xoa"),"",COUNTIF(C$6:$D661,"da")+COUNTIF(C$6:$D661,"bs")+COUNTIF(C$6:$D661,"cph"))</f>
        <v>0</v>
      </c>
      <c r="C661" s="826" t="s">
        <v>4040</v>
      </c>
      <c r="D661" s="827" t="s">
        <v>2230</v>
      </c>
      <c r="E661" s="828" t="s">
        <v>34</v>
      </c>
      <c r="F661" s="828">
        <v>20</v>
      </c>
      <c r="G661" s="828">
        <v>699</v>
      </c>
      <c r="H661" s="828" t="s">
        <v>61</v>
      </c>
      <c r="I661" s="826" t="s">
        <v>146</v>
      </c>
      <c r="J661" s="1150">
        <v>9.4999999999999998E-3</v>
      </c>
      <c r="K661" s="1150"/>
      <c r="L661" s="1151">
        <v>95</v>
      </c>
      <c r="M661" s="1151">
        <v>95.002660000000006</v>
      </c>
      <c r="N661" s="826" t="s">
        <v>3396</v>
      </c>
      <c r="O661" s="826" t="s">
        <v>145</v>
      </c>
      <c r="P661" s="828" t="s">
        <v>1806</v>
      </c>
      <c r="S661" s="589" t="s">
        <v>2742</v>
      </c>
      <c r="U661" s="589" t="s">
        <v>49</v>
      </c>
      <c r="Z661" s="589" t="s">
        <v>2743</v>
      </c>
      <c r="AB661" s="589" t="s">
        <v>2744</v>
      </c>
    </row>
    <row r="662" spans="1:28" hidden="1" x14ac:dyDescent="0.2">
      <c r="A662" s="591" t="str">
        <f t="shared" si="10"/>
        <v>Trảng Dài+20+727</v>
      </c>
      <c r="B662" s="826">
        <f>IF(OR(C662="a",C662="",C662="xoa"),"",COUNTIF(C$6:$D662,"da")+COUNTIF(C$6:$D662,"bs")+COUNTIF(C$6:$D662,"cph"))</f>
        <v>0</v>
      </c>
      <c r="C662" s="826" t="s">
        <v>4040</v>
      </c>
      <c r="D662" s="827" t="s">
        <v>2231</v>
      </c>
      <c r="E662" s="828" t="s">
        <v>34</v>
      </c>
      <c r="F662" s="828">
        <v>20</v>
      </c>
      <c r="G662" s="828">
        <v>727</v>
      </c>
      <c r="H662" s="828" t="s">
        <v>61</v>
      </c>
      <c r="I662" s="826" t="s">
        <v>146</v>
      </c>
      <c r="J662" s="1150">
        <v>9.4599999999999997E-3</v>
      </c>
      <c r="K662" s="1150"/>
      <c r="L662" s="1151">
        <v>94.6</v>
      </c>
      <c r="M662" s="1151">
        <v>94.665940000000006</v>
      </c>
      <c r="N662" s="826" t="s">
        <v>3397</v>
      </c>
      <c r="O662" s="826" t="s">
        <v>145</v>
      </c>
      <c r="P662" s="828" t="s">
        <v>1806</v>
      </c>
      <c r="S662" s="589" t="s">
        <v>2742</v>
      </c>
      <c r="U662" s="589" t="s">
        <v>61</v>
      </c>
      <c r="Z662" s="589" t="s">
        <v>2743</v>
      </c>
      <c r="AB662" s="589" t="s">
        <v>2744</v>
      </c>
    </row>
    <row r="663" spans="1:28" hidden="1" x14ac:dyDescent="0.2">
      <c r="A663" s="591" t="str">
        <f t="shared" si="10"/>
        <v>Trảng Dài+20+729</v>
      </c>
      <c r="B663" s="826">
        <f>IF(OR(C663="a",C663="",C663="xoa"),"",COUNTIF(C$6:$D663,"da")+COUNTIF(C$6:$D663,"bs")+COUNTIF(C$6:$D663,"cph"))</f>
        <v>0</v>
      </c>
      <c r="C663" s="826" t="s">
        <v>4040</v>
      </c>
      <c r="D663" s="827" t="s">
        <v>2232</v>
      </c>
      <c r="E663" s="828" t="s">
        <v>34</v>
      </c>
      <c r="F663" s="828">
        <v>20</v>
      </c>
      <c r="G663" s="828">
        <v>729</v>
      </c>
      <c r="H663" s="828" t="s">
        <v>61</v>
      </c>
      <c r="I663" s="826" t="s">
        <v>146</v>
      </c>
      <c r="J663" s="1150">
        <v>9.4199999999999996E-3</v>
      </c>
      <c r="K663" s="1150"/>
      <c r="L663" s="1151">
        <v>94.199999999999989</v>
      </c>
      <c r="M663" s="1151">
        <v>94.19614</v>
      </c>
      <c r="N663" s="826" t="s">
        <v>3398</v>
      </c>
      <c r="O663" s="826" t="s">
        <v>145</v>
      </c>
      <c r="P663" s="828" t="s">
        <v>1806</v>
      </c>
      <c r="S663" s="589" t="s">
        <v>2742</v>
      </c>
      <c r="U663" s="589" t="s">
        <v>61</v>
      </c>
      <c r="Z663" s="589" t="s">
        <v>2743</v>
      </c>
      <c r="AB663" s="589" t="s">
        <v>2744</v>
      </c>
    </row>
    <row r="664" spans="1:28" hidden="1" x14ac:dyDescent="0.2">
      <c r="A664" s="591" t="str">
        <f t="shared" si="10"/>
        <v>Trảng Dài+20+734</v>
      </c>
      <c r="B664" s="826">
        <f>IF(OR(C664="a",C664="",C664="xoa"),"",COUNTIF(C$6:$D664,"da")+COUNTIF(C$6:$D664,"bs")+COUNTIF(C$6:$D664,"cph"))</f>
        <v>0</v>
      </c>
      <c r="C664" s="826" t="s">
        <v>4040</v>
      </c>
      <c r="D664" s="827" t="s">
        <v>2233</v>
      </c>
      <c r="E664" s="828" t="s">
        <v>34</v>
      </c>
      <c r="F664" s="828">
        <v>20</v>
      </c>
      <c r="G664" s="828">
        <v>734</v>
      </c>
      <c r="H664" s="828" t="s">
        <v>61</v>
      </c>
      <c r="I664" s="826" t="s">
        <v>146</v>
      </c>
      <c r="J664" s="1150">
        <v>5.0000000000000001E-3</v>
      </c>
      <c r="K664" s="1150"/>
      <c r="L664" s="1151">
        <v>50</v>
      </c>
      <c r="M664" s="1151">
        <v>194.43430000000001</v>
      </c>
      <c r="N664" s="826" t="s">
        <v>3399</v>
      </c>
      <c r="O664" s="826" t="s">
        <v>145</v>
      </c>
      <c r="P664" s="828" t="s">
        <v>1806</v>
      </c>
      <c r="S664" s="589" t="s">
        <v>2742</v>
      </c>
      <c r="U664" s="589" t="s">
        <v>61</v>
      </c>
      <c r="Z664" s="589" t="s">
        <v>2743</v>
      </c>
      <c r="AB664" s="589" t="s">
        <v>2744</v>
      </c>
    </row>
    <row r="665" spans="1:28" hidden="1" x14ac:dyDescent="0.2">
      <c r="A665" s="591" t="str">
        <f t="shared" si="10"/>
        <v>Trảng Dài+20+749</v>
      </c>
      <c r="B665" s="826">
        <f>IF(OR(C665="a",C665="",C665="xoa"),"",COUNTIF(C$6:$D665,"da")+COUNTIF(C$6:$D665,"bs")+COUNTIF(C$6:$D665,"cph"))</f>
        <v>0</v>
      </c>
      <c r="C665" s="826" t="s">
        <v>4040</v>
      </c>
      <c r="D665" s="827" t="s">
        <v>2234</v>
      </c>
      <c r="E665" s="828" t="s">
        <v>34</v>
      </c>
      <c r="F665" s="828">
        <v>20</v>
      </c>
      <c r="G665" s="828">
        <v>749</v>
      </c>
      <c r="H665" s="828" t="s">
        <v>61</v>
      </c>
      <c r="I665" s="826" t="s">
        <v>146</v>
      </c>
      <c r="J665" s="1150">
        <v>9.3600000000000003E-3</v>
      </c>
      <c r="K665" s="1150"/>
      <c r="L665" s="1151">
        <v>93.600000000000009</v>
      </c>
      <c r="M665" s="1151">
        <v>93.656769999999995</v>
      </c>
      <c r="N665" s="826" t="s">
        <v>3400</v>
      </c>
      <c r="O665" s="826" t="s">
        <v>145</v>
      </c>
      <c r="P665" s="828" t="s">
        <v>1806</v>
      </c>
      <c r="S665" s="589" t="s">
        <v>2742</v>
      </c>
      <c r="U665" s="589" t="s">
        <v>61</v>
      </c>
      <c r="Z665" s="589" t="s">
        <v>2743</v>
      </c>
      <c r="AB665" s="589" t="s">
        <v>2744</v>
      </c>
    </row>
    <row r="666" spans="1:28" hidden="1" x14ac:dyDescent="0.2">
      <c r="A666" s="591" t="str">
        <f t="shared" si="10"/>
        <v>Trảng Dài+35+628</v>
      </c>
      <c r="B666" s="826">
        <f>IF(OR(C666="a",C666="",C666="xoa"),"",COUNTIF(C$6:$D666,"da")+COUNTIF(C$6:$D666,"bs")+COUNTIF(C$6:$D666,"cph"))</f>
        <v>0</v>
      </c>
      <c r="C666" s="826" t="s">
        <v>4040</v>
      </c>
      <c r="D666" s="827" t="s">
        <v>1791</v>
      </c>
      <c r="E666" s="828" t="s">
        <v>34</v>
      </c>
      <c r="F666" s="828">
        <v>35</v>
      </c>
      <c r="G666" s="828">
        <v>628</v>
      </c>
      <c r="H666" s="828" t="s">
        <v>2359</v>
      </c>
      <c r="I666" s="826" t="s">
        <v>146</v>
      </c>
      <c r="J666" s="1150">
        <v>5.7429999999999995E-2</v>
      </c>
      <c r="K666" s="1150">
        <v>574.29999999999995</v>
      </c>
      <c r="L666" s="1151">
        <v>574.29999999999995</v>
      </c>
      <c r="M666" s="1151">
        <v>574.34059999999999</v>
      </c>
      <c r="N666" s="826" t="s">
        <v>3401</v>
      </c>
      <c r="O666" s="826" t="s">
        <v>145</v>
      </c>
      <c r="P666" s="828" t="s">
        <v>1806</v>
      </c>
      <c r="S666" s="589" t="s">
        <v>2742</v>
      </c>
      <c r="U666" s="589" t="s">
        <v>61</v>
      </c>
      <c r="Z666" s="589" t="s">
        <v>2743</v>
      </c>
      <c r="AB666" s="589" t="s">
        <v>2744</v>
      </c>
    </row>
    <row r="667" spans="1:28" hidden="1" x14ac:dyDescent="0.2">
      <c r="A667" s="591" t="str">
        <f t="shared" si="10"/>
        <v>Trảng Dài+23+503</v>
      </c>
      <c r="B667" s="826">
        <f>IF(OR(C667="a",C667="",C667="xoa"),"",COUNTIF(C$6:$D667,"da")+COUNTIF(C$6:$D667,"bs")+COUNTIF(C$6:$D667,"cph"))</f>
        <v>0</v>
      </c>
      <c r="C667" s="826" t="s">
        <v>4040</v>
      </c>
      <c r="D667" s="827" t="s">
        <v>2235</v>
      </c>
      <c r="E667" s="828" t="s">
        <v>34</v>
      </c>
      <c r="F667" s="828">
        <v>23</v>
      </c>
      <c r="G667" s="828">
        <v>503</v>
      </c>
      <c r="H667" s="828" t="s">
        <v>1704</v>
      </c>
      <c r="I667" s="826" t="s">
        <v>146</v>
      </c>
      <c r="J667" s="1150">
        <v>0.01</v>
      </c>
      <c r="K667" s="1150"/>
      <c r="L667" s="1151">
        <v>100</v>
      </c>
      <c r="M667" s="1151">
        <v>148.50819999999999</v>
      </c>
      <c r="N667" s="826" t="s">
        <v>3402</v>
      </c>
      <c r="O667" s="826" t="s">
        <v>145</v>
      </c>
      <c r="P667" s="828" t="s">
        <v>1806</v>
      </c>
      <c r="S667" s="589" t="s">
        <v>2742</v>
      </c>
      <c r="U667" s="589" t="s">
        <v>61</v>
      </c>
      <c r="Z667" s="589" t="s">
        <v>2743</v>
      </c>
      <c r="AB667" s="589" t="s">
        <v>2744</v>
      </c>
    </row>
    <row r="668" spans="1:28" ht="25.5" hidden="1" x14ac:dyDescent="0.2">
      <c r="A668" s="591" t="str">
        <f t="shared" si="10"/>
        <v>Trảng Dài+19+308</v>
      </c>
      <c r="B668" s="826">
        <f>IF(OR(C668="a",C668="",C668="xoa"),"",COUNTIF(C$6:$D668,"da")+COUNTIF(C$6:$D668,"bs")+COUNTIF(C$6:$D668,"cph"))</f>
        <v>0</v>
      </c>
      <c r="C668" s="826" t="s">
        <v>4040</v>
      </c>
      <c r="D668" s="827" t="s">
        <v>2236</v>
      </c>
      <c r="E668" s="828" t="s">
        <v>34</v>
      </c>
      <c r="F668" s="828">
        <v>19</v>
      </c>
      <c r="G668" s="828">
        <v>308</v>
      </c>
      <c r="H668" s="828" t="s">
        <v>1623</v>
      </c>
      <c r="I668" s="826" t="s">
        <v>146</v>
      </c>
      <c r="J668" s="1150">
        <v>7.0000000000000007E-2</v>
      </c>
      <c r="K668" s="1150"/>
      <c r="L668" s="1151">
        <v>700.00000000000011</v>
      </c>
      <c r="M668" s="1151">
        <v>470.62670000000003</v>
      </c>
      <c r="N668" s="826" t="s">
        <v>3403</v>
      </c>
      <c r="O668" s="826" t="s">
        <v>145</v>
      </c>
      <c r="P668" s="828" t="s">
        <v>1806</v>
      </c>
      <c r="S668" s="589" t="s">
        <v>2742</v>
      </c>
      <c r="U668" s="589" t="s">
        <v>52</v>
      </c>
      <c r="Z668" s="589" t="s">
        <v>2743</v>
      </c>
      <c r="AB668" s="589" t="s">
        <v>2744</v>
      </c>
    </row>
    <row r="669" spans="1:28" ht="25.5" hidden="1" x14ac:dyDescent="0.2">
      <c r="A669" s="591" t="str">
        <f t="shared" si="10"/>
        <v>Quyết Thắng+7+116</v>
      </c>
      <c r="B669" s="826">
        <f>IF(OR(C669="a",C669="",C669="xoa"),"",COUNTIF(C$6:$D669,"da")+COUNTIF(C$6:$D669,"bs")+COUNTIF(C$6:$D669,"cph"))</f>
        <v>0</v>
      </c>
      <c r="C669" s="826" t="s">
        <v>4040</v>
      </c>
      <c r="D669" s="827" t="s">
        <v>2237</v>
      </c>
      <c r="E669" s="828" t="s">
        <v>20</v>
      </c>
      <c r="F669" s="828">
        <v>7</v>
      </c>
      <c r="G669" s="828">
        <v>116</v>
      </c>
      <c r="H669" s="828" t="s">
        <v>46</v>
      </c>
      <c r="I669" s="826" t="s">
        <v>146</v>
      </c>
      <c r="J669" s="1150">
        <v>0.2</v>
      </c>
      <c r="K669" s="1150"/>
      <c r="L669" s="1151">
        <v>2000</v>
      </c>
      <c r="M669" s="1151">
        <v>1897.5250000000001</v>
      </c>
      <c r="N669" s="826" t="s">
        <v>3404</v>
      </c>
      <c r="O669" s="826" t="s">
        <v>145</v>
      </c>
      <c r="P669" s="828" t="s">
        <v>1806</v>
      </c>
      <c r="S669" s="589" t="s">
        <v>2742</v>
      </c>
      <c r="U669" s="589" t="s">
        <v>49</v>
      </c>
      <c r="Z669" s="589" t="s">
        <v>2743</v>
      </c>
      <c r="AB669" s="589" t="s">
        <v>2744</v>
      </c>
    </row>
    <row r="670" spans="1:28" ht="25.5" hidden="1" x14ac:dyDescent="0.2">
      <c r="A670" s="591" t="str">
        <f t="shared" si="10"/>
        <v>Quyết Thắng+7+117</v>
      </c>
      <c r="B670" s="826">
        <f>IF(OR(C670="a",C670="",C670="xoa"),"",COUNTIF(C$6:$D670,"da")+COUNTIF(C$6:$D670,"bs")+COUNTIF(C$6:$D670,"cph"))</f>
        <v>0</v>
      </c>
      <c r="C670" s="826" t="s">
        <v>4040</v>
      </c>
      <c r="D670" s="827" t="s">
        <v>2238</v>
      </c>
      <c r="E670" s="828" t="s">
        <v>20</v>
      </c>
      <c r="F670" s="828">
        <v>7</v>
      </c>
      <c r="G670" s="828">
        <v>117</v>
      </c>
      <c r="H670" s="828" t="s">
        <v>46</v>
      </c>
      <c r="I670" s="826" t="s">
        <v>146</v>
      </c>
      <c r="J670" s="1150">
        <v>0.09</v>
      </c>
      <c r="K670" s="1150"/>
      <c r="L670" s="1151">
        <v>900</v>
      </c>
      <c r="M670" s="1151">
        <v>898.2441</v>
      </c>
      <c r="N670" s="826" t="s">
        <v>3405</v>
      </c>
      <c r="O670" s="826" t="s">
        <v>145</v>
      </c>
      <c r="P670" s="828" t="s">
        <v>1806</v>
      </c>
      <c r="S670" s="589" t="s">
        <v>2742</v>
      </c>
      <c r="U670" s="589" t="s">
        <v>46</v>
      </c>
      <c r="Z670" s="589" t="s">
        <v>2743</v>
      </c>
      <c r="AB670" s="589" t="s">
        <v>2744</v>
      </c>
    </row>
    <row r="671" spans="1:28" hidden="1" x14ac:dyDescent="0.2">
      <c r="A671" s="591" t="str">
        <f t="shared" si="10"/>
        <v>Trung Dũng+20+89</v>
      </c>
      <c r="B671" s="826">
        <f>IF(OR(C671="a",C671="",C671="xoa"),"",COUNTIF(C$6:$D671,"da")+COUNTIF(C$6:$D671,"bs")+COUNTIF(C$6:$D671,"cph"))</f>
        <v>0</v>
      </c>
      <c r="C671" s="826" t="s">
        <v>4040</v>
      </c>
      <c r="D671" s="827" t="s">
        <v>2239</v>
      </c>
      <c r="E671" s="828" t="s">
        <v>35</v>
      </c>
      <c r="F671" s="828">
        <v>20</v>
      </c>
      <c r="G671" s="828">
        <v>89</v>
      </c>
      <c r="H671" s="828" t="s">
        <v>52</v>
      </c>
      <c r="I671" s="826" t="s">
        <v>146</v>
      </c>
      <c r="J671" s="1150">
        <v>5.0000000000000001E-3</v>
      </c>
      <c r="K671" s="1150"/>
      <c r="L671" s="1151">
        <v>50</v>
      </c>
      <c r="M671" s="1151">
        <v>429.18979999999999</v>
      </c>
      <c r="N671" s="826" t="s">
        <v>3406</v>
      </c>
      <c r="O671" s="826" t="s">
        <v>1768</v>
      </c>
      <c r="P671" s="828" t="s">
        <v>1714</v>
      </c>
      <c r="S671" s="589" t="s">
        <v>2742</v>
      </c>
      <c r="U671" s="589" t="s">
        <v>46</v>
      </c>
      <c r="Z671" s="589" t="s">
        <v>2743</v>
      </c>
      <c r="AB671" s="589" t="s">
        <v>2744</v>
      </c>
    </row>
    <row r="672" spans="1:28" hidden="1" x14ac:dyDescent="0.2">
      <c r="A672" s="591" t="str">
        <f t="shared" si="10"/>
        <v>Long Bình+130+248</v>
      </c>
      <c r="B672" s="826">
        <f>IF(OR(C672="a",C672="",C672="xoa"),"",COUNTIF(C$6:$D672,"da")+COUNTIF(C$6:$D672,"bs")+COUNTIF(C$6:$D672,"cph"))</f>
        <v>0</v>
      </c>
      <c r="C672" s="826" t="s">
        <v>4040</v>
      </c>
      <c r="D672" s="827" t="s">
        <v>2360</v>
      </c>
      <c r="E672" s="828" t="s">
        <v>15</v>
      </c>
      <c r="F672" s="828">
        <v>130</v>
      </c>
      <c r="G672" s="828">
        <v>248</v>
      </c>
      <c r="H672" s="828" t="s">
        <v>52</v>
      </c>
      <c r="I672" s="826" t="s">
        <v>146</v>
      </c>
      <c r="J672" s="1150" t="e">
        <v>#VALUE!</v>
      </c>
      <c r="K672" s="1150">
        <v>100</v>
      </c>
      <c r="L672" s="1151">
        <v>100</v>
      </c>
      <c r="M672" s="1151">
        <v>164.12270000000001</v>
      </c>
      <c r="N672" s="413"/>
      <c r="O672" s="413" t="s">
        <v>145</v>
      </c>
      <c r="P672" s="413" t="s">
        <v>3407</v>
      </c>
      <c r="S672" s="589" t="s">
        <v>2742</v>
      </c>
      <c r="U672" s="589" t="s">
        <v>52</v>
      </c>
      <c r="Z672" s="589" t="s">
        <v>2743</v>
      </c>
      <c r="AB672" s="589" t="s">
        <v>2744</v>
      </c>
    </row>
    <row r="673" spans="1:28" ht="25.5" hidden="1" x14ac:dyDescent="0.2">
      <c r="A673" s="591" t="str">
        <f t="shared" si="10"/>
        <v>Long Bình Tân+79+38</v>
      </c>
      <c r="B673" s="826">
        <f>IF(OR(C673="a",C673="",C673="xoa"),"",COUNTIF(C$6:$D673,"da")+COUNTIF(C$6:$D673,"bs")+COUNTIF(C$6:$D673,"cph"))</f>
        <v>0</v>
      </c>
      <c r="C673" s="826" t="s">
        <v>4040</v>
      </c>
      <c r="D673" s="827" t="s">
        <v>2361</v>
      </c>
      <c r="E673" s="828" t="s">
        <v>16</v>
      </c>
      <c r="F673" s="828">
        <v>79</v>
      </c>
      <c r="G673" s="828">
        <v>38</v>
      </c>
      <c r="H673" s="828" t="s">
        <v>1623</v>
      </c>
      <c r="I673" s="826" t="s">
        <v>146</v>
      </c>
      <c r="J673" s="1150" t="e">
        <v>#VALUE!</v>
      </c>
      <c r="K673" s="1150">
        <v>124.1</v>
      </c>
      <c r="L673" s="1151">
        <v>124.1</v>
      </c>
      <c r="M673" s="1151">
        <v>124.6981</v>
      </c>
      <c r="O673" s="589" t="s">
        <v>145</v>
      </c>
      <c r="P673" s="589" t="s">
        <v>3410</v>
      </c>
      <c r="Q673" s="589" t="s">
        <v>3408</v>
      </c>
      <c r="S673" s="589" t="s">
        <v>2742</v>
      </c>
      <c r="V673" s="589">
        <v>100</v>
      </c>
      <c r="Z673" s="589" t="s">
        <v>2743</v>
      </c>
      <c r="AB673" s="589" t="s">
        <v>3409</v>
      </c>
    </row>
    <row r="674" spans="1:28" ht="25.5" hidden="1" x14ac:dyDescent="0.2">
      <c r="A674" s="591" t="str">
        <f t="shared" si="10"/>
        <v>Tân Hạnh+22+8</v>
      </c>
      <c r="B674" s="826">
        <f>IF(OR(C674="a",C674="",C674="xoa"),"",COUNTIF(C$6:$D674,"da")+COUNTIF(C$6:$D674,"bs")+COUNTIF(C$6:$D674,"cph"))</f>
        <v>0</v>
      </c>
      <c r="C674" s="826" t="s">
        <v>4040</v>
      </c>
      <c r="D674" s="827" t="s">
        <v>2362</v>
      </c>
      <c r="E674" s="828" t="s">
        <v>25</v>
      </c>
      <c r="F674" s="828">
        <v>22</v>
      </c>
      <c r="G674" s="828">
        <v>8</v>
      </c>
      <c r="H674" s="828" t="s">
        <v>49</v>
      </c>
      <c r="I674" s="826" t="s">
        <v>146</v>
      </c>
      <c r="J674" s="1150" t="e">
        <v>#VALUE!</v>
      </c>
      <c r="K674" s="1150">
        <v>500</v>
      </c>
      <c r="L674" s="1151">
        <v>300</v>
      </c>
      <c r="M674" s="1151">
        <v>257.41320000000002</v>
      </c>
      <c r="O674" s="589" t="s">
        <v>145</v>
      </c>
      <c r="P674" s="589" t="s">
        <v>3411</v>
      </c>
      <c r="Q674" s="589" t="s">
        <v>3408</v>
      </c>
      <c r="S674" s="589" t="s">
        <v>2742</v>
      </c>
      <c r="V674" s="589">
        <v>124.1</v>
      </c>
      <c r="Z674" s="589" t="s">
        <v>2743</v>
      </c>
      <c r="AB674" s="589" t="s">
        <v>3409</v>
      </c>
    </row>
    <row r="675" spans="1:28" hidden="1" x14ac:dyDescent="0.2">
      <c r="A675" s="591" t="str">
        <f t="shared" si="10"/>
        <v>Tân Hạnh+25+29</v>
      </c>
      <c r="B675" s="826">
        <f>IF(OR(C675="a",C675="",C675="xoa"),"",COUNTIF(C$6:$D675,"da")+COUNTIF(C$6:$D675,"bs")+COUNTIF(C$6:$D675,"cph"))</f>
        <v>0</v>
      </c>
      <c r="C675" s="826" t="s">
        <v>4040</v>
      </c>
      <c r="D675" s="827" t="s">
        <v>2363</v>
      </c>
      <c r="E675" s="828" t="s">
        <v>25</v>
      </c>
      <c r="F675" s="828">
        <v>25</v>
      </c>
      <c r="G675" s="828">
        <v>29</v>
      </c>
      <c r="H675" s="828" t="s">
        <v>52</v>
      </c>
      <c r="I675" s="826" t="s">
        <v>146</v>
      </c>
      <c r="J675" s="1150" t="e">
        <v>#VALUE!</v>
      </c>
      <c r="K675" s="1150">
        <v>691.7</v>
      </c>
      <c r="L675" s="1151">
        <v>691.7</v>
      </c>
      <c r="M675" s="1151">
        <v>431.30489999999998</v>
      </c>
      <c r="O675" s="589" t="s">
        <v>145</v>
      </c>
      <c r="P675" s="589" t="s">
        <v>3413</v>
      </c>
      <c r="S675" s="589" t="s">
        <v>2742</v>
      </c>
      <c r="T675" s="589" t="s">
        <v>3412</v>
      </c>
      <c r="V675" s="589">
        <v>500</v>
      </c>
      <c r="Z675" s="589" t="s">
        <v>2743</v>
      </c>
      <c r="AB675" s="589" t="s">
        <v>3409</v>
      </c>
    </row>
    <row r="676" spans="1:28" hidden="1" x14ac:dyDescent="0.2">
      <c r="A676" s="591" t="str">
        <f t="shared" si="10"/>
        <v>Tân Hạnh+28+131</v>
      </c>
      <c r="B676" s="826">
        <f>IF(OR(C676="a",C676="",C676="xoa"),"",COUNTIF(C$6:$D676,"da")+COUNTIF(C$6:$D676,"bs")+COUNTIF(C$6:$D676,"cph"))</f>
        <v>0</v>
      </c>
      <c r="C676" s="826" t="s">
        <v>4040</v>
      </c>
      <c r="D676" s="827" t="s">
        <v>2364</v>
      </c>
      <c r="E676" s="828" t="s">
        <v>25</v>
      </c>
      <c r="F676" s="828">
        <v>28</v>
      </c>
      <c r="G676" s="828">
        <v>131</v>
      </c>
      <c r="H676" s="828" t="s">
        <v>2381</v>
      </c>
      <c r="I676" s="826" t="s">
        <v>146</v>
      </c>
      <c r="J676" s="1150" t="e">
        <v>#VALUE!</v>
      </c>
      <c r="K676" s="1150">
        <v>76.400000000000006</v>
      </c>
      <c r="L676" s="1151">
        <v>76.400000000000006</v>
      </c>
      <c r="M676" s="1151">
        <v>94.353049999999996</v>
      </c>
      <c r="O676" s="589" t="s">
        <v>145</v>
      </c>
      <c r="P676" s="589" t="s">
        <v>3414</v>
      </c>
      <c r="Q676" s="589" t="s">
        <v>3408</v>
      </c>
      <c r="S676" s="589" t="s">
        <v>2742</v>
      </c>
      <c r="V676" s="589">
        <v>691.7</v>
      </c>
      <c r="Z676" s="589" t="s">
        <v>2743</v>
      </c>
      <c r="AB676" s="589" t="s">
        <v>3409</v>
      </c>
    </row>
    <row r="677" spans="1:28" hidden="1" x14ac:dyDescent="0.2">
      <c r="A677" s="591" t="str">
        <f t="shared" si="10"/>
        <v>Tân Hạnh+35+231</v>
      </c>
      <c r="B677" s="826">
        <f>IF(OR(C677="a",C677="",C677="xoa"),"",COUNTIF(C$6:$D677,"da")+COUNTIF(C$6:$D677,"bs")+COUNTIF(C$6:$D677,"cph"))</f>
        <v>0</v>
      </c>
      <c r="C677" s="826" t="s">
        <v>4040</v>
      </c>
      <c r="D677" s="827" t="s">
        <v>2365</v>
      </c>
      <c r="E677" s="828" t="s">
        <v>25</v>
      </c>
      <c r="F677" s="828">
        <v>35</v>
      </c>
      <c r="G677" s="828">
        <v>231</v>
      </c>
      <c r="H677" s="828" t="s">
        <v>52</v>
      </c>
      <c r="I677" s="826" t="s">
        <v>146</v>
      </c>
      <c r="J677" s="1150" t="e">
        <v>#VALUE!</v>
      </c>
      <c r="K677" s="1150">
        <v>300</v>
      </c>
      <c r="L677" s="1151">
        <v>300</v>
      </c>
      <c r="M677" s="1151">
        <v>362.40269999999998</v>
      </c>
      <c r="O677" s="589" t="s">
        <v>145</v>
      </c>
      <c r="P677" s="589" t="s">
        <v>3414</v>
      </c>
      <c r="Q677" s="589" t="s">
        <v>3408</v>
      </c>
      <c r="S677" s="589" t="s">
        <v>2742</v>
      </c>
      <c r="V677" s="589">
        <v>76.400000000000006</v>
      </c>
      <c r="Z677" s="589" t="s">
        <v>2743</v>
      </c>
      <c r="AB677" s="589" t="s">
        <v>3409</v>
      </c>
    </row>
    <row r="678" spans="1:28" hidden="1" x14ac:dyDescent="0.2">
      <c r="A678" s="591" t="str">
        <f t="shared" si="10"/>
        <v>Tân Hạnh+35+282</v>
      </c>
      <c r="B678" s="826">
        <f>IF(OR(C678="a",C678="",C678="xoa"),"",COUNTIF(C$6:$D678,"da")+COUNTIF(C$6:$D678,"bs")+COUNTIF(C$6:$D678,"cph"))</f>
        <v>0</v>
      </c>
      <c r="C678" s="826" t="s">
        <v>4040</v>
      </c>
      <c r="D678" s="827" t="s">
        <v>2366</v>
      </c>
      <c r="E678" s="828" t="s">
        <v>25</v>
      </c>
      <c r="F678" s="828">
        <v>35</v>
      </c>
      <c r="G678" s="828">
        <v>282</v>
      </c>
      <c r="H678" s="828" t="s">
        <v>2382</v>
      </c>
      <c r="I678" s="826" t="s">
        <v>146</v>
      </c>
      <c r="J678" s="1150" t="e">
        <v>#VALUE!</v>
      </c>
      <c r="K678" s="1150">
        <v>100</v>
      </c>
      <c r="L678" s="1151">
        <v>100</v>
      </c>
      <c r="M678" s="1151">
        <v>1186.0229999999999</v>
      </c>
      <c r="O678" s="589" t="s">
        <v>145</v>
      </c>
      <c r="P678" s="589" t="s">
        <v>3415</v>
      </c>
      <c r="Q678" s="589" t="s">
        <v>3408</v>
      </c>
      <c r="S678" s="589" t="s">
        <v>2742</v>
      </c>
      <c r="V678" s="589">
        <v>300</v>
      </c>
      <c r="Z678" s="589" t="s">
        <v>2743</v>
      </c>
      <c r="AB678" s="589" t="s">
        <v>3409</v>
      </c>
    </row>
    <row r="679" spans="1:28" hidden="1" x14ac:dyDescent="0.2">
      <c r="A679" s="591" t="str">
        <f t="shared" si="10"/>
        <v>Tân Hạnh+35+296</v>
      </c>
      <c r="B679" s="826">
        <f>IF(OR(C679="a",C679="",C679="xoa"),"",COUNTIF(C$6:$D679,"da")+COUNTIF(C$6:$D679,"bs")+COUNTIF(C$6:$D679,"cph"))</f>
        <v>0</v>
      </c>
      <c r="C679" s="826" t="s">
        <v>4040</v>
      </c>
      <c r="D679" s="827" t="s">
        <v>2365</v>
      </c>
      <c r="E679" s="828" t="s">
        <v>25</v>
      </c>
      <c r="F679" s="828">
        <v>35</v>
      </c>
      <c r="G679" s="828">
        <v>296</v>
      </c>
      <c r="H679" s="828" t="s">
        <v>52</v>
      </c>
      <c r="I679" s="826" t="s">
        <v>146</v>
      </c>
      <c r="J679" s="1150" t="e">
        <v>#VALUE!</v>
      </c>
      <c r="K679" s="1150">
        <v>200</v>
      </c>
      <c r="L679" s="1151">
        <v>200</v>
      </c>
      <c r="M679" s="1151">
        <v>273.37950000000001</v>
      </c>
      <c r="O679" s="589" t="s">
        <v>145</v>
      </c>
      <c r="P679" s="589" t="s">
        <v>3414</v>
      </c>
      <c r="Q679" s="589" t="s">
        <v>3408</v>
      </c>
      <c r="S679" s="589" t="s">
        <v>2742</v>
      </c>
      <c r="V679" s="589">
        <v>100</v>
      </c>
      <c r="Z679" s="589" t="s">
        <v>2743</v>
      </c>
      <c r="AB679" s="589" t="s">
        <v>3409</v>
      </c>
    </row>
    <row r="680" spans="1:28" hidden="1" x14ac:dyDescent="0.2">
      <c r="A680" s="591" t="str">
        <f t="shared" si="10"/>
        <v>Tân Hạnh+35+297</v>
      </c>
      <c r="B680" s="826">
        <f>IF(OR(C680="a",C680="",C680="xoa"),"",COUNTIF(C$6:$D680,"da")+COUNTIF(C$6:$D680,"bs")+COUNTIF(C$6:$D680,"cph"))</f>
        <v>0</v>
      </c>
      <c r="C680" s="826" t="s">
        <v>4040</v>
      </c>
      <c r="D680" s="827" t="s">
        <v>2367</v>
      </c>
      <c r="E680" s="828" t="s">
        <v>25</v>
      </c>
      <c r="F680" s="828">
        <v>35</v>
      </c>
      <c r="G680" s="828">
        <v>297</v>
      </c>
      <c r="H680" s="828" t="s">
        <v>52</v>
      </c>
      <c r="I680" s="826" t="s">
        <v>146</v>
      </c>
      <c r="J680" s="1150" t="e">
        <v>#VALUE!</v>
      </c>
      <c r="K680" s="1150">
        <v>200</v>
      </c>
      <c r="L680" s="1151">
        <v>200</v>
      </c>
      <c r="M680" s="1151">
        <v>500.1986</v>
      </c>
      <c r="O680" s="589" t="s">
        <v>145</v>
      </c>
      <c r="P680" s="589" t="s">
        <v>3415</v>
      </c>
      <c r="Q680" s="589" t="s">
        <v>3408</v>
      </c>
      <c r="S680" s="589" t="s">
        <v>2742</v>
      </c>
      <c r="V680" s="589">
        <v>200</v>
      </c>
      <c r="Z680" s="589" t="s">
        <v>2743</v>
      </c>
      <c r="AB680" s="589" t="s">
        <v>3409</v>
      </c>
    </row>
    <row r="681" spans="1:28" hidden="1" x14ac:dyDescent="0.2">
      <c r="A681" s="591" t="str">
        <f t="shared" si="10"/>
        <v>Tân Hạnh+35+303</v>
      </c>
      <c r="B681" s="826">
        <f>IF(OR(C681="a",C681="",C681="xoa"),"",COUNTIF(C$6:$D681,"da")+COUNTIF(C$6:$D681,"bs")+COUNTIF(C$6:$D681,"cph"))</f>
        <v>0</v>
      </c>
      <c r="C681" s="826" t="s">
        <v>4040</v>
      </c>
      <c r="D681" s="827" t="s">
        <v>2368</v>
      </c>
      <c r="E681" s="828" t="s">
        <v>25</v>
      </c>
      <c r="F681" s="828">
        <v>35</v>
      </c>
      <c r="G681" s="828">
        <v>303</v>
      </c>
      <c r="H681" s="828" t="s">
        <v>49</v>
      </c>
      <c r="I681" s="826" t="s">
        <v>146</v>
      </c>
      <c r="J681" s="1150" t="e">
        <v>#VALUE!</v>
      </c>
      <c r="K681" s="1150">
        <v>540</v>
      </c>
      <c r="L681" s="1151">
        <v>540</v>
      </c>
      <c r="M681" s="1151">
        <v>540.20190000000002</v>
      </c>
      <c r="O681" s="589" t="s">
        <v>145</v>
      </c>
      <c r="P681" s="589" t="s">
        <v>3415</v>
      </c>
      <c r="Q681" s="589" t="s">
        <v>3408</v>
      </c>
      <c r="S681" s="589" t="s">
        <v>2742</v>
      </c>
      <c r="V681" s="589">
        <v>200</v>
      </c>
      <c r="Z681" s="589" t="s">
        <v>2743</v>
      </c>
      <c r="AB681" s="589" t="s">
        <v>3409</v>
      </c>
    </row>
    <row r="682" spans="1:28" hidden="1" x14ac:dyDescent="0.2">
      <c r="A682" s="591" t="str">
        <f t="shared" si="10"/>
        <v>Tân Hạnh+35+304</v>
      </c>
      <c r="B682" s="826">
        <f>IF(OR(C682="a",C682="",C682="xoa"),"",COUNTIF(C$6:$D682,"da")+COUNTIF(C$6:$D682,"bs")+COUNTIF(C$6:$D682,"cph"))</f>
        <v>0</v>
      </c>
      <c r="C682" s="826" t="s">
        <v>4040</v>
      </c>
      <c r="D682" s="827" t="s">
        <v>2369</v>
      </c>
      <c r="E682" s="828" t="s">
        <v>25</v>
      </c>
      <c r="F682" s="828">
        <v>35</v>
      </c>
      <c r="G682" s="828">
        <v>304</v>
      </c>
      <c r="H682" s="828" t="s">
        <v>49</v>
      </c>
      <c r="I682" s="826" t="s">
        <v>146</v>
      </c>
      <c r="J682" s="1150" t="e">
        <v>#VALUE!</v>
      </c>
      <c r="K682" s="1150">
        <v>300</v>
      </c>
      <c r="L682" s="1151">
        <v>300</v>
      </c>
      <c r="M682" s="1151">
        <v>797.33180000000004</v>
      </c>
      <c r="O682" s="589" t="s">
        <v>145</v>
      </c>
      <c r="P682" s="589" t="s">
        <v>3415</v>
      </c>
      <c r="Q682" s="589" t="s">
        <v>3408</v>
      </c>
      <c r="S682" s="589" t="s">
        <v>2742</v>
      </c>
      <c r="V682" s="589">
        <v>540</v>
      </c>
      <c r="Z682" s="589" t="s">
        <v>2743</v>
      </c>
      <c r="AB682" s="589" t="s">
        <v>3409</v>
      </c>
    </row>
    <row r="683" spans="1:28" hidden="1" x14ac:dyDescent="0.2">
      <c r="A683" s="591" t="str">
        <f t="shared" si="10"/>
        <v>Tân Hạnh+35+417</v>
      </c>
      <c r="B683" s="826">
        <f>IF(OR(C683="a",C683="",C683="xoa"),"",COUNTIF(C$6:$D683,"da")+COUNTIF(C$6:$D683,"bs")+COUNTIF(C$6:$D683,"cph"))</f>
        <v>0</v>
      </c>
      <c r="C683" s="826" t="s">
        <v>4040</v>
      </c>
      <c r="D683" s="827" t="s">
        <v>1764</v>
      </c>
      <c r="E683" s="828" t="s">
        <v>25</v>
      </c>
      <c r="F683" s="828">
        <v>35</v>
      </c>
      <c r="G683" s="828">
        <v>417</v>
      </c>
      <c r="H683" s="828" t="s">
        <v>63</v>
      </c>
      <c r="I683" s="826" t="s">
        <v>146</v>
      </c>
      <c r="J683" s="1150" t="e">
        <v>#VALUE!</v>
      </c>
      <c r="K683" s="1150">
        <v>867.8</v>
      </c>
      <c r="L683" s="1151">
        <v>867.8</v>
      </c>
      <c r="M683" s="1151">
        <v>958.5498</v>
      </c>
      <c r="O683" s="589" t="s">
        <v>145</v>
      </c>
      <c r="P683" s="589" t="s">
        <v>3415</v>
      </c>
      <c r="Q683" s="589" t="s">
        <v>3408</v>
      </c>
      <c r="S683" s="589" t="s">
        <v>2742</v>
      </c>
      <c r="V683" s="589">
        <v>300</v>
      </c>
      <c r="Z683" s="589" t="s">
        <v>2743</v>
      </c>
      <c r="AB683" s="589" t="s">
        <v>3409</v>
      </c>
    </row>
    <row r="684" spans="1:28" hidden="1" x14ac:dyDescent="0.2">
      <c r="A684" s="591" t="str">
        <f t="shared" si="10"/>
        <v>Tân Hạnh+37+278</v>
      </c>
      <c r="B684" s="826">
        <f>IF(OR(C684="a",C684="",C684="xoa"),"",COUNTIF(C$6:$D684,"da")+COUNTIF(C$6:$D684,"bs")+COUNTIF(C$6:$D684,"cph"))</f>
        <v>0</v>
      </c>
      <c r="C684" s="826" t="s">
        <v>4040</v>
      </c>
      <c r="D684" s="827" t="s">
        <v>2370</v>
      </c>
      <c r="E684" s="828" t="s">
        <v>25</v>
      </c>
      <c r="F684" s="828">
        <v>37</v>
      </c>
      <c r="G684" s="828">
        <v>278</v>
      </c>
      <c r="H684" s="828" t="s">
        <v>52</v>
      </c>
      <c r="I684" s="826" t="s">
        <v>146</v>
      </c>
      <c r="J684" s="1150" t="e">
        <v>#VALUE!</v>
      </c>
      <c r="K684" s="1150">
        <v>100</v>
      </c>
      <c r="L684" s="1151">
        <v>100</v>
      </c>
      <c r="M684" s="1151">
        <v>1623.1849999999999</v>
      </c>
      <c r="O684" s="589" t="s">
        <v>145</v>
      </c>
      <c r="P684" s="589" t="s">
        <v>3414</v>
      </c>
      <c r="Q684" s="589" t="s">
        <v>3408</v>
      </c>
      <c r="S684" s="589" t="s">
        <v>2742</v>
      </c>
      <c r="V684" s="589">
        <v>867.8</v>
      </c>
      <c r="Z684" s="589" t="s">
        <v>2743</v>
      </c>
      <c r="AB684" s="589" t="s">
        <v>3409</v>
      </c>
    </row>
    <row r="685" spans="1:28" hidden="1" x14ac:dyDescent="0.2">
      <c r="A685" s="591" t="str">
        <f t="shared" si="10"/>
        <v>Hiệp Hòa+32+31</v>
      </c>
      <c r="B685" s="826">
        <f>IF(OR(C685="a",C685="",C685="xoa"),"",COUNTIF(C$6:$D685,"da")+COUNTIF(C$6:$D685,"bs")+COUNTIF(C$6:$D685,"cph"))</f>
        <v>0</v>
      </c>
      <c r="C685" s="826" t="s">
        <v>4040</v>
      </c>
      <c r="D685" s="827" t="s">
        <v>2371</v>
      </c>
      <c r="E685" s="828" t="s">
        <v>11</v>
      </c>
      <c r="F685" s="828">
        <v>32</v>
      </c>
      <c r="G685" s="828">
        <v>31</v>
      </c>
      <c r="H685" s="828" t="s">
        <v>52</v>
      </c>
      <c r="I685" s="826" t="s">
        <v>146</v>
      </c>
      <c r="J685" s="1150" t="e">
        <v>#VALUE!</v>
      </c>
      <c r="K685" s="1150">
        <v>31.8</v>
      </c>
      <c r="L685" s="1151">
        <v>31.8</v>
      </c>
      <c r="M685" s="1151">
        <v>31.824300000000001</v>
      </c>
      <c r="O685" s="589" t="s">
        <v>145</v>
      </c>
      <c r="P685" s="589" t="s">
        <v>3416</v>
      </c>
      <c r="Q685" s="589" t="s">
        <v>3408</v>
      </c>
      <c r="S685" s="589" t="s">
        <v>2742</v>
      </c>
      <c r="V685" s="589">
        <v>100</v>
      </c>
      <c r="Z685" s="589" t="s">
        <v>2743</v>
      </c>
      <c r="AB685" s="589" t="s">
        <v>3409</v>
      </c>
    </row>
    <row r="686" spans="1:28" hidden="1" x14ac:dyDescent="0.2">
      <c r="A686" s="591" t="str">
        <f t="shared" si="10"/>
        <v>Hiệp Hòa+32+30</v>
      </c>
      <c r="B686" s="826">
        <f>IF(OR(C686="a",C686="",C686="xoa"),"",COUNTIF(C$6:$D686,"da")+COUNTIF(C$6:$D686,"bs")+COUNTIF(C$6:$D686,"cph"))</f>
        <v>0</v>
      </c>
      <c r="C686" s="826" t="s">
        <v>4040</v>
      </c>
      <c r="D686" s="827" t="s">
        <v>2371</v>
      </c>
      <c r="E686" s="828" t="s">
        <v>11</v>
      </c>
      <c r="F686" s="828">
        <v>32</v>
      </c>
      <c r="G686" s="828">
        <v>30</v>
      </c>
      <c r="H686" s="828" t="s">
        <v>52</v>
      </c>
      <c r="I686" s="826" t="s">
        <v>146</v>
      </c>
      <c r="J686" s="1150" t="e">
        <v>#VALUE!</v>
      </c>
      <c r="K686" s="1150">
        <v>158.6</v>
      </c>
      <c r="L686" s="1151">
        <v>158.6</v>
      </c>
      <c r="M686" s="1151">
        <v>603.80740000000003</v>
      </c>
      <c r="O686" s="589" t="s">
        <v>145</v>
      </c>
      <c r="P686" s="589" t="s">
        <v>3416</v>
      </c>
      <c r="Q686" s="589" t="s">
        <v>3408</v>
      </c>
      <c r="S686" s="589" t="s">
        <v>2742</v>
      </c>
      <c r="V686" s="589">
        <v>31.8</v>
      </c>
      <c r="Z686" s="589" t="s">
        <v>2743</v>
      </c>
      <c r="AB686" s="589" t="s">
        <v>3409</v>
      </c>
    </row>
    <row r="687" spans="1:28" hidden="1" x14ac:dyDescent="0.2">
      <c r="A687" s="591" t="str">
        <f t="shared" si="10"/>
        <v>Hiệp Hòa+32+44</v>
      </c>
      <c r="B687" s="826">
        <f>IF(OR(C687="a",C687="",C687="xoa"),"",COUNTIF(C$6:$D687,"da")+COUNTIF(C$6:$D687,"bs")+COUNTIF(C$6:$D687,"cph"))</f>
        <v>0</v>
      </c>
      <c r="C687" s="826" t="s">
        <v>4040</v>
      </c>
      <c r="D687" s="827" t="s">
        <v>2371</v>
      </c>
      <c r="E687" s="828" t="s">
        <v>11</v>
      </c>
      <c r="F687" s="828">
        <v>32</v>
      </c>
      <c r="G687" s="828">
        <v>44</v>
      </c>
      <c r="H687" s="828" t="s">
        <v>52</v>
      </c>
      <c r="I687" s="826" t="s">
        <v>146</v>
      </c>
      <c r="J687" s="1150" t="e">
        <v>#VALUE!</v>
      </c>
      <c r="K687" s="1150">
        <v>83.1</v>
      </c>
      <c r="L687" s="1151">
        <v>83.1</v>
      </c>
      <c r="M687" s="1151">
        <v>1062.3409999999999</v>
      </c>
      <c r="O687" s="589" t="s">
        <v>145</v>
      </c>
      <c r="P687" s="589" t="s">
        <v>3417</v>
      </c>
      <c r="Q687" s="589" t="s">
        <v>3408</v>
      </c>
      <c r="S687" s="589" t="s">
        <v>2742</v>
      </c>
      <c r="V687" s="589">
        <v>158.6</v>
      </c>
      <c r="Z687" s="589" t="s">
        <v>2743</v>
      </c>
      <c r="AB687" s="589" t="s">
        <v>3409</v>
      </c>
    </row>
    <row r="688" spans="1:28" hidden="1" x14ac:dyDescent="0.2">
      <c r="A688" s="591" t="str">
        <f t="shared" si="10"/>
        <v>Hiệp Hòa+32+29</v>
      </c>
      <c r="B688" s="826">
        <f>IF(OR(C688="a",C688="",C688="xoa"),"",COUNTIF(C$6:$D688,"da")+COUNTIF(C$6:$D688,"bs")+COUNTIF(C$6:$D688,"cph"))</f>
        <v>0</v>
      </c>
      <c r="C688" s="826" t="s">
        <v>4040</v>
      </c>
      <c r="D688" s="827" t="s">
        <v>2371</v>
      </c>
      <c r="E688" s="828" t="s">
        <v>11</v>
      </c>
      <c r="F688" s="828">
        <v>32</v>
      </c>
      <c r="G688" s="828">
        <v>29</v>
      </c>
      <c r="H688" s="828" t="s">
        <v>1758</v>
      </c>
      <c r="I688" s="826" t="s">
        <v>146</v>
      </c>
      <c r="J688" s="1150" t="e">
        <v>#VALUE!</v>
      </c>
      <c r="K688" s="1150">
        <v>81.400000000000006</v>
      </c>
      <c r="L688" s="1151">
        <v>81.40000000000002</v>
      </c>
      <c r="M688" s="1151">
        <v>323.65170000000001</v>
      </c>
      <c r="O688" s="589" t="s">
        <v>145</v>
      </c>
      <c r="P688" s="589" t="s">
        <v>3416</v>
      </c>
      <c r="Q688" s="589" t="s">
        <v>3408</v>
      </c>
      <c r="S688" s="589" t="s">
        <v>2742</v>
      </c>
      <c r="V688" s="589">
        <v>83.1</v>
      </c>
      <c r="Z688" s="589" t="s">
        <v>2743</v>
      </c>
      <c r="AB688" s="589" t="s">
        <v>3409</v>
      </c>
    </row>
    <row r="689" spans="1:28" ht="25.5" hidden="1" x14ac:dyDescent="0.2">
      <c r="A689" s="591" t="str">
        <f t="shared" si="10"/>
        <v>Hiệp Hòa+6+19</v>
      </c>
      <c r="B689" s="826">
        <f>IF(OR(C689="a",C689="",C689="xoa"),"",COUNTIF(C$6:$D689,"da")+COUNTIF(C$6:$D689,"bs")+COUNTIF(C$6:$D689,"cph"))</f>
        <v>0</v>
      </c>
      <c r="C689" s="826" t="s">
        <v>4040</v>
      </c>
      <c r="D689" s="827" t="s">
        <v>1722</v>
      </c>
      <c r="E689" s="828" t="s">
        <v>11</v>
      </c>
      <c r="F689" s="828">
        <v>6</v>
      </c>
      <c r="G689" s="828">
        <v>19</v>
      </c>
      <c r="H689" s="828" t="s">
        <v>52</v>
      </c>
      <c r="I689" s="826" t="s">
        <v>146</v>
      </c>
      <c r="J689" s="1150" t="e">
        <v>#VALUE!</v>
      </c>
      <c r="K689" s="1150">
        <v>2451</v>
      </c>
      <c r="L689" s="1151">
        <v>2451</v>
      </c>
      <c r="M689" s="1151">
        <v>2276.855</v>
      </c>
      <c r="O689" s="589" t="s">
        <v>145</v>
      </c>
      <c r="P689" s="589" t="s">
        <v>3417</v>
      </c>
      <c r="Q689" s="589" t="s">
        <v>3408</v>
      </c>
      <c r="S689" s="589" t="s">
        <v>2742</v>
      </c>
      <c r="V689" s="589">
        <v>81.400000000000006</v>
      </c>
      <c r="Z689" s="589" t="s">
        <v>2743</v>
      </c>
      <c r="AB689" s="589" t="s">
        <v>3409</v>
      </c>
    </row>
    <row r="690" spans="1:28" ht="25.5" hidden="1" x14ac:dyDescent="0.2">
      <c r="A690" s="591" t="str">
        <f t="shared" si="10"/>
        <v>Trảng Dài+22+538</v>
      </c>
      <c r="B690" s="826">
        <f>IF(OR(C690="a",C690="",C690="xoa"),"",COUNTIF(C$6:$D690,"da")+COUNTIF(C$6:$D690,"bs")+COUNTIF(C$6:$D690,"cph"))</f>
        <v>0</v>
      </c>
      <c r="C690" s="826" t="s">
        <v>4040</v>
      </c>
      <c r="D690" s="827" t="s">
        <v>2372</v>
      </c>
      <c r="E690" s="828" t="s">
        <v>34</v>
      </c>
      <c r="F690" s="828">
        <v>22</v>
      </c>
      <c r="G690" s="828">
        <v>538</v>
      </c>
      <c r="H690" s="828" t="s">
        <v>52</v>
      </c>
      <c r="I690" s="826" t="s">
        <v>146</v>
      </c>
      <c r="J690" s="1150" t="e">
        <v>#VALUE!</v>
      </c>
      <c r="K690" s="1150">
        <v>84</v>
      </c>
      <c r="L690" s="1151">
        <v>84</v>
      </c>
      <c r="M690" s="1151">
        <v>134.94560000000001</v>
      </c>
      <c r="O690" s="589" t="s">
        <v>84</v>
      </c>
      <c r="P690" s="589" t="s">
        <v>3414</v>
      </c>
      <c r="Q690" s="589" t="s">
        <v>3408</v>
      </c>
      <c r="S690" s="589" t="s">
        <v>2742</v>
      </c>
      <c r="V690" s="589">
        <v>2451</v>
      </c>
      <c r="Z690" s="589" t="s">
        <v>2743</v>
      </c>
      <c r="AB690" s="589" t="s">
        <v>3409</v>
      </c>
    </row>
    <row r="691" spans="1:28" hidden="1" x14ac:dyDescent="0.2">
      <c r="A691" s="591" t="str">
        <f t="shared" si="10"/>
        <v>Trảng Dài+24+164</v>
      </c>
      <c r="B691" s="826">
        <f>IF(OR(C691="a",C691="",C691="xoa"),"",COUNTIF(C$6:$D691,"da")+COUNTIF(C$6:$D691,"bs")+COUNTIF(C$6:$D691,"cph"))</f>
        <v>0</v>
      </c>
      <c r="C691" s="826" t="s">
        <v>4040</v>
      </c>
      <c r="D691" s="827" t="s">
        <v>2346</v>
      </c>
      <c r="E691" s="828" t="s">
        <v>34</v>
      </c>
      <c r="F691" s="828">
        <v>24</v>
      </c>
      <c r="G691" s="828">
        <v>164</v>
      </c>
      <c r="H691" s="828" t="s">
        <v>52</v>
      </c>
      <c r="I691" s="826" t="s">
        <v>146</v>
      </c>
      <c r="J691" s="1150" t="e">
        <v>#VALUE!</v>
      </c>
      <c r="K691" s="1150">
        <v>793.4</v>
      </c>
      <c r="L691" s="1151">
        <v>793.4</v>
      </c>
      <c r="M691" s="1151">
        <v>687.49180000000001</v>
      </c>
      <c r="O691" s="589" t="s">
        <v>145</v>
      </c>
      <c r="P691" s="589" t="s">
        <v>3414</v>
      </c>
      <c r="Q691" s="589" t="s">
        <v>3408</v>
      </c>
      <c r="S691" s="589" t="s">
        <v>2742</v>
      </c>
      <c r="V691" s="589">
        <v>84</v>
      </c>
      <c r="Z691" s="589" t="s">
        <v>2743</v>
      </c>
      <c r="AB691" s="589" t="s">
        <v>3409</v>
      </c>
    </row>
    <row r="692" spans="1:28" hidden="1" x14ac:dyDescent="0.2">
      <c r="A692" s="591" t="str">
        <f t="shared" si="10"/>
        <v>Hố Nai+38+279</v>
      </c>
      <c r="B692" s="826">
        <f>IF(OR(C692="a",C692="",C692="xoa"),"",COUNTIF(C$6:$D692,"da")+COUNTIF(C$6:$D692,"bs")+COUNTIF(C$6:$D692,"cph"))</f>
        <v>0</v>
      </c>
      <c r="C692" s="826" t="s">
        <v>4040</v>
      </c>
      <c r="D692" s="827" t="s">
        <v>2373</v>
      </c>
      <c r="E692" s="828" t="s">
        <v>12</v>
      </c>
      <c r="F692" s="828">
        <v>38</v>
      </c>
      <c r="G692" s="828">
        <v>279</v>
      </c>
      <c r="H692" s="828" t="s">
        <v>52</v>
      </c>
      <c r="I692" s="826" t="s">
        <v>146</v>
      </c>
      <c r="J692" s="1150" t="e">
        <v>#VALUE!</v>
      </c>
      <c r="K692" s="1150">
        <v>114</v>
      </c>
      <c r="L692" s="1151">
        <v>114</v>
      </c>
      <c r="M692" s="1151">
        <v>114.4207</v>
      </c>
      <c r="O692" s="589" t="s">
        <v>145</v>
      </c>
      <c r="P692" s="589" t="s">
        <v>3418</v>
      </c>
      <c r="Q692" s="589" t="s">
        <v>3408</v>
      </c>
      <c r="S692" s="589" t="s">
        <v>2742</v>
      </c>
      <c r="U692" s="589" t="s">
        <v>52</v>
      </c>
      <c r="V692" s="589">
        <v>793.4</v>
      </c>
      <c r="Z692" s="589" t="s">
        <v>2743</v>
      </c>
      <c r="AB692" s="589" t="s">
        <v>3409</v>
      </c>
    </row>
    <row r="693" spans="1:28" hidden="1" x14ac:dyDescent="0.2">
      <c r="A693" s="591" t="str">
        <f t="shared" si="10"/>
        <v>Hiệp Hòa+28+116</v>
      </c>
      <c r="B693" s="826">
        <f>IF(OR(C693="a",C693="",C693="xoa"),"",COUNTIF(C$6:$D693,"da")+COUNTIF(C$6:$D693,"bs")+COUNTIF(C$6:$D693,"cph"))</f>
        <v>0</v>
      </c>
      <c r="C693" s="826" t="s">
        <v>4040</v>
      </c>
      <c r="D693" s="827" t="s">
        <v>2374</v>
      </c>
      <c r="E693" s="828" t="s">
        <v>11</v>
      </c>
      <c r="F693" s="828">
        <v>28</v>
      </c>
      <c r="G693" s="828">
        <v>116</v>
      </c>
      <c r="H693" s="828" t="s">
        <v>52</v>
      </c>
      <c r="I693" s="826" t="s">
        <v>146</v>
      </c>
      <c r="J693" s="1150" t="e">
        <v>#VALUE!</v>
      </c>
      <c r="K693" s="1150">
        <v>250</v>
      </c>
      <c r="L693" s="1151">
        <v>250</v>
      </c>
      <c r="M693" s="1151">
        <v>589.61839999999995</v>
      </c>
      <c r="O693" s="589" t="s">
        <v>145</v>
      </c>
      <c r="P693" s="589" t="s">
        <v>3416</v>
      </c>
      <c r="Q693" s="589" t="s">
        <v>3408</v>
      </c>
      <c r="S693" s="589" t="s">
        <v>2742</v>
      </c>
      <c r="V693" s="589">
        <v>674.6</v>
      </c>
      <c r="Z693" s="589" t="s">
        <v>2743</v>
      </c>
      <c r="AB693" s="589" t="s">
        <v>3409</v>
      </c>
    </row>
    <row r="694" spans="1:28" hidden="1" x14ac:dyDescent="0.2">
      <c r="A694" s="591" t="str">
        <f t="shared" si="10"/>
        <v>Tân Hòa+56+9</v>
      </c>
      <c r="B694" s="826">
        <f>IF(OR(C694="a",C694="",C694="xoa"),"",COUNTIF(C$6:$D694,"da")+COUNTIF(C$6:$D694,"bs")+COUNTIF(C$6:$D694,"cph"))</f>
        <v>0</v>
      </c>
      <c r="C694" s="826" t="s">
        <v>4040</v>
      </c>
      <c r="D694" s="827" t="s">
        <v>2375</v>
      </c>
      <c r="E694" s="828" t="s">
        <v>27</v>
      </c>
      <c r="F694" s="828">
        <v>56</v>
      </c>
      <c r="G694" s="828">
        <v>9</v>
      </c>
      <c r="H694" s="828" t="s">
        <v>52</v>
      </c>
      <c r="I694" s="826" t="s">
        <v>146</v>
      </c>
      <c r="J694" s="1150" t="e">
        <v>#VALUE!</v>
      </c>
      <c r="K694" s="1150">
        <v>60</v>
      </c>
      <c r="L694" s="1151">
        <v>60</v>
      </c>
      <c r="M694" s="1151">
        <v>380.02940000000001</v>
      </c>
      <c r="O694" s="589" t="s">
        <v>145</v>
      </c>
      <c r="P694" s="589" t="s">
        <v>3418</v>
      </c>
      <c r="Q694" s="589" t="s">
        <v>3408</v>
      </c>
      <c r="S694" s="589" t="s">
        <v>2742</v>
      </c>
      <c r="V694" s="589">
        <v>114</v>
      </c>
      <c r="Z694" s="589" t="s">
        <v>2743</v>
      </c>
      <c r="AB694" s="589" t="s">
        <v>3409</v>
      </c>
    </row>
    <row r="695" spans="1:28" hidden="1" x14ac:dyDescent="0.2">
      <c r="A695" s="591" t="str">
        <f t="shared" si="10"/>
        <v>Hiệp Hòa+11+147</v>
      </c>
      <c r="B695" s="826">
        <f>IF(OR(C695="a",C695="",C695="xoa"),"",COUNTIF(C$6:$D695,"da")+COUNTIF(C$6:$D695,"bs")+COUNTIF(C$6:$D695,"cph"))</f>
        <v>0</v>
      </c>
      <c r="C695" s="826" t="s">
        <v>4040</v>
      </c>
      <c r="D695" s="827" t="s">
        <v>2376</v>
      </c>
      <c r="E695" s="828" t="s">
        <v>11</v>
      </c>
      <c r="F695" s="828">
        <v>11</v>
      </c>
      <c r="G695" s="828">
        <v>147</v>
      </c>
      <c r="H695" s="828" t="s">
        <v>52</v>
      </c>
      <c r="I695" s="826" t="s">
        <v>146</v>
      </c>
      <c r="J695" s="1150" t="e">
        <v>#VALUE!</v>
      </c>
      <c r="K695" s="1150">
        <v>400</v>
      </c>
      <c r="L695" s="1151">
        <v>400</v>
      </c>
      <c r="M695" s="1151">
        <v>1690.413</v>
      </c>
      <c r="O695" s="589" t="s">
        <v>145</v>
      </c>
      <c r="P695" s="589" t="s">
        <v>3419</v>
      </c>
      <c r="Q695" s="589" t="s">
        <v>3408</v>
      </c>
      <c r="S695" s="589" t="s">
        <v>2742</v>
      </c>
      <c r="V695" s="589">
        <v>250</v>
      </c>
      <c r="Z695" s="589" t="s">
        <v>2743</v>
      </c>
      <c r="AB695" s="589" t="s">
        <v>3409</v>
      </c>
    </row>
    <row r="696" spans="1:28" hidden="1" x14ac:dyDescent="0.2">
      <c r="A696" s="591" t="str">
        <f t="shared" si="10"/>
        <v>Hóa An+2+101</v>
      </c>
      <c r="B696" s="826">
        <f>IF(OR(C696="a",C696="",C696="xoa"),"",COUNTIF(C$6:$D696,"da")+COUNTIF(C$6:$D696,"bs")+COUNTIF(C$6:$D696,"cph"))</f>
        <v>0</v>
      </c>
      <c r="C696" s="826" t="s">
        <v>4040</v>
      </c>
      <c r="D696" s="827" t="s">
        <v>2377</v>
      </c>
      <c r="E696" s="828" t="s">
        <v>13</v>
      </c>
      <c r="F696" s="828">
        <v>2</v>
      </c>
      <c r="G696" s="828">
        <v>101</v>
      </c>
      <c r="H696" s="828" t="s">
        <v>49</v>
      </c>
      <c r="I696" s="826" t="s">
        <v>146</v>
      </c>
      <c r="J696" s="1150" t="e">
        <v>#VALUE!</v>
      </c>
      <c r="K696" s="1150">
        <v>50</v>
      </c>
      <c r="L696" s="1151">
        <v>50</v>
      </c>
      <c r="M696" s="1151">
        <v>170.5044</v>
      </c>
      <c r="O696" s="589" t="s">
        <v>145</v>
      </c>
      <c r="P696" s="589" t="s">
        <v>3415</v>
      </c>
      <c r="Q696" s="589" t="s">
        <v>3408</v>
      </c>
      <c r="S696" s="589" t="s">
        <v>2742</v>
      </c>
      <c r="V696" s="589">
        <v>60</v>
      </c>
      <c r="Z696" s="589" t="s">
        <v>2743</v>
      </c>
      <c r="AB696" s="589" t="s">
        <v>3409</v>
      </c>
    </row>
    <row r="697" spans="1:28" hidden="1" x14ac:dyDescent="0.2">
      <c r="A697" s="591" t="str">
        <f t="shared" si="10"/>
        <v>Hóa An+12+99</v>
      </c>
      <c r="B697" s="826">
        <f>IF(OR(C697="a",C697="",C697="xoa"),"",COUNTIF(C$6:$D697,"da")+COUNTIF(C$6:$D697,"bs")+COUNTIF(C$6:$D697,"cph"))</f>
        <v>0</v>
      </c>
      <c r="C697" s="826" t="s">
        <v>4040</v>
      </c>
      <c r="D697" s="827" t="s">
        <v>2378</v>
      </c>
      <c r="E697" s="828" t="s">
        <v>13</v>
      </c>
      <c r="F697" s="828">
        <v>12</v>
      </c>
      <c r="G697" s="828">
        <v>99</v>
      </c>
      <c r="H697" s="828" t="s">
        <v>63</v>
      </c>
      <c r="I697" s="826" t="s">
        <v>146</v>
      </c>
      <c r="J697" s="1150" t="e">
        <v>#VALUE!</v>
      </c>
      <c r="K697" s="1150">
        <v>100</v>
      </c>
      <c r="L697" s="1151">
        <v>100</v>
      </c>
      <c r="M697" s="1151">
        <v>685.47850000000005</v>
      </c>
      <c r="O697" s="589" t="s">
        <v>145</v>
      </c>
      <c r="P697" s="589" t="s">
        <v>3416</v>
      </c>
      <c r="Q697" s="589" t="s">
        <v>3408</v>
      </c>
      <c r="S697" s="589" t="s">
        <v>2742</v>
      </c>
      <c r="V697" s="589">
        <v>400</v>
      </c>
      <c r="Z697" s="589" t="s">
        <v>2743</v>
      </c>
      <c r="AB697" s="589" t="s">
        <v>3409</v>
      </c>
    </row>
    <row r="698" spans="1:28" hidden="1" x14ac:dyDescent="0.2">
      <c r="A698" s="591" t="str">
        <f t="shared" si="10"/>
        <v>Thống Nhất+16+379</v>
      </c>
      <c r="B698" s="826">
        <f>IF(OR(C698="a",C698="",C698="xoa"),"",COUNTIF(C$6:$D698,"da")+COUNTIF(C$6:$D698,"bs")+COUNTIF(C$6:$D698,"cph"))</f>
        <v>0</v>
      </c>
      <c r="C698" s="826" t="s">
        <v>4040</v>
      </c>
      <c r="D698" s="827" t="s">
        <v>2379</v>
      </c>
      <c r="E698" s="828" t="s">
        <v>33</v>
      </c>
      <c r="F698" s="828">
        <v>16</v>
      </c>
      <c r="G698" s="828">
        <v>379</v>
      </c>
      <c r="H698" s="828" t="s">
        <v>52</v>
      </c>
      <c r="I698" s="826" t="s">
        <v>146</v>
      </c>
      <c r="J698" s="1150" t="e">
        <v>#VALUE!</v>
      </c>
      <c r="K698" s="1150">
        <v>126.7</v>
      </c>
      <c r="L698" s="1151">
        <v>126.7</v>
      </c>
      <c r="M698" s="1151">
        <v>276.26889999999997</v>
      </c>
      <c r="O698" s="589" t="s">
        <v>145</v>
      </c>
      <c r="P698" s="589" t="s">
        <v>3415</v>
      </c>
      <c r="Q698" s="589" t="s">
        <v>3408</v>
      </c>
      <c r="S698" s="589" t="s">
        <v>2742</v>
      </c>
      <c r="V698" s="589">
        <v>50</v>
      </c>
      <c r="Z698" s="589" t="s">
        <v>2743</v>
      </c>
      <c r="AB698" s="589" t="s">
        <v>3409</v>
      </c>
    </row>
    <row r="699" spans="1:28" hidden="1" x14ac:dyDescent="0.2">
      <c r="A699" s="591" t="str">
        <f t="shared" si="10"/>
        <v>Thống Nhất+7+8</v>
      </c>
      <c r="B699" s="826">
        <f>IF(OR(C699="a",C699="",C699="xoa"),"",COUNTIF(C$6:$D699,"da")+COUNTIF(C$6:$D699,"bs")+COUNTIF(C$6:$D699,"cph"))</f>
        <v>0</v>
      </c>
      <c r="C699" s="826" t="s">
        <v>4040</v>
      </c>
      <c r="D699" s="827" t="s">
        <v>2380</v>
      </c>
      <c r="E699" s="828" t="s">
        <v>33</v>
      </c>
      <c r="F699" s="828">
        <v>7</v>
      </c>
      <c r="G699" s="828">
        <v>8</v>
      </c>
      <c r="H699" s="828" t="s">
        <v>63</v>
      </c>
      <c r="I699" s="826" t="s">
        <v>146</v>
      </c>
      <c r="J699" s="1150" t="e">
        <v>#VALUE!</v>
      </c>
      <c r="K699" s="1150">
        <v>298</v>
      </c>
      <c r="L699" s="1151">
        <v>298</v>
      </c>
      <c r="M699" s="1151">
        <v>293.04750000000001</v>
      </c>
      <c r="O699" s="589" t="s">
        <v>145</v>
      </c>
      <c r="P699" s="589" t="s">
        <v>3420</v>
      </c>
      <c r="Q699" s="589" t="s">
        <v>3408</v>
      </c>
      <c r="S699" s="589" t="s">
        <v>2742</v>
      </c>
      <c r="V699" s="589">
        <v>100</v>
      </c>
      <c r="Z699" s="589" t="s">
        <v>2743</v>
      </c>
      <c r="AB699" s="589" t="s">
        <v>3409</v>
      </c>
    </row>
    <row r="700" spans="1:28" hidden="1" x14ac:dyDescent="0.2">
      <c r="A700" s="591" t="str">
        <f t="shared" si="10"/>
        <v>Thống Nhất+6+30</v>
      </c>
      <c r="B700" s="826">
        <f>IF(OR(C700="a",C700="",C700="xoa"),"",COUNTIF(C$6:$D700,"da")+COUNTIF(C$6:$D700,"bs")+COUNTIF(C$6:$D700,"cph"))</f>
        <v>0</v>
      </c>
      <c r="C700" s="826" t="s">
        <v>4040</v>
      </c>
      <c r="D700" s="827" t="s">
        <v>2380</v>
      </c>
      <c r="E700" s="828" t="s">
        <v>33</v>
      </c>
      <c r="F700" s="828">
        <v>6</v>
      </c>
      <c r="G700" s="828">
        <v>30</v>
      </c>
      <c r="H700" s="828" t="s">
        <v>49</v>
      </c>
      <c r="I700" s="826" t="s">
        <v>146</v>
      </c>
      <c r="J700" s="1150" t="e">
        <v>#VALUE!</v>
      </c>
      <c r="K700" s="1150">
        <v>111</v>
      </c>
      <c r="L700" s="1151">
        <v>111</v>
      </c>
      <c r="M700" s="1151">
        <v>111.1093</v>
      </c>
      <c r="O700" s="589" t="s">
        <v>145</v>
      </c>
      <c r="P700" s="589" t="s">
        <v>3420</v>
      </c>
      <c r="Q700" s="589" t="s">
        <v>3408</v>
      </c>
      <c r="S700" s="589" t="s">
        <v>2742</v>
      </c>
      <c r="V700" s="589">
        <v>126.7</v>
      </c>
      <c r="Z700" s="589" t="s">
        <v>2743</v>
      </c>
      <c r="AB700" s="589" t="s">
        <v>3409</v>
      </c>
    </row>
    <row r="701" spans="1:28" ht="25.5" hidden="1" x14ac:dyDescent="0.2">
      <c r="A701" s="591" t="str">
        <f t="shared" si="10"/>
        <v>Tân Tiến+8+79</v>
      </c>
      <c r="B701" s="826">
        <f>IF(OR(C701="a",C701="",C701="xoa"),"",COUNTIF(C$6:$D701,"da")+COUNTIF(C$6:$D701,"bs")+COUNTIF(C$6:$D701,"cph"))</f>
        <v>0</v>
      </c>
      <c r="C701" s="826" t="s">
        <v>4040</v>
      </c>
      <c r="D701" s="827" t="s">
        <v>3421</v>
      </c>
      <c r="E701" s="828" t="s">
        <v>30</v>
      </c>
      <c r="F701" s="828">
        <v>8</v>
      </c>
      <c r="G701" s="828">
        <v>79</v>
      </c>
      <c r="H701" s="828" t="s">
        <v>63</v>
      </c>
      <c r="I701" s="826" t="s">
        <v>146</v>
      </c>
      <c r="J701" s="1150" t="e">
        <v>#VALUE!</v>
      </c>
      <c r="K701" s="1150">
        <v>459</v>
      </c>
      <c r="L701" s="1151">
        <v>458.24310000000003</v>
      </c>
      <c r="M701" s="1151">
        <v>458.24310000000003</v>
      </c>
      <c r="O701" s="589" t="s">
        <v>145</v>
      </c>
      <c r="Q701" s="589" t="s">
        <v>3408</v>
      </c>
      <c r="S701" s="589" t="s">
        <v>2742</v>
      </c>
      <c r="V701" s="589">
        <v>298</v>
      </c>
      <c r="Z701" s="589" t="s">
        <v>2743</v>
      </c>
      <c r="AB701" s="589" t="s">
        <v>3409</v>
      </c>
    </row>
    <row r="702" spans="1:28" hidden="1" x14ac:dyDescent="0.2">
      <c r="A702" s="591" t="str">
        <f t="shared" si="10"/>
        <v>An Bình+40+106</v>
      </c>
      <c r="B702" s="826">
        <f>IF(OR(C702="a",C702="",C702="xoa"),"",COUNTIF(C$6:$D702,"da")+COUNTIF(C$6:$D702,"bs")+COUNTIF(C$6:$D702,"cph"))</f>
        <v>0</v>
      </c>
      <c r="C702" s="826" t="s">
        <v>4040</v>
      </c>
      <c r="D702" s="827" t="s">
        <v>3423</v>
      </c>
      <c r="E702" s="828" t="s">
        <v>6</v>
      </c>
      <c r="F702" s="828">
        <v>40</v>
      </c>
      <c r="G702" s="828">
        <v>106</v>
      </c>
      <c r="H702" s="828" t="s">
        <v>63</v>
      </c>
      <c r="I702" s="826" t="s">
        <v>146</v>
      </c>
      <c r="J702" s="1150"/>
      <c r="K702" s="1150"/>
      <c r="L702" s="1151">
        <v>68</v>
      </c>
      <c r="M702" s="1151">
        <v>431.3818</v>
      </c>
      <c r="Q702" s="589" t="s">
        <v>3408</v>
      </c>
      <c r="S702" s="589" t="s">
        <v>2742</v>
      </c>
      <c r="V702" s="589">
        <v>111</v>
      </c>
      <c r="Z702" s="589" t="s">
        <v>2743</v>
      </c>
      <c r="AB702" s="589" t="s">
        <v>3409</v>
      </c>
    </row>
    <row r="703" spans="1:28" hidden="1" x14ac:dyDescent="0.2">
      <c r="A703" s="591" t="str">
        <f t="shared" si="10"/>
        <v>An Bình+40+106</v>
      </c>
      <c r="B703" s="826">
        <f>IF(OR(C703="a",C703="",C703="xoa"),"",COUNTIF(C$6:$D703,"da")+COUNTIF(C$6:$D703,"bs")+COUNTIF(C$6:$D703,"cph"))</f>
        <v>0</v>
      </c>
      <c r="C703" s="826" t="s">
        <v>4040</v>
      </c>
      <c r="D703" s="827" t="s">
        <v>1658</v>
      </c>
      <c r="E703" s="828" t="s">
        <v>6</v>
      </c>
      <c r="F703" s="828">
        <v>40</v>
      </c>
      <c r="G703" s="828">
        <v>106</v>
      </c>
      <c r="H703" s="828" t="s">
        <v>63</v>
      </c>
      <c r="I703" s="826" t="s">
        <v>146</v>
      </c>
      <c r="J703" s="1150"/>
      <c r="K703" s="1150"/>
      <c r="L703" s="1151">
        <v>50</v>
      </c>
      <c r="M703" s="1151">
        <v>431.3818</v>
      </c>
      <c r="S703" s="589" t="s">
        <v>2742</v>
      </c>
      <c r="Z703" s="589" t="s">
        <v>2743</v>
      </c>
      <c r="AB703" s="589" t="s">
        <v>3422</v>
      </c>
    </row>
    <row r="704" spans="1:28" hidden="1" x14ac:dyDescent="0.2">
      <c r="A704" s="591" t="str">
        <f t="shared" si="10"/>
        <v>Tân Phong+44+30</v>
      </c>
      <c r="B704" s="826">
        <f>IF(OR(C704="a",C704="",C704="xoa"),"",COUNTIF(C$6:$D704,"da")+COUNTIF(C$6:$D704,"bs")+COUNTIF(C$6:$D704,"cph"))</f>
        <v>0</v>
      </c>
      <c r="C704" s="826" t="s">
        <v>4040</v>
      </c>
      <c r="D704" s="827" t="s">
        <v>3425</v>
      </c>
      <c r="E704" s="828" t="s">
        <v>29</v>
      </c>
      <c r="F704" s="828">
        <v>44</v>
      </c>
      <c r="G704" s="828">
        <v>30</v>
      </c>
      <c r="H704" s="828" t="s">
        <v>52</v>
      </c>
      <c r="I704" s="826" t="s">
        <v>146</v>
      </c>
      <c r="J704" s="1150"/>
      <c r="K704" s="1150"/>
      <c r="L704" s="1151">
        <v>256</v>
      </c>
      <c r="M704" s="1151">
        <v>201.04499999999999</v>
      </c>
      <c r="S704" s="589" t="s">
        <v>2742</v>
      </c>
      <c r="Z704" s="589" t="s">
        <v>2743</v>
      </c>
      <c r="AB704" s="589" t="s">
        <v>3424</v>
      </c>
    </row>
    <row r="705" spans="1:28" hidden="1" x14ac:dyDescent="0.2">
      <c r="A705" s="591" t="str">
        <f t="shared" si="10"/>
        <v>Hiệp Hòa+55+113</v>
      </c>
      <c r="B705" s="826">
        <f>IF(OR(C705="a",C705="",C705="xoa"),"",COUNTIF(C$6:$D705,"da")+COUNTIF(C$6:$D705,"bs")+COUNTIF(C$6:$D705,"cph"))</f>
        <v>0</v>
      </c>
      <c r="C705" s="826" t="s">
        <v>4040</v>
      </c>
      <c r="D705" s="827" t="s">
        <v>2241</v>
      </c>
      <c r="E705" s="828" t="s">
        <v>11</v>
      </c>
      <c r="F705" s="828">
        <v>55</v>
      </c>
      <c r="G705" s="828">
        <v>113</v>
      </c>
      <c r="H705" s="828" t="s">
        <v>46</v>
      </c>
      <c r="I705" s="826" t="s">
        <v>85</v>
      </c>
      <c r="J705" s="1150" t="s">
        <v>1651</v>
      </c>
      <c r="K705" s="1150">
        <v>1920</v>
      </c>
      <c r="L705" s="1151">
        <v>1920</v>
      </c>
      <c r="M705" s="1151">
        <v>1919.8979999999999</v>
      </c>
      <c r="N705" s="589" t="s">
        <v>3426</v>
      </c>
      <c r="O705" s="589" t="s">
        <v>2242</v>
      </c>
      <c r="P705" s="589" t="s">
        <v>2243</v>
      </c>
      <c r="S705" s="589" t="s">
        <v>2742</v>
      </c>
      <c r="Z705" s="589" t="s">
        <v>2743</v>
      </c>
      <c r="AB705" s="589" t="s">
        <v>3424</v>
      </c>
    </row>
    <row r="706" spans="1:28" hidden="1" x14ac:dyDescent="0.2">
      <c r="A706" s="591" t="str">
        <f t="shared" si="10"/>
        <v>Hiệp Hòa+55+118</v>
      </c>
      <c r="B706" s="826">
        <f>IF(OR(C706="a",C706="",C706="xoa"),"",COUNTIF(C$6:$D706,"da")+COUNTIF(C$6:$D706,"bs")+COUNTIF(C$6:$D706,"cph"))</f>
        <v>0</v>
      </c>
      <c r="C706" s="826" t="s">
        <v>4040</v>
      </c>
      <c r="D706" s="827" t="s">
        <v>1748</v>
      </c>
      <c r="E706" s="828" t="s">
        <v>11</v>
      </c>
      <c r="F706" s="828">
        <v>55</v>
      </c>
      <c r="G706" s="828">
        <v>118</v>
      </c>
      <c r="H706" s="828" t="s">
        <v>46</v>
      </c>
      <c r="I706" s="826" t="s">
        <v>85</v>
      </c>
      <c r="J706" s="1150" t="s">
        <v>1651</v>
      </c>
      <c r="K706" s="1150">
        <v>1164.3</v>
      </c>
      <c r="L706" s="1151">
        <v>1164.3</v>
      </c>
      <c r="M706" s="1151">
        <v>217.82050000000001</v>
      </c>
      <c r="N706" s="589" t="s">
        <v>3428</v>
      </c>
      <c r="O706" s="589" t="s">
        <v>2244</v>
      </c>
      <c r="P706" s="589" t="s">
        <v>2245</v>
      </c>
      <c r="S706" s="589" t="s">
        <v>2742</v>
      </c>
      <c r="Z706" s="589" t="s">
        <v>2743</v>
      </c>
      <c r="AB706" s="589" t="s">
        <v>3424</v>
      </c>
    </row>
    <row r="707" spans="1:28" ht="21.75" hidden="1" customHeight="1" x14ac:dyDescent="0.2">
      <c r="A707" s="591" t="str">
        <f t="shared" si="10"/>
        <v>Hiệp Hòa+55+119</v>
      </c>
      <c r="B707" s="826">
        <f>IF(OR(C707="a",C707="",C707="xoa"),"",COUNTIF(C$6:$D707,"da")+COUNTIF(C$6:$D707,"bs")+COUNTIF(C$6:$D707,"cph"))</f>
        <v>0</v>
      </c>
      <c r="C707" s="826" t="s">
        <v>4040</v>
      </c>
      <c r="D707" s="827" t="s">
        <v>1748</v>
      </c>
      <c r="E707" s="828" t="s">
        <v>11</v>
      </c>
      <c r="F707" s="828">
        <v>55</v>
      </c>
      <c r="G707" s="828">
        <v>119</v>
      </c>
      <c r="H707" s="828" t="s">
        <v>46</v>
      </c>
      <c r="I707" s="826" t="s">
        <v>85</v>
      </c>
      <c r="J707" s="1150" t="s">
        <v>1651</v>
      </c>
      <c r="K707" s="1150">
        <v>586.20000000000005</v>
      </c>
      <c r="L707" s="1151">
        <v>586.20000000000005</v>
      </c>
      <c r="M707" s="1151">
        <v>586.02440000000001</v>
      </c>
      <c r="N707" s="589" t="s">
        <v>3429</v>
      </c>
      <c r="O707" s="589" t="s">
        <v>2242</v>
      </c>
      <c r="P707" s="589" t="s">
        <v>2243</v>
      </c>
      <c r="S707" s="589" t="s">
        <v>2742</v>
      </c>
      <c r="Z707" s="589" t="s">
        <v>3427</v>
      </c>
      <c r="AB707" s="589" t="s">
        <v>2744</v>
      </c>
    </row>
    <row r="708" spans="1:28" hidden="1" x14ac:dyDescent="0.2">
      <c r="A708" s="591" t="str">
        <f t="shared" si="10"/>
        <v>Hiệp Hòa+55+120</v>
      </c>
      <c r="B708" s="826">
        <f>IF(OR(C708="a",C708="",C708="xoa"),"",COUNTIF(C$6:$D708,"da")+COUNTIF(C$6:$D708,"bs")+COUNTIF(C$6:$D708,"cph"))</f>
        <v>0</v>
      </c>
      <c r="C708" s="826" t="s">
        <v>4040</v>
      </c>
      <c r="D708" s="827" t="s">
        <v>1748</v>
      </c>
      <c r="E708" s="828" t="s">
        <v>11</v>
      </c>
      <c r="F708" s="828">
        <v>55</v>
      </c>
      <c r="G708" s="828">
        <v>120</v>
      </c>
      <c r="H708" s="828" t="s">
        <v>46</v>
      </c>
      <c r="I708" s="826" t="s">
        <v>85</v>
      </c>
      <c r="J708" s="1150" t="s">
        <v>1651</v>
      </c>
      <c r="K708" s="1150">
        <v>320.99999999999994</v>
      </c>
      <c r="L708" s="1151">
        <v>320.99999999999994</v>
      </c>
      <c r="M708" s="1151">
        <v>321.0684</v>
      </c>
      <c r="N708" s="589" t="s">
        <v>3430</v>
      </c>
      <c r="O708" s="589" t="s">
        <v>2242</v>
      </c>
      <c r="P708" s="589" t="s">
        <v>2243</v>
      </c>
      <c r="S708" s="589" t="s">
        <v>2742</v>
      </c>
      <c r="Z708" s="589" t="s">
        <v>3427</v>
      </c>
      <c r="AB708" s="589" t="s">
        <v>2744</v>
      </c>
    </row>
    <row r="709" spans="1:28" hidden="1" x14ac:dyDescent="0.2">
      <c r="A709" s="591" t="str">
        <f t="shared" si="10"/>
        <v>Hiệp Hòa+55+126</v>
      </c>
      <c r="B709" s="826">
        <f>IF(OR(C709="a",C709="",C709="xoa"),"",COUNTIF(C$6:$D709,"da")+COUNTIF(C$6:$D709,"bs")+COUNTIF(C$6:$D709,"cph"))</f>
        <v>0</v>
      </c>
      <c r="C709" s="826" t="s">
        <v>4040</v>
      </c>
      <c r="D709" s="827" t="s">
        <v>1748</v>
      </c>
      <c r="E709" s="828" t="s">
        <v>11</v>
      </c>
      <c r="F709" s="828">
        <v>55</v>
      </c>
      <c r="G709" s="828">
        <v>126</v>
      </c>
      <c r="H709" s="828" t="s">
        <v>46</v>
      </c>
      <c r="I709" s="826" t="s">
        <v>85</v>
      </c>
      <c r="J709" s="1150" t="s">
        <v>1651</v>
      </c>
      <c r="K709" s="1150">
        <v>697.89999999999986</v>
      </c>
      <c r="L709" s="1151">
        <v>697.89999999999986</v>
      </c>
      <c r="M709" s="1151">
        <v>292.34160000000003</v>
      </c>
      <c r="N709" s="589" t="s">
        <v>3431</v>
      </c>
      <c r="O709" s="589" t="s">
        <v>2244</v>
      </c>
      <c r="P709" s="589" t="s">
        <v>2245</v>
      </c>
      <c r="S709" s="589" t="s">
        <v>2742</v>
      </c>
      <c r="Z709" s="589" t="s">
        <v>3427</v>
      </c>
      <c r="AB709" s="589" t="s">
        <v>2744</v>
      </c>
    </row>
    <row r="710" spans="1:28" hidden="1" x14ac:dyDescent="0.2">
      <c r="A710" s="591" t="str">
        <f t="shared" si="10"/>
        <v>Hiệp Hòa+55+186</v>
      </c>
      <c r="B710" s="826">
        <f>IF(OR(C710="a",C710="",C710="xoa"),"",COUNTIF(C$6:$D710,"da")+COUNTIF(C$6:$D710,"bs")+COUNTIF(C$6:$D710,"cph"))</f>
        <v>0</v>
      </c>
      <c r="C710" s="826" t="s">
        <v>4040</v>
      </c>
      <c r="D710" s="827" t="s">
        <v>2241</v>
      </c>
      <c r="E710" s="828" t="s">
        <v>11</v>
      </c>
      <c r="F710" s="828">
        <v>55</v>
      </c>
      <c r="G710" s="828">
        <v>186</v>
      </c>
      <c r="H710" s="828" t="s">
        <v>46</v>
      </c>
      <c r="I710" s="826" t="s">
        <v>85</v>
      </c>
      <c r="J710" s="1150" t="s">
        <v>1651</v>
      </c>
      <c r="K710" s="1150">
        <v>4472.7</v>
      </c>
      <c r="L710" s="1151">
        <v>4472.7</v>
      </c>
      <c r="M710" s="1151">
        <v>4458.0820000000003</v>
      </c>
      <c r="N710" s="589" t="s">
        <v>3432</v>
      </c>
      <c r="O710" s="589" t="s">
        <v>2246</v>
      </c>
      <c r="P710" s="589" t="s">
        <v>2247</v>
      </c>
      <c r="S710" s="589" t="s">
        <v>2742</v>
      </c>
      <c r="Z710" s="589" t="s">
        <v>3427</v>
      </c>
      <c r="AB710" s="589" t="s">
        <v>2744</v>
      </c>
    </row>
    <row r="711" spans="1:28" hidden="1" x14ac:dyDescent="0.2">
      <c r="A711" s="591" t="str">
        <f t="shared" ref="A711:A774" si="11">E711&amp;"+"&amp;F711&amp;"+"&amp;G711</f>
        <v>Hiệp Hòa+55+194</v>
      </c>
      <c r="B711" s="826">
        <f>IF(OR(C711="a",C711="",C711="xoa"),"",COUNTIF(C$6:$D711,"da")+COUNTIF(C$6:$D711,"bs")+COUNTIF(C$6:$D711,"cph"))</f>
        <v>0</v>
      </c>
      <c r="C711" s="826" t="s">
        <v>4040</v>
      </c>
      <c r="D711" s="827" t="s">
        <v>2241</v>
      </c>
      <c r="E711" s="828" t="s">
        <v>11</v>
      </c>
      <c r="F711" s="828">
        <v>55</v>
      </c>
      <c r="G711" s="828">
        <v>194</v>
      </c>
      <c r="H711" s="828" t="s">
        <v>46</v>
      </c>
      <c r="I711" s="826" t="s">
        <v>85</v>
      </c>
      <c r="J711" s="1150" t="s">
        <v>1651</v>
      </c>
      <c r="K711" s="1150">
        <v>3652.3</v>
      </c>
      <c r="L711" s="1151">
        <v>3652.3</v>
      </c>
      <c r="M711" s="1151">
        <v>3216.5329999999999</v>
      </c>
      <c r="N711" s="589" t="s">
        <v>3433</v>
      </c>
      <c r="O711" s="589" t="s">
        <v>2242</v>
      </c>
      <c r="P711" s="589" t="s">
        <v>2243</v>
      </c>
      <c r="S711" s="589" t="s">
        <v>2742</v>
      </c>
      <c r="Z711" s="589" t="s">
        <v>3427</v>
      </c>
      <c r="AB711" s="589" t="s">
        <v>2744</v>
      </c>
    </row>
    <row r="712" spans="1:28" ht="25.5" hidden="1" x14ac:dyDescent="0.2">
      <c r="A712" s="591" t="str">
        <f t="shared" si="11"/>
        <v>Hiệp Hòa+55+98</v>
      </c>
      <c r="B712" s="826">
        <f>IF(OR(C712="a",C712="",C712="xoa"),"",COUNTIF(C$6:$D712,"da")+COUNTIF(C$6:$D712,"bs")+COUNTIF(C$6:$D712,"cph"))</f>
        <v>0</v>
      </c>
      <c r="C712" s="826" t="s">
        <v>4040</v>
      </c>
      <c r="D712" s="827" t="s">
        <v>2248</v>
      </c>
      <c r="E712" s="828" t="s">
        <v>11</v>
      </c>
      <c r="F712" s="828">
        <v>55</v>
      </c>
      <c r="G712" s="828">
        <v>98</v>
      </c>
      <c r="H712" s="828" t="s">
        <v>46</v>
      </c>
      <c r="I712" s="826" t="s">
        <v>85</v>
      </c>
      <c r="J712" s="1150" t="s">
        <v>1651</v>
      </c>
      <c r="K712" s="1150">
        <v>200</v>
      </c>
      <c r="L712" s="1151">
        <v>200</v>
      </c>
      <c r="M712" s="1151">
        <v>200.73580000000001</v>
      </c>
      <c r="N712" s="589" t="s">
        <v>3434</v>
      </c>
      <c r="O712" s="589" t="s">
        <v>2242</v>
      </c>
      <c r="P712" s="589" t="s">
        <v>2242</v>
      </c>
      <c r="S712" s="589" t="s">
        <v>2742</v>
      </c>
      <c r="Z712" s="589" t="s">
        <v>3427</v>
      </c>
      <c r="AB712" s="589" t="s">
        <v>2744</v>
      </c>
    </row>
    <row r="713" spans="1:28" ht="25.5" hidden="1" x14ac:dyDescent="0.2">
      <c r="A713" s="591" t="str">
        <f t="shared" si="11"/>
        <v>Hiệp Hòa+55+99</v>
      </c>
      <c r="B713" s="826">
        <f>IF(OR(C713="a",C713="",C713="xoa"),"",COUNTIF(C$6:$D713,"da")+COUNTIF(C$6:$D713,"bs")+COUNTIF(C$6:$D713,"cph"))</f>
        <v>0</v>
      </c>
      <c r="C713" s="826" t="s">
        <v>4040</v>
      </c>
      <c r="D713" s="827" t="s">
        <v>2248</v>
      </c>
      <c r="E713" s="828" t="s">
        <v>11</v>
      </c>
      <c r="F713" s="828">
        <v>55</v>
      </c>
      <c r="G713" s="828">
        <v>99</v>
      </c>
      <c r="H713" s="828" t="s">
        <v>46</v>
      </c>
      <c r="I713" s="826" t="s">
        <v>85</v>
      </c>
      <c r="J713" s="1150" t="s">
        <v>1651</v>
      </c>
      <c r="K713" s="1150">
        <v>600</v>
      </c>
      <c r="L713" s="1151">
        <v>600</v>
      </c>
      <c r="M713" s="1151">
        <v>463.79680000000002</v>
      </c>
      <c r="N713" s="589" t="s">
        <v>3435</v>
      </c>
      <c r="O713" s="589" t="s">
        <v>2242</v>
      </c>
      <c r="P713" s="589" t="s">
        <v>2242</v>
      </c>
      <c r="S713" s="589" t="s">
        <v>2742</v>
      </c>
      <c r="Z713" s="589" t="s">
        <v>3427</v>
      </c>
      <c r="AB713" s="589" t="s">
        <v>2744</v>
      </c>
    </row>
    <row r="714" spans="1:28" ht="25.5" hidden="1" x14ac:dyDescent="0.2">
      <c r="A714" s="591" t="str">
        <f t="shared" si="11"/>
        <v>Hiệp Hòa+55+102</v>
      </c>
      <c r="B714" s="826">
        <f>IF(OR(C714="a",C714="",C714="xoa"),"",COUNTIF(C$6:$D714,"da")+COUNTIF(C$6:$D714,"bs")+COUNTIF(C$6:$D714,"cph"))</f>
        <v>0</v>
      </c>
      <c r="C714" s="826" t="s">
        <v>4040</v>
      </c>
      <c r="D714" s="827" t="s">
        <v>2248</v>
      </c>
      <c r="E714" s="828" t="s">
        <v>11</v>
      </c>
      <c r="F714" s="828">
        <v>55</v>
      </c>
      <c r="G714" s="828">
        <v>102</v>
      </c>
      <c r="H714" s="828" t="s">
        <v>46</v>
      </c>
      <c r="I714" s="826" t="s">
        <v>85</v>
      </c>
      <c r="J714" s="1150" t="s">
        <v>1651</v>
      </c>
      <c r="K714" s="1150">
        <v>500</v>
      </c>
      <c r="L714" s="1151">
        <v>500</v>
      </c>
      <c r="M714" s="1151">
        <v>385.18639999999999</v>
      </c>
      <c r="N714" s="589" t="s">
        <v>3436</v>
      </c>
      <c r="O714" s="589" t="s">
        <v>2242</v>
      </c>
      <c r="P714" s="589" t="s">
        <v>2242</v>
      </c>
      <c r="S714" s="589" t="s">
        <v>2742</v>
      </c>
      <c r="Z714" s="589" t="s">
        <v>3427</v>
      </c>
      <c r="AB714" s="589" t="s">
        <v>2744</v>
      </c>
    </row>
    <row r="715" spans="1:28" hidden="1" x14ac:dyDescent="0.2">
      <c r="A715" s="591" t="str">
        <f t="shared" si="11"/>
        <v>Hóa An+20+78</v>
      </c>
      <c r="B715" s="826">
        <f>IF(OR(C715="a",C715="",C715="xoa"),"",COUNTIF(C$6:$D715,"da")+COUNTIF(C$6:$D715,"bs")+COUNTIF(C$6:$D715,"cph"))</f>
        <v>0</v>
      </c>
      <c r="C715" s="826" t="s">
        <v>4040</v>
      </c>
      <c r="D715" s="827" t="s">
        <v>2250</v>
      </c>
      <c r="E715" s="828" t="s">
        <v>13</v>
      </c>
      <c r="F715" s="828">
        <v>20</v>
      </c>
      <c r="G715" s="828">
        <v>78</v>
      </c>
      <c r="H715" s="828" t="s">
        <v>49</v>
      </c>
      <c r="I715" s="826" t="s">
        <v>85</v>
      </c>
      <c r="J715" s="1150" t="s">
        <v>1651</v>
      </c>
      <c r="K715" s="1150">
        <v>1150.9000000000001</v>
      </c>
      <c r="L715" s="1151">
        <v>1150.9000000000001</v>
      </c>
      <c r="M715" s="1151">
        <v>1150.713</v>
      </c>
      <c r="N715" s="589" t="s">
        <v>3437</v>
      </c>
      <c r="O715" s="589" t="s">
        <v>2242</v>
      </c>
      <c r="P715" s="589" t="s">
        <v>2251</v>
      </c>
      <c r="S715" s="589" t="s">
        <v>2742</v>
      </c>
      <c r="Z715" s="589" t="s">
        <v>3427</v>
      </c>
      <c r="AB715" s="589" t="s">
        <v>2744</v>
      </c>
    </row>
    <row r="716" spans="1:28" hidden="1" x14ac:dyDescent="0.2">
      <c r="A716" s="591" t="str">
        <f t="shared" si="11"/>
        <v>Hóa An+3+147</v>
      </c>
      <c r="B716" s="826">
        <f>IF(OR(C716="a",C716="",C716="xoa"),"",COUNTIF(C$6:$D716,"da")+COUNTIF(C$6:$D716,"bs")+COUNTIF(C$6:$D716,"cph"))</f>
        <v>0</v>
      </c>
      <c r="C716" s="826" t="s">
        <v>4040</v>
      </c>
      <c r="D716" s="827" t="s">
        <v>2252</v>
      </c>
      <c r="E716" s="828" t="s">
        <v>13</v>
      </c>
      <c r="F716" s="828">
        <v>3</v>
      </c>
      <c r="G716" s="828">
        <v>147</v>
      </c>
      <c r="H716" s="828" t="s">
        <v>42</v>
      </c>
      <c r="I716" s="826" t="s">
        <v>85</v>
      </c>
      <c r="J716" s="1150" t="s">
        <v>1651</v>
      </c>
      <c r="K716" s="1150">
        <v>533</v>
      </c>
      <c r="L716" s="1151">
        <v>533</v>
      </c>
      <c r="M716" s="1151">
        <v>532.95939999999996</v>
      </c>
      <c r="N716" s="589" t="s">
        <v>3438</v>
      </c>
      <c r="O716" s="589" t="s">
        <v>2242</v>
      </c>
      <c r="P716" s="589" t="s">
        <v>2251</v>
      </c>
      <c r="S716" s="589" t="s">
        <v>2742</v>
      </c>
      <c r="Z716" s="589" t="s">
        <v>3427</v>
      </c>
      <c r="AB716" s="589" t="s">
        <v>2744</v>
      </c>
    </row>
    <row r="717" spans="1:28" hidden="1" x14ac:dyDescent="0.2">
      <c r="A717" s="591" t="str">
        <f t="shared" si="11"/>
        <v>Hóa An+3+148</v>
      </c>
      <c r="B717" s="826">
        <f>IF(OR(C717="a",C717="",C717="xoa"),"",COUNTIF(C$6:$D717,"da")+COUNTIF(C$6:$D717,"bs")+COUNTIF(C$6:$D717,"cph"))</f>
        <v>0</v>
      </c>
      <c r="C717" s="826" t="s">
        <v>4040</v>
      </c>
      <c r="D717" s="827" t="s">
        <v>2252</v>
      </c>
      <c r="E717" s="828" t="s">
        <v>13</v>
      </c>
      <c r="F717" s="828">
        <v>3</v>
      </c>
      <c r="G717" s="828">
        <v>148</v>
      </c>
      <c r="H717" s="828" t="s">
        <v>42</v>
      </c>
      <c r="I717" s="826" t="s">
        <v>85</v>
      </c>
      <c r="J717" s="1150" t="s">
        <v>1651</v>
      </c>
      <c r="K717" s="1150">
        <v>534.79999999999995</v>
      </c>
      <c r="L717" s="1151">
        <v>534.79999999999995</v>
      </c>
      <c r="M717" s="1151">
        <v>534.82389999999998</v>
      </c>
      <c r="N717" s="589" t="s">
        <v>3439</v>
      </c>
      <c r="O717" s="589" t="s">
        <v>2242</v>
      </c>
      <c r="P717" s="589" t="s">
        <v>2251</v>
      </c>
      <c r="S717" s="589" t="s">
        <v>2742</v>
      </c>
      <c r="Z717" s="589" t="s">
        <v>3427</v>
      </c>
      <c r="AB717" s="589" t="s">
        <v>2744</v>
      </c>
    </row>
    <row r="718" spans="1:28" hidden="1" x14ac:dyDescent="0.2">
      <c r="A718" s="591" t="str">
        <f t="shared" si="11"/>
        <v>Hóa An+30+67</v>
      </c>
      <c r="B718" s="826">
        <f>IF(OR(C718="a",C718="",C718="xoa"),"",COUNTIF(C$6:$D718,"da")+COUNTIF(C$6:$D718,"bs")+COUNTIF(C$6:$D718,"cph"))</f>
        <v>0</v>
      </c>
      <c r="C718" s="826" t="s">
        <v>4040</v>
      </c>
      <c r="D718" s="827" t="s">
        <v>2252</v>
      </c>
      <c r="E718" s="828" t="s">
        <v>13</v>
      </c>
      <c r="F718" s="828">
        <v>30</v>
      </c>
      <c r="G718" s="828">
        <v>67</v>
      </c>
      <c r="H718" s="828" t="s">
        <v>42</v>
      </c>
      <c r="I718" s="826" t="s">
        <v>85</v>
      </c>
      <c r="J718" s="1150" t="s">
        <v>1651</v>
      </c>
      <c r="K718" s="1150">
        <v>330.2</v>
      </c>
      <c r="L718" s="1151">
        <v>330.2</v>
      </c>
      <c r="M718" s="1151">
        <v>330.15370000000001</v>
      </c>
      <c r="N718" s="589" t="s">
        <v>3440</v>
      </c>
      <c r="O718" s="589" t="s">
        <v>2242</v>
      </c>
      <c r="P718" s="589" t="s">
        <v>2251</v>
      </c>
      <c r="S718" s="589" t="s">
        <v>2742</v>
      </c>
      <c r="Z718" s="589" t="s">
        <v>3427</v>
      </c>
      <c r="AB718" s="589" t="s">
        <v>2744</v>
      </c>
    </row>
    <row r="719" spans="1:28" hidden="1" x14ac:dyDescent="0.2">
      <c r="A719" s="591" t="str">
        <f t="shared" si="11"/>
        <v>Hóa An+30+68</v>
      </c>
      <c r="B719" s="826">
        <f>IF(OR(C719="a",C719="",C719="xoa"),"",COUNTIF(C$6:$D719,"da")+COUNTIF(C$6:$D719,"bs")+COUNTIF(C$6:$D719,"cph"))</f>
        <v>0</v>
      </c>
      <c r="C719" s="826" t="s">
        <v>4040</v>
      </c>
      <c r="D719" s="827" t="s">
        <v>2252</v>
      </c>
      <c r="E719" s="828" t="s">
        <v>13</v>
      </c>
      <c r="F719" s="828">
        <v>30</v>
      </c>
      <c r="G719" s="828">
        <v>68</v>
      </c>
      <c r="H719" s="828" t="s">
        <v>42</v>
      </c>
      <c r="I719" s="826" t="s">
        <v>85</v>
      </c>
      <c r="J719" s="1150" t="s">
        <v>1651</v>
      </c>
      <c r="K719" s="1150">
        <v>99.8</v>
      </c>
      <c r="L719" s="1151">
        <v>99.8</v>
      </c>
      <c r="M719" s="1151">
        <v>99.742900000000006</v>
      </c>
      <c r="N719" s="589" t="s">
        <v>3441</v>
      </c>
      <c r="O719" s="589" t="s">
        <v>2242</v>
      </c>
      <c r="P719" s="589" t="s">
        <v>2251</v>
      </c>
      <c r="S719" s="589" t="s">
        <v>2742</v>
      </c>
      <c r="Z719" s="589" t="s">
        <v>3427</v>
      </c>
      <c r="AB719" s="589" t="s">
        <v>2744</v>
      </c>
    </row>
    <row r="720" spans="1:28" hidden="1" x14ac:dyDescent="0.2">
      <c r="A720" s="591" t="str">
        <f t="shared" si="11"/>
        <v>Hóa An+30+69</v>
      </c>
      <c r="B720" s="826">
        <f>IF(OR(C720="a",C720="",C720="xoa"),"",COUNTIF(C$6:$D720,"da")+COUNTIF(C$6:$D720,"bs")+COUNTIF(C$6:$D720,"cph"))</f>
        <v>0</v>
      </c>
      <c r="C720" s="826" t="s">
        <v>4040</v>
      </c>
      <c r="D720" s="827" t="s">
        <v>2252</v>
      </c>
      <c r="E720" s="828" t="s">
        <v>13</v>
      </c>
      <c r="F720" s="828">
        <v>30</v>
      </c>
      <c r="G720" s="828">
        <v>69</v>
      </c>
      <c r="H720" s="828" t="s">
        <v>42</v>
      </c>
      <c r="I720" s="826" t="s">
        <v>85</v>
      </c>
      <c r="J720" s="1150" t="s">
        <v>1651</v>
      </c>
      <c r="K720" s="1150">
        <v>140.4</v>
      </c>
      <c r="L720" s="1151">
        <v>140.4</v>
      </c>
      <c r="M720" s="1151">
        <v>140.36600000000001</v>
      </c>
      <c r="N720" s="589" t="s">
        <v>3442</v>
      </c>
      <c r="O720" s="589" t="s">
        <v>2242</v>
      </c>
      <c r="P720" s="589" t="s">
        <v>2251</v>
      </c>
      <c r="S720" s="589" t="s">
        <v>2742</v>
      </c>
      <c r="Z720" s="589" t="s">
        <v>3427</v>
      </c>
      <c r="AB720" s="589" t="s">
        <v>2744</v>
      </c>
    </row>
    <row r="721" spans="1:28" hidden="1" x14ac:dyDescent="0.2">
      <c r="A721" s="591" t="str">
        <f t="shared" si="11"/>
        <v>Hóa An+30+70</v>
      </c>
      <c r="B721" s="826">
        <f>IF(OR(C721="a",C721="",C721="xoa"),"",COUNTIF(C$6:$D721,"da")+COUNTIF(C$6:$D721,"bs")+COUNTIF(C$6:$D721,"cph"))</f>
        <v>0</v>
      </c>
      <c r="C721" s="826" t="s">
        <v>4040</v>
      </c>
      <c r="D721" s="827" t="s">
        <v>2252</v>
      </c>
      <c r="E721" s="828" t="s">
        <v>13</v>
      </c>
      <c r="F721" s="828">
        <v>30</v>
      </c>
      <c r="G721" s="828">
        <v>70</v>
      </c>
      <c r="H721" s="828" t="s">
        <v>42</v>
      </c>
      <c r="I721" s="826" t="s">
        <v>85</v>
      </c>
      <c r="J721" s="1150" t="s">
        <v>1651</v>
      </c>
      <c r="K721" s="1150">
        <v>196.3</v>
      </c>
      <c r="L721" s="1151">
        <v>196.3</v>
      </c>
      <c r="M721" s="1151">
        <v>196.2876</v>
      </c>
      <c r="N721" s="589" t="s">
        <v>3443</v>
      </c>
      <c r="O721" s="589" t="s">
        <v>2242</v>
      </c>
      <c r="P721" s="589" t="s">
        <v>2251</v>
      </c>
      <c r="S721" s="589" t="s">
        <v>2742</v>
      </c>
      <c r="Z721" s="589" t="s">
        <v>3427</v>
      </c>
      <c r="AB721" s="589" t="s">
        <v>2744</v>
      </c>
    </row>
    <row r="722" spans="1:28" hidden="1" x14ac:dyDescent="0.2">
      <c r="A722" s="591" t="str">
        <f t="shared" si="11"/>
        <v>Hóa An+30+71</v>
      </c>
      <c r="B722" s="826">
        <f>IF(OR(C722="a",C722="",C722="xoa"),"",COUNTIF(C$6:$D722,"da")+COUNTIF(C$6:$D722,"bs")+COUNTIF(C$6:$D722,"cph"))</f>
        <v>0</v>
      </c>
      <c r="C722" s="826" t="s">
        <v>4040</v>
      </c>
      <c r="D722" s="827" t="s">
        <v>2252</v>
      </c>
      <c r="E722" s="828" t="s">
        <v>13</v>
      </c>
      <c r="F722" s="828">
        <v>30</v>
      </c>
      <c r="G722" s="828">
        <v>71</v>
      </c>
      <c r="H722" s="828" t="s">
        <v>42</v>
      </c>
      <c r="I722" s="826" t="s">
        <v>85</v>
      </c>
      <c r="J722" s="1150" t="s">
        <v>1651</v>
      </c>
      <c r="K722" s="1150">
        <v>276.60000000000002</v>
      </c>
      <c r="L722" s="1151">
        <v>276.60000000000002</v>
      </c>
      <c r="M722" s="1151">
        <v>276.59289999999999</v>
      </c>
      <c r="N722" s="589" t="s">
        <v>3444</v>
      </c>
      <c r="O722" s="589" t="s">
        <v>2242</v>
      </c>
      <c r="P722" s="589" t="s">
        <v>2251</v>
      </c>
      <c r="S722" s="589" t="s">
        <v>2742</v>
      </c>
      <c r="Z722" s="589" t="s">
        <v>3427</v>
      </c>
      <c r="AB722" s="589" t="s">
        <v>2744</v>
      </c>
    </row>
    <row r="723" spans="1:28" hidden="1" x14ac:dyDescent="0.2">
      <c r="A723" s="591" t="str">
        <f t="shared" si="11"/>
        <v>Hóa An+30+74</v>
      </c>
      <c r="B723" s="826">
        <f>IF(OR(C723="a",C723="",C723="xoa"),"",COUNTIF(C$6:$D723,"da")+COUNTIF(C$6:$D723,"bs")+COUNTIF(C$6:$D723,"cph"))</f>
        <v>0</v>
      </c>
      <c r="C723" s="826" t="s">
        <v>4040</v>
      </c>
      <c r="D723" s="827" t="s">
        <v>2252</v>
      </c>
      <c r="E723" s="828" t="s">
        <v>13</v>
      </c>
      <c r="F723" s="828">
        <v>30</v>
      </c>
      <c r="G723" s="828">
        <v>74</v>
      </c>
      <c r="H723" s="828" t="s">
        <v>42</v>
      </c>
      <c r="I723" s="826" t="s">
        <v>85</v>
      </c>
      <c r="J723" s="1150" t="s">
        <v>1651</v>
      </c>
      <c r="K723" s="1150">
        <v>1209.4000000000001</v>
      </c>
      <c r="L723" s="1151">
        <v>1209.4000000000001</v>
      </c>
      <c r="M723" s="1151">
        <v>1192.9880000000001</v>
      </c>
      <c r="N723" s="589" t="s">
        <v>3445</v>
      </c>
      <c r="O723" s="589" t="s">
        <v>2242</v>
      </c>
      <c r="P723" s="589" t="s">
        <v>2251</v>
      </c>
      <c r="S723" s="589" t="s">
        <v>2742</v>
      </c>
      <c r="Z723" s="589" t="s">
        <v>3427</v>
      </c>
      <c r="AB723" s="589" t="s">
        <v>2744</v>
      </c>
    </row>
    <row r="724" spans="1:28" hidden="1" x14ac:dyDescent="0.2">
      <c r="A724" s="591" t="str">
        <f t="shared" si="11"/>
        <v>Hóa An+30+75</v>
      </c>
      <c r="B724" s="826">
        <f>IF(OR(C724="a",C724="",C724="xoa"),"",COUNTIF(C$6:$D724,"da")+COUNTIF(C$6:$D724,"bs")+COUNTIF(C$6:$D724,"cph"))</f>
        <v>0</v>
      </c>
      <c r="C724" s="826" t="s">
        <v>4040</v>
      </c>
      <c r="D724" s="827" t="s">
        <v>2252</v>
      </c>
      <c r="E724" s="828" t="s">
        <v>13</v>
      </c>
      <c r="F724" s="828">
        <v>30</v>
      </c>
      <c r="G724" s="828">
        <v>75</v>
      </c>
      <c r="H724" s="828" t="s">
        <v>42</v>
      </c>
      <c r="I724" s="826" t="s">
        <v>85</v>
      </c>
      <c r="J724" s="1150" t="s">
        <v>1651</v>
      </c>
      <c r="K724" s="1150">
        <v>261.39999999999998</v>
      </c>
      <c r="L724" s="1151">
        <v>261.39999999999998</v>
      </c>
      <c r="M724" s="1151">
        <v>261.41980000000001</v>
      </c>
      <c r="N724" s="589" t="s">
        <v>3446</v>
      </c>
      <c r="O724" s="589" t="s">
        <v>2242</v>
      </c>
      <c r="P724" s="589" t="s">
        <v>2251</v>
      </c>
      <c r="S724" s="589" t="s">
        <v>2742</v>
      </c>
      <c r="Z724" s="589" t="s">
        <v>3427</v>
      </c>
      <c r="AB724" s="589" t="s">
        <v>2744</v>
      </c>
    </row>
    <row r="725" spans="1:28" hidden="1" x14ac:dyDescent="0.2">
      <c r="A725" s="591" t="str">
        <f t="shared" si="11"/>
        <v>Hóa An+30+76</v>
      </c>
      <c r="B725" s="826">
        <f>IF(OR(C725="a",C725="",C725="xoa"),"",COUNTIF(C$6:$D725,"da")+COUNTIF(C$6:$D725,"bs")+COUNTIF(C$6:$D725,"cph"))</f>
        <v>0</v>
      </c>
      <c r="C725" s="826" t="s">
        <v>4040</v>
      </c>
      <c r="D725" s="827" t="s">
        <v>2252</v>
      </c>
      <c r="E725" s="828" t="s">
        <v>13</v>
      </c>
      <c r="F725" s="828">
        <v>30</v>
      </c>
      <c r="G725" s="828">
        <v>76</v>
      </c>
      <c r="H725" s="828" t="s">
        <v>42</v>
      </c>
      <c r="I725" s="826" t="s">
        <v>85</v>
      </c>
      <c r="J725" s="1150" t="s">
        <v>1651</v>
      </c>
      <c r="K725" s="1150">
        <v>437</v>
      </c>
      <c r="L725" s="1151">
        <v>437</v>
      </c>
      <c r="M725" s="1151">
        <v>437.46140000000003</v>
      </c>
      <c r="N725" s="589" t="s">
        <v>3447</v>
      </c>
      <c r="O725" s="589" t="s">
        <v>2242</v>
      </c>
      <c r="P725" s="589" t="s">
        <v>2251</v>
      </c>
      <c r="S725" s="589" t="s">
        <v>2742</v>
      </c>
      <c r="Z725" s="589" t="s">
        <v>3427</v>
      </c>
      <c r="AB725" s="589" t="s">
        <v>2744</v>
      </c>
    </row>
    <row r="726" spans="1:28" hidden="1" x14ac:dyDescent="0.2">
      <c r="A726" s="591" t="str">
        <f t="shared" si="11"/>
        <v>Hóa An+30+78</v>
      </c>
      <c r="B726" s="826">
        <f>IF(OR(C726="a",C726="",C726="xoa"),"",COUNTIF(C$6:$D726,"da")+COUNTIF(C$6:$D726,"bs")+COUNTIF(C$6:$D726,"cph"))</f>
        <v>0</v>
      </c>
      <c r="C726" s="826" t="s">
        <v>4040</v>
      </c>
      <c r="D726" s="827" t="s">
        <v>2252</v>
      </c>
      <c r="E726" s="828" t="s">
        <v>13</v>
      </c>
      <c r="F726" s="828">
        <v>30</v>
      </c>
      <c r="G726" s="828">
        <v>78</v>
      </c>
      <c r="H726" s="828" t="s">
        <v>42</v>
      </c>
      <c r="I726" s="826" t="s">
        <v>85</v>
      </c>
      <c r="J726" s="1150" t="s">
        <v>1651</v>
      </c>
      <c r="K726" s="1150">
        <v>156.19999999999999</v>
      </c>
      <c r="L726" s="1151">
        <v>156.19999999999999</v>
      </c>
      <c r="M726" s="1151">
        <v>155.9068</v>
      </c>
      <c r="N726" s="589" t="s">
        <v>3448</v>
      </c>
      <c r="O726" s="589" t="s">
        <v>2242</v>
      </c>
      <c r="P726" s="589" t="s">
        <v>2251</v>
      </c>
      <c r="S726" s="589" t="s">
        <v>2742</v>
      </c>
      <c r="Z726" s="589" t="s">
        <v>3427</v>
      </c>
      <c r="AB726" s="589" t="s">
        <v>2744</v>
      </c>
    </row>
    <row r="727" spans="1:28" hidden="1" x14ac:dyDescent="0.2">
      <c r="A727" s="591" t="str">
        <f t="shared" si="11"/>
        <v>Hóa An+30+79</v>
      </c>
      <c r="B727" s="826">
        <f>IF(OR(C727="a",C727="",C727="xoa"),"",COUNTIF(C$6:$D727,"da")+COUNTIF(C$6:$D727,"bs")+COUNTIF(C$6:$D727,"cph"))</f>
        <v>0</v>
      </c>
      <c r="C727" s="826" t="s">
        <v>4040</v>
      </c>
      <c r="D727" s="827" t="s">
        <v>2252</v>
      </c>
      <c r="E727" s="828" t="s">
        <v>13</v>
      </c>
      <c r="F727" s="828">
        <v>30</v>
      </c>
      <c r="G727" s="828">
        <v>79</v>
      </c>
      <c r="H727" s="828" t="s">
        <v>42</v>
      </c>
      <c r="I727" s="826" t="s">
        <v>85</v>
      </c>
      <c r="J727" s="1150" t="s">
        <v>1651</v>
      </c>
      <c r="K727" s="1150">
        <v>262</v>
      </c>
      <c r="L727" s="1151">
        <v>262</v>
      </c>
      <c r="M727" s="1151">
        <v>265.92680000000001</v>
      </c>
      <c r="N727" s="589" t="s">
        <v>3449</v>
      </c>
      <c r="O727" s="589" t="s">
        <v>2242</v>
      </c>
      <c r="P727" s="589" t="s">
        <v>2251</v>
      </c>
      <c r="S727" s="589" t="s">
        <v>2742</v>
      </c>
      <c r="Z727" s="589" t="s">
        <v>3427</v>
      </c>
      <c r="AB727" s="589" t="s">
        <v>2744</v>
      </c>
    </row>
    <row r="728" spans="1:28" hidden="1" x14ac:dyDescent="0.2">
      <c r="A728" s="591" t="str">
        <f t="shared" si="11"/>
        <v>Phước Tân+12+556</v>
      </c>
      <c r="B728" s="826">
        <f>IF(OR(C728="a",C728="",C728="xoa"),"",COUNTIF(C$6:$D728,"da")+COUNTIF(C$6:$D728,"bs")+COUNTIF(C$6:$D728,"cph"))</f>
        <v>0</v>
      </c>
      <c r="C728" s="826" t="s">
        <v>4040</v>
      </c>
      <c r="D728" s="827" t="s">
        <v>2253</v>
      </c>
      <c r="E728" s="828" t="s">
        <v>18</v>
      </c>
      <c r="F728" s="828">
        <v>12</v>
      </c>
      <c r="G728" s="828">
        <v>556</v>
      </c>
      <c r="H728" s="828" t="s">
        <v>1623</v>
      </c>
      <c r="I728" s="826" t="s">
        <v>85</v>
      </c>
      <c r="J728" s="1150"/>
      <c r="K728" s="1150">
        <v>2434.1</v>
      </c>
      <c r="L728" s="1151">
        <v>2434.1</v>
      </c>
      <c r="M728" s="1151">
        <v>1631.184</v>
      </c>
      <c r="N728" s="589" t="s">
        <v>3450</v>
      </c>
      <c r="O728" s="589" t="s">
        <v>2246</v>
      </c>
      <c r="P728" s="589" t="s">
        <v>2254</v>
      </c>
      <c r="S728" s="589" t="s">
        <v>2742</v>
      </c>
      <c r="Z728" s="589" t="s">
        <v>3427</v>
      </c>
      <c r="AB728" s="589" t="s">
        <v>2744</v>
      </c>
    </row>
    <row r="729" spans="1:28" hidden="1" x14ac:dyDescent="0.2">
      <c r="A729" s="591" t="str">
        <f t="shared" si="11"/>
        <v>Phước Tân+12+557</v>
      </c>
      <c r="B729" s="826">
        <f>IF(OR(C729="a",C729="",C729="xoa"),"",COUNTIF(C$6:$D729,"da")+COUNTIF(C$6:$D729,"bs")+COUNTIF(C$6:$D729,"cph"))</f>
        <v>0</v>
      </c>
      <c r="C729" s="826" t="s">
        <v>4040</v>
      </c>
      <c r="D729" s="827" t="s">
        <v>2255</v>
      </c>
      <c r="E729" s="828" t="s">
        <v>18</v>
      </c>
      <c r="F729" s="828">
        <v>12</v>
      </c>
      <c r="G729" s="828">
        <v>557</v>
      </c>
      <c r="H729" s="828" t="s">
        <v>1623</v>
      </c>
      <c r="I729" s="826" t="s">
        <v>85</v>
      </c>
      <c r="J729" s="1150"/>
      <c r="K729" s="1150">
        <v>2311.9</v>
      </c>
      <c r="L729" s="1151">
        <v>2311.9</v>
      </c>
      <c r="M729" s="1151">
        <v>2186.4229999999998</v>
      </c>
      <c r="N729" s="589" t="s">
        <v>3451</v>
      </c>
      <c r="O729" s="589" t="s">
        <v>2246</v>
      </c>
      <c r="P729" s="589" t="s">
        <v>2254</v>
      </c>
      <c r="S729" s="589" t="s">
        <v>2742</v>
      </c>
      <c r="Z729" s="589" t="s">
        <v>3427</v>
      </c>
      <c r="AB729" s="589" t="s">
        <v>2744</v>
      </c>
    </row>
    <row r="730" spans="1:28" hidden="1" x14ac:dyDescent="0.2">
      <c r="A730" s="591" t="str">
        <f t="shared" si="11"/>
        <v>Phước Tân+12+559</v>
      </c>
      <c r="B730" s="826">
        <f>IF(OR(C730="a",C730="",C730="xoa"),"",COUNTIF(C$6:$D730,"da")+COUNTIF(C$6:$D730,"bs")+COUNTIF(C$6:$D730,"cph"))</f>
        <v>0</v>
      </c>
      <c r="C730" s="826" t="s">
        <v>4040</v>
      </c>
      <c r="D730" s="827" t="s">
        <v>2256</v>
      </c>
      <c r="E730" s="828" t="s">
        <v>18</v>
      </c>
      <c r="F730" s="828">
        <v>12</v>
      </c>
      <c r="G730" s="828">
        <v>559</v>
      </c>
      <c r="H730" s="828" t="s">
        <v>1623</v>
      </c>
      <c r="I730" s="826" t="s">
        <v>85</v>
      </c>
      <c r="J730" s="1150"/>
      <c r="K730" s="1150">
        <v>4351.2</v>
      </c>
      <c r="L730" s="1151">
        <v>4351.2</v>
      </c>
      <c r="M730" s="1151">
        <v>3634.627</v>
      </c>
      <c r="N730" s="589" t="s">
        <v>3452</v>
      </c>
      <c r="O730" s="589" t="s">
        <v>2242</v>
      </c>
      <c r="P730" s="589" t="s">
        <v>2257</v>
      </c>
      <c r="S730" s="589" t="s">
        <v>2742</v>
      </c>
      <c r="Z730" s="589" t="s">
        <v>3427</v>
      </c>
      <c r="AB730" s="589" t="s">
        <v>2744</v>
      </c>
    </row>
    <row r="731" spans="1:28" hidden="1" x14ac:dyDescent="0.2">
      <c r="A731" s="591" t="str">
        <f t="shared" si="11"/>
        <v>Phước Tân+12+561</v>
      </c>
      <c r="B731" s="826">
        <f>IF(OR(C731="a",C731="",C731="xoa"),"",COUNTIF(C$6:$D731,"da")+COUNTIF(C$6:$D731,"bs")+COUNTIF(C$6:$D731,"cph"))</f>
        <v>0</v>
      </c>
      <c r="C731" s="826" t="s">
        <v>4040</v>
      </c>
      <c r="D731" s="827" t="s">
        <v>2256</v>
      </c>
      <c r="E731" s="828" t="s">
        <v>18</v>
      </c>
      <c r="F731" s="828">
        <v>12</v>
      </c>
      <c r="G731" s="828">
        <v>561</v>
      </c>
      <c r="H731" s="828" t="s">
        <v>1623</v>
      </c>
      <c r="I731" s="826" t="s">
        <v>85</v>
      </c>
      <c r="J731" s="1150"/>
      <c r="K731" s="1150">
        <v>2012.8</v>
      </c>
      <c r="L731" s="1151">
        <v>2012.8</v>
      </c>
      <c r="M731" s="1151">
        <v>2012.819</v>
      </c>
      <c r="N731" s="589" t="s">
        <v>3453</v>
      </c>
      <c r="O731" s="589" t="s">
        <v>2242</v>
      </c>
      <c r="P731" s="589" t="s">
        <v>2257</v>
      </c>
      <c r="S731" s="589" t="s">
        <v>2742</v>
      </c>
      <c r="Z731" s="589" t="s">
        <v>3427</v>
      </c>
      <c r="AB731" s="589" t="s">
        <v>2744</v>
      </c>
    </row>
    <row r="732" spans="1:28" hidden="1" x14ac:dyDescent="0.2">
      <c r="A732" s="591" t="str">
        <f t="shared" si="11"/>
        <v>Phước Tân+12+563</v>
      </c>
      <c r="B732" s="826">
        <f>IF(OR(C732="a",C732="",C732="xoa"),"",COUNTIF(C$6:$D732,"da")+COUNTIF(C$6:$D732,"bs")+COUNTIF(C$6:$D732,"cph"))</f>
        <v>0</v>
      </c>
      <c r="C732" s="826" t="s">
        <v>4040</v>
      </c>
      <c r="D732" s="827" t="s">
        <v>2256</v>
      </c>
      <c r="E732" s="828" t="s">
        <v>18</v>
      </c>
      <c r="F732" s="828">
        <v>12</v>
      </c>
      <c r="G732" s="828">
        <v>563</v>
      </c>
      <c r="H732" s="828" t="s">
        <v>1623</v>
      </c>
      <c r="I732" s="826" t="s">
        <v>85</v>
      </c>
      <c r="J732" s="1150"/>
      <c r="K732" s="1150">
        <v>1641</v>
      </c>
      <c r="L732" s="1151">
        <v>1641</v>
      </c>
      <c r="M732" s="1151">
        <v>1642.069</v>
      </c>
      <c r="N732" s="589" t="s">
        <v>3454</v>
      </c>
      <c r="O732" s="589" t="s">
        <v>2242</v>
      </c>
      <c r="P732" s="589" t="s">
        <v>2257</v>
      </c>
      <c r="S732" s="589" t="s">
        <v>2742</v>
      </c>
      <c r="Z732" s="589" t="s">
        <v>3427</v>
      </c>
      <c r="AB732" s="589" t="s">
        <v>2744</v>
      </c>
    </row>
    <row r="733" spans="1:28" hidden="1" x14ac:dyDescent="0.2">
      <c r="A733" s="591" t="str">
        <f t="shared" si="11"/>
        <v>Phước Tân+14+320</v>
      </c>
      <c r="B733" s="826">
        <f>IF(OR(C733="a",C733="",C733="xoa"),"",COUNTIF(C$6:$D733,"da")+COUNTIF(C$6:$D733,"bs")+COUNTIF(C$6:$D733,"cph"))</f>
        <v>0</v>
      </c>
      <c r="C733" s="826" t="s">
        <v>4040</v>
      </c>
      <c r="D733" s="827" t="s">
        <v>2255</v>
      </c>
      <c r="E733" s="828" t="s">
        <v>18</v>
      </c>
      <c r="F733" s="828">
        <v>14</v>
      </c>
      <c r="G733" s="828">
        <v>320</v>
      </c>
      <c r="H733" s="828" t="s">
        <v>52</v>
      </c>
      <c r="I733" s="826" t="s">
        <v>85</v>
      </c>
      <c r="J733" s="1150"/>
      <c r="K733" s="1150">
        <v>958.2</v>
      </c>
      <c r="L733" s="1151">
        <v>958.2</v>
      </c>
      <c r="M733" s="1151">
        <v>958.17409999999995</v>
      </c>
      <c r="N733" s="589" t="s">
        <v>3455</v>
      </c>
      <c r="O733" s="589" t="s">
        <v>2242</v>
      </c>
      <c r="P733" s="589" t="s">
        <v>2257</v>
      </c>
      <c r="S733" s="589" t="s">
        <v>2742</v>
      </c>
      <c r="Z733" s="589" t="s">
        <v>3427</v>
      </c>
      <c r="AB733" s="589" t="s">
        <v>2744</v>
      </c>
    </row>
    <row r="734" spans="1:28" hidden="1" x14ac:dyDescent="0.2">
      <c r="A734" s="591" t="str">
        <f t="shared" si="11"/>
        <v>Phước Tân+14+321</v>
      </c>
      <c r="B734" s="826">
        <f>IF(OR(C734="a",C734="",C734="xoa"),"",COUNTIF(C$6:$D734,"da")+COUNTIF(C$6:$D734,"bs")+COUNTIF(C$6:$D734,"cph"))</f>
        <v>0</v>
      </c>
      <c r="C734" s="826" t="s">
        <v>4040</v>
      </c>
      <c r="D734" s="827" t="s">
        <v>2253</v>
      </c>
      <c r="E734" s="828" t="s">
        <v>18</v>
      </c>
      <c r="F734" s="828">
        <v>14</v>
      </c>
      <c r="G734" s="828">
        <v>321</v>
      </c>
      <c r="H734" s="828" t="s">
        <v>52</v>
      </c>
      <c r="I734" s="826" t="s">
        <v>85</v>
      </c>
      <c r="J734" s="1150"/>
      <c r="K734" s="1150">
        <v>935</v>
      </c>
      <c r="L734" s="1151">
        <v>935</v>
      </c>
      <c r="M734" s="1151">
        <v>935.077</v>
      </c>
      <c r="N734" s="589" t="s">
        <v>3456</v>
      </c>
      <c r="O734" s="589" t="s">
        <v>2242</v>
      </c>
      <c r="P734" s="589" t="s">
        <v>2257</v>
      </c>
      <c r="S734" s="589" t="s">
        <v>2742</v>
      </c>
      <c r="Z734" s="589" t="s">
        <v>3427</v>
      </c>
      <c r="AB734" s="589" t="s">
        <v>2744</v>
      </c>
    </row>
    <row r="735" spans="1:28" hidden="1" x14ac:dyDescent="0.2">
      <c r="A735" s="591" t="str">
        <f t="shared" si="11"/>
        <v>Phước Tân+14+323</v>
      </c>
      <c r="B735" s="826">
        <f>IF(OR(C735="a",C735="",C735="xoa"),"",COUNTIF(C$6:$D735,"da")+COUNTIF(C$6:$D735,"bs")+COUNTIF(C$6:$D735,"cph"))</f>
        <v>0</v>
      </c>
      <c r="C735" s="826" t="s">
        <v>4040</v>
      </c>
      <c r="D735" s="827" t="s">
        <v>2253</v>
      </c>
      <c r="E735" s="828" t="s">
        <v>18</v>
      </c>
      <c r="F735" s="828">
        <v>14</v>
      </c>
      <c r="G735" s="828">
        <v>323</v>
      </c>
      <c r="H735" s="828" t="s">
        <v>52</v>
      </c>
      <c r="I735" s="826" t="s">
        <v>85</v>
      </c>
      <c r="J735" s="1150"/>
      <c r="K735" s="1150">
        <v>1120.8</v>
      </c>
      <c r="L735" s="1151">
        <v>1120.8</v>
      </c>
      <c r="M735" s="1151">
        <v>1120.6790000000001</v>
      </c>
      <c r="N735" s="589" t="s">
        <v>3457</v>
      </c>
      <c r="O735" s="589" t="s">
        <v>2242</v>
      </c>
      <c r="P735" s="589" t="s">
        <v>2257</v>
      </c>
      <c r="S735" s="589" t="s">
        <v>2742</v>
      </c>
      <c r="Z735" s="589" t="s">
        <v>3427</v>
      </c>
      <c r="AB735" s="589" t="s">
        <v>2744</v>
      </c>
    </row>
    <row r="736" spans="1:28" hidden="1" x14ac:dyDescent="0.2">
      <c r="A736" s="591" t="str">
        <f t="shared" si="11"/>
        <v>Phước Tân+12+522</v>
      </c>
      <c r="B736" s="826">
        <f>IF(OR(C736="a",C736="",C736="xoa"),"",COUNTIF(C$6:$D736,"da")+COUNTIF(C$6:$D736,"bs")+COUNTIF(C$6:$D736,"cph"))</f>
        <v>0</v>
      </c>
      <c r="C736" s="826" t="s">
        <v>4040</v>
      </c>
      <c r="D736" s="827" t="s">
        <v>2253</v>
      </c>
      <c r="E736" s="828" t="s">
        <v>18</v>
      </c>
      <c r="F736" s="828">
        <v>12</v>
      </c>
      <c r="G736" s="828">
        <v>522</v>
      </c>
      <c r="H736" s="828" t="s">
        <v>46</v>
      </c>
      <c r="I736" s="826" t="s">
        <v>85</v>
      </c>
      <c r="J736" s="1150" t="s">
        <v>1651</v>
      </c>
      <c r="K736" s="1150">
        <v>1077</v>
      </c>
      <c r="L736" s="1151">
        <v>1077</v>
      </c>
      <c r="M736" s="1151">
        <v>1076.424</v>
      </c>
      <c r="N736" s="589" t="s">
        <v>3458</v>
      </c>
      <c r="O736" s="589" t="s">
        <v>2242</v>
      </c>
      <c r="P736" s="589" t="s">
        <v>2257</v>
      </c>
      <c r="S736" s="589" t="s">
        <v>2742</v>
      </c>
      <c r="Z736" s="589" t="s">
        <v>3427</v>
      </c>
      <c r="AB736" s="589" t="s">
        <v>2744</v>
      </c>
    </row>
    <row r="737" spans="1:28" hidden="1" x14ac:dyDescent="0.2">
      <c r="A737" s="591" t="str">
        <f t="shared" si="11"/>
        <v>Tân Hạnh+17+53</v>
      </c>
      <c r="B737" s="826">
        <f>IF(OR(C737="a",C737="",C737="xoa"),"",COUNTIF(C$6:$D737,"da")+COUNTIF(C$6:$D737,"bs")+COUNTIF(C$6:$D737,"cph"))</f>
        <v>0</v>
      </c>
      <c r="C737" s="826" t="s">
        <v>4040</v>
      </c>
      <c r="D737" s="827" t="s">
        <v>2258</v>
      </c>
      <c r="E737" s="828" t="s">
        <v>25</v>
      </c>
      <c r="F737" s="828">
        <v>17</v>
      </c>
      <c r="G737" s="828">
        <v>53</v>
      </c>
      <c r="H737" s="828" t="s">
        <v>52</v>
      </c>
      <c r="I737" s="826" t="s">
        <v>85</v>
      </c>
      <c r="J737" s="1150"/>
      <c r="K737" s="1150">
        <v>500</v>
      </c>
      <c r="L737" s="1151">
        <v>500</v>
      </c>
      <c r="M737" s="1151">
        <v>1363.2860000000001</v>
      </c>
      <c r="N737" s="589" t="s">
        <v>3459</v>
      </c>
      <c r="O737" s="589" t="s">
        <v>2259</v>
      </c>
      <c r="P737" s="589" t="s">
        <v>2251</v>
      </c>
      <c r="S737" s="589" t="s">
        <v>2742</v>
      </c>
      <c r="Z737" s="589" t="s">
        <v>3427</v>
      </c>
      <c r="AB737" s="589" t="s">
        <v>2744</v>
      </c>
    </row>
    <row r="738" spans="1:28" hidden="1" x14ac:dyDescent="0.2">
      <c r="A738" s="591" t="str">
        <f t="shared" si="11"/>
        <v>Tân Hạnh+17+189</v>
      </c>
      <c r="B738" s="826">
        <f>IF(OR(C738="a",C738="",C738="xoa"),"",COUNTIF(C$6:$D738,"da")+COUNTIF(C$6:$D738,"bs")+COUNTIF(C$6:$D738,"cph"))</f>
        <v>0</v>
      </c>
      <c r="C738" s="826" t="s">
        <v>4040</v>
      </c>
      <c r="D738" s="827" t="s">
        <v>2258</v>
      </c>
      <c r="E738" s="828" t="s">
        <v>25</v>
      </c>
      <c r="F738" s="828">
        <v>17</v>
      </c>
      <c r="G738" s="828">
        <v>189</v>
      </c>
      <c r="H738" s="828" t="s">
        <v>63</v>
      </c>
      <c r="I738" s="826" t="s">
        <v>85</v>
      </c>
      <c r="J738" s="1150"/>
      <c r="K738" s="1150">
        <v>2400</v>
      </c>
      <c r="L738" s="1151">
        <v>2400</v>
      </c>
      <c r="M738" s="1151">
        <v>2093.6799999999998</v>
      </c>
      <c r="N738" s="589" t="s">
        <v>3460</v>
      </c>
      <c r="O738" s="589" t="s">
        <v>2259</v>
      </c>
      <c r="S738" s="589" t="s">
        <v>2742</v>
      </c>
      <c r="Z738" s="589" t="s">
        <v>3427</v>
      </c>
      <c r="AB738" s="589" t="s">
        <v>2744</v>
      </c>
    </row>
    <row r="739" spans="1:28" hidden="1" x14ac:dyDescent="0.2">
      <c r="A739" s="591" t="str">
        <f t="shared" si="11"/>
        <v>Tân Hạnh+17+52</v>
      </c>
      <c r="B739" s="826">
        <f>IF(OR(C739="a",C739="",C739="xoa"),"",COUNTIF(C$6:$D739,"da")+COUNTIF(C$6:$D739,"bs")+COUNTIF(C$6:$D739,"cph"))</f>
        <v>0</v>
      </c>
      <c r="C739" s="826" t="s">
        <v>4040</v>
      </c>
      <c r="D739" s="827" t="s">
        <v>2258</v>
      </c>
      <c r="E739" s="828" t="s">
        <v>25</v>
      </c>
      <c r="F739" s="828">
        <v>17</v>
      </c>
      <c r="G739" s="828">
        <v>52</v>
      </c>
      <c r="H739" s="828" t="s">
        <v>63</v>
      </c>
      <c r="I739" s="826" t="s">
        <v>85</v>
      </c>
      <c r="J739" s="1150"/>
      <c r="K739" s="1150">
        <v>1000</v>
      </c>
      <c r="L739" s="1151">
        <v>1000</v>
      </c>
      <c r="M739" s="1151">
        <v>1013.698</v>
      </c>
      <c r="N739" s="589" t="s">
        <v>3461</v>
      </c>
      <c r="O739" s="589" t="s">
        <v>2259</v>
      </c>
      <c r="S739" s="589" t="s">
        <v>2742</v>
      </c>
      <c r="Z739" s="589" t="s">
        <v>3427</v>
      </c>
      <c r="AB739" s="589" t="s">
        <v>2744</v>
      </c>
    </row>
    <row r="740" spans="1:28" hidden="1" x14ac:dyDescent="0.2">
      <c r="A740" s="591" t="str">
        <f t="shared" si="11"/>
        <v>Tân Hạnh+16+60</v>
      </c>
      <c r="B740" s="826">
        <f>IF(OR(C740="a",C740="",C740="xoa"),"",COUNTIF(C$6:$D740,"da")+COUNTIF(C$6:$D740,"bs")+COUNTIF(C$6:$D740,"cph"))</f>
        <v>0</v>
      </c>
      <c r="C740" s="826" t="s">
        <v>4040</v>
      </c>
      <c r="D740" s="827" t="s">
        <v>2258</v>
      </c>
      <c r="E740" s="828" t="s">
        <v>25</v>
      </c>
      <c r="F740" s="828">
        <v>16</v>
      </c>
      <c r="G740" s="828">
        <v>60</v>
      </c>
      <c r="H740" s="828" t="s">
        <v>49</v>
      </c>
      <c r="I740" s="826" t="s">
        <v>85</v>
      </c>
      <c r="J740" s="1150"/>
      <c r="K740" s="1150">
        <v>1000</v>
      </c>
      <c r="L740" s="1151">
        <v>1000</v>
      </c>
      <c r="M740" s="1151">
        <v>1078.7570000000001</v>
      </c>
      <c r="N740" s="589" t="s">
        <v>3462</v>
      </c>
      <c r="O740" s="589" t="s">
        <v>2259</v>
      </c>
      <c r="S740" s="589" t="s">
        <v>2742</v>
      </c>
      <c r="Z740" s="589" t="s">
        <v>3427</v>
      </c>
      <c r="AB740" s="589" t="s">
        <v>2744</v>
      </c>
    </row>
    <row r="741" spans="1:28" hidden="1" x14ac:dyDescent="0.2">
      <c r="A741" s="591" t="str">
        <f t="shared" si="11"/>
        <v>Tân Hạnh+16+63</v>
      </c>
      <c r="B741" s="826">
        <f>IF(OR(C741="a",C741="",C741="xoa"),"",COUNTIF(C$6:$D741,"da")+COUNTIF(C$6:$D741,"bs")+COUNTIF(C$6:$D741,"cph"))</f>
        <v>0</v>
      </c>
      <c r="C741" s="826" t="s">
        <v>4040</v>
      </c>
      <c r="D741" s="827" t="s">
        <v>2258</v>
      </c>
      <c r="E741" s="828" t="s">
        <v>25</v>
      </c>
      <c r="F741" s="828">
        <v>16</v>
      </c>
      <c r="G741" s="828">
        <v>63</v>
      </c>
      <c r="H741" s="828" t="s">
        <v>49</v>
      </c>
      <c r="I741" s="826" t="s">
        <v>85</v>
      </c>
      <c r="J741" s="1150"/>
      <c r="K741" s="1150">
        <v>1000</v>
      </c>
      <c r="L741" s="1151">
        <v>1000</v>
      </c>
      <c r="M741" s="1151">
        <v>929.52390000000003</v>
      </c>
      <c r="N741" s="589" t="s">
        <v>3463</v>
      </c>
      <c r="O741" s="589" t="s">
        <v>2259</v>
      </c>
      <c r="S741" s="589" t="s">
        <v>2742</v>
      </c>
      <c r="Z741" s="589" t="s">
        <v>3427</v>
      </c>
      <c r="AB741" s="589" t="s">
        <v>2744</v>
      </c>
    </row>
    <row r="742" spans="1:28" hidden="1" x14ac:dyDescent="0.2">
      <c r="A742" s="591" t="str">
        <f t="shared" si="11"/>
        <v>Tân Hạnh+16+266</v>
      </c>
      <c r="B742" s="826">
        <f>IF(OR(C742="a",C742="",C742="xoa"),"",COUNTIF(C$6:$D742,"da")+COUNTIF(C$6:$D742,"bs")+COUNTIF(C$6:$D742,"cph"))</f>
        <v>0</v>
      </c>
      <c r="C742" s="826" t="s">
        <v>4040</v>
      </c>
      <c r="D742" s="827" t="s">
        <v>2258</v>
      </c>
      <c r="E742" s="828" t="s">
        <v>25</v>
      </c>
      <c r="F742" s="828">
        <v>16</v>
      </c>
      <c r="G742" s="828">
        <v>266</v>
      </c>
      <c r="H742" s="828" t="s">
        <v>49</v>
      </c>
      <c r="I742" s="826" t="s">
        <v>85</v>
      </c>
      <c r="J742" s="1150"/>
      <c r="K742" s="1150">
        <v>1000</v>
      </c>
      <c r="L742" s="1151">
        <v>1000</v>
      </c>
      <c r="M742" s="1151">
        <v>987.23829999999998</v>
      </c>
      <c r="N742" s="589" t="s">
        <v>3464</v>
      </c>
      <c r="O742" s="589" t="s">
        <v>2259</v>
      </c>
      <c r="S742" s="589" t="s">
        <v>2742</v>
      </c>
      <c r="Z742" s="589" t="s">
        <v>3427</v>
      </c>
      <c r="AB742" s="589" t="s">
        <v>2744</v>
      </c>
    </row>
    <row r="743" spans="1:28" hidden="1" x14ac:dyDescent="0.2">
      <c r="A743" s="591" t="str">
        <f t="shared" si="11"/>
        <v>An Hòa+18+38</v>
      </c>
      <c r="B743" s="826">
        <f>IF(OR(C743="a",C743="",C743="xoa"),"",COUNTIF(C$6:$D743,"da")+COUNTIF(C$6:$D743,"bs")+COUNTIF(C$6:$D743,"cph"))</f>
        <v>0</v>
      </c>
      <c r="C743" s="826" t="s">
        <v>4040</v>
      </c>
      <c r="D743" s="827" t="s">
        <v>2260</v>
      </c>
      <c r="E743" s="828" t="s">
        <v>7</v>
      </c>
      <c r="F743" s="828">
        <v>18</v>
      </c>
      <c r="G743" s="828">
        <v>38</v>
      </c>
      <c r="H743" s="828" t="s">
        <v>1704</v>
      </c>
      <c r="I743" s="826" t="s">
        <v>85</v>
      </c>
      <c r="J743" s="1150"/>
      <c r="K743" s="1150">
        <v>513</v>
      </c>
      <c r="L743" s="1151">
        <v>513</v>
      </c>
      <c r="M743" s="1151">
        <v>513.58140000000003</v>
      </c>
      <c r="N743" s="589" t="s">
        <v>3465</v>
      </c>
      <c r="O743" s="589" t="s">
        <v>2261</v>
      </c>
      <c r="P743" s="589" t="s">
        <v>2261</v>
      </c>
      <c r="S743" s="589" t="s">
        <v>2742</v>
      </c>
      <c r="Z743" s="589" t="s">
        <v>3427</v>
      </c>
      <c r="AB743" s="589" t="s">
        <v>2744</v>
      </c>
    </row>
    <row r="744" spans="1:28" hidden="1" x14ac:dyDescent="0.2">
      <c r="A744" s="591" t="str">
        <f t="shared" si="11"/>
        <v>Phước Tân+5+3</v>
      </c>
      <c r="B744" s="826">
        <f>IF(OR(C744="a",C744="",C744="xoa"),"",COUNTIF(C$6:$D744,"da")+COUNTIF(C$6:$D744,"bs")+COUNTIF(C$6:$D744,"cph"))</f>
        <v>0</v>
      </c>
      <c r="C744" s="826" t="s">
        <v>4040</v>
      </c>
      <c r="D744" s="827" t="s">
        <v>2262</v>
      </c>
      <c r="E744" s="828" t="s">
        <v>18</v>
      </c>
      <c r="F744" s="828">
        <v>5</v>
      </c>
      <c r="G744" s="828">
        <v>3</v>
      </c>
      <c r="H744" s="828" t="s">
        <v>52</v>
      </c>
      <c r="I744" s="826" t="s">
        <v>85</v>
      </c>
      <c r="J744" s="1150"/>
      <c r="K744" s="1150">
        <v>1000</v>
      </c>
      <c r="L744" s="1151">
        <v>1000</v>
      </c>
      <c r="M744" s="1151">
        <v>1003.6559999999999</v>
      </c>
      <c r="N744" s="589" t="s">
        <v>3466</v>
      </c>
      <c r="O744" s="589" t="s">
        <v>2242</v>
      </c>
      <c r="P744" s="589" t="s">
        <v>2242</v>
      </c>
      <c r="S744" s="589" t="s">
        <v>2742</v>
      </c>
      <c r="Z744" s="589" t="s">
        <v>3427</v>
      </c>
      <c r="AB744" s="589" t="s">
        <v>2744</v>
      </c>
    </row>
    <row r="745" spans="1:28" hidden="1" x14ac:dyDescent="0.2">
      <c r="A745" s="591" t="str">
        <f t="shared" si="11"/>
        <v>Tân Hạnh+17+205</v>
      </c>
      <c r="B745" s="826">
        <f>IF(OR(C745="a",C745="",C745="xoa"),"",COUNTIF(C$6:$D745,"da")+COUNTIF(C$6:$D745,"bs")+COUNTIF(C$6:$D745,"cph"))</f>
        <v>0</v>
      </c>
      <c r="C745" s="826" t="s">
        <v>4040</v>
      </c>
      <c r="D745" s="827" t="s">
        <v>2028</v>
      </c>
      <c r="E745" s="828" t="s">
        <v>25</v>
      </c>
      <c r="F745" s="828">
        <v>17</v>
      </c>
      <c r="G745" s="828">
        <v>205</v>
      </c>
      <c r="H745" s="828" t="s">
        <v>2263</v>
      </c>
      <c r="I745" s="826" t="s">
        <v>85</v>
      </c>
      <c r="J745" s="1150"/>
      <c r="K745" s="1150">
        <v>1662.1</v>
      </c>
      <c r="L745" s="1151">
        <v>1662.1</v>
      </c>
      <c r="M745" s="1151">
        <v>1655.7149999999999</v>
      </c>
      <c r="N745" s="589" t="s">
        <v>3467</v>
      </c>
      <c r="O745" s="589" t="s">
        <v>2264</v>
      </c>
      <c r="P745" s="589" t="s">
        <v>2265</v>
      </c>
      <c r="S745" s="589" t="s">
        <v>2742</v>
      </c>
      <c r="Z745" s="589" t="s">
        <v>3427</v>
      </c>
      <c r="AB745" s="589" t="s">
        <v>2744</v>
      </c>
    </row>
    <row r="746" spans="1:28" hidden="1" x14ac:dyDescent="0.2">
      <c r="A746" s="591" t="str">
        <f t="shared" si="11"/>
        <v>Tân Hạnh+17+54</v>
      </c>
      <c r="B746" s="826">
        <f>IF(OR(C746="a",C746="",C746="xoa"),"",COUNTIF(C$6:$D746,"da")+COUNTIF(C$6:$D746,"bs")+COUNTIF(C$6:$D746,"cph"))</f>
        <v>0</v>
      </c>
      <c r="C746" s="826" t="s">
        <v>4040</v>
      </c>
      <c r="D746" s="827" t="s">
        <v>2258</v>
      </c>
      <c r="E746" s="828" t="s">
        <v>25</v>
      </c>
      <c r="F746" s="828">
        <v>17</v>
      </c>
      <c r="G746" s="828">
        <v>54</v>
      </c>
      <c r="H746" s="828" t="s">
        <v>49</v>
      </c>
      <c r="I746" s="826" t="s">
        <v>85</v>
      </c>
      <c r="J746" s="1150"/>
      <c r="K746" s="1150">
        <v>95.90000000000002</v>
      </c>
      <c r="L746" s="1151">
        <v>95.90000000000002</v>
      </c>
      <c r="M746" s="1151">
        <v>95.861310000000003</v>
      </c>
      <c r="N746" s="589" t="s">
        <v>3468</v>
      </c>
      <c r="O746" s="589" t="s">
        <v>2259</v>
      </c>
      <c r="P746" s="589" t="s">
        <v>2251</v>
      </c>
      <c r="S746" s="589" t="s">
        <v>2742</v>
      </c>
      <c r="Z746" s="589" t="s">
        <v>3427</v>
      </c>
      <c r="AB746" s="589" t="s">
        <v>2744</v>
      </c>
    </row>
    <row r="747" spans="1:28" ht="25.5" hidden="1" x14ac:dyDescent="0.2">
      <c r="A747" s="591" t="str">
        <f t="shared" si="11"/>
        <v>Tân Hạnh+17+130</v>
      </c>
      <c r="B747" s="826">
        <f>IF(OR(C747="a",C747="",C747="xoa"),"",COUNTIF(C$6:$D747,"da")+COUNTIF(C$6:$D747,"bs")+COUNTIF(C$6:$D747,"cph"))</f>
        <v>0</v>
      </c>
      <c r="C747" s="826" t="s">
        <v>4040</v>
      </c>
      <c r="D747" s="827" t="s">
        <v>2266</v>
      </c>
      <c r="E747" s="828" t="s">
        <v>25</v>
      </c>
      <c r="F747" s="828">
        <v>17</v>
      </c>
      <c r="G747" s="828">
        <v>130</v>
      </c>
      <c r="H747" s="828" t="s">
        <v>49</v>
      </c>
      <c r="I747" s="826" t="s">
        <v>85</v>
      </c>
      <c r="J747" s="1150"/>
      <c r="K747" s="1150">
        <v>517.29999999999995</v>
      </c>
      <c r="L747" s="1151">
        <v>517.29999999999995</v>
      </c>
      <c r="M747" s="1151">
        <v>517.40210000000002</v>
      </c>
      <c r="N747" s="589" t="s">
        <v>3469</v>
      </c>
      <c r="O747" s="589" t="s">
        <v>2259</v>
      </c>
      <c r="P747" s="589" t="s">
        <v>2251</v>
      </c>
      <c r="S747" s="589" t="s">
        <v>2742</v>
      </c>
      <c r="Z747" s="589" t="s">
        <v>3427</v>
      </c>
      <c r="AB747" s="589" t="s">
        <v>2744</v>
      </c>
    </row>
    <row r="748" spans="1:28" hidden="1" x14ac:dyDescent="0.2">
      <c r="A748" s="591" t="str">
        <f t="shared" si="11"/>
        <v>Tân Hạnh+25+1</v>
      </c>
      <c r="B748" s="826">
        <f>IF(OR(C748="a",C748="",C748="xoa"),"",COUNTIF(C$6:$D748,"da")+COUNTIF(C$6:$D748,"bs")+COUNTIF(C$6:$D748,"cph"))</f>
        <v>0</v>
      </c>
      <c r="C748" s="826" t="s">
        <v>4040</v>
      </c>
      <c r="D748" s="827" t="s">
        <v>2267</v>
      </c>
      <c r="E748" s="828" t="s">
        <v>25</v>
      </c>
      <c r="F748" s="828">
        <v>25</v>
      </c>
      <c r="G748" s="828">
        <v>1</v>
      </c>
      <c r="H748" s="828" t="s">
        <v>49</v>
      </c>
      <c r="I748" s="826" t="s">
        <v>85</v>
      </c>
      <c r="J748" s="1150"/>
      <c r="K748" s="1150">
        <v>1676.9</v>
      </c>
      <c r="L748" s="1151">
        <v>1676.9</v>
      </c>
      <c r="M748" s="1151">
        <v>1871.1469999999999</v>
      </c>
      <c r="N748" s="589" t="s">
        <v>3470</v>
      </c>
      <c r="O748" s="589" t="s">
        <v>1768</v>
      </c>
      <c r="P748" s="589" t="s">
        <v>2265</v>
      </c>
      <c r="S748" s="589" t="s">
        <v>2742</v>
      </c>
      <c r="Z748" s="589" t="s">
        <v>3427</v>
      </c>
      <c r="AB748" s="589" t="s">
        <v>2744</v>
      </c>
    </row>
    <row r="749" spans="1:28" hidden="1" x14ac:dyDescent="0.2">
      <c r="A749" s="591" t="str">
        <f t="shared" si="11"/>
        <v>Tân Hạnh+25+131</v>
      </c>
      <c r="B749" s="826">
        <f>IF(OR(C749="a",C749="",C749="xoa"),"",COUNTIF(C$6:$D749,"da")+COUNTIF(C$6:$D749,"bs")+COUNTIF(C$6:$D749,"cph"))</f>
        <v>0</v>
      </c>
      <c r="C749" s="826" t="s">
        <v>4040</v>
      </c>
      <c r="D749" s="827" t="s">
        <v>2268</v>
      </c>
      <c r="E749" s="828" t="s">
        <v>25</v>
      </c>
      <c r="F749" s="828">
        <v>25</v>
      </c>
      <c r="G749" s="828">
        <v>131</v>
      </c>
      <c r="H749" s="828" t="s">
        <v>49</v>
      </c>
      <c r="I749" s="826" t="s">
        <v>85</v>
      </c>
      <c r="J749" s="1150"/>
      <c r="K749" s="1150">
        <v>200</v>
      </c>
      <c r="L749" s="1151">
        <v>200</v>
      </c>
      <c r="M749" s="1151">
        <v>987.4</v>
      </c>
      <c r="N749" s="589" t="s">
        <v>3471</v>
      </c>
      <c r="O749" s="589" t="s">
        <v>2264</v>
      </c>
      <c r="P749" s="589" t="s">
        <v>2265</v>
      </c>
      <c r="S749" s="589" t="s">
        <v>2742</v>
      </c>
      <c r="Z749" s="589" t="s">
        <v>3427</v>
      </c>
      <c r="AB749" s="589" t="s">
        <v>2744</v>
      </c>
    </row>
    <row r="750" spans="1:28" hidden="1" x14ac:dyDescent="0.2">
      <c r="A750" s="591" t="str">
        <f t="shared" si="11"/>
        <v>Tân Hạnh+34+111</v>
      </c>
      <c r="B750" s="826">
        <f>IF(OR(C750="a",C750="",C750="xoa"),"",COUNTIF(C$6:$D750,"da")+COUNTIF(C$6:$D750,"bs")+COUNTIF(C$6:$D750,"cph"))</f>
        <v>0</v>
      </c>
      <c r="C750" s="826" t="s">
        <v>4040</v>
      </c>
      <c r="D750" s="827" t="s">
        <v>2269</v>
      </c>
      <c r="E750" s="828" t="s">
        <v>25</v>
      </c>
      <c r="F750" s="828">
        <v>34</v>
      </c>
      <c r="G750" s="828">
        <v>111</v>
      </c>
      <c r="H750" s="828" t="s">
        <v>49</v>
      </c>
      <c r="I750" s="826" t="s">
        <v>85</v>
      </c>
      <c r="J750" s="1150"/>
      <c r="K750" s="1150">
        <v>2275.4</v>
      </c>
      <c r="L750" s="1151">
        <v>2275.4</v>
      </c>
      <c r="M750" s="1151">
        <v>2275.1039999999998</v>
      </c>
      <c r="N750" s="589" t="s">
        <v>3472</v>
      </c>
      <c r="O750" s="589" t="s">
        <v>2259</v>
      </c>
      <c r="P750" s="589" t="s">
        <v>2251</v>
      </c>
      <c r="S750" s="589" t="s">
        <v>2742</v>
      </c>
      <c r="Z750" s="589" t="s">
        <v>3427</v>
      </c>
      <c r="AB750" s="589" t="s">
        <v>2744</v>
      </c>
    </row>
    <row r="751" spans="1:28" hidden="1" x14ac:dyDescent="0.2">
      <c r="A751" s="591" t="str">
        <f t="shared" si="11"/>
        <v>Tân Hạnh+17+139</v>
      </c>
      <c r="B751" s="826">
        <f>IF(OR(C751="a",C751="",C751="xoa"),"",COUNTIF(C$6:$D751,"da")+COUNTIF(C$6:$D751,"bs")+COUNTIF(C$6:$D751,"cph"))</f>
        <v>0</v>
      </c>
      <c r="C751" s="826" t="s">
        <v>4040</v>
      </c>
      <c r="D751" s="827" t="s">
        <v>2267</v>
      </c>
      <c r="E751" s="828" t="s">
        <v>25</v>
      </c>
      <c r="F751" s="828">
        <v>17</v>
      </c>
      <c r="G751" s="828">
        <v>139</v>
      </c>
      <c r="H751" s="828" t="s">
        <v>42</v>
      </c>
      <c r="I751" s="826" t="s">
        <v>85</v>
      </c>
      <c r="J751" s="1150" t="s">
        <v>1651</v>
      </c>
      <c r="K751" s="1150">
        <v>1041.9000000000001</v>
      </c>
      <c r="L751" s="1151">
        <v>1041.9000000000001</v>
      </c>
      <c r="M751" s="1151">
        <v>1042.1510000000001</v>
      </c>
      <c r="N751" s="589" t="s">
        <v>3473</v>
      </c>
      <c r="O751" s="589" t="s">
        <v>2264</v>
      </c>
      <c r="P751" s="589" t="s">
        <v>2265</v>
      </c>
      <c r="S751" s="589" t="s">
        <v>2742</v>
      </c>
      <c r="Z751" s="589" t="s">
        <v>3427</v>
      </c>
      <c r="AB751" s="589" t="s">
        <v>2744</v>
      </c>
    </row>
    <row r="752" spans="1:28" hidden="1" x14ac:dyDescent="0.2">
      <c r="A752" s="591" t="str">
        <f t="shared" si="11"/>
        <v>Tân Hạnh+17+141</v>
      </c>
      <c r="B752" s="826">
        <f>IF(OR(C752="a",C752="",C752="xoa"),"",COUNTIF(C$6:$D752,"da")+COUNTIF(C$6:$D752,"bs")+COUNTIF(C$6:$D752,"cph"))</f>
        <v>0</v>
      </c>
      <c r="C752" s="826" t="s">
        <v>4040</v>
      </c>
      <c r="D752" s="827" t="s">
        <v>2267</v>
      </c>
      <c r="E752" s="828" t="s">
        <v>25</v>
      </c>
      <c r="F752" s="828">
        <v>17</v>
      </c>
      <c r="G752" s="828">
        <v>141</v>
      </c>
      <c r="H752" s="828" t="s">
        <v>42</v>
      </c>
      <c r="I752" s="826" t="s">
        <v>85</v>
      </c>
      <c r="J752" s="1150" t="s">
        <v>1651</v>
      </c>
      <c r="K752" s="1150">
        <v>158.69999999999999</v>
      </c>
      <c r="L752" s="1151">
        <v>158.69999999999999</v>
      </c>
      <c r="M752" s="1151">
        <v>158.9521</v>
      </c>
      <c r="N752" s="589" t="s">
        <v>3474</v>
      </c>
      <c r="O752" s="589" t="s">
        <v>2264</v>
      </c>
      <c r="P752" s="589" t="s">
        <v>2265</v>
      </c>
      <c r="S752" s="589" t="s">
        <v>2742</v>
      </c>
      <c r="Z752" s="589" t="s">
        <v>3427</v>
      </c>
      <c r="AB752" s="589" t="s">
        <v>2744</v>
      </c>
    </row>
    <row r="753" spans="1:28" hidden="1" x14ac:dyDescent="0.2">
      <c r="A753" s="591" t="str">
        <f t="shared" si="11"/>
        <v>Tân Hạnh+18+166</v>
      </c>
      <c r="B753" s="826">
        <f>IF(OR(C753="a",C753="",C753="xoa"),"",COUNTIF(C$6:$D753,"da")+COUNTIF(C$6:$D753,"bs")+COUNTIF(C$6:$D753,"cph"))</f>
        <v>0</v>
      </c>
      <c r="C753" s="826" t="s">
        <v>4040</v>
      </c>
      <c r="D753" s="827" t="s">
        <v>2267</v>
      </c>
      <c r="E753" s="828" t="s">
        <v>25</v>
      </c>
      <c r="F753" s="828">
        <v>18</v>
      </c>
      <c r="G753" s="828">
        <v>166</v>
      </c>
      <c r="H753" s="828" t="s">
        <v>42</v>
      </c>
      <c r="I753" s="826" t="s">
        <v>85</v>
      </c>
      <c r="J753" s="1150" t="s">
        <v>1651</v>
      </c>
      <c r="K753" s="1150">
        <v>1167.0999999999999</v>
      </c>
      <c r="L753" s="1151">
        <v>1167.0999999999999</v>
      </c>
      <c r="M753" s="1151">
        <v>660.46349999999995</v>
      </c>
      <c r="N753" s="589" t="s">
        <v>3475</v>
      </c>
      <c r="O753" s="589" t="s">
        <v>2270</v>
      </c>
      <c r="P753" s="589" t="s">
        <v>2271</v>
      </c>
      <c r="S753" s="589" t="s">
        <v>2742</v>
      </c>
      <c r="Z753" s="589" t="s">
        <v>3427</v>
      </c>
      <c r="AB753" s="589" t="s">
        <v>2744</v>
      </c>
    </row>
    <row r="754" spans="1:28" hidden="1" x14ac:dyDescent="0.2">
      <c r="A754" s="591" t="str">
        <f t="shared" si="11"/>
        <v>Tân Hạnh+18+167</v>
      </c>
      <c r="B754" s="826">
        <f>IF(OR(C754="a",C754="",C754="xoa"),"",COUNTIF(C$6:$D754,"da")+COUNTIF(C$6:$D754,"bs")+COUNTIF(C$6:$D754,"cph"))</f>
        <v>0</v>
      </c>
      <c r="C754" s="826" t="s">
        <v>4040</v>
      </c>
      <c r="D754" s="827" t="s">
        <v>2267</v>
      </c>
      <c r="E754" s="828" t="s">
        <v>25</v>
      </c>
      <c r="F754" s="828">
        <v>18</v>
      </c>
      <c r="G754" s="828">
        <v>167</v>
      </c>
      <c r="H754" s="828" t="s">
        <v>42</v>
      </c>
      <c r="I754" s="826" t="s">
        <v>85</v>
      </c>
      <c r="J754" s="1150" t="s">
        <v>1651</v>
      </c>
      <c r="K754" s="1150">
        <v>533.5</v>
      </c>
      <c r="L754" s="1151">
        <v>533.5</v>
      </c>
      <c r="M754" s="1151">
        <v>457.44869999999997</v>
      </c>
      <c r="N754" s="589" t="s">
        <v>3476</v>
      </c>
      <c r="O754" s="589" t="s">
        <v>2272</v>
      </c>
      <c r="P754" s="589" t="s">
        <v>2265</v>
      </c>
      <c r="S754" s="589" t="s">
        <v>2742</v>
      </c>
      <c r="Z754" s="589" t="s">
        <v>3427</v>
      </c>
      <c r="AB754" s="589" t="s">
        <v>2744</v>
      </c>
    </row>
    <row r="755" spans="1:28" ht="25.5" hidden="1" x14ac:dyDescent="0.2">
      <c r="A755" s="591" t="str">
        <f t="shared" si="11"/>
        <v>Tân Hạnh+17+129</v>
      </c>
      <c r="B755" s="826">
        <f>IF(OR(C755="a",C755="",C755="xoa"),"",COUNTIF(C$6:$D755,"da")+COUNTIF(C$6:$D755,"bs")+COUNTIF(C$6:$D755,"cph"))</f>
        <v>0</v>
      </c>
      <c r="C755" s="826" t="s">
        <v>4040</v>
      </c>
      <c r="D755" s="827" t="s">
        <v>2266</v>
      </c>
      <c r="E755" s="828" t="s">
        <v>25</v>
      </c>
      <c r="F755" s="828">
        <v>17</v>
      </c>
      <c r="G755" s="828">
        <v>129</v>
      </c>
      <c r="H755" s="828" t="s">
        <v>44</v>
      </c>
      <c r="I755" s="826" t="s">
        <v>85</v>
      </c>
      <c r="J755" s="1150" t="s">
        <v>1651</v>
      </c>
      <c r="K755" s="1150">
        <v>803.70000000000016</v>
      </c>
      <c r="L755" s="1151">
        <v>803.70000000000016</v>
      </c>
      <c r="M755" s="1151">
        <v>803.47670000000005</v>
      </c>
      <c r="N755" s="589" t="s">
        <v>3477</v>
      </c>
      <c r="O755" s="589" t="s">
        <v>2259</v>
      </c>
      <c r="P755" s="589" t="s">
        <v>2251</v>
      </c>
      <c r="S755" s="589" t="s">
        <v>2742</v>
      </c>
      <c r="Z755" s="589" t="s">
        <v>3427</v>
      </c>
      <c r="AB755" s="589" t="s">
        <v>2744</v>
      </c>
    </row>
    <row r="756" spans="1:28" hidden="1" x14ac:dyDescent="0.2">
      <c r="A756" s="591" t="str">
        <f t="shared" si="11"/>
        <v>Tân Hạnh+18+168</v>
      </c>
      <c r="B756" s="826">
        <f>IF(OR(C756="a",C756="",C756="xoa"),"",COUNTIF(C$6:$D756,"da")+COUNTIF(C$6:$D756,"bs")+COUNTIF(C$6:$D756,"cph"))</f>
        <v>0</v>
      </c>
      <c r="C756" s="826" t="s">
        <v>4040</v>
      </c>
      <c r="D756" s="827" t="s">
        <v>2267</v>
      </c>
      <c r="E756" s="828" t="s">
        <v>25</v>
      </c>
      <c r="F756" s="828">
        <v>18</v>
      </c>
      <c r="G756" s="828">
        <v>168</v>
      </c>
      <c r="H756" s="828" t="s">
        <v>46</v>
      </c>
      <c r="I756" s="826" t="s">
        <v>85</v>
      </c>
      <c r="J756" s="1150" t="s">
        <v>1651</v>
      </c>
      <c r="K756" s="1150">
        <v>837.4</v>
      </c>
      <c r="L756" s="1151">
        <v>837.4</v>
      </c>
      <c r="M756" s="1151">
        <v>893.85080000000005</v>
      </c>
      <c r="N756" s="589" t="s">
        <v>3478</v>
      </c>
      <c r="O756" s="589" t="s">
        <v>2272</v>
      </c>
      <c r="P756" s="589" t="s">
        <v>2265</v>
      </c>
      <c r="S756" s="589" t="s">
        <v>2742</v>
      </c>
      <c r="Z756" s="589" t="s">
        <v>3427</v>
      </c>
      <c r="AB756" s="589" t="s">
        <v>2744</v>
      </c>
    </row>
    <row r="757" spans="1:28" hidden="1" x14ac:dyDescent="0.2">
      <c r="A757" s="591" t="str">
        <f t="shared" si="11"/>
        <v>Tân Hạnh+16+267</v>
      </c>
      <c r="B757" s="826">
        <f>IF(OR(C757="a",C757="",C757="xoa"),"",COUNTIF(C$6:$D757,"da")+COUNTIF(C$6:$D757,"bs")+COUNTIF(C$6:$D757,"cph"))</f>
        <v>0</v>
      </c>
      <c r="C757" s="826" t="s">
        <v>4040</v>
      </c>
      <c r="D757" s="827" t="s">
        <v>2273</v>
      </c>
      <c r="E757" s="828" t="s">
        <v>25</v>
      </c>
      <c r="F757" s="828">
        <v>16</v>
      </c>
      <c r="G757" s="828">
        <v>267</v>
      </c>
      <c r="H757" s="828" t="s">
        <v>63</v>
      </c>
      <c r="I757" s="826" t="s">
        <v>85</v>
      </c>
      <c r="J757" s="1150"/>
      <c r="K757" s="1150">
        <v>722.6</v>
      </c>
      <c r="L757" s="1151">
        <v>722.6</v>
      </c>
      <c r="M757" s="1151">
        <v>722.45489999999995</v>
      </c>
      <c r="N757" s="589" t="s">
        <v>3479</v>
      </c>
      <c r="O757" s="589" t="s">
        <v>2264</v>
      </c>
      <c r="P757" s="589" t="s">
        <v>2265</v>
      </c>
      <c r="S757" s="589" t="s">
        <v>2742</v>
      </c>
      <c r="Z757" s="589" t="s">
        <v>3427</v>
      </c>
      <c r="AB757" s="589" t="s">
        <v>2744</v>
      </c>
    </row>
    <row r="758" spans="1:28" hidden="1" x14ac:dyDescent="0.2">
      <c r="A758" s="591" t="str">
        <f t="shared" si="11"/>
        <v>Tân Hạnh+17+66</v>
      </c>
      <c r="B758" s="826">
        <f>IF(OR(C758="a",C758="",C758="xoa"),"",COUNTIF(C$6:$D758,"da")+COUNTIF(C$6:$D758,"bs")+COUNTIF(C$6:$D758,"cph"))</f>
        <v>0</v>
      </c>
      <c r="C758" s="826" t="s">
        <v>4040</v>
      </c>
      <c r="D758" s="827" t="s">
        <v>2274</v>
      </c>
      <c r="E758" s="828" t="s">
        <v>25</v>
      </c>
      <c r="F758" s="828">
        <v>17</v>
      </c>
      <c r="G758" s="828">
        <v>66</v>
      </c>
      <c r="H758" s="828" t="s">
        <v>63</v>
      </c>
      <c r="I758" s="826" t="s">
        <v>85</v>
      </c>
      <c r="J758" s="1150"/>
      <c r="K758" s="1150">
        <v>9010.2000000000007</v>
      </c>
      <c r="L758" s="1151">
        <v>9010.2000000000007</v>
      </c>
      <c r="M758" s="1151">
        <v>9009.3359999999993</v>
      </c>
      <c r="N758" s="589" t="s">
        <v>3480</v>
      </c>
      <c r="O758" s="589" t="s">
        <v>2264</v>
      </c>
      <c r="P758" s="589" t="s">
        <v>2251</v>
      </c>
      <c r="S758" s="589" t="s">
        <v>2742</v>
      </c>
      <c r="Z758" s="589" t="s">
        <v>3427</v>
      </c>
      <c r="AB758" s="589" t="s">
        <v>2744</v>
      </c>
    </row>
    <row r="759" spans="1:28" hidden="1" x14ac:dyDescent="0.2">
      <c r="A759" s="591" t="str">
        <f t="shared" si="11"/>
        <v>Tân Hạnh+17+92</v>
      </c>
      <c r="B759" s="826">
        <f>IF(OR(C759="a",C759="",C759="xoa"),"",COUNTIF(C$6:$D759,"da")+COUNTIF(C$6:$D759,"bs")+COUNTIF(C$6:$D759,"cph"))</f>
        <v>0</v>
      </c>
      <c r="C759" s="826" t="s">
        <v>4040</v>
      </c>
      <c r="D759" s="827" t="s">
        <v>2274</v>
      </c>
      <c r="E759" s="828" t="s">
        <v>25</v>
      </c>
      <c r="F759" s="828">
        <v>17</v>
      </c>
      <c r="G759" s="828">
        <v>92</v>
      </c>
      <c r="H759" s="828" t="s">
        <v>63</v>
      </c>
      <c r="I759" s="826" t="s">
        <v>85</v>
      </c>
      <c r="J759" s="1150"/>
      <c r="K759" s="1150">
        <v>5071.6000000000004</v>
      </c>
      <c r="L759" s="1151">
        <v>5071.6000000000004</v>
      </c>
      <c r="M759" s="1151">
        <v>5060.2139999999999</v>
      </c>
      <c r="N759" s="589" t="s">
        <v>3481</v>
      </c>
      <c r="O759" s="589" t="s">
        <v>2275</v>
      </c>
      <c r="P759" s="589" t="s">
        <v>2265</v>
      </c>
      <c r="S759" s="589" t="s">
        <v>2742</v>
      </c>
      <c r="Z759" s="589" t="s">
        <v>3427</v>
      </c>
      <c r="AB759" s="589" t="s">
        <v>2744</v>
      </c>
    </row>
    <row r="760" spans="1:28" ht="25.5" hidden="1" x14ac:dyDescent="0.2">
      <c r="A760" s="591" t="str">
        <f t="shared" si="11"/>
        <v>Tân Hạnh+17+122</v>
      </c>
      <c r="B760" s="826">
        <f>IF(OR(C760="a",C760="",C760="xoa"),"",COUNTIF(C$6:$D760,"da")+COUNTIF(C$6:$D760,"bs")+COUNTIF(C$6:$D760,"cph"))</f>
        <v>0</v>
      </c>
      <c r="C760" s="826" t="s">
        <v>4040</v>
      </c>
      <c r="D760" s="827" t="s">
        <v>2266</v>
      </c>
      <c r="E760" s="828" t="s">
        <v>25</v>
      </c>
      <c r="F760" s="828">
        <v>17</v>
      </c>
      <c r="G760" s="828">
        <v>122</v>
      </c>
      <c r="H760" s="828" t="s">
        <v>63</v>
      </c>
      <c r="I760" s="826" t="s">
        <v>85</v>
      </c>
      <c r="J760" s="1150"/>
      <c r="K760" s="1150">
        <v>447.4</v>
      </c>
      <c r="L760" s="1151">
        <v>447.4</v>
      </c>
      <c r="M760" s="1151">
        <v>447.43669999999997</v>
      </c>
      <c r="N760" s="589" t="s">
        <v>3482</v>
      </c>
      <c r="O760" s="589" t="s">
        <v>2259</v>
      </c>
      <c r="P760" s="589" t="s">
        <v>2251</v>
      </c>
      <c r="S760" s="589" t="s">
        <v>2742</v>
      </c>
      <c r="Z760" s="589" t="s">
        <v>3427</v>
      </c>
      <c r="AB760" s="589" t="s">
        <v>2744</v>
      </c>
    </row>
    <row r="761" spans="1:28" hidden="1" x14ac:dyDescent="0.2">
      <c r="A761" s="591" t="str">
        <f t="shared" si="11"/>
        <v>Tân Hạnh+17+207</v>
      </c>
      <c r="B761" s="826">
        <f>IF(OR(C761="a",C761="",C761="xoa"),"",COUNTIF(C$6:$D761,"da")+COUNTIF(C$6:$D761,"bs")+COUNTIF(C$6:$D761,"cph"))</f>
        <v>0</v>
      </c>
      <c r="C761" s="826" t="s">
        <v>4040</v>
      </c>
      <c r="D761" s="827" t="s">
        <v>2276</v>
      </c>
      <c r="E761" s="828" t="s">
        <v>25</v>
      </c>
      <c r="F761" s="828">
        <v>17</v>
      </c>
      <c r="G761" s="828">
        <v>207</v>
      </c>
      <c r="H761" s="828" t="s">
        <v>63</v>
      </c>
      <c r="I761" s="826" t="s">
        <v>85</v>
      </c>
      <c r="J761" s="1150"/>
      <c r="K761" s="1150">
        <v>563.70000000000005</v>
      </c>
      <c r="L761" s="1151">
        <v>563.70000000000005</v>
      </c>
      <c r="M761" s="1151">
        <v>563.11130000000003</v>
      </c>
      <c r="N761" s="589" t="s">
        <v>3483</v>
      </c>
      <c r="O761" s="589" t="s">
        <v>2264</v>
      </c>
      <c r="P761" s="589" t="s">
        <v>2265</v>
      </c>
      <c r="S761" s="589" t="s">
        <v>2742</v>
      </c>
      <c r="Z761" s="589" t="s">
        <v>3427</v>
      </c>
      <c r="AB761" s="589" t="s">
        <v>2744</v>
      </c>
    </row>
    <row r="762" spans="1:28" hidden="1" x14ac:dyDescent="0.2">
      <c r="A762" s="591" t="str">
        <f t="shared" si="11"/>
        <v>Tân Hạnh+17+208</v>
      </c>
      <c r="B762" s="826">
        <f>IF(OR(C762="a",C762="",C762="xoa"),"",COUNTIF(C$6:$D762,"da")+COUNTIF(C$6:$D762,"bs")+COUNTIF(C$6:$D762,"cph"))</f>
        <v>0</v>
      </c>
      <c r="C762" s="826" t="s">
        <v>4040</v>
      </c>
      <c r="D762" s="827" t="s">
        <v>2276</v>
      </c>
      <c r="E762" s="828" t="s">
        <v>25</v>
      </c>
      <c r="F762" s="828">
        <v>17</v>
      </c>
      <c r="G762" s="828">
        <v>208</v>
      </c>
      <c r="H762" s="828" t="s">
        <v>63</v>
      </c>
      <c r="I762" s="826" t="s">
        <v>85</v>
      </c>
      <c r="J762" s="1150"/>
      <c r="K762" s="1150">
        <v>437.40000000000003</v>
      </c>
      <c r="L762" s="1151">
        <v>437.40000000000003</v>
      </c>
      <c r="M762" s="1151">
        <v>437.279</v>
      </c>
      <c r="N762" s="589" t="s">
        <v>3484</v>
      </c>
      <c r="O762" s="589" t="s">
        <v>2264</v>
      </c>
      <c r="P762" s="589" t="s">
        <v>2265</v>
      </c>
      <c r="S762" s="589" t="s">
        <v>2742</v>
      </c>
      <c r="Z762" s="589" t="s">
        <v>3427</v>
      </c>
      <c r="AB762" s="589" t="s">
        <v>2744</v>
      </c>
    </row>
    <row r="763" spans="1:28" hidden="1" x14ac:dyDescent="0.2">
      <c r="A763" s="591" t="str">
        <f t="shared" si="11"/>
        <v>Tân Hạnh+17+209</v>
      </c>
      <c r="B763" s="826">
        <f>IF(OR(C763="a",C763="",C763="xoa"),"",COUNTIF(C$6:$D763,"da")+COUNTIF(C$6:$D763,"bs")+COUNTIF(C$6:$D763,"cph"))</f>
        <v>0</v>
      </c>
      <c r="C763" s="826" t="s">
        <v>4040</v>
      </c>
      <c r="D763" s="827" t="s">
        <v>2276</v>
      </c>
      <c r="E763" s="828" t="s">
        <v>25</v>
      </c>
      <c r="F763" s="828">
        <v>17</v>
      </c>
      <c r="G763" s="828">
        <v>209</v>
      </c>
      <c r="H763" s="828" t="s">
        <v>63</v>
      </c>
      <c r="I763" s="826" t="s">
        <v>85</v>
      </c>
      <c r="J763" s="1150"/>
      <c r="K763" s="1150">
        <v>357.8</v>
      </c>
      <c r="L763" s="1151">
        <v>357.8</v>
      </c>
      <c r="M763" s="1151">
        <v>357.61959999999999</v>
      </c>
      <c r="N763" s="589" t="s">
        <v>3485</v>
      </c>
      <c r="O763" s="589" t="s">
        <v>2264</v>
      </c>
      <c r="P763" s="589" t="s">
        <v>2265</v>
      </c>
      <c r="S763" s="589" t="s">
        <v>2742</v>
      </c>
      <c r="Z763" s="589" t="s">
        <v>3427</v>
      </c>
      <c r="AB763" s="589" t="s">
        <v>2744</v>
      </c>
    </row>
    <row r="764" spans="1:28" hidden="1" x14ac:dyDescent="0.2">
      <c r="A764" s="591" t="str">
        <f t="shared" si="11"/>
        <v>Tân Hạnh+17+210</v>
      </c>
      <c r="B764" s="826">
        <f>IF(OR(C764="a",C764="",C764="xoa"),"",COUNTIF(C$6:$D764,"da")+COUNTIF(C$6:$D764,"bs")+COUNTIF(C$6:$D764,"cph"))</f>
        <v>0</v>
      </c>
      <c r="C764" s="826" t="s">
        <v>4040</v>
      </c>
      <c r="D764" s="827" t="s">
        <v>2276</v>
      </c>
      <c r="E764" s="828" t="s">
        <v>25</v>
      </c>
      <c r="F764" s="828">
        <v>17</v>
      </c>
      <c r="G764" s="828">
        <v>210</v>
      </c>
      <c r="H764" s="828" t="s">
        <v>63</v>
      </c>
      <c r="I764" s="826" t="s">
        <v>85</v>
      </c>
      <c r="J764" s="1150"/>
      <c r="K764" s="1150">
        <v>457.1</v>
      </c>
      <c r="L764" s="1151">
        <v>457.1</v>
      </c>
      <c r="M764" s="1151">
        <v>457.05759999999998</v>
      </c>
      <c r="N764" s="589" t="s">
        <v>3486</v>
      </c>
      <c r="O764" s="589" t="s">
        <v>2264</v>
      </c>
      <c r="P764" s="589" t="s">
        <v>2265</v>
      </c>
      <c r="S764" s="589" t="s">
        <v>2742</v>
      </c>
      <c r="Z764" s="589" t="s">
        <v>3427</v>
      </c>
      <c r="AB764" s="589" t="s">
        <v>2744</v>
      </c>
    </row>
    <row r="765" spans="1:28" hidden="1" x14ac:dyDescent="0.2">
      <c r="A765" s="591" t="str">
        <f t="shared" si="11"/>
        <v>Tân Hạnh+17+211</v>
      </c>
      <c r="B765" s="826">
        <f>IF(OR(C765="a",C765="",C765="xoa"),"",COUNTIF(C$6:$D765,"da")+COUNTIF(C$6:$D765,"bs")+COUNTIF(C$6:$D765,"cph"))</f>
        <v>0</v>
      </c>
      <c r="C765" s="826" t="s">
        <v>4040</v>
      </c>
      <c r="D765" s="827" t="s">
        <v>2276</v>
      </c>
      <c r="E765" s="828" t="s">
        <v>25</v>
      </c>
      <c r="F765" s="828">
        <v>17</v>
      </c>
      <c r="G765" s="828">
        <v>211</v>
      </c>
      <c r="H765" s="828" t="s">
        <v>63</v>
      </c>
      <c r="I765" s="826" t="s">
        <v>85</v>
      </c>
      <c r="J765" s="1150"/>
      <c r="K765" s="1150">
        <v>783.4</v>
      </c>
      <c r="L765" s="1151">
        <v>783.4</v>
      </c>
      <c r="M765" s="1151">
        <v>783.39509999999996</v>
      </c>
      <c r="N765" s="589" t="s">
        <v>3487</v>
      </c>
      <c r="O765" s="589" t="s">
        <v>2259</v>
      </c>
      <c r="P765" s="589" t="s">
        <v>2251</v>
      </c>
      <c r="S765" s="589" t="s">
        <v>2742</v>
      </c>
      <c r="Z765" s="589" t="s">
        <v>3427</v>
      </c>
      <c r="AB765" s="589" t="s">
        <v>2744</v>
      </c>
    </row>
    <row r="766" spans="1:28" hidden="1" x14ac:dyDescent="0.2">
      <c r="A766" s="591" t="str">
        <f t="shared" si="11"/>
        <v>Tân Hạnh+17+212</v>
      </c>
      <c r="B766" s="826">
        <f>IF(OR(C766="a",C766="",C766="xoa"),"",COUNTIF(C$6:$D766,"da")+COUNTIF(C$6:$D766,"bs")+COUNTIF(C$6:$D766,"cph"))</f>
        <v>0</v>
      </c>
      <c r="C766" s="826" t="s">
        <v>4040</v>
      </c>
      <c r="D766" s="827" t="s">
        <v>2276</v>
      </c>
      <c r="E766" s="828" t="s">
        <v>25</v>
      </c>
      <c r="F766" s="828">
        <v>17</v>
      </c>
      <c r="G766" s="828">
        <v>212</v>
      </c>
      <c r="H766" s="828" t="s">
        <v>63</v>
      </c>
      <c r="I766" s="826" t="s">
        <v>85</v>
      </c>
      <c r="J766" s="1150"/>
      <c r="K766" s="1150">
        <v>874.59999999999991</v>
      </c>
      <c r="L766" s="1151">
        <v>874.59999999999991</v>
      </c>
      <c r="M766" s="1151">
        <v>875.02319999999997</v>
      </c>
      <c r="N766" s="589" t="s">
        <v>3488</v>
      </c>
      <c r="O766" s="589" t="s">
        <v>2259</v>
      </c>
      <c r="P766" s="589" t="s">
        <v>2251</v>
      </c>
      <c r="S766" s="589" t="s">
        <v>2742</v>
      </c>
      <c r="Z766" s="589" t="s">
        <v>3427</v>
      </c>
      <c r="AB766" s="589" t="s">
        <v>2744</v>
      </c>
    </row>
    <row r="767" spans="1:28" hidden="1" x14ac:dyDescent="0.2">
      <c r="A767" s="591" t="str">
        <f t="shared" si="11"/>
        <v>Tân Hạnh+18+65</v>
      </c>
      <c r="B767" s="826">
        <f>IF(OR(C767="a",C767="",C767="xoa"),"",COUNTIF(C$6:$D767,"da")+COUNTIF(C$6:$D767,"bs")+COUNTIF(C$6:$D767,"cph"))</f>
        <v>0</v>
      </c>
      <c r="C767" s="826" t="s">
        <v>4040</v>
      </c>
      <c r="D767" s="827" t="s">
        <v>2277</v>
      </c>
      <c r="E767" s="828" t="s">
        <v>25</v>
      </c>
      <c r="F767" s="828">
        <v>18</v>
      </c>
      <c r="G767" s="828">
        <v>65</v>
      </c>
      <c r="H767" s="828" t="s">
        <v>63</v>
      </c>
      <c r="I767" s="826" t="s">
        <v>85</v>
      </c>
      <c r="J767" s="1150"/>
      <c r="K767" s="1150">
        <v>360.8</v>
      </c>
      <c r="L767" s="1151">
        <v>360.8</v>
      </c>
      <c r="M767" s="1151">
        <v>780.98490000000004</v>
      </c>
      <c r="N767" s="589" t="s">
        <v>3489</v>
      </c>
      <c r="O767" s="589" t="s">
        <v>2259</v>
      </c>
      <c r="P767" s="589" t="s">
        <v>2271</v>
      </c>
      <c r="S767" s="589" t="s">
        <v>2742</v>
      </c>
      <c r="Z767" s="589" t="s">
        <v>3427</v>
      </c>
      <c r="AB767" s="589" t="s">
        <v>2744</v>
      </c>
    </row>
    <row r="768" spans="1:28" hidden="1" x14ac:dyDescent="0.2">
      <c r="A768" s="591" t="str">
        <f t="shared" si="11"/>
        <v>Tân Hạnh+25+202</v>
      </c>
      <c r="B768" s="826">
        <f>IF(OR(C768="a",C768="",C768="xoa"),"",COUNTIF(C$6:$D768,"da")+COUNTIF(C$6:$D768,"bs")+COUNTIF(C$6:$D768,"cph"))</f>
        <v>0</v>
      </c>
      <c r="C768" s="826" t="s">
        <v>4040</v>
      </c>
      <c r="D768" s="827" t="s">
        <v>2024</v>
      </c>
      <c r="E768" s="828" t="s">
        <v>25</v>
      </c>
      <c r="F768" s="828">
        <v>25</v>
      </c>
      <c r="G768" s="828">
        <v>202</v>
      </c>
      <c r="H768" s="828" t="s">
        <v>63</v>
      </c>
      <c r="I768" s="826" t="s">
        <v>85</v>
      </c>
      <c r="J768" s="1150"/>
      <c r="K768" s="1150">
        <v>478</v>
      </c>
      <c r="L768" s="1151">
        <v>478</v>
      </c>
      <c r="M768" s="1151">
        <v>475.69900000000001</v>
      </c>
      <c r="N768" s="589" t="s">
        <v>3490</v>
      </c>
      <c r="O768" s="589" t="s">
        <v>2264</v>
      </c>
      <c r="P768" s="589" t="s">
        <v>2265</v>
      </c>
      <c r="S768" s="589" t="s">
        <v>2742</v>
      </c>
      <c r="Z768" s="589" t="s">
        <v>3427</v>
      </c>
      <c r="AB768" s="589" t="s">
        <v>2744</v>
      </c>
    </row>
    <row r="769" spans="1:28" hidden="1" x14ac:dyDescent="0.2">
      <c r="A769" s="591" t="str">
        <f t="shared" si="11"/>
        <v>Tân Hạnh+25+203</v>
      </c>
      <c r="B769" s="826">
        <f>IF(OR(C769="a",C769="",C769="xoa"),"",COUNTIF(C$6:$D769,"da")+COUNTIF(C$6:$D769,"bs")+COUNTIF(C$6:$D769,"cph"))</f>
        <v>0</v>
      </c>
      <c r="C769" s="826" t="s">
        <v>4040</v>
      </c>
      <c r="D769" s="827" t="s">
        <v>2278</v>
      </c>
      <c r="E769" s="828" t="s">
        <v>25</v>
      </c>
      <c r="F769" s="828">
        <v>25</v>
      </c>
      <c r="G769" s="828">
        <v>203</v>
      </c>
      <c r="H769" s="828" t="s">
        <v>63</v>
      </c>
      <c r="I769" s="826" t="s">
        <v>85</v>
      </c>
      <c r="J769" s="1150"/>
      <c r="K769" s="1150">
        <v>463</v>
      </c>
      <c r="L769" s="1151">
        <v>463</v>
      </c>
      <c r="M769" s="1151">
        <v>461.45350000000002</v>
      </c>
      <c r="N769" s="589" t="s">
        <v>3491</v>
      </c>
      <c r="O769" s="589" t="s">
        <v>2264</v>
      </c>
      <c r="P769" s="589" t="s">
        <v>2265</v>
      </c>
      <c r="S769" s="589" t="s">
        <v>2742</v>
      </c>
      <c r="Z769" s="589" t="s">
        <v>3427</v>
      </c>
      <c r="AB769" s="589" t="s">
        <v>2744</v>
      </c>
    </row>
    <row r="770" spans="1:28" hidden="1" x14ac:dyDescent="0.2">
      <c r="A770" s="591" t="str">
        <f t="shared" si="11"/>
        <v>Tân Hạnh+25+204</v>
      </c>
      <c r="B770" s="826">
        <f>IF(OR(C770="a",C770="",C770="xoa"),"",COUNTIF(C$6:$D770,"da")+COUNTIF(C$6:$D770,"bs")+COUNTIF(C$6:$D770,"cph"))</f>
        <v>0</v>
      </c>
      <c r="C770" s="826" t="s">
        <v>4040</v>
      </c>
      <c r="D770" s="827" t="s">
        <v>2279</v>
      </c>
      <c r="E770" s="828" t="s">
        <v>25</v>
      </c>
      <c r="F770" s="828">
        <v>25</v>
      </c>
      <c r="G770" s="828">
        <v>204</v>
      </c>
      <c r="H770" s="828" t="s">
        <v>63</v>
      </c>
      <c r="I770" s="826" t="s">
        <v>85</v>
      </c>
      <c r="J770" s="1150"/>
      <c r="K770" s="1150">
        <v>450</v>
      </c>
      <c r="L770" s="1151">
        <v>450</v>
      </c>
      <c r="M770" s="1151">
        <v>448.55739999999997</v>
      </c>
      <c r="N770" s="589" t="s">
        <v>3492</v>
      </c>
      <c r="O770" s="589" t="s">
        <v>2264</v>
      </c>
      <c r="P770" s="589" t="s">
        <v>2265</v>
      </c>
      <c r="S770" s="589" t="s">
        <v>2742</v>
      </c>
      <c r="Z770" s="589" t="s">
        <v>3427</v>
      </c>
      <c r="AB770" s="589" t="s">
        <v>2744</v>
      </c>
    </row>
    <row r="771" spans="1:28" hidden="1" x14ac:dyDescent="0.2">
      <c r="A771" s="591" t="str">
        <f t="shared" si="11"/>
        <v>Tân Hạnh+25+205</v>
      </c>
      <c r="B771" s="826">
        <f>IF(OR(C771="a",C771="",C771="xoa"),"",COUNTIF(C$6:$D771,"da")+COUNTIF(C$6:$D771,"bs")+COUNTIF(C$6:$D771,"cph"))</f>
        <v>0</v>
      </c>
      <c r="C771" s="826" t="s">
        <v>4040</v>
      </c>
      <c r="D771" s="827" t="s">
        <v>2280</v>
      </c>
      <c r="E771" s="828" t="s">
        <v>25</v>
      </c>
      <c r="F771" s="828">
        <v>25</v>
      </c>
      <c r="G771" s="828">
        <v>205</v>
      </c>
      <c r="H771" s="828" t="s">
        <v>63</v>
      </c>
      <c r="I771" s="826" t="s">
        <v>85</v>
      </c>
      <c r="J771" s="1150"/>
      <c r="K771" s="1150">
        <v>470.9</v>
      </c>
      <c r="L771" s="1151">
        <v>470.9</v>
      </c>
      <c r="M771" s="1151">
        <v>467.12920000000003</v>
      </c>
      <c r="N771" s="589" t="s">
        <v>3493</v>
      </c>
      <c r="O771" s="589" t="s">
        <v>2264</v>
      </c>
      <c r="P771" s="589" t="s">
        <v>2265</v>
      </c>
      <c r="S771" s="589" t="s">
        <v>2742</v>
      </c>
      <c r="Z771" s="589" t="s">
        <v>3427</v>
      </c>
      <c r="AB771" s="589" t="s">
        <v>2744</v>
      </c>
    </row>
    <row r="772" spans="1:28" ht="25.5" hidden="1" x14ac:dyDescent="0.2">
      <c r="A772" s="591" t="str">
        <f t="shared" si="11"/>
        <v>Bửu Hòa+23+145</v>
      </c>
      <c r="B772" s="826">
        <f>IF(OR(C772="a",C772="",C772="xoa"),"",COUNTIF(C$6:$D772,"da")+COUNTIF(C$6:$D772,"bs")+COUNTIF(C$6:$D772,"cph"))</f>
        <v>0</v>
      </c>
      <c r="C772" s="826" t="s">
        <v>4040</v>
      </c>
      <c r="D772" s="827" t="s">
        <v>2383</v>
      </c>
      <c r="E772" s="828" t="s">
        <v>9</v>
      </c>
      <c r="F772" s="828">
        <v>23</v>
      </c>
      <c r="G772" s="828">
        <v>145</v>
      </c>
      <c r="H772" s="828" t="s">
        <v>1623</v>
      </c>
      <c r="I772" s="826" t="s">
        <v>85</v>
      </c>
      <c r="J772" s="1150"/>
      <c r="K772" s="1150">
        <v>1476</v>
      </c>
      <c r="L772" s="1151">
        <v>1476</v>
      </c>
      <c r="M772" s="1151">
        <v>0.14760000000000001</v>
      </c>
      <c r="S772" s="589" t="s">
        <v>2742</v>
      </c>
      <c r="Z772" s="589" t="s">
        <v>3427</v>
      </c>
      <c r="AB772" s="589" t="s">
        <v>2744</v>
      </c>
    </row>
    <row r="773" spans="1:28" hidden="1" x14ac:dyDescent="0.2">
      <c r="A773" s="591" t="str">
        <f t="shared" si="11"/>
        <v>Phước Tân+96+240</v>
      </c>
      <c r="B773" s="826">
        <f>IF(OR(C773="a",C773="",C773="xoa"),"",COUNTIF(C$6:$D773,"da")+COUNTIF(C$6:$D773,"bs")+COUNTIF(C$6:$D773,"cph"))</f>
        <v>0</v>
      </c>
      <c r="C773" s="826" t="s">
        <v>4040</v>
      </c>
      <c r="D773" s="827" t="s">
        <v>2282</v>
      </c>
      <c r="E773" s="828" t="s">
        <v>18</v>
      </c>
      <c r="F773" s="828">
        <v>96</v>
      </c>
      <c r="G773" s="828">
        <v>240</v>
      </c>
      <c r="H773" s="828" t="s">
        <v>93</v>
      </c>
      <c r="I773" s="826" t="s">
        <v>146</v>
      </c>
      <c r="J773" s="1150"/>
      <c r="K773" s="1150">
        <v>110.4</v>
      </c>
      <c r="L773" s="1151">
        <v>110.4</v>
      </c>
      <c r="M773" s="1151">
        <v>89.416370000000001</v>
      </c>
      <c r="N773" s="589" t="s">
        <v>3494</v>
      </c>
      <c r="O773" s="589" t="s">
        <v>1624</v>
      </c>
      <c r="P773" s="589" t="s">
        <v>1805</v>
      </c>
      <c r="S773" s="589" t="s">
        <v>2742</v>
      </c>
      <c r="Z773" s="589" t="s">
        <v>3427</v>
      </c>
      <c r="AB773" s="589" t="s">
        <v>2744</v>
      </c>
    </row>
    <row r="774" spans="1:28" hidden="1" x14ac:dyDescent="0.2">
      <c r="A774" s="591" t="str">
        <f t="shared" si="11"/>
        <v>Phước Tân+96+241</v>
      </c>
      <c r="B774" s="826">
        <f>IF(OR(C774="a",C774="",C774="xoa"),"",COUNTIF(C$6:$D774,"da")+COUNTIF(C$6:$D774,"bs")+COUNTIF(C$6:$D774,"cph"))</f>
        <v>0</v>
      </c>
      <c r="C774" s="826" t="s">
        <v>4040</v>
      </c>
      <c r="D774" s="827" t="s">
        <v>2283</v>
      </c>
      <c r="E774" s="828" t="s">
        <v>18</v>
      </c>
      <c r="F774" s="828">
        <v>96</v>
      </c>
      <c r="G774" s="828">
        <v>241</v>
      </c>
      <c r="H774" s="828" t="s">
        <v>93</v>
      </c>
      <c r="I774" s="826" t="s">
        <v>146</v>
      </c>
      <c r="J774" s="1150"/>
      <c r="K774" s="1150">
        <v>110.4</v>
      </c>
      <c r="L774" s="1151">
        <v>110.4</v>
      </c>
      <c r="M774" s="1151">
        <v>87.589770000000001</v>
      </c>
      <c r="N774" s="589" t="s">
        <v>3496</v>
      </c>
      <c r="O774" s="589" t="s">
        <v>1624</v>
      </c>
      <c r="P774" s="589" t="s">
        <v>1805</v>
      </c>
      <c r="S774" s="589" t="s">
        <v>2742</v>
      </c>
      <c r="Z774" s="589" t="s">
        <v>3495</v>
      </c>
      <c r="AB774" s="589" t="s">
        <v>2744</v>
      </c>
    </row>
    <row r="775" spans="1:28" hidden="1" x14ac:dyDescent="0.2">
      <c r="A775" s="591" t="str">
        <f t="shared" ref="A775:A781" si="12">E775&amp;"+"&amp;F775&amp;"+"&amp;G775</f>
        <v>Phước Tân+96+243</v>
      </c>
      <c r="B775" s="826">
        <f>IF(OR(C775="a",C775="",C775="xoa"),"",COUNTIF(C$6:$D775,"da")+COUNTIF(C$6:$D775,"bs")+COUNTIF(C$6:$D775,"cph"))</f>
        <v>0</v>
      </c>
      <c r="C775" s="826" t="s">
        <v>4040</v>
      </c>
      <c r="D775" s="827" t="s">
        <v>2284</v>
      </c>
      <c r="E775" s="828" t="s">
        <v>18</v>
      </c>
      <c r="F775" s="828">
        <v>96</v>
      </c>
      <c r="G775" s="828">
        <v>243</v>
      </c>
      <c r="H775" s="828" t="s">
        <v>93</v>
      </c>
      <c r="I775" s="826" t="s">
        <v>146</v>
      </c>
      <c r="J775" s="1150"/>
      <c r="K775" s="1150">
        <v>1690.3</v>
      </c>
      <c r="L775" s="1151">
        <v>1690.3</v>
      </c>
      <c r="M775" s="1151">
        <v>2285.2800000000002</v>
      </c>
      <c r="N775" s="589" t="s">
        <v>3497</v>
      </c>
      <c r="O775" s="589" t="s">
        <v>2285</v>
      </c>
      <c r="P775" s="589" t="s">
        <v>2286</v>
      </c>
      <c r="S775" s="589" t="s">
        <v>2742</v>
      </c>
      <c r="Z775" s="589" t="s">
        <v>3495</v>
      </c>
      <c r="AB775" s="589" t="s">
        <v>2744</v>
      </c>
    </row>
    <row r="776" spans="1:28" hidden="1" x14ac:dyDescent="0.2">
      <c r="A776" s="591" t="str">
        <f t="shared" si="12"/>
        <v>Phước Tân+96+244</v>
      </c>
      <c r="B776" s="826">
        <f>IF(OR(C776="a",C776="",C776="xoa"),"",COUNTIF(C$6:$D776,"da")+COUNTIF(C$6:$D776,"bs")+COUNTIF(C$6:$D776,"cph"))</f>
        <v>0</v>
      </c>
      <c r="C776" s="826" t="s">
        <v>4040</v>
      </c>
      <c r="D776" s="827" t="s">
        <v>2284</v>
      </c>
      <c r="E776" s="828" t="s">
        <v>18</v>
      </c>
      <c r="F776" s="828">
        <v>96</v>
      </c>
      <c r="G776" s="828">
        <v>244</v>
      </c>
      <c r="H776" s="828" t="s">
        <v>93</v>
      </c>
      <c r="I776" s="826" t="s">
        <v>146</v>
      </c>
      <c r="J776" s="1150"/>
      <c r="K776" s="1150">
        <v>132.5</v>
      </c>
      <c r="L776" s="1151">
        <v>132.5</v>
      </c>
      <c r="M776" s="1151">
        <v>111.86709999999999</v>
      </c>
      <c r="N776" s="589" t="s">
        <v>3498</v>
      </c>
      <c r="O776" s="589" t="s">
        <v>1624</v>
      </c>
      <c r="P776" s="589" t="s">
        <v>1805</v>
      </c>
      <c r="S776" s="589" t="s">
        <v>2742</v>
      </c>
      <c r="Z776" s="589" t="s">
        <v>3495</v>
      </c>
      <c r="AB776" s="589" t="s">
        <v>2744</v>
      </c>
    </row>
    <row r="777" spans="1:28" hidden="1" x14ac:dyDescent="0.2">
      <c r="A777" s="591" t="str">
        <f t="shared" si="12"/>
        <v>Phước Tân+96+245</v>
      </c>
      <c r="B777" s="826">
        <f>IF(OR(C777="a",C777="",C777="xoa"),"",COUNTIF(C$6:$D777,"da")+COUNTIF(C$6:$D777,"bs")+COUNTIF(C$6:$D777,"cph"))</f>
        <v>0</v>
      </c>
      <c r="C777" s="826" t="s">
        <v>4040</v>
      </c>
      <c r="D777" s="827" t="s">
        <v>2287</v>
      </c>
      <c r="E777" s="828" t="s">
        <v>18</v>
      </c>
      <c r="F777" s="828">
        <v>96</v>
      </c>
      <c r="G777" s="828">
        <v>245</v>
      </c>
      <c r="H777" s="828" t="s">
        <v>93</v>
      </c>
      <c r="I777" s="826" t="s">
        <v>146</v>
      </c>
      <c r="J777" s="1150"/>
      <c r="K777" s="1150">
        <v>193.5</v>
      </c>
      <c r="L777" s="1151">
        <v>193.5</v>
      </c>
      <c r="M777" s="1151">
        <v>193.53100000000001</v>
      </c>
      <c r="N777" s="589" t="s">
        <v>3499</v>
      </c>
      <c r="O777" s="589" t="s">
        <v>145</v>
      </c>
      <c r="P777" s="589" t="s">
        <v>1806</v>
      </c>
      <c r="S777" s="589" t="s">
        <v>2742</v>
      </c>
      <c r="Z777" s="589" t="s">
        <v>3495</v>
      </c>
      <c r="AB777" s="589" t="s">
        <v>2744</v>
      </c>
    </row>
    <row r="778" spans="1:28" hidden="1" x14ac:dyDescent="0.2">
      <c r="A778" s="591" t="str">
        <f t="shared" si="12"/>
        <v>Phước Tân+96+246</v>
      </c>
      <c r="B778" s="826">
        <f>IF(OR(C778="a",C778="",C778="xoa"),"",COUNTIF(C$6:$D778,"da")+COUNTIF(C$6:$D778,"bs")+COUNTIF(C$6:$D778,"cph"))</f>
        <v>0</v>
      </c>
      <c r="C778" s="826" t="s">
        <v>4040</v>
      </c>
      <c r="D778" s="827" t="s">
        <v>2288</v>
      </c>
      <c r="E778" s="828" t="s">
        <v>18</v>
      </c>
      <c r="F778" s="828">
        <v>96</v>
      </c>
      <c r="G778" s="828">
        <v>246</v>
      </c>
      <c r="H778" s="828" t="s">
        <v>93</v>
      </c>
      <c r="I778" s="826" t="s">
        <v>146</v>
      </c>
      <c r="J778" s="1150"/>
      <c r="K778" s="1150">
        <v>196</v>
      </c>
      <c r="L778" s="1151">
        <v>196</v>
      </c>
      <c r="M778" s="1151">
        <v>196.0883</v>
      </c>
      <c r="N778" s="589" t="s">
        <v>3500</v>
      </c>
      <c r="O778" s="589" t="s">
        <v>145</v>
      </c>
      <c r="P778" s="589" t="s">
        <v>1806</v>
      </c>
      <c r="S778" s="589" t="s">
        <v>2742</v>
      </c>
      <c r="Z778" s="589" t="s">
        <v>3495</v>
      </c>
      <c r="AB778" s="589" t="s">
        <v>2744</v>
      </c>
    </row>
    <row r="779" spans="1:28" hidden="1" x14ac:dyDescent="0.2">
      <c r="A779" s="591" t="str">
        <f t="shared" si="12"/>
        <v>Phước Tân+96+247</v>
      </c>
      <c r="B779" s="826">
        <f>IF(OR(C779="a",C779="",C779="xoa"),"",COUNTIF(C$6:$D779,"da")+COUNTIF(C$6:$D779,"bs")+COUNTIF(C$6:$D779,"cph"))</f>
        <v>0</v>
      </c>
      <c r="C779" s="826" t="s">
        <v>4040</v>
      </c>
      <c r="D779" s="827" t="s">
        <v>2289</v>
      </c>
      <c r="E779" s="828" t="s">
        <v>18</v>
      </c>
      <c r="F779" s="828">
        <v>96</v>
      </c>
      <c r="G779" s="828">
        <v>247</v>
      </c>
      <c r="H779" s="828" t="s">
        <v>93</v>
      </c>
      <c r="I779" s="826" t="s">
        <v>146</v>
      </c>
      <c r="J779" s="1150"/>
      <c r="K779" s="1150">
        <v>259</v>
      </c>
      <c r="L779" s="1151">
        <v>259</v>
      </c>
      <c r="M779" s="1151">
        <v>258.77659999999997</v>
      </c>
      <c r="N779" s="589" t="s">
        <v>3501</v>
      </c>
      <c r="O779" s="589" t="s">
        <v>145</v>
      </c>
      <c r="P779" s="589" t="s">
        <v>1806</v>
      </c>
      <c r="S779" s="589" t="s">
        <v>2742</v>
      </c>
      <c r="Z779" s="589" t="s">
        <v>3495</v>
      </c>
      <c r="AB779" s="589" t="s">
        <v>2744</v>
      </c>
    </row>
    <row r="780" spans="1:28" hidden="1" x14ac:dyDescent="0.2">
      <c r="A780" s="591" t="str">
        <f t="shared" si="12"/>
        <v>Phước Tân+96+248</v>
      </c>
      <c r="B780" s="826">
        <f>IF(OR(C780="a",C780="",C780="xoa"),"",COUNTIF(C$6:$D780,"da")+COUNTIF(C$6:$D780,"bs")+COUNTIF(C$6:$D780,"cph"))</f>
        <v>0</v>
      </c>
      <c r="C780" s="826" t="s">
        <v>4040</v>
      </c>
      <c r="D780" s="827" t="s">
        <v>2289</v>
      </c>
      <c r="E780" s="828" t="s">
        <v>18</v>
      </c>
      <c r="F780" s="828">
        <v>96</v>
      </c>
      <c r="G780" s="828">
        <v>248</v>
      </c>
      <c r="H780" s="828" t="s">
        <v>93</v>
      </c>
      <c r="I780" s="826" t="s">
        <v>146</v>
      </c>
      <c r="J780" s="1150"/>
      <c r="K780" s="1150">
        <v>197.5</v>
      </c>
      <c r="L780" s="1151">
        <v>197.5</v>
      </c>
      <c r="M780" s="1151">
        <v>163.34649999999999</v>
      </c>
      <c r="N780" s="589" t="s">
        <v>3502</v>
      </c>
      <c r="O780" s="589" t="s">
        <v>1624</v>
      </c>
      <c r="P780" s="589" t="s">
        <v>1805</v>
      </c>
      <c r="S780" s="589" t="s">
        <v>2742</v>
      </c>
      <c r="Z780" s="589" t="s">
        <v>3495</v>
      </c>
      <c r="AB780" s="589" t="s">
        <v>2744</v>
      </c>
    </row>
    <row r="781" spans="1:28" ht="25.5" hidden="1" x14ac:dyDescent="0.2">
      <c r="A781" s="591" t="str">
        <f t="shared" si="12"/>
        <v>Phước Tân+74+406</v>
      </c>
      <c r="B781" s="826">
        <f>IF(OR(C781="a",C781="",C781="xoa"),"",COUNTIF(C$6:$D781,"da")+COUNTIF(C$6:$D781,"bs")+COUNTIF(C$6:$D781,"cph"))</f>
        <v>0</v>
      </c>
      <c r="C781" s="826" t="s">
        <v>4040</v>
      </c>
      <c r="D781" s="827" t="s">
        <v>1883</v>
      </c>
      <c r="E781" s="828" t="s">
        <v>18</v>
      </c>
      <c r="F781" s="828">
        <v>74</v>
      </c>
      <c r="G781" s="828">
        <v>406</v>
      </c>
      <c r="H781" s="828" t="s">
        <v>93</v>
      </c>
      <c r="I781" s="826" t="s">
        <v>146</v>
      </c>
      <c r="J781" s="1150"/>
      <c r="K781" s="1150">
        <v>132.9</v>
      </c>
      <c r="L781" s="1151">
        <v>132.9</v>
      </c>
      <c r="M781" s="1151">
        <v>133.0093</v>
      </c>
      <c r="N781" s="589" t="s">
        <v>3503</v>
      </c>
      <c r="O781" s="589" t="s">
        <v>1624</v>
      </c>
      <c r="P781" s="589" t="s">
        <v>1805</v>
      </c>
      <c r="S781" s="589" t="s">
        <v>2742</v>
      </c>
      <c r="Z781" s="589" t="s">
        <v>3495</v>
      </c>
      <c r="AB781" s="589" t="s">
        <v>2744</v>
      </c>
    </row>
    <row r="782" spans="1:28" s="1224" customFormat="1" x14ac:dyDescent="0.2">
      <c r="B782" s="826">
        <v>1</v>
      </c>
      <c r="C782" s="826" t="s">
        <v>2699</v>
      </c>
      <c r="D782" s="827" t="s">
        <v>3896</v>
      </c>
      <c r="E782" s="828" t="s">
        <v>11</v>
      </c>
      <c r="F782" s="828">
        <v>53</v>
      </c>
      <c r="G782" s="828">
        <v>489</v>
      </c>
      <c r="H782" s="828" t="s">
        <v>44</v>
      </c>
      <c r="I782" s="826" t="s">
        <v>85</v>
      </c>
      <c r="J782" s="1225"/>
      <c r="K782" s="1225">
        <v>2591</v>
      </c>
      <c r="L782" s="1151">
        <v>2591</v>
      </c>
      <c r="M782" s="1151"/>
      <c r="R782" s="1226"/>
      <c r="S782" s="1224" t="s">
        <v>3898</v>
      </c>
    </row>
    <row r="783" spans="1:28" s="1224" customFormat="1" x14ac:dyDescent="0.2">
      <c r="B783" s="826">
        <v>2</v>
      </c>
      <c r="C783" s="826" t="s">
        <v>2699</v>
      </c>
      <c r="D783" s="827" t="s">
        <v>3897</v>
      </c>
      <c r="E783" s="828" t="s">
        <v>13</v>
      </c>
      <c r="F783" s="828">
        <v>39</v>
      </c>
      <c r="G783" s="828">
        <v>77</v>
      </c>
      <c r="H783" s="828" t="s">
        <v>46</v>
      </c>
      <c r="I783" s="826" t="s">
        <v>88</v>
      </c>
      <c r="J783" s="1225"/>
      <c r="K783" s="1225">
        <v>4754</v>
      </c>
      <c r="L783" s="1151">
        <v>4754</v>
      </c>
      <c r="M783" s="1151"/>
      <c r="R783" s="1226"/>
      <c r="S783" s="1224" t="s">
        <v>3898</v>
      </c>
    </row>
  </sheetData>
  <autoFilter ref="A5:AJ783" xr:uid="{F947C89B-4EA5-4526-ACFA-8FB3F640958F}">
    <filterColumn colId="2">
      <filters>
        <filter val="da"/>
      </filters>
    </filterColumn>
  </autoFilter>
  <mergeCells count="2">
    <mergeCell ref="B2:M2"/>
    <mergeCell ref="B3:M3"/>
  </mergeCells>
  <conditionalFormatting sqref="N4:N35 N37:N65530">
    <cfRule type="duplicateValues" dxfId="1" priority="3616" stopIfTrue="1"/>
  </conditionalFormatting>
  <conditionalFormatting sqref="N36">
    <cfRule type="duplicateValues" dxfId="0" priority="1" stopIfTrue="1"/>
  </conditionalFormatting>
  <pageMargins left="0.62992125984251968" right="0.43307086614173229" top="0.51181102362204722" bottom="0.39370078740157483" header="0.51181102362204722" footer="0.19685039370078741"/>
  <pageSetup paperSize="9" orientation="portrait" r:id="rId1"/>
  <headerFooter>
    <oddFooter>&amp;C&amp;"Times New Roman,Regular"&amp;P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48D85-5483-4C95-863E-51B16FD8396D}">
  <sheetPr codeName="Sheet83">
    <tabColor theme="4" tint="0.59999389629810485"/>
  </sheetPr>
  <dimension ref="A1:R77"/>
  <sheetViews>
    <sheetView topLeftCell="B33" zoomScaleNormal="100" workbookViewId="0">
      <selection activeCell="I77" sqref="I77"/>
    </sheetView>
  </sheetViews>
  <sheetFormatPr defaultRowHeight="12.75" x14ac:dyDescent="0.2"/>
  <cols>
    <col min="1" max="1" width="0" style="589" hidden="1" customWidth="1"/>
    <col min="2" max="2" width="6.85546875" style="589" customWidth="1"/>
    <col min="3" max="3" width="16.140625" style="592" customWidth="1"/>
    <col min="4" max="4" width="11.7109375" style="433" customWidth="1"/>
    <col min="5" max="5" width="9" style="433" customWidth="1"/>
    <col min="6" max="6" width="8.42578125" style="433" customWidth="1"/>
    <col min="7" max="7" width="16.28515625" style="433" hidden="1" customWidth="1"/>
    <col min="8" max="8" width="10.85546875" style="433" hidden="1" customWidth="1"/>
    <col min="9" max="10" width="9.5703125" style="433" customWidth="1"/>
    <col min="11" max="11" width="8.42578125" style="433" customWidth="1"/>
    <col min="12" max="12" width="8.7109375" style="433" customWidth="1"/>
    <col min="13" max="13" width="13.28515625" style="433" hidden="1" customWidth="1"/>
    <col min="14" max="14" width="46.7109375" style="424" hidden="1" customWidth="1"/>
    <col min="15" max="15" width="45.140625" style="589" hidden="1" customWidth="1"/>
    <col min="16" max="16" width="9.140625" style="589" hidden="1" customWidth="1"/>
    <col min="17" max="257" width="9.140625" style="589"/>
    <col min="258" max="258" width="0" style="589" hidden="1" customWidth="1"/>
    <col min="259" max="259" width="8.28515625" style="589" customWidth="1"/>
    <col min="260" max="260" width="40.28515625" style="589" customWidth="1"/>
    <col min="261" max="261" width="15.85546875" style="589" customWidth="1"/>
    <col min="262" max="262" width="9" style="589" customWidth="1"/>
    <col min="263" max="264" width="16.28515625" style="589" customWidth="1"/>
    <col min="265" max="265" width="0" style="589" hidden="1" customWidth="1"/>
    <col min="266" max="266" width="14.28515625" style="589" bestFit="1" customWidth="1"/>
    <col min="267" max="267" width="13.5703125" style="589" customWidth="1"/>
    <col min="268" max="269" width="13.28515625" style="589" customWidth="1"/>
    <col min="270" max="270" width="46.7109375" style="589" customWidth="1"/>
    <col min="271" max="271" width="45.140625" style="589" customWidth="1"/>
    <col min="272" max="513" width="9.140625" style="589"/>
    <col min="514" max="514" width="0" style="589" hidden="1" customWidth="1"/>
    <col min="515" max="515" width="8.28515625" style="589" customWidth="1"/>
    <col min="516" max="516" width="40.28515625" style="589" customWidth="1"/>
    <col min="517" max="517" width="15.85546875" style="589" customWidth="1"/>
    <col min="518" max="518" width="9" style="589" customWidth="1"/>
    <col min="519" max="520" width="16.28515625" style="589" customWidth="1"/>
    <col min="521" max="521" width="0" style="589" hidden="1" customWidth="1"/>
    <col min="522" max="522" width="14.28515625" style="589" bestFit="1" customWidth="1"/>
    <col min="523" max="523" width="13.5703125" style="589" customWidth="1"/>
    <col min="524" max="525" width="13.28515625" style="589" customWidth="1"/>
    <col min="526" max="526" width="46.7109375" style="589" customWidth="1"/>
    <col min="527" max="527" width="45.140625" style="589" customWidth="1"/>
    <col min="528" max="769" width="9.140625" style="589"/>
    <col min="770" max="770" width="0" style="589" hidden="1" customWidth="1"/>
    <col min="771" max="771" width="8.28515625" style="589" customWidth="1"/>
    <col min="772" max="772" width="40.28515625" style="589" customWidth="1"/>
    <col min="773" max="773" width="15.85546875" style="589" customWidth="1"/>
    <col min="774" max="774" width="9" style="589" customWidth="1"/>
    <col min="775" max="776" width="16.28515625" style="589" customWidth="1"/>
    <col min="777" max="777" width="0" style="589" hidden="1" customWidth="1"/>
    <col min="778" max="778" width="14.28515625" style="589" bestFit="1" customWidth="1"/>
    <col min="779" max="779" width="13.5703125" style="589" customWidth="1"/>
    <col min="780" max="781" width="13.28515625" style="589" customWidth="1"/>
    <col min="782" max="782" width="46.7109375" style="589" customWidth="1"/>
    <col min="783" max="783" width="45.140625" style="589" customWidth="1"/>
    <col min="784" max="1025" width="9.140625" style="589"/>
    <col min="1026" max="1026" width="0" style="589" hidden="1" customWidth="1"/>
    <col min="1027" max="1027" width="8.28515625" style="589" customWidth="1"/>
    <col min="1028" max="1028" width="40.28515625" style="589" customWidth="1"/>
    <col min="1029" max="1029" width="15.85546875" style="589" customWidth="1"/>
    <col min="1030" max="1030" width="9" style="589" customWidth="1"/>
    <col min="1031" max="1032" width="16.28515625" style="589" customWidth="1"/>
    <col min="1033" max="1033" width="0" style="589" hidden="1" customWidth="1"/>
    <col min="1034" max="1034" width="14.28515625" style="589" bestFit="1" customWidth="1"/>
    <col min="1035" max="1035" width="13.5703125" style="589" customWidth="1"/>
    <col min="1036" max="1037" width="13.28515625" style="589" customWidth="1"/>
    <col min="1038" max="1038" width="46.7109375" style="589" customWidth="1"/>
    <col min="1039" max="1039" width="45.140625" style="589" customWidth="1"/>
    <col min="1040" max="1281" width="9.140625" style="589"/>
    <col min="1282" max="1282" width="0" style="589" hidden="1" customWidth="1"/>
    <col min="1283" max="1283" width="8.28515625" style="589" customWidth="1"/>
    <col min="1284" max="1284" width="40.28515625" style="589" customWidth="1"/>
    <col min="1285" max="1285" width="15.85546875" style="589" customWidth="1"/>
    <col min="1286" max="1286" width="9" style="589" customWidth="1"/>
    <col min="1287" max="1288" width="16.28515625" style="589" customWidth="1"/>
    <col min="1289" max="1289" width="0" style="589" hidden="1" customWidth="1"/>
    <col min="1290" max="1290" width="14.28515625" style="589" bestFit="1" customWidth="1"/>
    <col min="1291" max="1291" width="13.5703125" style="589" customWidth="1"/>
    <col min="1292" max="1293" width="13.28515625" style="589" customWidth="1"/>
    <col min="1294" max="1294" width="46.7109375" style="589" customWidth="1"/>
    <col min="1295" max="1295" width="45.140625" style="589" customWidth="1"/>
    <col min="1296" max="1537" width="9.140625" style="589"/>
    <col min="1538" max="1538" width="0" style="589" hidden="1" customWidth="1"/>
    <col min="1539" max="1539" width="8.28515625" style="589" customWidth="1"/>
    <col min="1540" max="1540" width="40.28515625" style="589" customWidth="1"/>
    <col min="1541" max="1541" width="15.85546875" style="589" customWidth="1"/>
    <col min="1542" max="1542" width="9" style="589" customWidth="1"/>
    <col min="1543" max="1544" width="16.28515625" style="589" customWidth="1"/>
    <col min="1545" max="1545" width="0" style="589" hidden="1" customWidth="1"/>
    <col min="1546" max="1546" width="14.28515625" style="589" bestFit="1" customWidth="1"/>
    <col min="1547" max="1547" width="13.5703125" style="589" customWidth="1"/>
    <col min="1548" max="1549" width="13.28515625" style="589" customWidth="1"/>
    <col min="1550" max="1550" width="46.7109375" style="589" customWidth="1"/>
    <col min="1551" max="1551" width="45.140625" style="589" customWidth="1"/>
    <col min="1552" max="1793" width="9.140625" style="589"/>
    <col min="1794" max="1794" width="0" style="589" hidden="1" customWidth="1"/>
    <col min="1795" max="1795" width="8.28515625" style="589" customWidth="1"/>
    <col min="1796" max="1796" width="40.28515625" style="589" customWidth="1"/>
    <col min="1797" max="1797" width="15.85546875" style="589" customWidth="1"/>
    <col min="1798" max="1798" width="9" style="589" customWidth="1"/>
    <col min="1799" max="1800" width="16.28515625" style="589" customWidth="1"/>
    <col min="1801" max="1801" width="0" style="589" hidden="1" customWidth="1"/>
    <col min="1802" max="1802" width="14.28515625" style="589" bestFit="1" customWidth="1"/>
    <col min="1803" max="1803" width="13.5703125" style="589" customWidth="1"/>
    <col min="1804" max="1805" width="13.28515625" style="589" customWidth="1"/>
    <col min="1806" max="1806" width="46.7109375" style="589" customWidth="1"/>
    <col min="1807" max="1807" width="45.140625" style="589" customWidth="1"/>
    <col min="1808" max="2049" width="9.140625" style="589"/>
    <col min="2050" max="2050" width="0" style="589" hidden="1" customWidth="1"/>
    <col min="2051" max="2051" width="8.28515625" style="589" customWidth="1"/>
    <col min="2052" max="2052" width="40.28515625" style="589" customWidth="1"/>
    <col min="2053" max="2053" width="15.85546875" style="589" customWidth="1"/>
    <col min="2054" max="2054" width="9" style="589" customWidth="1"/>
    <col min="2055" max="2056" width="16.28515625" style="589" customWidth="1"/>
    <col min="2057" max="2057" width="0" style="589" hidden="1" customWidth="1"/>
    <col min="2058" max="2058" width="14.28515625" style="589" bestFit="1" customWidth="1"/>
    <col min="2059" max="2059" width="13.5703125" style="589" customWidth="1"/>
    <col min="2060" max="2061" width="13.28515625" style="589" customWidth="1"/>
    <col min="2062" max="2062" width="46.7109375" style="589" customWidth="1"/>
    <col min="2063" max="2063" width="45.140625" style="589" customWidth="1"/>
    <col min="2064" max="2305" width="9.140625" style="589"/>
    <col min="2306" max="2306" width="0" style="589" hidden="1" customWidth="1"/>
    <col min="2307" max="2307" width="8.28515625" style="589" customWidth="1"/>
    <col min="2308" max="2308" width="40.28515625" style="589" customWidth="1"/>
    <col min="2309" max="2309" width="15.85546875" style="589" customWidth="1"/>
    <col min="2310" max="2310" width="9" style="589" customWidth="1"/>
    <col min="2311" max="2312" width="16.28515625" style="589" customWidth="1"/>
    <col min="2313" max="2313" width="0" style="589" hidden="1" customWidth="1"/>
    <col min="2314" max="2314" width="14.28515625" style="589" bestFit="1" customWidth="1"/>
    <col min="2315" max="2315" width="13.5703125" style="589" customWidth="1"/>
    <col min="2316" max="2317" width="13.28515625" style="589" customWidth="1"/>
    <col min="2318" max="2318" width="46.7109375" style="589" customWidth="1"/>
    <col min="2319" max="2319" width="45.140625" style="589" customWidth="1"/>
    <col min="2320" max="2561" width="9.140625" style="589"/>
    <col min="2562" max="2562" width="0" style="589" hidden="1" customWidth="1"/>
    <col min="2563" max="2563" width="8.28515625" style="589" customWidth="1"/>
    <col min="2564" max="2564" width="40.28515625" style="589" customWidth="1"/>
    <col min="2565" max="2565" width="15.85546875" style="589" customWidth="1"/>
    <col min="2566" max="2566" width="9" style="589" customWidth="1"/>
    <col min="2567" max="2568" width="16.28515625" style="589" customWidth="1"/>
    <col min="2569" max="2569" width="0" style="589" hidden="1" customWidth="1"/>
    <col min="2570" max="2570" width="14.28515625" style="589" bestFit="1" customWidth="1"/>
    <col min="2571" max="2571" width="13.5703125" style="589" customWidth="1"/>
    <col min="2572" max="2573" width="13.28515625" style="589" customWidth="1"/>
    <col min="2574" max="2574" width="46.7109375" style="589" customWidth="1"/>
    <col min="2575" max="2575" width="45.140625" style="589" customWidth="1"/>
    <col min="2576" max="2817" width="9.140625" style="589"/>
    <col min="2818" max="2818" width="0" style="589" hidden="1" customWidth="1"/>
    <col min="2819" max="2819" width="8.28515625" style="589" customWidth="1"/>
    <col min="2820" max="2820" width="40.28515625" style="589" customWidth="1"/>
    <col min="2821" max="2821" width="15.85546875" style="589" customWidth="1"/>
    <col min="2822" max="2822" width="9" style="589" customWidth="1"/>
    <col min="2823" max="2824" width="16.28515625" style="589" customWidth="1"/>
    <col min="2825" max="2825" width="0" style="589" hidden="1" customWidth="1"/>
    <col min="2826" max="2826" width="14.28515625" style="589" bestFit="1" customWidth="1"/>
    <col min="2827" max="2827" width="13.5703125" style="589" customWidth="1"/>
    <col min="2828" max="2829" width="13.28515625" style="589" customWidth="1"/>
    <col min="2830" max="2830" width="46.7109375" style="589" customWidth="1"/>
    <col min="2831" max="2831" width="45.140625" style="589" customWidth="1"/>
    <col min="2832" max="3073" width="9.140625" style="589"/>
    <col min="3074" max="3074" width="0" style="589" hidden="1" customWidth="1"/>
    <col min="3075" max="3075" width="8.28515625" style="589" customWidth="1"/>
    <col min="3076" max="3076" width="40.28515625" style="589" customWidth="1"/>
    <col min="3077" max="3077" width="15.85546875" style="589" customWidth="1"/>
    <col min="3078" max="3078" width="9" style="589" customWidth="1"/>
    <col min="3079" max="3080" width="16.28515625" style="589" customWidth="1"/>
    <col min="3081" max="3081" width="0" style="589" hidden="1" customWidth="1"/>
    <col min="3082" max="3082" width="14.28515625" style="589" bestFit="1" customWidth="1"/>
    <col min="3083" max="3083" width="13.5703125" style="589" customWidth="1"/>
    <col min="3084" max="3085" width="13.28515625" style="589" customWidth="1"/>
    <col min="3086" max="3086" width="46.7109375" style="589" customWidth="1"/>
    <col min="3087" max="3087" width="45.140625" style="589" customWidth="1"/>
    <col min="3088" max="3329" width="9.140625" style="589"/>
    <col min="3330" max="3330" width="0" style="589" hidden="1" customWidth="1"/>
    <col min="3331" max="3331" width="8.28515625" style="589" customWidth="1"/>
    <col min="3332" max="3332" width="40.28515625" style="589" customWidth="1"/>
    <col min="3333" max="3333" width="15.85546875" style="589" customWidth="1"/>
    <col min="3334" max="3334" width="9" style="589" customWidth="1"/>
    <col min="3335" max="3336" width="16.28515625" style="589" customWidth="1"/>
    <col min="3337" max="3337" width="0" style="589" hidden="1" customWidth="1"/>
    <col min="3338" max="3338" width="14.28515625" style="589" bestFit="1" customWidth="1"/>
    <col min="3339" max="3339" width="13.5703125" style="589" customWidth="1"/>
    <col min="3340" max="3341" width="13.28515625" style="589" customWidth="1"/>
    <col min="3342" max="3342" width="46.7109375" style="589" customWidth="1"/>
    <col min="3343" max="3343" width="45.140625" style="589" customWidth="1"/>
    <col min="3344" max="3585" width="9.140625" style="589"/>
    <col min="3586" max="3586" width="0" style="589" hidden="1" customWidth="1"/>
    <col min="3587" max="3587" width="8.28515625" style="589" customWidth="1"/>
    <col min="3588" max="3588" width="40.28515625" style="589" customWidth="1"/>
    <col min="3589" max="3589" width="15.85546875" style="589" customWidth="1"/>
    <col min="3590" max="3590" width="9" style="589" customWidth="1"/>
    <col min="3591" max="3592" width="16.28515625" style="589" customWidth="1"/>
    <col min="3593" max="3593" width="0" style="589" hidden="1" customWidth="1"/>
    <col min="3594" max="3594" width="14.28515625" style="589" bestFit="1" customWidth="1"/>
    <col min="3595" max="3595" width="13.5703125" style="589" customWidth="1"/>
    <col min="3596" max="3597" width="13.28515625" style="589" customWidth="1"/>
    <col min="3598" max="3598" width="46.7109375" style="589" customWidth="1"/>
    <col min="3599" max="3599" width="45.140625" style="589" customWidth="1"/>
    <col min="3600" max="3841" width="9.140625" style="589"/>
    <col min="3842" max="3842" width="0" style="589" hidden="1" customWidth="1"/>
    <col min="3843" max="3843" width="8.28515625" style="589" customWidth="1"/>
    <col min="3844" max="3844" width="40.28515625" style="589" customWidth="1"/>
    <col min="3845" max="3845" width="15.85546875" style="589" customWidth="1"/>
    <col min="3846" max="3846" width="9" style="589" customWidth="1"/>
    <col min="3847" max="3848" width="16.28515625" style="589" customWidth="1"/>
    <col min="3849" max="3849" width="0" style="589" hidden="1" customWidth="1"/>
    <col min="3850" max="3850" width="14.28515625" style="589" bestFit="1" customWidth="1"/>
    <col min="3851" max="3851" width="13.5703125" style="589" customWidth="1"/>
    <col min="3852" max="3853" width="13.28515625" style="589" customWidth="1"/>
    <col min="3854" max="3854" width="46.7109375" style="589" customWidth="1"/>
    <col min="3855" max="3855" width="45.140625" style="589" customWidth="1"/>
    <col min="3856" max="4097" width="9.140625" style="589"/>
    <col min="4098" max="4098" width="0" style="589" hidden="1" customWidth="1"/>
    <col min="4099" max="4099" width="8.28515625" style="589" customWidth="1"/>
    <col min="4100" max="4100" width="40.28515625" style="589" customWidth="1"/>
    <col min="4101" max="4101" width="15.85546875" style="589" customWidth="1"/>
    <col min="4102" max="4102" width="9" style="589" customWidth="1"/>
    <col min="4103" max="4104" width="16.28515625" style="589" customWidth="1"/>
    <col min="4105" max="4105" width="0" style="589" hidden="1" customWidth="1"/>
    <col min="4106" max="4106" width="14.28515625" style="589" bestFit="1" customWidth="1"/>
    <col min="4107" max="4107" width="13.5703125" style="589" customWidth="1"/>
    <col min="4108" max="4109" width="13.28515625" style="589" customWidth="1"/>
    <col min="4110" max="4110" width="46.7109375" style="589" customWidth="1"/>
    <col min="4111" max="4111" width="45.140625" style="589" customWidth="1"/>
    <col min="4112" max="4353" width="9.140625" style="589"/>
    <col min="4354" max="4354" width="0" style="589" hidden="1" customWidth="1"/>
    <col min="4355" max="4355" width="8.28515625" style="589" customWidth="1"/>
    <col min="4356" max="4356" width="40.28515625" style="589" customWidth="1"/>
    <col min="4357" max="4357" width="15.85546875" style="589" customWidth="1"/>
    <col min="4358" max="4358" width="9" style="589" customWidth="1"/>
    <col min="4359" max="4360" width="16.28515625" style="589" customWidth="1"/>
    <col min="4361" max="4361" width="0" style="589" hidden="1" customWidth="1"/>
    <col min="4362" max="4362" width="14.28515625" style="589" bestFit="1" customWidth="1"/>
    <col min="4363" max="4363" width="13.5703125" style="589" customWidth="1"/>
    <col min="4364" max="4365" width="13.28515625" style="589" customWidth="1"/>
    <col min="4366" max="4366" width="46.7109375" style="589" customWidth="1"/>
    <col min="4367" max="4367" width="45.140625" style="589" customWidth="1"/>
    <col min="4368" max="4609" width="9.140625" style="589"/>
    <col min="4610" max="4610" width="0" style="589" hidden="1" customWidth="1"/>
    <col min="4611" max="4611" width="8.28515625" style="589" customWidth="1"/>
    <col min="4612" max="4612" width="40.28515625" style="589" customWidth="1"/>
    <col min="4613" max="4613" width="15.85546875" style="589" customWidth="1"/>
    <col min="4614" max="4614" width="9" style="589" customWidth="1"/>
    <col min="4615" max="4616" width="16.28515625" style="589" customWidth="1"/>
    <col min="4617" max="4617" width="0" style="589" hidden="1" customWidth="1"/>
    <col min="4618" max="4618" width="14.28515625" style="589" bestFit="1" customWidth="1"/>
    <col min="4619" max="4619" width="13.5703125" style="589" customWidth="1"/>
    <col min="4620" max="4621" width="13.28515625" style="589" customWidth="1"/>
    <col min="4622" max="4622" width="46.7109375" style="589" customWidth="1"/>
    <col min="4623" max="4623" width="45.140625" style="589" customWidth="1"/>
    <col min="4624" max="4865" width="9.140625" style="589"/>
    <col min="4866" max="4866" width="0" style="589" hidden="1" customWidth="1"/>
    <col min="4867" max="4867" width="8.28515625" style="589" customWidth="1"/>
    <col min="4868" max="4868" width="40.28515625" style="589" customWidth="1"/>
    <col min="4869" max="4869" width="15.85546875" style="589" customWidth="1"/>
    <col min="4870" max="4870" width="9" style="589" customWidth="1"/>
    <col min="4871" max="4872" width="16.28515625" style="589" customWidth="1"/>
    <col min="4873" max="4873" width="0" style="589" hidden="1" customWidth="1"/>
    <col min="4874" max="4874" width="14.28515625" style="589" bestFit="1" customWidth="1"/>
    <col min="4875" max="4875" width="13.5703125" style="589" customWidth="1"/>
    <col min="4876" max="4877" width="13.28515625" style="589" customWidth="1"/>
    <col min="4878" max="4878" width="46.7109375" style="589" customWidth="1"/>
    <col min="4879" max="4879" width="45.140625" style="589" customWidth="1"/>
    <col min="4880" max="5121" width="9.140625" style="589"/>
    <col min="5122" max="5122" width="0" style="589" hidden="1" customWidth="1"/>
    <col min="5123" max="5123" width="8.28515625" style="589" customWidth="1"/>
    <col min="5124" max="5124" width="40.28515625" style="589" customWidth="1"/>
    <col min="5125" max="5125" width="15.85546875" style="589" customWidth="1"/>
    <col min="5126" max="5126" width="9" style="589" customWidth="1"/>
    <col min="5127" max="5128" width="16.28515625" style="589" customWidth="1"/>
    <col min="5129" max="5129" width="0" style="589" hidden="1" customWidth="1"/>
    <col min="5130" max="5130" width="14.28515625" style="589" bestFit="1" customWidth="1"/>
    <col min="5131" max="5131" width="13.5703125" style="589" customWidth="1"/>
    <col min="5132" max="5133" width="13.28515625" style="589" customWidth="1"/>
    <col min="5134" max="5134" width="46.7109375" style="589" customWidth="1"/>
    <col min="5135" max="5135" width="45.140625" style="589" customWidth="1"/>
    <col min="5136" max="5377" width="9.140625" style="589"/>
    <col min="5378" max="5378" width="0" style="589" hidden="1" customWidth="1"/>
    <col min="5379" max="5379" width="8.28515625" style="589" customWidth="1"/>
    <col min="5380" max="5380" width="40.28515625" style="589" customWidth="1"/>
    <col min="5381" max="5381" width="15.85546875" style="589" customWidth="1"/>
    <col min="5382" max="5382" width="9" style="589" customWidth="1"/>
    <col min="5383" max="5384" width="16.28515625" style="589" customWidth="1"/>
    <col min="5385" max="5385" width="0" style="589" hidden="1" customWidth="1"/>
    <col min="5386" max="5386" width="14.28515625" style="589" bestFit="1" customWidth="1"/>
    <col min="5387" max="5387" width="13.5703125" style="589" customWidth="1"/>
    <col min="5388" max="5389" width="13.28515625" style="589" customWidth="1"/>
    <col min="5390" max="5390" width="46.7109375" style="589" customWidth="1"/>
    <col min="5391" max="5391" width="45.140625" style="589" customWidth="1"/>
    <col min="5392" max="5633" width="9.140625" style="589"/>
    <col min="5634" max="5634" width="0" style="589" hidden="1" customWidth="1"/>
    <col min="5635" max="5635" width="8.28515625" style="589" customWidth="1"/>
    <col min="5636" max="5636" width="40.28515625" style="589" customWidth="1"/>
    <col min="5637" max="5637" width="15.85546875" style="589" customWidth="1"/>
    <col min="5638" max="5638" width="9" style="589" customWidth="1"/>
    <col min="5639" max="5640" width="16.28515625" style="589" customWidth="1"/>
    <col min="5641" max="5641" width="0" style="589" hidden="1" customWidth="1"/>
    <col min="5642" max="5642" width="14.28515625" style="589" bestFit="1" customWidth="1"/>
    <col min="5643" max="5643" width="13.5703125" style="589" customWidth="1"/>
    <col min="5644" max="5645" width="13.28515625" style="589" customWidth="1"/>
    <col min="5646" max="5646" width="46.7109375" style="589" customWidth="1"/>
    <col min="5647" max="5647" width="45.140625" style="589" customWidth="1"/>
    <col min="5648" max="5889" width="9.140625" style="589"/>
    <col min="5890" max="5890" width="0" style="589" hidden="1" customWidth="1"/>
    <col min="5891" max="5891" width="8.28515625" style="589" customWidth="1"/>
    <col min="5892" max="5892" width="40.28515625" style="589" customWidth="1"/>
    <col min="5893" max="5893" width="15.85546875" style="589" customWidth="1"/>
    <col min="5894" max="5894" width="9" style="589" customWidth="1"/>
    <col min="5895" max="5896" width="16.28515625" style="589" customWidth="1"/>
    <col min="5897" max="5897" width="0" style="589" hidden="1" customWidth="1"/>
    <col min="5898" max="5898" width="14.28515625" style="589" bestFit="1" customWidth="1"/>
    <col min="5899" max="5899" width="13.5703125" style="589" customWidth="1"/>
    <col min="5900" max="5901" width="13.28515625" style="589" customWidth="1"/>
    <col min="5902" max="5902" width="46.7109375" style="589" customWidth="1"/>
    <col min="5903" max="5903" width="45.140625" style="589" customWidth="1"/>
    <col min="5904" max="6145" width="9.140625" style="589"/>
    <col min="6146" max="6146" width="0" style="589" hidden="1" customWidth="1"/>
    <col min="6147" max="6147" width="8.28515625" style="589" customWidth="1"/>
    <col min="6148" max="6148" width="40.28515625" style="589" customWidth="1"/>
    <col min="6149" max="6149" width="15.85546875" style="589" customWidth="1"/>
    <col min="6150" max="6150" width="9" style="589" customWidth="1"/>
    <col min="6151" max="6152" width="16.28515625" style="589" customWidth="1"/>
    <col min="6153" max="6153" width="0" style="589" hidden="1" customWidth="1"/>
    <col min="6154" max="6154" width="14.28515625" style="589" bestFit="1" customWidth="1"/>
    <col min="6155" max="6155" width="13.5703125" style="589" customWidth="1"/>
    <col min="6156" max="6157" width="13.28515625" style="589" customWidth="1"/>
    <col min="6158" max="6158" width="46.7109375" style="589" customWidth="1"/>
    <col min="6159" max="6159" width="45.140625" style="589" customWidth="1"/>
    <col min="6160" max="6401" width="9.140625" style="589"/>
    <col min="6402" max="6402" width="0" style="589" hidden="1" customWidth="1"/>
    <col min="6403" max="6403" width="8.28515625" style="589" customWidth="1"/>
    <col min="6404" max="6404" width="40.28515625" style="589" customWidth="1"/>
    <col min="6405" max="6405" width="15.85546875" style="589" customWidth="1"/>
    <col min="6406" max="6406" width="9" style="589" customWidth="1"/>
    <col min="6407" max="6408" width="16.28515625" style="589" customWidth="1"/>
    <col min="6409" max="6409" width="0" style="589" hidden="1" customWidth="1"/>
    <col min="6410" max="6410" width="14.28515625" style="589" bestFit="1" customWidth="1"/>
    <col min="6411" max="6411" width="13.5703125" style="589" customWidth="1"/>
    <col min="6412" max="6413" width="13.28515625" style="589" customWidth="1"/>
    <col min="6414" max="6414" width="46.7109375" style="589" customWidth="1"/>
    <col min="6415" max="6415" width="45.140625" style="589" customWidth="1"/>
    <col min="6416" max="6657" width="9.140625" style="589"/>
    <col min="6658" max="6658" width="0" style="589" hidden="1" customWidth="1"/>
    <col min="6659" max="6659" width="8.28515625" style="589" customWidth="1"/>
    <col min="6660" max="6660" width="40.28515625" style="589" customWidth="1"/>
    <col min="6661" max="6661" width="15.85546875" style="589" customWidth="1"/>
    <col min="6662" max="6662" width="9" style="589" customWidth="1"/>
    <col min="6663" max="6664" width="16.28515625" style="589" customWidth="1"/>
    <col min="6665" max="6665" width="0" style="589" hidden="1" customWidth="1"/>
    <col min="6666" max="6666" width="14.28515625" style="589" bestFit="1" customWidth="1"/>
    <col min="6667" max="6667" width="13.5703125" style="589" customWidth="1"/>
    <col min="6668" max="6669" width="13.28515625" style="589" customWidth="1"/>
    <col min="6670" max="6670" width="46.7109375" style="589" customWidth="1"/>
    <col min="6671" max="6671" width="45.140625" style="589" customWidth="1"/>
    <col min="6672" max="6913" width="9.140625" style="589"/>
    <col min="6914" max="6914" width="0" style="589" hidden="1" customWidth="1"/>
    <col min="6915" max="6915" width="8.28515625" style="589" customWidth="1"/>
    <col min="6916" max="6916" width="40.28515625" style="589" customWidth="1"/>
    <col min="6917" max="6917" width="15.85546875" style="589" customWidth="1"/>
    <col min="6918" max="6918" width="9" style="589" customWidth="1"/>
    <col min="6919" max="6920" width="16.28515625" style="589" customWidth="1"/>
    <col min="6921" max="6921" width="0" style="589" hidden="1" customWidth="1"/>
    <col min="6922" max="6922" width="14.28515625" style="589" bestFit="1" customWidth="1"/>
    <col min="6923" max="6923" width="13.5703125" style="589" customWidth="1"/>
    <col min="6924" max="6925" width="13.28515625" style="589" customWidth="1"/>
    <col min="6926" max="6926" width="46.7109375" style="589" customWidth="1"/>
    <col min="6927" max="6927" width="45.140625" style="589" customWidth="1"/>
    <col min="6928" max="7169" width="9.140625" style="589"/>
    <col min="7170" max="7170" width="0" style="589" hidden="1" customWidth="1"/>
    <col min="7171" max="7171" width="8.28515625" style="589" customWidth="1"/>
    <col min="7172" max="7172" width="40.28515625" style="589" customWidth="1"/>
    <col min="7173" max="7173" width="15.85546875" style="589" customWidth="1"/>
    <col min="7174" max="7174" width="9" style="589" customWidth="1"/>
    <col min="7175" max="7176" width="16.28515625" style="589" customWidth="1"/>
    <col min="7177" max="7177" width="0" style="589" hidden="1" customWidth="1"/>
    <col min="7178" max="7178" width="14.28515625" style="589" bestFit="1" customWidth="1"/>
    <col min="7179" max="7179" width="13.5703125" style="589" customWidth="1"/>
    <col min="7180" max="7181" width="13.28515625" style="589" customWidth="1"/>
    <col min="7182" max="7182" width="46.7109375" style="589" customWidth="1"/>
    <col min="7183" max="7183" width="45.140625" style="589" customWidth="1"/>
    <col min="7184" max="7425" width="9.140625" style="589"/>
    <col min="7426" max="7426" width="0" style="589" hidden="1" customWidth="1"/>
    <col min="7427" max="7427" width="8.28515625" style="589" customWidth="1"/>
    <col min="7428" max="7428" width="40.28515625" style="589" customWidth="1"/>
    <col min="7429" max="7429" width="15.85546875" style="589" customWidth="1"/>
    <col min="7430" max="7430" width="9" style="589" customWidth="1"/>
    <col min="7431" max="7432" width="16.28515625" style="589" customWidth="1"/>
    <col min="7433" max="7433" width="0" style="589" hidden="1" customWidth="1"/>
    <col min="7434" max="7434" width="14.28515625" style="589" bestFit="1" customWidth="1"/>
    <col min="7435" max="7435" width="13.5703125" style="589" customWidth="1"/>
    <col min="7436" max="7437" width="13.28515625" style="589" customWidth="1"/>
    <col min="7438" max="7438" width="46.7109375" style="589" customWidth="1"/>
    <col min="7439" max="7439" width="45.140625" style="589" customWidth="1"/>
    <col min="7440" max="7681" width="9.140625" style="589"/>
    <col min="7682" max="7682" width="0" style="589" hidden="1" customWidth="1"/>
    <col min="7683" max="7683" width="8.28515625" style="589" customWidth="1"/>
    <col min="7684" max="7684" width="40.28515625" style="589" customWidth="1"/>
    <col min="7685" max="7685" width="15.85546875" style="589" customWidth="1"/>
    <col min="7686" max="7686" width="9" style="589" customWidth="1"/>
    <col min="7687" max="7688" width="16.28515625" style="589" customWidth="1"/>
    <col min="7689" max="7689" width="0" style="589" hidden="1" customWidth="1"/>
    <col min="7690" max="7690" width="14.28515625" style="589" bestFit="1" customWidth="1"/>
    <col min="7691" max="7691" width="13.5703125" style="589" customWidth="1"/>
    <col min="7692" max="7693" width="13.28515625" style="589" customWidth="1"/>
    <col min="7694" max="7694" width="46.7109375" style="589" customWidth="1"/>
    <col min="7695" max="7695" width="45.140625" style="589" customWidth="1"/>
    <col min="7696" max="7937" width="9.140625" style="589"/>
    <col min="7938" max="7938" width="0" style="589" hidden="1" customWidth="1"/>
    <col min="7939" max="7939" width="8.28515625" style="589" customWidth="1"/>
    <col min="7940" max="7940" width="40.28515625" style="589" customWidth="1"/>
    <col min="7941" max="7941" width="15.85546875" style="589" customWidth="1"/>
    <col min="7942" max="7942" width="9" style="589" customWidth="1"/>
    <col min="7943" max="7944" width="16.28515625" style="589" customWidth="1"/>
    <col min="7945" max="7945" width="0" style="589" hidden="1" customWidth="1"/>
    <col min="7946" max="7946" width="14.28515625" style="589" bestFit="1" customWidth="1"/>
    <col min="7947" max="7947" width="13.5703125" style="589" customWidth="1"/>
    <col min="7948" max="7949" width="13.28515625" style="589" customWidth="1"/>
    <col min="7950" max="7950" width="46.7109375" style="589" customWidth="1"/>
    <col min="7951" max="7951" width="45.140625" style="589" customWidth="1"/>
    <col min="7952" max="8193" width="9.140625" style="589"/>
    <col min="8194" max="8194" width="0" style="589" hidden="1" customWidth="1"/>
    <col min="8195" max="8195" width="8.28515625" style="589" customWidth="1"/>
    <col min="8196" max="8196" width="40.28515625" style="589" customWidth="1"/>
    <col min="8197" max="8197" width="15.85546875" style="589" customWidth="1"/>
    <col min="8198" max="8198" width="9" style="589" customWidth="1"/>
    <col min="8199" max="8200" width="16.28515625" style="589" customWidth="1"/>
    <col min="8201" max="8201" width="0" style="589" hidden="1" customWidth="1"/>
    <col min="8202" max="8202" width="14.28515625" style="589" bestFit="1" customWidth="1"/>
    <col min="8203" max="8203" width="13.5703125" style="589" customWidth="1"/>
    <col min="8204" max="8205" width="13.28515625" style="589" customWidth="1"/>
    <col min="8206" max="8206" width="46.7109375" style="589" customWidth="1"/>
    <col min="8207" max="8207" width="45.140625" style="589" customWidth="1"/>
    <col min="8208" max="8449" width="9.140625" style="589"/>
    <col min="8450" max="8450" width="0" style="589" hidden="1" customWidth="1"/>
    <col min="8451" max="8451" width="8.28515625" style="589" customWidth="1"/>
    <col min="8452" max="8452" width="40.28515625" style="589" customWidth="1"/>
    <col min="8453" max="8453" width="15.85546875" style="589" customWidth="1"/>
    <col min="8454" max="8454" width="9" style="589" customWidth="1"/>
    <col min="8455" max="8456" width="16.28515625" style="589" customWidth="1"/>
    <col min="8457" max="8457" width="0" style="589" hidden="1" customWidth="1"/>
    <col min="8458" max="8458" width="14.28515625" style="589" bestFit="1" customWidth="1"/>
    <col min="8459" max="8459" width="13.5703125" style="589" customWidth="1"/>
    <col min="8460" max="8461" width="13.28515625" style="589" customWidth="1"/>
    <col min="8462" max="8462" width="46.7109375" style="589" customWidth="1"/>
    <col min="8463" max="8463" width="45.140625" style="589" customWidth="1"/>
    <col min="8464" max="8705" width="9.140625" style="589"/>
    <col min="8706" max="8706" width="0" style="589" hidden="1" customWidth="1"/>
    <col min="8707" max="8707" width="8.28515625" style="589" customWidth="1"/>
    <col min="8708" max="8708" width="40.28515625" style="589" customWidth="1"/>
    <col min="8709" max="8709" width="15.85546875" style="589" customWidth="1"/>
    <col min="8710" max="8710" width="9" style="589" customWidth="1"/>
    <col min="8711" max="8712" width="16.28515625" style="589" customWidth="1"/>
    <col min="8713" max="8713" width="0" style="589" hidden="1" customWidth="1"/>
    <col min="8714" max="8714" width="14.28515625" style="589" bestFit="1" customWidth="1"/>
    <col min="8715" max="8715" width="13.5703125" style="589" customWidth="1"/>
    <col min="8716" max="8717" width="13.28515625" style="589" customWidth="1"/>
    <col min="8718" max="8718" width="46.7109375" style="589" customWidth="1"/>
    <col min="8719" max="8719" width="45.140625" style="589" customWidth="1"/>
    <col min="8720" max="8961" width="9.140625" style="589"/>
    <col min="8962" max="8962" width="0" style="589" hidden="1" customWidth="1"/>
    <col min="8963" max="8963" width="8.28515625" style="589" customWidth="1"/>
    <col min="8964" max="8964" width="40.28515625" style="589" customWidth="1"/>
    <col min="8965" max="8965" width="15.85546875" style="589" customWidth="1"/>
    <col min="8966" max="8966" width="9" style="589" customWidth="1"/>
    <col min="8967" max="8968" width="16.28515625" style="589" customWidth="1"/>
    <col min="8969" max="8969" width="0" style="589" hidden="1" customWidth="1"/>
    <col min="8970" max="8970" width="14.28515625" style="589" bestFit="1" customWidth="1"/>
    <col min="8971" max="8971" width="13.5703125" style="589" customWidth="1"/>
    <col min="8972" max="8973" width="13.28515625" style="589" customWidth="1"/>
    <col min="8974" max="8974" width="46.7109375" style="589" customWidth="1"/>
    <col min="8975" max="8975" width="45.140625" style="589" customWidth="1"/>
    <col min="8976" max="9217" width="9.140625" style="589"/>
    <col min="9218" max="9218" width="0" style="589" hidden="1" customWidth="1"/>
    <col min="9219" max="9219" width="8.28515625" style="589" customWidth="1"/>
    <col min="9220" max="9220" width="40.28515625" style="589" customWidth="1"/>
    <col min="9221" max="9221" width="15.85546875" style="589" customWidth="1"/>
    <col min="9222" max="9222" width="9" style="589" customWidth="1"/>
    <col min="9223" max="9224" width="16.28515625" style="589" customWidth="1"/>
    <col min="9225" max="9225" width="0" style="589" hidden="1" customWidth="1"/>
    <col min="9226" max="9226" width="14.28515625" style="589" bestFit="1" customWidth="1"/>
    <col min="9227" max="9227" width="13.5703125" style="589" customWidth="1"/>
    <col min="9228" max="9229" width="13.28515625" style="589" customWidth="1"/>
    <col min="9230" max="9230" width="46.7109375" style="589" customWidth="1"/>
    <col min="9231" max="9231" width="45.140625" style="589" customWidth="1"/>
    <col min="9232" max="9473" width="9.140625" style="589"/>
    <col min="9474" max="9474" width="0" style="589" hidden="1" customWidth="1"/>
    <col min="9475" max="9475" width="8.28515625" style="589" customWidth="1"/>
    <col min="9476" max="9476" width="40.28515625" style="589" customWidth="1"/>
    <col min="9477" max="9477" width="15.85546875" style="589" customWidth="1"/>
    <col min="9478" max="9478" width="9" style="589" customWidth="1"/>
    <col min="9479" max="9480" width="16.28515625" style="589" customWidth="1"/>
    <col min="9481" max="9481" width="0" style="589" hidden="1" customWidth="1"/>
    <col min="9482" max="9482" width="14.28515625" style="589" bestFit="1" customWidth="1"/>
    <col min="9483" max="9483" width="13.5703125" style="589" customWidth="1"/>
    <col min="9484" max="9485" width="13.28515625" style="589" customWidth="1"/>
    <col min="9486" max="9486" width="46.7109375" style="589" customWidth="1"/>
    <col min="9487" max="9487" width="45.140625" style="589" customWidth="1"/>
    <col min="9488" max="9729" width="9.140625" style="589"/>
    <col min="9730" max="9730" width="0" style="589" hidden="1" customWidth="1"/>
    <col min="9731" max="9731" width="8.28515625" style="589" customWidth="1"/>
    <col min="9732" max="9732" width="40.28515625" style="589" customWidth="1"/>
    <col min="9733" max="9733" width="15.85546875" style="589" customWidth="1"/>
    <col min="9734" max="9734" width="9" style="589" customWidth="1"/>
    <col min="9735" max="9736" width="16.28515625" style="589" customWidth="1"/>
    <col min="9737" max="9737" width="0" style="589" hidden="1" customWidth="1"/>
    <col min="9738" max="9738" width="14.28515625" style="589" bestFit="1" customWidth="1"/>
    <col min="9739" max="9739" width="13.5703125" style="589" customWidth="1"/>
    <col min="9740" max="9741" width="13.28515625" style="589" customWidth="1"/>
    <col min="9742" max="9742" width="46.7109375" style="589" customWidth="1"/>
    <col min="9743" max="9743" width="45.140625" style="589" customWidth="1"/>
    <col min="9744" max="9985" width="9.140625" style="589"/>
    <col min="9986" max="9986" width="0" style="589" hidden="1" customWidth="1"/>
    <col min="9987" max="9987" width="8.28515625" style="589" customWidth="1"/>
    <col min="9988" max="9988" width="40.28515625" style="589" customWidth="1"/>
    <col min="9989" max="9989" width="15.85546875" style="589" customWidth="1"/>
    <col min="9990" max="9990" width="9" style="589" customWidth="1"/>
    <col min="9991" max="9992" width="16.28515625" style="589" customWidth="1"/>
    <col min="9993" max="9993" width="0" style="589" hidden="1" customWidth="1"/>
    <col min="9994" max="9994" width="14.28515625" style="589" bestFit="1" customWidth="1"/>
    <col min="9995" max="9995" width="13.5703125" style="589" customWidth="1"/>
    <col min="9996" max="9997" width="13.28515625" style="589" customWidth="1"/>
    <col min="9998" max="9998" width="46.7109375" style="589" customWidth="1"/>
    <col min="9999" max="9999" width="45.140625" style="589" customWidth="1"/>
    <col min="10000" max="10241" width="9.140625" style="589"/>
    <col min="10242" max="10242" width="0" style="589" hidden="1" customWidth="1"/>
    <col min="10243" max="10243" width="8.28515625" style="589" customWidth="1"/>
    <col min="10244" max="10244" width="40.28515625" style="589" customWidth="1"/>
    <col min="10245" max="10245" width="15.85546875" style="589" customWidth="1"/>
    <col min="10246" max="10246" width="9" style="589" customWidth="1"/>
    <col min="10247" max="10248" width="16.28515625" style="589" customWidth="1"/>
    <col min="10249" max="10249" width="0" style="589" hidden="1" customWidth="1"/>
    <col min="10250" max="10250" width="14.28515625" style="589" bestFit="1" customWidth="1"/>
    <col min="10251" max="10251" width="13.5703125" style="589" customWidth="1"/>
    <col min="10252" max="10253" width="13.28515625" style="589" customWidth="1"/>
    <col min="10254" max="10254" width="46.7109375" style="589" customWidth="1"/>
    <col min="10255" max="10255" width="45.140625" style="589" customWidth="1"/>
    <col min="10256" max="10497" width="9.140625" style="589"/>
    <col min="10498" max="10498" width="0" style="589" hidden="1" customWidth="1"/>
    <col min="10499" max="10499" width="8.28515625" style="589" customWidth="1"/>
    <col min="10500" max="10500" width="40.28515625" style="589" customWidth="1"/>
    <col min="10501" max="10501" width="15.85546875" style="589" customWidth="1"/>
    <col min="10502" max="10502" width="9" style="589" customWidth="1"/>
    <col min="10503" max="10504" width="16.28515625" style="589" customWidth="1"/>
    <col min="10505" max="10505" width="0" style="589" hidden="1" customWidth="1"/>
    <col min="10506" max="10506" width="14.28515625" style="589" bestFit="1" customWidth="1"/>
    <col min="10507" max="10507" width="13.5703125" style="589" customWidth="1"/>
    <col min="10508" max="10509" width="13.28515625" style="589" customWidth="1"/>
    <col min="10510" max="10510" width="46.7109375" style="589" customWidth="1"/>
    <col min="10511" max="10511" width="45.140625" style="589" customWidth="1"/>
    <col min="10512" max="10753" width="9.140625" style="589"/>
    <col min="10754" max="10754" width="0" style="589" hidden="1" customWidth="1"/>
    <col min="10755" max="10755" width="8.28515625" style="589" customWidth="1"/>
    <col min="10756" max="10756" width="40.28515625" style="589" customWidth="1"/>
    <col min="10757" max="10757" width="15.85546875" style="589" customWidth="1"/>
    <col min="10758" max="10758" width="9" style="589" customWidth="1"/>
    <col min="10759" max="10760" width="16.28515625" style="589" customWidth="1"/>
    <col min="10761" max="10761" width="0" style="589" hidden="1" customWidth="1"/>
    <col min="10762" max="10762" width="14.28515625" style="589" bestFit="1" customWidth="1"/>
    <col min="10763" max="10763" width="13.5703125" style="589" customWidth="1"/>
    <col min="10764" max="10765" width="13.28515625" style="589" customWidth="1"/>
    <col min="10766" max="10766" width="46.7109375" style="589" customWidth="1"/>
    <col min="10767" max="10767" width="45.140625" style="589" customWidth="1"/>
    <col min="10768" max="11009" width="9.140625" style="589"/>
    <col min="11010" max="11010" width="0" style="589" hidden="1" customWidth="1"/>
    <col min="11011" max="11011" width="8.28515625" style="589" customWidth="1"/>
    <col min="11012" max="11012" width="40.28515625" style="589" customWidth="1"/>
    <col min="11013" max="11013" width="15.85546875" style="589" customWidth="1"/>
    <col min="11014" max="11014" width="9" style="589" customWidth="1"/>
    <col min="11015" max="11016" width="16.28515625" style="589" customWidth="1"/>
    <col min="11017" max="11017" width="0" style="589" hidden="1" customWidth="1"/>
    <col min="11018" max="11018" width="14.28515625" style="589" bestFit="1" customWidth="1"/>
    <col min="11019" max="11019" width="13.5703125" style="589" customWidth="1"/>
    <col min="11020" max="11021" width="13.28515625" style="589" customWidth="1"/>
    <col min="11022" max="11022" width="46.7109375" style="589" customWidth="1"/>
    <col min="11023" max="11023" width="45.140625" style="589" customWidth="1"/>
    <col min="11024" max="11265" width="9.140625" style="589"/>
    <col min="11266" max="11266" width="0" style="589" hidden="1" customWidth="1"/>
    <col min="11267" max="11267" width="8.28515625" style="589" customWidth="1"/>
    <col min="11268" max="11268" width="40.28515625" style="589" customWidth="1"/>
    <col min="11269" max="11269" width="15.85546875" style="589" customWidth="1"/>
    <col min="11270" max="11270" width="9" style="589" customWidth="1"/>
    <col min="11271" max="11272" width="16.28515625" style="589" customWidth="1"/>
    <col min="11273" max="11273" width="0" style="589" hidden="1" customWidth="1"/>
    <col min="11274" max="11274" width="14.28515625" style="589" bestFit="1" customWidth="1"/>
    <col min="11275" max="11275" width="13.5703125" style="589" customWidth="1"/>
    <col min="11276" max="11277" width="13.28515625" style="589" customWidth="1"/>
    <col min="11278" max="11278" width="46.7109375" style="589" customWidth="1"/>
    <col min="11279" max="11279" width="45.140625" style="589" customWidth="1"/>
    <col min="11280" max="11521" width="9.140625" style="589"/>
    <col min="11522" max="11522" width="0" style="589" hidden="1" customWidth="1"/>
    <col min="11523" max="11523" width="8.28515625" style="589" customWidth="1"/>
    <col min="11524" max="11524" width="40.28515625" style="589" customWidth="1"/>
    <col min="11525" max="11525" width="15.85546875" style="589" customWidth="1"/>
    <col min="11526" max="11526" width="9" style="589" customWidth="1"/>
    <col min="11527" max="11528" width="16.28515625" style="589" customWidth="1"/>
    <col min="11529" max="11529" width="0" style="589" hidden="1" customWidth="1"/>
    <col min="11530" max="11530" width="14.28515625" style="589" bestFit="1" customWidth="1"/>
    <col min="11531" max="11531" width="13.5703125" style="589" customWidth="1"/>
    <col min="11532" max="11533" width="13.28515625" style="589" customWidth="1"/>
    <col min="11534" max="11534" width="46.7109375" style="589" customWidth="1"/>
    <col min="11535" max="11535" width="45.140625" style="589" customWidth="1"/>
    <col min="11536" max="11777" width="9.140625" style="589"/>
    <col min="11778" max="11778" width="0" style="589" hidden="1" customWidth="1"/>
    <col min="11779" max="11779" width="8.28515625" style="589" customWidth="1"/>
    <col min="11780" max="11780" width="40.28515625" style="589" customWidth="1"/>
    <col min="11781" max="11781" width="15.85546875" style="589" customWidth="1"/>
    <col min="11782" max="11782" width="9" style="589" customWidth="1"/>
    <col min="11783" max="11784" width="16.28515625" style="589" customWidth="1"/>
    <col min="11785" max="11785" width="0" style="589" hidden="1" customWidth="1"/>
    <col min="11786" max="11786" width="14.28515625" style="589" bestFit="1" customWidth="1"/>
    <col min="11787" max="11787" width="13.5703125" style="589" customWidth="1"/>
    <col min="11788" max="11789" width="13.28515625" style="589" customWidth="1"/>
    <col min="11790" max="11790" width="46.7109375" style="589" customWidth="1"/>
    <col min="11791" max="11791" width="45.140625" style="589" customWidth="1"/>
    <col min="11792" max="12033" width="9.140625" style="589"/>
    <col min="12034" max="12034" width="0" style="589" hidden="1" customWidth="1"/>
    <col min="12035" max="12035" width="8.28515625" style="589" customWidth="1"/>
    <col min="12036" max="12036" width="40.28515625" style="589" customWidth="1"/>
    <col min="12037" max="12037" width="15.85546875" style="589" customWidth="1"/>
    <col min="12038" max="12038" width="9" style="589" customWidth="1"/>
    <col min="12039" max="12040" width="16.28515625" style="589" customWidth="1"/>
    <col min="12041" max="12041" width="0" style="589" hidden="1" customWidth="1"/>
    <col min="12042" max="12042" width="14.28515625" style="589" bestFit="1" customWidth="1"/>
    <col min="12043" max="12043" width="13.5703125" style="589" customWidth="1"/>
    <col min="12044" max="12045" width="13.28515625" style="589" customWidth="1"/>
    <col min="12046" max="12046" width="46.7109375" style="589" customWidth="1"/>
    <col min="12047" max="12047" width="45.140625" style="589" customWidth="1"/>
    <col min="12048" max="12289" width="9.140625" style="589"/>
    <col min="12290" max="12290" width="0" style="589" hidden="1" customWidth="1"/>
    <col min="12291" max="12291" width="8.28515625" style="589" customWidth="1"/>
    <col min="12292" max="12292" width="40.28515625" style="589" customWidth="1"/>
    <col min="12293" max="12293" width="15.85546875" style="589" customWidth="1"/>
    <col min="12294" max="12294" width="9" style="589" customWidth="1"/>
    <col min="12295" max="12296" width="16.28515625" style="589" customWidth="1"/>
    <col min="12297" max="12297" width="0" style="589" hidden="1" customWidth="1"/>
    <col min="12298" max="12298" width="14.28515625" style="589" bestFit="1" customWidth="1"/>
    <col min="12299" max="12299" width="13.5703125" style="589" customWidth="1"/>
    <col min="12300" max="12301" width="13.28515625" style="589" customWidth="1"/>
    <col min="12302" max="12302" width="46.7109375" style="589" customWidth="1"/>
    <col min="12303" max="12303" width="45.140625" style="589" customWidth="1"/>
    <col min="12304" max="12545" width="9.140625" style="589"/>
    <col min="12546" max="12546" width="0" style="589" hidden="1" customWidth="1"/>
    <col min="12547" max="12547" width="8.28515625" style="589" customWidth="1"/>
    <col min="12548" max="12548" width="40.28515625" style="589" customWidth="1"/>
    <col min="12549" max="12549" width="15.85546875" style="589" customWidth="1"/>
    <col min="12550" max="12550" width="9" style="589" customWidth="1"/>
    <col min="12551" max="12552" width="16.28515625" style="589" customWidth="1"/>
    <col min="12553" max="12553" width="0" style="589" hidden="1" customWidth="1"/>
    <col min="12554" max="12554" width="14.28515625" style="589" bestFit="1" customWidth="1"/>
    <col min="12555" max="12555" width="13.5703125" style="589" customWidth="1"/>
    <col min="12556" max="12557" width="13.28515625" style="589" customWidth="1"/>
    <col min="12558" max="12558" width="46.7109375" style="589" customWidth="1"/>
    <col min="12559" max="12559" width="45.140625" style="589" customWidth="1"/>
    <col min="12560" max="12801" width="9.140625" style="589"/>
    <col min="12802" max="12802" width="0" style="589" hidden="1" customWidth="1"/>
    <col min="12803" max="12803" width="8.28515625" style="589" customWidth="1"/>
    <col min="12804" max="12804" width="40.28515625" style="589" customWidth="1"/>
    <col min="12805" max="12805" width="15.85546875" style="589" customWidth="1"/>
    <col min="12806" max="12806" width="9" style="589" customWidth="1"/>
    <col min="12807" max="12808" width="16.28515625" style="589" customWidth="1"/>
    <col min="12809" max="12809" width="0" style="589" hidden="1" customWidth="1"/>
    <col min="12810" max="12810" width="14.28515625" style="589" bestFit="1" customWidth="1"/>
    <col min="12811" max="12811" width="13.5703125" style="589" customWidth="1"/>
    <col min="12812" max="12813" width="13.28515625" style="589" customWidth="1"/>
    <col min="12814" max="12814" width="46.7109375" style="589" customWidth="1"/>
    <col min="12815" max="12815" width="45.140625" style="589" customWidth="1"/>
    <col min="12816" max="13057" width="9.140625" style="589"/>
    <col min="13058" max="13058" width="0" style="589" hidden="1" customWidth="1"/>
    <col min="13059" max="13059" width="8.28515625" style="589" customWidth="1"/>
    <col min="13060" max="13060" width="40.28515625" style="589" customWidth="1"/>
    <col min="13061" max="13061" width="15.85546875" style="589" customWidth="1"/>
    <col min="13062" max="13062" width="9" style="589" customWidth="1"/>
    <col min="13063" max="13064" width="16.28515625" style="589" customWidth="1"/>
    <col min="13065" max="13065" width="0" style="589" hidden="1" customWidth="1"/>
    <col min="13066" max="13066" width="14.28515625" style="589" bestFit="1" customWidth="1"/>
    <col min="13067" max="13067" width="13.5703125" style="589" customWidth="1"/>
    <col min="13068" max="13069" width="13.28515625" style="589" customWidth="1"/>
    <col min="13070" max="13070" width="46.7109375" style="589" customWidth="1"/>
    <col min="13071" max="13071" width="45.140625" style="589" customWidth="1"/>
    <col min="13072" max="13313" width="9.140625" style="589"/>
    <col min="13314" max="13314" width="0" style="589" hidden="1" customWidth="1"/>
    <col min="13315" max="13315" width="8.28515625" style="589" customWidth="1"/>
    <col min="13316" max="13316" width="40.28515625" style="589" customWidth="1"/>
    <col min="13317" max="13317" width="15.85546875" style="589" customWidth="1"/>
    <col min="13318" max="13318" width="9" style="589" customWidth="1"/>
    <col min="13319" max="13320" width="16.28515625" style="589" customWidth="1"/>
    <col min="13321" max="13321" width="0" style="589" hidden="1" customWidth="1"/>
    <col min="13322" max="13322" width="14.28515625" style="589" bestFit="1" customWidth="1"/>
    <col min="13323" max="13323" width="13.5703125" style="589" customWidth="1"/>
    <col min="13324" max="13325" width="13.28515625" style="589" customWidth="1"/>
    <col min="13326" max="13326" width="46.7109375" style="589" customWidth="1"/>
    <col min="13327" max="13327" width="45.140625" style="589" customWidth="1"/>
    <col min="13328" max="13569" width="9.140625" style="589"/>
    <col min="13570" max="13570" width="0" style="589" hidden="1" customWidth="1"/>
    <col min="13571" max="13571" width="8.28515625" style="589" customWidth="1"/>
    <col min="13572" max="13572" width="40.28515625" style="589" customWidth="1"/>
    <col min="13573" max="13573" width="15.85546875" style="589" customWidth="1"/>
    <col min="13574" max="13574" width="9" style="589" customWidth="1"/>
    <col min="13575" max="13576" width="16.28515625" style="589" customWidth="1"/>
    <col min="13577" max="13577" width="0" style="589" hidden="1" customWidth="1"/>
    <col min="13578" max="13578" width="14.28515625" style="589" bestFit="1" customWidth="1"/>
    <col min="13579" max="13579" width="13.5703125" style="589" customWidth="1"/>
    <col min="13580" max="13581" width="13.28515625" style="589" customWidth="1"/>
    <col min="13582" max="13582" width="46.7109375" style="589" customWidth="1"/>
    <col min="13583" max="13583" width="45.140625" style="589" customWidth="1"/>
    <col min="13584" max="13825" width="9.140625" style="589"/>
    <col min="13826" max="13826" width="0" style="589" hidden="1" customWidth="1"/>
    <col min="13827" max="13827" width="8.28515625" style="589" customWidth="1"/>
    <col min="13828" max="13828" width="40.28515625" style="589" customWidth="1"/>
    <col min="13829" max="13829" width="15.85546875" style="589" customWidth="1"/>
    <col min="13830" max="13830" width="9" style="589" customWidth="1"/>
    <col min="13831" max="13832" width="16.28515625" style="589" customWidth="1"/>
    <col min="13833" max="13833" width="0" style="589" hidden="1" customWidth="1"/>
    <col min="13834" max="13834" width="14.28515625" style="589" bestFit="1" customWidth="1"/>
    <col min="13835" max="13835" width="13.5703125" style="589" customWidth="1"/>
    <col min="13836" max="13837" width="13.28515625" style="589" customWidth="1"/>
    <col min="13838" max="13838" width="46.7109375" style="589" customWidth="1"/>
    <col min="13839" max="13839" width="45.140625" style="589" customWidth="1"/>
    <col min="13840" max="14081" width="9.140625" style="589"/>
    <col min="14082" max="14082" width="0" style="589" hidden="1" customWidth="1"/>
    <col min="14083" max="14083" width="8.28515625" style="589" customWidth="1"/>
    <col min="14084" max="14084" width="40.28515625" style="589" customWidth="1"/>
    <col min="14085" max="14085" width="15.85546875" style="589" customWidth="1"/>
    <col min="14086" max="14086" width="9" style="589" customWidth="1"/>
    <col min="14087" max="14088" width="16.28515625" style="589" customWidth="1"/>
    <col min="14089" max="14089" width="0" style="589" hidden="1" customWidth="1"/>
    <col min="14090" max="14090" width="14.28515625" style="589" bestFit="1" customWidth="1"/>
    <col min="14091" max="14091" width="13.5703125" style="589" customWidth="1"/>
    <col min="14092" max="14093" width="13.28515625" style="589" customWidth="1"/>
    <col min="14094" max="14094" width="46.7109375" style="589" customWidth="1"/>
    <col min="14095" max="14095" width="45.140625" style="589" customWidth="1"/>
    <col min="14096" max="14337" width="9.140625" style="589"/>
    <col min="14338" max="14338" width="0" style="589" hidden="1" customWidth="1"/>
    <col min="14339" max="14339" width="8.28515625" style="589" customWidth="1"/>
    <col min="14340" max="14340" width="40.28515625" style="589" customWidth="1"/>
    <col min="14341" max="14341" width="15.85546875" style="589" customWidth="1"/>
    <col min="14342" max="14342" width="9" style="589" customWidth="1"/>
    <col min="14343" max="14344" width="16.28515625" style="589" customWidth="1"/>
    <col min="14345" max="14345" width="0" style="589" hidden="1" customWidth="1"/>
    <col min="14346" max="14346" width="14.28515625" style="589" bestFit="1" customWidth="1"/>
    <col min="14347" max="14347" width="13.5703125" style="589" customWidth="1"/>
    <col min="14348" max="14349" width="13.28515625" style="589" customWidth="1"/>
    <col min="14350" max="14350" width="46.7109375" style="589" customWidth="1"/>
    <col min="14351" max="14351" width="45.140625" style="589" customWidth="1"/>
    <col min="14352" max="14593" width="9.140625" style="589"/>
    <col min="14594" max="14594" width="0" style="589" hidden="1" customWidth="1"/>
    <col min="14595" max="14595" width="8.28515625" style="589" customWidth="1"/>
    <col min="14596" max="14596" width="40.28515625" style="589" customWidth="1"/>
    <col min="14597" max="14597" width="15.85546875" style="589" customWidth="1"/>
    <col min="14598" max="14598" width="9" style="589" customWidth="1"/>
    <col min="14599" max="14600" width="16.28515625" style="589" customWidth="1"/>
    <col min="14601" max="14601" width="0" style="589" hidden="1" customWidth="1"/>
    <col min="14602" max="14602" width="14.28515625" style="589" bestFit="1" customWidth="1"/>
    <col min="14603" max="14603" width="13.5703125" style="589" customWidth="1"/>
    <col min="14604" max="14605" width="13.28515625" style="589" customWidth="1"/>
    <col min="14606" max="14606" width="46.7109375" style="589" customWidth="1"/>
    <col min="14607" max="14607" width="45.140625" style="589" customWidth="1"/>
    <col min="14608" max="14849" width="9.140625" style="589"/>
    <col min="14850" max="14850" width="0" style="589" hidden="1" customWidth="1"/>
    <col min="14851" max="14851" width="8.28515625" style="589" customWidth="1"/>
    <col min="14852" max="14852" width="40.28515625" style="589" customWidth="1"/>
    <col min="14853" max="14853" width="15.85546875" style="589" customWidth="1"/>
    <col min="14854" max="14854" width="9" style="589" customWidth="1"/>
    <col min="14855" max="14856" width="16.28515625" style="589" customWidth="1"/>
    <col min="14857" max="14857" width="0" style="589" hidden="1" customWidth="1"/>
    <col min="14858" max="14858" width="14.28515625" style="589" bestFit="1" customWidth="1"/>
    <col min="14859" max="14859" width="13.5703125" style="589" customWidth="1"/>
    <col min="14860" max="14861" width="13.28515625" style="589" customWidth="1"/>
    <col min="14862" max="14862" width="46.7109375" style="589" customWidth="1"/>
    <col min="14863" max="14863" width="45.140625" style="589" customWidth="1"/>
    <col min="14864" max="15105" width="9.140625" style="589"/>
    <col min="15106" max="15106" width="0" style="589" hidden="1" customWidth="1"/>
    <col min="15107" max="15107" width="8.28515625" style="589" customWidth="1"/>
    <col min="15108" max="15108" width="40.28515625" style="589" customWidth="1"/>
    <col min="15109" max="15109" width="15.85546875" style="589" customWidth="1"/>
    <col min="15110" max="15110" width="9" style="589" customWidth="1"/>
    <col min="15111" max="15112" width="16.28515625" style="589" customWidth="1"/>
    <col min="15113" max="15113" width="0" style="589" hidden="1" customWidth="1"/>
    <col min="15114" max="15114" width="14.28515625" style="589" bestFit="1" customWidth="1"/>
    <col min="15115" max="15115" width="13.5703125" style="589" customWidth="1"/>
    <col min="15116" max="15117" width="13.28515625" style="589" customWidth="1"/>
    <col min="15118" max="15118" width="46.7109375" style="589" customWidth="1"/>
    <col min="15119" max="15119" width="45.140625" style="589" customWidth="1"/>
    <col min="15120" max="15361" width="9.140625" style="589"/>
    <col min="15362" max="15362" width="0" style="589" hidden="1" customWidth="1"/>
    <col min="15363" max="15363" width="8.28515625" style="589" customWidth="1"/>
    <col min="15364" max="15364" width="40.28515625" style="589" customWidth="1"/>
    <col min="15365" max="15365" width="15.85546875" style="589" customWidth="1"/>
    <col min="15366" max="15366" width="9" style="589" customWidth="1"/>
    <col min="15367" max="15368" width="16.28515625" style="589" customWidth="1"/>
    <col min="15369" max="15369" width="0" style="589" hidden="1" customWidth="1"/>
    <col min="15370" max="15370" width="14.28515625" style="589" bestFit="1" customWidth="1"/>
    <col min="15371" max="15371" width="13.5703125" style="589" customWidth="1"/>
    <col min="15372" max="15373" width="13.28515625" style="589" customWidth="1"/>
    <col min="15374" max="15374" width="46.7109375" style="589" customWidth="1"/>
    <col min="15375" max="15375" width="45.140625" style="589" customWidth="1"/>
    <col min="15376" max="15617" width="9.140625" style="589"/>
    <col min="15618" max="15618" width="0" style="589" hidden="1" customWidth="1"/>
    <col min="15619" max="15619" width="8.28515625" style="589" customWidth="1"/>
    <col min="15620" max="15620" width="40.28515625" style="589" customWidth="1"/>
    <col min="15621" max="15621" width="15.85546875" style="589" customWidth="1"/>
    <col min="15622" max="15622" width="9" style="589" customWidth="1"/>
    <col min="15623" max="15624" width="16.28515625" style="589" customWidth="1"/>
    <col min="15625" max="15625" width="0" style="589" hidden="1" customWidth="1"/>
    <col min="15626" max="15626" width="14.28515625" style="589" bestFit="1" customWidth="1"/>
    <col min="15627" max="15627" width="13.5703125" style="589" customWidth="1"/>
    <col min="15628" max="15629" width="13.28515625" style="589" customWidth="1"/>
    <col min="15630" max="15630" width="46.7109375" style="589" customWidth="1"/>
    <col min="15631" max="15631" width="45.140625" style="589" customWidth="1"/>
    <col min="15632" max="15873" width="9.140625" style="589"/>
    <col min="15874" max="15874" width="0" style="589" hidden="1" customWidth="1"/>
    <col min="15875" max="15875" width="8.28515625" style="589" customWidth="1"/>
    <col min="15876" max="15876" width="40.28515625" style="589" customWidth="1"/>
    <col min="15877" max="15877" width="15.85546875" style="589" customWidth="1"/>
    <col min="15878" max="15878" width="9" style="589" customWidth="1"/>
    <col min="15879" max="15880" width="16.28515625" style="589" customWidth="1"/>
    <col min="15881" max="15881" width="0" style="589" hidden="1" customWidth="1"/>
    <col min="15882" max="15882" width="14.28515625" style="589" bestFit="1" customWidth="1"/>
    <col min="15883" max="15883" width="13.5703125" style="589" customWidth="1"/>
    <col min="15884" max="15885" width="13.28515625" style="589" customWidth="1"/>
    <col min="15886" max="15886" width="46.7109375" style="589" customWidth="1"/>
    <col min="15887" max="15887" width="45.140625" style="589" customWidth="1"/>
    <col min="15888" max="16129" width="9.140625" style="589"/>
    <col min="16130" max="16130" width="0" style="589" hidden="1" customWidth="1"/>
    <col min="16131" max="16131" width="8.28515625" style="589" customWidth="1"/>
    <col min="16132" max="16132" width="40.28515625" style="589" customWidth="1"/>
    <col min="16133" max="16133" width="15.85546875" style="589" customWidth="1"/>
    <col min="16134" max="16134" width="9" style="589" customWidth="1"/>
    <col min="16135" max="16136" width="16.28515625" style="589" customWidth="1"/>
    <col min="16137" max="16137" width="0" style="589" hidden="1" customWidth="1"/>
    <col min="16138" max="16138" width="14.28515625" style="589" bestFit="1" customWidth="1"/>
    <col min="16139" max="16139" width="13.5703125" style="589" customWidth="1"/>
    <col min="16140" max="16141" width="13.28515625" style="589" customWidth="1"/>
    <col min="16142" max="16142" width="46.7109375" style="589" customWidth="1"/>
    <col min="16143" max="16143" width="45.140625" style="589" customWidth="1"/>
    <col min="16144" max="16384" width="9.140625" style="589"/>
  </cols>
  <sheetData>
    <row r="1" spans="1:16" ht="15.75" customHeight="1" x14ac:dyDescent="0.25">
      <c r="A1" s="588"/>
      <c r="B1" s="1503" t="s">
        <v>2240</v>
      </c>
      <c r="C1" s="1503"/>
      <c r="D1" s="1503"/>
      <c r="E1" s="1503"/>
      <c r="F1" s="1503"/>
      <c r="G1" s="1503"/>
      <c r="H1" s="1503"/>
      <c r="I1" s="1503"/>
      <c r="J1" s="1503"/>
      <c r="K1" s="1503"/>
      <c r="L1" s="1503"/>
      <c r="M1" s="1503"/>
      <c r="N1" s="1503"/>
      <c r="O1" s="1503"/>
    </row>
    <row r="2" spans="1:16" ht="15.75" x14ac:dyDescent="0.25">
      <c r="A2" s="588"/>
      <c r="B2" s="1503"/>
      <c r="C2" s="1503"/>
      <c r="D2" s="1503"/>
      <c r="E2" s="1503"/>
      <c r="F2" s="1503"/>
      <c r="G2" s="1503"/>
      <c r="H2" s="1503"/>
      <c r="I2" s="1503"/>
      <c r="J2" s="1503"/>
      <c r="K2" s="1503"/>
      <c r="L2" s="1503"/>
      <c r="M2" s="1503"/>
      <c r="N2" s="1503"/>
      <c r="O2" s="1503"/>
    </row>
    <row r="3" spans="1:16" s="593" customFormat="1" ht="63" customHeight="1" x14ac:dyDescent="0.2">
      <c r="B3" s="602" t="s">
        <v>562</v>
      </c>
      <c r="C3" s="602" t="s">
        <v>1612</v>
      </c>
      <c r="D3" s="602" t="s">
        <v>1613</v>
      </c>
      <c r="E3" s="602" t="s">
        <v>1614</v>
      </c>
      <c r="F3" s="602" t="s">
        <v>1615</v>
      </c>
      <c r="G3" s="602" t="s">
        <v>1616</v>
      </c>
      <c r="H3" s="602" t="s">
        <v>1617</v>
      </c>
      <c r="I3" s="602" t="s">
        <v>2300</v>
      </c>
      <c r="J3" s="899" t="s">
        <v>2299</v>
      </c>
      <c r="K3" s="602" t="s">
        <v>1618</v>
      </c>
      <c r="L3" s="602" t="s">
        <v>1619</v>
      </c>
      <c r="M3" s="602" t="s">
        <v>3</v>
      </c>
      <c r="N3" s="602" t="s">
        <v>1620</v>
      </c>
      <c r="O3" s="900" t="s">
        <v>1621</v>
      </c>
    </row>
    <row r="4" spans="1:16" ht="15.75" x14ac:dyDescent="0.2">
      <c r="A4" s="590"/>
      <c r="B4" s="901">
        <v>1</v>
      </c>
      <c r="C4" s="902" t="s">
        <v>2241</v>
      </c>
      <c r="D4" s="901" t="s">
        <v>11</v>
      </c>
      <c r="E4" s="901" t="s">
        <v>85</v>
      </c>
      <c r="F4" s="901" t="s">
        <v>46</v>
      </c>
      <c r="G4" s="901" t="s">
        <v>1651</v>
      </c>
      <c r="H4" s="901">
        <v>0.192</v>
      </c>
      <c r="I4" s="903">
        <v>0.192</v>
      </c>
      <c r="J4" s="904">
        <v>0.19</v>
      </c>
      <c r="K4" s="901">
        <v>113</v>
      </c>
      <c r="L4" s="901">
        <v>55</v>
      </c>
      <c r="M4" s="901" t="str">
        <f t="shared" ref="M4:M43" si="0">K4&amp;"+"&amp;L4</f>
        <v>113+55</v>
      </c>
      <c r="N4" s="904" t="s">
        <v>2242</v>
      </c>
      <c r="O4" s="905" t="s">
        <v>2243</v>
      </c>
    </row>
    <row r="5" spans="1:16" ht="25.5" x14ac:dyDescent="0.2">
      <c r="B5" s="906">
        <f t="shared" ref="B5:B35" si="1">B4+1</f>
        <v>2</v>
      </c>
      <c r="C5" s="907" t="s">
        <v>1748</v>
      </c>
      <c r="D5" s="906" t="s">
        <v>11</v>
      </c>
      <c r="E5" s="906" t="s">
        <v>85</v>
      </c>
      <c r="F5" s="906" t="s">
        <v>46</v>
      </c>
      <c r="G5" s="906" t="s">
        <v>1651</v>
      </c>
      <c r="H5" s="906">
        <v>0.11642999999999999</v>
      </c>
      <c r="I5" s="908">
        <v>0.11642999999999999</v>
      </c>
      <c r="J5" s="908">
        <v>0.02</v>
      </c>
      <c r="K5" s="906">
        <v>118</v>
      </c>
      <c r="L5" s="906">
        <v>55</v>
      </c>
      <c r="M5" s="906" t="str">
        <f t="shared" si="0"/>
        <v>118+55</v>
      </c>
      <c r="N5" s="909" t="s">
        <v>2244</v>
      </c>
      <c r="O5" s="905" t="s">
        <v>2245</v>
      </c>
    </row>
    <row r="6" spans="1:16" x14ac:dyDescent="0.2">
      <c r="B6" s="906">
        <f t="shared" si="1"/>
        <v>3</v>
      </c>
      <c r="C6" s="907" t="s">
        <v>1748</v>
      </c>
      <c r="D6" s="906" t="s">
        <v>11</v>
      </c>
      <c r="E6" s="906" t="s">
        <v>85</v>
      </c>
      <c r="F6" s="906" t="s">
        <v>46</v>
      </c>
      <c r="G6" s="906" t="s">
        <v>1651</v>
      </c>
      <c r="H6" s="906">
        <v>5.8620000000000005E-2</v>
      </c>
      <c r="I6" s="908">
        <v>5.8620000000000005E-2</v>
      </c>
      <c r="J6" s="908">
        <v>0.06</v>
      </c>
      <c r="K6" s="906">
        <v>119</v>
      </c>
      <c r="L6" s="906">
        <v>55</v>
      </c>
      <c r="M6" s="906" t="str">
        <f t="shared" si="0"/>
        <v>119+55</v>
      </c>
      <c r="N6" s="909" t="s">
        <v>2242</v>
      </c>
      <c r="O6" s="905" t="s">
        <v>2243</v>
      </c>
    </row>
    <row r="7" spans="1:16" x14ac:dyDescent="0.2">
      <c r="B7" s="906">
        <f t="shared" si="1"/>
        <v>4</v>
      </c>
      <c r="C7" s="907" t="s">
        <v>1748</v>
      </c>
      <c r="D7" s="906" t="s">
        <v>11</v>
      </c>
      <c r="E7" s="906" t="s">
        <v>85</v>
      </c>
      <c r="F7" s="906" t="s">
        <v>46</v>
      </c>
      <c r="G7" s="906" t="s">
        <v>1651</v>
      </c>
      <c r="H7" s="906">
        <v>3.2099999999999997E-2</v>
      </c>
      <c r="I7" s="908">
        <v>3.2099999999999997E-2</v>
      </c>
      <c r="J7" s="908">
        <v>0.03</v>
      </c>
      <c r="K7" s="906">
        <v>120</v>
      </c>
      <c r="L7" s="906">
        <v>55</v>
      </c>
      <c r="M7" s="906" t="str">
        <f t="shared" si="0"/>
        <v>120+55</v>
      </c>
      <c r="N7" s="909" t="s">
        <v>2242</v>
      </c>
      <c r="O7" s="905" t="s">
        <v>2243</v>
      </c>
    </row>
    <row r="8" spans="1:16" ht="25.5" x14ac:dyDescent="0.2">
      <c r="B8" s="906">
        <f t="shared" si="1"/>
        <v>5</v>
      </c>
      <c r="C8" s="907" t="s">
        <v>1748</v>
      </c>
      <c r="D8" s="906" t="s">
        <v>11</v>
      </c>
      <c r="E8" s="906" t="s">
        <v>85</v>
      </c>
      <c r="F8" s="906" t="s">
        <v>46</v>
      </c>
      <c r="G8" s="906" t="s">
        <v>1651</v>
      </c>
      <c r="H8" s="906">
        <v>6.9789999999999991E-2</v>
      </c>
      <c r="I8" s="908">
        <v>6.9789999999999991E-2</v>
      </c>
      <c r="J8" s="908">
        <v>0.03</v>
      </c>
      <c r="K8" s="906">
        <v>126</v>
      </c>
      <c r="L8" s="906">
        <v>55</v>
      </c>
      <c r="M8" s="906" t="str">
        <f t="shared" si="0"/>
        <v>126+55</v>
      </c>
      <c r="N8" s="909" t="s">
        <v>2244</v>
      </c>
      <c r="O8" s="905" t="s">
        <v>2245</v>
      </c>
    </row>
    <row r="9" spans="1:16" x14ac:dyDescent="0.2">
      <c r="B9" s="906">
        <f t="shared" si="1"/>
        <v>6</v>
      </c>
      <c r="C9" s="907" t="s">
        <v>2241</v>
      </c>
      <c r="D9" s="906" t="s">
        <v>11</v>
      </c>
      <c r="E9" s="906" t="s">
        <v>85</v>
      </c>
      <c r="F9" s="906" t="s">
        <v>46</v>
      </c>
      <c r="G9" s="906" t="s">
        <v>1651</v>
      </c>
      <c r="H9" s="906">
        <v>0.44727</v>
      </c>
      <c r="I9" s="908">
        <v>0.44727</v>
      </c>
      <c r="J9" s="908">
        <v>0.44</v>
      </c>
      <c r="K9" s="906">
        <v>186</v>
      </c>
      <c r="L9" s="906">
        <v>55</v>
      </c>
      <c r="M9" s="906" t="str">
        <f t="shared" si="0"/>
        <v>186+55</v>
      </c>
      <c r="N9" s="909" t="s">
        <v>2246</v>
      </c>
      <c r="O9" s="905" t="s">
        <v>2247</v>
      </c>
    </row>
    <row r="10" spans="1:16" x14ac:dyDescent="0.2">
      <c r="B10" s="906">
        <f t="shared" si="1"/>
        <v>7</v>
      </c>
      <c r="C10" s="907" t="s">
        <v>2241</v>
      </c>
      <c r="D10" s="906" t="s">
        <v>11</v>
      </c>
      <c r="E10" s="906" t="s">
        <v>85</v>
      </c>
      <c r="F10" s="906" t="s">
        <v>46</v>
      </c>
      <c r="G10" s="906" t="s">
        <v>1651</v>
      </c>
      <c r="H10" s="906">
        <v>0.36523</v>
      </c>
      <c r="I10" s="908">
        <v>0.36523</v>
      </c>
      <c r="J10" s="908">
        <v>0.37</v>
      </c>
      <c r="K10" s="906">
        <v>194</v>
      </c>
      <c r="L10" s="906">
        <v>55</v>
      </c>
      <c r="M10" s="906" t="str">
        <f t="shared" si="0"/>
        <v>194+55</v>
      </c>
      <c r="N10" s="909" t="s">
        <v>2242</v>
      </c>
      <c r="O10" s="905" t="s">
        <v>2243</v>
      </c>
    </row>
    <row r="11" spans="1:16" ht="25.5" x14ac:dyDescent="0.2">
      <c r="B11" s="906">
        <f t="shared" si="1"/>
        <v>8</v>
      </c>
      <c r="C11" s="907" t="s">
        <v>2248</v>
      </c>
      <c r="D11" s="906" t="s">
        <v>11</v>
      </c>
      <c r="E11" s="906" t="s">
        <v>85</v>
      </c>
      <c r="F11" s="906" t="s">
        <v>46</v>
      </c>
      <c r="G11" s="906" t="s">
        <v>1651</v>
      </c>
      <c r="H11" s="906"/>
      <c r="I11" s="908">
        <v>0.02</v>
      </c>
      <c r="J11" s="908">
        <v>0.02</v>
      </c>
      <c r="K11" s="906">
        <v>98</v>
      </c>
      <c r="L11" s="906">
        <v>55</v>
      </c>
      <c r="M11" s="906" t="str">
        <f t="shared" si="0"/>
        <v>98+55</v>
      </c>
      <c r="N11" s="909" t="s">
        <v>2242</v>
      </c>
      <c r="O11" s="905" t="s">
        <v>2242</v>
      </c>
      <c r="P11" s="589" t="s">
        <v>2249</v>
      </c>
    </row>
    <row r="12" spans="1:16" ht="25.5" x14ac:dyDescent="0.2">
      <c r="B12" s="906">
        <f t="shared" si="1"/>
        <v>9</v>
      </c>
      <c r="C12" s="907" t="s">
        <v>2248</v>
      </c>
      <c r="D12" s="906" t="s">
        <v>11</v>
      </c>
      <c r="E12" s="906" t="s">
        <v>85</v>
      </c>
      <c r="F12" s="906" t="s">
        <v>46</v>
      </c>
      <c r="G12" s="906" t="s">
        <v>1651</v>
      </c>
      <c r="H12" s="906"/>
      <c r="I12" s="908">
        <v>0.06</v>
      </c>
      <c r="J12" s="908">
        <v>0.05</v>
      </c>
      <c r="K12" s="906">
        <v>99</v>
      </c>
      <c r="L12" s="906">
        <v>55</v>
      </c>
      <c r="M12" s="906" t="str">
        <f t="shared" si="0"/>
        <v>99+55</v>
      </c>
      <c r="N12" s="909" t="s">
        <v>2242</v>
      </c>
      <c r="O12" s="905" t="s">
        <v>2242</v>
      </c>
      <c r="P12" s="589" t="s">
        <v>2249</v>
      </c>
    </row>
    <row r="13" spans="1:16" ht="25.5" x14ac:dyDescent="0.2">
      <c r="B13" s="906">
        <f t="shared" si="1"/>
        <v>10</v>
      </c>
      <c r="C13" s="907" t="s">
        <v>2248</v>
      </c>
      <c r="D13" s="906" t="s">
        <v>11</v>
      </c>
      <c r="E13" s="906" t="s">
        <v>85</v>
      </c>
      <c r="F13" s="906" t="s">
        <v>46</v>
      </c>
      <c r="G13" s="906" t="s">
        <v>1651</v>
      </c>
      <c r="H13" s="906"/>
      <c r="I13" s="908">
        <v>0.05</v>
      </c>
      <c r="J13" s="908">
        <v>0.04</v>
      </c>
      <c r="K13" s="906">
        <v>102</v>
      </c>
      <c r="L13" s="906">
        <v>55</v>
      </c>
      <c r="M13" s="906" t="str">
        <f t="shared" si="0"/>
        <v>102+55</v>
      </c>
      <c r="N13" s="909" t="s">
        <v>2242</v>
      </c>
      <c r="O13" s="905" t="s">
        <v>2242</v>
      </c>
      <c r="P13" s="589" t="s">
        <v>2249</v>
      </c>
    </row>
    <row r="14" spans="1:16" ht="25.5" x14ac:dyDescent="0.2">
      <c r="B14" s="906">
        <f t="shared" si="1"/>
        <v>11</v>
      </c>
      <c r="C14" s="907" t="s">
        <v>2248</v>
      </c>
      <c r="D14" s="906" t="s">
        <v>11</v>
      </c>
      <c r="E14" s="906" t="s">
        <v>85</v>
      </c>
      <c r="F14" s="906" t="s">
        <v>46</v>
      </c>
      <c r="G14" s="906" t="s">
        <v>1651</v>
      </c>
      <c r="H14" s="906"/>
      <c r="I14" s="908">
        <v>0.01</v>
      </c>
      <c r="J14" s="908">
        <v>0</v>
      </c>
      <c r="K14" s="906">
        <v>103</v>
      </c>
      <c r="L14" s="906">
        <v>55</v>
      </c>
      <c r="M14" s="906" t="str">
        <f t="shared" si="0"/>
        <v>103+55</v>
      </c>
      <c r="N14" s="909" t="s">
        <v>2242</v>
      </c>
      <c r="O14" s="905" t="s">
        <v>2242</v>
      </c>
      <c r="P14" s="589" t="s">
        <v>2249</v>
      </c>
    </row>
    <row r="15" spans="1:16" x14ac:dyDescent="0.2">
      <c r="B15" s="906">
        <f t="shared" si="1"/>
        <v>12</v>
      </c>
      <c r="C15" s="907" t="s">
        <v>2250</v>
      </c>
      <c r="D15" s="906" t="s">
        <v>13</v>
      </c>
      <c r="E15" s="906" t="s">
        <v>85</v>
      </c>
      <c r="F15" s="906" t="s">
        <v>49</v>
      </c>
      <c r="G15" s="906" t="s">
        <v>1651</v>
      </c>
      <c r="H15" s="906" t="e">
        <f t="shared" ref="H15:H27" si="2">E15/10000</f>
        <v>#VALUE!</v>
      </c>
      <c r="I15" s="908">
        <v>0.11509000000000001</v>
      </c>
      <c r="J15" s="908">
        <v>0.12</v>
      </c>
      <c r="K15" s="906">
        <v>78</v>
      </c>
      <c r="L15" s="906">
        <v>20</v>
      </c>
      <c r="M15" s="906" t="str">
        <f t="shared" si="0"/>
        <v>78+20</v>
      </c>
      <c r="N15" s="909" t="s">
        <v>2242</v>
      </c>
      <c r="O15" s="905" t="s">
        <v>2251</v>
      </c>
    </row>
    <row r="16" spans="1:16" x14ac:dyDescent="0.2">
      <c r="B16" s="906">
        <f t="shared" si="1"/>
        <v>13</v>
      </c>
      <c r="C16" s="907" t="s">
        <v>2252</v>
      </c>
      <c r="D16" s="906" t="s">
        <v>13</v>
      </c>
      <c r="E16" s="906" t="s">
        <v>85</v>
      </c>
      <c r="F16" s="906" t="s">
        <v>42</v>
      </c>
      <c r="G16" s="906" t="s">
        <v>1651</v>
      </c>
      <c r="H16" s="906" t="e">
        <f t="shared" si="2"/>
        <v>#VALUE!</v>
      </c>
      <c r="I16" s="908">
        <v>5.33E-2</v>
      </c>
      <c r="J16" s="908">
        <v>0.05</v>
      </c>
      <c r="K16" s="906">
        <v>147</v>
      </c>
      <c r="L16" s="906">
        <v>3</v>
      </c>
      <c r="M16" s="906" t="str">
        <f t="shared" si="0"/>
        <v>147+3</v>
      </c>
      <c r="N16" s="909" t="s">
        <v>2242</v>
      </c>
      <c r="O16" s="905" t="s">
        <v>2251</v>
      </c>
    </row>
    <row r="17" spans="2:15" x14ac:dyDescent="0.2">
      <c r="B17" s="906">
        <f t="shared" si="1"/>
        <v>14</v>
      </c>
      <c r="C17" s="907" t="s">
        <v>2252</v>
      </c>
      <c r="D17" s="906" t="s">
        <v>13</v>
      </c>
      <c r="E17" s="906" t="s">
        <v>85</v>
      </c>
      <c r="F17" s="906" t="s">
        <v>42</v>
      </c>
      <c r="G17" s="906" t="s">
        <v>1651</v>
      </c>
      <c r="H17" s="906" t="e">
        <f t="shared" si="2"/>
        <v>#VALUE!</v>
      </c>
      <c r="I17" s="908">
        <v>5.3479999999999993E-2</v>
      </c>
      <c r="J17" s="908">
        <v>0.05</v>
      </c>
      <c r="K17" s="906">
        <v>148</v>
      </c>
      <c r="L17" s="906">
        <v>3</v>
      </c>
      <c r="M17" s="906" t="str">
        <f t="shared" si="0"/>
        <v>148+3</v>
      </c>
      <c r="N17" s="909" t="s">
        <v>2242</v>
      </c>
      <c r="O17" s="905" t="s">
        <v>2251</v>
      </c>
    </row>
    <row r="18" spans="2:15" x14ac:dyDescent="0.2">
      <c r="B18" s="906">
        <f t="shared" si="1"/>
        <v>15</v>
      </c>
      <c r="C18" s="907" t="s">
        <v>2252</v>
      </c>
      <c r="D18" s="906" t="s">
        <v>13</v>
      </c>
      <c r="E18" s="906" t="s">
        <v>85</v>
      </c>
      <c r="F18" s="906" t="s">
        <v>42</v>
      </c>
      <c r="G18" s="906" t="s">
        <v>1651</v>
      </c>
      <c r="H18" s="906" t="e">
        <f t="shared" si="2"/>
        <v>#VALUE!</v>
      </c>
      <c r="I18" s="908">
        <v>3.3020000000000001E-2</v>
      </c>
      <c r="J18" s="908">
        <v>0.03</v>
      </c>
      <c r="K18" s="906">
        <v>67</v>
      </c>
      <c r="L18" s="906">
        <v>30</v>
      </c>
      <c r="M18" s="906" t="str">
        <f t="shared" si="0"/>
        <v>67+30</v>
      </c>
      <c r="N18" s="909" t="s">
        <v>2242</v>
      </c>
      <c r="O18" s="905" t="s">
        <v>2251</v>
      </c>
    </row>
    <row r="19" spans="2:15" x14ac:dyDescent="0.2">
      <c r="B19" s="906">
        <f t="shared" si="1"/>
        <v>16</v>
      </c>
      <c r="C19" s="907" t="s">
        <v>2252</v>
      </c>
      <c r="D19" s="906" t="s">
        <v>13</v>
      </c>
      <c r="E19" s="906" t="s">
        <v>85</v>
      </c>
      <c r="F19" s="906" t="s">
        <v>42</v>
      </c>
      <c r="G19" s="906" t="s">
        <v>1651</v>
      </c>
      <c r="H19" s="906" t="e">
        <f t="shared" si="2"/>
        <v>#VALUE!</v>
      </c>
      <c r="I19" s="908">
        <v>9.9799999999999993E-3</v>
      </c>
      <c r="J19" s="908">
        <v>0.01</v>
      </c>
      <c r="K19" s="906">
        <v>68</v>
      </c>
      <c r="L19" s="906">
        <v>30</v>
      </c>
      <c r="M19" s="906" t="str">
        <f t="shared" si="0"/>
        <v>68+30</v>
      </c>
      <c r="N19" s="909" t="s">
        <v>2242</v>
      </c>
      <c r="O19" s="905" t="s">
        <v>2251</v>
      </c>
    </row>
    <row r="20" spans="2:15" x14ac:dyDescent="0.2">
      <c r="B20" s="906">
        <f t="shared" si="1"/>
        <v>17</v>
      </c>
      <c r="C20" s="907" t="s">
        <v>2252</v>
      </c>
      <c r="D20" s="906" t="s">
        <v>13</v>
      </c>
      <c r="E20" s="906" t="s">
        <v>85</v>
      </c>
      <c r="F20" s="906" t="s">
        <v>42</v>
      </c>
      <c r="G20" s="906" t="s">
        <v>1651</v>
      </c>
      <c r="H20" s="906" t="e">
        <f t="shared" si="2"/>
        <v>#VALUE!</v>
      </c>
      <c r="I20" s="908">
        <v>1.404E-2</v>
      </c>
      <c r="J20" s="908">
        <v>0.01</v>
      </c>
      <c r="K20" s="906">
        <v>69</v>
      </c>
      <c r="L20" s="906">
        <v>30</v>
      </c>
      <c r="M20" s="906" t="str">
        <f t="shared" si="0"/>
        <v>69+30</v>
      </c>
      <c r="N20" s="909" t="s">
        <v>2242</v>
      </c>
      <c r="O20" s="905" t="s">
        <v>2251</v>
      </c>
    </row>
    <row r="21" spans="2:15" x14ac:dyDescent="0.2">
      <c r="B21" s="906">
        <f t="shared" si="1"/>
        <v>18</v>
      </c>
      <c r="C21" s="907" t="s">
        <v>2252</v>
      </c>
      <c r="D21" s="906" t="s">
        <v>13</v>
      </c>
      <c r="E21" s="906" t="s">
        <v>85</v>
      </c>
      <c r="F21" s="906" t="s">
        <v>42</v>
      </c>
      <c r="G21" s="906" t="s">
        <v>1651</v>
      </c>
      <c r="H21" s="906" t="e">
        <f t="shared" si="2"/>
        <v>#VALUE!</v>
      </c>
      <c r="I21" s="908">
        <v>1.9630000000000002E-2</v>
      </c>
      <c r="J21" s="908">
        <v>0.02</v>
      </c>
      <c r="K21" s="906">
        <v>70</v>
      </c>
      <c r="L21" s="906">
        <v>30</v>
      </c>
      <c r="M21" s="906" t="str">
        <f t="shared" si="0"/>
        <v>70+30</v>
      </c>
      <c r="N21" s="909" t="s">
        <v>2242</v>
      </c>
      <c r="O21" s="905" t="s">
        <v>2251</v>
      </c>
    </row>
    <row r="22" spans="2:15" x14ac:dyDescent="0.2">
      <c r="B22" s="906">
        <f t="shared" si="1"/>
        <v>19</v>
      </c>
      <c r="C22" s="907" t="s">
        <v>2252</v>
      </c>
      <c r="D22" s="906" t="s">
        <v>13</v>
      </c>
      <c r="E22" s="906" t="s">
        <v>85</v>
      </c>
      <c r="F22" s="906" t="s">
        <v>42</v>
      </c>
      <c r="G22" s="906" t="s">
        <v>1651</v>
      </c>
      <c r="H22" s="906" t="e">
        <f t="shared" si="2"/>
        <v>#VALUE!</v>
      </c>
      <c r="I22" s="908">
        <v>2.7660000000000001E-2</v>
      </c>
      <c r="J22" s="908">
        <v>0.03</v>
      </c>
      <c r="K22" s="906">
        <v>71</v>
      </c>
      <c r="L22" s="906">
        <v>30</v>
      </c>
      <c r="M22" s="906" t="str">
        <f t="shared" si="0"/>
        <v>71+30</v>
      </c>
      <c r="N22" s="909" t="s">
        <v>2242</v>
      </c>
      <c r="O22" s="905" t="s">
        <v>2251</v>
      </c>
    </row>
    <row r="23" spans="2:15" x14ac:dyDescent="0.2">
      <c r="B23" s="906">
        <f t="shared" si="1"/>
        <v>20</v>
      </c>
      <c r="C23" s="907" t="s">
        <v>2252</v>
      </c>
      <c r="D23" s="906" t="s">
        <v>13</v>
      </c>
      <c r="E23" s="906" t="s">
        <v>85</v>
      </c>
      <c r="F23" s="906" t="s">
        <v>42</v>
      </c>
      <c r="G23" s="906" t="s">
        <v>1651</v>
      </c>
      <c r="H23" s="906" t="e">
        <f t="shared" si="2"/>
        <v>#VALUE!</v>
      </c>
      <c r="I23" s="908">
        <v>0.12094000000000001</v>
      </c>
      <c r="J23" s="908">
        <v>0.12</v>
      </c>
      <c r="K23" s="906">
        <v>74</v>
      </c>
      <c r="L23" s="906">
        <v>30</v>
      </c>
      <c r="M23" s="906" t="str">
        <f t="shared" si="0"/>
        <v>74+30</v>
      </c>
      <c r="N23" s="909" t="s">
        <v>2242</v>
      </c>
      <c r="O23" s="905" t="s">
        <v>2251</v>
      </c>
    </row>
    <row r="24" spans="2:15" x14ac:dyDescent="0.2">
      <c r="B24" s="906">
        <f t="shared" si="1"/>
        <v>21</v>
      </c>
      <c r="C24" s="907" t="s">
        <v>2252</v>
      </c>
      <c r="D24" s="906" t="s">
        <v>13</v>
      </c>
      <c r="E24" s="906" t="s">
        <v>85</v>
      </c>
      <c r="F24" s="906" t="s">
        <v>42</v>
      </c>
      <c r="G24" s="906" t="s">
        <v>1651</v>
      </c>
      <c r="H24" s="906" t="e">
        <f t="shared" si="2"/>
        <v>#VALUE!</v>
      </c>
      <c r="I24" s="908">
        <v>2.6139999999999997E-2</v>
      </c>
      <c r="J24" s="908">
        <v>0.03</v>
      </c>
      <c r="K24" s="906">
        <v>75</v>
      </c>
      <c r="L24" s="906">
        <v>30</v>
      </c>
      <c r="M24" s="906" t="str">
        <f t="shared" si="0"/>
        <v>75+30</v>
      </c>
      <c r="N24" s="909" t="s">
        <v>2242</v>
      </c>
      <c r="O24" s="905" t="s">
        <v>2251</v>
      </c>
    </row>
    <row r="25" spans="2:15" x14ac:dyDescent="0.2">
      <c r="B25" s="906">
        <f t="shared" si="1"/>
        <v>22</v>
      </c>
      <c r="C25" s="907" t="s">
        <v>2252</v>
      </c>
      <c r="D25" s="906" t="s">
        <v>13</v>
      </c>
      <c r="E25" s="906" t="s">
        <v>85</v>
      </c>
      <c r="F25" s="906" t="s">
        <v>42</v>
      </c>
      <c r="G25" s="906" t="s">
        <v>1651</v>
      </c>
      <c r="H25" s="906" t="e">
        <f t="shared" si="2"/>
        <v>#VALUE!</v>
      </c>
      <c r="I25" s="908">
        <v>4.3700000000000003E-2</v>
      </c>
      <c r="J25" s="908">
        <v>0.04</v>
      </c>
      <c r="K25" s="906">
        <v>76</v>
      </c>
      <c r="L25" s="906">
        <v>30</v>
      </c>
      <c r="M25" s="906" t="str">
        <f t="shared" si="0"/>
        <v>76+30</v>
      </c>
      <c r="N25" s="909" t="s">
        <v>2242</v>
      </c>
      <c r="O25" s="905" t="s">
        <v>2251</v>
      </c>
    </row>
    <row r="26" spans="2:15" x14ac:dyDescent="0.2">
      <c r="B26" s="906">
        <f t="shared" si="1"/>
        <v>23</v>
      </c>
      <c r="C26" s="907" t="s">
        <v>2252</v>
      </c>
      <c r="D26" s="906" t="s">
        <v>13</v>
      </c>
      <c r="E26" s="906" t="s">
        <v>85</v>
      </c>
      <c r="F26" s="906" t="s">
        <v>42</v>
      </c>
      <c r="G26" s="906" t="s">
        <v>1651</v>
      </c>
      <c r="H26" s="906" t="e">
        <f t="shared" si="2"/>
        <v>#VALUE!</v>
      </c>
      <c r="I26" s="908">
        <v>1.5619999999999998E-2</v>
      </c>
      <c r="J26" s="908">
        <v>0.02</v>
      </c>
      <c r="K26" s="906">
        <v>78</v>
      </c>
      <c r="L26" s="906">
        <v>30</v>
      </c>
      <c r="M26" s="906" t="str">
        <f t="shared" si="0"/>
        <v>78+30</v>
      </c>
      <c r="N26" s="909" t="s">
        <v>2242</v>
      </c>
      <c r="O26" s="905" t="s">
        <v>2251</v>
      </c>
    </row>
    <row r="27" spans="2:15" x14ac:dyDescent="0.2">
      <c r="B27" s="906">
        <f t="shared" si="1"/>
        <v>24</v>
      </c>
      <c r="C27" s="907" t="s">
        <v>2252</v>
      </c>
      <c r="D27" s="906" t="s">
        <v>13</v>
      </c>
      <c r="E27" s="906" t="s">
        <v>85</v>
      </c>
      <c r="F27" s="906" t="s">
        <v>42</v>
      </c>
      <c r="G27" s="906" t="s">
        <v>1651</v>
      </c>
      <c r="H27" s="906" t="e">
        <f t="shared" si="2"/>
        <v>#VALUE!</v>
      </c>
      <c r="I27" s="908">
        <v>2.6200000000000001E-2</v>
      </c>
      <c r="J27" s="908">
        <v>0.03</v>
      </c>
      <c r="K27" s="906">
        <v>79</v>
      </c>
      <c r="L27" s="906">
        <v>30</v>
      </c>
      <c r="M27" s="906" t="str">
        <f t="shared" si="0"/>
        <v>79+30</v>
      </c>
      <c r="N27" s="909" t="s">
        <v>2242</v>
      </c>
      <c r="O27" s="905" t="s">
        <v>2251</v>
      </c>
    </row>
    <row r="28" spans="2:15" x14ac:dyDescent="0.2">
      <c r="B28" s="906">
        <f t="shared" si="1"/>
        <v>25</v>
      </c>
      <c r="C28" s="907" t="s">
        <v>2253</v>
      </c>
      <c r="D28" s="906" t="s">
        <v>18</v>
      </c>
      <c r="E28" s="906" t="s">
        <v>85</v>
      </c>
      <c r="F28" s="906" t="s">
        <v>1623</v>
      </c>
      <c r="G28" s="906"/>
      <c r="H28" s="906">
        <v>0.24340999999999999</v>
      </c>
      <c r="I28" s="908">
        <v>0.24340999999999999</v>
      </c>
      <c r="J28" s="908">
        <v>0.16</v>
      </c>
      <c r="K28" s="906">
        <v>556</v>
      </c>
      <c r="L28" s="906">
        <v>12</v>
      </c>
      <c r="M28" s="906" t="str">
        <f t="shared" si="0"/>
        <v>556+12</v>
      </c>
      <c r="N28" s="909" t="s">
        <v>2246</v>
      </c>
      <c r="O28" s="905" t="s">
        <v>2254</v>
      </c>
    </row>
    <row r="29" spans="2:15" x14ac:dyDescent="0.2">
      <c r="B29" s="906">
        <f t="shared" si="1"/>
        <v>26</v>
      </c>
      <c r="C29" s="907" t="s">
        <v>2255</v>
      </c>
      <c r="D29" s="906" t="s">
        <v>18</v>
      </c>
      <c r="E29" s="906" t="s">
        <v>85</v>
      </c>
      <c r="F29" s="906" t="s">
        <v>1623</v>
      </c>
      <c r="G29" s="906"/>
      <c r="H29" s="906">
        <v>0.23119000000000001</v>
      </c>
      <c r="I29" s="908">
        <v>0.23119000000000001</v>
      </c>
      <c r="J29" s="908">
        <v>0.22</v>
      </c>
      <c r="K29" s="906">
        <v>557</v>
      </c>
      <c r="L29" s="906">
        <v>12</v>
      </c>
      <c r="M29" s="906" t="str">
        <f t="shared" si="0"/>
        <v>557+12</v>
      </c>
      <c r="N29" s="909" t="s">
        <v>2246</v>
      </c>
      <c r="O29" s="905" t="s">
        <v>2254</v>
      </c>
    </row>
    <row r="30" spans="2:15" x14ac:dyDescent="0.2">
      <c r="B30" s="906">
        <f t="shared" si="1"/>
        <v>27</v>
      </c>
      <c r="C30" s="907" t="s">
        <v>2256</v>
      </c>
      <c r="D30" s="906" t="s">
        <v>18</v>
      </c>
      <c r="E30" s="906" t="s">
        <v>85</v>
      </c>
      <c r="F30" s="906" t="s">
        <v>1623</v>
      </c>
      <c r="G30" s="906"/>
      <c r="H30" s="906">
        <v>0.43512000000000001</v>
      </c>
      <c r="I30" s="908">
        <v>0.43512000000000001</v>
      </c>
      <c r="J30" s="908">
        <v>0.36</v>
      </c>
      <c r="K30" s="906">
        <v>559</v>
      </c>
      <c r="L30" s="906">
        <v>12</v>
      </c>
      <c r="M30" s="906" t="str">
        <f t="shared" si="0"/>
        <v>559+12</v>
      </c>
      <c r="N30" s="909" t="s">
        <v>2242</v>
      </c>
      <c r="O30" s="905" t="s">
        <v>2257</v>
      </c>
    </row>
    <row r="31" spans="2:15" x14ac:dyDescent="0.2">
      <c r="B31" s="906">
        <f t="shared" si="1"/>
        <v>28</v>
      </c>
      <c r="C31" s="907" t="s">
        <v>2256</v>
      </c>
      <c r="D31" s="906" t="s">
        <v>18</v>
      </c>
      <c r="E31" s="906" t="s">
        <v>85</v>
      </c>
      <c r="F31" s="906" t="s">
        <v>1623</v>
      </c>
      <c r="G31" s="906"/>
      <c r="H31" s="906">
        <v>0.20127999999999999</v>
      </c>
      <c r="I31" s="908">
        <v>0.20127999999999999</v>
      </c>
      <c r="J31" s="908">
        <v>0.2</v>
      </c>
      <c r="K31" s="906">
        <v>561</v>
      </c>
      <c r="L31" s="906">
        <v>12</v>
      </c>
      <c r="M31" s="906" t="str">
        <f t="shared" si="0"/>
        <v>561+12</v>
      </c>
      <c r="N31" s="909" t="s">
        <v>2242</v>
      </c>
      <c r="O31" s="905" t="s">
        <v>2257</v>
      </c>
    </row>
    <row r="32" spans="2:15" x14ac:dyDescent="0.2">
      <c r="B32" s="906">
        <f t="shared" si="1"/>
        <v>29</v>
      </c>
      <c r="C32" s="907" t="s">
        <v>2256</v>
      </c>
      <c r="D32" s="906" t="s">
        <v>18</v>
      </c>
      <c r="E32" s="906" t="s">
        <v>85</v>
      </c>
      <c r="F32" s="906" t="s">
        <v>1623</v>
      </c>
      <c r="G32" s="906"/>
      <c r="H32" s="906">
        <v>0.1641</v>
      </c>
      <c r="I32" s="908">
        <v>0.1641</v>
      </c>
      <c r="J32" s="908">
        <v>0.16</v>
      </c>
      <c r="K32" s="906">
        <v>563</v>
      </c>
      <c r="L32" s="906">
        <v>12</v>
      </c>
      <c r="M32" s="906" t="str">
        <f t="shared" si="0"/>
        <v>563+12</v>
      </c>
      <c r="N32" s="909" t="s">
        <v>2242</v>
      </c>
      <c r="O32" s="905" t="s">
        <v>2257</v>
      </c>
    </row>
    <row r="33" spans="2:16" x14ac:dyDescent="0.2">
      <c r="B33" s="906">
        <f t="shared" si="1"/>
        <v>30</v>
      </c>
      <c r="C33" s="907" t="s">
        <v>2255</v>
      </c>
      <c r="D33" s="906" t="s">
        <v>18</v>
      </c>
      <c r="E33" s="906" t="s">
        <v>85</v>
      </c>
      <c r="F33" s="906" t="s">
        <v>52</v>
      </c>
      <c r="G33" s="906"/>
      <c r="H33" s="906">
        <v>9.5820000000000002E-2</v>
      </c>
      <c r="I33" s="908">
        <v>9.5820000000000002E-2</v>
      </c>
      <c r="J33" s="908">
        <v>0.1</v>
      </c>
      <c r="K33" s="906">
        <v>320</v>
      </c>
      <c r="L33" s="906">
        <v>14</v>
      </c>
      <c r="M33" s="906" t="str">
        <f t="shared" si="0"/>
        <v>320+14</v>
      </c>
      <c r="N33" s="909" t="s">
        <v>2242</v>
      </c>
      <c r="O33" s="905" t="s">
        <v>2257</v>
      </c>
    </row>
    <row r="34" spans="2:16" x14ac:dyDescent="0.2">
      <c r="B34" s="906">
        <f t="shared" si="1"/>
        <v>31</v>
      </c>
      <c r="C34" s="907" t="s">
        <v>2253</v>
      </c>
      <c r="D34" s="906" t="s">
        <v>18</v>
      </c>
      <c r="E34" s="906" t="s">
        <v>85</v>
      </c>
      <c r="F34" s="906" t="s">
        <v>52</v>
      </c>
      <c r="G34" s="906"/>
      <c r="H34" s="906">
        <v>9.35E-2</v>
      </c>
      <c r="I34" s="908">
        <v>9.35E-2</v>
      </c>
      <c r="J34" s="908">
        <v>0.09</v>
      </c>
      <c r="K34" s="906">
        <v>321</v>
      </c>
      <c r="L34" s="906">
        <v>14</v>
      </c>
      <c r="M34" s="906" t="str">
        <f t="shared" si="0"/>
        <v>321+14</v>
      </c>
      <c r="N34" s="909" t="s">
        <v>2242</v>
      </c>
      <c r="O34" s="905" t="s">
        <v>2257</v>
      </c>
    </row>
    <row r="35" spans="2:16" x14ac:dyDescent="0.2">
      <c r="B35" s="906">
        <f t="shared" si="1"/>
        <v>32</v>
      </c>
      <c r="C35" s="907" t="s">
        <v>2253</v>
      </c>
      <c r="D35" s="906" t="s">
        <v>18</v>
      </c>
      <c r="E35" s="906" t="s">
        <v>85</v>
      </c>
      <c r="F35" s="906" t="s">
        <v>52</v>
      </c>
      <c r="G35" s="906"/>
      <c r="H35" s="906">
        <v>0.11208</v>
      </c>
      <c r="I35" s="908">
        <v>0.11208</v>
      </c>
      <c r="J35" s="908">
        <v>0.11</v>
      </c>
      <c r="K35" s="906">
        <v>323</v>
      </c>
      <c r="L35" s="906">
        <v>14</v>
      </c>
      <c r="M35" s="906" t="str">
        <f t="shared" si="0"/>
        <v>323+14</v>
      </c>
      <c r="N35" s="909" t="s">
        <v>2242</v>
      </c>
      <c r="O35" s="905" t="s">
        <v>2257</v>
      </c>
    </row>
    <row r="36" spans="2:16" x14ac:dyDescent="0.2">
      <c r="B36" s="906">
        <f>B35+1</f>
        <v>33</v>
      </c>
      <c r="C36" s="907" t="s">
        <v>2253</v>
      </c>
      <c r="D36" s="906" t="s">
        <v>18</v>
      </c>
      <c r="E36" s="906" t="s">
        <v>85</v>
      </c>
      <c r="F36" s="906" t="s">
        <v>46</v>
      </c>
      <c r="G36" s="906" t="s">
        <v>1651</v>
      </c>
      <c r="H36" s="906">
        <v>0.1077</v>
      </c>
      <c r="I36" s="908">
        <v>0.1077</v>
      </c>
      <c r="J36" s="908">
        <v>0.11</v>
      </c>
      <c r="K36" s="906">
        <v>522</v>
      </c>
      <c r="L36" s="906">
        <v>12</v>
      </c>
      <c r="M36" s="906" t="str">
        <f t="shared" si="0"/>
        <v>522+12</v>
      </c>
      <c r="N36" s="909" t="s">
        <v>2242</v>
      </c>
      <c r="O36" s="905" t="s">
        <v>2257</v>
      </c>
    </row>
    <row r="37" spans="2:16" x14ac:dyDescent="0.2">
      <c r="B37" s="906">
        <f>B36+1</f>
        <v>34</v>
      </c>
      <c r="C37" s="907" t="s">
        <v>2258</v>
      </c>
      <c r="D37" s="906" t="s">
        <v>25</v>
      </c>
      <c r="E37" s="906" t="s">
        <v>85</v>
      </c>
      <c r="F37" s="906" t="s">
        <v>52</v>
      </c>
      <c r="G37" s="906"/>
      <c r="H37" s="906">
        <v>0.05</v>
      </c>
      <c r="I37" s="908">
        <v>0.05</v>
      </c>
      <c r="J37" s="908">
        <v>0.14000000000000001</v>
      </c>
      <c r="K37" s="906">
        <v>53</v>
      </c>
      <c r="L37" s="906">
        <v>17</v>
      </c>
      <c r="M37" s="906" t="str">
        <f t="shared" si="0"/>
        <v>53+17</v>
      </c>
      <c r="N37" s="909" t="s">
        <v>2259</v>
      </c>
      <c r="O37" s="905" t="s">
        <v>2251</v>
      </c>
    </row>
    <row r="38" spans="2:16" x14ac:dyDescent="0.2">
      <c r="B38" s="906">
        <f t="shared" ref="B38:B76" si="3">B37+1</f>
        <v>35</v>
      </c>
      <c r="C38" s="907" t="s">
        <v>2258</v>
      </c>
      <c r="D38" s="906" t="s">
        <v>25</v>
      </c>
      <c r="E38" s="906" t="s">
        <v>85</v>
      </c>
      <c r="F38" s="906" t="s">
        <v>63</v>
      </c>
      <c r="G38" s="906"/>
      <c r="H38" s="906"/>
      <c r="I38" s="908">
        <v>0.24</v>
      </c>
      <c r="J38" s="908">
        <v>0.21</v>
      </c>
      <c r="K38" s="906">
        <v>189</v>
      </c>
      <c r="L38" s="906">
        <v>17</v>
      </c>
      <c r="M38" s="906" t="str">
        <f t="shared" si="0"/>
        <v>189+17</v>
      </c>
      <c r="N38" s="909" t="s">
        <v>2259</v>
      </c>
      <c r="O38" s="905"/>
      <c r="P38" s="589" t="s">
        <v>2294</v>
      </c>
    </row>
    <row r="39" spans="2:16" x14ac:dyDescent="0.2">
      <c r="B39" s="906">
        <f t="shared" si="3"/>
        <v>36</v>
      </c>
      <c r="C39" s="907" t="s">
        <v>2258</v>
      </c>
      <c r="D39" s="906" t="s">
        <v>25</v>
      </c>
      <c r="E39" s="906" t="s">
        <v>85</v>
      </c>
      <c r="F39" s="906" t="s">
        <v>63</v>
      </c>
      <c r="G39" s="906"/>
      <c r="H39" s="906"/>
      <c r="I39" s="908">
        <v>0.1</v>
      </c>
      <c r="J39" s="908">
        <v>0.1</v>
      </c>
      <c r="K39" s="906">
        <v>52</v>
      </c>
      <c r="L39" s="906">
        <v>17</v>
      </c>
      <c r="M39" s="906" t="str">
        <f t="shared" si="0"/>
        <v>52+17</v>
      </c>
      <c r="N39" s="909" t="s">
        <v>2259</v>
      </c>
      <c r="O39" s="905"/>
      <c r="P39" s="589" t="s">
        <v>2294</v>
      </c>
    </row>
    <row r="40" spans="2:16" x14ac:dyDescent="0.2">
      <c r="B40" s="906">
        <f t="shared" si="3"/>
        <v>37</v>
      </c>
      <c r="C40" s="907" t="s">
        <v>2258</v>
      </c>
      <c r="D40" s="906" t="s">
        <v>25</v>
      </c>
      <c r="E40" s="906" t="s">
        <v>85</v>
      </c>
      <c r="F40" s="906" t="s">
        <v>49</v>
      </c>
      <c r="G40" s="906"/>
      <c r="H40" s="906"/>
      <c r="I40" s="908">
        <v>0.01</v>
      </c>
      <c r="J40" s="908">
        <v>0.01</v>
      </c>
      <c r="K40" s="906">
        <v>54</v>
      </c>
      <c r="L40" s="906">
        <v>17</v>
      </c>
      <c r="M40" s="906" t="str">
        <f t="shared" si="0"/>
        <v>54+17</v>
      </c>
      <c r="N40" s="909" t="s">
        <v>2259</v>
      </c>
      <c r="O40" s="905"/>
      <c r="P40" s="589" t="s">
        <v>2294</v>
      </c>
    </row>
    <row r="41" spans="2:16" x14ac:dyDescent="0.2">
      <c r="B41" s="906">
        <f t="shared" si="3"/>
        <v>38</v>
      </c>
      <c r="C41" s="907" t="s">
        <v>2258</v>
      </c>
      <c r="D41" s="906" t="s">
        <v>25</v>
      </c>
      <c r="E41" s="906" t="s">
        <v>85</v>
      </c>
      <c r="F41" s="906" t="s">
        <v>49</v>
      </c>
      <c r="G41" s="906"/>
      <c r="H41" s="906"/>
      <c r="I41" s="908">
        <v>0.1</v>
      </c>
      <c r="J41" s="908">
        <v>0.11</v>
      </c>
      <c r="K41" s="906">
        <v>60</v>
      </c>
      <c r="L41" s="906">
        <v>16</v>
      </c>
      <c r="M41" s="906" t="str">
        <f t="shared" si="0"/>
        <v>60+16</v>
      </c>
      <c r="N41" s="909" t="s">
        <v>2259</v>
      </c>
      <c r="O41" s="905"/>
      <c r="P41" s="589" t="s">
        <v>2294</v>
      </c>
    </row>
    <row r="42" spans="2:16" x14ac:dyDescent="0.2">
      <c r="B42" s="906">
        <f t="shared" si="3"/>
        <v>39</v>
      </c>
      <c r="C42" s="907" t="s">
        <v>2258</v>
      </c>
      <c r="D42" s="906" t="s">
        <v>25</v>
      </c>
      <c r="E42" s="906" t="s">
        <v>85</v>
      </c>
      <c r="F42" s="906" t="s">
        <v>49</v>
      </c>
      <c r="G42" s="906"/>
      <c r="H42" s="906"/>
      <c r="I42" s="908">
        <v>0.1</v>
      </c>
      <c r="J42" s="908">
        <v>0.09</v>
      </c>
      <c r="K42" s="906">
        <v>63</v>
      </c>
      <c r="L42" s="906">
        <v>16</v>
      </c>
      <c r="M42" s="906" t="str">
        <f t="shared" si="0"/>
        <v>63+16</v>
      </c>
      <c r="N42" s="909" t="s">
        <v>2259</v>
      </c>
      <c r="O42" s="905"/>
      <c r="P42" s="589" t="s">
        <v>2294</v>
      </c>
    </row>
    <row r="43" spans="2:16" x14ac:dyDescent="0.2">
      <c r="B43" s="906">
        <f t="shared" si="3"/>
        <v>40</v>
      </c>
      <c r="C43" s="907" t="s">
        <v>2258</v>
      </c>
      <c r="D43" s="906" t="s">
        <v>25</v>
      </c>
      <c r="E43" s="906" t="s">
        <v>85</v>
      </c>
      <c r="F43" s="906" t="s">
        <v>49</v>
      </c>
      <c r="G43" s="906"/>
      <c r="H43" s="906"/>
      <c r="I43" s="908">
        <v>0.1</v>
      </c>
      <c r="J43" s="908">
        <v>0.1</v>
      </c>
      <c r="K43" s="906">
        <v>266</v>
      </c>
      <c r="L43" s="906">
        <v>16</v>
      </c>
      <c r="M43" s="906" t="str">
        <f t="shared" si="0"/>
        <v>266+16</v>
      </c>
      <c r="N43" s="909" t="s">
        <v>2259</v>
      </c>
      <c r="O43" s="905"/>
      <c r="P43" s="589" t="s">
        <v>2294</v>
      </c>
    </row>
    <row r="44" spans="2:16" x14ac:dyDescent="0.2">
      <c r="B44" s="906">
        <f t="shared" si="3"/>
        <v>41</v>
      </c>
      <c r="C44" s="907" t="s">
        <v>2260</v>
      </c>
      <c r="D44" s="906" t="s">
        <v>7</v>
      </c>
      <c r="E44" s="906" t="s">
        <v>85</v>
      </c>
      <c r="F44" s="906" t="s">
        <v>1704</v>
      </c>
      <c r="G44" s="906"/>
      <c r="H44" s="906"/>
      <c r="I44" s="908">
        <v>5.1299999999999998E-2</v>
      </c>
      <c r="J44" s="908">
        <v>0.05</v>
      </c>
      <c r="K44" s="906">
        <v>38</v>
      </c>
      <c r="L44" s="906">
        <v>18</v>
      </c>
      <c r="M44" s="906" t="str">
        <f>K44&amp;"+"&amp;L44</f>
        <v>38+18</v>
      </c>
      <c r="N44" s="909" t="s">
        <v>2261</v>
      </c>
      <c r="O44" s="905" t="s">
        <v>2261</v>
      </c>
      <c r="P44" s="589" t="s">
        <v>2249</v>
      </c>
    </row>
    <row r="45" spans="2:16" x14ac:dyDescent="0.2">
      <c r="B45" s="906">
        <f t="shared" si="3"/>
        <v>42</v>
      </c>
      <c r="C45" s="907" t="s">
        <v>2262</v>
      </c>
      <c r="D45" s="906" t="s">
        <v>18</v>
      </c>
      <c r="E45" s="906" t="s">
        <v>85</v>
      </c>
      <c r="F45" s="906" t="s">
        <v>52</v>
      </c>
      <c r="G45" s="906"/>
      <c r="H45" s="906">
        <v>5.04E-2</v>
      </c>
      <c r="I45" s="908">
        <v>0.1</v>
      </c>
      <c r="J45" s="908">
        <v>0.1</v>
      </c>
      <c r="K45" s="906">
        <v>3</v>
      </c>
      <c r="L45" s="906">
        <v>5</v>
      </c>
      <c r="M45" s="906" t="str">
        <f>K45&amp;"+"&amp;L45</f>
        <v>3+5</v>
      </c>
      <c r="N45" s="909" t="s">
        <v>2242</v>
      </c>
      <c r="O45" s="905" t="s">
        <v>2242</v>
      </c>
      <c r="P45" s="589" t="s">
        <v>2249</v>
      </c>
    </row>
    <row r="46" spans="2:16" x14ac:dyDescent="0.2">
      <c r="B46" s="906">
        <f t="shared" si="3"/>
        <v>43</v>
      </c>
      <c r="C46" s="907" t="s">
        <v>2028</v>
      </c>
      <c r="D46" s="906" t="s">
        <v>25</v>
      </c>
      <c r="E46" s="906" t="s">
        <v>85</v>
      </c>
      <c r="F46" s="906" t="s">
        <v>2263</v>
      </c>
      <c r="G46" s="906"/>
      <c r="H46" s="906">
        <v>0.16621</v>
      </c>
      <c r="I46" s="908">
        <v>0.16621</v>
      </c>
      <c r="J46" s="908">
        <v>0.17</v>
      </c>
      <c r="K46" s="906">
        <v>205</v>
      </c>
      <c r="L46" s="906">
        <v>17</v>
      </c>
      <c r="M46" s="906" t="str">
        <f t="shared" ref="M46:M74" si="4">K46&amp;"+"&amp;L46</f>
        <v>205+17</v>
      </c>
      <c r="N46" s="909" t="s">
        <v>2264</v>
      </c>
      <c r="O46" s="905" t="s">
        <v>2265</v>
      </c>
    </row>
    <row r="47" spans="2:16" x14ac:dyDescent="0.2">
      <c r="B47" s="906">
        <f t="shared" si="3"/>
        <v>44</v>
      </c>
      <c r="C47" s="907" t="s">
        <v>2258</v>
      </c>
      <c r="D47" s="906" t="s">
        <v>25</v>
      </c>
      <c r="E47" s="906" t="s">
        <v>85</v>
      </c>
      <c r="F47" s="906" t="s">
        <v>49</v>
      </c>
      <c r="G47" s="906"/>
      <c r="H47" s="906">
        <v>9.5900000000000013E-3</v>
      </c>
      <c r="I47" s="908">
        <v>9.5900000000000013E-3</v>
      </c>
      <c r="J47" s="908">
        <v>0.01</v>
      </c>
      <c r="K47" s="906">
        <v>54</v>
      </c>
      <c r="L47" s="906">
        <v>17</v>
      </c>
      <c r="M47" s="906" t="str">
        <f t="shared" si="4"/>
        <v>54+17</v>
      </c>
      <c r="N47" s="909" t="s">
        <v>2259</v>
      </c>
      <c r="O47" s="905" t="s">
        <v>2251</v>
      </c>
    </row>
    <row r="48" spans="2:16" ht="25.5" x14ac:dyDescent="0.2">
      <c r="B48" s="906">
        <f t="shared" si="3"/>
        <v>45</v>
      </c>
      <c r="C48" s="907" t="s">
        <v>2266</v>
      </c>
      <c r="D48" s="906" t="s">
        <v>25</v>
      </c>
      <c r="E48" s="906" t="s">
        <v>85</v>
      </c>
      <c r="F48" s="906" t="s">
        <v>49</v>
      </c>
      <c r="G48" s="906"/>
      <c r="H48" s="906">
        <v>5.1729999999999998E-2</v>
      </c>
      <c r="I48" s="908">
        <v>5.1729999999999998E-2</v>
      </c>
      <c r="J48" s="908">
        <v>0.05</v>
      </c>
      <c r="K48" s="906">
        <v>130</v>
      </c>
      <c r="L48" s="906">
        <v>17</v>
      </c>
      <c r="M48" s="906" t="str">
        <f t="shared" si="4"/>
        <v>130+17</v>
      </c>
      <c r="N48" s="909" t="s">
        <v>2259</v>
      </c>
      <c r="O48" s="905" t="s">
        <v>2251</v>
      </c>
    </row>
    <row r="49" spans="2:15" x14ac:dyDescent="0.2">
      <c r="B49" s="906">
        <f t="shared" si="3"/>
        <v>46</v>
      </c>
      <c r="C49" s="907" t="s">
        <v>2267</v>
      </c>
      <c r="D49" s="906" t="s">
        <v>25</v>
      </c>
      <c r="E49" s="906" t="s">
        <v>85</v>
      </c>
      <c r="F49" s="906" t="s">
        <v>49</v>
      </c>
      <c r="G49" s="906"/>
      <c r="H49" s="906">
        <v>0.16769000000000001</v>
      </c>
      <c r="I49" s="908">
        <v>0.16769000000000001</v>
      </c>
      <c r="J49" s="908">
        <v>0.19</v>
      </c>
      <c r="K49" s="906">
        <v>1</v>
      </c>
      <c r="L49" s="906">
        <v>25</v>
      </c>
      <c r="M49" s="906" t="str">
        <f t="shared" si="4"/>
        <v>1+25</v>
      </c>
      <c r="N49" s="909" t="s">
        <v>1768</v>
      </c>
      <c r="O49" s="905" t="s">
        <v>2265</v>
      </c>
    </row>
    <row r="50" spans="2:15" x14ac:dyDescent="0.2">
      <c r="B50" s="906">
        <f t="shared" si="3"/>
        <v>47</v>
      </c>
      <c r="C50" s="907" t="s">
        <v>2268</v>
      </c>
      <c r="D50" s="906" t="s">
        <v>25</v>
      </c>
      <c r="E50" s="906" t="s">
        <v>85</v>
      </c>
      <c r="F50" s="906" t="s">
        <v>49</v>
      </c>
      <c r="G50" s="906"/>
      <c r="H50" s="906">
        <v>0.02</v>
      </c>
      <c r="I50" s="908">
        <v>0.02</v>
      </c>
      <c r="J50" s="908">
        <v>0.1</v>
      </c>
      <c r="K50" s="906">
        <v>131</v>
      </c>
      <c r="L50" s="906">
        <v>25</v>
      </c>
      <c r="M50" s="906" t="str">
        <f t="shared" si="4"/>
        <v>131+25</v>
      </c>
      <c r="N50" s="909" t="s">
        <v>2264</v>
      </c>
      <c r="O50" s="905" t="s">
        <v>2265</v>
      </c>
    </row>
    <row r="51" spans="2:15" x14ac:dyDescent="0.2">
      <c r="B51" s="906">
        <f t="shared" si="3"/>
        <v>48</v>
      </c>
      <c r="C51" s="907" t="s">
        <v>2269</v>
      </c>
      <c r="D51" s="906" t="s">
        <v>25</v>
      </c>
      <c r="E51" s="906" t="s">
        <v>85</v>
      </c>
      <c r="F51" s="906" t="s">
        <v>49</v>
      </c>
      <c r="G51" s="906"/>
      <c r="H51" s="906" t="e">
        <f>E51/10000</f>
        <v>#VALUE!</v>
      </c>
      <c r="I51" s="908">
        <v>0.22754000000000002</v>
      </c>
      <c r="J51" s="908">
        <v>0.23</v>
      </c>
      <c r="K51" s="906">
        <v>111</v>
      </c>
      <c r="L51" s="906">
        <v>34</v>
      </c>
      <c r="M51" s="906" t="str">
        <f t="shared" si="4"/>
        <v>111+34</v>
      </c>
      <c r="N51" s="909" t="s">
        <v>2259</v>
      </c>
      <c r="O51" s="905" t="s">
        <v>2251</v>
      </c>
    </row>
    <row r="52" spans="2:15" x14ac:dyDescent="0.2">
      <c r="B52" s="906">
        <f t="shared" si="3"/>
        <v>49</v>
      </c>
      <c r="C52" s="907" t="s">
        <v>2267</v>
      </c>
      <c r="D52" s="906" t="s">
        <v>25</v>
      </c>
      <c r="E52" s="906" t="s">
        <v>85</v>
      </c>
      <c r="F52" s="906" t="s">
        <v>42</v>
      </c>
      <c r="G52" s="906" t="s">
        <v>1651</v>
      </c>
      <c r="H52" s="906">
        <v>0.10419</v>
      </c>
      <c r="I52" s="908">
        <v>0.10419</v>
      </c>
      <c r="J52" s="908">
        <v>0.1</v>
      </c>
      <c r="K52" s="906">
        <v>139</v>
      </c>
      <c r="L52" s="906">
        <v>17</v>
      </c>
      <c r="M52" s="906" t="str">
        <f t="shared" si="4"/>
        <v>139+17</v>
      </c>
      <c r="N52" s="909" t="s">
        <v>2264</v>
      </c>
      <c r="O52" s="905" t="s">
        <v>2265</v>
      </c>
    </row>
    <row r="53" spans="2:15" x14ac:dyDescent="0.2">
      <c r="B53" s="906">
        <f t="shared" si="3"/>
        <v>50</v>
      </c>
      <c r="C53" s="907" t="s">
        <v>2267</v>
      </c>
      <c r="D53" s="906" t="s">
        <v>25</v>
      </c>
      <c r="E53" s="906" t="s">
        <v>85</v>
      </c>
      <c r="F53" s="906" t="s">
        <v>42</v>
      </c>
      <c r="G53" s="906" t="s">
        <v>1651</v>
      </c>
      <c r="H53" s="906">
        <v>1.5869999999999999E-2</v>
      </c>
      <c r="I53" s="908">
        <v>1.5869999999999999E-2</v>
      </c>
      <c r="J53" s="908">
        <v>0.02</v>
      </c>
      <c r="K53" s="906">
        <v>141</v>
      </c>
      <c r="L53" s="906">
        <v>17</v>
      </c>
      <c r="M53" s="906" t="str">
        <f t="shared" si="4"/>
        <v>141+17</v>
      </c>
      <c r="N53" s="909" t="s">
        <v>2264</v>
      </c>
      <c r="O53" s="905" t="s">
        <v>2265</v>
      </c>
    </row>
    <row r="54" spans="2:15" ht="25.5" x14ac:dyDescent="0.2">
      <c r="B54" s="906">
        <f t="shared" si="3"/>
        <v>51</v>
      </c>
      <c r="C54" s="907" t="s">
        <v>2267</v>
      </c>
      <c r="D54" s="906" t="s">
        <v>25</v>
      </c>
      <c r="E54" s="906" t="s">
        <v>85</v>
      </c>
      <c r="F54" s="906" t="s">
        <v>42</v>
      </c>
      <c r="G54" s="906" t="s">
        <v>1651</v>
      </c>
      <c r="H54" s="906">
        <v>0.11670999999999999</v>
      </c>
      <c r="I54" s="908">
        <v>0.11670999999999999</v>
      </c>
      <c r="J54" s="908">
        <v>7.0000000000000007E-2</v>
      </c>
      <c r="K54" s="906">
        <v>166</v>
      </c>
      <c r="L54" s="906">
        <v>18</v>
      </c>
      <c r="M54" s="906" t="str">
        <f t="shared" si="4"/>
        <v>166+18</v>
      </c>
      <c r="N54" s="909" t="s">
        <v>2270</v>
      </c>
      <c r="O54" s="905" t="s">
        <v>2271</v>
      </c>
    </row>
    <row r="55" spans="2:15" x14ac:dyDescent="0.2">
      <c r="B55" s="906">
        <f t="shared" si="3"/>
        <v>52</v>
      </c>
      <c r="C55" s="907" t="s">
        <v>2267</v>
      </c>
      <c r="D55" s="906" t="s">
        <v>25</v>
      </c>
      <c r="E55" s="906" t="s">
        <v>85</v>
      </c>
      <c r="F55" s="906" t="s">
        <v>42</v>
      </c>
      <c r="G55" s="906" t="s">
        <v>1651</v>
      </c>
      <c r="H55" s="906">
        <v>5.3350000000000002E-2</v>
      </c>
      <c r="I55" s="908">
        <v>5.3350000000000002E-2</v>
      </c>
      <c r="J55" s="908">
        <v>0.05</v>
      </c>
      <c r="K55" s="906">
        <v>167</v>
      </c>
      <c r="L55" s="906">
        <v>18</v>
      </c>
      <c r="M55" s="906" t="str">
        <f t="shared" si="4"/>
        <v>167+18</v>
      </c>
      <c r="N55" s="909" t="s">
        <v>2272</v>
      </c>
      <c r="O55" s="905" t="s">
        <v>2265</v>
      </c>
    </row>
    <row r="56" spans="2:15" ht="25.5" x14ac:dyDescent="0.2">
      <c r="B56" s="906">
        <f t="shared" si="3"/>
        <v>53</v>
      </c>
      <c r="C56" s="907" t="s">
        <v>2266</v>
      </c>
      <c r="D56" s="906" t="s">
        <v>25</v>
      </c>
      <c r="E56" s="906" t="s">
        <v>85</v>
      </c>
      <c r="F56" s="906" t="s">
        <v>44</v>
      </c>
      <c r="G56" s="906" t="s">
        <v>1651</v>
      </c>
      <c r="H56" s="906">
        <v>8.0370000000000011E-2</v>
      </c>
      <c r="I56" s="908">
        <v>8.0370000000000011E-2</v>
      </c>
      <c r="J56" s="908">
        <v>0.08</v>
      </c>
      <c r="K56" s="906">
        <v>129</v>
      </c>
      <c r="L56" s="906">
        <v>17</v>
      </c>
      <c r="M56" s="906" t="str">
        <f t="shared" si="4"/>
        <v>129+17</v>
      </c>
      <c r="N56" s="909" t="s">
        <v>2259</v>
      </c>
      <c r="O56" s="905" t="s">
        <v>2251</v>
      </c>
    </row>
    <row r="57" spans="2:15" x14ac:dyDescent="0.2">
      <c r="B57" s="906">
        <f t="shared" si="3"/>
        <v>54</v>
      </c>
      <c r="C57" s="907" t="s">
        <v>2267</v>
      </c>
      <c r="D57" s="906" t="s">
        <v>25</v>
      </c>
      <c r="E57" s="906" t="s">
        <v>85</v>
      </c>
      <c r="F57" s="906" t="s">
        <v>46</v>
      </c>
      <c r="G57" s="906" t="s">
        <v>1651</v>
      </c>
      <c r="H57" s="906">
        <v>8.3739999999999995E-2</v>
      </c>
      <c r="I57" s="908">
        <v>8.3739999999999995E-2</v>
      </c>
      <c r="J57" s="908">
        <v>0.09</v>
      </c>
      <c r="K57" s="906">
        <v>168</v>
      </c>
      <c r="L57" s="906">
        <v>18</v>
      </c>
      <c r="M57" s="906" t="str">
        <f t="shared" si="4"/>
        <v>168+18</v>
      </c>
      <c r="N57" s="909" t="s">
        <v>2272</v>
      </c>
      <c r="O57" s="905" t="s">
        <v>2265</v>
      </c>
    </row>
    <row r="58" spans="2:15" x14ac:dyDescent="0.2">
      <c r="B58" s="906">
        <f t="shared" si="3"/>
        <v>55</v>
      </c>
      <c r="C58" s="907" t="s">
        <v>2273</v>
      </c>
      <c r="D58" s="906" t="s">
        <v>25</v>
      </c>
      <c r="E58" s="906" t="s">
        <v>85</v>
      </c>
      <c r="F58" s="906" t="s">
        <v>63</v>
      </c>
      <c r="G58" s="906"/>
      <c r="H58" s="906">
        <v>7.2260000000000005E-2</v>
      </c>
      <c r="I58" s="908">
        <v>7.2260000000000005E-2</v>
      </c>
      <c r="J58" s="908">
        <v>7.0000000000000007E-2</v>
      </c>
      <c r="K58" s="906">
        <v>267</v>
      </c>
      <c r="L58" s="906">
        <v>16</v>
      </c>
      <c r="M58" s="906" t="str">
        <f t="shared" si="4"/>
        <v>267+16</v>
      </c>
      <c r="N58" s="909" t="s">
        <v>2264</v>
      </c>
      <c r="O58" s="905" t="s">
        <v>2265</v>
      </c>
    </row>
    <row r="59" spans="2:15" x14ac:dyDescent="0.2">
      <c r="B59" s="906">
        <f t="shared" si="3"/>
        <v>56</v>
      </c>
      <c r="C59" s="907" t="s">
        <v>2258</v>
      </c>
      <c r="D59" s="906" t="s">
        <v>25</v>
      </c>
      <c r="E59" s="906" t="s">
        <v>85</v>
      </c>
      <c r="F59" s="906" t="s">
        <v>63</v>
      </c>
      <c r="G59" s="906"/>
      <c r="H59" s="906">
        <v>0.02</v>
      </c>
      <c r="I59" s="908">
        <v>0.02</v>
      </c>
      <c r="J59" s="908">
        <v>0.1</v>
      </c>
      <c r="K59" s="906">
        <v>52</v>
      </c>
      <c r="L59" s="906">
        <v>17</v>
      </c>
      <c r="M59" s="906" t="str">
        <f t="shared" si="4"/>
        <v>52+17</v>
      </c>
      <c r="N59" s="909" t="s">
        <v>2259</v>
      </c>
      <c r="O59" s="905" t="s">
        <v>2251</v>
      </c>
    </row>
    <row r="60" spans="2:15" x14ac:dyDescent="0.2">
      <c r="B60" s="906">
        <f t="shared" si="3"/>
        <v>57</v>
      </c>
      <c r="C60" s="907" t="s">
        <v>2274</v>
      </c>
      <c r="D60" s="906" t="s">
        <v>25</v>
      </c>
      <c r="E60" s="906" t="s">
        <v>85</v>
      </c>
      <c r="F60" s="906" t="s">
        <v>63</v>
      </c>
      <c r="G60" s="906"/>
      <c r="H60" s="906">
        <v>0.90102000000000004</v>
      </c>
      <c r="I60" s="908">
        <v>0.90102000000000004</v>
      </c>
      <c r="J60" s="908">
        <v>0.9</v>
      </c>
      <c r="K60" s="906">
        <v>66</v>
      </c>
      <c r="L60" s="906">
        <v>17</v>
      </c>
      <c r="M60" s="906" t="str">
        <f t="shared" si="4"/>
        <v>66+17</v>
      </c>
      <c r="N60" s="909" t="s">
        <v>2264</v>
      </c>
      <c r="O60" s="905" t="s">
        <v>2251</v>
      </c>
    </row>
    <row r="61" spans="2:15" ht="25.5" x14ac:dyDescent="0.2">
      <c r="B61" s="906">
        <f t="shared" si="3"/>
        <v>58</v>
      </c>
      <c r="C61" s="907" t="s">
        <v>2274</v>
      </c>
      <c r="D61" s="906" t="s">
        <v>25</v>
      </c>
      <c r="E61" s="906" t="s">
        <v>85</v>
      </c>
      <c r="F61" s="906" t="s">
        <v>63</v>
      </c>
      <c r="G61" s="906"/>
      <c r="H61" s="906">
        <v>0.50716000000000006</v>
      </c>
      <c r="I61" s="908">
        <v>0.50716000000000006</v>
      </c>
      <c r="J61" s="908">
        <v>0.51</v>
      </c>
      <c r="K61" s="906">
        <v>92</v>
      </c>
      <c r="L61" s="906">
        <v>17</v>
      </c>
      <c r="M61" s="906" t="str">
        <f t="shared" si="4"/>
        <v>92+17</v>
      </c>
      <c r="N61" s="909" t="s">
        <v>2275</v>
      </c>
      <c r="O61" s="905" t="s">
        <v>2265</v>
      </c>
    </row>
    <row r="62" spans="2:15" ht="25.5" x14ac:dyDescent="0.2">
      <c r="B62" s="906">
        <f t="shared" si="3"/>
        <v>59</v>
      </c>
      <c r="C62" s="907" t="s">
        <v>2266</v>
      </c>
      <c r="D62" s="906" t="s">
        <v>25</v>
      </c>
      <c r="E62" s="906" t="s">
        <v>85</v>
      </c>
      <c r="F62" s="906" t="s">
        <v>63</v>
      </c>
      <c r="G62" s="906"/>
      <c r="H62" s="906">
        <v>4.4739999999999995E-2</v>
      </c>
      <c r="I62" s="908">
        <v>4.4739999999999995E-2</v>
      </c>
      <c r="J62" s="908">
        <v>0.04</v>
      </c>
      <c r="K62" s="906">
        <v>122</v>
      </c>
      <c r="L62" s="906">
        <v>17</v>
      </c>
      <c r="M62" s="906" t="str">
        <f t="shared" si="4"/>
        <v>122+17</v>
      </c>
      <c r="N62" s="909" t="s">
        <v>2259</v>
      </c>
      <c r="O62" s="905" t="s">
        <v>2251</v>
      </c>
    </row>
    <row r="63" spans="2:15" x14ac:dyDescent="0.2">
      <c r="B63" s="906">
        <f t="shared" si="3"/>
        <v>60</v>
      </c>
      <c r="C63" s="907" t="s">
        <v>2258</v>
      </c>
      <c r="D63" s="906" t="s">
        <v>25</v>
      </c>
      <c r="E63" s="906" t="s">
        <v>85</v>
      </c>
      <c r="F63" s="906" t="s">
        <v>63</v>
      </c>
      <c r="G63" s="906"/>
      <c r="H63" s="906">
        <v>0.02</v>
      </c>
      <c r="I63" s="908">
        <v>0.02</v>
      </c>
      <c r="J63" s="908">
        <v>0.21</v>
      </c>
      <c r="K63" s="906">
        <v>189</v>
      </c>
      <c r="L63" s="906">
        <v>17</v>
      </c>
      <c r="M63" s="906" t="str">
        <f t="shared" si="4"/>
        <v>189+17</v>
      </c>
      <c r="N63" s="909" t="s">
        <v>2264</v>
      </c>
      <c r="O63" s="905" t="s">
        <v>2265</v>
      </c>
    </row>
    <row r="64" spans="2:15" x14ac:dyDescent="0.2">
      <c r="B64" s="906">
        <f t="shared" si="3"/>
        <v>61</v>
      </c>
      <c r="C64" s="907" t="s">
        <v>2276</v>
      </c>
      <c r="D64" s="906" t="s">
        <v>25</v>
      </c>
      <c r="E64" s="906" t="s">
        <v>85</v>
      </c>
      <c r="F64" s="906" t="s">
        <v>63</v>
      </c>
      <c r="G64" s="906"/>
      <c r="H64" s="906">
        <v>5.6370000000000003E-2</v>
      </c>
      <c r="I64" s="908">
        <v>5.6370000000000003E-2</v>
      </c>
      <c r="J64" s="908">
        <v>0.06</v>
      </c>
      <c r="K64" s="906">
        <v>207</v>
      </c>
      <c r="L64" s="906">
        <v>17</v>
      </c>
      <c r="M64" s="906" t="str">
        <f t="shared" si="4"/>
        <v>207+17</v>
      </c>
      <c r="N64" s="909" t="s">
        <v>2264</v>
      </c>
      <c r="O64" s="905" t="s">
        <v>2265</v>
      </c>
    </row>
    <row r="65" spans="2:18" x14ac:dyDescent="0.2">
      <c r="B65" s="906">
        <f t="shared" si="3"/>
        <v>62</v>
      </c>
      <c r="C65" s="907" t="s">
        <v>2276</v>
      </c>
      <c r="D65" s="906" t="s">
        <v>25</v>
      </c>
      <c r="E65" s="906" t="s">
        <v>85</v>
      </c>
      <c r="F65" s="906" t="s">
        <v>63</v>
      </c>
      <c r="G65" s="906"/>
      <c r="H65" s="906">
        <v>4.3740000000000001E-2</v>
      </c>
      <c r="I65" s="908">
        <v>4.3740000000000001E-2</v>
      </c>
      <c r="J65" s="908">
        <v>0.04</v>
      </c>
      <c r="K65" s="906">
        <v>208</v>
      </c>
      <c r="L65" s="906">
        <v>17</v>
      </c>
      <c r="M65" s="906" t="str">
        <f t="shared" si="4"/>
        <v>208+17</v>
      </c>
      <c r="N65" s="909" t="s">
        <v>2264</v>
      </c>
      <c r="O65" s="905" t="s">
        <v>2265</v>
      </c>
    </row>
    <row r="66" spans="2:18" x14ac:dyDescent="0.2">
      <c r="B66" s="906">
        <f t="shared" si="3"/>
        <v>63</v>
      </c>
      <c r="C66" s="907" t="s">
        <v>2276</v>
      </c>
      <c r="D66" s="906" t="s">
        <v>25</v>
      </c>
      <c r="E66" s="906" t="s">
        <v>85</v>
      </c>
      <c r="F66" s="906" t="s">
        <v>63</v>
      </c>
      <c r="G66" s="906"/>
      <c r="H66" s="906">
        <v>3.5779999999999999E-2</v>
      </c>
      <c r="I66" s="908">
        <v>3.5779999999999999E-2</v>
      </c>
      <c r="J66" s="908">
        <v>0.04</v>
      </c>
      <c r="K66" s="906">
        <v>209</v>
      </c>
      <c r="L66" s="906">
        <v>17</v>
      </c>
      <c r="M66" s="906" t="str">
        <f t="shared" si="4"/>
        <v>209+17</v>
      </c>
      <c r="N66" s="909" t="s">
        <v>2264</v>
      </c>
      <c r="O66" s="905" t="s">
        <v>2265</v>
      </c>
    </row>
    <row r="67" spans="2:18" x14ac:dyDescent="0.2">
      <c r="B67" s="906">
        <f t="shared" si="3"/>
        <v>64</v>
      </c>
      <c r="C67" s="907" t="s">
        <v>2276</v>
      </c>
      <c r="D67" s="906" t="s">
        <v>25</v>
      </c>
      <c r="E67" s="906" t="s">
        <v>85</v>
      </c>
      <c r="F67" s="906" t="s">
        <v>63</v>
      </c>
      <c r="G67" s="906"/>
      <c r="H67" s="906">
        <v>4.5710000000000001E-2</v>
      </c>
      <c r="I67" s="908">
        <v>4.5710000000000001E-2</v>
      </c>
      <c r="J67" s="908">
        <v>0.05</v>
      </c>
      <c r="K67" s="906">
        <v>210</v>
      </c>
      <c r="L67" s="906">
        <v>17</v>
      </c>
      <c r="M67" s="906" t="str">
        <f t="shared" si="4"/>
        <v>210+17</v>
      </c>
      <c r="N67" s="909" t="s">
        <v>2264</v>
      </c>
      <c r="O67" s="905" t="s">
        <v>2265</v>
      </c>
    </row>
    <row r="68" spans="2:18" x14ac:dyDescent="0.2">
      <c r="B68" s="906">
        <f t="shared" si="3"/>
        <v>65</v>
      </c>
      <c r="C68" s="907" t="s">
        <v>2276</v>
      </c>
      <c r="D68" s="906" t="s">
        <v>25</v>
      </c>
      <c r="E68" s="906" t="s">
        <v>85</v>
      </c>
      <c r="F68" s="906" t="s">
        <v>63</v>
      </c>
      <c r="G68" s="906"/>
      <c r="H68" s="906">
        <v>7.8339999999999993E-2</v>
      </c>
      <c r="I68" s="908">
        <v>7.8339999999999993E-2</v>
      </c>
      <c r="J68" s="908">
        <v>0.08</v>
      </c>
      <c r="K68" s="906">
        <v>211</v>
      </c>
      <c r="L68" s="906">
        <v>17</v>
      </c>
      <c r="M68" s="906" t="str">
        <f t="shared" si="4"/>
        <v>211+17</v>
      </c>
      <c r="N68" s="909" t="s">
        <v>2259</v>
      </c>
      <c r="O68" s="905" t="s">
        <v>2251</v>
      </c>
    </row>
    <row r="69" spans="2:18" x14ac:dyDescent="0.2">
      <c r="B69" s="906">
        <f t="shared" si="3"/>
        <v>66</v>
      </c>
      <c r="C69" s="907" t="s">
        <v>2276</v>
      </c>
      <c r="D69" s="906" t="s">
        <v>25</v>
      </c>
      <c r="E69" s="906" t="s">
        <v>85</v>
      </c>
      <c r="F69" s="906" t="s">
        <v>63</v>
      </c>
      <c r="G69" s="906"/>
      <c r="H69" s="906">
        <v>8.7459999999999996E-2</v>
      </c>
      <c r="I69" s="908">
        <v>8.7459999999999996E-2</v>
      </c>
      <c r="J69" s="908">
        <v>0.09</v>
      </c>
      <c r="K69" s="906">
        <v>212</v>
      </c>
      <c r="L69" s="906">
        <v>17</v>
      </c>
      <c r="M69" s="906" t="str">
        <f t="shared" si="4"/>
        <v>212+17</v>
      </c>
      <c r="N69" s="909" t="s">
        <v>2259</v>
      </c>
      <c r="O69" s="905" t="s">
        <v>2251</v>
      </c>
    </row>
    <row r="70" spans="2:18" ht="25.5" x14ac:dyDescent="0.2">
      <c r="B70" s="906">
        <f t="shared" si="3"/>
        <v>67</v>
      </c>
      <c r="C70" s="907" t="s">
        <v>2277</v>
      </c>
      <c r="D70" s="906" t="s">
        <v>25</v>
      </c>
      <c r="E70" s="906" t="s">
        <v>85</v>
      </c>
      <c r="F70" s="906" t="s">
        <v>63</v>
      </c>
      <c r="G70" s="906"/>
      <c r="H70" s="906" t="e">
        <f>E70/10000</f>
        <v>#VALUE!</v>
      </c>
      <c r="I70" s="908">
        <v>3.6080000000000001E-2</v>
      </c>
      <c r="J70" s="908">
        <v>0.08</v>
      </c>
      <c r="K70" s="906">
        <v>65</v>
      </c>
      <c r="L70" s="906">
        <v>18</v>
      </c>
      <c r="M70" s="906" t="str">
        <f t="shared" si="4"/>
        <v>65+18</v>
      </c>
      <c r="N70" s="909" t="s">
        <v>2259</v>
      </c>
      <c r="O70" s="905" t="s">
        <v>2271</v>
      </c>
    </row>
    <row r="71" spans="2:18" x14ac:dyDescent="0.2">
      <c r="B71" s="906">
        <f t="shared" si="3"/>
        <v>68</v>
      </c>
      <c r="C71" s="907" t="s">
        <v>2024</v>
      </c>
      <c r="D71" s="906" t="s">
        <v>25</v>
      </c>
      <c r="E71" s="906" t="s">
        <v>85</v>
      </c>
      <c r="F71" s="906" t="s">
        <v>63</v>
      </c>
      <c r="G71" s="906"/>
      <c r="H71" s="906">
        <v>4.7800000000000002E-2</v>
      </c>
      <c r="I71" s="908">
        <v>4.7800000000000002E-2</v>
      </c>
      <c r="J71" s="908">
        <v>0.05</v>
      </c>
      <c r="K71" s="906">
        <v>202</v>
      </c>
      <c r="L71" s="906">
        <v>25</v>
      </c>
      <c r="M71" s="906" t="str">
        <f t="shared" si="4"/>
        <v>202+25</v>
      </c>
      <c r="N71" s="909" t="s">
        <v>2264</v>
      </c>
      <c r="O71" s="905" t="s">
        <v>2265</v>
      </c>
    </row>
    <row r="72" spans="2:18" x14ac:dyDescent="0.2">
      <c r="B72" s="906">
        <f t="shared" si="3"/>
        <v>69</v>
      </c>
      <c r="C72" s="907" t="s">
        <v>2278</v>
      </c>
      <c r="D72" s="906" t="s">
        <v>25</v>
      </c>
      <c r="E72" s="906" t="s">
        <v>85</v>
      </c>
      <c r="F72" s="906" t="s">
        <v>63</v>
      </c>
      <c r="G72" s="906"/>
      <c r="H72" s="906">
        <v>4.6300000000000001E-2</v>
      </c>
      <c r="I72" s="908">
        <v>4.6300000000000001E-2</v>
      </c>
      <c r="J72" s="908">
        <v>0.05</v>
      </c>
      <c r="K72" s="906">
        <v>203</v>
      </c>
      <c r="L72" s="906">
        <v>25</v>
      </c>
      <c r="M72" s="906" t="str">
        <f t="shared" si="4"/>
        <v>203+25</v>
      </c>
      <c r="N72" s="909" t="s">
        <v>2264</v>
      </c>
      <c r="O72" s="905" t="s">
        <v>2265</v>
      </c>
    </row>
    <row r="73" spans="2:18" x14ac:dyDescent="0.2">
      <c r="B73" s="906">
        <f t="shared" si="3"/>
        <v>70</v>
      </c>
      <c r="C73" s="907" t="s">
        <v>2279</v>
      </c>
      <c r="D73" s="906" t="s">
        <v>25</v>
      </c>
      <c r="E73" s="906" t="s">
        <v>85</v>
      </c>
      <c r="F73" s="906" t="s">
        <v>63</v>
      </c>
      <c r="G73" s="906"/>
      <c r="H73" s="906">
        <v>4.4999999999999998E-2</v>
      </c>
      <c r="I73" s="908">
        <v>4.4999999999999998E-2</v>
      </c>
      <c r="J73" s="908">
        <v>0.04</v>
      </c>
      <c r="K73" s="906">
        <v>204</v>
      </c>
      <c r="L73" s="906">
        <v>25</v>
      </c>
      <c r="M73" s="906" t="str">
        <f t="shared" si="4"/>
        <v>204+25</v>
      </c>
      <c r="N73" s="909" t="s">
        <v>2264</v>
      </c>
      <c r="O73" s="905" t="s">
        <v>2265</v>
      </c>
    </row>
    <row r="74" spans="2:18" x14ac:dyDescent="0.2">
      <c r="B74" s="906">
        <f t="shared" si="3"/>
        <v>71</v>
      </c>
      <c r="C74" s="907" t="s">
        <v>2280</v>
      </c>
      <c r="D74" s="906" t="s">
        <v>25</v>
      </c>
      <c r="E74" s="906" t="s">
        <v>85</v>
      </c>
      <c r="F74" s="906" t="s">
        <v>63</v>
      </c>
      <c r="G74" s="906"/>
      <c r="H74" s="906">
        <v>4.709E-2</v>
      </c>
      <c r="I74" s="908">
        <v>4.709E-2</v>
      </c>
      <c r="J74" s="908">
        <v>0.05</v>
      </c>
      <c r="K74" s="906">
        <v>205</v>
      </c>
      <c r="L74" s="906">
        <v>25</v>
      </c>
      <c r="M74" s="910" t="str">
        <f t="shared" si="4"/>
        <v>205+25</v>
      </c>
      <c r="N74" s="911" t="s">
        <v>2264</v>
      </c>
      <c r="O74" s="912" t="s">
        <v>2265</v>
      </c>
    </row>
    <row r="75" spans="2:18" ht="25.5" x14ac:dyDescent="0.2">
      <c r="B75" s="906">
        <f t="shared" si="3"/>
        <v>72</v>
      </c>
      <c r="C75" s="907" t="s">
        <v>2383</v>
      </c>
      <c r="D75" s="906" t="s">
        <v>9</v>
      </c>
      <c r="E75" s="906" t="s">
        <v>85</v>
      </c>
      <c r="F75" s="906" t="s">
        <v>1623</v>
      </c>
      <c r="G75" s="906"/>
      <c r="H75" s="906"/>
      <c r="I75" s="908">
        <f>R75/10000</f>
        <v>0.14760000000000001</v>
      </c>
      <c r="J75" s="908">
        <v>2360.9</v>
      </c>
      <c r="K75" s="906">
        <v>145</v>
      </c>
      <c r="L75" s="906">
        <v>23</v>
      </c>
      <c r="R75" s="589">
        <v>1476</v>
      </c>
    </row>
    <row r="76" spans="2:18" x14ac:dyDescent="0.2">
      <c r="B76" s="906">
        <f t="shared" si="3"/>
        <v>73</v>
      </c>
      <c r="C76" s="907" t="s">
        <v>2384</v>
      </c>
      <c r="D76" s="906" t="s">
        <v>34</v>
      </c>
      <c r="E76" s="906" t="s">
        <v>85</v>
      </c>
      <c r="F76" s="906" t="s">
        <v>52</v>
      </c>
      <c r="G76" s="906"/>
      <c r="H76" s="906"/>
      <c r="I76" s="908">
        <f>R76/10000</f>
        <v>0.14307999999999998</v>
      </c>
      <c r="J76" s="908">
        <v>1431.17</v>
      </c>
      <c r="K76" s="906">
        <v>170</v>
      </c>
      <c r="L76" s="906">
        <v>13</v>
      </c>
      <c r="R76" s="589">
        <v>1430.8</v>
      </c>
    </row>
    <row r="77" spans="2:18" x14ac:dyDescent="0.2">
      <c r="I77" s="937">
        <f>SUM(I4:I76)</f>
        <v>8.0382599999999957</v>
      </c>
    </row>
  </sheetData>
  <autoFilter ref="A3:O74" xr:uid="{A0DFF0FD-62A4-4D67-BD65-EA20603DDD77}"/>
  <mergeCells count="1">
    <mergeCell ref="B1:O2"/>
  </mergeCells>
  <pageMargins left="0.70866141732283472" right="0.59055118110236227" top="1.1811023622047245" bottom="0.55118110236220474" header="0.55118110236220474" footer="0.31496062992125984"/>
  <pageSetup paperSize="9" orientation="portrait" r:id="rId1"/>
  <headerFooter>
    <oddHeader>&amp;L&amp;"Times New Roman,Bold"Phụ lục II&amp;C&amp;"Times New Roman,Bold"
DANH SÁCH CÁC TRƯỜNG HỢP ĐĂNG KÝ CHUYỂN MỤC ĐÍCH SỬ DỤNG ĐẤT TỪ ĐẤT NÔNG NGHIỆP SANG ĐẤT PHI NÔNG NGHIỆP KHÔNG PHẢI ĐẤT Ở CỦA HỘ GIA ĐÌNH, CÁ NHÂN TRONG NĂM 2023</oddHeader>
    <oddFooter>&amp;C&amp;"Times New Roman,Regular"&amp;P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85475-4AF1-4566-ABB5-B6F5D481C28E}">
  <sheetPr codeName="Sheet84">
    <tabColor theme="4" tint="0.59999389629810485"/>
  </sheetPr>
  <dimension ref="A1:O14"/>
  <sheetViews>
    <sheetView topLeftCell="B1" zoomScaleNormal="100" workbookViewId="0">
      <selection activeCell="I77" sqref="I77"/>
    </sheetView>
  </sheetViews>
  <sheetFormatPr defaultRowHeight="12.75" x14ac:dyDescent="0.2"/>
  <cols>
    <col min="1" max="1" width="0" style="913" hidden="1" customWidth="1"/>
    <col min="2" max="2" width="8.28515625" style="913" customWidth="1"/>
    <col min="3" max="3" width="17.140625" style="933" customWidth="1"/>
    <col min="4" max="4" width="10.85546875" style="934" customWidth="1"/>
    <col min="5" max="5" width="7.85546875" style="913" customWidth="1"/>
    <col min="6" max="6" width="10.140625" style="913" customWidth="1"/>
    <col min="7" max="7" width="16.28515625" style="913" hidden="1" customWidth="1"/>
    <col min="8" max="8" width="8" style="913" hidden="1" customWidth="1"/>
    <col min="9" max="10" width="9.42578125" style="913" customWidth="1"/>
    <col min="11" max="11" width="7.85546875" style="913" customWidth="1"/>
    <col min="12" max="12" width="8" style="913" customWidth="1"/>
    <col min="13" max="13" width="13.28515625" style="913" hidden="1" customWidth="1"/>
    <col min="14" max="15" width="45.140625" style="913" hidden="1" customWidth="1"/>
    <col min="16" max="257" width="9.140625" style="913"/>
    <col min="258" max="258" width="0" style="913" hidden="1" customWidth="1"/>
    <col min="259" max="259" width="8.28515625" style="913" customWidth="1"/>
    <col min="260" max="260" width="40.28515625" style="913" customWidth="1"/>
    <col min="261" max="261" width="15.85546875" style="913" customWidth="1"/>
    <col min="262" max="262" width="9" style="913" customWidth="1"/>
    <col min="263" max="264" width="16.28515625" style="913" customWidth="1"/>
    <col min="265" max="265" width="0" style="913" hidden="1" customWidth="1"/>
    <col min="266" max="266" width="14.28515625" style="913" bestFit="1" customWidth="1"/>
    <col min="267" max="267" width="13.5703125" style="913" customWidth="1"/>
    <col min="268" max="269" width="13.28515625" style="913" customWidth="1"/>
    <col min="270" max="270" width="46.7109375" style="913" customWidth="1"/>
    <col min="271" max="271" width="45.140625" style="913" customWidth="1"/>
    <col min="272" max="513" width="9.140625" style="913"/>
    <col min="514" max="514" width="0" style="913" hidden="1" customWidth="1"/>
    <col min="515" max="515" width="8.28515625" style="913" customWidth="1"/>
    <col min="516" max="516" width="40.28515625" style="913" customWidth="1"/>
    <col min="517" max="517" width="15.85546875" style="913" customWidth="1"/>
    <col min="518" max="518" width="9" style="913" customWidth="1"/>
    <col min="519" max="520" width="16.28515625" style="913" customWidth="1"/>
    <col min="521" max="521" width="0" style="913" hidden="1" customWidth="1"/>
    <col min="522" max="522" width="14.28515625" style="913" bestFit="1" customWidth="1"/>
    <col min="523" max="523" width="13.5703125" style="913" customWidth="1"/>
    <col min="524" max="525" width="13.28515625" style="913" customWidth="1"/>
    <col min="526" max="526" width="46.7109375" style="913" customWidth="1"/>
    <col min="527" max="527" width="45.140625" style="913" customWidth="1"/>
    <col min="528" max="769" width="9.140625" style="913"/>
    <col min="770" max="770" width="0" style="913" hidden="1" customWidth="1"/>
    <col min="771" max="771" width="8.28515625" style="913" customWidth="1"/>
    <col min="772" max="772" width="40.28515625" style="913" customWidth="1"/>
    <col min="773" max="773" width="15.85546875" style="913" customWidth="1"/>
    <col min="774" max="774" width="9" style="913" customWidth="1"/>
    <col min="775" max="776" width="16.28515625" style="913" customWidth="1"/>
    <col min="777" max="777" width="0" style="913" hidden="1" customWidth="1"/>
    <col min="778" max="778" width="14.28515625" style="913" bestFit="1" customWidth="1"/>
    <col min="779" max="779" width="13.5703125" style="913" customWidth="1"/>
    <col min="780" max="781" width="13.28515625" style="913" customWidth="1"/>
    <col min="782" max="782" width="46.7109375" style="913" customWidth="1"/>
    <col min="783" max="783" width="45.140625" style="913" customWidth="1"/>
    <col min="784" max="1025" width="9.140625" style="913"/>
    <col min="1026" max="1026" width="0" style="913" hidden="1" customWidth="1"/>
    <col min="1027" max="1027" width="8.28515625" style="913" customWidth="1"/>
    <col min="1028" max="1028" width="40.28515625" style="913" customWidth="1"/>
    <col min="1029" max="1029" width="15.85546875" style="913" customWidth="1"/>
    <col min="1030" max="1030" width="9" style="913" customWidth="1"/>
    <col min="1031" max="1032" width="16.28515625" style="913" customWidth="1"/>
    <col min="1033" max="1033" width="0" style="913" hidden="1" customWidth="1"/>
    <col min="1034" max="1034" width="14.28515625" style="913" bestFit="1" customWidth="1"/>
    <col min="1035" max="1035" width="13.5703125" style="913" customWidth="1"/>
    <col min="1036" max="1037" width="13.28515625" style="913" customWidth="1"/>
    <col min="1038" max="1038" width="46.7109375" style="913" customWidth="1"/>
    <col min="1039" max="1039" width="45.140625" style="913" customWidth="1"/>
    <col min="1040" max="1281" width="9.140625" style="913"/>
    <col min="1282" max="1282" width="0" style="913" hidden="1" customWidth="1"/>
    <col min="1283" max="1283" width="8.28515625" style="913" customWidth="1"/>
    <col min="1284" max="1284" width="40.28515625" style="913" customWidth="1"/>
    <col min="1285" max="1285" width="15.85546875" style="913" customWidth="1"/>
    <col min="1286" max="1286" width="9" style="913" customWidth="1"/>
    <col min="1287" max="1288" width="16.28515625" style="913" customWidth="1"/>
    <col min="1289" max="1289" width="0" style="913" hidden="1" customWidth="1"/>
    <col min="1290" max="1290" width="14.28515625" style="913" bestFit="1" customWidth="1"/>
    <col min="1291" max="1291" width="13.5703125" style="913" customWidth="1"/>
    <col min="1292" max="1293" width="13.28515625" style="913" customWidth="1"/>
    <col min="1294" max="1294" width="46.7109375" style="913" customWidth="1"/>
    <col min="1295" max="1295" width="45.140625" style="913" customWidth="1"/>
    <col min="1296" max="1537" width="9.140625" style="913"/>
    <col min="1538" max="1538" width="0" style="913" hidden="1" customWidth="1"/>
    <col min="1539" max="1539" width="8.28515625" style="913" customWidth="1"/>
    <col min="1540" max="1540" width="40.28515625" style="913" customWidth="1"/>
    <col min="1541" max="1541" width="15.85546875" style="913" customWidth="1"/>
    <col min="1542" max="1542" width="9" style="913" customWidth="1"/>
    <col min="1543" max="1544" width="16.28515625" style="913" customWidth="1"/>
    <col min="1545" max="1545" width="0" style="913" hidden="1" customWidth="1"/>
    <col min="1546" max="1546" width="14.28515625" style="913" bestFit="1" customWidth="1"/>
    <col min="1547" max="1547" width="13.5703125" style="913" customWidth="1"/>
    <col min="1548" max="1549" width="13.28515625" style="913" customWidth="1"/>
    <col min="1550" max="1550" width="46.7109375" style="913" customWidth="1"/>
    <col min="1551" max="1551" width="45.140625" style="913" customWidth="1"/>
    <col min="1552" max="1793" width="9.140625" style="913"/>
    <col min="1794" max="1794" width="0" style="913" hidden="1" customWidth="1"/>
    <col min="1795" max="1795" width="8.28515625" style="913" customWidth="1"/>
    <col min="1796" max="1796" width="40.28515625" style="913" customWidth="1"/>
    <col min="1797" max="1797" width="15.85546875" style="913" customWidth="1"/>
    <col min="1798" max="1798" width="9" style="913" customWidth="1"/>
    <col min="1799" max="1800" width="16.28515625" style="913" customWidth="1"/>
    <col min="1801" max="1801" width="0" style="913" hidden="1" customWidth="1"/>
    <col min="1802" max="1802" width="14.28515625" style="913" bestFit="1" customWidth="1"/>
    <col min="1803" max="1803" width="13.5703125" style="913" customWidth="1"/>
    <col min="1804" max="1805" width="13.28515625" style="913" customWidth="1"/>
    <col min="1806" max="1806" width="46.7109375" style="913" customWidth="1"/>
    <col min="1807" max="1807" width="45.140625" style="913" customWidth="1"/>
    <col min="1808" max="2049" width="9.140625" style="913"/>
    <col min="2050" max="2050" width="0" style="913" hidden="1" customWidth="1"/>
    <col min="2051" max="2051" width="8.28515625" style="913" customWidth="1"/>
    <col min="2052" max="2052" width="40.28515625" style="913" customWidth="1"/>
    <col min="2053" max="2053" width="15.85546875" style="913" customWidth="1"/>
    <col min="2054" max="2054" width="9" style="913" customWidth="1"/>
    <col min="2055" max="2056" width="16.28515625" style="913" customWidth="1"/>
    <col min="2057" max="2057" width="0" style="913" hidden="1" customWidth="1"/>
    <col min="2058" max="2058" width="14.28515625" style="913" bestFit="1" customWidth="1"/>
    <col min="2059" max="2059" width="13.5703125" style="913" customWidth="1"/>
    <col min="2060" max="2061" width="13.28515625" style="913" customWidth="1"/>
    <col min="2062" max="2062" width="46.7109375" style="913" customWidth="1"/>
    <col min="2063" max="2063" width="45.140625" style="913" customWidth="1"/>
    <col min="2064" max="2305" width="9.140625" style="913"/>
    <col min="2306" max="2306" width="0" style="913" hidden="1" customWidth="1"/>
    <col min="2307" max="2307" width="8.28515625" style="913" customWidth="1"/>
    <col min="2308" max="2308" width="40.28515625" style="913" customWidth="1"/>
    <col min="2309" max="2309" width="15.85546875" style="913" customWidth="1"/>
    <col min="2310" max="2310" width="9" style="913" customWidth="1"/>
    <col min="2311" max="2312" width="16.28515625" style="913" customWidth="1"/>
    <col min="2313" max="2313" width="0" style="913" hidden="1" customWidth="1"/>
    <col min="2314" max="2314" width="14.28515625" style="913" bestFit="1" customWidth="1"/>
    <col min="2315" max="2315" width="13.5703125" style="913" customWidth="1"/>
    <col min="2316" max="2317" width="13.28515625" style="913" customWidth="1"/>
    <col min="2318" max="2318" width="46.7109375" style="913" customWidth="1"/>
    <col min="2319" max="2319" width="45.140625" style="913" customWidth="1"/>
    <col min="2320" max="2561" width="9.140625" style="913"/>
    <col min="2562" max="2562" width="0" style="913" hidden="1" customWidth="1"/>
    <col min="2563" max="2563" width="8.28515625" style="913" customWidth="1"/>
    <col min="2564" max="2564" width="40.28515625" style="913" customWidth="1"/>
    <col min="2565" max="2565" width="15.85546875" style="913" customWidth="1"/>
    <col min="2566" max="2566" width="9" style="913" customWidth="1"/>
    <col min="2567" max="2568" width="16.28515625" style="913" customWidth="1"/>
    <col min="2569" max="2569" width="0" style="913" hidden="1" customWidth="1"/>
    <col min="2570" max="2570" width="14.28515625" style="913" bestFit="1" customWidth="1"/>
    <col min="2571" max="2571" width="13.5703125" style="913" customWidth="1"/>
    <col min="2572" max="2573" width="13.28515625" style="913" customWidth="1"/>
    <col min="2574" max="2574" width="46.7109375" style="913" customWidth="1"/>
    <col min="2575" max="2575" width="45.140625" style="913" customWidth="1"/>
    <col min="2576" max="2817" width="9.140625" style="913"/>
    <col min="2818" max="2818" width="0" style="913" hidden="1" customWidth="1"/>
    <col min="2819" max="2819" width="8.28515625" style="913" customWidth="1"/>
    <col min="2820" max="2820" width="40.28515625" style="913" customWidth="1"/>
    <col min="2821" max="2821" width="15.85546875" style="913" customWidth="1"/>
    <col min="2822" max="2822" width="9" style="913" customWidth="1"/>
    <col min="2823" max="2824" width="16.28515625" style="913" customWidth="1"/>
    <col min="2825" max="2825" width="0" style="913" hidden="1" customWidth="1"/>
    <col min="2826" max="2826" width="14.28515625" style="913" bestFit="1" customWidth="1"/>
    <col min="2827" max="2827" width="13.5703125" style="913" customWidth="1"/>
    <col min="2828" max="2829" width="13.28515625" style="913" customWidth="1"/>
    <col min="2830" max="2830" width="46.7109375" style="913" customWidth="1"/>
    <col min="2831" max="2831" width="45.140625" style="913" customWidth="1"/>
    <col min="2832" max="3073" width="9.140625" style="913"/>
    <col min="3074" max="3074" width="0" style="913" hidden="1" customWidth="1"/>
    <col min="3075" max="3075" width="8.28515625" style="913" customWidth="1"/>
    <col min="3076" max="3076" width="40.28515625" style="913" customWidth="1"/>
    <col min="3077" max="3077" width="15.85546875" style="913" customWidth="1"/>
    <col min="3078" max="3078" width="9" style="913" customWidth="1"/>
    <col min="3079" max="3080" width="16.28515625" style="913" customWidth="1"/>
    <col min="3081" max="3081" width="0" style="913" hidden="1" customWidth="1"/>
    <col min="3082" max="3082" width="14.28515625" style="913" bestFit="1" customWidth="1"/>
    <col min="3083" max="3083" width="13.5703125" style="913" customWidth="1"/>
    <col min="3084" max="3085" width="13.28515625" style="913" customWidth="1"/>
    <col min="3086" max="3086" width="46.7109375" style="913" customWidth="1"/>
    <col min="3087" max="3087" width="45.140625" style="913" customWidth="1"/>
    <col min="3088" max="3329" width="9.140625" style="913"/>
    <col min="3330" max="3330" width="0" style="913" hidden="1" customWidth="1"/>
    <col min="3331" max="3331" width="8.28515625" style="913" customWidth="1"/>
    <col min="3332" max="3332" width="40.28515625" style="913" customWidth="1"/>
    <col min="3333" max="3333" width="15.85546875" style="913" customWidth="1"/>
    <col min="3334" max="3334" width="9" style="913" customWidth="1"/>
    <col min="3335" max="3336" width="16.28515625" style="913" customWidth="1"/>
    <col min="3337" max="3337" width="0" style="913" hidden="1" customWidth="1"/>
    <col min="3338" max="3338" width="14.28515625" style="913" bestFit="1" customWidth="1"/>
    <col min="3339" max="3339" width="13.5703125" style="913" customWidth="1"/>
    <col min="3340" max="3341" width="13.28515625" style="913" customWidth="1"/>
    <col min="3342" max="3342" width="46.7109375" style="913" customWidth="1"/>
    <col min="3343" max="3343" width="45.140625" style="913" customWidth="1"/>
    <col min="3344" max="3585" width="9.140625" style="913"/>
    <col min="3586" max="3586" width="0" style="913" hidden="1" customWidth="1"/>
    <col min="3587" max="3587" width="8.28515625" style="913" customWidth="1"/>
    <col min="3588" max="3588" width="40.28515625" style="913" customWidth="1"/>
    <col min="3589" max="3589" width="15.85546875" style="913" customWidth="1"/>
    <col min="3590" max="3590" width="9" style="913" customWidth="1"/>
    <col min="3591" max="3592" width="16.28515625" style="913" customWidth="1"/>
    <col min="3593" max="3593" width="0" style="913" hidden="1" customWidth="1"/>
    <col min="3594" max="3594" width="14.28515625" style="913" bestFit="1" customWidth="1"/>
    <col min="3595" max="3595" width="13.5703125" style="913" customWidth="1"/>
    <col min="3596" max="3597" width="13.28515625" style="913" customWidth="1"/>
    <col min="3598" max="3598" width="46.7109375" style="913" customWidth="1"/>
    <col min="3599" max="3599" width="45.140625" style="913" customWidth="1"/>
    <col min="3600" max="3841" width="9.140625" style="913"/>
    <col min="3842" max="3842" width="0" style="913" hidden="1" customWidth="1"/>
    <col min="3843" max="3843" width="8.28515625" style="913" customWidth="1"/>
    <col min="3844" max="3844" width="40.28515625" style="913" customWidth="1"/>
    <col min="3845" max="3845" width="15.85546875" style="913" customWidth="1"/>
    <col min="3846" max="3846" width="9" style="913" customWidth="1"/>
    <col min="3847" max="3848" width="16.28515625" style="913" customWidth="1"/>
    <col min="3849" max="3849" width="0" style="913" hidden="1" customWidth="1"/>
    <col min="3850" max="3850" width="14.28515625" style="913" bestFit="1" customWidth="1"/>
    <col min="3851" max="3851" width="13.5703125" style="913" customWidth="1"/>
    <col min="3852" max="3853" width="13.28515625" style="913" customWidth="1"/>
    <col min="3854" max="3854" width="46.7109375" style="913" customWidth="1"/>
    <col min="3855" max="3855" width="45.140625" style="913" customWidth="1"/>
    <col min="3856" max="4097" width="9.140625" style="913"/>
    <col min="4098" max="4098" width="0" style="913" hidden="1" customWidth="1"/>
    <col min="4099" max="4099" width="8.28515625" style="913" customWidth="1"/>
    <col min="4100" max="4100" width="40.28515625" style="913" customWidth="1"/>
    <col min="4101" max="4101" width="15.85546875" style="913" customWidth="1"/>
    <col min="4102" max="4102" width="9" style="913" customWidth="1"/>
    <col min="4103" max="4104" width="16.28515625" style="913" customWidth="1"/>
    <col min="4105" max="4105" width="0" style="913" hidden="1" customWidth="1"/>
    <col min="4106" max="4106" width="14.28515625" style="913" bestFit="1" customWidth="1"/>
    <col min="4107" max="4107" width="13.5703125" style="913" customWidth="1"/>
    <col min="4108" max="4109" width="13.28515625" style="913" customWidth="1"/>
    <col min="4110" max="4110" width="46.7109375" style="913" customWidth="1"/>
    <col min="4111" max="4111" width="45.140625" style="913" customWidth="1"/>
    <col min="4112" max="4353" width="9.140625" style="913"/>
    <col min="4354" max="4354" width="0" style="913" hidden="1" customWidth="1"/>
    <col min="4355" max="4355" width="8.28515625" style="913" customWidth="1"/>
    <col min="4356" max="4356" width="40.28515625" style="913" customWidth="1"/>
    <col min="4357" max="4357" width="15.85546875" style="913" customWidth="1"/>
    <col min="4358" max="4358" width="9" style="913" customWidth="1"/>
    <col min="4359" max="4360" width="16.28515625" style="913" customWidth="1"/>
    <col min="4361" max="4361" width="0" style="913" hidden="1" customWidth="1"/>
    <col min="4362" max="4362" width="14.28515625" style="913" bestFit="1" customWidth="1"/>
    <col min="4363" max="4363" width="13.5703125" style="913" customWidth="1"/>
    <col min="4364" max="4365" width="13.28515625" style="913" customWidth="1"/>
    <col min="4366" max="4366" width="46.7109375" style="913" customWidth="1"/>
    <col min="4367" max="4367" width="45.140625" style="913" customWidth="1"/>
    <col min="4368" max="4609" width="9.140625" style="913"/>
    <col min="4610" max="4610" width="0" style="913" hidden="1" customWidth="1"/>
    <col min="4611" max="4611" width="8.28515625" style="913" customWidth="1"/>
    <col min="4612" max="4612" width="40.28515625" style="913" customWidth="1"/>
    <col min="4613" max="4613" width="15.85546875" style="913" customWidth="1"/>
    <col min="4614" max="4614" width="9" style="913" customWidth="1"/>
    <col min="4615" max="4616" width="16.28515625" style="913" customWidth="1"/>
    <col min="4617" max="4617" width="0" style="913" hidden="1" customWidth="1"/>
    <col min="4618" max="4618" width="14.28515625" style="913" bestFit="1" customWidth="1"/>
    <col min="4619" max="4619" width="13.5703125" style="913" customWidth="1"/>
    <col min="4620" max="4621" width="13.28515625" style="913" customWidth="1"/>
    <col min="4622" max="4622" width="46.7109375" style="913" customWidth="1"/>
    <col min="4623" max="4623" width="45.140625" style="913" customWidth="1"/>
    <col min="4624" max="4865" width="9.140625" style="913"/>
    <col min="4866" max="4866" width="0" style="913" hidden="1" customWidth="1"/>
    <col min="4867" max="4867" width="8.28515625" style="913" customWidth="1"/>
    <col min="4868" max="4868" width="40.28515625" style="913" customWidth="1"/>
    <col min="4869" max="4869" width="15.85546875" style="913" customWidth="1"/>
    <col min="4870" max="4870" width="9" style="913" customWidth="1"/>
    <col min="4871" max="4872" width="16.28515625" style="913" customWidth="1"/>
    <col min="4873" max="4873" width="0" style="913" hidden="1" customWidth="1"/>
    <col min="4874" max="4874" width="14.28515625" style="913" bestFit="1" customWidth="1"/>
    <col min="4875" max="4875" width="13.5703125" style="913" customWidth="1"/>
    <col min="4876" max="4877" width="13.28515625" style="913" customWidth="1"/>
    <col min="4878" max="4878" width="46.7109375" style="913" customWidth="1"/>
    <col min="4879" max="4879" width="45.140625" style="913" customWidth="1"/>
    <col min="4880" max="5121" width="9.140625" style="913"/>
    <col min="5122" max="5122" width="0" style="913" hidden="1" customWidth="1"/>
    <col min="5123" max="5123" width="8.28515625" style="913" customWidth="1"/>
    <col min="5124" max="5124" width="40.28515625" style="913" customWidth="1"/>
    <col min="5125" max="5125" width="15.85546875" style="913" customWidth="1"/>
    <col min="5126" max="5126" width="9" style="913" customWidth="1"/>
    <col min="5127" max="5128" width="16.28515625" style="913" customWidth="1"/>
    <col min="5129" max="5129" width="0" style="913" hidden="1" customWidth="1"/>
    <col min="5130" max="5130" width="14.28515625" style="913" bestFit="1" customWidth="1"/>
    <col min="5131" max="5131" width="13.5703125" style="913" customWidth="1"/>
    <col min="5132" max="5133" width="13.28515625" style="913" customWidth="1"/>
    <col min="5134" max="5134" width="46.7109375" style="913" customWidth="1"/>
    <col min="5135" max="5135" width="45.140625" style="913" customWidth="1"/>
    <col min="5136" max="5377" width="9.140625" style="913"/>
    <col min="5378" max="5378" width="0" style="913" hidden="1" customWidth="1"/>
    <col min="5379" max="5379" width="8.28515625" style="913" customWidth="1"/>
    <col min="5380" max="5380" width="40.28515625" style="913" customWidth="1"/>
    <col min="5381" max="5381" width="15.85546875" style="913" customWidth="1"/>
    <col min="5382" max="5382" width="9" style="913" customWidth="1"/>
    <col min="5383" max="5384" width="16.28515625" style="913" customWidth="1"/>
    <col min="5385" max="5385" width="0" style="913" hidden="1" customWidth="1"/>
    <col min="5386" max="5386" width="14.28515625" style="913" bestFit="1" customWidth="1"/>
    <col min="5387" max="5387" width="13.5703125" style="913" customWidth="1"/>
    <col min="5388" max="5389" width="13.28515625" style="913" customWidth="1"/>
    <col min="5390" max="5390" width="46.7109375" style="913" customWidth="1"/>
    <col min="5391" max="5391" width="45.140625" style="913" customWidth="1"/>
    <col min="5392" max="5633" width="9.140625" style="913"/>
    <col min="5634" max="5634" width="0" style="913" hidden="1" customWidth="1"/>
    <col min="5635" max="5635" width="8.28515625" style="913" customWidth="1"/>
    <col min="5636" max="5636" width="40.28515625" style="913" customWidth="1"/>
    <col min="5637" max="5637" width="15.85546875" style="913" customWidth="1"/>
    <col min="5638" max="5638" width="9" style="913" customWidth="1"/>
    <col min="5639" max="5640" width="16.28515625" style="913" customWidth="1"/>
    <col min="5641" max="5641" width="0" style="913" hidden="1" customWidth="1"/>
    <col min="5642" max="5642" width="14.28515625" style="913" bestFit="1" customWidth="1"/>
    <col min="5643" max="5643" width="13.5703125" style="913" customWidth="1"/>
    <col min="5644" max="5645" width="13.28515625" style="913" customWidth="1"/>
    <col min="5646" max="5646" width="46.7109375" style="913" customWidth="1"/>
    <col min="5647" max="5647" width="45.140625" style="913" customWidth="1"/>
    <col min="5648" max="5889" width="9.140625" style="913"/>
    <col min="5890" max="5890" width="0" style="913" hidden="1" customWidth="1"/>
    <col min="5891" max="5891" width="8.28515625" style="913" customWidth="1"/>
    <col min="5892" max="5892" width="40.28515625" style="913" customWidth="1"/>
    <col min="5893" max="5893" width="15.85546875" style="913" customWidth="1"/>
    <col min="5894" max="5894" width="9" style="913" customWidth="1"/>
    <col min="5895" max="5896" width="16.28515625" style="913" customWidth="1"/>
    <col min="5897" max="5897" width="0" style="913" hidden="1" customWidth="1"/>
    <col min="5898" max="5898" width="14.28515625" style="913" bestFit="1" customWidth="1"/>
    <col min="5899" max="5899" width="13.5703125" style="913" customWidth="1"/>
    <col min="5900" max="5901" width="13.28515625" style="913" customWidth="1"/>
    <col min="5902" max="5902" width="46.7109375" style="913" customWidth="1"/>
    <col min="5903" max="5903" width="45.140625" style="913" customWidth="1"/>
    <col min="5904" max="6145" width="9.140625" style="913"/>
    <col min="6146" max="6146" width="0" style="913" hidden="1" customWidth="1"/>
    <col min="6147" max="6147" width="8.28515625" style="913" customWidth="1"/>
    <col min="6148" max="6148" width="40.28515625" style="913" customWidth="1"/>
    <col min="6149" max="6149" width="15.85546875" style="913" customWidth="1"/>
    <col min="6150" max="6150" width="9" style="913" customWidth="1"/>
    <col min="6151" max="6152" width="16.28515625" style="913" customWidth="1"/>
    <col min="6153" max="6153" width="0" style="913" hidden="1" customWidth="1"/>
    <col min="6154" max="6154" width="14.28515625" style="913" bestFit="1" customWidth="1"/>
    <col min="6155" max="6155" width="13.5703125" style="913" customWidth="1"/>
    <col min="6156" max="6157" width="13.28515625" style="913" customWidth="1"/>
    <col min="6158" max="6158" width="46.7109375" style="913" customWidth="1"/>
    <col min="6159" max="6159" width="45.140625" style="913" customWidth="1"/>
    <col min="6160" max="6401" width="9.140625" style="913"/>
    <col min="6402" max="6402" width="0" style="913" hidden="1" customWidth="1"/>
    <col min="6403" max="6403" width="8.28515625" style="913" customWidth="1"/>
    <col min="6404" max="6404" width="40.28515625" style="913" customWidth="1"/>
    <col min="6405" max="6405" width="15.85546875" style="913" customWidth="1"/>
    <col min="6406" max="6406" width="9" style="913" customWidth="1"/>
    <col min="6407" max="6408" width="16.28515625" style="913" customWidth="1"/>
    <col min="6409" max="6409" width="0" style="913" hidden="1" customWidth="1"/>
    <col min="6410" max="6410" width="14.28515625" style="913" bestFit="1" customWidth="1"/>
    <col min="6411" max="6411" width="13.5703125" style="913" customWidth="1"/>
    <col min="6412" max="6413" width="13.28515625" style="913" customWidth="1"/>
    <col min="6414" max="6414" width="46.7109375" style="913" customWidth="1"/>
    <col min="6415" max="6415" width="45.140625" style="913" customWidth="1"/>
    <col min="6416" max="6657" width="9.140625" style="913"/>
    <col min="6658" max="6658" width="0" style="913" hidden="1" customWidth="1"/>
    <col min="6659" max="6659" width="8.28515625" style="913" customWidth="1"/>
    <col min="6660" max="6660" width="40.28515625" style="913" customWidth="1"/>
    <col min="6661" max="6661" width="15.85546875" style="913" customWidth="1"/>
    <col min="6662" max="6662" width="9" style="913" customWidth="1"/>
    <col min="6663" max="6664" width="16.28515625" style="913" customWidth="1"/>
    <col min="6665" max="6665" width="0" style="913" hidden="1" customWidth="1"/>
    <col min="6666" max="6666" width="14.28515625" style="913" bestFit="1" customWidth="1"/>
    <col min="6667" max="6667" width="13.5703125" style="913" customWidth="1"/>
    <col min="6668" max="6669" width="13.28515625" style="913" customWidth="1"/>
    <col min="6670" max="6670" width="46.7109375" style="913" customWidth="1"/>
    <col min="6671" max="6671" width="45.140625" style="913" customWidth="1"/>
    <col min="6672" max="6913" width="9.140625" style="913"/>
    <col min="6914" max="6914" width="0" style="913" hidden="1" customWidth="1"/>
    <col min="6915" max="6915" width="8.28515625" style="913" customWidth="1"/>
    <col min="6916" max="6916" width="40.28515625" style="913" customWidth="1"/>
    <col min="6917" max="6917" width="15.85546875" style="913" customWidth="1"/>
    <col min="6918" max="6918" width="9" style="913" customWidth="1"/>
    <col min="6919" max="6920" width="16.28515625" style="913" customWidth="1"/>
    <col min="6921" max="6921" width="0" style="913" hidden="1" customWidth="1"/>
    <col min="6922" max="6922" width="14.28515625" style="913" bestFit="1" customWidth="1"/>
    <col min="6923" max="6923" width="13.5703125" style="913" customWidth="1"/>
    <col min="6924" max="6925" width="13.28515625" style="913" customWidth="1"/>
    <col min="6926" max="6926" width="46.7109375" style="913" customWidth="1"/>
    <col min="6927" max="6927" width="45.140625" style="913" customWidth="1"/>
    <col min="6928" max="7169" width="9.140625" style="913"/>
    <col min="7170" max="7170" width="0" style="913" hidden="1" customWidth="1"/>
    <col min="7171" max="7171" width="8.28515625" style="913" customWidth="1"/>
    <col min="7172" max="7172" width="40.28515625" style="913" customWidth="1"/>
    <col min="7173" max="7173" width="15.85546875" style="913" customWidth="1"/>
    <col min="7174" max="7174" width="9" style="913" customWidth="1"/>
    <col min="7175" max="7176" width="16.28515625" style="913" customWidth="1"/>
    <col min="7177" max="7177" width="0" style="913" hidden="1" customWidth="1"/>
    <col min="7178" max="7178" width="14.28515625" style="913" bestFit="1" customWidth="1"/>
    <col min="7179" max="7179" width="13.5703125" style="913" customWidth="1"/>
    <col min="7180" max="7181" width="13.28515625" style="913" customWidth="1"/>
    <col min="7182" max="7182" width="46.7109375" style="913" customWidth="1"/>
    <col min="7183" max="7183" width="45.140625" style="913" customWidth="1"/>
    <col min="7184" max="7425" width="9.140625" style="913"/>
    <col min="7426" max="7426" width="0" style="913" hidden="1" customWidth="1"/>
    <col min="7427" max="7427" width="8.28515625" style="913" customWidth="1"/>
    <col min="7428" max="7428" width="40.28515625" style="913" customWidth="1"/>
    <col min="7429" max="7429" width="15.85546875" style="913" customWidth="1"/>
    <col min="7430" max="7430" width="9" style="913" customWidth="1"/>
    <col min="7431" max="7432" width="16.28515625" style="913" customWidth="1"/>
    <col min="7433" max="7433" width="0" style="913" hidden="1" customWidth="1"/>
    <col min="7434" max="7434" width="14.28515625" style="913" bestFit="1" customWidth="1"/>
    <col min="7435" max="7435" width="13.5703125" style="913" customWidth="1"/>
    <col min="7436" max="7437" width="13.28515625" style="913" customWidth="1"/>
    <col min="7438" max="7438" width="46.7109375" style="913" customWidth="1"/>
    <col min="7439" max="7439" width="45.140625" style="913" customWidth="1"/>
    <col min="7440" max="7681" width="9.140625" style="913"/>
    <col min="7682" max="7682" width="0" style="913" hidden="1" customWidth="1"/>
    <col min="7683" max="7683" width="8.28515625" style="913" customWidth="1"/>
    <col min="7684" max="7684" width="40.28515625" style="913" customWidth="1"/>
    <col min="7685" max="7685" width="15.85546875" style="913" customWidth="1"/>
    <col min="7686" max="7686" width="9" style="913" customWidth="1"/>
    <col min="7687" max="7688" width="16.28515625" style="913" customWidth="1"/>
    <col min="7689" max="7689" width="0" style="913" hidden="1" customWidth="1"/>
    <col min="7690" max="7690" width="14.28515625" style="913" bestFit="1" customWidth="1"/>
    <col min="7691" max="7691" width="13.5703125" style="913" customWidth="1"/>
    <col min="7692" max="7693" width="13.28515625" style="913" customWidth="1"/>
    <col min="7694" max="7694" width="46.7109375" style="913" customWidth="1"/>
    <col min="7695" max="7695" width="45.140625" style="913" customWidth="1"/>
    <col min="7696" max="7937" width="9.140625" style="913"/>
    <col min="7938" max="7938" width="0" style="913" hidden="1" customWidth="1"/>
    <col min="7939" max="7939" width="8.28515625" style="913" customWidth="1"/>
    <col min="7940" max="7940" width="40.28515625" style="913" customWidth="1"/>
    <col min="7941" max="7941" width="15.85546875" style="913" customWidth="1"/>
    <col min="7942" max="7942" width="9" style="913" customWidth="1"/>
    <col min="7943" max="7944" width="16.28515625" style="913" customWidth="1"/>
    <col min="7945" max="7945" width="0" style="913" hidden="1" customWidth="1"/>
    <col min="7946" max="7946" width="14.28515625" style="913" bestFit="1" customWidth="1"/>
    <col min="7947" max="7947" width="13.5703125" style="913" customWidth="1"/>
    <col min="7948" max="7949" width="13.28515625" style="913" customWidth="1"/>
    <col min="7950" max="7950" width="46.7109375" style="913" customWidth="1"/>
    <col min="7951" max="7951" width="45.140625" style="913" customWidth="1"/>
    <col min="7952" max="8193" width="9.140625" style="913"/>
    <col min="8194" max="8194" width="0" style="913" hidden="1" customWidth="1"/>
    <col min="8195" max="8195" width="8.28515625" style="913" customWidth="1"/>
    <col min="8196" max="8196" width="40.28515625" style="913" customWidth="1"/>
    <col min="8197" max="8197" width="15.85546875" style="913" customWidth="1"/>
    <col min="8198" max="8198" width="9" style="913" customWidth="1"/>
    <col min="8199" max="8200" width="16.28515625" style="913" customWidth="1"/>
    <col min="8201" max="8201" width="0" style="913" hidden="1" customWidth="1"/>
    <col min="8202" max="8202" width="14.28515625" style="913" bestFit="1" customWidth="1"/>
    <col min="8203" max="8203" width="13.5703125" style="913" customWidth="1"/>
    <col min="8204" max="8205" width="13.28515625" style="913" customWidth="1"/>
    <col min="8206" max="8206" width="46.7109375" style="913" customWidth="1"/>
    <col min="8207" max="8207" width="45.140625" style="913" customWidth="1"/>
    <col min="8208" max="8449" width="9.140625" style="913"/>
    <col min="8450" max="8450" width="0" style="913" hidden="1" customWidth="1"/>
    <col min="8451" max="8451" width="8.28515625" style="913" customWidth="1"/>
    <col min="8452" max="8452" width="40.28515625" style="913" customWidth="1"/>
    <col min="8453" max="8453" width="15.85546875" style="913" customWidth="1"/>
    <col min="8454" max="8454" width="9" style="913" customWidth="1"/>
    <col min="8455" max="8456" width="16.28515625" style="913" customWidth="1"/>
    <col min="8457" max="8457" width="0" style="913" hidden="1" customWidth="1"/>
    <col min="8458" max="8458" width="14.28515625" style="913" bestFit="1" customWidth="1"/>
    <col min="8459" max="8459" width="13.5703125" style="913" customWidth="1"/>
    <col min="8460" max="8461" width="13.28515625" style="913" customWidth="1"/>
    <col min="8462" max="8462" width="46.7109375" style="913" customWidth="1"/>
    <col min="8463" max="8463" width="45.140625" style="913" customWidth="1"/>
    <col min="8464" max="8705" width="9.140625" style="913"/>
    <col min="8706" max="8706" width="0" style="913" hidden="1" customWidth="1"/>
    <col min="8707" max="8707" width="8.28515625" style="913" customWidth="1"/>
    <col min="8708" max="8708" width="40.28515625" style="913" customWidth="1"/>
    <col min="8709" max="8709" width="15.85546875" style="913" customWidth="1"/>
    <col min="8710" max="8710" width="9" style="913" customWidth="1"/>
    <col min="8711" max="8712" width="16.28515625" style="913" customWidth="1"/>
    <col min="8713" max="8713" width="0" style="913" hidden="1" customWidth="1"/>
    <col min="8714" max="8714" width="14.28515625" style="913" bestFit="1" customWidth="1"/>
    <col min="8715" max="8715" width="13.5703125" style="913" customWidth="1"/>
    <col min="8716" max="8717" width="13.28515625" style="913" customWidth="1"/>
    <col min="8718" max="8718" width="46.7109375" style="913" customWidth="1"/>
    <col min="8719" max="8719" width="45.140625" style="913" customWidth="1"/>
    <col min="8720" max="8961" width="9.140625" style="913"/>
    <col min="8962" max="8962" width="0" style="913" hidden="1" customWidth="1"/>
    <col min="8963" max="8963" width="8.28515625" style="913" customWidth="1"/>
    <col min="8964" max="8964" width="40.28515625" style="913" customWidth="1"/>
    <col min="8965" max="8965" width="15.85546875" style="913" customWidth="1"/>
    <col min="8966" max="8966" width="9" style="913" customWidth="1"/>
    <col min="8967" max="8968" width="16.28515625" style="913" customWidth="1"/>
    <col min="8969" max="8969" width="0" style="913" hidden="1" customWidth="1"/>
    <col min="8970" max="8970" width="14.28515625" style="913" bestFit="1" customWidth="1"/>
    <col min="8971" max="8971" width="13.5703125" style="913" customWidth="1"/>
    <col min="8972" max="8973" width="13.28515625" style="913" customWidth="1"/>
    <col min="8974" max="8974" width="46.7109375" style="913" customWidth="1"/>
    <col min="8975" max="8975" width="45.140625" style="913" customWidth="1"/>
    <col min="8976" max="9217" width="9.140625" style="913"/>
    <col min="9218" max="9218" width="0" style="913" hidden="1" customWidth="1"/>
    <col min="9219" max="9219" width="8.28515625" style="913" customWidth="1"/>
    <col min="9220" max="9220" width="40.28515625" style="913" customWidth="1"/>
    <col min="9221" max="9221" width="15.85546875" style="913" customWidth="1"/>
    <col min="9222" max="9222" width="9" style="913" customWidth="1"/>
    <col min="9223" max="9224" width="16.28515625" style="913" customWidth="1"/>
    <col min="9225" max="9225" width="0" style="913" hidden="1" customWidth="1"/>
    <col min="9226" max="9226" width="14.28515625" style="913" bestFit="1" customWidth="1"/>
    <col min="9227" max="9227" width="13.5703125" style="913" customWidth="1"/>
    <col min="9228" max="9229" width="13.28515625" style="913" customWidth="1"/>
    <col min="9230" max="9230" width="46.7109375" style="913" customWidth="1"/>
    <col min="9231" max="9231" width="45.140625" style="913" customWidth="1"/>
    <col min="9232" max="9473" width="9.140625" style="913"/>
    <col min="9474" max="9474" width="0" style="913" hidden="1" customWidth="1"/>
    <col min="9475" max="9475" width="8.28515625" style="913" customWidth="1"/>
    <col min="9476" max="9476" width="40.28515625" style="913" customWidth="1"/>
    <col min="9477" max="9477" width="15.85546875" style="913" customWidth="1"/>
    <col min="9478" max="9478" width="9" style="913" customWidth="1"/>
    <col min="9479" max="9480" width="16.28515625" style="913" customWidth="1"/>
    <col min="9481" max="9481" width="0" style="913" hidden="1" customWidth="1"/>
    <col min="9482" max="9482" width="14.28515625" style="913" bestFit="1" customWidth="1"/>
    <col min="9483" max="9483" width="13.5703125" style="913" customWidth="1"/>
    <col min="9484" max="9485" width="13.28515625" style="913" customWidth="1"/>
    <col min="9486" max="9486" width="46.7109375" style="913" customWidth="1"/>
    <col min="9487" max="9487" width="45.140625" style="913" customWidth="1"/>
    <col min="9488" max="9729" width="9.140625" style="913"/>
    <col min="9730" max="9730" width="0" style="913" hidden="1" customWidth="1"/>
    <col min="9731" max="9731" width="8.28515625" style="913" customWidth="1"/>
    <col min="9732" max="9732" width="40.28515625" style="913" customWidth="1"/>
    <col min="9733" max="9733" width="15.85546875" style="913" customWidth="1"/>
    <col min="9734" max="9734" width="9" style="913" customWidth="1"/>
    <col min="9735" max="9736" width="16.28515625" style="913" customWidth="1"/>
    <col min="9737" max="9737" width="0" style="913" hidden="1" customWidth="1"/>
    <col min="9738" max="9738" width="14.28515625" style="913" bestFit="1" customWidth="1"/>
    <col min="9739" max="9739" width="13.5703125" style="913" customWidth="1"/>
    <col min="9740" max="9741" width="13.28515625" style="913" customWidth="1"/>
    <col min="9742" max="9742" width="46.7109375" style="913" customWidth="1"/>
    <col min="9743" max="9743" width="45.140625" style="913" customWidth="1"/>
    <col min="9744" max="9985" width="9.140625" style="913"/>
    <col min="9986" max="9986" width="0" style="913" hidden="1" customWidth="1"/>
    <col min="9987" max="9987" width="8.28515625" style="913" customWidth="1"/>
    <col min="9988" max="9988" width="40.28515625" style="913" customWidth="1"/>
    <col min="9989" max="9989" width="15.85546875" style="913" customWidth="1"/>
    <col min="9990" max="9990" width="9" style="913" customWidth="1"/>
    <col min="9991" max="9992" width="16.28515625" style="913" customWidth="1"/>
    <col min="9993" max="9993" width="0" style="913" hidden="1" customWidth="1"/>
    <col min="9994" max="9994" width="14.28515625" style="913" bestFit="1" customWidth="1"/>
    <col min="9995" max="9995" width="13.5703125" style="913" customWidth="1"/>
    <col min="9996" max="9997" width="13.28515625" style="913" customWidth="1"/>
    <col min="9998" max="9998" width="46.7109375" style="913" customWidth="1"/>
    <col min="9999" max="9999" width="45.140625" style="913" customWidth="1"/>
    <col min="10000" max="10241" width="9.140625" style="913"/>
    <col min="10242" max="10242" width="0" style="913" hidden="1" customWidth="1"/>
    <col min="10243" max="10243" width="8.28515625" style="913" customWidth="1"/>
    <col min="10244" max="10244" width="40.28515625" style="913" customWidth="1"/>
    <col min="10245" max="10245" width="15.85546875" style="913" customWidth="1"/>
    <col min="10246" max="10246" width="9" style="913" customWidth="1"/>
    <col min="10247" max="10248" width="16.28515625" style="913" customWidth="1"/>
    <col min="10249" max="10249" width="0" style="913" hidden="1" customWidth="1"/>
    <col min="10250" max="10250" width="14.28515625" style="913" bestFit="1" customWidth="1"/>
    <col min="10251" max="10251" width="13.5703125" style="913" customWidth="1"/>
    <col min="10252" max="10253" width="13.28515625" style="913" customWidth="1"/>
    <col min="10254" max="10254" width="46.7109375" style="913" customWidth="1"/>
    <col min="10255" max="10255" width="45.140625" style="913" customWidth="1"/>
    <col min="10256" max="10497" width="9.140625" style="913"/>
    <col min="10498" max="10498" width="0" style="913" hidden="1" customWidth="1"/>
    <col min="10499" max="10499" width="8.28515625" style="913" customWidth="1"/>
    <col min="10500" max="10500" width="40.28515625" style="913" customWidth="1"/>
    <col min="10501" max="10501" width="15.85546875" style="913" customWidth="1"/>
    <col min="10502" max="10502" width="9" style="913" customWidth="1"/>
    <col min="10503" max="10504" width="16.28515625" style="913" customWidth="1"/>
    <col min="10505" max="10505" width="0" style="913" hidden="1" customWidth="1"/>
    <col min="10506" max="10506" width="14.28515625" style="913" bestFit="1" customWidth="1"/>
    <col min="10507" max="10507" width="13.5703125" style="913" customWidth="1"/>
    <col min="10508" max="10509" width="13.28515625" style="913" customWidth="1"/>
    <col min="10510" max="10510" width="46.7109375" style="913" customWidth="1"/>
    <col min="10511" max="10511" width="45.140625" style="913" customWidth="1"/>
    <col min="10512" max="10753" width="9.140625" style="913"/>
    <col min="10754" max="10754" width="0" style="913" hidden="1" customWidth="1"/>
    <col min="10755" max="10755" width="8.28515625" style="913" customWidth="1"/>
    <col min="10756" max="10756" width="40.28515625" style="913" customWidth="1"/>
    <col min="10757" max="10757" width="15.85546875" style="913" customWidth="1"/>
    <col min="10758" max="10758" width="9" style="913" customWidth="1"/>
    <col min="10759" max="10760" width="16.28515625" style="913" customWidth="1"/>
    <col min="10761" max="10761" width="0" style="913" hidden="1" customWidth="1"/>
    <col min="10762" max="10762" width="14.28515625" style="913" bestFit="1" customWidth="1"/>
    <col min="10763" max="10763" width="13.5703125" style="913" customWidth="1"/>
    <col min="10764" max="10765" width="13.28515625" style="913" customWidth="1"/>
    <col min="10766" max="10766" width="46.7109375" style="913" customWidth="1"/>
    <col min="10767" max="10767" width="45.140625" style="913" customWidth="1"/>
    <col min="10768" max="11009" width="9.140625" style="913"/>
    <col min="11010" max="11010" width="0" style="913" hidden="1" customWidth="1"/>
    <col min="11011" max="11011" width="8.28515625" style="913" customWidth="1"/>
    <col min="11012" max="11012" width="40.28515625" style="913" customWidth="1"/>
    <col min="11013" max="11013" width="15.85546875" style="913" customWidth="1"/>
    <col min="11014" max="11014" width="9" style="913" customWidth="1"/>
    <col min="11015" max="11016" width="16.28515625" style="913" customWidth="1"/>
    <col min="11017" max="11017" width="0" style="913" hidden="1" customWidth="1"/>
    <col min="11018" max="11018" width="14.28515625" style="913" bestFit="1" customWidth="1"/>
    <col min="11019" max="11019" width="13.5703125" style="913" customWidth="1"/>
    <col min="11020" max="11021" width="13.28515625" style="913" customWidth="1"/>
    <col min="11022" max="11022" width="46.7109375" style="913" customWidth="1"/>
    <col min="11023" max="11023" width="45.140625" style="913" customWidth="1"/>
    <col min="11024" max="11265" width="9.140625" style="913"/>
    <col min="11266" max="11266" width="0" style="913" hidden="1" customWidth="1"/>
    <col min="11267" max="11267" width="8.28515625" style="913" customWidth="1"/>
    <col min="11268" max="11268" width="40.28515625" style="913" customWidth="1"/>
    <col min="11269" max="11269" width="15.85546875" style="913" customWidth="1"/>
    <col min="11270" max="11270" width="9" style="913" customWidth="1"/>
    <col min="11271" max="11272" width="16.28515625" style="913" customWidth="1"/>
    <col min="11273" max="11273" width="0" style="913" hidden="1" customWidth="1"/>
    <col min="11274" max="11274" width="14.28515625" style="913" bestFit="1" customWidth="1"/>
    <col min="11275" max="11275" width="13.5703125" style="913" customWidth="1"/>
    <col min="11276" max="11277" width="13.28515625" style="913" customWidth="1"/>
    <col min="11278" max="11278" width="46.7109375" style="913" customWidth="1"/>
    <col min="11279" max="11279" width="45.140625" style="913" customWidth="1"/>
    <col min="11280" max="11521" width="9.140625" style="913"/>
    <col min="11522" max="11522" width="0" style="913" hidden="1" customWidth="1"/>
    <col min="11523" max="11523" width="8.28515625" style="913" customWidth="1"/>
    <col min="11524" max="11524" width="40.28515625" style="913" customWidth="1"/>
    <col min="11525" max="11525" width="15.85546875" style="913" customWidth="1"/>
    <col min="11526" max="11526" width="9" style="913" customWidth="1"/>
    <col min="11527" max="11528" width="16.28515625" style="913" customWidth="1"/>
    <col min="11529" max="11529" width="0" style="913" hidden="1" customWidth="1"/>
    <col min="11530" max="11530" width="14.28515625" style="913" bestFit="1" customWidth="1"/>
    <col min="11531" max="11531" width="13.5703125" style="913" customWidth="1"/>
    <col min="11532" max="11533" width="13.28515625" style="913" customWidth="1"/>
    <col min="11534" max="11534" width="46.7109375" style="913" customWidth="1"/>
    <col min="11535" max="11535" width="45.140625" style="913" customWidth="1"/>
    <col min="11536" max="11777" width="9.140625" style="913"/>
    <col min="11778" max="11778" width="0" style="913" hidden="1" customWidth="1"/>
    <col min="11779" max="11779" width="8.28515625" style="913" customWidth="1"/>
    <col min="11780" max="11780" width="40.28515625" style="913" customWidth="1"/>
    <col min="11781" max="11781" width="15.85546875" style="913" customWidth="1"/>
    <col min="11782" max="11782" width="9" style="913" customWidth="1"/>
    <col min="11783" max="11784" width="16.28515625" style="913" customWidth="1"/>
    <col min="11785" max="11785" width="0" style="913" hidden="1" customWidth="1"/>
    <col min="11786" max="11786" width="14.28515625" style="913" bestFit="1" customWidth="1"/>
    <col min="11787" max="11787" width="13.5703125" style="913" customWidth="1"/>
    <col min="11788" max="11789" width="13.28515625" style="913" customWidth="1"/>
    <col min="11790" max="11790" width="46.7109375" style="913" customWidth="1"/>
    <col min="11791" max="11791" width="45.140625" style="913" customWidth="1"/>
    <col min="11792" max="12033" width="9.140625" style="913"/>
    <col min="12034" max="12034" width="0" style="913" hidden="1" customWidth="1"/>
    <col min="12035" max="12035" width="8.28515625" style="913" customWidth="1"/>
    <col min="12036" max="12036" width="40.28515625" style="913" customWidth="1"/>
    <col min="12037" max="12037" width="15.85546875" style="913" customWidth="1"/>
    <col min="12038" max="12038" width="9" style="913" customWidth="1"/>
    <col min="12039" max="12040" width="16.28515625" style="913" customWidth="1"/>
    <col min="12041" max="12041" width="0" style="913" hidden="1" customWidth="1"/>
    <col min="12042" max="12042" width="14.28515625" style="913" bestFit="1" customWidth="1"/>
    <col min="12043" max="12043" width="13.5703125" style="913" customWidth="1"/>
    <col min="12044" max="12045" width="13.28515625" style="913" customWidth="1"/>
    <col min="12046" max="12046" width="46.7109375" style="913" customWidth="1"/>
    <col min="12047" max="12047" width="45.140625" style="913" customWidth="1"/>
    <col min="12048" max="12289" width="9.140625" style="913"/>
    <col min="12290" max="12290" width="0" style="913" hidden="1" customWidth="1"/>
    <col min="12291" max="12291" width="8.28515625" style="913" customWidth="1"/>
    <col min="12292" max="12292" width="40.28515625" style="913" customWidth="1"/>
    <col min="12293" max="12293" width="15.85546875" style="913" customWidth="1"/>
    <col min="12294" max="12294" width="9" style="913" customWidth="1"/>
    <col min="12295" max="12296" width="16.28515625" style="913" customWidth="1"/>
    <col min="12297" max="12297" width="0" style="913" hidden="1" customWidth="1"/>
    <col min="12298" max="12298" width="14.28515625" style="913" bestFit="1" customWidth="1"/>
    <col min="12299" max="12299" width="13.5703125" style="913" customWidth="1"/>
    <col min="12300" max="12301" width="13.28515625" style="913" customWidth="1"/>
    <col min="12302" max="12302" width="46.7109375" style="913" customWidth="1"/>
    <col min="12303" max="12303" width="45.140625" style="913" customWidth="1"/>
    <col min="12304" max="12545" width="9.140625" style="913"/>
    <col min="12546" max="12546" width="0" style="913" hidden="1" customWidth="1"/>
    <col min="12547" max="12547" width="8.28515625" style="913" customWidth="1"/>
    <col min="12548" max="12548" width="40.28515625" style="913" customWidth="1"/>
    <col min="12549" max="12549" width="15.85546875" style="913" customWidth="1"/>
    <col min="12550" max="12550" width="9" style="913" customWidth="1"/>
    <col min="12551" max="12552" width="16.28515625" style="913" customWidth="1"/>
    <col min="12553" max="12553" width="0" style="913" hidden="1" customWidth="1"/>
    <col min="12554" max="12554" width="14.28515625" style="913" bestFit="1" customWidth="1"/>
    <col min="12555" max="12555" width="13.5703125" style="913" customWidth="1"/>
    <col min="12556" max="12557" width="13.28515625" style="913" customWidth="1"/>
    <col min="12558" max="12558" width="46.7109375" style="913" customWidth="1"/>
    <col min="12559" max="12559" width="45.140625" style="913" customWidth="1"/>
    <col min="12560" max="12801" width="9.140625" style="913"/>
    <col min="12802" max="12802" width="0" style="913" hidden="1" customWidth="1"/>
    <col min="12803" max="12803" width="8.28515625" style="913" customWidth="1"/>
    <col min="12804" max="12804" width="40.28515625" style="913" customWidth="1"/>
    <col min="12805" max="12805" width="15.85546875" style="913" customWidth="1"/>
    <col min="12806" max="12806" width="9" style="913" customWidth="1"/>
    <col min="12807" max="12808" width="16.28515625" style="913" customWidth="1"/>
    <col min="12809" max="12809" width="0" style="913" hidden="1" customWidth="1"/>
    <col min="12810" max="12810" width="14.28515625" style="913" bestFit="1" customWidth="1"/>
    <col min="12811" max="12811" width="13.5703125" style="913" customWidth="1"/>
    <col min="12812" max="12813" width="13.28515625" style="913" customWidth="1"/>
    <col min="12814" max="12814" width="46.7109375" style="913" customWidth="1"/>
    <col min="12815" max="12815" width="45.140625" style="913" customWidth="1"/>
    <col min="12816" max="13057" width="9.140625" style="913"/>
    <col min="13058" max="13058" width="0" style="913" hidden="1" customWidth="1"/>
    <col min="13059" max="13059" width="8.28515625" style="913" customWidth="1"/>
    <col min="13060" max="13060" width="40.28515625" style="913" customWidth="1"/>
    <col min="13061" max="13061" width="15.85546875" style="913" customWidth="1"/>
    <col min="13062" max="13062" width="9" style="913" customWidth="1"/>
    <col min="13063" max="13064" width="16.28515625" style="913" customWidth="1"/>
    <col min="13065" max="13065" width="0" style="913" hidden="1" customWidth="1"/>
    <col min="13066" max="13066" width="14.28515625" style="913" bestFit="1" customWidth="1"/>
    <col min="13067" max="13067" width="13.5703125" style="913" customWidth="1"/>
    <col min="13068" max="13069" width="13.28515625" style="913" customWidth="1"/>
    <col min="13070" max="13070" width="46.7109375" style="913" customWidth="1"/>
    <col min="13071" max="13071" width="45.140625" style="913" customWidth="1"/>
    <col min="13072" max="13313" width="9.140625" style="913"/>
    <col min="13314" max="13314" width="0" style="913" hidden="1" customWidth="1"/>
    <col min="13315" max="13315" width="8.28515625" style="913" customWidth="1"/>
    <col min="13316" max="13316" width="40.28515625" style="913" customWidth="1"/>
    <col min="13317" max="13317" width="15.85546875" style="913" customWidth="1"/>
    <col min="13318" max="13318" width="9" style="913" customWidth="1"/>
    <col min="13319" max="13320" width="16.28515625" style="913" customWidth="1"/>
    <col min="13321" max="13321" width="0" style="913" hidden="1" customWidth="1"/>
    <col min="13322" max="13322" width="14.28515625" style="913" bestFit="1" customWidth="1"/>
    <col min="13323" max="13323" width="13.5703125" style="913" customWidth="1"/>
    <col min="13324" max="13325" width="13.28515625" style="913" customWidth="1"/>
    <col min="13326" max="13326" width="46.7109375" style="913" customWidth="1"/>
    <col min="13327" max="13327" width="45.140625" style="913" customWidth="1"/>
    <col min="13328" max="13569" width="9.140625" style="913"/>
    <col min="13570" max="13570" width="0" style="913" hidden="1" customWidth="1"/>
    <col min="13571" max="13571" width="8.28515625" style="913" customWidth="1"/>
    <col min="13572" max="13572" width="40.28515625" style="913" customWidth="1"/>
    <col min="13573" max="13573" width="15.85546875" style="913" customWidth="1"/>
    <col min="13574" max="13574" width="9" style="913" customWidth="1"/>
    <col min="13575" max="13576" width="16.28515625" style="913" customWidth="1"/>
    <col min="13577" max="13577" width="0" style="913" hidden="1" customWidth="1"/>
    <col min="13578" max="13578" width="14.28515625" style="913" bestFit="1" customWidth="1"/>
    <col min="13579" max="13579" width="13.5703125" style="913" customWidth="1"/>
    <col min="13580" max="13581" width="13.28515625" style="913" customWidth="1"/>
    <col min="13582" max="13582" width="46.7109375" style="913" customWidth="1"/>
    <col min="13583" max="13583" width="45.140625" style="913" customWidth="1"/>
    <col min="13584" max="13825" width="9.140625" style="913"/>
    <col min="13826" max="13826" width="0" style="913" hidden="1" customWidth="1"/>
    <col min="13827" max="13827" width="8.28515625" style="913" customWidth="1"/>
    <col min="13828" max="13828" width="40.28515625" style="913" customWidth="1"/>
    <col min="13829" max="13829" width="15.85546875" style="913" customWidth="1"/>
    <col min="13830" max="13830" width="9" style="913" customWidth="1"/>
    <col min="13831" max="13832" width="16.28515625" style="913" customWidth="1"/>
    <col min="13833" max="13833" width="0" style="913" hidden="1" customWidth="1"/>
    <col min="13834" max="13834" width="14.28515625" style="913" bestFit="1" customWidth="1"/>
    <col min="13835" max="13835" width="13.5703125" style="913" customWidth="1"/>
    <col min="13836" max="13837" width="13.28515625" style="913" customWidth="1"/>
    <col min="13838" max="13838" width="46.7109375" style="913" customWidth="1"/>
    <col min="13839" max="13839" width="45.140625" style="913" customWidth="1"/>
    <col min="13840" max="14081" width="9.140625" style="913"/>
    <col min="14082" max="14082" width="0" style="913" hidden="1" customWidth="1"/>
    <col min="14083" max="14083" width="8.28515625" style="913" customWidth="1"/>
    <col min="14084" max="14084" width="40.28515625" style="913" customWidth="1"/>
    <col min="14085" max="14085" width="15.85546875" style="913" customWidth="1"/>
    <col min="14086" max="14086" width="9" style="913" customWidth="1"/>
    <col min="14087" max="14088" width="16.28515625" style="913" customWidth="1"/>
    <col min="14089" max="14089" width="0" style="913" hidden="1" customWidth="1"/>
    <col min="14090" max="14090" width="14.28515625" style="913" bestFit="1" customWidth="1"/>
    <col min="14091" max="14091" width="13.5703125" style="913" customWidth="1"/>
    <col min="14092" max="14093" width="13.28515625" style="913" customWidth="1"/>
    <col min="14094" max="14094" width="46.7109375" style="913" customWidth="1"/>
    <col min="14095" max="14095" width="45.140625" style="913" customWidth="1"/>
    <col min="14096" max="14337" width="9.140625" style="913"/>
    <col min="14338" max="14338" width="0" style="913" hidden="1" customWidth="1"/>
    <col min="14339" max="14339" width="8.28515625" style="913" customWidth="1"/>
    <col min="14340" max="14340" width="40.28515625" style="913" customWidth="1"/>
    <col min="14341" max="14341" width="15.85546875" style="913" customWidth="1"/>
    <col min="14342" max="14342" width="9" style="913" customWidth="1"/>
    <col min="14343" max="14344" width="16.28515625" style="913" customWidth="1"/>
    <col min="14345" max="14345" width="0" style="913" hidden="1" customWidth="1"/>
    <col min="14346" max="14346" width="14.28515625" style="913" bestFit="1" customWidth="1"/>
    <col min="14347" max="14347" width="13.5703125" style="913" customWidth="1"/>
    <col min="14348" max="14349" width="13.28515625" style="913" customWidth="1"/>
    <col min="14350" max="14350" width="46.7109375" style="913" customWidth="1"/>
    <col min="14351" max="14351" width="45.140625" style="913" customWidth="1"/>
    <col min="14352" max="14593" width="9.140625" style="913"/>
    <col min="14594" max="14594" width="0" style="913" hidden="1" customWidth="1"/>
    <col min="14595" max="14595" width="8.28515625" style="913" customWidth="1"/>
    <col min="14596" max="14596" width="40.28515625" style="913" customWidth="1"/>
    <col min="14597" max="14597" width="15.85546875" style="913" customWidth="1"/>
    <col min="14598" max="14598" width="9" style="913" customWidth="1"/>
    <col min="14599" max="14600" width="16.28515625" style="913" customWidth="1"/>
    <col min="14601" max="14601" width="0" style="913" hidden="1" customWidth="1"/>
    <col min="14602" max="14602" width="14.28515625" style="913" bestFit="1" customWidth="1"/>
    <col min="14603" max="14603" width="13.5703125" style="913" customWidth="1"/>
    <col min="14604" max="14605" width="13.28515625" style="913" customWidth="1"/>
    <col min="14606" max="14606" width="46.7109375" style="913" customWidth="1"/>
    <col min="14607" max="14607" width="45.140625" style="913" customWidth="1"/>
    <col min="14608" max="14849" width="9.140625" style="913"/>
    <col min="14850" max="14850" width="0" style="913" hidden="1" customWidth="1"/>
    <col min="14851" max="14851" width="8.28515625" style="913" customWidth="1"/>
    <col min="14852" max="14852" width="40.28515625" style="913" customWidth="1"/>
    <col min="14853" max="14853" width="15.85546875" style="913" customWidth="1"/>
    <col min="14854" max="14854" width="9" style="913" customWidth="1"/>
    <col min="14855" max="14856" width="16.28515625" style="913" customWidth="1"/>
    <col min="14857" max="14857" width="0" style="913" hidden="1" customWidth="1"/>
    <col min="14858" max="14858" width="14.28515625" style="913" bestFit="1" customWidth="1"/>
    <col min="14859" max="14859" width="13.5703125" style="913" customWidth="1"/>
    <col min="14860" max="14861" width="13.28515625" style="913" customWidth="1"/>
    <col min="14862" max="14862" width="46.7109375" style="913" customWidth="1"/>
    <col min="14863" max="14863" width="45.140625" style="913" customWidth="1"/>
    <col min="14864" max="15105" width="9.140625" style="913"/>
    <col min="15106" max="15106" width="0" style="913" hidden="1" customWidth="1"/>
    <col min="15107" max="15107" width="8.28515625" style="913" customWidth="1"/>
    <col min="15108" max="15108" width="40.28515625" style="913" customWidth="1"/>
    <col min="15109" max="15109" width="15.85546875" style="913" customWidth="1"/>
    <col min="15110" max="15110" width="9" style="913" customWidth="1"/>
    <col min="15111" max="15112" width="16.28515625" style="913" customWidth="1"/>
    <col min="15113" max="15113" width="0" style="913" hidden="1" customWidth="1"/>
    <col min="15114" max="15114" width="14.28515625" style="913" bestFit="1" customWidth="1"/>
    <col min="15115" max="15115" width="13.5703125" style="913" customWidth="1"/>
    <col min="15116" max="15117" width="13.28515625" style="913" customWidth="1"/>
    <col min="15118" max="15118" width="46.7109375" style="913" customWidth="1"/>
    <col min="15119" max="15119" width="45.140625" style="913" customWidth="1"/>
    <col min="15120" max="15361" width="9.140625" style="913"/>
    <col min="15362" max="15362" width="0" style="913" hidden="1" customWidth="1"/>
    <col min="15363" max="15363" width="8.28515625" style="913" customWidth="1"/>
    <col min="15364" max="15364" width="40.28515625" style="913" customWidth="1"/>
    <col min="15365" max="15365" width="15.85546875" style="913" customWidth="1"/>
    <col min="15366" max="15366" width="9" style="913" customWidth="1"/>
    <col min="15367" max="15368" width="16.28515625" style="913" customWidth="1"/>
    <col min="15369" max="15369" width="0" style="913" hidden="1" customWidth="1"/>
    <col min="15370" max="15370" width="14.28515625" style="913" bestFit="1" customWidth="1"/>
    <col min="15371" max="15371" width="13.5703125" style="913" customWidth="1"/>
    <col min="15372" max="15373" width="13.28515625" style="913" customWidth="1"/>
    <col min="15374" max="15374" width="46.7109375" style="913" customWidth="1"/>
    <col min="15375" max="15375" width="45.140625" style="913" customWidth="1"/>
    <col min="15376" max="15617" width="9.140625" style="913"/>
    <col min="15618" max="15618" width="0" style="913" hidden="1" customWidth="1"/>
    <col min="15619" max="15619" width="8.28515625" style="913" customWidth="1"/>
    <col min="15620" max="15620" width="40.28515625" style="913" customWidth="1"/>
    <col min="15621" max="15621" width="15.85546875" style="913" customWidth="1"/>
    <col min="15622" max="15622" width="9" style="913" customWidth="1"/>
    <col min="15623" max="15624" width="16.28515625" style="913" customWidth="1"/>
    <col min="15625" max="15625" width="0" style="913" hidden="1" customWidth="1"/>
    <col min="15626" max="15626" width="14.28515625" style="913" bestFit="1" customWidth="1"/>
    <col min="15627" max="15627" width="13.5703125" style="913" customWidth="1"/>
    <col min="15628" max="15629" width="13.28515625" style="913" customWidth="1"/>
    <col min="15630" max="15630" width="46.7109375" style="913" customWidth="1"/>
    <col min="15631" max="15631" width="45.140625" style="913" customWidth="1"/>
    <col min="15632" max="15873" width="9.140625" style="913"/>
    <col min="15874" max="15874" width="0" style="913" hidden="1" customWidth="1"/>
    <col min="15875" max="15875" width="8.28515625" style="913" customWidth="1"/>
    <col min="15876" max="15876" width="40.28515625" style="913" customWidth="1"/>
    <col min="15877" max="15877" width="15.85546875" style="913" customWidth="1"/>
    <col min="15878" max="15878" width="9" style="913" customWidth="1"/>
    <col min="15879" max="15880" width="16.28515625" style="913" customWidth="1"/>
    <col min="15881" max="15881" width="0" style="913" hidden="1" customWidth="1"/>
    <col min="15882" max="15882" width="14.28515625" style="913" bestFit="1" customWidth="1"/>
    <col min="15883" max="15883" width="13.5703125" style="913" customWidth="1"/>
    <col min="15884" max="15885" width="13.28515625" style="913" customWidth="1"/>
    <col min="15886" max="15886" width="46.7109375" style="913" customWidth="1"/>
    <col min="15887" max="15887" width="45.140625" style="913" customWidth="1"/>
    <col min="15888" max="16129" width="9.140625" style="913"/>
    <col min="16130" max="16130" width="0" style="913" hidden="1" customWidth="1"/>
    <col min="16131" max="16131" width="8.28515625" style="913" customWidth="1"/>
    <col min="16132" max="16132" width="40.28515625" style="913" customWidth="1"/>
    <col min="16133" max="16133" width="15.85546875" style="913" customWidth="1"/>
    <col min="16134" max="16134" width="9" style="913" customWidth="1"/>
    <col min="16135" max="16136" width="16.28515625" style="913" customWidth="1"/>
    <col min="16137" max="16137" width="0" style="913" hidden="1" customWidth="1"/>
    <col min="16138" max="16138" width="14.28515625" style="913" bestFit="1" customWidth="1"/>
    <col min="16139" max="16139" width="13.5703125" style="913" customWidth="1"/>
    <col min="16140" max="16141" width="13.28515625" style="913" customWidth="1"/>
    <col min="16142" max="16142" width="46.7109375" style="913" customWidth="1"/>
    <col min="16143" max="16143" width="45.140625" style="913" customWidth="1"/>
    <col min="16144" max="16384" width="9.140625" style="913"/>
  </cols>
  <sheetData>
    <row r="1" spans="1:15" ht="15.75" customHeight="1" x14ac:dyDescent="0.25">
      <c r="A1" s="588"/>
      <c r="B1" s="1504" t="s">
        <v>2281</v>
      </c>
      <c r="C1" s="1505"/>
      <c r="D1" s="1505"/>
      <c r="E1" s="1505"/>
      <c r="F1" s="1505"/>
      <c r="G1" s="1505"/>
      <c r="H1" s="1505"/>
      <c r="I1" s="1505"/>
      <c r="J1" s="1505"/>
      <c r="K1" s="1505"/>
      <c r="L1" s="1505"/>
      <c r="M1" s="1505"/>
      <c r="N1" s="1505"/>
      <c r="O1" s="1506"/>
    </row>
    <row r="2" spans="1:15" ht="15.75" x14ac:dyDescent="0.25">
      <c r="A2" s="588"/>
      <c r="B2" s="1507"/>
      <c r="C2" s="1508"/>
      <c r="D2" s="1508"/>
      <c r="E2" s="1508"/>
      <c r="F2" s="1508"/>
      <c r="G2" s="1508"/>
      <c r="H2" s="1508"/>
      <c r="I2" s="1508"/>
      <c r="J2" s="1508"/>
      <c r="K2" s="1508"/>
      <c r="L2" s="1508"/>
      <c r="M2" s="1508"/>
      <c r="N2" s="1508"/>
      <c r="O2" s="1509"/>
    </row>
    <row r="3" spans="1:15" ht="94.5" x14ac:dyDescent="0.2">
      <c r="A3" s="579"/>
      <c r="B3" s="914" t="s">
        <v>562</v>
      </c>
      <c r="C3" s="914" t="s">
        <v>1612</v>
      </c>
      <c r="D3" s="914" t="s">
        <v>1613</v>
      </c>
      <c r="E3" s="914" t="s">
        <v>1614</v>
      </c>
      <c r="F3" s="914" t="s">
        <v>1615</v>
      </c>
      <c r="G3" s="914" t="s">
        <v>1616</v>
      </c>
      <c r="H3" s="914" t="s">
        <v>1617</v>
      </c>
      <c r="I3" s="914" t="s">
        <v>2300</v>
      </c>
      <c r="J3" s="899" t="s">
        <v>2299</v>
      </c>
      <c r="K3" s="915" t="s">
        <v>1618</v>
      </c>
      <c r="L3" s="915" t="s">
        <v>1619</v>
      </c>
      <c r="M3" s="915" t="s">
        <v>3</v>
      </c>
      <c r="N3" s="914" t="s">
        <v>1620</v>
      </c>
      <c r="O3" s="914" t="s">
        <v>1621</v>
      </c>
    </row>
    <row r="4" spans="1:15" ht="24.75" customHeight="1" x14ac:dyDescent="0.25">
      <c r="A4" s="588"/>
      <c r="B4" s="916">
        <v>1</v>
      </c>
      <c r="C4" s="917" t="s">
        <v>2282</v>
      </c>
      <c r="D4" s="916" t="s">
        <v>18</v>
      </c>
      <c r="E4" s="916" t="s">
        <v>146</v>
      </c>
      <c r="F4" s="916" t="s">
        <v>93</v>
      </c>
      <c r="G4" s="916"/>
      <c r="H4" s="916"/>
      <c r="I4" s="918">
        <v>1.1040000000000001E-2</v>
      </c>
      <c r="J4" s="918">
        <v>0.01</v>
      </c>
      <c r="K4" s="916">
        <v>240</v>
      </c>
      <c r="L4" s="916">
        <v>96</v>
      </c>
      <c r="M4" s="916" t="str">
        <f t="shared" ref="M4:M11" si="0">K4&amp;"+"&amp;L4</f>
        <v>240+96</v>
      </c>
      <c r="N4" s="919" t="s">
        <v>1624</v>
      </c>
      <c r="O4" s="920" t="s">
        <v>1805</v>
      </c>
    </row>
    <row r="5" spans="1:15" ht="15.75" x14ac:dyDescent="0.25">
      <c r="A5" s="588"/>
      <c r="B5" s="921">
        <f t="shared" ref="B5:B11" si="1">B4+1</f>
        <v>2</v>
      </c>
      <c r="C5" s="922" t="s">
        <v>2283</v>
      </c>
      <c r="D5" s="921" t="s">
        <v>18</v>
      </c>
      <c r="E5" s="921" t="s">
        <v>146</v>
      </c>
      <c r="F5" s="921" t="s">
        <v>93</v>
      </c>
      <c r="G5" s="921"/>
      <c r="H5" s="921"/>
      <c r="I5" s="923">
        <v>1.1040000000000001E-2</v>
      </c>
      <c r="J5" s="924">
        <v>0.01</v>
      </c>
      <c r="K5" s="921">
        <v>241</v>
      </c>
      <c r="L5" s="921">
        <v>96</v>
      </c>
      <c r="M5" s="921" t="str">
        <f t="shared" si="0"/>
        <v>241+96</v>
      </c>
      <c r="N5" s="925" t="s">
        <v>1624</v>
      </c>
      <c r="O5" s="926" t="s">
        <v>1805</v>
      </c>
    </row>
    <row r="6" spans="1:15" ht="25.5" x14ac:dyDescent="0.25">
      <c r="A6" s="588"/>
      <c r="B6" s="921">
        <f t="shared" si="1"/>
        <v>3</v>
      </c>
      <c r="C6" s="922" t="s">
        <v>2284</v>
      </c>
      <c r="D6" s="921" t="s">
        <v>18</v>
      </c>
      <c r="E6" s="921" t="s">
        <v>146</v>
      </c>
      <c r="F6" s="921" t="s">
        <v>93</v>
      </c>
      <c r="G6" s="921"/>
      <c r="H6" s="921"/>
      <c r="I6" s="923">
        <v>0.16902999999999999</v>
      </c>
      <c r="J6" s="924">
        <v>0.23</v>
      </c>
      <c r="K6" s="921">
        <v>243</v>
      </c>
      <c r="L6" s="921">
        <v>96</v>
      </c>
      <c r="M6" s="921" t="str">
        <f t="shared" si="0"/>
        <v>243+96</v>
      </c>
      <c r="N6" s="925" t="s">
        <v>2285</v>
      </c>
      <c r="O6" s="926" t="s">
        <v>2286</v>
      </c>
    </row>
    <row r="7" spans="1:15" ht="15.75" x14ac:dyDescent="0.25">
      <c r="A7" s="588"/>
      <c r="B7" s="921">
        <f t="shared" si="1"/>
        <v>4</v>
      </c>
      <c r="C7" s="922" t="s">
        <v>2284</v>
      </c>
      <c r="D7" s="921" t="s">
        <v>18</v>
      </c>
      <c r="E7" s="921" t="s">
        <v>146</v>
      </c>
      <c r="F7" s="921" t="s">
        <v>93</v>
      </c>
      <c r="G7" s="921"/>
      <c r="H7" s="921"/>
      <c r="I7" s="923">
        <v>1.325E-2</v>
      </c>
      <c r="J7" s="924">
        <v>0.01</v>
      </c>
      <c r="K7" s="921">
        <v>244</v>
      </c>
      <c r="L7" s="921">
        <v>96</v>
      </c>
      <c r="M7" s="921" t="str">
        <f t="shared" si="0"/>
        <v>244+96</v>
      </c>
      <c r="N7" s="925" t="s">
        <v>1624</v>
      </c>
      <c r="O7" s="926" t="s">
        <v>1805</v>
      </c>
    </row>
    <row r="8" spans="1:15" ht="15.75" x14ac:dyDescent="0.25">
      <c r="A8" s="588"/>
      <c r="B8" s="921">
        <f t="shared" si="1"/>
        <v>5</v>
      </c>
      <c r="C8" s="922" t="s">
        <v>2287</v>
      </c>
      <c r="D8" s="921" t="s">
        <v>18</v>
      </c>
      <c r="E8" s="921" t="s">
        <v>146</v>
      </c>
      <c r="F8" s="921" t="s">
        <v>93</v>
      </c>
      <c r="G8" s="921"/>
      <c r="H8" s="921"/>
      <c r="I8" s="923">
        <v>1.9349999999999999E-2</v>
      </c>
      <c r="J8" s="924">
        <v>0.02</v>
      </c>
      <c r="K8" s="921">
        <v>245</v>
      </c>
      <c r="L8" s="921">
        <v>96</v>
      </c>
      <c r="M8" s="921" t="str">
        <f t="shared" si="0"/>
        <v>245+96</v>
      </c>
      <c r="N8" s="925" t="s">
        <v>145</v>
      </c>
      <c r="O8" s="926" t="s">
        <v>1806</v>
      </c>
    </row>
    <row r="9" spans="1:15" ht="15.75" x14ac:dyDescent="0.25">
      <c r="A9" s="588"/>
      <c r="B9" s="921">
        <f t="shared" si="1"/>
        <v>6</v>
      </c>
      <c r="C9" s="922" t="s">
        <v>2288</v>
      </c>
      <c r="D9" s="921" t="s">
        <v>18</v>
      </c>
      <c r="E9" s="921" t="s">
        <v>146</v>
      </c>
      <c r="F9" s="921" t="s">
        <v>93</v>
      </c>
      <c r="G9" s="921"/>
      <c r="H9" s="921"/>
      <c r="I9" s="923">
        <v>1.9599999999999999E-2</v>
      </c>
      <c r="J9" s="924">
        <v>0.02</v>
      </c>
      <c r="K9" s="921">
        <v>246</v>
      </c>
      <c r="L9" s="921">
        <v>96</v>
      </c>
      <c r="M9" s="921" t="str">
        <f t="shared" si="0"/>
        <v>246+96</v>
      </c>
      <c r="N9" s="925" t="s">
        <v>145</v>
      </c>
      <c r="O9" s="926" t="s">
        <v>1806</v>
      </c>
    </row>
    <row r="10" spans="1:15" ht="15.75" x14ac:dyDescent="0.25">
      <c r="A10" s="588"/>
      <c r="B10" s="921">
        <f t="shared" si="1"/>
        <v>7</v>
      </c>
      <c r="C10" s="922" t="s">
        <v>2289</v>
      </c>
      <c r="D10" s="921" t="s">
        <v>18</v>
      </c>
      <c r="E10" s="921" t="s">
        <v>146</v>
      </c>
      <c r="F10" s="921" t="s">
        <v>93</v>
      </c>
      <c r="G10" s="921"/>
      <c r="H10" s="921"/>
      <c r="I10" s="923">
        <v>2.5899999999999999E-2</v>
      </c>
      <c r="J10" s="924">
        <v>0.03</v>
      </c>
      <c r="K10" s="921">
        <v>247</v>
      </c>
      <c r="L10" s="921">
        <v>96</v>
      </c>
      <c r="M10" s="921" t="str">
        <f t="shared" si="0"/>
        <v>247+96</v>
      </c>
      <c r="N10" s="925" t="s">
        <v>145</v>
      </c>
      <c r="O10" s="926" t="s">
        <v>1806</v>
      </c>
    </row>
    <row r="11" spans="1:15" ht="15.75" x14ac:dyDescent="0.25">
      <c r="A11" s="588"/>
      <c r="B11" s="921">
        <f t="shared" si="1"/>
        <v>8</v>
      </c>
      <c r="C11" s="922" t="s">
        <v>2289</v>
      </c>
      <c r="D11" s="921" t="s">
        <v>18</v>
      </c>
      <c r="E11" s="921" t="s">
        <v>146</v>
      </c>
      <c r="F11" s="921" t="s">
        <v>93</v>
      </c>
      <c r="G11" s="921"/>
      <c r="H11" s="921"/>
      <c r="I11" s="923">
        <v>1.975E-2</v>
      </c>
      <c r="J11" s="924">
        <v>0.02</v>
      </c>
      <c r="K11" s="921">
        <v>248</v>
      </c>
      <c r="L11" s="921">
        <v>96</v>
      </c>
      <c r="M11" s="927" t="str">
        <f t="shared" si="0"/>
        <v>248+96</v>
      </c>
      <c r="N11" s="928" t="s">
        <v>1624</v>
      </c>
      <c r="O11" s="929" t="s">
        <v>1805</v>
      </c>
    </row>
    <row r="12" spans="1:15" ht="25.5" x14ac:dyDescent="0.2">
      <c r="B12" s="930">
        <v>9</v>
      </c>
      <c r="C12" s="931" t="s">
        <v>1883</v>
      </c>
      <c r="D12" s="930" t="s">
        <v>18</v>
      </c>
      <c r="E12" s="930" t="s">
        <v>146</v>
      </c>
      <c r="F12" s="930" t="s">
        <v>93</v>
      </c>
      <c r="G12" s="930"/>
      <c r="H12" s="930">
        <v>132.9</v>
      </c>
      <c r="I12" s="932">
        <v>1.329E-2</v>
      </c>
      <c r="J12" s="932">
        <v>0.01</v>
      </c>
      <c r="K12" s="930">
        <v>406</v>
      </c>
      <c r="L12" s="930">
        <v>74</v>
      </c>
    </row>
    <row r="14" spans="1:15" x14ac:dyDescent="0.2">
      <c r="I14" s="935"/>
      <c r="J14" s="935"/>
    </row>
  </sheetData>
  <autoFilter ref="A3:O11" xr:uid="{6412438C-14B6-4FDF-A3F3-7F7D7F03EBB9}"/>
  <mergeCells count="1">
    <mergeCell ref="B1:O2"/>
  </mergeCells>
  <pageMargins left="0.70866141732283472" right="0.70866141732283472" top="1.299212598425197" bottom="0.74803149606299213" header="0.59055118110236227" footer="0.31496062992125984"/>
  <pageSetup paperSize="9" orientation="portrait" r:id="rId1"/>
  <headerFooter>
    <oddHeader>&amp;L&amp;"Times New Roman,Bold"Phụ lục 03&amp;C
&amp;"Times New Roman,Bold"DANH SÁCH CÁC TRƯỜNG HỢP ĐĂNG KÝ CHUYỂN MỤC ĐÍCH TỪ PHI NÔNG NGHIỆP KHÔNG PHẢI ĐẤT Ở SANG ĐẤT Ở CỦA HỘ GIA ĐÌNH, CÁ NHÂN TRONG NĂM 2023</oddHeader>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2">
    <tabColor theme="0"/>
  </sheetPr>
  <dimension ref="A1:BK62"/>
  <sheetViews>
    <sheetView zoomScale="80" zoomScaleNormal="80" workbookViewId="0">
      <pane xSplit="5" ySplit="6" topLeftCell="T58" activePane="bottomRight" state="frozen"/>
      <selection activeCell="BG59" sqref="BG59"/>
      <selection pane="topRight" activeCell="BG59" sqref="BG59"/>
      <selection pane="bottomLeft" activeCell="BG59" sqref="BG59"/>
      <selection pane="bottomRight" activeCell="BG59" sqref="BG59"/>
    </sheetView>
  </sheetViews>
  <sheetFormatPr defaultRowHeight="20.100000000000001" customHeight="1" x14ac:dyDescent="0.2"/>
  <cols>
    <col min="1" max="1" width="6.7109375" style="280" customWidth="1"/>
    <col min="2" max="2" width="39.140625" style="280" customWidth="1"/>
    <col min="3" max="3" width="9.140625" style="280"/>
    <col min="4" max="4" width="12.7109375" style="101" customWidth="1"/>
    <col min="5" max="5" width="12" style="101" customWidth="1"/>
    <col min="6" max="6" width="12.85546875" style="101" customWidth="1"/>
    <col min="7" max="7" width="11.42578125" style="101" customWidth="1"/>
    <col min="8" max="8" width="10.42578125" style="101" customWidth="1"/>
    <col min="9" max="9" width="11.7109375" style="101" customWidth="1"/>
    <col min="10" max="10" width="11.140625" style="101" customWidth="1"/>
    <col min="11" max="11" width="11.85546875" style="101" bestFit="1" customWidth="1"/>
    <col min="12" max="12" width="10.5703125" style="101" bestFit="1" customWidth="1"/>
    <col min="13" max="13" width="9.5703125" style="101" bestFit="1" customWidth="1"/>
    <col min="14" max="14" width="11.42578125" style="101" customWidth="1"/>
    <col min="15" max="15" width="10.5703125" style="101" customWidth="1"/>
    <col min="16" max="16" width="7.5703125" style="101" customWidth="1"/>
    <col min="17" max="17" width="9.5703125" style="101" bestFit="1" customWidth="1"/>
    <col min="18" max="18" width="11" style="101" bestFit="1" customWidth="1"/>
    <col min="19" max="19" width="10.140625" style="101" bestFit="1" customWidth="1"/>
    <col min="20" max="24" width="9.5703125" style="101" bestFit="1" customWidth="1"/>
    <col min="25" max="25" width="10.140625" style="101" bestFit="1" customWidth="1"/>
    <col min="26" max="26" width="9.5703125" style="101" bestFit="1" customWidth="1"/>
    <col min="27" max="27" width="9.5703125" style="315" bestFit="1" customWidth="1"/>
    <col min="28" max="28" width="10.28515625" style="101" customWidth="1"/>
    <col min="29" max="30" width="9.5703125" style="328" bestFit="1" customWidth="1"/>
    <col min="31" max="34" width="9.5703125" style="329" bestFit="1" customWidth="1"/>
    <col min="35" max="36" width="9.5703125" style="328" bestFit="1" customWidth="1"/>
    <col min="37" max="37" width="9.5703125" style="328" customWidth="1"/>
    <col min="38" max="41" width="9.5703125" style="315" bestFit="1" customWidth="1"/>
    <col min="42" max="44" width="9.5703125" style="329" bestFit="1" customWidth="1"/>
    <col min="45" max="45" width="9.42578125" style="329" customWidth="1"/>
    <col min="46" max="46" width="9.5703125" style="101" bestFit="1" customWidth="1"/>
    <col min="47" max="48" width="9.5703125" style="315" bestFit="1" customWidth="1"/>
    <col min="49" max="58" width="9.5703125" style="101" bestFit="1" customWidth="1"/>
    <col min="59" max="61" width="9.5703125" style="330" bestFit="1" customWidth="1"/>
    <col min="62" max="63" width="12.5703125" style="325" bestFit="1" customWidth="1"/>
    <col min="64" max="194" width="9.140625" style="280"/>
    <col min="195" max="195" width="6.7109375" style="280" customWidth="1"/>
    <col min="196" max="196" width="39.140625" style="280" customWidth="1"/>
    <col min="197" max="197" width="9.140625" style="280"/>
    <col min="198" max="198" width="14" style="280" customWidth="1"/>
    <col min="199" max="199" width="12.7109375" style="280" customWidth="1"/>
    <col min="200" max="200" width="12" style="280" customWidth="1"/>
    <col min="201" max="201" width="12.85546875" style="280" customWidth="1"/>
    <col min="202" max="202" width="11.42578125" style="280" customWidth="1"/>
    <col min="203" max="203" width="10.42578125" style="280" customWidth="1"/>
    <col min="204" max="204" width="11.7109375" style="280" customWidth="1"/>
    <col min="205" max="205" width="11.140625" style="280" customWidth="1"/>
    <col min="206" max="206" width="11.85546875" style="280" bestFit="1" customWidth="1"/>
    <col min="207" max="207" width="10.5703125" style="280" bestFit="1" customWidth="1"/>
    <col min="208" max="208" width="9.5703125" style="280" bestFit="1" customWidth="1"/>
    <col min="209" max="209" width="11.42578125" style="280" customWidth="1"/>
    <col min="210" max="210" width="10.5703125" style="280" customWidth="1"/>
    <col min="211" max="211" width="7.5703125" style="280" customWidth="1"/>
    <col min="212" max="212" width="9.5703125" style="280" bestFit="1" customWidth="1"/>
    <col min="213" max="213" width="11" style="280" bestFit="1" customWidth="1"/>
    <col min="214" max="214" width="10.140625" style="280" bestFit="1" customWidth="1"/>
    <col min="215" max="219" width="9.5703125" style="280" bestFit="1" customWidth="1"/>
    <col min="220" max="220" width="10.140625" style="280" bestFit="1" customWidth="1"/>
    <col min="221" max="222" width="9.5703125" style="280" bestFit="1" customWidth="1"/>
    <col min="223" max="223" width="10.28515625" style="280" customWidth="1"/>
    <col min="224" max="231" width="9.5703125" style="280" bestFit="1" customWidth="1"/>
    <col min="232" max="232" width="9.5703125" style="280" customWidth="1"/>
    <col min="233" max="239" width="9.5703125" style="280" bestFit="1" customWidth="1"/>
    <col min="240" max="240" width="9.42578125" style="280" customWidth="1"/>
    <col min="241" max="256" width="9.5703125" style="280" bestFit="1" customWidth="1"/>
    <col min="257" max="258" width="12.5703125" style="280" bestFit="1" customWidth="1"/>
    <col min="259" max="259" width="11.42578125" style="280" bestFit="1" customWidth="1"/>
    <col min="260" max="260" width="11" style="280" bestFit="1" customWidth="1"/>
    <col min="261" max="261" width="11.7109375" style="280" bestFit="1" customWidth="1"/>
    <col min="262" max="278" width="9.140625" style="280"/>
    <col min="279" max="279" width="8.7109375" style="280" customWidth="1"/>
    <col min="280" max="450" width="9.140625" style="280"/>
    <col min="451" max="451" width="6.7109375" style="280" customWidth="1"/>
    <col min="452" max="452" width="39.140625" style="280" customWidth="1"/>
    <col min="453" max="453" width="9.140625" style="280"/>
    <col min="454" max="454" width="14" style="280" customWidth="1"/>
    <col min="455" max="455" width="12.7109375" style="280" customWidth="1"/>
    <col min="456" max="456" width="12" style="280" customWidth="1"/>
    <col min="457" max="457" width="12.85546875" style="280" customWidth="1"/>
    <col min="458" max="458" width="11.42578125" style="280" customWidth="1"/>
    <col min="459" max="459" width="10.42578125" style="280" customWidth="1"/>
    <col min="460" max="460" width="11.7109375" style="280" customWidth="1"/>
    <col min="461" max="461" width="11.140625" style="280" customWidth="1"/>
    <col min="462" max="462" width="11.85546875" style="280" bestFit="1" customWidth="1"/>
    <col min="463" max="463" width="10.5703125" style="280" bestFit="1" customWidth="1"/>
    <col min="464" max="464" width="9.5703125" style="280" bestFit="1" customWidth="1"/>
    <col min="465" max="465" width="11.42578125" style="280" customWidth="1"/>
    <col min="466" max="466" width="10.5703125" style="280" customWidth="1"/>
    <col min="467" max="467" width="7.5703125" style="280" customWidth="1"/>
    <col min="468" max="468" width="9.5703125" style="280" bestFit="1" customWidth="1"/>
    <col min="469" max="469" width="11" style="280" bestFit="1" customWidth="1"/>
    <col min="470" max="470" width="10.140625" style="280" bestFit="1" customWidth="1"/>
    <col min="471" max="475" width="9.5703125" style="280" bestFit="1" customWidth="1"/>
    <col min="476" max="476" width="10.140625" style="280" bestFit="1" customWidth="1"/>
    <col min="477" max="478" width="9.5703125" style="280" bestFit="1" customWidth="1"/>
    <col min="479" max="479" width="10.28515625" style="280" customWidth="1"/>
    <col min="480" max="487" width="9.5703125" style="280" bestFit="1" customWidth="1"/>
    <col min="488" max="488" width="9.5703125" style="280" customWidth="1"/>
    <col min="489" max="495" width="9.5703125" style="280" bestFit="1" customWidth="1"/>
    <col min="496" max="496" width="9.42578125" style="280" customWidth="1"/>
    <col min="497" max="512" width="9.5703125" style="280" bestFit="1" customWidth="1"/>
    <col min="513" max="514" width="12.5703125" style="280" bestFit="1" customWidth="1"/>
    <col min="515" max="515" width="11.42578125" style="280" bestFit="1" customWidth="1"/>
    <col min="516" max="516" width="11" style="280" bestFit="1" customWidth="1"/>
    <col min="517" max="517" width="11.7109375" style="280" bestFit="1" customWidth="1"/>
    <col min="518" max="534" width="9.140625" style="280"/>
    <col min="535" max="535" width="8.7109375" style="280" customWidth="1"/>
    <col min="536" max="706" width="9.140625" style="280"/>
    <col min="707" max="707" width="6.7109375" style="280" customWidth="1"/>
    <col min="708" max="708" width="39.140625" style="280" customWidth="1"/>
    <col min="709" max="709" width="9.140625" style="280"/>
    <col min="710" max="710" width="14" style="280" customWidth="1"/>
    <col min="711" max="711" width="12.7109375" style="280" customWidth="1"/>
    <col min="712" max="712" width="12" style="280" customWidth="1"/>
    <col min="713" max="713" width="12.85546875" style="280" customWidth="1"/>
    <col min="714" max="714" width="11.42578125" style="280" customWidth="1"/>
    <col min="715" max="715" width="10.42578125" style="280" customWidth="1"/>
    <col min="716" max="716" width="11.7109375" style="280" customWidth="1"/>
    <col min="717" max="717" width="11.140625" style="280" customWidth="1"/>
    <col min="718" max="718" width="11.85546875" style="280" bestFit="1" customWidth="1"/>
    <col min="719" max="719" width="10.5703125" style="280" bestFit="1" customWidth="1"/>
    <col min="720" max="720" width="9.5703125" style="280" bestFit="1" customWidth="1"/>
    <col min="721" max="721" width="11.42578125" style="280" customWidth="1"/>
    <col min="722" max="722" width="10.5703125" style="280" customWidth="1"/>
    <col min="723" max="723" width="7.5703125" style="280" customWidth="1"/>
    <col min="724" max="724" width="9.5703125" style="280" bestFit="1" customWidth="1"/>
    <col min="725" max="725" width="11" style="280" bestFit="1" customWidth="1"/>
    <col min="726" max="726" width="10.140625" style="280" bestFit="1" customWidth="1"/>
    <col min="727" max="731" width="9.5703125" style="280" bestFit="1" customWidth="1"/>
    <col min="732" max="732" width="10.140625" style="280" bestFit="1" customWidth="1"/>
    <col min="733" max="734" width="9.5703125" style="280" bestFit="1" customWidth="1"/>
    <col min="735" max="735" width="10.28515625" style="280" customWidth="1"/>
    <col min="736" max="743" width="9.5703125" style="280" bestFit="1" customWidth="1"/>
    <col min="744" max="744" width="9.5703125" style="280" customWidth="1"/>
    <col min="745" max="751" width="9.5703125" style="280" bestFit="1" customWidth="1"/>
    <col min="752" max="752" width="9.42578125" style="280" customWidth="1"/>
    <col min="753" max="768" width="9.5703125" style="280" bestFit="1" customWidth="1"/>
    <col min="769" max="770" width="12.5703125" style="280" bestFit="1" customWidth="1"/>
    <col min="771" max="771" width="11.42578125" style="280" bestFit="1" customWidth="1"/>
    <col min="772" max="772" width="11" style="280" bestFit="1" customWidth="1"/>
    <col min="773" max="773" width="11.7109375" style="280" bestFit="1" customWidth="1"/>
    <col min="774" max="790" width="9.140625" style="280"/>
    <col min="791" max="791" width="8.7109375" style="280" customWidth="1"/>
    <col min="792" max="962" width="9.140625" style="280"/>
    <col min="963" max="963" width="6.7109375" style="280" customWidth="1"/>
    <col min="964" max="964" width="39.140625" style="280" customWidth="1"/>
    <col min="965" max="965" width="9.140625" style="280"/>
    <col min="966" max="966" width="14" style="280" customWidth="1"/>
    <col min="967" max="967" width="12.7109375" style="280" customWidth="1"/>
    <col min="968" max="968" width="12" style="280" customWidth="1"/>
    <col min="969" max="969" width="12.85546875" style="280" customWidth="1"/>
    <col min="970" max="970" width="11.42578125" style="280" customWidth="1"/>
    <col min="971" max="971" width="10.42578125" style="280" customWidth="1"/>
    <col min="972" max="972" width="11.7109375" style="280" customWidth="1"/>
    <col min="973" max="973" width="11.140625" style="280" customWidth="1"/>
    <col min="974" max="974" width="11.85546875" style="280" bestFit="1" customWidth="1"/>
    <col min="975" max="975" width="10.5703125" style="280" bestFit="1" customWidth="1"/>
    <col min="976" max="976" width="9.5703125" style="280" bestFit="1" customWidth="1"/>
    <col min="977" max="977" width="11.42578125" style="280" customWidth="1"/>
    <col min="978" max="978" width="10.5703125" style="280" customWidth="1"/>
    <col min="979" max="979" width="7.5703125" style="280" customWidth="1"/>
    <col min="980" max="980" width="9.5703125" style="280" bestFit="1" customWidth="1"/>
    <col min="981" max="981" width="11" style="280" bestFit="1" customWidth="1"/>
    <col min="982" max="982" width="10.140625" style="280" bestFit="1" customWidth="1"/>
    <col min="983" max="987" width="9.5703125" style="280" bestFit="1" customWidth="1"/>
    <col min="988" max="988" width="10.140625" style="280" bestFit="1" customWidth="1"/>
    <col min="989" max="990" width="9.5703125" style="280" bestFit="1" customWidth="1"/>
    <col min="991" max="991" width="10.28515625" style="280" customWidth="1"/>
    <col min="992" max="999" width="9.5703125" style="280" bestFit="1" customWidth="1"/>
    <col min="1000" max="1000" width="9.5703125" style="280" customWidth="1"/>
    <col min="1001" max="1007" width="9.5703125" style="280" bestFit="1" customWidth="1"/>
    <col min="1008" max="1008" width="9.42578125" style="280" customWidth="1"/>
    <col min="1009" max="1024" width="9.5703125" style="280" bestFit="1" customWidth="1"/>
    <col min="1025" max="1026" width="12.5703125" style="280" bestFit="1" customWidth="1"/>
    <col min="1027" max="1027" width="11.42578125" style="280" bestFit="1" customWidth="1"/>
    <col min="1028" max="1028" width="11" style="280" bestFit="1" customWidth="1"/>
    <col min="1029" max="1029" width="11.7109375" style="280" bestFit="1" customWidth="1"/>
    <col min="1030" max="1046" width="9.140625" style="280"/>
    <col min="1047" max="1047" width="8.7109375" style="280" customWidth="1"/>
    <col min="1048" max="1218" width="9.140625" style="280"/>
    <col min="1219" max="1219" width="6.7109375" style="280" customWidth="1"/>
    <col min="1220" max="1220" width="39.140625" style="280" customWidth="1"/>
    <col min="1221" max="1221" width="9.140625" style="280"/>
    <col min="1222" max="1222" width="14" style="280" customWidth="1"/>
    <col min="1223" max="1223" width="12.7109375" style="280" customWidth="1"/>
    <col min="1224" max="1224" width="12" style="280" customWidth="1"/>
    <col min="1225" max="1225" width="12.85546875" style="280" customWidth="1"/>
    <col min="1226" max="1226" width="11.42578125" style="280" customWidth="1"/>
    <col min="1227" max="1227" width="10.42578125" style="280" customWidth="1"/>
    <col min="1228" max="1228" width="11.7109375" style="280" customWidth="1"/>
    <col min="1229" max="1229" width="11.140625" style="280" customWidth="1"/>
    <col min="1230" max="1230" width="11.85546875" style="280" bestFit="1" customWidth="1"/>
    <col min="1231" max="1231" width="10.5703125" style="280" bestFit="1" customWidth="1"/>
    <col min="1232" max="1232" width="9.5703125" style="280" bestFit="1" customWidth="1"/>
    <col min="1233" max="1233" width="11.42578125" style="280" customWidth="1"/>
    <col min="1234" max="1234" width="10.5703125" style="280" customWidth="1"/>
    <col min="1235" max="1235" width="7.5703125" style="280" customWidth="1"/>
    <col min="1236" max="1236" width="9.5703125" style="280" bestFit="1" customWidth="1"/>
    <col min="1237" max="1237" width="11" style="280" bestFit="1" customWidth="1"/>
    <col min="1238" max="1238" width="10.140625" style="280" bestFit="1" customWidth="1"/>
    <col min="1239" max="1243" width="9.5703125" style="280" bestFit="1" customWidth="1"/>
    <col min="1244" max="1244" width="10.140625" style="280" bestFit="1" customWidth="1"/>
    <col min="1245" max="1246" width="9.5703125" style="280" bestFit="1" customWidth="1"/>
    <col min="1247" max="1247" width="10.28515625" style="280" customWidth="1"/>
    <col min="1248" max="1255" width="9.5703125" style="280" bestFit="1" customWidth="1"/>
    <col min="1256" max="1256" width="9.5703125" style="280" customWidth="1"/>
    <col min="1257" max="1263" width="9.5703125" style="280" bestFit="1" customWidth="1"/>
    <col min="1264" max="1264" width="9.42578125" style="280" customWidth="1"/>
    <col min="1265" max="1280" width="9.5703125" style="280" bestFit="1" customWidth="1"/>
    <col min="1281" max="1282" width="12.5703125" style="280" bestFit="1" customWidth="1"/>
    <col min="1283" max="1283" width="11.42578125" style="280" bestFit="1" customWidth="1"/>
    <col min="1284" max="1284" width="11" style="280" bestFit="1" customWidth="1"/>
    <col min="1285" max="1285" width="11.7109375" style="280" bestFit="1" customWidth="1"/>
    <col min="1286" max="1302" width="9.140625" style="280"/>
    <col min="1303" max="1303" width="8.7109375" style="280" customWidth="1"/>
    <col min="1304" max="1474" width="9.140625" style="280"/>
    <col min="1475" max="1475" width="6.7109375" style="280" customWidth="1"/>
    <col min="1476" max="1476" width="39.140625" style="280" customWidth="1"/>
    <col min="1477" max="1477" width="9.140625" style="280"/>
    <col min="1478" max="1478" width="14" style="280" customWidth="1"/>
    <col min="1479" max="1479" width="12.7109375" style="280" customWidth="1"/>
    <col min="1480" max="1480" width="12" style="280" customWidth="1"/>
    <col min="1481" max="1481" width="12.85546875" style="280" customWidth="1"/>
    <col min="1482" max="1482" width="11.42578125" style="280" customWidth="1"/>
    <col min="1483" max="1483" width="10.42578125" style="280" customWidth="1"/>
    <col min="1484" max="1484" width="11.7109375" style="280" customWidth="1"/>
    <col min="1485" max="1485" width="11.140625" style="280" customWidth="1"/>
    <col min="1486" max="1486" width="11.85546875" style="280" bestFit="1" customWidth="1"/>
    <col min="1487" max="1487" width="10.5703125" style="280" bestFit="1" customWidth="1"/>
    <col min="1488" max="1488" width="9.5703125" style="280" bestFit="1" customWidth="1"/>
    <col min="1489" max="1489" width="11.42578125" style="280" customWidth="1"/>
    <col min="1490" max="1490" width="10.5703125" style="280" customWidth="1"/>
    <col min="1491" max="1491" width="7.5703125" style="280" customWidth="1"/>
    <col min="1492" max="1492" width="9.5703125" style="280" bestFit="1" customWidth="1"/>
    <col min="1493" max="1493" width="11" style="280" bestFit="1" customWidth="1"/>
    <col min="1494" max="1494" width="10.140625" style="280" bestFit="1" customWidth="1"/>
    <col min="1495" max="1499" width="9.5703125" style="280" bestFit="1" customWidth="1"/>
    <col min="1500" max="1500" width="10.140625" style="280" bestFit="1" customWidth="1"/>
    <col min="1501" max="1502" width="9.5703125" style="280" bestFit="1" customWidth="1"/>
    <col min="1503" max="1503" width="10.28515625" style="280" customWidth="1"/>
    <col min="1504" max="1511" width="9.5703125" style="280" bestFit="1" customWidth="1"/>
    <col min="1512" max="1512" width="9.5703125" style="280" customWidth="1"/>
    <col min="1513" max="1519" width="9.5703125" style="280" bestFit="1" customWidth="1"/>
    <col min="1520" max="1520" width="9.42578125" style="280" customWidth="1"/>
    <col min="1521" max="1536" width="9.5703125" style="280" bestFit="1" customWidth="1"/>
    <col min="1537" max="1538" width="12.5703125" style="280" bestFit="1" customWidth="1"/>
    <col min="1539" max="1539" width="11.42578125" style="280" bestFit="1" customWidth="1"/>
    <col min="1540" max="1540" width="11" style="280" bestFit="1" customWidth="1"/>
    <col min="1541" max="1541" width="11.7109375" style="280" bestFit="1" customWidth="1"/>
    <col min="1542" max="1558" width="9.140625" style="280"/>
    <col min="1559" max="1559" width="8.7109375" style="280" customWidth="1"/>
    <col min="1560" max="1730" width="9.140625" style="280"/>
    <col min="1731" max="1731" width="6.7109375" style="280" customWidth="1"/>
    <col min="1732" max="1732" width="39.140625" style="280" customWidth="1"/>
    <col min="1733" max="1733" width="9.140625" style="280"/>
    <col min="1734" max="1734" width="14" style="280" customWidth="1"/>
    <col min="1735" max="1735" width="12.7109375" style="280" customWidth="1"/>
    <col min="1736" max="1736" width="12" style="280" customWidth="1"/>
    <col min="1737" max="1737" width="12.85546875" style="280" customWidth="1"/>
    <col min="1738" max="1738" width="11.42578125" style="280" customWidth="1"/>
    <col min="1739" max="1739" width="10.42578125" style="280" customWidth="1"/>
    <col min="1740" max="1740" width="11.7109375" style="280" customWidth="1"/>
    <col min="1741" max="1741" width="11.140625" style="280" customWidth="1"/>
    <col min="1742" max="1742" width="11.85546875" style="280" bestFit="1" customWidth="1"/>
    <col min="1743" max="1743" width="10.5703125" style="280" bestFit="1" customWidth="1"/>
    <col min="1744" max="1744" width="9.5703125" style="280" bestFit="1" customWidth="1"/>
    <col min="1745" max="1745" width="11.42578125" style="280" customWidth="1"/>
    <col min="1746" max="1746" width="10.5703125" style="280" customWidth="1"/>
    <col min="1747" max="1747" width="7.5703125" style="280" customWidth="1"/>
    <col min="1748" max="1748" width="9.5703125" style="280" bestFit="1" customWidth="1"/>
    <col min="1749" max="1749" width="11" style="280" bestFit="1" customWidth="1"/>
    <col min="1750" max="1750" width="10.140625" style="280" bestFit="1" customWidth="1"/>
    <col min="1751" max="1755" width="9.5703125" style="280" bestFit="1" customWidth="1"/>
    <col min="1756" max="1756" width="10.140625" style="280" bestFit="1" customWidth="1"/>
    <col min="1757" max="1758" width="9.5703125" style="280" bestFit="1" customWidth="1"/>
    <col min="1759" max="1759" width="10.28515625" style="280" customWidth="1"/>
    <col min="1760" max="1767" width="9.5703125" style="280" bestFit="1" customWidth="1"/>
    <col min="1768" max="1768" width="9.5703125" style="280" customWidth="1"/>
    <col min="1769" max="1775" width="9.5703125" style="280" bestFit="1" customWidth="1"/>
    <col min="1776" max="1776" width="9.42578125" style="280" customWidth="1"/>
    <col min="1777" max="1792" width="9.5703125" style="280" bestFit="1" customWidth="1"/>
    <col min="1793" max="1794" width="12.5703125" style="280" bestFit="1" customWidth="1"/>
    <col min="1795" max="1795" width="11.42578125" style="280" bestFit="1" customWidth="1"/>
    <col min="1796" max="1796" width="11" style="280" bestFit="1" customWidth="1"/>
    <col min="1797" max="1797" width="11.7109375" style="280" bestFit="1" customWidth="1"/>
    <col min="1798" max="1814" width="9.140625" style="280"/>
    <col min="1815" max="1815" width="8.7109375" style="280" customWidth="1"/>
    <col min="1816" max="1986" width="9.140625" style="280"/>
    <col min="1987" max="1987" width="6.7109375" style="280" customWidth="1"/>
    <col min="1988" max="1988" width="39.140625" style="280" customWidth="1"/>
    <col min="1989" max="1989" width="9.140625" style="280"/>
    <col min="1990" max="1990" width="14" style="280" customWidth="1"/>
    <col min="1991" max="1991" width="12.7109375" style="280" customWidth="1"/>
    <col min="1992" max="1992" width="12" style="280" customWidth="1"/>
    <col min="1993" max="1993" width="12.85546875" style="280" customWidth="1"/>
    <col min="1994" max="1994" width="11.42578125" style="280" customWidth="1"/>
    <col min="1995" max="1995" width="10.42578125" style="280" customWidth="1"/>
    <col min="1996" max="1996" width="11.7109375" style="280" customWidth="1"/>
    <col min="1997" max="1997" width="11.140625" style="280" customWidth="1"/>
    <col min="1998" max="1998" width="11.85546875" style="280" bestFit="1" customWidth="1"/>
    <col min="1999" max="1999" width="10.5703125" style="280" bestFit="1" customWidth="1"/>
    <col min="2000" max="2000" width="9.5703125" style="280" bestFit="1" customWidth="1"/>
    <col min="2001" max="2001" width="11.42578125" style="280" customWidth="1"/>
    <col min="2002" max="2002" width="10.5703125" style="280" customWidth="1"/>
    <col min="2003" max="2003" width="7.5703125" style="280" customWidth="1"/>
    <col min="2004" max="2004" width="9.5703125" style="280" bestFit="1" customWidth="1"/>
    <col min="2005" max="2005" width="11" style="280" bestFit="1" customWidth="1"/>
    <col min="2006" max="2006" width="10.140625" style="280" bestFit="1" customWidth="1"/>
    <col min="2007" max="2011" width="9.5703125" style="280" bestFit="1" customWidth="1"/>
    <col min="2012" max="2012" width="10.140625" style="280" bestFit="1" customWidth="1"/>
    <col min="2013" max="2014" width="9.5703125" style="280" bestFit="1" customWidth="1"/>
    <col min="2015" max="2015" width="10.28515625" style="280" customWidth="1"/>
    <col min="2016" max="2023" width="9.5703125" style="280" bestFit="1" customWidth="1"/>
    <col min="2024" max="2024" width="9.5703125" style="280" customWidth="1"/>
    <col min="2025" max="2031" width="9.5703125" style="280" bestFit="1" customWidth="1"/>
    <col min="2032" max="2032" width="9.42578125" style="280" customWidth="1"/>
    <col min="2033" max="2048" width="9.5703125" style="280" bestFit="1" customWidth="1"/>
    <col min="2049" max="2050" width="12.5703125" style="280" bestFit="1" customWidth="1"/>
    <col min="2051" max="2051" width="11.42578125" style="280" bestFit="1" customWidth="1"/>
    <col min="2052" max="2052" width="11" style="280" bestFit="1" customWidth="1"/>
    <col min="2053" max="2053" width="11.7109375" style="280" bestFit="1" customWidth="1"/>
    <col min="2054" max="2070" width="9.140625" style="280"/>
    <col min="2071" max="2071" width="8.7109375" style="280" customWidth="1"/>
    <col min="2072" max="2242" width="9.140625" style="280"/>
    <col min="2243" max="2243" width="6.7109375" style="280" customWidth="1"/>
    <col min="2244" max="2244" width="39.140625" style="280" customWidth="1"/>
    <col min="2245" max="2245" width="9.140625" style="280"/>
    <col min="2246" max="2246" width="14" style="280" customWidth="1"/>
    <col min="2247" max="2247" width="12.7109375" style="280" customWidth="1"/>
    <col min="2248" max="2248" width="12" style="280" customWidth="1"/>
    <col min="2249" max="2249" width="12.85546875" style="280" customWidth="1"/>
    <col min="2250" max="2250" width="11.42578125" style="280" customWidth="1"/>
    <col min="2251" max="2251" width="10.42578125" style="280" customWidth="1"/>
    <col min="2252" max="2252" width="11.7109375" style="280" customWidth="1"/>
    <col min="2253" max="2253" width="11.140625" style="280" customWidth="1"/>
    <col min="2254" max="2254" width="11.85546875" style="280" bestFit="1" customWidth="1"/>
    <col min="2255" max="2255" width="10.5703125" style="280" bestFit="1" customWidth="1"/>
    <col min="2256" max="2256" width="9.5703125" style="280" bestFit="1" customWidth="1"/>
    <col min="2257" max="2257" width="11.42578125" style="280" customWidth="1"/>
    <col min="2258" max="2258" width="10.5703125" style="280" customWidth="1"/>
    <col min="2259" max="2259" width="7.5703125" style="280" customWidth="1"/>
    <col min="2260" max="2260" width="9.5703125" style="280" bestFit="1" customWidth="1"/>
    <col min="2261" max="2261" width="11" style="280" bestFit="1" customWidth="1"/>
    <col min="2262" max="2262" width="10.140625" style="280" bestFit="1" customWidth="1"/>
    <col min="2263" max="2267" width="9.5703125" style="280" bestFit="1" customWidth="1"/>
    <col min="2268" max="2268" width="10.140625" style="280" bestFit="1" customWidth="1"/>
    <col min="2269" max="2270" width="9.5703125" style="280" bestFit="1" customWidth="1"/>
    <col min="2271" max="2271" width="10.28515625" style="280" customWidth="1"/>
    <col min="2272" max="2279" width="9.5703125" style="280" bestFit="1" customWidth="1"/>
    <col min="2280" max="2280" width="9.5703125" style="280" customWidth="1"/>
    <col min="2281" max="2287" width="9.5703125" style="280" bestFit="1" customWidth="1"/>
    <col min="2288" max="2288" width="9.42578125" style="280" customWidth="1"/>
    <col min="2289" max="2304" width="9.5703125" style="280" bestFit="1" customWidth="1"/>
    <col min="2305" max="2306" width="12.5703125" style="280" bestFit="1" customWidth="1"/>
    <col min="2307" max="2307" width="11.42578125" style="280" bestFit="1" customWidth="1"/>
    <col min="2308" max="2308" width="11" style="280" bestFit="1" customWidth="1"/>
    <col min="2309" max="2309" width="11.7109375" style="280" bestFit="1" customWidth="1"/>
    <col min="2310" max="2326" width="9.140625" style="280"/>
    <col min="2327" max="2327" width="8.7109375" style="280" customWidth="1"/>
    <col min="2328" max="2498" width="9.140625" style="280"/>
    <col min="2499" max="2499" width="6.7109375" style="280" customWidth="1"/>
    <col min="2500" max="2500" width="39.140625" style="280" customWidth="1"/>
    <col min="2501" max="2501" width="9.140625" style="280"/>
    <col min="2502" max="2502" width="14" style="280" customWidth="1"/>
    <col min="2503" max="2503" width="12.7109375" style="280" customWidth="1"/>
    <col min="2504" max="2504" width="12" style="280" customWidth="1"/>
    <col min="2505" max="2505" width="12.85546875" style="280" customWidth="1"/>
    <col min="2506" max="2506" width="11.42578125" style="280" customWidth="1"/>
    <col min="2507" max="2507" width="10.42578125" style="280" customWidth="1"/>
    <col min="2508" max="2508" width="11.7109375" style="280" customWidth="1"/>
    <col min="2509" max="2509" width="11.140625" style="280" customWidth="1"/>
    <col min="2510" max="2510" width="11.85546875" style="280" bestFit="1" customWidth="1"/>
    <col min="2511" max="2511" width="10.5703125" style="280" bestFit="1" customWidth="1"/>
    <col min="2512" max="2512" width="9.5703125" style="280" bestFit="1" customWidth="1"/>
    <col min="2513" max="2513" width="11.42578125" style="280" customWidth="1"/>
    <col min="2514" max="2514" width="10.5703125" style="280" customWidth="1"/>
    <col min="2515" max="2515" width="7.5703125" style="280" customWidth="1"/>
    <col min="2516" max="2516" width="9.5703125" style="280" bestFit="1" customWidth="1"/>
    <col min="2517" max="2517" width="11" style="280" bestFit="1" customWidth="1"/>
    <col min="2518" max="2518" width="10.140625" style="280" bestFit="1" customWidth="1"/>
    <col min="2519" max="2523" width="9.5703125" style="280" bestFit="1" customWidth="1"/>
    <col min="2524" max="2524" width="10.140625" style="280" bestFit="1" customWidth="1"/>
    <col min="2525" max="2526" width="9.5703125" style="280" bestFit="1" customWidth="1"/>
    <col min="2527" max="2527" width="10.28515625" style="280" customWidth="1"/>
    <col min="2528" max="2535" width="9.5703125" style="280" bestFit="1" customWidth="1"/>
    <col min="2536" max="2536" width="9.5703125" style="280" customWidth="1"/>
    <col min="2537" max="2543" width="9.5703125" style="280" bestFit="1" customWidth="1"/>
    <col min="2544" max="2544" width="9.42578125" style="280" customWidth="1"/>
    <col min="2545" max="2560" width="9.5703125" style="280" bestFit="1" customWidth="1"/>
    <col min="2561" max="2562" width="12.5703125" style="280" bestFit="1" customWidth="1"/>
    <col min="2563" max="2563" width="11.42578125" style="280" bestFit="1" customWidth="1"/>
    <col min="2564" max="2564" width="11" style="280" bestFit="1" customWidth="1"/>
    <col min="2565" max="2565" width="11.7109375" style="280" bestFit="1" customWidth="1"/>
    <col min="2566" max="2582" width="9.140625" style="280"/>
    <col min="2583" max="2583" width="8.7109375" style="280" customWidth="1"/>
    <col min="2584" max="2754" width="9.140625" style="280"/>
    <col min="2755" max="2755" width="6.7109375" style="280" customWidth="1"/>
    <col min="2756" max="2756" width="39.140625" style="280" customWidth="1"/>
    <col min="2757" max="2757" width="9.140625" style="280"/>
    <col min="2758" max="2758" width="14" style="280" customWidth="1"/>
    <col min="2759" max="2759" width="12.7109375" style="280" customWidth="1"/>
    <col min="2760" max="2760" width="12" style="280" customWidth="1"/>
    <col min="2761" max="2761" width="12.85546875" style="280" customWidth="1"/>
    <col min="2762" max="2762" width="11.42578125" style="280" customWidth="1"/>
    <col min="2763" max="2763" width="10.42578125" style="280" customWidth="1"/>
    <col min="2764" max="2764" width="11.7109375" style="280" customWidth="1"/>
    <col min="2765" max="2765" width="11.140625" style="280" customWidth="1"/>
    <col min="2766" max="2766" width="11.85546875" style="280" bestFit="1" customWidth="1"/>
    <col min="2767" max="2767" width="10.5703125" style="280" bestFit="1" customWidth="1"/>
    <col min="2768" max="2768" width="9.5703125" style="280" bestFit="1" customWidth="1"/>
    <col min="2769" max="2769" width="11.42578125" style="280" customWidth="1"/>
    <col min="2770" max="2770" width="10.5703125" style="280" customWidth="1"/>
    <col min="2771" max="2771" width="7.5703125" style="280" customWidth="1"/>
    <col min="2772" max="2772" width="9.5703125" style="280" bestFit="1" customWidth="1"/>
    <col min="2773" max="2773" width="11" style="280" bestFit="1" customWidth="1"/>
    <col min="2774" max="2774" width="10.140625" style="280" bestFit="1" customWidth="1"/>
    <col min="2775" max="2779" width="9.5703125" style="280" bestFit="1" customWidth="1"/>
    <col min="2780" max="2780" width="10.140625" style="280" bestFit="1" customWidth="1"/>
    <col min="2781" max="2782" width="9.5703125" style="280" bestFit="1" customWidth="1"/>
    <col min="2783" max="2783" width="10.28515625" style="280" customWidth="1"/>
    <col min="2784" max="2791" width="9.5703125" style="280" bestFit="1" customWidth="1"/>
    <col min="2792" max="2792" width="9.5703125" style="280" customWidth="1"/>
    <col min="2793" max="2799" width="9.5703125" style="280" bestFit="1" customWidth="1"/>
    <col min="2800" max="2800" width="9.42578125" style="280" customWidth="1"/>
    <col min="2801" max="2816" width="9.5703125" style="280" bestFit="1" customWidth="1"/>
    <col min="2817" max="2818" width="12.5703125" style="280" bestFit="1" customWidth="1"/>
    <col min="2819" max="2819" width="11.42578125" style="280" bestFit="1" customWidth="1"/>
    <col min="2820" max="2820" width="11" style="280" bestFit="1" customWidth="1"/>
    <col min="2821" max="2821" width="11.7109375" style="280" bestFit="1" customWidth="1"/>
    <col min="2822" max="2838" width="9.140625" style="280"/>
    <col min="2839" max="2839" width="8.7109375" style="280" customWidth="1"/>
    <col min="2840" max="3010" width="9.140625" style="280"/>
    <col min="3011" max="3011" width="6.7109375" style="280" customWidth="1"/>
    <col min="3012" max="3012" width="39.140625" style="280" customWidth="1"/>
    <col min="3013" max="3013" width="9.140625" style="280"/>
    <col min="3014" max="3014" width="14" style="280" customWidth="1"/>
    <col min="3015" max="3015" width="12.7109375" style="280" customWidth="1"/>
    <col min="3016" max="3016" width="12" style="280" customWidth="1"/>
    <col min="3017" max="3017" width="12.85546875" style="280" customWidth="1"/>
    <col min="3018" max="3018" width="11.42578125" style="280" customWidth="1"/>
    <col min="3019" max="3019" width="10.42578125" style="280" customWidth="1"/>
    <col min="3020" max="3020" width="11.7109375" style="280" customWidth="1"/>
    <col min="3021" max="3021" width="11.140625" style="280" customWidth="1"/>
    <col min="3022" max="3022" width="11.85546875" style="280" bestFit="1" customWidth="1"/>
    <col min="3023" max="3023" width="10.5703125" style="280" bestFit="1" customWidth="1"/>
    <col min="3024" max="3024" width="9.5703125" style="280" bestFit="1" customWidth="1"/>
    <col min="3025" max="3025" width="11.42578125" style="280" customWidth="1"/>
    <col min="3026" max="3026" width="10.5703125" style="280" customWidth="1"/>
    <col min="3027" max="3027" width="7.5703125" style="280" customWidth="1"/>
    <col min="3028" max="3028" width="9.5703125" style="280" bestFit="1" customWidth="1"/>
    <col min="3029" max="3029" width="11" style="280" bestFit="1" customWidth="1"/>
    <col min="3030" max="3030" width="10.140625" style="280" bestFit="1" customWidth="1"/>
    <col min="3031" max="3035" width="9.5703125" style="280" bestFit="1" customWidth="1"/>
    <col min="3036" max="3036" width="10.140625" style="280" bestFit="1" customWidth="1"/>
    <col min="3037" max="3038" width="9.5703125" style="280" bestFit="1" customWidth="1"/>
    <col min="3039" max="3039" width="10.28515625" style="280" customWidth="1"/>
    <col min="3040" max="3047" width="9.5703125" style="280" bestFit="1" customWidth="1"/>
    <col min="3048" max="3048" width="9.5703125" style="280" customWidth="1"/>
    <col min="3049" max="3055" width="9.5703125" style="280" bestFit="1" customWidth="1"/>
    <col min="3056" max="3056" width="9.42578125" style="280" customWidth="1"/>
    <col min="3057" max="3072" width="9.5703125" style="280" bestFit="1" customWidth="1"/>
    <col min="3073" max="3074" width="12.5703125" style="280" bestFit="1" customWidth="1"/>
    <col min="3075" max="3075" width="11.42578125" style="280" bestFit="1" customWidth="1"/>
    <col min="3076" max="3076" width="11" style="280" bestFit="1" customWidth="1"/>
    <col min="3077" max="3077" width="11.7109375" style="280" bestFit="1" customWidth="1"/>
    <col min="3078" max="3094" width="9.140625" style="280"/>
    <col min="3095" max="3095" width="8.7109375" style="280" customWidth="1"/>
    <col min="3096" max="3266" width="9.140625" style="280"/>
    <col min="3267" max="3267" width="6.7109375" style="280" customWidth="1"/>
    <col min="3268" max="3268" width="39.140625" style="280" customWidth="1"/>
    <col min="3269" max="3269" width="9.140625" style="280"/>
    <col min="3270" max="3270" width="14" style="280" customWidth="1"/>
    <col min="3271" max="3271" width="12.7109375" style="280" customWidth="1"/>
    <col min="3272" max="3272" width="12" style="280" customWidth="1"/>
    <col min="3273" max="3273" width="12.85546875" style="280" customWidth="1"/>
    <col min="3274" max="3274" width="11.42578125" style="280" customWidth="1"/>
    <col min="3275" max="3275" width="10.42578125" style="280" customWidth="1"/>
    <col min="3276" max="3276" width="11.7109375" style="280" customWidth="1"/>
    <col min="3277" max="3277" width="11.140625" style="280" customWidth="1"/>
    <col min="3278" max="3278" width="11.85546875" style="280" bestFit="1" customWidth="1"/>
    <col min="3279" max="3279" width="10.5703125" style="280" bestFit="1" customWidth="1"/>
    <col min="3280" max="3280" width="9.5703125" style="280" bestFit="1" customWidth="1"/>
    <col min="3281" max="3281" width="11.42578125" style="280" customWidth="1"/>
    <col min="3282" max="3282" width="10.5703125" style="280" customWidth="1"/>
    <col min="3283" max="3283" width="7.5703125" style="280" customWidth="1"/>
    <col min="3284" max="3284" width="9.5703125" style="280" bestFit="1" customWidth="1"/>
    <col min="3285" max="3285" width="11" style="280" bestFit="1" customWidth="1"/>
    <col min="3286" max="3286" width="10.140625" style="280" bestFit="1" customWidth="1"/>
    <col min="3287" max="3291" width="9.5703125" style="280" bestFit="1" customWidth="1"/>
    <col min="3292" max="3292" width="10.140625" style="280" bestFit="1" customWidth="1"/>
    <col min="3293" max="3294" width="9.5703125" style="280" bestFit="1" customWidth="1"/>
    <col min="3295" max="3295" width="10.28515625" style="280" customWidth="1"/>
    <col min="3296" max="3303" width="9.5703125" style="280" bestFit="1" customWidth="1"/>
    <col min="3304" max="3304" width="9.5703125" style="280" customWidth="1"/>
    <col min="3305" max="3311" width="9.5703125" style="280" bestFit="1" customWidth="1"/>
    <col min="3312" max="3312" width="9.42578125" style="280" customWidth="1"/>
    <col min="3313" max="3328" width="9.5703125" style="280" bestFit="1" customWidth="1"/>
    <col min="3329" max="3330" width="12.5703125" style="280" bestFit="1" customWidth="1"/>
    <col min="3331" max="3331" width="11.42578125" style="280" bestFit="1" customWidth="1"/>
    <col min="3332" max="3332" width="11" style="280" bestFit="1" customWidth="1"/>
    <col min="3333" max="3333" width="11.7109375" style="280" bestFit="1" customWidth="1"/>
    <col min="3334" max="3350" width="9.140625" style="280"/>
    <col min="3351" max="3351" width="8.7109375" style="280" customWidth="1"/>
    <col min="3352" max="3522" width="9.140625" style="280"/>
    <col min="3523" max="3523" width="6.7109375" style="280" customWidth="1"/>
    <col min="3524" max="3524" width="39.140625" style="280" customWidth="1"/>
    <col min="3525" max="3525" width="9.140625" style="280"/>
    <col min="3526" max="3526" width="14" style="280" customWidth="1"/>
    <col min="3527" max="3527" width="12.7109375" style="280" customWidth="1"/>
    <col min="3528" max="3528" width="12" style="280" customWidth="1"/>
    <col min="3529" max="3529" width="12.85546875" style="280" customWidth="1"/>
    <col min="3530" max="3530" width="11.42578125" style="280" customWidth="1"/>
    <col min="3531" max="3531" width="10.42578125" style="280" customWidth="1"/>
    <col min="3532" max="3532" width="11.7109375" style="280" customWidth="1"/>
    <col min="3533" max="3533" width="11.140625" style="280" customWidth="1"/>
    <col min="3534" max="3534" width="11.85546875" style="280" bestFit="1" customWidth="1"/>
    <col min="3535" max="3535" width="10.5703125" style="280" bestFit="1" customWidth="1"/>
    <col min="3536" max="3536" width="9.5703125" style="280" bestFit="1" customWidth="1"/>
    <col min="3537" max="3537" width="11.42578125" style="280" customWidth="1"/>
    <col min="3538" max="3538" width="10.5703125" style="280" customWidth="1"/>
    <col min="3539" max="3539" width="7.5703125" style="280" customWidth="1"/>
    <col min="3540" max="3540" width="9.5703125" style="280" bestFit="1" customWidth="1"/>
    <col min="3541" max="3541" width="11" style="280" bestFit="1" customWidth="1"/>
    <col min="3542" max="3542" width="10.140625" style="280" bestFit="1" customWidth="1"/>
    <col min="3543" max="3547" width="9.5703125" style="280" bestFit="1" customWidth="1"/>
    <col min="3548" max="3548" width="10.140625" style="280" bestFit="1" customWidth="1"/>
    <col min="3549" max="3550" width="9.5703125" style="280" bestFit="1" customWidth="1"/>
    <col min="3551" max="3551" width="10.28515625" style="280" customWidth="1"/>
    <col min="3552" max="3559" width="9.5703125" style="280" bestFit="1" customWidth="1"/>
    <col min="3560" max="3560" width="9.5703125" style="280" customWidth="1"/>
    <col min="3561" max="3567" width="9.5703125" style="280" bestFit="1" customWidth="1"/>
    <col min="3568" max="3568" width="9.42578125" style="280" customWidth="1"/>
    <col min="3569" max="3584" width="9.5703125" style="280" bestFit="1" customWidth="1"/>
    <col min="3585" max="3586" width="12.5703125" style="280" bestFit="1" customWidth="1"/>
    <col min="3587" max="3587" width="11.42578125" style="280" bestFit="1" customWidth="1"/>
    <col min="3588" max="3588" width="11" style="280" bestFit="1" customWidth="1"/>
    <col min="3589" max="3589" width="11.7109375" style="280" bestFit="1" customWidth="1"/>
    <col min="3590" max="3606" width="9.140625" style="280"/>
    <col min="3607" max="3607" width="8.7109375" style="280" customWidth="1"/>
    <col min="3608" max="3778" width="9.140625" style="280"/>
    <col min="3779" max="3779" width="6.7109375" style="280" customWidth="1"/>
    <col min="3780" max="3780" width="39.140625" style="280" customWidth="1"/>
    <col min="3781" max="3781" width="9.140625" style="280"/>
    <col min="3782" max="3782" width="14" style="280" customWidth="1"/>
    <col min="3783" max="3783" width="12.7109375" style="280" customWidth="1"/>
    <col min="3784" max="3784" width="12" style="280" customWidth="1"/>
    <col min="3785" max="3785" width="12.85546875" style="280" customWidth="1"/>
    <col min="3786" max="3786" width="11.42578125" style="280" customWidth="1"/>
    <col min="3787" max="3787" width="10.42578125" style="280" customWidth="1"/>
    <col min="3788" max="3788" width="11.7109375" style="280" customWidth="1"/>
    <col min="3789" max="3789" width="11.140625" style="280" customWidth="1"/>
    <col min="3790" max="3790" width="11.85546875" style="280" bestFit="1" customWidth="1"/>
    <col min="3791" max="3791" width="10.5703125" style="280" bestFit="1" customWidth="1"/>
    <col min="3792" max="3792" width="9.5703125" style="280" bestFit="1" customWidth="1"/>
    <col min="3793" max="3793" width="11.42578125" style="280" customWidth="1"/>
    <col min="3794" max="3794" width="10.5703125" style="280" customWidth="1"/>
    <col min="3795" max="3795" width="7.5703125" style="280" customWidth="1"/>
    <col min="3796" max="3796" width="9.5703125" style="280" bestFit="1" customWidth="1"/>
    <col min="3797" max="3797" width="11" style="280" bestFit="1" customWidth="1"/>
    <col min="3798" max="3798" width="10.140625" style="280" bestFit="1" customWidth="1"/>
    <col min="3799" max="3803" width="9.5703125" style="280" bestFit="1" customWidth="1"/>
    <col min="3804" max="3804" width="10.140625" style="280" bestFit="1" customWidth="1"/>
    <col min="3805" max="3806" width="9.5703125" style="280" bestFit="1" customWidth="1"/>
    <col min="3807" max="3807" width="10.28515625" style="280" customWidth="1"/>
    <col min="3808" max="3815" width="9.5703125" style="280" bestFit="1" customWidth="1"/>
    <col min="3816" max="3816" width="9.5703125" style="280" customWidth="1"/>
    <col min="3817" max="3823" width="9.5703125" style="280" bestFit="1" customWidth="1"/>
    <col min="3824" max="3824" width="9.42578125" style="280" customWidth="1"/>
    <col min="3825" max="3840" width="9.5703125" style="280" bestFit="1" customWidth="1"/>
    <col min="3841" max="3842" width="12.5703125" style="280" bestFit="1" customWidth="1"/>
    <col min="3843" max="3843" width="11.42578125" style="280" bestFit="1" customWidth="1"/>
    <col min="3844" max="3844" width="11" style="280" bestFit="1" customWidth="1"/>
    <col min="3845" max="3845" width="11.7109375" style="280" bestFit="1" customWidth="1"/>
    <col min="3846" max="3862" width="9.140625" style="280"/>
    <col min="3863" max="3863" width="8.7109375" style="280" customWidth="1"/>
    <col min="3864" max="4034" width="9.140625" style="280"/>
    <col min="4035" max="4035" width="6.7109375" style="280" customWidth="1"/>
    <col min="4036" max="4036" width="39.140625" style="280" customWidth="1"/>
    <col min="4037" max="4037" width="9.140625" style="280"/>
    <col min="4038" max="4038" width="14" style="280" customWidth="1"/>
    <col min="4039" max="4039" width="12.7109375" style="280" customWidth="1"/>
    <col min="4040" max="4040" width="12" style="280" customWidth="1"/>
    <col min="4041" max="4041" width="12.85546875" style="280" customWidth="1"/>
    <col min="4042" max="4042" width="11.42578125" style="280" customWidth="1"/>
    <col min="4043" max="4043" width="10.42578125" style="280" customWidth="1"/>
    <col min="4044" max="4044" width="11.7109375" style="280" customWidth="1"/>
    <col min="4045" max="4045" width="11.140625" style="280" customWidth="1"/>
    <col min="4046" max="4046" width="11.85546875" style="280" bestFit="1" customWidth="1"/>
    <col min="4047" max="4047" width="10.5703125" style="280" bestFit="1" customWidth="1"/>
    <col min="4048" max="4048" width="9.5703125" style="280" bestFit="1" customWidth="1"/>
    <col min="4049" max="4049" width="11.42578125" style="280" customWidth="1"/>
    <col min="4050" max="4050" width="10.5703125" style="280" customWidth="1"/>
    <col min="4051" max="4051" width="7.5703125" style="280" customWidth="1"/>
    <col min="4052" max="4052" width="9.5703125" style="280" bestFit="1" customWidth="1"/>
    <col min="4053" max="4053" width="11" style="280" bestFit="1" customWidth="1"/>
    <col min="4054" max="4054" width="10.140625" style="280" bestFit="1" customWidth="1"/>
    <col min="4055" max="4059" width="9.5703125" style="280" bestFit="1" customWidth="1"/>
    <col min="4060" max="4060" width="10.140625" style="280" bestFit="1" customWidth="1"/>
    <col min="4061" max="4062" width="9.5703125" style="280" bestFit="1" customWidth="1"/>
    <col min="4063" max="4063" width="10.28515625" style="280" customWidth="1"/>
    <col min="4064" max="4071" width="9.5703125" style="280" bestFit="1" customWidth="1"/>
    <col min="4072" max="4072" width="9.5703125" style="280" customWidth="1"/>
    <col min="4073" max="4079" width="9.5703125" style="280" bestFit="1" customWidth="1"/>
    <col min="4080" max="4080" width="9.42578125" style="280" customWidth="1"/>
    <col min="4081" max="4096" width="9.5703125" style="280" bestFit="1" customWidth="1"/>
    <col min="4097" max="4098" width="12.5703125" style="280" bestFit="1" customWidth="1"/>
    <col min="4099" max="4099" width="11.42578125" style="280" bestFit="1" customWidth="1"/>
    <col min="4100" max="4100" width="11" style="280" bestFit="1" customWidth="1"/>
    <col min="4101" max="4101" width="11.7109375" style="280" bestFit="1" customWidth="1"/>
    <col min="4102" max="4118" width="9.140625" style="280"/>
    <col min="4119" max="4119" width="8.7109375" style="280" customWidth="1"/>
    <col min="4120" max="4290" width="9.140625" style="280"/>
    <col min="4291" max="4291" width="6.7109375" style="280" customWidth="1"/>
    <col min="4292" max="4292" width="39.140625" style="280" customWidth="1"/>
    <col min="4293" max="4293" width="9.140625" style="280"/>
    <col min="4294" max="4294" width="14" style="280" customWidth="1"/>
    <col min="4295" max="4295" width="12.7109375" style="280" customWidth="1"/>
    <col min="4296" max="4296" width="12" style="280" customWidth="1"/>
    <col min="4297" max="4297" width="12.85546875" style="280" customWidth="1"/>
    <col min="4298" max="4298" width="11.42578125" style="280" customWidth="1"/>
    <col min="4299" max="4299" width="10.42578125" style="280" customWidth="1"/>
    <col min="4300" max="4300" width="11.7109375" style="280" customWidth="1"/>
    <col min="4301" max="4301" width="11.140625" style="280" customWidth="1"/>
    <col min="4302" max="4302" width="11.85546875" style="280" bestFit="1" customWidth="1"/>
    <col min="4303" max="4303" width="10.5703125" style="280" bestFit="1" customWidth="1"/>
    <col min="4304" max="4304" width="9.5703125" style="280" bestFit="1" customWidth="1"/>
    <col min="4305" max="4305" width="11.42578125" style="280" customWidth="1"/>
    <col min="4306" max="4306" width="10.5703125" style="280" customWidth="1"/>
    <col min="4307" max="4307" width="7.5703125" style="280" customWidth="1"/>
    <col min="4308" max="4308" width="9.5703125" style="280" bestFit="1" customWidth="1"/>
    <col min="4309" max="4309" width="11" style="280" bestFit="1" customWidth="1"/>
    <col min="4310" max="4310" width="10.140625" style="280" bestFit="1" customWidth="1"/>
    <col min="4311" max="4315" width="9.5703125" style="280" bestFit="1" customWidth="1"/>
    <col min="4316" max="4316" width="10.140625" style="280" bestFit="1" customWidth="1"/>
    <col min="4317" max="4318" width="9.5703125" style="280" bestFit="1" customWidth="1"/>
    <col min="4319" max="4319" width="10.28515625" style="280" customWidth="1"/>
    <col min="4320" max="4327" width="9.5703125" style="280" bestFit="1" customWidth="1"/>
    <col min="4328" max="4328" width="9.5703125" style="280" customWidth="1"/>
    <col min="4329" max="4335" width="9.5703125" style="280" bestFit="1" customWidth="1"/>
    <col min="4336" max="4336" width="9.42578125" style="280" customWidth="1"/>
    <col min="4337" max="4352" width="9.5703125" style="280" bestFit="1" customWidth="1"/>
    <col min="4353" max="4354" width="12.5703125" style="280" bestFit="1" customWidth="1"/>
    <col min="4355" max="4355" width="11.42578125" style="280" bestFit="1" customWidth="1"/>
    <col min="4356" max="4356" width="11" style="280" bestFit="1" customWidth="1"/>
    <col min="4357" max="4357" width="11.7109375" style="280" bestFit="1" customWidth="1"/>
    <col min="4358" max="4374" width="9.140625" style="280"/>
    <col min="4375" max="4375" width="8.7109375" style="280" customWidth="1"/>
    <col min="4376" max="4546" width="9.140625" style="280"/>
    <col min="4547" max="4547" width="6.7109375" style="280" customWidth="1"/>
    <col min="4548" max="4548" width="39.140625" style="280" customWidth="1"/>
    <col min="4549" max="4549" width="9.140625" style="280"/>
    <col min="4550" max="4550" width="14" style="280" customWidth="1"/>
    <col min="4551" max="4551" width="12.7109375" style="280" customWidth="1"/>
    <col min="4552" max="4552" width="12" style="280" customWidth="1"/>
    <col min="4553" max="4553" width="12.85546875" style="280" customWidth="1"/>
    <col min="4554" max="4554" width="11.42578125" style="280" customWidth="1"/>
    <col min="4555" max="4555" width="10.42578125" style="280" customWidth="1"/>
    <col min="4556" max="4556" width="11.7109375" style="280" customWidth="1"/>
    <col min="4557" max="4557" width="11.140625" style="280" customWidth="1"/>
    <col min="4558" max="4558" width="11.85546875" style="280" bestFit="1" customWidth="1"/>
    <col min="4559" max="4559" width="10.5703125" style="280" bestFit="1" customWidth="1"/>
    <col min="4560" max="4560" width="9.5703125" style="280" bestFit="1" customWidth="1"/>
    <col min="4561" max="4561" width="11.42578125" style="280" customWidth="1"/>
    <col min="4562" max="4562" width="10.5703125" style="280" customWidth="1"/>
    <col min="4563" max="4563" width="7.5703125" style="280" customWidth="1"/>
    <col min="4564" max="4564" width="9.5703125" style="280" bestFit="1" customWidth="1"/>
    <col min="4565" max="4565" width="11" style="280" bestFit="1" customWidth="1"/>
    <col min="4566" max="4566" width="10.140625" style="280" bestFit="1" customWidth="1"/>
    <col min="4567" max="4571" width="9.5703125" style="280" bestFit="1" customWidth="1"/>
    <col min="4572" max="4572" width="10.140625" style="280" bestFit="1" customWidth="1"/>
    <col min="4573" max="4574" width="9.5703125" style="280" bestFit="1" customWidth="1"/>
    <col min="4575" max="4575" width="10.28515625" style="280" customWidth="1"/>
    <col min="4576" max="4583" width="9.5703125" style="280" bestFit="1" customWidth="1"/>
    <col min="4584" max="4584" width="9.5703125" style="280" customWidth="1"/>
    <col min="4585" max="4591" width="9.5703125" style="280" bestFit="1" customWidth="1"/>
    <col min="4592" max="4592" width="9.42578125" style="280" customWidth="1"/>
    <col min="4593" max="4608" width="9.5703125" style="280" bestFit="1" customWidth="1"/>
    <col min="4609" max="4610" width="12.5703125" style="280" bestFit="1" customWidth="1"/>
    <col min="4611" max="4611" width="11.42578125" style="280" bestFit="1" customWidth="1"/>
    <col min="4612" max="4612" width="11" style="280" bestFit="1" customWidth="1"/>
    <col min="4613" max="4613" width="11.7109375" style="280" bestFit="1" customWidth="1"/>
    <col min="4614" max="4630" width="9.140625" style="280"/>
    <col min="4631" max="4631" width="8.7109375" style="280" customWidth="1"/>
    <col min="4632" max="4802" width="9.140625" style="280"/>
    <col min="4803" max="4803" width="6.7109375" style="280" customWidth="1"/>
    <col min="4804" max="4804" width="39.140625" style="280" customWidth="1"/>
    <col min="4805" max="4805" width="9.140625" style="280"/>
    <col min="4806" max="4806" width="14" style="280" customWidth="1"/>
    <col min="4807" max="4807" width="12.7109375" style="280" customWidth="1"/>
    <col min="4808" max="4808" width="12" style="280" customWidth="1"/>
    <col min="4809" max="4809" width="12.85546875" style="280" customWidth="1"/>
    <col min="4810" max="4810" width="11.42578125" style="280" customWidth="1"/>
    <col min="4811" max="4811" width="10.42578125" style="280" customWidth="1"/>
    <col min="4812" max="4812" width="11.7109375" style="280" customWidth="1"/>
    <col min="4813" max="4813" width="11.140625" style="280" customWidth="1"/>
    <col min="4814" max="4814" width="11.85546875" style="280" bestFit="1" customWidth="1"/>
    <col min="4815" max="4815" width="10.5703125" style="280" bestFit="1" customWidth="1"/>
    <col min="4816" max="4816" width="9.5703125" style="280" bestFit="1" customWidth="1"/>
    <col min="4817" max="4817" width="11.42578125" style="280" customWidth="1"/>
    <col min="4818" max="4818" width="10.5703125" style="280" customWidth="1"/>
    <col min="4819" max="4819" width="7.5703125" style="280" customWidth="1"/>
    <col min="4820" max="4820" width="9.5703125" style="280" bestFit="1" customWidth="1"/>
    <col min="4821" max="4821" width="11" style="280" bestFit="1" customWidth="1"/>
    <col min="4822" max="4822" width="10.140625" style="280" bestFit="1" customWidth="1"/>
    <col min="4823" max="4827" width="9.5703125" style="280" bestFit="1" customWidth="1"/>
    <col min="4828" max="4828" width="10.140625" style="280" bestFit="1" customWidth="1"/>
    <col min="4829" max="4830" width="9.5703125" style="280" bestFit="1" customWidth="1"/>
    <col min="4831" max="4831" width="10.28515625" style="280" customWidth="1"/>
    <col min="4832" max="4839" width="9.5703125" style="280" bestFit="1" customWidth="1"/>
    <col min="4840" max="4840" width="9.5703125" style="280" customWidth="1"/>
    <col min="4841" max="4847" width="9.5703125" style="280" bestFit="1" customWidth="1"/>
    <col min="4848" max="4848" width="9.42578125" style="280" customWidth="1"/>
    <col min="4849" max="4864" width="9.5703125" style="280" bestFit="1" customWidth="1"/>
    <col min="4865" max="4866" width="12.5703125" style="280" bestFit="1" customWidth="1"/>
    <col min="4867" max="4867" width="11.42578125" style="280" bestFit="1" customWidth="1"/>
    <col min="4868" max="4868" width="11" style="280" bestFit="1" customWidth="1"/>
    <col min="4869" max="4869" width="11.7109375" style="280" bestFit="1" customWidth="1"/>
    <col min="4870" max="4886" width="9.140625" style="280"/>
    <col min="4887" max="4887" width="8.7109375" style="280" customWidth="1"/>
    <col min="4888" max="5058" width="9.140625" style="280"/>
    <col min="5059" max="5059" width="6.7109375" style="280" customWidth="1"/>
    <col min="5060" max="5060" width="39.140625" style="280" customWidth="1"/>
    <col min="5061" max="5061" width="9.140625" style="280"/>
    <col min="5062" max="5062" width="14" style="280" customWidth="1"/>
    <col min="5063" max="5063" width="12.7109375" style="280" customWidth="1"/>
    <col min="5064" max="5064" width="12" style="280" customWidth="1"/>
    <col min="5065" max="5065" width="12.85546875" style="280" customWidth="1"/>
    <col min="5066" max="5066" width="11.42578125" style="280" customWidth="1"/>
    <col min="5067" max="5067" width="10.42578125" style="280" customWidth="1"/>
    <col min="5068" max="5068" width="11.7109375" style="280" customWidth="1"/>
    <col min="5069" max="5069" width="11.140625" style="280" customWidth="1"/>
    <col min="5070" max="5070" width="11.85546875" style="280" bestFit="1" customWidth="1"/>
    <col min="5071" max="5071" width="10.5703125" style="280" bestFit="1" customWidth="1"/>
    <col min="5072" max="5072" width="9.5703125" style="280" bestFit="1" customWidth="1"/>
    <col min="5073" max="5073" width="11.42578125" style="280" customWidth="1"/>
    <col min="5074" max="5074" width="10.5703125" style="280" customWidth="1"/>
    <col min="5075" max="5075" width="7.5703125" style="280" customWidth="1"/>
    <col min="5076" max="5076" width="9.5703125" style="280" bestFit="1" customWidth="1"/>
    <col min="5077" max="5077" width="11" style="280" bestFit="1" customWidth="1"/>
    <col min="5078" max="5078" width="10.140625" style="280" bestFit="1" customWidth="1"/>
    <col min="5079" max="5083" width="9.5703125" style="280" bestFit="1" customWidth="1"/>
    <col min="5084" max="5084" width="10.140625" style="280" bestFit="1" customWidth="1"/>
    <col min="5085" max="5086" width="9.5703125" style="280" bestFit="1" customWidth="1"/>
    <col min="5087" max="5087" width="10.28515625" style="280" customWidth="1"/>
    <col min="5088" max="5095" width="9.5703125" style="280" bestFit="1" customWidth="1"/>
    <col min="5096" max="5096" width="9.5703125" style="280" customWidth="1"/>
    <col min="5097" max="5103" width="9.5703125" style="280" bestFit="1" customWidth="1"/>
    <col min="5104" max="5104" width="9.42578125" style="280" customWidth="1"/>
    <col min="5105" max="5120" width="9.5703125" style="280" bestFit="1" customWidth="1"/>
    <col min="5121" max="5122" width="12.5703125" style="280" bestFit="1" customWidth="1"/>
    <col min="5123" max="5123" width="11.42578125" style="280" bestFit="1" customWidth="1"/>
    <col min="5124" max="5124" width="11" style="280" bestFit="1" customWidth="1"/>
    <col min="5125" max="5125" width="11.7109375" style="280" bestFit="1" customWidth="1"/>
    <col min="5126" max="5142" width="9.140625" style="280"/>
    <col min="5143" max="5143" width="8.7109375" style="280" customWidth="1"/>
    <col min="5144" max="5314" width="9.140625" style="280"/>
    <col min="5315" max="5315" width="6.7109375" style="280" customWidth="1"/>
    <col min="5316" max="5316" width="39.140625" style="280" customWidth="1"/>
    <col min="5317" max="5317" width="9.140625" style="280"/>
    <col min="5318" max="5318" width="14" style="280" customWidth="1"/>
    <col min="5319" max="5319" width="12.7109375" style="280" customWidth="1"/>
    <col min="5320" max="5320" width="12" style="280" customWidth="1"/>
    <col min="5321" max="5321" width="12.85546875" style="280" customWidth="1"/>
    <col min="5322" max="5322" width="11.42578125" style="280" customWidth="1"/>
    <col min="5323" max="5323" width="10.42578125" style="280" customWidth="1"/>
    <col min="5324" max="5324" width="11.7109375" style="280" customWidth="1"/>
    <col min="5325" max="5325" width="11.140625" style="280" customWidth="1"/>
    <col min="5326" max="5326" width="11.85546875" style="280" bestFit="1" customWidth="1"/>
    <col min="5327" max="5327" width="10.5703125" style="280" bestFit="1" customWidth="1"/>
    <col min="5328" max="5328" width="9.5703125" style="280" bestFit="1" customWidth="1"/>
    <col min="5329" max="5329" width="11.42578125" style="280" customWidth="1"/>
    <col min="5330" max="5330" width="10.5703125" style="280" customWidth="1"/>
    <col min="5331" max="5331" width="7.5703125" style="280" customWidth="1"/>
    <col min="5332" max="5332" width="9.5703125" style="280" bestFit="1" customWidth="1"/>
    <col min="5333" max="5333" width="11" style="280" bestFit="1" customWidth="1"/>
    <col min="5334" max="5334" width="10.140625" style="280" bestFit="1" customWidth="1"/>
    <col min="5335" max="5339" width="9.5703125" style="280" bestFit="1" customWidth="1"/>
    <col min="5340" max="5340" width="10.140625" style="280" bestFit="1" customWidth="1"/>
    <col min="5341" max="5342" width="9.5703125" style="280" bestFit="1" customWidth="1"/>
    <col min="5343" max="5343" width="10.28515625" style="280" customWidth="1"/>
    <col min="5344" max="5351" width="9.5703125" style="280" bestFit="1" customWidth="1"/>
    <col min="5352" max="5352" width="9.5703125" style="280" customWidth="1"/>
    <col min="5353" max="5359" width="9.5703125" style="280" bestFit="1" customWidth="1"/>
    <col min="5360" max="5360" width="9.42578125" style="280" customWidth="1"/>
    <col min="5361" max="5376" width="9.5703125" style="280" bestFit="1" customWidth="1"/>
    <col min="5377" max="5378" width="12.5703125" style="280" bestFit="1" customWidth="1"/>
    <col min="5379" max="5379" width="11.42578125" style="280" bestFit="1" customWidth="1"/>
    <col min="5380" max="5380" width="11" style="280" bestFit="1" customWidth="1"/>
    <col min="5381" max="5381" width="11.7109375" style="280" bestFit="1" customWidth="1"/>
    <col min="5382" max="5398" width="9.140625" style="280"/>
    <col min="5399" max="5399" width="8.7109375" style="280" customWidth="1"/>
    <col min="5400" max="5570" width="9.140625" style="280"/>
    <col min="5571" max="5571" width="6.7109375" style="280" customWidth="1"/>
    <col min="5572" max="5572" width="39.140625" style="280" customWidth="1"/>
    <col min="5573" max="5573" width="9.140625" style="280"/>
    <col min="5574" max="5574" width="14" style="280" customWidth="1"/>
    <col min="5575" max="5575" width="12.7109375" style="280" customWidth="1"/>
    <col min="5576" max="5576" width="12" style="280" customWidth="1"/>
    <col min="5577" max="5577" width="12.85546875" style="280" customWidth="1"/>
    <col min="5578" max="5578" width="11.42578125" style="280" customWidth="1"/>
    <col min="5579" max="5579" width="10.42578125" style="280" customWidth="1"/>
    <col min="5580" max="5580" width="11.7109375" style="280" customWidth="1"/>
    <col min="5581" max="5581" width="11.140625" style="280" customWidth="1"/>
    <col min="5582" max="5582" width="11.85546875" style="280" bestFit="1" customWidth="1"/>
    <col min="5583" max="5583" width="10.5703125" style="280" bestFit="1" customWidth="1"/>
    <col min="5584" max="5584" width="9.5703125" style="280" bestFit="1" customWidth="1"/>
    <col min="5585" max="5585" width="11.42578125" style="280" customWidth="1"/>
    <col min="5586" max="5586" width="10.5703125" style="280" customWidth="1"/>
    <col min="5587" max="5587" width="7.5703125" style="280" customWidth="1"/>
    <col min="5588" max="5588" width="9.5703125" style="280" bestFit="1" customWidth="1"/>
    <col min="5589" max="5589" width="11" style="280" bestFit="1" customWidth="1"/>
    <col min="5590" max="5590" width="10.140625" style="280" bestFit="1" customWidth="1"/>
    <col min="5591" max="5595" width="9.5703125" style="280" bestFit="1" customWidth="1"/>
    <col min="5596" max="5596" width="10.140625" style="280" bestFit="1" customWidth="1"/>
    <col min="5597" max="5598" width="9.5703125" style="280" bestFit="1" customWidth="1"/>
    <col min="5599" max="5599" width="10.28515625" style="280" customWidth="1"/>
    <col min="5600" max="5607" width="9.5703125" style="280" bestFit="1" customWidth="1"/>
    <col min="5608" max="5608" width="9.5703125" style="280" customWidth="1"/>
    <col min="5609" max="5615" width="9.5703125" style="280" bestFit="1" customWidth="1"/>
    <col min="5616" max="5616" width="9.42578125" style="280" customWidth="1"/>
    <col min="5617" max="5632" width="9.5703125" style="280" bestFit="1" customWidth="1"/>
    <col min="5633" max="5634" width="12.5703125" style="280" bestFit="1" customWidth="1"/>
    <col min="5635" max="5635" width="11.42578125" style="280" bestFit="1" customWidth="1"/>
    <col min="5636" max="5636" width="11" style="280" bestFit="1" customWidth="1"/>
    <col min="5637" max="5637" width="11.7109375" style="280" bestFit="1" customWidth="1"/>
    <col min="5638" max="5654" width="9.140625" style="280"/>
    <col min="5655" max="5655" width="8.7109375" style="280" customWidth="1"/>
    <col min="5656" max="5826" width="9.140625" style="280"/>
    <col min="5827" max="5827" width="6.7109375" style="280" customWidth="1"/>
    <col min="5828" max="5828" width="39.140625" style="280" customWidth="1"/>
    <col min="5829" max="5829" width="9.140625" style="280"/>
    <col min="5830" max="5830" width="14" style="280" customWidth="1"/>
    <col min="5831" max="5831" width="12.7109375" style="280" customWidth="1"/>
    <col min="5832" max="5832" width="12" style="280" customWidth="1"/>
    <col min="5833" max="5833" width="12.85546875" style="280" customWidth="1"/>
    <col min="5834" max="5834" width="11.42578125" style="280" customWidth="1"/>
    <col min="5835" max="5835" width="10.42578125" style="280" customWidth="1"/>
    <col min="5836" max="5836" width="11.7109375" style="280" customWidth="1"/>
    <col min="5837" max="5837" width="11.140625" style="280" customWidth="1"/>
    <col min="5838" max="5838" width="11.85546875" style="280" bestFit="1" customWidth="1"/>
    <col min="5839" max="5839" width="10.5703125" style="280" bestFit="1" customWidth="1"/>
    <col min="5840" max="5840" width="9.5703125" style="280" bestFit="1" customWidth="1"/>
    <col min="5841" max="5841" width="11.42578125" style="280" customWidth="1"/>
    <col min="5842" max="5842" width="10.5703125" style="280" customWidth="1"/>
    <col min="5843" max="5843" width="7.5703125" style="280" customWidth="1"/>
    <col min="5844" max="5844" width="9.5703125" style="280" bestFit="1" customWidth="1"/>
    <col min="5845" max="5845" width="11" style="280" bestFit="1" customWidth="1"/>
    <col min="5846" max="5846" width="10.140625" style="280" bestFit="1" customWidth="1"/>
    <col min="5847" max="5851" width="9.5703125" style="280" bestFit="1" customWidth="1"/>
    <col min="5852" max="5852" width="10.140625" style="280" bestFit="1" customWidth="1"/>
    <col min="5853" max="5854" width="9.5703125" style="280" bestFit="1" customWidth="1"/>
    <col min="5855" max="5855" width="10.28515625" style="280" customWidth="1"/>
    <col min="5856" max="5863" width="9.5703125" style="280" bestFit="1" customWidth="1"/>
    <col min="5864" max="5864" width="9.5703125" style="280" customWidth="1"/>
    <col min="5865" max="5871" width="9.5703125" style="280" bestFit="1" customWidth="1"/>
    <col min="5872" max="5872" width="9.42578125" style="280" customWidth="1"/>
    <col min="5873" max="5888" width="9.5703125" style="280" bestFit="1" customWidth="1"/>
    <col min="5889" max="5890" width="12.5703125" style="280" bestFit="1" customWidth="1"/>
    <col min="5891" max="5891" width="11.42578125" style="280" bestFit="1" customWidth="1"/>
    <col min="5892" max="5892" width="11" style="280" bestFit="1" customWidth="1"/>
    <col min="5893" max="5893" width="11.7109375" style="280" bestFit="1" customWidth="1"/>
    <col min="5894" max="5910" width="9.140625" style="280"/>
    <col min="5911" max="5911" width="8.7109375" style="280" customWidth="1"/>
    <col min="5912" max="6082" width="9.140625" style="280"/>
    <col min="6083" max="6083" width="6.7109375" style="280" customWidth="1"/>
    <col min="6084" max="6084" width="39.140625" style="280" customWidth="1"/>
    <col min="6085" max="6085" width="9.140625" style="280"/>
    <col min="6086" max="6086" width="14" style="280" customWidth="1"/>
    <col min="6087" max="6087" width="12.7109375" style="280" customWidth="1"/>
    <col min="6088" max="6088" width="12" style="280" customWidth="1"/>
    <col min="6089" max="6089" width="12.85546875" style="280" customWidth="1"/>
    <col min="6090" max="6090" width="11.42578125" style="280" customWidth="1"/>
    <col min="6091" max="6091" width="10.42578125" style="280" customWidth="1"/>
    <col min="6092" max="6092" width="11.7109375" style="280" customWidth="1"/>
    <col min="6093" max="6093" width="11.140625" style="280" customWidth="1"/>
    <col min="6094" max="6094" width="11.85546875" style="280" bestFit="1" customWidth="1"/>
    <col min="6095" max="6095" width="10.5703125" style="280" bestFit="1" customWidth="1"/>
    <col min="6096" max="6096" width="9.5703125" style="280" bestFit="1" customWidth="1"/>
    <col min="6097" max="6097" width="11.42578125" style="280" customWidth="1"/>
    <col min="6098" max="6098" width="10.5703125" style="280" customWidth="1"/>
    <col min="6099" max="6099" width="7.5703125" style="280" customWidth="1"/>
    <col min="6100" max="6100" width="9.5703125" style="280" bestFit="1" customWidth="1"/>
    <col min="6101" max="6101" width="11" style="280" bestFit="1" customWidth="1"/>
    <col min="6102" max="6102" width="10.140625" style="280" bestFit="1" customWidth="1"/>
    <col min="6103" max="6107" width="9.5703125" style="280" bestFit="1" customWidth="1"/>
    <col min="6108" max="6108" width="10.140625" style="280" bestFit="1" customWidth="1"/>
    <col min="6109" max="6110" width="9.5703125" style="280" bestFit="1" customWidth="1"/>
    <col min="6111" max="6111" width="10.28515625" style="280" customWidth="1"/>
    <col min="6112" max="6119" width="9.5703125" style="280" bestFit="1" customWidth="1"/>
    <col min="6120" max="6120" width="9.5703125" style="280" customWidth="1"/>
    <col min="6121" max="6127" width="9.5703125" style="280" bestFit="1" customWidth="1"/>
    <col min="6128" max="6128" width="9.42578125" style="280" customWidth="1"/>
    <col min="6129" max="6144" width="9.5703125" style="280" bestFit="1" customWidth="1"/>
    <col min="6145" max="6146" width="12.5703125" style="280" bestFit="1" customWidth="1"/>
    <col min="6147" max="6147" width="11.42578125" style="280" bestFit="1" customWidth="1"/>
    <col min="6148" max="6148" width="11" style="280" bestFit="1" customWidth="1"/>
    <col min="6149" max="6149" width="11.7109375" style="280" bestFit="1" customWidth="1"/>
    <col min="6150" max="6166" width="9.140625" style="280"/>
    <col min="6167" max="6167" width="8.7109375" style="280" customWidth="1"/>
    <col min="6168" max="6338" width="9.140625" style="280"/>
    <col min="6339" max="6339" width="6.7109375" style="280" customWidth="1"/>
    <col min="6340" max="6340" width="39.140625" style="280" customWidth="1"/>
    <col min="6341" max="6341" width="9.140625" style="280"/>
    <col min="6342" max="6342" width="14" style="280" customWidth="1"/>
    <col min="6343" max="6343" width="12.7109375" style="280" customWidth="1"/>
    <col min="6344" max="6344" width="12" style="280" customWidth="1"/>
    <col min="6345" max="6345" width="12.85546875" style="280" customWidth="1"/>
    <col min="6346" max="6346" width="11.42578125" style="280" customWidth="1"/>
    <col min="6347" max="6347" width="10.42578125" style="280" customWidth="1"/>
    <col min="6348" max="6348" width="11.7109375" style="280" customWidth="1"/>
    <col min="6349" max="6349" width="11.140625" style="280" customWidth="1"/>
    <col min="6350" max="6350" width="11.85546875" style="280" bestFit="1" customWidth="1"/>
    <col min="6351" max="6351" width="10.5703125" style="280" bestFit="1" customWidth="1"/>
    <col min="6352" max="6352" width="9.5703125" style="280" bestFit="1" customWidth="1"/>
    <col min="6353" max="6353" width="11.42578125" style="280" customWidth="1"/>
    <col min="6354" max="6354" width="10.5703125" style="280" customWidth="1"/>
    <col min="6355" max="6355" width="7.5703125" style="280" customWidth="1"/>
    <col min="6356" max="6356" width="9.5703125" style="280" bestFit="1" customWidth="1"/>
    <col min="6357" max="6357" width="11" style="280" bestFit="1" customWidth="1"/>
    <col min="6358" max="6358" width="10.140625" style="280" bestFit="1" customWidth="1"/>
    <col min="6359" max="6363" width="9.5703125" style="280" bestFit="1" customWidth="1"/>
    <col min="6364" max="6364" width="10.140625" style="280" bestFit="1" customWidth="1"/>
    <col min="6365" max="6366" width="9.5703125" style="280" bestFit="1" customWidth="1"/>
    <col min="6367" max="6367" width="10.28515625" style="280" customWidth="1"/>
    <col min="6368" max="6375" width="9.5703125" style="280" bestFit="1" customWidth="1"/>
    <col min="6376" max="6376" width="9.5703125" style="280" customWidth="1"/>
    <col min="6377" max="6383" width="9.5703125" style="280" bestFit="1" customWidth="1"/>
    <col min="6384" max="6384" width="9.42578125" style="280" customWidth="1"/>
    <col min="6385" max="6400" width="9.5703125" style="280" bestFit="1" customWidth="1"/>
    <col min="6401" max="6402" width="12.5703125" style="280" bestFit="1" customWidth="1"/>
    <col min="6403" max="6403" width="11.42578125" style="280" bestFit="1" customWidth="1"/>
    <col min="6404" max="6404" width="11" style="280" bestFit="1" customWidth="1"/>
    <col min="6405" max="6405" width="11.7109375" style="280" bestFit="1" customWidth="1"/>
    <col min="6406" max="6422" width="9.140625" style="280"/>
    <col min="6423" max="6423" width="8.7109375" style="280" customWidth="1"/>
    <col min="6424" max="6594" width="9.140625" style="280"/>
    <col min="6595" max="6595" width="6.7109375" style="280" customWidth="1"/>
    <col min="6596" max="6596" width="39.140625" style="280" customWidth="1"/>
    <col min="6597" max="6597" width="9.140625" style="280"/>
    <col min="6598" max="6598" width="14" style="280" customWidth="1"/>
    <col min="6599" max="6599" width="12.7109375" style="280" customWidth="1"/>
    <col min="6600" max="6600" width="12" style="280" customWidth="1"/>
    <col min="6601" max="6601" width="12.85546875" style="280" customWidth="1"/>
    <col min="6602" max="6602" width="11.42578125" style="280" customWidth="1"/>
    <col min="6603" max="6603" width="10.42578125" style="280" customWidth="1"/>
    <col min="6604" max="6604" width="11.7109375" style="280" customWidth="1"/>
    <col min="6605" max="6605" width="11.140625" style="280" customWidth="1"/>
    <col min="6606" max="6606" width="11.85546875" style="280" bestFit="1" customWidth="1"/>
    <col min="6607" max="6607" width="10.5703125" style="280" bestFit="1" customWidth="1"/>
    <col min="6608" max="6608" width="9.5703125" style="280" bestFit="1" customWidth="1"/>
    <col min="6609" max="6609" width="11.42578125" style="280" customWidth="1"/>
    <col min="6610" max="6610" width="10.5703125" style="280" customWidth="1"/>
    <col min="6611" max="6611" width="7.5703125" style="280" customWidth="1"/>
    <col min="6612" max="6612" width="9.5703125" style="280" bestFit="1" customWidth="1"/>
    <col min="6613" max="6613" width="11" style="280" bestFit="1" customWidth="1"/>
    <col min="6614" max="6614" width="10.140625" style="280" bestFit="1" customWidth="1"/>
    <col min="6615" max="6619" width="9.5703125" style="280" bestFit="1" customWidth="1"/>
    <col min="6620" max="6620" width="10.140625" style="280" bestFit="1" customWidth="1"/>
    <col min="6621" max="6622" width="9.5703125" style="280" bestFit="1" customWidth="1"/>
    <col min="6623" max="6623" width="10.28515625" style="280" customWidth="1"/>
    <col min="6624" max="6631" width="9.5703125" style="280" bestFit="1" customWidth="1"/>
    <col min="6632" max="6632" width="9.5703125" style="280" customWidth="1"/>
    <col min="6633" max="6639" width="9.5703125" style="280" bestFit="1" customWidth="1"/>
    <col min="6640" max="6640" width="9.42578125" style="280" customWidth="1"/>
    <col min="6641" max="6656" width="9.5703125" style="280" bestFit="1" customWidth="1"/>
    <col min="6657" max="6658" width="12.5703125" style="280" bestFit="1" customWidth="1"/>
    <col min="6659" max="6659" width="11.42578125" style="280" bestFit="1" customWidth="1"/>
    <col min="6660" max="6660" width="11" style="280" bestFit="1" customWidth="1"/>
    <col min="6661" max="6661" width="11.7109375" style="280" bestFit="1" customWidth="1"/>
    <col min="6662" max="6678" width="9.140625" style="280"/>
    <col min="6679" max="6679" width="8.7109375" style="280" customWidth="1"/>
    <col min="6680" max="6850" width="9.140625" style="280"/>
    <col min="6851" max="6851" width="6.7109375" style="280" customWidth="1"/>
    <col min="6852" max="6852" width="39.140625" style="280" customWidth="1"/>
    <col min="6853" max="6853" width="9.140625" style="280"/>
    <col min="6854" max="6854" width="14" style="280" customWidth="1"/>
    <col min="6855" max="6855" width="12.7109375" style="280" customWidth="1"/>
    <col min="6856" max="6856" width="12" style="280" customWidth="1"/>
    <col min="6857" max="6857" width="12.85546875" style="280" customWidth="1"/>
    <col min="6858" max="6858" width="11.42578125" style="280" customWidth="1"/>
    <col min="6859" max="6859" width="10.42578125" style="280" customWidth="1"/>
    <col min="6860" max="6860" width="11.7109375" style="280" customWidth="1"/>
    <col min="6861" max="6861" width="11.140625" style="280" customWidth="1"/>
    <col min="6862" max="6862" width="11.85546875" style="280" bestFit="1" customWidth="1"/>
    <col min="6863" max="6863" width="10.5703125" style="280" bestFit="1" customWidth="1"/>
    <col min="6864" max="6864" width="9.5703125" style="280" bestFit="1" customWidth="1"/>
    <col min="6865" max="6865" width="11.42578125" style="280" customWidth="1"/>
    <col min="6866" max="6866" width="10.5703125" style="280" customWidth="1"/>
    <col min="6867" max="6867" width="7.5703125" style="280" customWidth="1"/>
    <col min="6868" max="6868" width="9.5703125" style="280" bestFit="1" customWidth="1"/>
    <col min="6869" max="6869" width="11" style="280" bestFit="1" customWidth="1"/>
    <col min="6870" max="6870" width="10.140625" style="280" bestFit="1" customWidth="1"/>
    <col min="6871" max="6875" width="9.5703125" style="280" bestFit="1" customWidth="1"/>
    <col min="6876" max="6876" width="10.140625" style="280" bestFit="1" customWidth="1"/>
    <col min="6877" max="6878" width="9.5703125" style="280" bestFit="1" customWidth="1"/>
    <col min="6879" max="6879" width="10.28515625" style="280" customWidth="1"/>
    <col min="6880" max="6887" width="9.5703125" style="280" bestFit="1" customWidth="1"/>
    <col min="6888" max="6888" width="9.5703125" style="280" customWidth="1"/>
    <col min="6889" max="6895" width="9.5703125" style="280" bestFit="1" customWidth="1"/>
    <col min="6896" max="6896" width="9.42578125" style="280" customWidth="1"/>
    <col min="6897" max="6912" width="9.5703125" style="280" bestFit="1" customWidth="1"/>
    <col min="6913" max="6914" width="12.5703125" style="280" bestFit="1" customWidth="1"/>
    <col min="6915" max="6915" width="11.42578125" style="280" bestFit="1" customWidth="1"/>
    <col min="6916" max="6916" width="11" style="280" bestFit="1" customWidth="1"/>
    <col min="6917" max="6917" width="11.7109375" style="280" bestFit="1" customWidth="1"/>
    <col min="6918" max="6934" width="9.140625" style="280"/>
    <col min="6935" max="6935" width="8.7109375" style="280" customWidth="1"/>
    <col min="6936" max="7106" width="9.140625" style="280"/>
    <col min="7107" max="7107" width="6.7109375" style="280" customWidth="1"/>
    <col min="7108" max="7108" width="39.140625" style="280" customWidth="1"/>
    <col min="7109" max="7109" width="9.140625" style="280"/>
    <col min="7110" max="7110" width="14" style="280" customWidth="1"/>
    <col min="7111" max="7111" width="12.7109375" style="280" customWidth="1"/>
    <col min="7112" max="7112" width="12" style="280" customWidth="1"/>
    <col min="7113" max="7113" width="12.85546875" style="280" customWidth="1"/>
    <col min="7114" max="7114" width="11.42578125" style="280" customWidth="1"/>
    <col min="7115" max="7115" width="10.42578125" style="280" customWidth="1"/>
    <col min="7116" max="7116" width="11.7109375" style="280" customWidth="1"/>
    <col min="7117" max="7117" width="11.140625" style="280" customWidth="1"/>
    <col min="7118" max="7118" width="11.85546875" style="280" bestFit="1" customWidth="1"/>
    <col min="7119" max="7119" width="10.5703125" style="280" bestFit="1" customWidth="1"/>
    <col min="7120" max="7120" width="9.5703125" style="280" bestFit="1" customWidth="1"/>
    <col min="7121" max="7121" width="11.42578125" style="280" customWidth="1"/>
    <col min="7122" max="7122" width="10.5703125" style="280" customWidth="1"/>
    <col min="7123" max="7123" width="7.5703125" style="280" customWidth="1"/>
    <col min="7124" max="7124" width="9.5703125" style="280" bestFit="1" customWidth="1"/>
    <col min="7125" max="7125" width="11" style="280" bestFit="1" customWidth="1"/>
    <col min="7126" max="7126" width="10.140625" style="280" bestFit="1" customWidth="1"/>
    <col min="7127" max="7131" width="9.5703125" style="280" bestFit="1" customWidth="1"/>
    <col min="7132" max="7132" width="10.140625" style="280" bestFit="1" customWidth="1"/>
    <col min="7133" max="7134" width="9.5703125" style="280" bestFit="1" customWidth="1"/>
    <col min="7135" max="7135" width="10.28515625" style="280" customWidth="1"/>
    <col min="7136" max="7143" width="9.5703125" style="280" bestFit="1" customWidth="1"/>
    <col min="7144" max="7144" width="9.5703125" style="280" customWidth="1"/>
    <col min="7145" max="7151" width="9.5703125" style="280" bestFit="1" customWidth="1"/>
    <col min="7152" max="7152" width="9.42578125" style="280" customWidth="1"/>
    <col min="7153" max="7168" width="9.5703125" style="280" bestFit="1" customWidth="1"/>
    <col min="7169" max="7170" width="12.5703125" style="280" bestFit="1" customWidth="1"/>
    <col min="7171" max="7171" width="11.42578125" style="280" bestFit="1" customWidth="1"/>
    <col min="7172" max="7172" width="11" style="280" bestFit="1" customWidth="1"/>
    <col min="7173" max="7173" width="11.7109375" style="280" bestFit="1" customWidth="1"/>
    <col min="7174" max="7190" width="9.140625" style="280"/>
    <col min="7191" max="7191" width="8.7109375" style="280" customWidth="1"/>
    <col min="7192" max="7362" width="9.140625" style="280"/>
    <col min="7363" max="7363" width="6.7109375" style="280" customWidth="1"/>
    <col min="7364" max="7364" width="39.140625" style="280" customWidth="1"/>
    <col min="7365" max="7365" width="9.140625" style="280"/>
    <col min="7366" max="7366" width="14" style="280" customWidth="1"/>
    <col min="7367" max="7367" width="12.7109375" style="280" customWidth="1"/>
    <col min="7368" max="7368" width="12" style="280" customWidth="1"/>
    <col min="7369" max="7369" width="12.85546875" style="280" customWidth="1"/>
    <col min="7370" max="7370" width="11.42578125" style="280" customWidth="1"/>
    <col min="7371" max="7371" width="10.42578125" style="280" customWidth="1"/>
    <col min="7372" max="7372" width="11.7109375" style="280" customWidth="1"/>
    <col min="7373" max="7373" width="11.140625" style="280" customWidth="1"/>
    <col min="7374" max="7374" width="11.85546875" style="280" bestFit="1" customWidth="1"/>
    <col min="7375" max="7375" width="10.5703125" style="280" bestFit="1" customWidth="1"/>
    <col min="7376" max="7376" width="9.5703125" style="280" bestFit="1" customWidth="1"/>
    <col min="7377" max="7377" width="11.42578125" style="280" customWidth="1"/>
    <col min="7378" max="7378" width="10.5703125" style="280" customWidth="1"/>
    <col min="7379" max="7379" width="7.5703125" style="280" customWidth="1"/>
    <col min="7380" max="7380" width="9.5703125" style="280" bestFit="1" customWidth="1"/>
    <col min="7381" max="7381" width="11" style="280" bestFit="1" customWidth="1"/>
    <col min="7382" max="7382" width="10.140625" style="280" bestFit="1" customWidth="1"/>
    <col min="7383" max="7387" width="9.5703125" style="280" bestFit="1" customWidth="1"/>
    <col min="7388" max="7388" width="10.140625" style="280" bestFit="1" customWidth="1"/>
    <col min="7389" max="7390" width="9.5703125" style="280" bestFit="1" customWidth="1"/>
    <col min="7391" max="7391" width="10.28515625" style="280" customWidth="1"/>
    <col min="7392" max="7399" width="9.5703125" style="280" bestFit="1" customWidth="1"/>
    <col min="7400" max="7400" width="9.5703125" style="280" customWidth="1"/>
    <col min="7401" max="7407" width="9.5703125" style="280" bestFit="1" customWidth="1"/>
    <col min="7408" max="7408" width="9.42578125" style="280" customWidth="1"/>
    <col min="7409" max="7424" width="9.5703125" style="280" bestFit="1" customWidth="1"/>
    <col min="7425" max="7426" width="12.5703125" style="280" bestFit="1" customWidth="1"/>
    <col min="7427" max="7427" width="11.42578125" style="280" bestFit="1" customWidth="1"/>
    <col min="7428" max="7428" width="11" style="280" bestFit="1" customWidth="1"/>
    <col min="7429" max="7429" width="11.7109375" style="280" bestFit="1" customWidth="1"/>
    <col min="7430" max="7446" width="9.140625" style="280"/>
    <col min="7447" max="7447" width="8.7109375" style="280" customWidth="1"/>
    <col min="7448" max="7618" width="9.140625" style="280"/>
    <col min="7619" max="7619" width="6.7109375" style="280" customWidth="1"/>
    <col min="7620" max="7620" width="39.140625" style="280" customWidth="1"/>
    <col min="7621" max="7621" width="9.140625" style="280"/>
    <col min="7622" max="7622" width="14" style="280" customWidth="1"/>
    <col min="7623" max="7623" width="12.7109375" style="280" customWidth="1"/>
    <col min="7624" max="7624" width="12" style="280" customWidth="1"/>
    <col min="7625" max="7625" width="12.85546875" style="280" customWidth="1"/>
    <col min="7626" max="7626" width="11.42578125" style="280" customWidth="1"/>
    <col min="7627" max="7627" width="10.42578125" style="280" customWidth="1"/>
    <col min="7628" max="7628" width="11.7109375" style="280" customWidth="1"/>
    <col min="7629" max="7629" width="11.140625" style="280" customWidth="1"/>
    <col min="7630" max="7630" width="11.85546875" style="280" bestFit="1" customWidth="1"/>
    <col min="7631" max="7631" width="10.5703125" style="280" bestFit="1" customWidth="1"/>
    <col min="7632" max="7632" width="9.5703125" style="280" bestFit="1" customWidth="1"/>
    <col min="7633" max="7633" width="11.42578125" style="280" customWidth="1"/>
    <col min="7634" max="7634" width="10.5703125" style="280" customWidth="1"/>
    <col min="7635" max="7635" width="7.5703125" style="280" customWidth="1"/>
    <col min="7636" max="7636" width="9.5703125" style="280" bestFit="1" customWidth="1"/>
    <col min="7637" max="7637" width="11" style="280" bestFit="1" customWidth="1"/>
    <col min="7638" max="7638" width="10.140625" style="280" bestFit="1" customWidth="1"/>
    <col min="7639" max="7643" width="9.5703125" style="280" bestFit="1" customWidth="1"/>
    <col min="7644" max="7644" width="10.140625" style="280" bestFit="1" customWidth="1"/>
    <col min="7645" max="7646" width="9.5703125" style="280" bestFit="1" customWidth="1"/>
    <col min="7647" max="7647" width="10.28515625" style="280" customWidth="1"/>
    <col min="7648" max="7655" width="9.5703125" style="280" bestFit="1" customWidth="1"/>
    <col min="7656" max="7656" width="9.5703125" style="280" customWidth="1"/>
    <col min="7657" max="7663" width="9.5703125" style="280" bestFit="1" customWidth="1"/>
    <col min="7664" max="7664" width="9.42578125" style="280" customWidth="1"/>
    <col min="7665" max="7680" width="9.5703125" style="280" bestFit="1" customWidth="1"/>
    <col min="7681" max="7682" width="12.5703125" style="280" bestFit="1" customWidth="1"/>
    <col min="7683" max="7683" width="11.42578125" style="280" bestFit="1" customWidth="1"/>
    <col min="7684" max="7684" width="11" style="280" bestFit="1" customWidth="1"/>
    <col min="7685" max="7685" width="11.7109375" style="280" bestFit="1" customWidth="1"/>
    <col min="7686" max="7702" width="9.140625" style="280"/>
    <col min="7703" max="7703" width="8.7109375" style="280" customWidth="1"/>
    <col min="7704" max="7874" width="9.140625" style="280"/>
    <col min="7875" max="7875" width="6.7109375" style="280" customWidth="1"/>
    <col min="7876" max="7876" width="39.140625" style="280" customWidth="1"/>
    <col min="7877" max="7877" width="9.140625" style="280"/>
    <col min="7878" max="7878" width="14" style="280" customWidth="1"/>
    <col min="7879" max="7879" width="12.7109375" style="280" customWidth="1"/>
    <col min="7880" max="7880" width="12" style="280" customWidth="1"/>
    <col min="7881" max="7881" width="12.85546875" style="280" customWidth="1"/>
    <col min="7882" max="7882" width="11.42578125" style="280" customWidth="1"/>
    <col min="7883" max="7883" width="10.42578125" style="280" customWidth="1"/>
    <col min="7884" max="7884" width="11.7109375" style="280" customWidth="1"/>
    <col min="7885" max="7885" width="11.140625" style="280" customWidth="1"/>
    <col min="7886" max="7886" width="11.85546875" style="280" bestFit="1" customWidth="1"/>
    <col min="7887" max="7887" width="10.5703125" style="280" bestFit="1" customWidth="1"/>
    <col min="7888" max="7888" width="9.5703125" style="280" bestFit="1" customWidth="1"/>
    <col min="7889" max="7889" width="11.42578125" style="280" customWidth="1"/>
    <col min="7890" max="7890" width="10.5703125" style="280" customWidth="1"/>
    <col min="7891" max="7891" width="7.5703125" style="280" customWidth="1"/>
    <col min="7892" max="7892" width="9.5703125" style="280" bestFit="1" customWidth="1"/>
    <col min="7893" max="7893" width="11" style="280" bestFit="1" customWidth="1"/>
    <col min="7894" max="7894" width="10.140625" style="280" bestFit="1" customWidth="1"/>
    <col min="7895" max="7899" width="9.5703125" style="280" bestFit="1" customWidth="1"/>
    <col min="7900" max="7900" width="10.140625" style="280" bestFit="1" customWidth="1"/>
    <col min="7901" max="7902" width="9.5703125" style="280" bestFit="1" customWidth="1"/>
    <col min="7903" max="7903" width="10.28515625" style="280" customWidth="1"/>
    <col min="7904" max="7911" width="9.5703125" style="280" bestFit="1" customWidth="1"/>
    <col min="7912" max="7912" width="9.5703125" style="280" customWidth="1"/>
    <col min="7913" max="7919" width="9.5703125" style="280" bestFit="1" customWidth="1"/>
    <col min="7920" max="7920" width="9.42578125" style="280" customWidth="1"/>
    <col min="7921" max="7936" width="9.5703125" style="280" bestFit="1" customWidth="1"/>
    <col min="7937" max="7938" width="12.5703125" style="280" bestFit="1" customWidth="1"/>
    <col min="7939" max="7939" width="11.42578125" style="280" bestFit="1" customWidth="1"/>
    <col min="7940" max="7940" width="11" style="280" bestFit="1" customWidth="1"/>
    <col min="7941" max="7941" width="11.7109375" style="280" bestFit="1" customWidth="1"/>
    <col min="7942" max="7958" width="9.140625" style="280"/>
    <col min="7959" max="7959" width="8.7109375" style="280" customWidth="1"/>
    <col min="7960" max="8130" width="9.140625" style="280"/>
    <col min="8131" max="8131" width="6.7109375" style="280" customWidth="1"/>
    <col min="8132" max="8132" width="39.140625" style="280" customWidth="1"/>
    <col min="8133" max="8133" width="9.140625" style="280"/>
    <col min="8134" max="8134" width="14" style="280" customWidth="1"/>
    <col min="8135" max="8135" width="12.7109375" style="280" customWidth="1"/>
    <col min="8136" max="8136" width="12" style="280" customWidth="1"/>
    <col min="8137" max="8137" width="12.85546875" style="280" customWidth="1"/>
    <col min="8138" max="8138" width="11.42578125" style="280" customWidth="1"/>
    <col min="8139" max="8139" width="10.42578125" style="280" customWidth="1"/>
    <col min="8140" max="8140" width="11.7109375" style="280" customWidth="1"/>
    <col min="8141" max="8141" width="11.140625" style="280" customWidth="1"/>
    <col min="8142" max="8142" width="11.85546875" style="280" bestFit="1" customWidth="1"/>
    <col min="8143" max="8143" width="10.5703125" style="280" bestFit="1" customWidth="1"/>
    <col min="8144" max="8144" width="9.5703125" style="280" bestFit="1" customWidth="1"/>
    <col min="8145" max="8145" width="11.42578125" style="280" customWidth="1"/>
    <col min="8146" max="8146" width="10.5703125" style="280" customWidth="1"/>
    <col min="8147" max="8147" width="7.5703125" style="280" customWidth="1"/>
    <col min="8148" max="8148" width="9.5703125" style="280" bestFit="1" customWidth="1"/>
    <col min="8149" max="8149" width="11" style="280" bestFit="1" customWidth="1"/>
    <col min="8150" max="8150" width="10.140625" style="280" bestFit="1" customWidth="1"/>
    <col min="8151" max="8155" width="9.5703125" style="280" bestFit="1" customWidth="1"/>
    <col min="8156" max="8156" width="10.140625" style="280" bestFit="1" customWidth="1"/>
    <col min="8157" max="8158" width="9.5703125" style="280" bestFit="1" customWidth="1"/>
    <col min="8159" max="8159" width="10.28515625" style="280" customWidth="1"/>
    <col min="8160" max="8167" width="9.5703125" style="280" bestFit="1" customWidth="1"/>
    <col min="8168" max="8168" width="9.5703125" style="280" customWidth="1"/>
    <col min="8169" max="8175" width="9.5703125" style="280" bestFit="1" customWidth="1"/>
    <col min="8176" max="8176" width="9.42578125" style="280" customWidth="1"/>
    <col min="8177" max="8192" width="9.5703125" style="280" bestFit="1" customWidth="1"/>
    <col min="8193" max="8194" width="12.5703125" style="280" bestFit="1" customWidth="1"/>
    <col min="8195" max="8195" width="11.42578125" style="280" bestFit="1" customWidth="1"/>
    <col min="8196" max="8196" width="11" style="280" bestFit="1" customWidth="1"/>
    <col min="8197" max="8197" width="11.7109375" style="280" bestFit="1" customWidth="1"/>
    <col min="8198" max="8214" width="9.140625" style="280"/>
    <col min="8215" max="8215" width="8.7109375" style="280" customWidth="1"/>
    <col min="8216" max="8386" width="9.140625" style="280"/>
    <col min="8387" max="8387" width="6.7109375" style="280" customWidth="1"/>
    <col min="8388" max="8388" width="39.140625" style="280" customWidth="1"/>
    <col min="8389" max="8389" width="9.140625" style="280"/>
    <col min="8390" max="8390" width="14" style="280" customWidth="1"/>
    <col min="8391" max="8391" width="12.7109375" style="280" customWidth="1"/>
    <col min="8392" max="8392" width="12" style="280" customWidth="1"/>
    <col min="8393" max="8393" width="12.85546875" style="280" customWidth="1"/>
    <col min="8394" max="8394" width="11.42578125" style="280" customWidth="1"/>
    <col min="8395" max="8395" width="10.42578125" style="280" customWidth="1"/>
    <col min="8396" max="8396" width="11.7109375" style="280" customWidth="1"/>
    <col min="8397" max="8397" width="11.140625" style="280" customWidth="1"/>
    <col min="8398" max="8398" width="11.85546875" style="280" bestFit="1" customWidth="1"/>
    <col min="8399" max="8399" width="10.5703125" style="280" bestFit="1" customWidth="1"/>
    <col min="8400" max="8400" width="9.5703125" style="280" bestFit="1" customWidth="1"/>
    <col min="8401" max="8401" width="11.42578125" style="280" customWidth="1"/>
    <col min="8402" max="8402" width="10.5703125" style="280" customWidth="1"/>
    <col min="8403" max="8403" width="7.5703125" style="280" customWidth="1"/>
    <col min="8404" max="8404" width="9.5703125" style="280" bestFit="1" customWidth="1"/>
    <col min="8405" max="8405" width="11" style="280" bestFit="1" customWidth="1"/>
    <col min="8406" max="8406" width="10.140625" style="280" bestFit="1" customWidth="1"/>
    <col min="8407" max="8411" width="9.5703125" style="280" bestFit="1" customWidth="1"/>
    <col min="8412" max="8412" width="10.140625" style="280" bestFit="1" customWidth="1"/>
    <col min="8413" max="8414" width="9.5703125" style="280" bestFit="1" customWidth="1"/>
    <col min="8415" max="8415" width="10.28515625" style="280" customWidth="1"/>
    <col min="8416" max="8423" width="9.5703125" style="280" bestFit="1" customWidth="1"/>
    <col min="8424" max="8424" width="9.5703125" style="280" customWidth="1"/>
    <col min="8425" max="8431" width="9.5703125" style="280" bestFit="1" customWidth="1"/>
    <col min="8432" max="8432" width="9.42578125" style="280" customWidth="1"/>
    <col min="8433" max="8448" width="9.5703125" style="280" bestFit="1" customWidth="1"/>
    <col min="8449" max="8450" width="12.5703125" style="280" bestFit="1" customWidth="1"/>
    <col min="8451" max="8451" width="11.42578125" style="280" bestFit="1" customWidth="1"/>
    <col min="8452" max="8452" width="11" style="280" bestFit="1" customWidth="1"/>
    <col min="8453" max="8453" width="11.7109375" style="280" bestFit="1" customWidth="1"/>
    <col min="8454" max="8470" width="9.140625" style="280"/>
    <col min="8471" max="8471" width="8.7109375" style="280" customWidth="1"/>
    <col min="8472" max="8642" width="9.140625" style="280"/>
    <col min="8643" max="8643" width="6.7109375" style="280" customWidth="1"/>
    <col min="8644" max="8644" width="39.140625" style="280" customWidth="1"/>
    <col min="8645" max="8645" width="9.140625" style="280"/>
    <col min="8646" max="8646" width="14" style="280" customWidth="1"/>
    <col min="8647" max="8647" width="12.7109375" style="280" customWidth="1"/>
    <col min="8648" max="8648" width="12" style="280" customWidth="1"/>
    <col min="8649" max="8649" width="12.85546875" style="280" customWidth="1"/>
    <col min="8650" max="8650" width="11.42578125" style="280" customWidth="1"/>
    <col min="8651" max="8651" width="10.42578125" style="280" customWidth="1"/>
    <col min="8652" max="8652" width="11.7109375" style="280" customWidth="1"/>
    <col min="8653" max="8653" width="11.140625" style="280" customWidth="1"/>
    <col min="8654" max="8654" width="11.85546875" style="280" bestFit="1" customWidth="1"/>
    <col min="8655" max="8655" width="10.5703125" style="280" bestFit="1" customWidth="1"/>
    <col min="8656" max="8656" width="9.5703125" style="280" bestFit="1" customWidth="1"/>
    <col min="8657" max="8657" width="11.42578125" style="280" customWidth="1"/>
    <col min="8658" max="8658" width="10.5703125" style="280" customWidth="1"/>
    <col min="8659" max="8659" width="7.5703125" style="280" customWidth="1"/>
    <col min="8660" max="8660" width="9.5703125" style="280" bestFit="1" customWidth="1"/>
    <col min="8661" max="8661" width="11" style="280" bestFit="1" customWidth="1"/>
    <col min="8662" max="8662" width="10.140625" style="280" bestFit="1" customWidth="1"/>
    <col min="8663" max="8667" width="9.5703125" style="280" bestFit="1" customWidth="1"/>
    <col min="8668" max="8668" width="10.140625" style="280" bestFit="1" customWidth="1"/>
    <col min="8669" max="8670" width="9.5703125" style="280" bestFit="1" customWidth="1"/>
    <col min="8671" max="8671" width="10.28515625" style="280" customWidth="1"/>
    <col min="8672" max="8679" width="9.5703125" style="280" bestFit="1" customWidth="1"/>
    <col min="8680" max="8680" width="9.5703125" style="280" customWidth="1"/>
    <col min="8681" max="8687" width="9.5703125" style="280" bestFit="1" customWidth="1"/>
    <col min="8688" max="8688" width="9.42578125" style="280" customWidth="1"/>
    <col min="8689" max="8704" width="9.5703125" style="280" bestFit="1" customWidth="1"/>
    <col min="8705" max="8706" width="12.5703125" style="280" bestFit="1" customWidth="1"/>
    <col min="8707" max="8707" width="11.42578125" style="280" bestFit="1" customWidth="1"/>
    <col min="8708" max="8708" width="11" style="280" bestFit="1" customWidth="1"/>
    <col min="8709" max="8709" width="11.7109375" style="280" bestFit="1" customWidth="1"/>
    <col min="8710" max="8726" width="9.140625" style="280"/>
    <col min="8727" max="8727" width="8.7109375" style="280" customWidth="1"/>
    <col min="8728" max="8898" width="9.140625" style="280"/>
    <col min="8899" max="8899" width="6.7109375" style="280" customWidth="1"/>
    <col min="8900" max="8900" width="39.140625" style="280" customWidth="1"/>
    <col min="8901" max="8901" width="9.140625" style="280"/>
    <col min="8902" max="8902" width="14" style="280" customWidth="1"/>
    <col min="8903" max="8903" width="12.7109375" style="280" customWidth="1"/>
    <col min="8904" max="8904" width="12" style="280" customWidth="1"/>
    <col min="8905" max="8905" width="12.85546875" style="280" customWidth="1"/>
    <col min="8906" max="8906" width="11.42578125" style="280" customWidth="1"/>
    <col min="8907" max="8907" width="10.42578125" style="280" customWidth="1"/>
    <col min="8908" max="8908" width="11.7109375" style="280" customWidth="1"/>
    <col min="8909" max="8909" width="11.140625" style="280" customWidth="1"/>
    <col min="8910" max="8910" width="11.85546875" style="280" bestFit="1" customWidth="1"/>
    <col min="8911" max="8911" width="10.5703125" style="280" bestFit="1" customWidth="1"/>
    <col min="8912" max="8912" width="9.5703125" style="280" bestFit="1" customWidth="1"/>
    <col min="8913" max="8913" width="11.42578125" style="280" customWidth="1"/>
    <col min="8914" max="8914" width="10.5703125" style="280" customWidth="1"/>
    <col min="8915" max="8915" width="7.5703125" style="280" customWidth="1"/>
    <col min="8916" max="8916" width="9.5703125" style="280" bestFit="1" customWidth="1"/>
    <col min="8917" max="8917" width="11" style="280" bestFit="1" customWidth="1"/>
    <col min="8918" max="8918" width="10.140625" style="280" bestFit="1" customWidth="1"/>
    <col min="8919" max="8923" width="9.5703125" style="280" bestFit="1" customWidth="1"/>
    <col min="8924" max="8924" width="10.140625" style="280" bestFit="1" customWidth="1"/>
    <col min="8925" max="8926" width="9.5703125" style="280" bestFit="1" customWidth="1"/>
    <col min="8927" max="8927" width="10.28515625" style="280" customWidth="1"/>
    <col min="8928" max="8935" width="9.5703125" style="280" bestFit="1" customWidth="1"/>
    <col min="8936" max="8936" width="9.5703125" style="280" customWidth="1"/>
    <col min="8937" max="8943" width="9.5703125" style="280" bestFit="1" customWidth="1"/>
    <col min="8944" max="8944" width="9.42578125" style="280" customWidth="1"/>
    <col min="8945" max="8960" width="9.5703125" style="280" bestFit="1" customWidth="1"/>
    <col min="8961" max="8962" width="12.5703125" style="280" bestFit="1" customWidth="1"/>
    <col min="8963" max="8963" width="11.42578125" style="280" bestFit="1" customWidth="1"/>
    <col min="8964" max="8964" width="11" style="280" bestFit="1" customWidth="1"/>
    <col min="8965" max="8965" width="11.7109375" style="280" bestFit="1" customWidth="1"/>
    <col min="8966" max="8982" width="9.140625" style="280"/>
    <col min="8983" max="8983" width="8.7109375" style="280" customWidth="1"/>
    <col min="8984" max="9154" width="9.140625" style="280"/>
    <col min="9155" max="9155" width="6.7109375" style="280" customWidth="1"/>
    <col min="9156" max="9156" width="39.140625" style="280" customWidth="1"/>
    <col min="9157" max="9157" width="9.140625" style="280"/>
    <col min="9158" max="9158" width="14" style="280" customWidth="1"/>
    <col min="9159" max="9159" width="12.7109375" style="280" customWidth="1"/>
    <col min="9160" max="9160" width="12" style="280" customWidth="1"/>
    <col min="9161" max="9161" width="12.85546875" style="280" customWidth="1"/>
    <col min="9162" max="9162" width="11.42578125" style="280" customWidth="1"/>
    <col min="9163" max="9163" width="10.42578125" style="280" customWidth="1"/>
    <col min="9164" max="9164" width="11.7109375" style="280" customWidth="1"/>
    <col min="9165" max="9165" width="11.140625" style="280" customWidth="1"/>
    <col min="9166" max="9166" width="11.85546875" style="280" bestFit="1" customWidth="1"/>
    <col min="9167" max="9167" width="10.5703125" style="280" bestFit="1" customWidth="1"/>
    <col min="9168" max="9168" width="9.5703125" style="280" bestFit="1" customWidth="1"/>
    <col min="9169" max="9169" width="11.42578125" style="280" customWidth="1"/>
    <col min="9170" max="9170" width="10.5703125" style="280" customWidth="1"/>
    <col min="9171" max="9171" width="7.5703125" style="280" customWidth="1"/>
    <col min="9172" max="9172" width="9.5703125" style="280" bestFit="1" customWidth="1"/>
    <col min="9173" max="9173" width="11" style="280" bestFit="1" customWidth="1"/>
    <col min="9174" max="9174" width="10.140625" style="280" bestFit="1" customWidth="1"/>
    <col min="9175" max="9179" width="9.5703125" style="280" bestFit="1" customWidth="1"/>
    <col min="9180" max="9180" width="10.140625" style="280" bestFit="1" customWidth="1"/>
    <col min="9181" max="9182" width="9.5703125" style="280" bestFit="1" customWidth="1"/>
    <col min="9183" max="9183" width="10.28515625" style="280" customWidth="1"/>
    <col min="9184" max="9191" width="9.5703125" style="280" bestFit="1" customWidth="1"/>
    <col min="9192" max="9192" width="9.5703125" style="280" customWidth="1"/>
    <col min="9193" max="9199" width="9.5703125" style="280" bestFit="1" customWidth="1"/>
    <col min="9200" max="9200" width="9.42578125" style="280" customWidth="1"/>
    <col min="9201" max="9216" width="9.5703125" style="280" bestFit="1" customWidth="1"/>
    <col min="9217" max="9218" width="12.5703125" style="280" bestFit="1" customWidth="1"/>
    <col min="9219" max="9219" width="11.42578125" style="280" bestFit="1" customWidth="1"/>
    <col min="9220" max="9220" width="11" style="280" bestFit="1" customWidth="1"/>
    <col min="9221" max="9221" width="11.7109375" style="280" bestFit="1" customWidth="1"/>
    <col min="9222" max="9238" width="9.140625" style="280"/>
    <col min="9239" max="9239" width="8.7109375" style="280" customWidth="1"/>
    <col min="9240" max="9410" width="9.140625" style="280"/>
    <col min="9411" max="9411" width="6.7109375" style="280" customWidth="1"/>
    <col min="9412" max="9412" width="39.140625" style="280" customWidth="1"/>
    <col min="9413" max="9413" width="9.140625" style="280"/>
    <col min="9414" max="9414" width="14" style="280" customWidth="1"/>
    <col min="9415" max="9415" width="12.7109375" style="280" customWidth="1"/>
    <col min="9416" max="9416" width="12" style="280" customWidth="1"/>
    <col min="9417" max="9417" width="12.85546875" style="280" customWidth="1"/>
    <col min="9418" max="9418" width="11.42578125" style="280" customWidth="1"/>
    <col min="9419" max="9419" width="10.42578125" style="280" customWidth="1"/>
    <col min="9420" max="9420" width="11.7109375" style="280" customWidth="1"/>
    <col min="9421" max="9421" width="11.140625" style="280" customWidth="1"/>
    <col min="9422" max="9422" width="11.85546875" style="280" bestFit="1" customWidth="1"/>
    <col min="9423" max="9423" width="10.5703125" style="280" bestFit="1" customWidth="1"/>
    <col min="9424" max="9424" width="9.5703125" style="280" bestFit="1" customWidth="1"/>
    <col min="9425" max="9425" width="11.42578125" style="280" customWidth="1"/>
    <col min="9426" max="9426" width="10.5703125" style="280" customWidth="1"/>
    <col min="9427" max="9427" width="7.5703125" style="280" customWidth="1"/>
    <col min="9428" max="9428" width="9.5703125" style="280" bestFit="1" customWidth="1"/>
    <col min="9429" max="9429" width="11" style="280" bestFit="1" customWidth="1"/>
    <col min="9430" max="9430" width="10.140625" style="280" bestFit="1" customWidth="1"/>
    <col min="9431" max="9435" width="9.5703125" style="280" bestFit="1" customWidth="1"/>
    <col min="9436" max="9436" width="10.140625" style="280" bestFit="1" customWidth="1"/>
    <col min="9437" max="9438" width="9.5703125" style="280" bestFit="1" customWidth="1"/>
    <col min="9439" max="9439" width="10.28515625" style="280" customWidth="1"/>
    <col min="9440" max="9447" width="9.5703125" style="280" bestFit="1" customWidth="1"/>
    <col min="9448" max="9448" width="9.5703125" style="280" customWidth="1"/>
    <col min="9449" max="9455" width="9.5703125" style="280" bestFit="1" customWidth="1"/>
    <col min="9456" max="9456" width="9.42578125" style="280" customWidth="1"/>
    <col min="9457" max="9472" width="9.5703125" style="280" bestFit="1" customWidth="1"/>
    <col min="9473" max="9474" width="12.5703125" style="280" bestFit="1" customWidth="1"/>
    <col min="9475" max="9475" width="11.42578125" style="280" bestFit="1" customWidth="1"/>
    <col min="9476" max="9476" width="11" style="280" bestFit="1" customWidth="1"/>
    <col min="9477" max="9477" width="11.7109375" style="280" bestFit="1" customWidth="1"/>
    <col min="9478" max="9494" width="9.140625" style="280"/>
    <col min="9495" max="9495" width="8.7109375" style="280" customWidth="1"/>
    <col min="9496" max="9666" width="9.140625" style="280"/>
    <col min="9667" max="9667" width="6.7109375" style="280" customWidth="1"/>
    <col min="9668" max="9668" width="39.140625" style="280" customWidth="1"/>
    <col min="9669" max="9669" width="9.140625" style="280"/>
    <col min="9670" max="9670" width="14" style="280" customWidth="1"/>
    <col min="9671" max="9671" width="12.7109375" style="280" customWidth="1"/>
    <col min="9672" max="9672" width="12" style="280" customWidth="1"/>
    <col min="9673" max="9673" width="12.85546875" style="280" customWidth="1"/>
    <col min="9674" max="9674" width="11.42578125" style="280" customWidth="1"/>
    <col min="9675" max="9675" width="10.42578125" style="280" customWidth="1"/>
    <col min="9676" max="9676" width="11.7109375" style="280" customWidth="1"/>
    <col min="9677" max="9677" width="11.140625" style="280" customWidth="1"/>
    <col min="9678" max="9678" width="11.85546875" style="280" bestFit="1" customWidth="1"/>
    <col min="9679" max="9679" width="10.5703125" style="280" bestFit="1" customWidth="1"/>
    <col min="9680" max="9680" width="9.5703125" style="280" bestFit="1" customWidth="1"/>
    <col min="9681" max="9681" width="11.42578125" style="280" customWidth="1"/>
    <col min="9682" max="9682" width="10.5703125" style="280" customWidth="1"/>
    <col min="9683" max="9683" width="7.5703125" style="280" customWidth="1"/>
    <col min="9684" max="9684" width="9.5703125" style="280" bestFit="1" customWidth="1"/>
    <col min="9685" max="9685" width="11" style="280" bestFit="1" customWidth="1"/>
    <col min="9686" max="9686" width="10.140625" style="280" bestFit="1" customWidth="1"/>
    <col min="9687" max="9691" width="9.5703125" style="280" bestFit="1" customWidth="1"/>
    <col min="9692" max="9692" width="10.140625" style="280" bestFit="1" customWidth="1"/>
    <col min="9693" max="9694" width="9.5703125" style="280" bestFit="1" customWidth="1"/>
    <col min="9695" max="9695" width="10.28515625" style="280" customWidth="1"/>
    <col min="9696" max="9703" width="9.5703125" style="280" bestFit="1" customWidth="1"/>
    <col min="9704" max="9704" width="9.5703125" style="280" customWidth="1"/>
    <col min="9705" max="9711" width="9.5703125" style="280" bestFit="1" customWidth="1"/>
    <col min="9712" max="9712" width="9.42578125" style="280" customWidth="1"/>
    <col min="9713" max="9728" width="9.5703125" style="280" bestFit="1" customWidth="1"/>
    <col min="9729" max="9730" width="12.5703125" style="280" bestFit="1" customWidth="1"/>
    <col min="9731" max="9731" width="11.42578125" style="280" bestFit="1" customWidth="1"/>
    <col min="9732" max="9732" width="11" style="280" bestFit="1" customWidth="1"/>
    <col min="9733" max="9733" width="11.7109375" style="280" bestFit="1" customWidth="1"/>
    <col min="9734" max="9750" width="9.140625" style="280"/>
    <col min="9751" max="9751" width="8.7109375" style="280" customWidth="1"/>
    <col min="9752" max="9922" width="9.140625" style="280"/>
    <col min="9923" max="9923" width="6.7109375" style="280" customWidth="1"/>
    <col min="9924" max="9924" width="39.140625" style="280" customWidth="1"/>
    <col min="9925" max="9925" width="9.140625" style="280"/>
    <col min="9926" max="9926" width="14" style="280" customWidth="1"/>
    <col min="9927" max="9927" width="12.7109375" style="280" customWidth="1"/>
    <col min="9928" max="9928" width="12" style="280" customWidth="1"/>
    <col min="9929" max="9929" width="12.85546875" style="280" customWidth="1"/>
    <col min="9930" max="9930" width="11.42578125" style="280" customWidth="1"/>
    <col min="9931" max="9931" width="10.42578125" style="280" customWidth="1"/>
    <col min="9932" max="9932" width="11.7109375" style="280" customWidth="1"/>
    <col min="9933" max="9933" width="11.140625" style="280" customWidth="1"/>
    <col min="9934" max="9934" width="11.85546875" style="280" bestFit="1" customWidth="1"/>
    <col min="9935" max="9935" width="10.5703125" style="280" bestFit="1" customWidth="1"/>
    <col min="9936" max="9936" width="9.5703125" style="280" bestFit="1" customWidth="1"/>
    <col min="9937" max="9937" width="11.42578125" style="280" customWidth="1"/>
    <col min="9938" max="9938" width="10.5703125" style="280" customWidth="1"/>
    <col min="9939" max="9939" width="7.5703125" style="280" customWidth="1"/>
    <col min="9940" max="9940" width="9.5703125" style="280" bestFit="1" customWidth="1"/>
    <col min="9941" max="9941" width="11" style="280" bestFit="1" customWidth="1"/>
    <col min="9942" max="9942" width="10.140625" style="280" bestFit="1" customWidth="1"/>
    <col min="9943" max="9947" width="9.5703125" style="280" bestFit="1" customWidth="1"/>
    <col min="9948" max="9948" width="10.140625" style="280" bestFit="1" customWidth="1"/>
    <col min="9949" max="9950" width="9.5703125" style="280" bestFit="1" customWidth="1"/>
    <col min="9951" max="9951" width="10.28515625" style="280" customWidth="1"/>
    <col min="9952" max="9959" width="9.5703125" style="280" bestFit="1" customWidth="1"/>
    <col min="9960" max="9960" width="9.5703125" style="280" customWidth="1"/>
    <col min="9961" max="9967" width="9.5703125" style="280" bestFit="1" customWidth="1"/>
    <col min="9968" max="9968" width="9.42578125" style="280" customWidth="1"/>
    <col min="9969" max="9984" width="9.5703125" style="280" bestFit="1" customWidth="1"/>
    <col min="9985" max="9986" width="12.5703125" style="280" bestFit="1" customWidth="1"/>
    <col min="9987" max="9987" width="11.42578125" style="280" bestFit="1" customWidth="1"/>
    <col min="9988" max="9988" width="11" style="280" bestFit="1" customWidth="1"/>
    <col min="9989" max="9989" width="11.7109375" style="280" bestFit="1" customWidth="1"/>
    <col min="9990" max="10006" width="9.140625" style="280"/>
    <col min="10007" max="10007" width="8.7109375" style="280" customWidth="1"/>
    <col min="10008" max="10178" width="9.140625" style="280"/>
    <col min="10179" max="10179" width="6.7109375" style="280" customWidth="1"/>
    <col min="10180" max="10180" width="39.140625" style="280" customWidth="1"/>
    <col min="10181" max="10181" width="9.140625" style="280"/>
    <col min="10182" max="10182" width="14" style="280" customWidth="1"/>
    <col min="10183" max="10183" width="12.7109375" style="280" customWidth="1"/>
    <col min="10184" max="10184" width="12" style="280" customWidth="1"/>
    <col min="10185" max="10185" width="12.85546875" style="280" customWidth="1"/>
    <col min="10186" max="10186" width="11.42578125" style="280" customWidth="1"/>
    <col min="10187" max="10187" width="10.42578125" style="280" customWidth="1"/>
    <col min="10188" max="10188" width="11.7109375" style="280" customWidth="1"/>
    <col min="10189" max="10189" width="11.140625" style="280" customWidth="1"/>
    <col min="10190" max="10190" width="11.85546875" style="280" bestFit="1" customWidth="1"/>
    <col min="10191" max="10191" width="10.5703125" style="280" bestFit="1" customWidth="1"/>
    <col min="10192" max="10192" width="9.5703125" style="280" bestFit="1" customWidth="1"/>
    <col min="10193" max="10193" width="11.42578125" style="280" customWidth="1"/>
    <col min="10194" max="10194" width="10.5703125" style="280" customWidth="1"/>
    <col min="10195" max="10195" width="7.5703125" style="280" customWidth="1"/>
    <col min="10196" max="10196" width="9.5703125" style="280" bestFit="1" customWidth="1"/>
    <col min="10197" max="10197" width="11" style="280" bestFit="1" customWidth="1"/>
    <col min="10198" max="10198" width="10.140625" style="280" bestFit="1" customWidth="1"/>
    <col min="10199" max="10203" width="9.5703125" style="280" bestFit="1" customWidth="1"/>
    <col min="10204" max="10204" width="10.140625" style="280" bestFit="1" customWidth="1"/>
    <col min="10205" max="10206" width="9.5703125" style="280" bestFit="1" customWidth="1"/>
    <col min="10207" max="10207" width="10.28515625" style="280" customWidth="1"/>
    <col min="10208" max="10215" width="9.5703125" style="280" bestFit="1" customWidth="1"/>
    <col min="10216" max="10216" width="9.5703125" style="280" customWidth="1"/>
    <col min="10217" max="10223" width="9.5703125" style="280" bestFit="1" customWidth="1"/>
    <col min="10224" max="10224" width="9.42578125" style="280" customWidth="1"/>
    <col min="10225" max="10240" width="9.5703125" style="280" bestFit="1" customWidth="1"/>
    <col min="10241" max="10242" width="12.5703125" style="280" bestFit="1" customWidth="1"/>
    <col min="10243" max="10243" width="11.42578125" style="280" bestFit="1" customWidth="1"/>
    <col min="10244" max="10244" width="11" style="280" bestFit="1" customWidth="1"/>
    <col min="10245" max="10245" width="11.7109375" style="280" bestFit="1" customWidth="1"/>
    <col min="10246" max="10262" width="9.140625" style="280"/>
    <col min="10263" max="10263" width="8.7109375" style="280" customWidth="1"/>
    <col min="10264" max="10434" width="9.140625" style="280"/>
    <col min="10435" max="10435" width="6.7109375" style="280" customWidth="1"/>
    <col min="10436" max="10436" width="39.140625" style="280" customWidth="1"/>
    <col min="10437" max="10437" width="9.140625" style="280"/>
    <col min="10438" max="10438" width="14" style="280" customWidth="1"/>
    <col min="10439" max="10439" width="12.7109375" style="280" customWidth="1"/>
    <col min="10440" max="10440" width="12" style="280" customWidth="1"/>
    <col min="10441" max="10441" width="12.85546875" style="280" customWidth="1"/>
    <col min="10442" max="10442" width="11.42578125" style="280" customWidth="1"/>
    <col min="10443" max="10443" width="10.42578125" style="280" customWidth="1"/>
    <col min="10444" max="10444" width="11.7109375" style="280" customWidth="1"/>
    <col min="10445" max="10445" width="11.140625" style="280" customWidth="1"/>
    <col min="10446" max="10446" width="11.85546875" style="280" bestFit="1" customWidth="1"/>
    <col min="10447" max="10447" width="10.5703125" style="280" bestFit="1" customWidth="1"/>
    <col min="10448" max="10448" width="9.5703125" style="280" bestFit="1" customWidth="1"/>
    <col min="10449" max="10449" width="11.42578125" style="280" customWidth="1"/>
    <col min="10450" max="10450" width="10.5703125" style="280" customWidth="1"/>
    <col min="10451" max="10451" width="7.5703125" style="280" customWidth="1"/>
    <col min="10452" max="10452" width="9.5703125" style="280" bestFit="1" customWidth="1"/>
    <col min="10453" max="10453" width="11" style="280" bestFit="1" customWidth="1"/>
    <col min="10454" max="10454" width="10.140625" style="280" bestFit="1" customWidth="1"/>
    <col min="10455" max="10459" width="9.5703125" style="280" bestFit="1" customWidth="1"/>
    <col min="10460" max="10460" width="10.140625" style="280" bestFit="1" customWidth="1"/>
    <col min="10461" max="10462" width="9.5703125" style="280" bestFit="1" customWidth="1"/>
    <col min="10463" max="10463" width="10.28515625" style="280" customWidth="1"/>
    <col min="10464" max="10471" width="9.5703125" style="280" bestFit="1" customWidth="1"/>
    <col min="10472" max="10472" width="9.5703125" style="280" customWidth="1"/>
    <col min="10473" max="10479" width="9.5703125" style="280" bestFit="1" customWidth="1"/>
    <col min="10480" max="10480" width="9.42578125" style="280" customWidth="1"/>
    <col min="10481" max="10496" width="9.5703125" style="280" bestFit="1" customWidth="1"/>
    <col min="10497" max="10498" width="12.5703125" style="280" bestFit="1" customWidth="1"/>
    <col min="10499" max="10499" width="11.42578125" style="280" bestFit="1" customWidth="1"/>
    <col min="10500" max="10500" width="11" style="280" bestFit="1" customWidth="1"/>
    <col min="10501" max="10501" width="11.7109375" style="280" bestFit="1" customWidth="1"/>
    <col min="10502" max="10518" width="9.140625" style="280"/>
    <col min="10519" max="10519" width="8.7109375" style="280" customWidth="1"/>
    <col min="10520" max="10690" width="9.140625" style="280"/>
    <col min="10691" max="10691" width="6.7109375" style="280" customWidth="1"/>
    <col min="10692" max="10692" width="39.140625" style="280" customWidth="1"/>
    <col min="10693" max="10693" width="9.140625" style="280"/>
    <col min="10694" max="10694" width="14" style="280" customWidth="1"/>
    <col min="10695" max="10695" width="12.7109375" style="280" customWidth="1"/>
    <col min="10696" max="10696" width="12" style="280" customWidth="1"/>
    <col min="10697" max="10697" width="12.85546875" style="280" customWidth="1"/>
    <col min="10698" max="10698" width="11.42578125" style="280" customWidth="1"/>
    <col min="10699" max="10699" width="10.42578125" style="280" customWidth="1"/>
    <col min="10700" max="10700" width="11.7109375" style="280" customWidth="1"/>
    <col min="10701" max="10701" width="11.140625" style="280" customWidth="1"/>
    <col min="10702" max="10702" width="11.85546875" style="280" bestFit="1" customWidth="1"/>
    <col min="10703" max="10703" width="10.5703125" style="280" bestFit="1" customWidth="1"/>
    <col min="10704" max="10704" width="9.5703125" style="280" bestFit="1" customWidth="1"/>
    <col min="10705" max="10705" width="11.42578125" style="280" customWidth="1"/>
    <col min="10706" max="10706" width="10.5703125" style="280" customWidth="1"/>
    <col min="10707" max="10707" width="7.5703125" style="280" customWidth="1"/>
    <col min="10708" max="10708" width="9.5703125" style="280" bestFit="1" customWidth="1"/>
    <col min="10709" max="10709" width="11" style="280" bestFit="1" customWidth="1"/>
    <col min="10710" max="10710" width="10.140625" style="280" bestFit="1" customWidth="1"/>
    <col min="10711" max="10715" width="9.5703125" style="280" bestFit="1" customWidth="1"/>
    <col min="10716" max="10716" width="10.140625" style="280" bestFit="1" customWidth="1"/>
    <col min="10717" max="10718" width="9.5703125" style="280" bestFit="1" customWidth="1"/>
    <col min="10719" max="10719" width="10.28515625" style="280" customWidth="1"/>
    <col min="10720" max="10727" width="9.5703125" style="280" bestFit="1" customWidth="1"/>
    <col min="10728" max="10728" width="9.5703125" style="280" customWidth="1"/>
    <col min="10729" max="10735" width="9.5703125" style="280" bestFit="1" customWidth="1"/>
    <col min="10736" max="10736" width="9.42578125" style="280" customWidth="1"/>
    <col min="10737" max="10752" width="9.5703125" style="280" bestFit="1" customWidth="1"/>
    <col min="10753" max="10754" width="12.5703125" style="280" bestFit="1" customWidth="1"/>
    <col min="10755" max="10755" width="11.42578125" style="280" bestFit="1" customWidth="1"/>
    <col min="10756" max="10756" width="11" style="280" bestFit="1" customWidth="1"/>
    <col min="10757" max="10757" width="11.7109375" style="280" bestFit="1" customWidth="1"/>
    <col min="10758" max="10774" width="9.140625" style="280"/>
    <col min="10775" max="10775" width="8.7109375" style="280" customWidth="1"/>
    <col min="10776" max="10946" width="9.140625" style="280"/>
    <col min="10947" max="10947" width="6.7109375" style="280" customWidth="1"/>
    <col min="10948" max="10948" width="39.140625" style="280" customWidth="1"/>
    <col min="10949" max="10949" width="9.140625" style="280"/>
    <col min="10950" max="10950" width="14" style="280" customWidth="1"/>
    <col min="10951" max="10951" width="12.7109375" style="280" customWidth="1"/>
    <col min="10952" max="10952" width="12" style="280" customWidth="1"/>
    <col min="10953" max="10953" width="12.85546875" style="280" customWidth="1"/>
    <col min="10954" max="10954" width="11.42578125" style="280" customWidth="1"/>
    <col min="10955" max="10955" width="10.42578125" style="280" customWidth="1"/>
    <col min="10956" max="10956" width="11.7109375" style="280" customWidth="1"/>
    <col min="10957" max="10957" width="11.140625" style="280" customWidth="1"/>
    <col min="10958" max="10958" width="11.85546875" style="280" bestFit="1" customWidth="1"/>
    <col min="10959" max="10959" width="10.5703125" style="280" bestFit="1" customWidth="1"/>
    <col min="10960" max="10960" width="9.5703125" style="280" bestFit="1" customWidth="1"/>
    <col min="10961" max="10961" width="11.42578125" style="280" customWidth="1"/>
    <col min="10962" max="10962" width="10.5703125" style="280" customWidth="1"/>
    <col min="10963" max="10963" width="7.5703125" style="280" customWidth="1"/>
    <col min="10964" max="10964" width="9.5703125" style="280" bestFit="1" customWidth="1"/>
    <col min="10965" max="10965" width="11" style="280" bestFit="1" customWidth="1"/>
    <col min="10966" max="10966" width="10.140625" style="280" bestFit="1" customWidth="1"/>
    <col min="10967" max="10971" width="9.5703125" style="280" bestFit="1" customWidth="1"/>
    <col min="10972" max="10972" width="10.140625" style="280" bestFit="1" customWidth="1"/>
    <col min="10973" max="10974" width="9.5703125" style="280" bestFit="1" customWidth="1"/>
    <col min="10975" max="10975" width="10.28515625" style="280" customWidth="1"/>
    <col min="10976" max="10983" width="9.5703125" style="280" bestFit="1" customWidth="1"/>
    <col min="10984" max="10984" width="9.5703125" style="280" customWidth="1"/>
    <col min="10985" max="10991" width="9.5703125" style="280" bestFit="1" customWidth="1"/>
    <col min="10992" max="10992" width="9.42578125" style="280" customWidth="1"/>
    <col min="10993" max="11008" width="9.5703125" style="280" bestFit="1" customWidth="1"/>
    <col min="11009" max="11010" width="12.5703125" style="280" bestFit="1" customWidth="1"/>
    <col min="11011" max="11011" width="11.42578125" style="280" bestFit="1" customWidth="1"/>
    <col min="11012" max="11012" width="11" style="280" bestFit="1" customWidth="1"/>
    <col min="11013" max="11013" width="11.7109375" style="280" bestFit="1" customWidth="1"/>
    <col min="11014" max="11030" width="9.140625" style="280"/>
    <col min="11031" max="11031" width="8.7109375" style="280" customWidth="1"/>
    <col min="11032" max="11202" width="9.140625" style="280"/>
    <col min="11203" max="11203" width="6.7109375" style="280" customWidth="1"/>
    <col min="11204" max="11204" width="39.140625" style="280" customWidth="1"/>
    <col min="11205" max="11205" width="9.140625" style="280"/>
    <col min="11206" max="11206" width="14" style="280" customWidth="1"/>
    <col min="11207" max="11207" width="12.7109375" style="280" customWidth="1"/>
    <col min="11208" max="11208" width="12" style="280" customWidth="1"/>
    <col min="11209" max="11209" width="12.85546875" style="280" customWidth="1"/>
    <col min="11210" max="11210" width="11.42578125" style="280" customWidth="1"/>
    <col min="11211" max="11211" width="10.42578125" style="280" customWidth="1"/>
    <col min="11212" max="11212" width="11.7109375" style="280" customWidth="1"/>
    <col min="11213" max="11213" width="11.140625" style="280" customWidth="1"/>
    <col min="11214" max="11214" width="11.85546875" style="280" bestFit="1" customWidth="1"/>
    <col min="11215" max="11215" width="10.5703125" style="280" bestFit="1" customWidth="1"/>
    <col min="11216" max="11216" width="9.5703125" style="280" bestFit="1" customWidth="1"/>
    <col min="11217" max="11217" width="11.42578125" style="280" customWidth="1"/>
    <col min="11218" max="11218" width="10.5703125" style="280" customWidth="1"/>
    <col min="11219" max="11219" width="7.5703125" style="280" customWidth="1"/>
    <col min="11220" max="11220" width="9.5703125" style="280" bestFit="1" customWidth="1"/>
    <col min="11221" max="11221" width="11" style="280" bestFit="1" customWidth="1"/>
    <col min="11222" max="11222" width="10.140625" style="280" bestFit="1" customWidth="1"/>
    <col min="11223" max="11227" width="9.5703125" style="280" bestFit="1" customWidth="1"/>
    <col min="11228" max="11228" width="10.140625" style="280" bestFit="1" customWidth="1"/>
    <col min="11229" max="11230" width="9.5703125" style="280" bestFit="1" customWidth="1"/>
    <col min="11231" max="11231" width="10.28515625" style="280" customWidth="1"/>
    <col min="11232" max="11239" width="9.5703125" style="280" bestFit="1" customWidth="1"/>
    <col min="11240" max="11240" width="9.5703125" style="280" customWidth="1"/>
    <col min="11241" max="11247" width="9.5703125" style="280" bestFit="1" customWidth="1"/>
    <col min="11248" max="11248" width="9.42578125" style="280" customWidth="1"/>
    <col min="11249" max="11264" width="9.5703125" style="280" bestFit="1" customWidth="1"/>
    <col min="11265" max="11266" width="12.5703125" style="280" bestFit="1" customWidth="1"/>
    <col min="11267" max="11267" width="11.42578125" style="280" bestFit="1" customWidth="1"/>
    <col min="11268" max="11268" width="11" style="280" bestFit="1" customWidth="1"/>
    <col min="11269" max="11269" width="11.7109375" style="280" bestFit="1" customWidth="1"/>
    <col min="11270" max="11286" width="9.140625" style="280"/>
    <col min="11287" max="11287" width="8.7109375" style="280" customWidth="1"/>
    <col min="11288" max="11458" width="9.140625" style="280"/>
    <col min="11459" max="11459" width="6.7109375" style="280" customWidth="1"/>
    <col min="11460" max="11460" width="39.140625" style="280" customWidth="1"/>
    <col min="11461" max="11461" width="9.140625" style="280"/>
    <col min="11462" max="11462" width="14" style="280" customWidth="1"/>
    <col min="11463" max="11463" width="12.7109375" style="280" customWidth="1"/>
    <col min="11464" max="11464" width="12" style="280" customWidth="1"/>
    <col min="11465" max="11465" width="12.85546875" style="280" customWidth="1"/>
    <col min="11466" max="11466" width="11.42578125" style="280" customWidth="1"/>
    <col min="11467" max="11467" width="10.42578125" style="280" customWidth="1"/>
    <col min="11468" max="11468" width="11.7109375" style="280" customWidth="1"/>
    <col min="11469" max="11469" width="11.140625" style="280" customWidth="1"/>
    <col min="11470" max="11470" width="11.85546875" style="280" bestFit="1" customWidth="1"/>
    <col min="11471" max="11471" width="10.5703125" style="280" bestFit="1" customWidth="1"/>
    <col min="11472" max="11472" width="9.5703125" style="280" bestFit="1" customWidth="1"/>
    <col min="11473" max="11473" width="11.42578125" style="280" customWidth="1"/>
    <col min="11474" max="11474" width="10.5703125" style="280" customWidth="1"/>
    <col min="11475" max="11475" width="7.5703125" style="280" customWidth="1"/>
    <col min="11476" max="11476" width="9.5703125" style="280" bestFit="1" customWidth="1"/>
    <col min="11477" max="11477" width="11" style="280" bestFit="1" customWidth="1"/>
    <col min="11478" max="11478" width="10.140625" style="280" bestFit="1" customWidth="1"/>
    <col min="11479" max="11483" width="9.5703125" style="280" bestFit="1" customWidth="1"/>
    <col min="11484" max="11484" width="10.140625" style="280" bestFit="1" customWidth="1"/>
    <col min="11485" max="11486" width="9.5703125" style="280" bestFit="1" customWidth="1"/>
    <col min="11487" max="11487" width="10.28515625" style="280" customWidth="1"/>
    <col min="11488" max="11495" width="9.5703125" style="280" bestFit="1" customWidth="1"/>
    <col min="11496" max="11496" width="9.5703125" style="280" customWidth="1"/>
    <col min="11497" max="11503" width="9.5703125" style="280" bestFit="1" customWidth="1"/>
    <col min="11504" max="11504" width="9.42578125" style="280" customWidth="1"/>
    <col min="11505" max="11520" width="9.5703125" style="280" bestFit="1" customWidth="1"/>
    <col min="11521" max="11522" width="12.5703125" style="280" bestFit="1" customWidth="1"/>
    <col min="11523" max="11523" width="11.42578125" style="280" bestFit="1" customWidth="1"/>
    <col min="11524" max="11524" width="11" style="280" bestFit="1" customWidth="1"/>
    <col min="11525" max="11525" width="11.7109375" style="280" bestFit="1" customWidth="1"/>
    <col min="11526" max="11542" width="9.140625" style="280"/>
    <col min="11543" max="11543" width="8.7109375" style="280" customWidth="1"/>
    <col min="11544" max="11714" width="9.140625" style="280"/>
    <col min="11715" max="11715" width="6.7109375" style="280" customWidth="1"/>
    <col min="11716" max="11716" width="39.140625" style="280" customWidth="1"/>
    <col min="11717" max="11717" width="9.140625" style="280"/>
    <col min="11718" max="11718" width="14" style="280" customWidth="1"/>
    <col min="11719" max="11719" width="12.7109375" style="280" customWidth="1"/>
    <col min="11720" max="11720" width="12" style="280" customWidth="1"/>
    <col min="11721" max="11721" width="12.85546875" style="280" customWidth="1"/>
    <col min="11722" max="11722" width="11.42578125" style="280" customWidth="1"/>
    <col min="11723" max="11723" width="10.42578125" style="280" customWidth="1"/>
    <col min="11724" max="11724" width="11.7109375" style="280" customWidth="1"/>
    <col min="11725" max="11725" width="11.140625" style="280" customWidth="1"/>
    <col min="11726" max="11726" width="11.85546875" style="280" bestFit="1" customWidth="1"/>
    <col min="11727" max="11727" width="10.5703125" style="280" bestFit="1" customWidth="1"/>
    <col min="11728" max="11728" width="9.5703125" style="280" bestFit="1" customWidth="1"/>
    <col min="11729" max="11729" width="11.42578125" style="280" customWidth="1"/>
    <col min="11730" max="11730" width="10.5703125" style="280" customWidth="1"/>
    <col min="11731" max="11731" width="7.5703125" style="280" customWidth="1"/>
    <col min="11732" max="11732" width="9.5703125" style="280" bestFit="1" customWidth="1"/>
    <col min="11733" max="11733" width="11" style="280" bestFit="1" customWidth="1"/>
    <col min="11734" max="11734" width="10.140625" style="280" bestFit="1" customWidth="1"/>
    <col min="11735" max="11739" width="9.5703125" style="280" bestFit="1" customWidth="1"/>
    <col min="11740" max="11740" width="10.140625" style="280" bestFit="1" customWidth="1"/>
    <col min="11741" max="11742" width="9.5703125" style="280" bestFit="1" customWidth="1"/>
    <col min="11743" max="11743" width="10.28515625" style="280" customWidth="1"/>
    <col min="11744" max="11751" width="9.5703125" style="280" bestFit="1" customWidth="1"/>
    <col min="11752" max="11752" width="9.5703125" style="280" customWidth="1"/>
    <col min="11753" max="11759" width="9.5703125" style="280" bestFit="1" customWidth="1"/>
    <col min="11760" max="11760" width="9.42578125" style="280" customWidth="1"/>
    <col min="11761" max="11776" width="9.5703125" style="280" bestFit="1" customWidth="1"/>
    <col min="11777" max="11778" width="12.5703125" style="280" bestFit="1" customWidth="1"/>
    <col min="11779" max="11779" width="11.42578125" style="280" bestFit="1" customWidth="1"/>
    <col min="11780" max="11780" width="11" style="280" bestFit="1" customWidth="1"/>
    <col min="11781" max="11781" width="11.7109375" style="280" bestFit="1" customWidth="1"/>
    <col min="11782" max="11798" width="9.140625" style="280"/>
    <col min="11799" max="11799" width="8.7109375" style="280" customWidth="1"/>
    <col min="11800" max="11970" width="9.140625" style="280"/>
    <col min="11971" max="11971" width="6.7109375" style="280" customWidth="1"/>
    <col min="11972" max="11972" width="39.140625" style="280" customWidth="1"/>
    <col min="11973" max="11973" width="9.140625" style="280"/>
    <col min="11974" max="11974" width="14" style="280" customWidth="1"/>
    <col min="11975" max="11975" width="12.7109375" style="280" customWidth="1"/>
    <col min="11976" max="11976" width="12" style="280" customWidth="1"/>
    <col min="11977" max="11977" width="12.85546875" style="280" customWidth="1"/>
    <col min="11978" max="11978" width="11.42578125" style="280" customWidth="1"/>
    <col min="11979" max="11979" width="10.42578125" style="280" customWidth="1"/>
    <col min="11980" max="11980" width="11.7109375" style="280" customWidth="1"/>
    <col min="11981" max="11981" width="11.140625" style="280" customWidth="1"/>
    <col min="11982" max="11982" width="11.85546875" style="280" bestFit="1" customWidth="1"/>
    <col min="11983" max="11983" width="10.5703125" style="280" bestFit="1" customWidth="1"/>
    <col min="11984" max="11984" width="9.5703125" style="280" bestFit="1" customWidth="1"/>
    <col min="11985" max="11985" width="11.42578125" style="280" customWidth="1"/>
    <col min="11986" max="11986" width="10.5703125" style="280" customWidth="1"/>
    <col min="11987" max="11987" width="7.5703125" style="280" customWidth="1"/>
    <col min="11988" max="11988" width="9.5703125" style="280" bestFit="1" customWidth="1"/>
    <col min="11989" max="11989" width="11" style="280" bestFit="1" customWidth="1"/>
    <col min="11990" max="11990" width="10.140625" style="280" bestFit="1" customWidth="1"/>
    <col min="11991" max="11995" width="9.5703125" style="280" bestFit="1" customWidth="1"/>
    <col min="11996" max="11996" width="10.140625" style="280" bestFit="1" customWidth="1"/>
    <col min="11997" max="11998" width="9.5703125" style="280" bestFit="1" customWidth="1"/>
    <col min="11999" max="11999" width="10.28515625" style="280" customWidth="1"/>
    <col min="12000" max="12007" width="9.5703125" style="280" bestFit="1" customWidth="1"/>
    <col min="12008" max="12008" width="9.5703125" style="280" customWidth="1"/>
    <col min="12009" max="12015" width="9.5703125" style="280" bestFit="1" customWidth="1"/>
    <col min="12016" max="12016" width="9.42578125" style="280" customWidth="1"/>
    <col min="12017" max="12032" width="9.5703125" style="280" bestFit="1" customWidth="1"/>
    <col min="12033" max="12034" width="12.5703125" style="280" bestFit="1" customWidth="1"/>
    <col min="12035" max="12035" width="11.42578125" style="280" bestFit="1" customWidth="1"/>
    <col min="12036" max="12036" width="11" style="280" bestFit="1" customWidth="1"/>
    <col min="12037" max="12037" width="11.7109375" style="280" bestFit="1" customWidth="1"/>
    <col min="12038" max="12054" width="9.140625" style="280"/>
    <col min="12055" max="12055" width="8.7109375" style="280" customWidth="1"/>
    <col min="12056" max="12226" width="9.140625" style="280"/>
    <col min="12227" max="12227" width="6.7109375" style="280" customWidth="1"/>
    <col min="12228" max="12228" width="39.140625" style="280" customWidth="1"/>
    <col min="12229" max="12229" width="9.140625" style="280"/>
    <col min="12230" max="12230" width="14" style="280" customWidth="1"/>
    <col min="12231" max="12231" width="12.7109375" style="280" customWidth="1"/>
    <col min="12232" max="12232" width="12" style="280" customWidth="1"/>
    <col min="12233" max="12233" width="12.85546875" style="280" customWidth="1"/>
    <col min="12234" max="12234" width="11.42578125" style="280" customWidth="1"/>
    <col min="12235" max="12235" width="10.42578125" style="280" customWidth="1"/>
    <col min="12236" max="12236" width="11.7109375" style="280" customWidth="1"/>
    <col min="12237" max="12237" width="11.140625" style="280" customWidth="1"/>
    <col min="12238" max="12238" width="11.85546875" style="280" bestFit="1" customWidth="1"/>
    <col min="12239" max="12239" width="10.5703125" style="280" bestFit="1" customWidth="1"/>
    <col min="12240" max="12240" width="9.5703125" style="280" bestFit="1" customWidth="1"/>
    <col min="12241" max="12241" width="11.42578125" style="280" customWidth="1"/>
    <col min="12242" max="12242" width="10.5703125" style="280" customWidth="1"/>
    <col min="12243" max="12243" width="7.5703125" style="280" customWidth="1"/>
    <col min="12244" max="12244" width="9.5703125" style="280" bestFit="1" customWidth="1"/>
    <col min="12245" max="12245" width="11" style="280" bestFit="1" customWidth="1"/>
    <col min="12246" max="12246" width="10.140625" style="280" bestFit="1" customWidth="1"/>
    <col min="12247" max="12251" width="9.5703125" style="280" bestFit="1" customWidth="1"/>
    <col min="12252" max="12252" width="10.140625" style="280" bestFit="1" customWidth="1"/>
    <col min="12253" max="12254" width="9.5703125" style="280" bestFit="1" customWidth="1"/>
    <col min="12255" max="12255" width="10.28515625" style="280" customWidth="1"/>
    <col min="12256" max="12263" width="9.5703125" style="280" bestFit="1" customWidth="1"/>
    <col min="12264" max="12264" width="9.5703125" style="280" customWidth="1"/>
    <col min="12265" max="12271" width="9.5703125" style="280" bestFit="1" customWidth="1"/>
    <col min="12272" max="12272" width="9.42578125" style="280" customWidth="1"/>
    <col min="12273" max="12288" width="9.5703125" style="280" bestFit="1" customWidth="1"/>
    <col min="12289" max="12290" width="12.5703125" style="280" bestFit="1" customWidth="1"/>
    <col min="12291" max="12291" width="11.42578125" style="280" bestFit="1" customWidth="1"/>
    <col min="12292" max="12292" width="11" style="280" bestFit="1" customWidth="1"/>
    <col min="12293" max="12293" width="11.7109375" style="280" bestFit="1" customWidth="1"/>
    <col min="12294" max="12310" width="9.140625" style="280"/>
    <col min="12311" max="12311" width="8.7109375" style="280" customWidth="1"/>
    <col min="12312" max="12482" width="9.140625" style="280"/>
    <col min="12483" max="12483" width="6.7109375" style="280" customWidth="1"/>
    <col min="12484" max="12484" width="39.140625" style="280" customWidth="1"/>
    <col min="12485" max="12485" width="9.140625" style="280"/>
    <col min="12486" max="12486" width="14" style="280" customWidth="1"/>
    <col min="12487" max="12487" width="12.7109375" style="280" customWidth="1"/>
    <col min="12488" max="12488" width="12" style="280" customWidth="1"/>
    <col min="12489" max="12489" width="12.85546875" style="280" customWidth="1"/>
    <col min="12490" max="12490" width="11.42578125" style="280" customWidth="1"/>
    <col min="12491" max="12491" width="10.42578125" style="280" customWidth="1"/>
    <col min="12492" max="12492" width="11.7109375" style="280" customWidth="1"/>
    <col min="12493" max="12493" width="11.140625" style="280" customWidth="1"/>
    <col min="12494" max="12494" width="11.85546875" style="280" bestFit="1" customWidth="1"/>
    <col min="12495" max="12495" width="10.5703125" style="280" bestFit="1" customWidth="1"/>
    <col min="12496" max="12496" width="9.5703125" style="280" bestFit="1" customWidth="1"/>
    <col min="12497" max="12497" width="11.42578125" style="280" customWidth="1"/>
    <col min="12498" max="12498" width="10.5703125" style="280" customWidth="1"/>
    <col min="12499" max="12499" width="7.5703125" style="280" customWidth="1"/>
    <col min="12500" max="12500" width="9.5703125" style="280" bestFit="1" customWidth="1"/>
    <col min="12501" max="12501" width="11" style="280" bestFit="1" customWidth="1"/>
    <col min="12502" max="12502" width="10.140625" style="280" bestFit="1" customWidth="1"/>
    <col min="12503" max="12507" width="9.5703125" style="280" bestFit="1" customWidth="1"/>
    <col min="12508" max="12508" width="10.140625" style="280" bestFit="1" customWidth="1"/>
    <col min="12509" max="12510" width="9.5703125" style="280" bestFit="1" customWidth="1"/>
    <col min="12511" max="12511" width="10.28515625" style="280" customWidth="1"/>
    <col min="12512" max="12519" width="9.5703125" style="280" bestFit="1" customWidth="1"/>
    <col min="12520" max="12520" width="9.5703125" style="280" customWidth="1"/>
    <col min="12521" max="12527" width="9.5703125" style="280" bestFit="1" customWidth="1"/>
    <col min="12528" max="12528" width="9.42578125" style="280" customWidth="1"/>
    <col min="12529" max="12544" width="9.5703125" style="280" bestFit="1" customWidth="1"/>
    <col min="12545" max="12546" width="12.5703125" style="280" bestFit="1" customWidth="1"/>
    <col min="12547" max="12547" width="11.42578125" style="280" bestFit="1" customWidth="1"/>
    <col min="12548" max="12548" width="11" style="280" bestFit="1" customWidth="1"/>
    <col min="12549" max="12549" width="11.7109375" style="280" bestFit="1" customWidth="1"/>
    <col min="12550" max="12566" width="9.140625" style="280"/>
    <col min="12567" max="12567" width="8.7109375" style="280" customWidth="1"/>
    <col min="12568" max="12738" width="9.140625" style="280"/>
    <col min="12739" max="12739" width="6.7109375" style="280" customWidth="1"/>
    <col min="12740" max="12740" width="39.140625" style="280" customWidth="1"/>
    <col min="12741" max="12741" width="9.140625" style="280"/>
    <col min="12742" max="12742" width="14" style="280" customWidth="1"/>
    <col min="12743" max="12743" width="12.7109375" style="280" customWidth="1"/>
    <col min="12744" max="12744" width="12" style="280" customWidth="1"/>
    <col min="12745" max="12745" width="12.85546875" style="280" customWidth="1"/>
    <col min="12746" max="12746" width="11.42578125" style="280" customWidth="1"/>
    <col min="12747" max="12747" width="10.42578125" style="280" customWidth="1"/>
    <col min="12748" max="12748" width="11.7109375" style="280" customWidth="1"/>
    <col min="12749" max="12749" width="11.140625" style="280" customWidth="1"/>
    <col min="12750" max="12750" width="11.85546875" style="280" bestFit="1" customWidth="1"/>
    <col min="12751" max="12751" width="10.5703125" style="280" bestFit="1" customWidth="1"/>
    <col min="12752" max="12752" width="9.5703125" style="280" bestFit="1" customWidth="1"/>
    <col min="12753" max="12753" width="11.42578125" style="280" customWidth="1"/>
    <col min="12754" max="12754" width="10.5703125" style="280" customWidth="1"/>
    <col min="12755" max="12755" width="7.5703125" style="280" customWidth="1"/>
    <col min="12756" max="12756" width="9.5703125" style="280" bestFit="1" customWidth="1"/>
    <col min="12757" max="12757" width="11" style="280" bestFit="1" customWidth="1"/>
    <col min="12758" max="12758" width="10.140625" style="280" bestFit="1" customWidth="1"/>
    <col min="12759" max="12763" width="9.5703125" style="280" bestFit="1" customWidth="1"/>
    <col min="12764" max="12764" width="10.140625" style="280" bestFit="1" customWidth="1"/>
    <col min="12765" max="12766" width="9.5703125" style="280" bestFit="1" customWidth="1"/>
    <col min="12767" max="12767" width="10.28515625" style="280" customWidth="1"/>
    <col min="12768" max="12775" width="9.5703125" style="280" bestFit="1" customWidth="1"/>
    <col min="12776" max="12776" width="9.5703125" style="280" customWidth="1"/>
    <col min="12777" max="12783" width="9.5703125" style="280" bestFit="1" customWidth="1"/>
    <col min="12784" max="12784" width="9.42578125" style="280" customWidth="1"/>
    <col min="12785" max="12800" width="9.5703125" style="280" bestFit="1" customWidth="1"/>
    <col min="12801" max="12802" width="12.5703125" style="280" bestFit="1" customWidth="1"/>
    <col min="12803" max="12803" width="11.42578125" style="280" bestFit="1" customWidth="1"/>
    <col min="12804" max="12804" width="11" style="280" bestFit="1" customWidth="1"/>
    <col min="12805" max="12805" width="11.7109375" style="280" bestFit="1" customWidth="1"/>
    <col min="12806" max="12822" width="9.140625" style="280"/>
    <col min="12823" max="12823" width="8.7109375" style="280" customWidth="1"/>
    <col min="12824" max="12994" width="9.140625" style="280"/>
    <col min="12995" max="12995" width="6.7109375" style="280" customWidth="1"/>
    <col min="12996" max="12996" width="39.140625" style="280" customWidth="1"/>
    <col min="12997" max="12997" width="9.140625" style="280"/>
    <col min="12998" max="12998" width="14" style="280" customWidth="1"/>
    <col min="12999" max="12999" width="12.7109375" style="280" customWidth="1"/>
    <col min="13000" max="13000" width="12" style="280" customWidth="1"/>
    <col min="13001" max="13001" width="12.85546875" style="280" customWidth="1"/>
    <col min="13002" max="13002" width="11.42578125" style="280" customWidth="1"/>
    <col min="13003" max="13003" width="10.42578125" style="280" customWidth="1"/>
    <col min="13004" max="13004" width="11.7109375" style="280" customWidth="1"/>
    <col min="13005" max="13005" width="11.140625" style="280" customWidth="1"/>
    <col min="13006" max="13006" width="11.85546875" style="280" bestFit="1" customWidth="1"/>
    <col min="13007" max="13007" width="10.5703125" style="280" bestFit="1" customWidth="1"/>
    <col min="13008" max="13008" width="9.5703125" style="280" bestFit="1" customWidth="1"/>
    <col min="13009" max="13009" width="11.42578125" style="280" customWidth="1"/>
    <col min="13010" max="13010" width="10.5703125" style="280" customWidth="1"/>
    <col min="13011" max="13011" width="7.5703125" style="280" customWidth="1"/>
    <col min="13012" max="13012" width="9.5703125" style="280" bestFit="1" customWidth="1"/>
    <col min="13013" max="13013" width="11" style="280" bestFit="1" customWidth="1"/>
    <col min="13014" max="13014" width="10.140625" style="280" bestFit="1" customWidth="1"/>
    <col min="13015" max="13019" width="9.5703125" style="280" bestFit="1" customWidth="1"/>
    <col min="13020" max="13020" width="10.140625" style="280" bestFit="1" customWidth="1"/>
    <col min="13021" max="13022" width="9.5703125" style="280" bestFit="1" customWidth="1"/>
    <col min="13023" max="13023" width="10.28515625" style="280" customWidth="1"/>
    <col min="13024" max="13031" width="9.5703125" style="280" bestFit="1" customWidth="1"/>
    <col min="13032" max="13032" width="9.5703125" style="280" customWidth="1"/>
    <col min="13033" max="13039" width="9.5703125" style="280" bestFit="1" customWidth="1"/>
    <col min="13040" max="13040" width="9.42578125" style="280" customWidth="1"/>
    <col min="13041" max="13056" width="9.5703125" style="280" bestFit="1" customWidth="1"/>
    <col min="13057" max="13058" width="12.5703125" style="280" bestFit="1" customWidth="1"/>
    <col min="13059" max="13059" width="11.42578125" style="280" bestFit="1" customWidth="1"/>
    <col min="13060" max="13060" width="11" style="280" bestFit="1" customWidth="1"/>
    <col min="13061" max="13061" width="11.7109375" style="280" bestFit="1" customWidth="1"/>
    <col min="13062" max="13078" width="9.140625" style="280"/>
    <col min="13079" max="13079" width="8.7109375" style="280" customWidth="1"/>
    <col min="13080" max="13250" width="9.140625" style="280"/>
    <col min="13251" max="13251" width="6.7109375" style="280" customWidth="1"/>
    <col min="13252" max="13252" width="39.140625" style="280" customWidth="1"/>
    <col min="13253" max="13253" width="9.140625" style="280"/>
    <col min="13254" max="13254" width="14" style="280" customWidth="1"/>
    <col min="13255" max="13255" width="12.7109375" style="280" customWidth="1"/>
    <col min="13256" max="13256" width="12" style="280" customWidth="1"/>
    <col min="13257" max="13257" width="12.85546875" style="280" customWidth="1"/>
    <col min="13258" max="13258" width="11.42578125" style="280" customWidth="1"/>
    <col min="13259" max="13259" width="10.42578125" style="280" customWidth="1"/>
    <col min="13260" max="13260" width="11.7109375" style="280" customWidth="1"/>
    <col min="13261" max="13261" width="11.140625" style="280" customWidth="1"/>
    <col min="13262" max="13262" width="11.85546875" style="280" bestFit="1" customWidth="1"/>
    <col min="13263" max="13263" width="10.5703125" style="280" bestFit="1" customWidth="1"/>
    <col min="13264" max="13264" width="9.5703125" style="280" bestFit="1" customWidth="1"/>
    <col min="13265" max="13265" width="11.42578125" style="280" customWidth="1"/>
    <col min="13266" max="13266" width="10.5703125" style="280" customWidth="1"/>
    <col min="13267" max="13267" width="7.5703125" style="280" customWidth="1"/>
    <col min="13268" max="13268" width="9.5703125" style="280" bestFit="1" customWidth="1"/>
    <col min="13269" max="13269" width="11" style="280" bestFit="1" customWidth="1"/>
    <col min="13270" max="13270" width="10.140625" style="280" bestFit="1" customWidth="1"/>
    <col min="13271" max="13275" width="9.5703125" style="280" bestFit="1" customWidth="1"/>
    <col min="13276" max="13276" width="10.140625" style="280" bestFit="1" customWidth="1"/>
    <col min="13277" max="13278" width="9.5703125" style="280" bestFit="1" customWidth="1"/>
    <col min="13279" max="13279" width="10.28515625" style="280" customWidth="1"/>
    <col min="13280" max="13287" width="9.5703125" style="280" bestFit="1" customWidth="1"/>
    <col min="13288" max="13288" width="9.5703125" style="280" customWidth="1"/>
    <col min="13289" max="13295" width="9.5703125" style="280" bestFit="1" customWidth="1"/>
    <col min="13296" max="13296" width="9.42578125" style="280" customWidth="1"/>
    <col min="13297" max="13312" width="9.5703125" style="280" bestFit="1" customWidth="1"/>
    <col min="13313" max="13314" width="12.5703125" style="280" bestFit="1" customWidth="1"/>
    <col min="13315" max="13315" width="11.42578125" style="280" bestFit="1" customWidth="1"/>
    <col min="13316" max="13316" width="11" style="280" bestFit="1" customWidth="1"/>
    <col min="13317" max="13317" width="11.7109375" style="280" bestFit="1" customWidth="1"/>
    <col min="13318" max="13334" width="9.140625" style="280"/>
    <col min="13335" max="13335" width="8.7109375" style="280" customWidth="1"/>
    <col min="13336" max="13506" width="9.140625" style="280"/>
    <col min="13507" max="13507" width="6.7109375" style="280" customWidth="1"/>
    <col min="13508" max="13508" width="39.140625" style="280" customWidth="1"/>
    <col min="13509" max="13509" width="9.140625" style="280"/>
    <col min="13510" max="13510" width="14" style="280" customWidth="1"/>
    <col min="13511" max="13511" width="12.7109375" style="280" customWidth="1"/>
    <col min="13512" max="13512" width="12" style="280" customWidth="1"/>
    <col min="13513" max="13513" width="12.85546875" style="280" customWidth="1"/>
    <col min="13514" max="13514" width="11.42578125" style="280" customWidth="1"/>
    <col min="13515" max="13515" width="10.42578125" style="280" customWidth="1"/>
    <col min="13516" max="13516" width="11.7109375" style="280" customWidth="1"/>
    <col min="13517" max="13517" width="11.140625" style="280" customWidth="1"/>
    <col min="13518" max="13518" width="11.85546875" style="280" bestFit="1" customWidth="1"/>
    <col min="13519" max="13519" width="10.5703125" style="280" bestFit="1" customWidth="1"/>
    <col min="13520" max="13520" width="9.5703125" style="280" bestFit="1" customWidth="1"/>
    <col min="13521" max="13521" width="11.42578125" style="280" customWidth="1"/>
    <col min="13522" max="13522" width="10.5703125" style="280" customWidth="1"/>
    <col min="13523" max="13523" width="7.5703125" style="280" customWidth="1"/>
    <col min="13524" max="13524" width="9.5703125" style="280" bestFit="1" customWidth="1"/>
    <col min="13525" max="13525" width="11" style="280" bestFit="1" customWidth="1"/>
    <col min="13526" max="13526" width="10.140625" style="280" bestFit="1" customWidth="1"/>
    <col min="13527" max="13531" width="9.5703125" style="280" bestFit="1" customWidth="1"/>
    <col min="13532" max="13532" width="10.140625" style="280" bestFit="1" customWidth="1"/>
    <col min="13533" max="13534" width="9.5703125" style="280" bestFit="1" customWidth="1"/>
    <col min="13535" max="13535" width="10.28515625" style="280" customWidth="1"/>
    <col min="13536" max="13543" width="9.5703125" style="280" bestFit="1" customWidth="1"/>
    <col min="13544" max="13544" width="9.5703125" style="280" customWidth="1"/>
    <col min="13545" max="13551" width="9.5703125" style="280" bestFit="1" customWidth="1"/>
    <col min="13552" max="13552" width="9.42578125" style="280" customWidth="1"/>
    <col min="13553" max="13568" width="9.5703125" style="280" bestFit="1" customWidth="1"/>
    <col min="13569" max="13570" width="12.5703125" style="280" bestFit="1" customWidth="1"/>
    <col min="13571" max="13571" width="11.42578125" style="280" bestFit="1" customWidth="1"/>
    <col min="13572" max="13572" width="11" style="280" bestFit="1" customWidth="1"/>
    <col min="13573" max="13573" width="11.7109375" style="280" bestFit="1" customWidth="1"/>
    <col min="13574" max="13590" width="9.140625" style="280"/>
    <col min="13591" max="13591" width="8.7109375" style="280" customWidth="1"/>
    <col min="13592" max="13762" width="9.140625" style="280"/>
    <col min="13763" max="13763" width="6.7109375" style="280" customWidth="1"/>
    <col min="13764" max="13764" width="39.140625" style="280" customWidth="1"/>
    <col min="13765" max="13765" width="9.140625" style="280"/>
    <col min="13766" max="13766" width="14" style="280" customWidth="1"/>
    <col min="13767" max="13767" width="12.7109375" style="280" customWidth="1"/>
    <col min="13768" max="13768" width="12" style="280" customWidth="1"/>
    <col min="13769" max="13769" width="12.85546875" style="280" customWidth="1"/>
    <col min="13770" max="13770" width="11.42578125" style="280" customWidth="1"/>
    <col min="13771" max="13771" width="10.42578125" style="280" customWidth="1"/>
    <col min="13772" max="13772" width="11.7109375" style="280" customWidth="1"/>
    <col min="13773" max="13773" width="11.140625" style="280" customWidth="1"/>
    <col min="13774" max="13774" width="11.85546875" style="280" bestFit="1" customWidth="1"/>
    <col min="13775" max="13775" width="10.5703125" style="280" bestFit="1" customWidth="1"/>
    <col min="13776" max="13776" width="9.5703125" style="280" bestFit="1" customWidth="1"/>
    <col min="13777" max="13777" width="11.42578125" style="280" customWidth="1"/>
    <col min="13778" max="13778" width="10.5703125" style="280" customWidth="1"/>
    <col min="13779" max="13779" width="7.5703125" style="280" customWidth="1"/>
    <col min="13780" max="13780" width="9.5703125" style="280" bestFit="1" customWidth="1"/>
    <col min="13781" max="13781" width="11" style="280" bestFit="1" customWidth="1"/>
    <col min="13782" max="13782" width="10.140625" style="280" bestFit="1" customWidth="1"/>
    <col min="13783" max="13787" width="9.5703125" style="280" bestFit="1" customWidth="1"/>
    <col min="13788" max="13788" width="10.140625" style="280" bestFit="1" customWidth="1"/>
    <col min="13789" max="13790" width="9.5703125" style="280" bestFit="1" customWidth="1"/>
    <col min="13791" max="13791" width="10.28515625" style="280" customWidth="1"/>
    <col min="13792" max="13799" width="9.5703125" style="280" bestFit="1" customWidth="1"/>
    <col min="13800" max="13800" width="9.5703125" style="280" customWidth="1"/>
    <col min="13801" max="13807" width="9.5703125" style="280" bestFit="1" customWidth="1"/>
    <col min="13808" max="13808" width="9.42578125" style="280" customWidth="1"/>
    <col min="13809" max="13824" width="9.5703125" style="280" bestFit="1" customWidth="1"/>
    <col min="13825" max="13826" width="12.5703125" style="280" bestFit="1" customWidth="1"/>
    <col min="13827" max="13827" width="11.42578125" style="280" bestFit="1" customWidth="1"/>
    <col min="13828" max="13828" width="11" style="280" bestFit="1" customWidth="1"/>
    <col min="13829" max="13829" width="11.7109375" style="280" bestFit="1" customWidth="1"/>
    <col min="13830" max="13846" width="9.140625" style="280"/>
    <col min="13847" max="13847" width="8.7109375" style="280" customWidth="1"/>
    <col min="13848" max="14018" width="9.140625" style="280"/>
    <col min="14019" max="14019" width="6.7109375" style="280" customWidth="1"/>
    <col min="14020" max="14020" width="39.140625" style="280" customWidth="1"/>
    <col min="14021" max="14021" width="9.140625" style="280"/>
    <col min="14022" max="14022" width="14" style="280" customWidth="1"/>
    <col min="14023" max="14023" width="12.7109375" style="280" customWidth="1"/>
    <col min="14024" max="14024" width="12" style="280" customWidth="1"/>
    <col min="14025" max="14025" width="12.85546875" style="280" customWidth="1"/>
    <col min="14026" max="14026" width="11.42578125" style="280" customWidth="1"/>
    <col min="14027" max="14027" width="10.42578125" style="280" customWidth="1"/>
    <col min="14028" max="14028" width="11.7109375" style="280" customWidth="1"/>
    <col min="14029" max="14029" width="11.140625" style="280" customWidth="1"/>
    <col min="14030" max="14030" width="11.85546875" style="280" bestFit="1" customWidth="1"/>
    <col min="14031" max="14031" width="10.5703125" style="280" bestFit="1" customWidth="1"/>
    <col min="14032" max="14032" width="9.5703125" style="280" bestFit="1" customWidth="1"/>
    <col min="14033" max="14033" width="11.42578125" style="280" customWidth="1"/>
    <col min="14034" max="14034" width="10.5703125" style="280" customWidth="1"/>
    <col min="14035" max="14035" width="7.5703125" style="280" customWidth="1"/>
    <col min="14036" max="14036" width="9.5703125" style="280" bestFit="1" customWidth="1"/>
    <col min="14037" max="14037" width="11" style="280" bestFit="1" customWidth="1"/>
    <col min="14038" max="14038" width="10.140625" style="280" bestFit="1" customWidth="1"/>
    <col min="14039" max="14043" width="9.5703125" style="280" bestFit="1" customWidth="1"/>
    <col min="14044" max="14044" width="10.140625" style="280" bestFit="1" customWidth="1"/>
    <col min="14045" max="14046" width="9.5703125" style="280" bestFit="1" customWidth="1"/>
    <col min="14047" max="14047" width="10.28515625" style="280" customWidth="1"/>
    <col min="14048" max="14055" width="9.5703125" style="280" bestFit="1" customWidth="1"/>
    <col min="14056" max="14056" width="9.5703125" style="280" customWidth="1"/>
    <col min="14057" max="14063" width="9.5703125" style="280" bestFit="1" customWidth="1"/>
    <col min="14064" max="14064" width="9.42578125" style="280" customWidth="1"/>
    <col min="14065" max="14080" width="9.5703125" style="280" bestFit="1" customWidth="1"/>
    <col min="14081" max="14082" width="12.5703125" style="280" bestFit="1" customWidth="1"/>
    <col min="14083" max="14083" width="11.42578125" style="280" bestFit="1" customWidth="1"/>
    <col min="14084" max="14084" width="11" style="280" bestFit="1" customWidth="1"/>
    <col min="14085" max="14085" width="11.7109375" style="280" bestFit="1" customWidth="1"/>
    <col min="14086" max="14102" width="9.140625" style="280"/>
    <col min="14103" max="14103" width="8.7109375" style="280" customWidth="1"/>
    <col min="14104" max="14274" width="9.140625" style="280"/>
    <col min="14275" max="14275" width="6.7109375" style="280" customWidth="1"/>
    <col min="14276" max="14276" width="39.140625" style="280" customWidth="1"/>
    <col min="14277" max="14277" width="9.140625" style="280"/>
    <col min="14278" max="14278" width="14" style="280" customWidth="1"/>
    <col min="14279" max="14279" width="12.7109375" style="280" customWidth="1"/>
    <col min="14280" max="14280" width="12" style="280" customWidth="1"/>
    <col min="14281" max="14281" width="12.85546875" style="280" customWidth="1"/>
    <col min="14282" max="14282" width="11.42578125" style="280" customWidth="1"/>
    <col min="14283" max="14283" width="10.42578125" style="280" customWidth="1"/>
    <col min="14284" max="14284" width="11.7109375" style="280" customWidth="1"/>
    <col min="14285" max="14285" width="11.140625" style="280" customWidth="1"/>
    <col min="14286" max="14286" width="11.85546875" style="280" bestFit="1" customWidth="1"/>
    <col min="14287" max="14287" width="10.5703125" style="280" bestFit="1" customWidth="1"/>
    <col min="14288" max="14288" width="9.5703125" style="280" bestFit="1" customWidth="1"/>
    <col min="14289" max="14289" width="11.42578125" style="280" customWidth="1"/>
    <col min="14290" max="14290" width="10.5703125" style="280" customWidth="1"/>
    <col min="14291" max="14291" width="7.5703125" style="280" customWidth="1"/>
    <col min="14292" max="14292" width="9.5703125" style="280" bestFit="1" customWidth="1"/>
    <col min="14293" max="14293" width="11" style="280" bestFit="1" customWidth="1"/>
    <col min="14294" max="14294" width="10.140625" style="280" bestFit="1" customWidth="1"/>
    <col min="14295" max="14299" width="9.5703125" style="280" bestFit="1" customWidth="1"/>
    <col min="14300" max="14300" width="10.140625" style="280" bestFit="1" customWidth="1"/>
    <col min="14301" max="14302" width="9.5703125" style="280" bestFit="1" customWidth="1"/>
    <col min="14303" max="14303" width="10.28515625" style="280" customWidth="1"/>
    <col min="14304" max="14311" width="9.5703125" style="280" bestFit="1" customWidth="1"/>
    <col min="14312" max="14312" width="9.5703125" style="280" customWidth="1"/>
    <col min="14313" max="14319" width="9.5703125" style="280" bestFit="1" customWidth="1"/>
    <col min="14320" max="14320" width="9.42578125" style="280" customWidth="1"/>
    <col min="14321" max="14336" width="9.5703125" style="280" bestFit="1" customWidth="1"/>
    <col min="14337" max="14338" width="12.5703125" style="280" bestFit="1" customWidth="1"/>
    <col min="14339" max="14339" width="11.42578125" style="280" bestFit="1" customWidth="1"/>
    <col min="14340" max="14340" width="11" style="280" bestFit="1" customWidth="1"/>
    <col min="14341" max="14341" width="11.7109375" style="280" bestFit="1" customWidth="1"/>
    <col min="14342" max="14358" width="9.140625" style="280"/>
    <col min="14359" max="14359" width="8.7109375" style="280" customWidth="1"/>
    <col min="14360" max="14530" width="9.140625" style="280"/>
    <col min="14531" max="14531" width="6.7109375" style="280" customWidth="1"/>
    <col min="14532" max="14532" width="39.140625" style="280" customWidth="1"/>
    <col min="14533" max="14533" width="9.140625" style="280"/>
    <col min="14534" max="14534" width="14" style="280" customWidth="1"/>
    <col min="14535" max="14535" width="12.7109375" style="280" customWidth="1"/>
    <col min="14536" max="14536" width="12" style="280" customWidth="1"/>
    <col min="14537" max="14537" width="12.85546875" style="280" customWidth="1"/>
    <col min="14538" max="14538" width="11.42578125" style="280" customWidth="1"/>
    <col min="14539" max="14539" width="10.42578125" style="280" customWidth="1"/>
    <col min="14540" max="14540" width="11.7109375" style="280" customWidth="1"/>
    <col min="14541" max="14541" width="11.140625" style="280" customWidth="1"/>
    <col min="14542" max="14542" width="11.85546875" style="280" bestFit="1" customWidth="1"/>
    <col min="14543" max="14543" width="10.5703125" style="280" bestFit="1" customWidth="1"/>
    <col min="14544" max="14544" width="9.5703125" style="280" bestFit="1" customWidth="1"/>
    <col min="14545" max="14545" width="11.42578125" style="280" customWidth="1"/>
    <col min="14546" max="14546" width="10.5703125" style="280" customWidth="1"/>
    <col min="14547" max="14547" width="7.5703125" style="280" customWidth="1"/>
    <col min="14548" max="14548" width="9.5703125" style="280" bestFit="1" customWidth="1"/>
    <col min="14549" max="14549" width="11" style="280" bestFit="1" customWidth="1"/>
    <col min="14550" max="14550" width="10.140625" style="280" bestFit="1" customWidth="1"/>
    <col min="14551" max="14555" width="9.5703125" style="280" bestFit="1" customWidth="1"/>
    <col min="14556" max="14556" width="10.140625" style="280" bestFit="1" customWidth="1"/>
    <col min="14557" max="14558" width="9.5703125" style="280" bestFit="1" customWidth="1"/>
    <col min="14559" max="14559" width="10.28515625" style="280" customWidth="1"/>
    <col min="14560" max="14567" width="9.5703125" style="280" bestFit="1" customWidth="1"/>
    <col min="14568" max="14568" width="9.5703125" style="280" customWidth="1"/>
    <col min="14569" max="14575" width="9.5703125" style="280" bestFit="1" customWidth="1"/>
    <col min="14576" max="14576" width="9.42578125" style="280" customWidth="1"/>
    <col min="14577" max="14592" width="9.5703125" style="280" bestFit="1" customWidth="1"/>
    <col min="14593" max="14594" width="12.5703125" style="280" bestFit="1" customWidth="1"/>
    <col min="14595" max="14595" width="11.42578125" style="280" bestFit="1" customWidth="1"/>
    <col min="14596" max="14596" width="11" style="280" bestFit="1" customWidth="1"/>
    <col min="14597" max="14597" width="11.7109375" style="280" bestFit="1" customWidth="1"/>
    <col min="14598" max="14614" width="9.140625" style="280"/>
    <col min="14615" max="14615" width="8.7109375" style="280" customWidth="1"/>
    <col min="14616" max="14786" width="9.140625" style="280"/>
    <col min="14787" max="14787" width="6.7109375" style="280" customWidth="1"/>
    <col min="14788" max="14788" width="39.140625" style="280" customWidth="1"/>
    <col min="14789" max="14789" width="9.140625" style="280"/>
    <col min="14790" max="14790" width="14" style="280" customWidth="1"/>
    <col min="14791" max="14791" width="12.7109375" style="280" customWidth="1"/>
    <col min="14792" max="14792" width="12" style="280" customWidth="1"/>
    <col min="14793" max="14793" width="12.85546875" style="280" customWidth="1"/>
    <col min="14794" max="14794" width="11.42578125" style="280" customWidth="1"/>
    <col min="14795" max="14795" width="10.42578125" style="280" customWidth="1"/>
    <col min="14796" max="14796" width="11.7109375" style="280" customWidth="1"/>
    <col min="14797" max="14797" width="11.140625" style="280" customWidth="1"/>
    <col min="14798" max="14798" width="11.85546875" style="280" bestFit="1" customWidth="1"/>
    <col min="14799" max="14799" width="10.5703125" style="280" bestFit="1" customWidth="1"/>
    <col min="14800" max="14800" width="9.5703125" style="280" bestFit="1" customWidth="1"/>
    <col min="14801" max="14801" width="11.42578125" style="280" customWidth="1"/>
    <col min="14802" max="14802" width="10.5703125" style="280" customWidth="1"/>
    <col min="14803" max="14803" width="7.5703125" style="280" customWidth="1"/>
    <col min="14804" max="14804" width="9.5703125" style="280" bestFit="1" customWidth="1"/>
    <col min="14805" max="14805" width="11" style="280" bestFit="1" customWidth="1"/>
    <col min="14806" max="14806" width="10.140625" style="280" bestFit="1" customWidth="1"/>
    <col min="14807" max="14811" width="9.5703125" style="280" bestFit="1" customWidth="1"/>
    <col min="14812" max="14812" width="10.140625" style="280" bestFit="1" customWidth="1"/>
    <col min="14813" max="14814" width="9.5703125" style="280" bestFit="1" customWidth="1"/>
    <col min="14815" max="14815" width="10.28515625" style="280" customWidth="1"/>
    <col min="14816" max="14823" width="9.5703125" style="280" bestFit="1" customWidth="1"/>
    <col min="14824" max="14824" width="9.5703125" style="280" customWidth="1"/>
    <col min="14825" max="14831" width="9.5703125" style="280" bestFit="1" customWidth="1"/>
    <col min="14832" max="14832" width="9.42578125" style="280" customWidth="1"/>
    <col min="14833" max="14848" width="9.5703125" style="280" bestFit="1" customWidth="1"/>
    <col min="14849" max="14850" width="12.5703125" style="280" bestFit="1" customWidth="1"/>
    <col min="14851" max="14851" width="11.42578125" style="280" bestFit="1" customWidth="1"/>
    <col min="14852" max="14852" width="11" style="280" bestFit="1" customWidth="1"/>
    <col min="14853" max="14853" width="11.7109375" style="280" bestFit="1" customWidth="1"/>
    <col min="14854" max="14870" width="9.140625" style="280"/>
    <col min="14871" max="14871" width="8.7109375" style="280" customWidth="1"/>
    <col min="14872" max="15042" width="9.140625" style="280"/>
    <col min="15043" max="15043" width="6.7109375" style="280" customWidth="1"/>
    <col min="15044" max="15044" width="39.140625" style="280" customWidth="1"/>
    <col min="15045" max="15045" width="9.140625" style="280"/>
    <col min="15046" max="15046" width="14" style="280" customWidth="1"/>
    <col min="15047" max="15047" width="12.7109375" style="280" customWidth="1"/>
    <col min="15048" max="15048" width="12" style="280" customWidth="1"/>
    <col min="15049" max="15049" width="12.85546875" style="280" customWidth="1"/>
    <col min="15050" max="15050" width="11.42578125" style="280" customWidth="1"/>
    <col min="15051" max="15051" width="10.42578125" style="280" customWidth="1"/>
    <col min="15052" max="15052" width="11.7109375" style="280" customWidth="1"/>
    <col min="15053" max="15053" width="11.140625" style="280" customWidth="1"/>
    <col min="15054" max="15054" width="11.85546875" style="280" bestFit="1" customWidth="1"/>
    <col min="15055" max="15055" width="10.5703125" style="280" bestFit="1" customWidth="1"/>
    <col min="15056" max="15056" width="9.5703125" style="280" bestFit="1" customWidth="1"/>
    <col min="15057" max="15057" width="11.42578125" style="280" customWidth="1"/>
    <col min="15058" max="15058" width="10.5703125" style="280" customWidth="1"/>
    <col min="15059" max="15059" width="7.5703125" style="280" customWidth="1"/>
    <col min="15060" max="15060" width="9.5703125" style="280" bestFit="1" customWidth="1"/>
    <col min="15061" max="15061" width="11" style="280" bestFit="1" customWidth="1"/>
    <col min="15062" max="15062" width="10.140625" style="280" bestFit="1" customWidth="1"/>
    <col min="15063" max="15067" width="9.5703125" style="280" bestFit="1" customWidth="1"/>
    <col min="15068" max="15068" width="10.140625" style="280" bestFit="1" customWidth="1"/>
    <col min="15069" max="15070" width="9.5703125" style="280" bestFit="1" customWidth="1"/>
    <col min="15071" max="15071" width="10.28515625" style="280" customWidth="1"/>
    <col min="15072" max="15079" width="9.5703125" style="280" bestFit="1" customWidth="1"/>
    <col min="15080" max="15080" width="9.5703125" style="280" customWidth="1"/>
    <col min="15081" max="15087" width="9.5703125" style="280" bestFit="1" customWidth="1"/>
    <col min="15088" max="15088" width="9.42578125" style="280" customWidth="1"/>
    <col min="15089" max="15104" width="9.5703125" style="280" bestFit="1" customWidth="1"/>
    <col min="15105" max="15106" width="12.5703125" style="280" bestFit="1" customWidth="1"/>
    <col min="15107" max="15107" width="11.42578125" style="280" bestFit="1" customWidth="1"/>
    <col min="15108" max="15108" width="11" style="280" bestFit="1" customWidth="1"/>
    <col min="15109" max="15109" width="11.7109375" style="280" bestFit="1" customWidth="1"/>
    <col min="15110" max="15126" width="9.140625" style="280"/>
    <col min="15127" max="15127" width="8.7109375" style="280" customWidth="1"/>
    <col min="15128" max="15298" width="9.140625" style="280"/>
    <col min="15299" max="15299" width="6.7109375" style="280" customWidth="1"/>
    <col min="15300" max="15300" width="39.140625" style="280" customWidth="1"/>
    <col min="15301" max="15301" width="9.140625" style="280"/>
    <col min="15302" max="15302" width="14" style="280" customWidth="1"/>
    <col min="15303" max="15303" width="12.7109375" style="280" customWidth="1"/>
    <col min="15304" max="15304" width="12" style="280" customWidth="1"/>
    <col min="15305" max="15305" width="12.85546875" style="280" customWidth="1"/>
    <col min="15306" max="15306" width="11.42578125" style="280" customWidth="1"/>
    <col min="15307" max="15307" width="10.42578125" style="280" customWidth="1"/>
    <col min="15308" max="15308" width="11.7109375" style="280" customWidth="1"/>
    <col min="15309" max="15309" width="11.140625" style="280" customWidth="1"/>
    <col min="15310" max="15310" width="11.85546875" style="280" bestFit="1" customWidth="1"/>
    <col min="15311" max="15311" width="10.5703125" style="280" bestFit="1" customWidth="1"/>
    <col min="15312" max="15312" width="9.5703125" style="280" bestFit="1" customWidth="1"/>
    <col min="15313" max="15313" width="11.42578125" style="280" customWidth="1"/>
    <col min="15314" max="15314" width="10.5703125" style="280" customWidth="1"/>
    <col min="15315" max="15315" width="7.5703125" style="280" customWidth="1"/>
    <col min="15316" max="15316" width="9.5703125" style="280" bestFit="1" customWidth="1"/>
    <col min="15317" max="15317" width="11" style="280" bestFit="1" customWidth="1"/>
    <col min="15318" max="15318" width="10.140625" style="280" bestFit="1" customWidth="1"/>
    <col min="15319" max="15323" width="9.5703125" style="280" bestFit="1" customWidth="1"/>
    <col min="15324" max="15324" width="10.140625" style="280" bestFit="1" customWidth="1"/>
    <col min="15325" max="15326" width="9.5703125" style="280" bestFit="1" customWidth="1"/>
    <col min="15327" max="15327" width="10.28515625" style="280" customWidth="1"/>
    <col min="15328" max="15335" width="9.5703125" style="280" bestFit="1" customWidth="1"/>
    <col min="15336" max="15336" width="9.5703125" style="280" customWidth="1"/>
    <col min="15337" max="15343" width="9.5703125" style="280" bestFit="1" customWidth="1"/>
    <col min="15344" max="15344" width="9.42578125" style="280" customWidth="1"/>
    <col min="15345" max="15360" width="9.5703125" style="280" bestFit="1" customWidth="1"/>
    <col min="15361" max="15362" width="12.5703125" style="280" bestFit="1" customWidth="1"/>
    <col min="15363" max="15363" width="11.42578125" style="280" bestFit="1" customWidth="1"/>
    <col min="15364" max="15364" width="11" style="280" bestFit="1" customWidth="1"/>
    <col min="15365" max="15365" width="11.7109375" style="280" bestFit="1" customWidth="1"/>
    <col min="15366" max="15382" width="9.140625" style="280"/>
    <col min="15383" max="15383" width="8.7109375" style="280" customWidth="1"/>
    <col min="15384" max="15554" width="9.140625" style="280"/>
    <col min="15555" max="15555" width="6.7109375" style="280" customWidth="1"/>
    <col min="15556" max="15556" width="39.140625" style="280" customWidth="1"/>
    <col min="15557" max="15557" width="9.140625" style="280"/>
    <col min="15558" max="15558" width="14" style="280" customWidth="1"/>
    <col min="15559" max="15559" width="12.7109375" style="280" customWidth="1"/>
    <col min="15560" max="15560" width="12" style="280" customWidth="1"/>
    <col min="15561" max="15561" width="12.85546875" style="280" customWidth="1"/>
    <col min="15562" max="15562" width="11.42578125" style="280" customWidth="1"/>
    <col min="15563" max="15563" width="10.42578125" style="280" customWidth="1"/>
    <col min="15564" max="15564" width="11.7109375" style="280" customWidth="1"/>
    <col min="15565" max="15565" width="11.140625" style="280" customWidth="1"/>
    <col min="15566" max="15566" width="11.85546875" style="280" bestFit="1" customWidth="1"/>
    <col min="15567" max="15567" width="10.5703125" style="280" bestFit="1" customWidth="1"/>
    <col min="15568" max="15568" width="9.5703125" style="280" bestFit="1" customWidth="1"/>
    <col min="15569" max="15569" width="11.42578125" style="280" customWidth="1"/>
    <col min="15570" max="15570" width="10.5703125" style="280" customWidth="1"/>
    <col min="15571" max="15571" width="7.5703125" style="280" customWidth="1"/>
    <col min="15572" max="15572" width="9.5703125" style="280" bestFit="1" customWidth="1"/>
    <col min="15573" max="15573" width="11" style="280" bestFit="1" customWidth="1"/>
    <col min="15574" max="15574" width="10.140625" style="280" bestFit="1" customWidth="1"/>
    <col min="15575" max="15579" width="9.5703125" style="280" bestFit="1" customWidth="1"/>
    <col min="15580" max="15580" width="10.140625" style="280" bestFit="1" customWidth="1"/>
    <col min="15581" max="15582" width="9.5703125" style="280" bestFit="1" customWidth="1"/>
    <col min="15583" max="15583" width="10.28515625" style="280" customWidth="1"/>
    <col min="15584" max="15591" width="9.5703125" style="280" bestFit="1" customWidth="1"/>
    <col min="15592" max="15592" width="9.5703125" style="280" customWidth="1"/>
    <col min="15593" max="15599" width="9.5703125" style="280" bestFit="1" customWidth="1"/>
    <col min="15600" max="15600" width="9.42578125" style="280" customWidth="1"/>
    <col min="15601" max="15616" width="9.5703125" style="280" bestFit="1" customWidth="1"/>
    <col min="15617" max="15618" width="12.5703125" style="280" bestFit="1" customWidth="1"/>
    <col min="15619" max="15619" width="11.42578125" style="280" bestFit="1" customWidth="1"/>
    <col min="15620" max="15620" width="11" style="280" bestFit="1" customWidth="1"/>
    <col min="15621" max="15621" width="11.7109375" style="280" bestFit="1" customWidth="1"/>
    <col min="15622" max="15638" width="9.140625" style="280"/>
    <col min="15639" max="15639" width="8.7109375" style="280" customWidth="1"/>
    <col min="15640" max="15810" width="9.140625" style="280"/>
    <col min="15811" max="15811" width="6.7109375" style="280" customWidth="1"/>
    <col min="15812" max="15812" width="39.140625" style="280" customWidth="1"/>
    <col min="15813" max="15813" width="9.140625" style="280"/>
    <col min="15814" max="15814" width="14" style="280" customWidth="1"/>
    <col min="15815" max="15815" width="12.7109375" style="280" customWidth="1"/>
    <col min="15816" max="15816" width="12" style="280" customWidth="1"/>
    <col min="15817" max="15817" width="12.85546875" style="280" customWidth="1"/>
    <col min="15818" max="15818" width="11.42578125" style="280" customWidth="1"/>
    <col min="15819" max="15819" width="10.42578125" style="280" customWidth="1"/>
    <col min="15820" max="15820" width="11.7109375" style="280" customWidth="1"/>
    <col min="15821" max="15821" width="11.140625" style="280" customWidth="1"/>
    <col min="15822" max="15822" width="11.85546875" style="280" bestFit="1" customWidth="1"/>
    <col min="15823" max="15823" width="10.5703125" style="280" bestFit="1" customWidth="1"/>
    <col min="15824" max="15824" width="9.5703125" style="280" bestFit="1" customWidth="1"/>
    <col min="15825" max="15825" width="11.42578125" style="280" customWidth="1"/>
    <col min="15826" max="15826" width="10.5703125" style="280" customWidth="1"/>
    <col min="15827" max="15827" width="7.5703125" style="280" customWidth="1"/>
    <col min="15828" max="15828" width="9.5703125" style="280" bestFit="1" customWidth="1"/>
    <col min="15829" max="15829" width="11" style="280" bestFit="1" customWidth="1"/>
    <col min="15830" max="15830" width="10.140625" style="280" bestFit="1" customWidth="1"/>
    <col min="15831" max="15835" width="9.5703125" style="280" bestFit="1" customWidth="1"/>
    <col min="15836" max="15836" width="10.140625" style="280" bestFit="1" customWidth="1"/>
    <col min="15837" max="15838" width="9.5703125" style="280" bestFit="1" customWidth="1"/>
    <col min="15839" max="15839" width="10.28515625" style="280" customWidth="1"/>
    <col min="15840" max="15847" width="9.5703125" style="280" bestFit="1" customWidth="1"/>
    <col min="15848" max="15848" width="9.5703125" style="280" customWidth="1"/>
    <col min="15849" max="15855" width="9.5703125" style="280" bestFit="1" customWidth="1"/>
    <col min="15856" max="15856" width="9.42578125" style="280" customWidth="1"/>
    <col min="15857" max="15872" width="9.5703125" style="280" bestFit="1" customWidth="1"/>
    <col min="15873" max="15874" width="12.5703125" style="280" bestFit="1" customWidth="1"/>
    <col min="15875" max="15875" width="11.42578125" style="280" bestFit="1" customWidth="1"/>
    <col min="15876" max="15876" width="11" style="280" bestFit="1" customWidth="1"/>
    <col min="15877" max="15877" width="11.7109375" style="280" bestFit="1" customWidth="1"/>
    <col min="15878" max="15894" width="9.140625" style="280"/>
    <col min="15895" max="15895" width="8.7109375" style="280" customWidth="1"/>
    <col min="15896" max="16066" width="9.140625" style="280"/>
    <col min="16067" max="16067" width="6.7109375" style="280" customWidth="1"/>
    <col min="16068" max="16068" width="39.140625" style="280" customWidth="1"/>
    <col min="16069" max="16069" width="9.140625" style="280"/>
    <col min="16070" max="16070" width="14" style="280" customWidth="1"/>
    <col min="16071" max="16071" width="12.7109375" style="280" customWidth="1"/>
    <col min="16072" max="16072" width="12" style="280" customWidth="1"/>
    <col min="16073" max="16073" width="12.85546875" style="280" customWidth="1"/>
    <col min="16074" max="16074" width="11.42578125" style="280" customWidth="1"/>
    <col min="16075" max="16075" width="10.42578125" style="280" customWidth="1"/>
    <col min="16076" max="16076" width="11.7109375" style="280" customWidth="1"/>
    <col min="16077" max="16077" width="11.140625" style="280" customWidth="1"/>
    <col min="16078" max="16078" width="11.85546875" style="280" bestFit="1" customWidth="1"/>
    <col min="16079" max="16079" width="10.5703125" style="280" bestFit="1" customWidth="1"/>
    <col min="16080" max="16080" width="9.5703125" style="280" bestFit="1" customWidth="1"/>
    <col min="16081" max="16081" width="11.42578125" style="280" customWidth="1"/>
    <col min="16082" max="16082" width="10.5703125" style="280" customWidth="1"/>
    <col min="16083" max="16083" width="7.5703125" style="280" customWidth="1"/>
    <col min="16084" max="16084" width="9.5703125" style="280" bestFit="1" customWidth="1"/>
    <col min="16085" max="16085" width="11" style="280" bestFit="1" customWidth="1"/>
    <col min="16086" max="16086" width="10.140625" style="280" bestFit="1" customWidth="1"/>
    <col min="16087" max="16091" width="9.5703125" style="280" bestFit="1" customWidth="1"/>
    <col min="16092" max="16092" width="10.140625" style="280" bestFit="1" customWidth="1"/>
    <col min="16093" max="16094" width="9.5703125" style="280" bestFit="1" customWidth="1"/>
    <col min="16095" max="16095" width="10.28515625" style="280" customWidth="1"/>
    <col min="16096" max="16103" width="9.5703125" style="280" bestFit="1" customWidth="1"/>
    <col min="16104" max="16104" width="9.5703125" style="280" customWidth="1"/>
    <col min="16105" max="16111" width="9.5703125" style="280" bestFit="1" customWidth="1"/>
    <col min="16112" max="16112" width="9.42578125" style="280" customWidth="1"/>
    <col min="16113" max="16128" width="9.5703125" style="280" bestFit="1" customWidth="1"/>
    <col min="16129" max="16130" width="12.5703125" style="280" bestFit="1" customWidth="1"/>
    <col min="16131" max="16131" width="11.42578125" style="280" bestFit="1" customWidth="1"/>
    <col min="16132" max="16132" width="11" style="280" bestFit="1" customWidth="1"/>
    <col min="16133" max="16133" width="11.7109375" style="280" bestFit="1" customWidth="1"/>
    <col min="16134" max="16150" width="9.140625" style="280"/>
    <col min="16151" max="16151" width="8.7109375" style="280" customWidth="1"/>
    <col min="16152" max="16384" width="9.140625" style="280"/>
  </cols>
  <sheetData>
    <row r="1" spans="1:63" ht="15.75" customHeight="1" x14ac:dyDescent="0.2">
      <c r="A1" s="288" t="s">
        <v>1295</v>
      </c>
      <c r="D1" s="280"/>
      <c r="E1" s="332"/>
      <c r="F1" s="280"/>
      <c r="G1" s="332"/>
      <c r="H1" s="280"/>
      <c r="I1" s="332"/>
      <c r="J1" s="280"/>
      <c r="K1" s="332"/>
      <c r="L1" s="280"/>
      <c r="M1" s="332"/>
      <c r="N1" s="280"/>
      <c r="O1" s="332"/>
      <c r="P1" s="280"/>
      <c r="Q1" s="332"/>
      <c r="R1" s="280"/>
      <c r="S1" s="332"/>
      <c r="T1" s="280"/>
      <c r="U1" s="332"/>
      <c r="V1" s="280"/>
      <c r="W1" s="332"/>
      <c r="X1" s="280"/>
      <c r="Y1" s="332"/>
      <c r="Z1" s="280"/>
      <c r="AA1" s="280"/>
      <c r="AB1" s="332"/>
      <c r="AC1" s="280"/>
      <c r="AD1" s="332"/>
      <c r="AE1" s="280"/>
      <c r="AF1" s="332"/>
      <c r="AG1" s="280"/>
      <c r="AH1" s="332"/>
      <c r="AI1" s="280"/>
      <c r="AJ1" s="332"/>
      <c r="AK1" s="332"/>
      <c r="AL1" s="280"/>
      <c r="AM1" s="280"/>
      <c r="AN1" s="280"/>
      <c r="AO1" s="332"/>
      <c r="AP1" s="280"/>
      <c r="AQ1" s="332"/>
      <c r="AR1" s="280"/>
      <c r="AS1" s="332"/>
      <c r="AT1" s="332"/>
      <c r="AU1" s="332"/>
      <c r="AV1" s="280"/>
      <c r="AW1" s="332"/>
      <c r="AX1" s="280"/>
      <c r="AY1" s="332"/>
      <c r="AZ1" s="280"/>
      <c r="BA1" s="332"/>
      <c r="BB1" s="332"/>
      <c r="BC1" s="280"/>
      <c r="BD1" s="332"/>
      <c r="BE1" s="280"/>
      <c r="BF1" s="332"/>
      <c r="BG1" s="280"/>
      <c r="BH1" s="332"/>
      <c r="BI1" s="280"/>
      <c r="BJ1" s="332"/>
      <c r="BK1" s="314"/>
    </row>
    <row r="2" spans="1:63" ht="13.5" customHeight="1" x14ac:dyDescent="0.2">
      <c r="A2" s="283" t="s">
        <v>1294</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row>
    <row r="3" spans="1:63" s="282" customFormat="1" ht="11.25" customHeight="1" x14ac:dyDescent="0.2">
      <c r="A3" s="280"/>
      <c r="B3" s="280"/>
      <c r="C3" s="280"/>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2"/>
      <c r="AG3" s="312"/>
      <c r="AH3" s="312"/>
      <c r="AI3" s="312"/>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4"/>
      <c r="BJ3" s="314" t="s">
        <v>0</v>
      </c>
      <c r="BK3" s="314"/>
    </row>
    <row r="4" spans="1:63" ht="15.75" customHeight="1" x14ac:dyDescent="0.2">
      <c r="A4" s="1512" t="s">
        <v>1</v>
      </c>
      <c r="B4" s="1512" t="s">
        <v>514</v>
      </c>
      <c r="C4" s="1512" t="s">
        <v>3</v>
      </c>
      <c r="D4" s="1515" t="s">
        <v>1260</v>
      </c>
      <c r="E4" s="1515" t="s">
        <v>1261</v>
      </c>
      <c r="F4" s="1517" t="s">
        <v>1262</v>
      </c>
      <c r="G4" s="1518"/>
      <c r="H4" s="1518"/>
      <c r="I4" s="1518"/>
      <c r="J4" s="1518"/>
      <c r="K4" s="1518"/>
      <c r="L4" s="1518"/>
      <c r="M4" s="1518"/>
      <c r="N4" s="1518"/>
      <c r="O4" s="1518"/>
      <c r="P4" s="1518"/>
      <c r="Q4" s="1518"/>
      <c r="R4" s="1518"/>
      <c r="S4" s="1518"/>
      <c r="T4" s="1518"/>
      <c r="U4" s="1518"/>
      <c r="V4" s="1518"/>
      <c r="W4" s="1518"/>
      <c r="X4" s="1518"/>
      <c r="Y4" s="1518"/>
      <c r="Z4" s="1518"/>
      <c r="AA4" s="1518"/>
      <c r="AB4" s="1518"/>
      <c r="AC4" s="1518"/>
      <c r="AD4" s="1518"/>
      <c r="AE4" s="1518"/>
      <c r="AF4" s="1518"/>
      <c r="AG4" s="1518"/>
      <c r="AH4" s="1518"/>
      <c r="AI4" s="1518"/>
      <c r="AJ4" s="1518"/>
      <c r="AK4" s="1518"/>
      <c r="AL4" s="1518"/>
      <c r="AM4" s="1518"/>
      <c r="AN4" s="1518"/>
      <c r="AO4" s="1518"/>
      <c r="AP4" s="1518"/>
      <c r="AQ4" s="1518"/>
      <c r="AR4" s="1518"/>
      <c r="AS4" s="1518"/>
      <c r="AT4" s="1518"/>
      <c r="AU4" s="1518"/>
      <c r="AV4" s="1518"/>
      <c r="AW4" s="1518"/>
      <c r="AX4" s="1518"/>
      <c r="AY4" s="1518"/>
      <c r="AZ4" s="1518"/>
      <c r="BA4" s="1518"/>
      <c r="BB4" s="1518"/>
      <c r="BC4" s="1518"/>
      <c r="BD4" s="1518"/>
      <c r="BE4" s="1518"/>
      <c r="BF4" s="1518"/>
      <c r="BG4" s="1518"/>
      <c r="BH4" s="1518"/>
      <c r="BI4" s="1519"/>
      <c r="BJ4" s="1510" t="s">
        <v>1263</v>
      </c>
      <c r="BK4" s="1510" t="s">
        <v>1264</v>
      </c>
    </row>
    <row r="5" spans="1:63" ht="27" customHeight="1" x14ac:dyDescent="0.2">
      <c r="A5" s="1513"/>
      <c r="B5" s="1513"/>
      <c r="C5" s="1513"/>
      <c r="D5" s="1516"/>
      <c r="E5" s="1516"/>
      <c r="F5" s="333" t="s">
        <v>39</v>
      </c>
      <c r="G5" s="184" t="s">
        <v>42</v>
      </c>
      <c r="H5" s="326" t="s">
        <v>44</v>
      </c>
      <c r="I5" s="326" t="s">
        <v>46</v>
      </c>
      <c r="J5" s="184" t="s">
        <v>49</v>
      </c>
      <c r="K5" s="184" t="s">
        <v>52</v>
      </c>
      <c r="L5" s="184" t="s">
        <v>55</v>
      </c>
      <c r="M5" s="184" t="s">
        <v>58</v>
      </c>
      <c r="N5" s="184" t="s">
        <v>61</v>
      </c>
      <c r="O5" s="184" t="s">
        <v>63</v>
      </c>
      <c r="P5" s="184" t="s">
        <v>66</v>
      </c>
      <c r="Q5" s="184" t="s">
        <v>68</v>
      </c>
      <c r="R5" s="333" t="s">
        <v>70</v>
      </c>
      <c r="S5" s="184" t="s">
        <v>73</v>
      </c>
      <c r="T5" s="184" t="s">
        <v>76</v>
      </c>
      <c r="U5" s="184" t="s">
        <v>79</v>
      </c>
      <c r="V5" s="184" t="s">
        <v>521</v>
      </c>
      <c r="W5" s="184" t="s">
        <v>82</v>
      </c>
      <c r="X5" s="184" t="s">
        <v>85</v>
      </c>
      <c r="Y5" s="184" t="s">
        <v>88</v>
      </c>
      <c r="Z5" s="184" t="s">
        <v>91</v>
      </c>
      <c r="AA5" s="184" t="s">
        <v>93</v>
      </c>
      <c r="AB5" s="184" t="s">
        <v>96</v>
      </c>
      <c r="AC5" s="326" t="s">
        <v>99</v>
      </c>
      <c r="AD5" s="326" t="s">
        <v>101</v>
      </c>
      <c r="AE5" s="326" t="s">
        <v>103</v>
      </c>
      <c r="AF5" s="326" t="s">
        <v>105</v>
      </c>
      <c r="AG5" s="326" t="s">
        <v>107</v>
      </c>
      <c r="AH5" s="326" t="s">
        <v>109</v>
      </c>
      <c r="AI5" s="326" t="s">
        <v>111</v>
      </c>
      <c r="AJ5" s="326" t="s">
        <v>113</v>
      </c>
      <c r="AK5" s="326" t="s">
        <v>115</v>
      </c>
      <c r="AL5" s="184" t="s">
        <v>117</v>
      </c>
      <c r="AM5" s="184" t="s">
        <v>119</v>
      </c>
      <c r="AN5" s="184" t="s">
        <v>121</v>
      </c>
      <c r="AO5" s="184" t="s">
        <v>123</v>
      </c>
      <c r="AP5" s="326" t="s">
        <v>125</v>
      </c>
      <c r="AQ5" s="326" t="s">
        <v>127</v>
      </c>
      <c r="AR5" s="326" t="s">
        <v>129</v>
      </c>
      <c r="AS5" s="184" t="s">
        <v>131</v>
      </c>
      <c r="AT5" s="184" t="s">
        <v>134</v>
      </c>
      <c r="AU5" s="184" t="s">
        <v>137</v>
      </c>
      <c r="AV5" s="184" t="s">
        <v>140</v>
      </c>
      <c r="AW5" s="184" t="s">
        <v>143</v>
      </c>
      <c r="AX5" s="184" t="s">
        <v>146</v>
      </c>
      <c r="AY5" s="184" t="s">
        <v>149</v>
      </c>
      <c r="AZ5" s="184" t="s">
        <v>152</v>
      </c>
      <c r="BA5" s="184" t="s">
        <v>155</v>
      </c>
      <c r="BB5" s="184" t="s">
        <v>157</v>
      </c>
      <c r="BC5" s="184" t="s">
        <v>160</v>
      </c>
      <c r="BD5" s="184" t="s">
        <v>163</v>
      </c>
      <c r="BE5" s="333" t="s">
        <v>165</v>
      </c>
      <c r="BF5" s="351" t="s">
        <v>167</v>
      </c>
      <c r="BG5" s="351" t="s">
        <v>525</v>
      </c>
      <c r="BH5" s="351" t="s">
        <v>528</v>
      </c>
      <c r="BI5" s="351" t="s">
        <v>169</v>
      </c>
      <c r="BJ5" s="1511"/>
      <c r="BK5" s="1511"/>
    </row>
    <row r="6" spans="1:63" s="288" customFormat="1" ht="20.100000000000001" customHeight="1" x14ac:dyDescent="0.2">
      <c r="A6" s="334"/>
      <c r="B6" s="334" t="s">
        <v>1265</v>
      </c>
      <c r="C6" s="334"/>
      <c r="D6" s="308">
        <v>1038.74</v>
      </c>
      <c r="E6" s="308"/>
      <c r="F6" s="308"/>
      <c r="G6" s="308"/>
      <c r="H6" s="308"/>
      <c r="I6" s="308"/>
      <c r="J6" s="308"/>
      <c r="K6" s="308"/>
      <c r="L6" s="308"/>
      <c r="M6" s="308"/>
      <c r="N6" s="308"/>
      <c r="O6" s="308"/>
      <c r="P6" s="308"/>
      <c r="Q6" s="308"/>
      <c r="R6" s="308"/>
      <c r="S6" s="308"/>
      <c r="T6" s="308"/>
      <c r="U6" s="308"/>
      <c r="V6" s="308"/>
      <c r="W6" s="308"/>
      <c r="X6" s="308"/>
      <c r="Y6" s="308"/>
      <c r="Z6" s="308"/>
      <c r="AA6" s="308"/>
      <c r="AB6" s="308"/>
      <c r="AC6" s="335"/>
      <c r="AD6" s="335"/>
      <c r="AE6" s="335"/>
      <c r="AF6" s="335"/>
      <c r="AG6" s="335"/>
      <c r="AH6" s="335"/>
      <c r="AI6" s="335"/>
      <c r="AJ6" s="335"/>
      <c r="AK6" s="335"/>
      <c r="AL6" s="308"/>
      <c r="AM6" s="308"/>
      <c r="AN6" s="308"/>
      <c r="AO6" s="308"/>
      <c r="AP6" s="335"/>
      <c r="AQ6" s="335"/>
      <c r="AR6" s="335"/>
      <c r="AS6" s="308"/>
      <c r="AT6" s="308"/>
      <c r="AU6" s="308"/>
      <c r="AV6" s="308"/>
      <c r="AW6" s="308"/>
      <c r="AX6" s="308"/>
      <c r="AY6" s="308"/>
      <c r="AZ6" s="308"/>
      <c r="BA6" s="308"/>
      <c r="BB6" s="308"/>
      <c r="BC6" s="308"/>
      <c r="BD6" s="308"/>
      <c r="BE6" s="308"/>
      <c r="BF6" s="308"/>
      <c r="BG6" s="335"/>
      <c r="BH6" s="335"/>
      <c r="BI6" s="335"/>
      <c r="BJ6" s="336"/>
      <c r="BK6" s="336">
        <v>1038.74</v>
      </c>
    </row>
    <row r="7" spans="1:63" ht="20.100000000000001" customHeight="1" x14ac:dyDescent="0.2">
      <c r="A7" s="334">
        <v>1</v>
      </c>
      <c r="B7" s="337" t="s">
        <v>38</v>
      </c>
      <c r="C7" s="334" t="s">
        <v>39</v>
      </c>
      <c r="D7" s="320">
        <v>27.59</v>
      </c>
      <c r="E7" s="320">
        <v>0</v>
      </c>
      <c r="F7" s="320">
        <v>0</v>
      </c>
      <c r="G7" s="320">
        <v>0</v>
      </c>
      <c r="H7" s="320">
        <v>0</v>
      </c>
      <c r="I7" s="320">
        <v>0</v>
      </c>
      <c r="J7" s="320">
        <v>0</v>
      </c>
      <c r="K7" s="320">
        <v>0</v>
      </c>
      <c r="L7" s="320">
        <v>0</v>
      </c>
      <c r="M7" s="320">
        <v>0</v>
      </c>
      <c r="N7" s="320">
        <v>0</v>
      </c>
      <c r="O7" s="320">
        <v>0</v>
      </c>
      <c r="P7" s="320">
        <v>0</v>
      </c>
      <c r="Q7" s="320">
        <v>0</v>
      </c>
      <c r="R7" s="320">
        <v>0</v>
      </c>
      <c r="S7" s="320">
        <v>0</v>
      </c>
      <c r="T7" s="320">
        <v>0</v>
      </c>
      <c r="U7" s="320">
        <v>0</v>
      </c>
      <c r="V7" s="320">
        <v>0</v>
      </c>
      <c r="W7" s="320">
        <v>0</v>
      </c>
      <c r="X7" s="320">
        <v>0</v>
      </c>
      <c r="Y7" s="320">
        <v>0</v>
      </c>
      <c r="Z7" s="320">
        <v>0</v>
      </c>
      <c r="AA7" s="320">
        <v>0</v>
      </c>
      <c r="AB7" s="320">
        <v>0</v>
      </c>
      <c r="AC7" s="338">
        <v>0</v>
      </c>
      <c r="AD7" s="338">
        <v>0</v>
      </c>
      <c r="AE7" s="338">
        <v>0</v>
      </c>
      <c r="AF7" s="338">
        <v>0</v>
      </c>
      <c r="AG7" s="338">
        <v>0</v>
      </c>
      <c r="AH7" s="338">
        <v>0</v>
      </c>
      <c r="AI7" s="338">
        <v>0</v>
      </c>
      <c r="AJ7" s="338">
        <v>0</v>
      </c>
      <c r="AK7" s="338">
        <v>0</v>
      </c>
      <c r="AL7" s="320">
        <v>0</v>
      </c>
      <c r="AM7" s="320">
        <v>0</v>
      </c>
      <c r="AN7" s="320">
        <v>0</v>
      </c>
      <c r="AO7" s="320">
        <v>0</v>
      </c>
      <c r="AP7" s="338">
        <v>0</v>
      </c>
      <c r="AQ7" s="338">
        <v>0</v>
      </c>
      <c r="AR7" s="338">
        <v>0</v>
      </c>
      <c r="AS7" s="320">
        <v>0</v>
      </c>
      <c r="AT7" s="320">
        <v>0</v>
      </c>
      <c r="AU7" s="320">
        <v>0</v>
      </c>
      <c r="AV7" s="320">
        <v>0</v>
      </c>
      <c r="AW7" s="320">
        <v>0</v>
      </c>
      <c r="AX7" s="320">
        <v>0</v>
      </c>
      <c r="AY7" s="320">
        <v>0</v>
      </c>
      <c r="AZ7" s="320">
        <v>0</v>
      </c>
      <c r="BA7" s="320">
        <v>0</v>
      </c>
      <c r="BB7" s="320">
        <v>0</v>
      </c>
      <c r="BC7" s="320">
        <v>0</v>
      </c>
      <c r="BD7" s="320">
        <v>0</v>
      </c>
      <c r="BE7" s="320">
        <v>0</v>
      </c>
      <c r="BF7" s="320">
        <v>0</v>
      </c>
      <c r="BG7" s="338">
        <v>0</v>
      </c>
      <c r="BH7" s="338">
        <v>0</v>
      </c>
      <c r="BI7" s="338">
        <v>0</v>
      </c>
      <c r="BJ7" s="339">
        <v>-9.0399999999999991</v>
      </c>
      <c r="BK7" s="339">
        <v>18.55</v>
      </c>
    </row>
    <row r="8" spans="1:63" ht="20.100000000000001" customHeight="1" x14ac:dyDescent="0.2">
      <c r="A8" s="340" t="s">
        <v>40</v>
      </c>
      <c r="B8" s="341" t="s">
        <v>41</v>
      </c>
      <c r="C8" s="340" t="s">
        <v>42</v>
      </c>
      <c r="D8" s="202">
        <v>0</v>
      </c>
      <c r="E8" s="202">
        <v>0</v>
      </c>
      <c r="F8" s="320">
        <v>0</v>
      </c>
      <c r="G8" s="202">
        <v>0</v>
      </c>
      <c r="H8" s="202">
        <v>0</v>
      </c>
      <c r="I8" s="202">
        <v>0</v>
      </c>
      <c r="J8" s="202">
        <v>0</v>
      </c>
      <c r="K8" s="202">
        <v>0</v>
      </c>
      <c r="L8" s="202">
        <v>0</v>
      </c>
      <c r="M8" s="202">
        <v>0</v>
      </c>
      <c r="N8" s="202">
        <v>0</v>
      </c>
      <c r="O8" s="202">
        <v>0</v>
      </c>
      <c r="P8" s="202">
        <v>0</v>
      </c>
      <c r="Q8" s="202">
        <v>0</v>
      </c>
      <c r="R8" s="202">
        <v>0</v>
      </c>
      <c r="S8" s="202">
        <v>0</v>
      </c>
      <c r="T8" s="202">
        <v>0</v>
      </c>
      <c r="U8" s="202">
        <v>0</v>
      </c>
      <c r="V8" s="202">
        <v>0</v>
      </c>
      <c r="W8" s="202">
        <v>0</v>
      </c>
      <c r="X8" s="202">
        <v>0</v>
      </c>
      <c r="Y8" s="202">
        <v>0</v>
      </c>
      <c r="Z8" s="202">
        <v>0</v>
      </c>
      <c r="AA8" s="202">
        <v>0</v>
      </c>
      <c r="AB8" s="202">
        <v>0</v>
      </c>
      <c r="AC8" s="319">
        <v>0</v>
      </c>
      <c r="AD8" s="319">
        <v>0</v>
      </c>
      <c r="AE8" s="319">
        <v>0</v>
      </c>
      <c r="AF8" s="319">
        <v>0</v>
      </c>
      <c r="AG8" s="319">
        <v>0</v>
      </c>
      <c r="AH8" s="319">
        <v>0</v>
      </c>
      <c r="AI8" s="319">
        <v>0</v>
      </c>
      <c r="AJ8" s="319">
        <v>0</v>
      </c>
      <c r="AK8" s="319">
        <v>0</v>
      </c>
      <c r="AL8" s="202">
        <v>0</v>
      </c>
      <c r="AM8" s="202">
        <v>0</v>
      </c>
      <c r="AN8" s="202">
        <v>0</v>
      </c>
      <c r="AO8" s="202">
        <v>0</v>
      </c>
      <c r="AP8" s="319">
        <v>0</v>
      </c>
      <c r="AQ8" s="319">
        <v>0</v>
      </c>
      <c r="AR8" s="319">
        <v>0</v>
      </c>
      <c r="AS8" s="202">
        <v>0</v>
      </c>
      <c r="AT8" s="202">
        <v>0</v>
      </c>
      <c r="AU8" s="202">
        <v>0</v>
      </c>
      <c r="AV8" s="202">
        <v>0</v>
      </c>
      <c r="AW8" s="202">
        <v>0</v>
      </c>
      <c r="AX8" s="202">
        <v>0</v>
      </c>
      <c r="AY8" s="202">
        <v>0</v>
      </c>
      <c r="AZ8" s="202">
        <v>0</v>
      </c>
      <c r="BA8" s="202">
        <v>0</v>
      </c>
      <c r="BB8" s="202">
        <v>0</v>
      </c>
      <c r="BC8" s="202">
        <v>0</v>
      </c>
      <c r="BD8" s="202">
        <v>0</v>
      </c>
      <c r="BE8" s="202">
        <v>0</v>
      </c>
      <c r="BF8" s="202">
        <v>0</v>
      </c>
      <c r="BG8" s="319">
        <v>0</v>
      </c>
      <c r="BH8" s="319">
        <v>0</v>
      </c>
      <c r="BI8" s="319">
        <v>0</v>
      </c>
      <c r="BJ8" s="321">
        <v>0</v>
      </c>
      <c r="BK8" s="321">
        <v>0</v>
      </c>
    </row>
    <row r="9" spans="1:63" ht="20.100000000000001" customHeight="1" x14ac:dyDescent="0.2">
      <c r="A9" s="340"/>
      <c r="B9" s="342" t="s">
        <v>43</v>
      </c>
      <c r="C9" s="343" t="s">
        <v>44</v>
      </c>
      <c r="D9" s="202">
        <v>0</v>
      </c>
      <c r="E9" s="202">
        <v>0</v>
      </c>
      <c r="F9" s="320">
        <v>0</v>
      </c>
      <c r="G9" s="202">
        <v>0</v>
      </c>
      <c r="H9" s="202">
        <v>0</v>
      </c>
      <c r="I9" s="202">
        <v>0</v>
      </c>
      <c r="J9" s="202">
        <v>0</v>
      </c>
      <c r="K9" s="202">
        <v>0</v>
      </c>
      <c r="L9" s="202">
        <v>0</v>
      </c>
      <c r="M9" s="202">
        <v>0</v>
      </c>
      <c r="N9" s="202">
        <v>0</v>
      </c>
      <c r="O9" s="202">
        <v>0</v>
      </c>
      <c r="P9" s="202">
        <v>0</v>
      </c>
      <c r="Q9" s="202">
        <v>0</v>
      </c>
      <c r="R9" s="202">
        <v>0</v>
      </c>
      <c r="S9" s="202">
        <v>0</v>
      </c>
      <c r="T9" s="202">
        <v>0</v>
      </c>
      <c r="U9" s="202">
        <v>0</v>
      </c>
      <c r="V9" s="202">
        <v>0</v>
      </c>
      <c r="W9" s="202">
        <v>0</v>
      </c>
      <c r="X9" s="202">
        <v>0</v>
      </c>
      <c r="Y9" s="202">
        <v>0</v>
      </c>
      <c r="Z9" s="202">
        <v>0</v>
      </c>
      <c r="AA9" s="202">
        <v>0</v>
      </c>
      <c r="AB9" s="202">
        <v>0</v>
      </c>
      <c r="AC9" s="319">
        <v>0</v>
      </c>
      <c r="AD9" s="319">
        <v>0</v>
      </c>
      <c r="AE9" s="319">
        <v>0</v>
      </c>
      <c r="AF9" s="319">
        <v>0</v>
      </c>
      <c r="AG9" s="319">
        <v>0</v>
      </c>
      <c r="AH9" s="319">
        <v>0</v>
      </c>
      <c r="AI9" s="319">
        <v>0</v>
      </c>
      <c r="AJ9" s="319">
        <v>0</v>
      </c>
      <c r="AK9" s="319">
        <v>0</v>
      </c>
      <c r="AL9" s="202">
        <v>0</v>
      </c>
      <c r="AM9" s="202">
        <v>0</v>
      </c>
      <c r="AN9" s="202">
        <v>0</v>
      </c>
      <c r="AO9" s="202">
        <v>0</v>
      </c>
      <c r="AP9" s="319">
        <v>0</v>
      </c>
      <c r="AQ9" s="319">
        <v>0</v>
      </c>
      <c r="AR9" s="319">
        <v>0</v>
      </c>
      <c r="AS9" s="202">
        <v>0</v>
      </c>
      <c r="AT9" s="202">
        <v>0</v>
      </c>
      <c r="AU9" s="202">
        <v>0</v>
      </c>
      <c r="AV9" s="202">
        <v>0</v>
      </c>
      <c r="AW9" s="202">
        <v>0</v>
      </c>
      <c r="AX9" s="202">
        <v>0</v>
      </c>
      <c r="AY9" s="202">
        <v>0</v>
      </c>
      <c r="AZ9" s="202">
        <v>0</v>
      </c>
      <c r="BA9" s="202">
        <v>0</v>
      </c>
      <c r="BB9" s="202">
        <v>0</v>
      </c>
      <c r="BC9" s="202">
        <v>0</v>
      </c>
      <c r="BD9" s="202">
        <v>0</v>
      </c>
      <c r="BE9" s="202">
        <v>0</v>
      </c>
      <c r="BF9" s="202">
        <v>0</v>
      </c>
      <c r="BG9" s="319">
        <v>0</v>
      </c>
      <c r="BH9" s="319">
        <v>0</v>
      </c>
      <c r="BI9" s="319">
        <v>0</v>
      </c>
      <c r="BJ9" s="321">
        <v>0</v>
      </c>
      <c r="BK9" s="321">
        <v>0</v>
      </c>
    </row>
    <row r="10" spans="1:63" ht="20.100000000000001" customHeight="1" x14ac:dyDescent="0.2">
      <c r="A10" s="340"/>
      <c r="B10" s="342" t="s">
        <v>661</v>
      </c>
      <c r="C10" s="343" t="s">
        <v>46</v>
      </c>
      <c r="D10" s="202">
        <v>0</v>
      </c>
      <c r="E10" s="202">
        <v>0</v>
      </c>
      <c r="F10" s="320">
        <v>0</v>
      </c>
      <c r="G10" s="202">
        <v>0</v>
      </c>
      <c r="H10" s="202">
        <v>0</v>
      </c>
      <c r="I10" s="202">
        <v>0</v>
      </c>
      <c r="J10" s="202">
        <v>0</v>
      </c>
      <c r="K10" s="202">
        <v>0</v>
      </c>
      <c r="L10" s="202">
        <v>0</v>
      </c>
      <c r="M10" s="202">
        <v>0</v>
      </c>
      <c r="N10" s="202">
        <v>0</v>
      </c>
      <c r="O10" s="202">
        <v>0</v>
      </c>
      <c r="P10" s="202">
        <v>0</v>
      </c>
      <c r="Q10" s="202">
        <v>0</v>
      </c>
      <c r="R10" s="202">
        <v>0</v>
      </c>
      <c r="S10" s="202">
        <v>0</v>
      </c>
      <c r="T10" s="202">
        <v>0</v>
      </c>
      <c r="U10" s="202">
        <v>0</v>
      </c>
      <c r="V10" s="202">
        <v>0</v>
      </c>
      <c r="W10" s="202">
        <v>0</v>
      </c>
      <c r="X10" s="202">
        <v>0</v>
      </c>
      <c r="Y10" s="202">
        <v>0</v>
      </c>
      <c r="Z10" s="202">
        <v>0</v>
      </c>
      <c r="AA10" s="202">
        <v>0</v>
      </c>
      <c r="AB10" s="202">
        <v>0</v>
      </c>
      <c r="AC10" s="319">
        <v>0</v>
      </c>
      <c r="AD10" s="319">
        <v>0</v>
      </c>
      <c r="AE10" s="319">
        <v>0</v>
      </c>
      <c r="AF10" s="319">
        <v>0</v>
      </c>
      <c r="AG10" s="319">
        <v>0</v>
      </c>
      <c r="AH10" s="319">
        <v>0</v>
      </c>
      <c r="AI10" s="319">
        <v>0</v>
      </c>
      <c r="AJ10" s="319">
        <v>0</v>
      </c>
      <c r="AK10" s="319">
        <v>0</v>
      </c>
      <c r="AL10" s="202">
        <v>0</v>
      </c>
      <c r="AM10" s="202">
        <v>0</v>
      </c>
      <c r="AN10" s="202">
        <v>0</v>
      </c>
      <c r="AO10" s="202">
        <v>0</v>
      </c>
      <c r="AP10" s="319">
        <v>0</v>
      </c>
      <c r="AQ10" s="319">
        <v>0</v>
      </c>
      <c r="AR10" s="319">
        <v>0</v>
      </c>
      <c r="AS10" s="202">
        <v>0</v>
      </c>
      <c r="AT10" s="202">
        <v>0</v>
      </c>
      <c r="AU10" s="202">
        <v>0</v>
      </c>
      <c r="AV10" s="202">
        <v>0</v>
      </c>
      <c r="AW10" s="202">
        <v>0</v>
      </c>
      <c r="AX10" s="202">
        <v>0</v>
      </c>
      <c r="AY10" s="202">
        <v>0</v>
      </c>
      <c r="AZ10" s="202">
        <v>0</v>
      </c>
      <c r="BA10" s="202">
        <v>0</v>
      </c>
      <c r="BB10" s="202">
        <v>0</v>
      </c>
      <c r="BC10" s="202">
        <v>0</v>
      </c>
      <c r="BD10" s="202">
        <v>0</v>
      </c>
      <c r="BE10" s="202">
        <v>0</v>
      </c>
      <c r="BF10" s="202">
        <v>0</v>
      </c>
      <c r="BG10" s="319">
        <v>0</v>
      </c>
      <c r="BH10" s="319">
        <v>0</v>
      </c>
      <c r="BI10" s="319">
        <v>0</v>
      </c>
      <c r="BJ10" s="321">
        <v>0</v>
      </c>
      <c r="BK10" s="321">
        <v>0</v>
      </c>
    </row>
    <row r="11" spans="1:63" ht="20.100000000000001" customHeight="1" x14ac:dyDescent="0.2">
      <c r="A11" s="340" t="s">
        <v>47</v>
      </c>
      <c r="B11" s="341" t="s">
        <v>48</v>
      </c>
      <c r="C11" s="340" t="s">
        <v>49</v>
      </c>
      <c r="D11" s="202">
        <v>13.64</v>
      </c>
      <c r="E11" s="202">
        <v>0</v>
      </c>
      <c r="F11" s="320">
        <v>0</v>
      </c>
      <c r="G11" s="202">
        <v>0</v>
      </c>
      <c r="H11" s="202">
        <v>0</v>
      </c>
      <c r="I11" s="202">
        <v>0</v>
      </c>
      <c r="J11" s="202">
        <v>0</v>
      </c>
      <c r="K11" s="202">
        <v>0</v>
      </c>
      <c r="L11" s="202">
        <v>0</v>
      </c>
      <c r="M11" s="202">
        <v>0</v>
      </c>
      <c r="N11" s="202">
        <v>0</v>
      </c>
      <c r="O11" s="202">
        <v>0</v>
      </c>
      <c r="P11" s="202">
        <v>0</v>
      </c>
      <c r="Q11" s="202">
        <v>0</v>
      </c>
      <c r="R11" s="202">
        <v>0</v>
      </c>
      <c r="S11" s="202">
        <v>0</v>
      </c>
      <c r="T11" s="202">
        <v>0</v>
      </c>
      <c r="U11" s="202">
        <v>0</v>
      </c>
      <c r="V11" s="202">
        <v>0</v>
      </c>
      <c r="W11" s="202">
        <v>0</v>
      </c>
      <c r="X11" s="202">
        <v>0</v>
      </c>
      <c r="Y11" s="202">
        <v>0</v>
      </c>
      <c r="Z11" s="202">
        <v>0</v>
      </c>
      <c r="AA11" s="202">
        <v>0</v>
      </c>
      <c r="AB11" s="202">
        <v>0</v>
      </c>
      <c r="AC11" s="319">
        <v>0</v>
      </c>
      <c r="AD11" s="319">
        <v>0</v>
      </c>
      <c r="AE11" s="319">
        <v>0</v>
      </c>
      <c r="AF11" s="319">
        <v>0</v>
      </c>
      <c r="AG11" s="319">
        <v>0</v>
      </c>
      <c r="AH11" s="319">
        <v>0</v>
      </c>
      <c r="AI11" s="319">
        <v>0</v>
      </c>
      <c r="AJ11" s="319">
        <v>0</v>
      </c>
      <c r="AK11" s="319">
        <v>0</v>
      </c>
      <c r="AL11" s="202">
        <v>0</v>
      </c>
      <c r="AM11" s="202">
        <v>0</v>
      </c>
      <c r="AN11" s="202">
        <v>0</v>
      </c>
      <c r="AO11" s="202">
        <v>0</v>
      </c>
      <c r="AP11" s="319">
        <v>0</v>
      </c>
      <c r="AQ11" s="319">
        <v>0</v>
      </c>
      <c r="AR11" s="319">
        <v>0</v>
      </c>
      <c r="AS11" s="202">
        <v>0</v>
      </c>
      <c r="AT11" s="202">
        <v>0</v>
      </c>
      <c r="AU11" s="202">
        <v>0</v>
      </c>
      <c r="AV11" s="202">
        <v>0</v>
      </c>
      <c r="AW11" s="202">
        <v>0</v>
      </c>
      <c r="AX11" s="202">
        <v>0</v>
      </c>
      <c r="AY11" s="202">
        <v>0</v>
      </c>
      <c r="AZ11" s="202">
        <v>0</v>
      </c>
      <c r="BA11" s="202">
        <v>0</v>
      </c>
      <c r="BB11" s="202">
        <v>0</v>
      </c>
      <c r="BC11" s="202">
        <v>0</v>
      </c>
      <c r="BD11" s="202">
        <v>0</v>
      </c>
      <c r="BE11" s="202">
        <v>0</v>
      </c>
      <c r="BF11" s="202">
        <v>0</v>
      </c>
      <c r="BG11" s="319">
        <v>0</v>
      </c>
      <c r="BH11" s="319">
        <v>0</v>
      </c>
      <c r="BI11" s="319">
        <v>0</v>
      </c>
      <c r="BJ11" s="321">
        <v>-4.38</v>
      </c>
      <c r="BK11" s="321">
        <v>9.26</v>
      </c>
    </row>
    <row r="12" spans="1:63" ht="20.100000000000001" customHeight="1" x14ac:dyDescent="0.2">
      <c r="A12" s="340" t="s">
        <v>50</v>
      </c>
      <c r="B12" s="341" t="s">
        <v>51</v>
      </c>
      <c r="C12" s="340" t="s">
        <v>52</v>
      </c>
      <c r="D12" s="202">
        <v>11.43</v>
      </c>
      <c r="E12" s="202">
        <v>0</v>
      </c>
      <c r="F12" s="320">
        <v>0</v>
      </c>
      <c r="G12" s="202">
        <v>0</v>
      </c>
      <c r="H12" s="202">
        <v>0</v>
      </c>
      <c r="I12" s="202">
        <v>0</v>
      </c>
      <c r="J12" s="202">
        <v>0</v>
      </c>
      <c r="K12" s="202">
        <v>0</v>
      </c>
      <c r="L12" s="202">
        <v>0</v>
      </c>
      <c r="M12" s="202">
        <v>0</v>
      </c>
      <c r="N12" s="202">
        <v>0</v>
      </c>
      <c r="O12" s="202">
        <v>0</v>
      </c>
      <c r="P12" s="202">
        <v>0</v>
      </c>
      <c r="Q12" s="202">
        <v>0</v>
      </c>
      <c r="R12" s="202">
        <v>0</v>
      </c>
      <c r="S12" s="202">
        <v>0</v>
      </c>
      <c r="T12" s="202">
        <v>0</v>
      </c>
      <c r="U12" s="202">
        <v>0</v>
      </c>
      <c r="V12" s="202">
        <v>0</v>
      </c>
      <c r="W12" s="202">
        <v>0</v>
      </c>
      <c r="X12" s="202">
        <v>0</v>
      </c>
      <c r="Y12" s="202">
        <v>0</v>
      </c>
      <c r="Z12" s="202">
        <v>0</v>
      </c>
      <c r="AA12" s="202">
        <v>0</v>
      </c>
      <c r="AB12" s="202">
        <v>0</v>
      </c>
      <c r="AC12" s="319">
        <v>0</v>
      </c>
      <c r="AD12" s="319">
        <v>0</v>
      </c>
      <c r="AE12" s="319">
        <v>0</v>
      </c>
      <c r="AF12" s="319">
        <v>0</v>
      </c>
      <c r="AG12" s="319">
        <v>0</v>
      </c>
      <c r="AH12" s="319">
        <v>0</v>
      </c>
      <c r="AI12" s="319">
        <v>0</v>
      </c>
      <c r="AJ12" s="319">
        <v>0</v>
      </c>
      <c r="AK12" s="319">
        <v>0</v>
      </c>
      <c r="AL12" s="202">
        <v>0</v>
      </c>
      <c r="AM12" s="202">
        <v>0</v>
      </c>
      <c r="AN12" s="202">
        <v>0</v>
      </c>
      <c r="AO12" s="202">
        <v>0</v>
      </c>
      <c r="AP12" s="319">
        <v>0</v>
      </c>
      <c r="AQ12" s="319">
        <v>0</v>
      </c>
      <c r="AR12" s="319">
        <v>0</v>
      </c>
      <c r="AS12" s="202">
        <v>0</v>
      </c>
      <c r="AT12" s="202">
        <v>0</v>
      </c>
      <c r="AU12" s="202">
        <v>0</v>
      </c>
      <c r="AV12" s="202">
        <v>0</v>
      </c>
      <c r="AW12" s="202">
        <v>0</v>
      </c>
      <c r="AX12" s="202">
        <v>0</v>
      </c>
      <c r="AY12" s="202">
        <v>0</v>
      </c>
      <c r="AZ12" s="202">
        <v>0</v>
      </c>
      <c r="BA12" s="202">
        <v>0</v>
      </c>
      <c r="BB12" s="202">
        <v>0</v>
      </c>
      <c r="BC12" s="202">
        <v>0</v>
      </c>
      <c r="BD12" s="202">
        <v>0</v>
      </c>
      <c r="BE12" s="202">
        <v>0</v>
      </c>
      <c r="BF12" s="202">
        <v>0</v>
      </c>
      <c r="BG12" s="319">
        <v>0</v>
      </c>
      <c r="BH12" s="319">
        <v>0</v>
      </c>
      <c r="BI12" s="319">
        <v>0</v>
      </c>
      <c r="BJ12" s="321">
        <v>-3.58</v>
      </c>
      <c r="BK12" s="321">
        <v>7.85</v>
      </c>
    </row>
    <row r="13" spans="1:63" ht="20.100000000000001" customHeight="1" x14ac:dyDescent="0.2">
      <c r="A13" s="340" t="s">
        <v>53</v>
      </c>
      <c r="B13" s="341" t="s">
        <v>54</v>
      </c>
      <c r="C13" s="340" t="s">
        <v>55</v>
      </c>
      <c r="D13" s="202">
        <v>0</v>
      </c>
      <c r="E13" s="202">
        <v>0</v>
      </c>
      <c r="F13" s="320">
        <v>0</v>
      </c>
      <c r="G13" s="202">
        <v>0</v>
      </c>
      <c r="H13" s="202">
        <v>0</v>
      </c>
      <c r="I13" s="202">
        <v>0</v>
      </c>
      <c r="J13" s="202">
        <v>0</v>
      </c>
      <c r="K13" s="202">
        <v>0</v>
      </c>
      <c r="L13" s="202">
        <v>0</v>
      </c>
      <c r="M13" s="202">
        <v>0</v>
      </c>
      <c r="N13" s="202">
        <v>0</v>
      </c>
      <c r="O13" s="202">
        <v>0</v>
      </c>
      <c r="P13" s="202">
        <v>0</v>
      </c>
      <c r="Q13" s="202">
        <v>0</v>
      </c>
      <c r="R13" s="202">
        <v>0</v>
      </c>
      <c r="S13" s="202">
        <v>0</v>
      </c>
      <c r="T13" s="202">
        <v>0</v>
      </c>
      <c r="U13" s="202">
        <v>0</v>
      </c>
      <c r="V13" s="202">
        <v>0</v>
      </c>
      <c r="W13" s="202">
        <v>0</v>
      </c>
      <c r="X13" s="202">
        <v>0</v>
      </c>
      <c r="Y13" s="202">
        <v>0</v>
      </c>
      <c r="Z13" s="202">
        <v>0</v>
      </c>
      <c r="AA13" s="202">
        <v>0</v>
      </c>
      <c r="AB13" s="202">
        <v>0</v>
      </c>
      <c r="AC13" s="319">
        <v>0</v>
      </c>
      <c r="AD13" s="319">
        <v>0</v>
      </c>
      <c r="AE13" s="319">
        <v>0</v>
      </c>
      <c r="AF13" s="319">
        <v>0</v>
      </c>
      <c r="AG13" s="319">
        <v>0</v>
      </c>
      <c r="AH13" s="319">
        <v>0</v>
      </c>
      <c r="AI13" s="319">
        <v>0</v>
      </c>
      <c r="AJ13" s="319">
        <v>0</v>
      </c>
      <c r="AK13" s="319">
        <v>0</v>
      </c>
      <c r="AL13" s="202">
        <v>0</v>
      </c>
      <c r="AM13" s="202">
        <v>0</v>
      </c>
      <c r="AN13" s="202">
        <v>0</v>
      </c>
      <c r="AO13" s="202">
        <v>0</v>
      </c>
      <c r="AP13" s="319">
        <v>0</v>
      </c>
      <c r="AQ13" s="319">
        <v>0</v>
      </c>
      <c r="AR13" s="319">
        <v>0</v>
      </c>
      <c r="AS13" s="202">
        <v>0</v>
      </c>
      <c r="AT13" s="202">
        <v>0</v>
      </c>
      <c r="AU13" s="202">
        <v>0</v>
      </c>
      <c r="AV13" s="202">
        <v>0</v>
      </c>
      <c r="AW13" s="202">
        <v>0</v>
      </c>
      <c r="AX13" s="202">
        <v>0</v>
      </c>
      <c r="AY13" s="202">
        <v>0</v>
      </c>
      <c r="AZ13" s="202">
        <v>0</v>
      </c>
      <c r="BA13" s="202">
        <v>0</v>
      </c>
      <c r="BB13" s="202">
        <v>0</v>
      </c>
      <c r="BC13" s="202">
        <v>0</v>
      </c>
      <c r="BD13" s="202">
        <v>0</v>
      </c>
      <c r="BE13" s="202">
        <v>0</v>
      </c>
      <c r="BF13" s="202">
        <v>0</v>
      </c>
      <c r="BG13" s="319">
        <v>0</v>
      </c>
      <c r="BH13" s="319">
        <v>0</v>
      </c>
      <c r="BI13" s="319">
        <v>0</v>
      </c>
      <c r="BJ13" s="321">
        <v>0</v>
      </c>
      <c r="BK13" s="321">
        <v>0</v>
      </c>
    </row>
    <row r="14" spans="1:63" ht="20.100000000000001" customHeight="1" x14ac:dyDescent="0.2">
      <c r="A14" s="340" t="s">
        <v>56</v>
      </c>
      <c r="B14" s="341" t="s">
        <v>57</v>
      </c>
      <c r="C14" s="340" t="s">
        <v>58</v>
      </c>
      <c r="D14" s="202">
        <v>0</v>
      </c>
      <c r="E14" s="202">
        <v>0</v>
      </c>
      <c r="F14" s="320">
        <v>0</v>
      </c>
      <c r="G14" s="202">
        <v>0</v>
      </c>
      <c r="H14" s="202">
        <v>0</v>
      </c>
      <c r="I14" s="202">
        <v>0</v>
      </c>
      <c r="J14" s="202">
        <v>0</v>
      </c>
      <c r="K14" s="202">
        <v>0</v>
      </c>
      <c r="L14" s="202">
        <v>0</v>
      </c>
      <c r="M14" s="202">
        <v>0</v>
      </c>
      <c r="N14" s="202">
        <v>0</v>
      </c>
      <c r="O14" s="202">
        <v>0</v>
      </c>
      <c r="P14" s="202">
        <v>0</v>
      </c>
      <c r="Q14" s="202">
        <v>0</v>
      </c>
      <c r="R14" s="202">
        <v>0</v>
      </c>
      <c r="S14" s="202">
        <v>0</v>
      </c>
      <c r="T14" s="202">
        <v>0</v>
      </c>
      <c r="U14" s="202">
        <v>0</v>
      </c>
      <c r="V14" s="202">
        <v>0</v>
      </c>
      <c r="W14" s="202">
        <v>0</v>
      </c>
      <c r="X14" s="202">
        <v>0</v>
      </c>
      <c r="Y14" s="202">
        <v>0</v>
      </c>
      <c r="Z14" s="202">
        <v>0</v>
      </c>
      <c r="AA14" s="202">
        <v>0</v>
      </c>
      <c r="AB14" s="202">
        <v>0</v>
      </c>
      <c r="AC14" s="319">
        <v>0</v>
      </c>
      <c r="AD14" s="319">
        <v>0</v>
      </c>
      <c r="AE14" s="319">
        <v>0</v>
      </c>
      <c r="AF14" s="319">
        <v>0</v>
      </c>
      <c r="AG14" s="319">
        <v>0</v>
      </c>
      <c r="AH14" s="319">
        <v>0</v>
      </c>
      <c r="AI14" s="319">
        <v>0</v>
      </c>
      <c r="AJ14" s="319">
        <v>0</v>
      </c>
      <c r="AK14" s="319">
        <v>0</v>
      </c>
      <c r="AL14" s="202">
        <v>0</v>
      </c>
      <c r="AM14" s="202">
        <v>0</v>
      </c>
      <c r="AN14" s="202">
        <v>0</v>
      </c>
      <c r="AO14" s="202">
        <v>0</v>
      </c>
      <c r="AP14" s="319">
        <v>0</v>
      </c>
      <c r="AQ14" s="319">
        <v>0</v>
      </c>
      <c r="AR14" s="319">
        <v>0</v>
      </c>
      <c r="AS14" s="202">
        <v>0</v>
      </c>
      <c r="AT14" s="202">
        <v>0</v>
      </c>
      <c r="AU14" s="202">
        <v>0</v>
      </c>
      <c r="AV14" s="202">
        <v>0</v>
      </c>
      <c r="AW14" s="202">
        <v>0</v>
      </c>
      <c r="AX14" s="202">
        <v>0</v>
      </c>
      <c r="AY14" s="202">
        <v>0</v>
      </c>
      <c r="AZ14" s="202">
        <v>0</v>
      </c>
      <c r="BA14" s="202">
        <v>0</v>
      </c>
      <c r="BB14" s="202">
        <v>0</v>
      </c>
      <c r="BC14" s="202">
        <v>0</v>
      </c>
      <c r="BD14" s="202">
        <v>0</v>
      </c>
      <c r="BE14" s="202">
        <v>0</v>
      </c>
      <c r="BF14" s="202">
        <v>0</v>
      </c>
      <c r="BG14" s="319">
        <v>0</v>
      </c>
      <c r="BH14" s="319">
        <v>0</v>
      </c>
      <c r="BI14" s="319">
        <v>0</v>
      </c>
      <c r="BJ14" s="321">
        <v>0</v>
      </c>
      <c r="BK14" s="321">
        <v>0</v>
      </c>
    </row>
    <row r="15" spans="1:63" ht="20.100000000000001" customHeight="1" x14ac:dyDescent="0.2">
      <c r="A15" s="340" t="s">
        <v>59</v>
      </c>
      <c r="B15" s="341" t="s">
        <v>60</v>
      </c>
      <c r="C15" s="340" t="s">
        <v>61</v>
      </c>
      <c r="D15" s="202">
        <v>0</v>
      </c>
      <c r="E15" s="202">
        <v>0</v>
      </c>
      <c r="F15" s="320">
        <v>0</v>
      </c>
      <c r="G15" s="202">
        <v>0</v>
      </c>
      <c r="H15" s="202">
        <v>0</v>
      </c>
      <c r="I15" s="202">
        <v>0</v>
      </c>
      <c r="J15" s="202">
        <v>0</v>
      </c>
      <c r="K15" s="202">
        <v>0</v>
      </c>
      <c r="L15" s="202">
        <v>0</v>
      </c>
      <c r="M15" s="202">
        <v>0</v>
      </c>
      <c r="N15" s="202">
        <v>0</v>
      </c>
      <c r="O15" s="202">
        <v>0</v>
      </c>
      <c r="P15" s="202">
        <v>0</v>
      </c>
      <c r="Q15" s="202">
        <v>0</v>
      </c>
      <c r="R15" s="202">
        <v>0</v>
      </c>
      <c r="S15" s="202">
        <v>0</v>
      </c>
      <c r="T15" s="202">
        <v>0</v>
      </c>
      <c r="U15" s="202">
        <v>0</v>
      </c>
      <c r="V15" s="202">
        <v>0</v>
      </c>
      <c r="W15" s="202">
        <v>0</v>
      </c>
      <c r="X15" s="202">
        <v>0</v>
      </c>
      <c r="Y15" s="202">
        <v>0</v>
      </c>
      <c r="Z15" s="202">
        <v>0</v>
      </c>
      <c r="AA15" s="202">
        <v>0</v>
      </c>
      <c r="AB15" s="202">
        <v>0</v>
      </c>
      <c r="AC15" s="319">
        <v>0</v>
      </c>
      <c r="AD15" s="319">
        <v>0</v>
      </c>
      <c r="AE15" s="319">
        <v>0</v>
      </c>
      <c r="AF15" s="319">
        <v>0</v>
      </c>
      <c r="AG15" s="319">
        <v>0</v>
      </c>
      <c r="AH15" s="319">
        <v>0</v>
      </c>
      <c r="AI15" s="319">
        <v>0</v>
      </c>
      <c r="AJ15" s="319">
        <v>0</v>
      </c>
      <c r="AK15" s="319">
        <v>0</v>
      </c>
      <c r="AL15" s="202">
        <v>0</v>
      </c>
      <c r="AM15" s="202">
        <v>0</v>
      </c>
      <c r="AN15" s="202">
        <v>0</v>
      </c>
      <c r="AO15" s="202">
        <v>0</v>
      </c>
      <c r="AP15" s="319">
        <v>0</v>
      </c>
      <c r="AQ15" s="319">
        <v>0</v>
      </c>
      <c r="AR15" s="319">
        <v>0</v>
      </c>
      <c r="AS15" s="202">
        <v>0</v>
      </c>
      <c r="AT15" s="202">
        <v>0</v>
      </c>
      <c r="AU15" s="202">
        <v>0</v>
      </c>
      <c r="AV15" s="202">
        <v>0</v>
      </c>
      <c r="AW15" s="202">
        <v>0</v>
      </c>
      <c r="AX15" s="202">
        <v>0</v>
      </c>
      <c r="AY15" s="202">
        <v>0</v>
      </c>
      <c r="AZ15" s="202">
        <v>0</v>
      </c>
      <c r="BA15" s="202">
        <v>0</v>
      </c>
      <c r="BB15" s="202">
        <v>0</v>
      </c>
      <c r="BC15" s="202">
        <v>0</v>
      </c>
      <c r="BD15" s="202">
        <v>0</v>
      </c>
      <c r="BE15" s="202">
        <v>0</v>
      </c>
      <c r="BF15" s="202">
        <v>0</v>
      </c>
      <c r="BG15" s="319">
        <v>0</v>
      </c>
      <c r="BH15" s="319">
        <v>0</v>
      </c>
      <c r="BI15" s="319">
        <v>0</v>
      </c>
      <c r="BJ15" s="321">
        <v>0</v>
      </c>
      <c r="BK15" s="321">
        <v>0</v>
      </c>
    </row>
    <row r="16" spans="1:63" ht="20.100000000000001" customHeight="1" x14ac:dyDescent="0.2">
      <c r="A16" s="340" t="s">
        <v>662</v>
      </c>
      <c r="B16" s="341" t="s">
        <v>62</v>
      </c>
      <c r="C16" s="340" t="s">
        <v>63</v>
      </c>
      <c r="D16" s="202">
        <v>2.5199999999999996</v>
      </c>
      <c r="E16" s="202">
        <v>0</v>
      </c>
      <c r="F16" s="320">
        <v>0</v>
      </c>
      <c r="G16" s="202">
        <v>0</v>
      </c>
      <c r="H16" s="202">
        <v>0</v>
      </c>
      <c r="I16" s="202">
        <v>0</v>
      </c>
      <c r="J16" s="202">
        <v>0</v>
      </c>
      <c r="K16" s="202">
        <v>0</v>
      </c>
      <c r="L16" s="202">
        <v>0</v>
      </c>
      <c r="M16" s="202">
        <v>0</v>
      </c>
      <c r="N16" s="202">
        <v>0</v>
      </c>
      <c r="O16" s="202">
        <v>0</v>
      </c>
      <c r="P16" s="202">
        <v>0</v>
      </c>
      <c r="Q16" s="202">
        <v>0</v>
      </c>
      <c r="R16" s="202">
        <v>0</v>
      </c>
      <c r="S16" s="202">
        <v>0</v>
      </c>
      <c r="T16" s="202">
        <v>0</v>
      </c>
      <c r="U16" s="202">
        <v>0</v>
      </c>
      <c r="V16" s="202">
        <v>0</v>
      </c>
      <c r="W16" s="202">
        <v>0</v>
      </c>
      <c r="X16" s="202">
        <v>0</v>
      </c>
      <c r="Y16" s="202">
        <v>0</v>
      </c>
      <c r="Z16" s="202">
        <v>0</v>
      </c>
      <c r="AA16" s="202">
        <v>0</v>
      </c>
      <c r="AB16" s="202">
        <v>0</v>
      </c>
      <c r="AC16" s="319">
        <v>0</v>
      </c>
      <c r="AD16" s="319">
        <v>0</v>
      </c>
      <c r="AE16" s="319">
        <v>0</v>
      </c>
      <c r="AF16" s="319">
        <v>0</v>
      </c>
      <c r="AG16" s="319">
        <v>0</v>
      </c>
      <c r="AH16" s="319">
        <v>0</v>
      </c>
      <c r="AI16" s="319">
        <v>0</v>
      </c>
      <c r="AJ16" s="319">
        <v>0</v>
      </c>
      <c r="AK16" s="319">
        <v>0</v>
      </c>
      <c r="AL16" s="202">
        <v>0</v>
      </c>
      <c r="AM16" s="202">
        <v>0</v>
      </c>
      <c r="AN16" s="202">
        <v>0</v>
      </c>
      <c r="AO16" s="202">
        <v>0</v>
      </c>
      <c r="AP16" s="319">
        <v>0</v>
      </c>
      <c r="AQ16" s="319">
        <v>0</v>
      </c>
      <c r="AR16" s="319">
        <v>0</v>
      </c>
      <c r="AS16" s="202">
        <v>0</v>
      </c>
      <c r="AT16" s="202">
        <v>0</v>
      </c>
      <c r="AU16" s="202">
        <v>0</v>
      </c>
      <c r="AV16" s="202">
        <v>0</v>
      </c>
      <c r="AW16" s="202">
        <v>0</v>
      </c>
      <c r="AX16" s="202">
        <v>0</v>
      </c>
      <c r="AY16" s="202">
        <v>0</v>
      </c>
      <c r="AZ16" s="202">
        <v>0</v>
      </c>
      <c r="BA16" s="202">
        <v>0</v>
      </c>
      <c r="BB16" s="202">
        <v>0</v>
      </c>
      <c r="BC16" s="202">
        <v>0</v>
      </c>
      <c r="BD16" s="202">
        <v>0</v>
      </c>
      <c r="BE16" s="202">
        <v>0</v>
      </c>
      <c r="BF16" s="202">
        <v>0</v>
      </c>
      <c r="BG16" s="319">
        <v>0</v>
      </c>
      <c r="BH16" s="319">
        <v>0</v>
      </c>
      <c r="BI16" s="319">
        <v>0</v>
      </c>
      <c r="BJ16" s="321">
        <v>-1.08</v>
      </c>
      <c r="BK16" s="321">
        <v>1.44</v>
      </c>
    </row>
    <row r="17" spans="1:63" ht="20.100000000000001" customHeight="1" x14ac:dyDescent="0.2">
      <c r="A17" s="340" t="s">
        <v>64</v>
      </c>
      <c r="B17" s="341" t="s">
        <v>65</v>
      </c>
      <c r="C17" s="340" t="s">
        <v>66</v>
      </c>
      <c r="D17" s="202">
        <v>0</v>
      </c>
      <c r="E17" s="202">
        <v>0</v>
      </c>
      <c r="F17" s="320">
        <v>0</v>
      </c>
      <c r="G17" s="202">
        <v>0</v>
      </c>
      <c r="H17" s="202">
        <v>0</v>
      </c>
      <c r="I17" s="202">
        <v>0</v>
      </c>
      <c r="J17" s="202">
        <v>0</v>
      </c>
      <c r="K17" s="202">
        <v>0</v>
      </c>
      <c r="L17" s="202">
        <v>0</v>
      </c>
      <c r="M17" s="202">
        <v>0</v>
      </c>
      <c r="N17" s="202">
        <v>0</v>
      </c>
      <c r="O17" s="202">
        <v>0</v>
      </c>
      <c r="P17" s="202">
        <v>0</v>
      </c>
      <c r="Q17" s="202">
        <v>0</v>
      </c>
      <c r="R17" s="202">
        <v>0</v>
      </c>
      <c r="S17" s="202">
        <v>0</v>
      </c>
      <c r="T17" s="202">
        <v>0</v>
      </c>
      <c r="U17" s="202">
        <v>0</v>
      </c>
      <c r="V17" s="202">
        <v>0</v>
      </c>
      <c r="W17" s="202">
        <v>0</v>
      </c>
      <c r="X17" s="202">
        <v>0</v>
      </c>
      <c r="Y17" s="202">
        <v>0</v>
      </c>
      <c r="Z17" s="202">
        <v>0</v>
      </c>
      <c r="AA17" s="202">
        <v>0</v>
      </c>
      <c r="AB17" s="202">
        <v>0</v>
      </c>
      <c r="AC17" s="319">
        <v>0</v>
      </c>
      <c r="AD17" s="319">
        <v>0</v>
      </c>
      <c r="AE17" s="319">
        <v>0</v>
      </c>
      <c r="AF17" s="319">
        <v>0</v>
      </c>
      <c r="AG17" s="319">
        <v>0</v>
      </c>
      <c r="AH17" s="319">
        <v>0</v>
      </c>
      <c r="AI17" s="319">
        <v>0</v>
      </c>
      <c r="AJ17" s="319">
        <v>0</v>
      </c>
      <c r="AK17" s="319">
        <v>0</v>
      </c>
      <c r="AL17" s="202">
        <v>0</v>
      </c>
      <c r="AM17" s="202">
        <v>0</v>
      </c>
      <c r="AN17" s="202">
        <v>0</v>
      </c>
      <c r="AO17" s="202">
        <v>0</v>
      </c>
      <c r="AP17" s="319">
        <v>0</v>
      </c>
      <c r="AQ17" s="319">
        <v>0</v>
      </c>
      <c r="AR17" s="319">
        <v>0</v>
      </c>
      <c r="AS17" s="202">
        <v>0</v>
      </c>
      <c r="AT17" s="202">
        <v>0</v>
      </c>
      <c r="AU17" s="202">
        <v>0</v>
      </c>
      <c r="AV17" s="202">
        <v>0</v>
      </c>
      <c r="AW17" s="202">
        <v>0</v>
      </c>
      <c r="AX17" s="202">
        <v>0</v>
      </c>
      <c r="AY17" s="202">
        <v>0</v>
      </c>
      <c r="AZ17" s="202">
        <v>0</v>
      </c>
      <c r="BA17" s="202">
        <v>0</v>
      </c>
      <c r="BB17" s="202">
        <v>0</v>
      </c>
      <c r="BC17" s="202">
        <v>0</v>
      </c>
      <c r="BD17" s="202">
        <v>0</v>
      </c>
      <c r="BE17" s="202">
        <v>0</v>
      </c>
      <c r="BF17" s="202">
        <v>0</v>
      </c>
      <c r="BG17" s="319">
        <v>0</v>
      </c>
      <c r="BH17" s="319">
        <v>0</v>
      </c>
      <c r="BI17" s="319">
        <v>0</v>
      </c>
      <c r="BJ17" s="321">
        <v>0</v>
      </c>
      <c r="BK17" s="321">
        <v>0</v>
      </c>
    </row>
    <row r="18" spans="1:63" ht="20.100000000000001" customHeight="1" x14ac:dyDescent="0.2">
      <c r="A18" s="340" t="s">
        <v>1277</v>
      </c>
      <c r="B18" s="341" t="s">
        <v>67</v>
      </c>
      <c r="C18" s="340" t="s">
        <v>68</v>
      </c>
      <c r="D18" s="202">
        <v>0</v>
      </c>
      <c r="E18" s="202">
        <v>0</v>
      </c>
      <c r="F18" s="320">
        <v>0</v>
      </c>
      <c r="G18" s="202">
        <v>0</v>
      </c>
      <c r="H18" s="202">
        <v>0</v>
      </c>
      <c r="I18" s="202">
        <v>0</v>
      </c>
      <c r="J18" s="202">
        <v>0</v>
      </c>
      <c r="K18" s="202">
        <v>0</v>
      </c>
      <c r="L18" s="202">
        <v>0</v>
      </c>
      <c r="M18" s="202">
        <v>0</v>
      </c>
      <c r="N18" s="202">
        <v>0</v>
      </c>
      <c r="O18" s="202">
        <v>0</v>
      </c>
      <c r="P18" s="202">
        <v>0</v>
      </c>
      <c r="Q18" s="202">
        <v>0</v>
      </c>
      <c r="R18" s="202">
        <v>0</v>
      </c>
      <c r="S18" s="202">
        <v>0</v>
      </c>
      <c r="T18" s="202">
        <v>0</v>
      </c>
      <c r="U18" s="202">
        <v>0</v>
      </c>
      <c r="V18" s="202">
        <v>0</v>
      </c>
      <c r="W18" s="202">
        <v>0</v>
      </c>
      <c r="X18" s="202">
        <v>0</v>
      </c>
      <c r="Y18" s="202">
        <v>0</v>
      </c>
      <c r="Z18" s="202">
        <v>0</v>
      </c>
      <c r="AA18" s="202">
        <v>0</v>
      </c>
      <c r="AB18" s="202">
        <v>0</v>
      </c>
      <c r="AC18" s="319">
        <v>0</v>
      </c>
      <c r="AD18" s="319">
        <v>0</v>
      </c>
      <c r="AE18" s="319">
        <v>0</v>
      </c>
      <c r="AF18" s="319">
        <v>0</v>
      </c>
      <c r="AG18" s="319">
        <v>0</v>
      </c>
      <c r="AH18" s="319">
        <v>0</v>
      </c>
      <c r="AI18" s="319">
        <v>0</v>
      </c>
      <c r="AJ18" s="319">
        <v>0</v>
      </c>
      <c r="AK18" s="319">
        <v>0</v>
      </c>
      <c r="AL18" s="202">
        <v>0</v>
      </c>
      <c r="AM18" s="202">
        <v>0</v>
      </c>
      <c r="AN18" s="202">
        <v>0</v>
      </c>
      <c r="AO18" s="202">
        <v>0</v>
      </c>
      <c r="AP18" s="319">
        <v>0</v>
      </c>
      <c r="AQ18" s="319">
        <v>0</v>
      </c>
      <c r="AR18" s="319">
        <v>0</v>
      </c>
      <c r="AS18" s="202">
        <v>0</v>
      </c>
      <c r="AT18" s="202">
        <v>0</v>
      </c>
      <c r="AU18" s="202">
        <v>0</v>
      </c>
      <c r="AV18" s="202">
        <v>0</v>
      </c>
      <c r="AW18" s="202">
        <v>0</v>
      </c>
      <c r="AX18" s="202">
        <v>0</v>
      </c>
      <c r="AY18" s="202">
        <v>0</v>
      </c>
      <c r="AZ18" s="202">
        <v>0</v>
      </c>
      <c r="BA18" s="202">
        <v>0</v>
      </c>
      <c r="BB18" s="202">
        <v>0</v>
      </c>
      <c r="BC18" s="202">
        <v>0</v>
      </c>
      <c r="BD18" s="202">
        <v>0</v>
      </c>
      <c r="BE18" s="202">
        <v>0</v>
      </c>
      <c r="BF18" s="202">
        <v>0</v>
      </c>
      <c r="BG18" s="319">
        <v>0</v>
      </c>
      <c r="BH18" s="319">
        <v>0</v>
      </c>
      <c r="BI18" s="319">
        <v>0</v>
      </c>
      <c r="BJ18" s="321">
        <v>0</v>
      </c>
      <c r="BK18" s="321">
        <v>0</v>
      </c>
    </row>
    <row r="19" spans="1:63" ht="20.100000000000001" customHeight="1" x14ac:dyDescent="0.2">
      <c r="A19" s="316">
        <v>2</v>
      </c>
      <c r="B19" s="317" t="s">
        <v>69</v>
      </c>
      <c r="C19" s="316" t="s">
        <v>70</v>
      </c>
      <c r="D19" s="320">
        <v>1011.1500000000001</v>
      </c>
      <c r="E19" s="320">
        <v>20.329999999999998</v>
      </c>
      <c r="F19" s="320">
        <v>9.0399999999999991</v>
      </c>
      <c r="G19" s="320">
        <v>0</v>
      </c>
      <c r="H19" s="320">
        <v>0</v>
      </c>
      <c r="I19" s="320">
        <v>0</v>
      </c>
      <c r="J19" s="320">
        <v>4.38</v>
      </c>
      <c r="K19" s="320">
        <v>3.58</v>
      </c>
      <c r="L19" s="320">
        <v>0</v>
      </c>
      <c r="M19" s="320">
        <v>0</v>
      </c>
      <c r="N19" s="320">
        <v>0</v>
      </c>
      <c r="O19" s="320">
        <v>1.08</v>
      </c>
      <c r="P19" s="320">
        <v>0</v>
      </c>
      <c r="Q19" s="320">
        <v>0</v>
      </c>
      <c r="R19" s="320">
        <v>11.29</v>
      </c>
      <c r="S19" s="320">
        <v>0</v>
      </c>
      <c r="T19" s="320">
        <v>0</v>
      </c>
      <c r="U19" s="320">
        <v>0</v>
      </c>
      <c r="V19" s="320">
        <v>0</v>
      </c>
      <c r="W19" s="320">
        <v>0</v>
      </c>
      <c r="X19" s="320">
        <v>0</v>
      </c>
      <c r="Y19" s="320">
        <v>4.1100000000000003</v>
      </c>
      <c r="Z19" s="320">
        <v>0</v>
      </c>
      <c r="AA19" s="320">
        <v>0</v>
      </c>
      <c r="AB19" s="320">
        <v>0.65</v>
      </c>
      <c r="AC19" s="320">
        <v>0.59000000000000008</v>
      </c>
      <c r="AD19" s="320">
        <v>0.03</v>
      </c>
      <c r="AE19" s="320">
        <v>0.03</v>
      </c>
      <c r="AF19" s="320">
        <v>0</v>
      </c>
      <c r="AG19" s="320">
        <v>0</v>
      </c>
      <c r="AH19" s="320">
        <v>0</v>
      </c>
      <c r="AI19" s="320">
        <v>0</v>
      </c>
      <c r="AJ19" s="320">
        <v>0</v>
      </c>
      <c r="AK19" s="320">
        <v>0</v>
      </c>
      <c r="AL19" s="320">
        <v>0</v>
      </c>
      <c r="AM19" s="320">
        <v>0</v>
      </c>
      <c r="AN19" s="320">
        <v>0</v>
      </c>
      <c r="AO19" s="320">
        <v>0</v>
      </c>
      <c r="AP19" s="320">
        <v>0</v>
      </c>
      <c r="AQ19" s="320">
        <v>0</v>
      </c>
      <c r="AR19" s="320">
        <v>0</v>
      </c>
      <c r="AS19" s="320">
        <v>0</v>
      </c>
      <c r="AT19" s="320">
        <v>0</v>
      </c>
      <c r="AU19" s="320">
        <v>0</v>
      </c>
      <c r="AV19" s="320">
        <v>0</v>
      </c>
      <c r="AW19" s="320">
        <v>0</v>
      </c>
      <c r="AX19" s="320">
        <v>6.53</v>
      </c>
      <c r="AY19" s="320">
        <v>0</v>
      </c>
      <c r="AZ19" s="320">
        <v>0</v>
      </c>
      <c r="BA19" s="320">
        <v>0</v>
      </c>
      <c r="BB19" s="320">
        <v>0</v>
      </c>
      <c r="BC19" s="320">
        <v>0</v>
      </c>
      <c r="BD19" s="320">
        <v>0</v>
      </c>
      <c r="BE19" s="320">
        <v>0</v>
      </c>
      <c r="BF19" s="320">
        <v>0</v>
      </c>
      <c r="BG19" s="320">
        <v>0</v>
      </c>
      <c r="BH19" s="320">
        <v>0</v>
      </c>
      <c r="BI19" s="320">
        <v>0</v>
      </c>
      <c r="BJ19" s="320">
        <v>9.0399999999999991</v>
      </c>
      <c r="BK19" s="320">
        <v>1020.1899999999999</v>
      </c>
    </row>
    <row r="20" spans="1:63" ht="20.100000000000001" customHeight="1" x14ac:dyDescent="0.2">
      <c r="A20" s="340" t="s">
        <v>71</v>
      </c>
      <c r="B20" s="341" t="s">
        <v>72</v>
      </c>
      <c r="C20" s="340" t="s">
        <v>73</v>
      </c>
      <c r="D20" s="202">
        <v>87.09</v>
      </c>
      <c r="E20" s="202">
        <v>0</v>
      </c>
      <c r="F20" s="320">
        <v>0</v>
      </c>
      <c r="G20" s="202">
        <v>0</v>
      </c>
      <c r="H20" s="202">
        <v>0</v>
      </c>
      <c r="I20" s="202">
        <v>0</v>
      </c>
      <c r="J20" s="202">
        <v>0</v>
      </c>
      <c r="K20" s="202">
        <v>0</v>
      </c>
      <c r="L20" s="202">
        <v>0</v>
      </c>
      <c r="M20" s="202">
        <v>0</v>
      </c>
      <c r="N20" s="202">
        <v>0</v>
      </c>
      <c r="O20" s="202">
        <v>0</v>
      </c>
      <c r="P20" s="202">
        <v>0</v>
      </c>
      <c r="Q20" s="202">
        <v>0</v>
      </c>
      <c r="R20" s="202">
        <v>0</v>
      </c>
      <c r="S20" s="202">
        <v>0</v>
      </c>
      <c r="T20" s="202">
        <v>0</v>
      </c>
      <c r="U20" s="202">
        <v>0</v>
      </c>
      <c r="V20" s="202">
        <v>0</v>
      </c>
      <c r="W20" s="202">
        <v>0</v>
      </c>
      <c r="X20" s="202">
        <v>0</v>
      </c>
      <c r="Y20" s="202">
        <v>0</v>
      </c>
      <c r="Z20" s="202">
        <v>0</v>
      </c>
      <c r="AA20" s="202">
        <v>0</v>
      </c>
      <c r="AB20" s="202">
        <v>0</v>
      </c>
      <c r="AC20" s="319">
        <v>0</v>
      </c>
      <c r="AD20" s="319">
        <v>0</v>
      </c>
      <c r="AE20" s="319">
        <v>0</v>
      </c>
      <c r="AF20" s="319">
        <v>0</v>
      </c>
      <c r="AG20" s="319">
        <v>0</v>
      </c>
      <c r="AH20" s="319">
        <v>0</v>
      </c>
      <c r="AI20" s="319">
        <v>0</v>
      </c>
      <c r="AJ20" s="319">
        <v>0</v>
      </c>
      <c r="AK20" s="319">
        <v>0</v>
      </c>
      <c r="AL20" s="202">
        <v>0</v>
      </c>
      <c r="AM20" s="202">
        <v>0</v>
      </c>
      <c r="AN20" s="202">
        <v>0</v>
      </c>
      <c r="AO20" s="202">
        <v>0</v>
      </c>
      <c r="AP20" s="319">
        <v>0</v>
      </c>
      <c r="AQ20" s="319">
        <v>0</v>
      </c>
      <c r="AR20" s="319">
        <v>0</v>
      </c>
      <c r="AS20" s="202">
        <v>0</v>
      </c>
      <c r="AT20" s="202">
        <v>0</v>
      </c>
      <c r="AU20" s="202">
        <v>0</v>
      </c>
      <c r="AV20" s="202">
        <v>0</v>
      </c>
      <c r="AW20" s="202">
        <v>0</v>
      </c>
      <c r="AX20" s="202">
        <v>0</v>
      </c>
      <c r="AY20" s="202">
        <v>0</v>
      </c>
      <c r="AZ20" s="202">
        <v>0</v>
      </c>
      <c r="BA20" s="202">
        <v>0</v>
      </c>
      <c r="BB20" s="202">
        <v>0</v>
      </c>
      <c r="BC20" s="202">
        <v>0</v>
      </c>
      <c r="BD20" s="202">
        <v>0</v>
      </c>
      <c r="BE20" s="202">
        <v>0</v>
      </c>
      <c r="BF20" s="202">
        <v>0</v>
      </c>
      <c r="BG20" s="319">
        <v>0</v>
      </c>
      <c r="BH20" s="319">
        <v>0</v>
      </c>
      <c r="BI20" s="319">
        <v>0</v>
      </c>
      <c r="BJ20" s="321">
        <v>0</v>
      </c>
      <c r="BK20" s="321">
        <v>87.09</v>
      </c>
    </row>
    <row r="21" spans="1:63" ht="20.100000000000001" customHeight="1" x14ac:dyDescent="0.2">
      <c r="A21" s="340" t="s">
        <v>74</v>
      </c>
      <c r="B21" s="341" t="s">
        <v>75</v>
      </c>
      <c r="C21" s="340" t="s">
        <v>76</v>
      </c>
      <c r="D21" s="202">
        <v>6.77</v>
      </c>
      <c r="E21" s="202">
        <v>1.1000000000000001</v>
      </c>
      <c r="F21" s="320">
        <v>0</v>
      </c>
      <c r="G21" s="202">
        <v>0</v>
      </c>
      <c r="H21" s="202">
        <v>0</v>
      </c>
      <c r="I21" s="202">
        <v>0</v>
      </c>
      <c r="J21" s="202">
        <v>0</v>
      </c>
      <c r="K21" s="202">
        <v>0</v>
      </c>
      <c r="L21" s="202">
        <v>0</v>
      </c>
      <c r="M21" s="202">
        <v>0</v>
      </c>
      <c r="N21" s="202">
        <v>0</v>
      </c>
      <c r="O21" s="202">
        <v>0</v>
      </c>
      <c r="P21" s="202">
        <v>0</v>
      </c>
      <c r="Q21" s="202">
        <v>0</v>
      </c>
      <c r="R21" s="202">
        <v>1.1000000000000001</v>
      </c>
      <c r="S21" s="202">
        <v>0</v>
      </c>
      <c r="T21" s="202">
        <v>0</v>
      </c>
      <c r="U21" s="202">
        <v>0</v>
      </c>
      <c r="V21" s="202">
        <v>0</v>
      </c>
      <c r="W21" s="202">
        <v>0</v>
      </c>
      <c r="X21" s="202">
        <v>0</v>
      </c>
      <c r="Y21" s="202">
        <v>1.1000000000000001</v>
      </c>
      <c r="Z21" s="202">
        <v>0</v>
      </c>
      <c r="AA21" s="202">
        <v>0</v>
      </c>
      <c r="AB21" s="202">
        <v>0</v>
      </c>
      <c r="AC21" s="319">
        <v>0</v>
      </c>
      <c r="AD21" s="319">
        <v>0</v>
      </c>
      <c r="AE21" s="319">
        <v>0</v>
      </c>
      <c r="AF21" s="319">
        <v>0</v>
      </c>
      <c r="AG21" s="319">
        <v>0</v>
      </c>
      <c r="AH21" s="319">
        <v>0</v>
      </c>
      <c r="AI21" s="319">
        <v>0</v>
      </c>
      <c r="AJ21" s="319">
        <v>0</v>
      </c>
      <c r="AK21" s="319">
        <v>0</v>
      </c>
      <c r="AL21" s="202">
        <v>0</v>
      </c>
      <c r="AM21" s="202">
        <v>0</v>
      </c>
      <c r="AN21" s="202">
        <v>0</v>
      </c>
      <c r="AO21" s="202">
        <v>0</v>
      </c>
      <c r="AP21" s="319">
        <v>0</v>
      </c>
      <c r="AQ21" s="319">
        <v>0</v>
      </c>
      <c r="AR21" s="319">
        <v>0</v>
      </c>
      <c r="AS21" s="202">
        <v>0</v>
      </c>
      <c r="AT21" s="202">
        <v>0</v>
      </c>
      <c r="AU21" s="202">
        <v>0</v>
      </c>
      <c r="AV21" s="202">
        <v>0</v>
      </c>
      <c r="AW21" s="202">
        <v>0</v>
      </c>
      <c r="AX21" s="202">
        <v>0</v>
      </c>
      <c r="AY21" s="202">
        <v>0</v>
      </c>
      <c r="AZ21" s="202">
        <v>0</v>
      </c>
      <c r="BA21" s="202">
        <v>0</v>
      </c>
      <c r="BB21" s="202">
        <v>0</v>
      </c>
      <c r="BC21" s="202">
        <v>0</v>
      </c>
      <c r="BD21" s="202">
        <v>0</v>
      </c>
      <c r="BE21" s="202">
        <v>0</v>
      </c>
      <c r="BF21" s="202">
        <v>0</v>
      </c>
      <c r="BG21" s="319">
        <v>0</v>
      </c>
      <c r="BH21" s="319">
        <v>0</v>
      </c>
      <c r="BI21" s="319">
        <v>0</v>
      </c>
      <c r="BJ21" s="321">
        <v>1.1000000000000001</v>
      </c>
      <c r="BK21" s="321">
        <v>7.87</v>
      </c>
    </row>
    <row r="22" spans="1:63" ht="20.100000000000001" customHeight="1" x14ac:dyDescent="0.2">
      <c r="A22" s="340" t="s">
        <v>77</v>
      </c>
      <c r="B22" s="341" t="s">
        <v>78</v>
      </c>
      <c r="C22" s="340" t="s">
        <v>79</v>
      </c>
      <c r="D22" s="202">
        <v>585.29</v>
      </c>
      <c r="E22" s="202">
        <v>0</v>
      </c>
      <c r="F22" s="320">
        <v>0</v>
      </c>
      <c r="G22" s="202">
        <v>0</v>
      </c>
      <c r="H22" s="202">
        <v>0</v>
      </c>
      <c r="I22" s="202">
        <v>0</v>
      </c>
      <c r="J22" s="202">
        <v>0</v>
      </c>
      <c r="K22" s="202">
        <v>0</v>
      </c>
      <c r="L22" s="202">
        <v>0</v>
      </c>
      <c r="M22" s="202">
        <v>0</v>
      </c>
      <c r="N22" s="202">
        <v>0</v>
      </c>
      <c r="O22" s="202">
        <v>0</v>
      </c>
      <c r="P22" s="202">
        <v>0</v>
      </c>
      <c r="Q22" s="202">
        <v>0</v>
      </c>
      <c r="R22" s="202">
        <v>0</v>
      </c>
      <c r="S22" s="202">
        <v>0</v>
      </c>
      <c r="T22" s="202">
        <v>0</v>
      </c>
      <c r="U22" s="202">
        <v>0</v>
      </c>
      <c r="V22" s="202">
        <v>0</v>
      </c>
      <c r="W22" s="202">
        <v>0</v>
      </c>
      <c r="X22" s="202">
        <v>0</v>
      </c>
      <c r="Y22" s="202">
        <v>0</v>
      </c>
      <c r="Z22" s="202">
        <v>0</v>
      </c>
      <c r="AA22" s="202">
        <v>0</v>
      </c>
      <c r="AB22" s="202">
        <v>0</v>
      </c>
      <c r="AC22" s="319">
        <v>0</v>
      </c>
      <c r="AD22" s="319">
        <v>0</v>
      </c>
      <c r="AE22" s="319">
        <v>0</v>
      </c>
      <c r="AF22" s="319">
        <v>0</v>
      </c>
      <c r="AG22" s="319">
        <v>0</v>
      </c>
      <c r="AH22" s="319">
        <v>0</v>
      </c>
      <c r="AI22" s="319">
        <v>0</v>
      </c>
      <c r="AJ22" s="319">
        <v>0</v>
      </c>
      <c r="AK22" s="319">
        <v>0</v>
      </c>
      <c r="AL22" s="202">
        <v>0</v>
      </c>
      <c r="AM22" s="202">
        <v>0</v>
      </c>
      <c r="AN22" s="202">
        <v>0</v>
      </c>
      <c r="AO22" s="202">
        <v>0</v>
      </c>
      <c r="AP22" s="319">
        <v>0</v>
      </c>
      <c r="AQ22" s="319">
        <v>0</v>
      </c>
      <c r="AR22" s="319">
        <v>0</v>
      </c>
      <c r="AS22" s="202">
        <v>0</v>
      </c>
      <c r="AT22" s="202">
        <v>0</v>
      </c>
      <c r="AU22" s="202">
        <v>0</v>
      </c>
      <c r="AV22" s="202">
        <v>0</v>
      </c>
      <c r="AW22" s="202">
        <v>0</v>
      </c>
      <c r="AX22" s="202">
        <v>0</v>
      </c>
      <c r="AY22" s="202">
        <v>0</v>
      </c>
      <c r="AZ22" s="202">
        <v>0</v>
      </c>
      <c r="BA22" s="202">
        <v>0</v>
      </c>
      <c r="BB22" s="202">
        <v>0</v>
      </c>
      <c r="BC22" s="202">
        <v>0</v>
      </c>
      <c r="BD22" s="202">
        <v>0</v>
      </c>
      <c r="BE22" s="202">
        <v>0</v>
      </c>
      <c r="BF22" s="202">
        <v>0</v>
      </c>
      <c r="BG22" s="319">
        <v>0</v>
      </c>
      <c r="BH22" s="319">
        <v>0</v>
      </c>
      <c r="BI22" s="319">
        <v>0</v>
      </c>
      <c r="BJ22" s="321">
        <v>0</v>
      </c>
      <c r="BK22" s="321">
        <v>585.29</v>
      </c>
    </row>
    <row r="23" spans="1:63" ht="20.100000000000001" customHeight="1" x14ac:dyDescent="0.2">
      <c r="A23" s="340" t="s">
        <v>80</v>
      </c>
      <c r="B23" s="341" t="s">
        <v>520</v>
      </c>
      <c r="C23" s="340" t="s">
        <v>521</v>
      </c>
      <c r="D23" s="202">
        <v>0</v>
      </c>
      <c r="E23" s="202">
        <v>0</v>
      </c>
      <c r="F23" s="320">
        <v>0</v>
      </c>
      <c r="G23" s="202">
        <v>0</v>
      </c>
      <c r="H23" s="202">
        <v>0</v>
      </c>
      <c r="I23" s="202">
        <v>0</v>
      </c>
      <c r="J23" s="202">
        <v>0</v>
      </c>
      <c r="K23" s="202">
        <v>0</v>
      </c>
      <c r="L23" s="202">
        <v>0</v>
      </c>
      <c r="M23" s="202">
        <v>0</v>
      </c>
      <c r="N23" s="202">
        <v>0</v>
      </c>
      <c r="O23" s="202">
        <v>0</v>
      </c>
      <c r="P23" s="202">
        <v>0</v>
      </c>
      <c r="Q23" s="202">
        <v>0</v>
      </c>
      <c r="R23" s="202">
        <v>0</v>
      </c>
      <c r="S23" s="202">
        <v>0</v>
      </c>
      <c r="T23" s="202">
        <v>0</v>
      </c>
      <c r="U23" s="202">
        <v>0</v>
      </c>
      <c r="V23" s="202">
        <v>0</v>
      </c>
      <c r="W23" s="202">
        <v>0</v>
      </c>
      <c r="X23" s="202">
        <v>0</v>
      </c>
      <c r="Y23" s="202">
        <v>0</v>
      </c>
      <c r="Z23" s="202">
        <v>0</v>
      </c>
      <c r="AA23" s="202">
        <v>0</v>
      </c>
      <c r="AB23" s="202">
        <v>0</v>
      </c>
      <c r="AC23" s="319">
        <v>0</v>
      </c>
      <c r="AD23" s="319">
        <v>0</v>
      </c>
      <c r="AE23" s="319">
        <v>0</v>
      </c>
      <c r="AF23" s="319">
        <v>0</v>
      </c>
      <c r="AG23" s="319">
        <v>0</v>
      </c>
      <c r="AH23" s="319">
        <v>0</v>
      </c>
      <c r="AI23" s="319">
        <v>0</v>
      </c>
      <c r="AJ23" s="319">
        <v>0</v>
      </c>
      <c r="AK23" s="319">
        <v>0</v>
      </c>
      <c r="AL23" s="202">
        <v>0</v>
      </c>
      <c r="AM23" s="202">
        <v>0</v>
      </c>
      <c r="AN23" s="202">
        <v>0</v>
      </c>
      <c r="AO23" s="202">
        <v>0</v>
      </c>
      <c r="AP23" s="319">
        <v>0</v>
      </c>
      <c r="AQ23" s="319">
        <v>0</v>
      </c>
      <c r="AR23" s="319">
        <v>0</v>
      </c>
      <c r="AS23" s="202">
        <v>0</v>
      </c>
      <c r="AT23" s="202">
        <v>0</v>
      </c>
      <c r="AU23" s="202">
        <v>0</v>
      </c>
      <c r="AV23" s="202">
        <v>0</v>
      </c>
      <c r="AW23" s="202">
        <v>0</v>
      </c>
      <c r="AX23" s="202">
        <v>0</v>
      </c>
      <c r="AY23" s="202">
        <v>0</v>
      </c>
      <c r="AZ23" s="202">
        <v>0</v>
      </c>
      <c r="BA23" s="202">
        <v>0</v>
      </c>
      <c r="BB23" s="202">
        <v>0</v>
      </c>
      <c r="BC23" s="202">
        <v>0</v>
      </c>
      <c r="BD23" s="202">
        <v>0</v>
      </c>
      <c r="BE23" s="202">
        <v>0</v>
      </c>
      <c r="BF23" s="202">
        <v>0</v>
      </c>
      <c r="BG23" s="319">
        <v>0</v>
      </c>
      <c r="BH23" s="319">
        <v>0</v>
      </c>
      <c r="BI23" s="319">
        <v>0</v>
      </c>
      <c r="BJ23" s="321">
        <v>0</v>
      </c>
      <c r="BK23" s="321">
        <v>0</v>
      </c>
    </row>
    <row r="24" spans="1:63" ht="20.100000000000001" customHeight="1" x14ac:dyDescent="0.2">
      <c r="A24" s="340" t="s">
        <v>83</v>
      </c>
      <c r="B24" s="341" t="s">
        <v>81</v>
      </c>
      <c r="C24" s="340" t="s">
        <v>82</v>
      </c>
      <c r="D24" s="202">
        <v>0</v>
      </c>
      <c r="E24" s="202">
        <v>0</v>
      </c>
      <c r="F24" s="320">
        <v>0</v>
      </c>
      <c r="G24" s="202">
        <v>0</v>
      </c>
      <c r="H24" s="202">
        <v>0</v>
      </c>
      <c r="I24" s="202">
        <v>0</v>
      </c>
      <c r="J24" s="202">
        <v>0</v>
      </c>
      <c r="K24" s="202">
        <v>0</v>
      </c>
      <c r="L24" s="202">
        <v>0</v>
      </c>
      <c r="M24" s="202">
        <v>0</v>
      </c>
      <c r="N24" s="202">
        <v>0</v>
      </c>
      <c r="O24" s="202">
        <v>0</v>
      </c>
      <c r="P24" s="202">
        <v>0</v>
      </c>
      <c r="Q24" s="202">
        <v>0</v>
      </c>
      <c r="R24" s="202">
        <v>0</v>
      </c>
      <c r="S24" s="202">
        <v>0</v>
      </c>
      <c r="T24" s="202">
        <v>0</v>
      </c>
      <c r="U24" s="202">
        <v>0</v>
      </c>
      <c r="V24" s="202">
        <v>0</v>
      </c>
      <c r="W24" s="202">
        <v>0</v>
      </c>
      <c r="X24" s="202">
        <v>0</v>
      </c>
      <c r="Y24" s="202">
        <v>0</v>
      </c>
      <c r="Z24" s="202">
        <v>0</v>
      </c>
      <c r="AA24" s="202">
        <v>0</v>
      </c>
      <c r="AB24" s="202">
        <v>0</v>
      </c>
      <c r="AC24" s="319">
        <v>0</v>
      </c>
      <c r="AD24" s="319">
        <v>0</v>
      </c>
      <c r="AE24" s="319">
        <v>0</v>
      </c>
      <c r="AF24" s="319">
        <v>0</v>
      </c>
      <c r="AG24" s="319">
        <v>0</v>
      </c>
      <c r="AH24" s="319">
        <v>0</v>
      </c>
      <c r="AI24" s="319">
        <v>0</v>
      </c>
      <c r="AJ24" s="319">
        <v>0</v>
      </c>
      <c r="AK24" s="319">
        <v>0</v>
      </c>
      <c r="AL24" s="202">
        <v>0</v>
      </c>
      <c r="AM24" s="202">
        <v>0</v>
      </c>
      <c r="AN24" s="202">
        <v>0</v>
      </c>
      <c r="AO24" s="202">
        <v>0</v>
      </c>
      <c r="AP24" s="319">
        <v>0</v>
      </c>
      <c r="AQ24" s="319">
        <v>0</v>
      </c>
      <c r="AR24" s="319">
        <v>0</v>
      </c>
      <c r="AS24" s="202">
        <v>0</v>
      </c>
      <c r="AT24" s="202">
        <v>0</v>
      </c>
      <c r="AU24" s="202">
        <v>0</v>
      </c>
      <c r="AV24" s="202">
        <v>0</v>
      </c>
      <c r="AW24" s="202">
        <v>0</v>
      </c>
      <c r="AX24" s="202">
        <v>0</v>
      </c>
      <c r="AY24" s="202">
        <v>0</v>
      </c>
      <c r="AZ24" s="202">
        <v>0</v>
      </c>
      <c r="BA24" s="202">
        <v>0</v>
      </c>
      <c r="BB24" s="202">
        <v>0</v>
      </c>
      <c r="BC24" s="202">
        <v>0</v>
      </c>
      <c r="BD24" s="202">
        <v>0</v>
      </c>
      <c r="BE24" s="202">
        <v>0</v>
      </c>
      <c r="BF24" s="202">
        <v>0</v>
      </c>
      <c r="BG24" s="319">
        <v>0</v>
      </c>
      <c r="BH24" s="319">
        <v>0</v>
      </c>
      <c r="BI24" s="319">
        <v>0</v>
      </c>
      <c r="BJ24" s="321">
        <v>0</v>
      </c>
      <c r="BK24" s="321">
        <v>0</v>
      </c>
    </row>
    <row r="25" spans="1:63" ht="20.100000000000001" customHeight="1" x14ac:dyDescent="0.2">
      <c r="A25" s="340" t="s">
        <v>86</v>
      </c>
      <c r="B25" s="341" t="s">
        <v>84</v>
      </c>
      <c r="C25" s="340" t="s">
        <v>85</v>
      </c>
      <c r="D25" s="202">
        <v>2.4700000000000002</v>
      </c>
      <c r="E25" s="202">
        <v>0.04</v>
      </c>
      <c r="F25" s="320">
        <v>0.04</v>
      </c>
      <c r="G25" s="202">
        <v>0</v>
      </c>
      <c r="H25" s="202">
        <v>0</v>
      </c>
      <c r="I25" s="202">
        <v>0</v>
      </c>
      <c r="J25" s="202">
        <v>0.04</v>
      </c>
      <c r="K25" s="202">
        <v>0</v>
      </c>
      <c r="L25" s="202">
        <v>0</v>
      </c>
      <c r="M25" s="202">
        <v>0</v>
      </c>
      <c r="N25" s="202">
        <v>0</v>
      </c>
      <c r="O25" s="202">
        <v>0</v>
      </c>
      <c r="P25" s="202">
        <v>0</v>
      </c>
      <c r="Q25" s="202">
        <v>0</v>
      </c>
      <c r="R25" s="202">
        <v>0</v>
      </c>
      <c r="S25" s="202">
        <v>0</v>
      </c>
      <c r="T25" s="202">
        <v>0</v>
      </c>
      <c r="U25" s="202">
        <v>0</v>
      </c>
      <c r="V25" s="202">
        <v>0</v>
      </c>
      <c r="W25" s="202">
        <v>0</v>
      </c>
      <c r="X25" s="202">
        <v>0</v>
      </c>
      <c r="Y25" s="202">
        <v>0</v>
      </c>
      <c r="Z25" s="202">
        <v>0</v>
      </c>
      <c r="AA25" s="202">
        <v>0</v>
      </c>
      <c r="AB25" s="202">
        <v>0</v>
      </c>
      <c r="AC25" s="319">
        <v>0</v>
      </c>
      <c r="AD25" s="319">
        <v>0</v>
      </c>
      <c r="AE25" s="319">
        <v>0</v>
      </c>
      <c r="AF25" s="319">
        <v>0</v>
      </c>
      <c r="AG25" s="319">
        <v>0</v>
      </c>
      <c r="AH25" s="319">
        <v>0</v>
      </c>
      <c r="AI25" s="319">
        <v>0</v>
      </c>
      <c r="AJ25" s="319">
        <v>0</v>
      </c>
      <c r="AK25" s="319">
        <v>0</v>
      </c>
      <c r="AL25" s="202">
        <v>0</v>
      </c>
      <c r="AM25" s="202">
        <v>0</v>
      </c>
      <c r="AN25" s="202">
        <v>0</v>
      </c>
      <c r="AO25" s="202">
        <v>0</v>
      </c>
      <c r="AP25" s="319">
        <v>0</v>
      </c>
      <c r="AQ25" s="319">
        <v>0</v>
      </c>
      <c r="AR25" s="319">
        <v>0</v>
      </c>
      <c r="AS25" s="202">
        <v>0</v>
      </c>
      <c r="AT25" s="202">
        <v>0</v>
      </c>
      <c r="AU25" s="202">
        <v>0</v>
      </c>
      <c r="AV25" s="202">
        <v>0</v>
      </c>
      <c r="AW25" s="202">
        <v>0</v>
      </c>
      <c r="AX25" s="202">
        <v>0</v>
      </c>
      <c r="AY25" s="202">
        <v>0</v>
      </c>
      <c r="AZ25" s="202">
        <v>0</v>
      </c>
      <c r="BA25" s="202">
        <v>0</v>
      </c>
      <c r="BB25" s="202">
        <v>0</v>
      </c>
      <c r="BC25" s="202">
        <v>0</v>
      </c>
      <c r="BD25" s="202">
        <v>0</v>
      </c>
      <c r="BE25" s="202">
        <v>0</v>
      </c>
      <c r="BF25" s="202">
        <v>0</v>
      </c>
      <c r="BG25" s="319">
        <v>0</v>
      </c>
      <c r="BH25" s="319">
        <v>0</v>
      </c>
      <c r="BI25" s="319">
        <v>0</v>
      </c>
      <c r="BJ25" s="321">
        <v>0.04</v>
      </c>
      <c r="BK25" s="321">
        <v>2.5099999999999998</v>
      </c>
    </row>
    <row r="26" spans="1:63" ht="20.100000000000001" customHeight="1" x14ac:dyDescent="0.2">
      <c r="A26" s="340" t="s">
        <v>89</v>
      </c>
      <c r="B26" s="341" t="s">
        <v>87</v>
      </c>
      <c r="C26" s="340" t="s">
        <v>88</v>
      </c>
      <c r="D26" s="202">
        <v>19.73</v>
      </c>
      <c r="E26" s="202">
        <v>0</v>
      </c>
      <c r="F26" s="320">
        <v>0</v>
      </c>
      <c r="G26" s="202">
        <v>0</v>
      </c>
      <c r="H26" s="202">
        <v>0</v>
      </c>
      <c r="I26" s="202">
        <v>0</v>
      </c>
      <c r="J26" s="202">
        <v>0</v>
      </c>
      <c r="K26" s="202">
        <v>0</v>
      </c>
      <c r="L26" s="202">
        <v>0</v>
      </c>
      <c r="M26" s="202">
        <v>0</v>
      </c>
      <c r="N26" s="202">
        <v>0</v>
      </c>
      <c r="O26" s="202">
        <v>0</v>
      </c>
      <c r="P26" s="202">
        <v>0</v>
      </c>
      <c r="Q26" s="202">
        <v>0</v>
      </c>
      <c r="R26" s="202">
        <v>0</v>
      </c>
      <c r="S26" s="202">
        <v>0</v>
      </c>
      <c r="T26" s="202">
        <v>0</v>
      </c>
      <c r="U26" s="202">
        <v>0</v>
      </c>
      <c r="V26" s="202">
        <v>0</v>
      </c>
      <c r="W26" s="202">
        <v>0</v>
      </c>
      <c r="X26" s="202">
        <v>0</v>
      </c>
      <c r="Y26" s="202">
        <v>0</v>
      </c>
      <c r="Z26" s="202">
        <v>0</v>
      </c>
      <c r="AA26" s="202">
        <v>0</v>
      </c>
      <c r="AB26" s="202">
        <v>0</v>
      </c>
      <c r="AC26" s="319">
        <v>0</v>
      </c>
      <c r="AD26" s="319">
        <v>0</v>
      </c>
      <c r="AE26" s="319">
        <v>0</v>
      </c>
      <c r="AF26" s="319">
        <v>0</v>
      </c>
      <c r="AG26" s="319">
        <v>0</v>
      </c>
      <c r="AH26" s="319">
        <v>0</v>
      </c>
      <c r="AI26" s="319">
        <v>0</v>
      </c>
      <c r="AJ26" s="319">
        <v>0</v>
      </c>
      <c r="AK26" s="319">
        <v>0</v>
      </c>
      <c r="AL26" s="202">
        <v>0</v>
      </c>
      <c r="AM26" s="202">
        <v>0</v>
      </c>
      <c r="AN26" s="202">
        <v>0</v>
      </c>
      <c r="AO26" s="202">
        <v>0</v>
      </c>
      <c r="AP26" s="319">
        <v>0</v>
      </c>
      <c r="AQ26" s="319">
        <v>0</v>
      </c>
      <c r="AR26" s="319">
        <v>0</v>
      </c>
      <c r="AS26" s="202">
        <v>0</v>
      </c>
      <c r="AT26" s="202">
        <v>0</v>
      </c>
      <c r="AU26" s="202">
        <v>0</v>
      </c>
      <c r="AV26" s="202">
        <v>0</v>
      </c>
      <c r="AW26" s="202">
        <v>0</v>
      </c>
      <c r="AX26" s="202">
        <v>0</v>
      </c>
      <c r="AY26" s="202">
        <v>0</v>
      </c>
      <c r="AZ26" s="202">
        <v>0</v>
      </c>
      <c r="BA26" s="202">
        <v>0</v>
      </c>
      <c r="BB26" s="202">
        <v>0</v>
      </c>
      <c r="BC26" s="202">
        <v>0</v>
      </c>
      <c r="BD26" s="202">
        <v>0</v>
      </c>
      <c r="BE26" s="202">
        <v>0</v>
      </c>
      <c r="BF26" s="202">
        <v>0</v>
      </c>
      <c r="BG26" s="319">
        <v>0</v>
      </c>
      <c r="BH26" s="319">
        <v>0</v>
      </c>
      <c r="BI26" s="319">
        <v>0</v>
      </c>
      <c r="BJ26" s="321">
        <v>-4.1100000000000003</v>
      </c>
      <c r="BK26" s="321">
        <v>15.62</v>
      </c>
    </row>
    <row r="27" spans="1:63" ht="20.100000000000001" customHeight="1" x14ac:dyDescent="0.2">
      <c r="A27" s="340" t="s">
        <v>94</v>
      </c>
      <c r="B27" s="341" t="s">
        <v>90</v>
      </c>
      <c r="C27" s="340" t="s">
        <v>91</v>
      </c>
      <c r="D27" s="202">
        <v>0</v>
      </c>
      <c r="E27" s="202">
        <v>0</v>
      </c>
      <c r="F27" s="320">
        <v>0</v>
      </c>
      <c r="G27" s="202">
        <v>0</v>
      </c>
      <c r="H27" s="202">
        <v>0</v>
      </c>
      <c r="I27" s="202">
        <v>0</v>
      </c>
      <c r="J27" s="202">
        <v>0</v>
      </c>
      <c r="K27" s="202">
        <v>0</v>
      </c>
      <c r="L27" s="202">
        <v>0</v>
      </c>
      <c r="M27" s="202">
        <v>0</v>
      </c>
      <c r="N27" s="202">
        <v>0</v>
      </c>
      <c r="O27" s="202">
        <v>0</v>
      </c>
      <c r="P27" s="202">
        <v>0</v>
      </c>
      <c r="Q27" s="202">
        <v>0</v>
      </c>
      <c r="R27" s="202">
        <v>0</v>
      </c>
      <c r="S27" s="202">
        <v>0</v>
      </c>
      <c r="T27" s="202">
        <v>0</v>
      </c>
      <c r="U27" s="202">
        <v>0</v>
      </c>
      <c r="V27" s="202">
        <v>0</v>
      </c>
      <c r="W27" s="202">
        <v>0</v>
      </c>
      <c r="X27" s="202">
        <v>0</v>
      </c>
      <c r="Y27" s="202">
        <v>0</v>
      </c>
      <c r="Z27" s="202">
        <v>0</v>
      </c>
      <c r="AA27" s="202">
        <v>0</v>
      </c>
      <c r="AB27" s="202">
        <v>0</v>
      </c>
      <c r="AC27" s="319">
        <v>0</v>
      </c>
      <c r="AD27" s="319">
        <v>0</v>
      </c>
      <c r="AE27" s="319">
        <v>0</v>
      </c>
      <c r="AF27" s="319">
        <v>0</v>
      </c>
      <c r="AG27" s="319">
        <v>0</v>
      </c>
      <c r="AH27" s="319">
        <v>0</v>
      </c>
      <c r="AI27" s="319">
        <v>0</v>
      </c>
      <c r="AJ27" s="319">
        <v>0</v>
      </c>
      <c r="AK27" s="319">
        <v>0</v>
      </c>
      <c r="AL27" s="202">
        <v>0</v>
      </c>
      <c r="AM27" s="202">
        <v>0</v>
      </c>
      <c r="AN27" s="202">
        <v>0</v>
      </c>
      <c r="AO27" s="202">
        <v>0</v>
      </c>
      <c r="AP27" s="319">
        <v>0</v>
      </c>
      <c r="AQ27" s="319">
        <v>0</v>
      </c>
      <c r="AR27" s="319">
        <v>0</v>
      </c>
      <c r="AS27" s="202">
        <v>0</v>
      </c>
      <c r="AT27" s="202">
        <v>0</v>
      </c>
      <c r="AU27" s="202">
        <v>0</v>
      </c>
      <c r="AV27" s="202">
        <v>0</v>
      </c>
      <c r="AW27" s="202">
        <v>0</v>
      </c>
      <c r="AX27" s="202">
        <v>0</v>
      </c>
      <c r="AY27" s="202">
        <v>0</v>
      </c>
      <c r="AZ27" s="202">
        <v>0</v>
      </c>
      <c r="BA27" s="202">
        <v>0</v>
      </c>
      <c r="BB27" s="202">
        <v>0</v>
      </c>
      <c r="BC27" s="202">
        <v>0</v>
      </c>
      <c r="BD27" s="202">
        <v>0</v>
      </c>
      <c r="BE27" s="202">
        <v>0</v>
      </c>
      <c r="BF27" s="202">
        <v>0</v>
      </c>
      <c r="BG27" s="319">
        <v>0</v>
      </c>
      <c r="BH27" s="319">
        <v>0</v>
      </c>
      <c r="BI27" s="319">
        <v>0</v>
      </c>
      <c r="BJ27" s="321">
        <v>0</v>
      </c>
      <c r="BK27" s="321">
        <v>0</v>
      </c>
    </row>
    <row r="28" spans="1:63" s="301" customFormat="1" ht="20.100000000000001" customHeight="1" x14ac:dyDescent="0.2">
      <c r="A28" s="344" t="s">
        <v>74</v>
      </c>
      <c r="B28" s="341" t="s">
        <v>92</v>
      </c>
      <c r="C28" s="340" t="s">
        <v>93</v>
      </c>
      <c r="D28" s="202">
        <v>0</v>
      </c>
      <c r="E28" s="202">
        <v>0</v>
      </c>
      <c r="F28" s="320">
        <v>0</v>
      </c>
      <c r="G28" s="202">
        <v>0</v>
      </c>
      <c r="H28" s="202">
        <v>0</v>
      </c>
      <c r="I28" s="202">
        <v>0</v>
      </c>
      <c r="J28" s="202">
        <v>0</v>
      </c>
      <c r="K28" s="202">
        <v>0</v>
      </c>
      <c r="L28" s="202">
        <v>0</v>
      </c>
      <c r="M28" s="202">
        <v>0</v>
      </c>
      <c r="N28" s="202">
        <v>0</v>
      </c>
      <c r="O28" s="202">
        <v>0</v>
      </c>
      <c r="P28" s="202">
        <v>0</v>
      </c>
      <c r="Q28" s="202">
        <v>0</v>
      </c>
      <c r="R28" s="202">
        <v>0</v>
      </c>
      <c r="S28" s="202">
        <v>0</v>
      </c>
      <c r="T28" s="202">
        <v>0</v>
      </c>
      <c r="U28" s="202">
        <v>0</v>
      </c>
      <c r="V28" s="202">
        <v>0</v>
      </c>
      <c r="W28" s="202">
        <v>0</v>
      </c>
      <c r="X28" s="202">
        <v>0</v>
      </c>
      <c r="Y28" s="202">
        <v>0</v>
      </c>
      <c r="Z28" s="202">
        <v>0</v>
      </c>
      <c r="AA28" s="202">
        <v>0</v>
      </c>
      <c r="AB28" s="202">
        <v>0</v>
      </c>
      <c r="AC28" s="319">
        <v>0</v>
      </c>
      <c r="AD28" s="319">
        <v>0</v>
      </c>
      <c r="AE28" s="319">
        <v>0</v>
      </c>
      <c r="AF28" s="319">
        <v>0</v>
      </c>
      <c r="AG28" s="319">
        <v>0</v>
      </c>
      <c r="AH28" s="319">
        <v>0</v>
      </c>
      <c r="AI28" s="319">
        <v>0</v>
      </c>
      <c r="AJ28" s="319">
        <v>0</v>
      </c>
      <c r="AK28" s="319">
        <v>0</v>
      </c>
      <c r="AL28" s="202">
        <v>0</v>
      </c>
      <c r="AM28" s="202">
        <v>0</v>
      </c>
      <c r="AN28" s="202">
        <v>0</v>
      </c>
      <c r="AO28" s="202">
        <v>0</v>
      </c>
      <c r="AP28" s="319">
        <v>0</v>
      </c>
      <c r="AQ28" s="319">
        <v>0</v>
      </c>
      <c r="AR28" s="319">
        <v>0</v>
      </c>
      <c r="AS28" s="202">
        <v>0</v>
      </c>
      <c r="AT28" s="202">
        <v>0</v>
      </c>
      <c r="AU28" s="202">
        <v>0</v>
      </c>
      <c r="AV28" s="202">
        <v>0</v>
      </c>
      <c r="AW28" s="202">
        <v>0</v>
      </c>
      <c r="AX28" s="202">
        <v>0</v>
      </c>
      <c r="AY28" s="202">
        <v>0</v>
      </c>
      <c r="AZ28" s="202">
        <v>0</v>
      </c>
      <c r="BA28" s="202">
        <v>0</v>
      </c>
      <c r="BB28" s="202">
        <v>0</v>
      </c>
      <c r="BC28" s="202">
        <v>0</v>
      </c>
      <c r="BD28" s="202">
        <v>0</v>
      </c>
      <c r="BE28" s="202">
        <v>0</v>
      </c>
      <c r="BF28" s="202">
        <v>0</v>
      </c>
      <c r="BG28" s="319">
        <v>0</v>
      </c>
      <c r="BH28" s="319">
        <v>0</v>
      </c>
      <c r="BI28" s="319">
        <v>0</v>
      </c>
      <c r="BJ28" s="321">
        <v>0</v>
      </c>
      <c r="BK28" s="321">
        <v>0</v>
      </c>
    </row>
    <row r="29" spans="1:63" ht="34.5" customHeight="1" x14ac:dyDescent="0.2">
      <c r="A29" s="340" t="s">
        <v>132</v>
      </c>
      <c r="B29" s="341" t="s">
        <v>1278</v>
      </c>
      <c r="C29" s="340" t="s">
        <v>96</v>
      </c>
      <c r="D29" s="202">
        <v>79.530000000000015</v>
      </c>
      <c r="E29" s="202">
        <v>3.56</v>
      </c>
      <c r="F29" s="202">
        <v>2.4500000000000002</v>
      </c>
      <c r="G29" s="202">
        <v>0</v>
      </c>
      <c r="H29" s="202">
        <v>0</v>
      </c>
      <c r="I29" s="202">
        <v>0</v>
      </c>
      <c r="J29" s="202">
        <v>0.68</v>
      </c>
      <c r="K29" s="202">
        <v>1.73</v>
      </c>
      <c r="L29" s="202">
        <v>0</v>
      </c>
      <c r="M29" s="202">
        <v>0</v>
      </c>
      <c r="N29" s="202">
        <v>0</v>
      </c>
      <c r="O29" s="202">
        <v>0.04</v>
      </c>
      <c r="P29" s="202">
        <v>0</v>
      </c>
      <c r="Q29" s="202">
        <v>0</v>
      </c>
      <c r="R29" s="202">
        <v>1.1100000000000001</v>
      </c>
      <c r="S29" s="202">
        <v>0</v>
      </c>
      <c r="T29" s="202">
        <v>0</v>
      </c>
      <c r="U29" s="202">
        <v>0</v>
      </c>
      <c r="V29" s="202">
        <v>0</v>
      </c>
      <c r="W29" s="202">
        <v>0</v>
      </c>
      <c r="X29" s="202">
        <v>0</v>
      </c>
      <c r="Y29" s="202">
        <v>0.43</v>
      </c>
      <c r="Z29" s="202">
        <v>0</v>
      </c>
      <c r="AA29" s="202">
        <v>0</v>
      </c>
      <c r="AB29" s="202">
        <v>0.14000000000000001</v>
      </c>
      <c r="AC29" s="202">
        <v>0.14000000000000001</v>
      </c>
      <c r="AD29" s="202">
        <v>0</v>
      </c>
      <c r="AE29" s="202">
        <v>0</v>
      </c>
      <c r="AF29" s="202">
        <v>0</v>
      </c>
      <c r="AG29" s="202">
        <v>0</v>
      </c>
      <c r="AH29" s="202">
        <v>0</v>
      </c>
      <c r="AI29" s="202">
        <v>0</v>
      </c>
      <c r="AJ29" s="202">
        <v>0</v>
      </c>
      <c r="AK29" s="202">
        <v>0</v>
      </c>
      <c r="AL29" s="202">
        <v>0</v>
      </c>
      <c r="AM29" s="202">
        <v>0</v>
      </c>
      <c r="AN29" s="202">
        <v>0</v>
      </c>
      <c r="AO29" s="202">
        <v>0</v>
      </c>
      <c r="AP29" s="202">
        <v>0</v>
      </c>
      <c r="AQ29" s="202">
        <v>0</v>
      </c>
      <c r="AR29" s="202">
        <v>0</v>
      </c>
      <c r="AS29" s="202">
        <v>0</v>
      </c>
      <c r="AT29" s="202">
        <v>0</v>
      </c>
      <c r="AU29" s="202">
        <v>0</v>
      </c>
      <c r="AV29" s="202">
        <v>0</v>
      </c>
      <c r="AW29" s="202">
        <v>0</v>
      </c>
      <c r="AX29" s="202">
        <v>0.54</v>
      </c>
      <c r="AY29" s="202">
        <v>0</v>
      </c>
      <c r="AZ29" s="202">
        <v>0</v>
      </c>
      <c r="BA29" s="202">
        <v>0</v>
      </c>
      <c r="BB29" s="202">
        <v>0</v>
      </c>
      <c r="BC29" s="202">
        <v>0</v>
      </c>
      <c r="BD29" s="202">
        <v>0</v>
      </c>
      <c r="BE29" s="202">
        <v>0</v>
      </c>
      <c r="BF29" s="202">
        <v>0</v>
      </c>
      <c r="BG29" s="202">
        <v>0</v>
      </c>
      <c r="BH29" s="202">
        <v>0</v>
      </c>
      <c r="BI29" s="202">
        <v>0</v>
      </c>
      <c r="BJ29" s="202">
        <v>2.91</v>
      </c>
      <c r="BK29" s="202">
        <v>82.44</v>
      </c>
    </row>
    <row r="30" spans="1:63" s="281" customFormat="1" ht="20.100000000000001" customHeight="1" x14ac:dyDescent="0.2">
      <c r="A30" s="343"/>
      <c r="B30" s="352" t="s">
        <v>98</v>
      </c>
      <c r="C30" s="353" t="s">
        <v>99</v>
      </c>
      <c r="D30" s="202">
        <v>69.87</v>
      </c>
      <c r="E30" s="319">
        <v>2.1800000000000002</v>
      </c>
      <c r="F30" s="320">
        <v>1.07</v>
      </c>
      <c r="G30" s="319">
        <v>0</v>
      </c>
      <c r="H30" s="319">
        <v>0</v>
      </c>
      <c r="I30" s="319">
        <v>0</v>
      </c>
      <c r="J30" s="319">
        <v>0.46</v>
      </c>
      <c r="K30" s="319">
        <v>0.57000000000000006</v>
      </c>
      <c r="L30" s="319">
        <v>0</v>
      </c>
      <c r="M30" s="319">
        <v>0</v>
      </c>
      <c r="N30" s="319">
        <v>0</v>
      </c>
      <c r="O30" s="319">
        <v>0.04</v>
      </c>
      <c r="P30" s="319">
        <v>0</v>
      </c>
      <c r="Q30" s="319">
        <v>0</v>
      </c>
      <c r="R30" s="202">
        <v>1.1100000000000001</v>
      </c>
      <c r="S30" s="319">
        <v>0</v>
      </c>
      <c r="T30" s="319">
        <v>0</v>
      </c>
      <c r="U30" s="319">
        <v>0</v>
      </c>
      <c r="V30" s="319">
        <v>0</v>
      </c>
      <c r="W30" s="319">
        <v>0</v>
      </c>
      <c r="X30" s="319">
        <v>0</v>
      </c>
      <c r="Y30" s="319">
        <v>0.43</v>
      </c>
      <c r="Z30" s="319">
        <v>0</v>
      </c>
      <c r="AA30" s="319">
        <v>0</v>
      </c>
      <c r="AB30" s="202">
        <v>0.14000000000000001</v>
      </c>
      <c r="AC30" s="319">
        <v>0.14000000000000001</v>
      </c>
      <c r="AD30" s="319">
        <v>0</v>
      </c>
      <c r="AE30" s="319">
        <v>0</v>
      </c>
      <c r="AF30" s="319">
        <v>0</v>
      </c>
      <c r="AG30" s="319">
        <v>0</v>
      </c>
      <c r="AH30" s="319">
        <v>0</v>
      </c>
      <c r="AI30" s="319">
        <v>0</v>
      </c>
      <c r="AJ30" s="319">
        <v>0</v>
      </c>
      <c r="AK30" s="319">
        <v>0</v>
      </c>
      <c r="AL30" s="319">
        <v>0</v>
      </c>
      <c r="AM30" s="319">
        <v>0</v>
      </c>
      <c r="AN30" s="319">
        <v>0</v>
      </c>
      <c r="AO30" s="319">
        <v>0</v>
      </c>
      <c r="AP30" s="319">
        <v>0</v>
      </c>
      <c r="AQ30" s="319">
        <v>0</v>
      </c>
      <c r="AR30" s="319">
        <v>0</v>
      </c>
      <c r="AS30" s="319">
        <v>0</v>
      </c>
      <c r="AT30" s="319">
        <v>0</v>
      </c>
      <c r="AU30" s="319">
        <v>0</v>
      </c>
      <c r="AV30" s="319">
        <v>0</v>
      </c>
      <c r="AW30" s="319">
        <v>0</v>
      </c>
      <c r="AX30" s="319">
        <v>0.54</v>
      </c>
      <c r="AY30" s="319">
        <v>0</v>
      </c>
      <c r="AZ30" s="319">
        <v>0</v>
      </c>
      <c r="BA30" s="319">
        <v>0</v>
      </c>
      <c r="BB30" s="319">
        <v>0</v>
      </c>
      <c r="BC30" s="319">
        <v>0</v>
      </c>
      <c r="BD30" s="319">
        <v>0</v>
      </c>
      <c r="BE30" s="319">
        <v>0</v>
      </c>
      <c r="BF30" s="319">
        <v>0</v>
      </c>
      <c r="BG30" s="319">
        <v>0</v>
      </c>
      <c r="BH30" s="319">
        <v>0</v>
      </c>
      <c r="BI30" s="319">
        <v>0</v>
      </c>
      <c r="BJ30" s="354">
        <v>1.59</v>
      </c>
      <c r="BK30" s="354">
        <v>71.459999999999994</v>
      </c>
    </row>
    <row r="31" spans="1:63" s="281" customFormat="1" ht="20.100000000000001" customHeight="1" x14ac:dyDescent="0.2">
      <c r="A31" s="343"/>
      <c r="B31" s="352" t="s">
        <v>100</v>
      </c>
      <c r="C31" s="353" t="s">
        <v>101</v>
      </c>
      <c r="D31" s="202">
        <v>1.43</v>
      </c>
      <c r="E31" s="319">
        <v>1.1599999999999999</v>
      </c>
      <c r="F31" s="320">
        <v>1.1599999999999999</v>
      </c>
      <c r="G31" s="319">
        <v>0</v>
      </c>
      <c r="H31" s="319">
        <v>0</v>
      </c>
      <c r="I31" s="319">
        <v>0</v>
      </c>
      <c r="J31" s="319">
        <v>0</v>
      </c>
      <c r="K31" s="319">
        <v>1.1599999999999999</v>
      </c>
      <c r="L31" s="319">
        <v>0</v>
      </c>
      <c r="M31" s="319">
        <v>0</v>
      </c>
      <c r="N31" s="319">
        <v>0</v>
      </c>
      <c r="O31" s="319">
        <v>0</v>
      </c>
      <c r="P31" s="319">
        <v>0</v>
      </c>
      <c r="Q31" s="319">
        <v>0</v>
      </c>
      <c r="R31" s="202">
        <v>0</v>
      </c>
      <c r="S31" s="319">
        <v>0</v>
      </c>
      <c r="T31" s="319">
        <v>0</v>
      </c>
      <c r="U31" s="319">
        <v>0</v>
      </c>
      <c r="V31" s="319">
        <v>0</v>
      </c>
      <c r="W31" s="319">
        <v>0</v>
      </c>
      <c r="X31" s="319">
        <v>0</v>
      </c>
      <c r="Y31" s="319">
        <v>0</v>
      </c>
      <c r="Z31" s="319">
        <v>0</v>
      </c>
      <c r="AA31" s="319">
        <v>0</v>
      </c>
      <c r="AB31" s="202">
        <v>0</v>
      </c>
      <c r="AC31" s="319">
        <v>0</v>
      </c>
      <c r="AD31" s="319">
        <v>0</v>
      </c>
      <c r="AE31" s="319">
        <v>0</v>
      </c>
      <c r="AF31" s="319">
        <v>0</v>
      </c>
      <c r="AG31" s="319">
        <v>0</v>
      </c>
      <c r="AH31" s="319">
        <v>0</v>
      </c>
      <c r="AI31" s="319">
        <v>0</v>
      </c>
      <c r="AJ31" s="319">
        <v>0</v>
      </c>
      <c r="AK31" s="319">
        <v>0</v>
      </c>
      <c r="AL31" s="319">
        <v>0</v>
      </c>
      <c r="AM31" s="319">
        <v>0</v>
      </c>
      <c r="AN31" s="319">
        <v>0</v>
      </c>
      <c r="AO31" s="319">
        <v>0</v>
      </c>
      <c r="AP31" s="319">
        <v>0</v>
      </c>
      <c r="AQ31" s="319">
        <v>0</v>
      </c>
      <c r="AR31" s="319">
        <v>0</v>
      </c>
      <c r="AS31" s="319">
        <v>0</v>
      </c>
      <c r="AT31" s="319">
        <v>0</v>
      </c>
      <c r="AU31" s="319">
        <v>0</v>
      </c>
      <c r="AV31" s="319">
        <v>0</v>
      </c>
      <c r="AW31" s="319">
        <v>0</v>
      </c>
      <c r="AX31" s="319">
        <v>0</v>
      </c>
      <c r="AY31" s="319">
        <v>0</v>
      </c>
      <c r="AZ31" s="319">
        <v>0</v>
      </c>
      <c r="BA31" s="319">
        <v>0</v>
      </c>
      <c r="BB31" s="319">
        <v>0</v>
      </c>
      <c r="BC31" s="319">
        <v>0</v>
      </c>
      <c r="BD31" s="319">
        <v>0</v>
      </c>
      <c r="BE31" s="319">
        <v>0</v>
      </c>
      <c r="BF31" s="319">
        <v>0</v>
      </c>
      <c r="BG31" s="319">
        <v>0</v>
      </c>
      <c r="BH31" s="319">
        <v>0</v>
      </c>
      <c r="BI31" s="319">
        <v>0</v>
      </c>
      <c r="BJ31" s="354">
        <v>1.1299999999999999</v>
      </c>
      <c r="BK31" s="354">
        <v>2.56</v>
      </c>
    </row>
    <row r="32" spans="1:63" s="281" customFormat="1" ht="20.100000000000001" customHeight="1" x14ac:dyDescent="0.2">
      <c r="A32" s="343"/>
      <c r="B32" s="352" t="s">
        <v>663</v>
      </c>
      <c r="C32" s="353" t="s">
        <v>103</v>
      </c>
      <c r="D32" s="202">
        <v>1.1000000000000001</v>
      </c>
      <c r="E32" s="319">
        <v>0</v>
      </c>
      <c r="F32" s="320">
        <v>0</v>
      </c>
      <c r="G32" s="319">
        <v>0</v>
      </c>
      <c r="H32" s="319">
        <v>0</v>
      </c>
      <c r="I32" s="319">
        <v>0</v>
      </c>
      <c r="J32" s="319">
        <v>0</v>
      </c>
      <c r="K32" s="319">
        <v>0</v>
      </c>
      <c r="L32" s="319">
        <v>0</v>
      </c>
      <c r="M32" s="319">
        <v>0</v>
      </c>
      <c r="N32" s="319">
        <v>0</v>
      </c>
      <c r="O32" s="319">
        <v>0</v>
      </c>
      <c r="P32" s="319">
        <v>0</v>
      </c>
      <c r="Q32" s="319">
        <v>0</v>
      </c>
      <c r="R32" s="202">
        <v>0</v>
      </c>
      <c r="S32" s="319">
        <v>0</v>
      </c>
      <c r="T32" s="319">
        <v>0</v>
      </c>
      <c r="U32" s="319">
        <v>0</v>
      </c>
      <c r="V32" s="319">
        <v>0</v>
      </c>
      <c r="W32" s="319">
        <v>0</v>
      </c>
      <c r="X32" s="319">
        <v>0</v>
      </c>
      <c r="Y32" s="319">
        <v>0</v>
      </c>
      <c r="Z32" s="319">
        <v>0</v>
      </c>
      <c r="AA32" s="319">
        <v>0</v>
      </c>
      <c r="AB32" s="202">
        <v>0</v>
      </c>
      <c r="AC32" s="319">
        <v>0</v>
      </c>
      <c r="AD32" s="319">
        <v>0</v>
      </c>
      <c r="AE32" s="319">
        <v>0</v>
      </c>
      <c r="AF32" s="319">
        <v>0</v>
      </c>
      <c r="AG32" s="319">
        <v>0</v>
      </c>
      <c r="AH32" s="319">
        <v>0</v>
      </c>
      <c r="AI32" s="319">
        <v>0</v>
      </c>
      <c r="AJ32" s="319">
        <v>0</v>
      </c>
      <c r="AK32" s="319">
        <v>0</v>
      </c>
      <c r="AL32" s="319">
        <v>0</v>
      </c>
      <c r="AM32" s="319">
        <v>0</v>
      </c>
      <c r="AN32" s="319">
        <v>0</v>
      </c>
      <c r="AO32" s="319">
        <v>0</v>
      </c>
      <c r="AP32" s="319">
        <v>0</v>
      </c>
      <c r="AQ32" s="319">
        <v>0</v>
      </c>
      <c r="AR32" s="319">
        <v>0</v>
      </c>
      <c r="AS32" s="319">
        <v>0</v>
      </c>
      <c r="AT32" s="319">
        <v>0</v>
      </c>
      <c r="AU32" s="319">
        <v>0</v>
      </c>
      <c r="AV32" s="319">
        <v>0</v>
      </c>
      <c r="AW32" s="319">
        <v>0</v>
      </c>
      <c r="AX32" s="319">
        <v>0</v>
      </c>
      <c r="AY32" s="319">
        <v>0</v>
      </c>
      <c r="AZ32" s="319">
        <v>0</v>
      </c>
      <c r="BA32" s="319">
        <v>0</v>
      </c>
      <c r="BB32" s="319">
        <v>0</v>
      </c>
      <c r="BC32" s="319">
        <v>0</v>
      </c>
      <c r="BD32" s="319">
        <v>0</v>
      </c>
      <c r="BE32" s="319">
        <v>0</v>
      </c>
      <c r="BF32" s="319">
        <v>0</v>
      </c>
      <c r="BG32" s="319">
        <v>0</v>
      </c>
      <c r="BH32" s="319">
        <v>0</v>
      </c>
      <c r="BI32" s="319">
        <v>0</v>
      </c>
      <c r="BJ32" s="354">
        <v>-0.03</v>
      </c>
      <c r="BK32" s="354">
        <v>1.07</v>
      </c>
    </row>
    <row r="33" spans="1:63" s="281" customFormat="1" ht="20.100000000000001" customHeight="1" x14ac:dyDescent="0.2">
      <c r="A33" s="343"/>
      <c r="B33" s="352" t="s">
        <v>1279</v>
      </c>
      <c r="C33" s="353" t="s">
        <v>105</v>
      </c>
      <c r="D33" s="202">
        <v>0.03</v>
      </c>
      <c r="E33" s="319">
        <v>0.2</v>
      </c>
      <c r="F33" s="320">
        <v>0.2</v>
      </c>
      <c r="G33" s="319">
        <v>0</v>
      </c>
      <c r="H33" s="319">
        <v>0</v>
      </c>
      <c r="I33" s="319">
        <v>0</v>
      </c>
      <c r="J33" s="319">
        <v>0.2</v>
      </c>
      <c r="K33" s="319">
        <v>0</v>
      </c>
      <c r="L33" s="319">
        <v>0</v>
      </c>
      <c r="M33" s="319">
        <v>0</v>
      </c>
      <c r="N33" s="319">
        <v>0</v>
      </c>
      <c r="O33" s="319">
        <v>0</v>
      </c>
      <c r="P33" s="319">
        <v>0</v>
      </c>
      <c r="Q33" s="319">
        <v>0</v>
      </c>
      <c r="R33" s="202">
        <v>0</v>
      </c>
      <c r="S33" s="319">
        <v>0</v>
      </c>
      <c r="T33" s="319">
        <v>0</v>
      </c>
      <c r="U33" s="319">
        <v>0</v>
      </c>
      <c r="V33" s="319">
        <v>0</v>
      </c>
      <c r="W33" s="319">
        <v>0</v>
      </c>
      <c r="X33" s="319">
        <v>0</v>
      </c>
      <c r="Y33" s="319">
        <v>0</v>
      </c>
      <c r="Z33" s="319">
        <v>0</v>
      </c>
      <c r="AA33" s="319">
        <v>0</v>
      </c>
      <c r="AB33" s="202">
        <v>0</v>
      </c>
      <c r="AC33" s="319">
        <v>0</v>
      </c>
      <c r="AD33" s="319">
        <v>0</v>
      </c>
      <c r="AE33" s="319">
        <v>0</v>
      </c>
      <c r="AF33" s="319">
        <v>0</v>
      </c>
      <c r="AG33" s="319">
        <v>0</v>
      </c>
      <c r="AH33" s="319">
        <v>0</v>
      </c>
      <c r="AI33" s="319">
        <v>0</v>
      </c>
      <c r="AJ33" s="319">
        <v>0</v>
      </c>
      <c r="AK33" s="319">
        <v>0</v>
      </c>
      <c r="AL33" s="319">
        <v>0</v>
      </c>
      <c r="AM33" s="319">
        <v>0</v>
      </c>
      <c r="AN33" s="319">
        <v>0</v>
      </c>
      <c r="AO33" s="319">
        <v>0</v>
      </c>
      <c r="AP33" s="319">
        <v>0</v>
      </c>
      <c r="AQ33" s="319">
        <v>0</v>
      </c>
      <c r="AR33" s="319">
        <v>0</v>
      </c>
      <c r="AS33" s="319">
        <v>0</v>
      </c>
      <c r="AT33" s="319">
        <v>0</v>
      </c>
      <c r="AU33" s="319">
        <v>0</v>
      </c>
      <c r="AV33" s="319">
        <v>0</v>
      </c>
      <c r="AW33" s="319">
        <v>0</v>
      </c>
      <c r="AX33" s="319">
        <v>0</v>
      </c>
      <c r="AY33" s="319">
        <v>0</v>
      </c>
      <c r="AZ33" s="319">
        <v>0</v>
      </c>
      <c r="BA33" s="319">
        <v>0</v>
      </c>
      <c r="BB33" s="319">
        <v>0</v>
      </c>
      <c r="BC33" s="319">
        <v>0</v>
      </c>
      <c r="BD33" s="319">
        <v>0</v>
      </c>
      <c r="BE33" s="319">
        <v>0</v>
      </c>
      <c r="BF33" s="319">
        <v>0</v>
      </c>
      <c r="BG33" s="319">
        <v>0</v>
      </c>
      <c r="BH33" s="319">
        <v>0</v>
      </c>
      <c r="BI33" s="319">
        <v>0</v>
      </c>
      <c r="BJ33" s="354">
        <v>0.2</v>
      </c>
      <c r="BK33" s="354">
        <v>0.23</v>
      </c>
    </row>
    <row r="34" spans="1:63" s="281" customFormat="1" ht="20.100000000000001" customHeight="1" x14ac:dyDescent="0.2">
      <c r="A34" s="343"/>
      <c r="B34" s="352" t="s">
        <v>1280</v>
      </c>
      <c r="C34" s="353" t="s">
        <v>107</v>
      </c>
      <c r="D34" s="202">
        <v>3.26</v>
      </c>
      <c r="E34" s="319">
        <v>0</v>
      </c>
      <c r="F34" s="320">
        <v>0</v>
      </c>
      <c r="G34" s="319">
        <v>0</v>
      </c>
      <c r="H34" s="319">
        <v>0</v>
      </c>
      <c r="I34" s="319">
        <v>0</v>
      </c>
      <c r="J34" s="319">
        <v>0</v>
      </c>
      <c r="K34" s="319">
        <v>0</v>
      </c>
      <c r="L34" s="319">
        <v>0</v>
      </c>
      <c r="M34" s="319">
        <v>0</v>
      </c>
      <c r="N34" s="319">
        <v>0</v>
      </c>
      <c r="O34" s="319">
        <v>0</v>
      </c>
      <c r="P34" s="319">
        <v>0</v>
      </c>
      <c r="Q34" s="319">
        <v>0</v>
      </c>
      <c r="R34" s="202">
        <v>0</v>
      </c>
      <c r="S34" s="319">
        <v>0</v>
      </c>
      <c r="T34" s="319">
        <v>0</v>
      </c>
      <c r="U34" s="319">
        <v>0</v>
      </c>
      <c r="V34" s="319">
        <v>0</v>
      </c>
      <c r="W34" s="319">
        <v>0</v>
      </c>
      <c r="X34" s="319">
        <v>0</v>
      </c>
      <c r="Y34" s="319">
        <v>0</v>
      </c>
      <c r="Z34" s="319">
        <v>0</v>
      </c>
      <c r="AA34" s="319">
        <v>0</v>
      </c>
      <c r="AB34" s="202">
        <v>0</v>
      </c>
      <c r="AC34" s="319">
        <v>0</v>
      </c>
      <c r="AD34" s="319">
        <v>0</v>
      </c>
      <c r="AE34" s="319">
        <v>0</v>
      </c>
      <c r="AF34" s="319">
        <v>0</v>
      </c>
      <c r="AG34" s="319">
        <v>0</v>
      </c>
      <c r="AH34" s="319">
        <v>0</v>
      </c>
      <c r="AI34" s="319">
        <v>0</v>
      </c>
      <c r="AJ34" s="319">
        <v>0</v>
      </c>
      <c r="AK34" s="319">
        <v>0</v>
      </c>
      <c r="AL34" s="319">
        <v>0</v>
      </c>
      <c r="AM34" s="319">
        <v>0</v>
      </c>
      <c r="AN34" s="319">
        <v>0</v>
      </c>
      <c r="AO34" s="319">
        <v>0</v>
      </c>
      <c r="AP34" s="319">
        <v>0</v>
      </c>
      <c r="AQ34" s="319">
        <v>0</v>
      </c>
      <c r="AR34" s="319">
        <v>0</v>
      </c>
      <c r="AS34" s="319">
        <v>0</v>
      </c>
      <c r="AT34" s="319">
        <v>0</v>
      </c>
      <c r="AU34" s="319">
        <v>0</v>
      </c>
      <c r="AV34" s="319">
        <v>0</v>
      </c>
      <c r="AW34" s="319">
        <v>0</v>
      </c>
      <c r="AX34" s="319">
        <v>0</v>
      </c>
      <c r="AY34" s="319">
        <v>0</v>
      </c>
      <c r="AZ34" s="319">
        <v>0</v>
      </c>
      <c r="BA34" s="319">
        <v>0</v>
      </c>
      <c r="BB34" s="319">
        <v>0</v>
      </c>
      <c r="BC34" s="319">
        <v>0</v>
      </c>
      <c r="BD34" s="319">
        <v>0</v>
      </c>
      <c r="BE34" s="319">
        <v>0</v>
      </c>
      <c r="BF34" s="319">
        <v>0</v>
      </c>
      <c r="BG34" s="319">
        <v>0</v>
      </c>
      <c r="BH34" s="319">
        <v>0</v>
      </c>
      <c r="BI34" s="319">
        <v>0</v>
      </c>
      <c r="BJ34" s="354">
        <v>0</v>
      </c>
      <c r="BK34" s="354">
        <v>3.26</v>
      </c>
    </row>
    <row r="35" spans="1:63" s="281" customFormat="1" ht="20.100000000000001" customHeight="1" x14ac:dyDescent="0.2">
      <c r="A35" s="343"/>
      <c r="B35" s="352" t="s">
        <v>1281</v>
      </c>
      <c r="C35" s="353" t="s">
        <v>109</v>
      </c>
      <c r="D35" s="202">
        <v>0.57999999999999996</v>
      </c>
      <c r="E35" s="319">
        <v>0</v>
      </c>
      <c r="F35" s="320">
        <v>0</v>
      </c>
      <c r="G35" s="319">
        <v>0</v>
      </c>
      <c r="H35" s="319">
        <v>0</v>
      </c>
      <c r="I35" s="319">
        <v>0</v>
      </c>
      <c r="J35" s="319">
        <v>0</v>
      </c>
      <c r="K35" s="319">
        <v>0</v>
      </c>
      <c r="L35" s="319">
        <v>0</v>
      </c>
      <c r="M35" s="319">
        <v>0</v>
      </c>
      <c r="N35" s="319">
        <v>0</v>
      </c>
      <c r="O35" s="319">
        <v>0</v>
      </c>
      <c r="P35" s="319">
        <v>0</v>
      </c>
      <c r="Q35" s="319">
        <v>0</v>
      </c>
      <c r="R35" s="202">
        <v>0</v>
      </c>
      <c r="S35" s="319">
        <v>0</v>
      </c>
      <c r="T35" s="319">
        <v>0</v>
      </c>
      <c r="U35" s="319">
        <v>0</v>
      </c>
      <c r="V35" s="319">
        <v>0</v>
      </c>
      <c r="W35" s="319">
        <v>0</v>
      </c>
      <c r="X35" s="319">
        <v>0</v>
      </c>
      <c r="Y35" s="319">
        <v>0</v>
      </c>
      <c r="Z35" s="319">
        <v>0</v>
      </c>
      <c r="AA35" s="319">
        <v>0</v>
      </c>
      <c r="AB35" s="202">
        <v>0</v>
      </c>
      <c r="AC35" s="319">
        <v>0</v>
      </c>
      <c r="AD35" s="319">
        <v>0</v>
      </c>
      <c r="AE35" s="319">
        <v>0</v>
      </c>
      <c r="AF35" s="319">
        <v>0</v>
      </c>
      <c r="AG35" s="319">
        <v>0</v>
      </c>
      <c r="AH35" s="319">
        <v>0</v>
      </c>
      <c r="AI35" s="319">
        <v>0</v>
      </c>
      <c r="AJ35" s="319">
        <v>0</v>
      </c>
      <c r="AK35" s="319">
        <v>0</v>
      </c>
      <c r="AL35" s="319">
        <v>0</v>
      </c>
      <c r="AM35" s="319">
        <v>0</v>
      </c>
      <c r="AN35" s="319">
        <v>0</v>
      </c>
      <c r="AO35" s="319">
        <v>0</v>
      </c>
      <c r="AP35" s="319">
        <v>0</v>
      </c>
      <c r="AQ35" s="319">
        <v>0</v>
      </c>
      <c r="AR35" s="319">
        <v>0</v>
      </c>
      <c r="AS35" s="319">
        <v>0</v>
      </c>
      <c r="AT35" s="319">
        <v>0</v>
      </c>
      <c r="AU35" s="319">
        <v>0</v>
      </c>
      <c r="AV35" s="319">
        <v>0</v>
      </c>
      <c r="AW35" s="319">
        <v>0</v>
      </c>
      <c r="AX35" s="319">
        <v>0</v>
      </c>
      <c r="AY35" s="319">
        <v>0</v>
      </c>
      <c r="AZ35" s="319">
        <v>0</v>
      </c>
      <c r="BA35" s="319">
        <v>0</v>
      </c>
      <c r="BB35" s="319">
        <v>0</v>
      </c>
      <c r="BC35" s="319">
        <v>0</v>
      </c>
      <c r="BD35" s="319">
        <v>0</v>
      </c>
      <c r="BE35" s="319">
        <v>0</v>
      </c>
      <c r="BF35" s="319">
        <v>0</v>
      </c>
      <c r="BG35" s="319">
        <v>0</v>
      </c>
      <c r="BH35" s="319">
        <v>0</v>
      </c>
      <c r="BI35" s="319">
        <v>0</v>
      </c>
      <c r="BJ35" s="354">
        <v>0</v>
      </c>
      <c r="BK35" s="354">
        <v>0.57999999999999996</v>
      </c>
    </row>
    <row r="36" spans="1:63" s="303" customFormat="1" ht="20.100000000000001" customHeight="1" x14ac:dyDescent="0.2">
      <c r="A36" s="343"/>
      <c r="B36" s="352" t="s">
        <v>110</v>
      </c>
      <c r="C36" s="353" t="s">
        <v>111</v>
      </c>
      <c r="D36" s="202">
        <v>0.25</v>
      </c>
      <c r="E36" s="319">
        <v>0</v>
      </c>
      <c r="F36" s="320">
        <v>0</v>
      </c>
      <c r="G36" s="319">
        <v>0</v>
      </c>
      <c r="H36" s="319">
        <v>0</v>
      </c>
      <c r="I36" s="319">
        <v>0</v>
      </c>
      <c r="J36" s="319">
        <v>0</v>
      </c>
      <c r="K36" s="319">
        <v>0</v>
      </c>
      <c r="L36" s="319">
        <v>0</v>
      </c>
      <c r="M36" s="319">
        <v>0</v>
      </c>
      <c r="N36" s="319">
        <v>0</v>
      </c>
      <c r="O36" s="319">
        <v>0</v>
      </c>
      <c r="P36" s="319">
        <v>0</v>
      </c>
      <c r="Q36" s="319">
        <v>0</v>
      </c>
      <c r="R36" s="202">
        <v>0</v>
      </c>
      <c r="S36" s="319">
        <v>0</v>
      </c>
      <c r="T36" s="319">
        <v>0</v>
      </c>
      <c r="U36" s="319">
        <v>0</v>
      </c>
      <c r="V36" s="319">
        <v>0</v>
      </c>
      <c r="W36" s="319">
        <v>0</v>
      </c>
      <c r="X36" s="319">
        <v>0</v>
      </c>
      <c r="Y36" s="319">
        <v>0</v>
      </c>
      <c r="Z36" s="319">
        <v>0</v>
      </c>
      <c r="AA36" s="319">
        <v>0</v>
      </c>
      <c r="AB36" s="202">
        <v>0</v>
      </c>
      <c r="AC36" s="319">
        <v>0</v>
      </c>
      <c r="AD36" s="319">
        <v>0</v>
      </c>
      <c r="AE36" s="319">
        <v>0</v>
      </c>
      <c r="AF36" s="319">
        <v>0</v>
      </c>
      <c r="AG36" s="319">
        <v>0</v>
      </c>
      <c r="AH36" s="319">
        <v>0</v>
      </c>
      <c r="AI36" s="319">
        <v>0</v>
      </c>
      <c r="AJ36" s="319">
        <v>0</v>
      </c>
      <c r="AK36" s="319">
        <v>0</v>
      </c>
      <c r="AL36" s="319">
        <v>0</v>
      </c>
      <c r="AM36" s="319">
        <v>0</v>
      </c>
      <c r="AN36" s="319">
        <v>0</v>
      </c>
      <c r="AO36" s="319">
        <v>0</v>
      </c>
      <c r="AP36" s="319">
        <v>0</v>
      </c>
      <c r="AQ36" s="319">
        <v>0</v>
      </c>
      <c r="AR36" s="319">
        <v>0</v>
      </c>
      <c r="AS36" s="319">
        <v>0</v>
      </c>
      <c r="AT36" s="319">
        <v>0</v>
      </c>
      <c r="AU36" s="319">
        <v>0</v>
      </c>
      <c r="AV36" s="319">
        <v>0</v>
      </c>
      <c r="AW36" s="319">
        <v>0</v>
      </c>
      <c r="AX36" s="319">
        <v>0</v>
      </c>
      <c r="AY36" s="319">
        <v>0</v>
      </c>
      <c r="AZ36" s="319">
        <v>0</v>
      </c>
      <c r="BA36" s="319">
        <v>0</v>
      </c>
      <c r="BB36" s="319">
        <v>0</v>
      </c>
      <c r="BC36" s="319">
        <v>0</v>
      </c>
      <c r="BD36" s="319">
        <v>0</v>
      </c>
      <c r="BE36" s="319">
        <v>0</v>
      </c>
      <c r="BF36" s="319">
        <v>0</v>
      </c>
      <c r="BG36" s="319">
        <v>0</v>
      </c>
      <c r="BH36" s="319">
        <v>0</v>
      </c>
      <c r="BI36" s="319">
        <v>0</v>
      </c>
      <c r="BJ36" s="354">
        <v>0</v>
      </c>
      <c r="BK36" s="354">
        <v>0.25</v>
      </c>
    </row>
    <row r="37" spans="1:63" s="303" customFormat="1" ht="20.100000000000001" customHeight="1" x14ac:dyDescent="0.2">
      <c r="A37" s="343"/>
      <c r="B37" s="352" t="s">
        <v>1266</v>
      </c>
      <c r="C37" s="353" t="s">
        <v>113</v>
      </c>
      <c r="D37" s="202">
        <v>0.47</v>
      </c>
      <c r="E37" s="319">
        <v>0</v>
      </c>
      <c r="F37" s="320">
        <v>0</v>
      </c>
      <c r="G37" s="319">
        <v>0</v>
      </c>
      <c r="H37" s="319">
        <v>0</v>
      </c>
      <c r="I37" s="319">
        <v>0</v>
      </c>
      <c r="J37" s="319">
        <v>0</v>
      </c>
      <c r="K37" s="319">
        <v>0</v>
      </c>
      <c r="L37" s="319">
        <v>0</v>
      </c>
      <c r="M37" s="319">
        <v>0</v>
      </c>
      <c r="N37" s="319">
        <v>0</v>
      </c>
      <c r="O37" s="319">
        <v>0</v>
      </c>
      <c r="P37" s="319">
        <v>0</v>
      </c>
      <c r="Q37" s="319">
        <v>0</v>
      </c>
      <c r="R37" s="202">
        <v>0</v>
      </c>
      <c r="S37" s="319">
        <v>0</v>
      </c>
      <c r="T37" s="319">
        <v>0</v>
      </c>
      <c r="U37" s="319">
        <v>0</v>
      </c>
      <c r="V37" s="319">
        <v>0</v>
      </c>
      <c r="W37" s="319">
        <v>0</v>
      </c>
      <c r="X37" s="319">
        <v>0</v>
      </c>
      <c r="Y37" s="319">
        <v>0</v>
      </c>
      <c r="Z37" s="319">
        <v>0</v>
      </c>
      <c r="AA37" s="319">
        <v>0</v>
      </c>
      <c r="AB37" s="202">
        <v>0</v>
      </c>
      <c r="AC37" s="319">
        <v>0</v>
      </c>
      <c r="AD37" s="319">
        <v>0</v>
      </c>
      <c r="AE37" s="319">
        <v>0</v>
      </c>
      <c r="AF37" s="319">
        <v>0</v>
      </c>
      <c r="AG37" s="319">
        <v>0</v>
      </c>
      <c r="AH37" s="319">
        <v>0</v>
      </c>
      <c r="AI37" s="319">
        <v>0</v>
      </c>
      <c r="AJ37" s="319">
        <v>0</v>
      </c>
      <c r="AK37" s="319">
        <v>0</v>
      </c>
      <c r="AL37" s="319">
        <v>0</v>
      </c>
      <c r="AM37" s="319">
        <v>0</v>
      </c>
      <c r="AN37" s="319">
        <v>0</v>
      </c>
      <c r="AO37" s="319">
        <v>0</v>
      </c>
      <c r="AP37" s="319">
        <v>0</v>
      </c>
      <c r="AQ37" s="319">
        <v>0</v>
      </c>
      <c r="AR37" s="319">
        <v>0</v>
      </c>
      <c r="AS37" s="319">
        <v>0</v>
      </c>
      <c r="AT37" s="319">
        <v>0</v>
      </c>
      <c r="AU37" s="319">
        <v>0</v>
      </c>
      <c r="AV37" s="319">
        <v>0</v>
      </c>
      <c r="AW37" s="319">
        <v>0</v>
      </c>
      <c r="AX37" s="319">
        <v>0</v>
      </c>
      <c r="AY37" s="319">
        <v>0</v>
      </c>
      <c r="AZ37" s="319">
        <v>0</v>
      </c>
      <c r="BA37" s="319">
        <v>0</v>
      </c>
      <c r="BB37" s="319">
        <v>0</v>
      </c>
      <c r="BC37" s="319">
        <v>0</v>
      </c>
      <c r="BD37" s="319">
        <v>0</v>
      </c>
      <c r="BE37" s="319">
        <v>0</v>
      </c>
      <c r="BF37" s="319">
        <v>0</v>
      </c>
      <c r="BG37" s="319">
        <v>0</v>
      </c>
      <c r="BH37" s="319">
        <v>0</v>
      </c>
      <c r="BI37" s="319">
        <v>0</v>
      </c>
      <c r="BJ37" s="354">
        <v>0</v>
      </c>
      <c r="BK37" s="354">
        <v>0.47</v>
      </c>
    </row>
    <row r="38" spans="1:63" s="303" customFormat="1" ht="20.100000000000001" customHeight="1" x14ac:dyDescent="0.2">
      <c r="A38" s="343"/>
      <c r="B38" s="355" t="s">
        <v>664</v>
      </c>
      <c r="C38" s="356" t="s">
        <v>115</v>
      </c>
      <c r="D38" s="202">
        <v>0</v>
      </c>
      <c r="E38" s="319">
        <v>0</v>
      </c>
      <c r="F38" s="320">
        <v>0</v>
      </c>
      <c r="G38" s="319">
        <v>0</v>
      </c>
      <c r="H38" s="319">
        <v>0</v>
      </c>
      <c r="I38" s="319">
        <v>0</v>
      </c>
      <c r="J38" s="319">
        <v>0</v>
      </c>
      <c r="K38" s="319">
        <v>0</v>
      </c>
      <c r="L38" s="319">
        <v>0</v>
      </c>
      <c r="M38" s="319">
        <v>0</v>
      </c>
      <c r="N38" s="319">
        <v>0</v>
      </c>
      <c r="O38" s="319">
        <v>0</v>
      </c>
      <c r="P38" s="319">
        <v>0</v>
      </c>
      <c r="Q38" s="319">
        <v>0</v>
      </c>
      <c r="R38" s="202">
        <v>0</v>
      </c>
      <c r="S38" s="319">
        <v>0</v>
      </c>
      <c r="T38" s="319">
        <v>0</v>
      </c>
      <c r="U38" s="319">
        <v>0</v>
      </c>
      <c r="V38" s="319">
        <v>0</v>
      </c>
      <c r="W38" s="319">
        <v>0</v>
      </c>
      <c r="X38" s="319">
        <v>0</v>
      </c>
      <c r="Y38" s="319">
        <v>0</v>
      </c>
      <c r="Z38" s="319">
        <v>0</v>
      </c>
      <c r="AA38" s="319">
        <v>0</v>
      </c>
      <c r="AB38" s="202">
        <v>0</v>
      </c>
      <c r="AC38" s="319">
        <v>0</v>
      </c>
      <c r="AD38" s="319">
        <v>0</v>
      </c>
      <c r="AE38" s="319">
        <v>0</v>
      </c>
      <c r="AF38" s="319">
        <v>0</v>
      </c>
      <c r="AG38" s="319">
        <v>0</v>
      </c>
      <c r="AH38" s="319">
        <v>0</v>
      </c>
      <c r="AI38" s="319">
        <v>0</v>
      </c>
      <c r="AJ38" s="319">
        <v>0</v>
      </c>
      <c r="AK38" s="319">
        <v>0</v>
      </c>
      <c r="AL38" s="319">
        <v>0</v>
      </c>
      <c r="AM38" s="319">
        <v>0</v>
      </c>
      <c r="AN38" s="319">
        <v>0</v>
      </c>
      <c r="AO38" s="319">
        <v>0</v>
      </c>
      <c r="AP38" s="319">
        <v>0</v>
      </c>
      <c r="AQ38" s="319">
        <v>0</v>
      </c>
      <c r="AR38" s="319">
        <v>0</v>
      </c>
      <c r="AS38" s="319">
        <v>0</v>
      </c>
      <c r="AT38" s="319">
        <v>0</v>
      </c>
      <c r="AU38" s="319">
        <v>0</v>
      </c>
      <c r="AV38" s="319">
        <v>0</v>
      </c>
      <c r="AW38" s="319">
        <v>0</v>
      </c>
      <c r="AX38" s="319">
        <v>0</v>
      </c>
      <c r="AY38" s="319">
        <v>0</v>
      </c>
      <c r="AZ38" s="319">
        <v>0</v>
      </c>
      <c r="BA38" s="319">
        <v>0</v>
      </c>
      <c r="BB38" s="319">
        <v>0</v>
      </c>
      <c r="BC38" s="319">
        <v>0</v>
      </c>
      <c r="BD38" s="319">
        <v>0</v>
      </c>
      <c r="BE38" s="319">
        <v>0</v>
      </c>
      <c r="BF38" s="319">
        <v>0</v>
      </c>
      <c r="BG38" s="319">
        <v>0</v>
      </c>
      <c r="BH38" s="319">
        <v>0</v>
      </c>
      <c r="BI38" s="319">
        <v>0</v>
      </c>
      <c r="BJ38" s="354">
        <v>0</v>
      </c>
      <c r="BK38" s="354">
        <v>0</v>
      </c>
    </row>
    <row r="39" spans="1:63" s="301" customFormat="1" ht="20.100000000000001" customHeight="1" x14ac:dyDescent="0.2">
      <c r="A39" s="344"/>
      <c r="B39" s="342" t="s">
        <v>665</v>
      </c>
      <c r="C39" s="343" t="s">
        <v>117</v>
      </c>
      <c r="D39" s="202">
        <v>0</v>
      </c>
      <c r="E39" s="202">
        <v>0</v>
      </c>
      <c r="F39" s="320">
        <v>0</v>
      </c>
      <c r="G39" s="202">
        <v>0</v>
      </c>
      <c r="H39" s="202">
        <v>0</v>
      </c>
      <c r="I39" s="202">
        <v>0</v>
      </c>
      <c r="J39" s="202">
        <v>0</v>
      </c>
      <c r="K39" s="202">
        <v>0</v>
      </c>
      <c r="L39" s="202">
        <v>0</v>
      </c>
      <c r="M39" s="202">
        <v>0</v>
      </c>
      <c r="N39" s="202">
        <v>0</v>
      </c>
      <c r="O39" s="202">
        <v>0</v>
      </c>
      <c r="P39" s="202">
        <v>0</v>
      </c>
      <c r="Q39" s="202">
        <v>0</v>
      </c>
      <c r="R39" s="202">
        <v>0</v>
      </c>
      <c r="S39" s="202">
        <v>0</v>
      </c>
      <c r="T39" s="202">
        <v>0</v>
      </c>
      <c r="U39" s="202">
        <v>0</v>
      </c>
      <c r="V39" s="202">
        <v>0</v>
      </c>
      <c r="W39" s="202">
        <v>0</v>
      </c>
      <c r="X39" s="202">
        <v>0</v>
      </c>
      <c r="Y39" s="202">
        <v>0</v>
      </c>
      <c r="Z39" s="202">
        <v>0</v>
      </c>
      <c r="AA39" s="202">
        <v>0</v>
      </c>
      <c r="AB39" s="202">
        <v>0</v>
      </c>
      <c r="AC39" s="319">
        <v>0</v>
      </c>
      <c r="AD39" s="319">
        <v>0</v>
      </c>
      <c r="AE39" s="319">
        <v>0</v>
      </c>
      <c r="AF39" s="319">
        <v>0</v>
      </c>
      <c r="AG39" s="319">
        <v>0</v>
      </c>
      <c r="AH39" s="319">
        <v>0</v>
      </c>
      <c r="AI39" s="319">
        <v>0</v>
      </c>
      <c r="AJ39" s="319">
        <v>0</v>
      </c>
      <c r="AK39" s="319">
        <v>0</v>
      </c>
      <c r="AL39" s="202">
        <v>0</v>
      </c>
      <c r="AM39" s="202">
        <v>0</v>
      </c>
      <c r="AN39" s="202">
        <v>0</v>
      </c>
      <c r="AO39" s="202">
        <v>0</v>
      </c>
      <c r="AP39" s="319">
        <v>0</v>
      </c>
      <c r="AQ39" s="319">
        <v>0</v>
      </c>
      <c r="AR39" s="319">
        <v>0</v>
      </c>
      <c r="AS39" s="202">
        <v>0</v>
      </c>
      <c r="AT39" s="202">
        <v>0</v>
      </c>
      <c r="AU39" s="202">
        <v>0</v>
      </c>
      <c r="AV39" s="202">
        <v>0</v>
      </c>
      <c r="AW39" s="202">
        <v>0</v>
      </c>
      <c r="AX39" s="202">
        <v>0</v>
      </c>
      <c r="AY39" s="202">
        <v>0</v>
      </c>
      <c r="AZ39" s="202">
        <v>0</v>
      </c>
      <c r="BA39" s="202">
        <v>0</v>
      </c>
      <c r="BB39" s="202">
        <v>0</v>
      </c>
      <c r="BC39" s="202">
        <v>0</v>
      </c>
      <c r="BD39" s="202">
        <v>0</v>
      </c>
      <c r="BE39" s="202">
        <v>0</v>
      </c>
      <c r="BF39" s="202">
        <v>0</v>
      </c>
      <c r="BG39" s="319">
        <v>0</v>
      </c>
      <c r="BH39" s="319">
        <v>0</v>
      </c>
      <c r="BI39" s="319">
        <v>0</v>
      </c>
      <c r="BJ39" s="321">
        <v>0</v>
      </c>
      <c r="BK39" s="321">
        <v>0</v>
      </c>
    </row>
    <row r="40" spans="1:63" s="301" customFormat="1" ht="20.100000000000001" customHeight="1" x14ac:dyDescent="0.2">
      <c r="A40" s="340"/>
      <c r="B40" s="342" t="s">
        <v>1282</v>
      </c>
      <c r="C40" s="343" t="s">
        <v>119</v>
      </c>
      <c r="D40" s="202">
        <v>0</v>
      </c>
      <c r="E40" s="202">
        <v>0</v>
      </c>
      <c r="F40" s="320">
        <v>0</v>
      </c>
      <c r="G40" s="202">
        <v>0</v>
      </c>
      <c r="H40" s="202">
        <v>0</v>
      </c>
      <c r="I40" s="202">
        <v>0</v>
      </c>
      <c r="J40" s="202">
        <v>0</v>
      </c>
      <c r="K40" s="202">
        <v>0</v>
      </c>
      <c r="L40" s="202">
        <v>0</v>
      </c>
      <c r="M40" s="202">
        <v>0</v>
      </c>
      <c r="N40" s="202">
        <v>0</v>
      </c>
      <c r="O40" s="202">
        <v>0</v>
      </c>
      <c r="P40" s="202">
        <v>0</v>
      </c>
      <c r="Q40" s="202">
        <v>0</v>
      </c>
      <c r="R40" s="202">
        <v>0</v>
      </c>
      <c r="S40" s="202">
        <v>0</v>
      </c>
      <c r="T40" s="202">
        <v>0</v>
      </c>
      <c r="U40" s="202">
        <v>0</v>
      </c>
      <c r="V40" s="202">
        <v>0</v>
      </c>
      <c r="W40" s="202">
        <v>0</v>
      </c>
      <c r="X40" s="202">
        <v>0</v>
      </c>
      <c r="Y40" s="202">
        <v>0</v>
      </c>
      <c r="Z40" s="202">
        <v>0</v>
      </c>
      <c r="AA40" s="202">
        <v>0</v>
      </c>
      <c r="AB40" s="202">
        <v>0</v>
      </c>
      <c r="AC40" s="319">
        <v>0</v>
      </c>
      <c r="AD40" s="319">
        <v>0</v>
      </c>
      <c r="AE40" s="319">
        <v>0</v>
      </c>
      <c r="AF40" s="319">
        <v>0</v>
      </c>
      <c r="AG40" s="319">
        <v>0</v>
      </c>
      <c r="AH40" s="319">
        <v>0</v>
      </c>
      <c r="AI40" s="319">
        <v>0</v>
      </c>
      <c r="AJ40" s="319">
        <v>0</v>
      </c>
      <c r="AK40" s="319">
        <v>0</v>
      </c>
      <c r="AL40" s="202">
        <v>0</v>
      </c>
      <c r="AM40" s="202">
        <v>0</v>
      </c>
      <c r="AN40" s="202">
        <v>0</v>
      </c>
      <c r="AO40" s="202">
        <v>0</v>
      </c>
      <c r="AP40" s="319">
        <v>0</v>
      </c>
      <c r="AQ40" s="319">
        <v>0</v>
      </c>
      <c r="AR40" s="319">
        <v>0</v>
      </c>
      <c r="AS40" s="202">
        <v>0</v>
      </c>
      <c r="AT40" s="202">
        <v>0</v>
      </c>
      <c r="AU40" s="202">
        <v>0</v>
      </c>
      <c r="AV40" s="202">
        <v>0</v>
      </c>
      <c r="AW40" s="202">
        <v>0</v>
      </c>
      <c r="AX40" s="202">
        <v>0</v>
      </c>
      <c r="AY40" s="202">
        <v>0</v>
      </c>
      <c r="AZ40" s="202">
        <v>0</v>
      </c>
      <c r="BA40" s="202">
        <v>0</v>
      </c>
      <c r="BB40" s="202">
        <v>0</v>
      </c>
      <c r="BC40" s="202">
        <v>0</v>
      </c>
      <c r="BD40" s="202">
        <v>0</v>
      </c>
      <c r="BE40" s="202">
        <v>0</v>
      </c>
      <c r="BF40" s="202">
        <v>0</v>
      </c>
      <c r="BG40" s="319">
        <v>0</v>
      </c>
      <c r="BH40" s="319">
        <v>0</v>
      </c>
      <c r="BI40" s="319">
        <v>0</v>
      </c>
      <c r="BJ40" s="321">
        <v>0</v>
      </c>
      <c r="BK40" s="321">
        <v>0</v>
      </c>
    </row>
    <row r="41" spans="1:63" s="301" customFormat="1" ht="20.100000000000001" customHeight="1" x14ac:dyDescent="0.2">
      <c r="A41" s="340"/>
      <c r="B41" s="342" t="s">
        <v>1283</v>
      </c>
      <c r="C41" s="343" t="s">
        <v>121</v>
      </c>
      <c r="D41" s="202">
        <v>2.37</v>
      </c>
      <c r="E41" s="202">
        <v>0</v>
      </c>
      <c r="F41" s="320">
        <v>0</v>
      </c>
      <c r="G41" s="202">
        <v>0</v>
      </c>
      <c r="H41" s="202">
        <v>0</v>
      </c>
      <c r="I41" s="202">
        <v>0</v>
      </c>
      <c r="J41" s="202">
        <v>0</v>
      </c>
      <c r="K41" s="202">
        <v>0</v>
      </c>
      <c r="L41" s="202">
        <v>0</v>
      </c>
      <c r="M41" s="202">
        <v>0</v>
      </c>
      <c r="N41" s="202">
        <v>0</v>
      </c>
      <c r="O41" s="202">
        <v>0</v>
      </c>
      <c r="P41" s="202">
        <v>0</v>
      </c>
      <c r="Q41" s="202">
        <v>0</v>
      </c>
      <c r="R41" s="202">
        <v>0</v>
      </c>
      <c r="S41" s="202">
        <v>0</v>
      </c>
      <c r="T41" s="202">
        <v>0</v>
      </c>
      <c r="U41" s="202">
        <v>0</v>
      </c>
      <c r="V41" s="202">
        <v>0</v>
      </c>
      <c r="W41" s="202">
        <v>0</v>
      </c>
      <c r="X41" s="202">
        <v>0</v>
      </c>
      <c r="Y41" s="202">
        <v>0</v>
      </c>
      <c r="Z41" s="202">
        <v>0</v>
      </c>
      <c r="AA41" s="202">
        <v>0</v>
      </c>
      <c r="AB41" s="202">
        <v>0</v>
      </c>
      <c r="AC41" s="319">
        <v>0</v>
      </c>
      <c r="AD41" s="319">
        <v>0</v>
      </c>
      <c r="AE41" s="319">
        <v>0</v>
      </c>
      <c r="AF41" s="319">
        <v>0</v>
      </c>
      <c r="AG41" s="319">
        <v>0</v>
      </c>
      <c r="AH41" s="319">
        <v>0</v>
      </c>
      <c r="AI41" s="319">
        <v>0</v>
      </c>
      <c r="AJ41" s="319">
        <v>0</v>
      </c>
      <c r="AK41" s="319">
        <v>0</v>
      </c>
      <c r="AL41" s="202">
        <v>0</v>
      </c>
      <c r="AM41" s="202">
        <v>0</v>
      </c>
      <c r="AN41" s="202">
        <v>0</v>
      </c>
      <c r="AO41" s="202">
        <v>0</v>
      </c>
      <c r="AP41" s="319">
        <v>0</v>
      </c>
      <c r="AQ41" s="319">
        <v>0</v>
      </c>
      <c r="AR41" s="319">
        <v>0</v>
      </c>
      <c r="AS41" s="202">
        <v>0</v>
      </c>
      <c r="AT41" s="202">
        <v>0</v>
      </c>
      <c r="AU41" s="202">
        <v>0</v>
      </c>
      <c r="AV41" s="202">
        <v>0</v>
      </c>
      <c r="AW41" s="202">
        <v>0</v>
      </c>
      <c r="AX41" s="202">
        <v>0</v>
      </c>
      <c r="AY41" s="202">
        <v>0</v>
      </c>
      <c r="AZ41" s="202">
        <v>0</v>
      </c>
      <c r="BA41" s="202">
        <v>0</v>
      </c>
      <c r="BB41" s="202">
        <v>0</v>
      </c>
      <c r="BC41" s="202">
        <v>0</v>
      </c>
      <c r="BD41" s="202">
        <v>0</v>
      </c>
      <c r="BE41" s="202">
        <v>0</v>
      </c>
      <c r="BF41" s="202">
        <v>0</v>
      </c>
      <c r="BG41" s="319">
        <v>0</v>
      </c>
      <c r="BH41" s="319">
        <v>0</v>
      </c>
      <c r="BI41" s="319">
        <v>0</v>
      </c>
      <c r="BJ41" s="321">
        <v>0</v>
      </c>
      <c r="BK41" s="321">
        <v>2.37</v>
      </c>
    </row>
    <row r="42" spans="1:63" s="301" customFormat="1" ht="26.25" customHeight="1" x14ac:dyDescent="0.2">
      <c r="A42" s="340"/>
      <c r="B42" s="342" t="s">
        <v>1284</v>
      </c>
      <c r="C42" s="343" t="s">
        <v>123</v>
      </c>
      <c r="D42" s="202">
        <v>0.02</v>
      </c>
      <c r="E42" s="202">
        <v>0</v>
      </c>
      <c r="F42" s="320">
        <v>0</v>
      </c>
      <c r="G42" s="202">
        <v>0</v>
      </c>
      <c r="H42" s="202">
        <v>0</v>
      </c>
      <c r="I42" s="202">
        <v>0</v>
      </c>
      <c r="J42" s="202">
        <v>0</v>
      </c>
      <c r="K42" s="202">
        <v>0</v>
      </c>
      <c r="L42" s="202">
        <v>0</v>
      </c>
      <c r="M42" s="202">
        <v>0</v>
      </c>
      <c r="N42" s="202">
        <v>0</v>
      </c>
      <c r="O42" s="202">
        <v>0</v>
      </c>
      <c r="P42" s="202">
        <v>0</v>
      </c>
      <c r="Q42" s="202">
        <v>0</v>
      </c>
      <c r="R42" s="202">
        <v>0</v>
      </c>
      <c r="S42" s="202">
        <v>0</v>
      </c>
      <c r="T42" s="202">
        <v>0</v>
      </c>
      <c r="U42" s="202">
        <v>0</v>
      </c>
      <c r="V42" s="202">
        <v>0</v>
      </c>
      <c r="W42" s="202">
        <v>0</v>
      </c>
      <c r="X42" s="202">
        <v>0</v>
      </c>
      <c r="Y42" s="202">
        <v>0</v>
      </c>
      <c r="Z42" s="202">
        <v>0</v>
      </c>
      <c r="AA42" s="202">
        <v>0</v>
      </c>
      <c r="AB42" s="202">
        <v>0</v>
      </c>
      <c r="AC42" s="319">
        <v>0</v>
      </c>
      <c r="AD42" s="319">
        <v>0</v>
      </c>
      <c r="AE42" s="319">
        <v>0</v>
      </c>
      <c r="AF42" s="319">
        <v>0</v>
      </c>
      <c r="AG42" s="319">
        <v>0</v>
      </c>
      <c r="AH42" s="319">
        <v>0</v>
      </c>
      <c r="AI42" s="319">
        <v>0</v>
      </c>
      <c r="AJ42" s="319">
        <v>0</v>
      </c>
      <c r="AK42" s="319">
        <v>0</v>
      </c>
      <c r="AL42" s="202">
        <v>0</v>
      </c>
      <c r="AM42" s="202">
        <v>0</v>
      </c>
      <c r="AN42" s="202">
        <v>0</v>
      </c>
      <c r="AO42" s="202">
        <v>0</v>
      </c>
      <c r="AP42" s="319">
        <v>0</v>
      </c>
      <c r="AQ42" s="319">
        <v>0</v>
      </c>
      <c r="AR42" s="319">
        <v>0</v>
      </c>
      <c r="AS42" s="202">
        <v>0</v>
      </c>
      <c r="AT42" s="202">
        <v>0</v>
      </c>
      <c r="AU42" s="202">
        <v>0</v>
      </c>
      <c r="AV42" s="202">
        <v>0</v>
      </c>
      <c r="AW42" s="202">
        <v>0</v>
      </c>
      <c r="AX42" s="202">
        <v>0</v>
      </c>
      <c r="AY42" s="202">
        <v>0</v>
      </c>
      <c r="AZ42" s="202">
        <v>0</v>
      </c>
      <c r="BA42" s="202">
        <v>0</v>
      </c>
      <c r="BB42" s="202">
        <v>0</v>
      </c>
      <c r="BC42" s="202">
        <v>0</v>
      </c>
      <c r="BD42" s="202">
        <v>0</v>
      </c>
      <c r="BE42" s="202">
        <v>0</v>
      </c>
      <c r="BF42" s="202">
        <v>0</v>
      </c>
      <c r="BG42" s="319">
        <v>0</v>
      </c>
      <c r="BH42" s="319">
        <v>0</v>
      </c>
      <c r="BI42" s="319">
        <v>0</v>
      </c>
      <c r="BJ42" s="321">
        <v>0</v>
      </c>
      <c r="BK42" s="321">
        <v>0.02</v>
      </c>
    </row>
    <row r="43" spans="1:63" s="281" customFormat="1" ht="20.100000000000001" customHeight="1" x14ac:dyDescent="0.2">
      <c r="A43" s="343"/>
      <c r="B43" s="352" t="s">
        <v>1267</v>
      </c>
      <c r="C43" s="353" t="s">
        <v>125</v>
      </c>
      <c r="D43" s="202">
        <v>0</v>
      </c>
      <c r="E43" s="319">
        <v>0</v>
      </c>
      <c r="F43" s="320">
        <v>0</v>
      </c>
      <c r="G43" s="319">
        <v>0</v>
      </c>
      <c r="H43" s="319">
        <v>0</v>
      </c>
      <c r="I43" s="319">
        <v>0</v>
      </c>
      <c r="J43" s="319">
        <v>0</v>
      </c>
      <c r="K43" s="319">
        <v>0</v>
      </c>
      <c r="L43" s="319">
        <v>0</v>
      </c>
      <c r="M43" s="319">
        <v>0</v>
      </c>
      <c r="N43" s="319">
        <v>0</v>
      </c>
      <c r="O43" s="319">
        <v>0</v>
      </c>
      <c r="P43" s="319">
        <v>0</v>
      </c>
      <c r="Q43" s="319">
        <v>0</v>
      </c>
      <c r="R43" s="202">
        <v>0</v>
      </c>
      <c r="S43" s="319">
        <v>0</v>
      </c>
      <c r="T43" s="319">
        <v>0</v>
      </c>
      <c r="U43" s="319">
        <v>0</v>
      </c>
      <c r="V43" s="319">
        <v>0</v>
      </c>
      <c r="W43" s="319">
        <v>0</v>
      </c>
      <c r="X43" s="319">
        <v>0</v>
      </c>
      <c r="Y43" s="319">
        <v>0</v>
      </c>
      <c r="Z43" s="319">
        <v>0</v>
      </c>
      <c r="AA43" s="319">
        <v>0</v>
      </c>
      <c r="AB43" s="202">
        <v>0</v>
      </c>
      <c r="AC43" s="319">
        <v>0</v>
      </c>
      <c r="AD43" s="319">
        <v>0</v>
      </c>
      <c r="AE43" s="319">
        <v>0</v>
      </c>
      <c r="AF43" s="319">
        <v>0</v>
      </c>
      <c r="AG43" s="319">
        <v>0</v>
      </c>
      <c r="AH43" s="319">
        <v>0</v>
      </c>
      <c r="AI43" s="319">
        <v>0</v>
      </c>
      <c r="AJ43" s="319">
        <v>0</v>
      </c>
      <c r="AK43" s="319">
        <v>0</v>
      </c>
      <c r="AL43" s="319">
        <v>0</v>
      </c>
      <c r="AM43" s="319">
        <v>0</v>
      </c>
      <c r="AN43" s="319">
        <v>0</v>
      </c>
      <c r="AO43" s="319">
        <v>0</v>
      </c>
      <c r="AP43" s="319">
        <v>0</v>
      </c>
      <c r="AQ43" s="319">
        <v>0</v>
      </c>
      <c r="AR43" s="319">
        <v>0</v>
      </c>
      <c r="AS43" s="319">
        <v>0</v>
      </c>
      <c r="AT43" s="319">
        <v>0</v>
      </c>
      <c r="AU43" s="319">
        <v>0</v>
      </c>
      <c r="AV43" s="319">
        <v>0</v>
      </c>
      <c r="AW43" s="319">
        <v>0</v>
      </c>
      <c r="AX43" s="319">
        <v>0</v>
      </c>
      <c r="AY43" s="319">
        <v>0</v>
      </c>
      <c r="AZ43" s="319">
        <v>0</v>
      </c>
      <c r="BA43" s="319">
        <v>0</v>
      </c>
      <c r="BB43" s="319">
        <v>0</v>
      </c>
      <c r="BC43" s="319">
        <v>0</v>
      </c>
      <c r="BD43" s="319">
        <v>0</v>
      </c>
      <c r="BE43" s="319">
        <v>0</v>
      </c>
      <c r="BF43" s="319">
        <v>0</v>
      </c>
      <c r="BG43" s="319">
        <v>0</v>
      </c>
      <c r="BH43" s="319">
        <v>0</v>
      </c>
      <c r="BI43" s="319">
        <v>0</v>
      </c>
      <c r="BJ43" s="354">
        <v>0</v>
      </c>
      <c r="BK43" s="354">
        <v>0</v>
      </c>
    </row>
    <row r="44" spans="1:63" s="281" customFormat="1" ht="20.100000000000001" customHeight="1" x14ac:dyDescent="0.2">
      <c r="A44" s="343"/>
      <c r="B44" s="352" t="s">
        <v>1268</v>
      </c>
      <c r="C44" s="353" t="s">
        <v>127</v>
      </c>
      <c r="D44" s="202">
        <v>0</v>
      </c>
      <c r="E44" s="319">
        <v>0</v>
      </c>
      <c r="F44" s="320">
        <v>0</v>
      </c>
      <c r="G44" s="319">
        <v>0</v>
      </c>
      <c r="H44" s="319">
        <v>0</v>
      </c>
      <c r="I44" s="319">
        <v>0</v>
      </c>
      <c r="J44" s="319">
        <v>0</v>
      </c>
      <c r="K44" s="319">
        <v>0</v>
      </c>
      <c r="L44" s="319">
        <v>0</v>
      </c>
      <c r="M44" s="319">
        <v>0</v>
      </c>
      <c r="N44" s="319">
        <v>0</v>
      </c>
      <c r="O44" s="319">
        <v>0</v>
      </c>
      <c r="P44" s="319">
        <v>0</v>
      </c>
      <c r="Q44" s="319">
        <v>0</v>
      </c>
      <c r="R44" s="202">
        <v>0</v>
      </c>
      <c r="S44" s="319">
        <v>0</v>
      </c>
      <c r="T44" s="319">
        <v>0</v>
      </c>
      <c r="U44" s="319">
        <v>0</v>
      </c>
      <c r="V44" s="319">
        <v>0</v>
      </c>
      <c r="W44" s="319">
        <v>0</v>
      </c>
      <c r="X44" s="319">
        <v>0</v>
      </c>
      <c r="Y44" s="319">
        <v>0</v>
      </c>
      <c r="Z44" s="319">
        <v>0</v>
      </c>
      <c r="AA44" s="319">
        <v>0</v>
      </c>
      <c r="AB44" s="202">
        <v>0</v>
      </c>
      <c r="AC44" s="319">
        <v>0</v>
      </c>
      <c r="AD44" s="319">
        <v>0</v>
      </c>
      <c r="AE44" s="319">
        <v>0</v>
      </c>
      <c r="AF44" s="319">
        <v>0</v>
      </c>
      <c r="AG44" s="319">
        <v>0</v>
      </c>
      <c r="AH44" s="319">
        <v>0</v>
      </c>
      <c r="AI44" s="319">
        <v>0</v>
      </c>
      <c r="AJ44" s="319">
        <v>0</v>
      </c>
      <c r="AK44" s="319">
        <v>0</v>
      </c>
      <c r="AL44" s="319">
        <v>0</v>
      </c>
      <c r="AM44" s="319">
        <v>0</v>
      </c>
      <c r="AN44" s="319">
        <v>0</v>
      </c>
      <c r="AO44" s="319">
        <v>0</v>
      </c>
      <c r="AP44" s="319">
        <v>0</v>
      </c>
      <c r="AQ44" s="319">
        <v>0</v>
      </c>
      <c r="AR44" s="319">
        <v>0</v>
      </c>
      <c r="AS44" s="319">
        <v>0</v>
      </c>
      <c r="AT44" s="319">
        <v>0</v>
      </c>
      <c r="AU44" s="319">
        <v>0</v>
      </c>
      <c r="AV44" s="319">
        <v>0</v>
      </c>
      <c r="AW44" s="319">
        <v>0</v>
      </c>
      <c r="AX44" s="319">
        <v>0</v>
      </c>
      <c r="AY44" s="319">
        <v>0</v>
      </c>
      <c r="AZ44" s="319">
        <v>0</v>
      </c>
      <c r="BA44" s="319">
        <v>0</v>
      </c>
      <c r="BB44" s="319">
        <v>0</v>
      </c>
      <c r="BC44" s="319">
        <v>0</v>
      </c>
      <c r="BD44" s="319">
        <v>0</v>
      </c>
      <c r="BE44" s="319">
        <v>0</v>
      </c>
      <c r="BF44" s="319">
        <v>0</v>
      </c>
      <c r="BG44" s="319">
        <v>0</v>
      </c>
      <c r="BH44" s="319">
        <v>0</v>
      </c>
      <c r="BI44" s="319">
        <v>0</v>
      </c>
      <c r="BJ44" s="354">
        <v>0</v>
      </c>
      <c r="BK44" s="354">
        <v>0</v>
      </c>
    </row>
    <row r="45" spans="1:63" s="281" customFormat="1" ht="20.100000000000001" customHeight="1" x14ac:dyDescent="0.2">
      <c r="A45" s="343"/>
      <c r="B45" s="352" t="s">
        <v>173</v>
      </c>
      <c r="C45" s="353" t="s">
        <v>129</v>
      </c>
      <c r="D45" s="202">
        <v>0.15</v>
      </c>
      <c r="E45" s="319">
        <v>0</v>
      </c>
      <c r="F45" s="320">
        <v>0</v>
      </c>
      <c r="G45" s="319">
        <v>0</v>
      </c>
      <c r="H45" s="319">
        <v>0</v>
      </c>
      <c r="I45" s="319">
        <v>0</v>
      </c>
      <c r="J45" s="319">
        <v>0</v>
      </c>
      <c r="K45" s="319">
        <v>0</v>
      </c>
      <c r="L45" s="319">
        <v>0</v>
      </c>
      <c r="M45" s="319">
        <v>0</v>
      </c>
      <c r="N45" s="319">
        <v>0</v>
      </c>
      <c r="O45" s="319">
        <v>0</v>
      </c>
      <c r="P45" s="319">
        <v>0</v>
      </c>
      <c r="Q45" s="319">
        <v>0</v>
      </c>
      <c r="R45" s="202">
        <v>0</v>
      </c>
      <c r="S45" s="319">
        <v>0</v>
      </c>
      <c r="T45" s="319">
        <v>0</v>
      </c>
      <c r="U45" s="319">
        <v>0</v>
      </c>
      <c r="V45" s="319">
        <v>0</v>
      </c>
      <c r="W45" s="319">
        <v>0</v>
      </c>
      <c r="X45" s="319">
        <v>0</v>
      </c>
      <c r="Y45" s="319">
        <v>0</v>
      </c>
      <c r="Z45" s="319">
        <v>0</v>
      </c>
      <c r="AA45" s="319">
        <v>0</v>
      </c>
      <c r="AB45" s="202">
        <v>0</v>
      </c>
      <c r="AC45" s="319">
        <v>0</v>
      </c>
      <c r="AD45" s="319">
        <v>0</v>
      </c>
      <c r="AE45" s="319">
        <v>0</v>
      </c>
      <c r="AF45" s="319">
        <v>0</v>
      </c>
      <c r="AG45" s="319">
        <v>0</v>
      </c>
      <c r="AH45" s="319">
        <v>0</v>
      </c>
      <c r="AI45" s="319">
        <v>0</v>
      </c>
      <c r="AJ45" s="319">
        <v>0</v>
      </c>
      <c r="AK45" s="319">
        <v>0</v>
      </c>
      <c r="AL45" s="319">
        <v>0</v>
      </c>
      <c r="AM45" s="319">
        <v>0</v>
      </c>
      <c r="AN45" s="319">
        <v>0</v>
      </c>
      <c r="AO45" s="319">
        <v>0</v>
      </c>
      <c r="AP45" s="319">
        <v>0</v>
      </c>
      <c r="AQ45" s="319">
        <v>0</v>
      </c>
      <c r="AR45" s="319">
        <v>0</v>
      </c>
      <c r="AS45" s="319">
        <v>0</v>
      </c>
      <c r="AT45" s="319">
        <v>0</v>
      </c>
      <c r="AU45" s="319">
        <v>0</v>
      </c>
      <c r="AV45" s="319">
        <v>0</v>
      </c>
      <c r="AW45" s="319">
        <v>0</v>
      </c>
      <c r="AX45" s="319">
        <v>0</v>
      </c>
      <c r="AY45" s="319">
        <v>0</v>
      </c>
      <c r="AZ45" s="319">
        <v>0</v>
      </c>
      <c r="BA45" s="319">
        <v>0</v>
      </c>
      <c r="BB45" s="319">
        <v>0</v>
      </c>
      <c r="BC45" s="319">
        <v>0</v>
      </c>
      <c r="BD45" s="319">
        <v>0</v>
      </c>
      <c r="BE45" s="319">
        <v>0</v>
      </c>
      <c r="BF45" s="319">
        <v>0</v>
      </c>
      <c r="BG45" s="319">
        <v>0</v>
      </c>
      <c r="BH45" s="319">
        <v>0</v>
      </c>
      <c r="BI45" s="319">
        <v>0</v>
      </c>
      <c r="BJ45" s="354">
        <v>0</v>
      </c>
      <c r="BK45" s="354">
        <v>0.15</v>
      </c>
    </row>
    <row r="46" spans="1:63" s="281" customFormat="1" ht="20.100000000000001" customHeight="1" x14ac:dyDescent="0.2">
      <c r="A46" s="343"/>
      <c r="B46" s="352" t="s">
        <v>174</v>
      </c>
      <c r="C46" s="353" t="s">
        <v>131</v>
      </c>
      <c r="D46" s="202">
        <v>0</v>
      </c>
      <c r="E46" s="319">
        <v>0.02</v>
      </c>
      <c r="F46" s="320">
        <v>0.02</v>
      </c>
      <c r="G46" s="319">
        <v>0</v>
      </c>
      <c r="H46" s="319">
        <v>0</v>
      </c>
      <c r="I46" s="319">
        <v>0</v>
      </c>
      <c r="J46" s="319">
        <v>0.02</v>
      </c>
      <c r="K46" s="319">
        <v>0</v>
      </c>
      <c r="L46" s="319">
        <v>0</v>
      </c>
      <c r="M46" s="319">
        <v>0</v>
      </c>
      <c r="N46" s="319">
        <v>0</v>
      </c>
      <c r="O46" s="319">
        <v>0</v>
      </c>
      <c r="P46" s="319">
        <v>0</v>
      </c>
      <c r="Q46" s="319">
        <v>0</v>
      </c>
      <c r="R46" s="202">
        <v>0</v>
      </c>
      <c r="S46" s="319">
        <v>0</v>
      </c>
      <c r="T46" s="319">
        <v>0</v>
      </c>
      <c r="U46" s="319">
        <v>0</v>
      </c>
      <c r="V46" s="319">
        <v>0</v>
      </c>
      <c r="W46" s="319">
        <v>0</v>
      </c>
      <c r="X46" s="319">
        <v>0</v>
      </c>
      <c r="Y46" s="319">
        <v>0</v>
      </c>
      <c r="Z46" s="319">
        <v>0</v>
      </c>
      <c r="AA46" s="319">
        <v>0</v>
      </c>
      <c r="AB46" s="202">
        <v>0</v>
      </c>
      <c r="AC46" s="319">
        <v>0</v>
      </c>
      <c r="AD46" s="319">
        <v>0</v>
      </c>
      <c r="AE46" s="319">
        <v>0</v>
      </c>
      <c r="AF46" s="319">
        <v>0</v>
      </c>
      <c r="AG46" s="319">
        <v>0</v>
      </c>
      <c r="AH46" s="319">
        <v>0</v>
      </c>
      <c r="AI46" s="319">
        <v>0</v>
      </c>
      <c r="AJ46" s="319">
        <v>0</v>
      </c>
      <c r="AK46" s="319">
        <v>0</v>
      </c>
      <c r="AL46" s="319">
        <v>0</v>
      </c>
      <c r="AM46" s="319">
        <v>0</v>
      </c>
      <c r="AN46" s="319">
        <v>0</v>
      </c>
      <c r="AO46" s="319">
        <v>0</v>
      </c>
      <c r="AP46" s="319">
        <v>0</v>
      </c>
      <c r="AQ46" s="319">
        <v>0</v>
      </c>
      <c r="AR46" s="319">
        <v>0</v>
      </c>
      <c r="AS46" s="319">
        <v>0</v>
      </c>
      <c r="AT46" s="319">
        <v>0</v>
      </c>
      <c r="AU46" s="319">
        <v>0</v>
      </c>
      <c r="AV46" s="319">
        <v>0</v>
      </c>
      <c r="AW46" s="319">
        <v>0</v>
      </c>
      <c r="AX46" s="319">
        <v>0</v>
      </c>
      <c r="AY46" s="319">
        <v>0</v>
      </c>
      <c r="AZ46" s="319">
        <v>0</v>
      </c>
      <c r="BA46" s="319">
        <v>0</v>
      </c>
      <c r="BB46" s="319">
        <v>0</v>
      </c>
      <c r="BC46" s="319">
        <v>0</v>
      </c>
      <c r="BD46" s="319">
        <v>0</v>
      </c>
      <c r="BE46" s="319">
        <v>0</v>
      </c>
      <c r="BF46" s="319">
        <v>0</v>
      </c>
      <c r="BG46" s="319">
        <v>0</v>
      </c>
      <c r="BH46" s="319">
        <v>0</v>
      </c>
      <c r="BI46" s="319">
        <v>0</v>
      </c>
      <c r="BJ46" s="354">
        <v>0.02</v>
      </c>
      <c r="BK46" s="354">
        <v>0.02</v>
      </c>
    </row>
    <row r="47" spans="1:63" ht="20.100000000000001" customHeight="1" x14ac:dyDescent="0.2">
      <c r="A47" s="340" t="s">
        <v>138</v>
      </c>
      <c r="B47" s="341" t="s">
        <v>133</v>
      </c>
      <c r="C47" s="340" t="s">
        <v>134</v>
      </c>
      <c r="D47" s="202">
        <v>0</v>
      </c>
      <c r="E47" s="202">
        <v>0</v>
      </c>
      <c r="F47" s="320">
        <v>0</v>
      </c>
      <c r="G47" s="202">
        <v>0</v>
      </c>
      <c r="H47" s="202">
        <v>0</v>
      </c>
      <c r="I47" s="202">
        <v>0</v>
      </c>
      <c r="J47" s="202">
        <v>0</v>
      </c>
      <c r="K47" s="202">
        <v>0</v>
      </c>
      <c r="L47" s="202">
        <v>0</v>
      </c>
      <c r="M47" s="202">
        <v>0</v>
      </c>
      <c r="N47" s="202">
        <v>0</v>
      </c>
      <c r="O47" s="202">
        <v>0</v>
      </c>
      <c r="P47" s="202">
        <v>0</v>
      </c>
      <c r="Q47" s="202">
        <v>0</v>
      </c>
      <c r="R47" s="202">
        <v>0</v>
      </c>
      <c r="S47" s="202">
        <v>0</v>
      </c>
      <c r="T47" s="202">
        <v>0</v>
      </c>
      <c r="U47" s="202">
        <v>0</v>
      </c>
      <c r="V47" s="202">
        <v>0</v>
      </c>
      <c r="W47" s="202">
        <v>0</v>
      </c>
      <c r="X47" s="202">
        <v>0</v>
      </c>
      <c r="Y47" s="202">
        <v>0</v>
      </c>
      <c r="Z47" s="202">
        <v>0</v>
      </c>
      <c r="AA47" s="202">
        <v>0</v>
      </c>
      <c r="AB47" s="202">
        <v>0</v>
      </c>
      <c r="AC47" s="319">
        <v>0</v>
      </c>
      <c r="AD47" s="319">
        <v>0</v>
      </c>
      <c r="AE47" s="319">
        <v>0</v>
      </c>
      <c r="AF47" s="319">
        <v>0</v>
      </c>
      <c r="AG47" s="319">
        <v>0</v>
      </c>
      <c r="AH47" s="319">
        <v>0</v>
      </c>
      <c r="AI47" s="319">
        <v>0</v>
      </c>
      <c r="AJ47" s="319">
        <v>0</v>
      </c>
      <c r="AK47" s="319">
        <v>0</v>
      </c>
      <c r="AL47" s="202">
        <v>0</v>
      </c>
      <c r="AM47" s="202">
        <v>0</v>
      </c>
      <c r="AN47" s="202">
        <v>0</v>
      </c>
      <c r="AO47" s="202">
        <v>0</v>
      </c>
      <c r="AP47" s="319">
        <v>0</v>
      </c>
      <c r="AQ47" s="319">
        <v>0</v>
      </c>
      <c r="AR47" s="319">
        <v>0</v>
      </c>
      <c r="AS47" s="202">
        <v>0</v>
      </c>
      <c r="AT47" s="202">
        <v>0</v>
      </c>
      <c r="AU47" s="202">
        <v>0</v>
      </c>
      <c r="AV47" s="202">
        <v>0</v>
      </c>
      <c r="AW47" s="202">
        <v>0</v>
      </c>
      <c r="AX47" s="202">
        <v>0</v>
      </c>
      <c r="AY47" s="202">
        <v>0</v>
      </c>
      <c r="AZ47" s="202">
        <v>0</v>
      </c>
      <c r="BA47" s="202">
        <v>0</v>
      </c>
      <c r="BB47" s="202">
        <v>0</v>
      </c>
      <c r="BC47" s="202">
        <v>0</v>
      </c>
      <c r="BD47" s="202">
        <v>0</v>
      </c>
      <c r="BE47" s="202">
        <v>0</v>
      </c>
      <c r="BF47" s="202">
        <v>0</v>
      </c>
      <c r="BG47" s="319">
        <v>0</v>
      </c>
      <c r="BH47" s="319">
        <v>0</v>
      </c>
      <c r="BI47" s="319">
        <v>0</v>
      </c>
      <c r="BJ47" s="321">
        <v>0</v>
      </c>
      <c r="BK47" s="321">
        <v>0</v>
      </c>
    </row>
    <row r="48" spans="1:63" s="327" customFormat="1" ht="20.100000000000001" customHeight="1" x14ac:dyDescent="0.2">
      <c r="A48" s="340" t="s">
        <v>1285</v>
      </c>
      <c r="B48" s="341" t="s">
        <v>136</v>
      </c>
      <c r="C48" s="340" t="s">
        <v>137</v>
      </c>
      <c r="D48" s="202">
        <v>0.42</v>
      </c>
      <c r="E48" s="202">
        <v>0</v>
      </c>
      <c r="F48" s="320">
        <v>0</v>
      </c>
      <c r="G48" s="202">
        <v>0</v>
      </c>
      <c r="H48" s="202">
        <v>0</v>
      </c>
      <c r="I48" s="202">
        <v>0</v>
      </c>
      <c r="J48" s="202">
        <v>0</v>
      </c>
      <c r="K48" s="202">
        <v>0</v>
      </c>
      <c r="L48" s="202">
        <v>0</v>
      </c>
      <c r="M48" s="202">
        <v>0</v>
      </c>
      <c r="N48" s="202">
        <v>0</v>
      </c>
      <c r="O48" s="202">
        <v>0</v>
      </c>
      <c r="P48" s="202">
        <v>0</v>
      </c>
      <c r="Q48" s="202">
        <v>0</v>
      </c>
      <c r="R48" s="202">
        <v>0</v>
      </c>
      <c r="S48" s="202">
        <v>0</v>
      </c>
      <c r="T48" s="202">
        <v>0</v>
      </c>
      <c r="U48" s="202">
        <v>0</v>
      </c>
      <c r="V48" s="202">
        <v>0</v>
      </c>
      <c r="W48" s="202">
        <v>0</v>
      </c>
      <c r="X48" s="202">
        <v>0</v>
      </c>
      <c r="Y48" s="202">
        <v>0</v>
      </c>
      <c r="Z48" s="202">
        <v>0</v>
      </c>
      <c r="AA48" s="202">
        <v>0</v>
      </c>
      <c r="AB48" s="202">
        <v>0</v>
      </c>
      <c r="AC48" s="319">
        <v>0</v>
      </c>
      <c r="AD48" s="319">
        <v>0</v>
      </c>
      <c r="AE48" s="319">
        <v>0</v>
      </c>
      <c r="AF48" s="319">
        <v>0</v>
      </c>
      <c r="AG48" s="319">
        <v>0</v>
      </c>
      <c r="AH48" s="319">
        <v>0</v>
      </c>
      <c r="AI48" s="319">
        <v>0</v>
      </c>
      <c r="AJ48" s="319">
        <v>0</v>
      </c>
      <c r="AK48" s="319">
        <v>0</v>
      </c>
      <c r="AL48" s="202">
        <v>0</v>
      </c>
      <c r="AM48" s="202">
        <v>0</v>
      </c>
      <c r="AN48" s="202">
        <v>0</v>
      </c>
      <c r="AO48" s="202">
        <v>0</v>
      </c>
      <c r="AP48" s="319">
        <v>0</v>
      </c>
      <c r="AQ48" s="319">
        <v>0</v>
      </c>
      <c r="AR48" s="319">
        <v>0</v>
      </c>
      <c r="AS48" s="202">
        <v>0</v>
      </c>
      <c r="AT48" s="202">
        <v>0</v>
      </c>
      <c r="AU48" s="202">
        <v>0</v>
      </c>
      <c r="AV48" s="202">
        <v>0</v>
      </c>
      <c r="AW48" s="202">
        <v>0</v>
      </c>
      <c r="AX48" s="202">
        <v>0</v>
      </c>
      <c r="AY48" s="202">
        <v>0</v>
      </c>
      <c r="AZ48" s="202">
        <v>0</v>
      </c>
      <c r="BA48" s="202">
        <v>0</v>
      </c>
      <c r="BB48" s="202">
        <v>0</v>
      </c>
      <c r="BC48" s="202">
        <v>0</v>
      </c>
      <c r="BD48" s="202">
        <v>0</v>
      </c>
      <c r="BE48" s="202">
        <v>0</v>
      </c>
      <c r="BF48" s="202">
        <v>0</v>
      </c>
      <c r="BG48" s="319">
        <v>0</v>
      </c>
      <c r="BH48" s="319">
        <v>0</v>
      </c>
      <c r="BI48" s="319">
        <v>0</v>
      </c>
      <c r="BJ48" s="321">
        <v>0</v>
      </c>
      <c r="BK48" s="321">
        <v>0.42</v>
      </c>
    </row>
    <row r="49" spans="1:63" s="327" customFormat="1" ht="20.100000000000001" customHeight="1" x14ac:dyDescent="0.2">
      <c r="A49" s="340" t="s">
        <v>1270</v>
      </c>
      <c r="B49" s="341" t="s">
        <v>139</v>
      </c>
      <c r="C49" s="340" t="s">
        <v>140</v>
      </c>
      <c r="D49" s="202">
        <v>3.7300000000000004</v>
      </c>
      <c r="E49" s="202">
        <v>0.23</v>
      </c>
      <c r="F49" s="320">
        <v>0.16</v>
      </c>
      <c r="G49" s="202">
        <v>0</v>
      </c>
      <c r="H49" s="202">
        <v>0</v>
      </c>
      <c r="I49" s="202">
        <v>0</v>
      </c>
      <c r="J49" s="202">
        <v>0.16</v>
      </c>
      <c r="K49" s="202">
        <v>0</v>
      </c>
      <c r="L49" s="202">
        <v>0</v>
      </c>
      <c r="M49" s="202">
        <v>0</v>
      </c>
      <c r="N49" s="202">
        <v>0</v>
      </c>
      <c r="O49" s="202">
        <v>0</v>
      </c>
      <c r="P49" s="202">
        <v>0</v>
      </c>
      <c r="Q49" s="202">
        <v>0</v>
      </c>
      <c r="R49" s="202">
        <v>7.0000000000000007E-2</v>
      </c>
      <c r="S49" s="202">
        <v>0</v>
      </c>
      <c r="T49" s="202">
        <v>0</v>
      </c>
      <c r="U49" s="202">
        <v>0</v>
      </c>
      <c r="V49" s="202">
        <v>0</v>
      </c>
      <c r="W49" s="202">
        <v>0</v>
      </c>
      <c r="X49" s="202">
        <v>0</v>
      </c>
      <c r="Y49" s="202">
        <v>0</v>
      </c>
      <c r="Z49" s="202">
        <v>0</v>
      </c>
      <c r="AA49" s="202">
        <v>0</v>
      </c>
      <c r="AB49" s="202">
        <v>0.03</v>
      </c>
      <c r="AC49" s="319">
        <v>0</v>
      </c>
      <c r="AD49" s="319">
        <v>0</v>
      </c>
      <c r="AE49" s="319">
        <v>0.03</v>
      </c>
      <c r="AF49" s="319">
        <v>0</v>
      </c>
      <c r="AG49" s="319">
        <v>0</v>
      </c>
      <c r="AH49" s="319">
        <v>0</v>
      </c>
      <c r="AI49" s="319">
        <v>0</v>
      </c>
      <c r="AJ49" s="319">
        <v>0</v>
      </c>
      <c r="AK49" s="319">
        <v>0</v>
      </c>
      <c r="AL49" s="202">
        <v>0</v>
      </c>
      <c r="AM49" s="202">
        <v>0</v>
      </c>
      <c r="AN49" s="202">
        <v>0</v>
      </c>
      <c r="AO49" s="202">
        <v>0</v>
      </c>
      <c r="AP49" s="319">
        <v>0</v>
      </c>
      <c r="AQ49" s="319">
        <v>0</v>
      </c>
      <c r="AR49" s="319">
        <v>0</v>
      </c>
      <c r="AS49" s="202">
        <v>0</v>
      </c>
      <c r="AT49" s="202">
        <v>0</v>
      </c>
      <c r="AU49" s="202">
        <v>0</v>
      </c>
      <c r="AV49" s="202">
        <v>0</v>
      </c>
      <c r="AW49" s="202">
        <v>0</v>
      </c>
      <c r="AX49" s="202">
        <v>0.04</v>
      </c>
      <c r="AY49" s="202">
        <v>0</v>
      </c>
      <c r="AZ49" s="202">
        <v>0</v>
      </c>
      <c r="BA49" s="202">
        <v>0</v>
      </c>
      <c r="BB49" s="202">
        <v>0</v>
      </c>
      <c r="BC49" s="202">
        <v>0</v>
      </c>
      <c r="BD49" s="202">
        <v>0</v>
      </c>
      <c r="BE49" s="202">
        <v>0</v>
      </c>
      <c r="BF49" s="202">
        <v>0</v>
      </c>
      <c r="BG49" s="319">
        <v>0</v>
      </c>
      <c r="BH49" s="319">
        <v>0</v>
      </c>
      <c r="BI49" s="319">
        <v>0</v>
      </c>
      <c r="BJ49" s="321">
        <v>0.23</v>
      </c>
      <c r="BK49" s="321">
        <v>3.96</v>
      </c>
    </row>
    <row r="50" spans="1:63" ht="20.100000000000001" customHeight="1" x14ac:dyDescent="0.2">
      <c r="A50" s="340" t="s">
        <v>144</v>
      </c>
      <c r="B50" s="341" t="s">
        <v>142</v>
      </c>
      <c r="C50" s="340" t="s">
        <v>143</v>
      </c>
      <c r="D50" s="202">
        <v>0</v>
      </c>
      <c r="E50" s="202">
        <v>0</v>
      </c>
      <c r="F50" s="320">
        <v>0</v>
      </c>
      <c r="G50" s="202">
        <v>0</v>
      </c>
      <c r="H50" s="202">
        <v>0</v>
      </c>
      <c r="I50" s="202">
        <v>0</v>
      </c>
      <c r="J50" s="202">
        <v>0</v>
      </c>
      <c r="K50" s="202">
        <v>0</v>
      </c>
      <c r="L50" s="202">
        <v>0</v>
      </c>
      <c r="M50" s="202">
        <v>0</v>
      </c>
      <c r="N50" s="202">
        <v>0</v>
      </c>
      <c r="O50" s="202">
        <v>0</v>
      </c>
      <c r="P50" s="202">
        <v>0</v>
      </c>
      <c r="Q50" s="202">
        <v>0</v>
      </c>
      <c r="R50" s="202">
        <v>0</v>
      </c>
      <c r="S50" s="202">
        <v>0</v>
      </c>
      <c r="T50" s="202">
        <v>0</v>
      </c>
      <c r="U50" s="202">
        <v>0</v>
      </c>
      <c r="V50" s="202">
        <v>0</v>
      </c>
      <c r="W50" s="202">
        <v>0</v>
      </c>
      <c r="X50" s="202">
        <v>0</v>
      </c>
      <c r="Y50" s="202">
        <v>0</v>
      </c>
      <c r="Z50" s="202">
        <v>0</v>
      </c>
      <c r="AA50" s="202">
        <v>0</v>
      </c>
      <c r="AB50" s="202">
        <v>0</v>
      </c>
      <c r="AC50" s="319">
        <v>0</v>
      </c>
      <c r="AD50" s="319">
        <v>0</v>
      </c>
      <c r="AE50" s="319">
        <v>0</v>
      </c>
      <c r="AF50" s="319">
        <v>0</v>
      </c>
      <c r="AG50" s="319">
        <v>0</v>
      </c>
      <c r="AH50" s="319">
        <v>0</v>
      </c>
      <c r="AI50" s="319">
        <v>0</v>
      </c>
      <c r="AJ50" s="319">
        <v>0</v>
      </c>
      <c r="AK50" s="319">
        <v>0</v>
      </c>
      <c r="AL50" s="202">
        <v>0</v>
      </c>
      <c r="AM50" s="202">
        <v>0</v>
      </c>
      <c r="AN50" s="202">
        <v>0</v>
      </c>
      <c r="AO50" s="202">
        <v>0</v>
      </c>
      <c r="AP50" s="319">
        <v>0</v>
      </c>
      <c r="AQ50" s="319">
        <v>0</v>
      </c>
      <c r="AR50" s="319">
        <v>0</v>
      </c>
      <c r="AS50" s="202">
        <v>0</v>
      </c>
      <c r="AT50" s="202">
        <v>0</v>
      </c>
      <c r="AU50" s="202">
        <v>0</v>
      </c>
      <c r="AV50" s="202">
        <v>0</v>
      </c>
      <c r="AW50" s="202">
        <v>0</v>
      </c>
      <c r="AX50" s="202">
        <v>0</v>
      </c>
      <c r="AY50" s="202">
        <v>0</v>
      </c>
      <c r="AZ50" s="202">
        <v>0</v>
      </c>
      <c r="BA50" s="202">
        <v>0</v>
      </c>
      <c r="BB50" s="202">
        <v>0</v>
      </c>
      <c r="BC50" s="202">
        <v>0</v>
      </c>
      <c r="BD50" s="202">
        <v>0</v>
      </c>
      <c r="BE50" s="202">
        <v>0</v>
      </c>
      <c r="BF50" s="202">
        <v>0</v>
      </c>
      <c r="BG50" s="319">
        <v>0</v>
      </c>
      <c r="BH50" s="319">
        <v>0</v>
      </c>
      <c r="BI50" s="319">
        <v>0</v>
      </c>
      <c r="BJ50" s="321">
        <v>0</v>
      </c>
      <c r="BK50" s="321">
        <v>0</v>
      </c>
    </row>
    <row r="51" spans="1:63" ht="20.100000000000001" customHeight="1" x14ac:dyDescent="0.2">
      <c r="A51" s="340" t="s">
        <v>147</v>
      </c>
      <c r="B51" s="341" t="s">
        <v>145</v>
      </c>
      <c r="C51" s="340" t="s">
        <v>146</v>
      </c>
      <c r="D51" s="202">
        <v>145.08000000000001</v>
      </c>
      <c r="E51" s="202">
        <v>10.7</v>
      </c>
      <c r="F51" s="320">
        <v>5.6</v>
      </c>
      <c r="G51" s="202">
        <v>0</v>
      </c>
      <c r="H51" s="202">
        <v>0</v>
      </c>
      <c r="I51" s="202">
        <v>0</v>
      </c>
      <c r="J51" s="202">
        <v>3.11</v>
      </c>
      <c r="K51" s="202">
        <v>1.45</v>
      </c>
      <c r="L51" s="202">
        <v>0</v>
      </c>
      <c r="M51" s="202">
        <v>0</v>
      </c>
      <c r="N51" s="202">
        <v>0</v>
      </c>
      <c r="O51" s="202">
        <v>1.04</v>
      </c>
      <c r="P51" s="202">
        <v>0</v>
      </c>
      <c r="Q51" s="202">
        <v>0</v>
      </c>
      <c r="R51" s="202">
        <v>5.0999999999999996</v>
      </c>
      <c r="S51" s="202">
        <v>0</v>
      </c>
      <c r="T51" s="202">
        <v>0</v>
      </c>
      <c r="U51" s="202">
        <v>0</v>
      </c>
      <c r="V51" s="202">
        <v>0</v>
      </c>
      <c r="W51" s="202">
        <v>0</v>
      </c>
      <c r="X51" s="202">
        <v>0</v>
      </c>
      <c r="Y51" s="202">
        <v>2.58</v>
      </c>
      <c r="Z51" s="202">
        <v>0</v>
      </c>
      <c r="AA51" s="202">
        <v>0</v>
      </c>
      <c r="AB51" s="202">
        <v>0.32</v>
      </c>
      <c r="AC51" s="319">
        <v>0.32</v>
      </c>
      <c r="AD51" s="319">
        <v>0</v>
      </c>
      <c r="AE51" s="319">
        <v>0</v>
      </c>
      <c r="AF51" s="319">
        <v>0</v>
      </c>
      <c r="AG51" s="319">
        <v>0</v>
      </c>
      <c r="AH51" s="319">
        <v>0</v>
      </c>
      <c r="AI51" s="319">
        <v>0</v>
      </c>
      <c r="AJ51" s="319">
        <v>0</v>
      </c>
      <c r="AK51" s="319">
        <v>0</v>
      </c>
      <c r="AL51" s="202">
        <v>0</v>
      </c>
      <c r="AM51" s="202">
        <v>0</v>
      </c>
      <c r="AN51" s="202">
        <v>0</v>
      </c>
      <c r="AO51" s="202">
        <v>0</v>
      </c>
      <c r="AP51" s="319">
        <v>0</v>
      </c>
      <c r="AQ51" s="319">
        <v>0</v>
      </c>
      <c r="AR51" s="319">
        <v>0</v>
      </c>
      <c r="AS51" s="202">
        <v>0</v>
      </c>
      <c r="AT51" s="202">
        <v>0</v>
      </c>
      <c r="AU51" s="202">
        <v>0</v>
      </c>
      <c r="AV51" s="202">
        <v>0</v>
      </c>
      <c r="AW51" s="202">
        <v>0</v>
      </c>
      <c r="AX51" s="202">
        <v>2.2000000000000002</v>
      </c>
      <c r="AY51" s="202">
        <v>0</v>
      </c>
      <c r="AZ51" s="202">
        <v>0</v>
      </c>
      <c r="BA51" s="202">
        <v>0</v>
      </c>
      <c r="BB51" s="202">
        <v>0</v>
      </c>
      <c r="BC51" s="202">
        <v>0</v>
      </c>
      <c r="BD51" s="202">
        <v>0</v>
      </c>
      <c r="BE51" s="202">
        <v>0</v>
      </c>
      <c r="BF51" s="202">
        <v>0</v>
      </c>
      <c r="BG51" s="319">
        <v>0</v>
      </c>
      <c r="BH51" s="319">
        <v>0</v>
      </c>
      <c r="BI51" s="319">
        <v>0</v>
      </c>
      <c r="BJ51" s="321">
        <v>4.169999999999999</v>
      </c>
      <c r="BK51" s="321">
        <v>149.25</v>
      </c>
    </row>
    <row r="52" spans="1:63" ht="20.100000000000001" customHeight="1" x14ac:dyDescent="0.2">
      <c r="A52" s="340" t="s">
        <v>150</v>
      </c>
      <c r="B52" s="341" t="s">
        <v>148</v>
      </c>
      <c r="C52" s="340" t="s">
        <v>149</v>
      </c>
      <c r="D52" s="202">
        <v>1.56</v>
      </c>
      <c r="E52" s="202">
        <v>0</v>
      </c>
      <c r="F52" s="320">
        <v>0</v>
      </c>
      <c r="G52" s="202">
        <v>0</v>
      </c>
      <c r="H52" s="202">
        <v>0</v>
      </c>
      <c r="I52" s="202">
        <v>0</v>
      </c>
      <c r="J52" s="202">
        <v>0</v>
      </c>
      <c r="K52" s="202">
        <v>0</v>
      </c>
      <c r="L52" s="202">
        <v>0</v>
      </c>
      <c r="M52" s="202">
        <v>0</v>
      </c>
      <c r="N52" s="202">
        <v>0</v>
      </c>
      <c r="O52" s="202">
        <v>0</v>
      </c>
      <c r="P52" s="202">
        <v>0</v>
      </c>
      <c r="Q52" s="202">
        <v>0</v>
      </c>
      <c r="R52" s="202">
        <v>0</v>
      </c>
      <c r="S52" s="202">
        <v>0</v>
      </c>
      <c r="T52" s="202">
        <v>0</v>
      </c>
      <c r="U52" s="202">
        <v>0</v>
      </c>
      <c r="V52" s="202">
        <v>0</v>
      </c>
      <c r="W52" s="202">
        <v>0</v>
      </c>
      <c r="X52" s="202">
        <v>0</v>
      </c>
      <c r="Y52" s="202">
        <v>0</v>
      </c>
      <c r="Z52" s="202">
        <v>0</v>
      </c>
      <c r="AA52" s="202">
        <v>0</v>
      </c>
      <c r="AB52" s="202">
        <v>0</v>
      </c>
      <c r="AC52" s="319">
        <v>0</v>
      </c>
      <c r="AD52" s="319">
        <v>0</v>
      </c>
      <c r="AE52" s="319">
        <v>0</v>
      </c>
      <c r="AF52" s="319">
        <v>0</v>
      </c>
      <c r="AG52" s="319">
        <v>0</v>
      </c>
      <c r="AH52" s="319">
        <v>0</v>
      </c>
      <c r="AI52" s="319">
        <v>0</v>
      </c>
      <c r="AJ52" s="319">
        <v>0</v>
      </c>
      <c r="AK52" s="319">
        <v>0</v>
      </c>
      <c r="AL52" s="202">
        <v>0</v>
      </c>
      <c r="AM52" s="202">
        <v>0</v>
      </c>
      <c r="AN52" s="202">
        <v>0</v>
      </c>
      <c r="AO52" s="202">
        <v>0</v>
      </c>
      <c r="AP52" s="319">
        <v>0</v>
      </c>
      <c r="AQ52" s="319">
        <v>0</v>
      </c>
      <c r="AR52" s="319">
        <v>0</v>
      </c>
      <c r="AS52" s="202">
        <v>0</v>
      </c>
      <c r="AT52" s="202">
        <v>0</v>
      </c>
      <c r="AU52" s="202">
        <v>0</v>
      </c>
      <c r="AV52" s="202">
        <v>0</v>
      </c>
      <c r="AW52" s="202">
        <v>0</v>
      </c>
      <c r="AX52" s="202">
        <v>0</v>
      </c>
      <c r="AY52" s="202">
        <v>0</v>
      </c>
      <c r="AZ52" s="202">
        <v>0</v>
      </c>
      <c r="BA52" s="202">
        <v>0</v>
      </c>
      <c r="BB52" s="202">
        <v>0</v>
      </c>
      <c r="BC52" s="202">
        <v>0</v>
      </c>
      <c r="BD52" s="202">
        <v>0</v>
      </c>
      <c r="BE52" s="202">
        <v>0</v>
      </c>
      <c r="BF52" s="202">
        <v>0</v>
      </c>
      <c r="BG52" s="319">
        <v>0</v>
      </c>
      <c r="BH52" s="319">
        <v>0</v>
      </c>
      <c r="BI52" s="319">
        <v>0</v>
      </c>
      <c r="BJ52" s="321">
        <v>0</v>
      </c>
      <c r="BK52" s="321">
        <v>1.56</v>
      </c>
    </row>
    <row r="53" spans="1:63" ht="20.100000000000001" customHeight="1" x14ac:dyDescent="0.2">
      <c r="A53" s="340" t="s">
        <v>153</v>
      </c>
      <c r="B53" s="341" t="s">
        <v>151</v>
      </c>
      <c r="C53" s="340" t="s">
        <v>152</v>
      </c>
      <c r="D53" s="202">
        <v>0</v>
      </c>
      <c r="E53" s="202">
        <v>0</v>
      </c>
      <c r="F53" s="320">
        <v>0</v>
      </c>
      <c r="G53" s="202">
        <v>0</v>
      </c>
      <c r="H53" s="202">
        <v>0</v>
      </c>
      <c r="I53" s="202">
        <v>0</v>
      </c>
      <c r="J53" s="202">
        <v>0</v>
      </c>
      <c r="K53" s="202">
        <v>0</v>
      </c>
      <c r="L53" s="202">
        <v>0</v>
      </c>
      <c r="M53" s="202">
        <v>0</v>
      </c>
      <c r="N53" s="202">
        <v>0</v>
      </c>
      <c r="O53" s="202">
        <v>0</v>
      </c>
      <c r="P53" s="202">
        <v>0</v>
      </c>
      <c r="Q53" s="202">
        <v>0</v>
      </c>
      <c r="R53" s="202">
        <v>0</v>
      </c>
      <c r="S53" s="202">
        <v>0</v>
      </c>
      <c r="T53" s="202">
        <v>0</v>
      </c>
      <c r="U53" s="202">
        <v>0</v>
      </c>
      <c r="V53" s="202">
        <v>0</v>
      </c>
      <c r="W53" s="202">
        <v>0</v>
      </c>
      <c r="X53" s="202">
        <v>0</v>
      </c>
      <c r="Y53" s="202">
        <v>0</v>
      </c>
      <c r="Z53" s="202">
        <v>0</v>
      </c>
      <c r="AA53" s="202">
        <v>0</v>
      </c>
      <c r="AB53" s="202">
        <v>0</v>
      </c>
      <c r="AC53" s="319">
        <v>0</v>
      </c>
      <c r="AD53" s="319">
        <v>0</v>
      </c>
      <c r="AE53" s="319">
        <v>0</v>
      </c>
      <c r="AF53" s="319">
        <v>0</v>
      </c>
      <c r="AG53" s="319">
        <v>0</v>
      </c>
      <c r="AH53" s="319">
        <v>0</v>
      </c>
      <c r="AI53" s="319">
        <v>0</v>
      </c>
      <c r="AJ53" s="319">
        <v>0</v>
      </c>
      <c r="AK53" s="319">
        <v>0</v>
      </c>
      <c r="AL53" s="202">
        <v>0</v>
      </c>
      <c r="AM53" s="202">
        <v>0</v>
      </c>
      <c r="AN53" s="202">
        <v>0</v>
      </c>
      <c r="AO53" s="202">
        <v>0</v>
      </c>
      <c r="AP53" s="319">
        <v>0</v>
      </c>
      <c r="AQ53" s="319">
        <v>0</v>
      </c>
      <c r="AR53" s="319">
        <v>0</v>
      </c>
      <c r="AS53" s="202">
        <v>0</v>
      </c>
      <c r="AT53" s="202">
        <v>0</v>
      </c>
      <c r="AU53" s="202">
        <v>0</v>
      </c>
      <c r="AV53" s="202">
        <v>0</v>
      </c>
      <c r="AW53" s="202">
        <v>0</v>
      </c>
      <c r="AX53" s="202">
        <v>0</v>
      </c>
      <c r="AY53" s="202">
        <v>0</v>
      </c>
      <c r="AZ53" s="202">
        <v>0</v>
      </c>
      <c r="BA53" s="202">
        <v>0</v>
      </c>
      <c r="BB53" s="202">
        <v>0</v>
      </c>
      <c r="BC53" s="202">
        <v>0</v>
      </c>
      <c r="BD53" s="202">
        <v>0</v>
      </c>
      <c r="BE53" s="202">
        <v>0</v>
      </c>
      <c r="BF53" s="202">
        <v>0</v>
      </c>
      <c r="BG53" s="319">
        <v>0</v>
      </c>
      <c r="BH53" s="319">
        <v>0</v>
      </c>
      <c r="BI53" s="319">
        <v>0</v>
      </c>
      <c r="BJ53" s="321">
        <v>0</v>
      </c>
      <c r="BK53" s="321">
        <v>0</v>
      </c>
    </row>
    <row r="54" spans="1:63" ht="20.100000000000001" customHeight="1" x14ac:dyDescent="0.2">
      <c r="A54" s="340" t="s">
        <v>158</v>
      </c>
      <c r="B54" s="341" t="s">
        <v>154</v>
      </c>
      <c r="C54" s="340" t="s">
        <v>155</v>
      </c>
      <c r="D54" s="202">
        <v>0</v>
      </c>
      <c r="E54" s="202">
        <v>0</v>
      </c>
      <c r="F54" s="320">
        <v>0</v>
      </c>
      <c r="G54" s="202">
        <v>0</v>
      </c>
      <c r="H54" s="202">
        <v>0</v>
      </c>
      <c r="I54" s="202">
        <v>0</v>
      </c>
      <c r="J54" s="202">
        <v>0</v>
      </c>
      <c r="K54" s="202">
        <v>0</v>
      </c>
      <c r="L54" s="202">
        <v>0</v>
      </c>
      <c r="M54" s="202">
        <v>0</v>
      </c>
      <c r="N54" s="202">
        <v>0</v>
      </c>
      <c r="O54" s="202">
        <v>0</v>
      </c>
      <c r="P54" s="202">
        <v>0</v>
      </c>
      <c r="Q54" s="202">
        <v>0</v>
      </c>
      <c r="R54" s="202">
        <v>0</v>
      </c>
      <c r="S54" s="202">
        <v>0</v>
      </c>
      <c r="T54" s="202">
        <v>0</v>
      </c>
      <c r="U54" s="202">
        <v>0</v>
      </c>
      <c r="V54" s="202">
        <v>0</v>
      </c>
      <c r="W54" s="202">
        <v>0</v>
      </c>
      <c r="X54" s="202">
        <v>0</v>
      </c>
      <c r="Y54" s="202">
        <v>0</v>
      </c>
      <c r="Z54" s="202">
        <v>0</v>
      </c>
      <c r="AA54" s="202">
        <v>0</v>
      </c>
      <c r="AB54" s="202">
        <v>0</v>
      </c>
      <c r="AC54" s="319">
        <v>0</v>
      </c>
      <c r="AD54" s="319">
        <v>0</v>
      </c>
      <c r="AE54" s="319">
        <v>0</v>
      </c>
      <c r="AF54" s="319">
        <v>0</v>
      </c>
      <c r="AG54" s="319">
        <v>0</v>
      </c>
      <c r="AH54" s="319">
        <v>0</v>
      </c>
      <c r="AI54" s="319">
        <v>0</v>
      </c>
      <c r="AJ54" s="319">
        <v>0</v>
      </c>
      <c r="AK54" s="319">
        <v>0</v>
      </c>
      <c r="AL54" s="202">
        <v>0</v>
      </c>
      <c r="AM54" s="202">
        <v>0</v>
      </c>
      <c r="AN54" s="202">
        <v>0</v>
      </c>
      <c r="AO54" s="202">
        <v>0</v>
      </c>
      <c r="AP54" s="319">
        <v>0</v>
      </c>
      <c r="AQ54" s="319">
        <v>0</v>
      </c>
      <c r="AR54" s="319">
        <v>0</v>
      </c>
      <c r="AS54" s="202">
        <v>0</v>
      </c>
      <c r="AT54" s="202">
        <v>0</v>
      </c>
      <c r="AU54" s="202">
        <v>0</v>
      </c>
      <c r="AV54" s="202">
        <v>0</v>
      </c>
      <c r="AW54" s="202">
        <v>0</v>
      </c>
      <c r="AX54" s="202">
        <v>0</v>
      </c>
      <c r="AY54" s="202">
        <v>0</v>
      </c>
      <c r="AZ54" s="202">
        <v>0</v>
      </c>
      <c r="BA54" s="202">
        <v>0</v>
      </c>
      <c r="BB54" s="202">
        <v>0</v>
      </c>
      <c r="BC54" s="202">
        <v>0</v>
      </c>
      <c r="BD54" s="202">
        <v>0</v>
      </c>
      <c r="BE54" s="202">
        <v>0</v>
      </c>
      <c r="BF54" s="202">
        <v>0</v>
      </c>
      <c r="BG54" s="319">
        <v>0</v>
      </c>
      <c r="BH54" s="319">
        <v>0</v>
      </c>
      <c r="BI54" s="319">
        <v>0</v>
      </c>
      <c r="BJ54" s="321">
        <v>0</v>
      </c>
      <c r="BK54" s="321">
        <v>0</v>
      </c>
    </row>
    <row r="55" spans="1:63" ht="20.100000000000001" customHeight="1" x14ac:dyDescent="0.2">
      <c r="A55" s="340" t="s">
        <v>1286</v>
      </c>
      <c r="B55" s="341" t="s">
        <v>156</v>
      </c>
      <c r="C55" s="340" t="s">
        <v>157</v>
      </c>
      <c r="D55" s="202">
        <v>0.3</v>
      </c>
      <c r="E55" s="202">
        <v>0</v>
      </c>
      <c r="F55" s="320">
        <v>0</v>
      </c>
      <c r="G55" s="202">
        <v>0</v>
      </c>
      <c r="H55" s="202">
        <v>0</v>
      </c>
      <c r="I55" s="202">
        <v>0</v>
      </c>
      <c r="J55" s="202">
        <v>0</v>
      </c>
      <c r="K55" s="202">
        <v>0</v>
      </c>
      <c r="L55" s="202">
        <v>0</v>
      </c>
      <c r="M55" s="202">
        <v>0</v>
      </c>
      <c r="N55" s="202">
        <v>0</v>
      </c>
      <c r="O55" s="202">
        <v>0</v>
      </c>
      <c r="P55" s="202">
        <v>0</v>
      </c>
      <c r="Q55" s="202">
        <v>0</v>
      </c>
      <c r="R55" s="202">
        <v>0</v>
      </c>
      <c r="S55" s="202">
        <v>0</v>
      </c>
      <c r="T55" s="202">
        <v>0</v>
      </c>
      <c r="U55" s="202">
        <v>0</v>
      </c>
      <c r="V55" s="202">
        <v>0</v>
      </c>
      <c r="W55" s="202">
        <v>0</v>
      </c>
      <c r="X55" s="202">
        <v>0</v>
      </c>
      <c r="Y55" s="202">
        <v>0</v>
      </c>
      <c r="Z55" s="202">
        <v>0</v>
      </c>
      <c r="AA55" s="202">
        <v>0</v>
      </c>
      <c r="AB55" s="202">
        <v>0</v>
      </c>
      <c r="AC55" s="319">
        <v>0</v>
      </c>
      <c r="AD55" s="319">
        <v>0</v>
      </c>
      <c r="AE55" s="319">
        <v>0</v>
      </c>
      <c r="AF55" s="319">
        <v>0</v>
      </c>
      <c r="AG55" s="319">
        <v>0</v>
      </c>
      <c r="AH55" s="319">
        <v>0</v>
      </c>
      <c r="AI55" s="319">
        <v>0</v>
      </c>
      <c r="AJ55" s="319">
        <v>0</v>
      </c>
      <c r="AK55" s="319">
        <v>0</v>
      </c>
      <c r="AL55" s="202">
        <v>0</v>
      </c>
      <c r="AM55" s="202">
        <v>0</v>
      </c>
      <c r="AN55" s="202">
        <v>0</v>
      </c>
      <c r="AO55" s="202">
        <v>0</v>
      </c>
      <c r="AP55" s="319">
        <v>0</v>
      </c>
      <c r="AQ55" s="319">
        <v>0</v>
      </c>
      <c r="AR55" s="319">
        <v>0</v>
      </c>
      <c r="AS55" s="202">
        <v>0</v>
      </c>
      <c r="AT55" s="202">
        <v>0</v>
      </c>
      <c r="AU55" s="202">
        <v>0</v>
      </c>
      <c r="AV55" s="202">
        <v>0</v>
      </c>
      <c r="AW55" s="202">
        <v>0</v>
      </c>
      <c r="AX55" s="202">
        <v>0</v>
      </c>
      <c r="AY55" s="202">
        <v>0</v>
      </c>
      <c r="AZ55" s="202">
        <v>0</v>
      </c>
      <c r="BA55" s="202">
        <v>0</v>
      </c>
      <c r="BB55" s="202">
        <v>0</v>
      </c>
      <c r="BC55" s="202">
        <v>0</v>
      </c>
      <c r="BD55" s="202">
        <v>0</v>
      </c>
      <c r="BE55" s="202">
        <v>0</v>
      </c>
      <c r="BF55" s="202">
        <v>0</v>
      </c>
      <c r="BG55" s="319">
        <v>0</v>
      </c>
      <c r="BH55" s="319">
        <v>0</v>
      </c>
      <c r="BI55" s="319">
        <v>0</v>
      </c>
      <c r="BJ55" s="321">
        <v>0</v>
      </c>
      <c r="BK55" s="321">
        <v>0.3</v>
      </c>
    </row>
    <row r="56" spans="1:63" ht="20.100000000000001" customHeight="1" x14ac:dyDescent="0.2">
      <c r="A56" s="340" t="s">
        <v>1269</v>
      </c>
      <c r="B56" s="341" t="s">
        <v>159</v>
      </c>
      <c r="C56" s="340" t="s">
        <v>160</v>
      </c>
      <c r="D56" s="202">
        <v>79.180000000000007</v>
      </c>
      <c r="E56" s="202">
        <v>4.7</v>
      </c>
      <c r="F56" s="320">
        <v>0.79</v>
      </c>
      <c r="G56" s="202">
        <v>0</v>
      </c>
      <c r="H56" s="202">
        <v>0</v>
      </c>
      <c r="I56" s="202">
        <v>0</v>
      </c>
      <c r="J56" s="202">
        <v>0.39</v>
      </c>
      <c r="K56" s="202">
        <v>0.4</v>
      </c>
      <c r="L56" s="202">
        <v>0</v>
      </c>
      <c r="M56" s="202">
        <v>0</v>
      </c>
      <c r="N56" s="202">
        <v>0</v>
      </c>
      <c r="O56" s="202">
        <v>0</v>
      </c>
      <c r="P56" s="202">
        <v>0</v>
      </c>
      <c r="Q56" s="202">
        <v>0</v>
      </c>
      <c r="R56" s="202">
        <v>3.91</v>
      </c>
      <c r="S56" s="202">
        <v>0</v>
      </c>
      <c r="T56" s="202">
        <v>0</v>
      </c>
      <c r="U56" s="202">
        <v>0</v>
      </c>
      <c r="V56" s="202">
        <v>0</v>
      </c>
      <c r="W56" s="202">
        <v>0</v>
      </c>
      <c r="X56" s="202">
        <v>0</v>
      </c>
      <c r="Y56" s="202">
        <v>0</v>
      </c>
      <c r="Z56" s="202">
        <v>0</v>
      </c>
      <c r="AA56" s="202">
        <v>0</v>
      </c>
      <c r="AB56" s="202">
        <v>0.16</v>
      </c>
      <c r="AC56" s="319">
        <v>0.13</v>
      </c>
      <c r="AD56" s="319">
        <v>0.03</v>
      </c>
      <c r="AE56" s="319">
        <v>0</v>
      </c>
      <c r="AF56" s="319">
        <v>0</v>
      </c>
      <c r="AG56" s="319">
        <v>0</v>
      </c>
      <c r="AH56" s="319">
        <v>0</v>
      </c>
      <c r="AI56" s="319">
        <v>0</v>
      </c>
      <c r="AJ56" s="319">
        <v>0</v>
      </c>
      <c r="AK56" s="319">
        <v>0</v>
      </c>
      <c r="AL56" s="202">
        <v>0</v>
      </c>
      <c r="AM56" s="202">
        <v>0</v>
      </c>
      <c r="AN56" s="202">
        <v>0</v>
      </c>
      <c r="AO56" s="202">
        <v>0</v>
      </c>
      <c r="AP56" s="319">
        <v>0</v>
      </c>
      <c r="AQ56" s="319">
        <v>0</v>
      </c>
      <c r="AR56" s="319">
        <v>0</v>
      </c>
      <c r="AS56" s="202">
        <v>0</v>
      </c>
      <c r="AT56" s="202">
        <v>0</v>
      </c>
      <c r="AU56" s="202">
        <v>0</v>
      </c>
      <c r="AV56" s="202">
        <v>0</v>
      </c>
      <c r="AW56" s="202">
        <v>0</v>
      </c>
      <c r="AX56" s="202">
        <v>3.75</v>
      </c>
      <c r="AY56" s="202">
        <v>0</v>
      </c>
      <c r="AZ56" s="202">
        <v>0</v>
      </c>
      <c r="BA56" s="202">
        <v>0</v>
      </c>
      <c r="BB56" s="202">
        <v>0</v>
      </c>
      <c r="BC56" s="202">
        <v>0</v>
      </c>
      <c r="BD56" s="202">
        <v>0</v>
      </c>
      <c r="BE56" s="202">
        <v>0</v>
      </c>
      <c r="BF56" s="202">
        <v>0</v>
      </c>
      <c r="BG56" s="319">
        <v>0</v>
      </c>
      <c r="BH56" s="319">
        <v>0</v>
      </c>
      <c r="BI56" s="319">
        <v>0</v>
      </c>
      <c r="BJ56" s="321">
        <v>4.7</v>
      </c>
      <c r="BK56" s="321">
        <v>83.88</v>
      </c>
    </row>
    <row r="57" spans="1:63" ht="20.100000000000001" customHeight="1" x14ac:dyDescent="0.2">
      <c r="A57" s="340" t="s">
        <v>523</v>
      </c>
      <c r="B57" s="341" t="s">
        <v>162</v>
      </c>
      <c r="C57" s="340" t="s">
        <v>163</v>
      </c>
      <c r="D57" s="202">
        <v>0</v>
      </c>
      <c r="E57" s="202">
        <v>0</v>
      </c>
      <c r="F57" s="320">
        <v>0</v>
      </c>
      <c r="G57" s="202">
        <v>0</v>
      </c>
      <c r="H57" s="202">
        <v>0</v>
      </c>
      <c r="I57" s="202">
        <v>0</v>
      </c>
      <c r="J57" s="202">
        <v>0</v>
      </c>
      <c r="K57" s="202">
        <v>0</v>
      </c>
      <c r="L57" s="202">
        <v>0</v>
      </c>
      <c r="M57" s="202">
        <v>0</v>
      </c>
      <c r="N57" s="202">
        <v>0</v>
      </c>
      <c r="O57" s="202">
        <v>0</v>
      </c>
      <c r="P57" s="202">
        <v>0</v>
      </c>
      <c r="Q57" s="202">
        <v>0</v>
      </c>
      <c r="R57" s="202">
        <v>0</v>
      </c>
      <c r="S57" s="202">
        <v>0</v>
      </c>
      <c r="T57" s="202">
        <v>0</v>
      </c>
      <c r="U57" s="202">
        <v>0</v>
      </c>
      <c r="V57" s="202">
        <v>0</v>
      </c>
      <c r="W57" s="202">
        <v>0</v>
      </c>
      <c r="X57" s="202">
        <v>0</v>
      </c>
      <c r="Y57" s="202">
        <v>0</v>
      </c>
      <c r="Z57" s="202">
        <v>0</v>
      </c>
      <c r="AA57" s="202">
        <v>0</v>
      </c>
      <c r="AB57" s="202">
        <v>0</v>
      </c>
      <c r="AC57" s="319">
        <v>0</v>
      </c>
      <c r="AD57" s="319">
        <v>0</v>
      </c>
      <c r="AE57" s="319">
        <v>0</v>
      </c>
      <c r="AF57" s="319">
        <v>0</v>
      </c>
      <c r="AG57" s="319">
        <v>0</v>
      </c>
      <c r="AH57" s="319">
        <v>0</v>
      </c>
      <c r="AI57" s="319">
        <v>0</v>
      </c>
      <c r="AJ57" s="319">
        <v>0</v>
      </c>
      <c r="AK57" s="319">
        <v>0</v>
      </c>
      <c r="AL57" s="202">
        <v>0</v>
      </c>
      <c r="AM57" s="202">
        <v>0</v>
      </c>
      <c r="AN57" s="202">
        <v>0</v>
      </c>
      <c r="AO57" s="202">
        <v>0</v>
      </c>
      <c r="AP57" s="319">
        <v>0</v>
      </c>
      <c r="AQ57" s="319">
        <v>0</v>
      </c>
      <c r="AR57" s="319">
        <v>0</v>
      </c>
      <c r="AS57" s="202">
        <v>0</v>
      </c>
      <c r="AT57" s="202">
        <v>0</v>
      </c>
      <c r="AU57" s="202">
        <v>0</v>
      </c>
      <c r="AV57" s="202">
        <v>0</v>
      </c>
      <c r="AW57" s="202">
        <v>0</v>
      </c>
      <c r="AX57" s="202">
        <v>0</v>
      </c>
      <c r="AY57" s="202">
        <v>0</v>
      </c>
      <c r="AZ57" s="202">
        <v>0</v>
      </c>
      <c r="BA57" s="202">
        <v>0</v>
      </c>
      <c r="BB57" s="202">
        <v>0</v>
      </c>
      <c r="BC57" s="202">
        <v>0</v>
      </c>
      <c r="BD57" s="202">
        <v>0</v>
      </c>
      <c r="BE57" s="202">
        <v>0</v>
      </c>
      <c r="BF57" s="202">
        <v>0</v>
      </c>
      <c r="BG57" s="319">
        <v>0</v>
      </c>
      <c r="BH57" s="319">
        <v>0</v>
      </c>
      <c r="BI57" s="319">
        <v>0</v>
      </c>
      <c r="BJ57" s="321">
        <v>0</v>
      </c>
      <c r="BK57" s="321">
        <v>0</v>
      </c>
    </row>
    <row r="58" spans="1:63" ht="20.100000000000001" customHeight="1" x14ac:dyDescent="0.2">
      <c r="A58" s="340" t="s">
        <v>526</v>
      </c>
      <c r="B58" s="341" t="s">
        <v>164</v>
      </c>
      <c r="C58" s="340" t="s">
        <v>165</v>
      </c>
      <c r="D58" s="202">
        <v>0</v>
      </c>
      <c r="E58" s="202">
        <v>0</v>
      </c>
      <c r="F58" s="320">
        <v>0</v>
      </c>
      <c r="G58" s="202">
        <v>0</v>
      </c>
      <c r="H58" s="202">
        <v>0</v>
      </c>
      <c r="I58" s="202">
        <v>0</v>
      </c>
      <c r="J58" s="202">
        <v>0</v>
      </c>
      <c r="K58" s="202">
        <v>0</v>
      </c>
      <c r="L58" s="202">
        <v>0</v>
      </c>
      <c r="M58" s="202">
        <v>0</v>
      </c>
      <c r="N58" s="202">
        <v>0</v>
      </c>
      <c r="O58" s="202">
        <v>0</v>
      </c>
      <c r="P58" s="202">
        <v>0</v>
      </c>
      <c r="Q58" s="202">
        <v>0</v>
      </c>
      <c r="R58" s="202">
        <v>0</v>
      </c>
      <c r="S58" s="202">
        <v>0</v>
      </c>
      <c r="T58" s="202">
        <v>0</v>
      </c>
      <c r="U58" s="202">
        <v>0</v>
      </c>
      <c r="V58" s="202">
        <v>0</v>
      </c>
      <c r="W58" s="202">
        <v>0</v>
      </c>
      <c r="X58" s="202">
        <v>0</v>
      </c>
      <c r="Y58" s="202">
        <v>0</v>
      </c>
      <c r="Z58" s="202">
        <v>0</v>
      </c>
      <c r="AA58" s="202">
        <v>0</v>
      </c>
      <c r="AB58" s="202">
        <v>0</v>
      </c>
      <c r="AC58" s="319">
        <v>0</v>
      </c>
      <c r="AD58" s="319">
        <v>0</v>
      </c>
      <c r="AE58" s="319">
        <v>0</v>
      </c>
      <c r="AF58" s="319">
        <v>0</v>
      </c>
      <c r="AG58" s="319">
        <v>0</v>
      </c>
      <c r="AH58" s="319">
        <v>0</v>
      </c>
      <c r="AI58" s="319">
        <v>0</v>
      </c>
      <c r="AJ58" s="319">
        <v>0</v>
      </c>
      <c r="AK58" s="319">
        <v>0</v>
      </c>
      <c r="AL58" s="202">
        <v>0</v>
      </c>
      <c r="AM58" s="202">
        <v>0</v>
      </c>
      <c r="AN58" s="202">
        <v>0</v>
      </c>
      <c r="AO58" s="202">
        <v>0</v>
      </c>
      <c r="AP58" s="319">
        <v>0</v>
      </c>
      <c r="AQ58" s="319">
        <v>0</v>
      </c>
      <c r="AR58" s="319">
        <v>0</v>
      </c>
      <c r="AS58" s="202">
        <v>0</v>
      </c>
      <c r="AT58" s="202">
        <v>0</v>
      </c>
      <c r="AU58" s="202">
        <v>0</v>
      </c>
      <c r="AV58" s="202">
        <v>0</v>
      </c>
      <c r="AW58" s="202">
        <v>0</v>
      </c>
      <c r="AX58" s="202">
        <v>0</v>
      </c>
      <c r="AY58" s="202">
        <v>0</v>
      </c>
      <c r="AZ58" s="202">
        <v>0</v>
      </c>
      <c r="BA58" s="202">
        <v>0</v>
      </c>
      <c r="BB58" s="202">
        <v>0</v>
      </c>
      <c r="BC58" s="202">
        <v>0</v>
      </c>
      <c r="BD58" s="202">
        <v>0</v>
      </c>
      <c r="BE58" s="202">
        <v>0</v>
      </c>
      <c r="BF58" s="202">
        <v>0</v>
      </c>
      <c r="BG58" s="319">
        <v>0</v>
      </c>
      <c r="BH58" s="319">
        <v>0</v>
      </c>
      <c r="BI58" s="319">
        <v>0</v>
      </c>
      <c r="BJ58" s="321">
        <v>0</v>
      </c>
      <c r="BK58" s="321">
        <v>0</v>
      </c>
    </row>
    <row r="59" spans="1:63" s="288" customFormat="1" ht="20.100000000000001" customHeight="1" x14ac:dyDescent="0.2">
      <c r="A59" s="316">
        <v>3</v>
      </c>
      <c r="B59" s="317" t="s">
        <v>166</v>
      </c>
      <c r="C59" s="316" t="s">
        <v>167</v>
      </c>
      <c r="D59" s="202">
        <v>0</v>
      </c>
      <c r="E59" s="320">
        <v>0</v>
      </c>
      <c r="F59" s="320">
        <v>0</v>
      </c>
      <c r="G59" s="320">
        <v>0</v>
      </c>
      <c r="H59" s="320">
        <v>0</v>
      </c>
      <c r="I59" s="320">
        <v>0</v>
      </c>
      <c r="J59" s="320">
        <v>0</v>
      </c>
      <c r="K59" s="320">
        <v>0</v>
      </c>
      <c r="L59" s="320">
        <v>0</v>
      </c>
      <c r="M59" s="320">
        <v>0</v>
      </c>
      <c r="N59" s="320">
        <v>0</v>
      </c>
      <c r="O59" s="320">
        <v>0</v>
      </c>
      <c r="P59" s="320">
        <v>0</v>
      </c>
      <c r="Q59" s="320">
        <v>0</v>
      </c>
      <c r="R59" s="202">
        <v>0</v>
      </c>
      <c r="S59" s="320">
        <v>0</v>
      </c>
      <c r="T59" s="320">
        <v>0</v>
      </c>
      <c r="U59" s="320">
        <v>0</v>
      </c>
      <c r="V59" s="320">
        <v>0</v>
      </c>
      <c r="W59" s="320">
        <v>0</v>
      </c>
      <c r="X59" s="320">
        <v>0</v>
      </c>
      <c r="Y59" s="320">
        <v>0</v>
      </c>
      <c r="Z59" s="320">
        <v>0</v>
      </c>
      <c r="AA59" s="320">
        <v>0</v>
      </c>
      <c r="AB59" s="202">
        <v>0</v>
      </c>
      <c r="AC59" s="338">
        <v>0</v>
      </c>
      <c r="AD59" s="338">
        <v>0</v>
      </c>
      <c r="AE59" s="338">
        <v>0</v>
      </c>
      <c r="AF59" s="338">
        <v>0</v>
      </c>
      <c r="AG59" s="338">
        <v>0</v>
      </c>
      <c r="AH59" s="338">
        <v>0</v>
      </c>
      <c r="AI59" s="338">
        <v>0</v>
      </c>
      <c r="AJ59" s="338">
        <v>0</v>
      </c>
      <c r="AK59" s="338">
        <v>0</v>
      </c>
      <c r="AL59" s="320">
        <v>0</v>
      </c>
      <c r="AM59" s="320">
        <v>0</v>
      </c>
      <c r="AN59" s="320">
        <v>0</v>
      </c>
      <c r="AO59" s="320">
        <v>0</v>
      </c>
      <c r="AP59" s="338">
        <v>0</v>
      </c>
      <c r="AQ59" s="338">
        <v>0</v>
      </c>
      <c r="AR59" s="338">
        <v>0</v>
      </c>
      <c r="AS59" s="320">
        <v>0</v>
      </c>
      <c r="AT59" s="320">
        <v>0</v>
      </c>
      <c r="AU59" s="320">
        <v>0</v>
      </c>
      <c r="AV59" s="320">
        <v>0</v>
      </c>
      <c r="AW59" s="320">
        <v>0</v>
      </c>
      <c r="AX59" s="320">
        <v>0</v>
      </c>
      <c r="AY59" s="320">
        <v>0</v>
      </c>
      <c r="AZ59" s="320">
        <v>0</v>
      </c>
      <c r="BA59" s="320">
        <v>0</v>
      </c>
      <c r="BB59" s="320">
        <v>0</v>
      </c>
      <c r="BC59" s="320">
        <v>0</v>
      </c>
      <c r="BD59" s="320">
        <v>0</v>
      </c>
      <c r="BE59" s="320">
        <v>0</v>
      </c>
      <c r="BF59" s="320">
        <v>0</v>
      </c>
      <c r="BG59" s="338">
        <v>0</v>
      </c>
      <c r="BH59" s="338">
        <v>0</v>
      </c>
      <c r="BI59" s="338">
        <v>0</v>
      </c>
      <c r="BJ59" s="339">
        <v>0</v>
      </c>
      <c r="BK59" s="339">
        <v>0</v>
      </c>
    </row>
    <row r="60" spans="1:63" s="281" customFormat="1" ht="20.100000000000001" customHeight="1" x14ac:dyDescent="0.2">
      <c r="A60" s="362">
        <v>6</v>
      </c>
      <c r="B60" s="363" t="s">
        <v>168</v>
      </c>
      <c r="C60" s="362" t="s">
        <v>169</v>
      </c>
      <c r="D60" s="324">
        <v>1038.74</v>
      </c>
      <c r="E60" s="361">
        <v>0</v>
      </c>
      <c r="F60" s="361">
        <v>0</v>
      </c>
      <c r="G60" s="361">
        <v>0</v>
      </c>
      <c r="H60" s="361">
        <v>0</v>
      </c>
      <c r="I60" s="361">
        <v>0</v>
      </c>
      <c r="J60" s="361">
        <v>0</v>
      </c>
      <c r="K60" s="361">
        <v>0</v>
      </c>
      <c r="L60" s="361">
        <v>0</v>
      </c>
      <c r="M60" s="361">
        <v>0</v>
      </c>
      <c r="N60" s="361">
        <v>0</v>
      </c>
      <c r="O60" s="361">
        <v>0</v>
      </c>
      <c r="P60" s="361">
        <v>0</v>
      </c>
      <c r="Q60" s="361">
        <v>0</v>
      </c>
      <c r="R60" s="324">
        <v>0</v>
      </c>
      <c r="S60" s="361">
        <v>0</v>
      </c>
      <c r="T60" s="361">
        <v>0</v>
      </c>
      <c r="U60" s="361">
        <v>0</v>
      </c>
      <c r="V60" s="361">
        <v>0</v>
      </c>
      <c r="W60" s="361">
        <v>0</v>
      </c>
      <c r="X60" s="361">
        <v>0</v>
      </c>
      <c r="Y60" s="361">
        <v>0</v>
      </c>
      <c r="Z60" s="361">
        <v>0</v>
      </c>
      <c r="AA60" s="361">
        <v>0</v>
      </c>
      <c r="AB60" s="324">
        <v>0</v>
      </c>
      <c r="AC60" s="361">
        <v>0</v>
      </c>
      <c r="AD60" s="361">
        <v>0</v>
      </c>
      <c r="AE60" s="361">
        <v>0</v>
      </c>
      <c r="AF60" s="361">
        <v>0</v>
      </c>
      <c r="AG60" s="361">
        <v>0</v>
      </c>
      <c r="AH60" s="361">
        <v>0</v>
      </c>
      <c r="AI60" s="361">
        <v>0</v>
      </c>
      <c r="AJ60" s="361">
        <v>0</v>
      </c>
      <c r="AK60" s="361">
        <v>0</v>
      </c>
      <c r="AL60" s="361">
        <v>0</v>
      </c>
      <c r="AM60" s="361">
        <v>0</v>
      </c>
      <c r="AN60" s="361">
        <v>0</v>
      </c>
      <c r="AO60" s="361">
        <v>0</v>
      </c>
      <c r="AP60" s="361">
        <v>0</v>
      </c>
      <c r="AQ60" s="361">
        <v>0</v>
      </c>
      <c r="AR60" s="361">
        <v>0</v>
      </c>
      <c r="AS60" s="361">
        <v>0</v>
      </c>
      <c r="AT60" s="361">
        <v>0</v>
      </c>
      <c r="AU60" s="361">
        <v>0</v>
      </c>
      <c r="AV60" s="361">
        <v>0</v>
      </c>
      <c r="AW60" s="361">
        <v>0</v>
      </c>
      <c r="AX60" s="361">
        <v>0</v>
      </c>
      <c r="AY60" s="361">
        <v>0</v>
      </c>
      <c r="AZ60" s="361">
        <v>0</v>
      </c>
      <c r="BA60" s="361">
        <v>0</v>
      </c>
      <c r="BB60" s="361">
        <v>0</v>
      </c>
      <c r="BC60" s="361">
        <v>0</v>
      </c>
      <c r="BD60" s="361">
        <v>0</v>
      </c>
      <c r="BE60" s="361">
        <v>0</v>
      </c>
      <c r="BF60" s="361">
        <v>0</v>
      </c>
      <c r="BG60" s="361">
        <v>0</v>
      </c>
      <c r="BH60" s="361">
        <v>0</v>
      </c>
      <c r="BI60" s="361">
        <v>0</v>
      </c>
      <c r="BJ60" s="364">
        <v>0</v>
      </c>
      <c r="BK60" s="364">
        <v>1038.74</v>
      </c>
    </row>
    <row r="61" spans="1:63" s="304" customFormat="1" ht="20.100000000000001" customHeight="1" x14ac:dyDescent="0.2">
      <c r="A61" s="1514" t="s">
        <v>1271</v>
      </c>
      <c r="B61" s="1514"/>
      <c r="C61" s="366"/>
      <c r="D61" s="367">
        <v>0</v>
      </c>
      <c r="E61" s="367"/>
      <c r="F61" s="368">
        <v>9.0399999999999991</v>
      </c>
      <c r="G61" s="367">
        <v>0</v>
      </c>
      <c r="H61" s="367">
        <v>0</v>
      </c>
      <c r="I61" s="367">
        <v>0</v>
      </c>
      <c r="J61" s="367">
        <v>4.38</v>
      </c>
      <c r="K61" s="367">
        <v>3.58</v>
      </c>
      <c r="L61" s="367">
        <v>0</v>
      </c>
      <c r="M61" s="367">
        <v>0</v>
      </c>
      <c r="N61" s="367">
        <v>0</v>
      </c>
      <c r="O61" s="367">
        <v>1.08</v>
      </c>
      <c r="P61" s="367">
        <v>0</v>
      </c>
      <c r="Q61" s="367">
        <v>0</v>
      </c>
      <c r="R61" s="367">
        <v>11.290000000000001</v>
      </c>
      <c r="S61" s="367">
        <v>0</v>
      </c>
      <c r="T61" s="367">
        <v>0</v>
      </c>
      <c r="U61" s="367">
        <v>0</v>
      </c>
      <c r="V61" s="367">
        <v>0</v>
      </c>
      <c r="W61" s="367">
        <v>0</v>
      </c>
      <c r="X61" s="367">
        <v>0</v>
      </c>
      <c r="Y61" s="367">
        <v>4.1100000000000003</v>
      </c>
      <c r="Z61" s="367">
        <v>0</v>
      </c>
      <c r="AA61" s="367">
        <v>0</v>
      </c>
      <c r="AB61" s="367">
        <v>0.65000000000000013</v>
      </c>
      <c r="AC61" s="369">
        <v>0.59000000000000008</v>
      </c>
      <c r="AD61" s="369">
        <v>0.03</v>
      </c>
      <c r="AE61" s="369">
        <v>0.03</v>
      </c>
      <c r="AF61" s="369">
        <v>0</v>
      </c>
      <c r="AG61" s="369">
        <v>0</v>
      </c>
      <c r="AH61" s="369">
        <v>0</v>
      </c>
      <c r="AI61" s="369">
        <v>0</v>
      </c>
      <c r="AJ61" s="369">
        <v>0</v>
      </c>
      <c r="AK61" s="369">
        <v>0</v>
      </c>
      <c r="AL61" s="367">
        <v>0</v>
      </c>
      <c r="AM61" s="367">
        <v>0</v>
      </c>
      <c r="AN61" s="367">
        <v>0</v>
      </c>
      <c r="AO61" s="367">
        <v>0</v>
      </c>
      <c r="AP61" s="369">
        <v>0</v>
      </c>
      <c r="AQ61" s="369">
        <v>0</v>
      </c>
      <c r="AR61" s="369">
        <v>0</v>
      </c>
      <c r="AS61" s="367">
        <v>0</v>
      </c>
      <c r="AT61" s="367">
        <v>0</v>
      </c>
      <c r="AU61" s="367">
        <v>0</v>
      </c>
      <c r="AV61" s="367">
        <v>0</v>
      </c>
      <c r="AW61" s="367">
        <v>0</v>
      </c>
      <c r="AX61" s="367">
        <v>6.53</v>
      </c>
      <c r="AY61" s="367">
        <v>0</v>
      </c>
      <c r="AZ61" s="367">
        <v>0</v>
      </c>
      <c r="BA61" s="367">
        <v>0</v>
      </c>
      <c r="BB61" s="367">
        <v>0</v>
      </c>
      <c r="BC61" s="367">
        <v>0</v>
      </c>
      <c r="BD61" s="367">
        <v>0</v>
      </c>
      <c r="BE61" s="367">
        <v>0</v>
      </c>
      <c r="BF61" s="367">
        <v>0</v>
      </c>
      <c r="BG61" s="369">
        <v>0</v>
      </c>
      <c r="BH61" s="369">
        <v>0</v>
      </c>
      <c r="BI61" s="369">
        <v>0</v>
      </c>
      <c r="BJ61" s="370"/>
      <c r="BK61" s="370"/>
    </row>
    <row r="62" spans="1:63" ht="20.100000000000001" customHeight="1" x14ac:dyDescent="0.2">
      <c r="A62" s="311" t="s">
        <v>1274</v>
      </c>
      <c r="C62" s="349"/>
      <c r="D62" s="312"/>
      <c r="E62" s="312"/>
      <c r="F62" s="312"/>
      <c r="G62" s="312"/>
      <c r="H62" s="312"/>
      <c r="I62" s="312"/>
      <c r="J62" s="312"/>
      <c r="K62" s="312"/>
      <c r="L62" s="312"/>
      <c r="M62" s="312"/>
      <c r="N62" s="312"/>
      <c r="O62" s="312"/>
      <c r="P62" s="312"/>
      <c r="Q62" s="312"/>
      <c r="R62" s="312"/>
      <c r="S62" s="312"/>
      <c r="T62" s="312"/>
      <c r="U62" s="312"/>
      <c r="V62" s="312"/>
      <c r="W62" s="312"/>
      <c r="X62" s="312"/>
      <c r="Y62" s="312"/>
      <c r="Z62" s="312"/>
      <c r="AA62" s="312"/>
      <c r="AB62" s="312"/>
      <c r="AC62" s="313"/>
      <c r="AD62" s="313"/>
      <c r="AE62" s="313"/>
      <c r="AF62" s="313"/>
      <c r="AG62" s="313"/>
      <c r="AH62" s="313"/>
      <c r="AI62" s="313"/>
      <c r="AJ62" s="313"/>
      <c r="AK62" s="313"/>
      <c r="AL62" s="312"/>
      <c r="AM62" s="312"/>
      <c r="AN62" s="312"/>
      <c r="AO62" s="312"/>
      <c r="AP62" s="313"/>
      <c r="AQ62" s="313"/>
      <c r="AR62" s="313"/>
      <c r="AS62" s="313"/>
      <c r="AT62" s="312"/>
      <c r="AU62" s="312"/>
      <c r="AV62" s="312"/>
      <c r="AW62" s="312"/>
      <c r="AX62" s="312"/>
      <c r="AY62" s="312"/>
      <c r="AZ62" s="312"/>
      <c r="BA62" s="312"/>
      <c r="BB62" s="312"/>
      <c r="BC62" s="312"/>
      <c r="BD62" s="312"/>
      <c r="BE62" s="312"/>
      <c r="BF62" s="312"/>
      <c r="BG62" s="313"/>
      <c r="BH62" s="313"/>
      <c r="BI62" s="313"/>
      <c r="BJ62" s="314"/>
      <c r="BK62" s="314"/>
    </row>
  </sheetData>
  <mergeCells count="9">
    <mergeCell ref="BJ4:BJ5"/>
    <mergeCell ref="BK4:BK5"/>
    <mergeCell ref="A4:A5"/>
    <mergeCell ref="A61:B61"/>
    <mergeCell ref="B4:B5"/>
    <mergeCell ref="C4:C5"/>
    <mergeCell ref="D4:D5"/>
    <mergeCell ref="E4:E5"/>
    <mergeCell ref="F4:BI4"/>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0">
    <tabColor theme="0"/>
  </sheetPr>
  <dimension ref="A1:BK62"/>
  <sheetViews>
    <sheetView zoomScaleNormal="100" workbookViewId="0">
      <pane xSplit="3" ySplit="5" topLeftCell="D6" activePane="bottomRight" state="frozen"/>
      <selection activeCell="BG59" sqref="BG59"/>
      <selection pane="topRight" activeCell="BG59" sqref="BG59"/>
      <selection pane="bottomLeft" activeCell="BG59" sqref="BG59"/>
      <selection pane="bottomRight" activeCell="BG59" sqref="BG59"/>
    </sheetView>
  </sheetViews>
  <sheetFormatPr defaultRowHeight="20.100000000000001" customHeight="1" x14ac:dyDescent="0.2"/>
  <cols>
    <col min="1" max="1" width="6.7109375" style="280" customWidth="1"/>
    <col min="2" max="2" width="42.5703125" style="280" customWidth="1"/>
    <col min="3" max="3" width="9.140625" style="280"/>
    <col min="4" max="4" width="12.7109375" style="312" customWidth="1"/>
    <col min="5" max="5" width="12" style="312" customWidth="1"/>
    <col min="6" max="28" width="7.5703125" style="312" customWidth="1"/>
    <col min="29" max="37" width="7.5703125" style="313" customWidth="1"/>
    <col min="38" max="41" width="7.5703125" style="312" customWidth="1"/>
    <col min="42" max="45" width="7.5703125" style="313" customWidth="1"/>
    <col min="46" max="58" width="7.5703125" style="312" customWidth="1"/>
    <col min="59" max="61" width="7.5703125" style="350" customWidth="1"/>
    <col min="62" max="62" width="8" style="312" customWidth="1"/>
    <col min="63" max="63" width="9.5703125" style="312" customWidth="1"/>
    <col min="64" max="194" width="9.140625" style="280"/>
    <col min="195" max="195" width="6.7109375" style="280" customWidth="1"/>
    <col min="196" max="196" width="42.5703125" style="280" customWidth="1"/>
    <col min="197" max="197" width="9.140625" style="280"/>
    <col min="198" max="198" width="9.85546875" style="280" customWidth="1"/>
    <col min="199" max="199" width="12.7109375" style="280" customWidth="1"/>
    <col min="200" max="200" width="12" style="280" customWidth="1"/>
    <col min="201" max="257" width="7.5703125" style="280" customWidth="1"/>
    <col min="258" max="258" width="9.5703125" style="280" customWidth="1"/>
    <col min="259" max="261" width="7.5703125" style="280" customWidth="1"/>
    <col min="262" max="450" width="9.140625" style="280"/>
    <col min="451" max="451" width="6.7109375" style="280" customWidth="1"/>
    <col min="452" max="452" width="42.5703125" style="280" customWidth="1"/>
    <col min="453" max="453" width="9.140625" style="280"/>
    <col min="454" max="454" width="9.85546875" style="280" customWidth="1"/>
    <col min="455" max="455" width="12.7109375" style="280" customWidth="1"/>
    <col min="456" max="456" width="12" style="280" customWidth="1"/>
    <col min="457" max="513" width="7.5703125" style="280" customWidth="1"/>
    <col min="514" max="514" width="9.5703125" style="280" customWidth="1"/>
    <col min="515" max="517" width="7.5703125" style="280" customWidth="1"/>
    <col min="518" max="706" width="9.140625" style="280"/>
    <col min="707" max="707" width="6.7109375" style="280" customWidth="1"/>
    <col min="708" max="708" width="42.5703125" style="280" customWidth="1"/>
    <col min="709" max="709" width="9.140625" style="280"/>
    <col min="710" max="710" width="9.85546875" style="280" customWidth="1"/>
    <col min="711" max="711" width="12.7109375" style="280" customWidth="1"/>
    <col min="712" max="712" width="12" style="280" customWidth="1"/>
    <col min="713" max="769" width="7.5703125" style="280" customWidth="1"/>
    <col min="770" max="770" width="9.5703125" style="280" customWidth="1"/>
    <col min="771" max="773" width="7.5703125" style="280" customWidth="1"/>
    <col min="774" max="962" width="9.140625" style="280"/>
    <col min="963" max="963" width="6.7109375" style="280" customWidth="1"/>
    <col min="964" max="964" width="42.5703125" style="280" customWidth="1"/>
    <col min="965" max="965" width="9.140625" style="280"/>
    <col min="966" max="966" width="9.85546875" style="280" customWidth="1"/>
    <col min="967" max="967" width="12.7109375" style="280" customWidth="1"/>
    <col min="968" max="968" width="12" style="280" customWidth="1"/>
    <col min="969" max="1025" width="7.5703125" style="280" customWidth="1"/>
    <col min="1026" max="1026" width="9.5703125" style="280" customWidth="1"/>
    <col min="1027" max="1029" width="7.5703125" style="280" customWidth="1"/>
    <col min="1030" max="1218" width="9.140625" style="280"/>
    <col min="1219" max="1219" width="6.7109375" style="280" customWidth="1"/>
    <col min="1220" max="1220" width="42.5703125" style="280" customWidth="1"/>
    <col min="1221" max="1221" width="9.140625" style="280"/>
    <col min="1222" max="1222" width="9.85546875" style="280" customWidth="1"/>
    <col min="1223" max="1223" width="12.7109375" style="280" customWidth="1"/>
    <col min="1224" max="1224" width="12" style="280" customWidth="1"/>
    <col min="1225" max="1281" width="7.5703125" style="280" customWidth="1"/>
    <col min="1282" max="1282" width="9.5703125" style="280" customWidth="1"/>
    <col min="1283" max="1285" width="7.5703125" style="280" customWidth="1"/>
    <col min="1286" max="1474" width="9.140625" style="280"/>
    <col min="1475" max="1475" width="6.7109375" style="280" customWidth="1"/>
    <col min="1476" max="1476" width="42.5703125" style="280" customWidth="1"/>
    <col min="1477" max="1477" width="9.140625" style="280"/>
    <col min="1478" max="1478" width="9.85546875" style="280" customWidth="1"/>
    <col min="1479" max="1479" width="12.7109375" style="280" customWidth="1"/>
    <col min="1480" max="1480" width="12" style="280" customWidth="1"/>
    <col min="1481" max="1537" width="7.5703125" style="280" customWidth="1"/>
    <col min="1538" max="1538" width="9.5703125" style="280" customWidth="1"/>
    <col min="1539" max="1541" width="7.5703125" style="280" customWidth="1"/>
    <col min="1542" max="1730" width="9.140625" style="280"/>
    <col min="1731" max="1731" width="6.7109375" style="280" customWidth="1"/>
    <col min="1732" max="1732" width="42.5703125" style="280" customWidth="1"/>
    <col min="1733" max="1733" width="9.140625" style="280"/>
    <col min="1734" max="1734" width="9.85546875" style="280" customWidth="1"/>
    <col min="1735" max="1735" width="12.7109375" style="280" customWidth="1"/>
    <col min="1736" max="1736" width="12" style="280" customWidth="1"/>
    <col min="1737" max="1793" width="7.5703125" style="280" customWidth="1"/>
    <col min="1794" max="1794" width="9.5703125" style="280" customWidth="1"/>
    <col min="1795" max="1797" width="7.5703125" style="280" customWidth="1"/>
    <col min="1798" max="1986" width="9.140625" style="280"/>
    <col min="1987" max="1987" width="6.7109375" style="280" customWidth="1"/>
    <col min="1988" max="1988" width="42.5703125" style="280" customWidth="1"/>
    <col min="1989" max="1989" width="9.140625" style="280"/>
    <col min="1990" max="1990" width="9.85546875" style="280" customWidth="1"/>
    <col min="1991" max="1991" width="12.7109375" style="280" customWidth="1"/>
    <col min="1992" max="1992" width="12" style="280" customWidth="1"/>
    <col min="1993" max="2049" width="7.5703125" style="280" customWidth="1"/>
    <col min="2050" max="2050" width="9.5703125" style="280" customWidth="1"/>
    <col min="2051" max="2053" width="7.5703125" style="280" customWidth="1"/>
    <col min="2054" max="2242" width="9.140625" style="280"/>
    <col min="2243" max="2243" width="6.7109375" style="280" customWidth="1"/>
    <col min="2244" max="2244" width="42.5703125" style="280" customWidth="1"/>
    <col min="2245" max="2245" width="9.140625" style="280"/>
    <col min="2246" max="2246" width="9.85546875" style="280" customWidth="1"/>
    <col min="2247" max="2247" width="12.7109375" style="280" customWidth="1"/>
    <col min="2248" max="2248" width="12" style="280" customWidth="1"/>
    <col min="2249" max="2305" width="7.5703125" style="280" customWidth="1"/>
    <col min="2306" max="2306" width="9.5703125" style="280" customWidth="1"/>
    <col min="2307" max="2309" width="7.5703125" style="280" customWidth="1"/>
    <col min="2310" max="2498" width="9.140625" style="280"/>
    <col min="2499" max="2499" width="6.7109375" style="280" customWidth="1"/>
    <col min="2500" max="2500" width="42.5703125" style="280" customWidth="1"/>
    <col min="2501" max="2501" width="9.140625" style="280"/>
    <col min="2502" max="2502" width="9.85546875" style="280" customWidth="1"/>
    <col min="2503" max="2503" width="12.7109375" style="280" customWidth="1"/>
    <col min="2504" max="2504" width="12" style="280" customWidth="1"/>
    <col min="2505" max="2561" width="7.5703125" style="280" customWidth="1"/>
    <col min="2562" max="2562" width="9.5703125" style="280" customWidth="1"/>
    <col min="2563" max="2565" width="7.5703125" style="280" customWidth="1"/>
    <col min="2566" max="2754" width="9.140625" style="280"/>
    <col min="2755" max="2755" width="6.7109375" style="280" customWidth="1"/>
    <col min="2756" max="2756" width="42.5703125" style="280" customWidth="1"/>
    <col min="2757" max="2757" width="9.140625" style="280"/>
    <col min="2758" max="2758" width="9.85546875" style="280" customWidth="1"/>
    <col min="2759" max="2759" width="12.7109375" style="280" customWidth="1"/>
    <col min="2760" max="2760" width="12" style="280" customWidth="1"/>
    <col min="2761" max="2817" width="7.5703125" style="280" customWidth="1"/>
    <col min="2818" max="2818" width="9.5703125" style="280" customWidth="1"/>
    <col min="2819" max="2821" width="7.5703125" style="280" customWidth="1"/>
    <col min="2822" max="3010" width="9.140625" style="280"/>
    <col min="3011" max="3011" width="6.7109375" style="280" customWidth="1"/>
    <col min="3012" max="3012" width="42.5703125" style="280" customWidth="1"/>
    <col min="3013" max="3013" width="9.140625" style="280"/>
    <col min="3014" max="3014" width="9.85546875" style="280" customWidth="1"/>
    <col min="3015" max="3015" width="12.7109375" style="280" customWidth="1"/>
    <col min="3016" max="3016" width="12" style="280" customWidth="1"/>
    <col min="3017" max="3073" width="7.5703125" style="280" customWidth="1"/>
    <col min="3074" max="3074" width="9.5703125" style="280" customWidth="1"/>
    <col min="3075" max="3077" width="7.5703125" style="280" customWidth="1"/>
    <col min="3078" max="3266" width="9.140625" style="280"/>
    <col min="3267" max="3267" width="6.7109375" style="280" customWidth="1"/>
    <col min="3268" max="3268" width="42.5703125" style="280" customWidth="1"/>
    <col min="3269" max="3269" width="9.140625" style="280"/>
    <col min="3270" max="3270" width="9.85546875" style="280" customWidth="1"/>
    <col min="3271" max="3271" width="12.7109375" style="280" customWidth="1"/>
    <col min="3272" max="3272" width="12" style="280" customWidth="1"/>
    <col min="3273" max="3329" width="7.5703125" style="280" customWidth="1"/>
    <col min="3330" max="3330" width="9.5703125" style="280" customWidth="1"/>
    <col min="3331" max="3333" width="7.5703125" style="280" customWidth="1"/>
    <col min="3334" max="3522" width="9.140625" style="280"/>
    <col min="3523" max="3523" width="6.7109375" style="280" customWidth="1"/>
    <col min="3524" max="3524" width="42.5703125" style="280" customWidth="1"/>
    <col min="3525" max="3525" width="9.140625" style="280"/>
    <col min="3526" max="3526" width="9.85546875" style="280" customWidth="1"/>
    <col min="3527" max="3527" width="12.7109375" style="280" customWidth="1"/>
    <col min="3528" max="3528" width="12" style="280" customWidth="1"/>
    <col min="3529" max="3585" width="7.5703125" style="280" customWidth="1"/>
    <col min="3586" max="3586" width="9.5703125" style="280" customWidth="1"/>
    <col min="3587" max="3589" width="7.5703125" style="280" customWidth="1"/>
    <col min="3590" max="3778" width="9.140625" style="280"/>
    <col min="3779" max="3779" width="6.7109375" style="280" customWidth="1"/>
    <col min="3780" max="3780" width="42.5703125" style="280" customWidth="1"/>
    <col min="3781" max="3781" width="9.140625" style="280"/>
    <col min="3782" max="3782" width="9.85546875" style="280" customWidth="1"/>
    <col min="3783" max="3783" width="12.7109375" style="280" customWidth="1"/>
    <col min="3784" max="3784" width="12" style="280" customWidth="1"/>
    <col min="3785" max="3841" width="7.5703125" style="280" customWidth="1"/>
    <col min="3842" max="3842" width="9.5703125" style="280" customWidth="1"/>
    <col min="3843" max="3845" width="7.5703125" style="280" customWidth="1"/>
    <col min="3846" max="4034" width="9.140625" style="280"/>
    <col min="4035" max="4035" width="6.7109375" style="280" customWidth="1"/>
    <col min="4036" max="4036" width="42.5703125" style="280" customWidth="1"/>
    <col min="4037" max="4037" width="9.140625" style="280"/>
    <col min="4038" max="4038" width="9.85546875" style="280" customWidth="1"/>
    <col min="4039" max="4039" width="12.7109375" style="280" customWidth="1"/>
    <col min="4040" max="4040" width="12" style="280" customWidth="1"/>
    <col min="4041" max="4097" width="7.5703125" style="280" customWidth="1"/>
    <col min="4098" max="4098" width="9.5703125" style="280" customWidth="1"/>
    <col min="4099" max="4101" width="7.5703125" style="280" customWidth="1"/>
    <col min="4102" max="4290" width="9.140625" style="280"/>
    <col min="4291" max="4291" width="6.7109375" style="280" customWidth="1"/>
    <col min="4292" max="4292" width="42.5703125" style="280" customWidth="1"/>
    <col min="4293" max="4293" width="9.140625" style="280"/>
    <col min="4294" max="4294" width="9.85546875" style="280" customWidth="1"/>
    <col min="4295" max="4295" width="12.7109375" style="280" customWidth="1"/>
    <col min="4296" max="4296" width="12" style="280" customWidth="1"/>
    <col min="4297" max="4353" width="7.5703125" style="280" customWidth="1"/>
    <col min="4354" max="4354" width="9.5703125" style="280" customWidth="1"/>
    <col min="4355" max="4357" width="7.5703125" style="280" customWidth="1"/>
    <col min="4358" max="4546" width="9.140625" style="280"/>
    <col min="4547" max="4547" width="6.7109375" style="280" customWidth="1"/>
    <col min="4548" max="4548" width="42.5703125" style="280" customWidth="1"/>
    <col min="4549" max="4549" width="9.140625" style="280"/>
    <col min="4550" max="4550" width="9.85546875" style="280" customWidth="1"/>
    <col min="4551" max="4551" width="12.7109375" style="280" customWidth="1"/>
    <col min="4552" max="4552" width="12" style="280" customWidth="1"/>
    <col min="4553" max="4609" width="7.5703125" style="280" customWidth="1"/>
    <col min="4610" max="4610" width="9.5703125" style="280" customWidth="1"/>
    <col min="4611" max="4613" width="7.5703125" style="280" customWidth="1"/>
    <col min="4614" max="4802" width="9.140625" style="280"/>
    <col min="4803" max="4803" width="6.7109375" style="280" customWidth="1"/>
    <col min="4804" max="4804" width="42.5703125" style="280" customWidth="1"/>
    <col min="4805" max="4805" width="9.140625" style="280"/>
    <col min="4806" max="4806" width="9.85546875" style="280" customWidth="1"/>
    <col min="4807" max="4807" width="12.7109375" style="280" customWidth="1"/>
    <col min="4808" max="4808" width="12" style="280" customWidth="1"/>
    <col min="4809" max="4865" width="7.5703125" style="280" customWidth="1"/>
    <col min="4866" max="4866" width="9.5703125" style="280" customWidth="1"/>
    <col min="4867" max="4869" width="7.5703125" style="280" customWidth="1"/>
    <col min="4870" max="5058" width="9.140625" style="280"/>
    <col min="5059" max="5059" width="6.7109375" style="280" customWidth="1"/>
    <col min="5060" max="5060" width="42.5703125" style="280" customWidth="1"/>
    <col min="5061" max="5061" width="9.140625" style="280"/>
    <col min="5062" max="5062" width="9.85546875" style="280" customWidth="1"/>
    <col min="5063" max="5063" width="12.7109375" style="280" customWidth="1"/>
    <col min="5064" max="5064" width="12" style="280" customWidth="1"/>
    <col min="5065" max="5121" width="7.5703125" style="280" customWidth="1"/>
    <col min="5122" max="5122" width="9.5703125" style="280" customWidth="1"/>
    <col min="5123" max="5125" width="7.5703125" style="280" customWidth="1"/>
    <col min="5126" max="5314" width="9.140625" style="280"/>
    <col min="5315" max="5315" width="6.7109375" style="280" customWidth="1"/>
    <col min="5316" max="5316" width="42.5703125" style="280" customWidth="1"/>
    <col min="5317" max="5317" width="9.140625" style="280"/>
    <col min="5318" max="5318" width="9.85546875" style="280" customWidth="1"/>
    <col min="5319" max="5319" width="12.7109375" style="280" customWidth="1"/>
    <col min="5320" max="5320" width="12" style="280" customWidth="1"/>
    <col min="5321" max="5377" width="7.5703125" style="280" customWidth="1"/>
    <col min="5378" max="5378" width="9.5703125" style="280" customWidth="1"/>
    <col min="5379" max="5381" width="7.5703125" style="280" customWidth="1"/>
    <col min="5382" max="5570" width="9.140625" style="280"/>
    <col min="5571" max="5571" width="6.7109375" style="280" customWidth="1"/>
    <col min="5572" max="5572" width="42.5703125" style="280" customWidth="1"/>
    <col min="5573" max="5573" width="9.140625" style="280"/>
    <col min="5574" max="5574" width="9.85546875" style="280" customWidth="1"/>
    <col min="5575" max="5575" width="12.7109375" style="280" customWidth="1"/>
    <col min="5576" max="5576" width="12" style="280" customWidth="1"/>
    <col min="5577" max="5633" width="7.5703125" style="280" customWidth="1"/>
    <col min="5634" max="5634" width="9.5703125" style="280" customWidth="1"/>
    <col min="5635" max="5637" width="7.5703125" style="280" customWidth="1"/>
    <col min="5638" max="5826" width="9.140625" style="280"/>
    <col min="5827" max="5827" width="6.7109375" style="280" customWidth="1"/>
    <col min="5828" max="5828" width="42.5703125" style="280" customWidth="1"/>
    <col min="5829" max="5829" width="9.140625" style="280"/>
    <col min="5830" max="5830" width="9.85546875" style="280" customWidth="1"/>
    <col min="5831" max="5831" width="12.7109375" style="280" customWidth="1"/>
    <col min="5832" max="5832" width="12" style="280" customWidth="1"/>
    <col min="5833" max="5889" width="7.5703125" style="280" customWidth="1"/>
    <col min="5890" max="5890" width="9.5703125" style="280" customWidth="1"/>
    <col min="5891" max="5893" width="7.5703125" style="280" customWidth="1"/>
    <col min="5894" max="6082" width="9.140625" style="280"/>
    <col min="6083" max="6083" width="6.7109375" style="280" customWidth="1"/>
    <col min="6084" max="6084" width="42.5703125" style="280" customWidth="1"/>
    <col min="6085" max="6085" width="9.140625" style="280"/>
    <col min="6086" max="6086" width="9.85546875" style="280" customWidth="1"/>
    <col min="6087" max="6087" width="12.7109375" style="280" customWidth="1"/>
    <col min="6088" max="6088" width="12" style="280" customWidth="1"/>
    <col min="6089" max="6145" width="7.5703125" style="280" customWidth="1"/>
    <col min="6146" max="6146" width="9.5703125" style="280" customWidth="1"/>
    <col min="6147" max="6149" width="7.5703125" style="280" customWidth="1"/>
    <col min="6150" max="6338" width="9.140625" style="280"/>
    <col min="6339" max="6339" width="6.7109375" style="280" customWidth="1"/>
    <col min="6340" max="6340" width="42.5703125" style="280" customWidth="1"/>
    <col min="6341" max="6341" width="9.140625" style="280"/>
    <col min="6342" max="6342" width="9.85546875" style="280" customWidth="1"/>
    <col min="6343" max="6343" width="12.7109375" style="280" customWidth="1"/>
    <col min="6344" max="6344" width="12" style="280" customWidth="1"/>
    <col min="6345" max="6401" width="7.5703125" style="280" customWidth="1"/>
    <col min="6402" max="6402" width="9.5703125" style="280" customWidth="1"/>
    <col min="6403" max="6405" width="7.5703125" style="280" customWidth="1"/>
    <col min="6406" max="6594" width="9.140625" style="280"/>
    <col min="6595" max="6595" width="6.7109375" style="280" customWidth="1"/>
    <col min="6596" max="6596" width="42.5703125" style="280" customWidth="1"/>
    <col min="6597" max="6597" width="9.140625" style="280"/>
    <col min="6598" max="6598" width="9.85546875" style="280" customWidth="1"/>
    <col min="6599" max="6599" width="12.7109375" style="280" customWidth="1"/>
    <col min="6600" max="6600" width="12" style="280" customWidth="1"/>
    <col min="6601" max="6657" width="7.5703125" style="280" customWidth="1"/>
    <col min="6658" max="6658" width="9.5703125" style="280" customWidth="1"/>
    <col min="6659" max="6661" width="7.5703125" style="280" customWidth="1"/>
    <col min="6662" max="6850" width="9.140625" style="280"/>
    <col min="6851" max="6851" width="6.7109375" style="280" customWidth="1"/>
    <col min="6852" max="6852" width="42.5703125" style="280" customWidth="1"/>
    <col min="6853" max="6853" width="9.140625" style="280"/>
    <col min="6854" max="6854" width="9.85546875" style="280" customWidth="1"/>
    <col min="6855" max="6855" width="12.7109375" style="280" customWidth="1"/>
    <col min="6856" max="6856" width="12" style="280" customWidth="1"/>
    <col min="6857" max="6913" width="7.5703125" style="280" customWidth="1"/>
    <col min="6914" max="6914" width="9.5703125" style="280" customWidth="1"/>
    <col min="6915" max="6917" width="7.5703125" style="280" customWidth="1"/>
    <col min="6918" max="7106" width="9.140625" style="280"/>
    <col min="7107" max="7107" width="6.7109375" style="280" customWidth="1"/>
    <col min="7108" max="7108" width="42.5703125" style="280" customWidth="1"/>
    <col min="7109" max="7109" width="9.140625" style="280"/>
    <col min="7110" max="7110" width="9.85546875" style="280" customWidth="1"/>
    <col min="7111" max="7111" width="12.7109375" style="280" customWidth="1"/>
    <col min="7112" max="7112" width="12" style="280" customWidth="1"/>
    <col min="7113" max="7169" width="7.5703125" style="280" customWidth="1"/>
    <col min="7170" max="7170" width="9.5703125" style="280" customWidth="1"/>
    <col min="7171" max="7173" width="7.5703125" style="280" customWidth="1"/>
    <col min="7174" max="7362" width="9.140625" style="280"/>
    <col min="7363" max="7363" width="6.7109375" style="280" customWidth="1"/>
    <col min="7364" max="7364" width="42.5703125" style="280" customWidth="1"/>
    <col min="7365" max="7365" width="9.140625" style="280"/>
    <col min="7366" max="7366" width="9.85546875" style="280" customWidth="1"/>
    <col min="7367" max="7367" width="12.7109375" style="280" customWidth="1"/>
    <col min="7368" max="7368" width="12" style="280" customWidth="1"/>
    <col min="7369" max="7425" width="7.5703125" style="280" customWidth="1"/>
    <col min="7426" max="7426" width="9.5703125" style="280" customWidth="1"/>
    <col min="7427" max="7429" width="7.5703125" style="280" customWidth="1"/>
    <col min="7430" max="7618" width="9.140625" style="280"/>
    <col min="7619" max="7619" width="6.7109375" style="280" customWidth="1"/>
    <col min="7620" max="7620" width="42.5703125" style="280" customWidth="1"/>
    <col min="7621" max="7621" width="9.140625" style="280"/>
    <col min="7622" max="7622" width="9.85546875" style="280" customWidth="1"/>
    <col min="7623" max="7623" width="12.7109375" style="280" customWidth="1"/>
    <col min="7624" max="7624" width="12" style="280" customWidth="1"/>
    <col min="7625" max="7681" width="7.5703125" style="280" customWidth="1"/>
    <col min="7682" max="7682" width="9.5703125" style="280" customWidth="1"/>
    <col min="7683" max="7685" width="7.5703125" style="280" customWidth="1"/>
    <col min="7686" max="7874" width="9.140625" style="280"/>
    <col min="7875" max="7875" width="6.7109375" style="280" customWidth="1"/>
    <col min="7876" max="7876" width="42.5703125" style="280" customWidth="1"/>
    <col min="7877" max="7877" width="9.140625" style="280"/>
    <col min="7878" max="7878" width="9.85546875" style="280" customWidth="1"/>
    <col min="7879" max="7879" width="12.7109375" style="280" customWidth="1"/>
    <col min="7880" max="7880" width="12" style="280" customWidth="1"/>
    <col min="7881" max="7937" width="7.5703125" style="280" customWidth="1"/>
    <col min="7938" max="7938" width="9.5703125" style="280" customWidth="1"/>
    <col min="7939" max="7941" width="7.5703125" style="280" customWidth="1"/>
    <col min="7942" max="8130" width="9.140625" style="280"/>
    <col min="8131" max="8131" width="6.7109375" style="280" customWidth="1"/>
    <col min="8132" max="8132" width="42.5703125" style="280" customWidth="1"/>
    <col min="8133" max="8133" width="9.140625" style="280"/>
    <col min="8134" max="8134" width="9.85546875" style="280" customWidth="1"/>
    <col min="8135" max="8135" width="12.7109375" style="280" customWidth="1"/>
    <col min="8136" max="8136" width="12" style="280" customWidth="1"/>
    <col min="8137" max="8193" width="7.5703125" style="280" customWidth="1"/>
    <col min="8194" max="8194" width="9.5703125" style="280" customWidth="1"/>
    <col min="8195" max="8197" width="7.5703125" style="280" customWidth="1"/>
    <col min="8198" max="8386" width="9.140625" style="280"/>
    <col min="8387" max="8387" width="6.7109375" style="280" customWidth="1"/>
    <col min="8388" max="8388" width="42.5703125" style="280" customWidth="1"/>
    <col min="8389" max="8389" width="9.140625" style="280"/>
    <col min="8390" max="8390" width="9.85546875" style="280" customWidth="1"/>
    <col min="8391" max="8391" width="12.7109375" style="280" customWidth="1"/>
    <col min="8392" max="8392" width="12" style="280" customWidth="1"/>
    <col min="8393" max="8449" width="7.5703125" style="280" customWidth="1"/>
    <col min="8450" max="8450" width="9.5703125" style="280" customWidth="1"/>
    <col min="8451" max="8453" width="7.5703125" style="280" customWidth="1"/>
    <col min="8454" max="8642" width="9.140625" style="280"/>
    <col min="8643" max="8643" width="6.7109375" style="280" customWidth="1"/>
    <col min="8644" max="8644" width="42.5703125" style="280" customWidth="1"/>
    <col min="8645" max="8645" width="9.140625" style="280"/>
    <col min="8646" max="8646" width="9.85546875" style="280" customWidth="1"/>
    <col min="8647" max="8647" width="12.7109375" style="280" customWidth="1"/>
    <col min="8648" max="8648" width="12" style="280" customWidth="1"/>
    <col min="8649" max="8705" width="7.5703125" style="280" customWidth="1"/>
    <col min="8706" max="8706" width="9.5703125" style="280" customWidth="1"/>
    <col min="8707" max="8709" width="7.5703125" style="280" customWidth="1"/>
    <col min="8710" max="8898" width="9.140625" style="280"/>
    <col min="8899" max="8899" width="6.7109375" style="280" customWidth="1"/>
    <col min="8900" max="8900" width="42.5703125" style="280" customWidth="1"/>
    <col min="8901" max="8901" width="9.140625" style="280"/>
    <col min="8902" max="8902" width="9.85546875" style="280" customWidth="1"/>
    <col min="8903" max="8903" width="12.7109375" style="280" customWidth="1"/>
    <col min="8904" max="8904" width="12" style="280" customWidth="1"/>
    <col min="8905" max="8961" width="7.5703125" style="280" customWidth="1"/>
    <col min="8962" max="8962" width="9.5703125" style="280" customWidth="1"/>
    <col min="8963" max="8965" width="7.5703125" style="280" customWidth="1"/>
    <col min="8966" max="9154" width="9.140625" style="280"/>
    <col min="9155" max="9155" width="6.7109375" style="280" customWidth="1"/>
    <col min="9156" max="9156" width="42.5703125" style="280" customWidth="1"/>
    <col min="9157" max="9157" width="9.140625" style="280"/>
    <col min="9158" max="9158" width="9.85546875" style="280" customWidth="1"/>
    <col min="9159" max="9159" width="12.7109375" style="280" customWidth="1"/>
    <col min="9160" max="9160" width="12" style="280" customWidth="1"/>
    <col min="9161" max="9217" width="7.5703125" style="280" customWidth="1"/>
    <col min="9218" max="9218" width="9.5703125" style="280" customWidth="1"/>
    <col min="9219" max="9221" width="7.5703125" style="280" customWidth="1"/>
    <col min="9222" max="9410" width="9.140625" style="280"/>
    <col min="9411" max="9411" width="6.7109375" style="280" customWidth="1"/>
    <col min="9412" max="9412" width="42.5703125" style="280" customWidth="1"/>
    <col min="9413" max="9413" width="9.140625" style="280"/>
    <col min="9414" max="9414" width="9.85546875" style="280" customWidth="1"/>
    <col min="9415" max="9415" width="12.7109375" style="280" customWidth="1"/>
    <col min="9416" max="9416" width="12" style="280" customWidth="1"/>
    <col min="9417" max="9473" width="7.5703125" style="280" customWidth="1"/>
    <col min="9474" max="9474" width="9.5703125" style="280" customWidth="1"/>
    <col min="9475" max="9477" width="7.5703125" style="280" customWidth="1"/>
    <col min="9478" max="9666" width="9.140625" style="280"/>
    <col min="9667" max="9667" width="6.7109375" style="280" customWidth="1"/>
    <col min="9668" max="9668" width="42.5703125" style="280" customWidth="1"/>
    <col min="9669" max="9669" width="9.140625" style="280"/>
    <col min="9670" max="9670" width="9.85546875" style="280" customWidth="1"/>
    <col min="9671" max="9671" width="12.7109375" style="280" customWidth="1"/>
    <col min="9672" max="9672" width="12" style="280" customWidth="1"/>
    <col min="9673" max="9729" width="7.5703125" style="280" customWidth="1"/>
    <col min="9730" max="9730" width="9.5703125" style="280" customWidth="1"/>
    <col min="9731" max="9733" width="7.5703125" style="280" customWidth="1"/>
    <col min="9734" max="9922" width="9.140625" style="280"/>
    <col min="9923" max="9923" width="6.7109375" style="280" customWidth="1"/>
    <col min="9924" max="9924" width="42.5703125" style="280" customWidth="1"/>
    <col min="9925" max="9925" width="9.140625" style="280"/>
    <col min="9926" max="9926" width="9.85546875" style="280" customWidth="1"/>
    <col min="9927" max="9927" width="12.7109375" style="280" customWidth="1"/>
    <col min="9928" max="9928" width="12" style="280" customWidth="1"/>
    <col min="9929" max="9985" width="7.5703125" style="280" customWidth="1"/>
    <col min="9986" max="9986" width="9.5703125" style="280" customWidth="1"/>
    <col min="9987" max="9989" width="7.5703125" style="280" customWidth="1"/>
    <col min="9990" max="10178" width="9.140625" style="280"/>
    <col min="10179" max="10179" width="6.7109375" style="280" customWidth="1"/>
    <col min="10180" max="10180" width="42.5703125" style="280" customWidth="1"/>
    <col min="10181" max="10181" width="9.140625" style="280"/>
    <col min="10182" max="10182" width="9.85546875" style="280" customWidth="1"/>
    <col min="10183" max="10183" width="12.7109375" style="280" customWidth="1"/>
    <col min="10184" max="10184" width="12" style="280" customWidth="1"/>
    <col min="10185" max="10241" width="7.5703125" style="280" customWidth="1"/>
    <col min="10242" max="10242" width="9.5703125" style="280" customWidth="1"/>
    <col min="10243" max="10245" width="7.5703125" style="280" customWidth="1"/>
    <col min="10246" max="10434" width="9.140625" style="280"/>
    <col min="10435" max="10435" width="6.7109375" style="280" customWidth="1"/>
    <col min="10436" max="10436" width="42.5703125" style="280" customWidth="1"/>
    <col min="10437" max="10437" width="9.140625" style="280"/>
    <col min="10438" max="10438" width="9.85546875" style="280" customWidth="1"/>
    <col min="10439" max="10439" width="12.7109375" style="280" customWidth="1"/>
    <col min="10440" max="10440" width="12" style="280" customWidth="1"/>
    <col min="10441" max="10497" width="7.5703125" style="280" customWidth="1"/>
    <col min="10498" max="10498" width="9.5703125" style="280" customWidth="1"/>
    <col min="10499" max="10501" width="7.5703125" style="280" customWidth="1"/>
    <col min="10502" max="10690" width="9.140625" style="280"/>
    <col min="10691" max="10691" width="6.7109375" style="280" customWidth="1"/>
    <col min="10692" max="10692" width="42.5703125" style="280" customWidth="1"/>
    <col min="10693" max="10693" width="9.140625" style="280"/>
    <col min="10694" max="10694" width="9.85546875" style="280" customWidth="1"/>
    <col min="10695" max="10695" width="12.7109375" style="280" customWidth="1"/>
    <col min="10696" max="10696" width="12" style="280" customWidth="1"/>
    <col min="10697" max="10753" width="7.5703125" style="280" customWidth="1"/>
    <col min="10754" max="10754" width="9.5703125" style="280" customWidth="1"/>
    <col min="10755" max="10757" width="7.5703125" style="280" customWidth="1"/>
    <col min="10758" max="10946" width="9.140625" style="280"/>
    <col min="10947" max="10947" width="6.7109375" style="280" customWidth="1"/>
    <col min="10948" max="10948" width="42.5703125" style="280" customWidth="1"/>
    <col min="10949" max="10949" width="9.140625" style="280"/>
    <col min="10950" max="10950" width="9.85546875" style="280" customWidth="1"/>
    <col min="10951" max="10951" width="12.7109375" style="280" customWidth="1"/>
    <col min="10952" max="10952" width="12" style="280" customWidth="1"/>
    <col min="10953" max="11009" width="7.5703125" style="280" customWidth="1"/>
    <col min="11010" max="11010" width="9.5703125" style="280" customWidth="1"/>
    <col min="11011" max="11013" width="7.5703125" style="280" customWidth="1"/>
    <col min="11014" max="11202" width="9.140625" style="280"/>
    <col min="11203" max="11203" width="6.7109375" style="280" customWidth="1"/>
    <col min="11204" max="11204" width="42.5703125" style="280" customWidth="1"/>
    <col min="11205" max="11205" width="9.140625" style="280"/>
    <col min="11206" max="11206" width="9.85546875" style="280" customWidth="1"/>
    <col min="11207" max="11207" width="12.7109375" style="280" customWidth="1"/>
    <col min="11208" max="11208" width="12" style="280" customWidth="1"/>
    <col min="11209" max="11265" width="7.5703125" style="280" customWidth="1"/>
    <col min="11266" max="11266" width="9.5703125" style="280" customWidth="1"/>
    <col min="11267" max="11269" width="7.5703125" style="280" customWidth="1"/>
    <col min="11270" max="11458" width="9.140625" style="280"/>
    <col min="11459" max="11459" width="6.7109375" style="280" customWidth="1"/>
    <col min="11460" max="11460" width="42.5703125" style="280" customWidth="1"/>
    <col min="11461" max="11461" width="9.140625" style="280"/>
    <col min="11462" max="11462" width="9.85546875" style="280" customWidth="1"/>
    <col min="11463" max="11463" width="12.7109375" style="280" customWidth="1"/>
    <col min="11464" max="11464" width="12" style="280" customWidth="1"/>
    <col min="11465" max="11521" width="7.5703125" style="280" customWidth="1"/>
    <col min="11522" max="11522" width="9.5703125" style="280" customWidth="1"/>
    <col min="11523" max="11525" width="7.5703125" style="280" customWidth="1"/>
    <col min="11526" max="11714" width="9.140625" style="280"/>
    <col min="11715" max="11715" width="6.7109375" style="280" customWidth="1"/>
    <col min="11716" max="11716" width="42.5703125" style="280" customWidth="1"/>
    <col min="11717" max="11717" width="9.140625" style="280"/>
    <col min="11718" max="11718" width="9.85546875" style="280" customWidth="1"/>
    <col min="11719" max="11719" width="12.7109375" style="280" customWidth="1"/>
    <col min="11720" max="11720" width="12" style="280" customWidth="1"/>
    <col min="11721" max="11777" width="7.5703125" style="280" customWidth="1"/>
    <col min="11778" max="11778" width="9.5703125" style="280" customWidth="1"/>
    <col min="11779" max="11781" width="7.5703125" style="280" customWidth="1"/>
    <col min="11782" max="11970" width="9.140625" style="280"/>
    <col min="11971" max="11971" width="6.7109375" style="280" customWidth="1"/>
    <col min="11972" max="11972" width="42.5703125" style="280" customWidth="1"/>
    <col min="11973" max="11973" width="9.140625" style="280"/>
    <col min="11974" max="11974" width="9.85546875" style="280" customWidth="1"/>
    <col min="11975" max="11975" width="12.7109375" style="280" customWidth="1"/>
    <col min="11976" max="11976" width="12" style="280" customWidth="1"/>
    <col min="11977" max="12033" width="7.5703125" style="280" customWidth="1"/>
    <col min="12034" max="12034" width="9.5703125" style="280" customWidth="1"/>
    <col min="12035" max="12037" width="7.5703125" style="280" customWidth="1"/>
    <col min="12038" max="12226" width="9.140625" style="280"/>
    <col min="12227" max="12227" width="6.7109375" style="280" customWidth="1"/>
    <col min="12228" max="12228" width="42.5703125" style="280" customWidth="1"/>
    <col min="12229" max="12229" width="9.140625" style="280"/>
    <col min="12230" max="12230" width="9.85546875" style="280" customWidth="1"/>
    <col min="12231" max="12231" width="12.7109375" style="280" customWidth="1"/>
    <col min="12232" max="12232" width="12" style="280" customWidth="1"/>
    <col min="12233" max="12289" width="7.5703125" style="280" customWidth="1"/>
    <col min="12290" max="12290" width="9.5703125" style="280" customWidth="1"/>
    <col min="12291" max="12293" width="7.5703125" style="280" customWidth="1"/>
    <col min="12294" max="12482" width="9.140625" style="280"/>
    <col min="12483" max="12483" width="6.7109375" style="280" customWidth="1"/>
    <col min="12484" max="12484" width="42.5703125" style="280" customWidth="1"/>
    <col min="12485" max="12485" width="9.140625" style="280"/>
    <col min="12486" max="12486" width="9.85546875" style="280" customWidth="1"/>
    <col min="12487" max="12487" width="12.7109375" style="280" customWidth="1"/>
    <col min="12488" max="12488" width="12" style="280" customWidth="1"/>
    <col min="12489" max="12545" width="7.5703125" style="280" customWidth="1"/>
    <col min="12546" max="12546" width="9.5703125" style="280" customWidth="1"/>
    <col min="12547" max="12549" width="7.5703125" style="280" customWidth="1"/>
    <col min="12550" max="12738" width="9.140625" style="280"/>
    <col min="12739" max="12739" width="6.7109375" style="280" customWidth="1"/>
    <col min="12740" max="12740" width="42.5703125" style="280" customWidth="1"/>
    <col min="12741" max="12741" width="9.140625" style="280"/>
    <col min="12742" max="12742" width="9.85546875" style="280" customWidth="1"/>
    <col min="12743" max="12743" width="12.7109375" style="280" customWidth="1"/>
    <col min="12744" max="12744" width="12" style="280" customWidth="1"/>
    <col min="12745" max="12801" width="7.5703125" style="280" customWidth="1"/>
    <col min="12802" max="12802" width="9.5703125" style="280" customWidth="1"/>
    <col min="12803" max="12805" width="7.5703125" style="280" customWidth="1"/>
    <col min="12806" max="12994" width="9.140625" style="280"/>
    <col min="12995" max="12995" width="6.7109375" style="280" customWidth="1"/>
    <col min="12996" max="12996" width="42.5703125" style="280" customWidth="1"/>
    <col min="12997" max="12997" width="9.140625" style="280"/>
    <col min="12998" max="12998" width="9.85546875" style="280" customWidth="1"/>
    <col min="12999" max="12999" width="12.7109375" style="280" customWidth="1"/>
    <col min="13000" max="13000" width="12" style="280" customWidth="1"/>
    <col min="13001" max="13057" width="7.5703125" style="280" customWidth="1"/>
    <col min="13058" max="13058" width="9.5703125" style="280" customWidth="1"/>
    <col min="13059" max="13061" width="7.5703125" style="280" customWidth="1"/>
    <col min="13062" max="13250" width="9.140625" style="280"/>
    <col min="13251" max="13251" width="6.7109375" style="280" customWidth="1"/>
    <col min="13252" max="13252" width="42.5703125" style="280" customWidth="1"/>
    <col min="13253" max="13253" width="9.140625" style="280"/>
    <col min="13254" max="13254" width="9.85546875" style="280" customWidth="1"/>
    <col min="13255" max="13255" width="12.7109375" style="280" customWidth="1"/>
    <col min="13256" max="13256" width="12" style="280" customWidth="1"/>
    <col min="13257" max="13313" width="7.5703125" style="280" customWidth="1"/>
    <col min="13314" max="13314" width="9.5703125" style="280" customWidth="1"/>
    <col min="13315" max="13317" width="7.5703125" style="280" customWidth="1"/>
    <col min="13318" max="13506" width="9.140625" style="280"/>
    <col min="13507" max="13507" width="6.7109375" style="280" customWidth="1"/>
    <col min="13508" max="13508" width="42.5703125" style="280" customWidth="1"/>
    <col min="13509" max="13509" width="9.140625" style="280"/>
    <col min="13510" max="13510" width="9.85546875" style="280" customWidth="1"/>
    <col min="13511" max="13511" width="12.7109375" style="280" customWidth="1"/>
    <col min="13512" max="13512" width="12" style="280" customWidth="1"/>
    <col min="13513" max="13569" width="7.5703125" style="280" customWidth="1"/>
    <col min="13570" max="13570" width="9.5703125" style="280" customWidth="1"/>
    <col min="13571" max="13573" width="7.5703125" style="280" customWidth="1"/>
    <col min="13574" max="13762" width="9.140625" style="280"/>
    <col min="13763" max="13763" width="6.7109375" style="280" customWidth="1"/>
    <col min="13764" max="13764" width="42.5703125" style="280" customWidth="1"/>
    <col min="13765" max="13765" width="9.140625" style="280"/>
    <col min="13766" max="13766" width="9.85546875" style="280" customWidth="1"/>
    <col min="13767" max="13767" width="12.7109375" style="280" customWidth="1"/>
    <col min="13768" max="13768" width="12" style="280" customWidth="1"/>
    <col min="13769" max="13825" width="7.5703125" style="280" customWidth="1"/>
    <col min="13826" max="13826" width="9.5703125" style="280" customWidth="1"/>
    <col min="13827" max="13829" width="7.5703125" style="280" customWidth="1"/>
    <col min="13830" max="14018" width="9.140625" style="280"/>
    <col min="14019" max="14019" width="6.7109375" style="280" customWidth="1"/>
    <col min="14020" max="14020" width="42.5703125" style="280" customWidth="1"/>
    <col min="14021" max="14021" width="9.140625" style="280"/>
    <col min="14022" max="14022" width="9.85546875" style="280" customWidth="1"/>
    <col min="14023" max="14023" width="12.7109375" style="280" customWidth="1"/>
    <col min="14024" max="14024" width="12" style="280" customWidth="1"/>
    <col min="14025" max="14081" width="7.5703125" style="280" customWidth="1"/>
    <col min="14082" max="14082" width="9.5703125" style="280" customWidth="1"/>
    <col min="14083" max="14085" width="7.5703125" style="280" customWidth="1"/>
    <col min="14086" max="14274" width="9.140625" style="280"/>
    <col min="14275" max="14275" width="6.7109375" style="280" customWidth="1"/>
    <col min="14276" max="14276" width="42.5703125" style="280" customWidth="1"/>
    <col min="14277" max="14277" width="9.140625" style="280"/>
    <col min="14278" max="14278" width="9.85546875" style="280" customWidth="1"/>
    <col min="14279" max="14279" width="12.7109375" style="280" customWidth="1"/>
    <col min="14280" max="14280" width="12" style="280" customWidth="1"/>
    <col min="14281" max="14337" width="7.5703125" style="280" customWidth="1"/>
    <col min="14338" max="14338" width="9.5703125" style="280" customWidth="1"/>
    <col min="14339" max="14341" width="7.5703125" style="280" customWidth="1"/>
    <col min="14342" max="14530" width="9.140625" style="280"/>
    <col min="14531" max="14531" width="6.7109375" style="280" customWidth="1"/>
    <col min="14532" max="14532" width="42.5703125" style="280" customWidth="1"/>
    <col min="14533" max="14533" width="9.140625" style="280"/>
    <col min="14534" max="14534" width="9.85546875" style="280" customWidth="1"/>
    <col min="14535" max="14535" width="12.7109375" style="280" customWidth="1"/>
    <col min="14536" max="14536" width="12" style="280" customWidth="1"/>
    <col min="14537" max="14593" width="7.5703125" style="280" customWidth="1"/>
    <col min="14594" max="14594" width="9.5703125" style="280" customWidth="1"/>
    <col min="14595" max="14597" width="7.5703125" style="280" customWidth="1"/>
    <col min="14598" max="14786" width="9.140625" style="280"/>
    <col min="14787" max="14787" width="6.7109375" style="280" customWidth="1"/>
    <col min="14788" max="14788" width="42.5703125" style="280" customWidth="1"/>
    <col min="14789" max="14789" width="9.140625" style="280"/>
    <col min="14790" max="14790" width="9.85546875" style="280" customWidth="1"/>
    <col min="14791" max="14791" width="12.7109375" style="280" customWidth="1"/>
    <col min="14792" max="14792" width="12" style="280" customWidth="1"/>
    <col min="14793" max="14849" width="7.5703125" style="280" customWidth="1"/>
    <col min="14850" max="14850" width="9.5703125" style="280" customWidth="1"/>
    <col min="14851" max="14853" width="7.5703125" style="280" customWidth="1"/>
    <col min="14854" max="15042" width="9.140625" style="280"/>
    <col min="15043" max="15043" width="6.7109375" style="280" customWidth="1"/>
    <col min="15044" max="15044" width="42.5703125" style="280" customWidth="1"/>
    <col min="15045" max="15045" width="9.140625" style="280"/>
    <col min="15046" max="15046" width="9.85546875" style="280" customWidth="1"/>
    <col min="15047" max="15047" width="12.7109375" style="280" customWidth="1"/>
    <col min="15048" max="15048" width="12" style="280" customWidth="1"/>
    <col min="15049" max="15105" width="7.5703125" style="280" customWidth="1"/>
    <col min="15106" max="15106" width="9.5703125" style="280" customWidth="1"/>
    <col min="15107" max="15109" width="7.5703125" style="280" customWidth="1"/>
    <col min="15110" max="15298" width="9.140625" style="280"/>
    <col min="15299" max="15299" width="6.7109375" style="280" customWidth="1"/>
    <col min="15300" max="15300" width="42.5703125" style="280" customWidth="1"/>
    <col min="15301" max="15301" width="9.140625" style="280"/>
    <col min="15302" max="15302" width="9.85546875" style="280" customWidth="1"/>
    <col min="15303" max="15303" width="12.7109375" style="280" customWidth="1"/>
    <col min="15304" max="15304" width="12" style="280" customWidth="1"/>
    <col min="15305" max="15361" width="7.5703125" style="280" customWidth="1"/>
    <col min="15362" max="15362" width="9.5703125" style="280" customWidth="1"/>
    <col min="15363" max="15365" width="7.5703125" style="280" customWidth="1"/>
    <col min="15366" max="15554" width="9.140625" style="280"/>
    <col min="15555" max="15555" width="6.7109375" style="280" customWidth="1"/>
    <col min="15556" max="15556" width="42.5703125" style="280" customWidth="1"/>
    <col min="15557" max="15557" width="9.140625" style="280"/>
    <col min="15558" max="15558" width="9.85546875" style="280" customWidth="1"/>
    <col min="15559" max="15559" width="12.7109375" style="280" customWidth="1"/>
    <col min="15560" max="15560" width="12" style="280" customWidth="1"/>
    <col min="15561" max="15617" width="7.5703125" style="280" customWidth="1"/>
    <col min="15618" max="15618" width="9.5703125" style="280" customWidth="1"/>
    <col min="15619" max="15621" width="7.5703125" style="280" customWidth="1"/>
    <col min="15622" max="15810" width="9.140625" style="280"/>
    <col min="15811" max="15811" width="6.7109375" style="280" customWidth="1"/>
    <col min="15812" max="15812" width="42.5703125" style="280" customWidth="1"/>
    <col min="15813" max="15813" width="9.140625" style="280"/>
    <col min="15814" max="15814" width="9.85546875" style="280" customWidth="1"/>
    <col min="15815" max="15815" width="12.7109375" style="280" customWidth="1"/>
    <col min="15816" max="15816" width="12" style="280" customWidth="1"/>
    <col min="15817" max="15873" width="7.5703125" style="280" customWidth="1"/>
    <col min="15874" max="15874" width="9.5703125" style="280" customWidth="1"/>
    <col min="15875" max="15877" width="7.5703125" style="280" customWidth="1"/>
    <col min="15878" max="16066" width="9.140625" style="280"/>
    <col min="16067" max="16067" width="6.7109375" style="280" customWidth="1"/>
    <col min="16068" max="16068" width="42.5703125" style="280" customWidth="1"/>
    <col min="16069" max="16069" width="9.140625" style="280"/>
    <col min="16070" max="16070" width="9.85546875" style="280" customWidth="1"/>
    <col min="16071" max="16071" width="12.7109375" style="280" customWidth="1"/>
    <col min="16072" max="16072" width="12" style="280" customWidth="1"/>
    <col min="16073" max="16129" width="7.5703125" style="280" customWidth="1"/>
    <col min="16130" max="16130" width="9.5703125" style="280" customWidth="1"/>
    <col min="16131" max="16133" width="7.5703125" style="280" customWidth="1"/>
    <col min="16134" max="16384" width="9.140625" style="280"/>
  </cols>
  <sheetData>
    <row r="1" spans="1:63" ht="15.75" customHeight="1" x14ac:dyDescent="0.2">
      <c r="A1" s="288" t="s">
        <v>1295</v>
      </c>
      <c r="BG1" s="313"/>
      <c r="BH1" s="313"/>
      <c r="BI1" s="313"/>
    </row>
    <row r="2" spans="1:63" ht="20.25" customHeight="1" x14ac:dyDescent="0.2">
      <c r="A2" s="283" t="s">
        <v>1296</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row>
    <row r="3" spans="1:63" ht="11.25" customHeight="1" thickBot="1" x14ac:dyDescent="0.25">
      <c r="AC3" s="312"/>
      <c r="AD3" s="312"/>
      <c r="AE3" s="312"/>
      <c r="AF3" s="312"/>
      <c r="AG3" s="312"/>
      <c r="AH3" s="312"/>
      <c r="AI3" s="312"/>
      <c r="AJ3" s="312"/>
      <c r="AK3" s="312"/>
      <c r="AP3" s="312"/>
      <c r="AQ3" s="312"/>
      <c r="AR3" s="312"/>
      <c r="AS3" s="312"/>
      <c r="BG3" s="312"/>
      <c r="BH3" s="312"/>
      <c r="BI3" s="312"/>
      <c r="BJ3" s="312" t="s">
        <v>0</v>
      </c>
    </row>
    <row r="4" spans="1:63" ht="15.75" customHeight="1" thickTop="1" x14ac:dyDescent="0.2">
      <c r="A4" s="1524" t="s">
        <v>1</v>
      </c>
      <c r="B4" s="1526" t="s">
        <v>514</v>
      </c>
      <c r="C4" s="1526" t="s">
        <v>3</v>
      </c>
      <c r="D4" s="1515" t="s">
        <v>1260</v>
      </c>
      <c r="E4" s="1520" t="s">
        <v>1261</v>
      </c>
      <c r="F4" s="1521" t="s">
        <v>1262</v>
      </c>
      <c r="G4" s="1522"/>
      <c r="H4" s="1522"/>
      <c r="I4" s="1522"/>
      <c r="J4" s="1522"/>
      <c r="K4" s="1522"/>
      <c r="L4" s="1522"/>
      <c r="M4" s="1522"/>
      <c r="N4" s="1522"/>
      <c r="O4" s="1522"/>
      <c r="P4" s="1522"/>
      <c r="Q4" s="1522"/>
      <c r="R4" s="1522"/>
      <c r="S4" s="1522"/>
      <c r="T4" s="1522"/>
      <c r="U4" s="1522"/>
      <c r="V4" s="1522"/>
      <c r="W4" s="1522"/>
      <c r="X4" s="1522"/>
      <c r="Y4" s="1522"/>
      <c r="Z4" s="1522"/>
      <c r="AA4" s="1522"/>
      <c r="AB4" s="1522"/>
      <c r="AC4" s="1522"/>
      <c r="AD4" s="1522"/>
      <c r="AE4" s="1522"/>
      <c r="AF4" s="1522"/>
      <c r="AG4" s="1522"/>
      <c r="AH4" s="1522"/>
      <c r="AI4" s="1522"/>
      <c r="AJ4" s="1522"/>
      <c r="AK4" s="1522"/>
      <c r="AL4" s="1522"/>
      <c r="AM4" s="1522"/>
      <c r="AN4" s="1522"/>
      <c r="AO4" s="1522"/>
      <c r="AP4" s="1522"/>
      <c r="AQ4" s="1522"/>
      <c r="AR4" s="1522"/>
      <c r="AS4" s="1522"/>
      <c r="AT4" s="1522"/>
      <c r="AU4" s="1522"/>
      <c r="AV4" s="1522"/>
      <c r="AW4" s="1522"/>
      <c r="AX4" s="1522"/>
      <c r="AY4" s="1522"/>
      <c r="AZ4" s="1522"/>
      <c r="BA4" s="1522"/>
      <c r="BB4" s="1522"/>
      <c r="BC4" s="1522"/>
      <c r="BD4" s="1522"/>
      <c r="BE4" s="1522"/>
      <c r="BF4" s="1522"/>
      <c r="BG4" s="1522"/>
      <c r="BH4" s="1522"/>
      <c r="BI4" s="1523"/>
      <c r="BJ4" s="1520" t="s">
        <v>1263</v>
      </c>
      <c r="BK4" s="1520" t="s">
        <v>1264</v>
      </c>
    </row>
    <row r="5" spans="1:63" ht="27" customHeight="1" x14ac:dyDescent="0.2">
      <c r="A5" s="1525"/>
      <c r="B5" s="1513"/>
      <c r="C5" s="1513"/>
      <c r="D5" s="1516"/>
      <c r="E5" s="1516"/>
      <c r="F5" s="333" t="s">
        <v>39</v>
      </c>
      <c r="G5" s="184" t="s">
        <v>42</v>
      </c>
      <c r="H5" s="326" t="s">
        <v>44</v>
      </c>
      <c r="I5" s="326" t="s">
        <v>46</v>
      </c>
      <c r="J5" s="184" t="s">
        <v>49</v>
      </c>
      <c r="K5" s="184" t="s">
        <v>52</v>
      </c>
      <c r="L5" s="184" t="s">
        <v>55</v>
      </c>
      <c r="M5" s="184" t="s">
        <v>58</v>
      </c>
      <c r="N5" s="184" t="s">
        <v>61</v>
      </c>
      <c r="O5" s="184" t="s">
        <v>63</v>
      </c>
      <c r="P5" s="184" t="s">
        <v>66</v>
      </c>
      <c r="Q5" s="184" t="s">
        <v>68</v>
      </c>
      <c r="R5" s="333" t="s">
        <v>70</v>
      </c>
      <c r="S5" s="184" t="s">
        <v>73</v>
      </c>
      <c r="T5" s="184" t="s">
        <v>76</v>
      </c>
      <c r="U5" s="184" t="s">
        <v>79</v>
      </c>
      <c r="V5" s="184" t="s">
        <v>521</v>
      </c>
      <c r="W5" s="184" t="s">
        <v>82</v>
      </c>
      <c r="X5" s="184" t="s">
        <v>85</v>
      </c>
      <c r="Y5" s="184" t="s">
        <v>88</v>
      </c>
      <c r="Z5" s="184" t="s">
        <v>91</v>
      </c>
      <c r="AA5" s="184" t="s">
        <v>93</v>
      </c>
      <c r="AB5" s="184" t="s">
        <v>96</v>
      </c>
      <c r="AC5" s="326" t="s">
        <v>99</v>
      </c>
      <c r="AD5" s="326" t="s">
        <v>101</v>
      </c>
      <c r="AE5" s="326" t="s">
        <v>103</v>
      </c>
      <c r="AF5" s="326" t="s">
        <v>105</v>
      </c>
      <c r="AG5" s="326" t="s">
        <v>107</v>
      </c>
      <c r="AH5" s="326" t="s">
        <v>109</v>
      </c>
      <c r="AI5" s="326" t="s">
        <v>111</v>
      </c>
      <c r="AJ5" s="326" t="s">
        <v>113</v>
      </c>
      <c r="AK5" s="326" t="s">
        <v>115</v>
      </c>
      <c r="AL5" s="184" t="s">
        <v>117</v>
      </c>
      <c r="AM5" s="184" t="s">
        <v>119</v>
      </c>
      <c r="AN5" s="184" t="s">
        <v>121</v>
      </c>
      <c r="AO5" s="184" t="s">
        <v>123</v>
      </c>
      <c r="AP5" s="326" t="s">
        <v>125</v>
      </c>
      <c r="AQ5" s="326" t="s">
        <v>127</v>
      </c>
      <c r="AR5" s="326" t="s">
        <v>129</v>
      </c>
      <c r="AS5" s="184" t="s">
        <v>131</v>
      </c>
      <c r="AT5" s="184" t="s">
        <v>134</v>
      </c>
      <c r="AU5" s="184" t="s">
        <v>137</v>
      </c>
      <c r="AV5" s="184" t="s">
        <v>140</v>
      </c>
      <c r="AW5" s="184" t="s">
        <v>143</v>
      </c>
      <c r="AX5" s="184" t="s">
        <v>146</v>
      </c>
      <c r="AY5" s="184" t="s">
        <v>149</v>
      </c>
      <c r="AZ5" s="184" t="s">
        <v>152</v>
      </c>
      <c r="BA5" s="184" t="s">
        <v>155</v>
      </c>
      <c r="BB5" s="184" t="s">
        <v>157</v>
      </c>
      <c r="BC5" s="184" t="s">
        <v>160</v>
      </c>
      <c r="BD5" s="184" t="s">
        <v>163</v>
      </c>
      <c r="BE5" s="333" t="s">
        <v>165</v>
      </c>
      <c r="BF5" s="351" t="s">
        <v>167</v>
      </c>
      <c r="BG5" s="351" t="s">
        <v>525</v>
      </c>
      <c r="BH5" s="351" t="s">
        <v>528</v>
      </c>
      <c r="BI5" s="351" t="s">
        <v>169</v>
      </c>
      <c r="BJ5" s="1516"/>
      <c r="BK5" s="1516"/>
    </row>
    <row r="6" spans="1:63" s="288" customFormat="1" ht="20.100000000000001" customHeight="1" x14ac:dyDescent="0.2">
      <c r="A6" s="374"/>
      <c r="B6" s="334" t="s">
        <v>1265</v>
      </c>
      <c r="C6" s="334"/>
      <c r="D6" s="308">
        <v>920.21</v>
      </c>
      <c r="E6" s="308"/>
      <c r="F6" s="308"/>
      <c r="G6" s="308"/>
      <c r="H6" s="308"/>
      <c r="I6" s="308"/>
      <c r="J6" s="308"/>
      <c r="K6" s="308"/>
      <c r="L6" s="308"/>
      <c r="M6" s="308"/>
      <c r="N6" s="308"/>
      <c r="O6" s="308"/>
      <c r="P6" s="308"/>
      <c r="Q6" s="308"/>
      <c r="R6" s="308"/>
      <c r="S6" s="308"/>
      <c r="T6" s="308"/>
      <c r="U6" s="308"/>
      <c r="V6" s="308"/>
      <c r="W6" s="308"/>
      <c r="X6" s="308"/>
      <c r="Y6" s="308"/>
      <c r="Z6" s="308"/>
      <c r="AA6" s="308"/>
      <c r="AB6" s="308"/>
      <c r="AC6" s="335"/>
      <c r="AD6" s="335"/>
      <c r="AE6" s="335"/>
      <c r="AF6" s="335"/>
      <c r="AG6" s="335"/>
      <c r="AH6" s="335"/>
      <c r="AI6" s="335"/>
      <c r="AJ6" s="335"/>
      <c r="AK6" s="335"/>
      <c r="AL6" s="308"/>
      <c r="AM6" s="308"/>
      <c r="AN6" s="308"/>
      <c r="AO6" s="308"/>
      <c r="AP6" s="335"/>
      <c r="AQ6" s="335"/>
      <c r="AR6" s="335"/>
      <c r="AS6" s="308"/>
      <c r="AT6" s="308"/>
      <c r="AU6" s="308"/>
      <c r="AV6" s="308"/>
      <c r="AW6" s="308"/>
      <c r="AX6" s="308"/>
      <c r="AY6" s="308"/>
      <c r="AZ6" s="308"/>
      <c r="BA6" s="308"/>
      <c r="BB6" s="308"/>
      <c r="BC6" s="308"/>
      <c r="BD6" s="308"/>
      <c r="BE6" s="308"/>
      <c r="BF6" s="308"/>
      <c r="BG6" s="335"/>
      <c r="BH6" s="335"/>
      <c r="BI6" s="335"/>
      <c r="BJ6" s="308"/>
      <c r="BK6" s="308">
        <v>920.21</v>
      </c>
    </row>
    <row r="7" spans="1:63" ht="20.100000000000001" customHeight="1" x14ac:dyDescent="0.2">
      <c r="A7" s="374">
        <v>1</v>
      </c>
      <c r="B7" s="337" t="s">
        <v>38</v>
      </c>
      <c r="C7" s="334" t="s">
        <v>39</v>
      </c>
      <c r="D7" s="320">
        <v>307.29000000000002</v>
      </c>
      <c r="E7" s="320">
        <v>0</v>
      </c>
      <c r="F7" s="320">
        <v>0</v>
      </c>
      <c r="G7" s="320">
        <v>0</v>
      </c>
      <c r="H7" s="320">
        <v>0</v>
      </c>
      <c r="I7" s="320">
        <v>0</v>
      </c>
      <c r="J7" s="320">
        <v>0</v>
      </c>
      <c r="K7" s="320">
        <v>0</v>
      </c>
      <c r="L7" s="320">
        <v>0</v>
      </c>
      <c r="M7" s="320">
        <v>0</v>
      </c>
      <c r="N7" s="320">
        <v>0</v>
      </c>
      <c r="O7" s="320">
        <v>0</v>
      </c>
      <c r="P7" s="320">
        <v>0</v>
      </c>
      <c r="Q7" s="320">
        <v>0</v>
      </c>
      <c r="R7" s="320">
        <v>0</v>
      </c>
      <c r="S7" s="320">
        <v>0</v>
      </c>
      <c r="T7" s="320">
        <v>0</v>
      </c>
      <c r="U7" s="320">
        <v>0</v>
      </c>
      <c r="V7" s="320">
        <v>0</v>
      </c>
      <c r="W7" s="320">
        <v>0</v>
      </c>
      <c r="X7" s="320">
        <v>0</v>
      </c>
      <c r="Y7" s="320">
        <v>0</v>
      </c>
      <c r="Z7" s="320">
        <v>0</v>
      </c>
      <c r="AA7" s="320">
        <v>0</v>
      </c>
      <c r="AB7" s="320">
        <v>0</v>
      </c>
      <c r="AC7" s="338">
        <v>0</v>
      </c>
      <c r="AD7" s="338">
        <v>0</v>
      </c>
      <c r="AE7" s="338">
        <v>0</v>
      </c>
      <c r="AF7" s="338">
        <v>0</v>
      </c>
      <c r="AG7" s="338">
        <v>0</v>
      </c>
      <c r="AH7" s="338">
        <v>0</v>
      </c>
      <c r="AI7" s="338">
        <v>0</v>
      </c>
      <c r="AJ7" s="338">
        <v>0</v>
      </c>
      <c r="AK7" s="338">
        <v>0</v>
      </c>
      <c r="AL7" s="320">
        <v>0</v>
      </c>
      <c r="AM7" s="320">
        <v>0</v>
      </c>
      <c r="AN7" s="320">
        <v>0</v>
      </c>
      <c r="AO7" s="320">
        <v>0</v>
      </c>
      <c r="AP7" s="338">
        <v>0</v>
      </c>
      <c r="AQ7" s="338">
        <v>0</v>
      </c>
      <c r="AR7" s="338">
        <v>0</v>
      </c>
      <c r="AS7" s="320">
        <v>0</v>
      </c>
      <c r="AT7" s="320">
        <v>0</v>
      </c>
      <c r="AU7" s="320">
        <v>0</v>
      </c>
      <c r="AV7" s="320">
        <v>0</v>
      </c>
      <c r="AW7" s="320">
        <v>0</v>
      </c>
      <c r="AX7" s="320">
        <v>0</v>
      </c>
      <c r="AY7" s="320">
        <v>0</v>
      </c>
      <c r="AZ7" s="320">
        <v>0</v>
      </c>
      <c r="BA7" s="320">
        <v>0</v>
      </c>
      <c r="BB7" s="320">
        <v>0</v>
      </c>
      <c r="BC7" s="320">
        <v>0</v>
      </c>
      <c r="BD7" s="320">
        <v>0</v>
      </c>
      <c r="BE7" s="320">
        <v>0</v>
      </c>
      <c r="BF7" s="320">
        <v>0</v>
      </c>
      <c r="BG7" s="338">
        <v>0</v>
      </c>
      <c r="BH7" s="338">
        <v>0</v>
      </c>
      <c r="BI7" s="338">
        <v>0</v>
      </c>
      <c r="BJ7" s="320">
        <v>-46.32</v>
      </c>
      <c r="BK7" s="320">
        <v>260.96999999999997</v>
      </c>
    </row>
    <row r="8" spans="1:63" ht="20.100000000000001" customHeight="1" x14ac:dyDescent="0.2">
      <c r="A8" s="375" t="s">
        <v>40</v>
      </c>
      <c r="B8" s="341" t="s">
        <v>41</v>
      </c>
      <c r="C8" s="340" t="s">
        <v>42</v>
      </c>
      <c r="D8" s="202">
        <v>0</v>
      </c>
      <c r="E8" s="202">
        <v>0</v>
      </c>
      <c r="F8" s="320">
        <v>0</v>
      </c>
      <c r="G8" s="202">
        <v>0</v>
      </c>
      <c r="H8" s="202">
        <v>0</v>
      </c>
      <c r="I8" s="202">
        <v>0</v>
      </c>
      <c r="J8" s="202">
        <v>0</v>
      </c>
      <c r="K8" s="202">
        <v>0</v>
      </c>
      <c r="L8" s="202">
        <v>0</v>
      </c>
      <c r="M8" s="202">
        <v>0</v>
      </c>
      <c r="N8" s="202">
        <v>0</v>
      </c>
      <c r="O8" s="202">
        <v>0</v>
      </c>
      <c r="P8" s="202">
        <v>0</v>
      </c>
      <c r="Q8" s="202">
        <v>0</v>
      </c>
      <c r="R8" s="202">
        <v>0</v>
      </c>
      <c r="S8" s="202">
        <v>0</v>
      </c>
      <c r="T8" s="202">
        <v>0</v>
      </c>
      <c r="U8" s="202">
        <v>0</v>
      </c>
      <c r="V8" s="202">
        <v>0</v>
      </c>
      <c r="W8" s="202">
        <v>0</v>
      </c>
      <c r="X8" s="202">
        <v>0</v>
      </c>
      <c r="Y8" s="202">
        <v>0</v>
      </c>
      <c r="Z8" s="202">
        <v>0</v>
      </c>
      <c r="AA8" s="202">
        <v>0</v>
      </c>
      <c r="AB8" s="202">
        <v>0</v>
      </c>
      <c r="AC8" s="319">
        <v>0</v>
      </c>
      <c r="AD8" s="319">
        <v>0</v>
      </c>
      <c r="AE8" s="319">
        <v>0</v>
      </c>
      <c r="AF8" s="319">
        <v>0</v>
      </c>
      <c r="AG8" s="319">
        <v>0</v>
      </c>
      <c r="AH8" s="319">
        <v>0</v>
      </c>
      <c r="AI8" s="319">
        <v>0</v>
      </c>
      <c r="AJ8" s="319">
        <v>0</v>
      </c>
      <c r="AK8" s="319">
        <v>0</v>
      </c>
      <c r="AL8" s="202">
        <v>0</v>
      </c>
      <c r="AM8" s="202">
        <v>0</v>
      </c>
      <c r="AN8" s="202">
        <v>0</v>
      </c>
      <c r="AO8" s="202">
        <v>0</v>
      </c>
      <c r="AP8" s="319">
        <v>0</v>
      </c>
      <c r="AQ8" s="319">
        <v>0</v>
      </c>
      <c r="AR8" s="319">
        <v>0</v>
      </c>
      <c r="AS8" s="202">
        <v>0</v>
      </c>
      <c r="AT8" s="202">
        <v>0</v>
      </c>
      <c r="AU8" s="202">
        <v>0</v>
      </c>
      <c r="AV8" s="202">
        <v>0</v>
      </c>
      <c r="AW8" s="202">
        <v>0</v>
      </c>
      <c r="AX8" s="202">
        <v>0</v>
      </c>
      <c r="AY8" s="202">
        <v>0</v>
      </c>
      <c r="AZ8" s="202">
        <v>0</v>
      </c>
      <c r="BA8" s="202">
        <v>0</v>
      </c>
      <c r="BB8" s="202">
        <v>0</v>
      </c>
      <c r="BC8" s="202">
        <v>0</v>
      </c>
      <c r="BD8" s="202">
        <v>0</v>
      </c>
      <c r="BE8" s="202">
        <v>0</v>
      </c>
      <c r="BF8" s="202">
        <v>0</v>
      </c>
      <c r="BG8" s="319">
        <v>0</v>
      </c>
      <c r="BH8" s="319">
        <v>0</v>
      </c>
      <c r="BI8" s="319">
        <v>0</v>
      </c>
      <c r="BJ8" s="202">
        <v>0</v>
      </c>
      <c r="BK8" s="202">
        <v>0</v>
      </c>
    </row>
    <row r="9" spans="1:63" ht="20.100000000000001" customHeight="1" x14ac:dyDescent="0.2">
      <c r="A9" s="375"/>
      <c r="B9" s="342" t="s">
        <v>43</v>
      </c>
      <c r="C9" s="343" t="s">
        <v>44</v>
      </c>
      <c r="D9" s="202">
        <v>0</v>
      </c>
      <c r="E9" s="202">
        <v>0</v>
      </c>
      <c r="F9" s="320">
        <v>0</v>
      </c>
      <c r="G9" s="202">
        <v>0</v>
      </c>
      <c r="H9" s="202">
        <v>0</v>
      </c>
      <c r="I9" s="202">
        <v>0</v>
      </c>
      <c r="J9" s="202">
        <v>0</v>
      </c>
      <c r="K9" s="202">
        <v>0</v>
      </c>
      <c r="L9" s="202">
        <v>0</v>
      </c>
      <c r="M9" s="202">
        <v>0</v>
      </c>
      <c r="N9" s="202">
        <v>0</v>
      </c>
      <c r="O9" s="202">
        <v>0</v>
      </c>
      <c r="P9" s="202">
        <v>0</v>
      </c>
      <c r="Q9" s="202">
        <v>0</v>
      </c>
      <c r="R9" s="202">
        <v>0</v>
      </c>
      <c r="S9" s="202">
        <v>0</v>
      </c>
      <c r="T9" s="202">
        <v>0</v>
      </c>
      <c r="U9" s="202">
        <v>0</v>
      </c>
      <c r="V9" s="202">
        <v>0</v>
      </c>
      <c r="W9" s="202">
        <v>0</v>
      </c>
      <c r="X9" s="202">
        <v>0</v>
      </c>
      <c r="Y9" s="202">
        <v>0</v>
      </c>
      <c r="Z9" s="202">
        <v>0</v>
      </c>
      <c r="AA9" s="202">
        <v>0</v>
      </c>
      <c r="AB9" s="202">
        <v>0</v>
      </c>
      <c r="AC9" s="319">
        <v>0</v>
      </c>
      <c r="AD9" s="319">
        <v>0</v>
      </c>
      <c r="AE9" s="319">
        <v>0</v>
      </c>
      <c r="AF9" s="319">
        <v>0</v>
      </c>
      <c r="AG9" s="319">
        <v>0</v>
      </c>
      <c r="AH9" s="319">
        <v>0</v>
      </c>
      <c r="AI9" s="319">
        <v>0</v>
      </c>
      <c r="AJ9" s="319">
        <v>0</v>
      </c>
      <c r="AK9" s="319">
        <v>0</v>
      </c>
      <c r="AL9" s="202">
        <v>0</v>
      </c>
      <c r="AM9" s="202">
        <v>0</v>
      </c>
      <c r="AN9" s="202">
        <v>0</v>
      </c>
      <c r="AO9" s="202">
        <v>0</v>
      </c>
      <c r="AP9" s="319">
        <v>0</v>
      </c>
      <c r="AQ9" s="319">
        <v>0</v>
      </c>
      <c r="AR9" s="319">
        <v>0</v>
      </c>
      <c r="AS9" s="202">
        <v>0</v>
      </c>
      <c r="AT9" s="202">
        <v>0</v>
      </c>
      <c r="AU9" s="202">
        <v>0</v>
      </c>
      <c r="AV9" s="202">
        <v>0</v>
      </c>
      <c r="AW9" s="202">
        <v>0</v>
      </c>
      <c r="AX9" s="202">
        <v>0</v>
      </c>
      <c r="AY9" s="202">
        <v>0</v>
      </c>
      <c r="AZ9" s="202">
        <v>0</v>
      </c>
      <c r="BA9" s="202">
        <v>0</v>
      </c>
      <c r="BB9" s="202">
        <v>0</v>
      </c>
      <c r="BC9" s="202">
        <v>0</v>
      </c>
      <c r="BD9" s="202">
        <v>0</v>
      </c>
      <c r="BE9" s="202">
        <v>0</v>
      </c>
      <c r="BF9" s="202">
        <v>0</v>
      </c>
      <c r="BG9" s="319">
        <v>0</v>
      </c>
      <c r="BH9" s="319">
        <v>0</v>
      </c>
      <c r="BI9" s="319">
        <v>0</v>
      </c>
      <c r="BJ9" s="202">
        <v>0</v>
      </c>
      <c r="BK9" s="202">
        <v>0</v>
      </c>
    </row>
    <row r="10" spans="1:63" ht="20.100000000000001" customHeight="1" x14ac:dyDescent="0.2">
      <c r="A10" s="375"/>
      <c r="B10" s="342" t="s">
        <v>661</v>
      </c>
      <c r="C10" s="343" t="s">
        <v>46</v>
      </c>
      <c r="D10" s="202">
        <v>0</v>
      </c>
      <c r="E10" s="202">
        <v>0</v>
      </c>
      <c r="F10" s="320">
        <v>0</v>
      </c>
      <c r="G10" s="202">
        <v>0</v>
      </c>
      <c r="H10" s="202">
        <v>0</v>
      </c>
      <c r="I10" s="202">
        <v>0</v>
      </c>
      <c r="J10" s="202">
        <v>0</v>
      </c>
      <c r="K10" s="202">
        <v>0</v>
      </c>
      <c r="L10" s="202">
        <v>0</v>
      </c>
      <c r="M10" s="202">
        <v>0</v>
      </c>
      <c r="N10" s="202">
        <v>0</v>
      </c>
      <c r="O10" s="202">
        <v>0</v>
      </c>
      <c r="P10" s="202">
        <v>0</v>
      </c>
      <c r="Q10" s="202">
        <v>0</v>
      </c>
      <c r="R10" s="202">
        <v>0</v>
      </c>
      <c r="S10" s="202">
        <v>0</v>
      </c>
      <c r="T10" s="202">
        <v>0</v>
      </c>
      <c r="U10" s="202">
        <v>0</v>
      </c>
      <c r="V10" s="202">
        <v>0</v>
      </c>
      <c r="W10" s="202">
        <v>0</v>
      </c>
      <c r="X10" s="202">
        <v>0</v>
      </c>
      <c r="Y10" s="202">
        <v>0</v>
      </c>
      <c r="Z10" s="202">
        <v>0</v>
      </c>
      <c r="AA10" s="202">
        <v>0</v>
      </c>
      <c r="AB10" s="202">
        <v>0</v>
      </c>
      <c r="AC10" s="319">
        <v>0</v>
      </c>
      <c r="AD10" s="319">
        <v>0</v>
      </c>
      <c r="AE10" s="319">
        <v>0</v>
      </c>
      <c r="AF10" s="319">
        <v>0</v>
      </c>
      <c r="AG10" s="319">
        <v>0</v>
      </c>
      <c r="AH10" s="319">
        <v>0</v>
      </c>
      <c r="AI10" s="319">
        <v>0</v>
      </c>
      <c r="AJ10" s="319">
        <v>0</v>
      </c>
      <c r="AK10" s="319">
        <v>0</v>
      </c>
      <c r="AL10" s="202">
        <v>0</v>
      </c>
      <c r="AM10" s="202">
        <v>0</v>
      </c>
      <c r="AN10" s="202">
        <v>0</v>
      </c>
      <c r="AO10" s="202">
        <v>0</v>
      </c>
      <c r="AP10" s="319">
        <v>0</v>
      </c>
      <c r="AQ10" s="319">
        <v>0</v>
      </c>
      <c r="AR10" s="319">
        <v>0</v>
      </c>
      <c r="AS10" s="202">
        <v>0</v>
      </c>
      <c r="AT10" s="202">
        <v>0</v>
      </c>
      <c r="AU10" s="202">
        <v>0</v>
      </c>
      <c r="AV10" s="202">
        <v>0</v>
      </c>
      <c r="AW10" s="202">
        <v>0</v>
      </c>
      <c r="AX10" s="202">
        <v>0</v>
      </c>
      <c r="AY10" s="202">
        <v>0</v>
      </c>
      <c r="AZ10" s="202">
        <v>0</v>
      </c>
      <c r="BA10" s="202">
        <v>0</v>
      </c>
      <c r="BB10" s="202">
        <v>0</v>
      </c>
      <c r="BC10" s="202">
        <v>0</v>
      </c>
      <c r="BD10" s="202">
        <v>0</v>
      </c>
      <c r="BE10" s="202">
        <v>0</v>
      </c>
      <c r="BF10" s="202">
        <v>0</v>
      </c>
      <c r="BG10" s="319">
        <v>0</v>
      </c>
      <c r="BH10" s="319">
        <v>0</v>
      </c>
      <c r="BI10" s="319">
        <v>0</v>
      </c>
      <c r="BJ10" s="202">
        <v>0</v>
      </c>
      <c r="BK10" s="202">
        <v>0</v>
      </c>
    </row>
    <row r="11" spans="1:63" ht="20.100000000000001" customHeight="1" x14ac:dyDescent="0.2">
      <c r="A11" s="375" t="s">
        <v>47</v>
      </c>
      <c r="B11" s="341" t="s">
        <v>48</v>
      </c>
      <c r="C11" s="340" t="s">
        <v>49</v>
      </c>
      <c r="D11" s="202">
        <v>137.47</v>
      </c>
      <c r="E11" s="202">
        <v>0</v>
      </c>
      <c r="F11" s="320">
        <v>0</v>
      </c>
      <c r="G11" s="202">
        <v>0</v>
      </c>
      <c r="H11" s="202">
        <v>0</v>
      </c>
      <c r="I11" s="202">
        <v>0</v>
      </c>
      <c r="J11" s="202">
        <v>0</v>
      </c>
      <c r="K11" s="202">
        <v>0</v>
      </c>
      <c r="L11" s="202">
        <v>0</v>
      </c>
      <c r="M11" s="202">
        <v>0</v>
      </c>
      <c r="N11" s="202">
        <v>0</v>
      </c>
      <c r="O11" s="202">
        <v>0</v>
      </c>
      <c r="P11" s="202">
        <v>0</v>
      </c>
      <c r="Q11" s="202">
        <v>0</v>
      </c>
      <c r="R11" s="202">
        <v>0</v>
      </c>
      <c r="S11" s="202">
        <v>0</v>
      </c>
      <c r="T11" s="202">
        <v>0</v>
      </c>
      <c r="U11" s="202">
        <v>0</v>
      </c>
      <c r="V11" s="202">
        <v>0</v>
      </c>
      <c r="W11" s="202">
        <v>0</v>
      </c>
      <c r="X11" s="202">
        <v>0</v>
      </c>
      <c r="Y11" s="202">
        <v>0</v>
      </c>
      <c r="Z11" s="202">
        <v>0</v>
      </c>
      <c r="AA11" s="202">
        <v>0</v>
      </c>
      <c r="AB11" s="202">
        <v>0</v>
      </c>
      <c r="AC11" s="319">
        <v>0</v>
      </c>
      <c r="AD11" s="319">
        <v>0</v>
      </c>
      <c r="AE11" s="319">
        <v>0</v>
      </c>
      <c r="AF11" s="319">
        <v>0</v>
      </c>
      <c r="AG11" s="319">
        <v>0</v>
      </c>
      <c r="AH11" s="319">
        <v>0</v>
      </c>
      <c r="AI11" s="319">
        <v>0</v>
      </c>
      <c r="AJ11" s="319">
        <v>0</v>
      </c>
      <c r="AK11" s="319">
        <v>0</v>
      </c>
      <c r="AL11" s="202">
        <v>0</v>
      </c>
      <c r="AM11" s="202">
        <v>0</v>
      </c>
      <c r="AN11" s="202">
        <v>0</v>
      </c>
      <c r="AO11" s="202">
        <v>0</v>
      </c>
      <c r="AP11" s="319">
        <v>0</v>
      </c>
      <c r="AQ11" s="319">
        <v>0</v>
      </c>
      <c r="AR11" s="319">
        <v>0</v>
      </c>
      <c r="AS11" s="202">
        <v>0</v>
      </c>
      <c r="AT11" s="202">
        <v>0</v>
      </c>
      <c r="AU11" s="202">
        <v>0</v>
      </c>
      <c r="AV11" s="202">
        <v>0</v>
      </c>
      <c r="AW11" s="202">
        <v>0</v>
      </c>
      <c r="AX11" s="202">
        <v>0</v>
      </c>
      <c r="AY11" s="202">
        <v>0</v>
      </c>
      <c r="AZ11" s="202">
        <v>0</v>
      </c>
      <c r="BA11" s="202">
        <v>0</v>
      </c>
      <c r="BB11" s="202">
        <v>0</v>
      </c>
      <c r="BC11" s="202">
        <v>0</v>
      </c>
      <c r="BD11" s="202">
        <v>0</v>
      </c>
      <c r="BE11" s="202">
        <v>0</v>
      </c>
      <c r="BF11" s="202">
        <v>0</v>
      </c>
      <c r="BG11" s="319">
        <v>0</v>
      </c>
      <c r="BH11" s="319">
        <v>0</v>
      </c>
      <c r="BI11" s="319">
        <v>0</v>
      </c>
      <c r="BJ11" s="202">
        <v>-29.15</v>
      </c>
      <c r="BK11" s="202">
        <v>108.32</v>
      </c>
    </row>
    <row r="12" spans="1:63" ht="20.100000000000001" customHeight="1" x14ac:dyDescent="0.2">
      <c r="A12" s="375" t="s">
        <v>50</v>
      </c>
      <c r="B12" s="341" t="s">
        <v>51</v>
      </c>
      <c r="C12" s="340" t="s">
        <v>52</v>
      </c>
      <c r="D12" s="202">
        <v>120.03</v>
      </c>
      <c r="E12" s="202">
        <v>0</v>
      </c>
      <c r="F12" s="320">
        <v>0</v>
      </c>
      <c r="G12" s="202">
        <v>0</v>
      </c>
      <c r="H12" s="202">
        <v>0</v>
      </c>
      <c r="I12" s="202">
        <v>0</v>
      </c>
      <c r="J12" s="202">
        <v>0</v>
      </c>
      <c r="K12" s="202">
        <v>0</v>
      </c>
      <c r="L12" s="202">
        <v>0</v>
      </c>
      <c r="M12" s="202">
        <v>0</v>
      </c>
      <c r="N12" s="202">
        <v>0</v>
      </c>
      <c r="O12" s="202">
        <v>0</v>
      </c>
      <c r="P12" s="202">
        <v>0</v>
      </c>
      <c r="Q12" s="202">
        <v>0</v>
      </c>
      <c r="R12" s="202">
        <v>0</v>
      </c>
      <c r="S12" s="202">
        <v>0</v>
      </c>
      <c r="T12" s="202">
        <v>0</v>
      </c>
      <c r="U12" s="202">
        <v>0</v>
      </c>
      <c r="V12" s="202">
        <v>0</v>
      </c>
      <c r="W12" s="202">
        <v>0</v>
      </c>
      <c r="X12" s="202">
        <v>0</v>
      </c>
      <c r="Y12" s="202">
        <v>0</v>
      </c>
      <c r="Z12" s="202">
        <v>0</v>
      </c>
      <c r="AA12" s="202">
        <v>0</v>
      </c>
      <c r="AB12" s="202">
        <v>0</v>
      </c>
      <c r="AC12" s="319">
        <v>0</v>
      </c>
      <c r="AD12" s="319">
        <v>0</v>
      </c>
      <c r="AE12" s="319">
        <v>0</v>
      </c>
      <c r="AF12" s="319">
        <v>0</v>
      </c>
      <c r="AG12" s="319">
        <v>0</v>
      </c>
      <c r="AH12" s="319">
        <v>0</v>
      </c>
      <c r="AI12" s="319">
        <v>0</v>
      </c>
      <c r="AJ12" s="319">
        <v>0</v>
      </c>
      <c r="AK12" s="319">
        <v>0</v>
      </c>
      <c r="AL12" s="202">
        <v>0</v>
      </c>
      <c r="AM12" s="202">
        <v>0</v>
      </c>
      <c r="AN12" s="202">
        <v>0</v>
      </c>
      <c r="AO12" s="202">
        <v>0</v>
      </c>
      <c r="AP12" s="319">
        <v>0</v>
      </c>
      <c r="AQ12" s="319">
        <v>0</v>
      </c>
      <c r="AR12" s="319">
        <v>0</v>
      </c>
      <c r="AS12" s="202">
        <v>0</v>
      </c>
      <c r="AT12" s="202">
        <v>0</v>
      </c>
      <c r="AU12" s="202">
        <v>0</v>
      </c>
      <c r="AV12" s="202">
        <v>0</v>
      </c>
      <c r="AW12" s="202">
        <v>0</v>
      </c>
      <c r="AX12" s="202">
        <v>0</v>
      </c>
      <c r="AY12" s="202">
        <v>0</v>
      </c>
      <c r="AZ12" s="202">
        <v>0</v>
      </c>
      <c r="BA12" s="202">
        <v>0</v>
      </c>
      <c r="BB12" s="202">
        <v>0</v>
      </c>
      <c r="BC12" s="202">
        <v>0</v>
      </c>
      <c r="BD12" s="202">
        <v>0</v>
      </c>
      <c r="BE12" s="202">
        <v>0</v>
      </c>
      <c r="BF12" s="202">
        <v>0</v>
      </c>
      <c r="BG12" s="319">
        <v>0</v>
      </c>
      <c r="BH12" s="319">
        <v>0</v>
      </c>
      <c r="BI12" s="319">
        <v>0</v>
      </c>
      <c r="BJ12" s="202">
        <v>-11.52</v>
      </c>
      <c r="BK12" s="202">
        <v>108.51</v>
      </c>
    </row>
    <row r="13" spans="1:63" ht="20.100000000000001" customHeight="1" x14ac:dyDescent="0.2">
      <c r="A13" s="375" t="s">
        <v>53</v>
      </c>
      <c r="B13" s="341" t="s">
        <v>54</v>
      </c>
      <c r="C13" s="340" t="s">
        <v>55</v>
      </c>
      <c r="D13" s="202">
        <v>0</v>
      </c>
      <c r="E13" s="202">
        <v>0</v>
      </c>
      <c r="F13" s="320">
        <v>0</v>
      </c>
      <c r="G13" s="202">
        <v>0</v>
      </c>
      <c r="H13" s="202">
        <v>0</v>
      </c>
      <c r="I13" s="202">
        <v>0</v>
      </c>
      <c r="J13" s="202">
        <v>0</v>
      </c>
      <c r="K13" s="202">
        <v>0</v>
      </c>
      <c r="L13" s="202">
        <v>0</v>
      </c>
      <c r="M13" s="202">
        <v>0</v>
      </c>
      <c r="N13" s="202">
        <v>0</v>
      </c>
      <c r="O13" s="202">
        <v>0</v>
      </c>
      <c r="P13" s="202">
        <v>0</v>
      </c>
      <c r="Q13" s="202">
        <v>0</v>
      </c>
      <c r="R13" s="202">
        <v>0</v>
      </c>
      <c r="S13" s="202">
        <v>0</v>
      </c>
      <c r="T13" s="202">
        <v>0</v>
      </c>
      <c r="U13" s="202">
        <v>0</v>
      </c>
      <c r="V13" s="202">
        <v>0</v>
      </c>
      <c r="W13" s="202">
        <v>0</v>
      </c>
      <c r="X13" s="202">
        <v>0</v>
      </c>
      <c r="Y13" s="202">
        <v>0</v>
      </c>
      <c r="Z13" s="202">
        <v>0</v>
      </c>
      <c r="AA13" s="202">
        <v>0</v>
      </c>
      <c r="AB13" s="202">
        <v>0</v>
      </c>
      <c r="AC13" s="319">
        <v>0</v>
      </c>
      <c r="AD13" s="319">
        <v>0</v>
      </c>
      <c r="AE13" s="319">
        <v>0</v>
      </c>
      <c r="AF13" s="319">
        <v>0</v>
      </c>
      <c r="AG13" s="319">
        <v>0</v>
      </c>
      <c r="AH13" s="319">
        <v>0</v>
      </c>
      <c r="AI13" s="319">
        <v>0</v>
      </c>
      <c r="AJ13" s="319">
        <v>0</v>
      </c>
      <c r="AK13" s="319">
        <v>0</v>
      </c>
      <c r="AL13" s="202">
        <v>0</v>
      </c>
      <c r="AM13" s="202">
        <v>0</v>
      </c>
      <c r="AN13" s="202">
        <v>0</v>
      </c>
      <c r="AO13" s="202">
        <v>0</v>
      </c>
      <c r="AP13" s="319">
        <v>0</v>
      </c>
      <c r="AQ13" s="319">
        <v>0</v>
      </c>
      <c r="AR13" s="319">
        <v>0</v>
      </c>
      <c r="AS13" s="202">
        <v>0</v>
      </c>
      <c r="AT13" s="202">
        <v>0</v>
      </c>
      <c r="AU13" s="202">
        <v>0</v>
      </c>
      <c r="AV13" s="202">
        <v>0</v>
      </c>
      <c r="AW13" s="202">
        <v>0</v>
      </c>
      <c r="AX13" s="202">
        <v>0</v>
      </c>
      <c r="AY13" s="202">
        <v>0</v>
      </c>
      <c r="AZ13" s="202">
        <v>0</v>
      </c>
      <c r="BA13" s="202">
        <v>0</v>
      </c>
      <c r="BB13" s="202">
        <v>0</v>
      </c>
      <c r="BC13" s="202">
        <v>0</v>
      </c>
      <c r="BD13" s="202">
        <v>0</v>
      </c>
      <c r="BE13" s="202">
        <v>0</v>
      </c>
      <c r="BF13" s="202">
        <v>0</v>
      </c>
      <c r="BG13" s="319">
        <v>0</v>
      </c>
      <c r="BH13" s="319">
        <v>0</v>
      </c>
      <c r="BI13" s="319">
        <v>0</v>
      </c>
      <c r="BJ13" s="202">
        <v>0</v>
      </c>
      <c r="BK13" s="202">
        <v>0</v>
      </c>
    </row>
    <row r="14" spans="1:63" ht="20.100000000000001" customHeight="1" x14ac:dyDescent="0.2">
      <c r="A14" s="375" t="s">
        <v>56</v>
      </c>
      <c r="B14" s="341" t="s">
        <v>57</v>
      </c>
      <c r="C14" s="340" t="s">
        <v>58</v>
      </c>
      <c r="D14" s="202">
        <v>0</v>
      </c>
      <c r="E14" s="202">
        <v>0</v>
      </c>
      <c r="F14" s="320">
        <v>0</v>
      </c>
      <c r="G14" s="202">
        <v>0</v>
      </c>
      <c r="H14" s="202">
        <v>0</v>
      </c>
      <c r="I14" s="202">
        <v>0</v>
      </c>
      <c r="J14" s="202">
        <v>0</v>
      </c>
      <c r="K14" s="202">
        <v>0</v>
      </c>
      <c r="L14" s="202">
        <v>0</v>
      </c>
      <c r="M14" s="202">
        <v>0</v>
      </c>
      <c r="N14" s="202">
        <v>0</v>
      </c>
      <c r="O14" s="202">
        <v>0</v>
      </c>
      <c r="P14" s="202">
        <v>0</v>
      </c>
      <c r="Q14" s="202">
        <v>0</v>
      </c>
      <c r="R14" s="202">
        <v>0</v>
      </c>
      <c r="S14" s="202">
        <v>0</v>
      </c>
      <c r="T14" s="202">
        <v>0</v>
      </c>
      <c r="U14" s="202">
        <v>0</v>
      </c>
      <c r="V14" s="202">
        <v>0</v>
      </c>
      <c r="W14" s="202">
        <v>0</v>
      </c>
      <c r="X14" s="202">
        <v>0</v>
      </c>
      <c r="Y14" s="202">
        <v>0</v>
      </c>
      <c r="Z14" s="202">
        <v>0</v>
      </c>
      <c r="AA14" s="202">
        <v>0</v>
      </c>
      <c r="AB14" s="202">
        <v>0</v>
      </c>
      <c r="AC14" s="319">
        <v>0</v>
      </c>
      <c r="AD14" s="319">
        <v>0</v>
      </c>
      <c r="AE14" s="319">
        <v>0</v>
      </c>
      <c r="AF14" s="319">
        <v>0</v>
      </c>
      <c r="AG14" s="319">
        <v>0</v>
      </c>
      <c r="AH14" s="319">
        <v>0</v>
      </c>
      <c r="AI14" s="319">
        <v>0</v>
      </c>
      <c r="AJ14" s="319">
        <v>0</v>
      </c>
      <c r="AK14" s="319">
        <v>0</v>
      </c>
      <c r="AL14" s="202">
        <v>0</v>
      </c>
      <c r="AM14" s="202">
        <v>0</v>
      </c>
      <c r="AN14" s="202">
        <v>0</v>
      </c>
      <c r="AO14" s="202">
        <v>0</v>
      </c>
      <c r="AP14" s="319">
        <v>0</v>
      </c>
      <c r="AQ14" s="319">
        <v>0</v>
      </c>
      <c r="AR14" s="319">
        <v>0</v>
      </c>
      <c r="AS14" s="202">
        <v>0</v>
      </c>
      <c r="AT14" s="202">
        <v>0</v>
      </c>
      <c r="AU14" s="202">
        <v>0</v>
      </c>
      <c r="AV14" s="202">
        <v>0</v>
      </c>
      <c r="AW14" s="202">
        <v>0</v>
      </c>
      <c r="AX14" s="202">
        <v>0</v>
      </c>
      <c r="AY14" s="202">
        <v>0</v>
      </c>
      <c r="AZ14" s="202">
        <v>0</v>
      </c>
      <c r="BA14" s="202">
        <v>0</v>
      </c>
      <c r="BB14" s="202">
        <v>0</v>
      </c>
      <c r="BC14" s="202">
        <v>0</v>
      </c>
      <c r="BD14" s="202">
        <v>0</v>
      </c>
      <c r="BE14" s="202">
        <v>0</v>
      </c>
      <c r="BF14" s="202">
        <v>0</v>
      </c>
      <c r="BG14" s="319">
        <v>0</v>
      </c>
      <c r="BH14" s="319">
        <v>0</v>
      </c>
      <c r="BI14" s="319">
        <v>0</v>
      </c>
      <c r="BJ14" s="202">
        <v>0</v>
      </c>
      <c r="BK14" s="202">
        <v>0</v>
      </c>
    </row>
    <row r="15" spans="1:63" ht="20.100000000000001" customHeight="1" x14ac:dyDescent="0.2">
      <c r="A15" s="375" t="s">
        <v>59</v>
      </c>
      <c r="B15" s="341" t="s">
        <v>60</v>
      </c>
      <c r="C15" s="340" t="s">
        <v>61</v>
      </c>
      <c r="D15" s="202">
        <v>0</v>
      </c>
      <c r="E15" s="202">
        <v>0</v>
      </c>
      <c r="F15" s="320">
        <v>0</v>
      </c>
      <c r="G15" s="202">
        <v>0</v>
      </c>
      <c r="H15" s="202">
        <v>0</v>
      </c>
      <c r="I15" s="202">
        <v>0</v>
      </c>
      <c r="J15" s="202">
        <v>0</v>
      </c>
      <c r="K15" s="202">
        <v>0</v>
      </c>
      <c r="L15" s="202">
        <v>0</v>
      </c>
      <c r="M15" s="202">
        <v>0</v>
      </c>
      <c r="N15" s="202">
        <v>0</v>
      </c>
      <c r="O15" s="202">
        <v>0</v>
      </c>
      <c r="P15" s="202">
        <v>0</v>
      </c>
      <c r="Q15" s="202">
        <v>0</v>
      </c>
      <c r="R15" s="202">
        <v>0</v>
      </c>
      <c r="S15" s="202">
        <v>0</v>
      </c>
      <c r="T15" s="202">
        <v>0</v>
      </c>
      <c r="U15" s="202">
        <v>0</v>
      </c>
      <c r="V15" s="202">
        <v>0</v>
      </c>
      <c r="W15" s="202">
        <v>0</v>
      </c>
      <c r="X15" s="202">
        <v>0</v>
      </c>
      <c r="Y15" s="202">
        <v>0</v>
      </c>
      <c r="Z15" s="202">
        <v>0</v>
      </c>
      <c r="AA15" s="202">
        <v>0</v>
      </c>
      <c r="AB15" s="202">
        <v>0</v>
      </c>
      <c r="AC15" s="319">
        <v>0</v>
      </c>
      <c r="AD15" s="319">
        <v>0</v>
      </c>
      <c r="AE15" s="319">
        <v>0</v>
      </c>
      <c r="AF15" s="319">
        <v>0</v>
      </c>
      <c r="AG15" s="319">
        <v>0</v>
      </c>
      <c r="AH15" s="319">
        <v>0</v>
      </c>
      <c r="AI15" s="319">
        <v>0</v>
      </c>
      <c r="AJ15" s="319">
        <v>0</v>
      </c>
      <c r="AK15" s="319">
        <v>0</v>
      </c>
      <c r="AL15" s="202">
        <v>0</v>
      </c>
      <c r="AM15" s="202">
        <v>0</v>
      </c>
      <c r="AN15" s="202">
        <v>0</v>
      </c>
      <c r="AO15" s="202">
        <v>0</v>
      </c>
      <c r="AP15" s="319">
        <v>0</v>
      </c>
      <c r="AQ15" s="319">
        <v>0</v>
      </c>
      <c r="AR15" s="319">
        <v>0</v>
      </c>
      <c r="AS15" s="202">
        <v>0</v>
      </c>
      <c r="AT15" s="202">
        <v>0</v>
      </c>
      <c r="AU15" s="202">
        <v>0</v>
      </c>
      <c r="AV15" s="202">
        <v>0</v>
      </c>
      <c r="AW15" s="202">
        <v>0</v>
      </c>
      <c r="AX15" s="202">
        <v>0</v>
      </c>
      <c r="AY15" s="202">
        <v>0</v>
      </c>
      <c r="AZ15" s="202">
        <v>0</v>
      </c>
      <c r="BA15" s="202">
        <v>0</v>
      </c>
      <c r="BB15" s="202">
        <v>0</v>
      </c>
      <c r="BC15" s="202">
        <v>0</v>
      </c>
      <c r="BD15" s="202">
        <v>0</v>
      </c>
      <c r="BE15" s="202">
        <v>0</v>
      </c>
      <c r="BF15" s="202">
        <v>0</v>
      </c>
      <c r="BG15" s="319">
        <v>0</v>
      </c>
      <c r="BH15" s="319">
        <v>0</v>
      </c>
      <c r="BI15" s="319">
        <v>0</v>
      </c>
      <c r="BJ15" s="202">
        <v>0</v>
      </c>
      <c r="BK15" s="202">
        <v>0</v>
      </c>
    </row>
    <row r="16" spans="1:63" ht="20.100000000000001" customHeight="1" x14ac:dyDescent="0.2">
      <c r="A16" s="375" t="s">
        <v>662</v>
      </c>
      <c r="B16" s="341" t="s">
        <v>62</v>
      </c>
      <c r="C16" s="340" t="s">
        <v>63</v>
      </c>
      <c r="D16" s="202">
        <v>41.84</v>
      </c>
      <c r="E16" s="202">
        <v>0</v>
      </c>
      <c r="F16" s="320">
        <v>0</v>
      </c>
      <c r="G16" s="202">
        <v>0</v>
      </c>
      <c r="H16" s="202">
        <v>0</v>
      </c>
      <c r="I16" s="202">
        <v>0</v>
      </c>
      <c r="J16" s="202">
        <v>0</v>
      </c>
      <c r="K16" s="202">
        <v>0</v>
      </c>
      <c r="L16" s="202">
        <v>0</v>
      </c>
      <c r="M16" s="202">
        <v>0</v>
      </c>
      <c r="N16" s="202">
        <v>0</v>
      </c>
      <c r="O16" s="202">
        <v>0</v>
      </c>
      <c r="P16" s="202">
        <v>0</v>
      </c>
      <c r="Q16" s="202">
        <v>0</v>
      </c>
      <c r="R16" s="202">
        <v>0</v>
      </c>
      <c r="S16" s="202">
        <v>0</v>
      </c>
      <c r="T16" s="202">
        <v>0</v>
      </c>
      <c r="U16" s="202">
        <v>0</v>
      </c>
      <c r="V16" s="202">
        <v>0</v>
      </c>
      <c r="W16" s="202">
        <v>0</v>
      </c>
      <c r="X16" s="202">
        <v>0</v>
      </c>
      <c r="Y16" s="202">
        <v>0</v>
      </c>
      <c r="Z16" s="202">
        <v>0</v>
      </c>
      <c r="AA16" s="202">
        <v>0</v>
      </c>
      <c r="AB16" s="202">
        <v>0</v>
      </c>
      <c r="AC16" s="319">
        <v>0</v>
      </c>
      <c r="AD16" s="319">
        <v>0</v>
      </c>
      <c r="AE16" s="319">
        <v>0</v>
      </c>
      <c r="AF16" s="319">
        <v>0</v>
      </c>
      <c r="AG16" s="319">
        <v>0</v>
      </c>
      <c r="AH16" s="319">
        <v>0</v>
      </c>
      <c r="AI16" s="319">
        <v>0</v>
      </c>
      <c r="AJ16" s="319">
        <v>0</v>
      </c>
      <c r="AK16" s="319">
        <v>0</v>
      </c>
      <c r="AL16" s="202">
        <v>0</v>
      </c>
      <c r="AM16" s="202">
        <v>0</v>
      </c>
      <c r="AN16" s="202">
        <v>0</v>
      </c>
      <c r="AO16" s="202">
        <v>0</v>
      </c>
      <c r="AP16" s="319">
        <v>0</v>
      </c>
      <c r="AQ16" s="319">
        <v>0</v>
      </c>
      <c r="AR16" s="319">
        <v>0</v>
      </c>
      <c r="AS16" s="202">
        <v>0</v>
      </c>
      <c r="AT16" s="202">
        <v>0</v>
      </c>
      <c r="AU16" s="202">
        <v>0</v>
      </c>
      <c r="AV16" s="202">
        <v>0</v>
      </c>
      <c r="AW16" s="202">
        <v>0</v>
      </c>
      <c r="AX16" s="202">
        <v>0</v>
      </c>
      <c r="AY16" s="202">
        <v>0</v>
      </c>
      <c r="AZ16" s="202">
        <v>0</v>
      </c>
      <c r="BA16" s="202">
        <v>0</v>
      </c>
      <c r="BB16" s="202">
        <v>0</v>
      </c>
      <c r="BC16" s="202">
        <v>0</v>
      </c>
      <c r="BD16" s="202">
        <v>0</v>
      </c>
      <c r="BE16" s="202">
        <v>0</v>
      </c>
      <c r="BF16" s="202">
        <v>0</v>
      </c>
      <c r="BG16" s="319">
        <v>0</v>
      </c>
      <c r="BH16" s="319">
        <v>0</v>
      </c>
      <c r="BI16" s="319">
        <v>0</v>
      </c>
      <c r="BJ16" s="202">
        <v>-5.65</v>
      </c>
      <c r="BK16" s="202">
        <v>36.19</v>
      </c>
    </row>
    <row r="17" spans="1:63" ht="20.100000000000001" customHeight="1" x14ac:dyDescent="0.2">
      <c r="A17" s="375" t="s">
        <v>64</v>
      </c>
      <c r="B17" s="341" t="s">
        <v>65</v>
      </c>
      <c r="C17" s="340" t="s">
        <v>66</v>
      </c>
      <c r="D17" s="202">
        <v>0</v>
      </c>
      <c r="E17" s="202">
        <v>0</v>
      </c>
      <c r="F17" s="320">
        <v>0</v>
      </c>
      <c r="G17" s="202">
        <v>0</v>
      </c>
      <c r="H17" s="202">
        <v>0</v>
      </c>
      <c r="I17" s="202">
        <v>0</v>
      </c>
      <c r="J17" s="202">
        <v>0</v>
      </c>
      <c r="K17" s="202">
        <v>0</v>
      </c>
      <c r="L17" s="202">
        <v>0</v>
      </c>
      <c r="M17" s="202">
        <v>0</v>
      </c>
      <c r="N17" s="202">
        <v>0</v>
      </c>
      <c r="O17" s="202">
        <v>0</v>
      </c>
      <c r="P17" s="202">
        <v>0</v>
      </c>
      <c r="Q17" s="202">
        <v>0</v>
      </c>
      <c r="R17" s="202">
        <v>0</v>
      </c>
      <c r="S17" s="202">
        <v>0</v>
      </c>
      <c r="T17" s="202">
        <v>0</v>
      </c>
      <c r="U17" s="202">
        <v>0</v>
      </c>
      <c r="V17" s="202">
        <v>0</v>
      </c>
      <c r="W17" s="202">
        <v>0</v>
      </c>
      <c r="X17" s="202">
        <v>0</v>
      </c>
      <c r="Y17" s="202">
        <v>0</v>
      </c>
      <c r="Z17" s="202">
        <v>0</v>
      </c>
      <c r="AA17" s="202">
        <v>0</v>
      </c>
      <c r="AB17" s="202">
        <v>0</v>
      </c>
      <c r="AC17" s="319">
        <v>0</v>
      </c>
      <c r="AD17" s="319">
        <v>0</v>
      </c>
      <c r="AE17" s="319">
        <v>0</v>
      </c>
      <c r="AF17" s="319">
        <v>0</v>
      </c>
      <c r="AG17" s="319">
        <v>0</v>
      </c>
      <c r="AH17" s="319">
        <v>0</v>
      </c>
      <c r="AI17" s="319">
        <v>0</v>
      </c>
      <c r="AJ17" s="319">
        <v>0</v>
      </c>
      <c r="AK17" s="319">
        <v>0</v>
      </c>
      <c r="AL17" s="202">
        <v>0</v>
      </c>
      <c r="AM17" s="202">
        <v>0</v>
      </c>
      <c r="AN17" s="202">
        <v>0</v>
      </c>
      <c r="AO17" s="202">
        <v>0</v>
      </c>
      <c r="AP17" s="319">
        <v>0</v>
      </c>
      <c r="AQ17" s="319">
        <v>0</v>
      </c>
      <c r="AR17" s="319">
        <v>0</v>
      </c>
      <c r="AS17" s="202">
        <v>0</v>
      </c>
      <c r="AT17" s="202">
        <v>0</v>
      </c>
      <c r="AU17" s="202">
        <v>0</v>
      </c>
      <c r="AV17" s="202">
        <v>0</v>
      </c>
      <c r="AW17" s="202">
        <v>0</v>
      </c>
      <c r="AX17" s="202">
        <v>0</v>
      </c>
      <c r="AY17" s="202">
        <v>0</v>
      </c>
      <c r="AZ17" s="202">
        <v>0</v>
      </c>
      <c r="BA17" s="202">
        <v>0</v>
      </c>
      <c r="BB17" s="202">
        <v>0</v>
      </c>
      <c r="BC17" s="202">
        <v>0</v>
      </c>
      <c r="BD17" s="202">
        <v>0</v>
      </c>
      <c r="BE17" s="202">
        <v>0</v>
      </c>
      <c r="BF17" s="202">
        <v>0</v>
      </c>
      <c r="BG17" s="319">
        <v>0</v>
      </c>
      <c r="BH17" s="319">
        <v>0</v>
      </c>
      <c r="BI17" s="319">
        <v>0</v>
      </c>
      <c r="BJ17" s="202">
        <v>0</v>
      </c>
      <c r="BK17" s="202">
        <v>0</v>
      </c>
    </row>
    <row r="18" spans="1:63" ht="20.100000000000001" customHeight="1" x14ac:dyDescent="0.2">
      <c r="A18" s="375" t="s">
        <v>1277</v>
      </c>
      <c r="B18" s="341" t="s">
        <v>67</v>
      </c>
      <c r="C18" s="340" t="s">
        <v>68</v>
      </c>
      <c r="D18" s="202">
        <v>7.95</v>
      </c>
      <c r="E18" s="202">
        <v>0</v>
      </c>
      <c r="F18" s="320">
        <v>0</v>
      </c>
      <c r="G18" s="202">
        <v>0</v>
      </c>
      <c r="H18" s="202">
        <v>0</v>
      </c>
      <c r="I18" s="202">
        <v>0</v>
      </c>
      <c r="J18" s="202">
        <v>0</v>
      </c>
      <c r="K18" s="202">
        <v>0</v>
      </c>
      <c r="L18" s="202">
        <v>0</v>
      </c>
      <c r="M18" s="202">
        <v>0</v>
      </c>
      <c r="N18" s="202">
        <v>0</v>
      </c>
      <c r="O18" s="202">
        <v>0</v>
      </c>
      <c r="P18" s="202">
        <v>0</v>
      </c>
      <c r="Q18" s="202">
        <v>0</v>
      </c>
      <c r="R18" s="202">
        <v>0</v>
      </c>
      <c r="S18" s="202">
        <v>0</v>
      </c>
      <c r="T18" s="202">
        <v>0</v>
      </c>
      <c r="U18" s="202">
        <v>0</v>
      </c>
      <c r="V18" s="202">
        <v>0</v>
      </c>
      <c r="W18" s="202">
        <v>0</v>
      </c>
      <c r="X18" s="202">
        <v>0</v>
      </c>
      <c r="Y18" s="202">
        <v>0</v>
      </c>
      <c r="Z18" s="202">
        <v>0</v>
      </c>
      <c r="AA18" s="202">
        <v>0</v>
      </c>
      <c r="AB18" s="202">
        <v>0</v>
      </c>
      <c r="AC18" s="319">
        <v>0</v>
      </c>
      <c r="AD18" s="319">
        <v>0</v>
      </c>
      <c r="AE18" s="319">
        <v>0</v>
      </c>
      <c r="AF18" s="319">
        <v>0</v>
      </c>
      <c r="AG18" s="319">
        <v>0</v>
      </c>
      <c r="AH18" s="319">
        <v>0</v>
      </c>
      <c r="AI18" s="319">
        <v>0</v>
      </c>
      <c r="AJ18" s="319">
        <v>0</v>
      </c>
      <c r="AK18" s="319">
        <v>0</v>
      </c>
      <c r="AL18" s="202">
        <v>0</v>
      </c>
      <c r="AM18" s="202">
        <v>0</v>
      </c>
      <c r="AN18" s="202">
        <v>0</v>
      </c>
      <c r="AO18" s="202">
        <v>0</v>
      </c>
      <c r="AP18" s="319">
        <v>0</v>
      </c>
      <c r="AQ18" s="319">
        <v>0</v>
      </c>
      <c r="AR18" s="319">
        <v>0</v>
      </c>
      <c r="AS18" s="202">
        <v>0</v>
      </c>
      <c r="AT18" s="202">
        <v>0</v>
      </c>
      <c r="AU18" s="202">
        <v>0</v>
      </c>
      <c r="AV18" s="202">
        <v>0</v>
      </c>
      <c r="AW18" s="202">
        <v>0</v>
      </c>
      <c r="AX18" s="202">
        <v>0</v>
      </c>
      <c r="AY18" s="202">
        <v>0</v>
      </c>
      <c r="AZ18" s="202">
        <v>0</v>
      </c>
      <c r="BA18" s="202">
        <v>0</v>
      </c>
      <c r="BB18" s="202">
        <v>0</v>
      </c>
      <c r="BC18" s="202">
        <v>0</v>
      </c>
      <c r="BD18" s="202">
        <v>0</v>
      </c>
      <c r="BE18" s="202">
        <v>0</v>
      </c>
      <c r="BF18" s="202">
        <v>0</v>
      </c>
      <c r="BG18" s="319">
        <v>0</v>
      </c>
      <c r="BH18" s="319">
        <v>0</v>
      </c>
      <c r="BI18" s="319">
        <v>0</v>
      </c>
      <c r="BJ18" s="202">
        <v>0</v>
      </c>
      <c r="BK18" s="202">
        <v>7.95</v>
      </c>
    </row>
    <row r="19" spans="1:63" ht="20.100000000000001" customHeight="1" x14ac:dyDescent="0.2">
      <c r="A19" s="376">
        <v>2</v>
      </c>
      <c r="B19" s="317" t="s">
        <v>69</v>
      </c>
      <c r="C19" s="316" t="s">
        <v>70</v>
      </c>
      <c r="D19" s="320">
        <v>612.92000000000007</v>
      </c>
      <c r="E19" s="320">
        <v>75.38</v>
      </c>
      <c r="F19" s="320">
        <v>46.320000000000007</v>
      </c>
      <c r="G19" s="320">
        <v>0</v>
      </c>
      <c r="H19" s="320">
        <v>0</v>
      </c>
      <c r="I19" s="320">
        <v>0</v>
      </c>
      <c r="J19" s="320">
        <v>29.15</v>
      </c>
      <c r="K19" s="320">
        <v>11.52</v>
      </c>
      <c r="L19" s="320">
        <v>0</v>
      </c>
      <c r="M19" s="320">
        <v>0</v>
      </c>
      <c r="N19" s="320">
        <v>0</v>
      </c>
      <c r="O19" s="320">
        <v>5.65</v>
      </c>
      <c r="P19" s="320">
        <v>0</v>
      </c>
      <c r="Q19" s="320">
        <v>0</v>
      </c>
      <c r="R19" s="320">
        <v>29.059999999999995</v>
      </c>
      <c r="S19" s="320">
        <v>0</v>
      </c>
      <c r="T19" s="320">
        <v>0</v>
      </c>
      <c r="U19" s="320">
        <v>0</v>
      </c>
      <c r="V19" s="320">
        <v>0</v>
      </c>
      <c r="W19" s="320">
        <v>0</v>
      </c>
      <c r="X19" s="320">
        <v>0.02</v>
      </c>
      <c r="Y19" s="320">
        <v>0.75</v>
      </c>
      <c r="Z19" s="320">
        <v>0</v>
      </c>
      <c r="AA19" s="320">
        <v>0</v>
      </c>
      <c r="AB19" s="320">
        <v>0.97000000000000008</v>
      </c>
      <c r="AC19" s="320">
        <v>0.84000000000000008</v>
      </c>
      <c r="AD19" s="320">
        <v>0</v>
      </c>
      <c r="AE19" s="320">
        <v>0</v>
      </c>
      <c r="AF19" s="320">
        <v>0</v>
      </c>
      <c r="AG19" s="320">
        <v>0</v>
      </c>
      <c r="AH19" s="320">
        <v>0</v>
      </c>
      <c r="AI19" s="320">
        <v>0</v>
      </c>
      <c r="AJ19" s="320">
        <v>0</v>
      </c>
      <c r="AK19" s="320">
        <v>0</v>
      </c>
      <c r="AL19" s="320">
        <v>0</v>
      </c>
      <c r="AM19" s="320">
        <v>0</v>
      </c>
      <c r="AN19" s="320">
        <v>0</v>
      </c>
      <c r="AO19" s="320">
        <v>0.13</v>
      </c>
      <c r="AP19" s="320">
        <v>0</v>
      </c>
      <c r="AQ19" s="320">
        <v>0</v>
      </c>
      <c r="AR19" s="320">
        <v>0</v>
      </c>
      <c r="AS19" s="320">
        <v>0</v>
      </c>
      <c r="AT19" s="320">
        <v>0</v>
      </c>
      <c r="AU19" s="320">
        <v>0.04</v>
      </c>
      <c r="AV19" s="320">
        <v>0</v>
      </c>
      <c r="AW19" s="320">
        <v>0</v>
      </c>
      <c r="AX19" s="320">
        <v>27.239999999999995</v>
      </c>
      <c r="AY19" s="320">
        <v>0.04</v>
      </c>
      <c r="AZ19" s="320">
        <v>0</v>
      </c>
      <c r="BA19" s="320">
        <v>0</v>
      </c>
      <c r="BB19" s="320">
        <v>0</v>
      </c>
      <c r="BC19" s="320">
        <v>0</v>
      </c>
      <c r="BD19" s="320">
        <v>0</v>
      </c>
      <c r="BE19" s="320">
        <v>0</v>
      </c>
      <c r="BF19" s="320">
        <v>0</v>
      </c>
      <c r="BG19" s="320">
        <v>0</v>
      </c>
      <c r="BH19" s="320">
        <v>0</v>
      </c>
      <c r="BI19" s="320">
        <v>0</v>
      </c>
      <c r="BJ19" s="320">
        <v>46.320000000000007</v>
      </c>
      <c r="BK19" s="320">
        <v>659.24</v>
      </c>
    </row>
    <row r="20" spans="1:63" ht="20.100000000000001" customHeight="1" x14ac:dyDescent="0.2">
      <c r="A20" s="375" t="s">
        <v>71</v>
      </c>
      <c r="B20" s="341" t="s">
        <v>72</v>
      </c>
      <c r="C20" s="340" t="s">
        <v>73</v>
      </c>
      <c r="D20" s="202">
        <v>0</v>
      </c>
      <c r="E20" s="202">
        <v>0</v>
      </c>
      <c r="F20" s="320">
        <v>0</v>
      </c>
      <c r="G20" s="202">
        <v>0</v>
      </c>
      <c r="H20" s="202">
        <v>0</v>
      </c>
      <c r="I20" s="202">
        <v>0</v>
      </c>
      <c r="J20" s="202">
        <v>0</v>
      </c>
      <c r="K20" s="202">
        <v>0</v>
      </c>
      <c r="L20" s="202">
        <v>0</v>
      </c>
      <c r="M20" s="202">
        <v>0</v>
      </c>
      <c r="N20" s="202">
        <v>0</v>
      </c>
      <c r="O20" s="202">
        <v>0</v>
      </c>
      <c r="P20" s="202">
        <v>0</v>
      </c>
      <c r="Q20" s="202">
        <v>0</v>
      </c>
      <c r="R20" s="202">
        <v>0</v>
      </c>
      <c r="S20" s="202">
        <v>0</v>
      </c>
      <c r="T20" s="202">
        <v>0</v>
      </c>
      <c r="U20" s="202">
        <v>0</v>
      </c>
      <c r="V20" s="202">
        <v>0</v>
      </c>
      <c r="W20" s="202">
        <v>0</v>
      </c>
      <c r="X20" s="202">
        <v>0</v>
      </c>
      <c r="Y20" s="202">
        <v>0</v>
      </c>
      <c r="Z20" s="202">
        <v>0</v>
      </c>
      <c r="AA20" s="202">
        <v>0</v>
      </c>
      <c r="AB20" s="202">
        <v>0</v>
      </c>
      <c r="AC20" s="319">
        <v>0</v>
      </c>
      <c r="AD20" s="319">
        <v>0</v>
      </c>
      <c r="AE20" s="319">
        <v>0</v>
      </c>
      <c r="AF20" s="319">
        <v>0</v>
      </c>
      <c r="AG20" s="319">
        <v>0</v>
      </c>
      <c r="AH20" s="319">
        <v>0</v>
      </c>
      <c r="AI20" s="319">
        <v>0</v>
      </c>
      <c r="AJ20" s="319">
        <v>0</v>
      </c>
      <c r="AK20" s="319">
        <v>0</v>
      </c>
      <c r="AL20" s="202">
        <v>0</v>
      </c>
      <c r="AM20" s="202">
        <v>0</v>
      </c>
      <c r="AN20" s="202">
        <v>0</v>
      </c>
      <c r="AO20" s="202">
        <v>0</v>
      </c>
      <c r="AP20" s="319">
        <v>0</v>
      </c>
      <c r="AQ20" s="319">
        <v>0</v>
      </c>
      <c r="AR20" s="319">
        <v>0</v>
      </c>
      <c r="AS20" s="202">
        <v>0</v>
      </c>
      <c r="AT20" s="202">
        <v>0</v>
      </c>
      <c r="AU20" s="202">
        <v>0</v>
      </c>
      <c r="AV20" s="202">
        <v>0</v>
      </c>
      <c r="AW20" s="202">
        <v>0</v>
      </c>
      <c r="AX20" s="202">
        <v>0</v>
      </c>
      <c r="AY20" s="202">
        <v>0</v>
      </c>
      <c r="AZ20" s="202">
        <v>0</v>
      </c>
      <c r="BA20" s="202">
        <v>0</v>
      </c>
      <c r="BB20" s="202">
        <v>0</v>
      </c>
      <c r="BC20" s="202">
        <v>0</v>
      </c>
      <c r="BD20" s="202">
        <v>0</v>
      </c>
      <c r="BE20" s="202">
        <v>0</v>
      </c>
      <c r="BF20" s="202">
        <v>0</v>
      </c>
      <c r="BG20" s="319">
        <v>0</v>
      </c>
      <c r="BH20" s="319">
        <v>0</v>
      </c>
      <c r="BI20" s="319">
        <v>0</v>
      </c>
      <c r="BJ20" s="202">
        <v>0</v>
      </c>
      <c r="BK20" s="202">
        <v>0</v>
      </c>
    </row>
    <row r="21" spans="1:63" ht="20.100000000000001" customHeight="1" x14ac:dyDescent="0.2">
      <c r="A21" s="375" t="s">
        <v>74</v>
      </c>
      <c r="B21" s="341" t="s">
        <v>75</v>
      </c>
      <c r="C21" s="340" t="s">
        <v>76</v>
      </c>
      <c r="D21" s="202">
        <v>0</v>
      </c>
      <c r="E21" s="202">
        <v>0.04</v>
      </c>
      <c r="F21" s="320">
        <v>0</v>
      </c>
      <c r="G21" s="202">
        <v>0</v>
      </c>
      <c r="H21" s="202">
        <v>0</v>
      </c>
      <c r="I21" s="202">
        <v>0</v>
      </c>
      <c r="J21" s="202">
        <v>0</v>
      </c>
      <c r="K21" s="202">
        <v>0</v>
      </c>
      <c r="L21" s="202">
        <v>0</v>
      </c>
      <c r="M21" s="202">
        <v>0</v>
      </c>
      <c r="N21" s="202">
        <v>0</v>
      </c>
      <c r="O21" s="202">
        <v>0</v>
      </c>
      <c r="P21" s="202">
        <v>0</v>
      </c>
      <c r="Q21" s="202">
        <v>0</v>
      </c>
      <c r="R21" s="202">
        <v>0.04</v>
      </c>
      <c r="S21" s="202">
        <v>0</v>
      </c>
      <c r="T21" s="202">
        <v>0</v>
      </c>
      <c r="U21" s="202">
        <v>0</v>
      </c>
      <c r="V21" s="202">
        <v>0</v>
      </c>
      <c r="W21" s="202">
        <v>0</v>
      </c>
      <c r="X21" s="202">
        <v>0</v>
      </c>
      <c r="Y21" s="202">
        <v>0</v>
      </c>
      <c r="Z21" s="202">
        <v>0</v>
      </c>
      <c r="AA21" s="202">
        <v>0</v>
      </c>
      <c r="AB21" s="202">
        <v>0</v>
      </c>
      <c r="AC21" s="319">
        <v>0</v>
      </c>
      <c r="AD21" s="319">
        <v>0</v>
      </c>
      <c r="AE21" s="319">
        <v>0</v>
      </c>
      <c r="AF21" s="319">
        <v>0</v>
      </c>
      <c r="AG21" s="319">
        <v>0</v>
      </c>
      <c r="AH21" s="319">
        <v>0</v>
      </c>
      <c r="AI21" s="319">
        <v>0</v>
      </c>
      <c r="AJ21" s="319">
        <v>0</v>
      </c>
      <c r="AK21" s="319">
        <v>0</v>
      </c>
      <c r="AL21" s="202">
        <v>0</v>
      </c>
      <c r="AM21" s="202">
        <v>0</v>
      </c>
      <c r="AN21" s="202">
        <v>0</v>
      </c>
      <c r="AO21" s="202">
        <v>0</v>
      </c>
      <c r="AP21" s="319">
        <v>0</v>
      </c>
      <c r="AQ21" s="319">
        <v>0</v>
      </c>
      <c r="AR21" s="319">
        <v>0</v>
      </c>
      <c r="AS21" s="202">
        <v>0</v>
      </c>
      <c r="AT21" s="202">
        <v>0</v>
      </c>
      <c r="AU21" s="202">
        <v>0</v>
      </c>
      <c r="AV21" s="202">
        <v>0</v>
      </c>
      <c r="AW21" s="202">
        <v>0</v>
      </c>
      <c r="AX21" s="202">
        <v>0</v>
      </c>
      <c r="AY21" s="202">
        <v>0.04</v>
      </c>
      <c r="AZ21" s="202">
        <v>0</v>
      </c>
      <c r="BA21" s="202">
        <v>0</v>
      </c>
      <c r="BB21" s="202">
        <v>0</v>
      </c>
      <c r="BC21" s="202">
        <v>0</v>
      </c>
      <c r="BD21" s="202">
        <v>0</v>
      </c>
      <c r="BE21" s="202">
        <v>0</v>
      </c>
      <c r="BF21" s="202">
        <v>0</v>
      </c>
      <c r="BG21" s="319">
        <v>0</v>
      </c>
      <c r="BH21" s="319">
        <v>0</v>
      </c>
      <c r="BI21" s="319">
        <v>0</v>
      </c>
      <c r="BJ21" s="202">
        <v>0.04</v>
      </c>
      <c r="BK21" s="202">
        <v>0.04</v>
      </c>
    </row>
    <row r="22" spans="1:63" ht="20.100000000000001" customHeight="1" x14ac:dyDescent="0.2">
      <c r="A22" s="375" t="s">
        <v>77</v>
      </c>
      <c r="B22" s="341" t="s">
        <v>78</v>
      </c>
      <c r="C22" s="340" t="s">
        <v>79</v>
      </c>
      <c r="D22" s="202">
        <v>0</v>
      </c>
      <c r="E22" s="202">
        <v>0</v>
      </c>
      <c r="F22" s="320">
        <v>0</v>
      </c>
      <c r="G22" s="202">
        <v>0</v>
      </c>
      <c r="H22" s="202">
        <v>0</v>
      </c>
      <c r="I22" s="202">
        <v>0</v>
      </c>
      <c r="J22" s="202">
        <v>0</v>
      </c>
      <c r="K22" s="202">
        <v>0</v>
      </c>
      <c r="L22" s="202">
        <v>0</v>
      </c>
      <c r="M22" s="202">
        <v>0</v>
      </c>
      <c r="N22" s="202">
        <v>0</v>
      </c>
      <c r="O22" s="202">
        <v>0</v>
      </c>
      <c r="P22" s="202">
        <v>0</v>
      </c>
      <c r="Q22" s="202">
        <v>0</v>
      </c>
      <c r="R22" s="202">
        <v>0</v>
      </c>
      <c r="S22" s="202">
        <v>0</v>
      </c>
      <c r="T22" s="202">
        <v>0</v>
      </c>
      <c r="U22" s="202">
        <v>0</v>
      </c>
      <c r="V22" s="202">
        <v>0</v>
      </c>
      <c r="W22" s="202">
        <v>0</v>
      </c>
      <c r="X22" s="202">
        <v>0</v>
      </c>
      <c r="Y22" s="202">
        <v>0</v>
      </c>
      <c r="Z22" s="202">
        <v>0</v>
      </c>
      <c r="AA22" s="202">
        <v>0</v>
      </c>
      <c r="AB22" s="202">
        <v>0</v>
      </c>
      <c r="AC22" s="319">
        <v>0</v>
      </c>
      <c r="AD22" s="319">
        <v>0</v>
      </c>
      <c r="AE22" s="319">
        <v>0</v>
      </c>
      <c r="AF22" s="319">
        <v>0</v>
      </c>
      <c r="AG22" s="319">
        <v>0</v>
      </c>
      <c r="AH22" s="319">
        <v>0</v>
      </c>
      <c r="AI22" s="319">
        <v>0</v>
      </c>
      <c r="AJ22" s="319">
        <v>0</v>
      </c>
      <c r="AK22" s="319">
        <v>0</v>
      </c>
      <c r="AL22" s="202">
        <v>0</v>
      </c>
      <c r="AM22" s="202">
        <v>0</v>
      </c>
      <c r="AN22" s="202">
        <v>0</v>
      </c>
      <c r="AO22" s="202">
        <v>0</v>
      </c>
      <c r="AP22" s="319">
        <v>0</v>
      </c>
      <c r="AQ22" s="319">
        <v>0</v>
      </c>
      <c r="AR22" s="319">
        <v>0</v>
      </c>
      <c r="AS22" s="202">
        <v>0</v>
      </c>
      <c r="AT22" s="202">
        <v>0</v>
      </c>
      <c r="AU22" s="202">
        <v>0</v>
      </c>
      <c r="AV22" s="202">
        <v>0</v>
      </c>
      <c r="AW22" s="202">
        <v>0</v>
      </c>
      <c r="AX22" s="202">
        <v>0</v>
      </c>
      <c r="AY22" s="202">
        <v>0</v>
      </c>
      <c r="AZ22" s="202">
        <v>0</v>
      </c>
      <c r="BA22" s="202">
        <v>0</v>
      </c>
      <c r="BB22" s="202">
        <v>0</v>
      </c>
      <c r="BC22" s="202">
        <v>0</v>
      </c>
      <c r="BD22" s="202">
        <v>0</v>
      </c>
      <c r="BE22" s="202">
        <v>0</v>
      </c>
      <c r="BF22" s="202">
        <v>0</v>
      </c>
      <c r="BG22" s="319">
        <v>0</v>
      </c>
      <c r="BH22" s="319">
        <v>0</v>
      </c>
      <c r="BI22" s="319">
        <v>0</v>
      </c>
      <c r="BJ22" s="202">
        <v>0</v>
      </c>
      <c r="BK22" s="202">
        <v>0</v>
      </c>
    </row>
    <row r="23" spans="1:63" ht="20.100000000000001" customHeight="1" x14ac:dyDescent="0.2">
      <c r="A23" s="375" t="s">
        <v>80</v>
      </c>
      <c r="B23" s="341" t="s">
        <v>520</v>
      </c>
      <c r="C23" s="340" t="s">
        <v>521</v>
      </c>
      <c r="D23" s="202">
        <v>0</v>
      </c>
      <c r="E23" s="202">
        <v>0</v>
      </c>
      <c r="F23" s="320">
        <v>0</v>
      </c>
      <c r="G23" s="202">
        <v>0</v>
      </c>
      <c r="H23" s="202">
        <v>0</v>
      </c>
      <c r="I23" s="202">
        <v>0</v>
      </c>
      <c r="J23" s="202">
        <v>0</v>
      </c>
      <c r="K23" s="202">
        <v>0</v>
      </c>
      <c r="L23" s="202">
        <v>0</v>
      </c>
      <c r="M23" s="202">
        <v>0</v>
      </c>
      <c r="N23" s="202">
        <v>0</v>
      </c>
      <c r="O23" s="202">
        <v>0</v>
      </c>
      <c r="P23" s="202">
        <v>0</v>
      </c>
      <c r="Q23" s="202">
        <v>0</v>
      </c>
      <c r="R23" s="202">
        <v>0</v>
      </c>
      <c r="S23" s="202">
        <v>0</v>
      </c>
      <c r="T23" s="202">
        <v>0</v>
      </c>
      <c r="U23" s="202">
        <v>0</v>
      </c>
      <c r="V23" s="202">
        <v>0</v>
      </c>
      <c r="W23" s="202">
        <v>0</v>
      </c>
      <c r="X23" s="202">
        <v>0</v>
      </c>
      <c r="Y23" s="202">
        <v>0</v>
      </c>
      <c r="Z23" s="202">
        <v>0</v>
      </c>
      <c r="AA23" s="202">
        <v>0</v>
      </c>
      <c r="AB23" s="202">
        <v>0</v>
      </c>
      <c r="AC23" s="319">
        <v>0</v>
      </c>
      <c r="AD23" s="319">
        <v>0</v>
      </c>
      <c r="AE23" s="319">
        <v>0</v>
      </c>
      <c r="AF23" s="319">
        <v>0</v>
      </c>
      <c r="AG23" s="319">
        <v>0</v>
      </c>
      <c r="AH23" s="319">
        <v>0</v>
      </c>
      <c r="AI23" s="319">
        <v>0</v>
      </c>
      <c r="AJ23" s="319">
        <v>0</v>
      </c>
      <c r="AK23" s="319">
        <v>0</v>
      </c>
      <c r="AL23" s="202">
        <v>0</v>
      </c>
      <c r="AM23" s="202">
        <v>0</v>
      </c>
      <c r="AN23" s="202">
        <v>0</v>
      </c>
      <c r="AO23" s="202">
        <v>0</v>
      </c>
      <c r="AP23" s="319">
        <v>0</v>
      </c>
      <c r="AQ23" s="319">
        <v>0</v>
      </c>
      <c r="AR23" s="319">
        <v>0</v>
      </c>
      <c r="AS23" s="202">
        <v>0</v>
      </c>
      <c r="AT23" s="202">
        <v>0</v>
      </c>
      <c r="AU23" s="202">
        <v>0</v>
      </c>
      <c r="AV23" s="202">
        <v>0</v>
      </c>
      <c r="AW23" s="202">
        <v>0</v>
      </c>
      <c r="AX23" s="202">
        <v>0</v>
      </c>
      <c r="AY23" s="202">
        <v>0</v>
      </c>
      <c r="AZ23" s="202">
        <v>0</v>
      </c>
      <c r="BA23" s="202">
        <v>0</v>
      </c>
      <c r="BB23" s="202">
        <v>0</v>
      </c>
      <c r="BC23" s="202">
        <v>0</v>
      </c>
      <c r="BD23" s="202">
        <v>0</v>
      </c>
      <c r="BE23" s="202">
        <v>0</v>
      </c>
      <c r="BF23" s="202">
        <v>0</v>
      </c>
      <c r="BG23" s="319">
        <v>0</v>
      </c>
      <c r="BH23" s="319">
        <v>0</v>
      </c>
      <c r="BI23" s="319">
        <v>0</v>
      </c>
      <c r="BJ23" s="202">
        <v>0</v>
      </c>
      <c r="BK23" s="202">
        <v>0</v>
      </c>
    </row>
    <row r="24" spans="1:63" ht="20.100000000000001" customHeight="1" x14ac:dyDescent="0.2">
      <c r="A24" s="375" t="s">
        <v>80</v>
      </c>
      <c r="B24" s="341" t="s">
        <v>81</v>
      </c>
      <c r="C24" s="340" t="s">
        <v>82</v>
      </c>
      <c r="D24" s="202">
        <v>0</v>
      </c>
      <c r="E24" s="202">
        <v>0</v>
      </c>
      <c r="F24" s="320">
        <v>0</v>
      </c>
      <c r="G24" s="202">
        <v>0</v>
      </c>
      <c r="H24" s="202">
        <v>0</v>
      </c>
      <c r="I24" s="202">
        <v>0</v>
      </c>
      <c r="J24" s="202">
        <v>0</v>
      </c>
      <c r="K24" s="202">
        <v>0</v>
      </c>
      <c r="L24" s="202">
        <v>0</v>
      </c>
      <c r="M24" s="202">
        <v>0</v>
      </c>
      <c r="N24" s="202">
        <v>0</v>
      </c>
      <c r="O24" s="202">
        <v>0</v>
      </c>
      <c r="P24" s="202">
        <v>0</v>
      </c>
      <c r="Q24" s="202">
        <v>0</v>
      </c>
      <c r="R24" s="202">
        <v>0</v>
      </c>
      <c r="S24" s="202">
        <v>0</v>
      </c>
      <c r="T24" s="202">
        <v>0</v>
      </c>
      <c r="U24" s="202">
        <v>0</v>
      </c>
      <c r="V24" s="202">
        <v>0</v>
      </c>
      <c r="W24" s="202">
        <v>0</v>
      </c>
      <c r="X24" s="202">
        <v>0</v>
      </c>
      <c r="Y24" s="202">
        <v>0</v>
      </c>
      <c r="Z24" s="202">
        <v>0</v>
      </c>
      <c r="AA24" s="202">
        <v>0</v>
      </c>
      <c r="AB24" s="202">
        <v>0</v>
      </c>
      <c r="AC24" s="319">
        <v>0</v>
      </c>
      <c r="AD24" s="319">
        <v>0</v>
      </c>
      <c r="AE24" s="319">
        <v>0</v>
      </c>
      <c r="AF24" s="319">
        <v>0</v>
      </c>
      <c r="AG24" s="319">
        <v>0</v>
      </c>
      <c r="AH24" s="319">
        <v>0</v>
      </c>
      <c r="AI24" s="319">
        <v>0</v>
      </c>
      <c r="AJ24" s="319">
        <v>0</v>
      </c>
      <c r="AK24" s="319">
        <v>0</v>
      </c>
      <c r="AL24" s="202">
        <v>0</v>
      </c>
      <c r="AM24" s="202">
        <v>0</v>
      </c>
      <c r="AN24" s="202">
        <v>0</v>
      </c>
      <c r="AO24" s="202">
        <v>0</v>
      </c>
      <c r="AP24" s="319">
        <v>0</v>
      </c>
      <c r="AQ24" s="319">
        <v>0</v>
      </c>
      <c r="AR24" s="319">
        <v>0</v>
      </c>
      <c r="AS24" s="202">
        <v>0</v>
      </c>
      <c r="AT24" s="202">
        <v>0</v>
      </c>
      <c r="AU24" s="202">
        <v>0</v>
      </c>
      <c r="AV24" s="202">
        <v>0</v>
      </c>
      <c r="AW24" s="202">
        <v>0</v>
      </c>
      <c r="AX24" s="202">
        <v>0</v>
      </c>
      <c r="AY24" s="202">
        <v>0</v>
      </c>
      <c r="AZ24" s="202">
        <v>0</v>
      </c>
      <c r="BA24" s="202">
        <v>0</v>
      </c>
      <c r="BB24" s="202">
        <v>0</v>
      </c>
      <c r="BC24" s="202">
        <v>0</v>
      </c>
      <c r="BD24" s="202">
        <v>0</v>
      </c>
      <c r="BE24" s="202">
        <v>0</v>
      </c>
      <c r="BF24" s="202">
        <v>0</v>
      </c>
      <c r="BG24" s="319">
        <v>0</v>
      </c>
      <c r="BH24" s="319">
        <v>0</v>
      </c>
      <c r="BI24" s="319">
        <v>0</v>
      </c>
      <c r="BJ24" s="202">
        <v>0</v>
      </c>
      <c r="BK24" s="202">
        <v>0</v>
      </c>
    </row>
    <row r="25" spans="1:63" ht="20.100000000000001" customHeight="1" x14ac:dyDescent="0.2">
      <c r="A25" s="375" t="s">
        <v>83</v>
      </c>
      <c r="B25" s="341" t="s">
        <v>84</v>
      </c>
      <c r="C25" s="340" t="s">
        <v>85</v>
      </c>
      <c r="D25" s="202">
        <v>137.54999999999998</v>
      </c>
      <c r="E25" s="202">
        <v>7.87</v>
      </c>
      <c r="F25" s="320">
        <v>7.87</v>
      </c>
      <c r="G25" s="202">
        <v>0</v>
      </c>
      <c r="H25" s="202">
        <v>0</v>
      </c>
      <c r="I25" s="202">
        <v>0</v>
      </c>
      <c r="J25" s="202">
        <v>4.75</v>
      </c>
      <c r="K25" s="202">
        <v>3.12</v>
      </c>
      <c r="L25" s="202">
        <v>0</v>
      </c>
      <c r="M25" s="202">
        <v>0</v>
      </c>
      <c r="N25" s="202">
        <v>0</v>
      </c>
      <c r="O25" s="202">
        <v>0</v>
      </c>
      <c r="P25" s="202">
        <v>0</v>
      </c>
      <c r="Q25" s="202">
        <v>0</v>
      </c>
      <c r="R25" s="202">
        <v>0</v>
      </c>
      <c r="S25" s="202">
        <v>0</v>
      </c>
      <c r="T25" s="202">
        <v>0</v>
      </c>
      <c r="U25" s="202">
        <v>0</v>
      </c>
      <c r="V25" s="202">
        <v>0</v>
      </c>
      <c r="W25" s="202">
        <v>0</v>
      </c>
      <c r="X25" s="202">
        <v>0</v>
      </c>
      <c r="Y25" s="202">
        <v>0</v>
      </c>
      <c r="Z25" s="202">
        <v>0</v>
      </c>
      <c r="AA25" s="202">
        <v>0</v>
      </c>
      <c r="AB25" s="202">
        <v>0</v>
      </c>
      <c r="AC25" s="319">
        <v>0</v>
      </c>
      <c r="AD25" s="319">
        <v>0</v>
      </c>
      <c r="AE25" s="319">
        <v>0</v>
      </c>
      <c r="AF25" s="319">
        <v>0</v>
      </c>
      <c r="AG25" s="319">
        <v>0</v>
      </c>
      <c r="AH25" s="319">
        <v>0</v>
      </c>
      <c r="AI25" s="319">
        <v>0</v>
      </c>
      <c r="AJ25" s="319">
        <v>0</v>
      </c>
      <c r="AK25" s="319">
        <v>0</v>
      </c>
      <c r="AL25" s="202">
        <v>0</v>
      </c>
      <c r="AM25" s="202">
        <v>0</v>
      </c>
      <c r="AN25" s="202">
        <v>0</v>
      </c>
      <c r="AO25" s="202">
        <v>0</v>
      </c>
      <c r="AP25" s="319">
        <v>0</v>
      </c>
      <c r="AQ25" s="319">
        <v>0</v>
      </c>
      <c r="AR25" s="319">
        <v>0</v>
      </c>
      <c r="AS25" s="202">
        <v>0</v>
      </c>
      <c r="AT25" s="202">
        <v>0</v>
      </c>
      <c r="AU25" s="202">
        <v>0</v>
      </c>
      <c r="AV25" s="202">
        <v>0</v>
      </c>
      <c r="AW25" s="202">
        <v>0</v>
      </c>
      <c r="AX25" s="202">
        <v>0</v>
      </c>
      <c r="AY25" s="202">
        <v>0</v>
      </c>
      <c r="AZ25" s="202">
        <v>0</v>
      </c>
      <c r="BA25" s="202">
        <v>0</v>
      </c>
      <c r="BB25" s="202">
        <v>0</v>
      </c>
      <c r="BC25" s="202">
        <v>0</v>
      </c>
      <c r="BD25" s="202">
        <v>0</v>
      </c>
      <c r="BE25" s="202">
        <v>0</v>
      </c>
      <c r="BF25" s="202">
        <v>0</v>
      </c>
      <c r="BG25" s="319">
        <v>0</v>
      </c>
      <c r="BH25" s="319">
        <v>0</v>
      </c>
      <c r="BI25" s="319">
        <v>0</v>
      </c>
      <c r="BJ25" s="202">
        <v>7.8500000000000005</v>
      </c>
      <c r="BK25" s="202">
        <v>145.4</v>
      </c>
    </row>
    <row r="26" spans="1:63" ht="20.100000000000001" customHeight="1" x14ac:dyDescent="0.2">
      <c r="A26" s="375" t="s">
        <v>86</v>
      </c>
      <c r="B26" s="341" t="s">
        <v>87</v>
      </c>
      <c r="C26" s="340" t="s">
        <v>88</v>
      </c>
      <c r="D26" s="202">
        <v>24.45</v>
      </c>
      <c r="E26" s="202">
        <v>0</v>
      </c>
      <c r="F26" s="320">
        <v>0</v>
      </c>
      <c r="G26" s="202">
        <v>0</v>
      </c>
      <c r="H26" s="202">
        <v>0</v>
      </c>
      <c r="I26" s="202">
        <v>0</v>
      </c>
      <c r="J26" s="202">
        <v>0</v>
      </c>
      <c r="K26" s="202">
        <v>0</v>
      </c>
      <c r="L26" s="202">
        <v>0</v>
      </c>
      <c r="M26" s="202">
        <v>0</v>
      </c>
      <c r="N26" s="202">
        <v>0</v>
      </c>
      <c r="O26" s="202">
        <v>0</v>
      </c>
      <c r="P26" s="202">
        <v>0</v>
      </c>
      <c r="Q26" s="202">
        <v>0</v>
      </c>
      <c r="R26" s="202">
        <v>0</v>
      </c>
      <c r="S26" s="202">
        <v>0</v>
      </c>
      <c r="T26" s="202">
        <v>0</v>
      </c>
      <c r="U26" s="202">
        <v>0</v>
      </c>
      <c r="V26" s="202">
        <v>0</v>
      </c>
      <c r="W26" s="202">
        <v>0</v>
      </c>
      <c r="X26" s="202">
        <v>0</v>
      </c>
      <c r="Y26" s="202">
        <v>0</v>
      </c>
      <c r="Z26" s="202">
        <v>0</v>
      </c>
      <c r="AA26" s="202">
        <v>0</v>
      </c>
      <c r="AB26" s="202">
        <v>0</v>
      </c>
      <c r="AC26" s="319">
        <v>0</v>
      </c>
      <c r="AD26" s="319">
        <v>0</v>
      </c>
      <c r="AE26" s="319">
        <v>0</v>
      </c>
      <c r="AF26" s="319">
        <v>0</v>
      </c>
      <c r="AG26" s="319">
        <v>0</v>
      </c>
      <c r="AH26" s="319">
        <v>0</v>
      </c>
      <c r="AI26" s="319">
        <v>0</v>
      </c>
      <c r="AJ26" s="319">
        <v>0</v>
      </c>
      <c r="AK26" s="319">
        <v>0</v>
      </c>
      <c r="AL26" s="202">
        <v>0</v>
      </c>
      <c r="AM26" s="202">
        <v>0</v>
      </c>
      <c r="AN26" s="202">
        <v>0</v>
      </c>
      <c r="AO26" s="202">
        <v>0</v>
      </c>
      <c r="AP26" s="319">
        <v>0</v>
      </c>
      <c r="AQ26" s="319">
        <v>0</v>
      </c>
      <c r="AR26" s="319">
        <v>0</v>
      </c>
      <c r="AS26" s="202">
        <v>0</v>
      </c>
      <c r="AT26" s="202">
        <v>0</v>
      </c>
      <c r="AU26" s="202">
        <v>0</v>
      </c>
      <c r="AV26" s="202">
        <v>0</v>
      </c>
      <c r="AW26" s="202">
        <v>0</v>
      </c>
      <c r="AX26" s="202">
        <v>0</v>
      </c>
      <c r="AY26" s="202">
        <v>0</v>
      </c>
      <c r="AZ26" s="202">
        <v>0</v>
      </c>
      <c r="BA26" s="202">
        <v>0</v>
      </c>
      <c r="BB26" s="202">
        <v>0</v>
      </c>
      <c r="BC26" s="202">
        <v>0</v>
      </c>
      <c r="BD26" s="202">
        <v>0</v>
      </c>
      <c r="BE26" s="202">
        <v>0</v>
      </c>
      <c r="BF26" s="202">
        <v>0</v>
      </c>
      <c r="BG26" s="319">
        <v>0</v>
      </c>
      <c r="BH26" s="319">
        <v>0</v>
      </c>
      <c r="BI26" s="319">
        <v>0</v>
      </c>
      <c r="BJ26" s="202">
        <v>-0.75</v>
      </c>
      <c r="BK26" s="202">
        <v>23.7</v>
      </c>
    </row>
    <row r="27" spans="1:63" ht="20.100000000000001" customHeight="1" x14ac:dyDescent="0.2">
      <c r="A27" s="375" t="s">
        <v>86</v>
      </c>
      <c r="B27" s="341" t="s">
        <v>90</v>
      </c>
      <c r="C27" s="340" t="s">
        <v>91</v>
      </c>
      <c r="D27" s="202">
        <v>0</v>
      </c>
      <c r="E27" s="202">
        <v>0</v>
      </c>
      <c r="F27" s="320">
        <v>0</v>
      </c>
      <c r="G27" s="202">
        <v>0</v>
      </c>
      <c r="H27" s="202">
        <v>0</v>
      </c>
      <c r="I27" s="202">
        <v>0</v>
      </c>
      <c r="J27" s="202">
        <v>0</v>
      </c>
      <c r="K27" s="202">
        <v>0</v>
      </c>
      <c r="L27" s="202">
        <v>0</v>
      </c>
      <c r="M27" s="202">
        <v>0</v>
      </c>
      <c r="N27" s="202">
        <v>0</v>
      </c>
      <c r="O27" s="202">
        <v>0</v>
      </c>
      <c r="P27" s="202">
        <v>0</v>
      </c>
      <c r="Q27" s="202">
        <v>0</v>
      </c>
      <c r="R27" s="202">
        <v>0</v>
      </c>
      <c r="S27" s="202">
        <v>0</v>
      </c>
      <c r="T27" s="202">
        <v>0</v>
      </c>
      <c r="U27" s="202">
        <v>0</v>
      </c>
      <c r="V27" s="202">
        <v>0</v>
      </c>
      <c r="W27" s="202">
        <v>0</v>
      </c>
      <c r="X27" s="202">
        <v>0</v>
      </c>
      <c r="Y27" s="202">
        <v>0</v>
      </c>
      <c r="Z27" s="202">
        <v>0</v>
      </c>
      <c r="AA27" s="202">
        <v>0</v>
      </c>
      <c r="AB27" s="202">
        <v>0</v>
      </c>
      <c r="AC27" s="319">
        <v>0</v>
      </c>
      <c r="AD27" s="319">
        <v>0</v>
      </c>
      <c r="AE27" s="319">
        <v>0</v>
      </c>
      <c r="AF27" s="319">
        <v>0</v>
      </c>
      <c r="AG27" s="319">
        <v>0</v>
      </c>
      <c r="AH27" s="319">
        <v>0</v>
      </c>
      <c r="AI27" s="319">
        <v>0</v>
      </c>
      <c r="AJ27" s="319">
        <v>0</v>
      </c>
      <c r="AK27" s="319">
        <v>0</v>
      </c>
      <c r="AL27" s="202">
        <v>0</v>
      </c>
      <c r="AM27" s="202">
        <v>0</v>
      </c>
      <c r="AN27" s="202">
        <v>0</v>
      </c>
      <c r="AO27" s="202">
        <v>0</v>
      </c>
      <c r="AP27" s="319">
        <v>0</v>
      </c>
      <c r="AQ27" s="319">
        <v>0</v>
      </c>
      <c r="AR27" s="319">
        <v>0</v>
      </c>
      <c r="AS27" s="202">
        <v>0</v>
      </c>
      <c r="AT27" s="202">
        <v>0</v>
      </c>
      <c r="AU27" s="202">
        <v>0</v>
      </c>
      <c r="AV27" s="202">
        <v>0</v>
      </c>
      <c r="AW27" s="202">
        <v>0</v>
      </c>
      <c r="AX27" s="202">
        <v>0</v>
      </c>
      <c r="AY27" s="202">
        <v>0</v>
      </c>
      <c r="AZ27" s="202">
        <v>0</v>
      </c>
      <c r="BA27" s="202">
        <v>0</v>
      </c>
      <c r="BB27" s="202">
        <v>0</v>
      </c>
      <c r="BC27" s="202">
        <v>0</v>
      </c>
      <c r="BD27" s="202">
        <v>0</v>
      </c>
      <c r="BE27" s="202">
        <v>0</v>
      </c>
      <c r="BF27" s="202">
        <v>0</v>
      </c>
      <c r="BG27" s="319">
        <v>0</v>
      </c>
      <c r="BH27" s="319">
        <v>0</v>
      </c>
      <c r="BI27" s="319">
        <v>0</v>
      </c>
      <c r="BJ27" s="202">
        <v>0</v>
      </c>
      <c r="BK27" s="202">
        <v>0</v>
      </c>
    </row>
    <row r="28" spans="1:63" ht="20.100000000000001" customHeight="1" x14ac:dyDescent="0.2">
      <c r="A28" s="377" t="s">
        <v>89</v>
      </c>
      <c r="B28" s="341" t="s">
        <v>92</v>
      </c>
      <c r="C28" s="340" t="s">
        <v>93</v>
      </c>
      <c r="D28" s="202">
        <v>0</v>
      </c>
      <c r="E28" s="202">
        <v>0</v>
      </c>
      <c r="F28" s="320">
        <v>0</v>
      </c>
      <c r="G28" s="202">
        <v>0</v>
      </c>
      <c r="H28" s="202">
        <v>0</v>
      </c>
      <c r="I28" s="202">
        <v>0</v>
      </c>
      <c r="J28" s="202">
        <v>0</v>
      </c>
      <c r="K28" s="202">
        <v>0</v>
      </c>
      <c r="L28" s="202">
        <v>0</v>
      </c>
      <c r="M28" s="202">
        <v>0</v>
      </c>
      <c r="N28" s="202">
        <v>0</v>
      </c>
      <c r="O28" s="202">
        <v>0</v>
      </c>
      <c r="P28" s="202">
        <v>0</v>
      </c>
      <c r="Q28" s="202">
        <v>0</v>
      </c>
      <c r="R28" s="202">
        <v>0</v>
      </c>
      <c r="S28" s="202">
        <v>0</v>
      </c>
      <c r="T28" s="202">
        <v>0</v>
      </c>
      <c r="U28" s="202">
        <v>0</v>
      </c>
      <c r="V28" s="202">
        <v>0</v>
      </c>
      <c r="W28" s="202">
        <v>0</v>
      </c>
      <c r="X28" s="202">
        <v>0</v>
      </c>
      <c r="Y28" s="202">
        <v>0</v>
      </c>
      <c r="Z28" s="202">
        <v>0</v>
      </c>
      <c r="AA28" s="202">
        <v>0</v>
      </c>
      <c r="AB28" s="202">
        <v>0</v>
      </c>
      <c r="AC28" s="319">
        <v>0</v>
      </c>
      <c r="AD28" s="319">
        <v>0</v>
      </c>
      <c r="AE28" s="319">
        <v>0</v>
      </c>
      <c r="AF28" s="319">
        <v>0</v>
      </c>
      <c r="AG28" s="319">
        <v>0</v>
      </c>
      <c r="AH28" s="319">
        <v>0</v>
      </c>
      <c r="AI28" s="319">
        <v>0</v>
      </c>
      <c r="AJ28" s="319">
        <v>0</v>
      </c>
      <c r="AK28" s="319">
        <v>0</v>
      </c>
      <c r="AL28" s="202">
        <v>0</v>
      </c>
      <c r="AM28" s="202">
        <v>0</v>
      </c>
      <c r="AN28" s="202">
        <v>0</v>
      </c>
      <c r="AO28" s="202">
        <v>0</v>
      </c>
      <c r="AP28" s="319">
        <v>0</v>
      </c>
      <c r="AQ28" s="319">
        <v>0</v>
      </c>
      <c r="AR28" s="319">
        <v>0</v>
      </c>
      <c r="AS28" s="202">
        <v>0</v>
      </c>
      <c r="AT28" s="202">
        <v>0</v>
      </c>
      <c r="AU28" s="202">
        <v>0</v>
      </c>
      <c r="AV28" s="202">
        <v>0</v>
      </c>
      <c r="AW28" s="202">
        <v>0</v>
      </c>
      <c r="AX28" s="202">
        <v>0</v>
      </c>
      <c r="AY28" s="202">
        <v>0</v>
      </c>
      <c r="AZ28" s="202">
        <v>0</v>
      </c>
      <c r="BA28" s="202">
        <v>0</v>
      </c>
      <c r="BB28" s="202">
        <v>0</v>
      </c>
      <c r="BC28" s="202">
        <v>0</v>
      </c>
      <c r="BD28" s="202">
        <v>0</v>
      </c>
      <c r="BE28" s="202">
        <v>0</v>
      </c>
      <c r="BF28" s="202">
        <v>0</v>
      </c>
      <c r="BG28" s="319">
        <v>0</v>
      </c>
      <c r="BH28" s="319">
        <v>0</v>
      </c>
      <c r="BI28" s="319">
        <v>0</v>
      </c>
      <c r="BJ28" s="202">
        <v>0</v>
      </c>
      <c r="BK28" s="202">
        <v>0</v>
      </c>
    </row>
    <row r="29" spans="1:63" ht="34.5" customHeight="1" x14ac:dyDescent="0.2">
      <c r="A29" s="375" t="s">
        <v>94</v>
      </c>
      <c r="B29" s="341" t="s">
        <v>1278</v>
      </c>
      <c r="C29" s="340" t="s">
        <v>96</v>
      </c>
      <c r="D29" s="202">
        <v>114.38000000000001</v>
      </c>
      <c r="E29" s="202">
        <v>24.480000000000004</v>
      </c>
      <c r="F29" s="202">
        <v>21.55</v>
      </c>
      <c r="G29" s="202">
        <v>0</v>
      </c>
      <c r="H29" s="202">
        <v>0</v>
      </c>
      <c r="I29" s="202">
        <v>0</v>
      </c>
      <c r="J29" s="202">
        <v>15.149999999999999</v>
      </c>
      <c r="K29" s="202">
        <v>4.3600000000000003</v>
      </c>
      <c r="L29" s="202">
        <v>0</v>
      </c>
      <c r="M29" s="202">
        <v>0</v>
      </c>
      <c r="N29" s="202">
        <v>0</v>
      </c>
      <c r="O29" s="202">
        <v>2.04</v>
      </c>
      <c r="P29" s="202">
        <v>0</v>
      </c>
      <c r="Q29" s="202">
        <v>0</v>
      </c>
      <c r="R29" s="202">
        <v>2.9300000000000006</v>
      </c>
      <c r="S29" s="202">
        <v>0</v>
      </c>
      <c r="T29" s="202">
        <v>0</v>
      </c>
      <c r="U29" s="202">
        <v>0</v>
      </c>
      <c r="V29" s="202">
        <v>0</v>
      </c>
      <c r="W29" s="202">
        <v>0</v>
      </c>
      <c r="X29" s="202">
        <v>0</v>
      </c>
      <c r="Y29" s="202">
        <v>0.75</v>
      </c>
      <c r="Z29" s="202">
        <v>0</v>
      </c>
      <c r="AA29" s="202">
        <v>0</v>
      </c>
      <c r="AB29" s="202">
        <v>0.60000000000000009</v>
      </c>
      <c r="AC29" s="202">
        <v>0.47000000000000003</v>
      </c>
      <c r="AD29" s="202">
        <v>0</v>
      </c>
      <c r="AE29" s="202">
        <v>0</v>
      </c>
      <c r="AF29" s="202">
        <v>0</v>
      </c>
      <c r="AG29" s="202">
        <v>0</v>
      </c>
      <c r="AH29" s="202">
        <v>0</v>
      </c>
      <c r="AI29" s="202">
        <v>0</v>
      </c>
      <c r="AJ29" s="202">
        <v>0</v>
      </c>
      <c r="AK29" s="202">
        <v>0</v>
      </c>
      <c r="AL29" s="202">
        <v>0</v>
      </c>
      <c r="AM29" s="202">
        <v>0</v>
      </c>
      <c r="AN29" s="202">
        <v>0</v>
      </c>
      <c r="AO29" s="202">
        <v>0.13</v>
      </c>
      <c r="AP29" s="202">
        <v>0</v>
      </c>
      <c r="AQ29" s="202">
        <v>0</v>
      </c>
      <c r="AR29" s="202">
        <v>0</v>
      </c>
      <c r="AS29" s="202">
        <v>0</v>
      </c>
      <c r="AT29" s="202">
        <v>0</v>
      </c>
      <c r="AU29" s="202">
        <v>0.04</v>
      </c>
      <c r="AV29" s="202">
        <v>0</v>
      </c>
      <c r="AW29" s="202">
        <v>0</v>
      </c>
      <c r="AX29" s="202">
        <v>1.54</v>
      </c>
      <c r="AY29" s="202">
        <v>0</v>
      </c>
      <c r="AZ29" s="202">
        <v>0</v>
      </c>
      <c r="BA29" s="202">
        <v>0</v>
      </c>
      <c r="BB29" s="202">
        <v>0</v>
      </c>
      <c r="BC29" s="202">
        <v>0</v>
      </c>
      <c r="BD29" s="202">
        <v>0</v>
      </c>
      <c r="BE29" s="202">
        <v>0</v>
      </c>
      <c r="BF29" s="202">
        <v>0</v>
      </c>
      <c r="BG29" s="202">
        <v>0</v>
      </c>
      <c r="BH29" s="202">
        <v>0</v>
      </c>
      <c r="BI29" s="202">
        <v>0</v>
      </c>
      <c r="BJ29" s="202">
        <v>23.51</v>
      </c>
      <c r="BK29" s="202">
        <v>137.88999999999999</v>
      </c>
    </row>
    <row r="30" spans="1:63" s="281" customFormat="1" ht="20.100000000000001" customHeight="1" x14ac:dyDescent="0.2">
      <c r="A30" s="378"/>
      <c r="B30" s="352" t="s">
        <v>98</v>
      </c>
      <c r="C30" s="353" t="s">
        <v>99</v>
      </c>
      <c r="D30" s="202">
        <v>94.13</v>
      </c>
      <c r="E30" s="319">
        <v>21.03</v>
      </c>
      <c r="F30" s="320">
        <v>18.34</v>
      </c>
      <c r="G30" s="319">
        <v>0</v>
      </c>
      <c r="H30" s="319">
        <v>0</v>
      </c>
      <c r="I30" s="319">
        <v>0</v>
      </c>
      <c r="J30" s="319">
        <v>12.02</v>
      </c>
      <c r="K30" s="319">
        <v>4.28</v>
      </c>
      <c r="L30" s="319">
        <v>0</v>
      </c>
      <c r="M30" s="319">
        <v>0</v>
      </c>
      <c r="N30" s="319">
        <v>0</v>
      </c>
      <c r="O30" s="319">
        <v>2.04</v>
      </c>
      <c r="P30" s="319">
        <v>0</v>
      </c>
      <c r="Q30" s="319">
        <v>0</v>
      </c>
      <c r="R30" s="202">
        <v>2.6900000000000004</v>
      </c>
      <c r="S30" s="319">
        <v>0</v>
      </c>
      <c r="T30" s="319">
        <v>0</v>
      </c>
      <c r="U30" s="319">
        <v>0</v>
      </c>
      <c r="V30" s="319">
        <v>0</v>
      </c>
      <c r="W30" s="319">
        <v>0</v>
      </c>
      <c r="X30" s="319">
        <v>0</v>
      </c>
      <c r="Y30" s="319">
        <v>0.75</v>
      </c>
      <c r="Z30" s="319">
        <v>0</v>
      </c>
      <c r="AA30" s="319">
        <v>0</v>
      </c>
      <c r="AB30" s="202">
        <v>0.56000000000000005</v>
      </c>
      <c r="AC30" s="319">
        <v>0.45</v>
      </c>
      <c r="AD30" s="319">
        <v>0</v>
      </c>
      <c r="AE30" s="319">
        <v>0</v>
      </c>
      <c r="AF30" s="319">
        <v>0</v>
      </c>
      <c r="AG30" s="319">
        <v>0</v>
      </c>
      <c r="AH30" s="319">
        <v>0</v>
      </c>
      <c r="AI30" s="319">
        <v>0</v>
      </c>
      <c r="AJ30" s="319">
        <v>0</v>
      </c>
      <c r="AK30" s="319">
        <v>0</v>
      </c>
      <c r="AL30" s="319">
        <v>0</v>
      </c>
      <c r="AM30" s="319">
        <v>0</v>
      </c>
      <c r="AN30" s="319">
        <v>0</v>
      </c>
      <c r="AO30" s="319">
        <v>0.11000000000000001</v>
      </c>
      <c r="AP30" s="319">
        <v>0</v>
      </c>
      <c r="AQ30" s="319">
        <v>0</v>
      </c>
      <c r="AR30" s="319">
        <v>0</v>
      </c>
      <c r="AS30" s="319">
        <v>0</v>
      </c>
      <c r="AT30" s="319">
        <v>0</v>
      </c>
      <c r="AU30" s="319">
        <v>0.04</v>
      </c>
      <c r="AV30" s="319">
        <v>0</v>
      </c>
      <c r="AW30" s="319">
        <v>0</v>
      </c>
      <c r="AX30" s="319">
        <v>1.34</v>
      </c>
      <c r="AY30" s="319">
        <v>0</v>
      </c>
      <c r="AZ30" s="319">
        <v>0</v>
      </c>
      <c r="BA30" s="319">
        <v>0</v>
      </c>
      <c r="BB30" s="319">
        <v>0</v>
      </c>
      <c r="BC30" s="319">
        <v>0</v>
      </c>
      <c r="BD30" s="319">
        <v>0</v>
      </c>
      <c r="BE30" s="319">
        <v>0</v>
      </c>
      <c r="BF30" s="319">
        <v>0</v>
      </c>
      <c r="BG30" s="319">
        <v>0</v>
      </c>
      <c r="BH30" s="319">
        <v>0</v>
      </c>
      <c r="BI30" s="319">
        <v>0</v>
      </c>
      <c r="BJ30" s="319">
        <v>20.190000000000001</v>
      </c>
      <c r="BK30" s="319">
        <v>114.32</v>
      </c>
    </row>
    <row r="31" spans="1:63" s="281" customFormat="1" ht="20.100000000000001" customHeight="1" x14ac:dyDescent="0.2">
      <c r="A31" s="378"/>
      <c r="B31" s="352" t="s">
        <v>100</v>
      </c>
      <c r="C31" s="353" t="s">
        <v>101</v>
      </c>
      <c r="D31" s="202">
        <v>1.26</v>
      </c>
      <c r="E31" s="319">
        <v>0</v>
      </c>
      <c r="F31" s="320">
        <v>0</v>
      </c>
      <c r="G31" s="319">
        <v>0</v>
      </c>
      <c r="H31" s="319">
        <v>0</v>
      </c>
      <c r="I31" s="319">
        <v>0</v>
      </c>
      <c r="J31" s="319">
        <v>0</v>
      </c>
      <c r="K31" s="319">
        <v>0</v>
      </c>
      <c r="L31" s="319">
        <v>0</v>
      </c>
      <c r="M31" s="319">
        <v>0</v>
      </c>
      <c r="N31" s="319">
        <v>0</v>
      </c>
      <c r="O31" s="319">
        <v>0</v>
      </c>
      <c r="P31" s="319">
        <v>0</v>
      </c>
      <c r="Q31" s="319">
        <v>0</v>
      </c>
      <c r="R31" s="202">
        <v>0</v>
      </c>
      <c r="S31" s="319">
        <v>0</v>
      </c>
      <c r="T31" s="319">
        <v>0</v>
      </c>
      <c r="U31" s="319">
        <v>0</v>
      </c>
      <c r="V31" s="319">
        <v>0</v>
      </c>
      <c r="W31" s="319">
        <v>0</v>
      </c>
      <c r="X31" s="319">
        <v>0</v>
      </c>
      <c r="Y31" s="319">
        <v>0</v>
      </c>
      <c r="Z31" s="319">
        <v>0</v>
      </c>
      <c r="AA31" s="319">
        <v>0</v>
      </c>
      <c r="AB31" s="202">
        <v>0</v>
      </c>
      <c r="AC31" s="319">
        <v>0</v>
      </c>
      <c r="AD31" s="319">
        <v>0</v>
      </c>
      <c r="AE31" s="319">
        <v>0</v>
      </c>
      <c r="AF31" s="319">
        <v>0</v>
      </c>
      <c r="AG31" s="319">
        <v>0</v>
      </c>
      <c r="AH31" s="319">
        <v>0</v>
      </c>
      <c r="AI31" s="319">
        <v>0</v>
      </c>
      <c r="AJ31" s="319">
        <v>0</v>
      </c>
      <c r="AK31" s="319">
        <v>0</v>
      </c>
      <c r="AL31" s="319">
        <v>0</v>
      </c>
      <c r="AM31" s="319">
        <v>0</v>
      </c>
      <c r="AN31" s="319">
        <v>0</v>
      </c>
      <c r="AO31" s="319">
        <v>0</v>
      </c>
      <c r="AP31" s="319">
        <v>0</v>
      </c>
      <c r="AQ31" s="319">
        <v>0</v>
      </c>
      <c r="AR31" s="319">
        <v>0</v>
      </c>
      <c r="AS31" s="319">
        <v>0</v>
      </c>
      <c r="AT31" s="319">
        <v>0</v>
      </c>
      <c r="AU31" s="319">
        <v>0</v>
      </c>
      <c r="AV31" s="319">
        <v>0</v>
      </c>
      <c r="AW31" s="319">
        <v>0</v>
      </c>
      <c r="AX31" s="319">
        <v>0</v>
      </c>
      <c r="AY31" s="319">
        <v>0</v>
      </c>
      <c r="AZ31" s="319">
        <v>0</v>
      </c>
      <c r="BA31" s="319">
        <v>0</v>
      </c>
      <c r="BB31" s="319">
        <v>0</v>
      </c>
      <c r="BC31" s="319">
        <v>0</v>
      </c>
      <c r="BD31" s="319">
        <v>0</v>
      </c>
      <c r="BE31" s="319">
        <v>0</v>
      </c>
      <c r="BF31" s="319">
        <v>0</v>
      </c>
      <c r="BG31" s="319">
        <v>0</v>
      </c>
      <c r="BH31" s="319">
        <v>0</v>
      </c>
      <c r="BI31" s="319">
        <v>0</v>
      </c>
      <c r="BJ31" s="319">
        <v>0</v>
      </c>
      <c r="BK31" s="319">
        <v>1.26</v>
      </c>
    </row>
    <row r="32" spans="1:63" s="281" customFormat="1" ht="20.100000000000001" customHeight="1" x14ac:dyDescent="0.2">
      <c r="A32" s="378"/>
      <c r="B32" s="352" t="s">
        <v>663</v>
      </c>
      <c r="C32" s="353" t="s">
        <v>103</v>
      </c>
      <c r="D32" s="202">
        <v>1.42</v>
      </c>
      <c r="E32" s="319">
        <v>0</v>
      </c>
      <c r="F32" s="320">
        <v>0</v>
      </c>
      <c r="G32" s="319">
        <v>0</v>
      </c>
      <c r="H32" s="319">
        <v>0</v>
      </c>
      <c r="I32" s="319">
        <v>0</v>
      </c>
      <c r="J32" s="319">
        <v>0</v>
      </c>
      <c r="K32" s="319">
        <v>0</v>
      </c>
      <c r="L32" s="319">
        <v>0</v>
      </c>
      <c r="M32" s="319">
        <v>0</v>
      </c>
      <c r="N32" s="319">
        <v>0</v>
      </c>
      <c r="O32" s="319">
        <v>0</v>
      </c>
      <c r="P32" s="319">
        <v>0</v>
      </c>
      <c r="Q32" s="319">
        <v>0</v>
      </c>
      <c r="R32" s="202">
        <v>0</v>
      </c>
      <c r="S32" s="319">
        <v>0</v>
      </c>
      <c r="T32" s="319">
        <v>0</v>
      </c>
      <c r="U32" s="319">
        <v>0</v>
      </c>
      <c r="V32" s="319">
        <v>0</v>
      </c>
      <c r="W32" s="319">
        <v>0</v>
      </c>
      <c r="X32" s="319">
        <v>0</v>
      </c>
      <c r="Y32" s="319">
        <v>0</v>
      </c>
      <c r="Z32" s="319">
        <v>0</v>
      </c>
      <c r="AA32" s="319">
        <v>0</v>
      </c>
      <c r="AB32" s="202">
        <v>0</v>
      </c>
      <c r="AC32" s="319">
        <v>0</v>
      </c>
      <c r="AD32" s="319">
        <v>0</v>
      </c>
      <c r="AE32" s="319">
        <v>0</v>
      </c>
      <c r="AF32" s="319">
        <v>0</v>
      </c>
      <c r="AG32" s="319">
        <v>0</v>
      </c>
      <c r="AH32" s="319">
        <v>0</v>
      </c>
      <c r="AI32" s="319">
        <v>0</v>
      </c>
      <c r="AJ32" s="319">
        <v>0</v>
      </c>
      <c r="AK32" s="319">
        <v>0</v>
      </c>
      <c r="AL32" s="319">
        <v>0</v>
      </c>
      <c r="AM32" s="319">
        <v>0</v>
      </c>
      <c r="AN32" s="319">
        <v>0</v>
      </c>
      <c r="AO32" s="319">
        <v>0</v>
      </c>
      <c r="AP32" s="319">
        <v>0</v>
      </c>
      <c r="AQ32" s="319">
        <v>0</v>
      </c>
      <c r="AR32" s="319">
        <v>0</v>
      </c>
      <c r="AS32" s="319">
        <v>0</v>
      </c>
      <c r="AT32" s="319">
        <v>0</v>
      </c>
      <c r="AU32" s="319">
        <v>0</v>
      </c>
      <c r="AV32" s="319">
        <v>0</v>
      </c>
      <c r="AW32" s="319">
        <v>0</v>
      </c>
      <c r="AX32" s="319">
        <v>0</v>
      </c>
      <c r="AY32" s="319">
        <v>0</v>
      </c>
      <c r="AZ32" s="319">
        <v>0</v>
      </c>
      <c r="BA32" s="319">
        <v>0</v>
      </c>
      <c r="BB32" s="319">
        <v>0</v>
      </c>
      <c r="BC32" s="319">
        <v>0</v>
      </c>
      <c r="BD32" s="319">
        <v>0</v>
      </c>
      <c r="BE32" s="319">
        <v>0</v>
      </c>
      <c r="BF32" s="319">
        <v>0</v>
      </c>
      <c r="BG32" s="319">
        <v>0</v>
      </c>
      <c r="BH32" s="319">
        <v>0</v>
      </c>
      <c r="BI32" s="319">
        <v>0</v>
      </c>
      <c r="BJ32" s="319">
        <v>0</v>
      </c>
      <c r="BK32" s="319">
        <v>1.42</v>
      </c>
    </row>
    <row r="33" spans="1:63" s="281" customFormat="1" ht="20.100000000000001" customHeight="1" x14ac:dyDescent="0.2">
      <c r="A33" s="378"/>
      <c r="B33" s="352" t="s">
        <v>1279</v>
      </c>
      <c r="C33" s="353" t="s">
        <v>105</v>
      </c>
      <c r="D33" s="202">
        <v>1.97</v>
      </c>
      <c r="E33" s="319">
        <v>0.37</v>
      </c>
      <c r="F33" s="320">
        <v>0.37</v>
      </c>
      <c r="G33" s="319">
        <v>0</v>
      </c>
      <c r="H33" s="319">
        <v>0</v>
      </c>
      <c r="I33" s="319">
        <v>0</v>
      </c>
      <c r="J33" s="319">
        <v>0.37</v>
      </c>
      <c r="K33" s="319">
        <v>0</v>
      </c>
      <c r="L33" s="319">
        <v>0</v>
      </c>
      <c r="M33" s="319">
        <v>0</v>
      </c>
      <c r="N33" s="319">
        <v>0</v>
      </c>
      <c r="O33" s="319">
        <v>0</v>
      </c>
      <c r="P33" s="319">
        <v>0</v>
      </c>
      <c r="Q33" s="319">
        <v>0</v>
      </c>
      <c r="R33" s="202">
        <v>0</v>
      </c>
      <c r="S33" s="319">
        <v>0</v>
      </c>
      <c r="T33" s="319">
        <v>0</v>
      </c>
      <c r="U33" s="319">
        <v>0</v>
      </c>
      <c r="V33" s="319">
        <v>0</v>
      </c>
      <c r="W33" s="319">
        <v>0</v>
      </c>
      <c r="X33" s="319">
        <v>0</v>
      </c>
      <c r="Y33" s="319">
        <v>0</v>
      </c>
      <c r="Z33" s="319">
        <v>0</v>
      </c>
      <c r="AA33" s="319">
        <v>0</v>
      </c>
      <c r="AB33" s="202">
        <v>0</v>
      </c>
      <c r="AC33" s="319">
        <v>0</v>
      </c>
      <c r="AD33" s="319">
        <v>0</v>
      </c>
      <c r="AE33" s="319">
        <v>0</v>
      </c>
      <c r="AF33" s="319">
        <v>0</v>
      </c>
      <c r="AG33" s="319">
        <v>0</v>
      </c>
      <c r="AH33" s="319">
        <v>0</v>
      </c>
      <c r="AI33" s="319">
        <v>0</v>
      </c>
      <c r="AJ33" s="319">
        <v>0</v>
      </c>
      <c r="AK33" s="319">
        <v>0</v>
      </c>
      <c r="AL33" s="319">
        <v>0</v>
      </c>
      <c r="AM33" s="319">
        <v>0</v>
      </c>
      <c r="AN33" s="319">
        <v>0</v>
      </c>
      <c r="AO33" s="319">
        <v>0</v>
      </c>
      <c r="AP33" s="319">
        <v>0</v>
      </c>
      <c r="AQ33" s="319">
        <v>0</v>
      </c>
      <c r="AR33" s="319">
        <v>0</v>
      </c>
      <c r="AS33" s="319">
        <v>0</v>
      </c>
      <c r="AT33" s="319">
        <v>0</v>
      </c>
      <c r="AU33" s="319">
        <v>0</v>
      </c>
      <c r="AV33" s="319">
        <v>0</v>
      </c>
      <c r="AW33" s="319">
        <v>0</v>
      </c>
      <c r="AX33" s="319">
        <v>0</v>
      </c>
      <c r="AY33" s="319">
        <v>0</v>
      </c>
      <c r="AZ33" s="319">
        <v>0</v>
      </c>
      <c r="BA33" s="319">
        <v>0</v>
      </c>
      <c r="BB33" s="319">
        <v>0</v>
      </c>
      <c r="BC33" s="319">
        <v>0</v>
      </c>
      <c r="BD33" s="319">
        <v>0</v>
      </c>
      <c r="BE33" s="319">
        <v>0</v>
      </c>
      <c r="BF33" s="319">
        <v>0</v>
      </c>
      <c r="BG33" s="319">
        <v>0</v>
      </c>
      <c r="BH33" s="319">
        <v>0</v>
      </c>
      <c r="BI33" s="319">
        <v>0</v>
      </c>
      <c r="BJ33" s="319">
        <v>0.37</v>
      </c>
      <c r="BK33" s="319">
        <v>2.34</v>
      </c>
    </row>
    <row r="34" spans="1:63" s="281" customFormat="1" ht="20.100000000000001" customHeight="1" x14ac:dyDescent="0.2">
      <c r="A34" s="378"/>
      <c r="B34" s="352" t="s">
        <v>1280</v>
      </c>
      <c r="C34" s="353" t="s">
        <v>107</v>
      </c>
      <c r="D34" s="202">
        <v>9.7799999999999994</v>
      </c>
      <c r="E34" s="319">
        <v>3.08</v>
      </c>
      <c r="F34" s="320">
        <v>2.84</v>
      </c>
      <c r="G34" s="319">
        <v>0</v>
      </c>
      <c r="H34" s="319">
        <v>0</v>
      </c>
      <c r="I34" s="319">
        <v>0</v>
      </c>
      <c r="J34" s="319">
        <v>2.76</v>
      </c>
      <c r="K34" s="319">
        <v>0.08</v>
      </c>
      <c r="L34" s="319">
        <v>0</v>
      </c>
      <c r="M34" s="319">
        <v>0</v>
      </c>
      <c r="N34" s="319">
        <v>0</v>
      </c>
      <c r="O34" s="319">
        <v>0</v>
      </c>
      <c r="P34" s="319">
        <v>0</v>
      </c>
      <c r="Q34" s="319">
        <v>0</v>
      </c>
      <c r="R34" s="202">
        <v>0.24000000000000002</v>
      </c>
      <c r="S34" s="319">
        <v>0</v>
      </c>
      <c r="T34" s="319">
        <v>0</v>
      </c>
      <c r="U34" s="319">
        <v>0</v>
      </c>
      <c r="V34" s="319">
        <v>0</v>
      </c>
      <c r="W34" s="319">
        <v>0</v>
      </c>
      <c r="X34" s="319">
        <v>0</v>
      </c>
      <c r="Y34" s="319">
        <v>0</v>
      </c>
      <c r="Z34" s="319">
        <v>0</v>
      </c>
      <c r="AA34" s="319">
        <v>0</v>
      </c>
      <c r="AB34" s="202">
        <v>0.04</v>
      </c>
      <c r="AC34" s="319">
        <v>0.02</v>
      </c>
      <c r="AD34" s="319">
        <v>0</v>
      </c>
      <c r="AE34" s="319">
        <v>0</v>
      </c>
      <c r="AF34" s="319">
        <v>0</v>
      </c>
      <c r="AG34" s="319">
        <v>0</v>
      </c>
      <c r="AH34" s="319">
        <v>0</v>
      </c>
      <c r="AI34" s="319">
        <v>0</v>
      </c>
      <c r="AJ34" s="319">
        <v>0</v>
      </c>
      <c r="AK34" s="319">
        <v>0</v>
      </c>
      <c r="AL34" s="319">
        <v>0</v>
      </c>
      <c r="AM34" s="319">
        <v>0</v>
      </c>
      <c r="AN34" s="319">
        <v>0</v>
      </c>
      <c r="AO34" s="319">
        <v>0.02</v>
      </c>
      <c r="AP34" s="319">
        <v>0</v>
      </c>
      <c r="AQ34" s="319">
        <v>0</v>
      </c>
      <c r="AR34" s="319">
        <v>0</v>
      </c>
      <c r="AS34" s="319">
        <v>0</v>
      </c>
      <c r="AT34" s="319">
        <v>0</v>
      </c>
      <c r="AU34" s="319">
        <v>0</v>
      </c>
      <c r="AV34" s="319">
        <v>0</v>
      </c>
      <c r="AW34" s="319">
        <v>0</v>
      </c>
      <c r="AX34" s="319">
        <v>0.2</v>
      </c>
      <c r="AY34" s="319">
        <v>0</v>
      </c>
      <c r="AZ34" s="319">
        <v>0</v>
      </c>
      <c r="BA34" s="319">
        <v>0</v>
      </c>
      <c r="BB34" s="319">
        <v>0</v>
      </c>
      <c r="BC34" s="319">
        <v>0</v>
      </c>
      <c r="BD34" s="319">
        <v>0</v>
      </c>
      <c r="BE34" s="319">
        <v>0</v>
      </c>
      <c r="BF34" s="319">
        <v>0</v>
      </c>
      <c r="BG34" s="319">
        <v>0</v>
      </c>
      <c r="BH34" s="319">
        <v>0</v>
      </c>
      <c r="BI34" s="319">
        <v>0</v>
      </c>
      <c r="BJ34" s="319">
        <v>3.08</v>
      </c>
      <c r="BK34" s="319">
        <v>12.86</v>
      </c>
    </row>
    <row r="35" spans="1:63" s="281" customFormat="1" ht="20.100000000000001" customHeight="1" x14ac:dyDescent="0.2">
      <c r="A35" s="378"/>
      <c r="B35" s="352" t="s">
        <v>1281</v>
      </c>
      <c r="C35" s="353" t="s">
        <v>109</v>
      </c>
      <c r="D35" s="202">
        <v>0.33</v>
      </c>
      <c r="E35" s="319">
        <v>0</v>
      </c>
      <c r="F35" s="320">
        <v>0</v>
      </c>
      <c r="G35" s="319">
        <v>0</v>
      </c>
      <c r="H35" s="319">
        <v>0</v>
      </c>
      <c r="I35" s="319">
        <v>0</v>
      </c>
      <c r="J35" s="319">
        <v>0</v>
      </c>
      <c r="K35" s="319">
        <v>0</v>
      </c>
      <c r="L35" s="319">
        <v>0</v>
      </c>
      <c r="M35" s="319">
        <v>0</v>
      </c>
      <c r="N35" s="319">
        <v>0</v>
      </c>
      <c r="O35" s="319">
        <v>0</v>
      </c>
      <c r="P35" s="319">
        <v>0</v>
      </c>
      <c r="Q35" s="319">
        <v>0</v>
      </c>
      <c r="R35" s="202">
        <v>0</v>
      </c>
      <c r="S35" s="319">
        <v>0</v>
      </c>
      <c r="T35" s="319">
        <v>0</v>
      </c>
      <c r="U35" s="319">
        <v>0</v>
      </c>
      <c r="V35" s="319">
        <v>0</v>
      </c>
      <c r="W35" s="319">
        <v>0</v>
      </c>
      <c r="X35" s="319">
        <v>0</v>
      </c>
      <c r="Y35" s="319">
        <v>0</v>
      </c>
      <c r="Z35" s="319">
        <v>0</v>
      </c>
      <c r="AA35" s="319">
        <v>0</v>
      </c>
      <c r="AB35" s="202">
        <v>0</v>
      </c>
      <c r="AC35" s="319">
        <v>0</v>
      </c>
      <c r="AD35" s="319">
        <v>0</v>
      </c>
      <c r="AE35" s="319">
        <v>0</v>
      </c>
      <c r="AF35" s="319">
        <v>0</v>
      </c>
      <c r="AG35" s="319">
        <v>0</v>
      </c>
      <c r="AH35" s="319">
        <v>0</v>
      </c>
      <c r="AI35" s="319">
        <v>0</v>
      </c>
      <c r="AJ35" s="319">
        <v>0</v>
      </c>
      <c r="AK35" s="319">
        <v>0</v>
      </c>
      <c r="AL35" s="319">
        <v>0</v>
      </c>
      <c r="AM35" s="319">
        <v>0</v>
      </c>
      <c r="AN35" s="319">
        <v>0</v>
      </c>
      <c r="AO35" s="319">
        <v>0</v>
      </c>
      <c r="AP35" s="319">
        <v>0</v>
      </c>
      <c r="AQ35" s="319">
        <v>0</v>
      </c>
      <c r="AR35" s="319">
        <v>0</v>
      </c>
      <c r="AS35" s="319">
        <v>0</v>
      </c>
      <c r="AT35" s="319">
        <v>0</v>
      </c>
      <c r="AU35" s="319">
        <v>0</v>
      </c>
      <c r="AV35" s="319">
        <v>0</v>
      </c>
      <c r="AW35" s="319">
        <v>0</v>
      </c>
      <c r="AX35" s="319">
        <v>0</v>
      </c>
      <c r="AY35" s="319">
        <v>0</v>
      </c>
      <c r="AZ35" s="319">
        <v>0</v>
      </c>
      <c r="BA35" s="319">
        <v>0</v>
      </c>
      <c r="BB35" s="319">
        <v>0</v>
      </c>
      <c r="BC35" s="319">
        <v>0</v>
      </c>
      <c r="BD35" s="319">
        <v>0</v>
      </c>
      <c r="BE35" s="319">
        <v>0</v>
      </c>
      <c r="BF35" s="319">
        <v>0</v>
      </c>
      <c r="BG35" s="319">
        <v>0</v>
      </c>
      <c r="BH35" s="319">
        <v>0</v>
      </c>
      <c r="BI35" s="319">
        <v>0</v>
      </c>
      <c r="BJ35" s="319">
        <v>0</v>
      </c>
      <c r="BK35" s="319">
        <v>0.33</v>
      </c>
    </row>
    <row r="36" spans="1:63" s="281" customFormat="1" ht="20.100000000000001" customHeight="1" x14ac:dyDescent="0.2">
      <c r="A36" s="378"/>
      <c r="B36" s="352" t="s">
        <v>110</v>
      </c>
      <c r="C36" s="353" t="s">
        <v>111</v>
      </c>
      <c r="D36" s="202">
        <v>0.28999999999999998</v>
      </c>
      <c r="E36" s="319">
        <v>0</v>
      </c>
      <c r="F36" s="320">
        <v>0</v>
      </c>
      <c r="G36" s="319">
        <v>0</v>
      </c>
      <c r="H36" s="319">
        <v>0</v>
      </c>
      <c r="I36" s="319">
        <v>0</v>
      </c>
      <c r="J36" s="319">
        <v>0</v>
      </c>
      <c r="K36" s="319">
        <v>0</v>
      </c>
      <c r="L36" s="319">
        <v>0</v>
      </c>
      <c r="M36" s="319">
        <v>0</v>
      </c>
      <c r="N36" s="319">
        <v>0</v>
      </c>
      <c r="O36" s="319">
        <v>0</v>
      </c>
      <c r="P36" s="319">
        <v>0</v>
      </c>
      <c r="Q36" s="319">
        <v>0</v>
      </c>
      <c r="R36" s="202">
        <v>0</v>
      </c>
      <c r="S36" s="319">
        <v>0</v>
      </c>
      <c r="T36" s="319">
        <v>0</v>
      </c>
      <c r="U36" s="319">
        <v>0</v>
      </c>
      <c r="V36" s="319">
        <v>0</v>
      </c>
      <c r="W36" s="319">
        <v>0</v>
      </c>
      <c r="X36" s="319">
        <v>0</v>
      </c>
      <c r="Y36" s="319">
        <v>0</v>
      </c>
      <c r="Z36" s="319">
        <v>0</v>
      </c>
      <c r="AA36" s="319">
        <v>0</v>
      </c>
      <c r="AB36" s="202">
        <v>0</v>
      </c>
      <c r="AC36" s="319">
        <v>0</v>
      </c>
      <c r="AD36" s="319">
        <v>0</v>
      </c>
      <c r="AE36" s="319">
        <v>0</v>
      </c>
      <c r="AF36" s="319">
        <v>0</v>
      </c>
      <c r="AG36" s="319">
        <v>0</v>
      </c>
      <c r="AH36" s="319">
        <v>0</v>
      </c>
      <c r="AI36" s="319">
        <v>0</v>
      </c>
      <c r="AJ36" s="319">
        <v>0</v>
      </c>
      <c r="AK36" s="319">
        <v>0</v>
      </c>
      <c r="AL36" s="319">
        <v>0</v>
      </c>
      <c r="AM36" s="319">
        <v>0</v>
      </c>
      <c r="AN36" s="319">
        <v>0</v>
      </c>
      <c r="AO36" s="319">
        <v>0</v>
      </c>
      <c r="AP36" s="319">
        <v>0</v>
      </c>
      <c r="AQ36" s="319">
        <v>0</v>
      </c>
      <c r="AR36" s="319">
        <v>0</v>
      </c>
      <c r="AS36" s="319">
        <v>0</v>
      </c>
      <c r="AT36" s="319">
        <v>0</v>
      </c>
      <c r="AU36" s="319">
        <v>0</v>
      </c>
      <c r="AV36" s="319">
        <v>0</v>
      </c>
      <c r="AW36" s="319">
        <v>0</v>
      </c>
      <c r="AX36" s="319">
        <v>0</v>
      </c>
      <c r="AY36" s="319">
        <v>0</v>
      </c>
      <c r="AZ36" s="319">
        <v>0</v>
      </c>
      <c r="BA36" s="319">
        <v>0</v>
      </c>
      <c r="BB36" s="319">
        <v>0</v>
      </c>
      <c r="BC36" s="319">
        <v>0</v>
      </c>
      <c r="BD36" s="319">
        <v>0</v>
      </c>
      <c r="BE36" s="319">
        <v>0</v>
      </c>
      <c r="BF36" s="319">
        <v>0</v>
      </c>
      <c r="BG36" s="319">
        <v>0</v>
      </c>
      <c r="BH36" s="319">
        <v>0</v>
      </c>
      <c r="BI36" s="319">
        <v>0</v>
      </c>
      <c r="BJ36" s="319">
        <v>0</v>
      </c>
      <c r="BK36" s="319">
        <v>0.28999999999999998</v>
      </c>
    </row>
    <row r="37" spans="1:63" s="281" customFormat="1" ht="20.100000000000001" customHeight="1" x14ac:dyDescent="0.2">
      <c r="A37" s="378"/>
      <c r="B37" s="352" t="s">
        <v>1266</v>
      </c>
      <c r="C37" s="353" t="s">
        <v>113</v>
      </c>
      <c r="D37" s="202">
        <v>0.01</v>
      </c>
      <c r="E37" s="319">
        <v>0</v>
      </c>
      <c r="F37" s="320">
        <v>0</v>
      </c>
      <c r="G37" s="319">
        <v>0</v>
      </c>
      <c r="H37" s="319">
        <v>0</v>
      </c>
      <c r="I37" s="319">
        <v>0</v>
      </c>
      <c r="J37" s="319">
        <v>0</v>
      </c>
      <c r="K37" s="319">
        <v>0</v>
      </c>
      <c r="L37" s="319">
        <v>0</v>
      </c>
      <c r="M37" s="319">
        <v>0</v>
      </c>
      <c r="N37" s="319">
        <v>0</v>
      </c>
      <c r="O37" s="319">
        <v>0</v>
      </c>
      <c r="P37" s="319">
        <v>0</v>
      </c>
      <c r="Q37" s="319">
        <v>0</v>
      </c>
      <c r="R37" s="202">
        <v>0</v>
      </c>
      <c r="S37" s="319">
        <v>0</v>
      </c>
      <c r="T37" s="319">
        <v>0</v>
      </c>
      <c r="U37" s="319">
        <v>0</v>
      </c>
      <c r="V37" s="319">
        <v>0</v>
      </c>
      <c r="W37" s="319">
        <v>0</v>
      </c>
      <c r="X37" s="319">
        <v>0</v>
      </c>
      <c r="Y37" s="319">
        <v>0</v>
      </c>
      <c r="Z37" s="319">
        <v>0</v>
      </c>
      <c r="AA37" s="319">
        <v>0</v>
      </c>
      <c r="AB37" s="202">
        <v>0</v>
      </c>
      <c r="AC37" s="319">
        <v>0</v>
      </c>
      <c r="AD37" s="319">
        <v>0</v>
      </c>
      <c r="AE37" s="319">
        <v>0</v>
      </c>
      <c r="AF37" s="319">
        <v>0</v>
      </c>
      <c r="AG37" s="319">
        <v>0</v>
      </c>
      <c r="AH37" s="319">
        <v>0</v>
      </c>
      <c r="AI37" s="319">
        <v>0</v>
      </c>
      <c r="AJ37" s="319">
        <v>0</v>
      </c>
      <c r="AK37" s="319">
        <v>0</v>
      </c>
      <c r="AL37" s="319">
        <v>0</v>
      </c>
      <c r="AM37" s="319">
        <v>0</v>
      </c>
      <c r="AN37" s="319">
        <v>0</v>
      </c>
      <c r="AO37" s="319">
        <v>0</v>
      </c>
      <c r="AP37" s="319">
        <v>0</v>
      </c>
      <c r="AQ37" s="319">
        <v>0</v>
      </c>
      <c r="AR37" s="319">
        <v>0</v>
      </c>
      <c r="AS37" s="319">
        <v>0</v>
      </c>
      <c r="AT37" s="319">
        <v>0</v>
      </c>
      <c r="AU37" s="319">
        <v>0</v>
      </c>
      <c r="AV37" s="319">
        <v>0</v>
      </c>
      <c r="AW37" s="319">
        <v>0</v>
      </c>
      <c r="AX37" s="319">
        <v>0</v>
      </c>
      <c r="AY37" s="319">
        <v>0</v>
      </c>
      <c r="AZ37" s="319">
        <v>0</v>
      </c>
      <c r="BA37" s="319">
        <v>0</v>
      </c>
      <c r="BB37" s="319">
        <v>0</v>
      </c>
      <c r="BC37" s="319">
        <v>0</v>
      </c>
      <c r="BD37" s="319">
        <v>0</v>
      </c>
      <c r="BE37" s="319">
        <v>0</v>
      </c>
      <c r="BF37" s="319">
        <v>0</v>
      </c>
      <c r="BG37" s="319">
        <v>0</v>
      </c>
      <c r="BH37" s="319">
        <v>0</v>
      </c>
      <c r="BI37" s="319">
        <v>0</v>
      </c>
      <c r="BJ37" s="319">
        <v>0</v>
      </c>
      <c r="BK37" s="319">
        <v>0.01</v>
      </c>
    </row>
    <row r="38" spans="1:63" s="281" customFormat="1" ht="20.100000000000001" customHeight="1" x14ac:dyDescent="0.2">
      <c r="A38" s="378"/>
      <c r="B38" s="355" t="s">
        <v>664</v>
      </c>
      <c r="C38" s="356" t="s">
        <v>115</v>
      </c>
      <c r="D38" s="202">
        <v>0</v>
      </c>
      <c r="E38" s="319">
        <v>0</v>
      </c>
      <c r="F38" s="320">
        <v>0</v>
      </c>
      <c r="G38" s="319">
        <v>0</v>
      </c>
      <c r="H38" s="319">
        <v>0</v>
      </c>
      <c r="I38" s="319">
        <v>0</v>
      </c>
      <c r="J38" s="319">
        <v>0</v>
      </c>
      <c r="K38" s="319">
        <v>0</v>
      </c>
      <c r="L38" s="319">
        <v>0</v>
      </c>
      <c r="M38" s="319">
        <v>0</v>
      </c>
      <c r="N38" s="319">
        <v>0</v>
      </c>
      <c r="O38" s="319">
        <v>0</v>
      </c>
      <c r="P38" s="319">
        <v>0</v>
      </c>
      <c r="Q38" s="319">
        <v>0</v>
      </c>
      <c r="R38" s="202">
        <v>0</v>
      </c>
      <c r="S38" s="319">
        <v>0</v>
      </c>
      <c r="T38" s="319">
        <v>0</v>
      </c>
      <c r="U38" s="319">
        <v>0</v>
      </c>
      <c r="V38" s="319">
        <v>0</v>
      </c>
      <c r="W38" s="319">
        <v>0</v>
      </c>
      <c r="X38" s="319">
        <v>0</v>
      </c>
      <c r="Y38" s="319">
        <v>0</v>
      </c>
      <c r="Z38" s="319">
        <v>0</v>
      </c>
      <c r="AA38" s="319">
        <v>0</v>
      </c>
      <c r="AB38" s="202">
        <v>0</v>
      </c>
      <c r="AC38" s="319">
        <v>0</v>
      </c>
      <c r="AD38" s="319">
        <v>0</v>
      </c>
      <c r="AE38" s="319">
        <v>0</v>
      </c>
      <c r="AF38" s="319">
        <v>0</v>
      </c>
      <c r="AG38" s="319">
        <v>0</v>
      </c>
      <c r="AH38" s="319">
        <v>0</v>
      </c>
      <c r="AI38" s="319">
        <v>0</v>
      </c>
      <c r="AJ38" s="319">
        <v>0</v>
      </c>
      <c r="AK38" s="319">
        <v>0</v>
      </c>
      <c r="AL38" s="319">
        <v>0</v>
      </c>
      <c r="AM38" s="319">
        <v>0</v>
      </c>
      <c r="AN38" s="319">
        <v>0</v>
      </c>
      <c r="AO38" s="319">
        <v>0</v>
      </c>
      <c r="AP38" s="319">
        <v>0</v>
      </c>
      <c r="AQ38" s="319">
        <v>0</v>
      </c>
      <c r="AR38" s="319">
        <v>0</v>
      </c>
      <c r="AS38" s="319">
        <v>0</v>
      </c>
      <c r="AT38" s="319">
        <v>0</v>
      </c>
      <c r="AU38" s="319">
        <v>0</v>
      </c>
      <c r="AV38" s="319">
        <v>0</v>
      </c>
      <c r="AW38" s="319">
        <v>0</v>
      </c>
      <c r="AX38" s="319">
        <v>0</v>
      </c>
      <c r="AY38" s="319">
        <v>0</v>
      </c>
      <c r="AZ38" s="319">
        <v>0</v>
      </c>
      <c r="BA38" s="319">
        <v>0</v>
      </c>
      <c r="BB38" s="319">
        <v>0</v>
      </c>
      <c r="BC38" s="319">
        <v>0</v>
      </c>
      <c r="BD38" s="319">
        <v>0</v>
      </c>
      <c r="BE38" s="319">
        <v>0</v>
      </c>
      <c r="BF38" s="319">
        <v>0</v>
      </c>
      <c r="BG38" s="319">
        <v>0</v>
      </c>
      <c r="BH38" s="319">
        <v>0</v>
      </c>
      <c r="BI38" s="319">
        <v>0</v>
      </c>
      <c r="BJ38" s="319">
        <v>0</v>
      </c>
      <c r="BK38" s="319">
        <v>0</v>
      </c>
    </row>
    <row r="39" spans="1:63" ht="20.100000000000001" customHeight="1" x14ac:dyDescent="0.2">
      <c r="A39" s="377"/>
      <c r="B39" s="342" t="s">
        <v>665</v>
      </c>
      <c r="C39" s="343" t="s">
        <v>117</v>
      </c>
      <c r="D39" s="202">
        <v>0.25</v>
      </c>
      <c r="E39" s="202">
        <v>0</v>
      </c>
      <c r="F39" s="320">
        <v>0</v>
      </c>
      <c r="G39" s="202">
        <v>0</v>
      </c>
      <c r="H39" s="202">
        <v>0</v>
      </c>
      <c r="I39" s="202">
        <v>0</v>
      </c>
      <c r="J39" s="202">
        <v>0</v>
      </c>
      <c r="K39" s="202">
        <v>0</v>
      </c>
      <c r="L39" s="202">
        <v>0</v>
      </c>
      <c r="M39" s="202">
        <v>0</v>
      </c>
      <c r="N39" s="202">
        <v>0</v>
      </c>
      <c r="O39" s="202">
        <v>0</v>
      </c>
      <c r="P39" s="202">
        <v>0</v>
      </c>
      <c r="Q39" s="202">
        <v>0</v>
      </c>
      <c r="R39" s="202">
        <v>0</v>
      </c>
      <c r="S39" s="202">
        <v>0</v>
      </c>
      <c r="T39" s="202">
        <v>0</v>
      </c>
      <c r="U39" s="202">
        <v>0</v>
      </c>
      <c r="V39" s="202">
        <v>0</v>
      </c>
      <c r="W39" s="202">
        <v>0</v>
      </c>
      <c r="X39" s="202">
        <v>0</v>
      </c>
      <c r="Y39" s="202">
        <v>0</v>
      </c>
      <c r="Z39" s="202">
        <v>0</v>
      </c>
      <c r="AA39" s="202">
        <v>0</v>
      </c>
      <c r="AB39" s="202">
        <v>0</v>
      </c>
      <c r="AC39" s="319">
        <v>0</v>
      </c>
      <c r="AD39" s="319">
        <v>0</v>
      </c>
      <c r="AE39" s="319">
        <v>0</v>
      </c>
      <c r="AF39" s="319">
        <v>0</v>
      </c>
      <c r="AG39" s="319">
        <v>0</v>
      </c>
      <c r="AH39" s="319">
        <v>0</v>
      </c>
      <c r="AI39" s="319">
        <v>0</v>
      </c>
      <c r="AJ39" s="319">
        <v>0</v>
      </c>
      <c r="AK39" s="319">
        <v>0</v>
      </c>
      <c r="AL39" s="202">
        <v>0</v>
      </c>
      <c r="AM39" s="202">
        <v>0</v>
      </c>
      <c r="AN39" s="202">
        <v>0</v>
      </c>
      <c r="AO39" s="202">
        <v>0</v>
      </c>
      <c r="AP39" s="319">
        <v>0</v>
      </c>
      <c r="AQ39" s="319">
        <v>0</v>
      </c>
      <c r="AR39" s="319">
        <v>0</v>
      </c>
      <c r="AS39" s="202">
        <v>0</v>
      </c>
      <c r="AT39" s="202">
        <v>0</v>
      </c>
      <c r="AU39" s="202">
        <v>0</v>
      </c>
      <c r="AV39" s="202">
        <v>0</v>
      </c>
      <c r="AW39" s="202">
        <v>0</v>
      </c>
      <c r="AX39" s="202">
        <v>0</v>
      </c>
      <c r="AY39" s="202">
        <v>0</v>
      </c>
      <c r="AZ39" s="202">
        <v>0</v>
      </c>
      <c r="BA39" s="202">
        <v>0</v>
      </c>
      <c r="BB39" s="202">
        <v>0</v>
      </c>
      <c r="BC39" s="202">
        <v>0</v>
      </c>
      <c r="BD39" s="202">
        <v>0</v>
      </c>
      <c r="BE39" s="202">
        <v>0</v>
      </c>
      <c r="BF39" s="202">
        <v>0</v>
      </c>
      <c r="BG39" s="319">
        <v>0</v>
      </c>
      <c r="BH39" s="319">
        <v>0</v>
      </c>
      <c r="BI39" s="319">
        <v>0</v>
      </c>
      <c r="BJ39" s="202">
        <v>0</v>
      </c>
      <c r="BK39" s="202">
        <v>0.25</v>
      </c>
    </row>
    <row r="40" spans="1:63" ht="20.100000000000001" customHeight="1" x14ac:dyDescent="0.2">
      <c r="A40" s="375"/>
      <c r="B40" s="342" t="s">
        <v>1282</v>
      </c>
      <c r="C40" s="343" t="s">
        <v>119</v>
      </c>
      <c r="D40" s="202">
        <v>0.31</v>
      </c>
      <c r="E40" s="202">
        <v>0</v>
      </c>
      <c r="F40" s="320">
        <v>0</v>
      </c>
      <c r="G40" s="202">
        <v>0</v>
      </c>
      <c r="H40" s="202">
        <v>0</v>
      </c>
      <c r="I40" s="202">
        <v>0</v>
      </c>
      <c r="J40" s="202">
        <v>0</v>
      </c>
      <c r="K40" s="202">
        <v>0</v>
      </c>
      <c r="L40" s="202">
        <v>0</v>
      </c>
      <c r="M40" s="202">
        <v>0</v>
      </c>
      <c r="N40" s="202">
        <v>0</v>
      </c>
      <c r="O40" s="202">
        <v>0</v>
      </c>
      <c r="P40" s="202">
        <v>0</v>
      </c>
      <c r="Q40" s="202">
        <v>0</v>
      </c>
      <c r="R40" s="202">
        <v>0</v>
      </c>
      <c r="S40" s="202">
        <v>0</v>
      </c>
      <c r="T40" s="202">
        <v>0</v>
      </c>
      <c r="U40" s="202">
        <v>0</v>
      </c>
      <c r="V40" s="202">
        <v>0</v>
      </c>
      <c r="W40" s="202">
        <v>0</v>
      </c>
      <c r="X40" s="202">
        <v>0</v>
      </c>
      <c r="Y40" s="202">
        <v>0</v>
      </c>
      <c r="Z40" s="202">
        <v>0</v>
      </c>
      <c r="AA40" s="202">
        <v>0</v>
      </c>
      <c r="AB40" s="202">
        <v>0</v>
      </c>
      <c r="AC40" s="319">
        <v>0</v>
      </c>
      <c r="AD40" s="319">
        <v>0</v>
      </c>
      <c r="AE40" s="319">
        <v>0</v>
      </c>
      <c r="AF40" s="319">
        <v>0</v>
      </c>
      <c r="AG40" s="319">
        <v>0</v>
      </c>
      <c r="AH40" s="319">
        <v>0</v>
      </c>
      <c r="AI40" s="319">
        <v>0</v>
      </c>
      <c r="AJ40" s="319">
        <v>0</v>
      </c>
      <c r="AK40" s="319">
        <v>0</v>
      </c>
      <c r="AL40" s="202">
        <v>0</v>
      </c>
      <c r="AM40" s="202">
        <v>0</v>
      </c>
      <c r="AN40" s="202">
        <v>0</v>
      </c>
      <c r="AO40" s="202">
        <v>0</v>
      </c>
      <c r="AP40" s="319">
        <v>0</v>
      </c>
      <c r="AQ40" s="319">
        <v>0</v>
      </c>
      <c r="AR40" s="319">
        <v>0</v>
      </c>
      <c r="AS40" s="202">
        <v>0</v>
      </c>
      <c r="AT40" s="202">
        <v>0</v>
      </c>
      <c r="AU40" s="202">
        <v>0</v>
      </c>
      <c r="AV40" s="202">
        <v>0</v>
      </c>
      <c r="AW40" s="202">
        <v>0</v>
      </c>
      <c r="AX40" s="202">
        <v>0</v>
      </c>
      <c r="AY40" s="202">
        <v>0</v>
      </c>
      <c r="AZ40" s="202">
        <v>0</v>
      </c>
      <c r="BA40" s="202">
        <v>0</v>
      </c>
      <c r="BB40" s="202">
        <v>0</v>
      </c>
      <c r="BC40" s="202">
        <v>0</v>
      </c>
      <c r="BD40" s="202">
        <v>0</v>
      </c>
      <c r="BE40" s="202">
        <v>0</v>
      </c>
      <c r="BF40" s="202">
        <v>0</v>
      </c>
      <c r="BG40" s="319">
        <v>0</v>
      </c>
      <c r="BH40" s="319">
        <v>0</v>
      </c>
      <c r="BI40" s="319">
        <v>0</v>
      </c>
      <c r="BJ40" s="202">
        <v>0</v>
      </c>
      <c r="BK40" s="202">
        <v>0.31</v>
      </c>
    </row>
    <row r="41" spans="1:63" ht="20.100000000000001" customHeight="1" x14ac:dyDescent="0.2">
      <c r="A41" s="375"/>
      <c r="B41" s="342" t="s">
        <v>1283</v>
      </c>
      <c r="C41" s="343" t="s">
        <v>121</v>
      </c>
      <c r="D41" s="202">
        <v>0.97</v>
      </c>
      <c r="E41" s="202">
        <v>0</v>
      </c>
      <c r="F41" s="320">
        <v>0</v>
      </c>
      <c r="G41" s="202">
        <v>0</v>
      </c>
      <c r="H41" s="202">
        <v>0</v>
      </c>
      <c r="I41" s="202">
        <v>0</v>
      </c>
      <c r="J41" s="202">
        <v>0</v>
      </c>
      <c r="K41" s="202">
        <v>0</v>
      </c>
      <c r="L41" s="202">
        <v>0</v>
      </c>
      <c r="M41" s="202">
        <v>0</v>
      </c>
      <c r="N41" s="202">
        <v>0</v>
      </c>
      <c r="O41" s="202">
        <v>0</v>
      </c>
      <c r="P41" s="202">
        <v>0</v>
      </c>
      <c r="Q41" s="202">
        <v>0</v>
      </c>
      <c r="R41" s="202">
        <v>0</v>
      </c>
      <c r="S41" s="202">
        <v>0</v>
      </c>
      <c r="T41" s="202">
        <v>0</v>
      </c>
      <c r="U41" s="202">
        <v>0</v>
      </c>
      <c r="V41" s="202">
        <v>0</v>
      </c>
      <c r="W41" s="202">
        <v>0</v>
      </c>
      <c r="X41" s="202">
        <v>0</v>
      </c>
      <c r="Y41" s="202">
        <v>0</v>
      </c>
      <c r="Z41" s="202">
        <v>0</v>
      </c>
      <c r="AA41" s="202">
        <v>0</v>
      </c>
      <c r="AB41" s="202">
        <v>0</v>
      </c>
      <c r="AC41" s="319">
        <v>0</v>
      </c>
      <c r="AD41" s="319">
        <v>0</v>
      </c>
      <c r="AE41" s="319">
        <v>0</v>
      </c>
      <c r="AF41" s="319">
        <v>0</v>
      </c>
      <c r="AG41" s="319">
        <v>0</v>
      </c>
      <c r="AH41" s="319">
        <v>0</v>
      </c>
      <c r="AI41" s="319">
        <v>0</v>
      </c>
      <c r="AJ41" s="319">
        <v>0</v>
      </c>
      <c r="AK41" s="319">
        <v>0</v>
      </c>
      <c r="AL41" s="202">
        <v>0</v>
      </c>
      <c r="AM41" s="202">
        <v>0</v>
      </c>
      <c r="AN41" s="202">
        <v>0</v>
      </c>
      <c r="AO41" s="202">
        <v>0</v>
      </c>
      <c r="AP41" s="319">
        <v>0</v>
      </c>
      <c r="AQ41" s="319">
        <v>0</v>
      </c>
      <c r="AR41" s="319">
        <v>0</v>
      </c>
      <c r="AS41" s="202">
        <v>0</v>
      </c>
      <c r="AT41" s="202">
        <v>0</v>
      </c>
      <c r="AU41" s="202">
        <v>0</v>
      </c>
      <c r="AV41" s="202">
        <v>0</v>
      </c>
      <c r="AW41" s="202">
        <v>0</v>
      </c>
      <c r="AX41" s="202">
        <v>0</v>
      </c>
      <c r="AY41" s="202">
        <v>0</v>
      </c>
      <c r="AZ41" s="202">
        <v>0</v>
      </c>
      <c r="BA41" s="202">
        <v>0</v>
      </c>
      <c r="BB41" s="202">
        <v>0</v>
      </c>
      <c r="BC41" s="202">
        <v>0</v>
      </c>
      <c r="BD41" s="202">
        <v>0</v>
      </c>
      <c r="BE41" s="202">
        <v>0</v>
      </c>
      <c r="BF41" s="202">
        <v>0</v>
      </c>
      <c r="BG41" s="319">
        <v>0</v>
      </c>
      <c r="BH41" s="319">
        <v>0</v>
      </c>
      <c r="BI41" s="319">
        <v>0</v>
      </c>
      <c r="BJ41" s="202">
        <v>0</v>
      </c>
      <c r="BK41" s="202">
        <v>0.97</v>
      </c>
    </row>
    <row r="42" spans="1:63" ht="30.75" customHeight="1" x14ac:dyDescent="0.2">
      <c r="A42" s="375"/>
      <c r="B42" s="342" t="s">
        <v>1284</v>
      </c>
      <c r="C42" s="343" t="s">
        <v>123</v>
      </c>
      <c r="D42" s="202">
        <v>3.18</v>
      </c>
      <c r="E42" s="202">
        <v>0</v>
      </c>
      <c r="F42" s="320">
        <v>0</v>
      </c>
      <c r="G42" s="202">
        <v>0</v>
      </c>
      <c r="H42" s="202">
        <v>0</v>
      </c>
      <c r="I42" s="202">
        <v>0</v>
      </c>
      <c r="J42" s="202">
        <v>0</v>
      </c>
      <c r="K42" s="202">
        <v>0</v>
      </c>
      <c r="L42" s="202">
        <v>0</v>
      </c>
      <c r="M42" s="202">
        <v>0</v>
      </c>
      <c r="N42" s="202">
        <v>0</v>
      </c>
      <c r="O42" s="202">
        <v>0</v>
      </c>
      <c r="P42" s="202">
        <v>0</v>
      </c>
      <c r="Q42" s="202">
        <v>0</v>
      </c>
      <c r="R42" s="202">
        <v>0</v>
      </c>
      <c r="S42" s="202">
        <v>0</v>
      </c>
      <c r="T42" s="202">
        <v>0</v>
      </c>
      <c r="U42" s="202">
        <v>0</v>
      </c>
      <c r="V42" s="202">
        <v>0</v>
      </c>
      <c r="W42" s="202">
        <v>0</v>
      </c>
      <c r="X42" s="202">
        <v>0</v>
      </c>
      <c r="Y42" s="202">
        <v>0</v>
      </c>
      <c r="Z42" s="202">
        <v>0</v>
      </c>
      <c r="AA42" s="202">
        <v>0</v>
      </c>
      <c r="AB42" s="202">
        <v>0</v>
      </c>
      <c r="AC42" s="319">
        <v>0</v>
      </c>
      <c r="AD42" s="319">
        <v>0</v>
      </c>
      <c r="AE42" s="319">
        <v>0</v>
      </c>
      <c r="AF42" s="319">
        <v>0</v>
      </c>
      <c r="AG42" s="319">
        <v>0</v>
      </c>
      <c r="AH42" s="319">
        <v>0</v>
      </c>
      <c r="AI42" s="319">
        <v>0</v>
      </c>
      <c r="AJ42" s="319">
        <v>0</v>
      </c>
      <c r="AK42" s="319">
        <v>0</v>
      </c>
      <c r="AL42" s="202">
        <v>0</v>
      </c>
      <c r="AM42" s="202">
        <v>0</v>
      </c>
      <c r="AN42" s="202">
        <v>0</v>
      </c>
      <c r="AO42" s="202">
        <v>0</v>
      </c>
      <c r="AP42" s="319">
        <v>0</v>
      </c>
      <c r="AQ42" s="319">
        <v>0</v>
      </c>
      <c r="AR42" s="319">
        <v>0</v>
      </c>
      <c r="AS42" s="202">
        <v>0</v>
      </c>
      <c r="AT42" s="202">
        <v>0</v>
      </c>
      <c r="AU42" s="202">
        <v>0</v>
      </c>
      <c r="AV42" s="202">
        <v>0</v>
      </c>
      <c r="AW42" s="202">
        <v>0</v>
      </c>
      <c r="AX42" s="202">
        <v>0</v>
      </c>
      <c r="AY42" s="202">
        <v>0</v>
      </c>
      <c r="AZ42" s="202">
        <v>0</v>
      </c>
      <c r="BA42" s="202">
        <v>0</v>
      </c>
      <c r="BB42" s="202">
        <v>0</v>
      </c>
      <c r="BC42" s="202">
        <v>0</v>
      </c>
      <c r="BD42" s="202">
        <v>0</v>
      </c>
      <c r="BE42" s="202">
        <v>0</v>
      </c>
      <c r="BF42" s="202">
        <v>0</v>
      </c>
      <c r="BG42" s="319">
        <v>0</v>
      </c>
      <c r="BH42" s="319">
        <v>0</v>
      </c>
      <c r="BI42" s="319">
        <v>0</v>
      </c>
      <c r="BJ42" s="202">
        <v>-0.13</v>
      </c>
      <c r="BK42" s="202">
        <v>3.05</v>
      </c>
    </row>
    <row r="43" spans="1:63" s="281" customFormat="1" ht="20.100000000000001" customHeight="1" x14ac:dyDescent="0.2">
      <c r="A43" s="378"/>
      <c r="B43" s="352" t="s">
        <v>1267</v>
      </c>
      <c r="C43" s="353" t="s">
        <v>125</v>
      </c>
      <c r="D43" s="202">
        <v>0</v>
      </c>
      <c r="E43" s="319">
        <v>0</v>
      </c>
      <c r="F43" s="320">
        <v>0</v>
      </c>
      <c r="G43" s="319">
        <v>0</v>
      </c>
      <c r="H43" s="319">
        <v>0</v>
      </c>
      <c r="I43" s="319">
        <v>0</v>
      </c>
      <c r="J43" s="319">
        <v>0</v>
      </c>
      <c r="K43" s="319">
        <v>0</v>
      </c>
      <c r="L43" s="319">
        <v>0</v>
      </c>
      <c r="M43" s="319">
        <v>0</v>
      </c>
      <c r="N43" s="319">
        <v>0</v>
      </c>
      <c r="O43" s="319">
        <v>0</v>
      </c>
      <c r="P43" s="319">
        <v>0</v>
      </c>
      <c r="Q43" s="319">
        <v>0</v>
      </c>
      <c r="R43" s="202">
        <v>0</v>
      </c>
      <c r="S43" s="319">
        <v>0</v>
      </c>
      <c r="T43" s="319">
        <v>0</v>
      </c>
      <c r="U43" s="319">
        <v>0</v>
      </c>
      <c r="V43" s="319">
        <v>0</v>
      </c>
      <c r="W43" s="319">
        <v>0</v>
      </c>
      <c r="X43" s="319">
        <v>0</v>
      </c>
      <c r="Y43" s="319">
        <v>0</v>
      </c>
      <c r="Z43" s="319">
        <v>0</v>
      </c>
      <c r="AA43" s="319">
        <v>0</v>
      </c>
      <c r="AB43" s="202">
        <v>0</v>
      </c>
      <c r="AC43" s="319">
        <v>0</v>
      </c>
      <c r="AD43" s="319">
        <v>0</v>
      </c>
      <c r="AE43" s="319">
        <v>0</v>
      </c>
      <c r="AF43" s="319">
        <v>0</v>
      </c>
      <c r="AG43" s="319">
        <v>0</v>
      </c>
      <c r="AH43" s="319">
        <v>0</v>
      </c>
      <c r="AI43" s="319">
        <v>0</v>
      </c>
      <c r="AJ43" s="319">
        <v>0</v>
      </c>
      <c r="AK43" s="319">
        <v>0</v>
      </c>
      <c r="AL43" s="319">
        <v>0</v>
      </c>
      <c r="AM43" s="319">
        <v>0</v>
      </c>
      <c r="AN43" s="319">
        <v>0</v>
      </c>
      <c r="AO43" s="319">
        <v>0</v>
      </c>
      <c r="AP43" s="319">
        <v>0</v>
      </c>
      <c r="AQ43" s="319">
        <v>0</v>
      </c>
      <c r="AR43" s="319">
        <v>0</v>
      </c>
      <c r="AS43" s="319">
        <v>0</v>
      </c>
      <c r="AT43" s="319">
        <v>0</v>
      </c>
      <c r="AU43" s="319">
        <v>0</v>
      </c>
      <c r="AV43" s="319">
        <v>0</v>
      </c>
      <c r="AW43" s="319">
        <v>0</v>
      </c>
      <c r="AX43" s="319">
        <v>0</v>
      </c>
      <c r="AY43" s="319">
        <v>0</v>
      </c>
      <c r="AZ43" s="319">
        <v>0</v>
      </c>
      <c r="BA43" s="319">
        <v>0</v>
      </c>
      <c r="BB43" s="319">
        <v>0</v>
      </c>
      <c r="BC43" s="319">
        <v>0</v>
      </c>
      <c r="BD43" s="319">
        <v>0</v>
      </c>
      <c r="BE43" s="319">
        <v>0</v>
      </c>
      <c r="BF43" s="319">
        <v>0</v>
      </c>
      <c r="BG43" s="319">
        <v>0</v>
      </c>
      <c r="BH43" s="319">
        <v>0</v>
      </c>
      <c r="BI43" s="319">
        <v>0</v>
      </c>
      <c r="BJ43" s="319">
        <v>0</v>
      </c>
      <c r="BK43" s="319">
        <v>0</v>
      </c>
    </row>
    <row r="44" spans="1:63" s="281" customFormat="1" ht="20.100000000000001" customHeight="1" x14ac:dyDescent="0.2">
      <c r="A44" s="378"/>
      <c r="B44" s="352" t="s">
        <v>1268</v>
      </c>
      <c r="C44" s="353" t="s">
        <v>127</v>
      </c>
      <c r="D44" s="202">
        <v>0</v>
      </c>
      <c r="E44" s="319">
        <v>0</v>
      </c>
      <c r="F44" s="320">
        <v>0</v>
      </c>
      <c r="G44" s="319">
        <v>0</v>
      </c>
      <c r="H44" s="319">
        <v>0</v>
      </c>
      <c r="I44" s="319">
        <v>0</v>
      </c>
      <c r="J44" s="319">
        <v>0</v>
      </c>
      <c r="K44" s="319">
        <v>0</v>
      </c>
      <c r="L44" s="319">
        <v>0</v>
      </c>
      <c r="M44" s="319">
        <v>0</v>
      </c>
      <c r="N44" s="319">
        <v>0</v>
      </c>
      <c r="O44" s="319">
        <v>0</v>
      </c>
      <c r="P44" s="319">
        <v>0</v>
      </c>
      <c r="Q44" s="319">
        <v>0</v>
      </c>
      <c r="R44" s="202">
        <v>0</v>
      </c>
      <c r="S44" s="319">
        <v>0</v>
      </c>
      <c r="T44" s="319">
        <v>0</v>
      </c>
      <c r="U44" s="319">
        <v>0</v>
      </c>
      <c r="V44" s="319">
        <v>0</v>
      </c>
      <c r="W44" s="319">
        <v>0</v>
      </c>
      <c r="X44" s="319">
        <v>0</v>
      </c>
      <c r="Y44" s="319">
        <v>0</v>
      </c>
      <c r="Z44" s="319">
        <v>0</v>
      </c>
      <c r="AA44" s="319">
        <v>0</v>
      </c>
      <c r="AB44" s="202">
        <v>0</v>
      </c>
      <c r="AC44" s="319">
        <v>0</v>
      </c>
      <c r="AD44" s="319">
        <v>0</v>
      </c>
      <c r="AE44" s="319">
        <v>0</v>
      </c>
      <c r="AF44" s="319">
        <v>0</v>
      </c>
      <c r="AG44" s="319">
        <v>0</v>
      </c>
      <c r="AH44" s="319">
        <v>0</v>
      </c>
      <c r="AI44" s="319">
        <v>0</v>
      </c>
      <c r="AJ44" s="319">
        <v>0</v>
      </c>
      <c r="AK44" s="319">
        <v>0</v>
      </c>
      <c r="AL44" s="319">
        <v>0</v>
      </c>
      <c r="AM44" s="319">
        <v>0</v>
      </c>
      <c r="AN44" s="319">
        <v>0</v>
      </c>
      <c r="AO44" s="319">
        <v>0</v>
      </c>
      <c r="AP44" s="319">
        <v>0</v>
      </c>
      <c r="AQ44" s="319">
        <v>0</v>
      </c>
      <c r="AR44" s="319">
        <v>0</v>
      </c>
      <c r="AS44" s="319">
        <v>0</v>
      </c>
      <c r="AT44" s="319">
        <v>0</v>
      </c>
      <c r="AU44" s="319">
        <v>0</v>
      </c>
      <c r="AV44" s="319">
        <v>0</v>
      </c>
      <c r="AW44" s="319">
        <v>0</v>
      </c>
      <c r="AX44" s="319">
        <v>0</v>
      </c>
      <c r="AY44" s="319">
        <v>0</v>
      </c>
      <c r="AZ44" s="319">
        <v>0</v>
      </c>
      <c r="BA44" s="319">
        <v>0</v>
      </c>
      <c r="BB44" s="319">
        <v>0</v>
      </c>
      <c r="BC44" s="319">
        <v>0</v>
      </c>
      <c r="BD44" s="319">
        <v>0</v>
      </c>
      <c r="BE44" s="319">
        <v>0</v>
      </c>
      <c r="BF44" s="319">
        <v>0</v>
      </c>
      <c r="BG44" s="319">
        <v>0</v>
      </c>
      <c r="BH44" s="319">
        <v>0</v>
      </c>
      <c r="BI44" s="319">
        <v>0</v>
      </c>
      <c r="BJ44" s="319">
        <v>0</v>
      </c>
      <c r="BK44" s="319">
        <v>0</v>
      </c>
    </row>
    <row r="45" spans="1:63" s="281" customFormat="1" ht="20.100000000000001" customHeight="1" x14ac:dyDescent="0.2">
      <c r="A45" s="378"/>
      <c r="B45" s="352" t="s">
        <v>173</v>
      </c>
      <c r="C45" s="353" t="s">
        <v>129</v>
      </c>
      <c r="D45" s="202">
        <v>0.13</v>
      </c>
      <c r="E45" s="319">
        <v>0</v>
      </c>
      <c r="F45" s="320">
        <v>0</v>
      </c>
      <c r="G45" s="319">
        <v>0</v>
      </c>
      <c r="H45" s="319">
        <v>0</v>
      </c>
      <c r="I45" s="319">
        <v>0</v>
      </c>
      <c r="J45" s="319">
        <v>0</v>
      </c>
      <c r="K45" s="319">
        <v>0</v>
      </c>
      <c r="L45" s="319">
        <v>0</v>
      </c>
      <c r="M45" s="319">
        <v>0</v>
      </c>
      <c r="N45" s="319">
        <v>0</v>
      </c>
      <c r="O45" s="319">
        <v>0</v>
      </c>
      <c r="P45" s="319">
        <v>0</v>
      </c>
      <c r="Q45" s="319">
        <v>0</v>
      </c>
      <c r="R45" s="202">
        <v>0</v>
      </c>
      <c r="S45" s="319">
        <v>0</v>
      </c>
      <c r="T45" s="319">
        <v>0</v>
      </c>
      <c r="U45" s="319">
        <v>0</v>
      </c>
      <c r="V45" s="319">
        <v>0</v>
      </c>
      <c r="W45" s="319">
        <v>0</v>
      </c>
      <c r="X45" s="319">
        <v>0</v>
      </c>
      <c r="Y45" s="319">
        <v>0</v>
      </c>
      <c r="Z45" s="319">
        <v>0</v>
      </c>
      <c r="AA45" s="319">
        <v>0</v>
      </c>
      <c r="AB45" s="202">
        <v>0</v>
      </c>
      <c r="AC45" s="319">
        <v>0</v>
      </c>
      <c r="AD45" s="319">
        <v>0</v>
      </c>
      <c r="AE45" s="319">
        <v>0</v>
      </c>
      <c r="AF45" s="319">
        <v>0</v>
      </c>
      <c r="AG45" s="319">
        <v>0</v>
      </c>
      <c r="AH45" s="319">
        <v>0</v>
      </c>
      <c r="AI45" s="319">
        <v>0</v>
      </c>
      <c r="AJ45" s="319">
        <v>0</v>
      </c>
      <c r="AK45" s="319">
        <v>0</v>
      </c>
      <c r="AL45" s="319">
        <v>0</v>
      </c>
      <c r="AM45" s="319">
        <v>0</v>
      </c>
      <c r="AN45" s="319">
        <v>0</v>
      </c>
      <c r="AO45" s="319">
        <v>0</v>
      </c>
      <c r="AP45" s="319">
        <v>0</v>
      </c>
      <c r="AQ45" s="319">
        <v>0</v>
      </c>
      <c r="AR45" s="319">
        <v>0</v>
      </c>
      <c r="AS45" s="319">
        <v>0</v>
      </c>
      <c r="AT45" s="319">
        <v>0</v>
      </c>
      <c r="AU45" s="319">
        <v>0</v>
      </c>
      <c r="AV45" s="319">
        <v>0</v>
      </c>
      <c r="AW45" s="319">
        <v>0</v>
      </c>
      <c r="AX45" s="319">
        <v>0</v>
      </c>
      <c r="AY45" s="319">
        <v>0</v>
      </c>
      <c r="AZ45" s="319">
        <v>0</v>
      </c>
      <c r="BA45" s="319">
        <v>0</v>
      </c>
      <c r="BB45" s="319">
        <v>0</v>
      </c>
      <c r="BC45" s="319">
        <v>0</v>
      </c>
      <c r="BD45" s="319">
        <v>0</v>
      </c>
      <c r="BE45" s="319">
        <v>0</v>
      </c>
      <c r="BF45" s="319">
        <v>0</v>
      </c>
      <c r="BG45" s="319">
        <v>0</v>
      </c>
      <c r="BH45" s="319">
        <v>0</v>
      </c>
      <c r="BI45" s="319">
        <v>0</v>
      </c>
      <c r="BJ45" s="319">
        <v>0</v>
      </c>
      <c r="BK45" s="319">
        <v>0.13</v>
      </c>
    </row>
    <row r="46" spans="1:63" s="281" customFormat="1" ht="20.100000000000001" customHeight="1" x14ac:dyDescent="0.2">
      <c r="A46" s="378"/>
      <c r="B46" s="352" t="s">
        <v>174</v>
      </c>
      <c r="C46" s="353" t="s">
        <v>131</v>
      </c>
      <c r="D46" s="202">
        <v>0.35</v>
      </c>
      <c r="E46" s="319">
        <v>0</v>
      </c>
      <c r="F46" s="320">
        <v>0</v>
      </c>
      <c r="G46" s="319">
        <v>0</v>
      </c>
      <c r="H46" s="319">
        <v>0</v>
      </c>
      <c r="I46" s="319">
        <v>0</v>
      </c>
      <c r="J46" s="319">
        <v>0</v>
      </c>
      <c r="K46" s="319">
        <v>0</v>
      </c>
      <c r="L46" s="319">
        <v>0</v>
      </c>
      <c r="M46" s="319">
        <v>0</v>
      </c>
      <c r="N46" s="319">
        <v>0</v>
      </c>
      <c r="O46" s="319">
        <v>0</v>
      </c>
      <c r="P46" s="319">
        <v>0</v>
      </c>
      <c r="Q46" s="319">
        <v>0</v>
      </c>
      <c r="R46" s="202">
        <v>0</v>
      </c>
      <c r="S46" s="319">
        <v>0</v>
      </c>
      <c r="T46" s="319">
        <v>0</v>
      </c>
      <c r="U46" s="319">
        <v>0</v>
      </c>
      <c r="V46" s="319">
        <v>0</v>
      </c>
      <c r="W46" s="319">
        <v>0</v>
      </c>
      <c r="X46" s="319">
        <v>0</v>
      </c>
      <c r="Y46" s="319">
        <v>0</v>
      </c>
      <c r="Z46" s="319">
        <v>0</v>
      </c>
      <c r="AA46" s="319">
        <v>0</v>
      </c>
      <c r="AB46" s="202">
        <v>0</v>
      </c>
      <c r="AC46" s="319">
        <v>0</v>
      </c>
      <c r="AD46" s="319">
        <v>0</v>
      </c>
      <c r="AE46" s="319">
        <v>0</v>
      </c>
      <c r="AF46" s="319">
        <v>0</v>
      </c>
      <c r="AG46" s="319">
        <v>0</v>
      </c>
      <c r="AH46" s="319">
        <v>0</v>
      </c>
      <c r="AI46" s="319">
        <v>0</v>
      </c>
      <c r="AJ46" s="319">
        <v>0</v>
      </c>
      <c r="AK46" s="319">
        <v>0</v>
      </c>
      <c r="AL46" s="319">
        <v>0</v>
      </c>
      <c r="AM46" s="319">
        <v>0</v>
      </c>
      <c r="AN46" s="319">
        <v>0</v>
      </c>
      <c r="AO46" s="319">
        <v>0</v>
      </c>
      <c r="AP46" s="319">
        <v>0</v>
      </c>
      <c r="AQ46" s="319">
        <v>0</v>
      </c>
      <c r="AR46" s="319">
        <v>0</v>
      </c>
      <c r="AS46" s="319">
        <v>0</v>
      </c>
      <c r="AT46" s="319">
        <v>0</v>
      </c>
      <c r="AU46" s="319">
        <v>0</v>
      </c>
      <c r="AV46" s="319">
        <v>0</v>
      </c>
      <c r="AW46" s="319">
        <v>0</v>
      </c>
      <c r="AX46" s="319">
        <v>0</v>
      </c>
      <c r="AY46" s="319">
        <v>0</v>
      </c>
      <c r="AZ46" s="319">
        <v>0</v>
      </c>
      <c r="BA46" s="319">
        <v>0</v>
      </c>
      <c r="BB46" s="319">
        <v>0</v>
      </c>
      <c r="BC46" s="319">
        <v>0</v>
      </c>
      <c r="BD46" s="319">
        <v>0</v>
      </c>
      <c r="BE46" s="319">
        <v>0</v>
      </c>
      <c r="BF46" s="319">
        <v>0</v>
      </c>
      <c r="BG46" s="319">
        <v>0</v>
      </c>
      <c r="BH46" s="319">
        <v>0</v>
      </c>
      <c r="BI46" s="319">
        <v>0</v>
      </c>
      <c r="BJ46" s="319">
        <v>0</v>
      </c>
      <c r="BK46" s="319">
        <v>0.35</v>
      </c>
    </row>
    <row r="47" spans="1:63" ht="20.100000000000001" customHeight="1" x14ac:dyDescent="0.2">
      <c r="A47" s="375" t="s">
        <v>132</v>
      </c>
      <c r="B47" s="341" t="s">
        <v>133</v>
      </c>
      <c r="C47" s="340" t="s">
        <v>134</v>
      </c>
      <c r="D47" s="202">
        <v>0</v>
      </c>
      <c r="E47" s="202">
        <v>0</v>
      </c>
      <c r="F47" s="320">
        <v>0</v>
      </c>
      <c r="G47" s="202">
        <v>0</v>
      </c>
      <c r="H47" s="202">
        <v>0</v>
      </c>
      <c r="I47" s="202">
        <v>0</v>
      </c>
      <c r="J47" s="202">
        <v>0</v>
      </c>
      <c r="K47" s="202">
        <v>0</v>
      </c>
      <c r="L47" s="202">
        <v>0</v>
      </c>
      <c r="M47" s="202">
        <v>0</v>
      </c>
      <c r="N47" s="202">
        <v>0</v>
      </c>
      <c r="O47" s="202">
        <v>0</v>
      </c>
      <c r="P47" s="202">
        <v>0</v>
      </c>
      <c r="Q47" s="202">
        <v>0</v>
      </c>
      <c r="R47" s="202">
        <v>0</v>
      </c>
      <c r="S47" s="202">
        <v>0</v>
      </c>
      <c r="T47" s="202">
        <v>0</v>
      </c>
      <c r="U47" s="202">
        <v>0</v>
      </c>
      <c r="V47" s="202">
        <v>0</v>
      </c>
      <c r="W47" s="202">
        <v>0</v>
      </c>
      <c r="X47" s="202">
        <v>0</v>
      </c>
      <c r="Y47" s="202">
        <v>0</v>
      </c>
      <c r="Z47" s="202">
        <v>0</v>
      </c>
      <c r="AA47" s="202">
        <v>0</v>
      </c>
      <c r="AB47" s="202">
        <v>0</v>
      </c>
      <c r="AC47" s="319">
        <v>0</v>
      </c>
      <c r="AD47" s="319">
        <v>0</v>
      </c>
      <c r="AE47" s="319">
        <v>0</v>
      </c>
      <c r="AF47" s="319">
        <v>0</v>
      </c>
      <c r="AG47" s="319">
        <v>0</v>
      </c>
      <c r="AH47" s="319">
        <v>0</v>
      </c>
      <c r="AI47" s="319">
        <v>0</v>
      </c>
      <c r="AJ47" s="319">
        <v>0</v>
      </c>
      <c r="AK47" s="319">
        <v>0</v>
      </c>
      <c r="AL47" s="202">
        <v>0</v>
      </c>
      <c r="AM47" s="202">
        <v>0</v>
      </c>
      <c r="AN47" s="202">
        <v>0</v>
      </c>
      <c r="AO47" s="202">
        <v>0</v>
      </c>
      <c r="AP47" s="319">
        <v>0</v>
      </c>
      <c r="AQ47" s="319">
        <v>0</v>
      </c>
      <c r="AR47" s="319">
        <v>0</v>
      </c>
      <c r="AS47" s="202">
        <v>0</v>
      </c>
      <c r="AT47" s="202">
        <v>0</v>
      </c>
      <c r="AU47" s="202">
        <v>0</v>
      </c>
      <c r="AV47" s="202">
        <v>0</v>
      </c>
      <c r="AW47" s="202">
        <v>0</v>
      </c>
      <c r="AX47" s="202">
        <v>0</v>
      </c>
      <c r="AY47" s="202">
        <v>0</v>
      </c>
      <c r="AZ47" s="202">
        <v>0</v>
      </c>
      <c r="BA47" s="202">
        <v>0</v>
      </c>
      <c r="BB47" s="202">
        <v>0</v>
      </c>
      <c r="BC47" s="202">
        <v>0</v>
      </c>
      <c r="BD47" s="202">
        <v>0</v>
      </c>
      <c r="BE47" s="202">
        <v>0</v>
      </c>
      <c r="BF47" s="202">
        <v>0</v>
      </c>
      <c r="BG47" s="319">
        <v>0</v>
      </c>
      <c r="BH47" s="319">
        <v>0</v>
      </c>
      <c r="BI47" s="319">
        <v>0</v>
      </c>
      <c r="BJ47" s="202">
        <v>0</v>
      </c>
      <c r="BK47" s="202">
        <v>0</v>
      </c>
    </row>
    <row r="48" spans="1:63" ht="20.100000000000001" customHeight="1" x14ac:dyDescent="0.2">
      <c r="A48" s="375" t="s">
        <v>135</v>
      </c>
      <c r="B48" s="341" t="s">
        <v>136</v>
      </c>
      <c r="C48" s="340" t="s">
        <v>137</v>
      </c>
      <c r="D48" s="202">
        <v>0.23</v>
      </c>
      <c r="E48" s="202">
        <v>0.11</v>
      </c>
      <c r="F48" s="320">
        <v>0.11</v>
      </c>
      <c r="G48" s="202">
        <v>0</v>
      </c>
      <c r="H48" s="202">
        <v>0</v>
      </c>
      <c r="I48" s="202">
        <v>0</v>
      </c>
      <c r="J48" s="202">
        <v>0.11</v>
      </c>
      <c r="K48" s="202">
        <v>0</v>
      </c>
      <c r="L48" s="202">
        <v>0</v>
      </c>
      <c r="M48" s="202">
        <v>0</v>
      </c>
      <c r="N48" s="202">
        <v>0</v>
      </c>
      <c r="O48" s="202">
        <v>0</v>
      </c>
      <c r="P48" s="202">
        <v>0</v>
      </c>
      <c r="Q48" s="202">
        <v>0</v>
      </c>
      <c r="R48" s="202">
        <v>0</v>
      </c>
      <c r="S48" s="202">
        <v>0</v>
      </c>
      <c r="T48" s="202">
        <v>0</v>
      </c>
      <c r="U48" s="202">
        <v>0</v>
      </c>
      <c r="V48" s="202">
        <v>0</v>
      </c>
      <c r="W48" s="202">
        <v>0</v>
      </c>
      <c r="X48" s="202">
        <v>0</v>
      </c>
      <c r="Y48" s="202">
        <v>0</v>
      </c>
      <c r="Z48" s="202">
        <v>0</v>
      </c>
      <c r="AA48" s="202">
        <v>0</v>
      </c>
      <c r="AB48" s="202">
        <v>0</v>
      </c>
      <c r="AC48" s="319">
        <v>0</v>
      </c>
      <c r="AD48" s="319">
        <v>0</v>
      </c>
      <c r="AE48" s="319">
        <v>0</v>
      </c>
      <c r="AF48" s="319">
        <v>0</v>
      </c>
      <c r="AG48" s="319">
        <v>0</v>
      </c>
      <c r="AH48" s="319">
        <v>0</v>
      </c>
      <c r="AI48" s="319">
        <v>0</v>
      </c>
      <c r="AJ48" s="319">
        <v>0</v>
      </c>
      <c r="AK48" s="319">
        <v>0</v>
      </c>
      <c r="AL48" s="202">
        <v>0</v>
      </c>
      <c r="AM48" s="202">
        <v>0</v>
      </c>
      <c r="AN48" s="202">
        <v>0</v>
      </c>
      <c r="AO48" s="202">
        <v>0</v>
      </c>
      <c r="AP48" s="319">
        <v>0</v>
      </c>
      <c r="AQ48" s="319">
        <v>0</v>
      </c>
      <c r="AR48" s="319">
        <v>0</v>
      </c>
      <c r="AS48" s="202">
        <v>0</v>
      </c>
      <c r="AT48" s="202">
        <v>0</v>
      </c>
      <c r="AU48" s="202">
        <v>0</v>
      </c>
      <c r="AV48" s="202">
        <v>0</v>
      </c>
      <c r="AW48" s="202">
        <v>0</v>
      </c>
      <c r="AX48" s="202">
        <v>0</v>
      </c>
      <c r="AY48" s="202">
        <v>0</v>
      </c>
      <c r="AZ48" s="202">
        <v>0</v>
      </c>
      <c r="BA48" s="202">
        <v>0</v>
      </c>
      <c r="BB48" s="202">
        <v>0</v>
      </c>
      <c r="BC48" s="202">
        <v>0</v>
      </c>
      <c r="BD48" s="202">
        <v>0</v>
      </c>
      <c r="BE48" s="202">
        <v>0</v>
      </c>
      <c r="BF48" s="202">
        <v>0</v>
      </c>
      <c r="BG48" s="319">
        <v>0</v>
      </c>
      <c r="BH48" s="319">
        <v>0</v>
      </c>
      <c r="BI48" s="319">
        <v>0</v>
      </c>
      <c r="BJ48" s="202">
        <v>7.0000000000000007E-2</v>
      </c>
      <c r="BK48" s="202">
        <v>0.3</v>
      </c>
    </row>
    <row r="49" spans="1:63" ht="20.100000000000001" customHeight="1" x14ac:dyDescent="0.2">
      <c r="A49" s="375" t="s">
        <v>138</v>
      </c>
      <c r="B49" s="341" t="s">
        <v>139</v>
      </c>
      <c r="C49" s="340" t="s">
        <v>140</v>
      </c>
      <c r="D49" s="202">
        <v>35.26</v>
      </c>
      <c r="E49" s="202">
        <v>13.919999999999998</v>
      </c>
      <c r="F49" s="320">
        <v>0</v>
      </c>
      <c r="G49" s="202">
        <v>0</v>
      </c>
      <c r="H49" s="202">
        <v>0</v>
      </c>
      <c r="I49" s="202">
        <v>0</v>
      </c>
      <c r="J49" s="202">
        <v>0</v>
      </c>
      <c r="K49" s="202">
        <v>0</v>
      </c>
      <c r="L49" s="202">
        <v>0</v>
      </c>
      <c r="M49" s="202">
        <v>0</v>
      </c>
      <c r="N49" s="202">
        <v>0</v>
      </c>
      <c r="O49" s="202">
        <v>0</v>
      </c>
      <c r="P49" s="202">
        <v>0</v>
      </c>
      <c r="Q49" s="202">
        <v>0</v>
      </c>
      <c r="R49" s="202">
        <v>13.919999999999998</v>
      </c>
      <c r="S49" s="202">
        <v>0</v>
      </c>
      <c r="T49" s="202">
        <v>0</v>
      </c>
      <c r="U49" s="202">
        <v>0</v>
      </c>
      <c r="V49" s="202">
        <v>0</v>
      </c>
      <c r="W49" s="202">
        <v>0</v>
      </c>
      <c r="X49" s="202">
        <v>0</v>
      </c>
      <c r="Y49" s="202">
        <v>0</v>
      </c>
      <c r="Z49" s="202">
        <v>0</v>
      </c>
      <c r="AA49" s="202">
        <v>0</v>
      </c>
      <c r="AB49" s="202">
        <v>0.37</v>
      </c>
      <c r="AC49" s="319">
        <v>0.37</v>
      </c>
      <c r="AD49" s="319">
        <v>0</v>
      </c>
      <c r="AE49" s="319">
        <v>0</v>
      </c>
      <c r="AF49" s="319">
        <v>0</v>
      </c>
      <c r="AG49" s="319">
        <v>0</v>
      </c>
      <c r="AH49" s="319">
        <v>0</v>
      </c>
      <c r="AI49" s="319">
        <v>0</v>
      </c>
      <c r="AJ49" s="319">
        <v>0</v>
      </c>
      <c r="AK49" s="319">
        <v>0</v>
      </c>
      <c r="AL49" s="202">
        <v>0</v>
      </c>
      <c r="AM49" s="202">
        <v>0</v>
      </c>
      <c r="AN49" s="202">
        <v>0</v>
      </c>
      <c r="AO49" s="202">
        <v>0</v>
      </c>
      <c r="AP49" s="319">
        <v>0</v>
      </c>
      <c r="AQ49" s="319">
        <v>0</v>
      </c>
      <c r="AR49" s="319">
        <v>0</v>
      </c>
      <c r="AS49" s="202">
        <v>0</v>
      </c>
      <c r="AT49" s="202">
        <v>0</v>
      </c>
      <c r="AU49" s="202">
        <v>0</v>
      </c>
      <c r="AV49" s="202">
        <v>0</v>
      </c>
      <c r="AW49" s="202">
        <v>0</v>
      </c>
      <c r="AX49" s="202">
        <v>13.549999999999999</v>
      </c>
      <c r="AY49" s="202">
        <v>0</v>
      </c>
      <c r="AZ49" s="202">
        <v>0</v>
      </c>
      <c r="BA49" s="202">
        <v>0</v>
      </c>
      <c r="BB49" s="202">
        <v>0</v>
      </c>
      <c r="BC49" s="202">
        <v>0</v>
      </c>
      <c r="BD49" s="202">
        <v>0</v>
      </c>
      <c r="BE49" s="202">
        <v>0</v>
      </c>
      <c r="BF49" s="202">
        <v>0</v>
      </c>
      <c r="BG49" s="319">
        <v>0</v>
      </c>
      <c r="BH49" s="319">
        <v>0</v>
      </c>
      <c r="BI49" s="319">
        <v>0</v>
      </c>
      <c r="BJ49" s="202">
        <v>13.919999999999998</v>
      </c>
      <c r="BK49" s="202">
        <v>49.18</v>
      </c>
    </row>
    <row r="50" spans="1:63" ht="20.100000000000001" customHeight="1" x14ac:dyDescent="0.2">
      <c r="A50" s="375" t="s">
        <v>141</v>
      </c>
      <c r="B50" s="341" t="s">
        <v>142</v>
      </c>
      <c r="C50" s="340" t="s">
        <v>143</v>
      </c>
      <c r="D50" s="202">
        <v>0</v>
      </c>
      <c r="E50" s="202">
        <v>0</v>
      </c>
      <c r="F50" s="320">
        <v>0</v>
      </c>
      <c r="G50" s="202">
        <v>0</v>
      </c>
      <c r="H50" s="202">
        <v>0</v>
      </c>
      <c r="I50" s="202">
        <v>0</v>
      </c>
      <c r="J50" s="202">
        <v>0</v>
      </c>
      <c r="K50" s="202">
        <v>0</v>
      </c>
      <c r="L50" s="202">
        <v>0</v>
      </c>
      <c r="M50" s="202">
        <v>0</v>
      </c>
      <c r="N50" s="202">
        <v>0</v>
      </c>
      <c r="O50" s="202">
        <v>0</v>
      </c>
      <c r="P50" s="202">
        <v>0</v>
      </c>
      <c r="Q50" s="202">
        <v>0</v>
      </c>
      <c r="R50" s="202">
        <v>0</v>
      </c>
      <c r="S50" s="202">
        <v>0</v>
      </c>
      <c r="T50" s="202">
        <v>0</v>
      </c>
      <c r="U50" s="202">
        <v>0</v>
      </c>
      <c r="V50" s="202">
        <v>0</v>
      </c>
      <c r="W50" s="202">
        <v>0</v>
      </c>
      <c r="X50" s="202">
        <v>0</v>
      </c>
      <c r="Y50" s="202">
        <v>0</v>
      </c>
      <c r="Z50" s="202">
        <v>0</v>
      </c>
      <c r="AA50" s="202">
        <v>0</v>
      </c>
      <c r="AB50" s="202">
        <v>0</v>
      </c>
      <c r="AC50" s="319">
        <v>0</v>
      </c>
      <c r="AD50" s="319">
        <v>0</v>
      </c>
      <c r="AE50" s="319">
        <v>0</v>
      </c>
      <c r="AF50" s="319">
        <v>0</v>
      </c>
      <c r="AG50" s="319">
        <v>0</v>
      </c>
      <c r="AH50" s="319">
        <v>0</v>
      </c>
      <c r="AI50" s="319">
        <v>0</v>
      </c>
      <c r="AJ50" s="319">
        <v>0</v>
      </c>
      <c r="AK50" s="319">
        <v>0</v>
      </c>
      <c r="AL50" s="202">
        <v>0</v>
      </c>
      <c r="AM50" s="202">
        <v>0</v>
      </c>
      <c r="AN50" s="202">
        <v>0</v>
      </c>
      <c r="AO50" s="202">
        <v>0</v>
      </c>
      <c r="AP50" s="319">
        <v>0</v>
      </c>
      <c r="AQ50" s="319">
        <v>0</v>
      </c>
      <c r="AR50" s="319">
        <v>0</v>
      </c>
      <c r="AS50" s="202">
        <v>0</v>
      </c>
      <c r="AT50" s="202">
        <v>0</v>
      </c>
      <c r="AU50" s="202">
        <v>0</v>
      </c>
      <c r="AV50" s="202">
        <v>0</v>
      </c>
      <c r="AW50" s="202">
        <v>0</v>
      </c>
      <c r="AX50" s="202">
        <v>0</v>
      </c>
      <c r="AY50" s="202">
        <v>0</v>
      </c>
      <c r="AZ50" s="202">
        <v>0</v>
      </c>
      <c r="BA50" s="202">
        <v>0</v>
      </c>
      <c r="BB50" s="202">
        <v>0</v>
      </c>
      <c r="BC50" s="202">
        <v>0</v>
      </c>
      <c r="BD50" s="202">
        <v>0</v>
      </c>
      <c r="BE50" s="202">
        <v>0</v>
      </c>
      <c r="BF50" s="202">
        <v>0</v>
      </c>
      <c r="BG50" s="319">
        <v>0</v>
      </c>
      <c r="BH50" s="319">
        <v>0</v>
      </c>
      <c r="BI50" s="319">
        <v>0</v>
      </c>
      <c r="BJ50" s="202">
        <v>0</v>
      </c>
      <c r="BK50" s="202">
        <v>0</v>
      </c>
    </row>
    <row r="51" spans="1:63" ht="20.100000000000001" customHeight="1" x14ac:dyDescent="0.2">
      <c r="A51" s="375" t="s">
        <v>144</v>
      </c>
      <c r="B51" s="341" t="s">
        <v>145</v>
      </c>
      <c r="C51" s="340" t="s">
        <v>146</v>
      </c>
      <c r="D51" s="202">
        <v>212.77</v>
      </c>
      <c r="E51" s="202">
        <v>27.330000000000002</v>
      </c>
      <c r="F51" s="320">
        <v>15.400000000000002</v>
      </c>
      <c r="G51" s="202">
        <v>0</v>
      </c>
      <c r="H51" s="202">
        <v>0</v>
      </c>
      <c r="I51" s="202">
        <v>0</v>
      </c>
      <c r="J51" s="202">
        <v>8.8800000000000008</v>
      </c>
      <c r="K51" s="202">
        <v>3.08</v>
      </c>
      <c r="L51" s="202">
        <v>0</v>
      </c>
      <c r="M51" s="202">
        <v>0</v>
      </c>
      <c r="N51" s="202">
        <v>0</v>
      </c>
      <c r="O51" s="202">
        <v>3.4400000000000004</v>
      </c>
      <c r="P51" s="202">
        <v>0</v>
      </c>
      <c r="Q51" s="202">
        <v>0</v>
      </c>
      <c r="R51" s="202">
        <v>11.93</v>
      </c>
      <c r="S51" s="202">
        <v>0</v>
      </c>
      <c r="T51" s="202">
        <v>0</v>
      </c>
      <c r="U51" s="202">
        <v>0</v>
      </c>
      <c r="V51" s="202">
        <v>0</v>
      </c>
      <c r="W51" s="202">
        <v>0</v>
      </c>
      <c r="X51" s="202">
        <v>0</v>
      </c>
      <c r="Y51" s="202">
        <v>0</v>
      </c>
      <c r="Z51" s="202">
        <v>0</v>
      </c>
      <c r="AA51" s="202">
        <v>0</v>
      </c>
      <c r="AB51" s="202">
        <v>0</v>
      </c>
      <c r="AC51" s="319">
        <v>0</v>
      </c>
      <c r="AD51" s="319">
        <v>0</v>
      </c>
      <c r="AE51" s="319">
        <v>0</v>
      </c>
      <c r="AF51" s="319">
        <v>0</v>
      </c>
      <c r="AG51" s="319">
        <v>0</v>
      </c>
      <c r="AH51" s="319">
        <v>0</v>
      </c>
      <c r="AI51" s="319">
        <v>0</v>
      </c>
      <c r="AJ51" s="319">
        <v>0</v>
      </c>
      <c r="AK51" s="319">
        <v>0</v>
      </c>
      <c r="AL51" s="202">
        <v>0</v>
      </c>
      <c r="AM51" s="202">
        <v>0</v>
      </c>
      <c r="AN51" s="202">
        <v>0</v>
      </c>
      <c r="AO51" s="202">
        <v>0</v>
      </c>
      <c r="AP51" s="319">
        <v>0</v>
      </c>
      <c r="AQ51" s="319">
        <v>0</v>
      </c>
      <c r="AR51" s="319">
        <v>0</v>
      </c>
      <c r="AS51" s="202">
        <v>0</v>
      </c>
      <c r="AT51" s="202">
        <v>0</v>
      </c>
      <c r="AU51" s="202">
        <v>0</v>
      </c>
      <c r="AV51" s="202">
        <v>0</v>
      </c>
      <c r="AW51" s="202">
        <v>0</v>
      </c>
      <c r="AX51" s="202">
        <v>11.93</v>
      </c>
      <c r="AY51" s="202">
        <v>0</v>
      </c>
      <c r="AZ51" s="202">
        <v>0</v>
      </c>
      <c r="BA51" s="202">
        <v>0</v>
      </c>
      <c r="BB51" s="202">
        <v>0</v>
      </c>
      <c r="BC51" s="202">
        <v>0</v>
      </c>
      <c r="BD51" s="202">
        <v>0</v>
      </c>
      <c r="BE51" s="202">
        <v>0</v>
      </c>
      <c r="BF51" s="202">
        <v>0</v>
      </c>
      <c r="BG51" s="319">
        <v>0</v>
      </c>
      <c r="BH51" s="319">
        <v>0</v>
      </c>
      <c r="BI51" s="319">
        <v>0</v>
      </c>
      <c r="BJ51" s="202">
        <v>9.0000000000006963E-2</v>
      </c>
      <c r="BK51" s="202">
        <v>212.86</v>
      </c>
    </row>
    <row r="52" spans="1:63" ht="20.100000000000001" customHeight="1" x14ac:dyDescent="0.2">
      <c r="A52" s="375" t="s">
        <v>147</v>
      </c>
      <c r="B52" s="341" t="s">
        <v>148</v>
      </c>
      <c r="C52" s="340" t="s">
        <v>149</v>
      </c>
      <c r="D52" s="202">
        <v>1.3</v>
      </c>
      <c r="E52" s="202">
        <v>0.47</v>
      </c>
      <c r="F52" s="320">
        <v>0.47</v>
      </c>
      <c r="G52" s="202">
        <v>0</v>
      </c>
      <c r="H52" s="202">
        <v>0</v>
      </c>
      <c r="I52" s="202">
        <v>0</v>
      </c>
      <c r="J52" s="202">
        <v>0</v>
      </c>
      <c r="K52" s="202">
        <v>0.47</v>
      </c>
      <c r="L52" s="202">
        <v>0</v>
      </c>
      <c r="M52" s="202">
        <v>0</v>
      </c>
      <c r="N52" s="202">
        <v>0</v>
      </c>
      <c r="O52" s="202">
        <v>0</v>
      </c>
      <c r="P52" s="202">
        <v>0</v>
      </c>
      <c r="Q52" s="202">
        <v>0</v>
      </c>
      <c r="R52" s="202">
        <v>0</v>
      </c>
      <c r="S52" s="202">
        <v>0</v>
      </c>
      <c r="T52" s="202">
        <v>0</v>
      </c>
      <c r="U52" s="202">
        <v>0</v>
      </c>
      <c r="V52" s="202">
        <v>0</v>
      </c>
      <c r="W52" s="202">
        <v>0</v>
      </c>
      <c r="X52" s="202">
        <v>0</v>
      </c>
      <c r="Y52" s="202">
        <v>0</v>
      </c>
      <c r="Z52" s="202">
        <v>0</v>
      </c>
      <c r="AA52" s="202">
        <v>0</v>
      </c>
      <c r="AB52" s="202">
        <v>0</v>
      </c>
      <c r="AC52" s="319">
        <v>0</v>
      </c>
      <c r="AD52" s="319">
        <v>0</v>
      </c>
      <c r="AE52" s="319">
        <v>0</v>
      </c>
      <c r="AF52" s="319">
        <v>0</v>
      </c>
      <c r="AG52" s="319">
        <v>0</v>
      </c>
      <c r="AH52" s="319">
        <v>0</v>
      </c>
      <c r="AI52" s="319">
        <v>0</v>
      </c>
      <c r="AJ52" s="319">
        <v>0</v>
      </c>
      <c r="AK52" s="319">
        <v>0</v>
      </c>
      <c r="AL52" s="202">
        <v>0</v>
      </c>
      <c r="AM52" s="202">
        <v>0</v>
      </c>
      <c r="AN52" s="202">
        <v>0</v>
      </c>
      <c r="AO52" s="202">
        <v>0</v>
      </c>
      <c r="AP52" s="319">
        <v>0</v>
      </c>
      <c r="AQ52" s="319">
        <v>0</v>
      </c>
      <c r="AR52" s="319">
        <v>0</v>
      </c>
      <c r="AS52" s="202">
        <v>0</v>
      </c>
      <c r="AT52" s="202">
        <v>0</v>
      </c>
      <c r="AU52" s="202">
        <v>0</v>
      </c>
      <c r="AV52" s="202">
        <v>0</v>
      </c>
      <c r="AW52" s="202">
        <v>0</v>
      </c>
      <c r="AX52" s="202">
        <v>0</v>
      </c>
      <c r="AY52" s="202">
        <v>0</v>
      </c>
      <c r="AZ52" s="202">
        <v>0</v>
      </c>
      <c r="BA52" s="202">
        <v>0</v>
      </c>
      <c r="BB52" s="202">
        <v>0</v>
      </c>
      <c r="BC52" s="202">
        <v>0</v>
      </c>
      <c r="BD52" s="202">
        <v>0</v>
      </c>
      <c r="BE52" s="202">
        <v>0</v>
      </c>
      <c r="BF52" s="202">
        <v>0</v>
      </c>
      <c r="BG52" s="319">
        <v>0</v>
      </c>
      <c r="BH52" s="319">
        <v>0</v>
      </c>
      <c r="BI52" s="319">
        <v>0</v>
      </c>
      <c r="BJ52" s="202">
        <v>0.43</v>
      </c>
      <c r="BK52" s="202">
        <v>1.73</v>
      </c>
    </row>
    <row r="53" spans="1:63" ht="20.100000000000001" customHeight="1" x14ac:dyDescent="0.2">
      <c r="A53" s="375" t="s">
        <v>150</v>
      </c>
      <c r="B53" s="341" t="s">
        <v>151</v>
      </c>
      <c r="C53" s="340" t="s">
        <v>152</v>
      </c>
      <c r="D53" s="202">
        <v>0</v>
      </c>
      <c r="E53" s="202">
        <v>0</v>
      </c>
      <c r="F53" s="320">
        <v>0</v>
      </c>
      <c r="G53" s="202">
        <v>0</v>
      </c>
      <c r="H53" s="202">
        <v>0</v>
      </c>
      <c r="I53" s="202">
        <v>0</v>
      </c>
      <c r="J53" s="202">
        <v>0</v>
      </c>
      <c r="K53" s="202">
        <v>0</v>
      </c>
      <c r="L53" s="202">
        <v>0</v>
      </c>
      <c r="M53" s="202">
        <v>0</v>
      </c>
      <c r="N53" s="202">
        <v>0</v>
      </c>
      <c r="O53" s="202">
        <v>0</v>
      </c>
      <c r="P53" s="202">
        <v>0</v>
      </c>
      <c r="Q53" s="202">
        <v>0</v>
      </c>
      <c r="R53" s="202">
        <v>0</v>
      </c>
      <c r="S53" s="202">
        <v>0</v>
      </c>
      <c r="T53" s="202">
        <v>0</v>
      </c>
      <c r="U53" s="202">
        <v>0</v>
      </c>
      <c r="V53" s="202">
        <v>0</v>
      </c>
      <c r="W53" s="202">
        <v>0</v>
      </c>
      <c r="X53" s="202">
        <v>0</v>
      </c>
      <c r="Y53" s="202">
        <v>0</v>
      </c>
      <c r="Z53" s="202">
        <v>0</v>
      </c>
      <c r="AA53" s="202">
        <v>0</v>
      </c>
      <c r="AB53" s="202">
        <v>0</v>
      </c>
      <c r="AC53" s="319">
        <v>0</v>
      </c>
      <c r="AD53" s="319">
        <v>0</v>
      </c>
      <c r="AE53" s="319">
        <v>0</v>
      </c>
      <c r="AF53" s="319">
        <v>0</v>
      </c>
      <c r="AG53" s="319">
        <v>0</v>
      </c>
      <c r="AH53" s="319">
        <v>0</v>
      </c>
      <c r="AI53" s="319">
        <v>0</v>
      </c>
      <c r="AJ53" s="319">
        <v>0</v>
      </c>
      <c r="AK53" s="319">
        <v>0</v>
      </c>
      <c r="AL53" s="202">
        <v>0</v>
      </c>
      <c r="AM53" s="202">
        <v>0</v>
      </c>
      <c r="AN53" s="202">
        <v>0</v>
      </c>
      <c r="AO53" s="202">
        <v>0</v>
      </c>
      <c r="AP53" s="319">
        <v>0</v>
      </c>
      <c r="AQ53" s="319">
        <v>0</v>
      </c>
      <c r="AR53" s="319">
        <v>0</v>
      </c>
      <c r="AS53" s="202">
        <v>0</v>
      </c>
      <c r="AT53" s="202">
        <v>0</v>
      </c>
      <c r="AU53" s="202">
        <v>0</v>
      </c>
      <c r="AV53" s="202">
        <v>0</v>
      </c>
      <c r="AW53" s="202">
        <v>0</v>
      </c>
      <c r="AX53" s="202">
        <v>0</v>
      </c>
      <c r="AY53" s="202">
        <v>0</v>
      </c>
      <c r="AZ53" s="202">
        <v>0</v>
      </c>
      <c r="BA53" s="202">
        <v>0</v>
      </c>
      <c r="BB53" s="202">
        <v>0</v>
      </c>
      <c r="BC53" s="202">
        <v>0</v>
      </c>
      <c r="BD53" s="202">
        <v>0</v>
      </c>
      <c r="BE53" s="202">
        <v>0</v>
      </c>
      <c r="BF53" s="202">
        <v>0</v>
      </c>
      <c r="BG53" s="319">
        <v>0</v>
      </c>
      <c r="BH53" s="319">
        <v>0</v>
      </c>
      <c r="BI53" s="319">
        <v>0</v>
      </c>
      <c r="BJ53" s="202">
        <v>0</v>
      </c>
      <c r="BK53" s="202">
        <v>0</v>
      </c>
    </row>
    <row r="54" spans="1:63" ht="20.100000000000001" customHeight="1" x14ac:dyDescent="0.2">
      <c r="A54" s="375" t="s">
        <v>153</v>
      </c>
      <c r="B54" s="341" t="s">
        <v>154</v>
      </c>
      <c r="C54" s="340" t="s">
        <v>155</v>
      </c>
      <c r="D54" s="202">
        <v>0</v>
      </c>
      <c r="E54" s="202">
        <v>0</v>
      </c>
      <c r="F54" s="320">
        <v>0</v>
      </c>
      <c r="G54" s="202">
        <v>0</v>
      </c>
      <c r="H54" s="202">
        <v>0</v>
      </c>
      <c r="I54" s="202">
        <v>0</v>
      </c>
      <c r="J54" s="202">
        <v>0</v>
      </c>
      <c r="K54" s="202">
        <v>0</v>
      </c>
      <c r="L54" s="202">
        <v>0</v>
      </c>
      <c r="M54" s="202">
        <v>0</v>
      </c>
      <c r="N54" s="202">
        <v>0</v>
      </c>
      <c r="O54" s="202">
        <v>0</v>
      </c>
      <c r="P54" s="202">
        <v>0</v>
      </c>
      <c r="Q54" s="202">
        <v>0</v>
      </c>
      <c r="R54" s="202">
        <v>0</v>
      </c>
      <c r="S54" s="202">
        <v>0</v>
      </c>
      <c r="T54" s="202">
        <v>0</v>
      </c>
      <c r="U54" s="202">
        <v>0</v>
      </c>
      <c r="V54" s="202">
        <v>0</v>
      </c>
      <c r="W54" s="202">
        <v>0</v>
      </c>
      <c r="X54" s="202">
        <v>0</v>
      </c>
      <c r="Y54" s="202">
        <v>0</v>
      </c>
      <c r="Z54" s="202">
        <v>0</v>
      </c>
      <c r="AA54" s="202">
        <v>0</v>
      </c>
      <c r="AB54" s="202">
        <v>0</v>
      </c>
      <c r="AC54" s="319">
        <v>0</v>
      </c>
      <c r="AD54" s="319">
        <v>0</v>
      </c>
      <c r="AE54" s="319">
        <v>0</v>
      </c>
      <c r="AF54" s="319">
        <v>0</v>
      </c>
      <c r="AG54" s="319">
        <v>0</v>
      </c>
      <c r="AH54" s="319">
        <v>0</v>
      </c>
      <c r="AI54" s="319">
        <v>0</v>
      </c>
      <c r="AJ54" s="319">
        <v>0</v>
      </c>
      <c r="AK54" s="319">
        <v>0</v>
      </c>
      <c r="AL54" s="202">
        <v>0</v>
      </c>
      <c r="AM54" s="202">
        <v>0</v>
      </c>
      <c r="AN54" s="202">
        <v>0</v>
      </c>
      <c r="AO54" s="202">
        <v>0</v>
      </c>
      <c r="AP54" s="319">
        <v>0</v>
      </c>
      <c r="AQ54" s="319">
        <v>0</v>
      </c>
      <c r="AR54" s="319">
        <v>0</v>
      </c>
      <c r="AS54" s="202">
        <v>0</v>
      </c>
      <c r="AT54" s="202">
        <v>0</v>
      </c>
      <c r="AU54" s="202">
        <v>0</v>
      </c>
      <c r="AV54" s="202">
        <v>0</v>
      </c>
      <c r="AW54" s="202">
        <v>0</v>
      </c>
      <c r="AX54" s="202">
        <v>0</v>
      </c>
      <c r="AY54" s="202">
        <v>0</v>
      </c>
      <c r="AZ54" s="202">
        <v>0</v>
      </c>
      <c r="BA54" s="202">
        <v>0</v>
      </c>
      <c r="BB54" s="202">
        <v>0</v>
      </c>
      <c r="BC54" s="202">
        <v>0</v>
      </c>
      <c r="BD54" s="202">
        <v>0</v>
      </c>
      <c r="BE54" s="202">
        <v>0</v>
      </c>
      <c r="BF54" s="202">
        <v>0</v>
      </c>
      <c r="BG54" s="319">
        <v>0</v>
      </c>
      <c r="BH54" s="319">
        <v>0</v>
      </c>
      <c r="BI54" s="319">
        <v>0</v>
      </c>
      <c r="BJ54" s="202">
        <v>0</v>
      </c>
      <c r="BK54" s="202">
        <v>0</v>
      </c>
    </row>
    <row r="55" spans="1:63" ht="20.100000000000001" customHeight="1" x14ac:dyDescent="0.2">
      <c r="A55" s="375" t="s">
        <v>153</v>
      </c>
      <c r="B55" s="341" t="s">
        <v>156</v>
      </c>
      <c r="C55" s="340" t="s">
        <v>157</v>
      </c>
      <c r="D55" s="202">
        <v>0.4</v>
      </c>
      <c r="E55" s="202">
        <v>0</v>
      </c>
      <c r="F55" s="320">
        <v>0</v>
      </c>
      <c r="G55" s="202">
        <v>0</v>
      </c>
      <c r="H55" s="202">
        <v>0</v>
      </c>
      <c r="I55" s="202">
        <v>0</v>
      </c>
      <c r="J55" s="202">
        <v>0</v>
      </c>
      <c r="K55" s="202">
        <v>0</v>
      </c>
      <c r="L55" s="202">
        <v>0</v>
      </c>
      <c r="M55" s="202">
        <v>0</v>
      </c>
      <c r="N55" s="202">
        <v>0</v>
      </c>
      <c r="O55" s="202">
        <v>0</v>
      </c>
      <c r="P55" s="202">
        <v>0</v>
      </c>
      <c r="Q55" s="202">
        <v>0</v>
      </c>
      <c r="R55" s="202">
        <v>0</v>
      </c>
      <c r="S55" s="202">
        <v>0</v>
      </c>
      <c r="T55" s="202">
        <v>0</v>
      </c>
      <c r="U55" s="202">
        <v>0</v>
      </c>
      <c r="V55" s="202">
        <v>0</v>
      </c>
      <c r="W55" s="202">
        <v>0</v>
      </c>
      <c r="X55" s="202">
        <v>0</v>
      </c>
      <c r="Y55" s="202">
        <v>0</v>
      </c>
      <c r="Z55" s="202">
        <v>0</v>
      </c>
      <c r="AA55" s="202">
        <v>0</v>
      </c>
      <c r="AB55" s="202">
        <v>0</v>
      </c>
      <c r="AC55" s="319">
        <v>0</v>
      </c>
      <c r="AD55" s="319">
        <v>0</v>
      </c>
      <c r="AE55" s="319">
        <v>0</v>
      </c>
      <c r="AF55" s="319">
        <v>0</v>
      </c>
      <c r="AG55" s="319">
        <v>0</v>
      </c>
      <c r="AH55" s="319">
        <v>0</v>
      </c>
      <c r="AI55" s="319">
        <v>0</v>
      </c>
      <c r="AJ55" s="319">
        <v>0</v>
      </c>
      <c r="AK55" s="319">
        <v>0</v>
      </c>
      <c r="AL55" s="202">
        <v>0</v>
      </c>
      <c r="AM55" s="202">
        <v>0</v>
      </c>
      <c r="AN55" s="202">
        <v>0</v>
      </c>
      <c r="AO55" s="202">
        <v>0</v>
      </c>
      <c r="AP55" s="319">
        <v>0</v>
      </c>
      <c r="AQ55" s="319">
        <v>0</v>
      </c>
      <c r="AR55" s="319">
        <v>0</v>
      </c>
      <c r="AS55" s="202">
        <v>0</v>
      </c>
      <c r="AT55" s="202">
        <v>0</v>
      </c>
      <c r="AU55" s="202">
        <v>0</v>
      </c>
      <c r="AV55" s="202">
        <v>0</v>
      </c>
      <c r="AW55" s="202">
        <v>0</v>
      </c>
      <c r="AX55" s="202">
        <v>0</v>
      </c>
      <c r="AY55" s="202">
        <v>0</v>
      </c>
      <c r="AZ55" s="202">
        <v>0</v>
      </c>
      <c r="BA55" s="202">
        <v>0</v>
      </c>
      <c r="BB55" s="202">
        <v>0</v>
      </c>
      <c r="BC55" s="202">
        <v>0</v>
      </c>
      <c r="BD55" s="202">
        <v>0</v>
      </c>
      <c r="BE55" s="202">
        <v>0</v>
      </c>
      <c r="BF55" s="202">
        <v>0</v>
      </c>
      <c r="BG55" s="319">
        <v>0</v>
      </c>
      <c r="BH55" s="319">
        <v>0</v>
      </c>
      <c r="BI55" s="319">
        <v>0</v>
      </c>
      <c r="BJ55" s="202">
        <v>0</v>
      </c>
      <c r="BK55" s="202">
        <v>0.4</v>
      </c>
    </row>
    <row r="56" spans="1:63" ht="20.100000000000001" customHeight="1" x14ac:dyDescent="0.2">
      <c r="A56" s="375" t="s">
        <v>158</v>
      </c>
      <c r="B56" s="341" t="s">
        <v>159</v>
      </c>
      <c r="C56" s="340" t="s">
        <v>160</v>
      </c>
      <c r="D56" s="202">
        <v>65.38</v>
      </c>
      <c r="E56" s="202">
        <v>1.1600000000000001</v>
      </c>
      <c r="F56" s="320">
        <v>0.92</v>
      </c>
      <c r="G56" s="202">
        <v>0</v>
      </c>
      <c r="H56" s="202">
        <v>0</v>
      </c>
      <c r="I56" s="202">
        <v>0</v>
      </c>
      <c r="J56" s="202">
        <v>0.26</v>
      </c>
      <c r="K56" s="202">
        <v>0.49</v>
      </c>
      <c r="L56" s="202">
        <v>0</v>
      </c>
      <c r="M56" s="202">
        <v>0</v>
      </c>
      <c r="N56" s="202">
        <v>0</v>
      </c>
      <c r="O56" s="202">
        <v>0.17</v>
      </c>
      <c r="P56" s="202">
        <v>0</v>
      </c>
      <c r="Q56" s="202">
        <v>0</v>
      </c>
      <c r="R56" s="202">
        <v>0.24</v>
      </c>
      <c r="S56" s="202">
        <v>0</v>
      </c>
      <c r="T56" s="202">
        <v>0</v>
      </c>
      <c r="U56" s="202">
        <v>0</v>
      </c>
      <c r="V56" s="202">
        <v>0</v>
      </c>
      <c r="W56" s="202">
        <v>0</v>
      </c>
      <c r="X56" s="202">
        <v>0.02</v>
      </c>
      <c r="Y56" s="202">
        <v>0</v>
      </c>
      <c r="Z56" s="202">
        <v>0</v>
      </c>
      <c r="AA56" s="202">
        <v>0</v>
      </c>
      <c r="AB56" s="202">
        <v>0</v>
      </c>
      <c r="AC56" s="319">
        <v>0</v>
      </c>
      <c r="AD56" s="319">
        <v>0</v>
      </c>
      <c r="AE56" s="319">
        <v>0</v>
      </c>
      <c r="AF56" s="319">
        <v>0</v>
      </c>
      <c r="AG56" s="319">
        <v>0</v>
      </c>
      <c r="AH56" s="319">
        <v>0</v>
      </c>
      <c r="AI56" s="319">
        <v>0</v>
      </c>
      <c r="AJ56" s="319">
        <v>0</v>
      </c>
      <c r="AK56" s="319">
        <v>0</v>
      </c>
      <c r="AL56" s="202">
        <v>0</v>
      </c>
      <c r="AM56" s="202">
        <v>0</v>
      </c>
      <c r="AN56" s="202">
        <v>0</v>
      </c>
      <c r="AO56" s="202">
        <v>0</v>
      </c>
      <c r="AP56" s="319">
        <v>0</v>
      </c>
      <c r="AQ56" s="319">
        <v>0</v>
      </c>
      <c r="AR56" s="319">
        <v>0</v>
      </c>
      <c r="AS56" s="202">
        <v>0</v>
      </c>
      <c r="AT56" s="202">
        <v>0</v>
      </c>
      <c r="AU56" s="202">
        <v>0</v>
      </c>
      <c r="AV56" s="202">
        <v>0</v>
      </c>
      <c r="AW56" s="202">
        <v>0</v>
      </c>
      <c r="AX56" s="202">
        <v>0.22</v>
      </c>
      <c r="AY56" s="202">
        <v>0</v>
      </c>
      <c r="AZ56" s="202">
        <v>0</v>
      </c>
      <c r="BA56" s="202">
        <v>0</v>
      </c>
      <c r="BB56" s="202">
        <v>0</v>
      </c>
      <c r="BC56" s="202">
        <v>0</v>
      </c>
      <c r="BD56" s="202">
        <v>0</v>
      </c>
      <c r="BE56" s="202">
        <v>0</v>
      </c>
      <c r="BF56" s="202">
        <v>0</v>
      </c>
      <c r="BG56" s="319">
        <v>0</v>
      </c>
      <c r="BH56" s="319">
        <v>0</v>
      </c>
      <c r="BI56" s="319">
        <v>0</v>
      </c>
      <c r="BJ56" s="202">
        <v>1.1600000000000001</v>
      </c>
      <c r="BK56" s="202">
        <v>66.540000000000006</v>
      </c>
    </row>
    <row r="57" spans="1:63" ht="20.100000000000001" customHeight="1" x14ac:dyDescent="0.2">
      <c r="A57" s="375" t="s">
        <v>161</v>
      </c>
      <c r="B57" s="341" t="s">
        <v>162</v>
      </c>
      <c r="C57" s="340" t="s">
        <v>163</v>
      </c>
      <c r="D57" s="202">
        <v>21.2</v>
      </c>
      <c r="E57" s="202">
        <v>0</v>
      </c>
      <c r="F57" s="320">
        <v>0</v>
      </c>
      <c r="G57" s="202">
        <v>0</v>
      </c>
      <c r="H57" s="202">
        <v>0</v>
      </c>
      <c r="I57" s="202">
        <v>0</v>
      </c>
      <c r="J57" s="202">
        <v>0</v>
      </c>
      <c r="K57" s="202">
        <v>0</v>
      </c>
      <c r="L57" s="202">
        <v>0</v>
      </c>
      <c r="M57" s="202">
        <v>0</v>
      </c>
      <c r="N57" s="202">
        <v>0</v>
      </c>
      <c r="O57" s="202">
        <v>0</v>
      </c>
      <c r="P57" s="202">
        <v>0</v>
      </c>
      <c r="Q57" s="202">
        <v>0</v>
      </c>
      <c r="R57" s="202">
        <v>0</v>
      </c>
      <c r="S57" s="202">
        <v>0</v>
      </c>
      <c r="T57" s="202">
        <v>0</v>
      </c>
      <c r="U57" s="202">
        <v>0</v>
      </c>
      <c r="V57" s="202">
        <v>0</v>
      </c>
      <c r="W57" s="202">
        <v>0</v>
      </c>
      <c r="X57" s="202">
        <v>0</v>
      </c>
      <c r="Y57" s="202">
        <v>0</v>
      </c>
      <c r="Z57" s="202">
        <v>0</v>
      </c>
      <c r="AA57" s="202">
        <v>0</v>
      </c>
      <c r="AB57" s="202">
        <v>0</v>
      </c>
      <c r="AC57" s="319">
        <v>0</v>
      </c>
      <c r="AD57" s="319">
        <v>0</v>
      </c>
      <c r="AE57" s="319">
        <v>0</v>
      </c>
      <c r="AF57" s="319">
        <v>0</v>
      </c>
      <c r="AG57" s="319">
        <v>0</v>
      </c>
      <c r="AH57" s="319">
        <v>0</v>
      </c>
      <c r="AI57" s="319">
        <v>0</v>
      </c>
      <c r="AJ57" s="319">
        <v>0</v>
      </c>
      <c r="AK57" s="319">
        <v>0</v>
      </c>
      <c r="AL57" s="202">
        <v>0</v>
      </c>
      <c r="AM57" s="202">
        <v>0</v>
      </c>
      <c r="AN57" s="202">
        <v>0</v>
      </c>
      <c r="AO57" s="202">
        <v>0</v>
      </c>
      <c r="AP57" s="319">
        <v>0</v>
      </c>
      <c r="AQ57" s="319">
        <v>0</v>
      </c>
      <c r="AR57" s="319">
        <v>0</v>
      </c>
      <c r="AS57" s="202">
        <v>0</v>
      </c>
      <c r="AT57" s="202">
        <v>0</v>
      </c>
      <c r="AU57" s="202">
        <v>0</v>
      </c>
      <c r="AV57" s="202">
        <v>0</v>
      </c>
      <c r="AW57" s="202">
        <v>0</v>
      </c>
      <c r="AX57" s="202">
        <v>0</v>
      </c>
      <c r="AY57" s="202">
        <v>0</v>
      </c>
      <c r="AZ57" s="202">
        <v>0</v>
      </c>
      <c r="BA57" s="202">
        <v>0</v>
      </c>
      <c r="BB57" s="202">
        <v>0</v>
      </c>
      <c r="BC57" s="202">
        <v>0</v>
      </c>
      <c r="BD57" s="202">
        <v>0</v>
      </c>
      <c r="BE57" s="202">
        <v>0</v>
      </c>
      <c r="BF57" s="202">
        <v>0</v>
      </c>
      <c r="BG57" s="319">
        <v>0</v>
      </c>
      <c r="BH57" s="319">
        <v>0</v>
      </c>
      <c r="BI57" s="319">
        <v>0</v>
      </c>
      <c r="BJ57" s="202">
        <v>0</v>
      </c>
      <c r="BK57" s="202">
        <v>21.2</v>
      </c>
    </row>
    <row r="58" spans="1:63" ht="20.100000000000001" customHeight="1" x14ac:dyDescent="0.2">
      <c r="A58" s="375" t="s">
        <v>522</v>
      </c>
      <c r="B58" s="341" t="s">
        <v>164</v>
      </c>
      <c r="C58" s="340" t="s">
        <v>165</v>
      </c>
      <c r="D58" s="202">
        <v>0</v>
      </c>
      <c r="E58" s="202">
        <v>0</v>
      </c>
      <c r="F58" s="320">
        <v>0</v>
      </c>
      <c r="G58" s="202">
        <v>0</v>
      </c>
      <c r="H58" s="202">
        <v>0</v>
      </c>
      <c r="I58" s="202">
        <v>0</v>
      </c>
      <c r="J58" s="202">
        <v>0</v>
      </c>
      <c r="K58" s="202">
        <v>0</v>
      </c>
      <c r="L58" s="202">
        <v>0</v>
      </c>
      <c r="M58" s="202">
        <v>0</v>
      </c>
      <c r="N58" s="202">
        <v>0</v>
      </c>
      <c r="O58" s="202">
        <v>0</v>
      </c>
      <c r="P58" s="202">
        <v>0</v>
      </c>
      <c r="Q58" s="202">
        <v>0</v>
      </c>
      <c r="R58" s="202">
        <v>0</v>
      </c>
      <c r="S58" s="202">
        <v>0</v>
      </c>
      <c r="T58" s="202">
        <v>0</v>
      </c>
      <c r="U58" s="202">
        <v>0</v>
      </c>
      <c r="V58" s="202">
        <v>0</v>
      </c>
      <c r="W58" s="202">
        <v>0</v>
      </c>
      <c r="X58" s="202">
        <v>0</v>
      </c>
      <c r="Y58" s="202">
        <v>0</v>
      </c>
      <c r="Z58" s="202">
        <v>0</v>
      </c>
      <c r="AA58" s="202">
        <v>0</v>
      </c>
      <c r="AB58" s="202">
        <v>0</v>
      </c>
      <c r="AC58" s="319">
        <v>0</v>
      </c>
      <c r="AD58" s="319">
        <v>0</v>
      </c>
      <c r="AE58" s="319">
        <v>0</v>
      </c>
      <c r="AF58" s="319">
        <v>0</v>
      </c>
      <c r="AG58" s="319">
        <v>0</v>
      </c>
      <c r="AH58" s="319">
        <v>0</v>
      </c>
      <c r="AI58" s="319">
        <v>0</v>
      </c>
      <c r="AJ58" s="319">
        <v>0</v>
      </c>
      <c r="AK58" s="319">
        <v>0</v>
      </c>
      <c r="AL58" s="202">
        <v>0</v>
      </c>
      <c r="AM58" s="202">
        <v>0</v>
      </c>
      <c r="AN58" s="202">
        <v>0</v>
      </c>
      <c r="AO58" s="202">
        <v>0</v>
      </c>
      <c r="AP58" s="319">
        <v>0</v>
      </c>
      <c r="AQ58" s="319">
        <v>0</v>
      </c>
      <c r="AR58" s="319">
        <v>0</v>
      </c>
      <c r="AS58" s="202">
        <v>0</v>
      </c>
      <c r="AT58" s="202">
        <v>0</v>
      </c>
      <c r="AU58" s="202">
        <v>0</v>
      </c>
      <c r="AV58" s="202">
        <v>0</v>
      </c>
      <c r="AW58" s="202">
        <v>0</v>
      </c>
      <c r="AX58" s="202">
        <v>0</v>
      </c>
      <c r="AY58" s="202">
        <v>0</v>
      </c>
      <c r="AZ58" s="202">
        <v>0</v>
      </c>
      <c r="BA58" s="202">
        <v>0</v>
      </c>
      <c r="BB58" s="202">
        <v>0</v>
      </c>
      <c r="BC58" s="202">
        <v>0</v>
      </c>
      <c r="BD58" s="202">
        <v>0</v>
      </c>
      <c r="BE58" s="202">
        <v>0</v>
      </c>
      <c r="BF58" s="202">
        <v>0</v>
      </c>
      <c r="BG58" s="319">
        <v>0</v>
      </c>
      <c r="BH58" s="319">
        <v>0</v>
      </c>
      <c r="BI58" s="319">
        <v>0</v>
      </c>
      <c r="BJ58" s="202">
        <v>0</v>
      </c>
      <c r="BK58" s="202">
        <v>0</v>
      </c>
    </row>
    <row r="59" spans="1:63" s="288" customFormat="1" ht="20.100000000000001" customHeight="1" x14ac:dyDescent="0.2">
      <c r="A59" s="376">
        <v>3</v>
      </c>
      <c r="B59" s="317" t="s">
        <v>166</v>
      </c>
      <c r="C59" s="316" t="s">
        <v>167</v>
      </c>
      <c r="D59" s="202">
        <v>0</v>
      </c>
      <c r="E59" s="320">
        <v>0</v>
      </c>
      <c r="F59" s="320">
        <v>0</v>
      </c>
      <c r="G59" s="320">
        <v>0</v>
      </c>
      <c r="H59" s="320">
        <v>0</v>
      </c>
      <c r="I59" s="320">
        <v>0</v>
      </c>
      <c r="J59" s="320">
        <v>0</v>
      </c>
      <c r="K59" s="320">
        <v>0</v>
      </c>
      <c r="L59" s="320">
        <v>0</v>
      </c>
      <c r="M59" s="320">
        <v>0</v>
      </c>
      <c r="N59" s="320">
        <v>0</v>
      </c>
      <c r="O59" s="320">
        <v>0</v>
      </c>
      <c r="P59" s="320">
        <v>0</v>
      </c>
      <c r="Q59" s="320">
        <v>0</v>
      </c>
      <c r="R59" s="202">
        <v>0</v>
      </c>
      <c r="S59" s="320">
        <v>0</v>
      </c>
      <c r="T59" s="320">
        <v>0</v>
      </c>
      <c r="U59" s="320">
        <v>0</v>
      </c>
      <c r="V59" s="320">
        <v>0</v>
      </c>
      <c r="W59" s="320">
        <v>0</v>
      </c>
      <c r="X59" s="320">
        <v>0</v>
      </c>
      <c r="Y59" s="320">
        <v>0</v>
      </c>
      <c r="Z59" s="320">
        <v>0</v>
      </c>
      <c r="AA59" s="320">
        <v>0</v>
      </c>
      <c r="AB59" s="202">
        <v>0</v>
      </c>
      <c r="AC59" s="338">
        <v>0</v>
      </c>
      <c r="AD59" s="338">
        <v>0</v>
      </c>
      <c r="AE59" s="338">
        <v>0</v>
      </c>
      <c r="AF59" s="338">
        <v>0</v>
      </c>
      <c r="AG59" s="338">
        <v>0</v>
      </c>
      <c r="AH59" s="338">
        <v>0</v>
      </c>
      <c r="AI59" s="338">
        <v>0</v>
      </c>
      <c r="AJ59" s="338">
        <v>0</v>
      </c>
      <c r="AK59" s="338">
        <v>0</v>
      </c>
      <c r="AL59" s="320">
        <v>0</v>
      </c>
      <c r="AM59" s="320">
        <v>0</v>
      </c>
      <c r="AN59" s="320">
        <v>0</v>
      </c>
      <c r="AO59" s="320">
        <v>0</v>
      </c>
      <c r="AP59" s="338">
        <v>0</v>
      </c>
      <c r="AQ59" s="338">
        <v>0</v>
      </c>
      <c r="AR59" s="338">
        <v>0</v>
      </c>
      <c r="AS59" s="320">
        <v>0</v>
      </c>
      <c r="AT59" s="320">
        <v>0</v>
      </c>
      <c r="AU59" s="320">
        <v>0</v>
      </c>
      <c r="AV59" s="320">
        <v>0</v>
      </c>
      <c r="AW59" s="320">
        <v>0</v>
      </c>
      <c r="AX59" s="320">
        <v>0</v>
      </c>
      <c r="AY59" s="320">
        <v>0</v>
      </c>
      <c r="AZ59" s="320">
        <v>0</v>
      </c>
      <c r="BA59" s="320">
        <v>0</v>
      </c>
      <c r="BB59" s="320">
        <v>0</v>
      </c>
      <c r="BC59" s="320">
        <v>0</v>
      </c>
      <c r="BD59" s="320">
        <v>0</v>
      </c>
      <c r="BE59" s="320">
        <v>0</v>
      </c>
      <c r="BF59" s="320">
        <v>0</v>
      </c>
      <c r="BG59" s="338">
        <v>0</v>
      </c>
      <c r="BH59" s="338">
        <v>0</v>
      </c>
      <c r="BI59" s="338">
        <v>0</v>
      </c>
      <c r="BJ59" s="320">
        <v>0</v>
      </c>
      <c r="BK59" s="320">
        <v>0</v>
      </c>
    </row>
    <row r="60" spans="1:63" s="281" customFormat="1" ht="20.100000000000001" customHeight="1" x14ac:dyDescent="0.2">
      <c r="A60" s="379">
        <v>4</v>
      </c>
      <c r="B60" s="363" t="s">
        <v>168</v>
      </c>
      <c r="C60" s="362" t="s">
        <v>169</v>
      </c>
      <c r="D60" s="324">
        <v>920.21</v>
      </c>
      <c r="E60" s="361">
        <v>0</v>
      </c>
      <c r="F60" s="361">
        <v>0</v>
      </c>
      <c r="G60" s="361">
        <v>0</v>
      </c>
      <c r="H60" s="361">
        <v>0</v>
      </c>
      <c r="I60" s="361">
        <v>0</v>
      </c>
      <c r="J60" s="361">
        <v>0</v>
      </c>
      <c r="K60" s="361">
        <v>0</v>
      </c>
      <c r="L60" s="361">
        <v>0</v>
      </c>
      <c r="M60" s="361">
        <v>0</v>
      </c>
      <c r="N60" s="361">
        <v>0</v>
      </c>
      <c r="O60" s="361">
        <v>0</v>
      </c>
      <c r="P60" s="361">
        <v>0</v>
      </c>
      <c r="Q60" s="361">
        <v>0</v>
      </c>
      <c r="R60" s="324">
        <v>0</v>
      </c>
      <c r="S60" s="361">
        <v>0</v>
      </c>
      <c r="T60" s="361">
        <v>0</v>
      </c>
      <c r="U60" s="361">
        <v>0</v>
      </c>
      <c r="V60" s="361">
        <v>0</v>
      </c>
      <c r="W60" s="361">
        <v>0</v>
      </c>
      <c r="X60" s="361">
        <v>0</v>
      </c>
      <c r="Y60" s="361">
        <v>0</v>
      </c>
      <c r="Z60" s="361">
        <v>0</v>
      </c>
      <c r="AA60" s="361">
        <v>0</v>
      </c>
      <c r="AB60" s="324">
        <v>0</v>
      </c>
      <c r="AC60" s="361">
        <v>0</v>
      </c>
      <c r="AD60" s="361">
        <v>0</v>
      </c>
      <c r="AE60" s="361">
        <v>0</v>
      </c>
      <c r="AF60" s="361">
        <v>0</v>
      </c>
      <c r="AG60" s="361">
        <v>0</v>
      </c>
      <c r="AH60" s="361">
        <v>0</v>
      </c>
      <c r="AI60" s="361">
        <v>0</v>
      </c>
      <c r="AJ60" s="361">
        <v>0</v>
      </c>
      <c r="AK60" s="361">
        <v>0</v>
      </c>
      <c r="AL60" s="361">
        <v>0</v>
      </c>
      <c r="AM60" s="361">
        <v>0</v>
      </c>
      <c r="AN60" s="361">
        <v>0</v>
      </c>
      <c r="AO60" s="361">
        <v>0</v>
      </c>
      <c r="AP60" s="361">
        <v>0</v>
      </c>
      <c r="AQ60" s="361">
        <v>0</v>
      </c>
      <c r="AR60" s="361">
        <v>0</v>
      </c>
      <c r="AS60" s="361">
        <v>0</v>
      </c>
      <c r="AT60" s="361">
        <v>0</v>
      </c>
      <c r="AU60" s="361">
        <v>0</v>
      </c>
      <c r="AV60" s="361">
        <v>0</v>
      </c>
      <c r="AW60" s="361">
        <v>0</v>
      </c>
      <c r="AX60" s="361">
        <v>0</v>
      </c>
      <c r="AY60" s="361">
        <v>0</v>
      </c>
      <c r="AZ60" s="361">
        <v>0</v>
      </c>
      <c r="BA60" s="361">
        <v>0</v>
      </c>
      <c r="BB60" s="361">
        <v>0</v>
      </c>
      <c r="BC60" s="361">
        <v>0</v>
      </c>
      <c r="BD60" s="361">
        <v>0</v>
      </c>
      <c r="BE60" s="361">
        <v>0</v>
      </c>
      <c r="BF60" s="361">
        <v>0</v>
      </c>
      <c r="BG60" s="361">
        <v>0</v>
      </c>
      <c r="BH60" s="361">
        <v>0</v>
      </c>
      <c r="BI60" s="361">
        <v>0</v>
      </c>
      <c r="BJ60" s="361">
        <v>0</v>
      </c>
      <c r="BK60" s="361">
        <v>920.21</v>
      </c>
    </row>
    <row r="61" spans="1:63" s="304" customFormat="1" ht="20.100000000000001" customHeight="1" x14ac:dyDescent="0.2">
      <c r="A61" s="1514" t="s">
        <v>1271</v>
      </c>
      <c r="B61" s="1514"/>
      <c r="C61" s="366"/>
      <c r="D61" s="367"/>
      <c r="E61" s="367"/>
      <c r="F61" s="368">
        <v>46.32</v>
      </c>
      <c r="G61" s="367">
        <v>0</v>
      </c>
      <c r="H61" s="367">
        <v>0</v>
      </c>
      <c r="I61" s="367">
        <v>0</v>
      </c>
      <c r="J61" s="367">
        <v>29.15</v>
      </c>
      <c r="K61" s="367">
        <v>11.52</v>
      </c>
      <c r="L61" s="367">
        <v>0</v>
      </c>
      <c r="M61" s="367">
        <v>0</v>
      </c>
      <c r="N61" s="367">
        <v>0</v>
      </c>
      <c r="O61" s="367">
        <v>5.65</v>
      </c>
      <c r="P61" s="367">
        <v>0</v>
      </c>
      <c r="Q61" s="367">
        <v>0</v>
      </c>
      <c r="R61" s="367">
        <v>29.059999999999995</v>
      </c>
      <c r="S61" s="367">
        <v>0</v>
      </c>
      <c r="T61" s="367">
        <v>0</v>
      </c>
      <c r="U61" s="367">
        <v>0</v>
      </c>
      <c r="V61" s="367">
        <v>0</v>
      </c>
      <c r="W61" s="367">
        <v>0</v>
      </c>
      <c r="X61" s="367">
        <v>0.02</v>
      </c>
      <c r="Y61" s="367">
        <v>0.75</v>
      </c>
      <c r="Z61" s="367">
        <v>0</v>
      </c>
      <c r="AA61" s="367">
        <v>0</v>
      </c>
      <c r="AB61" s="367">
        <v>0.97000000000000008</v>
      </c>
      <c r="AC61" s="369">
        <v>0.84000000000000008</v>
      </c>
      <c r="AD61" s="369">
        <v>0</v>
      </c>
      <c r="AE61" s="369">
        <v>0</v>
      </c>
      <c r="AF61" s="369">
        <v>0</v>
      </c>
      <c r="AG61" s="369">
        <v>0</v>
      </c>
      <c r="AH61" s="369">
        <v>0</v>
      </c>
      <c r="AI61" s="369">
        <v>0</v>
      </c>
      <c r="AJ61" s="369">
        <v>0</v>
      </c>
      <c r="AK61" s="369">
        <v>0</v>
      </c>
      <c r="AL61" s="367">
        <v>0</v>
      </c>
      <c r="AM61" s="367">
        <v>0</v>
      </c>
      <c r="AN61" s="367">
        <v>0</v>
      </c>
      <c r="AO61" s="367">
        <v>0.13</v>
      </c>
      <c r="AP61" s="369">
        <v>0</v>
      </c>
      <c r="AQ61" s="369">
        <v>0</v>
      </c>
      <c r="AR61" s="369">
        <v>0</v>
      </c>
      <c r="AS61" s="367">
        <v>0</v>
      </c>
      <c r="AT61" s="367">
        <v>0</v>
      </c>
      <c r="AU61" s="367">
        <v>0.04</v>
      </c>
      <c r="AV61" s="367">
        <v>0</v>
      </c>
      <c r="AW61" s="367">
        <v>0</v>
      </c>
      <c r="AX61" s="367">
        <v>27.239999999999995</v>
      </c>
      <c r="AY61" s="367">
        <v>0.04</v>
      </c>
      <c r="AZ61" s="367">
        <v>0</v>
      </c>
      <c r="BA61" s="367">
        <v>0</v>
      </c>
      <c r="BB61" s="367">
        <v>0</v>
      </c>
      <c r="BC61" s="367">
        <v>0</v>
      </c>
      <c r="BD61" s="367">
        <v>0</v>
      </c>
      <c r="BE61" s="367">
        <v>0</v>
      </c>
      <c r="BF61" s="367">
        <v>0</v>
      </c>
      <c r="BG61" s="369">
        <v>0</v>
      </c>
      <c r="BH61" s="369">
        <v>0</v>
      </c>
      <c r="BI61" s="369">
        <v>0</v>
      </c>
      <c r="BJ61" s="367"/>
      <c r="BK61" s="367"/>
    </row>
    <row r="62" spans="1:63" ht="20.100000000000001" customHeight="1" x14ac:dyDescent="0.2">
      <c r="A62" s="311" t="s">
        <v>1274</v>
      </c>
      <c r="C62" s="349"/>
      <c r="BG62" s="313"/>
      <c r="BH62" s="313"/>
      <c r="BI62" s="313"/>
    </row>
  </sheetData>
  <mergeCells count="9">
    <mergeCell ref="A61:B61"/>
    <mergeCell ref="BJ4:BJ5"/>
    <mergeCell ref="BK4:BK5"/>
    <mergeCell ref="F4:BI4"/>
    <mergeCell ref="A4:A5"/>
    <mergeCell ref="B4:B5"/>
    <mergeCell ref="C4:C5"/>
    <mergeCell ref="D4:D5"/>
    <mergeCell ref="E4:E5"/>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1">
    <tabColor theme="0"/>
  </sheetPr>
  <dimension ref="A1:BK62"/>
  <sheetViews>
    <sheetView zoomScale="78" zoomScaleNormal="78" workbookViewId="0">
      <pane xSplit="5" ySplit="6" topLeftCell="AW7" activePane="bottomRight" state="frozen"/>
      <selection activeCell="BG59" sqref="BG59"/>
      <selection pane="topRight" activeCell="BG59" sqref="BG59"/>
      <selection pane="bottomLeft" activeCell="BG59" sqref="BG59"/>
      <selection pane="bottomRight" activeCell="BG59" sqref="BG59"/>
    </sheetView>
  </sheetViews>
  <sheetFormatPr defaultRowHeight="20.100000000000001" customHeight="1" x14ac:dyDescent="0.2"/>
  <cols>
    <col min="1" max="1" width="6.7109375" style="280" customWidth="1"/>
    <col min="2" max="2" width="39.140625" style="280" customWidth="1"/>
    <col min="3" max="3" width="9.140625" style="280"/>
    <col min="4" max="4" width="12.7109375" style="101" customWidth="1"/>
    <col min="5" max="5" width="12" style="101" customWidth="1"/>
    <col min="6" max="6" width="12.85546875" style="101" customWidth="1"/>
    <col min="7" max="7" width="11.42578125" style="101" customWidth="1"/>
    <col min="8" max="8" width="10.42578125" style="101" customWidth="1"/>
    <col min="9" max="9" width="11.7109375" style="101" customWidth="1"/>
    <col min="10" max="10" width="11.140625" style="101" customWidth="1"/>
    <col min="11" max="11" width="11.85546875" style="101" bestFit="1" customWidth="1"/>
    <col min="12" max="12" width="10.5703125" style="101" bestFit="1" customWidth="1"/>
    <col min="13" max="13" width="9.5703125" style="101" bestFit="1" customWidth="1"/>
    <col min="14" max="14" width="11.42578125" style="101" customWidth="1"/>
    <col min="15" max="15" width="10.5703125" style="101" customWidth="1"/>
    <col min="16" max="16" width="7.5703125" style="101" customWidth="1"/>
    <col min="17" max="17" width="9.5703125" style="101" bestFit="1" customWidth="1"/>
    <col min="18" max="18" width="11" style="101" bestFit="1" customWidth="1"/>
    <col min="19" max="19" width="10.140625" style="101" bestFit="1" customWidth="1"/>
    <col min="20" max="24" width="9.5703125" style="101" bestFit="1" customWidth="1"/>
    <col min="25" max="25" width="10.140625" style="101" bestFit="1" customWidth="1"/>
    <col min="26" max="27" width="9.5703125" style="101" bestFit="1" customWidth="1"/>
    <col min="28" max="28" width="10.28515625" style="101" customWidth="1"/>
    <col min="29" max="30" width="9.5703125" style="328" bestFit="1" customWidth="1"/>
    <col min="31" max="34" width="9.5703125" style="329" bestFit="1" customWidth="1"/>
    <col min="35" max="36" width="9.5703125" style="328" bestFit="1" customWidth="1"/>
    <col min="37" max="37" width="9.5703125" style="328" customWidth="1"/>
    <col min="38" max="41" width="9.5703125" style="315" bestFit="1" customWidth="1"/>
    <col min="42" max="44" width="9.5703125" style="329" bestFit="1" customWidth="1"/>
    <col min="45" max="45" width="9.42578125" style="329" customWidth="1"/>
    <col min="46" max="46" width="9.5703125" style="101" bestFit="1" customWidth="1"/>
    <col min="47" max="48" width="9.5703125" style="315" bestFit="1" customWidth="1"/>
    <col min="49" max="58" width="9.5703125" style="101" bestFit="1" customWidth="1"/>
    <col min="59" max="61" width="9.5703125" style="329" bestFit="1" customWidth="1"/>
    <col min="62" max="63" width="12.5703125" style="325" bestFit="1" customWidth="1"/>
    <col min="64" max="196" width="9.140625" style="280"/>
    <col min="197" max="197" width="6.7109375" style="280" customWidth="1"/>
    <col min="198" max="198" width="39.140625" style="280" customWidth="1"/>
    <col min="199" max="199" width="9.140625" style="280"/>
    <col min="200" max="200" width="13.42578125" style="280" customWidth="1"/>
    <col min="201" max="201" width="12.7109375" style="280" customWidth="1"/>
    <col min="202" max="202" width="12" style="280" customWidth="1"/>
    <col min="203" max="203" width="12.85546875" style="280" customWidth="1"/>
    <col min="204" max="204" width="11.42578125" style="280" customWidth="1"/>
    <col min="205" max="205" width="10.42578125" style="280" customWidth="1"/>
    <col min="206" max="206" width="11.7109375" style="280" customWidth="1"/>
    <col min="207" max="207" width="11.140625" style="280" customWidth="1"/>
    <col min="208" max="208" width="11.85546875" style="280" bestFit="1" customWidth="1"/>
    <col min="209" max="209" width="10.5703125" style="280" bestFit="1" customWidth="1"/>
    <col min="210" max="210" width="9.5703125" style="280" bestFit="1" customWidth="1"/>
    <col min="211" max="211" width="11.42578125" style="280" customWidth="1"/>
    <col min="212" max="212" width="10.5703125" style="280" customWidth="1"/>
    <col min="213" max="213" width="7.5703125" style="280" customWidth="1"/>
    <col min="214" max="214" width="9.5703125" style="280" bestFit="1" customWidth="1"/>
    <col min="215" max="215" width="11" style="280" bestFit="1" customWidth="1"/>
    <col min="216" max="216" width="10.140625" style="280" bestFit="1" customWidth="1"/>
    <col min="217" max="221" width="9.5703125" style="280" bestFit="1" customWidth="1"/>
    <col min="222" max="222" width="10.140625" style="280" bestFit="1" customWidth="1"/>
    <col min="223" max="224" width="9.5703125" style="280" bestFit="1" customWidth="1"/>
    <col min="225" max="225" width="10.28515625" style="280" customWidth="1"/>
    <col min="226" max="233" width="9.5703125" style="280" bestFit="1" customWidth="1"/>
    <col min="234" max="234" width="9.5703125" style="280" customWidth="1"/>
    <col min="235" max="241" width="9.5703125" style="280" bestFit="1" customWidth="1"/>
    <col min="242" max="242" width="9.42578125" style="280" customWidth="1"/>
    <col min="243" max="258" width="9.5703125" style="280" bestFit="1" customWidth="1"/>
    <col min="259" max="260" width="12.5703125" style="280" bestFit="1" customWidth="1"/>
    <col min="261" max="261" width="11.42578125" style="280" bestFit="1" customWidth="1"/>
    <col min="262" max="262" width="11" style="280" bestFit="1" customWidth="1"/>
    <col min="263" max="263" width="11.7109375" style="280" bestFit="1" customWidth="1"/>
    <col min="264" max="452" width="9.140625" style="280"/>
    <col min="453" max="453" width="6.7109375" style="280" customWidth="1"/>
    <col min="454" max="454" width="39.140625" style="280" customWidth="1"/>
    <col min="455" max="455" width="9.140625" style="280"/>
    <col min="456" max="456" width="13.42578125" style="280" customWidth="1"/>
    <col min="457" max="457" width="12.7109375" style="280" customWidth="1"/>
    <col min="458" max="458" width="12" style="280" customWidth="1"/>
    <col min="459" max="459" width="12.85546875" style="280" customWidth="1"/>
    <col min="460" max="460" width="11.42578125" style="280" customWidth="1"/>
    <col min="461" max="461" width="10.42578125" style="280" customWidth="1"/>
    <col min="462" max="462" width="11.7109375" style="280" customWidth="1"/>
    <col min="463" max="463" width="11.140625" style="280" customWidth="1"/>
    <col min="464" max="464" width="11.85546875" style="280" bestFit="1" customWidth="1"/>
    <col min="465" max="465" width="10.5703125" style="280" bestFit="1" customWidth="1"/>
    <col min="466" max="466" width="9.5703125" style="280" bestFit="1" customWidth="1"/>
    <col min="467" max="467" width="11.42578125" style="280" customWidth="1"/>
    <col min="468" max="468" width="10.5703125" style="280" customWidth="1"/>
    <col min="469" max="469" width="7.5703125" style="280" customWidth="1"/>
    <col min="470" max="470" width="9.5703125" style="280" bestFit="1" customWidth="1"/>
    <col min="471" max="471" width="11" style="280" bestFit="1" customWidth="1"/>
    <col min="472" max="472" width="10.140625" style="280" bestFit="1" customWidth="1"/>
    <col min="473" max="477" width="9.5703125" style="280" bestFit="1" customWidth="1"/>
    <col min="478" max="478" width="10.140625" style="280" bestFit="1" customWidth="1"/>
    <col min="479" max="480" width="9.5703125" style="280" bestFit="1" customWidth="1"/>
    <col min="481" max="481" width="10.28515625" style="280" customWidth="1"/>
    <col min="482" max="489" width="9.5703125" style="280" bestFit="1" customWidth="1"/>
    <col min="490" max="490" width="9.5703125" style="280" customWidth="1"/>
    <col min="491" max="497" width="9.5703125" style="280" bestFit="1" customWidth="1"/>
    <col min="498" max="498" width="9.42578125" style="280" customWidth="1"/>
    <col min="499" max="514" width="9.5703125" style="280" bestFit="1" customWidth="1"/>
    <col min="515" max="516" width="12.5703125" style="280" bestFit="1" customWidth="1"/>
    <col min="517" max="517" width="11.42578125" style="280" bestFit="1" customWidth="1"/>
    <col min="518" max="518" width="11" style="280" bestFit="1" customWidth="1"/>
    <col min="519" max="519" width="11.7109375" style="280" bestFit="1" customWidth="1"/>
    <col min="520" max="708" width="9.140625" style="280"/>
    <col min="709" max="709" width="6.7109375" style="280" customWidth="1"/>
    <col min="710" max="710" width="39.140625" style="280" customWidth="1"/>
    <col min="711" max="711" width="9.140625" style="280"/>
    <col min="712" max="712" width="13.42578125" style="280" customWidth="1"/>
    <col min="713" max="713" width="12.7109375" style="280" customWidth="1"/>
    <col min="714" max="714" width="12" style="280" customWidth="1"/>
    <col min="715" max="715" width="12.85546875" style="280" customWidth="1"/>
    <col min="716" max="716" width="11.42578125" style="280" customWidth="1"/>
    <col min="717" max="717" width="10.42578125" style="280" customWidth="1"/>
    <col min="718" max="718" width="11.7109375" style="280" customWidth="1"/>
    <col min="719" max="719" width="11.140625" style="280" customWidth="1"/>
    <col min="720" max="720" width="11.85546875" style="280" bestFit="1" customWidth="1"/>
    <col min="721" max="721" width="10.5703125" style="280" bestFit="1" customWidth="1"/>
    <col min="722" max="722" width="9.5703125" style="280" bestFit="1" customWidth="1"/>
    <col min="723" max="723" width="11.42578125" style="280" customWidth="1"/>
    <col min="724" max="724" width="10.5703125" style="280" customWidth="1"/>
    <col min="725" max="725" width="7.5703125" style="280" customWidth="1"/>
    <col min="726" max="726" width="9.5703125" style="280" bestFit="1" customWidth="1"/>
    <col min="727" max="727" width="11" style="280" bestFit="1" customWidth="1"/>
    <col min="728" max="728" width="10.140625" style="280" bestFit="1" customWidth="1"/>
    <col min="729" max="733" width="9.5703125" style="280" bestFit="1" customWidth="1"/>
    <col min="734" max="734" width="10.140625" style="280" bestFit="1" customWidth="1"/>
    <col min="735" max="736" width="9.5703125" style="280" bestFit="1" customWidth="1"/>
    <col min="737" max="737" width="10.28515625" style="280" customWidth="1"/>
    <col min="738" max="745" width="9.5703125" style="280" bestFit="1" customWidth="1"/>
    <col min="746" max="746" width="9.5703125" style="280" customWidth="1"/>
    <col min="747" max="753" width="9.5703125" style="280" bestFit="1" customWidth="1"/>
    <col min="754" max="754" width="9.42578125" style="280" customWidth="1"/>
    <col min="755" max="770" width="9.5703125" style="280" bestFit="1" customWidth="1"/>
    <col min="771" max="772" width="12.5703125" style="280" bestFit="1" customWidth="1"/>
    <col min="773" max="773" width="11.42578125" style="280" bestFit="1" customWidth="1"/>
    <col min="774" max="774" width="11" style="280" bestFit="1" customWidth="1"/>
    <col min="775" max="775" width="11.7109375" style="280" bestFit="1" customWidth="1"/>
    <col min="776" max="964" width="9.140625" style="280"/>
    <col min="965" max="965" width="6.7109375" style="280" customWidth="1"/>
    <col min="966" max="966" width="39.140625" style="280" customWidth="1"/>
    <col min="967" max="967" width="9.140625" style="280"/>
    <col min="968" max="968" width="13.42578125" style="280" customWidth="1"/>
    <col min="969" max="969" width="12.7109375" style="280" customWidth="1"/>
    <col min="970" max="970" width="12" style="280" customWidth="1"/>
    <col min="971" max="971" width="12.85546875" style="280" customWidth="1"/>
    <col min="972" max="972" width="11.42578125" style="280" customWidth="1"/>
    <col min="973" max="973" width="10.42578125" style="280" customWidth="1"/>
    <col min="974" max="974" width="11.7109375" style="280" customWidth="1"/>
    <col min="975" max="975" width="11.140625" style="280" customWidth="1"/>
    <col min="976" max="976" width="11.85546875" style="280" bestFit="1" customWidth="1"/>
    <col min="977" max="977" width="10.5703125" style="280" bestFit="1" customWidth="1"/>
    <col min="978" max="978" width="9.5703125" style="280" bestFit="1" customWidth="1"/>
    <col min="979" max="979" width="11.42578125" style="280" customWidth="1"/>
    <col min="980" max="980" width="10.5703125" style="280" customWidth="1"/>
    <col min="981" max="981" width="7.5703125" style="280" customWidth="1"/>
    <col min="982" max="982" width="9.5703125" style="280" bestFit="1" customWidth="1"/>
    <col min="983" max="983" width="11" style="280" bestFit="1" customWidth="1"/>
    <col min="984" max="984" width="10.140625" style="280" bestFit="1" customWidth="1"/>
    <col min="985" max="989" width="9.5703125" style="280" bestFit="1" customWidth="1"/>
    <col min="990" max="990" width="10.140625" style="280" bestFit="1" customWidth="1"/>
    <col min="991" max="992" width="9.5703125" style="280" bestFit="1" customWidth="1"/>
    <col min="993" max="993" width="10.28515625" style="280" customWidth="1"/>
    <col min="994" max="1001" width="9.5703125" style="280" bestFit="1" customWidth="1"/>
    <col min="1002" max="1002" width="9.5703125" style="280" customWidth="1"/>
    <col min="1003" max="1009" width="9.5703125" style="280" bestFit="1" customWidth="1"/>
    <col min="1010" max="1010" width="9.42578125" style="280" customWidth="1"/>
    <col min="1011" max="1026" width="9.5703125" style="280" bestFit="1" customWidth="1"/>
    <col min="1027" max="1028" width="12.5703125" style="280" bestFit="1" customWidth="1"/>
    <col min="1029" max="1029" width="11.42578125" style="280" bestFit="1" customWidth="1"/>
    <col min="1030" max="1030" width="11" style="280" bestFit="1" customWidth="1"/>
    <col min="1031" max="1031" width="11.7109375" style="280" bestFit="1" customWidth="1"/>
    <col min="1032" max="1220" width="9.140625" style="280"/>
    <col min="1221" max="1221" width="6.7109375" style="280" customWidth="1"/>
    <col min="1222" max="1222" width="39.140625" style="280" customWidth="1"/>
    <col min="1223" max="1223" width="9.140625" style="280"/>
    <col min="1224" max="1224" width="13.42578125" style="280" customWidth="1"/>
    <col min="1225" max="1225" width="12.7109375" style="280" customWidth="1"/>
    <col min="1226" max="1226" width="12" style="280" customWidth="1"/>
    <col min="1227" max="1227" width="12.85546875" style="280" customWidth="1"/>
    <col min="1228" max="1228" width="11.42578125" style="280" customWidth="1"/>
    <col min="1229" max="1229" width="10.42578125" style="280" customWidth="1"/>
    <col min="1230" max="1230" width="11.7109375" style="280" customWidth="1"/>
    <col min="1231" max="1231" width="11.140625" style="280" customWidth="1"/>
    <col min="1232" max="1232" width="11.85546875" style="280" bestFit="1" customWidth="1"/>
    <col min="1233" max="1233" width="10.5703125" style="280" bestFit="1" customWidth="1"/>
    <col min="1234" max="1234" width="9.5703125" style="280" bestFit="1" customWidth="1"/>
    <col min="1235" max="1235" width="11.42578125" style="280" customWidth="1"/>
    <col min="1236" max="1236" width="10.5703125" style="280" customWidth="1"/>
    <col min="1237" max="1237" width="7.5703125" style="280" customWidth="1"/>
    <col min="1238" max="1238" width="9.5703125" style="280" bestFit="1" customWidth="1"/>
    <col min="1239" max="1239" width="11" style="280" bestFit="1" customWidth="1"/>
    <col min="1240" max="1240" width="10.140625" style="280" bestFit="1" customWidth="1"/>
    <col min="1241" max="1245" width="9.5703125" style="280" bestFit="1" customWidth="1"/>
    <col min="1246" max="1246" width="10.140625" style="280" bestFit="1" customWidth="1"/>
    <col min="1247" max="1248" width="9.5703125" style="280" bestFit="1" customWidth="1"/>
    <col min="1249" max="1249" width="10.28515625" style="280" customWidth="1"/>
    <col min="1250" max="1257" width="9.5703125" style="280" bestFit="1" customWidth="1"/>
    <col min="1258" max="1258" width="9.5703125" style="280" customWidth="1"/>
    <col min="1259" max="1265" width="9.5703125" style="280" bestFit="1" customWidth="1"/>
    <col min="1266" max="1266" width="9.42578125" style="280" customWidth="1"/>
    <col min="1267" max="1282" width="9.5703125" style="280" bestFit="1" customWidth="1"/>
    <col min="1283" max="1284" width="12.5703125" style="280" bestFit="1" customWidth="1"/>
    <col min="1285" max="1285" width="11.42578125" style="280" bestFit="1" customWidth="1"/>
    <col min="1286" max="1286" width="11" style="280" bestFit="1" customWidth="1"/>
    <col min="1287" max="1287" width="11.7109375" style="280" bestFit="1" customWidth="1"/>
    <col min="1288" max="1476" width="9.140625" style="280"/>
    <col min="1477" max="1477" width="6.7109375" style="280" customWidth="1"/>
    <col min="1478" max="1478" width="39.140625" style="280" customWidth="1"/>
    <col min="1479" max="1479" width="9.140625" style="280"/>
    <col min="1480" max="1480" width="13.42578125" style="280" customWidth="1"/>
    <col min="1481" max="1481" width="12.7109375" style="280" customWidth="1"/>
    <col min="1482" max="1482" width="12" style="280" customWidth="1"/>
    <col min="1483" max="1483" width="12.85546875" style="280" customWidth="1"/>
    <col min="1484" max="1484" width="11.42578125" style="280" customWidth="1"/>
    <col min="1485" max="1485" width="10.42578125" style="280" customWidth="1"/>
    <col min="1486" max="1486" width="11.7109375" style="280" customWidth="1"/>
    <col min="1487" max="1487" width="11.140625" style="280" customWidth="1"/>
    <col min="1488" max="1488" width="11.85546875" style="280" bestFit="1" customWidth="1"/>
    <col min="1489" max="1489" width="10.5703125" style="280" bestFit="1" customWidth="1"/>
    <col min="1490" max="1490" width="9.5703125" style="280" bestFit="1" customWidth="1"/>
    <col min="1491" max="1491" width="11.42578125" style="280" customWidth="1"/>
    <col min="1492" max="1492" width="10.5703125" style="280" customWidth="1"/>
    <col min="1493" max="1493" width="7.5703125" style="280" customWidth="1"/>
    <col min="1494" max="1494" width="9.5703125" style="280" bestFit="1" customWidth="1"/>
    <col min="1495" max="1495" width="11" style="280" bestFit="1" customWidth="1"/>
    <col min="1496" max="1496" width="10.140625" style="280" bestFit="1" customWidth="1"/>
    <col min="1497" max="1501" width="9.5703125" style="280" bestFit="1" customWidth="1"/>
    <col min="1502" max="1502" width="10.140625" style="280" bestFit="1" customWidth="1"/>
    <col min="1503" max="1504" width="9.5703125" style="280" bestFit="1" customWidth="1"/>
    <col min="1505" max="1505" width="10.28515625" style="280" customWidth="1"/>
    <col min="1506" max="1513" width="9.5703125" style="280" bestFit="1" customWidth="1"/>
    <col min="1514" max="1514" width="9.5703125" style="280" customWidth="1"/>
    <col min="1515" max="1521" width="9.5703125" style="280" bestFit="1" customWidth="1"/>
    <col min="1522" max="1522" width="9.42578125" style="280" customWidth="1"/>
    <col min="1523" max="1538" width="9.5703125" style="280" bestFit="1" customWidth="1"/>
    <col min="1539" max="1540" width="12.5703125" style="280" bestFit="1" customWidth="1"/>
    <col min="1541" max="1541" width="11.42578125" style="280" bestFit="1" customWidth="1"/>
    <col min="1542" max="1542" width="11" style="280" bestFit="1" customWidth="1"/>
    <col min="1543" max="1543" width="11.7109375" style="280" bestFit="1" customWidth="1"/>
    <col min="1544" max="1732" width="9.140625" style="280"/>
    <col min="1733" max="1733" width="6.7109375" style="280" customWidth="1"/>
    <col min="1734" max="1734" width="39.140625" style="280" customWidth="1"/>
    <col min="1735" max="1735" width="9.140625" style="280"/>
    <col min="1736" max="1736" width="13.42578125" style="280" customWidth="1"/>
    <col min="1737" max="1737" width="12.7109375" style="280" customWidth="1"/>
    <col min="1738" max="1738" width="12" style="280" customWidth="1"/>
    <col min="1739" max="1739" width="12.85546875" style="280" customWidth="1"/>
    <col min="1740" max="1740" width="11.42578125" style="280" customWidth="1"/>
    <col min="1741" max="1741" width="10.42578125" style="280" customWidth="1"/>
    <col min="1742" max="1742" width="11.7109375" style="280" customWidth="1"/>
    <col min="1743" max="1743" width="11.140625" style="280" customWidth="1"/>
    <col min="1744" max="1744" width="11.85546875" style="280" bestFit="1" customWidth="1"/>
    <col min="1745" max="1745" width="10.5703125" style="280" bestFit="1" customWidth="1"/>
    <col min="1746" max="1746" width="9.5703125" style="280" bestFit="1" customWidth="1"/>
    <col min="1747" max="1747" width="11.42578125" style="280" customWidth="1"/>
    <col min="1748" max="1748" width="10.5703125" style="280" customWidth="1"/>
    <col min="1749" max="1749" width="7.5703125" style="280" customWidth="1"/>
    <col min="1750" max="1750" width="9.5703125" style="280" bestFit="1" customWidth="1"/>
    <col min="1751" max="1751" width="11" style="280" bestFit="1" customWidth="1"/>
    <col min="1752" max="1752" width="10.140625" style="280" bestFit="1" customWidth="1"/>
    <col min="1753" max="1757" width="9.5703125" style="280" bestFit="1" customWidth="1"/>
    <col min="1758" max="1758" width="10.140625" style="280" bestFit="1" customWidth="1"/>
    <col min="1759" max="1760" width="9.5703125" style="280" bestFit="1" customWidth="1"/>
    <col min="1761" max="1761" width="10.28515625" style="280" customWidth="1"/>
    <col min="1762" max="1769" width="9.5703125" style="280" bestFit="1" customWidth="1"/>
    <col min="1770" max="1770" width="9.5703125" style="280" customWidth="1"/>
    <col min="1771" max="1777" width="9.5703125" style="280" bestFit="1" customWidth="1"/>
    <col min="1778" max="1778" width="9.42578125" style="280" customWidth="1"/>
    <col min="1779" max="1794" width="9.5703125" style="280" bestFit="1" customWidth="1"/>
    <col min="1795" max="1796" width="12.5703125" style="280" bestFit="1" customWidth="1"/>
    <col min="1797" max="1797" width="11.42578125" style="280" bestFit="1" customWidth="1"/>
    <col min="1798" max="1798" width="11" style="280" bestFit="1" customWidth="1"/>
    <col min="1799" max="1799" width="11.7109375" style="280" bestFit="1" customWidth="1"/>
    <col min="1800" max="1988" width="9.140625" style="280"/>
    <col min="1989" max="1989" width="6.7109375" style="280" customWidth="1"/>
    <col min="1990" max="1990" width="39.140625" style="280" customWidth="1"/>
    <col min="1991" max="1991" width="9.140625" style="280"/>
    <col min="1992" max="1992" width="13.42578125" style="280" customWidth="1"/>
    <col min="1993" max="1993" width="12.7109375" style="280" customWidth="1"/>
    <col min="1994" max="1994" width="12" style="280" customWidth="1"/>
    <col min="1995" max="1995" width="12.85546875" style="280" customWidth="1"/>
    <col min="1996" max="1996" width="11.42578125" style="280" customWidth="1"/>
    <col min="1997" max="1997" width="10.42578125" style="280" customWidth="1"/>
    <col min="1998" max="1998" width="11.7109375" style="280" customWidth="1"/>
    <col min="1999" max="1999" width="11.140625" style="280" customWidth="1"/>
    <col min="2000" max="2000" width="11.85546875" style="280" bestFit="1" customWidth="1"/>
    <col min="2001" max="2001" width="10.5703125" style="280" bestFit="1" customWidth="1"/>
    <col min="2002" max="2002" width="9.5703125" style="280" bestFit="1" customWidth="1"/>
    <col min="2003" max="2003" width="11.42578125" style="280" customWidth="1"/>
    <col min="2004" max="2004" width="10.5703125" style="280" customWidth="1"/>
    <col min="2005" max="2005" width="7.5703125" style="280" customWidth="1"/>
    <col min="2006" max="2006" width="9.5703125" style="280" bestFit="1" customWidth="1"/>
    <col min="2007" max="2007" width="11" style="280" bestFit="1" customWidth="1"/>
    <col min="2008" max="2008" width="10.140625" style="280" bestFit="1" customWidth="1"/>
    <col min="2009" max="2013" width="9.5703125" style="280" bestFit="1" customWidth="1"/>
    <col min="2014" max="2014" width="10.140625" style="280" bestFit="1" customWidth="1"/>
    <col min="2015" max="2016" width="9.5703125" style="280" bestFit="1" customWidth="1"/>
    <col min="2017" max="2017" width="10.28515625" style="280" customWidth="1"/>
    <col min="2018" max="2025" width="9.5703125" style="280" bestFit="1" customWidth="1"/>
    <col min="2026" max="2026" width="9.5703125" style="280" customWidth="1"/>
    <col min="2027" max="2033" width="9.5703125" style="280" bestFit="1" customWidth="1"/>
    <col min="2034" max="2034" width="9.42578125" style="280" customWidth="1"/>
    <col min="2035" max="2050" width="9.5703125" style="280" bestFit="1" customWidth="1"/>
    <col min="2051" max="2052" width="12.5703125" style="280" bestFit="1" customWidth="1"/>
    <col min="2053" max="2053" width="11.42578125" style="280" bestFit="1" customWidth="1"/>
    <col min="2054" max="2054" width="11" style="280" bestFit="1" customWidth="1"/>
    <col min="2055" max="2055" width="11.7109375" style="280" bestFit="1" customWidth="1"/>
    <col min="2056" max="2244" width="9.140625" style="280"/>
    <col min="2245" max="2245" width="6.7109375" style="280" customWidth="1"/>
    <col min="2246" max="2246" width="39.140625" style="280" customWidth="1"/>
    <col min="2247" max="2247" width="9.140625" style="280"/>
    <col min="2248" max="2248" width="13.42578125" style="280" customWidth="1"/>
    <col min="2249" max="2249" width="12.7109375" style="280" customWidth="1"/>
    <col min="2250" max="2250" width="12" style="280" customWidth="1"/>
    <col min="2251" max="2251" width="12.85546875" style="280" customWidth="1"/>
    <col min="2252" max="2252" width="11.42578125" style="280" customWidth="1"/>
    <col min="2253" max="2253" width="10.42578125" style="280" customWidth="1"/>
    <col min="2254" max="2254" width="11.7109375" style="280" customWidth="1"/>
    <col min="2255" max="2255" width="11.140625" style="280" customWidth="1"/>
    <col min="2256" max="2256" width="11.85546875" style="280" bestFit="1" customWidth="1"/>
    <col min="2257" max="2257" width="10.5703125" style="280" bestFit="1" customWidth="1"/>
    <col min="2258" max="2258" width="9.5703125" style="280" bestFit="1" customWidth="1"/>
    <col min="2259" max="2259" width="11.42578125" style="280" customWidth="1"/>
    <col min="2260" max="2260" width="10.5703125" style="280" customWidth="1"/>
    <col min="2261" max="2261" width="7.5703125" style="280" customWidth="1"/>
    <col min="2262" max="2262" width="9.5703125" style="280" bestFit="1" customWidth="1"/>
    <col min="2263" max="2263" width="11" style="280" bestFit="1" customWidth="1"/>
    <col min="2264" max="2264" width="10.140625" style="280" bestFit="1" customWidth="1"/>
    <col min="2265" max="2269" width="9.5703125" style="280" bestFit="1" customWidth="1"/>
    <col min="2270" max="2270" width="10.140625" style="280" bestFit="1" customWidth="1"/>
    <col min="2271" max="2272" width="9.5703125" style="280" bestFit="1" customWidth="1"/>
    <col min="2273" max="2273" width="10.28515625" style="280" customWidth="1"/>
    <col min="2274" max="2281" width="9.5703125" style="280" bestFit="1" customWidth="1"/>
    <col min="2282" max="2282" width="9.5703125" style="280" customWidth="1"/>
    <col min="2283" max="2289" width="9.5703125" style="280" bestFit="1" customWidth="1"/>
    <col min="2290" max="2290" width="9.42578125" style="280" customWidth="1"/>
    <col min="2291" max="2306" width="9.5703125" style="280" bestFit="1" customWidth="1"/>
    <col min="2307" max="2308" width="12.5703125" style="280" bestFit="1" customWidth="1"/>
    <col min="2309" max="2309" width="11.42578125" style="280" bestFit="1" customWidth="1"/>
    <col min="2310" max="2310" width="11" style="280" bestFit="1" customWidth="1"/>
    <col min="2311" max="2311" width="11.7109375" style="280" bestFit="1" customWidth="1"/>
    <col min="2312" max="2500" width="9.140625" style="280"/>
    <col min="2501" max="2501" width="6.7109375" style="280" customWidth="1"/>
    <col min="2502" max="2502" width="39.140625" style="280" customWidth="1"/>
    <col min="2503" max="2503" width="9.140625" style="280"/>
    <col min="2504" max="2504" width="13.42578125" style="280" customWidth="1"/>
    <col min="2505" max="2505" width="12.7109375" style="280" customWidth="1"/>
    <col min="2506" max="2506" width="12" style="280" customWidth="1"/>
    <col min="2507" max="2507" width="12.85546875" style="280" customWidth="1"/>
    <col min="2508" max="2508" width="11.42578125" style="280" customWidth="1"/>
    <col min="2509" max="2509" width="10.42578125" style="280" customWidth="1"/>
    <col min="2510" max="2510" width="11.7109375" style="280" customWidth="1"/>
    <col min="2511" max="2511" width="11.140625" style="280" customWidth="1"/>
    <col min="2512" max="2512" width="11.85546875" style="280" bestFit="1" customWidth="1"/>
    <col min="2513" max="2513" width="10.5703125" style="280" bestFit="1" customWidth="1"/>
    <col min="2514" max="2514" width="9.5703125" style="280" bestFit="1" customWidth="1"/>
    <col min="2515" max="2515" width="11.42578125" style="280" customWidth="1"/>
    <col min="2516" max="2516" width="10.5703125" style="280" customWidth="1"/>
    <col min="2517" max="2517" width="7.5703125" style="280" customWidth="1"/>
    <col min="2518" max="2518" width="9.5703125" style="280" bestFit="1" customWidth="1"/>
    <col min="2519" max="2519" width="11" style="280" bestFit="1" customWidth="1"/>
    <col min="2520" max="2520" width="10.140625" style="280" bestFit="1" customWidth="1"/>
    <col min="2521" max="2525" width="9.5703125" style="280" bestFit="1" customWidth="1"/>
    <col min="2526" max="2526" width="10.140625" style="280" bestFit="1" customWidth="1"/>
    <col min="2527" max="2528" width="9.5703125" style="280" bestFit="1" customWidth="1"/>
    <col min="2529" max="2529" width="10.28515625" style="280" customWidth="1"/>
    <col min="2530" max="2537" width="9.5703125" style="280" bestFit="1" customWidth="1"/>
    <col min="2538" max="2538" width="9.5703125" style="280" customWidth="1"/>
    <col min="2539" max="2545" width="9.5703125" style="280" bestFit="1" customWidth="1"/>
    <col min="2546" max="2546" width="9.42578125" style="280" customWidth="1"/>
    <col min="2547" max="2562" width="9.5703125" style="280" bestFit="1" customWidth="1"/>
    <col min="2563" max="2564" width="12.5703125" style="280" bestFit="1" customWidth="1"/>
    <col min="2565" max="2565" width="11.42578125" style="280" bestFit="1" customWidth="1"/>
    <col min="2566" max="2566" width="11" style="280" bestFit="1" customWidth="1"/>
    <col min="2567" max="2567" width="11.7109375" style="280" bestFit="1" customWidth="1"/>
    <col min="2568" max="2756" width="9.140625" style="280"/>
    <col min="2757" max="2757" width="6.7109375" style="280" customWidth="1"/>
    <col min="2758" max="2758" width="39.140625" style="280" customWidth="1"/>
    <col min="2759" max="2759" width="9.140625" style="280"/>
    <col min="2760" max="2760" width="13.42578125" style="280" customWidth="1"/>
    <col min="2761" max="2761" width="12.7109375" style="280" customWidth="1"/>
    <col min="2762" max="2762" width="12" style="280" customWidth="1"/>
    <col min="2763" max="2763" width="12.85546875" style="280" customWidth="1"/>
    <col min="2764" max="2764" width="11.42578125" style="280" customWidth="1"/>
    <col min="2765" max="2765" width="10.42578125" style="280" customWidth="1"/>
    <col min="2766" max="2766" width="11.7109375" style="280" customWidth="1"/>
    <col min="2767" max="2767" width="11.140625" style="280" customWidth="1"/>
    <col min="2768" max="2768" width="11.85546875" style="280" bestFit="1" customWidth="1"/>
    <col min="2769" max="2769" width="10.5703125" style="280" bestFit="1" customWidth="1"/>
    <col min="2770" max="2770" width="9.5703125" style="280" bestFit="1" customWidth="1"/>
    <col min="2771" max="2771" width="11.42578125" style="280" customWidth="1"/>
    <col min="2772" max="2772" width="10.5703125" style="280" customWidth="1"/>
    <col min="2773" max="2773" width="7.5703125" style="280" customWidth="1"/>
    <col min="2774" max="2774" width="9.5703125" style="280" bestFit="1" customWidth="1"/>
    <col min="2775" max="2775" width="11" style="280" bestFit="1" customWidth="1"/>
    <col min="2776" max="2776" width="10.140625" style="280" bestFit="1" customWidth="1"/>
    <col min="2777" max="2781" width="9.5703125" style="280" bestFit="1" customWidth="1"/>
    <col min="2782" max="2782" width="10.140625" style="280" bestFit="1" customWidth="1"/>
    <col min="2783" max="2784" width="9.5703125" style="280" bestFit="1" customWidth="1"/>
    <col min="2785" max="2785" width="10.28515625" style="280" customWidth="1"/>
    <col min="2786" max="2793" width="9.5703125" style="280" bestFit="1" customWidth="1"/>
    <col min="2794" max="2794" width="9.5703125" style="280" customWidth="1"/>
    <col min="2795" max="2801" width="9.5703125" style="280" bestFit="1" customWidth="1"/>
    <col min="2802" max="2802" width="9.42578125" style="280" customWidth="1"/>
    <col min="2803" max="2818" width="9.5703125" style="280" bestFit="1" customWidth="1"/>
    <col min="2819" max="2820" width="12.5703125" style="280" bestFit="1" customWidth="1"/>
    <col min="2821" max="2821" width="11.42578125" style="280" bestFit="1" customWidth="1"/>
    <col min="2822" max="2822" width="11" style="280" bestFit="1" customWidth="1"/>
    <col min="2823" max="2823" width="11.7109375" style="280" bestFit="1" customWidth="1"/>
    <col min="2824" max="3012" width="9.140625" style="280"/>
    <col min="3013" max="3013" width="6.7109375" style="280" customWidth="1"/>
    <col min="3014" max="3014" width="39.140625" style="280" customWidth="1"/>
    <col min="3015" max="3015" width="9.140625" style="280"/>
    <col min="3016" max="3016" width="13.42578125" style="280" customWidth="1"/>
    <col min="3017" max="3017" width="12.7109375" style="280" customWidth="1"/>
    <col min="3018" max="3018" width="12" style="280" customWidth="1"/>
    <col min="3019" max="3019" width="12.85546875" style="280" customWidth="1"/>
    <col min="3020" max="3020" width="11.42578125" style="280" customWidth="1"/>
    <col min="3021" max="3021" width="10.42578125" style="280" customWidth="1"/>
    <col min="3022" max="3022" width="11.7109375" style="280" customWidth="1"/>
    <col min="3023" max="3023" width="11.140625" style="280" customWidth="1"/>
    <col min="3024" max="3024" width="11.85546875" style="280" bestFit="1" customWidth="1"/>
    <col min="3025" max="3025" width="10.5703125" style="280" bestFit="1" customWidth="1"/>
    <col min="3026" max="3026" width="9.5703125" style="280" bestFit="1" customWidth="1"/>
    <col min="3027" max="3027" width="11.42578125" style="280" customWidth="1"/>
    <col min="3028" max="3028" width="10.5703125" style="280" customWidth="1"/>
    <col min="3029" max="3029" width="7.5703125" style="280" customWidth="1"/>
    <col min="3030" max="3030" width="9.5703125" style="280" bestFit="1" customWidth="1"/>
    <col min="3031" max="3031" width="11" style="280" bestFit="1" customWidth="1"/>
    <col min="3032" max="3032" width="10.140625" style="280" bestFit="1" customWidth="1"/>
    <col min="3033" max="3037" width="9.5703125" style="280" bestFit="1" customWidth="1"/>
    <col min="3038" max="3038" width="10.140625" style="280" bestFit="1" customWidth="1"/>
    <col min="3039" max="3040" width="9.5703125" style="280" bestFit="1" customWidth="1"/>
    <col min="3041" max="3041" width="10.28515625" style="280" customWidth="1"/>
    <col min="3042" max="3049" width="9.5703125" style="280" bestFit="1" customWidth="1"/>
    <col min="3050" max="3050" width="9.5703125" style="280" customWidth="1"/>
    <col min="3051" max="3057" width="9.5703125" style="280" bestFit="1" customWidth="1"/>
    <col min="3058" max="3058" width="9.42578125" style="280" customWidth="1"/>
    <col min="3059" max="3074" width="9.5703125" style="280" bestFit="1" customWidth="1"/>
    <col min="3075" max="3076" width="12.5703125" style="280" bestFit="1" customWidth="1"/>
    <col min="3077" max="3077" width="11.42578125" style="280" bestFit="1" customWidth="1"/>
    <col min="3078" max="3078" width="11" style="280" bestFit="1" customWidth="1"/>
    <col min="3079" max="3079" width="11.7109375" style="280" bestFit="1" customWidth="1"/>
    <col min="3080" max="3268" width="9.140625" style="280"/>
    <col min="3269" max="3269" width="6.7109375" style="280" customWidth="1"/>
    <col min="3270" max="3270" width="39.140625" style="280" customWidth="1"/>
    <col min="3271" max="3271" width="9.140625" style="280"/>
    <col min="3272" max="3272" width="13.42578125" style="280" customWidth="1"/>
    <col min="3273" max="3273" width="12.7109375" style="280" customWidth="1"/>
    <col min="3274" max="3274" width="12" style="280" customWidth="1"/>
    <col min="3275" max="3275" width="12.85546875" style="280" customWidth="1"/>
    <col min="3276" max="3276" width="11.42578125" style="280" customWidth="1"/>
    <col min="3277" max="3277" width="10.42578125" style="280" customWidth="1"/>
    <col min="3278" max="3278" width="11.7109375" style="280" customWidth="1"/>
    <col min="3279" max="3279" width="11.140625" style="280" customWidth="1"/>
    <col min="3280" max="3280" width="11.85546875" style="280" bestFit="1" customWidth="1"/>
    <col min="3281" max="3281" width="10.5703125" style="280" bestFit="1" customWidth="1"/>
    <col min="3282" max="3282" width="9.5703125" style="280" bestFit="1" customWidth="1"/>
    <col min="3283" max="3283" width="11.42578125" style="280" customWidth="1"/>
    <col min="3284" max="3284" width="10.5703125" style="280" customWidth="1"/>
    <col min="3285" max="3285" width="7.5703125" style="280" customWidth="1"/>
    <col min="3286" max="3286" width="9.5703125" style="280" bestFit="1" customWidth="1"/>
    <col min="3287" max="3287" width="11" style="280" bestFit="1" customWidth="1"/>
    <col min="3288" max="3288" width="10.140625" style="280" bestFit="1" customWidth="1"/>
    <col min="3289" max="3293" width="9.5703125" style="280" bestFit="1" customWidth="1"/>
    <col min="3294" max="3294" width="10.140625" style="280" bestFit="1" customWidth="1"/>
    <col min="3295" max="3296" width="9.5703125" style="280" bestFit="1" customWidth="1"/>
    <col min="3297" max="3297" width="10.28515625" style="280" customWidth="1"/>
    <col min="3298" max="3305" width="9.5703125" style="280" bestFit="1" customWidth="1"/>
    <col min="3306" max="3306" width="9.5703125" style="280" customWidth="1"/>
    <col min="3307" max="3313" width="9.5703125" style="280" bestFit="1" customWidth="1"/>
    <col min="3314" max="3314" width="9.42578125" style="280" customWidth="1"/>
    <col min="3315" max="3330" width="9.5703125" style="280" bestFit="1" customWidth="1"/>
    <col min="3331" max="3332" width="12.5703125" style="280" bestFit="1" customWidth="1"/>
    <col min="3333" max="3333" width="11.42578125" style="280" bestFit="1" customWidth="1"/>
    <col min="3334" max="3334" width="11" style="280" bestFit="1" customWidth="1"/>
    <col min="3335" max="3335" width="11.7109375" style="280" bestFit="1" customWidth="1"/>
    <col min="3336" max="3524" width="9.140625" style="280"/>
    <col min="3525" max="3525" width="6.7109375" style="280" customWidth="1"/>
    <col min="3526" max="3526" width="39.140625" style="280" customWidth="1"/>
    <col min="3527" max="3527" width="9.140625" style="280"/>
    <col min="3528" max="3528" width="13.42578125" style="280" customWidth="1"/>
    <col min="3529" max="3529" width="12.7109375" style="280" customWidth="1"/>
    <col min="3530" max="3530" width="12" style="280" customWidth="1"/>
    <col min="3531" max="3531" width="12.85546875" style="280" customWidth="1"/>
    <col min="3532" max="3532" width="11.42578125" style="280" customWidth="1"/>
    <col min="3533" max="3533" width="10.42578125" style="280" customWidth="1"/>
    <col min="3534" max="3534" width="11.7109375" style="280" customWidth="1"/>
    <col min="3535" max="3535" width="11.140625" style="280" customWidth="1"/>
    <col min="3536" max="3536" width="11.85546875" style="280" bestFit="1" customWidth="1"/>
    <col min="3537" max="3537" width="10.5703125" style="280" bestFit="1" customWidth="1"/>
    <col min="3538" max="3538" width="9.5703125" style="280" bestFit="1" customWidth="1"/>
    <col min="3539" max="3539" width="11.42578125" style="280" customWidth="1"/>
    <col min="3540" max="3540" width="10.5703125" style="280" customWidth="1"/>
    <col min="3541" max="3541" width="7.5703125" style="280" customWidth="1"/>
    <col min="3542" max="3542" width="9.5703125" style="280" bestFit="1" customWidth="1"/>
    <col min="3543" max="3543" width="11" style="280" bestFit="1" customWidth="1"/>
    <col min="3544" max="3544" width="10.140625" style="280" bestFit="1" customWidth="1"/>
    <col min="3545" max="3549" width="9.5703125" style="280" bestFit="1" customWidth="1"/>
    <col min="3550" max="3550" width="10.140625" style="280" bestFit="1" customWidth="1"/>
    <col min="3551" max="3552" width="9.5703125" style="280" bestFit="1" customWidth="1"/>
    <col min="3553" max="3553" width="10.28515625" style="280" customWidth="1"/>
    <col min="3554" max="3561" width="9.5703125" style="280" bestFit="1" customWidth="1"/>
    <col min="3562" max="3562" width="9.5703125" style="280" customWidth="1"/>
    <col min="3563" max="3569" width="9.5703125" style="280" bestFit="1" customWidth="1"/>
    <col min="3570" max="3570" width="9.42578125" style="280" customWidth="1"/>
    <col min="3571" max="3586" width="9.5703125" style="280" bestFit="1" customWidth="1"/>
    <col min="3587" max="3588" width="12.5703125" style="280" bestFit="1" customWidth="1"/>
    <col min="3589" max="3589" width="11.42578125" style="280" bestFit="1" customWidth="1"/>
    <col min="3590" max="3590" width="11" style="280" bestFit="1" customWidth="1"/>
    <col min="3591" max="3591" width="11.7109375" style="280" bestFit="1" customWidth="1"/>
    <col min="3592" max="3780" width="9.140625" style="280"/>
    <col min="3781" max="3781" width="6.7109375" style="280" customWidth="1"/>
    <col min="3782" max="3782" width="39.140625" style="280" customWidth="1"/>
    <col min="3783" max="3783" width="9.140625" style="280"/>
    <col min="3784" max="3784" width="13.42578125" style="280" customWidth="1"/>
    <col min="3785" max="3785" width="12.7109375" style="280" customWidth="1"/>
    <col min="3786" max="3786" width="12" style="280" customWidth="1"/>
    <col min="3787" max="3787" width="12.85546875" style="280" customWidth="1"/>
    <col min="3788" max="3788" width="11.42578125" style="280" customWidth="1"/>
    <col min="3789" max="3789" width="10.42578125" style="280" customWidth="1"/>
    <col min="3790" max="3790" width="11.7109375" style="280" customWidth="1"/>
    <col min="3791" max="3791" width="11.140625" style="280" customWidth="1"/>
    <col min="3792" max="3792" width="11.85546875" style="280" bestFit="1" customWidth="1"/>
    <col min="3793" max="3793" width="10.5703125" style="280" bestFit="1" customWidth="1"/>
    <col min="3794" max="3794" width="9.5703125" style="280" bestFit="1" customWidth="1"/>
    <col min="3795" max="3795" width="11.42578125" style="280" customWidth="1"/>
    <col min="3796" max="3796" width="10.5703125" style="280" customWidth="1"/>
    <col min="3797" max="3797" width="7.5703125" style="280" customWidth="1"/>
    <col min="3798" max="3798" width="9.5703125" style="280" bestFit="1" customWidth="1"/>
    <col min="3799" max="3799" width="11" style="280" bestFit="1" customWidth="1"/>
    <col min="3800" max="3800" width="10.140625" style="280" bestFit="1" customWidth="1"/>
    <col min="3801" max="3805" width="9.5703125" style="280" bestFit="1" customWidth="1"/>
    <col min="3806" max="3806" width="10.140625" style="280" bestFit="1" customWidth="1"/>
    <col min="3807" max="3808" width="9.5703125" style="280" bestFit="1" customWidth="1"/>
    <col min="3809" max="3809" width="10.28515625" style="280" customWidth="1"/>
    <col min="3810" max="3817" width="9.5703125" style="280" bestFit="1" customWidth="1"/>
    <col min="3818" max="3818" width="9.5703125" style="280" customWidth="1"/>
    <col min="3819" max="3825" width="9.5703125" style="280" bestFit="1" customWidth="1"/>
    <col min="3826" max="3826" width="9.42578125" style="280" customWidth="1"/>
    <col min="3827" max="3842" width="9.5703125" style="280" bestFit="1" customWidth="1"/>
    <col min="3843" max="3844" width="12.5703125" style="280" bestFit="1" customWidth="1"/>
    <col min="3845" max="3845" width="11.42578125" style="280" bestFit="1" customWidth="1"/>
    <col min="3846" max="3846" width="11" style="280" bestFit="1" customWidth="1"/>
    <col min="3847" max="3847" width="11.7109375" style="280" bestFit="1" customWidth="1"/>
    <col min="3848" max="4036" width="9.140625" style="280"/>
    <col min="4037" max="4037" width="6.7109375" style="280" customWidth="1"/>
    <col min="4038" max="4038" width="39.140625" style="280" customWidth="1"/>
    <col min="4039" max="4039" width="9.140625" style="280"/>
    <col min="4040" max="4040" width="13.42578125" style="280" customWidth="1"/>
    <col min="4041" max="4041" width="12.7109375" style="280" customWidth="1"/>
    <col min="4042" max="4042" width="12" style="280" customWidth="1"/>
    <col min="4043" max="4043" width="12.85546875" style="280" customWidth="1"/>
    <col min="4044" max="4044" width="11.42578125" style="280" customWidth="1"/>
    <col min="4045" max="4045" width="10.42578125" style="280" customWidth="1"/>
    <col min="4046" max="4046" width="11.7109375" style="280" customWidth="1"/>
    <col min="4047" max="4047" width="11.140625" style="280" customWidth="1"/>
    <col min="4048" max="4048" width="11.85546875" style="280" bestFit="1" customWidth="1"/>
    <col min="4049" max="4049" width="10.5703125" style="280" bestFit="1" customWidth="1"/>
    <col min="4050" max="4050" width="9.5703125" style="280" bestFit="1" customWidth="1"/>
    <col min="4051" max="4051" width="11.42578125" style="280" customWidth="1"/>
    <col min="4052" max="4052" width="10.5703125" style="280" customWidth="1"/>
    <col min="4053" max="4053" width="7.5703125" style="280" customWidth="1"/>
    <col min="4054" max="4054" width="9.5703125" style="280" bestFit="1" customWidth="1"/>
    <col min="4055" max="4055" width="11" style="280" bestFit="1" customWidth="1"/>
    <col min="4056" max="4056" width="10.140625" style="280" bestFit="1" customWidth="1"/>
    <col min="4057" max="4061" width="9.5703125" style="280" bestFit="1" customWidth="1"/>
    <col min="4062" max="4062" width="10.140625" style="280" bestFit="1" customWidth="1"/>
    <col min="4063" max="4064" width="9.5703125" style="280" bestFit="1" customWidth="1"/>
    <col min="4065" max="4065" width="10.28515625" style="280" customWidth="1"/>
    <col min="4066" max="4073" width="9.5703125" style="280" bestFit="1" customWidth="1"/>
    <col min="4074" max="4074" width="9.5703125" style="280" customWidth="1"/>
    <col min="4075" max="4081" width="9.5703125" style="280" bestFit="1" customWidth="1"/>
    <col min="4082" max="4082" width="9.42578125" style="280" customWidth="1"/>
    <col min="4083" max="4098" width="9.5703125" style="280" bestFit="1" customWidth="1"/>
    <col min="4099" max="4100" width="12.5703125" style="280" bestFit="1" customWidth="1"/>
    <col min="4101" max="4101" width="11.42578125" style="280" bestFit="1" customWidth="1"/>
    <col min="4102" max="4102" width="11" style="280" bestFit="1" customWidth="1"/>
    <col min="4103" max="4103" width="11.7109375" style="280" bestFit="1" customWidth="1"/>
    <col min="4104" max="4292" width="9.140625" style="280"/>
    <col min="4293" max="4293" width="6.7109375" style="280" customWidth="1"/>
    <col min="4294" max="4294" width="39.140625" style="280" customWidth="1"/>
    <col min="4295" max="4295" width="9.140625" style="280"/>
    <col min="4296" max="4296" width="13.42578125" style="280" customWidth="1"/>
    <col min="4297" max="4297" width="12.7109375" style="280" customWidth="1"/>
    <col min="4298" max="4298" width="12" style="280" customWidth="1"/>
    <col min="4299" max="4299" width="12.85546875" style="280" customWidth="1"/>
    <col min="4300" max="4300" width="11.42578125" style="280" customWidth="1"/>
    <col min="4301" max="4301" width="10.42578125" style="280" customWidth="1"/>
    <col min="4302" max="4302" width="11.7109375" style="280" customWidth="1"/>
    <col min="4303" max="4303" width="11.140625" style="280" customWidth="1"/>
    <col min="4304" max="4304" width="11.85546875" style="280" bestFit="1" customWidth="1"/>
    <col min="4305" max="4305" width="10.5703125" style="280" bestFit="1" customWidth="1"/>
    <col min="4306" max="4306" width="9.5703125" style="280" bestFit="1" customWidth="1"/>
    <col min="4307" max="4307" width="11.42578125" style="280" customWidth="1"/>
    <col min="4308" max="4308" width="10.5703125" style="280" customWidth="1"/>
    <col min="4309" max="4309" width="7.5703125" style="280" customWidth="1"/>
    <col min="4310" max="4310" width="9.5703125" style="280" bestFit="1" customWidth="1"/>
    <col min="4311" max="4311" width="11" style="280" bestFit="1" customWidth="1"/>
    <col min="4312" max="4312" width="10.140625" style="280" bestFit="1" customWidth="1"/>
    <col min="4313" max="4317" width="9.5703125" style="280" bestFit="1" customWidth="1"/>
    <col min="4318" max="4318" width="10.140625" style="280" bestFit="1" customWidth="1"/>
    <col min="4319" max="4320" width="9.5703125" style="280" bestFit="1" customWidth="1"/>
    <col min="4321" max="4321" width="10.28515625" style="280" customWidth="1"/>
    <col min="4322" max="4329" width="9.5703125" style="280" bestFit="1" customWidth="1"/>
    <col min="4330" max="4330" width="9.5703125" style="280" customWidth="1"/>
    <col min="4331" max="4337" width="9.5703125" style="280" bestFit="1" customWidth="1"/>
    <col min="4338" max="4338" width="9.42578125" style="280" customWidth="1"/>
    <col min="4339" max="4354" width="9.5703125" style="280" bestFit="1" customWidth="1"/>
    <col min="4355" max="4356" width="12.5703125" style="280" bestFit="1" customWidth="1"/>
    <col min="4357" max="4357" width="11.42578125" style="280" bestFit="1" customWidth="1"/>
    <col min="4358" max="4358" width="11" style="280" bestFit="1" customWidth="1"/>
    <col min="4359" max="4359" width="11.7109375" style="280" bestFit="1" customWidth="1"/>
    <col min="4360" max="4548" width="9.140625" style="280"/>
    <col min="4549" max="4549" width="6.7109375" style="280" customWidth="1"/>
    <col min="4550" max="4550" width="39.140625" style="280" customWidth="1"/>
    <col min="4551" max="4551" width="9.140625" style="280"/>
    <col min="4552" max="4552" width="13.42578125" style="280" customWidth="1"/>
    <col min="4553" max="4553" width="12.7109375" style="280" customWidth="1"/>
    <col min="4554" max="4554" width="12" style="280" customWidth="1"/>
    <col min="4555" max="4555" width="12.85546875" style="280" customWidth="1"/>
    <col min="4556" max="4556" width="11.42578125" style="280" customWidth="1"/>
    <col min="4557" max="4557" width="10.42578125" style="280" customWidth="1"/>
    <col min="4558" max="4558" width="11.7109375" style="280" customWidth="1"/>
    <col min="4559" max="4559" width="11.140625" style="280" customWidth="1"/>
    <col min="4560" max="4560" width="11.85546875" style="280" bestFit="1" customWidth="1"/>
    <col min="4561" max="4561" width="10.5703125" style="280" bestFit="1" customWidth="1"/>
    <col min="4562" max="4562" width="9.5703125" style="280" bestFit="1" customWidth="1"/>
    <col min="4563" max="4563" width="11.42578125" style="280" customWidth="1"/>
    <col min="4564" max="4564" width="10.5703125" style="280" customWidth="1"/>
    <col min="4565" max="4565" width="7.5703125" style="280" customWidth="1"/>
    <col min="4566" max="4566" width="9.5703125" style="280" bestFit="1" customWidth="1"/>
    <col min="4567" max="4567" width="11" style="280" bestFit="1" customWidth="1"/>
    <col min="4568" max="4568" width="10.140625" style="280" bestFit="1" customWidth="1"/>
    <col min="4569" max="4573" width="9.5703125" style="280" bestFit="1" customWidth="1"/>
    <col min="4574" max="4574" width="10.140625" style="280" bestFit="1" customWidth="1"/>
    <col min="4575" max="4576" width="9.5703125" style="280" bestFit="1" customWidth="1"/>
    <col min="4577" max="4577" width="10.28515625" style="280" customWidth="1"/>
    <col min="4578" max="4585" width="9.5703125" style="280" bestFit="1" customWidth="1"/>
    <col min="4586" max="4586" width="9.5703125" style="280" customWidth="1"/>
    <col min="4587" max="4593" width="9.5703125" style="280" bestFit="1" customWidth="1"/>
    <col min="4594" max="4594" width="9.42578125" style="280" customWidth="1"/>
    <col min="4595" max="4610" width="9.5703125" style="280" bestFit="1" customWidth="1"/>
    <col min="4611" max="4612" width="12.5703125" style="280" bestFit="1" customWidth="1"/>
    <col min="4613" max="4613" width="11.42578125" style="280" bestFit="1" customWidth="1"/>
    <col min="4614" max="4614" width="11" style="280" bestFit="1" customWidth="1"/>
    <col min="4615" max="4615" width="11.7109375" style="280" bestFit="1" customWidth="1"/>
    <col min="4616" max="4804" width="9.140625" style="280"/>
    <col min="4805" max="4805" width="6.7109375" style="280" customWidth="1"/>
    <col min="4806" max="4806" width="39.140625" style="280" customWidth="1"/>
    <col min="4807" max="4807" width="9.140625" style="280"/>
    <col min="4808" max="4808" width="13.42578125" style="280" customWidth="1"/>
    <col min="4809" max="4809" width="12.7109375" style="280" customWidth="1"/>
    <col min="4810" max="4810" width="12" style="280" customWidth="1"/>
    <col min="4811" max="4811" width="12.85546875" style="280" customWidth="1"/>
    <col min="4812" max="4812" width="11.42578125" style="280" customWidth="1"/>
    <col min="4813" max="4813" width="10.42578125" style="280" customWidth="1"/>
    <col min="4814" max="4814" width="11.7109375" style="280" customWidth="1"/>
    <col min="4815" max="4815" width="11.140625" style="280" customWidth="1"/>
    <col min="4816" max="4816" width="11.85546875" style="280" bestFit="1" customWidth="1"/>
    <col min="4817" max="4817" width="10.5703125" style="280" bestFit="1" customWidth="1"/>
    <col min="4818" max="4818" width="9.5703125" style="280" bestFit="1" customWidth="1"/>
    <col min="4819" max="4819" width="11.42578125" style="280" customWidth="1"/>
    <col min="4820" max="4820" width="10.5703125" style="280" customWidth="1"/>
    <col min="4821" max="4821" width="7.5703125" style="280" customWidth="1"/>
    <col min="4822" max="4822" width="9.5703125" style="280" bestFit="1" customWidth="1"/>
    <col min="4823" max="4823" width="11" style="280" bestFit="1" customWidth="1"/>
    <col min="4824" max="4824" width="10.140625" style="280" bestFit="1" customWidth="1"/>
    <col min="4825" max="4829" width="9.5703125" style="280" bestFit="1" customWidth="1"/>
    <col min="4830" max="4830" width="10.140625" style="280" bestFit="1" customWidth="1"/>
    <col min="4831" max="4832" width="9.5703125" style="280" bestFit="1" customWidth="1"/>
    <col min="4833" max="4833" width="10.28515625" style="280" customWidth="1"/>
    <col min="4834" max="4841" width="9.5703125" style="280" bestFit="1" customWidth="1"/>
    <col min="4842" max="4842" width="9.5703125" style="280" customWidth="1"/>
    <col min="4843" max="4849" width="9.5703125" style="280" bestFit="1" customWidth="1"/>
    <col min="4850" max="4850" width="9.42578125" style="280" customWidth="1"/>
    <col min="4851" max="4866" width="9.5703125" style="280" bestFit="1" customWidth="1"/>
    <col min="4867" max="4868" width="12.5703125" style="280" bestFit="1" customWidth="1"/>
    <col min="4869" max="4869" width="11.42578125" style="280" bestFit="1" customWidth="1"/>
    <col min="4870" max="4870" width="11" style="280" bestFit="1" customWidth="1"/>
    <col min="4871" max="4871" width="11.7109375" style="280" bestFit="1" customWidth="1"/>
    <col min="4872" max="5060" width="9.140625" style="280"/>
    <col min="5061" max="5061" width="6.7109375" style="280" customWidth="1"/>
    <col min="5062" max="5062" width="39.140625" style="280" customWidth="1"/>
    <col min="5063" max="5063" width="9.140625" style="280"/>
    <col min="5064" max="5064" width="13.42578125" style="280" customWidth="1"/>
    <col min="5065" max="5065" width="12.7109375" style="280" customWidth="1"/>
    <col min="5066" max="5066" width="12" style="280" customWidth="1"/>
    <col min="5067" max="5067" width="12.85546875" style="280" customWidth="1"/>
    <col min="5068" max="5068" width="11.42578125" style="280" customWidth="1"/>
    <col min="5069" max="5069" width="10.42578125" style="280" customWidth="1"/>
    <col min="5070" max="5070" width="11.7109375" style="280" customWidth="1"/>
    <col min="5071" max="5071" width="11.140625" style="280" customWidth="1"/>
    <col min="5072" max="5072" width="11.85546875" style="280" bestFit="1" customWidth="1"/>
    <col min="5073" max="5073" width="10.5703125" style="280" bestFit="1" customWidth="1"/>
    <col min="5074" max="5074" width="9.5703125" style="280" bestFit="1" customWidth="1"/>
    <col min="5075" max="5075" width="11.42578125" style="280" customWidth="1"/>
    <col min="5076" max="5076" width="10.5703125" style="280" customWidth="1"/>
    <col min="5077" max="5077" width="7.5703125" style="280" customWidth="1"/>
    <col min="5078" max="5078" width="9.5703125" style="280" bestFit="1" customWidth="1"/>
    <col min="5079" max="5079" width="11" style="280" bestFit="1" customWidth="1"/>
    <col min="5080" max="5080" width="10.140625" style="280" bestFit="1" customWidth="1"/>
    <col min="5081" max="5085" width="9.5703125" style="280" bestFit="1" customWidth="1"/>
    <col min="5086" max="5086" width="10.140625" style="280" bestFit="1" customWidth="1"/>
    <col min="5087" max="5088" width="9.5703125" style="280" bestFit="1" customWidth="1"/>
    <col min="5089" max="5089" width="10.28515625" style="280" customWidth="1"/>
    <col min="5090" max="5097" width="9.5703125" style="280" bestFit="1" customWidth="1"/>
    <col min="5098" max="5098" width="9.5703125" style="280" customWidth="1"/>
    <col min="5099" max="5105" width="9.5703125" style="280" bestFit="1" customWidth="1"/>
    <col min="5106" max="5106" width="9.42578125" style="280" customWidth="1"/>
    <col min="5107" max="5122" width="9.5703125" style="280" bestFit="1" customWidth="1"/>
    <col min="5123" max="5124" width="12.5703125" style="280" bestFit="1" customWidth="1"/>
    <col min="5125" max="5125" width="11.42578125" style="280" bestFit="1" customWidth="1"/>
    <col min="5126" max="5126" width="11" style="280" bestFit="1" customWidth="1"/>
    <col min="5127" max="5127" width="11.7109375" style="280" bestFit="1" customWidth="1"/>
    <col min="5128" max="5316" width="9.140625" style="280"/>
    <col min="5317" max="5317" width="6.7109375" style="280" customWidth="1"/>
    <col min="5318" max="5318" width="39.140625" style="280" customWidth="1"/>
    <col min="5319" max="5319" width="9.140625" style="280"/>
    <col min="5320" max="5320" width="13.42578125" style="280" customWidth="1"/>
    <col min="5321" max="5321" width="12.7109375" style="280" customWidth="1"/>
    <col min="5322" max="5322" width="12" style="280" customWidth="1"/>
    <col min="5323" max="5323" width="12.85546875" style="280" customWidth="1"/>
    <col min="5324" max="5324" width="11.42578125" style="280" customWidth="1"/>
    <col min="5325" max="5325" width="10.42578125" style="280" customWidth="1"/>
    <col min="5326" max="5326" width="11.7109375" style="280" customWidth="1"/>
    <col min="5327" max="5327" width="11.140625" style="280" customWidth="1"/>
    <col min="5328" max="5328" width="11.85546875" style="280" bestFit="1" customWidth="1"/>
    <col min="5329" max="5329" width="10.5703125" style="280" bestFit="1" customWidth="1"/>
    <col min="5330" max="5330" width="9.5703125" style="280" bestFit="1" customWidth="1"/>
    <col min="5331" max="5331" width="11.42578125" style="280" customWidth="1"/>
    <col min="5332" max="5332" width="10.5703125" style="280" customWidth="1"/>
    <col min="5333" max="5333" width="7.5703125" style="280" customWidth="1"/>
    <col min="5334" max="5334" width="9.5703125" style="280" bestFit="1" customWidth="1"/>
    <col min="5335" max="5335" width="11" style="280" bestFit="1" customWidth="1"/>
    <col min="5336" max="5336" width="10.140625" style="280" bestFit="1" customWidth="1"/>
    <col min="5337" max="5341" width="9.5703125" style="280" bestFit="1" customWidth="1"/>
    <col min="5342" max="5342" width="10.140625" style="280" bestFit="1" customWidth="1"/>
    <col min="5343" max="5344" width="9.5703125" style="280" bestFit="1" customWidth="1"/>
    <col min="5345" max="5345" width="10.28515625" style="280" customWidth="1"/>
    <col min="5346" max="5353" width="9.5703125" style="280" bestFit="1" customWidth="1"/>
    <col min="5354" max="5354" width="9.5703125" style="280" customWidth="1"/>
    <col min="5355" max="5361" width="9.5703125" style="280" bestFit="1" customWidth="1"/>
    <col min="5362" max="5362" width="9.42578125" style="280" customWidth="1"/>
    <col min="5363" max="5378" width="9.5703125" style="280" bestFit="1" customWidth="1"/>
    <col min="5379" max="5380" width="12.5703125" style="280" bestFit="1" customWidth="1"/>
    <col min="5381" max="5381" width="11.42578125" style="280" bestFit="1" customWidth="1"/>
    <col min="5382" max="5382" width="11" style="280" bestFit="1" customWidth="1"/>
    <col min="5383" max="5383" width="11.7109375" style="280" bestFit="1" customWidth="1"/>
    <col min="5384" max="5572" width="9.140625" style="280"/>
    <col min="5573" max="5573" width="6.7109375" style="280" customWidth="1"/>
    <col min="5574" max="5574" width="39.140625" style="280" customWidth="1"/>
    <col min="5575" max="5575" width="9.140625" style="280"/>
    <col min="5576" max="5576" width="13.42578125" style="280" customWidth="1"/>
    <col min="5577" max="5577" width="12.7109375" style="280" customWidth="1"/>
    <col min="5578" max="5578" width="12" style="280" customWidth="1"/>
    <col min="5579" max="5579" width="12.85546875" style="280" customWidth="1"/>
    <col min="5580" max="5580" width="11.42578125" style="280" customWidth="1"/>
    <col min="5581" max="5581" width="10.42578125" style="280" customWidth="1"/>
    <col min="5582" max="5582" width="11.7109375" style="280" customWidth="1"/>
    <col min="5583" max="5583" width="11.140625" style="280" customWidth="1"/>
    <col min="5584" max="5584" width="11.85546875" style="280" bestFit="1" customWidth="1"/>
    <col min="5585" max="5585" width="10.5703125" style="280" bestFit="1" customWidth="1"/>
    <col min="5586" max="5586" width="9.5703125" style="280" bestFit="1" customWidth="1"/>
    <col min="5587" max="5587" width="11.42578125" style="280" customWidth="1"/>
    <col min="5588" max="5588" width="10.5703125" style="280" customWidth="1"/>
    <col min="5589" max="5589" width="7.5703125" style="280" customWidth="1"/>
    <col min="5590" max="5590" width="9.5703125" style="280" bestFit="1" customWidth="1"/>
    <col min="5591" max="5591" width="11" style="280" bestFit="1" customWidth="1"/>
    <col min="5592" max="5592" width="10.140625" style="280" bestFit="1" customWidth="1"/>
    <col min="5593" max="5597" width="9.5703125" style="280" bestFit="1" customWidth="1"/>
    <col min="5598" max="5598" width="10.140625" style="280" bestFit="1" customWidth="1"/>
    <col min="5599" max="5600" width="9.5703125" style="280" bestFit="1" customWidth="1"/>
    <col min="5601" max="5601" width="10.28515625" style="280" customWidth="1"/>
    <col min="5602" max="5609" width="9.5703125" style="280" bestFit="1" customWidth="1"/>
    <col min="5610" max="5610" width="9.5703125" style="280" customWidth="1"/>
    <col min="5611" max="5617" width="9.5703125" style="280" bestFit="1" customWidth="1"/>
    <col min="5618" max="5618" width="9.42578125" style="280" customWidth="1"/>
    <col min="5619" max="5634" width="9.5703125" style="280" bestFit="1" customWidth="1"/>
    <col min="5635" max="5636" width="12.5703125" style="280" bestFit="1" customWidth="1"/>
    <col min="5637" max="5637" width="11.42578125" style="280" bestFit="1" customWidth="1"/>
    <col min="5638" max="5638" width="11" style="280" bestFit="1" customWidth="1"/>
    <col min="5639" max="5639" width="11.7109375" style="280" bestFit="1" customWidth="1"/>
    <col min="5640" max="5828" width="9.140625" style="280"/>
    <col min="5829" max="5829" width="6.7109375" style="280" customWidth="1"/>
    <col min="5830" max="5830" width="39.140625" style="280" customWidth="1"/>
    <col min="5831" max="5831" width="9.140625" style="280"/>
    <col min="5832" max="5832" width="13.42578125" style="280" customWidth="1"/>
    <col min="5833" max="5833" width="12.7109375" style="280" customWidth="1"/>
    <col min="5834" max="5834" width="12" style="280" customWidth="1"/>
    <col min="5835" max="5835" width="12.85546875" style="280" customWidth="1"/>
    <col min="5836" max="5836" width="11.42578125" style="280" customWidth="1"/>
    <col min="5837" max="5837" width="10.42578125" style="280" customWidth="1"/>
    <col min="5838" max="5838" width="11.7109375" style="280" customWidth="1"/>
    <col min="5839" max="5839" width="11.140625" style="280" customWidth="1"/>
    <col min="5840" max="5840" width="11.85546875" style="280" bestFit="1" customWidth="1"/>
    <col min="5841" max="5841" width="10.5703125" style="280" bestFit="1" customWidth="1"/>
    <col min="5842" max="5842" width="9.5703125" style="280" bestFit="1" customWidth="1"/>
    <col min="5843" max="5843" width="11.42578125" style="280" customWidth="1"/>
    <col min="5844" max="5844" width="10.5703125" style="280" customWidth="1"/>
    <col min="5845" max="5845" width="7.5703125" style="280" customWidth="1"/>
    <col min="5846" max="5846" width="9.5703125" style="280" bestFit="1" customWidth="1"/>
    <col min="5847" max="5847" width="11" style="280" bestFit="1" customWidth="1"/>
    <col min="5848" max="5848" width="10.140625" style="280" bestFit="1" customWidth="1"/>
    <col min="5849" max="5853" width="9.5703125" style="280" bestFit="1" customWidth="1"/>
    <col min="5854" max="5854" width="10.140625" style="280" bestFit="1" customWidth="1"/>
    <col min="5855" max="5856" width="9.5703125" style="280" bestFit="1" customWidth="1"/>
    <col min="5857" max="5857" width="10.28515625" style="280" customWidth="1"/>
    <col min="5858" max="5865" width="9.5703125" style="280" bestFit="1" customWidth="1"/>
    <col min="5866" max="5866" width="9.5703125" style="280" customWidth="1"/>
    <col min="5867" max="5873" width="9.5703125" style="280" bestFit="1" customWidth="1"/>
    <col min="5874" max="5874" width="9.42578125" style="280" customWidth="1"/>
    <col min="5875" max="5890" width="9.5703125" style="280" bestFit="1" customWidth="1"/>
    <col min="5891" max="5892" width="12.5703125" style="280" bestFit="1" customWidth="1"/>
    <col min="5893" max="5893" width="11.42578125" style="280" bestFit="1" customWidth="1"/>
    <col min="5894" max="5894" width="11" style="280" bestFit="1" customWidth="1"/>
    <col min="5895" max="5895" width="11.7109375" style="280" bestFit="1" customWidth="1"/>
    <col min="5896" max="6084" width="9.140625" style="280"/>
    <col min="6085" max="6085" width="6.7109375" style="280" customWidth="1"/>
    <col min="6086" max="6086" width="39.140625" style="280" customWidth="1"/>
    <col min="6087" max="6087" width="9.140625" style="280"/>
    <col min="6088" max="6088" width="13.42578125" style="280" customWidth="1"/>
    <col min="6089" max="6089" width="12.7109375" style="280" customWidth="1"/>
    <col min="6090" max="6090" width="12" style="280" customWidth="1"/>
    <col min="6091" max="6091" width="12.85546875" style="280" customWidth="1"/>
    <col min="6092" max="6092" width="11.42578125" style="280" customWidth="1"/>
    <col min="6093" max="6093" width="10.42578125" style="280" customWidth="1"/>
    <col min="6094" max="6094" width="11.7109375" style="280" customWidth="1"/>
    <col min="6095" max="6095" width="11.140625" style="280" customWidth="1"/>
    <col min="6096" max="6096" width="11.85546875" style="280" bestFit="1" customWidth="1"/>
    <col min="6097" max="6097" width="10.5703125" style="280" bestFit="1" customWidth="1"/>
    <col min="6098" max="6098" width="9.5703125" style="280" bestFit="1" customWidth="1"/>
    <col min="6099" max="6099" width="11.42578125" style="280" customWidth="1"/>
    <col min="6100" max="6100" width="10.5703125" style="280" customWidth="1"/>
    <col min="6101" max="6101" width="7.5703125" style="280" customWidth="1"/>
    <col min="6102" max="6102" width="9.5703125" style="280" bestFit="1" customWidth="1"/>
    <col min="6103" max="6103" width="11" style="280" bestFit="1" customWidth="1"/>
    <col min="6104" max="6104" width="10.140625" style="280" bestFit="1" customWidth="1"/>
    <col min="6105" max="6109" width="9.5703125" style="280" bestFit="1" customWidth="1"/>
    <col min="6110" max="6110" width="10.140625" style="280" bestFit="1" customWidth="1"/>
    <col min="6111" max="6112" width="9.5703125" style="280" bestFit="1" customWidth="1"/>
    <col min="6113" max="6113" width="10.28515625" style="280" customWidth="1"/>
    <col min="6114" max="6121" width="9.5703125" style="280" bestFit="1" customWidth="1"/>
    <col min="6122" max="6122" width="9.5703125" style="280" customWidth="1"/>
    <col min="6123" max="6129" width="9.5703125" style="280" bestFit="1" customWidth="1"/>
    <col min="6130" max="6130" width="9.42578125" style="280" customWidth="1"/>
    <col min="6131" max="6146" width="9.5703125" style="280" bestFit="1" customWidth="1"/>
    <col min="6147" max="6148" width="12.5703125" style="280" bestFit="1" customWidth="1"/>
    <col min="6149" max="6149" width="11.42578125" style="280" bestFit="1" customWidth="1"/>
    <col min="6150" max="6150" width="11" style="280" bestFit="1" customWidth="1"/>
    <col min="6151" max="6151" width="11.7109375" style="280" bestFit="1" customWidth="1"/>
    <col min="6152" max="6340" width="9.140625" style="280"/>
    <col min="6341" max="6341" width="6.7109375" style="280" customWidth="1"/>
    <col min="6342" max="6342" width="39.140625" style="280" customWidth="1"/>
    <col min="6343" max="6343" width="9.140625" style="280"/>
    <col min="6344" max="6344" width="13.42578125" style="280" customWidth="1"/>
    <col min="6345" max="6345" width="12.7109375" style="280" customWidth="1"/>
    <col min="6346" max="6346" width="12" style="280" customWidth="1"/>
    <col min="6347" max="6347" width="12.85546875" style="280" customWidth="1"/>
    <col min="6348" max="6348" width="11.42578125" style="280" customWidth="1"/>
    <col min="6349" max="6349" width="10.42578125" style="280" customWidth="1"/>
    <col min="6350" max="6350" width="11.7109375" style="280" customWidth="1"/>
    <col min="6351" max="6351" width="11.140625" style="280" customWidth="1"/>
    <col min="6352" max="6352" width="11.85546875" style="280" bestFit="1" customWidth="1"/>
    <col min="6353" max="6353" width="10.5703125" style="280" bestFit="1" customWidth="1"/>
    <col min="6354" max="6354" width="9.5703125" style="280" bestFit="1" customWidth="1"/>
    <col min="6355" max="6355" width="11.42578125" style="280" customWidth="1"/>
    <col min="6356" max="6356" width="10.5703125" style="280" customWidth="1"/>
    <col min="6357" max="6357" width="7.5703125" style="280" customWidth="1"/>
    <col min="6358" max="6358" width="9.5703125" style="280" bestFit="1" customWidth="1"/>
    <col min="6359" max="6359" width="11" style="280" bestFit="1" customWidth="1"/>
    <col min="6360" max="6360" width="10.140625" style="280" bestFit="1" customWidth="1"/>
    <col min="6361" max="6365" width="9.5703125" style="280" bestFit="1" customWidth="1"/>
    <col min="6366" max="6366" width="10.140625" style="280" bestFit="1" customWidth="1"/>
    <col min="6367" max="6368" width="9.5703125" style="280" bestFit="1" customWidth="1"/>
    <col min="6369" max="6369" width="10.28515625" style="280" customWidth="1"/>
    <col min="6370" max="6377" width="9.5703125" style="280" bestFit="1" customWidth="1"/>
    <col min="6378" max="6378" width="9.5703125" style="280" customWidth="1"/>
    <col min="6379" max="6385" width="9.5703125" style="280" bestFit="1" customWidth="1"/>
    <col min="6386" max="6386" width="9.42578125" style="280" customWidth="1"/>
    <col min="6387" max="6402" width="9.5703125" style="280" bestFit="1" customWidth="1"/>
    <col min="6403" max="6404" width="12.5703125" style="280" bestFit="1" customWidth="1"/>
    <col min="6405" max="6405" width="11.42578125" style="280" bestFit="1" customWidth="1"/>
    <col min="6406" max="6406" width="11" style="280" bestFit="1" customWidth="1"/>
    <col min="6407" max="6407" width="11.7109375" style="280" bestFit="1" customWidth="1"/>
    <col min="6408" max="6596" width="9.140625" style="280"/>
    <col min="6597" max="6597" width="6.7109375" style="280" customWidth="1"/>
    <col min="6598" max="6598" width="39.140625" style="280" customWidth="1"/>
    <col min="6599" max="6599" width="9.140625" style="280"/>
    <col min="6600" max="6600" width="13.42578125" style="280" customWidth="1"/>
    <col min="6601" max="6601" width="12.7109375" style="280" customWidth="1"/>
    <col min="6602" max="6602" width="12" style="280" customWidth="1"/>
    <col min="6603" max="6603" width="12.85546875" style="280" customWidth="1"/>
    <col min="6604" max="6604" width="11.42578125" style="280" customWidth="1"/>
    <col min="6605" max="6605" width="10.42578125" style="280" customWidth="1"/>
    <col min="6606" max="6606" width="11.7109375" style="280" customWidth="1"/>
    <col min="6607" max="6607" width="11.140625" style="280" customWidth="1"/>
    <col min="6608" max="6608" width="11.85546875" style="280" bestFit="1" customWidth="1"/>
    <col min="6609" max="6609" width="10.5703125" style="280" bestFit="1" customWidth="1"/>
    <col min="6610" max="6610" width="9.5703125" style="280" bestFit="1" customWidth="1"/>
    <col min="6611" max="6611" width="11.42578125" style="280" customWidth="1"/>
    <col min="6612" max="6612" width="10.5703125" style="280" customWidth="1"/>
    <col min="6613" max="6613" width="7.5703125" style="280" customWidth="1"/>
    <col min="6614" max="6614" width="9.5703125" style="280" bestFit="1" customWidth="1"/>
    <col min="6615" max="6615" width="11" style="280" bestFit="1" customWidth="1"/>
    <col min="6616" max="6616" width="10.140625" style="280" bestFit="1" customWidth="1"/>
    <col min="6617" max="6621" width="9.5703125" style="280" bestFit="1" customWidth="1"/>
    <col min="6622" max="6622" width="10.140625" style="280" bestFit="1" customWidth="1"/>
    <col min="6623" max="6624" width="9.5703125" style="280" bestFit="1" customWidth="1"/>
    <col min="6625" max="6625" width="10.28515625" style="280" customWidth="1"/>
    <col min="6626" max="6633" width="9.5703125" style="280" bestFit="1" customWidth="1"/>
    <col min="6634" max="6634" width="9.5703125" style="280" customWidth="1"/>
    <col min="6635" max="6641" width="9.5703125" style="280" bestFit="1" customWidth="1"/>
    <col min="6642" max="6642" width="9.42578125" style="280" customWidth="1"/>
    <col min="6643" max="6658" width="9.5703125" style="280" bestFit="1" customWidth="1"/>
    <col min="6659" max="6660" width="12.5703125" style="280" bestFit="1" customWidth="1"/>
    <col min="6661" max="6661" width="11.42578125" style="280" bestFit="1" customWidth="1"/>
    <col min="6662" max="6662" width="11" style="280" bestFit="1" customWidth="1"/>
    <col min="6663" max="6663" width="11.7109375" style="280" bestFit="1" customWidth="1"/>
    <col min="6664" max="6852" width="9.140625" style="280"/>
    <col min="6853" max="6853" width="6.7109375" style="280" customWidth="1"/>
    <col min="6854" max="6854" width="39.140625" style="280" customWidth="1"/>
    <col min="6855" max="6855" width="9.140625" style="280"/>
    <col min="6856" max="6856" width="13.42578125" style="280" customWidth="1"/>
    <col min="6857" max="6857" width="12.7109375" style="280" customWidth="1"/>
    <col min="6858" max="6858" width="12" style="280" customWidth="1"/>
    <col min="6859" max="6859" width="12.85546875" style="280" customWidth="1"/>
    <col min="6860" max="6860" width="11.42578125" style="280" customWidth="1"/>
    <col min="6861" max="6861" width="10.42578125" style="280" customWidth="1"/>
    <col min="6862" max="6862" width="11.7109375" style="280" customWidth="1"/>
    <col min="6863" max="6863" width="11.140625" style="280" customWidth="1"/>
    <col min="6864" max="6864" width="11.85546875" style="280" bestFit="1" customWidth="1"/>
    <col min="6865" max="6865" width="10.5703125" style="280" bestFit="1" customWidth="1"/>
    <col min="6866" max="6866" width="9.5703125" style="280" bestFit="1" customWidth="1"/>
    <col min="6867" max="6867" width="11.42578125" style="280" customWidth="1"/>
    <col min="6868" max="6868" width="10.5703125" style="280" customWidth="1"/>
    <col min="6869" max="6869" width="7.5703125" style="280" customWidth="1"/>
    <col min="6870" max="6870" width="9.5703125" style="280" bestFit="1" customWidth="1"/>
    <col min="6871" max="6871" width="11" style="280" bestFit="1" customWidth="1"/>
    <col min="6872" max="6872" width="10.140625" style="280" bestFit="1" customWidth="1"/>
    <col min="6873" max="6877" width="9.5703125" style="280" bestFit="1" customWidth="1"/>
    <col min="6878" max="6878" width="10.140625" style="280" bestFit="1" customWidth="1"/>
    <col min="6879" max="6880" width="9.5703125" style="280" bestFit="1" customWidth="1"/>
    <col min="6881" max="6881" width="10.28515625" style="280" customWidth="1"/>
    <col min="6882" max="6889" width="9.5703125" style="280" bestFit="1" customWidth="1"/>
    <col min="6890" max="6890" width="9.5703125" style="280" customWidth="1"/>
    <col min="6891" max="6897" width="9.5703125" style="280" bestFit="1" customWidth="1"/>
    <col min="6898" max="6898" width="9.42578125" style="280" customWidth="1"/>
    <col min="6899" max="6914" width="9.5703125" style="280" bestFit="1" customWidth="1"/>
    <col min="6915" max="6916" width="12.5703125" style="280" bestFit="1" customWidth="1"/>
    <col min="6917" max="6917" width="11.42578125" style="280" bestFit="1" customWidth="1"/>
    <col min="6918" max="6918" width="11" style="280" bestFit="1" customWidth="1"/>
    <col min="6919" max="6919" width="11.7109375" style="280" bestFit="1" customWidth="1"/>
    <col min="6920" max="7108" width="9.140625" style="280"/>
    <col min="7109" max="7109" width="6.7109375" style="280" customWidth="1"/>
    <col min="7110" max="7110" width="39.140625" style="280" customWidth="1"/>
    <col min="7111" max="7111" width="9.140625" style="280"/>
    <col min="7112" max="7112" width="13.42578125" style="280" customWidth="1"/>
    <col min="7113" max="7113" width="12.7109375" style="280" customWidth="1"/>
    <col min="7114" max="7114" width="12" style="280" customWidth="1"/>
    <col min="7115" max="7115" width="12.85546875" style="280" customWidth="1"/>
    <col min="7116" max="7116" width="11.42578125" style="280" customWidth="1"/>
    <col min="7117" max="7117" width="10.42578125" style="280" customWidth="1"/>
    <col min="7118" max="7118" width="11.7109375" style="280" customWidth="1"/>
    <col min="7119" max="7119" width="11.140625" style="280" customWidth="1"/>
    <col min="7120" max="7120" width="11.85546875" style="280" bestFit="1" customWidth="1"/>
    <col min="7121" max="7121" width="10.5703125" style="280" bestFit="1" customWidth="1"/>
    <col min="7122" max="7122" width="9.5703125" style="280" bestFit="1" customWidth="1"/>
    <col min="7123" max="7123" width="11.42578125" style="280" customWidth="1"/>
    <col min="7124" max="7124" width="10.5703125" style="280" customWidth="1"/>
    <col min="7125" max="7125" width="7.5703125" style="280" customWidth="1"/>
    <col min="7126" max="7126" width="9.5703125" style="280" bestFit="1" customWidth="1"/>
    <col min="7127" max="7127" width="11" style="280" bestFit="1" customWidth="1"/>
    <col min="7128" max="7128" width="10.140625" style="280" bestFit="1" customWidth="1"/>
    <col min="7129" max="7133" width="9.5703125" style="280" bestFit="1" customWidth="1"/>
    <col min="7134" max="7134" width="10.140625" style="280" bestFit="1" customWidth="1"/>
    <col min="7135" max="7136" width="9.5703125" style="280" bestFit="1" customWidth="1"/>
    <col min="7137" max="7137" width="10.28515625" style="280" customWidth="1"/>
    <col min="7138" max="7145" width="9.5703125" style="280" bestFit="1" customWidth="1"/>
    <col min="7146" max="7146" width="9.5703125" style="280" customWidth="1"/>
    <col min="7147" max="7153" width="9.5703125" style="280" bestFit="1" customWidth="1"/>
    <col min="7154" max="7154" width="9.42578125" style="280" customWidth="1"/>
    <col min="7155" max="7170" width="9.5703125" style="280" bestFit="1" customWidth="1"/>
    <col min="7171" max="7172" width="12.5703125" style="280" bestFit="1" customWidth="1"/>
    <col min="7173" max="7173" width="11.42578125" style="280" bestFit="1" customWidth="1"/>
    <col min="7174" max="7174" width="11" style="280" bestFit="1" customWidth="1"/>
    <col min="7175" max="7175" width="11.7109375" style="280" bestFit="1" customWidth="1"/>
    <col min="7176" max="7364" width="9.140625" style="280"/>
    <col min="7365" max="7365" width="6.7109375" style="280" customWidth="1"/>
    <col min="7366" max="7366" width="39.140625" style="280" customWidth="1"/>
    <col min="7367" max="7367" width="9.140625" style="280"/>
    <col min="7368" max="7368" width="13.42578125" style="280" customWidth="1"/>
    <col min="7369" max="7369" width="12.7109375" style="280" customWidth="1"/>
    <col min="7370" max="7370" width="12" style="280" customWidth="1"/>
    <col min="7371" max="7371" width="12.85546875" style="280" customWidth="1"/>
    <col min="7372" max="7372" width="11.42578125" style="280" customWidth="1"/>
    <col min="7373" max="7373" width="10.42578125" style="280" customWidth="1"/>
    <col min="7374" max="7374" width="11.7109375" style="280" customWidth="1"/>
    <col min="7375" max="7375" width="11.140625" style="280" customWidth="1"/>
    <col min="7376" max="7376" width="11.85546875" style="280" bestFit="1" customWidth="1"/>
    <col min="7377" max="7377" width="10.5703125" style="280" bestFit="1" customWidth="1"/>
    <col min="7378" max="7378" width="9.5703125" style="280" bestFit="1" customWidth="1"/>
    <col min="7379" max="7379" width="11.42578125" style="280" customWidth="1"/>
    <col min="7380" max="7380" width="10.5703125" style="280" customWidth="1"/>
    <col min="7381" max="7381" width="7.5703125" style="280" customWidth="1"/>
    <col min="7382" max="7382" width="9.5703125" style="280" bestFit="1" customWidth="1"/>
    <col min="7383" max="7383" width="11" style="280" bestFit="1" customWidth="1"/>
    <col min="7384" max="7384" width="10.140625" style="280" bestFit="1" customWidth="1"/>
    <col min="7385" max="7389" width="9.5703125" style="280" bestFit="1" customWidth="1"/>
    <col min="7390" max="7390" width="10.140625" style="280" bestFit="1" customWidth="1"/>
    <col min="7391" max="7392" width="9.5703125" style="280" bestFit="1" customWidth="1"/>
    <col min="7393" max="7393" width="10.28515625" style="280" customWidth="1"/>
    <col min="7394" max="7401" width="9.5703125" style="280" bestFit="1" customWidth="1"/>
    <col min="7402" max="7402" width="9.5703125" style="280" customWidth="1"/>
    <col min="7403" max="7409" width="9.5703125" style="280" bestFit="1" customWidth="1"/>
    <col min="7410" max="7410" width="9.42578125" style="280" customWidth="1"/>
    <col min="7411" max="7426" width="9.5703125" style="280" bestFit="1" customWidth="1"/>
    <col min="7427" max="7428" width="12.5703125" style="280" bestFit="1" customWidth="1"/>
    <col min="7429" max="7429" width="11.42578125" style="280" bestFit="1" customWidth="1"/>
    <col min="7430" max="7430" width="11" style="280" bestFit="1" customWidth="1"/>
    <col min="7431" max="7431" width="11.7109375" style="280" bestFit="1" customWidth="1"/>
    <col min="7432" max="7620" width="9.140625" style="280"/>
    <col min="7621" max="7621" width="6.7109375" style="280" customWidth="1"/>
    <col min="7622" max="7622" width="39.140625" style="280" customWidth="1"/>
    <col min="7623" max="7623" width="9.140625" style="280"/>
    <col min="7624" max="7624" width="13.42578125" style="280" customWidth="1"/>
    <col min="7625" max="7625" width="12.7109375" style="280" customWidth="1"/>
    <col min="7626" max="7626" width="12" style="280" customWidth="1"/>
    <col min="7627" max="7627" width="12.85546875" style="280" customWidth="1"/>
    <col min="7628" max="7628" width="11.42578125" style="280" customWidth="1"/>
    <col min="7629" max="7629" width="10.42578125" style="280" customWidth="1"/>
    <col min="7630" max="7630" width="11.7109375" style="280" customWidth="1"/>
    <col min="7631" max="7631" width="11.140625" style="280" customWidth="1"/>
    <col min="7632" max="7632" width="11.85546875" style="280" bestFit="1" customWidth="1"/>
    <col min="7633" max="7633" width="10.5703125" style="280" bestFit="1" customWidth="1"/>
    <col min="7634" max="7634" width="9.5703125" style="280" bestFit="1" customWidth="1"/>
    <col min="7635" max="7635" width="11.42578125" style="280" customWidth="1"/>
    <col min="7636" max="7636" width="10.5703125" style="280" customWidth="1"/>
    <col min="7637" max="7637" width="7.5703125" style="280" customWidth="1"/>
    <col min="7638" max="7638" width="9.5703125" style="280" bestFit="1" customWidth="1"/>
    <col min="7639" max="7639" width="11" style="280" bestFit="1" customWidth="1"/>
    <col min="7640" max="7640" width="10.140625" style="280" bestFit="1" customWidth="1"/>
    <col min="7641" max="7645" width="9.5703125" style="280" bestFit="1" customWidth="1"/>
    <col min="7646" max="7646" width="10.140625" style="280" bestFit="1" customWidth="1"/>
    <col min="7647" max="7648" width="9.5703125" style="280" bestFit="1" customWidth="1"/>
    <col min="7649" max="7649" width="10.28515625" style="280" customWidth="1"/>
    <col min="7650" max="7657" width="9.5703125" style="280" bestFit="1" customWidth="1"/>
    <col min="7658" max="7658" width="9.5703125" style="280" customWidth="1"/>
    <col min="7659" max="7665" width="9.5703125" style="280" bestFit="1" customWidth="1"/>
    <col min="7666" max="7666" width="9.42578125" style="280" customWidth="1"/>
    <col min="7667" max="7682" width="9.5703125" style="280" bestFit="1" customWidth="1"/>
    <col min="7683" max="7684" width="12.5703125" style="280" bestFit="1" customWidth="1"/>
    <col min="7685" max="7685" width="11.42578125" style="280" bestFit="1" customWidth="1"/>
    <col min="7686" max="7686" width="11" style="280" bestFit="1" customWidth="1"/>
    <col min="7687" max="7687" width="11.7109375" style="280" bestFit="1" customWidth="1"/>
    <col min="7688" max="7876" width="9.140625" style="280"/>
    <col min="7877" max="7877" width="6.7109375" style="280" customWidth="1"/>
    <col min="7878" max="7878" width="39.140625" style="280" customWidth="1"/>
    <col min="7879" max="7879" width="9.140625" style="280"/>
    <col min="7880" max="7880" width="13.42578125" style="280" customWidth="1"/>
    <col min="7881" max="7881" width="12.7109375" style="280" customWidth="1"/>
    <col min="7882" max="7882" width="12" style="280" customWidth="1"/>
    <col min="7883" max="7883" width="12.85546875" style="280" customWidth="1"/>
    <col min="7884" max="7884" width="11.42578125" style="280" customWidth="1"/>
    <col min="7885" max="7885" width="10.42578125" style="280" customWidth="1"/>
    <col min="7886" max="7886" width="11.7109375" style="280" customWidth="1"/>
    <col min="7887" max="7887" width="11.140625" style="280" customWidth="1"/>
    <col min="7888" max="7888" width="11.85546875" style="280" bestFit="1" customWidth="1"/>
    <col min="7889" max="7889" width="10.5703125" style="280" bestFit="1" customWidth="1"/>
    <col min="7890" max="7890" width="9.5703125" style="280" bestFit="1" customWidth="1"/>
    <col min="7891" max="7891" width="11.42578125" style="280" customWidth="1"/>
    <col min="7892" max="7892" width="10.5703125" style="280" customWidth="1"/>
    <col min="7893" max="7893" width="7.5703125" style="280" customWidth="1"/>
    <col min="7894" max="7894" width="9.5703125" style="280" bestFit="1" customWidth="1"/>
    <col min="7895" max="7895" width="11" style="280" bestFit="1" customWidth="1"/>
    <col min="7896" max="7896" width="10.140625" style="280" bestFit="1" customWidth="1"/>
    <col min="7897" max="7901" width="9.5703125" style="280" bestFit="1" customWidth="1"/>
    <col min="7902" max="7902" width="10.140625" style="280" bestFit="1" customWidth="1"/>
    <col min="7903" max="7904" width="9.5703125" style="280" bestFit="1" customWidth="1"/>
    <col min="7905" max="7905" width="10.28515625" style="280" customWidth="1"/>
    <col min="7906" max="7913" width="9.5703125" style="280" bestFit="1" customWidth="1"/>
    <col min="7914" max="7914" width="9.5703125" style="280" customWidth="1"/>
    <col min="7915" max="7921" width="9.5703125" style="280" bestFit="1" customWidth="1"/>
    <col min="7922" max="7922" width="9.42578125" style="280" customWidth="1"/>
    <col min="7923" max="7938" width="9.5703125" style="280" bestFit="1" customWidth="1"/>
    <col min="7939" max="7940" width="12.5703125" style="280" bestFit="1" customWidth="1"/>
    <col min="7941" max="7941" width="11.42578125" style="280" bestFit="1" customWidth="1"/>
    <col min="7942" max="7942" width="11" style="280" bestFit="1" customWidth="1"/>
    <col min="7943" max="7943" width="11.7109375" style="280" bestFit="1" customWidth="1"/>
    <col min="7944" max="8132" width="9.140625" style="280"/>
    <col min="8133" max="8133" width="6.7109375" style="280" customWidth="1"/>
    <col min="8134" max="8134" width="39.140625" style="280" customWidth="1"/>
    <col min="8135" max="8135" width="9.140625" style="280"/>
    <col min="8136" max="8136" width="13.42578125" style="280" customWidth="1"/>
    <col min="8137" max="8137" width="12.7109375" style="280" customWidth="1"/>
    <col min="8138" max="8138" width="12" style="280" customWidth="1"/>
    <col min="8139" max="8139" width="12.85546875" style="280" customWidth="1"/>
    <col min="8140" max="8140" width="11.42578125" style="280" customWidth="1"/>
    <col min="8141" max="8141" width="10.42578125" style="280" customWidth="1"/>
    <col min="8142" max="8142" width="11.7109375" style="280" customWidth="1"/>
    <col min="8143" max="8143" width="11.140625" style="280" customWidth="1"/>
    <col min="8144" max="8144" width="11.85546875" style="280" bestFit="1" customWidth="1"/>
    <col min="8145" max="8145" width="10.5703125" style="280" bestFit="1" customWidth="1"/>
    <col min="8146" max="8146" width="9.5703125" style="280" bestFit="1" customWidth="1"/>
    <col min="8147" max="8147" width="11.42578125" style="280" customWidth="1"/>
    <col min="8148" max="8148" width="10.5703125" style="280" customWidth="1"/>
    <col min="8149" max="8149" width="7.5703125" style="280" customWidth="1"/>
    <col min="8150" max="8150" width="9.5703125" style="280" bestFit="1" customWidth="1"/>
    <col min="8151" max="8151" width="11" style="280" bestFit="1" customWidth="1"/>
    <col min="8152" max="8152" width="10.140625" style="280" bestFit="1" customWidth="1"/>
    <col min="8153" max="8157" width="9.5703125" style="280" bestFit="1" customWidth="1"/>
    <col min="8158" max="8158" width="10.140625" style="280" bestFit="1" customWidth="1"/>
    <col min="8159" max="8160" width="9.5703125" style="280" bestFit="1" customWidth="1"/>
    <col min="8161" max="8161" width="10.28515625" style="280" customWidth="1"/>
    <col min="8162" max="8169" width="9.5703125" style="280" bestFit="1" customWidth="1"/>
    <col min="8170" max="8170" width="9.5703125" style="280" customWidth="1"/>
    <col min="8171" max="8177" width="9.5703125" style="280" bestFit="1" customWidth="1"/>
    <col min="8178" max="8178" width="9.42578125" style="280" customWidth="1"/>
    <col min="8179" max="8194" width="9.5703125" style="280" bestFit="1" customWidth="1"/>
    <col min="8195" max="8196" width="12.5703125" style="280" bestFit="1" customWidth="1"/>
    <col min="8197" max="8197" width="11.42578125" style="280" bestFit="1" customWidth="1"/>
    <col min="8198" max="8198" width="11" style="280" bestFit="1" customWidth="1"/>
    <col min="8199" max="8199" width="11.7109375" style="280" bestFit="1" customWidth="1"/>
    <col min="8200" max="8388" width="9.140625" style="280"/>
    <col min="8389" max="8389" width="6.7109375" style="280" customWidth="1"/>
    <col min="8390" max="8390" width="39.140625" style="280" customWidth="1"/>
    <col min="8391" max="8391" width="9.140625" style="280"/>
    <col min="8392" max="8392" width="13.42578125" style="280" customWidth="1"/>
    <col min="8393" max="8393" width="12.7109375" style="280" customWidth="1"/>
    <col min="8394" max="8394" width="12" style="280" customWidth="1"/>
    <col min="8395" max="8395" width="12.85546875" style="280" customWidth="1"/>
    <col min="8396" max="8396" width="11.42578125" style="280" customWidth="1"/>
    <col min="8397" max="8397" width="10.42578125" style="280" customWidth="1"/>
    <col min="8398" max="8398" width="11.7109375" style="280" customWidth="1"/>
    <col min="8399" max="8399" width="11.140625" style="280" customWidth="1"/>
    <col min="8400" max="8400" width="11.85546875" style="280" bestFit="1" customWidth="1"/>
    <col min="8401" max="8401" width="10.5703125" style="280" bestFit="1" customWidth="1"/>
    <col min="8402" max="8402" width="9.5703125" style="280" bestFit="1" customWidth="1"/>
    <col min="8403" max="8403" width="11.42578125" style="280" customWidth="1"/>
    <col min="8404" max="8404" width="10.5703125" style="280" customWidth="1"/>
    <col min="8405" max="8405" width="7.5703125" style="280" customWidth="1"/>
    <col min="8406" max="8406" width="9.5703125" style="280" bestFit="1" customWidth="1"/>
    <col min="8407" max="8407" width="11" style="280" bestFit="1" customWidth="1"/>
    <col min="8408" max="8408" width="10.140625" style="280" bestFit="1" customWidth="1"/>
    <col min="8409" max="8413" width="9.5703125" style="280" bestFit="1" customWidth="1"/>
    <col min="8414" max="8414" width="10.140625" style="280" bestFit="1" customWidth="1"/>
    <col min="8415" max="8416" width="9.5703125" style="280" bestFit="1" customWidth="1"/>
    <col min="8417" max="8417" width="10.28515625" style="280" customWidth="1"/>
    <col min="8418" max="8425" width="9.5703125" style="280" bestFit="1" customWidth="1"/>
    <col min="8426" max="8426" width="9.5703125" style="280" customWidth="1"/>
    <col min="8427" max="8433" width="9.5703125" style="280" bestFit="1" customWidth="1"/>
    <col min="8434" max="8434" width="9.42578125" style="280" customWidth="1"/>
    <col min="8435" max="8450" width="9.5703125" style="280" bestFit="1" customWidth="1"/>
    <col min="8451" max="8452" width="12.5703125" style="280" bestFit="1" customWidth="1"/>
    <col min="8453" max="8453" width="11.42578125" style="280" bestFit="1" customWidth="1"/>
    <col min="8454" max="8454" width="11" style="280" bestFit="1" customWidth="1"/>
    <col min="8455" max="8455" width="11.7109375" style="280" bestFit="1" customWidth="1"/>
    <col min="8456" max="8644" width="9.140625" style="280"/>
    <col min="8645" max="8645" width="6.7109375" style="280" customWidth="1"/>
    <col min="8646" max="8646" width="39.140625" style="280" customWidth="1"/>
    <col min="8647" max="8647" width="9.140625" style="280"/>
    <col min="8648" max="8648" width="13.42578125" style="280" customWidth="1"/>
    <col min="8649" max="8649" width="12.7109375" style="280" customWidth="1"/>
    <col min="8650" max="8650" width="12" style="280" customWidth="1"/>
    <col min="8651" max="8651" width="12.85546875" style="280" customWidth="1"/>
    <col min="8652" max="8652" width="11.42578125" style="280" customWidth="1"/>
    <col min="8653" max="8653" width="10.42578125" style="280" customWidth="1"/>
    <col min="8654" max="8654" width="11.7109375" style="280" customWidth="1"/>
    <col min="8655" max="8655" width="11.140625" style="280" customWidth="1"/>
    <col min="8656" max="8656" width="11.85546875" style="280" bestFit="1" customWidth="1"/>
    <col min="8657" max="8657" width="10.5703125" style="280" bestFit="1" customWidth="1"/>
    <col min="8658" max="8658" width="9.5703125" style="280" bestFit="1" customWidth="1"/>
    <col min="8659" max="8659" width="11.42578125" style="280" customWidth="1"/>
    <col min="8660" max="8660" width="10.5703125" style="280" customWidth="1"/>
    <col min="8661" max="8661" width="7.5703125" style="280" customWidth="1"/>
    <col min="8662" max="8662" width="9.5703125" style="280" bestFit="1" customWidth="1"/>
    <col min="8663" max="8663" width="11" style="280" bestFit="1" customWidth="1"/>
    <col min="8664" max="8664" width="10.140625" style="280" bestFit="1" customWidth="1"/>
    <col min="8665" max="8669" width="9.5703125" style="280" bestFit="1" customWidth="1"/>
    <col min="8670" max="8670" width="10.140625" style="280" bestFit="1" customWidth="1"/>
    <col min="8671" max="8672" width="9.5703125" style="280" bestFit="1" customWidth="1"/>
    <col min="8673" max="8673" width="10.28515625" style="280" customWidth="1"/>
    <col min="8674" max="8681" width="9.5703125" style="280" bestFit="1" customWidth="1"/>
    <col min="8682" max="8682" width="9.5703125" style="280" customWidth="1"/>
    <col min="8683" max="8689" width="9.5703125" style="280" bestFit="1" customWidth="1"/>
    <col min="8690" max="8690" width="9.42578125" style="280" customWidth="1"/>
    <col min="8691" max="8706" width="9.5703125" style="280" bestFit="1" customWidth="1"/>
    <col min="8707" max="8708" width="12.5703125" style="280" bestFit="1" customWidth="1"/>
    <col min="8709" max="8709" width="11.42578125" style="280" bestFit="1" customWidth="1"/>
    <col min="8710" max="8710" width="11" style="280" bestFit="1" customWidth="1"/>
    <col min="8711" max="8711" width="11.7109375" style="280" bestFit="1" customWidth="1"/>
    <col min="8712" max="8900" width="9.140625" style="280"/>
    <col min="8901" max="8901" width="6.7109375" style="280" customWidth="1"/>
    <col min="8902" max="8902" width="39.140625" style="280" customWidth="1"/>
    <col min="8903" max="8903" width="9.140625" style="280"/>
    <col min="8904" max="8904" width="13.42578125" style="280" customWidth="1"/>
    <col min="8905" max="8905" width="12.7109375" style="280" customWidth="1"/>
    <col min="8906" max="8906" width="12" style="280" customWidth="1"/>
    <col min="8907" max="8907" width="12.85546875" style="280" customWidth="1"/>
    <col min="8908" max="8908" width="11.42578125" style="280" customWidth="1"/>
    <col min="8909" max="8909" width="10.42578125" style="280" customWidth="1"/>
    <col min="8910" max="8910" width="11.7109375" style="280" customWidth="1"/>
    <col min="8911" max="8911" width="11.140625" style="280" customWidth="1"/>
    <col min="8912" max="8912" width="11.85546875" style="280" bestFit="1" customWidth="1"/>
    <col min="8913" max="8913" width="10.5703125" style="280" bestFit="1" customWidth="1"/>
    <col min="8914" max="8914" width="9.5703125" style="280" bestFit="1" customWidth="1"/>
    <col min="8915" max="8915" width="11.42578125" style="280" customWidth="1"/>
    <col min="8916" max="8916" width="10.5703125" style="280" customWidth="1"/>
    <col min="8917" max="8917" width="7.5703125" style="280" customWidth="1"/>
    <col min="8918" max="8918" width="9.5703125" style="280" bestFit="1" customWidth="1"/>
    <col min="8919" max="8919" width="11" style="280" bestFit="1" customWidth="1"/>
    <col min="8920" max="8920" width="10.140625" style="280" bestFit="1" customWidth="1"/>
    <col min="8921" max="8925" width="9.5703125" style="280" bestFit="1" customWidth="1"/>
    <col min="8926" max="8926" width="10.140625" style="280" bestFit="1" customWidth="1"/>
    <col min="8927" max="8928" width="9.5703125" style="280" bestFit="1" customWidth="1"/>
    <col min="8929" max="8929" width="10.28515625" style="280" customWidth="1"/>
    <col min="8930" max="8937" width="9.5703125" style="280" bestFit="1" customWidth="1"/>
    <col min="8938" max="8938" width="9.5703125" style="280" customWidth="1"/>
    <col min="8939" max="8945" width="9.5703125" style="280" bestFit="1" customWidth="1"/>
    <col min="8946" max="8946" width="9.42578125" style="280" customWidth="1"/>
    <col min="8947" max="8962" width="9.5703125" style="280" bestFit="1" customWidth="1"/>
    <col min="8963" max="8964" width="12.5703125" style="280" bestFit="1" customWidth="1"/>
    <col min="8965" max="8965" width="11.42578125" style="280" bestFit="1" customWidth="1"/>
    <col min="8966" max="8966" width="11" style="280" bestFit="1" customWidth="1"/>
    <col min="8967" max="8967" width="11.7109375" style="280" bestFit="1" customWidth="1"/>
    <col min="8968" max="9156" width="9.140625" style="280"/>
    <col min="9157" max="9157" width="6.7109375" style="280" customWidth="1"/>
    <col min="9158" max="9158" width="39.140625" style="280" customWidth="1"/>
    <col min="9159" max="9159" width="9.140625" style="280"/>
    <col min="9160" max="9160" width="13.42578125" style="280" customWidth="1"/>
    <col min="9161" max="9161" width="12.7109375" style="280" customWidth="1"/>
    <col min="9162" max="9162" width="12" style="280" customWidth="1"/>
    <col min="9163" max="9163" width="12.85546875" style="280" customWidth="1"/>
    <col min="9164" max="9164" width="11.42578125" style="280" customWidth="1"/>
    <col min="9165" max="9165" width="10.42578125" style="280" customWidth="1"/>
    <col min="9166" max="9166" width="11.7109375" style="280" customWidth="1"/>
    <col min="9167" max="9167" width="11.140625" style="280" customWidth="1"/>
    <col min="9168" max="9168" width="11.85546875" style="280" bestFit="1" customWidth="1"/>
    <col min="9169" max="9169" width="10.5703125" style="280" bestFit="1" customWidth="1"/>
    <col min="9170" max="9170" width="9.5703125" style="280" bestFit="1" customWidth="1"/>
    <col min="9171" max="9171" width="11.42578125" style="280" customWidth="1"/>
    <col min="9172" max="9172" width="10.5703125" style="280" customWidth="1"/>
    <col min="9173" max="9173" width="7.5703125" style="280" customWidth="1"/>
    <col min="9174" max="9174" width="9.5703125" style="280" bestFit="1" customWidth="1"/>
    <col min="9175" max="9175" width="11" style="280" bestFit="1" customWidth="1"/>
    <col min="9176" max="9176" width="10.140625" style="280" bestFit="1" customWidth="1"/>
    <col min="9177" max="9181" width="9.5703125" style="280" bestFit="1" customWidth="1"/>
    <col min="9182" max="9182" width="10.140625" style="280" bestFit="1" customWidth="1"/>
    <col min="9183" max="9184" width="9.5703125" style="280" bestFit="1" customWidth="1"/>
    <col min="9185" max="9185" width="10.28515625" style="280" customWidth="1"/>
    <col min="9186" max="9193" width="9.5703125" style="280" bestFit="1" customWidth="1"/>
    <col min="9194" max="9194" width="9.5703125" style="280" customWidth="1"/>
    <col min="9195" max="9201" width="9.5703125" style="280" bestFit="1" customWidth="1"/>
    <col min="9202" max="9202" width="9.42578125" style="280" customWidth="1"/>
    <col min="9203" max="9218" width="9.5703125" style="280" bestFit="1" customWidth="1"/>
    <col min="9219" max="9220" width="12.5703125" style="280" bestFit="1" customWidth="1"/>
    <col min="9221" max="9221" width="11.42578125" style="280" bestFit="1" customWidth="1"/>
    <col min="9222" max="9222" width="11" style="280" bestFit="1" customWidth="1"/>
    <col min="9223" max="9223" width="11.7109375" style="280" bestFit="1" customWidth="1"/>
    <col min="9224" max="9412" width="9.140625" style="280"/>
    <col min="9413" max="9413" width="6.7109375" style="280" customWidth="1"/>
    <col min="9414" max="9414" width="39.140625" style="280" customWidth="1"/>
    <col min="9415" max="9415" width="9.140625" style="280"/>
    <col min="9416" max="9416" width="13.42578125" style="280" customWidth="1"/>
    <col min="9417" max="9417" width="12.7109375" style="280" customWidth="1"/>
    <col min="9418" max="9418" width="12" style="280" customWidth="1"/>
    <col min="9419" max="9419" width="12.85546875" style="280" customWidth="1"/>
    <col min="9420" max="9420" width="11.42578125" style="280" customWidth="1"/>
    <col min="9421" max="9421" width="10.42578125" style="280" customWidth="1"/>
    <col min="9422" max="9422" width="11.7109375" style="280" customWidth="1"/>
    <col min="9423" max="9423" width="11.140625" style="280" customWidth="1"/>
    <col min="9424" max="9424" width="11.85546875" style="280" bestFit="1" customWidth="1"/>
    <col min="9425" max="9425" width="10.5703125" style="280" bestFit="1" customWidth="1"/>
    <col min="9426" max="9426" width="9.5703125" style="280" bestFit="1" customWidth="1"/>
    <col min="9427" max="9427" width="11.42578125" style="280" customWidth="1"/>
    <col min="9428" max="9428" width="10.5703125" style="280" customWidth="1"/>
    <col min="9429" max="9429" width="7.5703125" style="280" customWidth="1"/>
    <col min="9430" max="9430" width="9.5703125" style="280" bestFit="1" customWidth="1"/>
    <col min="9431" max="9431" width="11" style="280" bestFit="1" customWidth="1"/>
    <col min="9432" max="9432" width="10.140625" style="280" bestFit="1" customWidth="1"/>
    <col min="9433" max="9437" width="9.5703125" style="280" bestFit="1" customWidth="1"/>
    <col min="9438" max="9438" width="10.140625" style="280" bestFit="1" customWidth="1"/>
    <col min="9439" max="9440" width="9.5703125" style="280" bestFit="1" customWidth="1"/>
    <col min="9441" max="9441" width="10.28515625" style="280" customWidth="1"/>
    <col min="9442" max="9449" width="9.5703125" style="280" bestFit="1" customWidth="1"/>
    <col min="9450" max="9450" width="9.5703125" style="280" customWidth="1"/>
    <col min="9451" max="9457" width="9.5703125" style="280" bestFit="1" customWidth="1"/>
    <col min="9458" max="9458" width="9.42578125" style="280" customWidth="1"/>
    <col min="9459" max="9474" width="9.5703125" style="280" bestFit="1" customWidth="1"/>
    <col min="9475" max="9476" width="12.5703125" style="280" bestFit="1" customWidth="1"/>
    <col min="9477" max="9477" width="11.42578125" style="280" bestFit="1" customWidth="1"/>
    <col min="9478" max="9478" width="11" style="280" bestFit="1" customWidth="1"/>
    <col min="9479" max="9479" width="11.7109375" style="280" bestFit="1" customWidth="1"/>
    <col min="9480" max="9668" width="9.140625" style="280"/>
    <col min="9669" max="9669" width="6.7109375" style="280" customWidth="1"/>
    <col min="9670" max="9670" width="39.140625" style="280" customWidth="1"/>
    <col min="9671" max="9671" width="9.140625" style="280"/>
    <col min="9672" max="9672" width="13.42578125" style="280" customWidth="1"/>
    <col min="9673" max="9673" width="12.7109375" style="280" customWidth="1"/>
    <col min="9674" max="9674" width="12" style="280" customWidth="1"/>
    <col min="9675" max="9675" width="12.85546875" style="280" customWidth="1"/>
    <col min="9676" max="9676" width="11.42578125" style="280" customWidth="1"/>
    <col min="9677" max="9677" width="10.42578125" style="280" customWidth="1"/>
    <col min="9678" max="9678" width="11.7109375" style="280" customWidth="1"/>
    <col min="9679" max="9679" width="11.140625" style="280" customWidth="1"/>
    <col min="9680" max="9680" width="11.85546875" style="280" bestFit="1" customWidth="1"/>
    <col min="9681" max="9681" width="10.5703125" style="280" bestFit="1" customWidth="1"/>
    <col min="9682" max="9682" width="9.5703125" style="280" bestFit="1" customWidth="1"/>
    <col min="9683" max="9683" width="11.42578125" style="280" customWidth="1"/>
    <col min="9684" max="9684" width="10.5703125" style="280" customWidth="1"/>
    <col min="9685" max="9685" width="7.5703125" style="280" customWidth="1"/>
    <col min="9686" max="9686" width="9.5703125" style="280" bestFit="1" customWidth="1"/>
    <col min="9687" max="9687" width="11" style="280" bestFit="1" customWidth="1"/>
    <col min="9688" max="9688" width="10.140625" style="280" bestFit="1" customWidth="1"/>
    <col min="9689" max="9693" width="9.5703125" style="280" bestFit="1" customWidth="1"/>
    <col min="9694" max="9694" width="10.140625" style="280" bestFit="1" customWidth="1"/>
    <col min="9695" max="9696" width="9.5703125" style="280" bestFit="1" customWidth="1"/>
    <col min="9697" max="9697" width="10.28515625" style="280" customWidth="1"/>
    <col min="9698" max="9705" width="9.5703125" style="280" bestFit="1" customWidth="1"/>
    <col min="9706" max="9706" width="9.5703125" style="280" customWidth="1"/>
    <col min="9707" max="9713" width="9.5703125" style="280" bestFit="1" customWidth="1"/>
    <col min="9714" max="9714" width="9.42578125" style="280" customWidth="1"/>
    <col min="9715" max="9730" width="9.5703125" style="280" bestFit="1" customWidth="1"/>
    <col min="9731" max="9732" width="12.5703125" style="280" bestFit="1" customWidth="1"/>
    <col min="9733" max="9733" width="11.42578125" style="280" bestFit="1" customWidth="1"/>
    <col min="9734" max="9734" width="11" style="280" bestFit="1" customWidth="1"/>
    <col min="9735" max="9735" width="11.7109375" style="280" bestFit="1" customWidth="1"/>
    <col min="9736" max="9924" width="9.140625" style="280"/>
    <col min="9925" max="9925" width="6.7109375" style="280" customWidth="1"/>
    <col min="9926" max="9926" width="39.140625" style="280" customWidth="1"/>
    <col min="9927" max="9927" width="9.140625" style="280"/>
    <col min="9928" max="9928" width="13.42578125" style="280" customWidth="1"/>
    <col min="9929" max="9929" width="12.7109375" style="280" customWidth="1"/>
    <col min="9930" max="9930" width="12" style="280" customWidth="1"/>
    <col min="9931" max="9931" width="12.85546875" style="280" customWidth="1"/>
    <col min="9932" max="9932" width="11.42578125" style="280" customWidth="1"/>
    <col min="9933" max="9933" width="10.42578125" style="280" customWidth="1"/>
    <col min="9934" max="9934" width="11.7109375" style="280" customWidth="1"/>
    <col min="9935" max="9935" width="11.140625" style="280" customWidth="1"/>
    <col min="9936" max="9936" width="11.85546875" style="280" bestFit="1" customWidth="1"/>
    <col min="9937" max="9937" width="10.5703125" style="280" bestFit="1" customWidth="1"/>
    <col min="9938" max="9938" width="9.5703125" style="280" bestFit="1" customWidth="1"/>
    <col min="9939" max="9939" width="11.42578125" style="280" customWidth="1"/>
    <col min="9940" max="9940" width="10.5703125" style="280" customWidth="1"/>
    <col min="9941" max="9941" width="7.5703125" style="280" customWidth="1"/>
    <col min="9942" max="9942" width="9.5703125" style="280" bestFit="1" customWidth="1"/>
    <col min="9943" max="9943" width="11" style="280" bestFit="1" customWidth="1"/>
    <col min="9944" max="9944" width="10.140625" style="280" bestFit="1" customWidth="1"/>
    <col min="9945" max="9949" width="9.5703125" style="280" bestFit="1" customWidth="1"/>
    <col min="9950" max="9950" width="10.140625" style="280" bestFit="1" customWidth="1"/>
    <col min="9951" max="9952" width="9.5703125" style="280" bestFit="1" customWidth="1"/>
    <col min="9953" max="9953" width="10.28515625" style="280" customWidth="1"/>
    <col min="9954" max="9961" width="9.5703125" style="280" bestFit="1" customWidth="1"/>
    <col min="9962" max="9962" width="9.5703125" style="280" customWidth="1"/>
    <col min="9963" max="9969" width="9.5703125" style="280" bestFit="1" customWidth="1"/>
    <col min="9970" max="9970" width="9.42578125" style="280" customWidth="1"/>
    <col min="9971" max="9986" width="9.5703125" style="280" bestFit="1" customWidth="1"/>
    <col min="9987" max="9988" width="12.5703125" style="280" bestFit="1" customWidth="1"/>
    <col min="9989" max="9989" width="11.42578125" style="280" bestFit="1" customWidth="1"/>
    <col min="9990" max="9990" width="11" style="280" bestFit="1" customWidth="1"/>
    <col min="9991" max="9991" width="11.7109375" style="280" bestFit="1" customWidth="1"/>
    <col min="9992" max="10180" width="9.140625" style="280"/>
    <col min="10181" max="10181" width="6.7109375" style="280" customWidth="1"/>
    <col min="10182" max="10182" width="39.140625" style="280" customWidth="1"/>
    <col min="10183" max="10183" width="9.140625" style="280"/>
    <col min="10184" max="10184" width="13.42578125" style="280" customWidth="1"/>
    <col min="10185" max="10185" width="12.7109375" style="280" customWidth="1"/>
    <col min="10186" max="10186" width="12" style="280" customWidth="1"/>
    <col min="10187" max="10187" width="12.85546875" style="280" customWidth="1"/>
    <col min="10188" max="10188" width="11.42578125" style="280" customWidth="1"/>
    <col min="10189" max="10189" width="10.42578125" style="280" customWidth="1"/>
    <col min="10190" max="10190" width="11.7109375" style="280" customWidth="1"/>
    <col min="10191" max="10191" width="11.140625" style="280" customWidth="1"/>
    <col min="10192" max="10192" width="11.85546875" style="280" bestFit="1" customWidth="1"/>
    <col min="10193" max="10193" width="10.5703125" style="280" bestFit="1" customWidth="1"/>
    <col min="10194" max="10194" width="9.5703125" style="280" bestFit="1" customWidth="1"/>
    <col min="10195" max="10195" width="11.42578125" style="280" customWidth="1"/>
    <col min="10196" max="10196" width="10.5703125" style="280" customWidth="1"/>
    <col min="10197" max="10197" width="7.5703125" style="280" customWidth="1"/>
    <col min="10198" max="10198" width="9.5703125" style="280" bestFit="1" customWidth="1"/>
    <col min="10199" max="10199" width="11" style="280" bestFit="1" customWidth="1"/>
    <col min="10200" max="10200" width="10.140625" style="280" bestFit="1" customWidth="1"/>
    <col min="10201" max="10205" width="9.5703125" style="280" bestFit="1" customWidth="1"/>
    <col min="10206" max="10206" width="10.140625" style="280" bestFit="1" customWidth="1"/>
    <col min="10207" max="10208" width="9.5703125" style="280" bestFit="1" customWidth="1"/>
    <col min="10209" max="10209" width="10.28515625" style="280" customWidth="1"/>
    <col min="10210" max="10217" width="9.5703125" style="280" bestFit="1" customWidth="1"/>
    <col min="10218" max="10218" width="9.5703125" style="280" customWidth="1"/>
    <col min="10219" max="10225" width="9.5703125" style="280" bestFit="1" customWidth="1"/>
    <col min="10226" max="10226" width="9.42578125" style="280" customWidth="1"/>
    <col min="10227" max="10242" width="9.5703125" style="280" bestFit="1" customWidth="1"/>
    <col min="10243" max="10244" width="12.5703125" style="280" bestFit="1" customWidth="1"/>
    <col min="10245" max="10245" width="11.42578125" style="280" bestFit="1" customWidth="1"/>
    <col min="10246" max="10246" width="11" style="280" bestFit="1" customWidth="1"/>
    <col min="10247" max="10247" width="11.7109375" style="280" bestFit="1" customWidth="1"/>
    <col min="10248" max="10436" width="9.140625" style="280"/>
    <col min="10437" max="10437" width="6.7109375" style="280" customWidth="1"/>
    <col min="10438" max="10438" width="39.140625" style="280" customWidth="1"/>
    <col min="10439" max="10439" width="9.140625" style="280"/>
    <col min="10440" max="10440" width="13.42578125" style="280" customWidth="1"/>
    <col min="10441" max="10441" width="12.7109375" style="280" customWidth="1"/>
    <col min="10442" max="10442" width="12" style="280" customWidth="1"/>
    <col min="10443" max="10443" width="12.85546875" style="280" customWidth="1"/>
    <col min="10444" max="10444" width="11.42578125" style="280" customWidth="1"/>
    <col min="10445" max="10445" width="10.42578125" style="280" customWidth="1"/>
    <col min="10446" max="10446" width="11.7109375" style="280" customWidth="1"/>
    <col min="10447" max="10447" width="11.140625" style="280" customWidth="1"/>
    <col min="10448" max="10448" width="11.85546875" style="280" bestFit="1" customWidth="1"/>
    <col min="10449" max="10449" width="10.5703125" style="280" bestFit="1" customWidth="1"/>
    <col min="10450" max="10450" width="9.5703125" style="280" bestFit="1" customWidth="1"/>
    <col min="10451" max="10451" width="11.42578125" style="280" customWidth="1"/>
    <col min="10452" max="10452" width="10.5703125" style="280" customWidth="1"/>
    <col min="10453" max="10453" width="7.5703125" style="280" customWidth="1"/>
    <col min="10454" max="10454" width="9.5703125" style="280" bestFit="1" customWidth="1"/>
    <col min="10455" max="10455" width="11" style="280" bestFit="1" customWidth="1"/>
    <col min="10456" max="10456" width="10.140625" style="280" bestFit="1" customWidth="1"/>
    <col min="10457" max="10461" width="9.5703125" style="280" bestFit="1" customWidth="1"/>
    <col min="10462" max="10462" width="10.140625" style="280" bestFit="1" customWidth="1"/>
    <col min="10463" max="10464" width="9.5703125" style="280" bestFit="1" customWidth="1"/>
    <col min="10465" max="10465" width="10.28515625" style="280" customWidth="1"/>
    <col min="10466" max="10473" width="9.5703125" style="280" bestFit="1" customWidth="1"/>
    <col min="10474" max="10474" width="9.5703125" style="280" customWidth="1"/>
    <col min="10475" max="10481" width="9.5703125" style="280" bestFit="1" customWidth="1"/>
    <col min="10482" max="10482" width="9.42578125" style="280" customWidth="1"/>
    <col min="10483" max="10498" width="9.5703125" style="280" bestFit="1" customWidth="1"/>
    <col min="10499" max="10500" width="12.5703125" style="280" bestFit="1" customWidth="1"/>
    <col min="10501" max="10501" width="11.42578125" style="280" bestFit="1" customWidth="1"/>
    <col min="10502" max="10502" width="11" style="280" bestFit="1" customWidth="1"/>
    <col min="10503" max="10503" width="11.7109375" style="280" bestFit="1" customWidth="1"/>
    <col min="10504" max="10692" width="9.140625" style="280"/>
    <col min="10693" max="10693" width="6.7109375" style="280" customWidth="1"/>
    <col min="10694" max="10694" width="39.140625" style="280" customWidth="1"/>
    <col min="10695" max="10695" width="9.140625" style="280"/>
    <col min="10696" max="10696" width="13.42578125" style="280" customWidth="1"/>
    <col min="10697" max="10697" width="12.7109375" style="280" customWidth="1"/>
    <col min="10698" max="10698" width="12" style="280" customWidth="1"/>
    <col min="10699" max="10699" width="12.85546875" style="280" customWidth="1"/>
    <col min="10700" max="10700" width="11.42578125" style="280" customWidth="1"/>
    <col min="10701" max="10701" width="10.42578125" style="280" customWidth="1"/>
    <col min="10702" max="10702" width="11.7109375" style="280" customWidth="1"/>
    <col min="10703" max="10703" width="11.140625" style="280" customWidth="1"/>
    <col min="10704" max="10704" width="11.85546875" style="280" bestFit="1" customWidth="1"/>
    <col min="10705" max="10705" width="10.5703125" style="280" bestFit="1" customWidth="1"/>
    <col min="10706" max="10706" width="9.5703125" style="280" bestFit="1" customWidth="1"/>
    <col min="10707" max="10707" width="11.42578125" style="280" customWidth="1"/>
    <col min="10708" max="10708" width="10.5703125" style="280" customWidth="1"/>
    <col min="10709" max="10709" width="7.5703125" style="280" customWidth="1"/>
    <col min="10710" max="10710" width="9.5703125" style="280" bestFit="1" customWidth="1"/>
    <col min="10711" max="10711" width="11" style="280" bestFit="1" customWidth="1"/>
    <col min="10712" max="10712" width="10.140625" style="280" bestFit="1" customWidth="1"/>
    <col min="10713" max="10717" width="9.5703125" style="280" bestFit="1" customWidth="1"/>
    <col min="10718" max="10718" width="10.140625" style="280" bestFit="1" customWidth="1"/>
    <col min="10719" max="10720" width="9.5703125" style="280" bestFit="1" customWidth="1"/>
    <col min="10721" max="10721" width="10.28515625" style="280" customWidth="1"/>
    <col min="10722" max="10729" width="9.5703125" style="280" bestFit="1" customWidth="1"/>
    <col min="10730" max="10730" width="9.5703125" style="280" customWidth="1"/>
    <col min="10731" max="10737" width="9.5703125" style="280" bestFit="1" customWidth="1"/>
    <col min="10738" max="10738" width="9.42578125" style="280" customWidth="1"/>
    <col min="10739" max="10754" width="9.5703125" style="280" bestFit="1" customWidth="1"/>
    <col min="10755" max="10756" width="12.5703125" style="280" bestFit="1" customWidth="1"/>
    <col min="10757" max="10757" width="11.42578125" style="280" bestFit="1" customWidth="1"/>
    <col min="10758" max="10758" width="11" style="280" bestFit="1" customWidth="1"/>
    <col min="10759" max="10759" width="11.7109375" style="280" bestFit="1" customWidth="1"/>
    <col min="10760" max="10948" width="9.140625" style="280"/>
    <col min="10949" max="10949" width="6.7109375" style="280" customWidth="1"/>
    <col min="10950" max="10950" width="39.140625" style="280" customWidth="1"/>
    <col min="10951" max="10951" width="9.140625" style="280"/>
    <col min="10952" max="10952" width="13.42578125" style="280" customWidth="1"/>
    <col min="10953" max="10953" width="12.7109375" style="280" customWidth="1"/>
    <col min="10954" max="10954" width="12" style="280" customWidth="1"/>
    <col min="10955" max="10955" width="12.85546875" style="280" customWidth="1"/>
    <col min="10956" max="10956" width="11.42578125" style="280" customWidth="1"/>
    <col min="10957" max="10957" width="10.42578125" style="280" customWidth="1"/>
    <col min="10958" max="10958" width="11.7109375" style="280" customWidth="1"/>
    <col min="10959" max="10959" width="11.140625" style="280" customWidth="1"/>
    <col min="10960" max="10960" width="11.85546875" style="280" bestFit="1" customWidth="1"/>
    <col min="10961" max="10961" width="10.5703125" style="280" bestFit="1" customWidth="1"/>
    <col min="10962" max="10962" width="9.5703125" style="280" bestFit="1" customWidth="1"/>
    <col min="10963" max="10963" width="11.42578125" style="280" customWidth="1"/>
    <col min="10964" max="10964" width="10.5703125" style="280" customWidth="1"/>
    <col min="10965" max="10965" width="7.5703125" style="280" customWidth="1"/>
    <col min="10966" max="10966" width="9.5703125" style="280" bestFit="1" customWidth="1"/>
    <col min="10967" max="10967" width="11" style="280" bestFit="1" customWidth="1"/>
    <col min="10968" max="10968" width="10.140625" style="280" bestFit="1" customWidth="1"/>
    <col min="10969" max="10973" width="9.5703125" style="280" bestFit="1" customWidth="1"/>
    <col min="10974" max="10974" width="10.140625" style="280" bestFit="1" customWidth="1"/>
    <col min="10975" max="10976" width="9.5703125" style="280" bestFit="1" customWidth="1"/>
    <col min="10977" max="10977" width="10.28515625" style="280" customWidth="1"/>
    <col min="10978" max="10985" width="9.5703125" style="280" bestFit="1" customWidth="1"/>
    <col min="10986" max="10986" width="9.5703125" style="280" customWidth="1"/>
    <col min="10987" max="10993" width="9.5703125" style="280" bestFit="1" customWidth="1"/>
    <col min="10994" max="10994" width="9.42578125" style="280" customWidth="1"/>
    <col min="10995" max="11010" width="9.5703125" style="280" bestFit="1" customWidth="1"/>
    <col min="11011" max="11012" width="12.5703125" style="280" bestFit="1" customWidth="1"/>
    <col min="11013" max="11013" width="11.42578125" style="280" bestFit="1" customWidth="1"/>
    <col min="11014" max="11014" width="11" style="280" bestFit="1" customWidth="1"/>
    <col min="11015" max="11015" width="11.7109375" style="280" bestFit="1" customWidth="1"/>
    <col min="11016" max="11204" width="9.140625" style="280"/>
    <col min="11205" max="11205" width="6.7109375" style="280" customWidth="1"/>
    <col min="11206" max="11206" width="39.140625" style="280" customWidth="1"/>
    <col min="11207" max="11207" width="9.140625" style="280"/>
    <col min="11208" max="11208" width="13.42578125" style="280" customWidth="1"/>
    <col min="11209" max="11209" width="12.7109375" style="280" customWidth="1"/>
    <col min="11210" max="11210" width="12" style="280" customWidth="1"/>
    <col min="11211" max="11211" width="12.85546875" style="280" customWidth="1"/>
    <col min="11212" max="11212" width="11.42578125" style="280" customWidth="1"/>
    <col min="11213" max="11213" width="10.42578125" style="280" customWidth="1"/>
    <col min="11214" max="11214" width="11.7109375" style="280" customWidth="1"/>
    <col min="11215" max="11215" width="11.140625" style="280" customWidth="1"/>
    <col min="11216" max="11216" width="11.85546875" style="280" bestFit="1" customWidth="1"/>
    <col min="11217" max="11217" width="10.5703125" style="280" bestFit="1" customWidth="1"/>
    <col min="11218" max="11218" width="9.5703125" style="280" bestFit="1" customWidth="1"/>
    <col min="11219" max="11219" width="11.42578125" style="280" customWidth="1"/>
    <col min="11220" max="11220" width="10.5703125" style="280" customWidth="1"/>
    <col min="11221" max="11221" width="7.5703125" style="280" customWidth="1"/>
    <col min="11222" max="11222" width="9.5703125" style="280" bestFit="1" customWidth="1"/>
    <col min="11223" max="11223" width="11" style="280" bestFit="1" customWidth="1"/>
    <col min="11224" max="11224" width="10.140625" style="280" bestFit="1" customWidth="1"/>
    <col min="11225" max="11229" width="9.5703125" style="280" bestFit="1" customWidth="1"/>
    <col min="11230" max="11230" width="10.140625" style="280" bestFit="1" customWidth="1"/>
    <col min="11231" max="11232" width="9.5703125" style="280" bestFit="1" customWidth="1"/>
    <col min="11233" max="11233" width="10.28515625" style="280" customWidth="1"/>
    <col min="11234" max="11241" width="9.5703125" style="280" bestFit="1" customWidth="1"/>
    <col min="11242" max="11242" width="9.5703125" style="280" customWidth="1"/>
    <col min="11243" max="11249" width="9.5703125" style="280" bestFit="1" customWidth="1"/>
    <col min="11250" max="11250" width="9.42578125" style="280" customWidth="1"/>
    <col min="11251" max="11266" width="9.5703125" style="280" bestFit="1" customWidth="1"/>
    <col min="11267" max="11268" width="12.5703125" style="280" bestFit="1" customWidth="1"/>
    <col min="11269" max="11269" width="11.42578125" style="280" bestFit="1" customWidth="1"/>
    <col min="11270" max="11270" width="11" style="280" bestFit="1" customWidth="1"/>
    <col min="11271" max="11271" width="11.7109375" style="280" bestFit="1" customWidth="1"/>
    <col min="11272" max="11460" width="9.140625" style="280"/>
    <col min="11461" max="11461" width="6.7109375" style="280" customWidth="1"/>
    <col min="11462" max="11462" width="39.140625" style="280" customWidth="1"/>
    <col min="11463" max="11463" width="9.140625" style="280"/>
    <col min="11464" max="11464" width="13.42578125" style="280" customWidth="1"/>
    <col min="11465" max="11465" width="12.7109375" style="280" customWidth="1"/>
    <col min="11466" max="11466" width="12" style="280" customWidth="1"/>
    <col min="11467" max="11467" width="12.85546875" style="280" customWidth="1"/>
    <col min="11468" max="11468" width="11.42578125" style="280" customWidth="1"/>
    <col min="11469" max="11469" width="10.42578125" style="280" customWidth="1"/>
    <col min="11470" max="11470" width="11.7109375" style="280" customWidth="1"/>
    <col min="11471" max="11471" width="11.140625" style="280" customWidth="1"/>
    <col min="11472" max="11472" width="11.85546875" style="280" bestFit="1" customWidth="1"/>
    <col min="11473" max="11473" width="10.5703125" style="280" bestFit="1" customWidth="1"/>
    <col min="11474" max="11474" width="9.5703125" style="280" bestFit="1" customWidth="1"/>
    <col min="11475" max="11475" width="11.42578125" style="280" customWidth="1"/>
    <col min="11476" max="11476" width="10.5703125" style="280" customWidth="1"/>
    <col min="11477" max="11477" width="7.5703125" style="280" customWidth="1"/>
    <col min="11478" max="11478" width="9.5703125" style="280" bestFit="1" customWidth="1"/>
    <col min="11479" max="11479" width="11" style="280" bestFit="1" customWidth="1"/>
    <col min="11480" max="11480" width="10.140625" style="280" bestFit="1" customWidth="1"/>
    <col min="11481" max="11485" width="9.5703125" style="280" bestFit="1" customWidth="1"/>
    <col min="11486" max="11486" width="10.140625" style="280" bestFit="1" customWidth="1"/>
    <col min="11487" max="11488" width="9.5703125" style="280" bestFit="1" customWidth="1"/>
    <col min="11489" max="11489" width="10.28515625" style="280" customWidth="1"/>
    <col min="11490" max="11497" width="9.5703125" style="280" bestFit="1" customWidth="1"/>
    <col min="11498" max="11498" width="9.5703125" style="280" customWidth="1"/>
    <col min="11499" max="11505" width="9.5703125" style="280" bestFit="1" customWidth="1"/>
    <col min="11506" max="11506" width="9.42578125" style="280" customWidth="1"/>
    <col min="11507" max="11522" width="9.5703125" style="280" bestFit="1" customWidth="1"/>
    <col min="11523" max="11524" width="12.5703125" style="280" bestFit="1" customWidth="1"/>
    <col min="11525" max="11525" width="11.42578125" style="280" bestFit="1" customWidth="1"/>
    <col min="11526" max="11526" width="11" style="280" bestFit="1" customWidth="1"/>
    <col min="11527" max="11527" width="11.7109375" style="280" bestFit="1" customWidth="1"/>
    <col min="11528" max="11716" width="9.140625" style="280"/>
    <col min="11717" max="11717" width="6.7109375" style="280" customWidth="1"/>
    <col min="11718" max="11718" width="39.140625" style="280" customWidth="1"/>
    <col min="11719" max="11719" width="9.140625" style="280"/>
    <col min="11720" max="11720" width="13.42578125" style="280" customWidth="1"/>
    <col min="11721" max="11721" width="12.7109375" style="280" customWidth="1"/>
    <col min="11722" max="11722" width="12" style="280" customWidth="1"/>
    <col min="11723" max="11723" width="12.85546875" style="280" customWidth="1"/>
    <col min="11724" max="11724" width="11.42578125" style="280" customWidth="1"/>
    <col min="11725" max="11725" width="10.42578125" style="280" customWidth="1"/>
    <col min="11726" max="11726" width="11.7109375" style="280" customWidth="1"/>
    <col min="11727" max="11727" width="11.140625" style="280" customWidth="1"/>
    <col min="11728" max="11728" width="11.85546875" style="280" bestFit="1" customWidth="1"/>
    <col min="11729" max="11729" width="10.5703125" style="280" bestFit="1" customWidth="1"/>
    <col min="11730" max="11730" width="9.5703125" style="280" bestFit="1" customWidth="1"/>
    <col min="11731" max="11731" width="11.42578125" style="280" customWidth="1"/>
    <col min="11732" max="11732" width="10.5703125" style="280" customWidth="1"/>
    <col min="11733" max="11733" width="7.5703125" style="280" customWidth="1"/>
    <col min="11734" max="11734" width="9.5703125" style="280" bestFit="1" customWidth="1"/>
    <col min="11735" max="11735" width="11" style="280" bestFit="1" customWidth="1"/>
    <col min="11736" max="11736" width="10.140625" style="280" bestFit="1" customWidth="1"/>
    <col min="11737" max="11741" width="9.5703125" style="280" bestFit="1" customWidth="1"/>
    <col min="11742" max="11742" width="10.140625" style="280" bestFit="1" customWidth="1"/>
    <col min="11743" max="11744" width="9.5703125" style="280" bestFit="1" customWidth="1"/>
    <col min="11745" max="11745" width="10.28515625" style="280" customWidth="1"/>
    <col min="11746" max="11753" width="9.5703125" style="280" bestFit="1" customWidth="1"/>
    <col min="11754" max="11754" width="9.5703125" style="280" customWidth="1"/>
    <col min="11755" max="11761" width="9.5703125" style="280" bestFit="1" customWidth="1"/>
    <col min="11762" max="11762" width="9.42578125" style="280" customWidth="1"/>
    <col min="11763" max="11778" width="9.5703125" style="280" bestFit="1" customWidth="1"/>
    <col min="11779" max="11780" width="12.5703125" style="280" bestFit="1" customWidth="1"/>
    <col min="11781" max="11781" width="11.42578125" style="280" bestFit="1" customWidth="1"/>
    <col min="11782" max="11782" width="11" style="280" bestFit="1" customWidth="1"/>
    <col min="11783" max="11783" width="11.7109375" style="280" bestFit="1" customWidth="1"/>
    <col min="11784" max="11972" width="9.140625" style="280"/>
    <col min="11973" max="11973" width="6.7109375" style="280" customWidth="1"/>
    <col min="11974" max="11974" width="39.140625" style="280" customWidth="1"/>
    <col min="11975" max="11975" width="9.140625" style="280"/>
    <col min="11976" max="11976" width="13.42578125" style="280" customWidth="1"/>
    <col min="11977" max="11977" width="12.7109375" style="280" customWidth="1"/>
    <col min="11978" max="11978" width="12" style="280" customWidth="1"/>
    <col min="11979" max="11979" width="12.85546875" style="280" customWidth="1"/>
    <col min="11980" max="11980" width="11.42578125" style="280" customWidth="1"/>
    <col min="11981" max="11981" width="10.42578125" style="280" customWidth="1"/>
    <col min="11982" max="11982" width="11.7109375" style="280" customWidth="1"/>
    <col min="11983" max="11983" width="11.140625" style="280" customWidth="1"/>
    <col min="11984" max="11984" width="11.85546875" style="280" bestFit="1" customWidth="1"/>
    <col min="11985" max="11985" width="10.5703125" style="280" bestFit="1" customWidth="1"/>
    <col min="11986" max="11986" width="9.5703125" style="280" bestFit="1" customWidth="1"/>
    <col min="11987" max="11987" width="11.42578125" style="280" customWidth="1"/>
    <col min="11988" max="11988" width="10.5703125" style="280" customWidth="1"/>
    <col min="11989" max="11989" width="7.5703125" style="280" customWidth="1"/>
    <col min="11990" max="11990" width="9.5703125" style="280" bestFit="1" customWidth="1"/>
    <col min="11991" max="11991" width="11" style="280" bestFit="1" customWidth="1"/>
    <col min="11992" max="11992" width="10.140625" style="280" bestFit="1" customWidth="1"/>
    <col min="11993" max="11997" width="9.5703125" style="280" bestFit="1" customWidth="1"/>
    <col min="11998" max="11998" width="10.140625" style="280" bestFit="1" customWidth="1"/>
    <col min="11999" max="12000" width="9.5703125" style="280" bestFit="1" customWidth="1"/>
    <col min="12001" max="12001" width="10.28515625" style="280" customWidth="1"/>
    <col min="12002" max="12009" width="9.5703125" style="280" bestFit="1" customWidth="1"/>
    <col min="12010" max="12010" width="9.5703125" style="280" customWidth="1"/>
    <col min="12011" max="12017" width="9.5703125" style="280" bestFit="1" customWidth="1"/>
    <col min="12018" max="12018" width="9.42578125" style="280" customWidth="1"/>
    <col min="12019" max="12034" width="9.5703125" style="280" bestFit="1" customWidth="1"/>
    <col min="12035" max="12036" width="12.5703125" style="280" bestFit="1" customWidth="1"/>
    <col min="12037" max="12037" width="11.42578125" style="280" bestFit="1" customWidth="1"/>
    <col min="12038" max="12038" width="11" style="280" bestFit="1" customWidth="1"/>
    <col min="12039" max="12039" width="11.7109375" style="280" bestFit="1" customWidth="1"/>
    <col min="12040" max="12228" width="9.140625" style="280"/>
    <col min="12229" max="12229" width="6.7109375" style="280" customWidth="1"/>
    <col min="12230" max="12230" width="39.140625" style="280" customWidth="1"/>
    <col min="12231" max="12231" width="9.140625" style="280"/>
    <col min="12232" max="12232" width="13.42578125" style="280" customWidth="1"/>
    <col min="12233" max="12233" width="12.7109375" style="280" customWidth="1"/>
    <col min="12234" max="12234" width="12" style="280" customWidth="1"/>
    <col min="12235" max="12235" width="12.85546875" style="280" customWidth="1"/>
    <col min="12236" max="12236" width="11.42578125" style="280" customWidth="1"/>
    <col min="12237" max="12237" width="10.42578125" style="280" customWidth="1"/>
    <col min="12238" max="12238" width="11.7109375" style="280" customWidth="1"/>
    <col min="12239" max="12239" width="11.140625" style="280" customWidth="1"/>
    <col min="12240" max="12240" width="11.85546875" style="280" bestFit="1" customWidth="1"/>
    <col min="12241" max="12241" width="10.5703125" style="280" bestFit="1" customWidth="1"/>
    <col min="12242" max="12242" width="9.5703125" style="280" bestFit="1" customWidth="1"/>
    <col min="12243" max="12243" width="11.42578125" style="280" customWidth="1"/>
    <col min="12244" max="12244" width="10.5703125" style="280" customWidth="1"/>
    <col min="12245" max="12245" width="7.5703125" style="280" customWidth="1"/>
    <col min="12246" max="12246" width="9.5703125" style="280" bestFit="1" customWidth="1"/>
    <col min="12247" max="12247" width="11" style="280" bestFit="1" customWidth="1"/>
    <col min="12248" max="12248" width="10.140625" style="280" bestFit="1" customWidth="1"/>
    <col min="12249" max="12253" width="9.5703125" style="280" bestFit="1" customWidth="1"/>
    <col min="12254" max="12254" width="10.140625" style="280" bestFit="1" customWidth="1"/>
    <col min="12255" max="12256" width="9.5703125" style="280" bestFit="1" customWidth="1"/>
    <col min="12257" max="12257" width="10.28515625" style="280" customWidth="1"/>
    <col min="12258" max="12265" width="9.5703125" style="280" bestFit="1" customWidth="1"/>
    <col min="12266" max="12266" width="9.5703125" style="280" customWidth="1"/>
    <col min="12267" max="12273" width="9.5703125" style="280" bestFit="1" customWidth="1"/>
    <col min="12274" max="12274" width="9.42578125" style="280" customWidth="1"/>
    <col min="12275" max="12290" width="9.5703125" style="280" bestFit="1" customWidth="1"/>
    <col min="12291" max="12292" width="12.5703125" style="280" bestFit="1" customWidth="1"/>
    <col min="12293" max="12293" width="11.42578125" style="280" bestFit="1" customWidth="1"/>
    <col min="12294" max="12294" width="11" style="280" bestFit="1" customWidth="1"/>
    <col min="12295" max="12295" width="11.7109375" style="280" bestFit="1" customWidth="1"/>
    <col min="12296" max="12484" width="9.140625" style="280"/>
    <col min="12485" max="12485" width="6.7109375" style="280" customWidth="1"/>
    <col min="12486" max="12486" width="39.140625" style="280" customWidth="1"/>
    <col min="12487" max="12487" width="9.140625" style="280"/>
    <col min="12488" max="12488" width="13.42578125" style="280" customWidth="1"/>
    <col min="12489" max="12489" width="12.7109375" style="280" customWidth="1"/>
    <col min="12490" max="12490" width="12" style="280" customWidth="1"/>
    <col min="12491" max="12491" width="12.85546875" style="280" customWidth="1"/>
    <col min="12492" max="12492" width="11.42578125" style="280" customWidth="1"/>
    <col min="12493" max="12493" width="10.42578125" style="280" customWidth="1"/>
    <col min="12494" max="12494" width="11.7109375" style="280" customWidth="1"/>
    <col min="12495" max="12495" width="11.140625" style="280" customWidth="1"/>
    <col min="12496" max="12496" width="11.85546875" style="280" bestFit="1" customWidth="1"/>
    <col min="12497" max="12497" width="10.5703125" style="280" bestFit="1" customWidth="1"/>
    <col min="12498" max="12498" width="9.5703125" style="280" bestFit="1" customWidth="1"/>
    <col min="12499" max="12499" width="11.42578125" style="280" customWidth="1"/>
    <col min="12500" max="12500" width="10.5703125" style="280" customWidth="1"/>
    <col min="12501" max="12501" width="7.5703125" style="280" customWidth="1"/>
    <col min="12502" max="12502" width="9.5703125" style="280" bestFit="1" customWidth="1"/>
    <col min="12503" max="12503" width="11" style="280" bestFit="1" customWidth="1"/>
    <col min="12504" max="12504" width="10.140625" style="280" bestFit="1" customWidth="1"/>
    <col min="12505" max="12509" width="9.5703125" style="280" bestFit="1" customWidth="1"/>
    <col min="12510" max="12510" width="10.140625" style="280" bestFit="1" customWidth="1"/>
    <col min="12511" max="12512" width="9.5703125" style="280" bestFit="1" customWidth="1"/>
    <col min="12513" max="12513" width="10.28515625" style="280" customWidth="1"/>
    <col min="12514" max="12521" width="9.5703125" style="280" bestFit="1" customWidth="1"/>
    <col min="12522" max="12522" width="9.5703125" style="280" customWidth="1"/>
    <col min="12523" max="12529" width="9.5703125" style="280" bestFit="1" customWidth="1"/>
    <col min="12530" max="12530" width="9.42578125" style="280" customWidth="1"/>
    <col min="12531" max="12546" width="9.5703125" style="280" bestFit="1" customWidth="1"/>
    <col min="12547" max="12548" width="12.5703125" style="280" bestFit="1" customWidth="1"/>
    <col min="12549" max="12549" width="11.42578125" style="280" bestFit="1" customWidth="1"/>
    <col min="12550" max="12550" width="11" style="280" bestFit="1" customWidth="1"/>
    <col min="12551" max="12551" width="11.7109375" style="280" bestFit="1" customWidth="1"/>
    <col min="12552" max="12740" width="9.140625" style="280"/>
    <col min="12741" max="12741" width="6.7109375" style="280" customWidth="1"/>
    <col min="12742" max="12742" width="39.140625" style="280" customWidth="1"/>
    <col min="12743" max="12743" width="9.140625" style="280"/>
    <col min="12744" max="12744" width="13.42578125" style="280" customWidth="1"/>
    <col min="12745" max="12745" width="12.7109375" style="280" customWidth="1"/>
    <col min="12746" max="12746" width="12" style="280" customWidth="1"/>
    <col min="12747" max="12747" width="12.85546875" style="280" customWidth="1"/>
    <col min="12748" max="12748" width="11.42578125" style="280" customWidth="1"/>
    <col min="12749" max="12749" width="10.42578125" style="280" customWidth="1"/>
    <col min="12750" max="12750" width="11.7109375" style="280" customWidth="1"/>
    <col min="12751" max="12751" width="11.140625" style="280" customWidth="1"/>
    <col min="12752" max="12752" width="11.85546875" style="280" bestFit="1" customWidth="1"/>
    <col min="12753" max="12753" width="10.5703125" style="280" bestFit="1" customWidth="1"/>
    <col min="12754" max="12754" width="9.5703125" style="280" bestFit="1" customWidth="1"/>
    <col min="12755" max="12755" width="11.42578125" style="280" customWidth="1"/>
    <col min="12756" max="12756" width="10.5703125" style="280" customWidth="1"/>
    <col min="12757" max="12757" width="7.5703125" style="280" customWidth="1"/>
    <col min="12758" max="12758" width="9.5703125" style="280" bestFit="1" customWidth="1"/>
    <col min="12759" max="12759" width="11" style="280" bestFit="1" customWidth="1"/>
    <col min="12760" max="12760" width="10.140625" style="280" bestFit="1" customWidth="1"/>
    <col min="12761" max="12765" width="9.5703125" style="280" bestFit="1" customWidth="1"/>
    <col min="12766" max="12766" width="10.140625" style="280" bestFit="1" customWidth="1"/>
    <col min="12767" max="12768" width="9.5703125" style="280" bestFit="1" customWidth="1"/>
    <col min="12769" max="12769" width="10.28515625" style="280" customWidth="1"/>
    <col min="12770" max="12777" width="9.5703125" style="280" bestFit="1" customWidth="1"/>
    <col min="12778" max="12778" width="9.5703125" style="280" customWidth="1"/>
    <col min="12779" max="12785" width="9.5703125" style="280" bestFit="1" customWidth="1"/>
    <col min="12786" max="12786" width="9.42578125" style="280" customWidth="1"/>
    <col min="12787" max="12802" width="9.5703125" style="280" bestFit="1" customWidth="1"/>
    <col min="12803" max="12804" width="12.5703125" style="280" bestFit="1" customWidth="1"/>
    <col min="12805" max="12805" width="11.42578125" style="280" bestFit="1" customWidth="1"/>
    <col min="12806" max="12806" width="11" style="280" bestFit="1" customWidth="1"/>
    <col min="12807" max="12807" width="11.7109375" style="280" bestFit="1" customWidth="1"/>
    <col min="12808" max="12996" width="9.140625" style="280"/>
    <col min="12997" max="12997" width="6.7109375" style="280" customWidth="1"/>
    <col min="12998" max="12998" width="39.140625" style="280" customWidth="1"/>
    <col min="12999" max="12999" width="9.140625" style="280"/>
    <col min="13000" max="13000" width="13.42578125" style="280" customWidth="1"/>
    <col min="13001" max="13001" width="12.7109375" style="280" customWidth="1"/>
    <col min="13002" max="13002" width="12" style="280" customWidth="1"/>
    <col min="13003" max="13003" width="12.85546875" style="280" customWidth="1"/>
    <col min="13004" max="13004" width="11.42578125" style="280" customWidth="1"/>
    <col min="13005" max="13005" width="10.42578125" style="280" customWidth="1"/>
    <col min="13006" max="13006" width="11.7109375" style="280" customWidth="1"/>
    <col min="13007" max="13007" width="11.140625" style="280" customWidth="1"/>
    <col min="13008" max="13008" width="11.85546875" style="280" bestFit="1" customWidth="1"/>
    <col min="13009" max="13009" width="10.5703125" style="280" bestFit="1" customWidth="1"/>
    <col min="13010" max="13010" width="9.5703125" style="280" bestFit="1" customWidth="1"/>
    <col min="13011" max="13011" width="11.42578125" style="280" customWidth="1"/>
    <col min="13012" max="13012" width="10.5703125" style="280" customWidth="1"/>
    <col min="13013" max="13013" width="7.5703125" style="280" customWidth="1"/>
    <col min="13014" max="13014" width="9.5703125" style="280" bestFit="1" customWidth="1"/>
    <col min="13015" max="13015" width="11" style="280" bestFit="1" customWidth="1"/>
    <col min="13016" max="13016" width="10.140625" style="280" bestFit="1" customWidth="1"/>
    <col min="13017" max="13021" width="9.5703125" style="280" bestFit="1" customWidth="1"/>
    <col min="13022" max="13022" width="10.140625" style="280" bestFit="1" customWidth="1"/>
    <col min="13023" max="13024" width="9.5703125" style="280" bestFit="1" customWidth="1"/>
    <col min="13025" max="13025" width="10.28515625" style="280" customWidth="1"/>
    <col min="13026" max="13033" width="9.5703125" style="280" bestFit="1" customWidth="1"/>
    <col min="13034" max="13034" width="9.5703125" style="280" customWidth="1"/>
    <col min="13035" max="13041" width="9.5703125" style="280" bestFit="1" customWidth="1"/>
    <col min="13042" max="13042" width="9.42578125" style="280" customWidth="1"/>
    <col min="13043" max="13058" width="9.5703125" style="280" bestFit="1" customWidth="1"/>
    <col min="13059" max="13060" width="12.5703125" style="280" bestFit="1" customWidth="1"/>
    <col min="13061" max="13061" width="11.42578125" style="280" bestFit="1" customWidth="1"/>
    <col min="13062" max="13062" width="11" style="280" bestFit="1" customWidth="1"/>
    <col min="13063" max="13063" width="11.7109375" style="280" bestFit="1" customWidth="1"/>
    <col min="13064" max="13252" width="9.140625" style="280"/>
    <col min="13253" max="13253" width="6.7109375" style="280" customWidth="1"/>
    <col min="13254" max="13254" width="39.140625" style="280" customWidth="1"/>
    <col min="13255" max="13255" width="9.140625" style="280"/>
    <col min="13256" max="13256" width="13.42578125" style="280" customWidth="1"/>
    <col min="13257" max="13257" width="12.7109375" style="280" customWidth="1"/>
    <col min="13258" max="13258" width="12" style="280" customWidth="1"/>
    <col min="13259" max="13259" width="12.85546875" style="280" customWidth="1"/>
    <col min="13260" max="13260" width="11.42578125" style="280" customWidth="1"/>
    <col min="13261" max="13261" width="10.42578125" style="280" customWidth="1"/>
    <col min="13262" max="13262" width="11.7109375" style="280" customWidth="1"/>
    <col min="13263" max="13263" width="11.140625" style="280" customWidth="1"/>
    <col min="13264" max="13264" width="11.85546875" style="280" bestFit="1" customWidth="1"/>
    <col min="13265" max="13265" width="10.5703125" style="280" bestFit="1" customWidth="1"/>
    <col min="13266" max="13266" width="9.5703125" style="280" bestFit="1" customWidth="1"/>
    <col min="13267" max="13267" width="11.42578125" style="280" customWidth="1"/>
    <col min="13268" max="13268" width="10.5703125" style="280" customWidth="1"/>
    <col min="13269" max="13269" width="7.5703125" style="280" customWidth="1"/>
    <col min="13270" max="13270" width="9.5703125" style="280" bestFit="1" customWidth="1"/>
    <col min="13271" max="13271" width="11" style="280" bestFit="1" customWidth="1"/>
    <col min="13272" max="13272" width="10.140625" style="280" bestFit="1" customWidth="1"/>
    <col min="13273" max="13277" width="9.5703125" style="280" bestFit="1" customWidth="1"/>
    <col min="13278" max="13278" width="10.140625" style="280" bestFit="1" customWidth="1"/>
    <col min="13279" max="13280" width="9.5703125" style="280" bestFit="1" customWidth="1"/>
    <col min="13281" max="13281" width="10.28515625" style="280" customWidth="1"/>
    <col min="13282" max="13289" width="9.5703125" style="280" bestFit="1" customWidth="1"/>
    <col min="13290" max="13290" width="9.5703125" style="280" customWidth="1"/>
    <col min="13291" max="13297" width="9.5703125" style="280" bestFit="1" customWidth="1"/>
    <col min="13298" max="13298" width="9.42578125" style="280" customWidth="1"/>
    <col min="13299" max="13314" width="9.5703125" style="280" bestFit="1" customWidth="1"/>
    <col min="13315" max="13316" width="12.5703125" style="280" bestFit="1" customWidth="1"/>
    <col min="13317" max="13317" width="11.42578125" style="280" bestFit="1" customWidth="1"/>
    <col min="13318" max="13318" width="11" style="280" bestFit="1" customWidth="1"/>
    <col min="13319" max="13319" width="11.7109375" style="280" bestFit="1" customWidth="1"/>
    <col min="13320" max="13508" width="9.140625" style="280"/>
    <col min="13509" max="13509" width="6.7109375" style="280" customWidth="1"/>
    <col min="13510" max="13510" width="39.140625" style="280" customWidth="1"/>
    <col min="13511" max="13511" width="9.140625" style="280"/>
    <col min="13512" max="13512" width="13.42578125" style="280" customWidth="1"/>
    <col min="13513" max="13513" width="12.7109375" style="280" customWidth="1"/>
    <col min="13514" max="13514" width="12" style="280" customWidth="1"/>
    <col min="13515" max="13515" width="12.85546875" style="280" customWidth="1"/>
    <col min="13516" max="13516" width="11.42578125" style="280" customWidth="1"/>
    <col min="13517" max="13517" width="10.42578125" style="280" customWidth="1"/>
    <col min="13518" max="13518" width="11.7109375" style="280" customWidth="1"/>
    <col min="13519" max="13519" width="11.140625" style="280" customWidth="1"/>
    <col min="13520" max="13520" width="11.85546875" style="280" bestFit="1" customWidth="1"/>
    <col min="13521" max="13521" width="10.5703125" style="280" bestFit="1" customWidth="1"/>
    <col min="13522" max="13522" width="9.5703125" style="280" bestFit="1" customWidth="1"/>
    <col min="13523" max="13523" width="11.42578125" style="280" customWidth="1"/>
    <col min="13524" max="13524" width="10.5703125" style="280" customWidth="1"/>
    <col min="13525" max="13525" width="7.5703125" style="280" customWidth="1"/>
    <col min="13526" max="13526" width="9.5703125" style="280" bestFit="1" customWidth="1"/>
    <col min="13527" max="13527" width="11" style="280" bestFit="1" customWidth="1"/>
    <col min="13528" max="13528" width="10.140625" style="280" bestFit="1" customWidth="1"/>
    <col min="13529" max="13533" width="9.5703125" style="280" bestFit="1" customWidth="1"/>
    <col min="13534" max="13534" width="10.140625" style="280" bestFit="1" customWidth="1"/>
    <col min="13535" max="13536" width="9.5703125" style="280" bestFit="1" customWidth="1"/>
    <col min="13537" max="13537" width="10.28515625" style="280" customWidth="1"/>
    <col min="13538" max="13545" width="9.5703125" style="280" bestFit="1" customWidth="1"/>
    <col min="13546" max="13546" width="9.5703125" style="280" customWidth="1"/>
    <col min="13547" max="13553" width="9.5703125" style="280" bestFit="1" customWidth="1"/>
    <col min="13554" max="13554" width="9.42578125" style="280" customWidth="1"/>
    <col min="13555" max="13570" width="9.5703125" style="280" bestFit="1" customWidth="1"/>
    <col min="13571" max="13572" width="12.5703125" style="280" bestFit="1" customWidth="1"/>
    <col min="13573" max="13573" width="11.42578125" style="280" bestFit="1" customWidth="1"/>
    <col min="13574" max="13574" width="11" style="280" bestFit="1" customWidth="1"/>
    <col min="13575" max="13575" width="11.7109375" style="280" bestFit="1" customWidth="1"/>
    <col min="13576" max="13764" width="9.140625" style="280"/>
    <col min="13765" max="13765" width="6.7109375" style="280" customWidth="1"/>
    <col min="13766" max="13766" width="39.140625" style="280" customWidth="1"/>
    <col min="13767" max="13767" width="9.140625" style="280"/>
    <col min="13768" max="13768" width="13.42578125" style="280" customWidth="1"/>
    <col min="13769" max="13769" width="12.7109375" style="280" customWidth="1"/>
    <col min="13770" max="13770" width="12" style="280" customWidth="1"/>
    <col min="13771" max="13771" width="12.85546875" style="280" customWidth="1"/>
    <col min="13772" max="13772" width="11.42578125" style="280" customWidth="1"/>
    <col min="13773" max="13773" width="10.42578125" style="280" customWidth="1"/>
    <col min="13774" max="13774" width="11.7109375" style="280" customWidth="1"/>
    <col min="13775" max="13775" width="11.140625" style="280" customWidth="1"/>
    <col min="13776" max="13776" width="11.85546875" style="280" bestFit="1" customWidth="1"/>
    <col min="13777" max="13777" width="10.5703125" style="280" bestFit="1" customWidth="1"/>
    <col min="13778" max="13778" width="9.5703125" style="280" bestFit="1" customWidth="1"/>
    <col min="13779" max="13779" width="11.42578125" style="280" customWidth="1"/>
    <col min="13780" max="13780" width="10.5703125" style="280" customWidth="1"/>
    <col min="13781" max="13781" width="7.5703125" style="280" customWidth="1"/>
    <col min="13782" max="13782" width="9.5703125" style="280" bestFit="1" customWidth="1"/>
    <col min="13783" max="13783" width="11" style="280" bestFit="1" customWidth="1"/>
    <col min="13784" max="13784" width="10.140625" style="280" bestFit="1" customWidth="1"/>
    <col min="13785" max="13789" width="9.5703125" style="280" bestFit="1" customWidth="1"/>
    <col min="13790" max="13790" width="10.140625" style="280" bestFit="1" customWidth="1"/>
    <col min="13791" max="13792" width="9.5703125" style="280" bestFit="1" customWidth="1"/>
    <col min="13793" max="13793" width="10.28515625" style="280" customWidth="1"/>
    <col min="13794" max="13801" width="9.5703125" style="280" bestFit="1" customWidth="1"/>
    <col min="13802" max="13802" width="9.5703125" style="280" customWidth="1"/>
    <col min="13803" max="13809" width="9.5703125" style="280" bestFit="1" customWidth="1"/>
    <col min="13810" max="13810" width="9.42578125" style="280" customWidth="1"/>
    <col min="13811" max="13826" width="9.5703125" style="280" bestFit="1" customWidth="1"/>
    <col min="13827" max="13828" width="12.5703125" style="280" bestFit="1" customWidth="1"/>
    <col min="13829" max="13829" width="11.42578125" style="280" bestFit="1" customWidth="1"/>
    <col min="13830" max="13830" width="11" style="280" bestFit="1" customWidth="1"/>
    <col min="13831" max="13831" width="11.7109375" style="280" bestFit="1" customWidth="1"/>
    <col min="13832" max="14020" width="9.140625" style="280"/>
    <col min="14021" max="14021" width="6.7109375" style="280" customWidth="1"/>
    <col min="14022" max="14022" width="39.140625" style="280" customWidth="1"/>
    <col min="14023" max="14023" width="9.140625" style="280"/>
    <col min="14024" max="14024" width="13.42578125" style="280" customWidth="1"/>
    <col min="14025" max="14025" width="12.7109375" style="280" customWidth="1"/>
    <col min="14026" max="14026" width="12" style="280" customWidth="1"/>
    <col min="14027" max="14027" width="12.85546875" style="280" customWidth="1"/>
    <col min="14028" max="14028" width="11.42578125" style="280" customWidth="1"/>
    <col min="14029" max="14029" width="10.42578125" style="280" customWidth="1"/>
    <col min="14030" max="14030" width="11.7109375" style="280" customWidth="1"/>
    <col min="14031" max="14031" width="11.140625" style="280" customWidth="1"/>
    <col min="14032" max="14032" width="11.85546875" style="280" bestFit="1" customWidth="1"/>
    <col min="14033" max="14033" width="10.5703125" style="280" bestFit="1" customWidth="1"/>
    <col min="14034" max="14034" width="9.5703125" style="280" bestFit="1" customWidth="1"/>
    <col min="14035" max="14035" width="11.42578125" style="280" customWidth="1"/>
    <col min="14036" max="14036" width="10.5703125" style="280" customWidth="1"/>
    <col min="14037" max="14037" width="7.5703125" style="280" customWidth="1"/>
    <col min="14038" max="14038" width="9.5703125" style="280" bestFit="1" customWidth="1"/>
    <col min="14039" max="14039" width="11" style="280" bestFit="1" customWidth="1"/>
    <col min="14040" max="14040" width="10.140625" style="280" bestFit="1" customWidth="1"/>
    <col min="14041" max="14045" width="9.5703125" style="280" bestFit="1" customWidth="1"/>
    <col min="14046" max="14046" width="10.140625" style="280" bestFit="1" customWidth="1"/>
    <col min="14047" max="14048" width="9.5703125" style="280" bestFit="1" customWidth="1"/>
    <col min="14049" max="14049" width="10.28515625" style="280" customWidth="1"/>
    <col min="14050" max="14057" width="9.5703125" style="280" bestFit="1" customWidth="1"/>
    <col min="14058" max="14058" width="9.5703125" style="280" customWidth="1"/>
    <col min="14059" max="14065" width="9.5703125" style="280" bestFit="1" customWidth="1"/>
    <col min="14066" max="14066" width="9.42578125" style="280" customWidth="1"/>
    <col min="14067" max="14082" width="9.5703125" style="280" bestFit="1" customWidth="1"/>
    <col min="14083" max="14084" width="12.5703125" style="280" bestFit="1" customWidth="1"/>
    <col min="14085" max="14085" width="11.42578125" style="280" bestFit="1" customWidth="1"/>
    <col min="14086" max="14086" width="11" style="280" bestFit="1" customWidth="1"/>
    <col min="14087" max="14087" width="11.7109375" style="280" bestFit="1" customWidth="1"/>
    <col min="14088" max="14276" width="9.140625" style="280"/>
    <col min="14277" max="14277" width="6.7109375" style="280" customWidth="1"/>
    <col min="14278" max="14278" width="39.140625" style="280" customWidth="1"/>
    <col min="14279" max="14279" width="9.140625" style="280"/>
    <col min="14280" max="14280" width="13.42578125" style="280" customWidth="1"/>
    <col min="14281" max="14281" width="12.7109375" style="280" customWidth="1"/>
    <col min="14282" max="14282" width="12" style="280" customWidth="1"/>
    <col min="14283" max="14283" width="12.85546875" style="280" customWidth="1"/>
    <col min="14284" max="14284" width="11.42578125" style="280" customWidth="1"/>
    <col min="14285" max="14285" width="10.42578125" style="280" customWidth="1"/>
    <col min="14286" max="14286" width="11.7109375" style="280" customWidth="1"/>
    <col min="14287" max="14287" width="11.140625" style="280" customWidth="1"/>
    <col min="14288" max="14288" width="11.85546875" style="280" bestFit="1" customWidth="1"/>
    <col min="14289" max="14289" width="10.5703125" style="280" bestFit="1" customWidth="1"/>
    <col min="14290" max="14290" width="9.5703125" style="280" bestFit="1" customWidth="1"/>
    <col min="14291" max="14291" width="11.42578125" style="280" customWidth="1"/>
    <col min="14292" max="14292" width="10.5703125" style="280" customWidth="1"/>
    <col min="14293" max="14293" width="7.5703125" style="280" customWidth="1"/>
    <col min="14294" max="14294" width="9.5703125" style="280" bestFit="1" customWidth="1"/>
    <col min="14295" max="14295" width="11" style="280" bestFit="1" customWidth="1"/>
    <col min="14296" max="14296" width="10.140625" style="280" bestFit="1" customWidth="1"/>
    <col min="14297" max="14301" width="9.5703125" style="280" bestFit="1" customWidth="1"/>
    <col min="14302" max="14302" width="10.140625" style="280" bestFit="1" customWidth="1"/>
    <col min="14303" max="14304" width="9.5703125" style="280" bestFit="1" customWidth="1"/>
    <col min="14305" max="14305" width="10.28515625" style="280" customWidth="1"/>
    <col min="14306" max="14313" width="9.5703125" style="280" bestFit="1" customWidth="1"/>
    <col min="14314" max="14314" width="9.5703125" style="280" customWidth="1"/>
    <col min="14315" max="14321" width="9.5703125" style="280" bestFit="1" customWidth="1"/>
    <col min="14322" max="14322" width="9.42578125" style="280" customWidth="1"/>
    <col min="14323" max="14338" width="9.5703125" style="280" bestFit="1" customWidth="1"/>
    <col min="14339" max="14340" width="12.5703125" style="280" bestFit="1" customWidth="1"/>
    <col min="14341" max="14341" width="11.42578125" style="280" bestFit="1" customWidth="1"/>
    <col min="14342" max="14342" width="11" style="280" bestFit="1" customWidth="1"/>
    <col min="14343" max="14343" width="11.7109375" style="280" bestFit="1" customWidth="1"/>
    <col min="14344" max="14532" width="9.140625" style="280"/>
    <col min="14533" max="14533" width="6.7109375" style="280" customWidth="1"/>
    <col min="14534" max="14534" width="39.140625" style="280" customWidth="1"/>
    <col min="14535" max="14535" width="9.140625" style="280"/>
    <col min="14536" max="14536" width="13.42578125" style="280" customWidth="1"/>
    <col min="14537" max="14537" width="12.7109375" style="280" customWidth="1"/>
    <col min="14538" max="14538" width="12" style="280" customWidth="1"/>
    <col min="14539" max="14539" width="12.85546875" style="280" customWidth="1"/>
    <col min="14540" max="14540" width="11.42578125" style="280" customWidth="1"/>
    <col min="14541" max="14541" width="10.42578125" style="280" customWidth="1"/>
    <col min="14542" max="14542" width="11.7109375" style="280" customWidth="1"/>
    <col min="14543" max="14543" width="11.140625" style="280" customWidth="1"/>
    <col min="14544" max="14544" width="11.85546875" style="280" bestFit="1" customWidth="1"/>
    <col min="14545" max="14545" width="10.5703125" style="280" bestFit="1" customWidth="1"/>
    <col min="14546" max="14546" width="9.5703125" style="280" bestFit="1" customWidth="1"/>
    <col min="14547" max="14547" width="11.42578125" style="280" customWidth="1"/>
    <col min="14548" max="14548" width="10.5703125" style="280" customWidth="1"/>
    <col min="14549" max="14549" width="7.5703125" style="280" customWidth="1"/>
    <col min="14550" max="14550" width="9.5703125" style="280" bestFit="1" customWidth="1"/>
    <col min="14551" max="14551" width="11" style="280" bestFit="1" customWidth="1"/>
    <col min="14552" max="14552" width="10.140625" style="280" bestFit="1" customWidth="1"/>
    <col min="14553" max="14557" width="9.5703125" style="280" bestFit="1" customWidth="1"/>
    <col min="14558" max="14558" width="10.140625" style="280" bestFit="1" customWidth="1"/>
    <col min="14559" max="14560" width="9.5703125" style="280" bestFit="1" customWidth="1"/>
    <col min="14561" max="14561" width="10.28515625" style="280" customWidth="1"/>
    <col min="14562" max="14569" width="9.5703125" style="280" bestFit="1" customWidth="1"/>
    <col min="14570" max="14570" width="9.5703125" style="280" customWidth="1"/>
    <col min="14571" max="14577" width="9.5703125" style="280" bestFit="1" customWidth="1"/>
    <col min="14578" max="14578" width="9.42578125" style="280" customWidth="1"/>
    <col min="14579" max="14594" width="9.5703125" style="280" bestFit="1" customWidth="1"/>
    <col min="14595" max="14596" width="12.5703125" style="280" bestFit="1" customWidth="1"/>
    <col min="14597" max="14597" width="11.42578125" style="280" bestFit="1" customWidth="1"/>
    <col min="14598" max="14598" width="11" style="280" bestFit="1" customWidth="1"/>
    <col min="14599" max="14599" width="11.7109375" style="280" bestFit="1" customWidth="1"/>
    <col min="14600" max="14788" width="9.140625" style="280"/>
    <col min="14789" max="14789" width="6.7109375" style="280" customWidth="1"/>
    <col min="14790" max="14790" width="39.140625" style="280" customWidth="1"/>
    <col min="14791" max="14791" width="9.140625" style="280"/>
    <col min="14792" max="14792" width="13.42578125" style="280" customWidth="1"/>
    <col min="14793" max="14793" width="12.7109375" style="280" customWidth="1"/>
    <col min="14794" max="14794" width="12" style="280" customWidth="1"/>
    <col min="14795" max="14795" width="12.85546875" style="280" customWidth="1"/>
    <col min="14796" max="14796" width="11.42578125" style="280" customWidth="1"/>
    <col min="14797" max="14797" width="10.42578125" style="280" customWidth="1"/>
    <col min="14798" max="14798" width="11.7109375" style="280" customWidth="1"/>
    <col min="14799" max="14799" width="11.140625" style="280" customWidth="1"/>
    <col min="14800" max="14800" width="11.85546875" style="280" bestFit="1" customWidth="1"/>
    <col min="14801" max="14801" width="10.5703125" style="280" bestFit="1" customWidth="1"/>
    <col min="14802" max="14802" width="9.5703125" style="280" bestFit="1" customWidth="1"/>
    <col min="14803" max="14803" width="11.42578125" style="280" customWidth="1"/>
    <col min="14804" max="14804" width="10.5703125" style="280" customWidth="1"/>
    <col min="14805" max="14805" width="7.5703125" style="280" customWidth="1"/>
    <col min="14806" max="14806" width="9.5703125" style="280" bestFit="1" customWidth="1"/>
    <col min="14807" max="14807" width="11" style="280" bestFit="1" customWidth="1"/>
    <col min="14808" max="14808" width="10.140625" style="280" bestFit="1" customWidth="1"/>
    <col min="14809" max="14813" width="9.5703125" style="280" bestFit="1" customWidth="1"/>
    <col min="14814" max="14814" width="10.140625" style="280" bestFit="1" customWidth="1"/>
    <col min="14815" max="14816" width="9.5703125" style="280" bestFit="1" customWidth="1"/>
    <col min="14817" max="14817" width="10.28515625" style="280" customWidth="1"/>
    <col min="14818" max="14825" width="9.5703125" style="280" bestFit="1" customWidth="1"/>
    <col min="14826" max="14826" width="9.5703125" style="280" customWidth="1"/>
    <col min="14827" max="14833" width="9.5703125" style="280" bestFit="1" customWidth="1"/>
    <col min="14834" max="14834" width="9.42578125" style="280" customWidth="1"/>
    <col min="14835" max="14850" width="9.5703125" style="280" bestFit="1" customWidth="1"/>
    <col min="14851" max="14852" width="12.5703125" style="280" bestFit="1" customWidth="1"/>
    <col min="14853" max="14853" width="11.42578125" style="280" bestFit="1" customWidth="1"/>
    <col min="14854" max="14854" width="11" style="280" bestFit="1" customWidth="1"/>
    <col min="14855" max="14855" width="11.7109375" style="280" bestFit="1" customWidth="1"/>
    <col min="14856" max="15044" width="9.140625" style="280"/>
    <col min="15045" max="15045" width="6.7109375" style="280" customWidth="1"/>
    <col min="15046" max="15046" width="39.140625" style="280" customWidth="1"/>
    <col min="15047" max="15047" width="9.140625" style="280"/>
    <col min="15048" max="15048" width="13.42578125" style="280" customWidth="1"/>
    <col min="15049" max="15049" width="12.7109375" style="280" customWidth="1"/>
    <col min="15050" max="15050" width="12" style="280" customWidth="1"/>
    <col min="15051" max="15051" width="12.85546875" style="280" customWidth="1"/>
    <col min="15052" max="15052" width="11.42578125" style="280" customWidth="1"/>
    <col min="15053" max="15053" width="10.42578125" style="280" customWidth="1"/>
    <col min="15054" max="15054" width="11.7109375" style="280" customWidth="1"/>
    <col min="15055" max="15055" width="11.140625" style="280" customWidth="1"/>
    <col min="15056" max="15056" width="11.85546875" style="280" bestFit="1" customWidth="1"/>
    <col min="15057" max="15057" width="10.5703125" style="280" bestFit="1" customWidth="1"/>
    <col min="15058" max="15058" width="9.5703125" style="280" bestFit="1" customWidth="1"/>
    <col min="15059" max="15059" width="11.42578125" style="280" customWidth="1"/>
    <col min="15060" max="15060" width="10.5703125" style="280" customWidth="1"/>
    <col min="15061" max="15061" width="7.5703125" style="280" customWidth="1"/>
    <col min="15062" max="15062" width="9.5703125" style="280" bestFit="1" customWidth="1"/>
    <col min="15063" max="15063" width="11" style="280" bestFit="1" customWidth="1"/>
    <col min="15064" max="15064" width="10.140625" style="280" bestFit="1" customWidth="1"/>
    <col min="15065" max="15069" width="9.5703125" style="280" bestFit="1" customWidth="1"/>
    <col min="15070" max="15070" width="10.140625" style="280" bestFit="1" customWidth="1"/>
    <col min="15071" max="15072" width="9.5703125" style="280" bestFit="1" customWidth="1"/>
    <col min="15073" max="15073" width="10.28515625" style="280" customWidth="1"/>
    <col min="15074" max="15081" width="9.5703125" style="280" bestFit="1" customWidth="1"/>
    <col min="15082" max="15082" width="9.5703125" style="280" customWidth="1"/>
    <col min="15083" max="15089" width="9.5703125" style="280" bestFit="1" customWidth="1"/>
    <col min="15090" max="15090" width="9.42578125" style="280" customWidth="1"/>
    <col min="15091" max="15106" width="9.5703125" style="280" bestFit="1" customWidth="1"/>
    <col min="15107" max="15108" width="12.5703125" style="280" bestFit="1" customWidth="1"/>
    <col min="15109" max="15109" width="11.42578125" style="280" bestFit="1" customWidth="1"/>
    <col min="15110" max="15110" width="11" style="280" bestFit="1" customWidth="1"/>
    <col min="15111" max="15111" width="11.7109375" style="280" bestFit="1" customWidth="1"/>
    <col min="15112" max="15300" width="9.140625" style="280"/>
    <col min="15301" max="15301" width="6.7109375" style="280" customWidth="1"/>
    <col min="15302" max="15302" width="39.140625" style="280" customWidth="1"/>
    <col min="15303" max="15303" width="9.140625" style="280"/>
    <col min="15304" max="15304" width="13.42578125" style="280" customWidth="1"/>
    <col min="15305" max="15305" width="12.7109375" style="280" customWidth="1"/>
    <col min="15306" max="15306" width="12" style="280" customWidth="1"/>
    <col min="15307" max="15307" width="12.85546875" style="280" customWidth="1"/>
    <col min="15308" max="15308" width="11.42578125" style="280" customWidth="1"/>
    <col min="15309" max="15309" width="10.42578125" style="280" customWidth="1"/>
    <col min="15310" max="15310" width="11.7109375" style="280" customWidth="1"/>
    <col min="15311" max="15311" width="11.140625" style="280" customWidth="1"/>
    <col min="15312" max="15312" width="11.85546875" style="280" bestFit="1" customWidth="1"/>
    <col min="15313" max="15313" width="10.5703125" style="280" bestFit="1" customWidth="1"/>
    <col min="15314" max="15314" width="9.5703125" style="280" bestFit="1" customWidth="1"/>
    <col min="15315" max="15315" width="11.42578125" style="280" customWidth="1"/>
    <col min="15316" max="15316" width="10.5703125" style="280" customWidth="1"/>
    <col min="15317" max="15317" width="7.5703125" style="280" customWidth="1"/>
    <col min="15318" max="15318" width="9.5703125" style="280" bestFit="1" customWidth="1"/>
    <col min="15319" max="15319" width="11" style="280" bestFit="1" customWidth="1"/>
    <col min="15320" max="15320" width="10.140625" style="280" bestFit="1" customWidth="1"/>
    <col min="15321" max="15325" width="9.5703125" style="280" bestFit="1" customWidth="1"/>
    <col min="15326" max="15326" width="10.140625" style="280" bestFit="1" customWidth="1"/>
    <col min="15327" max="15328" width="9.5703125" style="280" bestFit="1" customWidth="1"/>
    <col min="15329" max="15329" width="10.28515625" style="280" customWidth="1"/>
    <col min="15330" max="15337" width="9.5703125" style="280" bestFit="1" customWidth="1"/>
    <col min="15338" max="15338" width="9.5703125" style="280" customWidth="1"/>
    <col min="15339" max="15345" width="9.5703125" style="280" bestFit="1" customWidth="1"/>
    <col min="15346" max="15346" width="9.42578125" style="280" customWidth="1"/>
    <col min="15347" max="15362" width="9.5703125" style="280" bestFit="1" customWidth="1"/>
    <col min="15363" max="15364" width="12.5703125" style="280" bestFit="1" customWidth="1"/>
    <col min="15365" max="15365" width="11.42578125" style="280" bestFit="1" customWidth="1"/>
    <col min="15366" max="15366" width="11" style="280" bestFit="1" customWidth="1"/>
    <col min="15367" max="15367" width="11.7109375" style="280" bestFit="1" customWidth="1"/>
    <col min="15368" max="15556" width="9.140625" style="280"/>
    <col min="15557" max="15557" width="6.7109375" style="280" customWidth="1"/>
    <col min="15558" max="15558" width="39.140625" style="280" customWidth="1"/>
    <col min="15559" max="15559" width="9.140625" style="280"/>
    <col min="15560" max="15560" width="13.42578125" style="280" customWidth="1"/>
    <col min="15561" max="15561" width="12.7109375" style="280" customWidth="1"/>
    <col min="15562" max="15562" width="12" style="280" customWidth="1"/>
    <col min="15563" max="15563" width="12.85546875" style="280" customWidth="1"/>
    <col min="15564" max="15564" width="11.42578125" style="280" customWidth="1"/>
    <col min="15565" max="15565" width="10.42578125" style="280" customWidth="1"/>
    <col min="15566" max="15566" width="11.7109375" style="280" customWidth="1"/>
    <col min="15567" max="15567" width="11.140625" style="280" customWidth="1"/>
    <col min="15568" max="15568" width="11.85546875" style="280" bestFit="1" customWidth="1"/>
    <col min="15569" max="15569" width="10.5703125" style="280" bestFit="1" customWidth="1"/>
    <col min="15570" max="15570" width="9.5703125" style="280" bestFit="1" customWidth="1"/>
    <col min="15571" max="15571" width="11.42578125" style="280" customWidth="1"/>
    <col min="15572" max="15572" width="10.5703125" style="280" customWidth="1"/>
    <col min="15573" max="15573" width="7.5703125" style="280" customWidth="1"/>
    <col min="15574" max="15574" width="9.5703125" style="280" bestFit="1" customWidth="1"/>
    <col min="15575" max="15575" width="11" style="280" bestFit="1" customWidth="1"/>
    <col min="15576" max="15576" width="10.140625" style="280" bestFit="1" customWidth="1"/>
    <col min="15577" max="15581" width="9.5703125" style="280" bestFit="1" customWidth="1"/>
    <col min="15582" max="15582" width="10.140625" style="280" bestFit="1" customWidth="1"/>
    <col min="15583" max="15584" width="9.5703125" style="280" bestFit="1" customWidth="1"/>
    <col min="15585" max="15585" width="10.28515625" style="280" customWidth="1"/>
    <col min="15586" max="15593" width="9.5703125" style="280" bestFit="1" customWidth="1"/>
    <col min="15594" max="15594" width="9.5703125" style="280" customWidth="1"/>
    <col min="15595" max="15601" width="9.5703125" style="280" bestFit="1" customWidth="1"/>
    <col min="15602" max="15602" width="9.42578125" style="280" customWidth="1"/>
    <col min="15603" max="15618" width="9.5703125" style="280" bestFit="1" customWidth="1"/>
    <col min="15619" max="15620" width="12.5703125" style="280" bestFit="1" customWidth="1"/>
    <col min="15621" max="15621" width="11.42578125" style="280" bestFit="1" customWidth="1"/>
    <col min="15622" max="15622" width="11" style="280" bestFit="1" customWidth="1"/>
    <col min="15623" max="15623" width="11.7109375" style="280" bestFit="1" customWidth="1"/>
    <col min="15624" max="15812" width="9.140625" style="280"/>
    <col min="15813" max="15813" width="6.7109375" style="280" customWidth="1"/>
    <col min="15814" max="15814" width="39.140625" style="280" customWidth="1"/>
    <col min="15815" max="15815" width="9.140625" style="280"/>
    <col min="15816" max="15816" width="13.42578125" style="280" customWidth="1"/>
    <col min="15817" max="15817" width="12.7109375" style="280" customWidth="1"/>
    <col min="15818" max="15818" width="12" style="280" customWidth="1"/>
    <col min="15819" max="15819" width="12.85546875" style="280" customWidth="1"/>
    <col min="15820" max="15820" width="11.42578125" style="280" customWidth="1"/>
    <col min="15821" max="15821" width="10.42578125" style="280" customWidth="1"/>
    <col min="15822" max="15822" width="11.7109375" style="280" customWidth="1"/>
    <col min="15823" max="15823" width="11.140625" style="280" customWidth="1"/>
    <col min="15824" max="15824" width="11.85546875" style="280" bestFit="1" customWidth="1"/>
    <col min="15825" max="15825" width="10.5703125" style="280" bestFit="1" customWidth="1"/>
    <col min="15826" max="15826" width="9.5703125" style="280" bestFit="1" customWidth="1"/>
    <col min="15827" max="15827" width="11.42578125" style="280" customWidth="1"/>
    <col min="15828" max="15828" width="10.5703125" style="280" customWidth="1"/>
    <col min="15829" max="15829" width="7.5703125" style="280" customWidth="1"/>
    <col min="15830" max="15830" width="9.5703125" style="280" bestFit="1" customWidth="1"/>
    <col min="15831" max="15831" width="11" style="280" bestFit="1" customWidth="1"/>
    <col min="15832" max="15832" width="10.140625" style="280" bestFit="1" customWidth="1"/>
    <col min="15833" max="15837" width="9.5703125" style="280" bestFit="1" customWidth="1"/>
    <col min="15838" max="15838" width="10.140625" style="280" bestFit="1" customWidth="1"/>
    <col min="15839" max="15840" width="9.5703125" style="280" bestFit="1" customWidth="1"/>
    <col min="15841" max="15841" width="10.28515625" style="280" customWidth="1"/>
    <col min="15842" max="15849" width="9.5703125" style="280" bestFit="1" customWidth="1"/>
    <col min="15850" max="15850" width="9.5703125" style="280" customWidth="1"/>
    <col min="15851" max="15857" width="9.5703125" style="280" bestFit="1" customWidth="1"/>
    <col min="15858" max="15858" width="9.42578125" style="280" customWidth="1"/>
    <col min="15859" max="15874" width="9.5703125" style="280" bestFit="1" customWidth="1"/>
    <col min="15875" max="15876" width="12.5703125" style="280" bestFit="1" customWidth="1"/>
    <col min="15877" max="15877" width="11.42578125" style="280" bestFit="1" customWidth="1"/>
    <col min="15878" max="15878" width="11" style="280" bestFit="1" customWidth="1"/>
    <col min="15879" max="15879" width="11.7109375" style="280" bestFit="1" customWidth="1"/>
    <col min="15880" max="16068" width="9.140625" style="280"/>
    <col min="16069" max="16069" width="6.7109375" style="280" customWidth="1"/>
    <col min="16070" max="16070" width="39.140625" style="280" customWidth="1"/>
    <col min="16071" max="16071" width="9.140625" style="280"/>
    <col min="16072" max="16072" width="13.42578125" style="280" customWidth="1"/>
    <col min="16073" max="16073" width="12.7109375" style="280" customWidth="1"/>
    <col min="16074" max="16074" width="12" style="280" customWidth="1"/>
    <col min="16075" max="16075" width="12.85546875" style="280" customWidth="1"/>
    <col min="16076" max="16076" width="11.42578125" style="280" customWidth="1"/>
    <col min="16077" max="16077" width="10.42578125" style="280" customWidth="1"/>
    <col min="16078" max="16078" width="11.7109375" style="280" customWidth="1"/>
    <col min="16079" max="16079" width="11.140625" style="280" customWidth="1"/>
    <col min="16080" max="16080" width="11.85546875" style="280" bestFit="1" customWidth="1"/>
    <col min="16081" max="16081" width="10.5703125" style="280" bestFit="1" customWidth="1"/>
    <col min="16082" max="16082" width="9.5703125" style="280" bestFit="1" customWidth="1"/>
    <col min="16083" max="16083" width="11.42578125" style="280" customWidth="1"/>
    <col min="16084" max="16084" width="10.5703125" style="280" customWidth="1"/>
    <col min="16085" max="16085" width="7.5703125" style="280" customWidth="1"/>
    <col min="16086" max="16086" width="9.5703125" style="280" bestFit="1" customWidth="1"/>
    <col min="16087" max="16087" width="11" style="280" bestFit="1" customWidth="1"/>
    <col min="16088" max="16088" width="10.140625" style="280" bestFit="1" customWidth="1"/>
    <col min="16089" max="16093" width="9.5703125" style="280" bestFit="1" customWidth="1"/>
    <col min="16094" max="16094" width="10.140625" style="280" bestFit="1" customWidth="1"/>
    <col min="16095" max="16096" width="9.5703125" style="280" bestFit="1" customWidth="1"/>
    <col min="16097" max="16097" width="10.28515625" style="280" customWidth="1"/>
    <col min="16098" max="16105" width="9.5703125" style="280" bestFit="1" customWidth="1"/>
    <col min="16106" max="16106" width="9.5703125" style="280" customWidth="1"/>
    <col min="16107" max="16113" width="9.5703125" style="280" bestFit="1" customWidth="1"/>
    <col min="16114" max="16114" width="9.42578125" style="280" customWidth="1"/>
    <col min="16115" max="16130" width="9.5703125" style="280" bestFit="1" customWidth="1"/>
    <col min="16131" max="16132" width="12.5703125" style="280" bestFit="1" customWidth="1"/>
    <col min="16133" max="16133" width="11.42578125" style="280" bestFit="1" customWidth="1"/>
    <col min="16134" max="16134" width="11" style="280" bestFit="1" customWidth="1"/>
    <col min="16135" max="16135" width="11.7109375" style="280" bestFit="1" customWidth="1"/>
    <col min="16136" max="16384" width="9.140625" style="280"/>
  </cols>
  <sheetData>
    <row r="1" spans="1:63" ht="15.75" customHeight="1" x14ac:dyDescent="0.2">
      <c r="A1" s="288" t="s">
        <v>1295</v>
      </c>
      <c r="D1" s="312"/>
      <c r="E1" s="312"/>
      <c r="F1" s="312"/>
      <c r="G1" s="312"/>
      <c r="H1" s="312"/>
      <c r="I1" s="312"/>
      <c r="J1" s="312"/>
      <c r="K1" s="312"/>
      <c r="L1" s="312"/>
      <c r="M1" s="312"/>
      <c r="N1" s="312"/>
      <c r="O1" s="312"/>
      <c r="P1" s="312"/>
      <c r="Q1" s="312"/>
      <c r="R1" s="312"/>
      <c r="S1" s="312"/>
      <c r="T1" s="312"/>
      <c r="U1" s="312"/>
      <c r="V1" s="312"/>
      <c r="W1" s="312"/>
      <c r="X1" s="312"/>
      <c r="Y1" s="312"/>
      <c r="Z1" s="312"/>
      <c r="AA1" s="312"/>
      <c r="AB1" s="312"/>
      <c r="AC1" s="313"/>
      <c r="AD1" s="313"/>
      <c r="AE1" s="313"/>
      <c r="AF1" s="313"/>
      <c r="AG1" s="313"/>
      <c r="AH1" s="313"/>
      <c r="AI1" s="313"/>
      <c r="AJ1" s="313"/>
      <c r="AK1" s="313"/>
      <c r="AL1" s="312"/>
      <c r="AM1" s="312"/>
      <c r="AN1" s="312"/>
      <c r="AO1" s="312"/>
      <c r="AP1" s="313"/>
      <c r="AQ1" s="313"/>
      <c r="AR1" s="313"/>
      <c r="AS1" s="313"/>
      <c r="AT1" s="312"/>
      <c r="AU1" s="312"/>
      <c r="AV1" s="312"/>
      <c r="AW1" s="312"/>
      <c r="AX1" s="312"/>
      <c r="AY1" s="312"/>
      <c r="AZ1" s="312"/>
      <c r="BA1" s="312"/>
      <c r="BB1" s="312"/>
      <c r="BC1" s="312"/>
      <c r="BD1" s="312"/>
      <c r="BE1" s="312"/>
      <c r="BF1" s="312"/>
      <c r="BG1" s="313"/>
      <c r="BH1" s="313"/>
      <c r="BI1" s="313"/>
      <c r="BJ1" s="314"/>
      <c r="BK1" s="314"/>
    </row>
    <row r="2" spans="1:63" ht="24.75" customHeight="1" x14ac:dyDescent="0.2">
      <c r="A2" s="283" t="s">
        <v>1297</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row>
    <row r="3" spans="1:63" s="282" customFormat="1" ht="11.25" customHeight="1" x14ac:dyDescent="0.2">
      <c r="A3" s="280"/>
      <c r="B3" s="280"/>
      <c r="C3" s="280"/>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2"/>
      <c r="AG3" s="312"/>
      <c r="AH3" s="312"/>
      <c r="AI3" s="312"/>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4"/>
      <c r="BJ3" s="314" t="s">
        <v>0</v>
      </c>
      <c r="BK3" s="314"/>
    </row>
    <row r="4" spans="1:63" ht="15.75" customHeight="1" x14ac:dyDescent="0.2">
      <c r="A4" s="1529" t="s">
        <v>1</v>
      </c>
      <c r="B4" s="1512" t="s">
        <v>514</v>
      </c>
      <c r="C4" s="1512" t="s">
        <v>3</v>
      </c>
      <c r="D4" s="1515" t="s">
        <v>1260</v>
      </c>
      <c r="E4" s="1515" t="s">
        <v>1261</v>
      </c>
      <c r="F4" s="1527" t="s">
        <v>1262</v>
      </c>
      <c r="G4" s="1527"/>
      <c r="H4" s="1527"/>
      <c r="I4" s="1527"/>
      <c r="J4" s="1527"/>
      <c r="K4" s="1527"/>
      <c r="L4" s="1527"/>
      <c r="M4" s="1527"/>
      <c r="N4" s="1527"/>
      <c r="O4" s="1527"/>
      <c r="P4" s="1527"/>
      <c r="Q4" s="1527"/>
      <c r="R4" s="1527"/>
      <c r="S4" s="1527"/>
      <c r="T4" s="1527"/>
      <c r="U4" s="1527"/>
      <c r="V4" s="1527"/>
      <c r="W4" s="1527"/>
      <c r="X4" s="1527"/>
      <c r="Y4" s="1527"/>
      <c r="Z4" s="1527"/>
      <c r="AA4" s="1527"/>
      <c r="AB4" s="1527"/>
      <c r="AC4" s="1527"/>
      <c r="AD4" s="1527"/>
      <c r="AE4" s="1527"/>
      <c r="AF4" s="1527"/>
      <c r="AG4" s="1527"/>
      <c r="AH4" s="1527"/>
      <c r="AI4" s="1527"/>
      <c r="AJ4" s="1527"/>
      <c r="AK4" s="1527"/>
      <c r="AL4" s="1527"/>
      <c r="AM4" s="1527"/>
      <c r="AN4" s="1527"/>
      <c r="AO4" s="1527"/>
      <c r="AP4" s="1527"/>
      <c r="AQ4" s="1527"/>
      <c r="AR4" s="1527"/>
      <c r="AS4" s="1527"/>
      <c r="AT4" s="1527"/>
      <c r="AU4" s="1527"/>
      <c r="AV4" s="1527"/>
      <c r="AW4" s="1527"/>
      <c r="AX4" s="1527"/>
      <c r="AY4" s="1527"/>
      <c r="AZ4" s="1527"/>
      <c r="BA4" s="1527"/>
      <c r="BB4" s="1527"/>
      <c r="BC4" s="1527"/>
      <c r="BD4" s="1527"/>
      <c r="BE4" s="1527"/>
      <c r="BF4" s="1527"/>
      <c r="BG4" s="1527"/>
      <c r="BH4" s="1527"/>
      <c r="BI4" s="1527"/>
      <c r="BJ4" s="1510" t="s">
        <v>1263</v>
      </c>
      <c r="BK4" s="1510" t="s">
        <v>1264</v>
      </c>
    </row>
    <row r="5" spans="1:63" ht="27" customHeight="1" x14ac:dyDescent="0.2">
      <c r="A5" s="1525"/>
      <c r="B5" s="1513"/>
      <c r="C5" s="1513"/>
      <c r="D5" s="1516"/>
      <c r="E5" s="1516"/>
      <c r="F5" s="333" t="s">
        <v>39</v>
      </c>
      <c r="G5" s="184" t="s">
        <v>42</v>
      </c>
      <c r="H5" s="326" t="s">
        <v>44</v>
      </c>
      <c r="I5" s="326" t="s">
        <v>46</v>
      </c>
      <c r="J5" s="184" t="s">
        <v>49</v>
      </c>
      <c r="K5" s="184" t="s">
        <v>52</v>
      </c>
      <c r="L5" s="184" t="s">
        <v>55</v>
      </c>
      <c r="M5" s="184" t="s">
        <v>58</v>
      </c>
      <c r="N5" s="184" t="s">
        <v>61</v>
      </c>
      <c r="O5" s="184" t="s">
        <v>63</v>
      </c>
      <c r="P5" s="184" t="s">
        <v>66</v>
      </c>
      <c r="Q5" s="184" t="s">
        <v>68</v>
      </c>
      <c r="R5" s="333" t="s">
        <v>70</v>
      </c>
      <c r="S5" s="184" t="s">
        <v>73</v>
      </c>
      <c r="T5" s="184" t="s">
        <v>76</v>
      </c>
      <c r="U5" s="184" t="s">
        <v>79</v>
      </c>
      <c r="V5" s="184" t="s">
        <v>521</v>
      </c>
      <c r="W5" s="184" t="s">
        <v>82</v>
      </c>
      <c r="X5" s="184" t="s">
        <v>85</v>
      </c>
      <c r="Y5" s="184" t="s">
        <v>88</v>
      </c>
      <c r="Z5" s="184" t="s">
        <v>91</v>
      </c>
      <c r="AA5" s="184" t="s">
        <v>93</v>
      </c>
      <c r="AB5" s="184" t="s">
        <v>96</v>
      </c>
      <c r="AC5" s="326" t="s">
        <v>99</v>
      </c>
      <c r="AD5" s="326" t="s">
        <v>101</v>
      </c>
      <c r="AE5" s="326" t="s">
        <v>103</v>
      </c>
      <c r="AF5" s="326" t="s">
        <v>105</v>
      </c>
      <c r="AG5" s="326" t="s">
        <v>107</v>
      </c>
      <c r="AH5" s="326" t="s">
        <v>109</v>
      </c>
      <c r="AI5" s="326" t="s">
        <v>111</v>
      </c>
      <c r="AJ5" s="326" t="s">
        <v>113</v>
      </c>
      <c r="AK5" s="326" t="s">
        <v>115</v>
      </c>
      <c r="AL5" s="184" t="s">
        <v>117</v>
      </c>
      <c r="AM5" s="184" t="s">
        <v>119</v>
      </c>
      <c r="AN5" s="184" t="s">
        <v>121</v>
      </c>
      <c r="AO5" s="184" t="s">
        <v>123</v>
      </c>
      <c r="AP5" s="326" t="s">
        <v>125</v>
      </c>
      <c r="AQ5" s="326" t="s">
        <v>127</v>
      </c>
      <c r="AR5" s="326" t="s">
        <v>129</v>
      </c>
      <c r="AS5" s="184" t="s">
        <v>131</v>
      </c>
      <c r="AT5" s="184" t="s">
        <v>134</v>
      </c>
      <c r="AU5" s="184" t="s">
        <v>137</v>
      </c>
      <c r="AV5" s="184" t="s">
        <v>140</v>
      </c>
      <c r="AW5" s="184" t="s">
        <v>143</v>
      </c>
      <c r="AX5" s="184" t="s">
        <v>146</v>
      </c>
      <c r="AY5" s="184" t="s">
        <v>149</v>
      </c>
      <c r="AZ5" s="184" t="s">
        <v>152</v>
      </c>
      <c r="BA5" s="184" t="s">
        <v>155</v>
      </c>
      <c r="BB5" s="184" t="s">
        <v>157</v>
      </c>
      <c r="BC5" s="184" t="s">
        <v>160</v>
      </c>
      <c r="BD5" s="184" t="s">
        <v>163</v>
      </c>
      <c r="BE5" s="333" t="s">
        <v>165</v>
      </c>
      <c r="BF5" s="351" t="s">
        <v>167</v>
      </c>
      <c r="BG5" s="351" t="s">
        <v>525</v>
      </c>
      <c r="BH5" s="351" t="s">
        <v>528</v>
      </c>
      <c r="BI5" s="351" t="s">
        <v>169</v>
      </c>
      <c r="BJ5" s="1511"/>
      <c r="BK5" s="1511"/>
    </row>
    <row r="6" spans="1:63" s="288" customFormat="1" ht="20.100000000000001" customHeight="1" x14ac:dyDescent="0.2">
      <c r="A6" s="374"/>
      <c r="B6" s="334" t="s">
        <v>1265</v>
      </c>
      <c r="C6" s="334"/>
      <c r="D6" s="308">
        <v>4282.6899999999996</v>
      </c>
      <c r="E6" s="308"/>
      <c r="F6" s="308"/>
      <c r="G6" s="308"/>
      <c r="H6" s="308"/>
      <c r="I6" s="308"/>
      <c r="J6" s="308"/>
      <c r="K6" s="308"/>
      <c r="L6" s="308"/>
      <c r="M6" s="308"/>
      <c r="N6" s="308"/>
      <c r="O6" s="308"/>
      <c r="P6" s="308"/>
      <c r="Q6" s="308"/>
      <c r="R6" s="308"/>
      <c r="S6" s="308"/>
      <c r="T6" s="308"/>
      <c r="U6" s="308"/>
      <c r="V6" s="308"/>
      <c r="W6" s="308"/>
      <c r="X6" s="308"/>
      <c r="Y6" s="308"/>
      <c r="Z6" s="308"/>
      <c r="AA6" s="308"/>
      <c r="AB6" s="308"/>
      <c r="AC6" s="335"/>
      <c r="AD6" s="335"/>
      <c r="AE6" s="335"/>
      <c r="AF6" s="335"/>
      <c r="AG6" s="335"/>
      <c r="AH6" s="335"/>
      <c r="AI6" s="335"/>
      <c r="AJ6" s="335"/>
      <c r="AK6" s="335"/>
      <c r="AL6" s="308"/>
      <c r="AM6" s="308"/>
      <c r="AN6" s="308"/>
      <c r="AO6" s="308"/>
      <c r="AP6" s="335"/>
      <c r="AQ6" s="335"/>
      <c r="AR6" s="335"/>
      <c r="AS6" s="308"/>
      <c r="AT6" s="308"/>
      <c r="AU6" s="308"/>
      <c r="AV6" s="308"/>
      <c r="AW6" s="308"/>
      <c r="AX6" s="308"/>
      <c r="AY6" s="308"/>
      <c r="AZ6" s="308"/>
      <c r="BA6" s="308"/>
      <c r="BB6" s="308"/>
      <c r="BC6" s="308"/>
      <c r="BD6" s="308"/>
      <c r="BE6" s="308"/>
      <c r="BF6" s="308"/>
      <c r="BG6" s="335"/>
      <c r="BH6" s="335"/>
      <c r="BI6" s="335"/>
      <c r="BJ6" s="336"/>
      <c r="BK6" s="336">
        <v>4282.6900000000005</v>
      </c>
    </row>
    <row r="7" spans="1:63" ht="20.100000000000001" customHeight="1" x14ac:dyDescent="0.2">
      <c r="A7" s="374">
        <v>1</v>
      </c>
      <c r="B7" s="337" t="s">
        <v>38</v>
      </c>
      <c r="C7" s="334" t="s">
        <v>39</v>
      </c>
      <c r="D7" s="320">
        <v>2327.64</v>
      </c>
      <c r="E7" s="320">
        <v>0</v>
      </c>
      <c r="F7" s="320">
        <v>0</v>
      </c>
      <c r="G7" s="320">
        <v>0</v>
      </c>
      <c r="H7" s="320">
        <v>0</v>
      </c>
      <c r="I7" s="320">
        <v>0</v>
      </c>
      <c r="J7" s="320">
        <v>0</v>
      </c>
      <c r="K7" s="320">
        <v>0</v>
      </c>
      <c r="L7" s="320">
        <v>0</v>
      </c>
      <c r="M7" s="320">
        <v>0</v>
      </c>
      <c r="N7" s="320">
        <v>0</v>
      </c>
      <c r="O7" s="320">
        <v>0</v>
      </c>
      <c r="P7" s="320">
        <v>0</v>
      </c>
      <c r="Q7" s="320">
        <v>0</v>
      </c>
      <c r="R7" s="320">
        <v>0</v>
      </c>
      <c r="S7" s="320">
        <v>0</v>
      </c>
      <c r="T7" s="320">
        <v>0</v>
      </c>
      <c r="U7" s="320">
        <v>0</v>
      </c>
      <c r="V7" s="320">
        <v>0</v>
      </c>
      <c r="W7" s="320">
        <v>0</v>
      </c>
      <c r="X7" s="320">
        <v>0</v>
      </c>
      <c r="Y7" s="320">
        <v>0</v>
      </c>
      <c r="Z7" s="320">
        <v>0</v>
      </c>
      <c r="AA7" s="320">
        <v>0</v>
      </c>
      <c r="AB7" s="320">
        <v>0</v>
      </c>
      <c r="AC7" s="338">
        <v>0</v>
      </c>
      <c r="AD7" s="338">
        <v>0</v>
      </c>
      <c r="AE7" s="338">
        <v>0</v>
      </c>
      <c r="AF7" s="338">
        <v>0</v>
      </c>
      <c r="AG7" s="338">
        <v>0</v>
      </c>
      <c r="AH7" s="338">
        <v>0</v>
      </c>
      <c r="AI7" s="338">
        <v>0</v>
      </c>
      <c r="AJ7" s="338">
        <v>0</v>
      </c>
      <c r="AK7" s="338">
        <v>0</v>
      </c>
      <c r="AL7" s="320">
        <v>0</v>
      </c>
      <c r="AM7" s="320">
        <v>0</v>
      </c>
      <c r="AN7" s="320">
        <v>0</v>
      </c>
      <c r="AO7" s="320">
        <v>0</v>
      </c>
      <c r="AP7" s="338">
        <v>0</v>
      </c>
      <c r="AQ7" s="338">
        <v>0</v>
      </c>
      <c r="AR7" s="338">
        <v>0</v>
      </c>
      <c r="AS7" s="320">
        <v>0</v>
      </c>
      <c r="AT7" s="320">
        <v>0</v>
      </c>
      <c r="AU7" s="320">
        <v>0</v>
      </c>
      <c r="AV7" s="320">
        <v>0</v>
      </c>
      <c r="AW7" s="320">
        <v>0</v>
      </c>
      <c r="AX7" s="320">
        <v>0</v>
      </c>
      <c r="AY7" s="320">
        <v>0</v>
      </c>
      <c r="AZ7" s="320">
        <v>0</v>
      </c>
      <c r="BA7" s="320">
        <v>0</v>
      </c>
      <c r="BB7" s="320">
        <v>0</v>
      </c>
      <c r="BC7" s="320">
        <v>0</v>
      </c>
      <c r="BD7" s="320">
        <v>0</v>
      </c>
      <c r="BE7" s="320">
        <v>0</v>
      </c>
      <c r="BF7" s="320">
        <v>0</v>
      </c>
      <c r="BG7" s="338">
        <v>0</v>
      </c>
      <c r="BH7" s="338">
        <v>0</v>
      </c>
      <c r="BI7" s="338">
        <v>0</v>
      </c>
      <c r="BJ7" s="339">
        <v>-211.79999999999998</v>
      </c>
      <c r="BK7" s="339">
        <v>2115.8399999999997</v>
      </c>
    </row>
    <row r="8" spans="1:63" ht="20.100000000000001" customHeight="1" x14ac:dyDescent="0.2">
      <c r="A8" s="375" t="s">
        <v>40</v>
      </c>
      <c r="B8" s="341" t="s">
        <v>41</v>
      </c>
      <c r="C8" s="340" t="s">
        <v>42</v>
      </c>
      <c r="D8" s="202">
        <v>43.21</v>
      </c>
      <c r="E8" s="202">
        <v>0</v>
      </c>
      <c r="F8" s="320">
        <v>0</v>
      </c>
      <c r="G8" s="202">
        <v>0</v>
      </c>
      <c r="H8" s="202">
        <v>0</v>
      </c>
      <c r="I8" s="202">
        <v>0</v>
      </c>
      <c r="J8" s="202">
        <v>0</v>
      </c>
      <c r="K8" s="202">
        <v>0</v>
      </c>
      <c r="L8" s="202">
        <v>0</v>
      </c>
      <c r="M8" s="202">
        <v>0</v>
      </c>
      <c r="N8" s="202">
        <v>0</v>
      </c>
      <c r="O8" s="202">
        <v>0</v>
      </c>
      <c r="P8" s="202">
        <v>0</v>
      </c>
      <c r="Q8" s="202">
        <v>0</v>
      </c>
      <c r="R8" s="202">
        <v>0</v>
      </c>
      <c r="S8" s="202">
        <v>0</v>
      </c>
      <c r="T8" s="202">
        <v>0</v>
      </c>
      <c r="U8" s="202">
        <v>0</v>
      </c>
      <c r="V8" s="202">
        <v>0</v>
      </c>
      <c r="W8" s="202">
        <v>0</v>
      </c>
      <c r="X8" s="202">
        <v>0</v>
      </c>
      <c r="Y8" s="202">
        <v>0</v>
      </c>
      <c r="Z8" s="202">
        <v>0</v>
      </c>
      <c r="AA8" s="202">
        <v>0</v>
      </c>
      <c r="AB8" s="202">
        <v>0</v>
      </c>
      <c r="AC8" s="319">
        <v>0</v>
      </c>
      <c r="AD8" s="319">
        <v>0</v>
      </c>
      <c r="AE8" s="319">
        <v>0</v>
      </c>
      <c r="AF8" s="319">
        <v>0</v>
      </c>
      <c r="AG8" s="319">
        <v>0</v>
      </c>
      <c r="AH8" s="319">
        <v>0</v>
      </c>
      <c r="AI8" s="319">
        <v>0</v>
      </c>
      <c r="AJ8" s="319">
        <v>0</v>
      </c>
      <c r="AK8" s="319">
        <v>0</v>
      </c>
      <c r="AL8" s="202">
        <v>0</v>
      </c>
      <c r="AM8" s="202">
        <v>0</v>
      </c>
      <c r="AN8" s="202">
        <v>0</v>
      </c>
      <c r="AO8" s="202">
        <v>0</v>
      </c>
      <c r="AP8" s="319">
        <v>0</v>
      </c>
      <c r="AQ8" s="319">
        <v>0</v>
      </c>
      <c r="AR8" s="319">
        <v>0</v>
      </c>
      <c r="AS8" s="202">
        <v>0</v>
      </c>
      <c r="AT8" s="202">
        <v>0</v>
      </c>
      <c r="AU8" s="202">
        <v>0</v>
      </c>
      <c r="AV8" s="202">
        <v>0</v>
      </c>
      <c r="AW8" s="202">
        <v>0</v>
      </c>
      <c r="AX8" s="202">
        <v>0</v>
      </c>
      <c r="AY8" s="202">
        <v>0</v>
      </c>
      <c r="AZ8" s="202">
        <v>0</v>
      </c>
      <c r="BA8" s="202">
        <v>0</v>
      </c>
      <c r="BB8" s="202">
        <v>0</v>
      </c>
      <c r="BC8" s="202">
        <v>0</v>
      </c>
      <c r="BD8" s="202">
        <v>0</v>
      </c>
      <c r="BE8" s="202">
        <v>0</v>
      </c>
      <c r="BF8" s="202">
        <v>0</v>
      </c>
      <c r="BG8" s="319">
        <v>0</v>
      </c>
      <c r="BH8" s="319">
        <v>0</v>
      </c>
      <c r="BI8" s="319">
        <v>0</v>
      </c>
      <c r="BJ8" s="321">
        <v>-1.07</v>
      </c>
      <c r="BK8" s="321">
        <v>42.14</v>
      </c>
    </row>
    <row r="9" spans="1:63" ht="20.100000000000001" customHeight="1" x14ac:dyDescent="0.2">
      <c r="A9" s="375"/>
      <c r="B9" s="342" t="s">
        <v>43</v>
      </c>
      <c r="C9" s="343" t="s">
        <v>44</v>
      </c>
      <c r="D9" s="202">
        <v>43.21</v>
      </c>
      <c r="E9" s="202">
        <v>0</v>
      </c>
      <c r="F9" s="320">
        <v>0</v>
      </c>
      <c r="G9" s="202">
        <v>0</v>
      </c>
      <c r="H9" s="202">
        <v>0</v>
      </c>
      <c r="I9" s="202">
        <v>0</v>
      </c>
      <c r="J9" s="202">
        <v>0</v>
      </c>
      <c r="K9" s="202">
        <v>0</v>
      </c>
      <c r="L9" s="202">
        <v>0</v>
      </c>
      <c r="M9" s="202">
        <v>0</v>
      </c>
      <c r="N9" s="202">
        <v>0</v>
      </c>
      <c r="O9" s="202">
        <v>0</v>
      </c>
      <c r="P9" s="202">
        <v>0</v>
      </c>
      <c r="Q9" s="202">
        <v>0</v>
      </c>
      <c r="R9" s="202">
        <v>0</v>
      </c>
      <c r="S9" s="202">
        <v>0</v>
      </c>
      <c r="T9" s="202">
        <v>0</v>
      </c>
      <c r="U9" s="202">
        <v>0</v>
      </c>
      <c r="V9" s="202">
        <v>0</v>
      </c>
      <c r="W9" s="202">
        <v>0</v>
      </c>
      <c r="X9" s="202">
        <v>0</v>
      </c>
      <c r="Y9" s="202">
        <v>0</v>
      </c>
      <c r="Z9" s="202">
        <v>0</v>
      </c>
      <c r="AA9" s="202">
        <v>0</v>
      </c>
      <c r="AB9" s="202">
        <v>0</v>
      </c>
      <c r="AC9" s="319">
        <v>0</v>
      </c>
      <c r="AD9" s="319">
        <v>0</v>
      </c>
      <c r="AE9" s="319">
        <v>0</v>
      </c>
      <c r="AF9" s="319">
        <v>0</v>
      </c>
      <c r="AG9" s="319">
        <v>0</v>
      </c>
      <c r="AH9" s="319">
        <v>0</v>
      </c>
      <c r="AI9" s="319">
        <v>0</v>
      </c>
      <c r="AJ9" s="319">
        <v>0</v>
      </c>
      <c r="AK9" s="319">
        <v>0</v>
      </c>
      <c r="AL9" s="202">
        <v>0</v>
      </c>
      <c r="AM9" s="202">
        <v>0</v>
      </c>
      <c r="AN9" s="202">
        <v>0</v>
      </c>
      <c r="AO9" s="202">
        <v>0</v>
      </c>
      <c r="AP9" s="319">
        <v>0</v>
      </c>
      <c r="AQ9" s="319">
        <v>0</v>
      </c>
      <c r="AR9" s="319">
        <v>0</v>
      </c>
      <c r="AS9" s="202">
        <v>0</v>
      </c>
      <c r="AT9" s="202">
        <v>0</v>
      </c>
      <c r="AU9" s="202">
        <v>0</v>
      </c>
      <c r="AV9" s="202">
        <v>0</v>
      </c>
      <c r="AW9" s="202">
        <v>0</v>
      </c>
      <c r="AX9" s="202">
        <v>0</v>
      </c>
      <c r="AY9" s="202">
        <v>0</v>
      </c>
      <c r="AZ9" s="202">
        <v>0</v>
      </c>
      <c r="BA9" s="202">
        <v>0</v>
      </c>
      <c r="BB9" s="202">
        <v>0</v>
      </c>
      <c r="BC9" s="202">
        <v>0</v>
      </c>
      <c r="BD9" s="202">
        <v>0</v>
      </c>
      <c r="BE9" s="202">
        <v>0</v>
      </c>
      <c r="BF9" s="202">
        <v>0</v>
      </c>
      <c r="BG9" s="319">
        <v>0</v>
      </c>
      <c r="BH9" s="319">
        <v>0</v>
      </c>
      <c r="BI9" s="319">
        <v>0</v>
      </c>
      <c r="BJ9" s="321">
        <v>-1.07</v>
      </c>
      <c r="BK9" s="321">
        <v>42.14</v>
      </c>
    </row>
    <row r="10" spans="1:63" ht="20.100000000000001" customHeight="1" x14ac:dyDescent="0.2">
      <c r="A10" s="375"/>
      <c r="B10" s="342" t="s">
        <v>661</v>
      </c>
      <c r="C10" s="343" t="s">
        <v>46</v>
      </c>
      <c r="D10" s="202">
        <v>0</v>
      </c>
      <c r="E10" s="202">
        <v>0</v>
      </c>
      <c r="F10" s="320">
        <v>0</v>
      </c>
      <c r="G10" s="202">
        <v>0</v>
      </c>
      <c r="H10" s="202">
        <v>0</v>
      </c>
      <c r="I10" s="202">
        <v>0</v>
      </c>
      <c r="J10" s="202">
        <v>0</v>
      </c>
      <c r="K10" s="202">
        <v>0</v>
      </c>
      <c r="L10" s="202">
        <v>0</v>
      </c>
      <c r="M10" s="202">
        <v>0</v>
      </c>
      <c r="N10" s="202">
        <v>0</v>
      </c>
      <c r="O10" s="202">
        <v>0</v>
      </c>
      <c r="P10" s="202">
        <v>0</v>
      </c>
      <c r="Q10" s="202">
        <v>0</v>
      </c>
      <c r="R10" s="202">
        <v>0</v>
      </c>
      <c r="S10" s="202">
        <v>0</v>
      </c>
      <c r="T10" s="202">
        <v>0</v>
      </c>
      <c r="U10" s="202">
        <v>0</v>
      </c>
      <c r="V10" s="202">
        <v>0</v>
      </c>
      <c r="W10" s="202">
        <v>0</v>
      </c>
      <c r="X10" s="202">
        <v>0</v>
      </c>
      <c r="Y10" s="202">
        <v>0</v>
      </c>
      <c r="Z10" s="202">
        <v>0</v>
      </c>
      <c r="AA10" s="202">
        <v>0</v>
      </c>
      <c r="AB10" s="202">
        <v>0</v>
      </c>
      <c r="AC10" s="319">
        <v>0</v>
      </c>
      <c r="AD10" s="319">
        <v>0</v>
      </c>
      <c r="AE10" s="319">
        <v>0</v>
      </c>
      <c r="AF10" s="319">
        <v>0</v>
      </c>
      <c r="AG10" s="319">
        <v>0</v>
      </c>
      <c r="AH10" s="319">
        <v>0</v>
      </c>
      <c r="AI10" s="319">
        <v>0</v>
      </c>
      <c r="AJ10" s="319">
        <v>0</v>
      </c>
      <c r="AK10" s="319">
        <v>0</v>
      </c>
      <c r="AL10" s="202">
        <v>0</v>
      </c>
      <c r="AM10" s="202">
        <v>0</v>
      </c>
      <c r="AN10" s="202">
        <v>0</v>
      </c>
      <c r="AO10" s="202">
        <v>0</v>
      </c>
      <c r="AP10" s="319">
        <v>0</v>
      </c>
      <c r="AQ10" s="319">
        <v>0</v>
      </c>
      <c r="AR10" s="319">
        <v>0</v>
      </c>
      <c r="AS10" s="202">
        <v>0</v>
      </c>
      <c r="AT10" s="202">
        <v>0</v>
      </c>
      <c r="AU10" s="202">
        <v>0</v>
      </c>
      <c r="AV10" s="202">
        <v>0</v>
      </c>
      <c r="AW10" s="202">
        <v>0</v>
      </c>
      <c r="AX10" s="202">
        <v>0</v>
      </c>
      <c r="AY10" s="202">
        <v>0</v>
      </c>
      <c r="AZ10" s="202">
        <v>0</v>
      </c>
      <c r="BA10" s="202">
        <v>0</v>
      </c>
      <c r="BB10" s="202">
        <v>0</v>
      </c>
      <c r="BC10" s="202">
        <v>0</v>
      </c>
      <c r="BD10" s="202">
        <v>0</v>
      </c>
      <c r="BE10" s="202">
        <v>0</v>
      </c>
      <c r="BF10" s="202">
        <v>0</v>
      </c>
      <c r="BG10" s="319">
        <v>0</v>
      </c>
      <c r="BH10" s="319">
        <v>0</v>
      </c>
      <c r="BI10" s="319">
        <v>0</v>
      </c>
      <c r="BJ10" s="321">
        <v>0</v>
      </c>
      <c r="BK10" s="321">
        <v>0</v>
      </c>
    </row>
    <row r="11" spans="1:63" ht="20.100000000000001" customHeight="1" x14ac:dyDescent="0.2">
      <c r="A11" s="375" t="s">
        <v>47</v>
      </c>
      <c r="B11" s="341" t="s">
        <v>48</v>
      </c>
      <c r="C11" s="340" t="s">
        <v>49</v>
      </c>
      <c r="D11" s="202">
        <v>797.59</v>
      </c>
      <c r="E11" s="202">
        <v>0</v>
      </c>
      <c r="F11" s="320">
        <v>0</v>
      </c>
      <c r="G11" s="202">
        <v>0</v>
      </c>
      <c r="H11" s="202">
        <v>0</v>
      </c>
      <c r="I11" s="202">
        <v>0</v>
      </c>
      <c r="J11" s="202">
        <v>0</v>
      </c>
      <c r="K11" s="202">
        <v>0</v>
      </c>
      <c r="L11" s="202">
        <v>0</v>
      </c>
      <c r="M11" s="202">
        <v>0</v>
      </c>
      <c r="N11" s="202">
        <v>0</v>
      </c>
      <c r="O11" s="202">
        <v>0</v>
      </c>
      <c r="P11" s="202">
        <v>0</v>
      </c>
      <c r="Q11" s="202">
        <v>0</v>
      </c>
      <c r="R11" s="202">
        <v>0</v>
      </c>
      <c r="S11" s="202">
        <v>0</v>
      </c>
      <c r="T11" s="202">
        <v>0</v>
      </c>
      <c r="U11" s="202">
        <v>0</v>
      </c>
      <c r="V11" s="202">
        <v>0</v>
      </c>
      <c r="W11" s="202">
        <v>0</v>
      </c>
      <c r="X11" s="202">
        <v>0</v>
      </c>
      <c r="Y11" s="202">
        <v>0</v>
      </c>
      <c r="Z11" s="202">
        <v>0</v>
      </c>
      <c r="AA11" s="202">
        <v>0</v>
      </c>
      <c r="AB11" s="202">
        <v>0</v>
      </c>
      <c r="AC11" s="319">
        <v>0</v>
      </c>
      <c r="AD11" s="319">
        <v>0</v>
      </c>
      <c r="AE11" s="319">
        <v>0</v>
      </c>
      <c r="AF11" s="319">
        <v>0</v>
      </c>
      <c r="AG11" s="319">
        <v>0</v>
      </c>
      <c r="AH11" s="319">
        <v>0</v>
      </c>
      <c r="AI11" s="319">
        <v>0</v>
      </c>
      <c r="AJ11" s="319">
        <v>0</v>
      </c>
      <c r="AK11" s="319">
        <v>0</v>
      </c>
      <c r="AL11" s="202">
        <v>0</v>
      </c>
      <c r="AM11" s="202">
        <v>0</v>
      </c>
      <c r="AN11" s="202">
        <v>0</v>
      </c>
      <c r="AO11" s="202">
        <v>0</v>
      </c>
      <c r="AP11" s="319">
        <v>0</v>
      </c>
      <c r="AQ11" s="319">
        <v>0</v>
      </c>
      <c r="AR11" s="319">
        <v>0</v>
      </c>
      <c r="AS11" s="202">
        <v>0</v>
      </c>
      <c r="AT11" s="202">
        <v>0</v>
      </c>
      <c r="AU11" s="202">
        <v>0</v>
      </c>
      <c r="AV11" s="202">
        <v>0</v>
      </c>
      <c r="AW11" s="202">
        <v>0</v>
      </c>
      <c r="AX11" s="202">
        <v>0</v>
      </c>
      <c r="AY11" s="202">
        <v>0</v>
      </c>
      <c r="AZ11" s="202">
        <v>0</v>
      </c>
      <c r="BA11" s="202">
        <v>0</v>
      </c>
      <c r="BB11" s="202">
        <v>0</v>
      </c>
      <c r="BC11" s="202">
        <v>0</v>
      </c>
      <c r="BD11" s="202">
        <v>0</v>
      </c>
      <c r="BE11" s="202">
        <v>0</v>
      </c>
      <c r="BF11" s="202">
        <v>0</v>
      </c>
      <c r="BG11" s="319">
        <v>0</v>
      </c>
      <c r="BH11" s="319">
        <v>0</v>
      </c>
      <c r="BI11" s="319">
        <v>0</v>
      </c>
      <c r="BJ11" s="321">
        <v>-99.039999999999992</v>
      </c>
      <c r="BK11" s="321">
        <v>698.55</v>
      </c>
    </row>
    <row r="12" spans="1:63" ht="20.100000000000001" customHeight="1" x14ac:dyDescent="0.2">
      <c r="A12" s="375" t="s">
        <v>50</v>
      </c>
      <c r="B12" s="341" t="s">
        <v>51</v>
      </c>
      <c r="C12" s="340" t="s">
        <v>52</v>
      </c>
      <c r="D12" s="202">
        <v>1427.6</v>
      </c>
      <c r="E12" s="202">
        <v>0</v>
      </c>
      <c r="F12" s="320">
        <v>0</v>
      </c>
      <c r="G12" s="202">
        <v>0</v>
      </c>
      <c r="H12" s="202">
        <v>0</v>
      </c>
      <c r="I12" s="202">
        <v>0</v>
      </c>
      <c r="J12" s="202">
        <v>0</v>
      </c>
      <c r="K12" s="202">
        <v>0</v>
      </c>
      <c r="L12" s="202">
        <v>0</v>
      </c>
      <c r="M12" s="202">
        <v>0</v>
      </c>
      <c r="N12" s="202">
        <v>0</v>
      </c>
      <c r="O12" s="202">
        <v>0</v>
      </c>
      <c r="P12" s="202">
        <v>0</v>
      </c>
      <c r="Q12" s="202">
        <v>0</v>
      </c>
      <c r="R12" s="202">
        <v>0</v>
      </c>
      <c r="S12" s="202">
        <v>0</v>
      </c>
      <c r="T12" s="202">
        <v>0</v>
      </c>
      <c r="U12" s="202">
        <v>0</v>
      </c>
      <c r="V12" s="202">
        <v>0</v>
      </c>
      <c r="W12" s="202">
        <v>0</v>
      </c>
      <c r="X12" s="202">
        <v>0</v>
      </c>
      <c r="Y12" s="202">
        <v>0</v>
      </c>
      <c r="Z12" s="202">
        <v>0</v>
      </c>
      <c r="AA12" s="202">
        <v>0</v>
      </c>
      <c r="AB12" s="202">
        <v>0</v>
      </c>
      <c r="AC12" s="319">
        <v>0</v>
      </c>
      <c r="AD12" s="319">
        <v>0</v>
      </c>
      <c r="AE12" s="319">
        <v>0</v>
      </c>
      <c r="AF12" s="319">
        <v>0</v>
      </c>
      <c r="AG12" s="319">
        <v>0</v>
      </c>
      <c r="AH12" s="319">
        <v>0</v>
      </c>
      <c r="AI12" s="319">
        <v>0</v>
      </c>
      <c r="AJ12" s="319">
        <v>0</v>
      </c>
      <c r="AK12" s="319">
        <v>0</v>
      </c>
      <c r="AL12" s="202">
        <v>0</v>
      </c>
      <c r="AM12" s="202">
        <v>0</v>
      </c>
      <c r="AN12" s="202">
        <v>0</v>
      </c>
      <c r="AO12" s="202">
        <v>0</v>
      </c>
      <c r="AP12" s="319">
        <v>0</v>
      </c>
      <c r="AQ12" s="319">
        <v>0</v>
      </c>
      <c r="AR12" s="319">
        <v>0</v>
      </c>
      <c r="AS12" s="202">
        <v>0</v>
      </c>
      <c r="AT12" s="202">
        <v>0</v>
      </c>
      <c r="AU12" s="202">
        <v>0</v>
      </c>
      <c r="AV12" s="202">
        <v>0</v>
      </c>
      <c r="AW12" s="202">
        <v>0</v>
      </c>
      <c r="AX12" s="202">
        <v>0</v>
      </c>
      <c r="AY12" s="202">
        <v>0</v>
      </c>
      <c r="AZ12" s="202">
        <v>0</v>
      </c>
      <c r="BA12" s="202">
        <v>0</v>
      </c>
      <c r="BB12" s="202">
        <v>0</v>
      </c>
      <c r="BC12" s="202">
        <v>0</v>
      </c>
      <c r="BD12" s="202">
        <v>0</v>
      </c>
      <c r="BE12" s="202">
        <v>0</v>
      </c>
      <c r="BF12" s="202">
        <v>0</v>
      </c>
      <c r="BG12" s="319">
        <v>0</v>
      </c>
      <c r="BH12" s="319">
        <v>0</v>
      </c>
      <c r="BI12" s="319">
        <v>0</v>
      </c>
      <c r="BJ12" s="321">
        <v>-108.31</v>
      </c>
      <c r="BK12" s="321">
        <v>1319.29</v>
      </c>
    </row>
    <row r="13" spans="1:63" ht="20.100000000000001" customHeight="1" x14ac:dyDescent="0.2">
      <c r="A13" s="375" t="s">
        <v>53</v>
      </c>
      <c r="B13" s="341" t="s">
        <v>54</v>
      </c>
      <c r="C13" s="340" t="s">
        <v>55</v>
      </c>
      <c r="D13" s="202">
        <v>0</v>
      </c>
      <c r="E13" s="202">
        <v>0</v>
      </c>
      <c r="F13" s="320">
        <v>0</v>
      </c>
      <c r="G13" s="202">
        <v>0</v>
      </c>
      <c r="H13" s="202">
        <v>0</v>
      </c>
      <c r="I13" s="202">
        <v>0</v>
      </c>
      <c r="J13" s="202">
        <v>0</v>
      </c>
      <c r="K13" s="202">
        <v>0</v>
      </c>
      <c r="L13" s="202">
        <v>0</v>
      </c>
      <c r="M13" s="202">
        <v>0</v>
      </c>
      <c r="N13" s="202">
        <v>0</v>
      </c>
      <c r="O13" s="202">
        <v>0</v>
      </c>
      <c r="P13" s="202">
        <v>0</v>
      </c>
      <c r="Q13" s="202">
        <v>0</v>
      </c>
      <c r="R13" s="202">
        <v>0</v>
      </c>
      <c r="S13" s="202">
        <v>0</v>
      </c>
      <c r="T13" s="202">
        <v>0</v>
      </c>
      <c r="U13" s="202">
        <v>0</v>
      </c>
      <c r="V13" s="202">
        <v>0</v>
      </c>
      <c r="W13" s="202">
        <v>0</v>
      </c>
      <c r="X13" s="202">
        <v>0</v>
      </c>
      <c r="Y13" s="202">
        <v>0</v>
      </c>
      <c r="Z13" s="202">
        <v>0</v>
      </c>
      <c r="AA13" s="202">
        <v>0</v>
      </c>
      <c r="AB13" s="202">
        <v>0</v>
      </c>
      <c r="AC13" s="319">
        <v>0</v>
      </c>
      <c r="AD13" s="319">
        <v>0</v>
      </c>
      <c r="AE13" s="319">
        <v>0</v>
      </c>
      <c r="AF13" s="319">
        <v>0</v>
      </c>
      <c r="AG13" s="319">
        <v>0</v>
      </c>
      <c r="AH13" s="319">
        <v>0</v>
      </c>
      <c r="AI13" s="319">
        <v>0</v>
      </c>
      <c r="AJ13" s="319">
        <v>0</v>
      </c>
      <c r="AK13" s="319">
        <v>0</v>
      </c>
      <c r="AL13" s="202">
        <v>0</v>
      </c>
      <c r="AM13" s="202">
        <v>0</v>
      </c>
      <c r="AN13" s="202">
        <v>0</v>
      </c>
      <c r="AO13" s="202">
        <v>0</v>
      </c>
      <c r="AP13" s="319">
        <v>0</v>
      </c>
      <c r="AQ13" s="319">
        <v>0</v>
      </c>
      <c r="AR13" s="319">
        <v>0</v>
      </c>
      <c r="AS13" s="202">
        <v>0</v>
      </c>
      <c r="AT13" s="202">
        <v>0</v>
      </c>
      <c r="AU13" s="202">
        <v>0</v>
      </c>
      <c r="AV13" s="202">
        <v>0</v>
      </c>
      <c r="AW13" s="202">
        <v>0</v>
      </c>
      <c r="AX13" s="202">
        <v>0</v>
      </c>
      <c r="AY13" s="202">
        <v>0</v>
      </c>
      <c r="AZ13" s="202">
        <v>0</v>
      </c>
      <c r="BA13" s="202">
        <v>0</v>
      </c>
      <c r="BB13" s="202">
        <v>0</v>
      </c>
      <c r="BC13" s="202">
        <v>0</v>
      </c>
      <c r="BD13" s="202">
        <v>0</v>
      </c>
      <c r="BE13" s="202">
        <v>0</v>
      </c>
      <c r="BF13" s="202">
        <v>0</v>
      </c>
      <c r="BG13" s="319">
        <v>0</v>
      </c>
      <c r="BH13" s="319">
        <v>0</v>
      </c>
      <c r="BI13" s="319">
        <v>0</v>
      </c>
      <c r="BJ13" s="321">
        <v>0</v>
      </c>
      <c r="BK13" s="321">
        <v>0</v>
      </c>
    </row>
    <row r="14" spans="1:63" ht="20.100000000000001" customHeight="1" x14ac:dyDescent="0.2">
      <c r="A14" s="375" t="s">
        <v>56</v>
      </c>
      <c r="B14" s="341" t="s">
        <v>57</v>
      </c>
      <c r="C14" s="340" t="s">
        <v>58</v>
      </c>
      <c r="D14" s="202">
        <v>0</v>
      </c>
      <c r="E14" s="202">
        <v>0</v>
      </c>
      <c r="F14" s="320">
        <v>0</v>
      </c>
      <c r="G14" s="202">
        <v>0</v>
      </c>
      <c r="H14" s="202">
        <v>0</v>
      </c>
      <c r="I14" s="202">
        <v>0</v>
      </c>
      <c r="J14" s="202">
        <v>0</v>
      </c>
      <c r="K14" s="202">
        <v>0</v>
      </c>
      <c r="L14" s="202">
        <v>0</v>
      </c>
      <c r="M14" s="202">
        <v>0</v>
      </c>
      <c r="N14" s="202">
        <v>0</v>
      </c>
      <c r="O14" s="202">
        <v>0</v>
      </c>
      <c r="P14" s="202">
        <v>0</v>
      </c>
      <c r="Q14" s="202">
        <v>0</v>
      </c>
      <c r="R14" s="202">
        <v>0</v>
      </c>
      <c r="S14" s="202">
        <v>0</v>
      </c>
      <c r="T14" s="202">
        <v>0</v>
      </c>
      <c r="U14" s="202">
        <v>0</v>
      </c>
      <c r="V14" s="202">
        <v>0</v>
      </c>
      <c r="W14" s="202">
        <v>0</v>
      </c>
      <c r="X14" s="202">
        <v>0</v>
      </c>
      <c r="Y14" s="202">
        <v>0</v>
      </c>
      <c r="Z14" s="202">
        <v>0</v>
      </c>
      <c r="AA14" s="202">
        <v>0</v>
      </c>
      <c r="AB14" s="202">
        <v>0</v>
      </c>
      <c r="AC14" s="319">
        <v>0</v>
      </c>
      <c r="AD14" s="319">
        <v>0</v>
      </c>
      <c r="AE14" s="319">
        <v>0</v>
      </c>
      <c r="AF14" s="319">
        <v>0</v>
      </c>
      <c r="AG14" s="319">
        <v>0</v>
      </c>
      <c r="AH14" s="319">
        <v>0</v>
      </c>
      <c r="AI14" s="319">
        <v>0</v>
      </c>
      <c r="AJ14" s="319">
        <v>0</v>
      </c>
      <c r="AK14" s="319">
        <v>0</v>
      </c>
      <c r="AL14" s="202">
        <v>0</v>
      </c>
      <c r="AM14" s="202">
        <v>0</v>
      </c>
      <c r="AN14" s="202">
        <v>0</v>
      </c>
      <c r="AO14" s="202">
        <v>0</v>
      </c>
      <c r="AP14" s="319">
        <v>0</v>
      </c>
      <c r="AQ14" s="319">
        <v>0</v>
      </c>
      <c r="AR14" s="319">
        <v>0</v>
      </c>
      <c r="AS14" s="202">
        <v>0</v>
      </c>
      <c r="AT14" s="202">
        <v>0</v>
      </c>
      <c r="AU14" s="202">
        <v>0</v>
      </c>
      <c r="AV14" s="202">
        <v>0</v>
      </c>
      <c r="AW14" s="202">
        <v>0</v>
      </c>
      <c r="AX14" s="202">
        <v>0</v>
      </c>
      <c r="AY14" s="202">
        <v>0</v>
      </c>
      <c r="AZ14" s="202">
        <v>0</v>
      </c>
      <c r="BA14" s="202">
        <v>0</v>
      </c>
      <c r="BB14" s="202">
        <v>0</v>
      </c>
      <c r="BC14" s="202">
        <v>0</v>
      </c>
      <c r="BD14" s="202">
        <v>0</v>
      </c>
      <c r="BE14" s="202">
        <v>0</v>
      </c>
      <c r="BF14" s="202">
        <v>0</v>
      </c>
      <c r="BG14" s="319">
        <v>0</v>
      </c>
      <c r="BH14" s="319">
        <v>0</v>
      </c>
      <c r="BI14" s="319">
        <v>0</v>
      </c>
      <c r="BJ14" s="321">
        <v>0</v>
      </c>
      <c r="BK14" s="321">
        <v>0</v>
      </c>
    </row>
    <row r="15" spans="1:63" ht="21.75" customHeight="1" x14ac:dyDescent="0.2">
      <c r="A15" s="375" t="s">
        <v>59</v>
      </c>
      <c r="B15" s="341" t="s">
        <v>60</v>
      </c>
      <c r="C15" s="340" t="s">
        <v>61</v>
      </c>
      <c r="D15" s="202">
        <v>0</v>
      </c>
      <c r="E15" s="202">
        <v>0</v>
      </c>
      <c r="F15" s="320">
        <v>0</v>
      </c>
      <c r="G15" s="202">
        <v>0</v>
      </c>
      <c r="H15" s="202">
        <v>0</v>
      </c>
      <c r="I15" s="202">
        <v>0</v>
      </c>
      <c r="J15" s="202">
        <v>0</v>
      </c>
      <c r="K15" s="202">
        <v>0</v>
      </c>
      <c r="L15" s="202">
        <v>0</v>
      </c>
      <c r="M15" s="202">
        <v>0</v>
      </c>
      <c r="N15" s="202">
        <v>0</v>
      </c>
      <c r="O15" s="202">
        <v>0</v>
      </c>
      <c r="P15" s="202">
        <v>0</v>
      </c>
      <c r="Q15" s="202">
        <v>0</v>
      </c>
      <c r="R15" s="202">
        <v>0</v>
      </c>
      <c r="S15" s="202">
        <v>0</v>
      </c>
      <c r="T15" s="202">
        <v>0</v>
      </c>
      <c r="U15" s="202">
        <v>0</v>
      </c>
      <c r="V15" s="202">
        <v>0</v>
      </c>
      <c r="W15" s="202">
        <v>0</v>
      </c>
      <c r="X15" s="202">
        <v>0</v>
      </c>
      <c r="Y15" s="202">
        <v>0</v>
      </c>
      <c r="Z15" s="202">
        <v>0</v>
      </c>
      <c r="AA15" s="202">
        <v>0</v>
      </c>
      <c r="AB15" s="202">
        <v>0</v>
      </c>
      <c r="AC15" s="319">
        <v>0</v>
      </c>
      <c r="AD15" s="319">
        <v>0</v>
      </c>
      <c r="AE15" s="319">
        <v>0</v>
      </c>
      <c r="AF15" s="319">
        <v>0</v>
      </c>
      <c r="AG15" s="319">
        <v>0</v>
      </c>
      <c r="AH15" s="319">
        <v>0</v>
      </c>
      <c r="AI15" s="319">
        <v>0</v>
      </c>
      <c r="AJ15" s="319">
        <v>0</v>
      </c>
      <c r="AK15" s="319">
        <v>0</v>
      </c>
      <c r="AL15" s="202">
        <v>0</v>
      </c>
      <c r="AM15" s="202">
        <v>0</v>
      </c>
      <c r="AN15" s="202">
        <v>0</v>
      </c>
      <c r="AO15" s="202">
        <v>0</v>
      </c>
      <c r="AP15" s="319">
        <v>0</v>
      </c>
      <c r="AQ15" s="319">
        <v>0</v>
      </c>
      <c r="AR15" s="319">
        <v>0</v>
      </c>
      <c r="AS15" s="202">
        <v>0</v>
      </c>
      <c r="AT15" s="202">
        <v>0</v>
      </c>
      <c r="AU15" s="202">
        <v>0</v>
      </c>
      <c r="AV15" s="202">
        <v>0</v>
      </c>
      <c r="AW15" s="202">
        <v>0</v>
      </c>
      <c r="AX15" s="202">
        <v>0</v>
      </c>
      <c r="AY15" s="202">
        <v>0</v>
      </c>
      <c r="AZ15" s="202">
        <v>0</v>
      </c>
      <c r="BA15" s="202">
        <v>0</v>
      </c>
      <c r="BB15" s="202">
        <v>0</v>
      </c>
      <c r="BC15" s="202">
        <v>0</v>
      </c>
      <c r="BD15" s="202">
        <v>0</v>
      </c>
      <c r="BE15" s="202">
        <v>0</v>
      </c>
      <c r="BF15" s="202">
        <v>0</v>
      </c>
      <c r="BG15" s="319">
        <v>0</v>
      </c>
      <c r="BH15" s="319">
        <v>0</v>
      </c>
      <c r="BI15" s="319">
        <v>0</v>
      </c>
      <c r="BJ15" s="321">
        <v>0</v>
      </c>
      <c r="BK15" s="321">
        <v>0</v>
      </c>
    </row>
    <row r="16" spans="1:63" ht="20.100000000000001" customHeight="1" x14ac:dyDescent="0.2">
      <c r="A16" s="375" t="s">
        <v>662</v>
      </c>
      <c r="B16" s="341" t="s">
        <v>62</v>
      </c>
      <c r="C16" s="340" t="s">
        <v>63</v>
      </c>
      <c r="D16" s="202">
        <v>44.04</v>
      </c>
      <c r="E16" s="202">
        <v>0</v>
      </c>
      <c r="F16" s="320">
        <v>0</v>
      </c>
      <c r="G16" s="202">
        <v>0</v>
      </c>
      <c r="H16" s="202">
        <v>0</v>
      </c>
      <c r="I16" s="202">
        <v>0</v>
      </c>
      <c r="J16" s="202">
        <v>0</v>
      </c>
      <c r="K16" s="202">
        <v>0</v>
      </c>
      <c r="L16" s="202">
        <v>0</v>
      </c>
      <c r="M16" s="202">
        <v>0</v>
      </c>
      <c r="N16" s="202">
        <v>0</v>
      </c>
      <c r="O16" s="202">
        <v>0</v>
      </c>
      <c r="P16" s="202">
        <v>0</v>
      </c>
      <c r="Q16" s="202">
        <v>0</v>
      </c>
      <c r="R16" s="202">
        <v>0</v>
      </c>
      <c r="S16" s="202">
        <v>0</v>
      </c>
      <c r="T16" s="202">
        <v>0</v>
      </c>
      <c r="U16" s="202">
        <v>0</v>
      </c>
      <c r="V16" s="202">
        <v>0</v>
      </c>
      <c r="W16" s="202">
        <v>0</v>
      </c>
      <c r="X16" s="202">
        <v>0</v>
      </c>
      <c r="Y16" s="202">
        <v>0</v>
      </c>
      <c r="Z16" s="202">
        <v>0</v>
      </c>
      <c r="AA16" s="202">
        <v>0</v>
      </c>
      <c r="AB16" s="202">
        <v>0</v>
      </c>
      <c r="AC16" s="319">
        <v>0</v>
      </c>
      <c r="AD16" s="319">
        <v>0</v>
      </c>
      <c r="AE16" s="319">
        <v>0</v>
      </c>
      <c r="AF16" s="319">
        <v>0</v>
      </c>
      <c r="AG16" s="319">
        <v>0</v>
      </c>
      <c r="AH16" s="319">
        <v>0</v>
      </c>
      <c r="AI16" s="319">
        <v>0</v>
      </c>
      <c r="AJ16" s="319">
        <v>0</v>
      </c>
      <c r="AK16" s="319">
        <v>0</v>
      </c>
      <c r="AL16" s="202">
        <v>0</v>
      </c>
      <c r="AM16" s="202">
        <v>0</v>
      </c>
      <c r="AN16" s="202">
        <v>0</v>
      </c>
      <c r="AO16" s="202">
        <v>0</v>
      </c>
      <c r="AP16" s="319">
        <v>0</v>
      </c>
      <c r="AQ16" s="319">
        <v>0</v>
      </c>
      <c r="AR16" s="319">
        <v>0</v>
      </c>
      <c r="AS16" s="202">
        <v>0</v>
      </c>
      <c r="AT16" s="202">
        <v>0</v>
      </c>
      <c r="AU16" s="202">
        <v>0</v>
      </c>
      <c r="AV16" s="202">
        <v>0</v>
      </c>
      <c r="AW16" s="202">
        <v>0</v>
      </c>
      <c r="AX16" s="202">
        <v>0</v>
      </c>
      <c r="AY16" s="202">
        <v>0</v>
      </c>
      <c r="AZ16" s="202">
        <v>0</v>
      </c>
      <c r="BA16" s="202">
        <v>0</v>
      </c>
      <c r="BB16" s="202">
        <v>0</v>
      </c>
      <c r="BC16" s="202">
        <v>0</v>
      </c>
      <c r="BD16" s="202">
        <v>0</v>
      </c>
      <c r="BE16" s="202">
        <v>0</v>
      </c>
      <c r="BF16" s="202">
        <v>0</v>
      </c>
      <c r="BG16" s="319">
        <v>0</v>
      </c>
      <c r="BH16" s="319">
        <v>0</v>
      </c>
      <c r="BI16" s="319">
        <v>0</v>
      </c>
      <c r="BJ16" s="321">
        <v>-3.38</v>
      </c>
      <c r="BK16" s="321">
        <v>40.659999999999997</v>
      </c>
    </row>
    <row r="17" spans="1:63" ht="20.100000000000001" customHeight="1" x14ac:dyDescent="0.2">
      <c r="A17" s="375" t="s">
        <v>64</v>
      </c>
      <c r="B17" s="341" t="s">
        <v>65</v>
      </c>
      <c r="C17" s="340" t="s">
        <v>66</v>
      </c>
      <c r="D17" s="202">
        <v>0</v>
      </c>
      <c r="E17" s="202">
        <v>0</v>
      </c>
      <c r="F17" s="320">
        <v>0</v>
      </c>
      <c r="G17" s="202">
        <v>0</v>
      </c>
      <c r="H17" s="202">
        <v>0</v>
      </c>
      <c r="I17" s="202">
        <v>0</v>
      </c>
      <c r="J17" s="202">
        <v>0</v>
      </c>
      <c r="K17" s="202">
        <v>0</v>
      </c>
      <c r="L17" s="202">
        <v>0</v>
      </c>
      <c r="M17" s="202">
        <v>0</v>
      </c>
      <c r="N17" s="202">
        <v>0</v>
      </c>
      <c r="O17" s="202">
        <v>0</v>
      </c>
      <c r="P17" s="202">
        <v>0</v>
      </c>
      <c r="Q17" s="202">
        <v>0</v>
      </c>
      <c r="R17" s="202">
        <v>0</v>
      </c>
      <c r="S17" s="202">
        <v>0</v>
      </c>
      <c r="T17" s="202">
        <v>0</v>
      </c>
      <c r="U17" s="202">
        <v>0</v>
      </c>
      <c r="V17" s="202">
        <v>0</v>
      </c>
      <c r="W17" s="202">
        <v>0</v>
      </c>
      <c r="X17" s="202">
        <v>0</v>
      </c>
      <c r="Y17" s="202">
        <v>0</v>
      </c>
      <c r="Z17" s="202">
        <v>0</v>
      </c>
      <c r="AA17" s="202">
        <v>0</v>
      </c>
      <c r="AB17" s="202">
        <v>0</v>
      </c>
      <c r="AC17" s="319">
        <v>0</v>
      </c>
      <c r="AD17" s="319">
        <v>0</v>
      </c>
      <c r="AE17" s="319">
        <v>0</v>
      </c>
      <c r="AF17" s="319">
        <v>0</v>
      </c>
      <c r="AG17" s="319">
        <v>0</v>
      </c>
      <c r="AH17" s="319">
        <v>0</v>
      </c>
      <c r="AI17" s="319">
        <v>0</v>
      </c>
      <c r="AJ17" s="319">
        <v>0</v>
      </c>
      <c r="AK17" s="319">
        <v>0</v>
      </c>
      <c r="AL17" s="202">
        <v>0</v>
      </c>
      <c r="AM17" s="202">
        <v>0</v>
      </c>
      <c r="AN17" s="202">
        <v>0</v>
      </c>
      <c r="AO17" s="202">
        <v>0</v>
      </c>
      <c r="AP17" s="319">
        <v>0</v>
      </c>
      <c r="AQ17" s="319">
        <v>0</v>
      </c>
      <c r="AR17" s="319">
        <v>0</v>
      </c>
      <c r="AS17" s="202">
        <v>0</v>
      </c>
      <c r="AT17" s="202">
        <v>0</v>
      </c>
      <c r="AU17" s="202">
        <v>0</v>
      </c>
      <c r="AV17" s="202">
        <v>0</v>
      </c>
      <c r="AW17" s="202">
        <v>0</v>
      </c>
      <c r="AX17" s="202">
        <v>0</v>
      </c>
      <c r="AY17" s="202">
        <v>0</v>
      </c>
      <c r="AZ17" s="202">
        <v>0</v>
      </c>
      <c r="BA17" s="202">
        <v>0</v>
      </c>
      <c r="BB17" s="202">
        <v>0</v>
      </c>
      <c r="BC17" s="202">
        <v>0</v>
      </c>
      <c r="BD17" s="202">
        <v>0</v>
      </c>
      <c r="BE17" s="202">
        <v>0</v>
      </c>
      <c r="BF17" s="202">
        <v>0</v>
      </c>
      <c r="BG17" s="319">
        <v>0</v>
      </c>
      <c r="BH17" s="319">
        <v>0</v>
      </c>
      <c r="BI17" s="319">
        <v>0</v>
      </c>
      <c r="BJ17" s="321">
        <v>0</v>
      </c>
      <c r="BK17" s="321">
        <v>0</v>
      </c>
    </row>
    <row r="18" spans="1:63" ht="20.100000000000001" customHeight="1" x14ac:dyDescent="0.2">
      <c r="A18" s="375" t="s">
        <v>1277</v>
      </c>
      <c r="B18" s="341" t="s">
        <v>67</v>
      </c>
      <c r="C18" s="340" t="s">
        <v>68</v>
      </c>
      <c r="D18" s="202">
        <v>15.2</v>
      </c>
      <c r="E18" s="202">
        <v>0</v>
      </c>
      <c r="F18" s="320">
        <v>0</v>
      </c>
      <c r="G18" s="202">
        <v>0</v>
      </c>
      <c r="H18" s="202">
        <v>0</v>
      </c>
      <c r="I18" s="202">
        <v>0</v>
      </c>
      <c r="J18" s="202">
        <v>0</v>
      </c>
      <c r="K18" s="202">
        <v>0</v>
      </c>
      <c r="L18" s="202">
        <v>0</v>
      </c>
      <c r="M18" s="202">
        <v>0</v>
      </c>
      <c r="N18" s="202">
        <v>0</v>
      </c>
      <c r="O18" s="202">
        <v>0</v>
      </c>
      <c r="P18" s="202">
        <v>0</v>
      </c>
      <c r="Q18" s="202">
        <v>0</v>
      </c>
      <c r="R18" s="202">
        <v>0</v>
      </c>
      <c r="S18" s="202">
        <v>0</v>
      </c>
      <c r="T18" s="202">
        <v>0</v>
      </c>
      <c r="U18" s="202">
        <v>0</v>
      </c>
      <c r="V18" s="202">
        <v>0</v>
      </c>
      <c r="W18" s="202">
        <v>0</v>
      </c>
      <c r="X18" s="202">
        <v>0</v>
      </c>
      <c r="Y18" s="202">
        <v>0</v>
      </c>
      <c r="Z18" s="202">
        <v>0</v>
      </c>
      <c r="AA18" s="202">
        <v>0</v>
      </c>
      <c r="AB18" s="202">
        <v>0</v>
      </c>
      <c r="AC18" s="319">
        <v>0</v>
      </c>
      <c r="AD18" s="319">
        <v>0</v>
      </c>
      <c r="AE18" s="319">
        <v>0</v>
      </c>
      <c r="AF18" s="319">
        <v>0</v>
      </c>
      <c r="AG18" s="319">
        <v>0</v>
      </c>
      <c r="AH18" s="319">
        <v>0</v>
      </c>
      <c r="AI18" s="319">
        <v>0</v>
      </c>
      <c r="AJ18" s="319">
        <v>0</v>
      </c>
      <c r="AK18" s="319">
        <v>0</v>
      </c>
      <c r="AL18" s="202">
        <v>0</v>
      </c>
      <c r="AM18" s="202">
        <v>0</v>
      </c>
      <c r="AN18" s="202">
        <v>0</v>
      </c>
      <c r="AO18" s="202">
        <v>0</v>
      </c>
      <c r="AP18" s="319">
        <v>0</v>
      </c>
      <c r="AQ18" s="319">
        <v>0</v>
      </c>
      <c r="AR18" s="319">
        <v>0</v>
      </c>
      <c r="AS18" s="202">
        <v>0</v>
      </c>
      <c r="AT18" s="202">
        <v>0</v>
      </c>
      <c r="AU18" s="202">
        <v>0</v>
      </c>
      <c r="AV18" s="202">
        <v>0</v>
      </c>
      <c r="AW18" s="202">
        <v>0</v>
      </c>
      <c r="AX18" s="202">
        <v>0</v>
      </c>
      <c r="AY18" s="202">
        <v>0</v>
      </c>
      <c r="AZ18" s="202">
        <v>0</v>
      </c>
      <c r="BA18" s="202">
        <v>0</v>
      </c>
      <c r="BB18" s="202">
        <v>0</v>
      </c>
      <c r="BC18" s="202">
        <v>0</v>
      </c>
      <c r="BD18" s="202">
        <v>0</v>
      </c>
      <c r="BE18" s="202">
        <v>0</v>
      </c>
      <c r="BF18" s="202">
        <v>0</v>
      </c>
      <c r="BG18" s="319">
        <v>0</v>
      </c>
      <c r="BH18" s="319">
        <v>0</v>
      </c>
      <c r="BI18" s="319">
        <v>0</v>
      </c>
      <c r="BJ18" s="321">
        <v>0</v>
      </c>
      <c r="BK18" s="321">
        <v>15.2</v>
      </c>
    </row>
    <row r="19" spans="1:63" ht="20.100000000000001" customHeight="1" x14ac:dyDescent="0.2">
      <c r="A19" s="376">
        <v>2</v>
      </c>
      <c r="B19" s="317" t="s">
        <v>69</v>
      </c>
      <c r="C19" s="316" t="s">
        <v>70</v>
      </c>
      <c r="D19" s="320">
        <v>1955.05</v>
      </c>
      <c r="E19" s="320">
        <v>355.23</v>
      </c>
      <c r="F19" s="320">
        <v>211.79999999999998</v>
      </c>
      <c r="G19" s="320">
        <v>1.07</v>
      </c>
      <c r="H19" s="320">
        <v>1.07</v>
      </c>
      <c r="I19" s="320">
        <v>0</v>
      </c>
      <c r="J19" s="320">
        <v>99.039999999999992</v>
      </c>
      <c r="K19" s="320">
        <v>108.31</v>
      </c>
      <c r="L19" s="320">
        <v>0</v>
      </c>
      <c r="M19" s="320">
        <v>0</v>
      </c>
      <c r="N19" s="320">
        <v>0</v>
      </c>
      <c r="O19" s="320">
        <v>3.38</v>
      </c>
      <c r="P19" s="320">
        <v>0</v>
      </c>
      <c r="Q19" s="320">
        <v>0</v>
      </c>
      <c r="R19" s="320">
        <v>143.43</v>
      </c>
      <c r="S19" s="320">
        <v>0</v>
      </c>
      <c r="T19" s="320">
        <v>0</v>
      </c>
      <c r="U19" s="320">
        <v>0</v>
      </c>
      <c r="V19" s="320">
        <v>0</v>
      </c>
      <c r="W19" s="320">
        <v>0</v>
      </c>
      <c r="X19" s="320">
        <v>0</v>
      </c>
      <c r="Y19" s="320">
        <v>13.4</v>
      </c>
      <c r="Z19" s="320">
        <v>0</v>
      </c>
      <c r="AA19" s="320">
        <v>0.02</v>
      </c>
      <c r="AB19" s="320">
        <v>12.43</v>
      </c>
      <c r="AC19" s="320">
        <v>11.719999999999999</v>
      </c>
      <c r="AD19" s="320">
        <v>0.11</v>
      </c>
      <c r="AE19" s="320">
        <v>0.1</v>
      </c>
      <c r="AF19" s="320">
        <v>0</v>
      </c>
      <c r="AG19" s="320">
        <v>0</v>
      </c>
      <c r="AH19" s="320">
        <v>0</v>
      </c>
      <c r="AI19" s="320">
        <v>0</v>
      </c>
      <c r="AJ19" s="320">
        <v>0</v>
      </c>
      <c r="AK19" s="320">
        <v>0</v>
      </c>
      <c r="AL19" s="320">
        <v>0</v>
      </c>
      <c r="AM19" s="320">
        <v>0</v>
      </c>
      <c r="AN19" s="320">
        <v>0.5</v>
      </c>
      <c r="AO19" s="320">
        <v>0</v>
      </c>
      <c r="AP19" s="320">
        <v>0</v>
      </c>
      <c r="AQ19" s="320">
        <v>0</v>
      </c>
      <c r="AR19" s="320">
        <v>0</v>
      </c>
      <c r="AS19" s="320">
        <v>0</v>
      </c>
      <c r="AT19" s="320">
        <v>0</v>
      </c>
      <c r="AU19" s="320">
        <v>0</v>
      </c>
      <c r="AV19" s="320">
        <v>0</v>
      </c>
      <c r="AW19" s="320">
        <v>0</v>
      </c>
      <c r="AX19" s="320">
        <v>92.009999999999991</v>
      </c>
      <c r="AY19" s="320">
        <v>0</v>
      </c>
      <c r="AZ19" s="320">
        <v>0</v>
      </c>
      <c r="BA19" s="320">
        <v>0</v>
      </c>
      <c r="BB19" s="320">
        <v>0</v>
      </c>
      <c r="BC19" s="320">
        <v>25.57</v>
      </c>
      <c r="BD19" s="320">
        <v>0</v>
      </c>
      <c r="BE19" s="320">
        <v>0</v>
      </c>
      <c r="BF19" s="320">
        <v>0</v>
      </c>
      <c r="BG19" s="320">
        <v>0</v>
      </c>
      <c r="BH19" s="320">
        <v>0</v>
      </c>
      <c r="BI19" s="320">
        <v>0</v>
      </c>
      <c r="BJ19" s="320">
        <v>211.8</v>
      </c>
      <c r="BK19" s="320">
        <v>2166.8500000000004</v>
      </c>
    </row>
    <row r="20" spans="1:63" ht="20.100000000000001" customHeight="1" x14ac:dyDescent="0.2">
      <c r="A20" s="375" t="s">
        <v>71</v>
      </c>
      <c r="B20" s="341" t="s">
        <v>72</v>
      </c>
      <c r="C20" s="340" t="s">
        <v>73</v>
      </c>
      <c r="D20" s="202">
        <v>53.96</v>
      </c>
      <c r="E20" s="202">
        <v>0</v>
      </c>
      <c r="F20" s="320">
        <v>0</v>
      </c>
      <c r="G20" s="202">
        <v>0</v>
      </c>
      <c r="H20" s="202">
        <v>0</v>
      </c>
      <c r="I20" s="202">
        <v>0</v>
      </c>
      <c r="J20" s="202">
        <v>0</v>
      </c>
      <c r="K20" s="202">
        <v>0</v>
      </c>
      <c r="L20" s="202">
        <v>0</v>
      </c>
      <c r="M20" s="202">
        <v>0</v>
      </c>
      <c r="N20" s="202">
        <v>0</v>
      </c>
      <c r="O20" s="202">
        <v>0</v>
      </c>
      <c r="P20" s="202">
        <v>0</v>
      </c>
      <c r="Q20" s="202">
        <v>0</v>
      </c>
      <c r="R20" s="202">
        <v>0</v>
      </c>
      <c r="S20" s="202">
        <v>0</v>
      </c>
      <c r="T20" s="202">
        <v>0</v>
      </c>
      <c r="U20" s="202">
        <v>0</v>
      </c>
      <c r="V20" s="202">
        <v>0</v>
      </c>
      <c r="W20" s="202">
        <v>0</v>
      </c>
      <c r="X20" s="202">
        <v>0</v>
      </c>
      <c r="Y20" s="202">
        <v>0</v>
      </c>
      <c r="Z20" s="202">
        <v>0</v>
      </c>
      <c r="AA20" s="202">
        <v>0</v>
      </c>
      <c r="AB20" s="202">
        <v>0</v>
      </c>
      <c r="AC20" s="319">
        <v>0</v>
      </c>
      <c r="AD20" s="319">
        <v>0</v>
      </c>
      <c r="AE20" s="319">
        <v>0</v>
      </c>
      <c r="AF20" s="319">
        <v>0</v>
      </c>
      <c r="AG20" s="319">
        <v>0</v>
      </c>
      <c r="AH20" s="319">
        <v>0</v>
      </c>
      <c r="AI20" s="319">
        <v>0</v>
      </c>
      <c r="AJ20" s="319">
        <v>0</v>
      </c>
      <c r="AK20" s="319">
        <v>0</v>
      </c>
      <c r="AL20" s="202">
        <v>0</v>
      </c>
      <c r="AM20" s="202">
        <v>0</v>
      </c>
      <c r="AN20" s="202">
        <v>0</v>
      </c>
      <c r="AO20" s="202">
        <v>0</v>
      </c>
      <c r="AP20" s="319">
        <v>0</v>
      </c>
      <c r="AQ20" s="319">
        <v>0</v>
      </c>
      <c r="AR20" s="319">
        <v>0</v>
      </c>
      <c r="AS20" s="202">
        <v>0</v>
      </c>
      <c r="AT20" s="202">
        <v>0</v>
      </c>
      <c r="AU20" s="202">
        <v>0</v>
      </c>
      <c r="AV20" s="202">
        <v>0</v>
      </c>
      <c r="AW20" s="202">
        <v>0</v>
      </c>
      <c r="AX20" s="202">
        <v>0</v>
      </c>
      <c r="AY20" s="202">
        <v>0</v>
      </c>
      <c r="AZ20" s="202">
        <v>0</v>
      </c>
      <c r="BA20" s="202">
        <v>0</v>
      </c>
      <c r="BB20" s="202">
        <v>0</v>
      </c>
      <c r="BC20" s="202">
        <v>0</v>
      </c>
      <c r="BD20" s="202">
        <v>0</v>
      </c>
      <c r="BE20" s="202">
        <v>0</v>
      </c>
      <c r="BF20" s="202">
        <v>0</v>
      </c>
      <c r="BG20" s="319">
        <v>0</v>
      </c>
      <c r="BH20" s="319">
        <v>0</v>
      </c>
      <c r="BI20" s="319">
        <v>0</v>
      </c>
      <c r="BJ20" s="321">
        <v>0</v>
      </c>
      <c r="BK20" s="321">
        <v>53.96</v>
      </c>
    </row>
    <row r="21" spans="1:63" ht="20.100000000000001" customHeight="1" x14ac:dyDescent="0.2">
      <c r="A21" s="375" t="s">
        <v>74</v>
      </c>
      <c r="B21" s="341" t="s">
        <v>75</v>
      </c>
      <c r="C21" s="340" t="s">
        <v>76</v>
      </c>
      <c r="D21" s="202">
        <v>0</v>
      </c>
      <c r="E21" s="202">
        <v>0</v>
      </c>
      <c r="F21" s="320">
        <v>0</v>
      </c>
      <c r="G21" s="202">
        <v>0</v>
      </c>
      <c r="H21" s="202">
        <v>0</v>
      </c>
      <c r="I21" s="202">
        <v>0</v>
      </c>
      <c r="J21" s="202">
        <v>0</v>
      </c>
      <c r="K21" s="202">
        <v>0</v>
      </c>
      <c r="L21" s="202">
        <v>0</v>
      </c>
      <c r="M21" s="202">
        <v>0</v>
      </c>
      <c r="N21" s="202">
        <v>0</v>
      </c>
      <c r="O21" s="202">
        <v>0</v>
      </c>
      <c r="P21" s="202">
        <v>0</v>
      </c>
      <c r="Q21" s="202">
        <v>0</v>
      </c>
      <c r="R21" s="202">
        <v>0</v>
      </c>
      <c r="S21" s="202">
        <v>0</v>
      </c>
      <c r="T21" s="202">
        <v>0</v>
      </c>
      <c r="U21" s="202">
        <v>0</v>
      </c>
      <c r="V21" s="202">
        <v>0</v>
      </c>
      <c r="W21" s="202">
        <v>0</v>
      </c>
      <c r="X21" s="202">
        <v>0</v>
      </c>
      <c r="Y21" s="202">
        <v>0</v>
      </c>
      <c r="Z21" s="202">
        <v>0</v>
      </c>
      <c r="AA21" s="202">
        <v>0</v>
      </c>
      <c r="AB21" s="202">
        <v>0</v>
      </c>
      <c r="AC21" s="319">
        <v>0</v>
      </c>
      <c r="AD21" s="319">
        <v>0</v>
      </c>
      <c r="AE21" s="319">
        <v>0</v>
      </c>
      <c r="AF21" s="319">
        <v>0</v>
      </c>
      <c r="AG21" s="319">
        <v>0</v>
      </c>
      <c r="AH21" s="319">
        <v>0</v>
      </c>
      <c r="AI21" s="319">
        <v>0</v>
      </c>
      <c r="AJ21" s="319">
        <v>0</v>
      </c>
      <c r="AK21" s="319">
        <v>0</v>
      </c>
      <c r="AL21" s="202">
        <v>0</v>
      </c>
      <c r="AM21" s="202">
        <v>0</v>
      </c>
      <c r="AN21" s="202">
        <v>0</v>
      </c>
      <c r="AO21" s="202">
        <v>0</v>
      </c>
      <c r="AP21" s="319">
        <v>0</v>
      </c>
      <c r="AQ21" s="319">
        <v>0</v>
      </c>
      <c r="AR21" s="319">
        <v>0</v>
      </c>
      <c r="AS21" s="202">
        <v>0</v>
      </c>
      <c r="AT21" s="202">
        <v>0</v>
      </c>
      <c r="AU21" s="202">
        <v>0</v>
      </c>
      <c r="AV21" s="202">
        <v>0</v>
      </c>
      <c r="AW21" s="202">
        <v>0</v>
      </c>
      <c r="AX21" s="202">
        <v>0</v>
      </c>
      <c r="AY21" s="202">
        <v>0</v>
      </c>
      <c r="AZ21" s="202">
        <v>0</v>
      </c>
      <c r="BA21" s="202">
        <v>0</v>
      </c>
      <c r="BB21" s="202">
        <v>0</v>
      </c>
      <c r="BC21" s="202">
        <v>0</v>
      </c>
      <c r="BD21" s="202">
        <v>0</v>
      </c>
      <c r="BE21" s="202">
        <v>0</v>
      </c>
      <c r="BF21" s="202">
        <v>0</v>
      </c>
      <c r="BG21" s="319">
        <v>0</v>
      </c>
      <c r="BH21" s="319">
        <v>0</v>
      </c>
      <c r="BI21" s="319">
        <v>0</v>
      </c>
      <c r="BJ21" s="321">
        <v>0</v>
      </c>
      <c r="BK21" s="321">
        <v>0</v>
      </c>
    </row>
    <row r="22" spans="1:63" ht="20.100000000000001" customHeight="1" x14ac:dyDescent="0.2">
      <c r="A22" s="375" t="s">
        <v>77</v>
      </c>
      <c r="B22" s="341" t="s">
        <v>78</v>
      </c>
      <c r="C22" s="340" t="s">
        <v>79</v>
      </c>
      <c r="D22" s="202">
        <v>18.34</v>
      </c>
      <c r="E22" s="202">
        <v>61.209999999999994</v>
      </c>
      <c r="F22" s="320">
        <v>54.649999999999991</v>
      </c>
      <c r="G22" s="202">
        <v>0</v>
      </c>
      <c r="H22" s="202">
        <v>0</v>
      </c>
      <c r="I22" s="202">
        <v>0</v>
      </c>
      <c r="J22" s="202">
        <v>9.0500000000000007</v>
      </c>
      <c r="K22" s="202">
        <v>45.599999999999994</v>
      </c>
      <c r="L22" s="202">
        <v>0</v>
      </c>
      <c r="M22" s="202">
        <v>0</v>
      </c>
      <c r="N22" s="202">
        <v>0</v>
      </c>
      <c r="O22" s="202">
        <v>0</v>
      </c>
      <c r="P22" s="202">
        <v>0</v>
      </c>
      <c r="Q22" s="202">
        <v>0</v>
      </c>
      <c r="R22" s="202">
        <v>6.5600000000000005</v>
      </c>
      <c r="S22" s="202">
        <v>0</v>
      </c>
      <c r="T22" s="202">
        <v>0</v>
      </c>
      <c r="U22" s="202">
        <v>0</v>
      </c>
      <c r="V22" s="202">
        <v>0</v>
      </c>
      <c r="W22" s="202">
        <v>0</v>
      </c>
      <c r="X22" s="202">
        <v>0</v>
      </c>
      <c r="Y22" s="202">
        <v>4.7</v>
      </c>
      <c r="Z22" s="202">
        <v>0</v>
      </c>
      <c r="AA22" s="202">
        <v>0</v>
      </c>
      <c r="AB22" s="202">
        <v>1.53</v>
      </c>
      <c r="AC22" s="319">
        <v>1.03</v>
      </c>
      <c r="AD22" s="319">
        <v>0</v>
      </c>
      <c r="AE22" s="319">
        <v>0</v>
      </c>
      <c r="AF22" s="319">
        <v>0</v>
      </c>
      <c r="AG22" s="319">
        <v>0</v>
      </c>
      <c r="AH22" s="319">
        <v>0</v>
      </c>
      <c r="AI22" s="319">
        <v>0</v>
      </c>
      <c r="AJ22" s="319">
        <v>0</v>
      </c>
      <c r="AK22" s="319">
        <v>0</v>
      </c>
      <c r="AL22" s="202">
        <v>0</v>
      </c>
      <c r="AM22" s="202">
        <v>0</v>
      </c>
      <c r="AN22" s="202">
        <v>0.5</v>
      </c>
      <c r="AO22" s="202">
        <v>0</v>
      </c>
      <c r="AP22" s="319">
        <v>0</v>
      </c>
      <c r="AQ22" s="319">
        <v>0</v>
      </c>
      <c r="AR22" s="319">
        <v>0</v>
      </c>
      <c r="AS22" s="202">
        <v>0</v>
      </c>
      <c r="AT22" s="202">
        <v>0</v>
      </c>
      <c r="AU22" s="202">
        <v>0</v>
      </c>
      <c r="AV22" s="202">
        <v>0</v>
      </c>
      <c r="AW22" s="202">
        <v>0</v>
      </c>
      <c r="AX22" s="202">
        <v>0.33</v>
      </c>
      <c r="AY22" s="202">
        <v>0</v>
      </c>
      <c r="AZ22" s="202">
        <v>0</v>
      </c>
      <c r="BA22" s="202">
        <v>0</v>
      </c>
      <c r="BB22" s="202">
        <v>0</v>
      </c>
      <c r="BC22" s="202">
        <v>0</v>
      </c>
      <c r="BD22" s="202">
        <v>0</v>
      </c>
      <c r="BE22" s="202">
        <v>0</v>
      </c>
      <c r="BF22" s="202">
        <v>0</v>
      </c>
      <c r="BG22" s="319">
        <v>0</v>
      </c>
      <c r="BH22" s="319">
        <v>0</v>
      </c>
      <c r="BI22" s="319">
        <v>0</v>
      </c>
      <c r="BJ22" s="321">
        <v>61.209999999999994</v>
      </c>
      <c r="BK22" s="321">
        <v>79.55</v>
      </c>
    </row>
    <row r="23" spans="1:63" ht="20.100000000000001" customHeight="1" x14ac:dyDescent="0.2">
      <c r="A23" s="375" t="s">
        <v>80</v>
      </c>
      <c r="B23" s="341" t="s">
        <v>520</v>
      </c>
      <c r="C23" s="340" t="s">
        <v>521</v>
      </c>
      <c r="D23" s="202">
        <v>0</v>
      </c>
      <c r="E23" s="202">
        <v>0</v>
      </c>
      <c r="F23" s="320">
        <v>0</v>
      </c>
      <c r="G23" s="202">
        <v>0</v>
      </c>
      <c r="H23" s="202">
        <v>0</v>
      </c>
      <c r="I23" s="202">
        <v>0</v>
      </c>
      <c r="J23" s="202">
        <v>0</v>
      </c>
      <c r="K23" s="202">
        <v>0</v>
      </c>
      <c r="L23" s="202">
        <v>0</v>
      </c>
      <c r="M23" s="202">
        <v>0</v>
      </c>
      <c r="N23" s="202">
        <v>0</v>
      </c>
      <c r="O23" s="202">
        <v>0</v>
      </c>
      <c r="P23" s="202">
        <v>0</v>
      </c>
      <c r="Q23" s="202">
        <v>0</v>
      </c>
      <c r="R23" s="202">
        <v>0</v>
      </c>
      <c r="S23" s="202">
        <v>0</v>
      </c>
      <c r="T23" s="202">
        <v>0</v>
      </c>
      <c r="U23" s="202">
        <v>0</v>
      </c>
      <c r="V23" s="202">
        <v>0</v>
      </c>
      <c r="W23" s="202">
        <v>0</v>
      </c>
      <c r="X23" s="202">
        <v>0</v>
      </c>
      <c r="Y23" s="202">
        <v>0</v>
      </c>
      <c r="Z23" s="202">
        <v>0</v>
      </c>
      <c r="AA23" s="202">
        <v>0</v>
      </c>
      <c r="AB23" s="202">
        <v>0</v>
      </c>
      <c r="AC23" s="319">
        <v>0</v>
      </c>
      <c r="AD23" s="319">
        <v>0</v>
      </c>
      <c r="AE23" s="319">
        <v>0</v>
      </c>
      <c r="AF23" s="319">
        <v>0</v>
      </c>
      <c r="AG23" s="319">
        <v>0</v>
      </c>
      <c r="AH23" s="319">
        <v>0</v>
      </c>
      <c r="AI23" s="319">
        <v>0</v>
      </c>
      <c r="AJ23" s="319">
        <v>0</v>
      </c>
      <c r="AK23" s="319">
        <v>0</v>
      </c>
      <c r="AL23" s="202">
        <v>0</v>
      </c>
      <c r="AM23" s="202">
        <v>0</v>
      </c>
      <c r="AN23" s="202">
        <v>0</v>
      </c>
      <c r="AO23" s="202">
        <v>0</v>
      </c>
      <c r="AP23" s="319">
        <v>0</v>
      </c>
      <c r="AQ23" s="319">
        <v>0</v>
      </c>
      <c r="AR23" s="319">
        <v>0</v>
      </c>
      <c r="AS23" s="202">
        <v>0</v>
      </c>
      <c r="AT23" s="202">
        <v>0</v>
      </c>
      <c r="AU23" s="202">
        <v>0</v>
      </c>
      <c r="AV23" s="202">
        <v>0</v>
      </c>
      <c r="AW23" s="202">
        <v>0</v>
      </c>
      <c r="AX23" s="202">
        <v>0</v>
      </c>
      <c r="AY23" s="202">
        <v>0</v>
      </c>
      <c r="AZ23" s="202">
        <v>0</v>
      </c>
      <c r="BA23" s="202">
        <v>0</v>
      </c>
      <c r="BB23" s="202">
        <v>0</v>
      </c>
      <c r="BC23" s="202">
        <v>0</v>
      </c>
      <c r="BD23" s="202">
        <v>0</v>
      </c>
      <c r="BE23" s="202">
        <v>0</v>
      </c>
      <c r="BF23" s="202">
        <v>0</v>
      </c>
      <c r="BG23" s="319">
        <v>0</v>
      </c>
      <c r="BH23" s="319">
        <v>0</v>
      </c>
      <c r="BI23" s="319">
        <v>0</v>
      </c>
      <c r="BJ23" s="321">
        <v>0</v>
      </c>
      <c r="BK23" s="321">
        <v>0</v>
      </c>
    </row>
    <row r="24" spans="1:63" ht="20.100000000000001" customHeight="1" x14ac:dyDescent="0.2">
      <c r="A24" s="375" t="s">
        <v>83</v>
      </c>
      <c r="B24" s="341" t="s">
        <v>81</v>
      </c>
      <c r="C24" s="340" t="s">
        <v>82</v>
      </c>
      <c r="D24" s="202">
        <v>0</v>
      </c>
      <c r="E24" s="202">
        <v>0</v>
      </c>
      <c r="F24" s="320">
        <v>0</v>
      </c>
      <c r="G24" s="202">
        <v>0</v>
      </c>
      <c r="H24" s="202">
        <v>0</v>
      </c>
      <c r="I24" s="202">
        <v>0</v>
      </c>
      <c r="J24" s="202">
        <v>0</v>
      </c>
      <c r="K24" s="202">
        <v>0</v>
      </c>
      <c r="L24" s="202">
        <v>0</v>
      </c>
      <c r="M24" s="202">
        <v>0</v>
      </c>
      <c r="N24" s="202">
        <v>0</v>
      </c>
      <c r="O24" s="202">
        <v>0</v>
      </c>
      <c r="P24" s="202">
        <v>0</v>
      </c>
      <c r="Q24" s="202">
        <v>0</v>
      </c>
      <c r="R24" s="202">
        <v>0</v>
      </c>
      <c r="S24" s="202">
        <v>0</v>
      </c>
      <c r="T24" s="202">
        <v>0</v>
      </c>
      <c r="U24" s="202">
        <v>0</v>
      </c>
      <c r="V24" s="202">
        <v>0</v>
      </c>
      <c r="W24" s="202">
        <v>0</v>
      </c>
      <c r="X24" s="202">
        <v>0</v>
      </c>
      <c r="Y24" s="202">
        <v>0</v>
      </c>
      <c r="Z24" s="202">
        <v>0</v>
      </c>
      <c r="AA24" s="202">
        <v>0</v>
      </c>
      <c r="AB24" s="202">
        <v>0</v>
      </c>
      <c r="AC24" s="319">
        <v>0</v>
      </c>
      <c r="AD24" s="319">
        <v>0</v>
      </c>
      <c r="AE24" s="319">
        <v>0</v>
      </c>
      <c r="AF24" s="319">
        <v>0</v>
      </c>
      <c r="AG24" s="319">
        <v>0</v>
      </c>
      <c r="AH24" s="319">
        <v>0</v>
      </c>
      <c r="AI24" s="319">
        <v>0</v>
      </c>
      <c r="AJ24" s="319">
        <v>0</v>
      </c>
      <c r="AK24" s="319">
        <v>0</v>
      </c>
      <c r="AL24" s="202">
        <v>0</v>
      </c>
      <c r="AM24" s="202">
        <v>0</v>
      </c>
      <c r="AN24" s="202">
        <v>0</v>
      </c>
      <c r="AO24" s="202">
        <v>0</v>
      </c>
      <c r="AP24" s="319">
        <v>0</v>
      </c>
      <c r="AQ24" s="319">
        <v>0</v>
      </c>
      <c r="AR24" s="319">
        <v>0</v>
      </c>
      <c r="AS24" s="202">
        <v>0</v>
      </c>
      <c r="AT24" s="202">
        <v>0</v>
      </c>
      <c r="AU24" s="202">
        <v>0</v>
      </c>
      <c r="AV24" s="202">
        <v>0</v>
      </c>
      <c r="AW24" s="202">
        <v>0</v>
      </c>
      <c r="AX24" s="202">
        <v>0</v>
      </c>
      <c r="AY24" s="202">
        <v>0</v>
      </c>
      <c r="AZ24" s="202">
        <v>0</v>
      </c>
      <c r="BA24" s="202">
        <v>0</v>
      </c>
      <c r="BB24" s="202">
        <v>0</v>
      </c>
      <c r="BC24" s="202">
        <v>0</v>
      </c>
      <c r="BD24" s="202">
        <v>0</v>
      </c>
      <c r="BE24" s="202">
        <v>0</v>
      </c>
      <c r="BF24" s="202">
        <v>0</v>
      </c>
      <c r="BG24" s="319">
        <v>0</v>
      </c>
      <c r="BH24" s="319">
        <v>0</v>
      </c>
      <c r="BI24" s="319">
        <v>0</v>
      </c>
      <c r="BJ24" s="321">
        <v>0</v>
      </c>
      <c r="BK24" s="321">
        <v>0</v>
      </c>
    </row>
    <row r="25" spans="1:63" ht="20.100000000000001" customHeight="1" x14ac:dyDescent="0.2">
      <c r="A25" s="375" t="s">
        <v>86</v>
      </c>
      <c r="B25" s="341" t="s">
        <v>84</v>
      </c>
      <c r="C25" s="340" t="s">
        <v>85</v>
      </c>
      <c r="D25" s="202">
        <v>63.29</v>
      </c>
      <c r="E25" s="202">
        <v>39.14</v>
      </c>
      <c r="F25" s="320">
        <v>20.14</v>
      </c>
      <c r="G25" s="202">
        <v>0</v>
      </c>
      <c r="H25" s="202">
        <v>0</v>
      </c>
      <c r="I25" s="202">
        <v>0</v>
      </c>
      <c r="J25" s="202">
        <v>13.28</v>
      </c>
      <c r="K25" s="202">
        <v>6.67</v>
      </c>
      <c r="L25" s="202">
        <v>0</v>
      </c>
      <c r="M25" s="202">
        <v>0</v>
      </c>
      <c r="N25" s="202">
        <v>0</v>
      </c>
      <c r="O25" s="202">
        <v>0.19</v>
      </c>
      <c r="P25" s="202">
        <v>0</v>
      </c>
      <c r="Q25" s="202">
        <v>0</v>
      </c>
      <c r="R25" s="202">
        <v>19</v>
      </c>
      <c r="S25" s="202">
        <v>0</v>
      </c>
      <c r="T25" s="202">
        <v>0</v>
      </c>
      <c r="U25" s="202">
        <v>0</v>
      </c>
      <c r="V25" s="202">
        <v>0</v>
      </c>
      <c r="W25" s="202">
        <v>0</v>
      </c>
      <c r="X25" s="202">
        <v>0</v>
      </c>
      <c r="Y25" s="202">
        <v>0.28000000000000003</v>
      </c>
      <c r="Z25" s="202">
        <v>0</v>
      </c>
      <c r="AA25" s="202">
        <v>0</v>
      </c>
      <c r="AB25" s="202">
        <v>0.27</v>
      </c>
      <c r="AC25" s="319">
        <v>0.27</v>
      </c>
      <c r="AD25" s="319">
        <v>0</v>
      </c>
      <c r="AE25" s="319">
        <v>0</v>
      </c>
      <c r="AF25" s="319">
        <v>0</v>
      </c>
      <c r="AG25" s="319">
        <v>0</v>
      </c>
      <c r="AH25" s="319">
        <v>0</v>
      </c>
      <c r="AI25" s="319">
        <v>0</v>
      </c>
      <c r="AJ25" s="319">
        <v>0</v>
      </c>
      <c r="AK25" s="319">
        <v>0</v>
      </c>
      <c r="AL25" s="202">
        <v>0</v>
      </c>
      <c r="AM25" s="202">
        <v>0</v>
      </c>
      <c r="AN25" s="202">
        <v>0</v>
      </c>
      <c r="AO25" s="202">
        <v>0</v>
      </c>
      <c r="AP25" s="319">
        <v>0</v>
      </c>
      <c r="AQ25" s="319">
        <v>0</v>
      </c>
      <c r="AR25" s="319">
        <v>0</v>
      </c>
      <c r="AS25" s="202">
        <v>0</v>
      </c>
      <c r="AT25" s="202">
        <v>0</v>
      </c>
      <c r="AU25" s="202">
        <v>0</v>
      </c>
      <c r="AV25" s="202">
        <v>0</v>
      </c>
      <c r="AW25" s="202">
        <v>0</v>
      </c>
      <c r="AX25" s="202">
        <v>17.149999999999999</v>
      </c>
      <c r="AY25" s="202">
        <v>0</v>
      </c>
      <c r="AZ25" s="202">
        <v>0</v>
      </c>
      <c r="BA25" s="202">
        <v>0</v>
      </c>
      <c r="BB25" s="202">
        <v>0</v>
      </c>
      <c r="BC25" s="202">
        <v>1.3</v>
      </c>
      <c r="BD25" s="202">
        <v>0</v>
      </c>
      <c r="BE25" s="202">
        <v>0</v>
      </c>
      <c r="BF25" s="202">
        <v>0</v>
      </c>
      <c r="BG25" s="319">
        <v>0</v>
      </c>
      <c r="BH25" s="319">
        <v>0</v>
      </c>
      <c r="BI25" s="319">
        <v>0</v>
      </c>
      <c r="BJ25" s="321">
        <v>39.14</v>
      </c>
      <c r="BK25" s="321">
        <v>102.43</v>
      </c>
    </row>
    <row r="26" spans="1:63" ht="20.100000000000001" customHeight="1" x14ac:dyDescent="0.2">
      <c r="A26" s="375" t="s">
        <v>89</v>
      </c>
      <c r="B26" s="341" t="s">
        <v>87</v>
      </c>
      <c r="C26" s="340" t="s">
        <v>88</v>
      </c>
      <c r="D26" s="202">
        <v>245.21</v>
      </c>
      <c r="E26" s="202">
        <v>1.1300000000000001</v>
      </c>
      <c r="F26" s="320">
        <v>1.07</v>
      </c>
      <c r="G26" s="202">
        <v>1.07</v>
      </c>
      <c r="H26" s="202">
        <v>1.07</v>
      </c>
      <c r="I26" s="202">
        <v>0</v>
      </c>
      <c r="J26" s="202">
        <v>0</v>
      </c>
      <c r="K26" s="202">
        <v>0</v>
      </c>
      <c r="L26" s="202">
        <v>0</v>
      </c>
      <c r="M26" s="202">
        <v>0</v>
      </c>
      <c r="N26" s="202">
        <v>0</v>
      </c>
      <c r="O26" s="202">
        <v>0</v>
      </c>
      <c r="P26" s="202">
        <v>0</v>
      </c>
      <c r="Q26" s="202">
        <v>0</v>
      </c>
      <c r="R26" s="202">
        <v>0.06</v>
      </c>
      <c r="S26" s="202">
        <v>0</v>
      </c>
      <c r="T26" s="202">
        <v>0</v>
      </c>
      <c r="U26" s="202">
        <v>0</v>
      </c>
      <c r="V26" s="202">
        <v>0</v>
      </c>
      <c r="W26" s="202">
        <v>0</v>
      </c>
      <c r="X26" s="202">
        <v>0</v>
      </c>
      <c r="Y26" s="202">
        <v>0</v>
      </c>
      <c r="Z26" s="202">
        <v>0</v>
      </c>
      <c r="AA26" s="202">
        <v>0</v>
      </c>
      <c r="AB26" s="202">
        <v>0</v>
      </c>
      <c r="AC26" s="319">
        <v>0</v>
      </c>
      <c r="AD26" s="319">
        <v>0</v>
      </c>
      <c r="AE26" s="319">
        <v>0</v>
      </c>
      <c r="AF26" s="319">
        <v>0</v>
      </c>
      <c r="AG26" s="319">
        <v>0</v>
      </c>
      <c r="AH26" s="319">
        <v>0</v>
      </c>
      <c r="AI26" s="319">
        <v>0</v>
      </c>
      <c r="AJ26" s="319">
        <v>0</v>
      </c>
      <c r="AK26" s="319">
        <v>0</v>
      </c>
      <c r="AL26" s="202">
        <v>0</v>
      </c>
      <c r="AM26" s="202">
        <v>0</v>
      </c>
      <c r="AN26" s="202">
        <v>0</v>
      </c>
      <c r="AO26" s="202">
        <v>0</v>
      </c>
      <c r="AP26" s="319">
        <v>0</v>
      </c>
      <c r="AQ26" s="319">
        <v>0</v>
      </c>
      <c r="AR26" s="319">
        <v>0</v>
      </c>
      <c r="AS26" s="202">
        <v>0</v>
      </c>
      <c r="AT26" s="202">
        <v>0</v>
      </c>
      <c r="AU26" s="202">
        <v>0</v>
      </c>
      <c r="AV26" s="202">
        <v>0</v>
      </c>
      <c r="AW26" s="202">
        <v>0</v>
      </c>
      <c r="AX26" s="202">
        <v>0.06</v>
      </c>
      <c r="AY26" s="202">
        <v>0</v>
      </c>
      <c r="AZ26" s="202">
        <v>0</v>
      </c>
      <c r="BA26" s="202">
        <v>0</v>
      </c>
      <c r="BB26" s="202">
        <v>0</v>
      </c>
      <c r="BC26" s="202">
        <v>0</v>
      </c>
      <c r="BD26" s="202">
        <v>0</v>
      </c>
      <c r="BE26" s="202">
        <v>0</v>
      </c>
      <c r="BF26" s="202">
        <v>0</v>
      </c>
      <c r="BG26" s="319">
        <v>0</v>
      </c>
      <c r="BH26" s="319">
        <v>0</v>
      </c>
      <c r="BI26" s="319">
        <v>0</v>
      </c>
      <c r="BJ26" s="321">
        <v>-12.27</v>
      </c>
      <c r="BK26" s="321">
        <v>232.94</v>
      </c>
    </row>
    <row r="27" spans="1:63" ht="20.100000000000001" customHeight="1" x14ac:dyDescent="0.2">
      <c r="A27" s="375" t="s">
        <v>94</v>
      </c>
      <c r="B27" s="341" t="s">
        <v>90</v>
      </c>
      <c r="C27" s="340" t="s">
        <v>91</v>
      </c>
      <c r="D27" s="202">
        <v>0</v>
      </c>
      <c r="E27" s="202">
        <v>0</v>
      </c>
      <c r="F27" s="320">
        <v>0</v>
      </c>
      <c r="G27" s="202">
        <v>0</v>
      </c>
      <c r="H27" s="202">
        <v>0</v>
      </c>
      <c r="I27" s="202">
        <v>0</v>
      </c>
      <c r="J27" s="202">
        <v>0</v>
      </c>
      <c r="K27" s="202">
        <v>0</v>
      </c>
      <c r="L27" s="202">
        <v>0</v>
      </c>
      <c r="M27" s="202">
        <v>0</v>
      </c>
      <c r="N27" s="202">
        <v>0</v>
      </c>
      <c r="O27" s="202">
        <v>0</v>
      </c>
      <c r="P27" s="202">
        <v>0</v>
      </c>
      <c r="Q27" s="202">
        <v>0</v>
      </c>
      <c r="R27" s="202">
        <v>0</v>
      </c>
      <c r="S27" s="202">
        <v>0</v>
      </c>
      <c r="T27" s="202">
        <v>0</v>
      </c>
      <c r="U27" s="202">
        <v>0</v>
      </c>
      <c r="V27" s="202">
        <v>0</v>
      </c>
      <c r="W27" s="202">
        <v>0</v>
      </c>
      <c r="X27" s="202">
        <v>0</v>
      </c>
      <c r="Y27" s="202">
        <v>0</v>
      </c>
      <c r="Z27" s="202">
        <v>0</v>
      </c>
      <c r="AA27" s="202">
        <v>0</v>
      </c>
      <c r="AB27" s="202">
        <v>0</v>
      </c>
      <c r="AC27" s="319">
        <v>0</v>
      </c>
      <c r="AD27" s="319">
        <v>0</v>
      </c>
      <c r="AE27" s="319">
        <v>0</v>
      </c>
      <c r="AF27" s="319">
        <v>0</v>
      </c>
      <c r="AG27" s="319">
        <v>0</v>
      </c>
      <c r="AH27" s="319">
        <v>0</v>
      </c>
      <c r="AI27" s="319">
        <v>0</v>
      </c>
      <c r="AJ27" s="319">
        <v>0</v>
      </c>
      <c r="AK27" s="319">
        <v>0</v>
      </c>
      <c r="AL27" s="202">
        <v>0</v>
      </c>
      <c r="AM27" s="202">
        <v>0</v>
      </c>
      <c r="AN27" s="202">
        <v>0</v>
      </c>
      <c r="AO27" s="202">
        <v>0</v>
      </c>
      <c r="AP27" s="319">
        <v>0</v>
      </c>
      <c r="AQ27" s="319">
        <v>0</v>
      </c>
      <c r="AR27" s="319">
        <v>0</v>
      </c>
      <c r="AS27" s="202">
        <v>0</v>
      </c>
      <c r="AT27" s="202">
        <v>0</v>
      </c>
      <c r="AU27" s="202">
        <v>0</v>
      </c>
      <c r="AV27" s="202">
        <v>0</v>
      </c>
      <c r="AW27" s="202">
        <v>0</v>
      </c>
      <c r="AX27" s="202">
        <v>0</v>
      </c>
      <c r="AY27" s="202">
        <v>0</v>
      </c>
      <c r="AZ27" s="202">
        <v>0</v>
      </c>
      <c r="BA27" s="202">
        <v>0</v>
      </c>
      <c r="BB27" s="202">
        <v>0</v>
      </c>
      <c r="BC27" s="202">
        <v>0</v>
      </c>
      <c r="BD27" s="202">
        <v>0</v>
      </c>
      <c r="BE27" s="202">
        <v>0</v>
      </c>
      <c r="BF27" s="202">
        <v>0</v>
      </c>
      <c r="BG27" s="319">
        <v>0</v>
      </c>
      <c r="BH27" s="319">
        <v>0</v>
      </c>
      <c r="BI27" s="319">
        <v>0</v>
      </c>
      <c r="BJ27" s="321">
        <v>0</v>
      </c>
      <c r="BK27" s="321">
        <v>0</v>
      </c>
    </row>
    <row r="28" spans="1:63" s="301" customFormat="1" ht="20.100000000000001" customHeight="1" x14ac:dyDescent="0.2">
      <c r="A28" s="377" t="s">
        <v>74</v>
      </c>
      <c r="B28" s="341" t="s">
        <v>92</v>
      </c>
      <c r="C28" s="340" t="s">
        <v>93</v>
      </c>
      <c r="D28" s="202">
        <v>325.95</v>
      </c>
      <c r="E28" s="202">
        <v>11.059999999999999</v>
      </c>
      <c r="F28" s="320">
        <v>11.059999999999999</v>
      </c>
      <c r="G28" s="202">
        <v>0</v>
      </c>
      <c r="H28" s="202">
        <v>0</v>
      </c>
      <c r="I28" s="202">
        <v>0</v>
      </c>
      <c r="J28" s="202">
        <v>1.92</v>
      </c>
      <c r="K28" s="202">
        <v>9.1399999999999988</v>
      </c>
      <c r="L28" s="202">
        <v>0</v>
      </c>
      <c r="M28" s="202">
        <v>0</v>
      </c>
      <c r="N28" s="202">
        <v>0</v>
      </c>
      <c r="O28" s="202">
        <v>0</v>
      </c>
      <c r="P28" s="202">
        <v>0</v>
      </c>
      <c r="Q28" s="202">
        <v>0</v>
      </c>
      <c r="R28" s="202">
        <v>0</v>
      </c>
      <c r="S28" s="202">
        <v>0</v>
      </c>
      <c r="T28" s="202">
        <v>0</v>
      </c>
      <c r="U28" s="202">
        <v>0</v>
      </c>
      <c r="V28" s="202">
        <v>0</v>
      </c>
      <c r="W28" s="202">
        <v>0</v>
      </c>
      <c r="X28" s="202">
        <v>0</v>
      </c>
      <c r="Y28" s="202">
        <v>0</v>
      </c>
      <c r="Z28" s="202">
        <v>0</v>
      </c>
      <c r="AA28" s="202">
        <v>0</v>
      </c>
      <c r="AB28" s="202">
        <v>0</v>
      </c>
      <c r="AC28" s="319">
        <v>0</v>
      </c>
      <c r="AD28" s="319">
        <v>0</v>
      </c>
      <c r="AE28" s="319">
        <v>0</v>
      </c>
      <c r="AF28" s="319">
        <v>0</v>
      </c>
      <c r="AG28" s="319">
        <v>0</v>
      </c>
      <c r="AH28" s="319">
        <v>0</v>
      </c>
      <c r="AI28" s="319">
        <v>0</v>
      </c>
      <c r="AJ28" s="319">
        <v>0</v>
      </c>
      <c r="AK28" s="319">
        <v>0</v>
      </c>
      <c r="AL28" s="202">
        <v>0</v>
      </c>
      <c r="AM28" s="202">
        <v>0</v>
      </c>
      <c r="AN28" s="202">
        <v>0</v>
      </c>
      <c r="AO28" s="202">
        <v>0</v>
      </c>
      <c r="AP28" s="319">
        <v>0</v>
      </c>
      <c r="AQ28" s="319">
        <v>0</v>
      </c>
      <c r="AR28" s="319">
        <v>0</v>
      </c>
      <c r="AS28" s="202">
        <v>0</v>
      </c>
      <c r="AT28" s="202">
        <v>0</v>
      </c>
      <c r="AU28" s="202">
        <v>0</v>
      </c>
      <c r="AV28" s="202">
        <v>0</v>
      </c>
      <c r="AW28" s="202">
        <v>0</v>
      </c>
      <c r="AX28" s="202">
        <v>0</v>
      </c>
      <c r="AY28" s="202">
        <v>0</v>
      </c>
      <c r="AZ28" s="202">
        <v>0</v>
      </c>
      <c r="BA28" s="202">
        <v>0</v>
      </c>
      <c r="BB28" s="202">
        <v>0</v>
      </c>
      <c r="BC28" s="202">
        <v>0</v>
      </c>
      <c r="BD28" s="202">
        <v>0</v>
      </c>
      <c r="BE28" s="202">
        <v>0</v>
      </c>
      <c r="BF28" s="202">
        <v>0</v>
      </c>
      <c r="BG28" s="319">
        <v>0</v>
      </c>
      <c r="BH28" s="319">
        <v>0</v>
      </c>
      <c r="BI28" s="319">
        <v>0</v>
      </c>
      <c r="BJ28" s="321">
        <v>11.04</v>
      </c>
      <c r="BK28" s="321">
        <v>336.99</v>
      </c>
    </row>
    <row r="29" spans="1:63" s="331" customFormat="1" ht="34.5" customHeight="1" x14ac:dyDescent="0.2">
      <c r="A29" s="375" t="s">
        <v>132</v>
      </c>
      <c r="B29" s="341" t="s">
        <v>1278</v>
      </c>
      <c r="C29" s="340" t="s">
        <v>96</v>
      </c>
      <c r="D29" s="202">
        <v>559.51</v>
      </c>
      <c r="E29" s="202">
        <v>93.85</v>
      </c>
      <c r="F29" s="202">
        <v>64.509999999999991</v>
      </c>
      <c r="G29" s="202">
        <v>0</v>
      </c>
      <c r="H29" s="202">
        <v>0</v>
      </c>
      <c r="I29" s="202">
        <v>0</v>
      </c>
      <c r="J29" s="202">
        <v>35.11</v>
      </c>
      <c r="K29" s="202">
        <v>27.450000000000003</v>
      </c>
      <c r="L29" s="202">
        <v>0</v>
      </c>
      <c r="M29" s="202">
        <v>0</v>
      </c>
      <c r="N29" s="202">
        <v>0</v>
      </c>
      <c r="O29" s="202">
        <v>1.95</v>
      </c>
      <c r="P29" s="202">
        <v>0</v>
      </c>
      <c r="Q29" s="202">
        <v>0</v>
      </c>
      <c r="R29" s="202">
        <v>29.339999999999993</v>
      </c>
      <c r="S29" s="202">
        <v>0</v>
      </c>
      <c r="T29" s="202">
        <v>0</v>
      </c>
      <c r="U29" s="202">
        <v>0</v>
      </c>
      <c r="V29" s="202">
        <v>0</v>
      </c>
      <c r="W29" s="202">
        <v>0</v>
      </c>
      <c r="X29" s="202">
        <v>0</v>
      </c>
      <c r="Y29" s="202">
        <v>2.2999999999999998</v>
      </c>
      <c r="Z29" s="202">
        <v>0</v>
      </c>
      <c r="AA29" s="202">
        <v>0</v>
      </c>
      <c r="AB29" s="202">
        <v>3.4600000000000004</v>
      </c>
      <c r="AC29" s="202">
        <v>3.2500000000000004</v>
      </c>
      <c r="AD29" s="202">
        <v>0.11</v>
      </c>
      <c r="AE29" s="202">
        <v>0.1</v>
      </c>
      <c r="AF29" s="202">
        <v>0</v>
      </c>
      <c r="AG29" s="202">
        <v>0</v>
      </c>
      <c r="AH29" s="202">
        <v>0</v>
      </c>
      <c r="AI29" s="202">
        <v>0</v>
      </c>
      <c r="AJ29" s="202">
        <v>0</v>
      </c>
      <c r="AK29" s="202">
        <v>0</v>
      </c>
      <c r="AL29" s="202">
        <v>0</v>
      </c>
      <c r="AM29" s="202">
        <v>0</v>
      </c>
      <c r="AN29" s="202">
        <v>0</v>
      </c>
      <c r="AO29" s="202">
        <v>0</v>
      </c>
      <c r="AP29" s="202">
        <v>0</v>
      </c>
      <c r="AQ29" s="202">
        <v>0</v>
      </c>
      <c r="AR29" s="202">
        <v>0</v>
      </c>
      <c r="AS29" s="202">
        <v>0</v>
      </c>
      <c r="AT29" s="202">
        <v>0</v>
      </c>
      <c r="AU29" s="202">
        <v>0</v>
      </c>
      <c r="AV29" s="202">
        <v>0</v>
      </c>
      <c r="AW29" s="202">
        <v>0</v>
      </c>
      <c r="AX29" s="202">
        <v>22.089999999999996</v>
      </c>
      <c r="AY29" s="202">
        <v>0</v>
      </c>
      <c r="AZ29" s="202">
        <v>0</v>
      </c>
      <c r="BA29" s="202">
        <v>0</v>
      </c>
      <c r="BB29" s="202">
        <v>0</v>
      </c>
      <c r="BC29" s="202">
        <v>1.49</v>
      </c>
      <c r="BD29" s="202">
        <v>0</v>
      </c>
      <c r="BE29" s="202">
        <v>0</v>
      </c>
      <c r="BF29" s="202">
        <v>0</v>
      </c>
      <c r="BG29" s="202">
        <v>0</v>
      </c>
      <c r="BH29" s="202">
        <v>0</v>
      </c>
      <c r="BI29" s="202">
        <v>0</v>
      </c>
      <c r="BJ29" s="202">
        <v>81.419999999999987</v>
      </c>
      <c r="BK29" s="202">
        <v>640.93000000000006</v>
      </c>
    </row>
    <row r="30" spans="1:63" s="303" customFormat="1" ht="20.100000000000001" customHeight="1" x14ac:dyDescent="0.2">
      <c r="A30" s="378"/>
      <c r="B30" s="352" t="s">
        <v>98</v>
      </c>
      <c r="C30" s="353" t="s">
        <v>99</v>
      </c>
      <c r="D30" s="202">
        <v>338.83</v>
      </c>
      <c r="E30" s="319">
        <v>67.149999999999991</v>
      </c>
      <c r="F30" s="320">
        <v>39.54</v>
      </c>
      <c r="G30" s="319">
        <v>0</v>
      </c>
      <c r="H30" s="319">
        <v>0</v>
      </c>
      <c r="I30" s="319">
        <v>0</v>
      </c>
      <c r="J30" s="319">
        <v>21.159999999999997</v>
      </c>
      <c r="K30" s="319">
        <v>17.700000000000003</v>
      </c>
      <c r="L30" s="319">
        <v>0</v>
      </c>
      <c r="M30" s="319">
        <v>0</v>
      </c>
      <c r="N30" s="319">
        <v>0</v>
      </c>
      <c r="O30" s="319">
        <v>0.67999999999999994</v>
      </c>
      <c r="P30" s="319">
        <v>0</v>
      </c>
      <c r="Q30" s="319">
        <v>0</v>
      </c>
      <c r="R30" s="202">
        <v>27.609999999999996</v>
      </c>
      <c r="S30" s="319">
        <v>0</v>
      </c>
      <c r="T30" s="319">
        <v>0</v>
      </c>
      <c r="U30" s="319">
        <v>0</v>
      </c>
      <c r="V30" s="319">
        <v>0</v>
      </c>
      <c r="W30" s="319">
        <v>0</v>
      </c>
      <c r="X30" s="319">
        <v>0</v>
      </c>
      <c r="Y30" s="319">
        <v>2.2999999999999998</v>
      </c>
      <c r="Z30" s="319">
        <v>0</v>
      </c>
      <c r="AA30" s="319">
        <v>0</v>
      </c>
      <c r="AB30" s="202">
        <v>3.22</v>
      </c>
      <c r="AC30" s="319">
        <v>3.0700000000000003</v>
      </c>
      <c r="AD30" s="319">
        <v>0.05</v>
      </c>
      <c r="AE30" s="319">
        <v>0.1</v>
      </c>
      <c r="AF30" s="319">
        <v>0</v>
      </c>
      <c r="AG30" s="319">
        <v>0</v>
      </c>
      <c r="AH30" s="319">
        <v>0</v>
      </c>
      <c r="AI30" s="319">
        <v>0</v>
      </c>
      <c r="AJ30" s="319">
        <v>0</v>
      </c>
      <c r="AK30" s="319">
        <v>0</v>
      </c>
      <c r="AL30" s="319">
        <v>0</v>
      </c>
      <c r="AM30" s="319">
        <v>0</v>
      </c>
      <c r="AN30" s="319">
        <v>0</v>
      </c>
      <c r="AO30" s="319">
        <v>0</v>
      </c>
      <c r="AP30" s="319">
        <v>0</v>
      </c>
      <c r="AQ30" s="319">
        <v>0</v>
      </c>
      <c r="AR30" s="319">
        <v>0</v>
      </c>
      <c r="AS30" s="319">
        <v>0</v>
      </c>
      <c r="AT30" s="319">
        <v>0</v>
      </c>
      <c r="AU30" s="319">
        <v>0</v>
      </c>
      <c r="AV30" s="319">
        <v>0</v>
      </c>
      <c r="AW30" s="319">
        <v>0</v>
      </c>
      <c r="AX30" s="319">
        <v>21.449999999999996</v>
      </c>
      <c r="AY30" s="319">
        <v>0</v>
      </c>
      <c r="AZ30" s="319">
        <v>0</v>
      </c>
      <c r="BA30" s="319">
        <v>0</v>
      </c>
      <c r="BB30" s="319">
        <v>0</v>
      </c>
      <c r="BC30" s="319">
        <v>0.64</v>
      </c>
      <c r="BD30" s="319">
        <v>0</v>
      </c>
      <c r="BE30" s="319">
        <v>0</v>
      </c>
      <c r="BF30" s="319">
        <v>0</v>
      </c>
      <c r="BG30" s="319">
        <v>0</v>
      </c>
      <c r="BH30" s="319">
        <v>0</v>
      </c>
      <c r="BI30" s="319">
        <v>0</v>
      </c>
      <c r="BJ30" s="354">
        <v>55.429999999999993</v>
      </c>
      <c r="BK30" s="354">
        <v>394.26</v>
      </c>
    </row>
    <row r="31" spans="1:63" s="303" customFormat="1" ht="20.100000000000001" customHeight="1" x14ac:dyDescent="0.2">
      <c r="A31" s="378"/>
      <c r="B31" s="352" t="s">
        <v>100</v>
      </c>
      <c r="C31" s="353" t="s">
        <v>101</v>
      </c>
      <c r="D31" s="202">
        <v>13.13</v>
      </c>
      <c r="E31" s="319">
        <v>0.2</v>
      </c>
      <c r="F31" s="320">
        <v>0.12000000000000001</v>
      </c>
      <c r="G31" s="319">
        <v>0</v>
      </c>
      <c r="H31" s="319">
        <v>0</v>
      </c>
      <c r="I31" s="319">
        <v>0</v>
      </c>
      <c r="J31" s="319">
        <v>0.1</v>
      </c>
      <c r="K31" s="319">
        <v>0.02</v>
      </c>
      <c r="L31" s="319">
        <v>0</v>
      </c>
      <c r="M31" s="319">
        <v>0</v>
      </c>
      <c r="N31" s="319">
        <v>0</v>
      </c>
      <c r="O31" s="319">
        <v>0</v>
      </c>
      <c r="P31" s="319">
        <v>0</v>
      </c>
      <c r="Q31" s="319">
        <v>0</v>
      </c>
      <c r="R31" s="202">
        <v>0.08</v>
      </c>
      <c r="S31" s="319">
        <v>0</v>
      </c>
      <c r="T31" s="319">
        <v>0</v>
      </c>
      <c r="U31" s="319">
        <v>0</v>
      </c>
      <c r="V31" s="319">
        <v>0</v>
      </c>
      <c r="W31" s="319">
        <v>0</v>
      </c>
      <c r="X31" s="319">
        <v>0</v>
      </c>
      <c r="Y31" s="319">
        <v>0</v>
      </c>
      <c r="Z31" s="319">
        <v>0</v>
      </c>
      <c r="AA31" s="319">
        <v>0</v>
      </c>
      <c r="AB31" s="202">
        <v>0.06</v>
      </c>
      <c r="AC31" s="319">
        <v>0</v>
      </c>
      <c r="AD31" s="319">
        <v>0.06</v>
      </c>
      <c r="AE31" s="319">
        <v>0</v>
      </c>
      <c r="AF31" s="319">
        <v>0</v>
      </c>
      <c r="AG31" s="319">
        <v>0</v>
      </c>
      <c r="AH31" s="319">
        <v>0</v>
      </c>
      <c r="AI31" s="319">
        <v>0</v>
      </c>
      <c r="AJ31" s="319">
        <v>0</v>
      </c>
      <c r="AK31" s="319">
        <v>0</v>
      </c>
      <c r="AL31" s="319">
        <v>0</v>
      </c>
      <c r="AM31" s="319">
        <v>0</v>
      </c>
      <c r="AN31" s="319">
        <v>0</v>
      </c>
      <c r="AO31" s="319">
        <v>0</v>
      </c>
      <c r="AP31" s="319">
        <v>0</v>
      </c>
      <c r="AQ31" s="319">
        <v>0</v>
      </c>
      <c r="AR31" s="319">
        <v>0</v>
      </c>
      <c r="AS31" s="319">
        <v>0</v>
      </c>
      <c r="AT31" s="319">
        <v>0</v>
      </c>
      <c r="AU31" s="319">
        <v>0</v>
      </c>
      <c r="AV31" s="319">
        <v>0</v>
      </c>
      <c r="AW31" s="319">
        <v>0</v>
      </c>
      <c r="AX31" s="319">
        <v>0.02</v>
      </c>
      <c r="AY31" s="319">
        <v>0</v>
      </c>
      <c r="AZ31" s="319">
        <v>0</v>
      </c>
      <c r="BA31" s="319">
        <v>0</v>
      </c>
      <c r="BB31" s="319">
        <v>0</v>
      </c>
      <c r="BC31" s="319">
        <v>0</v>
      </c>
      <c r="BD31" s="319">
        <v>0</v>
      </c>
      <c r="BE31" s="319">
        <v>0</v>
      </c>
      <c r="BF31" s="319">
        <v>0</v>
      </c>
      <c r="BG31" s="319">
        <v>0</v>
      </c>
      <c r="BH31" s="319">
        <v>0</v>
      </c>
      <c r="BI31" s="319">
        <v>0</v>
      </c>
      <c r="BJ31" s="354">
        <v>9.0000000000000011E-2</v>
      </c>
      <c r="BK31" s="354">
        <v>13.22</v>
      </c>
    </row>
    <row r="32" spans="1:63" s="281" customFormat="1" ht="20.100000000000001" customHeight="1" x14ac:dyDescent="0.2">
      <c r="A32" s="378"/>
      <c r="B32" s="352" t="s">
        <v>663</v>
      </c>
      <c r="C32" s="353" t="s">
        <v>103</v>
      </c>
      <c r="D32" s="202">
        <v>1.82</v>
      </c>
      <c r="E32" s="319">
        <v>0</v>
      </c>
      <c r="F32" s="320">
        <v>0</v>
      </c>
      <c r="G32" s="319">
        <v>0</v>
      </c>
      <c r="H32" s="319">
        <v>0</v>
      </c>
      <c r="I32" s="319">
        <v>0</v>
      </c>
      <c r="J32" s="319">
        <v>0</v>
      </c>
      <c r="K32" s="319">
        <v>0</v>
      </c>
      <c r="L32" s="319">
        <v>0</v>
      </c>
      <c r="M32" s="319">
        <v>0</v>
      </c>
      <c r="N32" s="319">
        <v>0</v>
      </c>
      <c r="O32" s="319">
        <v>0</v>
      </c>
      <c r="P32" s="319">
        <v>0</v>
      </c>
      <c r="Q32" s="319">
        <v>0</v>
      </c>
      <c r="R32" s="202">
        <v>0</v>
      </c>
      <c r="S32" s="319">
        <v>0</v>
      </c>
      <c r="T32" s="319">
        <v>0</v>
      </c>
      <c r="U32" s="319">
        <v>0</v>
      </c>
      <c r="V32" s="319">
        <v>0</v>
      </c>
      <c r="W32" s="319">
        <v>0</v>
      </c>
      <c r="X32" s="319">
        <v>0</v>
      </c>
      <c r="Y32" s="319">
        <v>0</v>
      </c>
      <c r="Z32" s="319">
        <v>0</v>
      </c>
      <c r="AA32" s="319">
        <v>0</v>
      </c>
      <c r="AB32" s="202">
        <v>0</v>
      </c>
      <c r="AC32" s="319">
        <v>0</v>
      </c>
      <c r="AD32" s="319">
        <v>0</v>
      </c>
      <c r="AE32" s="319">
        <v>0</v>
      </c>
      <c r="AF32" s="319">
        <v>0</v>
      </c>
      <c r="AG32" s="319">
        <v>0</v>
      </c>
      <c r="AH32" s="319">
        <v>0</v>
      </c>
      <c r="AI32" s="319">
        <v>0</v>
      </c>
      <c r="AJ32" s="319">
        <v>0</v>
      </c>
      <c r="AK32" s="319">
        <v>0</v>
      </c>
      <c r="AL32" s="319">
        <v>0</v>
      </c>
      <c r="AM32" s="319">
        <v>0</v>
      </c>
      <c r="AN32" s="319">
        <v>0</v>
      </c>
      <c r="AO32" s="319">
        <v>0</v>
      </c>
      <c r="AP32" s="319">
        <v>0</v>
      </c>
      <c r="AQ32" s="319">
        <v>0</v>
      </c>
      <c r="AR32" s="319">
        <v>0</v>
      </c>
      <c r="AS32" s="319">
        <v>0</v>
      </c>
      <c r="AT32" s="319">
        <v>0</v>
      </c>
      <c r="AU32" s="319">
        <v>0</v>
      </c>
      <c r="AV32" s="319">
        <v>0</v>
      </c>
      <c r="AW32" s="319">
        <v>0</v>
      </c>
      <c r="AX32" s="319">
        <v>0</v>
      </c>
      <c r="AY32" s="319">
        <v>0</v>
      </c>
      <c r="AZ32" s="319">
        <v>0</v>
      </c>
      <c r="BA32" s="319">
        <v>0</v>
      </c>
      <c r="BB32" s="319">
        <v>0</v>
      </c>
      <c r="BC32" s="319">
        <v>0</v>
      </c>
      <c r="BD32" s="319">
        <v>0</v>
      </c>
      <c r="BE32" s="319">
        <v>0</v>
      </c>
      <c r="BF32" s="319">
        <v>0</v>
      </c>
      <c r="BG32" s="319">
        <v>0</v>
      </c>
      <c r="BH32" s="319">
        <v>0</v>
      </c>
      <c r="BI32" s="319">
        <v>0</v>
      </c>
      <c r="BJ32" s="354">
        <v>-0.1</v>
      </c>
      <c r="BK32" s="354">
        <v>1.72</v>
      </c>
    </row>
    <row r="33" spans="1:63" s="281" customFormat="1" ht="20.100000000000001" customHeight="1" x14ac:dyDescent="0.2">
      <c r="A33" s="378"/>
      <c r="B33" s="352" t="s">
        <v>1279</v>
      </c>
      <c r="C33" s="353" t="s">
        <v>105</v>
      </c>
      <c r="D33" s="202">
        <v>3.62</v>
      </c>
      <c r="E33" s="319">
        <v>1.75</v>
      </c>
      <c r="F33" s="320">
        <v>1.1400000000000001</v>
      </c>
      <c r="G33" s="319">
        <v>0</v>
      </c>
      <c r="H33" s="319">
        <v>0</v>
      </c>
      <c r="I33" s="319">
        <v>0</v>
      </c>
      <c r="J33" s="319">
        <v>0.85</v>
      </c>
      <c r="K33" s="319">
        <v>0.04</v>
      </c>
      <c r="L33" s="319">
        <v>0</v>
      </c>
      <c r="M33" s="319">
        <v>0</v>
      </c>
      <c r="N33" s="319">
        <v>0</v>
      </c>
      <c r="O33" s="319">
        <v>0.25</v>
      </c>
      <c r="P33" s="319">
        <v>0</v>
      </c>
      <c r="Q33" s="319">
        <v>0</v>
      </c>
      <c r="R33" s="202">
        <v>0.61</v>
      </c>
      <c r="S33" s="319">
        <v>0</v>
      </c>
      <c r="T33" s="319">
        <v>0</v>
      </c>
      <c r="U33" s="319">
        <v>0</v>
      </c>
      <c r="V33" s="319">
        <v>0</v>
      </c>
      <c r="W33" s="319">
        <v>0</v>
      </c>
      <c r="X33" s="319">
        <v>0</v>
      </c>
      <c r="Y33" s="319">
        <v>0</v>
      </c>
      <c r="Z33" s="319">
        <v>0</v>
      </c>
      <c r="AA33" s="319">
        <v>0</v>
      </c>
      <c r="AB33" s="202">
        <v>0.04</v>
      </c>
      <c r="AC33" s="319">
        <v>0.04</v>
      </c>
      <c r="AD33" s="319">
        <v>0</v>
      </c>
      <c r="AE33" s="319">
        <v>0</v>
      </c>
      <c r="AF33" s="319">
        <v>0</v>
      </c>
      <c r="AG33" s="319">
        <v>0</v>
      </c>
      <c r="AH33" s="319">
        <v>0</v>
      </c>
      <c r="AI33" s="319">
        <v>0</v>
      </c>
      <c r="AJ33" s="319">
        <v>0</v>
      </c>
      <c r="AK33" s="319">
        <v>0</v>
      </c>
      <c r="AL33" s="319">
        <v>0</v>
      </c>
      <c r="AM33" s="319">
        <v>0</v>
      </c>
      <c r="AN33" s="319">
        <v>0</v>
      </c>
      <c r="AO33" s="319">
        <v>0</v>
      </c>
      <c r="AP33" s="319">
        <v>0</v>
      </c>
      <c r="AQ33" s="319">
        <v>0</v>
      </c>
      <c r="AR33" s="319">
        <v>0</v>
      </c>
      <c r="AS33" s="319">
        <v>0</v>
      </c>
      <c r="AT33" s="319">
        <v>0</v>
      </c>
      <c r="AU33" s="319">
        <v>0</v>
      </c>
      <c r="AV33" s="319">
        <v>0</v>
      </c>
      <c r="AW33" s="319">
        <v>0</v>
      </c>
      <c r="AX33" s="319">
        <v>0.22</v>
      </c>
      <c r="AY33" s="319">
        <v>0</v>
      </c>
      <c r="AZ33" s="319">
        <v>0</v>
      </c>
      <c r="BA33" s="319">
        <v>0</v>
      </c>
      <c r="BB33" s="319">
        <v>0</v>
      </c>
      <c r="BC33" s="319">
        <v>0.35</v>
      </c>
      <c r="BD33" s="319">
        <v>0</v>
      </c>
      <c r="BE33" s="319">
        <v>0</v>
      </c>
      <c r="BF33" s="319">
        <v>0</v>
      </c>
      <c r="BG33" s="319">
        <v>0</v>
      </c>
      <c r="BH33" s="319">
        <v>0</v>
      </c>
      <c r="BI33" s="319">
        <v>0</v>
      </c>
      <c r="BJ33" s="354">
        <v>1.75</v>
      </c>
      <c r="BK33" s="354">
        <v>5.37</v>
      </c>
    </row>
    <row r="34" spans="1:63" s="281" customFormat="1" ht="20.100000000000001" customHeight="1" x14ac:dyDescent="0.2">
      <c r="A34" s="378"/>
      <c r="B34" s="352" t="s">
        <v>1280</v>
      </c>
      <c r="C34" s="353" t="s">
        <v>107</v>
      </c>
      <c r="D34" s="202">
        <v>14.49</v>
      </c>
      <c r="E34" s="319">
        <v>12.31</v>
      </c>
      <c r="F34" s="320">
        <v>11.66</v>
      </c>
      <c r="G34" s="319">
        <v>0</v>
      </c>
      <c r="H34" s="319">
        <v>0</v>
      </c>
      <c r="I34" s="319">
        <v>0</v>
      </c>
      <c r="J34" s="319">
        <v>9.59</v>
      </c>
      <c r="K34" s="319">
        <v>1.05</v>
      </c>
      <c r="L34" s="319">
        <v>0</v>
      </c>
      <c r="M34" s="319">
        <v>0</v>
      </c>
      <c r="N34" s="319">
        <v>0</v>
      </c>
      <c r="O34" s="319">
        <v>1.02</v>
      </c>
      <c r="P34" s="319">
        <v>0</v>
      </c>
      <c r="Q34" s="319">
        <v>0</v>
      </c>
      <c r="R34" s="202">
        <v>0.65</v>
      </c>
      <c r="S34" s="319">
        <v>0</v>
      </c>
      <c r="T34" s="319">
        <v>0</v>
      </c>
      <c r="U34" s="319">
        <v>0</v>
      </c>
      <c r="V34" s="319">
        <v>0</v>
      </c>
      <c r="W34" s="319">
        <v>0</v>
      </c>
      <c r="X34" s="319">
        <v>0</v>
      </c>
      <c r="Y34" s="319">
        <v>0</v>
      </c>
      <c r="Z34" s="319">
        <v>0</v>
      </c>
      <c r="AA34" s="319">
        <v>0</v>
      </c>
      <c r="AB34" s="202">
        <v>0.1</v>
      </c>
      <c r="AC34" s="319">
        <v>0.1</v>
      </c>
      <c r="AD34" s="319">
        <v>0</v>
      </c>
      <c r="AE34" s="319">
        <v>0</v>
      </c>
      <c r="AF34" s="319">
        <v>0</v>
      </c>
      <c r="AG34" s="319">
        <v>0</v>
      </c>
      <c r="AH34" s="319">
        <v>0</v>
      </c>
      <c r="AI34" s="319">
        <v>0</v>
      </c>
      <c r="AJ34" s="319">
        <v>0</v>
      </c>
      <c r="AK34" s="319">
        <v>0</v>
      </c>
      <c r="AL34" s="319">
        <v>0</v>
      </c>
      <c r="AM34" s="319">
        <v>0</v>
      </c>
      <c r="AN34" s="319">
        <v>0</v>
      </c>
      <c r="AO34" s="319">
        <v>0</v>
      </c>
      <c r="AP34" s="319">
        <v>0</v>
      </c>
      <c r="AQ34" s="319">
        <v>0</v>
      </c>
      <c r="AR34" s="319">
        <v>0</v>
      </c>
      <c r="AS34" s="319">
        <v>0</v>
      </c>
      <c r="AT34" s="319">
        <v>0</v>
      </c>
      <c r="AU34" s="319">
        <v>0</v>
      </c>
      <c r="AV34" s="319">
        <v>0</v>
      </c>
      <c r="AW34" s="319">
        <v>0</v>
      </c>
      <c r="AX34" s="319">
        <v>0.05</v>
      </c>
      <c r="AY34" s="319">
        <v>0</v>
      </c>
      <c r="AZ34" s="319">
        <v>0</v>
      </c>
      <c r="BA34" s="319">
        <v>0</v>
      </c>
      <c r="BB34" s="319">
        <v>0</v>
      </c>
      <c r="BC34" s="319">
        <v>0.5</v>
      </c>
      <c r="BD34" s="319">
        <v>0</v>
      </c>
      <c r="BE34" s="319">
        <v>0</v>
      </c>
      <c r="BF34" s="319">
        <v>0</v>
      </c>
      <c r="BG34" s="319">
        <v>0</v>
      </c>
      <c r="BH34" s="319">
        <v>0</v>
      </c>
      <c r="BI34" s="319">
        <v>0</v>
      </c>
      <c r="BJ34" s="354">
        <v>12.31</v>
      </c>
      <c r="BK34" s="354">
        <v>26.8</v>
      </c>
    </row>
    <row r="35" spans="1:63" s="281" customFormat="1" ht="20.100000000000001" customHeight="1" x14ac:dyDescent="0.2">
      <c r="A35" s="378"/>
      <c r="B35" s="352" t="s">
        <v>1281</v>
      </c>
      <c r="C35" s="353" t="s">
        <v>109</v>
      </c>
      <c r="D35" s="202">
        <v>120.88</v>
      </c>
      <c r="E35" s="319">
        <v>0</v>
      </c>
      <c r="F35" s="320">
        <v>0</v>
      </c>
      <c r="G35" s="319">
        <v>0</v>
      </c>
      <c r="H35" s="319">
        <v>0</v>
      </c>
      <c r="I35" s="319">
        <v>0</v>
      </c>
      <c r="J35" s="319">
        <v>0</v>
      </c>
      <c r="K35" s="319">
        <v>0</v>
      </c>
      <c r="L35" s="319">
        <v>0</v>
      </c>
      <c r="M35" s="319">
        <v>0</v>
      </c>
      <c r="N35" s="319">
        <v>0</v>
      </c>
      <c r="O35" s="319">
        <v>0</v>
      </c>
      <c r="P35" s="319">
        <v>0</v>
      </c>
      <c r="Q35" s="319">
        <v>0</v>
      </c>
      <c r="R35" s="202">
        <v>0</v>
      </c>
      <c r="S35" s="319">
        <v>0</v>
      </c>
      <c r="T35" s="319">
        <v>0</v>
      </c>
      <c r="U35" s="319">
        <v>0</v>
      </c>
      <c r="V35" s="319">
        <v>0</v>
      </c>
      <c r="W35" s="319">
        <v>0</v>
      </c>
      <c r="X35" s="319">
        <v>0</v>
      </c>
      <c r="Y35" s="319">
        <v>0</v>
      </c>
      <c r="Z35" s="319">
        <v>0</v>
      </c>
      <c r="AA35" s="319">
        <v>0</v>
      </c>
      <c r="AB35" s="202">
        <v>0</v>
      </c>
      <c r="AC35" s="319">
        <v>0</v>
      </c>
      <c r="AD35" s="319">
        <v>0</v>
      </c>
      <c r="AE35" s="319">
        <v>0</v>
      </c>
      <c r="AF35" s="319">
        <v>0</v>
      </c>
      <c r="AG35" s="319">
        <v>0</v>
      </c>
      <c r="AH35" s="319">
        <v>0</v>
      </c>
      <c r="AI35" s="319">
        <v>0</v>
      </c>
      <c r="AJ35" s="319">
        <v>0</v>
      </c>
      <c r="AK35" s="319">
        <v>0</v>
      </c>
      <c r="AL35" s="319">
        <v>0</v>
      </c>
      <c r="AM35" s="319">
        <v>0</v>
      </c>
      <c r="AN35" s="319">
        <v>0</v>
      </c>
      <c r="AO35" s="319">
        <v>0</v>
      </c>
      <c r="AP35" s="319">
        <v>0</v>
      </c>
      <c r="AQ35" s="319">
        <v>0</v>
      </c>
      <c r="AR35" s="319">
        <v>0</v>
      </c>
      <c r="AS35" s="319">
        <v>0</v>
      </c>
      <c r="AT35" s="319">
        <v>0</v>
      </c>
      <c r="AU35" s="319">
        <v>0</v>
      </c>
      <c r="AV35" s="319">
        <v>0</v>
      </c>
      <c r="AW35" s="319">
        <v>0</v>
      </c>
      <c r="AX35" s="319">
        <v>0</v>
      </c>
      <c r="AY35" s="319">
        <v>0</v>
      </c>
      <c r="AZ35" s="319">
        <v>0</v>
      </c>
      <c r="BA35" s="319">
        <v>0</v>
      </c>
      <c r="BB35" s="319">
        <v>0</v>
      </c>
      <c r="BC35" s="319">
        <v>0</v>
      </c>
      <c r="BD35" s="319">
        <v>0</v>
      </c>
      <c r="BE35" s="319">
        <v>0</v>
      </c>
      <c r="BF35" s="319">
        <v>0</v>
      </c>
      <c r="BG35" s="319">
        <v>0</v>
      </c>
      <c r="BH35" s="319">
        <v>0</v>
      </c>
      <c r="BI35" s="319">
        <v>0</v>
      </c>
      <c r="BJ35" s="354">
        <v>0</v>
      </c>
      <c r="BK35" s="354">
        <v>120.88</v>
      </c>
    </row>
    <row r="36" spans="1:63" s="303" customFormat="1" ht="20.100000000000001" customHeight="1" x14ac:dyDescent="0.2">
      <c r="A36" s="378"/>
      <c r="B36" s="352" t="s">
        <v>110</v>
      </c>
      <c r="C36" s="353" t="s">
        <v>111</v>
      </c>
      <c r="D36" s="202">
        <v>0.12</v>
      </c>
      <c r="E36" s="319">
        <v>7.7200000000000006</v>
      </c>
      <c r="F36" s="320">
        <v>7.4700000000000006</v>
      </c>
      <c r="G36" s="319">
        <v>0</v>
      </c>
      <c r="H36" s="319">
        <v>0</v>
      </c>
      <c r="I36" s="319">
        <v>0</v>
      </c>
      <c r="J36" s="319">
        <v>0</v>
      </c>
      <c r="K36" s="319">
        <v>7.4700000000000006</v>
      </c>
      <c r="L36" s="319">
        <v>0</v>
      </c>
      <c r="M36" s="319">
        <v>0</v>
      </c>
      <c r="N36" s="319">
        <v>0</v>
      </c>
      <c r="O36" s="319">
        <v>0</v>
      </c>
      <c r="P36" s="319">
        <v>0</v>
      </c>
      <c r="Q36" s="319">
        <v>0</v>
      </c>
      <c r="R36" s="202">
        <v>0.25</v>
      </c>
      <c r="S36" s="319">
        <v>0</v>
      </c>
      <c r="T36" s="319">
        <v>0</v>
      </c>
      <c r="U36" s="319">
        <v>0</v>
      </c>
      <c r="V36" s="319">
        <v>0</v>
      </c>
      <c r="W36" s="319">
        <v>0</v>
      </c>
      <c r="X36" s="319">
        <v>0</v>
      </c>
      <c r="Y36" s="319">
        <v>0</v>
      </c>
      <c r="Z36" s="319">
        <v>0</v>
      </c>
      <c r="AA36" s="319">
        <v>0</v>
      </c>
      <c r="AB36" s="202">
        <v>0</v>
      </c>
      <c r="AC36" s="319">
        <v>0</v>
      </c>
      <c r="AD36" s="319">
        <v>0</v>
      </c>
      <c r="AE36" s="319">
        <v>0</v>
      </c>
      <c r="AF36" s="319">
        <v>0</v>
      </c>
      <c r="AG36" s="319">
        <v>0</v>
      </c>
      <c r="AH36" s="319">
        <v>0</v>
      </c>
      <c r="AI36" s="319">
        <v>0</v>
      </c>
      <c r="AJ36" s="319">
        <v>0</v>
      </c>
      <c r="AK36" s="319">
        <v>0</v>
      </c>
      <c r="AL36" s="319">
        <v>0</v>
      </c>
      <c r="AM36" s="319">
        <v>0</v>
      </c>
      <c r="AN36" s="319">
        <v>0</v>
      </c>
      <c r="AO36" s="319">
        <v>0</v>
      </c>
      <c r="AP36" s="319">
        <v>0</v>
      </c>
      <c r="AQ36" s="319">
        <v>0</v>
      </c>
      <c r="AR36" s="319">
        <v>0</v>
      </c>
      <c r="AS36" s="319">
        <v>0</v>
      </c>
      <c r="AT36" s="319">
        <v>0</v>
      </c>
      <c r="AU36" s="319">
        <v>0</v>
      </c>
      <c r="AV36" s="319">
        <v>0</v>
      </c>
      <c r="AW36" s="319">
        <v>0</v>
      </c>
      <c r="AX36" s="319">
        <v>0.25</v>
      </c>
      <c r="AY36" s="319">
        <v>0</v>
      </c>
      <c r="AZ36" s="319">
        <v>0</v>
      </c>
      <c r="BA36" s="319">
        <v>0</v>
      </c>
      <c r="BB36" s="319">
        <v>0</v>
      </c>
      <c r="BC36" s="319">
        <v>0</v>
      </c>
      <c r="BD36" s="319">
        <v>0</v>
      </c>
      <c r="BE36" s="319">
        <v>0</v>
      </c>
      <c r="BF36" s="319">
        <v>0</v>
      </c>
      <c r="BG36" s="319">
        <v>0</v>
      </c>
      <c r="BH36" s="319">
        <v>0</v>
      </c>
      <c r="BI36" s="319">
        <v>0</v>
      </c>
      <c r="BJ36" s="354">
        <v>7.7200000000000006</v>
      </c>
      <c r="BK36" s="354">
        <v>7.84</v>
      </c>
    </row>
    <row r="37" spans="1:63" s="303" customFormat="1" ht="20.100000000000001" customHeight="1" x14ac:dyDescent="0.2">
      <c r="A37" s="378"/>
      <c r="B37" s="352" t="s">
        <v>1266</v>
      </c>
      <c r="C37" s="353" t="s">
        <v>113</v>
      </c>
      <c r="D37" s="202">
        <v>7.0000000000000007E-2</v>
      </c>
      <c r="E37" s="319">
        <v>0</v>
      </c>
      <c r="F37" s="320">
        <v>0</v>
      </c>
      <c r="G37" s="319">
        <v>0</v>
      </c>
      <c r="H37" s="319">
        <v>0</v>
      </c>
      <c r="I37" s="319">
        <v>0</v>
      </c>
      <c r="J37" s="319">
        <v>0</v>
      </c>
      <c r="K37" s="319">
        <v>0</v>
      </c>
      <c r="L37" s="319">
        <v>0</v>
      </c>
      <c r="M37" s="319">
        <v>0</v>
      </c>
      <c r="N37" s="319">
        <v>0</v>
      </c>
      <c r="O37" s="319">
        <v>0</v>
      </c>
      <c r="P37" s="319">
        <v>0</v>
      </c>
      <c r="Q37" s="319">
        <v>0</v>
      </c>
      <c r="R37" s="202">
        <v>0</v>
      </c>
      <c r="S37" s="319">
        <v>0</v>
      </c>
      <c r="T37" s="319">
        <v>0</v>
      </c>
      <c r="U37" s="319">
        <v>0</v>
      </c>
      <c r="V37" s="319">
        <v>0</v>
      </c>
      <c r="W37" s="319">
        <v>0</v>
      </c>
      <c r="X37" s="319">
        <v>0</v>
      </c>
      <c r="Y37" s="319">
        <v>0</v>
      </c>
      <c r="Z37" s="319">
        <v>0</v>
      </c>
      <c r="AA37" s="319">
        <v>0</v>
      </c>
      <c r="AB37" s="202">
        <v>0</v>
      </c>
      <c r="AC37" s="319">
        <v>0</v>
      </c>
      <c r="AD37" s="319">
        <v>0</v>
      </c>
      <c r="AE37" s="319">
        <v>0</v>
      </c>
      <c r="AF37" s="319">
        <v>0</v>
      </c>
      <c r="AG37" s="319">
        <v>0</v>
      </c>
      <c r="AH37" s="319">
        <v>0</v>
      </c>
      <c r="AI37" s="319">
        <v>0</v>
      </c>
      <c r="AJ37" s="319">
        <v>0</v>
      </c>
      <c r="AK37" s="319">
        <v>0</v>
      </c>
      <c r="AL37" s="319">
        <v>0</v>
      </c>
      <c r="AM37" s="319">
        <v>0</v>
      </c>
      <c r="AN37" s="319">
        <v>0</v>
      </c>
      <c r="AO37" s="319">
        <v>0</v>
      </c>
      <c r="AP37" s="319">
        <v>0</v>
      </c>
      <c r="AQ37" s="319">
        <v>0</v>
      </c>
      <c r="AR37" s="319">
        <v>0</v>
      </c>
      <c r="AS37" s="319">
        <v>0</v>
      </c>
      <c r="AT37" s="319">
        <v>0</v>
      </c>
      <c r="AU37" s="319">
        <v>0</v>
      </c>
      <c r="AV37" s="319">
        <v>0</v>
      </c>
      <c r="AW37" s="319">
        <v>0</v>
      </c>
      <c r="AX37" s="319">
        <v>0</v>
      </c>
      <c r="AY37" s="319">
        <v>0</v>
      </c>
      <c r="AZ37" s="319">
        <v>0</v>
      </c>
      <c r="BA37" s="319">
        <v>0</v>
      </c>
      <c r="BB37" s="319">
        <v>0</v>
      </c>
      <c r="BC37" s="319">
        <v>0</v>
      </c>
      <c r="BD37" s="319">
        <v>0</v>
      </c>
      <c r="BE37" s="319">
        <v>0</v>
      </c>
      <c r="BF37" s="319">
        <v>0</v>
      </c>
      <c r="BG37" s="319">
        <v>0</v>
      </c>
      <c r="BH37" s="319">
        <v>0</v>
      </c>
      <c r="BI37" s="319">
        <v>0</v>
      </c>
      <c r="BJ37" s="354">
        <v>0</v>
      </c>
      <c r="BK37" s="354">
        <v>7.0000000000000007E-2</v>
      </c>
    </row>
    <row r="38" spans="1:63" s="303" customFormat="1" ht="20.100000000000001" customHeight="1" x14ac:dyDescent="0.2">
      <c r="A38" s="378"/>
      <c r="B38" s="355" t="s">
        <v>664</v>
      </c>
      <c r="C38" s="356" t="s">
        <v>115</v>
      </c>
      <c r="D38" s="202">
        <v>0</v>
      </c>
      <c r="E38" s="319">
        <v>0</v>
      </c>
      <c r="F38" s="320">
        <v>0</v>
      </c>
      <c r="G38" s="319">
        <v>0</v>
      </c>
      <c r="H38" s="319">
        <v>0</v>
      </c>
      <c r="I38" s="319">
        <v>0</v>
      </c>
      <c r="J38" s="319">
        <v>0</v>
      </c>
      <c r="K38" s="319">
        <v>0</v>
      </c>
      <c r="L38" s="319">
        <v>0</v>
      </c>
      <c r="M38" s="319">
        <v>0</v>
      </c>
      <c r="N38" s="319">
        <v>0</v>
      </c>
      <c r="O38" s="319">
        <v>0</v>
      </c>
      <c r="P38" s="319">
        <v>0</v>
      </c>
      <c r="Q38" s="319">
        <v>0</v>
      </c>
      <c r="R38" s="202">
        <v>0</v>
      </c>
      <c r="S38" s="319">
        <v>0</v>
      </c>
      <c r="T38" s="319">
        <v>0</v>
      </c>
      <c r="U38" s="319">
        <v>0</v>
      </c>
      <c r="V38" s="319">
        <v>0</v>
      </c>
      <c r="W38" s="319">
        <v>0</v>
      </c>
      <c r="X38" s="319">
        <v>0</v>
      </c>
      <c r="Y38" s="319">
        <v>0</v>
      </c>
      <c r="Z38" s="319">
        <v>0</v>
      </c>
      <c r="AA38" s="319">
        <v>0</v>
      </c>
      <c r="AB38" s="202">
        <v>0</v>
      </c>
      <c r="AC38" s="319">
        <v>0</v>
      </c>
      <c r="AD38" s="319">
        <v>0</v>
      </c>
      <c r="AE38" s="319">
        <v>0</v>
      </c>
      <c r="AF38" s="319">
        <v>0</v>
      </c>
      <c r="AG38" s="319">
        <v>0</v>
      </c>
      <c r="AH38" s="319">
        <v>0</v>
      </c>
      <c r="AI38" s="319">
        <v>0</v>
      </c>
      <c r="AJ38" s="319">
        <v>0</v>
      </c>
      <c r="AK38" s="319">
        <v>0</v>
      </c>
      <c r="AL38" s="319">
        <v>0</v>
      </c>
      <c r="AM38" s="319">
        <v>0</v>
      </c>
      <c r="AN38" s="319">
        <v>0</v>
      </c>
      <c r="AO38" s="319">
        <v>0</v>
      </c>
      <c r="AP38" s="319">
        <v>0</v>
      </c>
      <c r="AQ38" s="319">
        <v>0</v>
      </c>
      <c r="AR38" s="319">
        <v>0</v>
      </c>
      <c r="AS38" s="319">
        <v>0</v>
      </c>
      <c r="AT38" s="319">
        <v>0</v>
      </c>
      <c r="AU38" s="319">
        <v>0</v>
      </c>
      <c r="AV38" s="319">
        <v>0</v>
      </c>
      <c r="AW38" s="319">
        <v>0</v>
      </c>
      <c r="AX38" s="319">
        <v>0</v>
      </c>
      <c r="AY38" s="319">
        <v>0</v>
      </c>
      <c r="AZ38" s="319">
        <v>0</v>
      </c>
      <c r="BA38" s="319">
        <v>0</v>
      </c>
      <c r="BB38" s="319">
        <v>0</v>
      </c>
      <c r="BC38" s="319">
        <v>0</v>
      </c>
      <c r="BD38" s="319">
        <v>0</v>
      </c>
      <c r="BE38" s="319">
        <v>0</v>
      </c>
      <c r="BF38" s="319">
        <v>0</v>
      </c>
      <c r="BG38" s="319">
        <v>0</v>
      </c>
      <c r="BH38" s="319">
        <v>0</v>
      </c>
      <c r="BI38" s="319">
        <v>0</v>
      </c>
      <c r="BJ38" s="354">
        <v>0</v>
      </c>
      <c r="BK38" s="354">
        <v>0</v>
      </c>
    </row>
    <row r="39" spans="1:63" ht="20.100000000000001" customHeight="1" x14ac:dyDescent="0.2">
      <c r="A39" s="377"/>
      <c r="B39" s="342" t="s">
        <v>665</v>
      </c>
      <c r="C39" s="343" t="s">
        <v>117</v>
      </c>
      <c r="D39" s="202">
        <v>0</v>
      </c>
      <c r="E39" s="202">
        <v>0</v>
      </c>
      <c r="F39" s="320">
        <v>0</v>
      </c>
      <c r="G39" s="202">
        <v>0</v>
      </c>
      <c r="H39" s="202">
        <v>0</v>
      </c>
      <c r="I39" s="202">
        <v>0</v>
      </c>
      <c r="J39" s="202">
        <v>0</v>
      </c>
      <c r="K39" s="202">
        <v>0</v>
      </c>
      <c r="L39" s="202">
        <v>0</v>
      </c>
      <c r="M39" s="202">
        <v>0</v>
      </c>
      <c r="N39" s="202">
        <v>0</v>
      </c>
      <c r="O39" s="202">
        <v>0</v>
      </c>
      <c r="P39" s="202">
        <v>0</v>
      </c>
      <c r="Q39" s="202">
        <v>0</v>
      </c>
      <c r="R39" s="202">
        <v>0</v>
      </c>
      <c r="S39" s="202">
        <v>0</v>
      </c>
      <c r="T39" s="202">
        <v>0</v>
      </c>
      <c r="U39" s="202">
        <v>0</v>
      </c>
      <c r="V39" s="202">
        <v>0</v>
      </c>
      <c r="W39" s="202">
        <v>0</v>
      </c>
      <c r="X39" s="202">
        <v>0</v>
      </c>
      <c r="Y39" s="202">
        <v>0</v>
      </c>
      <c r="Z39" s="202">
        <v>0</v>
      </c>
      <c r="AA39" s="202">
        <v>0</v>
      </c>
      <c r="AB39" s="202">
        <v>0</v>
      </c>
      <c r="AC39" s="319">
        <v>0</v>
      </c>
      <c r="AD39" s="319">
        <v>0</v>
      </c>
      <c r="AE39" s="319">
        <v>0</v>
      </c>
      <c r="AF39" s="319">
        <v>0</v>
      </c>
      <c r="AG39" s="319">
        <v>0</v>
      </c>
      <c r="AH39" s="319">
        <v>0</v>
      </c>
      <c r="AI39" s="319">
        <v>0</v>
      </c>
      <c r="AJ39" s="319">
        <v>0</v>
      </c>
      <c r="AK39" s="319">
        <v>0</v>
      </c>
      <c r="AL39" s="202">
        <v>0</v>
      </c>
      <c r="AM39" s="202">
        <v>0</v>
      </c>
      <c r="AN39" s="202">
        <v>0</v>
      </c>
      <c r="AO39" s="202">
        <v>0</v>
      </c>
      <c r="AP39" s="319">
        <v>0</v>
      </c>
      <c r="AQ39" s="319">
        <v>0</v>
      </c>
      <c r="AR39" s="319">
        <v>0</v>
      </c>
      <c r="AS39" s="202">
        <v>0</v>
      </c>
      <c r="AT39" s="202">
        <v>0</v>
      </c>
      <c r="AU39" s="202">
        <v>0</v>
      </c>
      <c r="AV39" s="202">
        <v>0</v>
      </c>
      <c r="AW39" s="202">
        <v>0</v>
      </c>
      <c r="AX39" s="202">
        <v>0</v>
      </c>
      <c r="AY39" s="202">
        <v>0</v>
      </c>
      <c r="AZ39" s="202">
        <v>0</v>
      </c>
      <c r="BA39" s="202">
        <v>0</v>
      </c>
      <c r="BB39" s="202">
        <v>0</v>
      </c>
      <c r="BC39" s="202">
        <v>0</v>
      </c>
      <c r="BD39" s="202">
        <v>0</v>
      </c>
      <c r="BE39" s="202">
        <v>0</v>
      </c>
      <c r="BF39" s="202">
        <v>0</v>
      </c>
      <c r="BG39" s="319">
        <v>0</v>
      </c>
      <c r="BH39" s="319">
        <v>0</v>
      </c>
      <c r="BI39" s="319">
        <v>0</v>
      </c>
      <c r="BJ39" s="321">
        <v>0</v>
      </c>
      <c r="BK39" s="321">
        <v>0</v>
      </c>
    </row>
    <row r="40" spans="1:63" ht="20.100000000000001" customHeight="1" x14ac:dyDescent="0.2">
      <c r="A40" s="375"/>
      <c r="B40" s="342" t="s">
        <v>1282</v>
      </c>
      <c r="C40" s="343" t="s">
        <v>119</v>
      </c>
      <c r="D40" s="202">
        <v>0</v>
      </c>
      <c r="E40" s="202">
        <v>0</v>
      </c>
      <c r="F40" s="320">
        <v>0</v>
      </c>
      <c r="G40" s="202">
        <v>0</v>
      </c>
      <c r="H40" s="202">
        <v>0</v>
      </c>
      <c r="I40" s="202">
        <v>0</v>
      </c>
      <c r="J40" s="202">
        <v>0</v>
      </c>
      <c r="K40" s="202">
        <v>0</v>
      </c>
      <c r="L40" s="202">
        <v>0</v>
      </c>
      <c r="M40" s="202">
        <v>0</v>
      </c>
      <c r="N40" s="202">
        <v>0</v>
      </c>
      <c r="O40" s="202">
        <v>0</v>
      </c>
      <c r="P40" s="202">
        <v>0</v>
      </c>
      <c r="Q40" s="202">
        <v>0</v>
      </c>
      <c r="R40" s="202">
        <v>0</v>
      </c>
      <c r="S40" s="202">
        <v>0</v>
      </c>
      <c r="T40" s="202">
        <v>0</v>
      </c>
      <c r="U40" s="202">
        <v>0</v>
      </c>
      <c r="V40" s="202">
        <v>0</v>
      </c>
      <c r="W40" s="202">
        <v>0</v>
      </c>
      <c r="X40" s="202">
        <v>0</v>
      </c>
      <c r="Y40" s="202">
        <v>0</v>
      </c>
      <c r="Z40" s="202">
        <v>0</v>
      </c>
      <c r="AA40" s="202">
        <v>0</v>
      </c>
      <c r="AB40" s="202">
        <v>0</v>
      </c>
      <c r="AC40" s="319">
        <v>0</v>
      </c>
      <c r="AD40" s="319">
        <v>0</v>
      </c>
      <c r="AE40" s="319">
        <v>0</v>
      </c>
      <c r="AF40" s="319">
        <v>0</v>
      </c>
      <c r="AG40" s="319">
        <v>0</v>
      </c>
      <c r="AH40" s="319">
        <v>0</v>
      </c>
      <c r="AI40" s="319">
        <v>0</v>
      </c>
      <c r="AJ40" s="319">
        <v>0</v>
      </c>
      <c r="AK40" s="319">
        <v>0</v>
      </c>
      <c r="AL40" s="202">
        <v>0</v>
      </c>
      <c r="AM40" s="202">
        <v>0</v>
      </c>
      <c r="AN40" s="202">
        <v>0</v>
      </c>
      <c r="AO40" s="202">
        <v>0</v>
      </c>
      <c r="AP40" s="319">
        <v>0</v>
      </c>
      <c r="AQ40" s="319">
        <v>0</v>
      </c>
      <c r="AR40" s="319">
        <v>0</v>
      </c>
      <c r="AS40" s="202">
        <v>0</v>
      </c>
      <c r="AT40" s="202">
        <v>0</v>
      </c>
      <c r="AU40" s="202">
        <v>0</v>
      </c>
      <c r="AV40" s="202">
        <v>0</v>
      </c>
      <c r="AW40" s="202">
        <v>0</v>
      </c>
      <c r="AX40" s="202">
        <v>0</v>
      </c>
      <c r="AY40" s="202">
        <v>0</v>
      </c>
      <c r="AZ40" s="202">
        <v>0</v>
      </c>
      <c r="BA40" s="202">
        <v>0</v>
      </c>
      <c r="BB40" s="202">
        <v>0</v>
      </c>
      <c r="BC40" s="202">
        <v>0</v>
      </c>
      <c r="BD40" s="202">
        <v>0</v>
      </c>
      <c r="BE40" s="202">
        <v>0</v>
      </c>
      <c r="BF40" s="202">
        <v>0</v>
      </c>
      <c r="BG40" s="319">
        <v>0</v>
      </c>
      <c r="BH40" s="319">
        <v>0</v>
      </c>
      <c r="BI40" s="319">
        <v>0</v>
      </c>
      <c r="BJ40" s="321">
        <v>0</v>
      </c>
      <c r="BK40" s="321">
        <v>0</v>
      </c>
    </row>
    <row r="41" spans="1:63" ht="20.100000000000001" customHeight="1" x14ac:dyDescent="0.2">
      <c r="A41" s="375"/>
      <c r="B41" s="342" t="s">
        <v>1283</v>
      </c>
      <c r="C41" s="343" t="s">
        <v>121</v>
      </c>
      <c r="D41" s="202">
        <v>53.98</v>
      </c>
      <c r="E41" s="202">
        <v>0.91</v>
      </c>
      <c r="F41" s="320">
        <v>0.77</v>
      </c>
      <c r="G41" s="202">
        <v>0</v>
      </c>
      <c r="H41" s="202">
        <v>0</v>
      </c>
      <c r="I41" s="202">
        <v>0</v>
      </c>
      <c r="J41" s="202">
        <v>0.77</v>
      </c>
      <c r="K41" s="202">
        <v>0</v>
      </c>
      <c r="L41" s="202">
        <v>0</v>
      </c>
      <c r="M41" s="202">
        <v>0</v>
      </c>
      <c r="N41" s="202">
        <v>0</v>
      </c>
      <c r="O41" s="202">
        <v>0</v>
      </c>
      <c r="P41" s="202">
        <v>0</v>
      </c>
      <c r="Q41" s="202">
        <v>0</v>
      </c>
      <c r="R41" s="202">
        <v>0.14000000000000001</v>
      </c>
      <c r="S41" s="202">
        <v>0</v>
      </c>
      <c r="T41" s="202">
        <v>0</v>
      </c>
      <c r="U41" s="202">
        <v>0</v>
      </c>
      <c r="V41" s="202">
        <v>0</v>
      </c>
      <c r="W41" s="202">
        <v>0</v>
      </c>
      <c r="X41" s="202">
        <v>0</v>
      </c>
      <c r="Y41" s="202">
        <v>0</v>
      </c>
      <c r="Z41" s="202">
        <v>0</v>
      </c>
      <c r="AA41" s="202">
        <v>0</v>
      </c>
      <c r="AB41" s="202">
        <v>0.04</v>
      </c>
      <c r="AC41" s="319">
        <v>0.04</v>
      </c>
      <c r="AD41" s="319">
        <v>0</v>
      </c>
      <c r="AE41" s="319">
        <v>0</v>
      </c>
      <c r="AF41" s="319">
        <v>0</v>
      </c>
      <c r="AG41" s="319">
        <v>0</v>
      </c>
      <c r="AH41" s="319">
        <v>0</v>
      </c>
      <c r="AI41" s="319">
        <v>0</v>
      </c>
      <c r="AJ41" s="319">
        <v>0</v>
      </c>
      <c r="AK41" s="319">
        <v>0</v>
      </c>
      <c r="AL41" s="202">
        <v>0</v>
      </c>
      <c r="AM41" s="202">
        <v>0</v>
      </c>
      <c r="AN41" s="202">
        <v>0</v>
      </c>
      <c r="AO41" s="202">
        <v>0</v>
      </c>
      <c r="AP41" s="319">
        <v>0</v>
      </c>
      <c r="AQ41" s="319">
        <v>0</v>
      </c>
      <c r="AR41" s="319">
        <v>0</v>
      </c>
      <c r="AS41" s="202">
        <v>0</v>
      </c>
      <c r="AT41" s="202">
        <v>0</v>
      </c>
      <c r="AU41" s="202">
        <v>0</v>
      </c>
      <c r="AV41" s="202">
        <v>0</v>
      </c>
      <c r="AW41" s="202">
        <v>0</v>
      </c>
      <c r="AX41" s="202">
        <v>0.1</v>
      </c>
      <c r="AY41" s="202">
        <v>0</v>
      </c>
      <c r="AZ41" s="202">
        <v>0</v>
      </c>
      <c r="BA41" s="202">
        <v>0</v>
      </c>
      <c r="BB41" s="202">
        <v>0</v>
      </c>
      <c r="BC41" s="202">
        <v>0</v>
      </c>
      <c r="BD41" s="202">
        <v>0</v>
      </c>
      <c r="BE41" s="202">
        <v>0</v>
      </c>
      <c r="BF41" s="202">
        <v>0</v>
      </c>
      <c r="BG41" s="319">
        <v>0</v>
      </c>
      <c r="BH41" s="319">
        <v>0</v>
      </c>
      <c r="BI41" s="319">
        <v>0</v>
      </c>
      <c r="BJ41" s="321">
        <v>0.41000000000000003</v>
      </c>
      <c r="BK41" s="321">
        <v>54.39</v>
      </c>
    </row>
    <row r="42" spans="1:63" ht="26.25" customHeight="1" x14ac:dyDescent="0.2">
      <c r="A42" s="375"/>
      <c r="B42" s="342" t="s">
        <v>1284</v>
      </c>
      <c r="C42" s="343" t="s">
        <v>123</v>
      </c>
      <c r="D42" s="202">
        <v>10.62</v>
      </c>
      <c r="E42" s="202">
        <v>0</v>
      </c>
      <c r="F42" s="320">
        <v>0</v>
      </c>
      <c r="G42" s="202">
        <v>0</v>
      </c>
      <c r="H42" s="202">
        <v>0</v>
      </c>
      <c r="I42" s="202">
        <v>0</v>
      </c>
      <c r="J42" s="202">
        <v>0</v>
      </c>
      <c r="K42" s="202">
        <v>0</v>
      </c>
      <c r="L42" s="202">
        <v>0</v>
      </c>
      <c r="M42" s="202">
        <v>0</v>
      </c>
      <c r="N42" s="202">
        <v>0</v>
      </c>
      <c r="O42" s="202">
        <v>0</v>
      </c>
      <c r="P42" s="202">
        <v>0</v>
      </c>
      <c r="Q42" s="202">
        <v>0</v>
      </c>
      <c r="R42" s="202">
        <v>0</v>
      </c>
      <c r="S42" s="202">
        <v>0</v>
      </c>
      <c r="T42" s="202">
        <v>0</v>
      </c>
      <c r="U42" s="202">
        <v>0</v>
      </c>
      <c r="V42" s="202">
        <v>0</v>
      </c>
      <c r="W42" s="202">
        <v>0</v>
      </c>
      <c r="X42" s="202">
        <v>0</v>
      </c>
      <c r="Y42" s="202">
        <v>0</v>
      </c>
      <c r="Z42" s="202">
        <v>0</v>
      </c>
      <c r="AA42" s="202">
        <v>0</v>
      </c>
      <c r="AB42" s="202">
        <v>0</v>
      </c>
      <c r="AC42" s="319">
        <v>0</v>
      </c>
      <c r="AD42" s="319">
        <v>0</v>
      </c>
      <c r="AE42" s="319">
        <v>0</v>
      </c>
      <c r="AF42" s="319">
        <v>0</v>
      </c>
      <c r="AG42" s="319">
        <v>0</v>
      </c>
      <c r="AH42" s="319">
        <v>0</v>
      </c>
      <c r="AI42" s="319">
        <v>0</v>
      </c>
      <c r="AJ42" s="319">
        <v>0</v>
      </c>
      <c r="AK42" s="319">
        <v>0</v>
      </c>
      <c r="AL42" s="202">
        <v>0</v>
      </c>
      <c r="AM42" s="202">
        <v>0</v>
      </c>
      <c r="AN42" s="202">
        <v>0</v>
      </c>
      <c r="AO42" s="202">
        <v>0</v>
      </c>
      <c r="AP42" s="319">
        <v>0</v>
      </c>
      <c r="AQ42" s="319">
        <v>0</v>
      </c>
      <c r="AR42" s="319">
        <v>0</v>
      </c>
      <c r="AS42" s="202">
        <v>0</v>
      </c>
      <c r="AT42" s="202">
        <v>0</v>
      </c>
      <c r="AU42" s="202">
        <v>0</v>
      </c>
      <c r="AV42" s="202">
        <v>0</v>
      </c>
      <c r="AW42" s="202">
        <v>0</v>
      </c>
      <c r="AX42" s="202">
        <v>0</v>
      </c>
      <c r="AY42" s="202">
        <v>0</v>
      </c>
      <c r="AZ42" s="202">
        <v>0</v>
      </c>
      <c r="BA42" s="202">
        <v>0</v>
      </c>
      <c r="BB42" s="202">
        <v>0</v>
      </c>
      <c r="BC42" s="202">
        <v>0</v>
      </c>
      <c r="BD42" s="202">
        <v>0</v>
      </c>
      <c r="BE42" s="202">
        <v>0</v>
      </c>
      <c r="BF42" s="202">
        <v>0</v>
      </c>
      <c r="BG42" s="319">
        <v>0</v>
      </c>
      <c r="BH42" s="319">
        <v>0</v>
      </c>
      <c r="BI42" s="319">
        <v>0</v>
      </c>
      <c r="BJ42" s="321">
        <v>0</v>
      </c>
      <c r="BK42" s="321">
        <v>10.62</v>
      </c>
    </row>
    <row r="43" spans="1:63" s="281" customFormat="1" ht="20.100000000000001" customHeight="1" x14ac:dyDescent="0.2">
      <c r="A43" s="378"/>
      <c r="B43" s="352" t="s">
        <v>1267</v>
      </c>
      <c r="C43" s="353" t="s">
        <v>125</v>
      </c>
      <c r="D43" s="202">
        <v>0</v>
      </c>
      <c r="E43" s="319">
        <v>0</v>
      </c>
      <c r="F43" s="320">
        <v>0</v>
      </c>
      <c r="G43" s="319">
        <v>0</v>
      </c>
      <c r="H43" s="319">
        <v>0</v>
      </c>
      <c r="I43" s="319">
        <v>0</v>
      </c>
      <c r="J43" s="319">
        <v>0</v>
      </c>
      <c r="K43" s="319">
        <v>0</v>
      </c>
      <c r="L43" s="319">
        <v>0</v>
      </c>
      <c r="M43" s="319">
        <v>0</v>
      </c>
      <c r="N43" s="319">
        <v>0</v>
      </c>
      <c r="O43" s="319">
        <v>0</v>
      </c>
      <c r="P43" s="319">
        <v>0</v>
      </c>
      <c r="Q43" s="319">
        <v>0</v>
      </c>
      <c r="R43" s="202">
        <v>0</v>
      </c>
      <c r="S43" s="319">
        <v>0</v>
      </c>
      <c r="T43" s="319">
        <v>0</v>
      </c>
      <c r="U43" s="319">
        <v>0</v>
      </c>
      <c r="V43" s="319">
        <v>0</v>
      </c>
      <c r="W43" s="319">
        <v>0</v>
      </c>
      <c r="X43" s="319">
        <v>0</v>
      </c>
      <c r="Y43" s="319">
        <v>0</v>
      </c>
      <c r="Z43" s="319">
        <v>0</v>
      </c>
      <c r="AA43" s="319">
        <v>0</v>
      </c>
      <c r="AB43" s="202">
        <v>0</v>
      </c>
      <c r="AC43" s="319">
        <v>0</v>
      </c>
      <c r="AD43" s="319">
        <v>0</v>
      </c>
      <c r="AE43" s="319">
        <v>0</v>
      </c>
      <c r="AF43" s="319">
        <v>0</v>
      </c>
      <c r="AG43" s="319">
        <v>0</v>
      </c>
      <c r="AH43" s="319">
        <v>0</v>
      </c>
      <c r="AI43" s="319">
        <v>0</v>
      </c>
      <c r="AJ43" s="319">
        <v>0</v>
      </c>
      <c r="AK43" s="319">
        <v>0</v>
      </c>
      <c r="AL43" s="319">
        <v>0</v>
      </c>
      <c r="AM43" s="319">
        <v>0</v>
      </c>
      <c r="AN43" s="319">
        <v>0</v>
      </c>
      <c r="AO43" s="319">
        <v>0</v>
      </c>
      <c r="AP43" s="319">
        <v>0</v>
      </c>
      <c r="AQ43" s="319">
        <v>0</v>
      </c>
      <c r="AR43" s="319">
        <v>0</v>
      </c>
      <c r="AS43" s="319">
        <v>0</v>
      </c>
      <c r="AT43" s="319">
        <v>0</v>
      </c>
      <c r="AU43" s="319">
        <v>0</v>
      </c>
      <c r="AV43" s="319">
        <v>0</v>
      </c>
      <c r="AW43" s="319">
        <v>0</v>
      </c>
      <c r="AX43" s="319">
        <v>0</v>
      </c>
      <c r="AY43" s="319">
        <v>0</v>
      </c>
      <c r="AZ43" s="319">
        <v>0</v>
      </c>
      <c r="BA43" s="319">
        <v>0</v>
      </c>
      <c r="BB43" s="319">
        <v>0</v>
      </c>
      <c r="BC43" s="319">
        <v>0</v>
      </c>
      <c r="BD43" s="319">
        <v>0</v>
      </c>
      <c r="BE43" s="319">
        <v>0</v>
      </c>
      <c r="BF43" s="319">
        <v>0</v>
      </c>
      <c r="BG43" s="319">
        <v>0</v>
      </c>
      <c r="BH43" s="319">
        <v>0</v>
      </c>
      <c r="BI43" s="319">
        <v>0</v>
      </c>
      <c r="BJ43" s="354">
        <v>0</v>
      </c>
      <c r="BK43" s="354">
        <v>0</v>
      </c>
    </row>
    <row r="44" spans="1:63" s="281" customFormat="1" ht="20.100000000000001" customHeight="1" x14ac:dyDescent="0.2">
      <c r="A44" s="378"/>
      <c r="B44" s="352" t="s">
        <v>1268</v>
      </c>
      <c r="C44" s="353" t="s">
        <v>127</v>
      </c>
      <c r="D44" s="202">
        <v>0</v>
      </c>
      <c r="E44" s="319">
        <v>0</v>
      </c>
      <c r="F44" s="320">
        <v>0</v>
      </c>
      <c r="G44" s="319">
        <v>0</v>
      </c>
      <c r="H44" s="319">
        <v>0</v>
      </c>
      <c r="I44" s="319">
        <v>0</v>
      </c>
      <c r="J44" s="319">
        <v>0</v>
      </c>
      <c r="K44" s="319">
        <v>0</v>
      </c>
      <c r="L44" s="319">
        <v>0</v>
      </c>
      <c r="M44" s="319">
        <v>0</v>
      </c>
      <c r="N44" s="319">
        <v>0</v>
      </c>
      <c r="O44" s="319">
        <v>0</v>
      </c>
      <c r="P44" s="319">
        <v>0</v>
      </c>
      <c r="Q44" s="319">
        <v>0</v>
      </c>
      <c r="R44" s="202">
        <v>0</v>
      </c>
      <c r="S44" s="319">
        <v>0</v>
      </c>
      <c r="T44" s="319">
        <v>0</v>
      </c>
      <c r="U44" s="319">
        <v>0</v>
      </c>
      <c r="V44" s="319">
        <v>0</v>
      </c>
      <c r="W44" s="319">
        <v>0</v>
      </c>
      <c r="X44" s="319">
        <v>0</v>
      </c>
      <c r="Y44" s="319">
        <v>0</v>
      </c>
      <c r="Z44" s="319">
        <v>0</v>
      </c>
      <c r="AA44" s="319">
        <v>0</v>
      </c>
      <c r="AB44" s="202">
        <v>0</v>
      </c>
      <c r="AC44" s="319">
        <v>0</v>
      </c>
      <c r="AD44" s="319">
        <v>0</v>
      </c>
      <c r="AE44" s="319">
        <v>0</v>
      </c>
      <c r="AF44" s="319">
        <v>0</v>
      </c>
      <c r="AG44" s="319">
        <v>0</v>
      </c>
      <c r="AH44" s="319">
        <v>0</v>
      </c>
      <c r="AI44" s="319">
        <v>0</v>
      </c>
      <c r="AJ44" s="319">
        <v>0</v>
      </c>
      <c r="AK44" s="319">
        <v>0</v>
      </c>
      <c r="AL44" s="319">
        <v>0</v>
      </c>
      <c r="AM44" s="319">
        <v>0</v>
      </c>
      <c r="AN44" s="319">
        <v>0</v>
      </c>
      <c r="AO44" s="319">
        <v>0</v>
      </c>
      <c r="AP44" s="319">
        <v>0</v>
      </c>
      <c r="AQ44" s="319">
        <v>0</v>
      </c>
      <c r="AR44" s="319">
        <v>0</v>
      </c>
      <c r="AS44" s="319">
        <v>0</v>
      </c>
      <c r="AT44" s="319">
        <v>0</v>
      </c>
      <c r="AU44" s="319">
        <v>0</v>
      </c>
      <c r="AV44" s="319">
        <v>0</v>
      </c>
      <c r="AW44" s="319">
        <v>0</v>
      </c>
      <c r="AX44" s="319">
        <v>0</v>
      </c>
      <c r="AY44" s="319">
        <v>0</v>
      </c>
      <c r="AZ44" s="319">
        <v>0</v>
      </c>
      <c r="BA44" s="319">
        <v>0</v>
      </c>
      <c r="BB44" s="319">
        <v>0</v>
      </c>
      <c r="BC44" s="319">
        <v>0</v>
      </c>
      <c r="BD44" s="319">
        <v>0</v>
      </c>
      <c r="BE44" s="319">
        <v>0</v>
      </c>
      <c r="BF44" s="319">
        <v>0</v>
      </c>
      <c r="BG44" s="319">
        <v>0</v>
      </c>
      <c r="BH44" s="319">
        <v>0</v>
      </c>
      <c r="BI44" s="319">
        <v>0</v>
      </c>
      <c r="BJ44" s="354">
        <v>0</v>
      </c>
      <c r="BK44" s="354">
        <v>0</v>
      </c>
    </row>
    <row r="45" spans="1:63" s="281" customFormat="1" ht="20.100000000000001" customHeight="1" x14ac:dyDescent="0.2">
      <c r="A45" s="378"/>
      <c r="B45" s="352" t="s">
        <v>173</v>
      </c>
      <c r="C45" s="353" t="s">
        <v>129</v>
      </c>
      <c r="D45" s="202">
        <v>1.95</v>
      </c>
      <c r="E45" s="319">
        <v>0</v>
      </c>
      <c r="F45" s="320">
        <v>0</v>
      </c>
      <c r="G45" s="319">
        <v>0</v>
      </c>
      <c r="H45" s="319">
        <v>0</v>
      </c>
      <c r="I45" s="319">
        <v>0</v>
      </c>
      <c r="J45" s="319">
        <v>0</v>
      </c>
      <c r="K45" s="319">
        <v>0</v>
      </c>
      <c r="L45" s="319">
        <v>0</v>
      </c>
      <c r="M45" s="319">
        <v>0</v>
      </c>
      <c r="N45" s="319">
        <v>0</v>
      </c>
      <c r="O45" s="319">
        <v>0</v>
      </c>
      <c r="P45" s="319">
        <v>0</v>
      </c>
      <c r="Q45" s="319">
        <v>0</v>
      </c>
      <c r="R45" s="202">
        <v>0</v>
      </c>
      <c r="S45" s="319">
        <v>0</v>
      </c>
      <c r="T45" s="319">
        <v>0</v>
      </c>
      <c r="U45" s="319">
        <v>0</v>
      </c>
      <c r="V45" s="319">
        <v>0</v>
      </c>
      <c r="W45" s="319">
        <v>0</v>
      </c>
      <c r="X45" s="319">
        <v>0</v>
      </c>
      <c r="Y45" s="319">
        <v>0</v>
      </c>
      <c r="Z45" s="319">
        <v>0</v>
      </c>
      <c r="AA45" s="319">
        <v>0</v>
      </c>
      <c r="AB45" s="202">
        <v>0</v>
      </c>
      <c r="AC45" s="319">
        <v>0</v>
      </c>
      <c r="AD45" s="319">
        <v>0</v>
      </c>
      <c r="AE45" s="319">
        <v>0</v>
      </c>
      <c r="AF45" s="319">
        <v>0</v>
      </c>
      <c r="AG45" s="319">
        <v>0</v>
      </c>
      <c r="AH45" s="319">
        <v>0</v>
      </c>
      <c r="AI45" s="319">
        <v>0</v>
      </c>
      <c r="AJ45" s="319">
        <v>0</v>
      </c>
      <c r="AK45" s="319">
        <v>0</v>
      </c>
      <c r="AL45" s="319">
        <v>0</v>
      </c>
      <c r="AM45" s="319">
        <v>0</v>
      </c>
      <c r="AN45" s="319">
        <v>0</v>
      </c>
      <c r="AO45" s="319">
        <v>0</v>
      </c>
      <c r="AP45" s="319">
        <v>0</v>
      </c>
      <c r="AQ45" s="319">
        <v>0</v>
      </c>
      <c r="AR45" s="319">
        <v>0</v>
      </c>
      <c r="AS45" s="319">
        <v>0</v>
      </c>
      <c r="AT45" s="319">
        <v>0</v>
      </c>
      <c r="AU45" s="319">
        <v>0</v>
      </c>
      <c r="AV45" s="319">
        <v>0</v>
      </c>
      <c r="AW45" s="319">
        <v>0</v>
      </c>
      <c r="AX45" s="319">
        <v>0</v>
      </c>
      <c r="AY45" s="319">
        <v>0</v>
      </c>
      <c r="AZ45" s="319">
        <v>0</v>
      </c>
      <c r="BA45" s="319">
        <v>0</v>
      </c>
      <c r="BB45" s="319">
        <v>0</v>
      </c>
      <c r="BC45" s="319">
        <v>0</v>
      </c>
      <c r="BD45" s="319">
        <v>0</v>
      </c>
      <c r="BE45" s="319">
        <v>0</v>
      </c>
      <c r="BF45" s="319">
        <v>0</v>
      </c>
      <c r="BG45" s="319">
        <v>0</v>
      </c>
      <c r="BH45" s="319">
        <v>0</v>
      </c>
      <c r="BI45" s="319">
        <v>0</v>
      </c>
      <c r="BJ45" s="354">
        <v>0</v>
      </c>
      <c r="BK45" s="354">
        <v>1.95</v>
      </c>
    </row>
    <row r="46" spans="1:63" s="281" customFormat="1" ht="20.100000000000001" customHeight="1" x14ac:dyDescent="0.2">
      <c r="A46" s="378"/>
      <c r="B46" s="352" t="s">
        <v>174</v>
      </c>
      <c r="C46" s="353" t="s">
        <v>131</v>
      </c>
      <c r="D46" s="202">
        <v>0</v>
      </c>
      <c r="E46" s="319">
        <v>3.81</v>
      </c>
      <c r="F46" s="320">
        <v>3.81</v>
      </c>
      <c r="G46" s="319">
        <v>0</v>
      </c>
      <c r="H46" s="319">
        <v>0</v>
      </c>
      <c r="I46" s="319">
        <v>0</v>
      </c>
      <c r="J46" s="319">
        <v>2.64</v>
      </c>
      <c r="K46" s="319">
        <v>1.17</v>
      </c>
      <c r="L46" s="319">
        <v>0</v>
      </c>
      <c r="M46" s="319">
        <v>0</v>
      </c>
      <c r="N46" s="319">
        <v>0</v>
      </c>
      <c r="O46" s="319">
        <v>0</v>
      </c>
      <c r="P46" s="319">
        <v>0</v>
      </c>
      <c r="Q46" s="319">
        <v>0</v>
      </c>
      <c r="R46" s="202">
        <v>0</v>
      </c>
      <c r="S46" s="319">
        <v>0</v>
      </c>
      <c r="T46" s="319">
        <v>0</v>
      </c>
      <c r="U46" s="319">
        <v>0</v>
      </c>
      <c r="V46" s="319">
        <v>0</v>
      </c>
      <c r="W46" s="319">
        <v>0</v>
      </c>
      <c r="X46" s="319">
        <v>0</v>
      </c>
      <c r="Y46" s="319">
        <v>0</v>
      </c>
      <c r="Z46" s="319">
        <v>0</v>
      </c>
      <c r="AA46" s="319">
        <v>0</v>
      </c>
      <c r="AB46" s="202">
        <v>0</v>
      </c>
      <c r="AC46" s="319">
        <v>0</v>
      </c>
      <c r="AD46" s="319">
        <v>0</v>
      </c>
      <c r="AE46" s="319">
        <v>0</v>
      </c>
      <c r="AF46" s="319">
        <v>0</v>
      </c>
      <c r="AG46" s="319">
        <v>0</v>
      </c>
      <c r="AH46" s="319">
        <v>0</v>
      </c>
      <c r="AI46" s="319">
        <v>0</v>
      </c>
      <c r="AJ46" s="319">
        <v>0</v>
      </c>
      <c r="AK46" s="319">
        <v>0</v>
      </c>
      <c r="AL46" s="319">
        <v>0</v>
      </c>
      <c r="AM46" s="319">
        <v>0</v>
      </c>
      <c r="AN46" s="319">
        <v>0</v>
      </c>
      <c r="AO46" s="319">
        <v>0</v>
      </c>
      <c r="AP46" s="319">
        <v>0</v>
      </c>
      <c r="AQ46" s="319">
        <v>0</v>
      </c>
      <c r="AR46" s="319">
        <v>0</v>
      </c>
      <c r="AS46" s="319">
        <v>0</v>
      </c>
      <c r="AT46" s="319">
        <v>0</v>
      </c>
      <c r="AU46" s="319">
        <v>0</v>
      </c>
      <c r="AV46" s="319">
        <v>0</v>
      </c>
      <c r="AW46" s="319">
        <v>0</v>
      </c>
      <c r="AX46" s="319">
        <v>0</v>
      </c>
      <c r="AY46" s="319">
        <v>0</v>
      </c>
      <c r="AZ46" s="319">
        <v>0</v>
      </c>
      <c r="BA46" s="319">
        <v>0</v>
      </c>
      <c r="BB46" s="319">
        <v>0</v>
      </c>
      <c r="BC46" s="319">
        <v>0</v>
      </c>
      <c r="BD46" s="319">
        <v>0</v>
      </c>
      <c r="BE46" s="319">
        <v>0</v>
      </c>
      <c r="BF46" s="319">
        <v>0</v>
      </c>
      <c r="BG46" s="319">
        <v>0</v>
      </c>
      <c r="BH46" s="319">
        <v>0</v>
      </c>
      <c r="BI46" s="319">
        <v>0</v>
      </c>
      <c r="BJ46" s="354">
        <v>3.81</v>
      </c>
      <c r="BK46" s="354">
        <v>3.81</v>
      </c>
    </row>
    <row r="47" spans="1:63" ht="20.100000000000001" customHeight="1" x14ac:dyDescent="0.2">
      <c r="A47" s="375" t="s">
        <v>138</v>
      </c>
      <c r="B47" s="341" t="s">
        <v>133</v>
      </c>
      <c r="C47" s="340" t="s">
        <v>134</v>
      </c>
      <c r="D47" s="202">
        <v>0</v>
      </c>
      <c r="E47" s="202">
        <v>0</v>
      </c>
      <c r="F47" s="320">
        <v>0</v>
      </c>
      <c r="G47" s="202">
        <v>0</v>
      </c>
      <c r="H47" s="202">
        <v>0</v>
      </c>
      <c r="I47" s="202">
        <v>0</v>
      </c>
      <c r="J47" s="202">
        <v>0</v>
      </c>
      <c r="K47" s="202">
        <v>0</v>
      </c>
      <c r="L47" s="202">
        <v>0</v>
      </c>
      <c r="M47" s="202">
        <v>0</v>
      </c>
      <c r="N47" s="202">
        <v>0</v>
      </c>
      <c r="O47" s="202">
        <v>0</v>
      </c>
      <c r="P47" s="202">
        <v>0</v>
      </c>
      <c r="Q47" s="202">
        <v>0</v>
      </c>
      <c r="R47" s="202">
        <v>0</v>
      </c>
      <c r="S47" s="202">
        <v>0</v>
      </c>
      <c r="T47" s="202">
        <v>0</v>
      </c>
      <c r="U47" s="202">
        <v>0</v>
      </c>
      <c r="V47" s="202">
        <v>0</v>
      </c>
      <c r="W47" s="202">
        <v>0</v>
      </c>
      <c r="X47" s="202">
        <v>0</v>
      </c>
      <c r="Y47" s="202">
        <v>0</v>
      </c>
      <c r="Z47" s="202">
        <v>0</v>
      </c>
      <c r="AA47" s="202">
        <v>0</v>
      </c>
      <c r="AB47" s="202">
        <v>0</v>
      </c>
      <c r="AC47" s="319">
        <v>0</v>
      </c>
      <c r="AD47" s="319">
        <v>0</v>
      </c>
      <c r="AE47" s="319">
        <v>0</v>
      </c>
      <c r="AF47" s="319">
        <v>0</v>
      </c>
      <c r="AG47" s="319">
        <v>0</v>
      </c>
      <c r="AH47" s="319">
        <v>0</v>
      </c>
      <c r="AI47" s="319">
        <v>0</v>
      </c>
      <c r="AJ47" s="319">
        <v>0</v>
      </c>
      <c r="AK47" s="319">
        <v>0</v>
      </c>
      <c r="AL47" s="202">
        <v>0</v>
      </c>
      <c r="AM47" s="202">
        <v>0</v>
      </c>
      <c r="AN47" s="202">
        <v>0</v>
      </c>
      <c r="AO47" s="202">
        <v>0</v>
      </c>
      <c r="AP47" s="319">
        <v>0</v>
      </c>
      <c r="AQ47" s="319">
        <v>0</v>
      </c>
      <c r="AR47" s="319">
        <v>0</v>
      </c>
      <c r="AS47" s="202">
        <v>0</v>
      </c>
      <c r="AT47" s="202">
        <v>0</v>
      </c>
      <c r="AU47" s="202">
        <v>0</v>
      </c>
      <c r="AV47" s="202">
        <v>0</v>
      </c>
      <c r="AW47" s="202">
        <v>0</v>
      </c>
      <c r="AX47" s="202">
        <v>0</v>
      </c>
      <c r="AY47" s="202">
        <v>0</v>
      </c>
      <c r="AZ47" s="202">
        <v>0</v>
      </c>
      <c r="BA47" s="202">
        <v>0</v>
      </c>
      <c r="BB47" s="202">
        <v>0</v>
      </c>
      <c r="BC47" s="202">
        <v>0</v>
      </c>
      <c r="BD47" s="202">
        <v>0</v>
      </c>
      <c r="BE47" s="202">
        <v>0</v>
      </c>
      <c r="BF47" s="202">
        <v>0</v>
      </c>
      <c r="BG47" s="319">
        <v>0</v>
      </c>
      <c r="BH47" s="319">
        <v>0</v>
      </c>
      <c r="BI47" s="319">
        <v>0</v>
      </c>
      <c r="BJ47" s="321">
        <v>0</v>
      </c>
      <c r="BK47" s="321">
        <v>0</v>
      </c>
    </row>
    <row r="48" spans="1:63" s="301" customFormat="1" ht="20.100000000000001" customHeight="1" x14ac:dyDescent="0.2">
      <c r="A48" s="375" t="s">
        <v>1285</v>
      </c>
      <c r="B48" s="341" t="s">
        <v>136</v>
      </c>
      <c r="C48" s="340" t="s">
        <v>137</v>
      </c>
      <c r="D48" s="202">
        <v>0.95</v>
      </c>
      <c r="E48" s="202">
        <v>0</v>
      </c>
      <c r="F48" s="320">
        <v>0</v>
      </c>
      <c r="G48" s="202">
        <v>0</v>
      </c>
      <c r="H48" s="202">
        <v>0</v>
      </c>
      <c r="I48" s="202">
        <v>0</v>
      </c>
      <c r="J48" s="202">
        <v>0</v>
      </c>
      <c r="K48" s="202">
        <v>0</v>
      </c>
      <c r="L48" s="202">
        <v>0</v>
      </c>
      <c r="M48" s="202">
        <v>0</v>
      </c>
      <c r="N48" s="202">
        <v>0</v>
      </c>
      <c r="O48" s="202">
        <v>0</v>
      </c>
      <c r="P48" s="202">
        <v>0</v>
      </c>
      <c r="Q48" s="202">
        <v>0</v>
      </c>
      <c r="R48" s="202">
        <v>0</v>
      </c>
      <c r="S48" s="202">
        <v>0</v>
      </c>
      <c r="T48" s="202">
        <v>0</v>
      </c>
      <c r="U48" s="202">
        <v>0</v>
      </c>
      <c r="V48" s="202">
        <v>0</v>
      </c>
      <c r="W48" s="202">
        <v>0</v>
      </c>
      <c r="X48" s="202">
        <v>0</v>
      </c>
      <c r="Y48" s="202">
        <v>0</v>
      </c>
      <c r="Z48" s="202">
        <v>0</v>
      </c>
      <c r="AA48" s="202">
        <v>0</v>
      </c>
      <c r="AB48" s="202">
        <v>0</v>
      </c>
      <c r="AC48" s="319">
        <v>0</v>
      </c>
      <c r="AD48" s="319">
        <v>0</v>
      </c>
      <c r="AE48" s="319">
        <v>0</v>
      </c>
      <c r="AF48" s="319">
        <v>0</v>
      </c>
      <c r="AG48" s="319">
        <v>0</v>
      </c>
      <c r="AH48" s="319">
        <v>0</v>
      </c>
      <c r="AI48" s="319">
        <v>0</v>
      </c>
      <c r="AJ48" s="319">
        <v>0</v>
      </c>
      <c r="AK48" s="319">
        <v>0</v>
      </c>
      <c r="AL48" s="202">
        <v>0</v>
      </c>
      <c r="AM48" s="202">
        <v>0</v>
      </c>
      <c r="AN48" s="202">
        <v>0</v>
      </c>
      <c r="AO48" s="202">
        <v>0</v>
      </c>
      <c r="AP48" s="319">
        <v>0</v>
      </c>
      <c r="AQ48" s="319">
        <v>0</v>
      </c>
      <c r="AR48" s="319">
        <v>0</v>
      </c>
      <c r="AS48" s="202">
        <v>0</v>
      </c>
      <c r="AT48" s="202">
        <v>0</v>
      </c>
      <c r="AU48" s="202">
        <v>0</v>
      </c>
      <c r="AV48" s="202">
        <v>0</v>
      </c>
      <c r="AW48" s="202">
        <v>0</v>
      </c>
      <c r="AX48" s="202">
        <v>0</v>
      </c>
      <c r="AY48" s="202">
        <v>0</v>
      </c>
      <c r="AZ48" s="202">
        <v>0</v>
      </c>
      <c r="BA48" s="202">
        <v>0</v>
      </c>
      <c r="BB48" s="202">
        <v>0</v>
      </c>
      <c r="BC48" s="202">
        <v>0</v>
      </c>
      <c r="BD48" s="202">
        <v>0</v>
      </c>
      <c r="BE48" s="202">
        <v>0</v>
      </c>
      <c r="BF48" s="202">
        <v>0</v>
      </c>
      <c r="BG48" s="319">
        <v>0</v>
      </c>
      <c r="BH48" s="319">
        <v>0</v>
      </c>
      <c r="BI48" s="319">
        <v>0</v>
      </c>
      <c r="BJ48" s="321">
        <v>0</v>
      </c>
      <c r="BK48" s="321">
        <v>0.95</v>
      </c>
    </row>
    <row r="49" spans="1:63" s="301" customFormat="1" ht="20.100000000000001" customHeight="1" x14ac:dyDescent="0.2">
      <c r="A49" s="375" t="s">
        <v>1270</v>
      </c>
      <c r="B49" s="341" t="s">
        <v>139</v>
      </c>
      <c r="C49" s="340" t="s">
        <v>140</v>
      </c>
      <c r="D49" s="202">
        <v>37.130000000000003</v>
      </c>
      <c r="E49" s="202">
        <v>34.6</v>
      </c>
      <c r="F49" s="320">
        <v>15.959999999999999</v>
      </c>
      <c r="G49" s="202">
        <v>0</v>
      </c>
      <c r="H49" s="202">
        <v>0</v>
      </c>
      <c r="I49" s="202">
        <v>0</v>
      </c>
      <c r="J49" s="202">
        <v>9.52</v>
      </c>
      <c r="K49" s="202">
        <v>6.34</v>
      </c>
      <c r="L49" s="202">
        <v>0</v>
      </c>
      <c r="M49" s="202">
        <v>0</v>
      </c>
      <c r="N49" s="202">
        <v>0</v>
      </c>
      <c r="O49" s="202">
        <v>0.1</v>
      </c>
      <c r="P49" s="202">
        <v>0</v>
      </c>
      <c r="Q49" s="202">
        <v>0</v>
      </c>
      <c r="R49" s="202">
        <v>18.64</v>
      </c>
      <c r="S49" s="202">
        <v>0</v>
      </c>
      <c r="T49" s="202">
        <v>0</v>
      </c>
      <c r="U49" s="202">
        <v>0</v>
      </c>
      <c r="V49" s="202">
        <v>0</v>
      </c>
      <c r="W49" s="202">
        <v>0</v>
      </c>
      <c r="X49" s="202">
        <v>0</v>
      </c>
      <c r="Y49" s="202">
        <v>2.87</v>
      </c>
      <c r="Z49" s="202">
        <v>0</v>
      </c>
      <c r="AA49" s="202">
        <v>0</v>
      </c>
      <c r="AB49" s="202">
        <v>1.64</v>
      </c>
      <c r="AC49" s="319">
        <v>1.64</v>
      </c>
      <c r="AD49" s="319">
        <v>0</v>
      </c>
      <c r="AE49" s="319">
        <v>0</v>
      </c>
      <c r="AF49" s="319">
        <v>0</v>
      </c>
      <c r="AG49" s="319">
        <v>0</v>
      </c>
      <c r="AH49" s="319">
        <v>0</v>
      </c>
      <c r="AI49" s="319">
        <v>0</v>
      </c>
      <c r="AJ49" s="319">
        <v>0</v>
      </c>
      <c r="AK49" s="319">
        <v>0</v>
      </c>
      <c r="AL49" s="202">
        <v>0</v>
      </c>
      <c r="AM49" s="202">
        <v>0</v>
      </c>
      <c r="AN49" s="202">
        <v>0</v>
      </c>
      <c r="AO49" s="202">
        <v>0</v>
      </c>
      <c r="AP49" s="319">
        <v>0</v>
      </c>
      <c r="AQ49" s="319">
        <v>0</v>
      </c>
      <c r="AR49" s="319">
        <v>0</v>
      </c>
      <c r="AS49" s="202">
        <v>0</v>
      </c>
      <c r="AT49" s="202">
        <v>0</v>
      </c>
      <c r="AU49" s="202">
        <v>0</v>
      </c>
      <c r="AV49" s="202">
        <v>0</v>
      </c>
      <c r="AW49" s="202">
        <v>0</v>
      </c>
      <c r="AX49" s="202">
        <v>14.13</v>
      </c>
      <c r="AY49" s="202">
        <v>0</v>
      </c>
      <c r="AZ49" s="202">
        <v>0</v>
      </c>
      <c r="BA49" s="202">
        <v>0</v>
      </c>
      <c r="BB49" s="202">
        <v>0</v>
      </c>
      <c r="BC49" s="202">
        <v>0</v>
      </c>
      <c r="BD49" s="202">
        <v>0</v>
      </c>
      <c r="BE49" s="202">
        <v>0</v>
      </c>
      <c r="BF49" s="202">
        <v>0</v>
      </c>
      <c r="BG49" s="319">
        <v>0</v>
      </c>
      <c r="BH49" s="319">
        <v>0</v>
      </c>
      <c r="BI49" s="319">
        <v>0</v>
      </c>
      <c r="BJ49" s="321">
        <v>34.6</v>
      </c>
      <c r="BK49" s="321">
        <v>71.73</v>
      </c>
    </row>
    <row r="50" spans="1:63" ht="20.100000000000001" customHeight="1" x14ac:dyDescent="0.2">
      <c r="A50" s="375" t="s">
        <v>144</v>
      </c>
      <c r="B50" s="341" t="s">
        <v>142</v>
      </c>
      <c r="C50" s="340" t="s">
        <v>143</v>
      </c>
      <c r="D50" s="202">
        <v>0</v>
      </c>
      <c r="E50" s="202">
        <v>0</v>
      </c>
      <c r="F50" s="320">
        <v>0</v>
      </c>
      <c r="G50" s="202">
        <v>0</v>
      </c>
      <c r="H50" s="202">
        <v>0</v>
      </c>
      <c r="I50" s="202">
        <v>0</v>
      </c>
      <c r="J50" s="202">
        <v>0</v>
      </c>
      <c r="K50" s="202">
        <v>0</v>
      </c>
      <c r="L50" s="202">
        <v>0</v>
      </c>
      <c r="M50" s="202">
        <v>0</v>
      </c>
      <c r="N50" s="202">
        <v>0</v>
      </c>
      <c r="O50" s="202">
        <v>0</v>
      </c>
      <c r="P50" s="202">
        <v>0</v>
      </c>
      <c r="Q50" s="202">
        <v>0</v>
      </c>
      <c r="R50" s="202">
        <v>0</v>
      </c>
      <c r="S50" s="202">
        <v>0</v>
      </c>
      <c r="T50" s="202">
        <v>0</v>
      </c>
      <c r="U50" s="202">
        <v>0</v>
      </c>
      <c r="V50" s="202">
        <v>0</v>
      </c>
      <c r="W50" s="202">
        <v>0</v>
      </c>
      <c r="X50" s="202">
        <v>0</v>
      </c>
      <c r="Y50" s="202">
        <v>0</v>
      </c>
      <c r="Z50" s="202">
        <v>0</v>
      </c>
      <c r="AA50" s="202">
        <v>0</v>
      </c>
      <c r="AB50" s="202">
        <v>0</v>
      </c>
      <c r="AC50" s="319">
        <v>0</v>
      </c>
      <c r="AD50" s="319">
        <v>0</v>
      </c>
      <c r="AE50" s="319">
        <v>0</v>
      </c>
      <c r="AF50" s="319">
        <v>0</v>
      </c>
      <c r="AG50" s="319">
        <v>0</v>
      </c>
      <c r="AH50" s="319">
        <v>0</v>
      </c>
      <c r="AI50" s="319">
        <v>0</v>
      </c>
      <c r="AJ50" s="319">
        <v>0</v>
      </c>
      <c r="AK50" s="319">
        <v>0</v>
      </c>
      <c r="AL50" s="202">
        <v>0</v>
      </c>
      <c r="AM50" s="202">
        <v>0</v>
      </c>
      <c r="AN50" s="202">
        <v>0</v>
      </c>
      <c r="AO50" s="202">
        <v>0</v>
      </c>
      <c r="AP50" s="319">
        <v>0</v>
      </c>
      <c r="AQ50" s="319">
        <v>0</v>
      </c>
      <c r="AR50" s="319">
        <v>0</v>
      </c>
      <c r="AS50" s="202">
        <v>0</v>
      </c>
      <c r="AT50" s="202">
        <v>0</v>
      </c>
      <c r="AU50" s="202">
        <v>0</v>
      </c>
      <c r="AV50" s="202">
        <v>0</v>
      </c>
      <c r="AW50" s="202">
        <v>0</v>
      </c>
      <c r="AX50" s="202">
        <v>0</v>
      </c>
      <c r="AY50" s="202">
        <v>0</v>
      </c>
      <c r="AZ50" s="202">
        <v>0</v>
      </c>
      <c r="BA50" s="202">
        <v>0</v>
      </c>
      <c r="BB50" s="202">
        <v>0</v>
      </c>
      <c r="BC50" s="202">
        <v>0</v>
      </c>
      <c r="BD50" s="202">
        <v>0</v>
      </c>
      <c r="BE50" s="202">
        <v>0</v>
      </c>
      <c r="BF50" s="202">
        <v>0</v>
      </c>
      <c r="BG50" s="319">
        <v>0</v>
      </c>
      <c r="BH50" s="319">
        <v>0</v>
      </c>
      <c r="BI50" s="319">
        <v>0</v>
      </c>
      <c r="BJ50" s="321">
        <v>0</v>
      </c>
      <c r="BK50" s="321">
        <v>0</v>
      </c>
    </row>
    <row r="51" spans="1:63" ht="20.100000000000001" customHeight="1" x14ac:dyDescent="0.2">
      <c r="A51" s="375" t="s">
        <v>147</v>
      </c>
      <c r="B51" s="341" t="s">
        <v>145</v>
      </c>
      <c r="C51" s="340" t="s">
        <v>146</v>
      </c>
      <c r="D51" s="202">
        <v>460.79</v>
      </c>
      <c r="E51" s="202">
        <v>86.5</v>
      </c>
      <c r="F51" s="320">
        <v>38.279999999999994</v>
      </c>
      <c r="G51" s="202">
        <v>0</v>
      </c>
      <c r="H51" s="202">
        <v>0</v>
      </c>
      <c r="I51" s="202">
        <v>0</v>
      </c>
      <c r="J51" s="202">
        <v>25.029999999999998</v>
      </c>
      <c r="K51" s="202">
        <v>12.29</v>
      </c>
      <c r="L51" s="202">
        <v>0</v>
      </c>
      <c r="M51" s="202">
        <v>0</v>
      </c>
      <c r="N51" s="202">
        <v>0</v>
      </c>
      <c r="O51" s="202">
        <v>0.96</v>
      </c>
      <c r="P51" s="202">
        <v>0</v>
      </c>
      <c r="Q51" s="202">
        <v>0</v>
      </c>
      <c r="R51" s="202">
        <v>48.22</v>
      </c>
      <c r="S51" s="202">
        <v>0</v>
      </c>
      <c r="T51" s="202">
        <v>0</v>
      </c>
      <c r="U51" s="202">
        <v>0</v>
      </c>
      <c r="V51" s="202">
        <v>0</v>
      </c>
      <c r="W51" s="202">
        <v>0</v>
      </c>
      <c r="X51" s="202">
        <v>0</v>
      </c>
      <c r="Y51" s="202">
        <v>3.25</v>
      </c>
      <c r="Z51" s="202">
        <v>0</v>
      </c>
      <c r="AA51" s="202">
        <v>0.02</v>
      </c>
      <c r="AB51" s="202">
        <v>5.5299999999999994</v>
      </c>
      <c r="AC51" s="319">
        <v>5.5299999999999994</v>
      </c>
      <c r="AD51" s="319">
        <v>0</v>
      </c>
      <c r="AE51" s="319">
        <v>0</v>
      </c>
      <c r="AF51" s="319">
        <v>0</v>
      </c>
      <c r="AG51" s="319">
        <v>0</v>
      </c>
      <c r="AH51" s="319">
        <v>0</v>
      </c>
      <c r="AI51" s="319">
        <v>0</v>
      </c>
      <c r="AJ51" s="319">
        <v>0</v>
      </c>
      <c r="AK51" s="319">
        <v>0</v>
      </c>
      <c r="AL51" s="202">
        <v>0</v>
      </c>
      <c r="AM51" s="202">
        <v>0</v>
      </c>
      <c r="AN51" s="202">
        <v>0</v>
      </c>
      <c r="AO51" s="202">
        <v>0</v>
      </c>
      <c r="AP51" s="319">
        <v>0</v>
      </c>
      <c r="AQ51" s="319">
        <v>0</v>
      </c>
      <c r="AR51" s="319">
        <v>0</v>
      </c>
      <c r="AS51" s="202">
        <v>0</v>
      </c>
      <c r="AT51" s="202">
        <v>0</v>
      </c>
      <c r="AU51" s="202">
        <v>0</v>
      </c>
      <c r="AV51" s="202">
        <v>0</v>
      </c>
      <c r="AW51" s="202">
        <v>0</v>
      </c>
      <c r="AX51" s="202">
        <v>38.25</v>
      </c>
      <c r="AY51" s="202">
        <v>0</v>
      </c>
      <c r="AZ51" s="202">
        <v>0</v>
      </c>
      <c r="BA51" s="202">
        <v>0</v>
      </c>
      <c r="BB51" s="202">
        <v>0</v>
      </c>
      <c r="BC51" s="202">
        <v>1.17</v>
      </c>
      <c r="BD51" s="202">
        <v>0</v>
      </c>
      <c r="BE51" s="202">
        <v>0</v>
      </c>
      <c r="BF51" s="202">
        <v>0</v>
      </c>
      <c r="BG51" s="319">
        <v>0</v>
      </c>
      <c r="BH51" s="319">
        <v>0</v>
      </c>
      <c r="BI51" s="319">
        <v>0</v>
      </c>
      <c r="BJ51" s="321">
        <v>-5.5099999999999909</v>
      </c>
      <c r="BK51" s="321">
        <v>455.28</v>
      </c>
    </row>
    <row r="52" spans="1:63" ht="20.100000000000001" customHeight="1" x14ac:dyDescent="0.2">
      <c r="A52" s="375" t="s">
        <v>150</v>
      </c>
      <c r="B52" s="341" t="s">
        <v>148</v>
      </c>
      <c r="C52" s="340" t="s">
        <v>149</v>
      </c>
      <c r="D52" s="202">
        <v>0.28999999999999998</v>
      </c>
      <c r="E52" s="202">
        <v>0</v>
      </c>
      <c r="F52" s="320">
        <v>0</v>
      </c>
      <c r="G52" s="202">
        <v>0</v>
      </c>
      <c r="H52" s="202">
        <v>0</v>
      </c>
      <c r="I52" s="202">
        <v>0</v>
      </c>
      <c r="J52" s="202">
        <v>0</v>
      </c>
      <c r="K52" s="202">
        <v>0</v>
      </c>
      <c r="L52" s="202">
        <v>0</v>
      </c>
      <c r="M52" s="202">
        <v>0</v>
      </c>
      <c r="N52" s="202">
        <v>0</v>
      </c>
      <c r="O52" s="202">
        <v>0</v>
      </c>
      <c r="P52" s="202">
        <v>0</v>
      </c>
      <c r="Q52" s="202">
        <v>0</v>
      </c>
      <c r="R52" s="202">
        <v>0</v>
      </c>
      <c r="S52" s="202">
        <v>0</v>
      </c>
      <c r="T52" s="202">
        <v>0</v>
      </c>
      <c r="U52" s="202">
        <v>0</v>
      </c>
      <c r="V52" s="202">
        <v>0</v>
      </c>
      <c r="W52" s="202">
        <v>0</v>
      </c>
      <c r="X52" s="202">
        <v>0</v>
      </c>
      <c r="Y52" s="202">
        <v>0</v>
      </c>
      <c r="Z52" s="202">
        <v>0</v>
      </c>
      <c r="AA52" s="202">
        <v>0</v>
      </c>
      <c r="AB52" s="202">
        <v>0</v>
      </c>
      <c r="AC52" s="319">
        <v>0</v>
      </c>
      <c r="AD52" s="319">
        <v>0</v>
      </c>
      <c r="AE52" s="319">
        <v>0</v>
      </c>
      <c r="AF52" s="319">
        <v>0</v>
      </c>
      <c r="AG52" s="319">
        <v>0</v>
      </c>
      <c r="AH52" s="319">
        <v>0</v>
      </c>
      <c r="AI52" s="319">
        <v>0</v>
      </c>
      <c r="AJ52" s="319">
        <v>0</v>
      </c>
      <c r="AK52" s="319">
        <v>0</v>
      </c>
      <c r="AL52" s="202">
        <v>0</v>
      </c>
      <c r="AM52" s="202">
        <v>0</v>
      </c>
      <c r="AN52" s="202">
        <v>0</v>
      </c>
      <c r="AO52" s="202">
        <v>0</v>
      </c>
      <c r="AP52" s="319">
        <v>0</v>
      </c>
      <c r="AQ52" s="319">
        <v>0</v>
      </c>
      <c r="AR52" s="319">
        <v>0</v>
      </c>
      <c r="AS52" s="202">
        <v>0</v>
      </c>
      <c r="AT52" s="202">
        <v>0</v>
      </c>
      <c r="AU52" s="202">
        <v>0</v>
      </c>
      <c r="AV52" s="202">
        <v>0</v>
      </c>
      <c r="AW52" s="202">
        <v>0</v>
      </c>
      <c r="AX52" s="202">
        <v>0</v>
      </c>
      <c r="AY52" s="202">
        <v>0</v>
      </c>
      <c r="AZ52" s="202">
        <v>0</v>
      </c>
      <c r="BA52" s="202">
        <v>0</v>
      </c>
      <c r="BB52" s="202">
        <v>0</v>
      </c>
      <c r="BC52" s="202">
        <v>0</v>
      </c>
      <c r="BD52" s="202">
        <v>0</v>
      </c>
      <c r="BE52" s="202">
        <v>0</v>
      </c>
      <c r="BF52" s="202">
        <v>0</v>
      </c>
      <c r="BG52" s="319">
        <v>0</v>
      </c>
      <c r="BH52" s="319">
        <v>0</v>
      </c>
      <c r="BI52" s="319">
        <v>0</v>
      </c>
      <c r="BJ52" s="321">
        <v>0</v>
      </c>
      <c r="BK52" s="321">
        <v>0.28999999999999998</v>
      </c>
    </row>
    <row r="53" spans="1:63" ht="20.100000000000001" customHeight="1" x14ac:dyDescent="0.2">
      <c r="A53" s="375" t="s">
        <v>153</v>
      </c>
      <c r="B53" s="341" t="s">
        <v>151</v>
      </c>
      <c r="C53" s="340" t="s">
        <v>152</v>
      </c>
      <c r="D53" s="202">
        <v>0</v>
      </c>
      <c r="E53" s="202">
        <v>0</v>
      </c>
      <c r="F53" s="320">
        <v>0</v>
      </c>
      <c r="G53" s="202">
        <v>0</v>
      </c>
      <c r="H53" s="202">
        <v>0</v>
      </c>
      <c r="I53" s="202">
        <v>0</v>
      </c>
      <c r="J53" s="202">
        <v>0</v>
      </c>
      <c r="K53" s="202">
        <v>0</v>
      </c>
      <c r="L53" s="202">
        <v>0</v>
      </c>
      <c r="M53" s="202">
        <v>0</v>
      </c>
      <c r="N53" s="202">
        <v>0</v>
      </c>
      <c r="O53" s="202">
        <v>0</v>
      </c>
      <c r="P53" s="202">
        <v>0</v>
      </c>
      <c r="Q53" s="202">
        <v>0</v>
      </c>
      <c r="R53" s="202">
        <v>0</v>
      </c>
      <c r="S53" s="202">
        <v>0</v>
      </c>
      <c r="T53" s="202">
        <v>0</v>
      </c>
      <c r="U53" s="202">
        <v>0</v>
      </c>
      <c r="V53" s="202">
        <v>0</v>
      </c>
      <c r="W53" s="202">
        <v>0</v>
      </c>
      <c r="X53" s="202">
        <v>0</v>
      </c>
      <c r="Y53" s="202">
        <v>0</v>
      </c>
      <c r="Z53" s="202">
        <v>0</v>
      </c>
      <c r="AA53" s="202">
        <v>0</v>
      </c>
      <c r="AB53" s="202">
        <v>0</v>
      </c>
      <c r="AC53" s="319">
        <v>0</v>
      </c>
      <c r="AD53" s="319">
        <v>0</v>
      </c>
      <c r="AE53" s="319">
        <v>0</v>
      </c>
      <c r="AF53" s="319">
        <v>0</v>
      </c>
      <c r="AG53" s="319">
        <v>0</v>
      </c>
      <c r="AH53" s="319">
        <v>0</v>
      </c>
      <c r="AI53" s="319">
        <v>0</v>
      </c>
      <c r="AJ53" s="319">
        <v>0</v>
      </c>
      <c r="AK53" s="319">
        <v>0</v>
      </c>
      <c r="AL53" s="202">
        <v>0</v>
      </c>
      <c r="AM53" s="202">
        <v>0</v>
      </c>
      <c r="AN53" s="202">
        <v>0</v>
      </c>
      <c r="AO53" s="202">
        <v>0</v>
      </c>
      <c r="AP53" s="319">
        <v>0</v>
      </c>
      <c r="AQ53" s="319">
        <v>0</v>
      </c>
      <c r="AR53" s="319">
        <v>0</v>
      </c>
      <c r="AS53" s="202">
        <v>0</v>
      </c>
      <c r="AT53" s="202">
        <v>0</v>
      </c>
      <c r="AU53" s="202">
        <v>0</v>
      </c>
      <c r="AV53" s="202">
        <v>0</v>
      </c>
      <c r="AW53" s="202">
        <v>0</v>
      </c>
      <c r="AX53" s="202">
        <v>0</v>
      </c>
      <c r="AY53" s="202">
        <v>0</v>
      </c>
      <c r="AZ53" s="202">
        <v>0</v>
      </c>
      <c r="BA53" s="202">
        <v>0</v>
      </c>
      <c r="BB53" s="202">
        <v>0</v>
      </c>
      <c r="BC53" s="202">
        <v>0</v>
      </c>
      <c r="BD53" s="202">
        <v>0</v>
      </c>
      <c r="BE53" s="202">
        <v>0</v>
      </c>
      <c r="BF53" s="202">
        <v>0</v>
      </c>
      <c r="BG53" s="319">
        <v>0</v>
      </c>
      <c r="BH53" s="319">
        <v>0</v>
      </c>
      <c r="BI53" s="319">
        <v>0</v>
      </c>
      <c r="BJ53" s="321">
        <v>0</v>
      </c>
      <c r="BK53" s="321">
        <v>0</v>
      </c>
    </row>
    <row r="54" spans="1:63" ht="20.100000000000001" customHeight="1" x14ac:dyDescent="0.2">
      <c r="A54" s="375" t="s">
        <v>158</v>
      </c>
      <c r="B54" s="341" t="s">
        <v>154</v>
      </c>
      <c r="C54" s="340" t="s">
        <v>155</v>
      </c>
      <c r="D54" s="202">
        <v>0</v>
      </c>
      <c r="E54" s="202">
        <v>0</v>
      </c>
      <c r="F54" s="320">
        <v>0</v>
      </c>
      <c r="G54" s="202">
        <v>0</v>
      </c>
      <c r="H54" s="202">
        <v>0</v>
      </c>
      <c r="I54" s="202">
        <v>0</v>
      </c>
      <c r="J54" s="202">
        <v>0</v>
      </c>
      <c r="K54" s="202">
        <v>0</v>
      </c>
      <c r="L54" s="202">
        <v>0</v>
      </c>
      <c r="M54" s="202">
        <v>0</v>
      </c>
      <c r="N54" s="202">
        <v>0</v>
      </c>
      <c r="O54" s="202">
        <v>0</v>
      </c>
      <c r="P54" s="202">
        <v>0</v>
      </c>
      <c r="Q54" s="202">
        <v>0</v>
      </c>
      <c r="R54" s="202">
        <v>0</v>
      </c>
      <c r="S54" s="202">
        <v>0</v>
      </c>
      <c r="T54" s="202">
        <v>0</v>
      </c>
      <c r="U54" s="202">
        <v>0</v>
      </c>
      <c r="V54" s="202">
        <v>0</v>
      </c>
      <c r="W54" s="202">
        <v>0</v>
      </c>
      <c r="X54" s="202">
        <v>0</v>
      </c>
      <c r="Y54" s="202">
        <v>0</v>
      </c>
      <c r="Z54" s="202">
        <v>0</v>
      </c>
      <c r="AA54" s="202">
        <v>0</v>
      </c>
      <c r="AB54" s="202">
        <v>0</v>
      </c>
      <c r="AC54" s="319">
        <v>0</v>
      </c>
      <c r="AD54" s="319">
        <v>0</v>
      </c>
      <c r="AE54" s="319">
        <v>0</v>
      </c>
      <c r="AF54" s="319">
        <v>0</v>
      </c>
      <c r="AG54" s="319">
        <v>0</v>
      </c>
      <c r="AH54" s="319">
        <v>0</v>
      </c>
      <c r="AI54" s="319">
        <v>0</v>
      </c>
      <c r="AJ54" s="319">
        <v>0</v>
      </c>
      <c r="AK54" s="319">
        <v>0</v>
      </c>
      <c r="AL54" s="202">
        <v>0</v>
      </c>
      <c r="AM54" s="202">
        <v>0</v>
      </c>
      <c r="AN54" s="202">
        <v>0</v>
      </c>
      <c r="AO54" s="202">
        <v>0</v>
      </c>
      <c r="AP54" s="319">
        <v>0</v>
      </c>
      <c r="AQ54" s="319">
        <v>0</v>
      </c>
      <c r="AR54" s="319">
        <v>0</v>
      </c>
      <c r="AS54" s="202">
        <v>0</v>
      </c>
      <c r="AT54" s="202">
        <v>0</v>
      </c>
      <c r="AU54" s="202">
        <v>0</v>
      </c>
      <c r="AV54" s="202">
        <v>0</v>
      </c>
      <c r="AW54" s="202">
        <v>0</v>
      </c>
      <c r="AX54" s="202">
        <v>0</v>
      </c>
      <c r="AY54" s="202">
        <v>0</v>
      </c>
      <c r="AZ54" s="202">
        <v>0</v>
      </c>
      <c r="BA54" s="202">
        <v>0</v>
      </c>
      <c r="BB54" s="202">
        <v>0</v>
      </c>
      <c r="BC54" s="202">
        <v>0</v>
      </c>
      <c r="BD54" s="202">
        <v>0</v>
      </c>
      <c r="BE54" s="202">
        <v>0</v>
      </c>
      <c r="BF54" s="202">
        <v>0</v>
      </c>
      <c r="BG54" s="319">
        <v>0</v>
      </c>
      <c r="BH54" s="319">
        <v>0</v>
      </c>
      <c r="BI54" s="319">
        <v>0</v>
      </c>
      <c r="BJ54" s="321">
        <v>0</v>
      </c>
      <c r="BK54" s="321">
        <v>0</v>
      </c>
    </row>
    <row r="55" spans="1:63" ht="20.100000000000001" customHeight="1" x14ac:dyDescent="0.2">
      <c r="A55" s="375" t="s">
        <v>1286</v>
      </c>
      <c r="B55" s="341" t="s">
        <v>156</v>
      </c>
      <c r="C55" s="340" t="s">
        <v>157</v>
      </c>
      <c r="D55" s="202">
        <v>1.54</v>
      </c>
      <c r="E55" s="202">
        <v>0</v>
      </c>
      <c r="F55" s="320">
        <v>0</v>
      </c>
      <c r="G55" s="202">
        <v>0</v>
      </c>
      <c r="H55" s="202">
        <v>0</v>
      </c>
      <c r="I55" s="202">
        <v>0</v>
      </c>
      <c r="J55" s="202">
        <v>0</v>
      </c>
      <c r="K55" s="202">
        <v>0</v>
      </c>
      <c r="L55" s="202">
        <v>0</v>
      </c>
      <c r="M55" s="202">
        <v>0</v>
      </c>
      <c r="N55" s="202">
        <v>0</v>
      </c>
      <c r="O55" s="202">
        <v>0</v>
      </c>
      <c r="P55" s="202">
        <v>0</v>
      </c>
      <c r="Q55" s="202">
        <v>0</v>
      </c>
      <c r="R55" s="202">
        <v>0</v>
      </c>
      <c r="S55" s="202">
        <v>0</v>
      </c>
      <c r="T55" s="202">
        <v>0</v>
      </c>
      <c r="U55" s="202">
        <v>0</v>
      </c>
      <c r="V55" s="202">
        <v>0</v>
      </c>
      <c r="W55" s="202">
        <v>0</v>
      </c>
      <c r="X55" s="202">
        <v>0</v>
      </c>
      <c r="Y55" s="202">
        <v>0</v>
      </c>
      <c r="Z55" s="202">
        <v>0</v>
      </c>
      <c r="AA55" s="202">
        <v>0</v>
      </c>
      <c r="AB55" s="202">
        <v>0</v>
      </c>
      <c r="AC55" s="319">
        <v>0</v>
      </c>
      <c r="AD55" s="319">
        <v>0</v>
      </c>
      <c r="AE55" s="319">
        <v>0</v>
      </c>
      <c r="AF55" s="319">
        <v>0</v>
      </c>
      <c r="AG55" s="319">
        <v>0</v>
      </c>
      <c r="AH55" s="319">
        <v>0</v>
      </c>
      <c r="AI55" s="319">
        <v>0</v>
      </c>
      <c r="AJ55" s="319">
        <v>0</v>
      </c>
      <c r="AK55" s="319">
        <v>0</v>
      </c>
      <c r="AL55" s="202">
        <v>0</v>
      </c>
      <c r="AM55" s="202">
        <v>0</v>
      </c>
      <c r="AN55" s="202">
        <v>0</v>
      </c>
      <c r="AO55" s="202">
        <v>0</v>
      </c>
      <c r="AP55" s="319">
        <v>0</v>
      </c>
      <c r="AQ55" s="319">
        <v>0</v>
      </c>
      <c r="AR55" s="319">
        <v>0</v>
      </c>
      <c r="AS55" s="202">
        <v>0</v>
      </c>
      <c r="AT55" s="202">
        <v>0</v>
      </c>
      <c r="AU55" s="202">
        <v>0</v>
      </c>
      <c r="AV55" s="202">
        <v>0</v>
      </c>
      <c r="AW55" s="202">
        <v>0</v>
      </c>
      <c r="AX55" s="202">
        <v>0</v>
      </c>
      <c r="AY55" s="202">
        <v>0</v>
      </c>
      <c r="AZ55" s="202">
        <v>0</v>
      </c>
      <c r="BA55" s="202">
        <v>0</v>
      </c>
      <c r="BB55" s="202">
        <v>0</v>
      </c>
      <c r="BC55" s="202">
        <v>0</v>
      </c>
      <c r="BD55" s="202">
        <v>0</v>
      </c>
      <c r="BE55" s="202">
        <v>0</v>
      </c>
      <c r="BF55" s="202">
        <v>0</v>
      </c>
      <c r="BG55" s="319">
        <v>0</v>
      </c>
      <c r="BH55" s="319">
        <v>0</v>
      </c>
      <c r="BI55" s="319">
        <v>0</v>
      </c>
      <c r="BJ55" s="321">
        <v>0</v>
      </c>
      <c r="BK55" s="321">
        <v>1.54</v>
      </c>
    </row>
    <row r="56" spans="1:63" ht="20.100000000000001" customHeight="1" x14ac:dyDescent="0.2">
      <c r="A56" s="375" t="s">
        <v>1269</v>
      </c>
      <c r="B56" s="341" t="s">
        <v>159</v>
      </c>
      <c r="C56" s="340" t="s">
        <v>160</v>
      </c>
      <c r="D56" s="202">
        <v>171.06</v>
      </c>
      <c r="E56" s="202">
        <v>20.43</v>
      </c>
      <c r="F56" s="320">
        <v>0</v>
      </c>
      <c r="G56" s="202">
        <v>0</v>
      </c>
      <c r="H56" s="202">
        <v>0</v>
      </c>
      <c r="I56" s="202">
        <v>0</v>
      </c>
      <c r="J56" s="202">
        <v>0</v>
      </c>
      <c r="K56" s="202">
        <v>0</v>
      </c>
      <c r="L56" s="202">
        <v>0</v>
      </c>
      <c r="M56" s="202">
        <v>0</v>
      </c>
      <c r="N56" s="202">
        <v>0</v>
      </c>
      <c r="O56" s="202">
        <v>0</v>
      </c>
      <c r="P56" s="202">
        <v>0</v>
      </c>
      <c r="Q56" s="202">
        <v>0</v>
      </c>
      <c r="R56" s="202">
        <v>20.43</v>
      </c>
      <c r="S56" s="202">
        <v>0</v>
      </c>
      <c r="T56" s="202">
        <v>0</v>
      </c>
      <c r="U56" s="202">
        <v>0</v>
      </c>
      <c r="V56" s="202">
        <v>0</v>
      </c>
      <c r="W56" s="202">
        <v>0</v>
      </c>
      <c r="X56" s="202">
        <v>0</v>
      </c>
      <c r="Y56" s="202">
        <v>0</v>
      </c>
      <c r="Z56" s="202">
        <v>0</v>
      </c>
      <c r="AA56" s="202">
        <v>0</v>
      </c>
      <c r="AB56" s="202">
        <v>0</v>
      </c>
      <c r="AC56" s="319">
        <v>0</v>
      </c>
      <c r="AD56" s="319">
        <v>0</v>
      </c>
      <c r="AE56" s="319">
        <v>0</v>
      </c>
      <c r="AF56" s="319">
        <v>0</v>
      </c>
      <c r="AG56" s="319">
        <v>0</v>
      </c>
      <c r="AH56" s="319">
        <v>0</v>
      </c>
      <c r="AI56" s="319">
        <v>0</v>
      </c>
      <c r="AJ56" s="319">
        <v>0</v>
      </c>
      <c r="AK56" s="319">
        <v>0</v>
      </c>
      <c r="AL56" s="202">
        <v>0</v>
      </c>
      <c r="AM56" s="202">
        <v>0</v>
      </c>
      <c r="AN56" s="202">
        <v>0</v>
      </c>
      <c r="AO56" s="202">
        <v>0</v>
      </c>
      <c r="AP56" s="319">
        <v>0</v>
      </c>
      <c r="AQ56" s="319">
        <v>0</v>
      </c>
      <c r="AR56" s="319">
        <v>0</v>
      </c>
      <c r="AS56" s="202">
        <v>0</v>
      </c>
      <c r="AT56" s="202">
        <v>0</v>
      </c>
      <c r="AU56" s="202">
        <v>0</v>
      </c>
      <c r="AV56" s="202">
        <v>0</v>
      </c>
      <c r="AW56" s="202">
        <v>0</v>
      </c>
      <c r="AX56" s="202">
        <v>0</v>
      </c>
      <c r="AY56" s="202">
        <v>0</v>
      </c>
      <c r="AZ56" s="202">
        <v>0</v>
      </c>
      <c r="BA56" s="202">
        <v>0</v>
      </c>
      <c r="BB56" s="202">
        <v>0</v>
      </c>
      <c r="BC56" s="202">
        <v>20.43</v>
      </c>
      <c r="BD56" s="202">
        <v>0</v>
      </c>
      <c r="BE56" s="202">
        <v>0</v>
      </c>
      <c r="BF56" s="202">
        <v>0</v>
      </c>
      <c r="BG56" s="319">
        <v>0</v>
      </c>
      <c r="BH56" s="319">
        <v>0</v>
      </c>
      <c r="BI56" s="319">
        <v>0</v>
      </c>
      <c r="BJ56" s="321">
        <v>-5.1400000000000006</v>
      </c>
      <c r="BK56" s="321">
        <v>165.92</v>
      </c>
    </row>
    <row r="57" spans="1:63" ht="20.100000000000001" customHeight="1" x14ac:dyDescent="0.2">
      <c r="A57" s="375" t="s">
        <v>523</v>
      </c>
      <c r="B57" s="341" t="s">
        <v>162</v>
      </c>
      <c r="C57" s="340" t="s">
        <v>163</v>
      </c>
      <c r="D57" s="202">
        <v>17.03</v>
      </c>
      <c r="E57" s="202">
        <v>7.3100000000000005</v>
      </c>
      <c r="F57" s="320">
        <v>6.1300000000000008</v>
      </c>
      <c r="G57" s="202">
        <v>0</v>
      </c>
      <c r="H57" s="202">
        <v>0</v>
      </c>
      <c r="I57" s="202">
        <v>0</v>
      </c>
      <c r="J57" s="202">
        <v>5.1300000000000008</v>
      </c>
      <c r="K57" s="202">
        <v>0.82</v>
      </c>
      <c r="L57" s="202">
        <v>0</v>
      </c>
      <c r="M57" s="202">
        <v>0</v>
      </c>
      <c r="N57" s="202">
        <v>0</v>
      </c>
      <c r="O57" s="202">
        <v>0.18</v>
      </c>
      <c r="P57" s="202">
        <v>0</v>
      </c>
      <c r="Q57" s="202">
        <v>0</v>
      </c>
      <c r="R57" s="202">
        <v>1.18</v>
      </c>
      <c r="S57" s="202">
        <v>0</v>
      </c>
      <c r="T57" s="202">
        <v>0</v>
      </c>
      <c r="U57" s="202">
        <v>0</v>
      </c>
      <c r="V57" s="202">
        <v>0</v>
      </c>
      <c r="W57" s="202">
        <v>0</v>
      </c>
      <c r="X57" s="202">
        <v>0</v>
      </c>
      <c r="Y57" s="202">
        <v>0</v>
      </c>
      <c r="Z57" s="202">
        <v>0</v>
      </c>
      <c r="AA57" s="202">
        <v>0</v>
      </c>
      <c r="AB57" s="202">
        <v>0</v>
      </c>
      <c r="AC57" s="319">
        <v>0</v>
      </c>
      <c r="AD57" s="319">
        <v>0</v>
      </c>
      <c r="AE57" s="319">
        <v>0</v>
      </c>
      <c r="AF57" s="319">
        <v>0</v>
      </c>
      <c r="AG57" s="319">
        <v>0</v>
      </c>
      <c r="AH57" s="319">
        <v>0</v>
      </c>
      <c r="AI57" s="319">
        <v>0</v>
      </c>
      <c r="AJ57" s="319">
        <v>0</v>
      </c>
      <c r="AK57" s="319">
        <v>0</v>
      </c>
      <c r="AL57" s="202">
        <v>0</v>
      </c>
      <c r="AM57" s="202">
        <v>0</v>
      </c>
      <c r="AN57" s="202">
        <v>0</v>
      </c>
      <c r="AO57" s="202">
        <v>0</v>
      </c>
      <c r="AP57" s="319">
        <v>0</v>
      </c>
      <c r="AQ57" s="319">
        <v>0</v>
      </c>
      <c r="AR57" s="319">
        <v>0</v>
      </c>
      <c r="AS57" s="202">
        <v>0</v>
      </c>
      <c r="AT57" s="202">
        <v>0</v>
      </c>
      <c r="AU57" s="202">
        <v>0</v>
      </c>
      <c r="AV57" s="202">
        <v>0</v>
      </c>
      <c r="AW57" s="202">
        <v>0</v>
      </c>
      <c r="AX57" s="202">
        <v>0</v>
      </c>
      <c r="AY57" s="202">
        <v>0</v>
      </c>
      <c r="AZ57" s="202">
        <v>0</v>
      </c>
      <c r="BA57" s="202">
        <v>0</v>
      </c>
      <c r="BB57" s="202">
        <v>0</v>
      </c>
      <c r="BC57" s="202">
        <v>1.18</v>
      </c>
      <c r="BD57" s="202">
        <v>0</v>
      </c>
      <c r="BE57" s="202">
        <v>0</v>
      </c>
      <c r="BF57" s="202">
        <v>0</v>
      </c>
      <c r="BG57" s="319">
        <v>0</v>
      </c>
      <c r="BH57" s="319">
        <v>0</v>
      </c>
      <c r="BI57" s="319">
        <v>0</v>
      </c>
      <c r="BJ57" s="321">
        <v>7.3100000000000005</v>
      </c>
      <c r="BK57" s="321">
        <v>24.34</v>
      </c>
    </row>
    <row r="58" spans="1:63" ht="20.100000000000001" customHeight="1" x14ac:dyDescent="0.2">
      <c r="A58" s="375" t="s">
        <v>526</v>
      </c>
      <c r="B58" s="341" t="s">
        <v>164</v>
      </c>
      <c r="C58" s="340" t="s">
        <v>165</v>
      </c>
      <c r="D58" s="202">
        <v>0</v>
      </c>
      <c r="E58" s="202">
        <v>0</v>
      </c>
      <c r="F58" s="320">
        <v>0</v>
      </c>
      <c r="G58" s="202">
        <v>0</v>
      </c>
      <c r="H58" s="202">
        <v>0</v>
      </c>
      <c r="I58" s="202">
        <v>0</v>
      </c>
      <c r="J58" s="202">
        <v>0</v>
      </c>
      <c r="K58" s="202">
        <v>0</v>
      </c>
      <c r="L58" s="202">
        <v>0</v>
      </c>
      <c r="M58" s="202">
        <v>0</v>
      </c>
      <c r="N58" s="202">
        <v>0</v>
      </c>
      <c r="O58" s="202">
        <v>0</v>
      </c>
      <c r="P58" s="202">
        <v>0</v>
      </c>
      <c r="Q58" s="202">
        <v>0</v>
      </c>
      <c r="R58" s="202">
        <v>0</v>
      </c>
      <c r="S58" s="202">
        <v>0</v>
      </c>
      <c r="T58" s="202">
        <v>0</v>
      </c>
      <c r="U58" s="202">
        <v>0</v>
      </c>
      <c r="V58" s="202">
        <v>0</v>
      </c>
      <c r="W58" s="202">
        <v>0</v>
      </c>
      <c r="X58" s="202">
        <v>0</v>
      </c>
      <c r="Y58" s="202">
        <v>0</v>
      </c>
      <c r="Z58" s="202">
        <v>0</v>
      </c>
      <c r="AA58" s="202">
        <v>0</v>
      </c>
      <c r="AB58" s="202">
        <v>0</v>
      </c>
      <c r="AC58" s="319">
        <v>0</v>
      </c>
      <c r="AD58" s="319">
        <v>0</v>
      </c>
      <c r="AE58" s="319">
        <v>0</v>
      </c>
      <c r="AF58" s="319">
        <v>0</v>
      </c>
      <c r="AG58" s="319">
        <v>0</v>
      </c>
      <c r="AH58" s="319">
        <v>0</v>
      </c>
      <c r="AI58" s="319">
        <v>0</v>
      </c>
      <c r="AJ58" s="319">
        <v>0</v>
      </c>
      <c r="AK58" s="319">
        <v>0</v>
      </c>
      <c r="AL58" s="202">
        <v>0</v>
      </c>
      <c r="AM58" s="202">
        <v>0</v>
      </c>
      <c r="AN58" s="202">
        <v>0</v>
      </c>
      <c r="AO58" s="202">
        <v>0</v>
      </c>
      <c r="AP58" s="319">
        <v>0</v>
      </c>
      <c r="AQ58" s="319">
        <v>0</v>
      </c>
      <c r="AR58" s="319">
        <v>0</v>
      </c>
      <c r="AS58" s="202">
        <v>0</v>
      </c>
      <c r="AT58" s="202">
        <v>0</v>
      </c>
      <c r="AU58" s="202">
        <v>0</v>
      </c>
      <c r="AV58" s="202">
        <v>0</v>
      </c>
      <c r="AW58" s="202">
        <v>0</v>
      </c>
      <c r="AX58" s="202">
        <v>0</v>
      </c>
      <c r="AY58" s="202">
        <v>0</v>
      </c>
      <c r="AZ58" s="202">
        <v>0</v>
      </c>
      <c r="BA58" s="202">
        <v>0</v>
      </c>
      <c r="BB58" s="202">
        <v>0</v>
      </c>
      <c r="BC58" s="202">
        <v>0</v>
      </c>
      <c r="BD58" s="202">
        <v>0</v>
      </c>
      <c r="BE58" s="202">
        <v>0</v>
      </c>
      <c r="BF58" s="202">
        <v>0</v>
      </c>
      <c r="BG58" s="319">
        <v>0</v>
      </c>
      <c r="BH58" s="319">
        <v>0</v>
      </c>
      <c r="BI58" s="319">
        <v>0</v>
      </c>
      <c r="BJ58" s="321">
        <v>0</v>
      </c>
      <c r="BK58" s="321">
        <v>0</v>
      </c>
    </row>
    <row r="59" spans="1:63" s="288" customFormat="1" ht="20.100000000000001" customHeight="1" x14ac:dyDescent="0.2">
      <c r="A59" s="376">
        <v>3</v>
      </c>
      <c r="B59" s="317" t="s">
        <v>166</v>
      </c>
      <c r="C59" s="316" t="s">
        <v>167</v>
      </c>
      <c r="D59" s="202">
        <v>0</v>
      </c>
      <c r="E59" s="320">
        <v>0</v>
      </c>
      <c r="F59" s="320">
        <v>0</v>
      </c>
      <c r="G59" s="320">
        <v>0</v>
      </c>
      <c r="H59" s="320">
        <v>0</v>
      </c>
      <c r="I59" s="320">
        <v>0</v>
      </c>
      <c r="J59" s="320">
        <v>0</v>
      </c>
      <c r="K59" s="320">
        <v>0</v>
      </c>
      <c r="L59" s="320">
        <v>0</v>
      </c>
      <c r="M59" s="320">
        <v>0</v>
      </c>
      <c r="N59" s="320">
        <v>0</v>
      </c>
      <c r="O59" s="320">
        <v>0</v>
      </c>
      <c r="P59" s="320">
        <v>0</v>
      </c>
      <c r="Q59" s="320">
        <v>0</v>
      </c>
      <c r="R59" s="202">
        <v>0</v>
      </c>
      <c r="S59" s="320">
        <v>0</v>
      </c>
      <c r="T59" s="320">
        <v>0</v>
      </c>
      <c r="U59" s="320">
        <v>0</v>
      </c>
      <c r="V59" s="320">
        <v>0</v>
      </c>
      <c r="W59" s="320">
        <v>0</v>
      </c>
      <c r="X59" s="320">
        <v>0</v>
      </c>
      <c r="Y59" s="320">
        <v>0</v>
      </c>
      <c r="Z59" s="320">
        <v>0</v>
      </c>
      <c r="AA59" s="320">
        <v>0</v>
      </c>
      <c r="AB59" s="202">
        <v>0</v>
      </c>
      <c r="AC59" s="338">
        <v>0</v>
      </c>
      <c r="AD59" s="338">
        <v>0</v>
      </c>
      <c r="AE59" s="338">
        <v>0</v>
      </c>
      <c r="AF59" s="338">
        <v>0</v>
      </c>
      <c r="AG59" s="338">
        <v>0</v>
      </c>
      <c r="AH59" s="338">
        <v>0</v>
      </c>
      <c r="AI59" s="338">
        <v>0</v>
      </c>
      <c r="AJ59" s="338">
        <v>0</v>
      </c>
      <c r="AK59" s="338">
        <v>0</v>
      </c>
      <c r="AL59" s="320">
        <v>0</v>
      </c>
      <c r="AM59" s="320">
        <v>0</v>
      </c>
      <c r="AN59" s="320">
        <v>0</v>
      </c>
      <c r="AO59" s="320">
        <v>0</v>
      </c>
      <c r="AP59" s="338">
        <v>0</v>
      </c>
      <c r="AQ59" s="338">
        <v>0</v>
      </c>
      <c r="AR59" s="338">
        <v>0</v>
      </c>
      <c r="AS59" s="320">
        <v>0</v>
      </c>
      <c r="AT59" s="320">
        <v>0</v>
      </c>
      <c r="AU59" s="320">
        <v>0</v>
      </c>
      <c r="AV59" s="320">
        <v>0</v>
      </c>
      <c r="AW59" s="320">
        <v>0</v>
      </c>
      <c r="AX59" s="320">
        <v>0</v>
      </c>
      <c r="AY59" s="320">
        <v>0</v>
      </c>
      <c r="AZ59" s="320">
        <v>0</v>
      </c>
      <c r="BA59" s="320">
        <v>0</v>
      </c>
      <c r="BB59" s="320">
        <v>0</v>
      </c>
      <c r="BC59" s="320">
        <v>0</v>
      </c>
      <c r="BD59" s="320">
        <v>0</v>
      </c>
      <c r="BE59" s="320">
        <v>0</v>
      </c>
      <c r="BF59" s="320">
        <v>0</v>
      </c>
      <c r="BG59" s="338">
        <v>0</v>
      </c>
      <c r="BH59" s="338">
        <v>0</v>
      </c>
      <c r="BI59" s="338">
        <v>0</v>
      </c>
      <c r="BJ59" s="339">
        <v>0</v>
      </c>
      <c r="BK59" s="339">
        <v>0</v>
      </c>
    </row>
    <row r="60" spans="1:63" s="281" customFormat="1" ht="20.100000000000001" customHeight="1" x14ac:dyDescent="0.2">
      <c r="A60" s="379">
        <v>4</v>
      </c>
      <c r="B60" s="363" t="s">
        <v>168</v>
      </c>
      <c r="C60" s="362" t="s">
        <v>169</v>
      </c>
      <c r="D60" s="324">
        <v>4282.6899999999996</v>
      </c>
      <c r="E60" s="361">
        <v>0</v>
      </c>
      <c r="F60" s="361">
        <v>0</v>
      </c>
      <c r="G60" s="361">
        <v>0</v>
      </c>
      <c r="H60" s="361">
        <v>0</v>
      </c>
      <c r="I60" s="361">
        <v>0</v>
      </c>
      <c r="J60" s="361">
        <v>0</v>
      </c>
      <c r="K60" s="361">
        <v>0</v>
      </c>
      <c r="L60" s="361">
        <v>0</v>
      </c>
      <c r="M60" s="361">
        <v>0</v>
      </c>
      <c r="N60" s="361">
        <v>0</v>
      </c>
      <c r="O60" s="361">
        <v>0</v>
      </c>
      <c r="P60" s="361">
        <v>0</v>
      </c>
      <c r="Q60" s="361">
        <v>0</v>
      </c>
      <c r="R60" s="324">
        <v>0</v>
      </c>
      <c r="S60" s="361">
        <v>0</v>
      </c>
      <c r="T60" s="361">
        <v>0</v>
      </c>
      <c r="U60" s="361">
        <v>0</v>
      </c>
      <c r="V60" s="361">
        <v>0</v>
      </c>
      <c r="W60" s="361">
        <v>0</v>
      </c>
      <c r="X60" s="361">
        <v>0</v>
      </c>
      <c r="Y60" s="361">
        <v>0</v>
      </c>
      <c r="Z60" s="361">
        <v>0</v>
      </c>
      <c r="AA60" s="361">
        <v>0</v>
      </c>
      <c r="AB60" s="324">
        <v>0</v>
      </c>
      <c r="AC60" s="361">
        <v>0</v>
      </c>
      <c r="AD60" s="361">
        <v>0</v>
      </c>
      <c r="AE60" s="361">
        <v>0</v>
      </c>
      <c r="AF60" s="361">
        <v>0</v>
      </c>
      <c r="AG60" s="361">
        <v>0</v>
      </c>
      <c r="AH60" s="361">
        <v>0</v>
      </c>
      <c r="AI60" s="361">
        <v>0</v>
      </c>
      <c r="AJ60" s="361">
        <v>0</v>
      </c>
      <c r="AK60" s="361">
        <v>0</v>
      </c>
      <c r="AL60" s="361">
        <v>0</v>
      </c>
      <c r="AM60" s="361">
        <v>0</v>
      </c>
      <c r="AN60" s="361">
        <v>0</v>
      </c>
      <c r="AO60" s="361">
        <v>0</v>
      </c>
      <c r="AP60" s="361">
        <v>0</v>
      </c>
      <c r="AQ60" s="361">
        <v>0</v>
      </c>
      <c r="AR60" s="361">
        <v>0</v>
      </c>
      <c r="AS60" s="361">
        <v>0</v>
      </c>
      <c r="AT60" s="361">
        <v>0</v>
      </c>
      <c r="AU60" s="361">
        <v>0</v>
      </c>
      <c r="AV60" s="361">
        <v>0</v>
      </c>
      <c r="AW60" s="361">
        <v>0</v>
      </c>
      <c r="AX60" s="361">
        <v>0</v>
      </c>
      <c r="AY60" s="361">
        <v>0</v>
      </c>
      <c r="AZ60" s="361">
        <v>0</v>
      </c>
      <c r="BA60" s="361">
        <v>0</v>
      </c>
      <c r="BB60" s="361">
        <v>0</v>
      </c>
      <c r="BC60" s="361">
        <v>0</v>
      </c>
      <c r="BD60" s="361">
        <v>0</v>
      </c>
      <c r="BE60" s="361">
        <v>0</v>
      </c>
      <c r="BF60" s="361">
        <v>0</v>
      </c>
      <c r="BG60" s="361">
        <v>0</v>
      </c>
      <c r="BH60" s="361">
        <v>0</v>
      </c>
      <c r="BI60" s="361">
        <v>0</v>
      </c>
      <c r="BJ60" s="364">
        <v>0</v>
      </c>
      <c r="BK60" s="364">
        <v>4282.6899999999996</v>
      </c>
    </row>
    <row r="61" spans="1:63" s="304" customFormat="1" ht="20.100000000000001" customHeight="1" x14ac:dyDescent="0.2">
      <c r="A61" s="1528" t="s">
        <v>1271</v>
      </c>
      <c r="B61" s="1514"/>
      <c r="C61" s="1514"/>
      <c r="D61" s="367"/>
      <c r="E61" s="367"/>
      <c r="F61" s="368">
        <v>211.79999999999998</v>
      </c>
      <c r="G61" s="367">
        <v>1.07</v>
      </c>
      <c r="H61" s="367">
        <v>1.07</v>
      </c>
      <c r="I61" s="367">
        <v>0</v>
      </c>
      <c r="J61" s="367">
        <v>99.039999999999992</v>
      </c>
      <c r="K61" s="367">
        <v>108.31</v>
      </c>
      <c r="L61" s="367">
        <v>0</v>
      </c>
      <c r="M61" s="367">
        <v>0</v>
      </c>
      <c r="N61" s="367">
        <v>0</v>
      </c>
      <c r="O61" s="367">
        <v>3.38</v>
      </c>
      <c r="P61" s="367">
        <v>0</v>
      </c>
      <c r="Q61" s="367">
        <v>0</v>
      </c>
      <c r="R61" s="367">
        <v>143.42999999999998</v>
      </c>
      <c r="S61" s="367">
        <v>0</v>
      </c>
      <c r="T61" s="367">
        <v>0</v>
      </c>
      <c r="U61" s="367">
        <v>0</v>
      </c>
      <c r="V61" s="367">
        <v>0</v>
      </c>
      <c r="W61" s="367">
        <v>0</v>
      </c>
      <c r="X61" s="367">
        <v>0</v>
      </c>
      <c r="Y61" s="367">
        <v>13.4</v>
      </c>
      <c r="Z61" s="367">
        <v>0</v>
      </c>
      <c r="AA61" s="367">
        <v>0.02</v>
      </c>
      <c r="AB61" s="367">
        <v>12.429999999999998</v>
      </c>
      <c r="AC61" s="369">
        <v>11.719999999999999</v>
      </c>
      <c r="AD61" s="369">
        <v>0.11</v>
      </c>
      <c r="AE61" s="369">
        <v>0.1</v>
      </c>
      <c r="AF61" s="369">
        <v>0</v>
      </c>
      <c r="AG61" s="369">
        <v>0</v>
      </c>
      <c r="AH61" s="369">
        <v>0</v>
      </c>
      <c r="AI61" s="369">
        <v>0</v>
      </c>
      <c r="AJ61" s="369">
        <v>0</v>
      </c>
      <c r="AK61" s="369">
        <v>0</v>
      </c>
      <c r="AL61" s="367">
        <v>0</v>
      </c>
      <c r="AM61" s="367">
        <v>0</v>
      </c>
      <c r="AN61" s="367">
        <v>0.5</v>
      </c>
      <c r="AO61" s="367">
        <v>0</v>
      </c>
      <c r="AP61" s="369">
        <v>0</v>
      </c>
      <c r="AQ61" s="369">
        <v>0</v>
      </c>
      <c r="AR61" s="369">
        <v>0</v>
      </c>
      <c r="AS61" s="367">
        <v>0</v>
      </c>
      <c r="AT61" s="367">
        <v>0</v>
      </c>
      <c r="AU61" s="367">
        <v>0</v>
      </c>
      <c r="AV61" s="367">
        <v>0</v>
      </c>
      <c r="AW61" s="367">
        <v>0</v>
      </c>
      <c r="AX61" s="367">
        <v>92.009999999999991</v>
      </c>
      <c r="AY61" s="367">
        <v>0</v>
      </c>
      <c r="AZ61" s="367">
        <v>0</v>
      </c>
      <c r="BA61" s="367">
        <v>0</v>
      </c>
      <c r="BB61" s="367">
        <v>0</v>
      </c>
      <c r="BC61" s="367">
        <v>25.57</v>
      </c>
      <c r="BD61" s="367">
        <v>0</v>
      </c>
      <c r="BE61" s="367">
        <v>0</v>
      </c>
      <c r="BF61" s="367">
        <v>0</v>
      </c>
      <c r="BG61" s="369">
        <v>0</v>
      </c>
      <c r="BH61" s="369">
        <v>0</v>
      </c>
      <c r="BI61" s="369">
        <v>0</v>
      </c>
      <c r="BJ61" s="370"/>
      <c r="BK61" s="370"/>
    </row>
    <row r="62" spans="1:63" ht="20.100000000000001" customHeight="1" x14ac:dyDescent="0.2">
      <c r="A62" s="311" t="s">
        <v>1274</v>
      </c>
      <c r="C62" s="349"/>
      <c r="D62" s="312"/>
      <c r="E62" s="312"/>
      <c r="F62" s="312"/>
      <c r="G62" s="312"/>
      <c r="H62" s="312"/>
      <c r="I62" s="312"/>
      <c r="J62" s="312"/>
      <c r="K62" s="312"/>
      <c r="L62" s="312"/>
      <c r="M62" s="312"/>
      <c r="N62" s="312"/>
      <c r="O62" s="312"/>
      <c r="P62" s="312"/>
      <c r="Q62" s="312"/>
      <c r="R62" s="312"/>
      <c r="S62" s="312"/>
      <c r="T62" s="312"/>
      <c r="U62" s="312"/>
      <c r="V62" s="312"/>
      <c r="W62" s="312"/>
      <c r="X62" s="312"/>
      <c r="Y62" s="312"/>
      <c r="Z62" s="312"/>
      <c r="AA62" s="312"/>
      <c r="AB62" s="312"/>
      <c r="AC62" s="313"/>
      <c r="AD62" s="313"/>
      <c r="AE62" s="313"/>
      <c r="AF62" s="313"/>
      <c r="AG62" s="313"/>
      <c r="AH62" s="313"/>
      <c r="AI62" s="313"/>
      <c r="AJ62" s="313"/>
      <c r="AK62" s="313"/>
      <c r="AL62" s="312"/>
      <c r="AM62" s="312"/>
      <c r="AN62" s="312"/>
      <c r="AO62" s="312"/>
      <c r="AP62" s="313"/>
      <c r="AQ62" s="313"/>
      <c r="AR62" s="313"/>
      <c r="AS62" s="313"/>
      <c r="AT62" s="312"/>
      <c r="AU62" s="312"/>
      <c r="AV62" s="312"/>
      <c r="AW62" s="312"/>
      <c r="AX62" s="312"/>
      <c r="AY62" s="312"/>
      <c r="AZ62" s="312"/>
      <c r="BA62" s="312"/>
      <c r="BB62" s="312"/>
      <c r="BC62" s="312"/>
      <c r="BD62" s="312"/>
      <c r="BE62" s="312"/>
      <c r="BF62" s="312"/>
      <c r="BG62" s="313"/>
      <c r="BH62" s="313"/>
      <c r="BI62" s="313"/>
      <c r="BJ62" s="314"/>
      <c r="BK62" s="314"/>
    </row>
  </sheetData>
  <mergeCells count="9">
    <mergeCell ref="BJ4:BJ5"/>
    <mergeCell ref="BK4:BK5"/>
    <mergeCell ref="F4:BI4"/>
    <mergeCell ref="A61:C61"/>
    <mergeCell ref="A4:A5"/>
    <mergeCell ref="B4:B5"/>
    <mergeCell ref="C4:C5"/>
    <mergeCell ref="D4:D5"/>
    <mergeCell ref="E4:E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71" filterMode="1">
    <tabColor rgb="FFFFFF00"/>
  </sheetPr>
  <dimension ref="A1:AJ61"/>
  <sheetViews>
    <sheetView workbookViewId="0">
      <pane xSplit="5" ySplit="5" topLeftCell="F16" activePane="bottomRight" state="frozen"/>
      <selection activeCell="J9" sqref="J9"/>
      <selection pane="topRight" activeCell="J9" sqref="J9"/>
      <selection pane="bottomLeft" activeCell="J9" sqref="J9"/>
      <selection pane="bottomRight" activeCell="E11" sqref="E11"/>
    </sheetView>
  </sheetViews>
  <sheetFormatPr defaultRowHeight="20.100000000000001" customHeight="1" x14ac:dyDescent="0.2"/>
  <cols>
    <col min="1" max="1" width="6.28515625" style="472" customWidth="1"/>
    <col min="2" max="2" width="25.28515625" style="439" customWidth="1"/>
    <col min="3" max="3" width="6.85546875" style="472" customWidth="1"/>
    <col min="4" max="4" width="9.140625" style="20" customWidth="1"/>
    <col min="5" max="5" width="10.5703125" style="7" customWidth="1"/>
    <col min="6" max="6" width="8.28515625" style="19" customWidth="1"/>
    <col min="7" max="8" width="8.5703125" style="19" customWidth="1"/>
    <col min="9" max="9" width="9.140625" style="19" customWidth="1"/>
    <col min="10" max="10" width="9" style="19" customWidth="1"/>
    <col min="11" max="12" width="9.42578125" style="19" customWidth="1"/>
    <col min="13" max="13" width="8.5703125" style="19" customWidth="1"/>
    <col min="14" max="16" width="10.140625" style="19" customWidth="1"/>
    <col min="17" max="17" width="10.7109375" style="19" customWidth="1"/>
    <col min="18" max="21" width="8.5703125" style="19" customWidth="1"/>
    <col min="22" max="22" width="10.5703125" style="19" customWidth="1"/>
    <col min="23" max="23" width="8.5703125" style="439" customWidth="1"/>
    <col min="24" max="27" width="9.140625" style="439"/>
    <col min="28" max="28" width="9.5703125" style="439" bestFit="1" customWidth="1"/>
    <col min="29" max="29" width="7" style="439" customWidth="1"/>
    <col min="30" max="30" width="9.140625" style="439"/>
    <col min="31" max="31" width="8" style="439" customWidth="1"/>
    <col min="32" max="32" width="8.28515625" style="439" customWidth="1"/>
    <col min="33" max="33" width="9.5703125" style="439" bestFit="1" customWidth="1"/>
    <col min="34" max="34" width="7.5703125" style="439" customWidth="1"/>
    <col min="35" max="256" width="9.140625" style="439"/>
    <col min="257" max="257" width="6.28515625" style="439" customWidth="1"/>
    <col min="258" max="258" width="25.28515625" style="439" customWidth="1"/>
    <col min="259" max="259" width="6.85546875" style="439" customWidth="1"/>
    <col min="260" max="260" width="9.140625" style="439" customWidth="1"/>
    <col min="261" max="261" width="10.5703125" style="439" customWidth="1"/>
    <col min="262" max="262" width="8.28515625" style="439" customWidth="1"/>
    <col min="263" max="264" width="8.5703125" style="439" customWidth="1"/>
    <col min="265" max="265" width="9.140625" style="439" customWidth="1"/>
    <col min="266" max="266" width="9" style="439" customWidth="1"/>
    <col min="267" max="268" width="9.42578125" style="439" customWidth="1"/>
    <col min="269" max="269" width="8.5703125" style="439" customWidth="1"/>
    <col min="270" max="272" width="10.140625" style="439" customWidth="1"/>
    <col min="273" max="273" width="10.7109375" style="439" customWidth="1"/>
    <col min="274" max="277" width="8.5703125" style="439" customWidth="1"/>
    <col min="278" max="278" width="10.5703125" style="439" customWidth="1"/>
    <col min="279" max="279" width="8.5703125" style="439" customWidth="1"/>
    <col min="280" max="283" width="9.140625" style="439"/>
    <col min="284" max="284" width="9.5703125" style="439" bestFit="1" customWidth="1"/>
    <col min="285" max="285" width="7" style="439" customWidth="1"/>
    <col min="286" max="286" width="9.140625" style="439"/>
    <col min="287" max="287" width="8" style="439" customWidth="1"/>
    <col min="288" max="288" width="8.28515625" style="439" customWidth="1"/>
    <col min="289" max="289" width="9.5703125" style="439" bestFit="1" customWidth="1"/>
    <col min="290" max="290" width="7.5703125" style="439" customWidth="1"/>
    <col min="291" max="512" width="9.140625" style="439"/>
    <col min="513" max="513" width="6.28515625" style="439" customWidth="1"/>
    <col min="514" max="514" width="25.28515625" style="439" customWidth="1"/>
    <col min="515" max="515" width="6.85546875" style="439" customWidth="1"/>
    <col min="516" max="516" width="9.140625" style="439" customWidth="1"/>
    <col min="517" max="517" width="10.5703125" style="439" customWidth="1"/>
    <col min="518" max="518" width="8.28515625" style="439" customWidth="1"/>
    <col min="519" max="520" width="8.5703125" style="439" customWidth="1"/>
    <col min="521" max="521" width="9.140625" style="439" customWidth="1"/>
    <col min="522" max="522" width="9" style="439" customWidth="1"/>
    <col min="523" max="524" width="9.42578125" style="439" customWidth="1"/>
    <col min="525" max="525" width="8.5703125" style="439" customWidth="1"/>
    <col min="526" max="528" width="10.140625" style="439" customWidth="1"/>
    <col min="529" max="529" width="10.7109375" style="439" customWidth="1"/>
    <col min="530" max="533" width="8.5703125" style="439" customWidth="1"/>
    <col min="534" max="534" width="10.5703125" style="439" customWidth="1"/>
    <col min="535" max="535" width="8.5703125" style="439" customWidth="1"/>
    <col min="536" max="539" width="9.140625" style="439"/>
    <col min="540" max="540" width="9.5703125" style="439" bestFit="1" customWidth="1"/>
    <col min="541" max="541" width="7" style="439" customWidth="1"/>
    <col min="542" max="542" width="9.140625" style="439"/>
    <col min="543" max="543" width="8" style="439" customWidth="1"/>
    <col min="544" max="544" width="8.28515625" style="439" customWidth="1"/>
    <col min="545" max="545" width="9.5703125" style="439" bestFit="1" customWidth="1"/>
    <col min="546" max="546" width="7.5703125" style="439" customWidth="1"/>
    <col min="547" max="768" width="9.140625" style="439"/>
    <col min="769" max="769" width="6.28515625" style="439" customWidth="1"/>
    <col min="770" max="770" width="25.28515625" style="439" customWidth="1"/>
    <col min="771" max="771" width="6.85546875" style="439" customWidth="1"/>
    <col min="772" max="772" width="9.140625" style="439" customWidth="1"/>
    <col min="773" max="773" width="10.5703125" style="439" customWidth="1"/>
    <col min="774" max="774" width="8.28515625" style="439" customWidth="1"/>
    <col min="775" max="776" width="8.5703125" style="439" customWidth="1"/>
    <col min="777" max="777" width="9.140625" style="439" customWidth="1"/>
    <col min="778" max="778" width="9" style="439" customWidth="1"/>
    <col min="779" max="780" width="9.42578125" style="439" customWidth="1"/>
    <col min="781" max="781" width="8.5703125" style="439" customWidth="1"/>
    <col min="782" max="784" width="10.140625" style="439" customWidth="1"/>
    <col min="785" max="785" width="10.7109375" style="439" customWidth="1"/>
    <col min="786" max="789" width="8.5703125" style="439" customWidth="1"/>
    <col min="790" max="790" width="10.5703125" style="439" customWidth="1"/>
    <col min="791" max="791" width="8.5703125" style="439" customWidth="1"/>
    <col min="792" max="795" width="9.140625" style="439"/>
    <col min="796" max="796" width="9.5703125" style="439" bestFit="1" customWidth="1"/>
    <col min="797" max="797" width="7" style="439" customWidth="1"/>
    <col min="798" max="798" width="9.140625" style="439"/>
    <col min="799" max="799" width="8" style="439" customWidth="1"/>
    <col min="800" max="800" width="8.28515625" style="439" customWidth="1"/>
    <col min="801" max="801" width="9.5703125" style="439" bestFit="1" customWidth="1"/>
    <col min="802" max="802" width="7.5703125" style="439" customWidth="1"/>
    <col min="803" max="1024" width="9.140625" style="439"/>
    <col min="1025" max="1025" width="6.28515625" style="439" customWidth="1"/>
    <col min="1026" max="1026" width="25.28515625" style="439" customWidth="1"/>
    <col min="1027" max="1027" width="6.85546875" style="439" customWidth="1"/>
    <col min="1028" max="1028" width="9.140625" style="439" customWidth="1"/>
    <col min="1029" max="1029" width="10.5703125" style="439" customWidth="1"/>
    <col min="1030" max="1030" width="8.28515625" style="439" customWidth="1"/>
    <col min="1031" max="1032" width="8.5703125" style="439" customWidth="1"/>
    <col min="1033" max="1033" width="9.140625" style="439" customWidth="1"/>
    <col min="1034" max="1034" width="9" style="439" customWidth="1"/>
    <col min="1035" max="1036" width="9.42578125" style="439" customWidth="1"/>
    <col min="1037" max="1037" width="8.5703125" style="439" customWidth="1"/>
    <col min="1038" max="1040" width="10.140625" style="439" customWidth="1"/>
    <col min="1041" max="1041" width="10.7109375" style="439" customWidth="1"/>
    <col min="1042" max="1045" width="8.5703125" style="439" customWidth="1"/>
    <col min="1046" max="1046" width="10.5703125" style="439" customWidth="1"/>
    <col min="1047" max="1047" width="8.5703125" style="439" customWidth="1"/>
    <col min="1048" max="1051" width="9.140625" style="439"/>
    <col min="1052" max="1052" width="9.5703125" style="439" bestFit="1" customWidth="1"/>
    <col min="1053" max="1053" width="7" style="439" customWidth="1"/>
    <col min="1054" max="1054" width="9.140625" style="439"/>
    <col min="1055" max="1055" width="8" style="439" customWidth="1"/>
    <col min="1056" max="1056" width="8.28515625" style="439" customWidth="1"/>
    <col min="1057" max="1057" width="9.5703125" style="439" bestFit="1" customWidth="1"/>
    <col min="1058" max="1058" width="7.5703125" style="439" customWidth="1"/>
    <col min="1059" max="1280" width="9.140625" style="439"/>
    <col min="1281" max="1281" width="6.28515625" style="439" customWidth="1"/>
    <col min="1282" max="1282" width="25.28515625" style="439" customWidth="1"/>
    <col min="1283" max="1283" width="6.85546875" style="439" customWidth="1"/>
    <col min="1284" max="1284" width="9.140625" style="439" customWidth="1"/>
    <col min="1285" max="1285" width="10.5703125" style="439" customWidth="1"/>
    <col min="1286" max="1286" width="8.28515625" style="439" customWidth="1"/>
    <col min="1287" max="1288" width="8.5703125" style="439" customWidth="1"/>
    <col min="1289" max="1289" width="9.140625" style="439" customWidth="1"/>
    <col min="1290" max="1290" width="9" style="439" customWidth="1"/>
    <col min="1291" max="1292" width="9.42578125" style="439" customWidth="1"/>
    <col min="1293" max="1293" width="8.5703125" style="439" customWidth="1"/>
    <col min="1294" max="1296" width="10.140625" style="439" customWidth="1"/>
    <col min="1297" max="1297" width="10.7109375" style="439" customWidth="1"/>
    <col min="1298" max="1301" width="8.5703125" style="439" customWidth="1"/>
    <col min="1302" max="1302" width="10.5703125" style="439" customWidth="1"/>
    <col min="1303" max="1303" width="8.5703125" style="439" customWidth="1"/>
    <col min="1304" max="1307" width="9.140625" style="439"/>
    <col min="1308" max="1308" width="9.5703125" style="439" bestFit="1" customWidth="1"/>
    <col min="1309" max="1309" width="7" style="439" customWidth="1"/>
    <col min="1310" max="1310" width="9.140625" style="439"/>
    <col min="1311" max="1311" width="8" style="439" customWidth="1"/>
    <col min="1312" max="1312" width="8.28515625" style="439" customWidth="1"/>
    <col min="1313" max="1313" width="9.5703125" style="439" bestFit="1" customWidth="1"/>
    <col min="1314" max="1314" width="7.5703125" style="439" customWidth="1"/>
    <col min="1315" max="1536" width="9.140625" style="439"/>
    <col min="1537" max="1537" width="6.28515625" style="439" customWidth="1"/>
    <col min="1538" max="1538" width="25.28515625" style="439" customWidth="1"/>
    <col min="1539" max="1539" width="6.85546875" style="439" customWidth="1"/>
    <col min="1540" max="1540" width="9.140625" style="439" customWidth="1"/>
    <col min="1541" max="1541" width="10.5703125" style="439" customWidth="1"/>
    <col min="1542" max="1542" width="8.28515625" style="439" customWidth="1"/>
    <col min="1543" max="1544" width="8.5703125" style="439" customWidth="1"/>
    <col min="1545" max="1545" width="9.140625" style="439" customWidth="1"/>
    <col min="1546" max="1546" width="9" style="439" customWidth="1"/>
    <col min="1547" max="1548" width="9.42578125" style="439" customWidth="1"/>
    <col min="1549" max="1549" width="8.5703125" style="439" customWidth="1"/>
    <col min="1550" max="1552" width="10.140625" style="439" customWidth="1"/>
    <col min="1553" max="1553" width="10.7109375" style="439" customWidth="1"/>
    <col min="1554" max="1557" width="8.5703125" style="439" customWidth="1"/>
    <col min="1558" max="1558" width="10.5703125" style="439" customWidth="1"/>
    <col min="1559" max="1559" width="8.5703125" style="439" customWidth="1"/>
    <col min="1560" max="1563" width="9.140625" style="439"/>
    <col min="1564" max="1564" width="9.5703125" style="439" bestFit="1" customWidth="1"/>
    <col min="1565" max="1565" width="7" style="439" customWidth="1"/>
    <col min="1566" max="1566" width="9.140625" style="439"/>
    <col min="1567" max="1567" width="8" style="439" customWidth="1"/>
    <col min="1568" max="1568" width="8.28515625" style="439" customWidth="1"/>
    <col min="1569" max="1569" width="9.5703125" style="439" bestFit="1" customWidth="1"/>
    <col min="1570" max="1570" width="7.5703125" style="439" customWidth="1"/>
    <col min="1571" max="1792" width="9.140625" style="439"/>
    <col min="1793" max="1793" width="6.28515625" style="439" customWidth="1"/>
    <col min="1794" max="1794" width="25.28515625" style="439" customWidth="1"/>
    <col min="1795" max="1795" width="6.85546875" style="439" customWidth="1"/>
    <col min="1796" max="1796" width="9.140625" style="439" customWidth="1"/>
    <col min="1797" max="1797" width="10.5703125" style="439" customWidth="1"/>
    <col min="1798" max="1798" width="8.28515625" style="439" customWidth="1"/>
    <col min="1799" max="1800" width="8.5703125" style="439" customWidth="1"/>
    <col min="1801" max="1801" width="9.140625" style="439" customWidth="1"/>
    <col min="1802" max="1802" width="9" style="439" customWidth="1"/>
    <col min="1803" max="1804" width="9.42578125" style="439" customWidth="1"/>
    <col min="1805" max="1805" width="8.5703125" style="439" customWidth="1"/>
    <col min="1806" max="1808" width="10.140625" style="439" customWidth="1"/>
    <col min="1809" max="1809" width="10.7109375" style="439" customWidth="1"/>
    <col min="1810" max="1813" width="8.5703125" style="439" customWidth="1"/>
    <col min="1814" max="1814" width="10.5703125" style="439" customWidth="1"/>
    <col min="1815" max="1815" width="8.5703125" style="439" customWidth="1"/>
    <col min="1816" max="1819" width="9.140625" style="439"/>
    <col min="1820" max="1820" width="9.5703125" style="439" bestFit="1" customWidth="1"/>
    <col min="1821" max="1821" width="7" style="439" customWidth="1"/>
    <col min="1822" max="1822" width="9.140625" style="439"/>
    <col min="1823" max="1823" width="8" style="439" customWidth="1"/>
    <col min="1824" max="1824" width="8.28515625" style="439" customWidth="1"/>
    <col min="1825" max="1825" width="9.5703125" style="439" bestFit="1" customWidth="1"/>
    <col min="1826" max="1826" width="7.5703125" style="439" customWidth="1"/>
    <col min="1827" max="2048" width="9.140625" style="439"/>
    <col min="2049" max="2049" width="6.28515625" style="439" customWidth="1"/>
    <col min="2050" max="2050" width="25.28515625" style="439" customWidth="1"/>
    <col min="2051" max="2051" width="6.85546875" style="439" customWidth="1"/>
    <col min="2052" max="2052" width="9.140625" style="439" customWidth="1"/>
    <col min="2053" max="2053" width="10.5703125" style="439" customWidth="1"/>
    <col min="2054" max="2054" width="8.28515625" style="439" customWidth="1"/>
    <col min="2055" max="2056" width="8.5703125" style="439" customWidth="1"/>
    <col min="2057" max="2057" width="9.140625" style="439" customWidth="1"/>
    <col min="2058" max="2058" width="9" style="439" customWidth="1"/>
    <col min="2059" max="2060" width="9.42578125" style="439" customWidth="1"/>
    <col min="2061" max="2061" width="8.5703125" style="439" customWidth="1"/>
    <col min="2062" max="2064" width="10.140625" style="439" customWidth="1"/>
    <col min="2065" max="2065" width="10.7109375" style="439" customWidth="1"/>
    <col min="2066" max="2069" width="8.5703125" style="439" customWidth="1"/>
    <col min="2070" max="2070" width="10.5703125" style="439" customWidth="1"/>
    <col min="2071" max="2071" width="8.5703125" style="439" customWidth="1"/>
    <col min="2072" max="2075" width="9.140625" style="439"/>
    <col min="2076" max="2076" width="9.5703125" style="439" bestFit="1" customWidth="1"/>
    <col min="2077" max="2077" width="7" style="439" customWidth="1"/>
    <col min="2078" max="2078" width="9.140625" style="439"/>
    <col min="2079" max="2079" width="8" style="439" customWidth="1"/>
    <col min="2080" max="2080" width="8.28515625" style="439" customWidth="1"/>
    <col min="2081" max="2081" width="9.5703125" style="439" bestFit="1" customWidth="1"/>
    <col min="2082" max="2082" width="7.5703125" style="439" customWidth="1"/>
    <col min="2083" max="2304" width="9.140625" style="439"/>
    <col min="2305" max="2305" width="6.28515625" style="439" customWidth="1"/>
    <col min="2306" max="2306" width="25.28515625" style="439" customWidth="1"/>
    <col min="2307" max="2307" width="6.85546875" style="439" customWidth="1"/>
    <col min="2308" max="2308" width="9.140625" style="439" customWidth="1"/>
    <col min="2309" max="2309" width="10.5703125" style="439" customWidth="1"/>
    <col min="2310" max="2310" width="8.28515625" style="439" customWidth="1"/>
    <col min="2311" max="2312" width="8.5703125" style="439" customWidth="1"/>
    <col min="2313" max="2313" width="9.140625" style="439" customWidth="1"/>
    <col min="2314" max="2314" width="9" style="439" customWidth="1"/>
    <col min="2315" max="2316" width="9.42578125" style="439" customWidth="1"/>
    <col min="2317" max="2317" width="8.5703125" style="439" customWidth="1"/>
    <col min="2318" max="2320" width="10.140625" style="439" customWidth="1"/>
    <col min="2321" max="2321" width="10.7109375" style="439" customWidth="1"/>
    <col min="2322" max="2325" width="8.5703125" style="439" customWidth="1"/>
    <col min="2326" max="2326" width="10.5703125" style="439" customWidth="1"/>
    <col min="2327" max="2327" width="8.5703125" style="439" customWidth="1"/>
    <col min="2328" max="2331" width="9.140625" style="439"/>
    <col min="2332" max="2332" width="9.5703125" style="439" bestFit="1" customWidth="1"/>
    <col min="2333" max="2333" width="7" style="439" customWidth="1"/>
    <col min="2334" max="2334" width="9.140625" style="439"/>
    <col min="2335" max="2335" width="8" style="439" customWidth="1"/>
    <col min="2336" max="2336" width="8.28515625" style="439" customWidth="1"/>
    <col min="2337" max="2337" width="9.5703125" style="439" bestFit="1" customWidth="1"/>
    <col min="2338" max="2338" width="7.5703125" style="439" customWidth="1"/>
    <col min="2339" max="2560" width="9.140625" style="439"/>
    <col min="2561" max="2561" width="6.28515625" style="439" customWidth="1"/>
    <col min="2562" max="2562" width="25.28515625" style="439" customWidth="1"/>
    <col min="2563" max="2563" width="6.85546875" style="439" customWidth="1"/>
    <col min="2564" max="2564" width="9.140625" style="439" customWidth="1"/>
    <col min="2565" max="2565" width="10.5703125" style="439" customWidth="1"/>
    <col min="2566" max="2566" width="8.28515625" style="439" customWidth="1"/>
    <col min="2567" max="2568" width="8.5703125" style="439" customWidth="1"/>
    <col min="2569" max="2569" width="9.140625" style="439" customWidth="1"/>
    <col min="2570" max="2570" width="9" style="439" customWidth="1"/>
    <col min="2571" max="2572" width="9.42578125" style="439" customWidth="1"/>
    <col min="2573" max="2573" width="8.5703125" style="439" customWidth="1"/>
    <col min="2574" max="2576" width="10.140625" style="439" customWidth="1"/>
    <col min="2577" max="2577" width="10.7109375" style="439" customWidth="1"/>
    <col min="2578" max="2581" width="8.5703125" style="439" customWidth="1"/>
    <col min="2582" max="2582" width="10.5703125" style="439" customWidth="1"/>
    <col min="2583" max="2583" width="8.5703125" style="439" customWidth="1"/>
    <col min="2584" max="2587" width="9.140625" style="439"/>
    <col min="2588" max="2588" width="9.5703125" style="439" bestFit="1" customWidth="1"/>
    <col min="2589" max="2589" width="7" style="439" customWidth="1"/>
    <col min="2590" max="2590" width="9.140625" style="439"/>
    <col min="2591" max="2591" width="8" style="439" customWidth="1"/>
    <col min="2592" max="2592" width="8.28515625" style="439" customWidth="1"/>
    <col min="2593" max="2593" width="9.5703125" style="439" bestFit="1" customWidth="1"/>
    <col min="2594" max="2594" width="7.5703125" style="439" customWidth="1"/>
    <col min="2595" max="2816" width="9.140625" style="439"/>
    <col min="2817" max="2817" width="6.28515625" style="439" customWidth="1"/>
    <col min="2818" max="2818" width="25.28515625" style="439" customWidth="1"/>
    <col min="2819" max="2819" width="6.85546875" style="439" customWidth="1"/>
    <col min="2820" max="2820" width="9.140625" style="439" customWidth="1"/>
    <col min="2821" max="2821" width="10.5703125" style="439" customWidth="1"/>
    <col min="2822" max="2822" width="8.28515625" style="439" customWidth="1"/>
    <col min="2823" max="2824" width="8.5703125" style="439" customWidth="1"/>
    <col min="2825" max="2825" width="9.140625" style="439" customWidth="1"/>
    <col min="2826" max="2826" width="9" style="439" customWidth="1"/>
    <col min="2827" max="2828" width="9.42578125" style="439" customWidth="1"/>
    <col min="2829" max="2829" width="8.5703125" style="439" customWidth="1"/>
    <col min="2830" max="2832" width="10.140625" style="439" customWidth="1"/>
    <col min="2833" max="2833" width="10.7109375" style="439" customWidth="1"/>
    <col min="2834" max="2837" width="8.5703125" style="439" customWidth="1"/>
    <col min="2838" max="2838" width="10.5703125" style="439" customWidth="1"/>
    <col min="2839" max="2839" width="8.5703125" style="439" customWidth="1"/>
    <col min="2840" max="2843" width="9.140625" style="439"/>
    <col min="2844" max="2844" width="9.5703125" style="439" bestFit="1" customWidth="1"/>
    <col min="2845" max="2845" width="7" style="439" customWidth="1"/>
    <col min="2846" max="2846" width="9.140625" style="439"/>
    <col min="2847" max="2847" width="8" style="439" customWidth="1"/>
    <col min="2848" max="2848" width="8.28515625" style="439" customWidth="1"/>
    <col min="2849" max="2849" width="9.5703125" style="439" bestFit="1" customWidth="1"/>
    <col min="2850" max="2850" width="7.5703125" style="439" customWidth="1"/>
    <col min="2851" max="3072" width="9.140625" style="439"/>
    <col min="3073" max="3073" width="6.28515625" style="439" customWidth="1"/>
    <col min="3074" max="3074" width="25.28515625" style="439" customWidth="1"/>
    <col min="3075" max="3075" width="6.85546875" style="439" customWidth="1"/>
    <col min="3076" max="3076" width="9.140625" style="439" customWidth="1"/>
    <col min="3077" max="3077" width="10.5703125" style="439" customWidth="1"/>
    <col min="3078" max="3078" width="8.28515625" style="439" customWidth="1"/>
    <col min="3079" max="3080" width="8.5703125" style="439" customWidth="1"/>
    <col min="3081" max="3081" width="9.140625" style="439" customWidth="1"/>
    <col min="3082" max="3082" width="9" style="439" customWidth="1"/>
    <col min="3083" max="3084" width="9.42578125" style="439" customWidth="1"/>
    <col min="3085" max="3085" width="8.5703125" style="439" customWidth="1"/>
    <col min="3086" max="3088" width="10.140625" style="439" customWidth="1"/>
    <col min="3089" max="3089" width="10.7109375" style="439" customWidth="1"/>
    <col min="3090" max="3093" width="8.5703125" style="439" customWidth="1"/>
    <col min="3094" max="3094" width="10.5703125" style="439" customWidth="1"/>
    <col min="3095" max="3095" width="8.5703125" style="439" customWidth="1"/>
    <col min="3096" max="3099" width="9.140625" style="439"/>
    <col min="3100" max="3100" width="9.5703125" style="439" bestFit="1" customWidth="1"/>
    <col min="3101" max="3101" width="7" style="439" customWidth="1"/>
    <col min="3102" max="3102" width="9.140625" style="439"/>
    <col min="3103" max="3103" width="8" style="439" customWidth="1"/>
    <col min="3104" max="3104" width="8.28515625" style="439" customWidth="1"/>
    <col min="3105" max="3105" width="9.5703125" style="439" bestFit="1" customWidth="1"/>
    <col min="3106" max="3106" width="7.5703125" style="439" customWidth="1"/>
    <col min="3107" max="3328" width="9.140625" style="439"/>
    <col min="3329" max="3329" width="6.28515625" style="439" customWidth="1"/>
    <col min="3330" max="3330" width="25.28515625" style="439" customWidth="1"/>
    <col min="3331" max="3331" width="6.85546875" style="439" customWidth="1"/>
    <col min="3332" max="3332" width="9.140625" style="439" customWidth="1"/>
    <col min="3333" max="3333" width="10.5703125" style="439" customWidth="1"/>
    <col min="3334" max="3334" width="8.28515625" style="439" customWidth="1"/>
    <col min="3335" max="3336" width="8.5703125" style="439" customWidth="1"/>
    <col min="3337" max="3337" width="9.140625" style="439" customWidth="1"/>
    <col min="3338" max="3338" width="9" style="439" customWidth="1"/>
    <col min="3339" max="3340" width="9.42578125" style="439" customWidth="1"/>
    <col min="3341" max="3341" width="8.5703125" style="439" customWidth="1"/>
    <col min="3342" max="3344" width="10.140625" style="439" customWidth="1"/>
    <col min="3345" max="3345" width="10.7109375" style="439" customWidth="1"/>
    <col min="3346" max="3349" width="8.5703125" style="439" customWidth="1"/>
    <col min="3350" max="3350" width="10.5703125" style="439" customWidth="1"/>
    <col min="3351" max="3351" width="8.5703125" style="439" customWidth="1"/>
    <col min="3352" max="3355" width="9.140625" style="439"/>
    <col min="3356" max="3356" width="9.5703125" style="439" bestFit="1" customWidth="1"/>
    <col min="3357" max="3357" width="7" style="439" customWidth="1"/>
    <col min="3358" max="3358" width="9.140625" style="439"/>
    <col min="3359" max="3359" width="8" style="439" customWidth="1"/>
    <col min="3360" max="3360" width="8.28515625" style="439" customWidth="1"/>
    <col min="3361" max="3361" width="9.5703125" style="439" bestFit="1" customWidth="1"/>
    <col min="3362" max="3362" width="7.5703125" style="439" customWidth="1"/>
    <col min="3363" max="3584" width="9.140625" style="439"/>
    <col min="3585" max="3585" width="6.28515625" style="439" customWidth="1"/>
    <col min="3586" max="3586" width="25.28515625" style="439" customWidth="1"/>
    <col min="3587" max="3587" width="6.85546875" style="439" customWidth="1"/>
    <col min="3588" max="3588" width="9.140625" style="439" customWidth="1"/>
    <col min="3589" max="3589" width="10.5703125" style="439" customWidth="1"/>
    <col min="3590" max="3590" width="8.28515625" style="439" customWidth="1"/>
    <col min="3591" max="3592" width="8.5703125" style="439" customWidth="1"/>
    <col min="3593" max="3593" width="9.140625" style="439" customWidth="1"/>
    <col min="3594" max="3594" width="9" style="439" customWidth="1"/>
    <col min="3595" max="3596" width="9.42578125" style="439" customWidth="1"/>
    <col min="3597" max="3597" width="8.5703125" style="439" customWidth="1"/>
    <col min="3598" max="3600" width="10.140625" style="439" customWidth="1"/>
    <col min="3601" max="3601" width="10.7109375" style="439" customWidth="1"/>
    <col min="3602" max="3605" width="8.5703125" style="439" customWidth="1"/>
    <col min="3606" max="3606" width="10.5703125" style="439" customWidth="1"/>
    <col min="3607" max="3607" width="8.5703125" style="439" customWidth="1"/>
    <col min="3608" max="3611" width="9.140625" style="439"/>
    <col min="3612" max="3612" width="9.5703125" style="439" bestFit="1" customWidth="1"/>
    <col min="3613" max="3613" width="7" style="439" customWidth="1"/>
    <col min="3614" max="3614" width="9.140625" style="439"/>
    <col min="3615" max="3615" width="8" style="439" customWidth="1"/>
    <col min="3616" max="3616" width="8.28515625" style="439" customWidth="1"/>
    <col min="3617" max="3617" width="9.5703125" style="439" bestFit="1" customWidth="1"/>
    <col min="3618" max="3618" width="7.5703125" style="439" customWidth="1"/>
    <col min="3619" max="3840" width="9.140625" style="439"/>
    <col min="3841" max="3841" width="6.28515625" style="439" customWidth="1"/>
    <col min="3842" max="3842" width="25.28515625" style="439" customWidth="1"/>
    <col min="3843" max="3843" width="6.85546875" style="439" customWidth="1"/>
    <col min="3844" max="3844" width="9.140625" style="439" customWidth="1"/>
    <col min="3845" max="3845" width="10.5703125" style="439" customWidth="1"/>
    <col min="3846" max="3846" width="8.28515625" style="439" customWidth="1"/>
    <col min="3847" max="3848" width="8.5703125" style="439" customWidth="1"/>
    <col min="3849" max="3849" width="9.140625" style="439" customWidth="1"/>
    <col min="3850" max="3850" width="9" style="439" customWidth="1"/>
    <col min="3851" max="3852" width="9.42578125" style="439" customWidth="1"/>
    <col min="3853" max="3853" width="8.5703125" style="439" customWidth="1"/>
    <col min="3854" max="3856" width="10.140625" style="439" customWidth="1"/>
    <col min="3857" max="3857" width="10.7109375" style="439" customWidth="1"/>
    <col min="3858" max="3861" width="8.5703125" style="439" customWidth="1"/>
    <col min="3862" max="3862" width="10.5703125" style="439" customWidth="1"/>
    <col min="3863" max="3863" width="8.5703125" style="439" customWidth="1"/>
    <col min="3864" max="3867" width="9.140625" style="439"/>
    <col min="3868" max="3868" width="9.5703125" style="439" bestFit="1" customWidth="1"/>
    <col min="3869" max="3869" width="7" style="439" customWidth="1"/>
    <col min="3870" max="3870" width="9.140625" style="439"/>
    <col min="3871" max="3871" width="8" style="439" customWidth="1"/>
    <col min="3872" max="3872" width="8.28515625" style="439" customWidth="1"/>
    <col min="3873" max="3873" width="9.5703125" style="439" bestFit="1" customWidth="1"/>
    <col min="3874" max="3874" width="7.5703125" style="439" customWidth="1"/>
    <col min="3875" max="4096" width="9.140625" style="439"/>
    <col min="4097" max="4097" width="6.28515625" style="439" customWidth="1"/>
    <col min="4098" max="4098" width="25.28515625" style="439" customWidth="1"/>
    <col min="4099" max="4099" width="6.85546875" style="439" customWidth="1"/>
    <col min="4100" max="4100" width="9.140625" style="439" customWidth="1"/>
    <col min="4101" max="4101" width="10.5703125" style="439" customWidth="1"/>
    <col min="4102" max="4102" width="8.28515625" style="439" customWidth="1"/>
    <col min="4103" max="4104" width="8.5703125" style="439" customWidth="1"/>
    <col min="4105" max="4105" width="9.140625" style="439" customWidth="1"/>
    <col min="4106" max="4106" width="9" style="439" customWidth="1"/>
    <col min="4107" max="4108" width="9.42578125" style="439" customWidth="1"/>
    <col min="4109" max="4109" width="8.5703125" style="439" customWidth="1"/>
    <col min="4110" max="4112" width="10.140625" style="439" customWidth="1"/>
    <col min="4113" max="4113" width="10.7109375" style="439" customWidth="1"/>
    <col min="4114" max="4117" width="8.5703125" style="439" customWidth="1"/>
    <col min="4118" max="4118" width="10.5703125" style="439" customWidth="1"/>
    <col min="4119" max="4119" width="8.5703125" style="439" customWidth="1"/>
    <col min="4120" max="4123" width="9.140625" style="439"/>
    <col min="4124" max="4124" width="9.5703125" style="439" bestFit="1" customWidth="1"/>
    <col min="4125" max="4125" width="7" style="439" customWidth="1"/>
    <col min="4126" max="4126" width="9.140625" style="439"/>
    <col min="4127" max="4127" width="8" style="439" customWidth="1"/>
    <col min="4128" max="4128" width="8.28515625" style="439" customWidth="1"/>
    <col min="4129" max="4129" width="9.5703125" style="439" bestFit="1" customWidth="1"/>
    <col min="4130" max="4130" width="7.5703125" style="439" customWidth="1"/>
    <col min="4131" max="4352" width="9.140625" style="439"/>
    <col min="4353" max="4353" width="6.28515625" style="439" customWidth="1"/>
    <col min="4354" max="4354" width="25.28515625" style="439" customWidth="1"/>
    <col min="4355" max="4355" width="6.85546875" style="439" customWidth="1"/>
    <col min="4356" max="4356" width="9.140625" style="439" customWidth="1"/>
    <col min="4357" max="4357" width="10.5703125" style="439" customWidth="1"/>
    <col min="4358" max="4358" width="8.28515625" style="439" customWidth="1"/>
    <col min="4359" max="4360" width="8.5703125" style="439" customWidth="1"/>
    <col min="4361" max="4361" width="9.140625" style="439" customWidth="1"/>
    <col min="4362" max="4362" width="9" style="439" customWidth="1"/>
    <col min="4363" max="4364" width="9.42578125" style="439" customWidth="1"/>
    <col min="4365" max="4365" width="8.5703125" style="439" customWidth="1"/>
    <col min="4366" max="4368" width="10.140625" style="439" customWidth="1"/>
    <col min="4369" max="4369" width="10.7109375" style="439" customWidth="1"/>
    <col min="4370" max="4373" width="8.5703125" style="439" customWidth="1"/>
    <col min="4374" max="4374" width="10.5703125" style="439" customWidth="1"/>
    <col min="4375" max="4375" width="8.5703125" style="439" customWidth="1"/>
    <col min="4376" max="4379" width="9.140625" style="439"/>
    <col min="4380" max="4380" width="9.5703125" style="439" bestFit="1" customWidth="1"/>
    <col min="4381" max="4381" width="7" style="439" customWidth="1"/>
    <col min="4382" max="4382" width="9.140625" style="439"/>
    <col min="4383" max="4383" width="8" style="439" customWidth="1"/>
    <col min="4384" max="4384" width="8.28515625" style="439" customWidth="1"/>
    <col min="4385" max="4385" width="9.5703125" style="439" bestFit="1" customWidth="1"/>
    <col min="4386" max="4386" width="7.5703125" style="439" customWidth="1"/>
    <col min="4387" max="4608" width="9.140625" style="439"/>
    <col min="4609" max="4609" width="6.28515625" style="439" customWidth="1"/>
    <col min="4610" max="4610" width="25.28515625" style="439" customWidth="1"/>
    <col min="4611" max="4611" width="6.85546875" style="439" customWidth="1"/>
    <col min="4612" max="4612" width="9.140625" style="439" customWidth="1"/>
    <col min="4613" max="4613" width="10.5703125" style="439" customWidth="1"/>
    <col min="4614" max="4614" width="8.28515625" style="439" customWidth="1"/>
    <col min="4615" max="4616" width="8.5703125" style="439" customWidth="1"/>
    <col min="4617" max="4617" width="9.140625" style="439" customWidth="1"/>
    <col min="4618" max="4618" width="9" style="439" customWidth="1"/>
    <col min="4619" max="4620" width="9.42578125" style="439" customWidth="1"/>
    <col min="4621" max="4621" width="8.5703125" style="439" customWidth="1"/>
    <col min="4622" max="4624" width="10.140625" style="439" customWidth="1"/>
    <col min="4625" max="4625" width="10.7109375" style="439" customWidth="1"/>
    <col min="4626" max="4629" width="8.5703125" style="439" customWidth="1"/>
    <col min="4630" max="4630" width="10.5703125" style="439" customWidth="1"/>
    <col min="4631" max="4631" width="8.5703125" style="439" customWidth="1"/>
    <col min="4632" max="4635" width="9.140625" style="439"/>
    <col min="4636" max="4636" width="9.5703125" style="439" bestFit="1" customWidth="1"/>
    <col min="4637" max="4637" width="7" style="439" customWidth="1"/>
    <col min="4638" max="4638" width="9.140625" style="439"/>
    <col min="4639" max="4639" width="8" style="439" customWidth="1"/>
    <col min="4640" max="4640" width="8.28515625" style="439" customWidth="1"/>
    <col min="4641" max="4641" width="9.5703125" style="439" bestFit="1" customWidth="1"/>
    <col min="4642" max="4642" width="7.5703125" style="439" customWidth="1"/>
    <col min="4643" max="4864" width="9.140625" style="439"/>
    <col min="4865" max="4865" width="6.28515625" style="439" customWidth="1"/>
    <col min="4866" max="4866" width="25.28515625" style="439" customWidth="1"/>
    <col min="4867" max="4867" width="6.85546875" style="439" customWidth="1"/>
    <col min="4868" max="4868" width="9.140625" style="439" customWidth="1"/>
    <col min="4869" max="4869" width="10.5703125" style="439" customWidth="1"/>
    <col min="4870" max="4870" width="8.28515625" style="439" customWidth="1"/>
    <col min="4871" max="4872" width="8.5703125" style="439" customWidth="1"/>
    <col min="4873" max="4873" width="9.140625" style="439" customWidth="1"/>
    <col min="4874" max="4874" width="9" style="439" customWidth="1"/>
    <col min="4875" max="4876" width="9.42578125" style="439" customWidth="1"/>
    <col min="4877" max="4877" width="8.5703125" style="439" customWidth="1"/>
    <col min="4878" max="4880" width="10.140625" style="439" customWidth="1"/>
    <col min="4881" max="4881" width="10.7109375" style="439" customWidth="1"/>
    <col min="4882" max="4885" width="8.5703125" style="439" customWidth="1"/>
    <col min="4886" max="4886" width="10.5703125" style="439" customWidth="1"/>
    <col min="4887" max="4887" width="8.5703125" style="439" customWidth="1"/>
    <col min="4888" max="4891" width="9.140625" style="439"/>
    <col min="4892" max="4892" width="9.5703125" style="439" bestFit="1" customWidth="1"/>
    <col min="4893" max="4893" width="7" style="439" customWidth="1"/>
    <col min="4894" max="4894" width="9.140625" style="439"/>
    <col min="4895" max="4895" width="8" style="439" customWidth="1"/>
    <col min="4896" max="4896" width="8.28515625" style="439" customWidth="1"/>
    <col min="4897" max="4897" width="9.5703125" style="439" bestFit="1" customWidth="1"/>
    <col min="4898" max="4898" width="7.5703125" style="439" customWidth="1"/>
    <col min="4899" max="5120" width="9.140625" style="439"/>
    <col min="5121" max="5121" width="6.28515625" style="439" customWidth="1"/>
    <col min="5122" max="5122" width="25.28515625" style="439" customWidth="1"/>
    <col min="5123" max="5123" width="6.85546875" style="439" customWidth="1"/>
    <col min="5124" max="5124" width="9.140625" style="439" customWidth="1"/>
    <col min="5125" max="5125" width="10.5703125" style="439" customWidth="1"/>
    <col min="5126" max="5126" width="8.28515625" style="439" customWidth="1"/>
    <col min="5127" max="5128" width="8.5703125" style="439" customWidth="1"/>
    <col min="5129" max="5129" width="9.140625" style="439" customWidth="1"/>
    <col min="5130" max="5130" width="9" style="439" customWidth="1"/>
    <col min="5131" max="5132" width="9.42578125" style="439" customWidth="1"/>
    <col min="5133" max="5133" width="8.5703125" style="439" customWidth="1"/>
    <col min="5134" max="5136" width="10.140625" style="439" customWidth="1"/>
    <col min="5137" max="5137" width="10.7109375" style="439" customWidth="1"/>
    <col min="5138" max="5141" width="8.5703125" style="439" customWidth="1"/>
    <col min="5142" max="5142" width="10.5703125" style="439" customWidth="1"/>
    <col min="5143" max="5143" width="8.5703125" style="439" customWidth="1"/>
    <col min="5144" max="5147" width="9.140625" style="439"/>
    <col min="5148" max="5148" width="9.5703125" style="439" bestFit="1" customWidth="1"/>
    <col min="5149" max="5149" width="7" style="439" customWidth="1"/>
    <col min="5150" max="5150" width="9.140625" style="439"/>
    <col min="5151" max="5151" width="8" style="439" customWidth="1"/>
    <col min="5152" max="5152" width="8.28515625" style="439" customWidth="1"/>
    <col min="5153" max="5153" width="9.5703125" style="439" bestFit="1" customWidth="1"/>
    <col min="5154" max="5154" width="7.5703125" style="439" customWidth="1"/>
    <col min="5155" max="5376" width="9.140625" style="439"/>
    <col min="5377" max="5377" width="6.28515625" style="439" customWidth="1"/>
    <col min="5378" max="5378" width="25.28515625" style="439" customWidth="1"/>
    <col min="5379" max="5379" width="6.85546875" style="439" customWidth="1"/>
    <col min="5380" max="5380" width="9.140625" style="439" customWidth="1"/>
    <col min="5381" max="5381" width="10.5703125" style="439" customWidth="1"/>
    <col min="5382" max="5382" width="8.28515625" style="439" customWidth="1"/>
    <col min="5383" max="5384" width="8.5703125" style="439" customWidth="1"/>
    <col min="5385" max="5385" width="9.140625" style="439" customWidth="1"/>
    <col min="5386" max="5386" width="9" style="439" customWidth="1"/>
    <col min="5387" max="5388" width="9.42578125" style="439" customWidth="1"/>
    <col min="5389" max="5389" width="8.5703125" style="439" customWidth="1"/>
    <col min="5390" max="5392" width="10.140625" style="439" customWidth="1"/>
    <col min="5393" max="5393" width="10.7109375" style="439" customWidth="1"/>
    <col min="5394" max="5397" width="8.5703125" style="439" customWidth="1"/>
    <col min="5398" max="5398" width="10.5703125" style="439" customWidth="1"/>
    <col min="5399" max="5399" width="8.5703125" style="439" customWidth="1"/>
    <col min="5400" max="5403" width="9.140625" style="439"/>
    <col min="5404" max="5404" width="9.5703125" style="439" bestFit="1" customWidth="1"/>
    <col min="5405" max="5405" width="7" style="439" customWidth="1"/>
    <col min="5406" max="5406" width="9.140625" style="439"/>
    <col min="5407" max="5407" width="8" style="439" customWidth="1"/>
    <col min="5408" max="5408" width="8.28515625" style="439" customWidth="1"/>
    <col min="5409" max="5409" width="9.5703125" style="439" bestFit="1" customWidth="1"/>
    <col min="5410" max="5410" width="7.5703125" style="439" customWidth="1"/>
    <col min="5411" max="5632" width="9.140625" style="439"/>
    <col min="5633" max="5633" width="6.28515625" style="439" customWidth="1"/>
    <col min="5634" max="5634" width="25.28515625" style="439" customWidth="1"/>
    <col min="5635" max="5635" width="6.85546875" style="439" customWidth="1"/>
    <col min="5636" max="5636" width="9.140625" style="439" customWidth="1"/>
    <col min="5637" max="5637" width="10.5703125" style="439" customWidth="1"/>
    <col min="5638" max="5638" width="8.28515625" style="439" customWidth="1"/>
    <col min="5639" max="5640" width="8.5703125" style="439" customWidth="1"/>
    <col min="5641" max="5641" width="9.140625" style="439" customWidth="1"/>
    <col min="5642" max="5642" width="9" style="439" customWidth="1"/>
    <col min="5643" max="5644" width="9.42578125" style="439" customWidth="1"/>
    <col min="5645" max="5645" width="8.5703125" style="439" customWidth="1"/>
    <col min="5646" max="5648" width="10.140625" style="439" customWidth="1"/>
    <col min="5649" max="5649" width="10.7109375" style="439" customWidth="1"/>
    <col min="5650" max="5653" width="8.5703125" style="439" customWidth="1"/>
    <col min="5654" max="5654" width="10.5703125" style="439" customWidth="1"/>
    <col min="5655" max="5655" width="8.5703125" style="439" customWidth="1"/>
    <col min="5656" max="5659" width="9.140625" style="439"/>
    <col min="5660" max="5660" width="9.5703125" style="439" bestFit="1" customWidth="1"/>
    <col min="5661" max="5661" width="7" style="439" customWidth="1"/>
    <col min="5662" max="5662" width="9.140625" style="439"/>
    <col min="5663" max="5663" width="8" style="439" customWidth="1"/>
    <col min="5664" max="5664" width="8.28515625" style="439" customWidth="1"/>
    <col min="5665" max="5665" width="9.5703125" style="439" bestFit="1" customWidth="1"/>
    <col min="5666" max="5666" width="7.5703125" style="439" customWidth="1"/>
    <col min="5667" max="5888" width="9.140625" style="439"/>
    <col min="5889" max="5889" width="6.28515625" style="439" customWidth="1"/>
    <col min="5890" max="5890" width="25.28515625" style="439" customWidth="1"/>
    <col min="5891" max="5891" width="6.85546875" style="439" customWidth="1"/>
    <col min="5892" max="5892" width="9.140625" style="439" customWidth="1"/>
    <col min="5893" max="5893" width="10.5703125" style="439" customWidth="1"/>
    <col min="5894" max="5894" width="8.28515625" style="439" customWidth="1"/>
    <col min="5895" max="5896" width="8.5703125" style="439" customWidth="1"/>
    <col min="5897" max="5897" width="9.140625" style="439" customWidth="1"/>
    <col min="5898" max="5898" width="9" style="439" customWidth="1"/>
    <col min="5899" max="5900" width="9.42578125" style="439" customWidth="1"/>
    <col min="5901" max="5901" width="8.5703125" style="439" customWidth="1"/>
    <col min="5902" max="5904" width="10.140625" style="439" customWidth="1"/>
    <col min="5905" max="5905" width="10.7109375" style="439" customWidth="1"/>
    <col min="5906" max="5909" width="8.5703125" style="439" customWidth="1"/>
    <col min="5910" max="5910" width="10.5703125" style="439" customWidth="1"/>
    <col min="5911" max="5911" width="8.5703125" style="439" customWidth="1"/>
    <col min="5912" max="5915" width="9.140625" style="439"/>
    <col min="5916" max="5916" width="9.5703125" style="439" bestFit="1" customWidth="1"/>
    <col min="5917" max="5917" width="7" style="439" customWidth="1"/>
    <col min="5918" max="5918" width="9.140625" style="439"/>
    <col min="5919" max="5919" width="8" style="439" customWidth="1"/>
    <col min="5920" max="5920" width="8.28515625" style="439" customWidth="1"/>
    <col min="5921" max="5921" width="9.5703125" style="439" bestFit="1" customWidth="1"/>
    <col min="5922" max="5922" width="7.5703125" style="439" customWidth="1"/>
    <col min="5923" max="6144" width="9.140625" style="439"/>
    <col min="6145" max="6145" width="6.28515625" style="439" customWidth="1"/>
    <col min="6146" max="6146" width="25.28515625" style="439" customWidth="1"/>
    <col min="6147" max="6147" width="6.85546875" style="439" customWidth="1"/>
    <col min="6148" max="6148" width="9.140625" style="439" customWidth="1"/>
    <col min="6149" max="6149" width="10.5703125" style="439" customWidth="1"/>
    <col min="6150" max="6150" width="8.28515625" style="439" customWidth="1"/>
    <col min="6151" max="6152" width="8.5703125" style="439" customWidth="1"/>
    <col min="6153" max="6153" width="9.140625" style="439" customWidth="1"/>
    <col min="6154" max="6154" width="9" style="439" customWidth="1"/>
    <col min="6155" max="6156" width="9.42578125" style="439" customWidth="1"/>
    <col min="6157" max="6157" width="8.5703125" style="439" customWidth="1"/>
    <col min="6158" max="6160" width="10.140625" style="439" customWidth="1"/>
    <col min="6161" max="6161" width="10.7109375" style="439" customWidth="1"/>
    <col min="6162" max="6165" width="8.5703125" style="439" customWidth="1"/>
    <col min="6166" max="6166" width="10.5703125" style="439" customWidth="1"/>
    <col min="6167" max="6167" width="8.5703125" style="439" customWidth="1"/>
    <col min="6168" max="6171" width="9.140625" style="439"/>
    <col min="6172" max="6172" width="9.5703125" style="439" bestFit="1" customWidth="1"/>
    <col min="6173" max="6173" width="7" style="439" customWidth="1"/>
    <col min="6174" max="6174" width="9.140625" style="439"/>
    <col min="6175" max="6175" width="8" style="439" customWidth="1"/>
    <col min="6176" max="6176" width="8.28515625" style="439" customWidth="1"/>
    <col min="6177" max="6177" width="9.5703125" style="439" bestFit="1" customWidth="1"/>
    <col min="6178" max="6178" width="7.5703125" style="439" customWidth="1"/>
    <col min="6179" max="6400" width="9.140625" style="439"/>
    <col min="6401" max="6401" width="6.28515625" style="439" customWidth="1"/>
    <col min="6402" max="6402" width="25.28515625" style="439" customWidth="1"/>
    <col min="6403" max="6403" width="6.85546875" style="439" customWidth="1"/>
    <col min="6404" max="6404" width="9.140625" style="439" customWidth="1"/>
    <col min="6405" max="6405" width="10.5703125" style="439" customWidth="1"/>
    <col min="6406" max="6406" width="8.28515625" style="439" customWidth="1"/>
    <col min="6407" max="6408" width="8.5703125" style="439" customWidth="1"/>
    <col min="6409" max="6409" width="9.140625" style="439" customWidth="1"/>
    <col min="6410" max="6410" width="9" style="439" customWidth="1"/>
    <col min="6411" max="6412" width="9.42578125" style="439" customWidth="1"/>
    <col min="6413" max="6413" width="8.5703125" style="439" customWidth="1"/>
    <col min="6414" max="6416" width="10.140625" style="439" customWidth="1"/>
    <col min="6417" max="6417" width="10.7109375" style="439" customWidth="1"/>
    <col min="6418" max="6421" width="8.5703125" style="439" customWidth="1"/>
    <col min="6422" max="6422" width="10.5703125" style="439" customWidth="1"/>
    <col min="6423" max="6423" width="8.5703125" style="439" customWidth="1"/>
    <col min="6424" max="6427" width="9.140625" style="439"/>
    <col min="6428" max="6428" width="9.5703125" style="439" bestFit="1" customWidth="1"/>
    <col min="6429" max="6429" width="7" style="439" customWidth="1"/>
    <col min="6430" max="6430" width="9.140625" style="439"/>
    <col min="6431" max="6431" width="8" style="439" customWidth="1"/>
    <col min="6432" max="6432" width="8.28515625" style="439" customWidth="1"/>
    <col min="6433" max="6433" width="9.5703125" style="439" bestFit="1" customWidth="1"/>
    <col min="6434" max="6434" width="7.5703125" style="439" customWidth="1"/>
    <col min="6435" max="6656" width="9.140625" style="439"/>
    <col min="6657" max="6657" width="6.28515625" style="439" customWidth="1"/>
    <col min="6658" max="6658" width="25.28515625" style="439" customWidth="1"/>
    <col min="6659" max="6659" width="6.85546875" style="439" customWidth="1"/>
    <col min="6660" max="6660" width="9.140625" style="439" customWidth="1"/>
    <col min="6661" max="6661" width="10.5703125" style="439" customWidth="1"/>
    <col min="6662" max="6662" width="8.28515625" style="439" customWidth="1"/>
    <col min="6663" max="6664" width="8.5703125" style="439" customWidth="1"/>
    <col min="6665" max="6665" width="9.140625" style="439" customWidth="1"/>
    <col min="6666" max="6666" width="9" style="439" customWidth="1"/>
    <col min="6667" max="6668" width="9.42578125" style="439" customWidth="1"/>
    <col min="6669" max="6669" width="8.5703125" style="439" customWidth="1"/>
    <col min="6670" max="6672" width="10.140625" style="439" customWidth="1"/>
    <col min="6673" max="6673" width="10.7109375" style="439" customWidth="1"/>
    <col min="6674" max="6677" width="8.5703125" style="439" customWidth="1"/>
    <col min="6678" max="6678" width="10.5703125" style="439" customWidth="1"/>
    <col min="6679" max="6679" width="8.5703125" style="439" customWidth="1"/>
    <col min="6680" max="6683" width="9.140625" style="439"/>
    <col min="6684" max="6684" width="9.5703125" style="439" bestFit="1" customWidth="1"/>
    <col min="6685" max="6685" width="7" style="439" customWidth="1"/>
    <col min="6686" max="6686" width="9.140625" style="439"/>
    <col min="6687" max="6687" width="8" style="439" customWidth="1"/>
    <col min="6688" max="6688" width="8.28515625" style="439" customWidth="1"/>
    <col min="6689" max="6689" width="9.5703125" style="439" bestFit="1" customWidth="1"/>
    <col min="6690" max="6690" width="7.5703125" style="439" customWidth="1"/>
    <col min="6691" max="6912" width="9.140625" style="439"/>
    <col min="6913" max="6913" width="6.28515625" style="439" customWidth="1"/>
    <col min="6914" max="6914" width="25.28515625" style="439" customWidth="1"/>
    <col min="6915" max="6915" width="6.85546875" style="439" customWidth="1"/>
    <col min="6916" max="6916" width="9.140625" style="439" customWidth="1"/>
    <col min="6917" max="6917" width="10.5703125" style="439" customWidth="1"/>
    <col min="6918" max="6918" width="8.28515625" style="439" customWidth="1"/>
    <col min="6919" max="6920" width="8.5703125" style="439" customWidth="1"/>
    <col min="6921" max="6921" width="9.140625" style="439" customWidth="1"/>
    <col min="6922" max="6922" width="9" style="439" customWidth="1"/>
    <col min="6923" max="6924" width="9.42578125" style="439" customWidth="1"/>
    <col min="6925" max="6925" width="8.5703125" style="439" customWidth="1"/>
    <col min="6926" max="6928" width="10.140625" style="439" customWidth="1"/>
    <col min="6929" max="6929" width="10.7109375" style="439" customWidth="1"/>
    <col min="6930" max="6933" width="8.5703125" style="439" customWidth="1"/>
    <col min="6934" max="6934" width="10.5703125" style="439" customWidth="1"/>
    <col min="6935" max="6935" width="8.5703125" style="439" customWidth="1"/>
    <col min="6936" max="6939" width="9.140625" style="439"/>
    <col min="6940" max="6940" width="9.5703125" style="439" bestFit="1" customWidth="1"/>
    <col min="6941" max="6941" width="7" style="439" customWidth="1"/>
    <col min="6942" max="6942" width="9.140625" style="439"/>
    <col min="6943" max="6943" width="8" style="439" customWidth="1"/>
    <col min="6944" max="6944" width="8.28515625" style="439" customWidth="1"/>
    <col min="6945" max="6945" width="9.5703125" style="439" bestFit="1" customWidth="1"/>
    <col min="6946" max="6946" width="7.5703125" style="439" customWidth="1"/>
    <col min="6947" max="7168" width="9.140625" style="439"/>
    <col min="7169" max="7169" width="6.28515625" style="439" customWidth="1"/>
    <col min="7170" max="7170" width="25.28515625" style="439" customWidth="1"/>
    <col min="7171" max="7171" width="6.85546875" style="439" customWidth="1"/>
    <col min="7172" max="7172" width="9.140625" style="439" customWidth="1"/>
    <col min="7173" max="7173" width="10.5703125" style="439" customWidth="1"/>
    <col min="7174" max="7174" width="8.28515625" style="439" customWidth="1"/>
    <col min="7175" max="7176" width="8.5703125" style="439" customWidth="1"/>
    <col min="7177" max="7177" width="9.140625" style="439" customWidth="1"/>
    <col min="7178" max="7178" width="9" style="439" customWidth="1"/>
    <col min="7179" max="7180" width="9.42578125" style="439" customWidth="1"/>
    <col min="7181" max="7181" width="8.5703125" style="439" customWidth="1"/>
    <col min="7182" max="7184" width="10.140625" style="439" customWidth="1"/>
    <col min="7185" max="7185" width="10.7109375" style="439" customWidth="1"/>
    <col min="7186" max="7189" width="8.5703125" style="439" customWidth="1"/>
    <col min="7190" max="7190" width="10.5703125" style="439" customWidth="1"/>
    <col min="7191" max="7191" width="8.5703125" style="439" customWidth="1"/>
    <col min="7192" max="7195" width="9.140625" style="439"/>
    <col min="7196" max="7196" width="9.5703125" style="439" bestFit="1" customWidth="1"/>
    <col min="7197" max="7197" width="7" style="439" customWidth="1"/>
    <col min="7198" max="7198" width="9.140625" style="439"/>
    <col min="7199" max="7199" width="8" style="439" customWidth="1"/>
    <col min="7200" max="7200" width="8.28515625" style="439" customWidth="1"/>
    <col min="7201" max="7201" width="9.5703125" style="439" bestFit="1" customWidth="1"/>
    <col min="7202" max="7202" width="7.5703125" style="439" customWidth="1"/>
    <col min="7203" max="7424" width="9.140625" style="439"/>
    <col min="7425" max="7425" width="6.28515625" style="439" customWidth="1"/>
    <col min="7426" max="7426" width="25.28515625" style="439" customWidth="1"/>
    <col min="7427" max="7427" width="6.85546875" style="439" customWidth="1"/>
    <col min="7428" max="7428" width="9.140625" style="439" customWidth="1"/>
    <col min="7429" max="7429" width="10.5703125" style="439" customWidth="1"/>
    <col min="7430" max="7430" width="8.28515625" style="439" customWidth="1"/>
    <col min="7431" max="7432" width="8.5703125" style="439" customWidth="1"/>
    <col min="7433" max="7433" width="9.140625" style="439" customWidth="1"/>
    <col min="7434" max="7434" width="9" style="439" customWidth="1"/>
    <col min="7435" max="7436" width="9.42578125" style="439" customWidth="1"/>
    <col min="7437" max="7437" width="8.5703125" style="439" customWidth="1"/>
    <col min="7438" max="7440" width="10.140625" style="439" customWidth="1"/>
    <col min="7441" max="7441" width="10.7109375" style="439" customWidth="1"/>
    <col min="7442" max="7445" width="8.5703125" style="439" customWidth="1"/>
    <col min="7446" max="7446" width="10.5703125" style="439" customWidth="1"/>
    <col min="7447" max="7447" width="8.5703125" style="439" customWidth="1"/>
    <col min="7448" max="7451" width="9.140625" style="439"/>
    <col min="7452" max="7452" width="9.5703125" style="439" bestFit="1" customWidth="1"/>
    <col min="7453" max="7453" width="7" style="439" customWidth="1"/>
    <col min="7454" max="7454" width="9.140625" style="439"/>
    <col min="7455" max="7455" width="8" style="439" customWidth="1"/>
    <col min="7456" max="7456" width="8.28515625" style="439" customWidth="1"/>
    <col min="7457" max="7457" width="9.5703125" style="439" bestFit="1" customWidth="1"/>
    <col min="7458" max="7458" width="7.5703125" style="439" customWidth="1"/>
    <col min="7459" max="7680" width="9.140625" style="439"/>
    <col min="7681" max="7681" width="6.28515625" style="439" customWidth="1"/>
    <col min="7682" max="7682" width="25.28515625" style="439" customWidth="1"/>
    <col min="7683" max="7683" width="6.85546875" style="439" customWidth="1"/>
    <col min="7684" max="7684" width="9.140625" style="439" customWidth="1"/>
    <col min="7685" max="7685" width="10.5703125" style="439" customWidth="1"/>
    <col min="7686" max="7686" width="8.28515625" style="439" customWidth="1"/>
    <col min="7687" max="7688" width="8.5703125" style="439" customWidth="1"/>
    <col min="7689" max="7689" width="9.140625" style="439" customWidth="1"/>
    <col min="7690" max="7690" width="9" style="439" customWidth="1"/>
    <col min="7691" max="7692" width="9.42578125" style="439" customWidth="1"/>
    <col min="7693" max="7693" width="8.5703125" style="439" customWidth="1"/>
    <col min="7694" max="7696" width="10.140625" style="439" customWidth="1"/>
    <col min="7697" max="7697" width="10.7109375" style="439" customWidth="1"/>
    <col min="7698" max="7701" width="8.5703125" style="439" customWidth="1"/>
    <col min="7702" max="7702" width="10.5703125" style="439" customWidth="1"/>
    <col min="7703" max="7703" width="8.5703125" style="439" customWidth="1"/>
    <col min="7704" max="7707" width="9.140625" style="439"/>
    <col min="7708" max="7708" width="9.5703125" style="439" bestFit="1" customWidth="1"/>
    <col min="7709" max="7709" width="7" style="439" customWidth="1"/>
    <col min="7710" max="7710" width="9.140625" style="439"/>
    <col min="7711" max="7711" width="8" style="439" customWidth="1"/>
    <col min="7712" max="7712" width="8.28515625" style="439" customWidth="1"/>
    <col min="7713" max="7713" width="9.5703125" style="439" bestFit="1" customWidth="1"/>
    <col min="7714" max="7714" width="7.5703125" style="439" customWidth="1"/>
    <col min="7715" max="7936" width="9.140625" style="439"/>
    <col min="7937" max="7937" width="6.28515625" style="439" customWidth="1"/>
    <col min="7938" max="7938" width="25.28515625" style="439" customWidth="1"/>
    <col min="7939" max="7939" width="6.85546875" style="439" customWidth="1"/>
    <col min="7940" max="7940" width="9.140625" style="439" customWidth="1"/>
    <col min="7941" max="7941" width="10.5703125" style="439" customWidth="1"/>
    <col min="7942" max="7942" width="8.28515625" style="439" customWidth="1"/>
    <col min="7943" max="7944" width="8.5703125" style="439" customWidth="1"/>
    <col min="7945" max="7945" width="9.140625" style="439" customWidth="1"/>
    <col min="7946" max="7946" width="9" style="439" customWidth="1"/>
    <col min="7947" max="7948" width="9.42578125" style="439" customWidth="1"/>
    <col min="7949" max="7949" width="8.5703125" style="439" customWidth="1"/>
    <col min="7950" max="7952" width="10.140625" style="439" customWidth="1"/>
    <col min="7953" max="7953" width="10.7109375" style="439" customWidth="1"/>
    <col min="7954" max="7957" width="8.5703125" style="439" customWidth="1"/>
    <col min="7958" max="7958" width="10.5703125" style="439" customWidth="1"/>
    <col min="7959" max="7959" width="8.5703125" style="439" customWidth="1"/>
    <col min="7960" max="7963" width="9.140625" style="439"/>
    <col min="7964" max="7964" width="9.5703125" style="439" bestFit="1" customWidth="1"/>
    <col min="7965" max="7965" width="7" style="439" customWidth="1"/>
    <col min="7966" max="7966" width="9.140625" style="439"/>
    <col min="7967" max="7967" width="8" style="439" customWidth="1"/>
    <col min="7968" max="7968" width="8.28515625" style="439" customWidth="1"/>
    <col min="7969" max="7969" width="9.5703125" style="439" bestFit="1" customWidth="1"/>
    <col min="7970" max="7970" width="7.5703125" style="439" customWidth="1"/>
    <col min="7971" max="8192" width="9.140625" style="439"/>
    <col min="8193" max="8193" width="6.28515625" style="439" customWidth="1"/>
    <col min="8194" max="8194" width="25.28515625" style="439" customWidth="1"/>
    <col min="8195" max="8195" width="6.85546875" style="439" customWidth="1"/>
    <col min="8196" max="8196" width="9.140625" style="439" customWidth="1"/>
    <col min="8197" max="8197" width="10.5703125" style="439" customWidth="1"/>
    <col min="8198" max="8198" width="8.28515625" style="439" customWidth="1"/>
    <col min="8199" max="8200" width="8.5703125" style="439" customWidth="1"/>
    <col min="8201" max="8201" width="9.140625" style="439" customWidth="1"/>
    <col min="8202" max="8202" width="9" style="439" customWidth="1"/>
    <col min="8203" max="8204" width="9.42578125" style="439" customWidth="1"/>
    <col min="8205" max="8205" width="8.5703125" style="439" customWidth="1"/>
    <col min="8206" max="8208" width="10.140625" style="439" customWidth="1"/>
    <col min="8209" max="8209" width="10.7109375" style="439" customWidth="1"/>
    <col min="8210" max="8213" width="8.5703125" style="439" customWidth="1"/>
    <col min="8214" max="8214" width="10.5703125" style="439" customWidth="1"/>
    <col min="8215" max="8215" width="8.5703125" style="439" customWidth="1"/>
    <col min="8216" max="8219" width="9.140625" style="439"/>
    <col min="8220" max="8220" width="9.5703125" style="439" bestFit="1" customWidth="1"/>
    <col min="8221" max="8221" width="7" style="439" customWidth="1"/>
    <col min="8222" max="8222" width="9.140625" style="439"/>
    <col min="8223" max="8223" width="8" style="439" customWidth="1"/>
    <col min="8224" max="8224" width="8.28515625" style="439" customWidth="1"/>
    <col min="8225" max="8225" width="9.5703125" style="439" bestFit="1" customWidth="1"/>
    <col min="8226" max="8226" width="7.5703125" style="439" customWidth="1"/>
    <col min="8227" max="8448" width="9.140625" style="439"/>
    <col min="8449" max="8449" width="6.28515625" style="439" customWidth="1"/>
    <col min="8450" max="8450" width="25.28515625" style="439" customWidth="1"/>
    <col min="8451" max="8451" width="6.85546875" style="439" customWidth="1"/>
    <col min="8452" max="8452" width="9.140625" style="439" customWidth="1"/>
    <col min="8453" max="8453" width="10.5703125" style="439" customWidth="1"/>
    <col min="8454" max="8454" width="8.28515625" style="439" customWidth="1"/>
    <col min="8455" max="8456" width="8.5703125" style="439" customWidth="1"/>
    <col min="8457" max="8457" width="9.140625" style="439" customWidth="1"/>
    <col min="8458" max="8458" width="9" style="439" customWidth="1"/>
    <col min="8459" max="8460" width="9.42578125" style="439" customWidth="1"/>
    <col min="8461" max="8461" width="8.5703125" style="439" customWidth="1"/>
    <col min="8462" max="8464" width="10.140625" style="439" customWidth="1"/>
    <col min="8465" max="8465" width="10.7109375" style="439" customWidth="1"/>
    <col min="8466" max="8469" width="8.5703125" style="439" customWidth="1"/>
    <col min="8470" max="8470" width="10.5703125" style="439" customWidth="1"/>
    <col min="8471" max="8471" width="8.5703125" style="439" customWidth="1"/>
    <col min="8472" max="8475" width="9.140625" style="439"/>
    <col min="8476" max="8476" width="9.5703125" style="439" bestFit="1" customWidth="1"/>
    <col min="8477" max="8477" width="7" style="439" customWidth="1"/>
    <col min="8478" max="8478" width="9.140625" style="439"/>
    <col min="8479" max="8479" width="8" style="439" customWidth="1"/>
    <col min="8480" max="8480" width="8.28515625" style="439" customWidth="1"/>
    <col min="8481" max="8481" width="9.5703125" style="439" bestFit="1" customWidth="1"/>
    <col min="8482" max="8482" width="7.5703125" style="439" customWidth="1"/>
    <col min="8483" max="8704" width="9.140625" style="439"/>
    <col min="8705" max="8705" width="6.28515625" style="439" customWidth="1"/>
    <col min="8706" max="8706" width="25.28515625" style="439" customWidth="1"/>
    <col min="8707" max="8707" width="6.85546875" style="439" customWidth="1"/>
    <col min="8708" max="8708" width="9.140625" style="439" customWidth="1"/>
    <col min="8709" max="8709" width="10.5703125" style="439" customWidth="1"/>
    <col min="8710" max="8710" width="8.28515625" style="439" customWidth="1"/>
    <col min="8711" max="8712" width="8.5703125" style="439" customWidth="1"/>
    <col min="8713" max="8713" width="9.140625" style="439" customWidth="1"/>
    <col min="8714" max="8714" width="9" style="439" customWidth="1"/>
    <col min="8715" max="8716" width="9.42578125" style="439" customWidth="1"/>
    <col min="8717" max="8717" width="8.5703125" style="439" customWidth="1"/>
    <col min="8718" max="8720" width="10.140625" style="439" customWidth="1"/>
    <col min="8721" max="8721" width="10.7109375" style="439" customWidth="1"/>
    <col min="8722" max="8725" width="8.5703125" style="439" customWidth="1"/>
    <col min="8726" max="8726" width="10.5703125" style="439" customWidth="1"/>
    <col min="8727" max="8727" width="8.5703125" style="439" customWidth="1"/>
    <col min="8728" max="8731" width="9.140625" style="439"/>
    <col min="8732" max="8732" width="9.5703125" style="439" bestFit="1" customWidth="1"/>
    <col min="8733" max="8733" width="7" style="439" customWidth="1"/>
    <col min="8734" max="8734" width="9.140625" style="439"/>
    <col min="8735" max="8735" width="8" style="439" customWidth="1"/>
    <col min="8736" max="8736" width="8.28515625" style="439" customWidth="1"/>
    <col min="8737" max="8737" width="9.5703125" style="439" bestFit="1" customWidth="1"/>
    <col min="8738" max="8738" width="7.5703125" style="439" customWidth="1"/>
    <col min="8739" max="8960" width="9.140625" style="439"/>
    <col min="8961" max="8961" width="6.28515625" style="439" customWidth="1"/>
    <col min="8962" max="8962" width="25.28515625" style="439" customWidth="1"/>
    <col min="8963" max="8963" width="6.85546875" style="439" customWidth="1"/>
    <col min="8964" max="8964" width="9.140625" style="439" customWidth="1"/>
    <col min="8965" max="8965" width="10.5703125" style="439" customWidth="1"/>
    <col min="8966" max="8966" width="8.28515625" style="439" customWidth="1"/>
    <col min="8967" max="8968" width="8.5703125" style="439" customWidth="1"/>
    <col min="8969" max="8969" width="9.140625" style="439" customWidth="1"/>
    <col min="8970" max="8970" width="9" style="439" customWidth="1"/>
    <col min="8971" max="8972" width="9.42578125" style="439" customWidth="1"/>
    <col min="8973" max="8973" width="8.5703125" style="439" customWidth="1"/>
    <col min="8974" max="8976" width="10.140625" style="439" customWidth="1"/>
    <col min="8977" max="8977" width="10.7109375" style="439" customWidth="1"/>
    <col min="8978" max="8981" width="8.5703125" style="439" customWidth="1"/>
    <col min="8982" max="8982" width="10.5703125" style="439" customWidth="1"/>
    <col min="8983" max="8983" width="8.5703125" style="439" customWidth="1"/>
    <col min="8984" max="8987" width="9.140625" style="439"/>
    <col min="8988" max="8988" width="9.5703125" style="439" bestFit="1" customWidth="1"/>
    <col min="8989" max="8989" width="7" style="439" customWidth="1"/>
    <col min="8990" max="8990" width="9.140625" style="439"/>
    <col min="8991" max="8991" width="8" style="439" customWidth="1"/>
    <col min="8992" max="8992" width="8.28515625" style="439" customWidth="1"/>
    <col min="8993" max="8993" width="9.5703125" style="439" bestFit="1" customWidth="1"/>
    <col min="8994" max="8994" width="7.5703125" style="439" customWidth="1"/>
    <col min="8995" max="9216" width="9.140625" style="439"/>
    <col min="9217" max="9217" width="6.28515625" style="439" customWidth="1"/>
    <col min="9218" max="9218" width="25.28515625" style="439" customWidth="1"/>
    <col min="9219" max="9219" width="6.85546875" style="439" customWidth="1"/>
    <col min="9220" max="9220" width="9.140625" style="439" customWidth="1"/>
    <col min="9221" max="9221" width="10.5703125" style="439" customWidth="1"/>
    <col min="9222" max="9222" width="8.28515625" style="439" customWidth="1"/>
    <col min="9223" max="9224" width="8.5703125" style="439" customWidth="1"/>
    <col min="9225" max="9225" width="9.140625" style="439" customWidth="1"/>
    <col min="9226" max="9226" width="9" style="439" customWidth="1"/>
    <col min="9227" max="9228" width="9.42578125" style="439" customWidth="1"/>
    <col min="9229" max="9229" width="8.5703125" style="439" customWidth="1"/>
    <col min="9230" max="9232" width="10.140625" style="439" customWidth="1"/>
    <col min="9233" max="9233" width="10.7109375" style="439" customWidth="1"/>
    <col min="9234" max="9237" width="8.5703125" style="439" customWidth="1"/>
    <col min="9238" max="9238" width="10.5703125" style="439" customWidth="1"/>
    <col min="9239" max="9239" width="8.5703125" style="439" customWidth="1"/>
    <col min="9240" max="9243" width="9.140625" style="439"/>
    <col min="9244" max="9244" width="9.5703125" style="439" bestFit="1" customWidth="1"/>
    <col min="9245" max="9245" width="7" style="439" customWidth="1"/>
    <col min="9246" max="9246" width="9.140625" style="439"/>
    <col min="9247" max="9247" width="8" style="439" customWidth="1"/>
    <col min="9248" max="9248" width="8.28515625" style="439" customWidth="1"/>
    <col min="9249" max="9249" width="9.5703125" style="439" bestFit="1" customWidth="1"/>
    <col min="9250" max="9250" width="7.5703125" style="439" customWidth="1"/>
    <col min="9251" max="9472" width="9.140625" style="439"/>
    <col min="9473" max="9473" width="6.28515625" style="439" customWidth="1"/>
    <col min="9474" max="9474" width="25.28515625" style="439" customWidth="1"/>
    <col min="9475" max="9475" width="6.85546875" style="439" customWidth="1"/>
    <col min="9476" max="9476" width="9.140625" style="439" customWidth="1"/>
    <col min="9477" max="9477" width="10.5703125" style="439" customWidth="1"/>
    <col min="9478" max="9478" width="8.28515625" style="439" customWidth="1"/>
    <col min="9479" max="9480" width="8.5703125" style="439" customWidth="1"/>
    <col min="9481" max="9481" width="9.140625" style="439" customWidth="1"/>
    <col min="9482" max="9482" width="9" style="439" customWidth="1"/>
    <col min="9483" max="9484" width="9.42578125" style="439" customWidth="1"/>
    <col min="9485" max="9485" width="8.5703125" style="439" customWidth="1"/>
    <col min="9486" max="9488" width="10.140625" style="439" customWidth="1"/>
    <col min="9489" max="9489" width="10.7109375" style="439" customWidth="1"/>
    <col min="9490" max="9493" width="8.5703125" style="439" customWidth="1"/>
    <col min="9494" max="9494" width="10.5703125" style="439" customWidth="1"/>
    <col min="9495" max="9495" width="8.5703125" style="439" customWidth="1"/>
    <col min="9496" max="9499" width="9.140625" style="439"/>
    <col min="9500" max="9500" width="9.5703125" style="439" bestFit="1" customWidth="1"/>
    <col min="9501" max="9501" width="7" style="439" customWidth="1"/>
    <col min="9502" max="9502" width="9.140625" style="439"/>
    <col min="9503" max="9503" width="8" style="439" customWidth="1"/>
    <col min="9504" max="9504" width="8.28515625" style="439" customWidth="1"/>
    <col min="9505" max="9505" width="9.5703125" style="439" bestFit="1" customWidth="1"/>
    <col min="9506" max="9506" width="7.5703125" style="439" customWidth="1"/>
    <col min="9507" max="9728" width="9.140625" style="439"/>
    <col min="9729" max="9729" width="6.28515625" style="439" customWidth="1"/>
    <col min="9730" max="9730" width="25.28515625" style="439" customWidth="1"/>
    <col min="9731" max="9731" width="6.85546875" style="439" customWidth="1"/>
    <col min="9732" max="9732" width="9.140625" style="439" customWidth="1"/>
    <col min="9733" max="9733" width="10.5703125" style="439" customWidth="1"/>
    <col min="9734" max="9734" width="8.28515625" style="439" customWidth="1"/>
    <col min="9735" max="9736" width="8.5703125" style="439" customWidth="1"/>
    <col min="9737" max="9737" width="9.140625" style="439" customWidth="1"/>
    <col min="9738" max="9738" width="9" style="439" customWidth="1"/>
    <col min="9739" max="9740" width="9.42578125" style="439" customWidth="1"/>
    <col min="9741" max="9741" width="8.5703125" style="439" customWidth="1"/>
    <col min="9742" max="9744" width="10.140625" style="439" customWidth="1"/>
    <col min="9745" max="9745" width="10.7109375" style="439" customWidth="1"/>
    <col min="9746" max="9749" width="8.5703125" style="439" customWidth="1"/>
    <col min="9750" max="9750" width="10.5703125" style="439" customWidth="1"/>
    <col min="9751" max="9751" width="8.5703125" style="439" customWidth="1"/>
    <col min="9752" max="9755" width="9.140625" style="439"/>
    <col min="9756" max="9756" width="9.5703125" style="439" bestFit="1" customWidth="1"/>
    <col min="9757" max="9757" width="7" style="439" customWidth="1"/>
    <col min="9758" max="9758" width="9.140625" style="439"/>
    <col min="9759" max="9759" width="8" style="439" customWidth="1"/>
    <col min="9760" max="9760" width="8.28515625" style="439" customWidth="1"/>
    <col min="9761" max="9761" width="9.5703125" style="439" bestFit="1" customWidth="1"/>
    <col min="9762" max="9762" width="7.5703125" style="439" customWidth="1"/>
    <col min="9763" max="9984" width="9.140625" style="439"/>
    <col min="9985" max="9985" width="6.28515625" style="439" customWidth="1"/>
    <col min="9986" max="9986" width="25.28515625" style="439" customWidth="1"/>
    <col min="9987" max="9987" width="6.85546875" style="439" customWidth="1"/>
    <col min="9988" max="9988" width="9.140625" style="439" customWidth="1"/>
    <col min="9989" max="9989" width="10.5703125" style="439" customWidth="1"/>
    <col min="9990" max="9990" width="8.28515625" style="439" customWidth="1"/>
    <col min="9991" max="9992" width="8.5703125" style="439" customWidth="1"/>
    <col min="9993" max="9993" width="9.140625" style="439" customWidth="1"/>
    <col min="9994" max="9994" width="9" style="439" customWidth="1"/>
    <col min="9995" max="9996" width="9.42578125" style="439" customWidth="1"/>
    <col min="9997" max="9997" width="8.5703125" style="439" customWidth="1"/>
    <col min="9998" max="10000" width="10.140625" style="439" customWidth="1"/>
    <col min="10001" max="10001" width="10.7109375" style="439" customWidth="1"/>
    <col min="10002" max="10005" width="8.5703125" style="439" customWidth="1"/>
    <col min="10006" max="10006" width="10.5703125" style="439" customWidth="1"/>
    <col min="10007" max="10007" width="8.5703125" style="439" customWidth="1"/>
    <col min="10008" max="10011" width="9.140625" style="439"/>
    <col min="10012" max="10012" width="9.5703125" style="439" bestFit="1" customWidth="1"/>
    <col min="10013" max="10013" width="7" style="439" customWidth="1"/>
    <col min="10014" max="10014" width="9.140625" style="439"/>
    <col min="10015" max="10015" width="8" style="439" customWidth="1"/>
    <col min="10016" max="10016" width="8.28515625" style="439" customWidth="1"/>
    <col min="10017" max="10017" width="9.5703125" style="439" bestFit="1" customWidth="1"/>
    <col min="10018" max="10018" width="7.5703125" style="439" customWidth="1"/>
    <col min="10019" max="10240" width="9.140625" style="439"/>
    <col min="10241" max="10241" width="6.28515625" style="439" customWidth="1"/>
    <col min="10242" max="10242" width="25.28515625" style="439" customWidth="1"/>
    <col min="10243" max="10243" width="6.85546875" style="439" customWidth="1"/>
    <col min="10244" max="10244" width="9.140625" style="439" customWidth="1"/>
    <col min="10245" max="10245" width="10.5703125" style="439" customWidth="1"/>
    <col min="10246" max="10246" width="8.28515625" style="439" customWidth="1"/>
    <col min="10247" max="10248" width="8.5703125" style="439" customWidth="1"/>
    <col min="10249" max="10249" width="9.140625" style="439" customWidth="1"/>
    <col min="10250" max="10250" width="9" style="439" customWidth="1"/>
    <col min="10251" max="10252" width="9.42578125" style="439" customWidth="1"/>
    <col min="10253" max="10253" width="8.5703125" style="439" customWidth="1"/>
    <col min="10254" max="10256" width="10.140625" style="439" customWidth="1"/>
    <col min="10257" max="10257" width="10.7109375" style="439" customWidth="1"/>
    <col min="10258" max="10261" width="8.5703125" style="439" customWidth="1"/>
    <col min="10262" max="10262" width="10.5703125" style="439" customWidth="1"/>
    <col min="10263" max="10263" width="8.5703125" style="439" customWidth="1"/>
    <col min="10264" max="10267" width="9.140625" style="439"/>
    <col min="10268" max="10268" width="9.5703125" style="439" bestFit="1" customWidth="1"/>
    <col min="10269" max="10269" width="7" style="439" customWidth="1"/>
    <col min="10270" max="10270" width="9.140625" style="439"/>
    <col min="10271" max="10271" width="8" style="439" customWidth="1"/>
    <col min="10272" max="10272" width="8.28515625" style="439" customWidth="1"/>
    <col min="10273" max="10273" width="9.5703125" style="439" bestFit="1" customWidth="1"/>
    <col min="10274" max="10274" width="7.5703125" style="439" customWidth="1"/>
    <col min="10275" max="10496" width="9.140625" style="439"/>
    <col min="10497" max="10497" width="6.28515625" style="439" customWidth="1"/>
    <col min="10498" max="10498" width="25.28515625" style="439" customWidth="1"/>
    <col min="10499" max="10499" width="6.85546875" style="439" customWidth="1"/>
    <col min="10500" max="10500" width="9.140625" style="439" customWidth="1"/>
    <col min="10501" max="10501" width="10.5703125" style="439" customWidth="1"/>
    <col min="10502" max="10502" width="8.28515625" style="439" customWidth="1"/>
    <col min="10503" max="10504" width="8.5703125" style="439" customWidth="1"/>
    <col min="10505" max="10505" width="9.140625" style="439" customWidth="1"/>
    <col min="10506" max="10506" width="9" style="439" customWidth="1"/>
    <col min="10507" max="10508" width="9.42578125" style="439" customWidth="1"/>
    <col min="10509" max="10509" width="8.5703125" style="439" customWidth="1"/>
    <col min="10510" max="10512" width="10.140625" style="439" customWidth="1"/>
    <col min="10513" max="10513" width="10.7109375" style="439" customWidth="1"/>
    <col min="10514" max="10517" width="8.5703125" style="439" customWidth="1"/>
    <col min="10518" max="10518" width="10.5703125" style="439" customWidth="1"/>
    <col min="10519" max="10519" width="8.5703125" style="439" customWidth="1"/>
    <col min="10520" max="10523" width="9.140625" style="439"/>
    <col min="10524" max="10524" width="9.5703125" style="439" bestFit="1" customWidth="1"/>
    <col min="10525" max="10525" width="7" style="439" customWidth="1"/>
    <col min="10526" max="10526" width="9.140625" style="439"/>
    <col min="10527" max="10527" width="8" style="439" customWidth="1"/>
    <col min="10528" max="10528" width="8.28515625" style="439" customWidth="1"/>
    <col min="10529" max="10529" width="9.5703125" style="439" bestFit="1" customWidth="1"/>
    <col min="10530" max="10530" width="7.5703125" style="439" customWidth="1"/>
    <col min="10531" max="10752" width="9.140625" style="439"/>
    <col min="10753" max="10753" width="6.28515625" style="439" customWidth="1"/>
    <col min="10754" max="10754" width="25.28515625" style="439" customWidth="1"/>
    <col min="10755" max="10755" width="6.85546875" style="439" customWidth="1"/>
    <col min="10756" max="10756" width="9.140625" style="439" customWidth="1"/>
    <col min="10757" max="10757" width="10.5703125" style="439" customWidth="1"/>
    <col min="10758" max="10758" width="8.28515625" style="439" customWidth="1"/>
    <col min="10759" max="10760" width="8.5703125" style="439" customWidth="1"/>
    <col min="10761" max="10761" width="9.140625" style="439" customWidth="1"/>
    <col min="10762" max="10762" width="9" style="439" customWidth="1"/>
    <col min="10763" max="10764" width="9.42578125" style="439" customWidth="1"/>
    <col min="10765" max="10765" width="8.5703125" style="439" customWidth="1"/>
    <col min="10766" max="10768" width="10.140625" style="439" customWidth="1"/>
    <col min="10769" max="10769" width="10.7109375" style="439" customWidth="1"/>
    <col min="10770" max="10773" width="8.5703125" style="439" customWidth="1"/>
    <col min="10774" max="10774" width="10.5703125" style="439" customWidth="1"/>
    <col min="10775" max="10775" width="8.5703125" style="439" customWidth="1"/>
    <col min="10776" max="10779" width="9.140625" style="439"/>
    <col min="10780" max="10780" width="9.5703125" style="439" bestFit="1" customWidth="1"/>
    <col min="10781" max="10781" width="7" style="439" customWidth="1"/>
    <col min="10782" max="10782" width="9.140625" style="439"/>
    <col min="10783" max="10783" width="8" style="439" customWidth="1"/>
    <col min="10784" max="10784" width="8.28515625" style="439" customWidth="1"/>
    <col min="10785" max="10785" width="9.5703125" style="439" bestFit="1" customWidth="1"/>
    <col min="10786" max="10786" width="7.5703125" style="439" customWidth="1"/>
    <col min="10787" max="11008" width="9.140625" style="439"/>
    <col min="11009" max="11009" width="6.28515625" style="439" customWidth="1"/>
    <col min="11010" max="11010" width="25.28515625" style="439" customWidth="1"/>
    <col min="11011" max="11011" width="6.85546875" style="439" customWidth="1"/>
    <col min="11012" max="11012" width="9.140625" style="439" customWidth="1"/>
    <col min="11013" max="11013" width="10.5703125" style="439" customWidth="1"/>
    <col min="11014" max="11014" width="8.28515625" style="439" customWidth="1"/>
    <col min="11015" max="11016" width="8.5703125" style="439" customWidth="1"/>
    <col min="11017" max="11017" width="9.140625" style="439" customWidth="1"/>
    <col min="11018" max="11018" width="9" style="439" customWidth="1"/>
    <col min="11019" max="11020" width="9.42578125" style="439" customWidth="1"/>
    <col min="11021" max="11021" width="8.5703125" style="439" customWidth="1"/>
    <col min="11022" max="11024" width="10.140625" style="439" customWidth="1"/>
    <col min="11025" max="11025" width="10.7109375" style="439" customWidth="1"/>
    <col min="11026" max="11029" width="8.5703125" style="439" customWidth="1"/>
    <col min="11030" max="11030" width="10.5703125" style="439" customWidth="1"/>
    <col min="11031" max="11031" width="8.5703125" style="439" customWidth="1"/>
    <col min="11032" max="11035" width="9.140625" style="439"/>
    <col min="11036" max="11036" width="9.5703125" style="439" bestFit="1" customWidth="1"/>
    <col min="11037" max="11037" width="7" style="439" customWidth="1"/>
    <col min="11038" max="11038" width="9.140625" style="439"/>
    <col min="11039" max="11039" width="8" style="439" customWidth="1"/>
    <col min="11040" max="11040" width="8.28515625" style="439" customWidth="1"/>
    <col min="11041" max="11041" width="9.5703125" style="439" bestFit="1" customWidth="1"/>
    <col min="11042" max="11042" width="7.5703125" style="439" customWidth="1"/>
    <col min="11043" max="11264" width="9.140625" style="439"/>
    <col min="11265" max="11265" width="6.28515625" style="439" customWidth="1"/>
    <col min="11266" max="11266" width="25.28515625" style="439" customWidth="1"/>
    <col min="11267" max="11267" width="6.85546875" style="439" customWidth="1"/>
    <col min="11268" max="11268" width="9.140625" style="439" customWidth="1"/>
    <col min="11269" max="11269" width="10.5703125" style="439" customWidth="1"/>
    <col min="11270" max="11270" width="8.28515625" style="439" customWidth="1"/>
    <col min="11271" max="11272" width="8.5703125" style="439" customWidth="1"/>
    <col min="11273" max="11273" width="9.140625" style="439" customWidth="1"/>
    <col min="11274" max="11274" width="9" style="439" customWidth="1"/>
    <col min="11275" max="11276" width="9.42578125" style="439" customWidth="1"/>
    <col min="11277" max="11277" width="8.5703125" style="439" customWidth="1"/>
    <col min="11278" max="11280" width="10.140625" style="439" customWidth="1"/>
    <col min="11281" max="11281" width="10.7109375" style="439" customWidth="1"/>
    <col min="11282" max="11285" width="8.5703125" style="439" customWidth="1"/>
    <col min="11286" max="11286" width="10.5703125" style="439" customWidth="1"/>
    <col min="11287" max="11287" width="8.5703125" style="439" customWidth="1"/>
    <col min="11288" max="11291" width="9.140625" style="439"/>
    <col min="11292" max="11292" width="9.5703125" style="439" bestFit="1" customWidth="1"/>
    <col min="11293" max="11293" width="7" style="439" customWidth="1"/>
    <col min="11294" max="11294" width="9.140625" style="439"/>
    <col min="11295" max="11295" width="8" style="439" customWidth="1"/>
    <col min="11296" max="11296" width="8.28515625" style="439" customWidth="1"/>
    <col min="11297" max="11297" width="9.5703125" style="439" bestFit="1" customWidth="1"/>
    <col min="11298" max="11298" width="7.5703125" style="439" customWidth="1"/>
    <col min="11299" max="11520" width="9.140625" style="439"/>
    <col min="11521" max="11521" width="6.28515625" style="439" customWidth="1"/>
    <col min="11522" max="11522" width="25.28515625" style="439" customWidth="1"/>
    <col min="11523" max="11523" width="6.85546875" style="439" customWidth="1"/>
    <col min="11524" max="11524" width="9.140625" style="439" customWidth="1"/>
    <col min="11525" max="11525" width="10.5703125" style="439" customWidth="1"/>
    <col min="11526" max="11526" width="8.28515625" style="439" customWidth="1"/>
    <col min="11527" max="11528" width="8.5703125" style="439" customWidth="1"/>
    <col min="11529" max="11529" width="9.140625" style="439" customWidth="1"/>
    <col min="11530" max="11530" width="9" style="439" customWidth="1"/>
    <col min="11531" max="11532" width="9.42578125" style="439" customWidth="1"/>
    <col min="11533" max="11533" width="8.5703125" style="439" customWidth="1"/>
    <col min="11534" max="11536" width="10.140625" style="439" customWidth="1"/>
    <col min="11537" max="11537" width="10.7109375" style="439" customWidth="1"/>
    <col min="11538" max="11541" width="8.5703125" style="439" customWidth="1"/>
    <col min="11542" max="11542" width="10.5703125" style="439" customWidth="1"/>
    <col min="11543" max="11543" width="8.5703125" style="439" customWidth="1"/>
    <col min="11544" max="11547" width="9.140625" style="439"/>
    <col min="11548" max="11548" width="9.5703125" style="439" bestFit="1" customWidth="1"/>
    <col min="11549" max="11549" width="7" style="439" customWidth="1"/>
    <col min="11550" max="11550" width="9.140625" style="439"/>
    <col min="11551" max="11551" width="8" style="439" customWidth="1"/>
    <col min="11552" max="11552" width="8.28515625" style="439" customWidth="1"/>
    <col min="11553" max="11553" width="9.5703125" style="439" bestFit="1" customWidth="1"/>
    <col min="11554" max="11554" width="7.5703125" style="439" customWidth="1"/>
    <col min="11555" max="11776" width="9.140625" style="439"/>
    <col min="11777" max="11777" width="6.28515625" style="439" customWidth="1"/>
    <col min="11778" max="11778" width="25.28515625" style="439" customWidth="1"/>
    <col min="11779" max="11779" width="6.85546875" style="439" customWidth="1"/>
    <col min="11780" max="11780" width="9.140625" style="439" customWidth="1"/>
    <col min="11781" max="11781" width="10.5703125" style="439" customWidth="1"/>
    <col min="11782" max="11782" width="8.28515625" style="439" customWidth="1"/>
    <col min="11783" max="11784" width="8.5703125" style="439" customWidth="1"/>
    <col min="11785" max="11785" width="9.140625" style="439" customWidth="1"/>
    <col min="11786" max="11786" width="9" style="439" customWidth="1"/>
    <col min="11787" max="11788" width="9.42578125" style="439" customWidth="1"/>
    <col min="11789" max="11789" width="8.5703125" style="439" customWidth="1"/>
    <col min="11790" max="11792" width="10.140625" style="439" customWidth="1"/>
    <col min="11793" max="11793" width="10.7109375" style="439" customWidth="1"/>
    <col min="11794" max="11797" width="8.5703125" style="439" customWidth="1"/>
    <col min="11798" max="11798" width="10.5703125" style="439" customWidth="1"/>
    <col min="11799" max="11799" width="8.5703125" style="439" customWidth="1"/>
    <col min="11800" max="11803" width="9.140625" style="439"/>
    <col min="11804" max="11804" width="9.5703125" style="439" bestFit="1" customWidth="1"/>
    <col min="11805" max="11805" width="7" style="439" customWidth="1"/>
    <col min="11806" max="11806" width="9.140625" style="439"/>
    <col min="11807" max="11807" width="8" style="439" customWidth="1"/>
    <col min="11808" max="11808" width="8.28515625" style="439" customWidth="1"/>
    <col min="11809" max="11809" width="9.5703125" style="439" bestFit="1" customWidth="1"/>
    <col min="11810" max="11810" width="7.5703125" style="439" customWidth="1"/>
    <col min="11811" max="12032" width="9.140625" style="439"/>
    <col min="12033" max="12033" width="6.28515625" style="439" customWidth="1"/>
    <col min="12034" max="12034" width="25.28515625" style="439" customWidth="1"/>
    <col min="12035" max="12035" width="6.85546875" style="439" customWidth="1"/>
    <col min="12036" max="12036" width="9.140625" style="439" customWidth="1"/>
    <col min="12037" max="12037" width="10.5703125" style="439" customWidth="1"/>
    <col min="12038" max="12038" width="8.28515625" style="439" customWidth="1"/>
    <col min="12039" max="12040" width="8.5703125" style="439" customWidth="1"/>
    <col min="12041" max="12041" width="9.140625" style="439" customWidth="1"/>
    <col min="12042" max="12042" width="9" style="439" customWidth="1"/>
    <col min="12043" max="12044" width="9.42578125" style="439" customWidth="1"/>
    <col min="12045" max="12045" width="8.5703125" style="439" customWidth="1"/>
    <col min="12046" max="12048" width="10.140625" style="439" customWidth="1"/>
    <col min="12049" max="12049" width="10.7109375" style="439" customWidth="1"/>
    <col min="12050" max="12053" width="8.5703125" style="439" customWidth="1"/>
    <col min="12054" max="12054" width="10.5703125" style="439" customWidth="1"/>
    <col min="12055" max="12055" width="8.5703125" style="439" customWidth="1"/>
    <col min="12056" max="12059" width="9.140625" style="439"/>
    <col min="12060" max="12060" width="9.5703125" style="439" bestFit="1" customWidth="1"/>
    <col min="12061" max="12061" width="7" style="439" customWidth="1"/>
    <col min="12062" max="12062" width="9.140625" style="439"/>
    <col min="12063" max="12063" width="8" style="439" customWidth="1"/>
    <col min="12064" max="12064" width="8.28515625" style="439" customWidth="1"/>
    <col min="12065" max="12065" width="9.5703125" style="439" bestFit="1" customWidth="1"/>
    <col min="12066" max="12066" width="7.5703125" style="439" customWidth="1"/>
    <col min="12067" max="12288" width="9.140625" style="439"/>
    <col min="12289" max="12289" width="6.28515625" style="439" customWidth="1"/>
    <col min="12290" max="12290" width="25.28515625" style="439" customWidth="1"/>
    <col min="12291" max="12291" width="6.85546875" style="439" customWidth="1"/>
    <col min="12292" max="12292" width="9.140625" style="439" customWidth="1"/>
    <col min="12293" max="12293" width="10.5703125" style="439" customWidth="1"/>
    <col min="12294" max="12294" width="8.28515625" style="439" customWidth="1"/>
    <col min="12295" max="12296" width="8.5703125" style="439" customWidth="1"/>
    <col min="12297" max="12297" width="9.140625" style="439" customWidth="1"/>
    <col min="12298" max="12298" width="9" style="439" customWidth="1"/>
    <col min="12299" max="12300" width="9.42578125" style="439" customWidth="1"/>
    <col min="12301" max="12301" width="8.5703125" style="439" customWidth="1"/>
    <col min="12302" max="12304" width="10.140625" style="439" customWidth="1"/>
    <col min="12305" max="12305" width="10.7109375" style="439" customWidth="1"/>
    <col min="12306" max="12309" width="8.5703125" style="439" customWidth="1"/>
    <col min="12310" max="12310" width="10.5703125" style="439" customWidth="1"/>
    <col min="12311" max="12311" width="8.5703125" style="439" customWidth="1"/>
    <col min="12312" max="12315" width="9.140625" style="439"/>
    <col min="12316" max="12316" width="9.5703125" style="439" bestFit="1" customWidth="1"/>
    <col min="12317" max="12317" width="7" style="439" customWidth="1"/>
    <col min="12318" max="12318" width="9.140625" style="439"/>
    <col min="12319" max="12319" width="8" style="439" customWidth="1"/>
    <col min="12320" max="12320" width="8.28515625" style="439" customWidth="1"/>
    <col min="12321" max="12321" width="9.5703125" style="439" bestFit="1" customWidth="1"/>
    <col min="12322" max="12322" width="7.5703125" style="439" customWidth="1"/>
    <col min="12323" max="12544" width="9.140625" style="439"/>
    <col min="12545" max="12545" width="6.28515625" style="439" customWidth="1"/>
    <col min="12546" max="12546" width="25.28515625" style="439" customWidth="1"/>
    <col min="12547" max="12547" width="6.85546875" style="439" customWidth="1"/>
    <col min="12548" max="12548" width="9.140625" style="439" customWidth="1"/>
    <col min="12549" max="12549" width="10.5703125" style="439" customWidth="1"/>
    <col min="12550" max="12550" width="8.28515625" style="439" customWidth="1"/>
    <col min="12551" max="12552" width="8.5703125" style="439" customWidth="1"/>
    <col min="12553" max="12553" width="9.140625" style="439" customWidth="1"/>
    <col min="12554" max="12554" width="9" style="439" customWidth="1"/>
    <col min="12555" max="12556" width="9.42578125" style="439" customWidth="1"/>
    <col min="12557" max="12557" width="8.5703125" style="439" customWidth="1"/>
    <col min="12558" max="12560" width="10.140625" style="439" customWidth="1"/>
    <col min="12561" max="12561" width="10.7109375" style="439" customWidth="1"/>
    <col min="12562" max="12565" width="8.5703125" style="439" customWidth="1"/>
    <col min="12566" max="12566" width="10.5703125" style="439" customWidth="1"/>
    <col min="12567" max="12567" width="8.5703125" style="439" customWidth="1"/>
    <col min="12568" max="12571" width="9.140625" style="439"/>
    <col min="12572" max="12572" width="9.5703125" style="439" bestFit="1" customWidth="1"/>
    <col min="12573" max="12573" width="7" style="439" customWidth="1"/>
    <col min="12574" max="12574" width="9.140625" style="439"/>
    <col min="12575" max="12575" width="8" style="439" customWidth="1"/>
    <col min="12576" max="12576" width="8.28515625" style="439" customWidth="1"/>
    <col min="12577" max="12577" width="9.5703125" style="439" bestFit="1" customWidth="1"/>
    <col min="12578" max="12578" width="7.5703125" style="439" customWidth="1"/>
    <col min="12579" max="12800" width="9.140625" style="439"/>
    <col min="12801" max="12801" width="6.28515625" style="439" customWidth="1"/>
    <col min="12802" max="12802" width="25.28515625" style="439" customWidth="1"/>
    <col min="12803" max="12803" width="6.85546875" style="439" customWidth="1"/>
    <col min="12804" max="12804" width="9.140625" style="439" customWidth="1"/>
    <col min="12805" max="12805" width="10.5703125" style="439" customWidth="1"/>
    <col min="12806" max="12806" width="8.28515625" style="439" customWidth="1"/>
    <col min="12807" max="12808" width="8.5703125" style="439" customWidth="1"/>
    <col min="12809" max="12809" width="9.140625" style="439" customWidth="1"/>
    <col min="12810" max="12810" width="9" style="439" customWidth="1"/>
    <col min="12811" max="12812" width="9.42578125" style="439" customWidth="1"/>
    <col min="12813" max="12813" width="8.5703125" style="439" customWidth="1"/>
    <col min="12814" max="12816" width="10.140625" style="439" customWidth="1"/>
    <col min="12817" max="12817" width="10.7109375" style="439" customWidth="1"/>
    <col min="12818" max="12821" width="8.5703125" style="439" customWidth="1"/>
    <col min="12822" max="12822" width="10.5703125" style="439" customWidth="1"/>
    <col min="12823" max="12823" width="8.5703125" style="439" customWidth="1"/>
    <col min="12824" max="12827" width="9.140625" style="439"/>
    <col min="12828" max="12828" width="9.5703125" style="439" bestFit="1" customWidth="1"/>
    <col min="12829" max="12829" width="7" style="439" customWidth="1"/>
    <col min="12830" max="12830" width="9.140625" style="439"/>
    <col min="12831" max="12831" width="8" style="439" customWidth="1"/>
    <col min="12832" max="12832" width="8.28515625" style="439" customWidth="1"/>
    <col min="12833" max="12833" width="9.5703125" style="439" bestFit="1" customWidth="1"/>
    <col min="12834" max="12834" width="7.5703125" style="439" customWidth="1"/>
    <col min="12835" max="13056" width="9.140625" style="439"/>
    <col min="13057" max="13057" width="6.28515625" style="439" customWidth="1"/>
    <col min="13058" max="13058" width="25.28515625" style="439" customWidth="1"/>
    <col min="13059" max="13059" width="6.85546875" style="439" customWidth="1"/>
    <col min="13060" max="13060" width="9.140625" style="439" customWidth="1"/>
    <col min="13061" max="13061" width="10.5703125" style="439" customWidth="1"/>
    <col min="13062" max="13062" width="8.28515625" style="439" customWidth="1"/>
    <col min="13063" max="13064" width="8.5703125" style="439" customWidth="1"/>
    <col min="13065" max="13065" width="9.140625" style="439" customWidth="1"/>
    <col min="13066" max="13066" width="9" style="439" customWidth="1"/>
    <col min="13067" max="13068" width="9.42578125" style="439" customWidth="1"/>
    <col min="13069" max="13069" width="8.5703125" style="439" customWidth="1"/>
    <col min="13070" max="13072" width="10.140625" style="439" customWidth="1"/>
    <col min="13073" max="13073" width="10.7109375" style="439" customWidth="1"/>
    <col min="13074" max="13077" width="8.5703125" style="439" customWidth="1"/>
    <col min="13078" max="13078" width="10.5703125" style="439" customWidth="1"/>
    <col min="13079" max="13079" width="8.5703125" style="439" customWidth="1"/>
    <col min="13080" max="13083" width="9.140625" style="439"/>
    <col min="13084" max="13084" width="9.5703125" style="439" bestFit="1" customWidth="1"/>
    <col min="13085" max="13085" width="7" style="439" customWidth="1"/>
    <col min="13086" max="13086" width="9.140625" style="439"/>
    <col min="13087" max="13087" width="8" style="439" customWidth="1"/>
    <col min="13088" max="13088" width="8.28515625" style="439" customWidth="1"/>
    <col min="13089" max="13089" width="9.5703125" style="439" bestFit="1" customWidth="1"/>
    <col min="13090" max="13090" width="7.5703125" style="439" customWidth="1"/>
    <col min="13091" max="13312" width="9.140625" style="439"/>
    <col min="13313" max="13313" width="6.28515625" style="439" customWidth="1"/>
    <col min="13314" max="13314" width="25.28515625" style="439" customWidth="1"/>
    <col min="13315" max="13315" width="6.85546875" style="439" customWidth="1"/>
    <col min="13316" max="13316" width="9.140625" style="439" customWidth="1"/>
    <col min="13317" max="13317" width="10.5703125" style="439" customWidth="1"/>
    <col min="13318" max="13318" width="8.28515625" style="439" customWidth="1"/>
    <col min="13319" max="13320" width="8.5703125" style="439" customWidth="1"/>
    <col min="13321" max="13321" width="9.140625" style="439" customWidth="1"/>
    <col min="13322" max="13322" width="9" style="439" customWidth="1"/>
    <col min="13323" max="13324" width="9.42578125" style="439" customWidth="1"/>
    <col min="13325" max="13325" width="8.5703125" style="439" customWidth="1"/>
    <col min="13326" max="13328" width="10.140625" style="439" customWidth="1"/>
    <col min="13329" max="13329" width="10.7109375" style="439" customWidth="1"/>
    <col min="13330" max="13333" width="8.5703125" style="439" customWidth="1"/>
    <col min="13334" max="13334" width="10.5703125" style="439" customWidth="1"/>
    <col min="13335" max="13335" width="8.5703125" style="439" customWidth="1"/>
    <col min="13336" max="13339" width="9.140625" style="439"/>
    <col min="13340" max="13340" width="9.5703125" style="439" bestFit="1" customWidth="1"/>
    <col min="13341" max="13341" width="7" style="439" customWidth="1"/>
    <col min="13342" max="13342" width="9.140625" style="439"/>
    <col min="13343" max="13343" width="8" style="439" customWidth="1"/>
    <col min="13344" max="13344" width="8.28515625" style="439" customWidth="1"/>
    <col min="13345" max="13345" width="9.5703125" style="439" bestFit="1" customWidth="1"/>
    <col min="13346" max="13346" width="7.5703125" style="439" customWidth="1"/>
    <col min="13347" max="13568" width="9.140625" style="439"/>
    <col min="13569" max="13569" width="6.28515625" style="439" customWidth="1"/>
    <col min="13570" max="13570" width="25.28515625" style="439" customWidth="1"/>
    <col min="13571" max="13571" width="6.85546875" style="439" customWidth="1"/>
    <col min="13572" max="13572" width="9.140625" style="439" customWidth="1"/>
    <col min="13573" max="13573" width="10.5703125" style="439" customWidth="1"/>
    <col min="13574" max="13574" width="8.28515625" style="439" customWidth="1"/>
    <col min="13575" max="13576" width="8.5703125" style="439" customWidth="1"/>
    <col min="13577" max="13577" width="9.140625" style="439" customWidth="1"/>
    <col min="13578" max="13578" width="9" style="439" customWidth="1"/>
    <col min="13579" max="13580" width="9.42578125" style="439" customWidth="1"/>
    <col min="13581" max="13581" width="8.5703125" style="439" customWidth="1"/>
    <col min="13582" max="13584" width="10.140625" style="439" customWidth="1"/>
    <col min="13585" max="13585" width="10.7109375" style="439" customWidth="1"/>
    <col min="13586" max="13589" width="8.5703125" style="439" customWidth="1"/>
    <col min="13590" max="13590" width="10.5703125" style="439" customWidth="1"/>
    <col min="13591" max="13591" width="8.5703125" style="439" customWidth="1"/>
    <col min="13592" max="13595" width="9.140625" style="439"/>
    <col min="13596" max="13596" width="9.5703125" style="439" bestFit="1" customWidth="1"/>
    <col min="13597" max="13597" width="7" style="439" customWidth="1"/>
    <col min="13598" max="13598" width="9.140625" style="439"/>
    <col min="13599" max="13599" width="8" style="439" customWidth="1"/>
    <col min="13600" max="13600" width="8.28515625" style="439" customWidth="1"/>
    <col min="13601" max="13601" width="9.5703125" style="439" bestFit="1" customWidth="1"/>
    <col min="13602" max="13602" width="7.5703125" style="439" customWidth="1"/>
    <col min="13603" max="13824" width="9.140625" style="439"/>
    <col min="13825" max="13825" width="6.28515625" style="439" customWidth="1"/>
    <col min="13826" max="13826" width="25.28515625" style="439" customWidth="1"/>
    <col min="13827" max="13827" width="6.85546875" style="439" customWidth="1"/>
    <col min="13828" max="13828" width="9.140625" style="439" customWidth="1"/>
    <col min="13829" max="13829" width="10.5703125" style="439" customWidth="1"/>
    <col min="13830" max="13830" width="8.28515625" style="439" customWidth="1"/>
    <col min="13831" max="13832" width="8.5703125" style="439" customWidth="1"/>
    <col min="13833" max="13833" width="9.140625" style="439" customWidth="1"/>
    <col min="13834" max="13834" width="9" style="439" customWidth="1"/>
    <col min="13835" max="13836" width="9.42578125" style="439" customWidth="1"/>
    <col min="13837" max="13837" width="8.5703125" style="439" customWidth="1"/>
    <col min="13838" max="13840" width="10.140625" style="439" customWidth="1"/>
    <col min="13841" max="13841" width="10.7109375" style="439" customWidth="1"/>
    <col min="13842" max="13845" width="8.5703125" style="439" customWidth="1"/>
    <col min="13846" max="13846" width="10.5703125" style="439" customWidth="1"/>
    <col min="13847" max="13847" width="8.5703125" style="439" customWidth="1"/>
    <col min="13848" max="13851" width="9.140625" style="439"/>
    <col min="13852" max="13852" width="9.5703125" style="439" bestFit="1" customWidth="1"/>
    <col min="13853" max="13853" width="7" style="439" customWidth="1"/>
    <col min="13854" max="13854" width="9.140625" style="439"/>
    <col min="13855" max="13855" width="8" style="439" customWidth="1"/>
    <col min="13856" max="13856" width="8.28515625" style="439" customWidth="1"/>
    <col min="13857" max="13857" width="9.5703125" style="439" bestFit="1" customWidth="1"/>
    <col min="13858" max="13858" width="7.5703125" style="439" customWidth="1"/>
    <col min="13859" max="14080" width="9.140625" style="439"/>
    <col min="14081" max="14081" width="6.28515625" style="439" customWidth="1"/>
    <col min="14082" max="14082" width="25.28515625" style="439" customWidth="1"/>
    <col min="14083" max="14083" width="6.85546875" style="439" customWidth="1"/>
    <col min="14084" max="14084" width="9.140625" style="439" customWidth="1"/>
    <col min="14085" max="14085" width="10.5703125" style="439" customWidth="1"/>
    <col min="14086" max="14086" width="8.28515625" style="439" customWidth="1"/>
    <col min="14087" max="14088" width="8.5703125" style="439" customWidth="1"/>
    <col min="14089" max="14089" width="9.140625" style="439" customWidth="1"/>
    <col min="14090" max="14090" width="9" style="439" customWidth="1"/>
    <col min="14091" max="14092" width="9.42578125" style="439" customWidth="1"/>
    <col min="14093" max="14093" width="8.5703125" style="439" customWidth="1"/>
    <col min="14094" max="14096" width="10.140625" style="439" customWidth="1"/>
    <col min="14097" max="14097" width="10.7109375" style="439" customWidth="1"/>
    <col min="14098" max="14101" width="8.5703125" style="439" customWidth="1"/>
    <col min="14102" max="14102" width="10.5703125" style="439" customWidth="1"/>
    <col min="14103" max="14103" width="8.5703125" style="439" customWidth="1"/>
    <col min="14104" max="14107" width="9.140625" style="439"/>
    <col min="14108" max="14108" width="9.5703125" style="439" bestFit="1" customWidth="1"/>
    <col min="14109" max="14109" width="7" style="439" customWidth="1"/>
    <col min="14110" max="14110" width="9.140625" style="439"/>
    <col min="14111" max="14111" width="8" style="439" customWidth="1"/>
    <col min="14112" max="14112" width="8.28515625" style="439" customWidth="1"/>
    <col min="14113" max="14113" width="9.5703125" style="439" bestFit="1" customWidth="1"/>
    <col min="14114" max="14114" width="7.5703125" style="439" customWidth="1"/>
    <col min="14115" max="14336" width="9.140625" style="439"/>
    <col min="14337" max="14337" width="6.28515625" style="439" customWidth="1"/>
    <col min="14338" max="14338" width="25.28515625" style="439" customWidth="1"/>
    <col min="14339" max="14339" width="6.85546875" style="439" customWidth="1"/>
    <col min="14340" max="14340" width="9.140625" style="439" customWidth="1"/>
    <col min="14341" max="14341" width="10.5703125" style="439" customWidth="1"/>
    <col min="14342" max="14342" width="8.28515625" style="439" customWidth="1"/>
    <col min="14343" max="14344" width="8.5703125" style="439" customWidth="1"/>
    <col min="14345" max="14345" width="9.140625" style="439" customWidth="1"/>
    <col min="14346" max="14346" width="9" style="439" customWidth="1"/>
    <col min="14347" max="14348" width="9.42578125" style="439" customWidth="1"/>
    <col min="14349" max="14349" width="8.5703125" style="439" customWidth="1"/>
    <col min="14350" max="14352" width="10.140625" style="439" customWidth="1"/>
    <col min="14353" max="14353" width="10.7109375" style="439" customWidth="1"/>
    <col min="14354" max="14357" width="8.5703125" style="439" customWidth="1"/>
    <col min="14358" max="14358" width="10.5703125" style="439" customWidth="1"/>
    <col min="14359" max="14359" width="8.5703125" style="439" customWidth="1"/>
    <col min="14360" max="14363" width="9.140625" style="439"/>
    <col min="14364" max="14364" width="9.5703125" style="439" bestFit="1" customWidth="1"/>
    <col min="14365" max="14365" width="7" style="439" customWidth="1"/>
    <col min="14366" max="14366" width="9.140625" style="439"/>
    <col min="14367" max="14367" width="8" style="439" customWidth="1"/>
    <col min="14368" max="14368" width="8.28515625" style="439" customWidth="1"/>
    <col min="14369" max="14369" width="9.5703125" style="439" bestFit="1" customWidth="1"/>
    <col min="14370" max="14370" width="7.5703125" style="439" customWidth="1"/>
    <col min="14371" max="14592" width="9.140625" style="439"/>
    <col min="14593" max="14593" width="6.28515625" style="439" customWidth="1"/>
    <col min="14594" max="14594" width="25.28515625" style="439" customWidth="1"/>
    <col min="14595" max="14595" width="6.85546875" style="439" customWidth="1"/>
    <col min="14596" max="14596" width="9.140625" style="439" customWidth="1"/>
    <col min="14597" max="14597" width="10.5703125" style="439" customWidth="1"/>
    <col min="14598" max="14598" width="8.28515625" style="439" customWidth="1"/>
    <col min="14599" max="14600" width="8.5703125" style="439" customWidth="1"/>
    <col min="14601" max="14601" width="9.140625" style="439" customWidth="1"/>
    <col min="14602" max="14602" width="9" style="439" customWidth="1"/>
    <col min="14603" max="14604" width="9.42578125" style="439" customWidth="1"/>
    <col min="14605" max="14605" width="8.5703125" style="439" customWidth="1"/>
    <col min="14606" max="14608" width="10.140625" style="439" customWidth="1"/>
    <col min="14609" max="14609" width="10.7109375" style="439" customWidth="1"/>
    <col min="14610" max="14613" width="8.5703125" style="439" customWidth="1"/>
    <col min="14614" max="14614" width="10.5703125" style="439" customWidth="1"/>
    <col min="14615" max="14615" width="8.5703125" style="439" customWidth="1"/>
    <col min="14616" max="14619" width="9.140625" style="439"/>
    <col min="14620" max="14620" width="9.5703125" style="439" bestFit="1" customWidth="1"/>
    <col min="14621" max="14621" width="7" style="439" customWidth="1"/>
    <col min="14622" max="14622" width="9.140625" style="439"/>
    <col min="14623" max="14623" width="8" style="439" customWidth="1"/>
    <col min="14624" max="14624" width="8.28515625" style="439" customWidth="1"/>
    <col min="14625" max="14625" width="9.5703125" style="439" bestFit="1" customWidth="1"/>
    <col min="14626" max="14626" width="7.5703125" style="439" customWidth="1"/>
    <col min="14627" max="14848" width="9.140625" style="439"/>
    <col min="14849" max="14849" width="6.28515625" style="439" customWidth="1"/>
    <col min="14850" max="14850" width="25.28515625" style="439" customWidth="1"/>
    <col min="14851" max="14851" width="6.85546875" style="439" customWidth="1"/>
    <col min="14852" max="14852" width="9.140625" style="439" customWidth="1"/>
    <col min="14853" max="14853" width="10.5703125" style="439" customWidth="1"/>
    <col min="14854" max="14854" width="8.28515625" style="439" customWidth="1"/>
    <col min="14855" max="14856" width="8.5703125" style="439" customWidth="1"/>
    <col min="14857" max="14857" width="9.140625" style="439" customWidth="1"/>
    <col min="14858" max="14858" width="9" style="439" customWidth="1"/>
    <col min="14859" max="14860" width="9.42578125" style="439" customWidth="1"/>
    <col min="14861" max="14861" width="8.5703125" style="439" customWidth="1"/>
    <col min="14862" max="14864" width="10.140625" style="439" customWidth="1"/>
    <col min="14865" max="14865" width="10.7109375" style="439" customWidth="1"/>
    <col min="14866" max="14869" width="8.5703125" style="439" customWidth="1"/>
    <col min="14870" max="14870" width="10.5703125" style="439" customWidth="1"/>
    <col min="14871" max="14871" width="8.5703125" style="439" customWidth="1"/>
    <col min="14872" max="14875" width="9.140625" style="439"/>
    <col min="14876" max="14876" width="9.5703125" style="439" bestFit="1" customWidth="1"/>
    <col min="14877" max="14877" width="7" style="439" customWidth="1"/>
    <col min="14878" max="14878" width="9.140625" style="439"/>
    <col min="14879" max="14879" width="8" style="439" customWidth="1"/>
    <col min="14880" max="14880" width="8.28515625" style="439" customWidth="1"/>
    <col min="14881" max="14881" width="9.5703125" style="439" bestFit="1" customWidth="1"/>
    <col min="14882" max="14882" width="7.5703125" style="439" customWidth="1"/>
    <col min="14883" max="15104" width="9.140625" style="439"/>
    <col min="15105" max="15105" width="6.28515625" style="439" customWidth="1"/>
    <col min="15106" max="15106" width="25.28515625" style="439" customWidth="1"/>
    <col min="15107" max="15107" width="6.85546875" style="439" customWidth="1"/>
    <col min="15108" max="15108" width="9.140625" style="439" customWidth="1"/>
    <col min="15109" max="15109" width="10.5703125" style="439" customWidth="1"/>
    <col min="15110" max="15110" width="8.28515625" style="439" customWidth="1"/>
    <col min="15111" max="15112" width="8.5703125" style="439" customWidth="1"/>
    <col min="15113" max="15113" width="9.140625" style="439" customWidth="1"/>
    <col min="15114" max="15114" width="9" style="439" customWidth="1"/>
    <col min="15115" max="15116" width="9.42578125" style="439" customWidth="1"/>
    <col min="15117" max="15117" width="8.5703125" style="439" customWidth="1"/>
    <col min="15118" max="15120" width="10.140625" style="439" customWidth="1"/>
    <col min="15121" max="15121" width="10.7109375" style="439" customWidth="1"/>
    <col min="15122" max="15125" width="8.5703125" style="439" customWidth="1"/>
    <col min="15126" max="15126" width="10.5703125" style="439" customWidth="1"/>
    <col min="15127" max="15127" width="8.5703125" style="439" customWidth="1"/>
    <col min="15128" max="15131" width="9.140625" style="439"/>
    <col min="15132" max="15132" width="9.5703125" style="439" bestFit="1" customWidth="1"/>
    <col min="15133" max="15133" width="7" style="439" customWidth="1"/>
    <col min="15134" max="15134" width="9.140625" style="439"/>
    <col min="15135" max="15135" width="8" style="439" customWidth="1"/>
    <col min="15136" max="15136" width="8.28515625" style="439" customWidth="1"/>
    <col min="15137" max="15137" width="9.5703125" style="439" bestFit="1" customWidth="1"/>
    <col min="15138" max="15138" width="7.5703125" style="439" customWidth="1"/>
    <col min="15139" max="15360" width="9.140625" style="439"/>
    <col min="15361" max="15361" width="6.28515625" style="439" customWidth="1"/>
    <col min="15362" max="15362" width="25.28515625" style="439" customWidth="1"/>
    <col min="15363" max="15363" width="6.85546875" style="439" customWidth="1"/>
    <col min="15364" max="15364" width="9.140625" style="439" customWidth="1"/>
    <col min="15365" max="15365" width="10.5703125" style="439" customWidth="1"/>
    <col min="15366" max="15366" width="8.28515625" style="439" customWidth="1"/>
    <col min="15367" max="15368" width="8.5703125" style="439" customWidth="1"/>
    <col min="15369" max="15369" width="9.140625" style="439" customWidth="1"/>
    <col min="15370" max="15370" width="9" style="439" customWidth="1"/>
    <col min="15371" max="15372" width="9.42578125" style="439" customWidth="1"/>
    <col min="15373" max="15373" width="8.5703125" style="439" customWidth="1"/>
    <col min="15374" max="15376" width="10.140625" style="439" customWidth="1"/>
    <col min="15377" max="15377" width="10.7109375" style="439" customWidth="1"/>
    <col min="15378" max="15381" width="8.5703125" style="439" customWidth="1"/>
    <col min="15382" max="15382" width="10.5703125" style="439" customWidth="1"/>
    <col min="15383" max="15383" width="8.5703125" style="439" customWidth="1"/>
    <col min="15384" max="15387" width="9.140625" style="439"/>
    <col min="15388" max="15388" width="9.5703125" style="439" bestFit="1" customWidth="1"/>
    <col min="15389" max="15389" width="7" style="439" customWidth="1"/>
    <col min="15390" max="15390" width="9.140625" style="439"/>
    <col min="15391" max="15391" width="8" style="439" customWidth="1"/>
    <col min="15392" max="15392" width="8.28515625" style="439" customWidth="1"/>
    <col min="15393" max="15393" width="9.5703125" style="439" bestFit="1" customWidth="1"/>
    <col min="15394" max="15394" width="7.5703125" style="439" customWidth="1"/>
    <col min="15395" max="15616" width="9.140625" style="439"/>
    <col min="15617" max="15617" width="6.28515625" style="439" customWidth="1"/>
    <col min="15618" max="15618" width="25.28515625" style="439" customWidth="1"/>
    <col min="15619" max="15619" width="6.85546875" style="439" customWidth="1"/>
    <col min="15620" max="15620" width="9.140625" style="439" customWidth="1"/>
    <col min="15621" max="15621" width="10.5703125" style="439" customWidth="1"/>
    <col min="15622" max="15622" width="8.28515625" style="439" customWidth="1"/>
    <col min="15623" max="15624" width="8.5703125" style="439" customWidth="1"/>
    <col min="15625" max="15625" width="9.140625" style="439" customWidth="1"/>
    <col min="15626" max="15626" width="9" style="439" customWidth="1"/>
    <col min="15627" max="15628" width="9.42578125" style="439" customWidth="1"/>
    <col min="15629" max="15629" width="8.5703125" style="439" customWidth="1"/>
    <col min="15630" max="15632" width="10.140625" style="439" customWidth="1"/>
    <col min="15633" max="15633" width="10.7109375" style="439" customWidth="1"/>
    <col min="15634" max="15637" width="8.5703125" style="439" customWidth="1"/>
    <col min="15638" max="15638" width="10.5703125" style="439" customWidth="1"/>
    <col min="15639" max="15639" width="8.5703125" style="439" customWidth="1"/>
    <col min="15640" max="15643" width="9.140625" style="439"/>
    <col min="15644" max="15644" width="9.5703125" style="439" bestFit="1" customWidth="1"/>
    <col min="15645" max="15645" width="7" style="439" customWidth="1"/>
    <col min="15646" max="15646" width="9.140625" style="439"/>
    <col min="15647" max="15647" width="8" style="439" customWidth="1"/>
    <col min="15648" max="15648" width="8.28515625" style="439" customWidth="1"/>
    <col min="15649" max="15649" width="9.5703125" style="439" bestFit="1" customWidth="1"/>
    <col min="15650" max="15650" width="7.5703125" style="439" customWidth="1"/>
    <col min="15651" max="15872" width="9.140625" style="439"/>
    <col min="15873" max="15873" width="6.28515625" style="439" customWidth="1"/>
    <col min="15874" max="15874" width="25.28515625" style="439" customWidth="1"/>
    <col min="15875" max="15875" width="6.85546875" style="439" customWidth="1"/>
    <col min="15876" max="15876" width="9.140625" style="439" customWidth="1"/>
    <col min="15877" max="15877" width="10.5703125" style="439" customWidth="1"/>
    <col min="15878" max="15878" width="8.28515625" style="439" customWidth="1"/>
    <col min="15879" max="15880" width="8.5703125" style="439" customWidth="1"/>
    <col min="15881" max="15881" width="9.140625" style="439" customWidth="1"/>
    <col min="15882" max="15882" width="9" style="439" customWidth="1"/>
    <col min="15883" max="15884" width="9.42578125" style="439" customWidth="1"/>
    <col min="15885" max="15885" width="8.5703125" style="439" customWidth="1"/>
    <col min="15886" max="15888" width="10.140625" style="439" customWidth="1"/>
    <col min="15889" max="15889" width="10.7109375" style="439" customWidth="1"/>
    <col min="15890" max="15893" width="8.5703125" style="439" customWidth="1"/>
    <col min="15894" max="15894" width="10.5703125" style="439" customWidth="1"/>
    <col min="15895" max="15895" width="8.5703125" style="439" customWidth="1"/>
    <col min="15896" max="15899" width="9.140625" style="439"/>
    <col min="15900" max="15900" width="9.5703125" style="439" bestFit="1" customWidth="1"/>
    <col min="15901" max="15901" width="7" style="439" customWidth="1"/>
    <col min="15902" max="15902" width="9.140625" style="439"/>
    <col min="15903" max="15903" width="8" style="439" customWidth="1"/>
    <col min="15904" max="15904" width="8.28515625" style="439" customWidth="1"/>
    <col min="15905" max="15905" width="9.5703125" style="439" bestFit="1" customWidth="1"/>
    <col min="15906" max="15906" width="7.5703125" style="439" customWidth="1"/>
    <col min="15907" max="16128" width="9.140625" style="439"/>
    <col min="16129" max="16129" width="6.28515625" style="439" customWidth="1"/>
    <col min="16130" max="16130" width="25.28515625" style="439" customWidth="1"/>
    <col min="16131" max="16131" width="6.85546875" style="439" customWidth="1"/>
    <col min="16132" max="16132" width="9.140625" style="439" customWidth="1"/>
    <col min="16133" max="16133" width="10.5703125" style="439" customWidth="1"/>
    <col min="16134" max="16134" width="8.28515625" style="439" customWidth="1"/>
    <col min="16135" max="16136" width="8.5703125" style="439" customWidth="1"/>
    <col min="16137" max="16137" width="9.140625" style="439" customWidth="1"/>
    <col min="16138" max="16138" width="9" style="439" customWidth="1"/>
    <col min="16139" max="16140" width="9.42578125" style="439" customWidth="1"/>
    <col min="16141" max="16141" width="8.5703125" style="439" customWidth="1"/>
    <col min="16142" max="16144" width="10.140625" style="439" customWidth="1"/>
    <col min="16145" max="16145" width="10.7109375" style="439" customWidth="1"/>
    <col min="16146" max="16149" width="8.5703125" style="439" customWidth="1"/>
    <col min="16150" max="16150" width="10.5703125" style="439" customWidth="1"/>
    <col min="16151" max="16151" width="8.5703125" style="439" customWidth="1"/>
    <col min="16152" max="16155" width="9.140625" style="439"/>
    <col min="16156" max="16156" width="9.5703125" style="439" bestFit="1" customWidth="1"/>
    <col min="16157" max="16157" width="7" style="439" customWidth="1"/>
    <col min="16158" max="16158" width="9.140625" style="439"/>
    <col min="16159" max="16159" width="8" style="439" customWidth="1"/>
    <col min="16160" max="16160" width="8.28515625" style="439" customWidth="1"/>
    <col min="16161" max="16161" width="9.5703125" style="439" bestFit="1" customWidth="1"/>
    <col min="16162" max="16162" width="7.5703125" style="439" customWidth="1"/>
    <col min="16163" max="16384" width="9.140625" style="439"/>
  </cols>
  <sheetData>
    <row r="1" spans="1:35" ht="16.5" hidden="1" customHeight="1" x14ac:dyDescent="0.2">
      <c r="A1" s="1371"/>
      <c r="B1" s="1371"/>
      <c r="C1" s="437">
        <v>1</v>
      </c>
      <c r="D1" s="2">
        <v>2</v>
      </c>
      <c r="E1" s="3">
        <v>3</v>
      </c>
      <c r="F1" s="437">
        <v>4</v>
      </c>
      <c r="G1" s="2">
        <v>5</v>
      </c>
      <c r="H1" s="3">
        <v>6</v>
      </c>
      <c r="I1" s="437">
        <v>7</v>
      </c>
      <c r="J1" s="2">
        <v>8</v>
      </c>
      <c r="K1" s="437">
        <v>9</v>
      </c>
      <c r="L1" s="2">
        <v>10</v>
      </c>
      <c r="M1" s="437">
        <v>11</v>
      </c>
      <c r="N1" s="2">
        <v>12</v>
      </c>
      <c r="O1" s="437">
        <v>13</v>
      </c>
      <c r="P1" s="2">
        <v>14</v>
      </c>
      <c r="Q1" s="437">
        <v>15</v>
      </c>
      <c r="R1" s="2">
        <v>16</v>
      </c>
      <c r="S1" s="437">
        <v>17</v>
      </c>
      <c r="T1" s="2">
        <v>18</v>
      </c>
      <c r="U1" s="437">
        <v>19</v>
      </c>
      <c r="V1" s="2">
        <v>20</v>
      </c>
      <c r="W1" s="437">
        <v>21</v>
      </c>
      <c r="X1" s="2">
        <v>22</v>
      </c>
      <c r="Y1" s="437">
        <v>23</v>
      </c>
      <c r="Z1" s="2">
        <v>24</v>
      </c>
      <c r="AA1" s="437">
        <v>25</v>
      </c>
      <c r="AB1" s="2">
        <v>26</v>
      </c>
      <c r="AC1" s="437">
        <v>27</v>
      </c>
      <c r="AD1" s="2">
        <v>28</v>
      </c>
      <c r="AE1" s="437">
        <v>29</v>
      </c>
      <c r="AF1" s="2">
        <v>30</v>
      </c>
      <c r="AG1" s="437">
        <v>31</v>
      </c>
      <c r="AH1" s="2">
        <v>32</v>
      </c>
      <c r="AI1" s="438"/>
    </row>
    <row r="2" spans="1:35" ht="12" hidden="1" customHeight="1" x14ac:dyDescent="0.2">
      <c r="A2" s="437"/>
      <c r="B2" s="440"/>
      <c r="C2" s="441"/>
      <c r="D2" s="442"/>
      <c r="F2" s="8"/>
      <c r="G2" s="438"/>
      <c r="H2" s="443"/>
      <c r="I2" s="444" t="s">
        <v>0</v>
      </c>
      <c r="J2" s="438"/>
      <c r="K2" s="8"/>
      <c r="L2" s="443"/>
      <c r="M2" s="443"/>
      <c r="N2" s="8"/>
      <c r="O2" s="444" t="s">
        <v>0</v>
      </c>
      <c r="P2" s="443"/>
      <c r="Q2" s="443"/>
      <c r="R2" s="443"/>
      <c r="S2" s="8"/>
      <c r="T2" s="8"/>
      <c r="U2" s="444" t="s">
        <v>0</v>
      </c>
      <c r="V2" s="443"/>
      <c r="W2" s="438"/>
      <c r="X2" s="438"/>
      <c r="Y2" s="438"/>
      <c r="Z2" s="438"/>
      <c r="AA2" s="438"/>
      <c r="AB2" s="438"/>
      <c r="AC2" s="438"/>
      <c r="AD2" s="438"/>
      <c r="AE2" s="438"/>
      <c r="AF2" s="438"/>
      <c r="AG2" s="444" t="s">
        <v>0</v>
      </c>
      <c r="AH2" s="438"/>
      <c r="AI2" s="438"/>
    </row>
    <row r="3" spans="1:35" ht="15" customHeight="1" x14ac:dyDescent="0.2">
      <c r="A3" s="1372" t="s">
        <v>1</v>
      </c>
      <c r="B3" s="1372" t="s">
        <v>2</v>
      </c>
      <c r="C3" s="1374" t="s">
        <v>3</v>
      </c>
      <c r="D3" s="1376" t="s">
        <v>4</v>
      </c>
      <c r="E3" s="1370" t="s">
        <v>5</v>
      </c>
      <c r="F3" s="1370"/>
      <c r="G3" s="1370"/>
      <c r="H3" s="1370"/>
      <c r="I3" s="1370"/>
      <c r="J3" s="1370" t="s">
        <v>5</v>
      </c>
      <c r="K3" s="1370"/>
      <c r="L3" s="1370"/>
      <c r="M3" s="1370"/>
      <c r="N3" s="1370"/>
      <c r="O3" s="1370"/>
      <c r="P3" s="1370" t="s">
        <v>5</v>
      </c>
      <c r="Q3" s="1370"/>
      <c r="R3" s="1370"/>
      <c r="S3" s="1370"/>
      <c r="T3" s="1370"/>
      <c r="U3" s="1370"/>
      <c r="V3" s="1370" t="s">
        <v>5</v>
      </c>
      <c r="W3" s="1370"/>
      <c r="X3" s="1370"/>
      <c r="Y3" s="1370"/>
      <c r="Z3" s="1370"/>
      <c r="AA3" s="1370"/>
      <c r="AB3" s="1370" t="s">
        <v>5</v>
      </c>
      <c r="AC3" s="1370"/>
      <c r="AD3" s="1370"/>
      <c r="AE3" s="1370"/>
      <c r="AF3" s="1370"/>
      <c r="AG3" s="1370"/>
      <c r="AH3" s="1370"/>
      <c r="AI3" s="438"/>
    </row>
    <row r="4" spans="1:35" ht="26.25" customHeight="1" x14ac:dyDescent="0.2">
      <c r="A4" s="1373"/>
      <c r="B4" s="1373"/>
      <c r="C4" s="1375"/>
      <c r="D4" s="1377"/>
      <c r="E4" s="445" t="s">
        <v>6</v>
      </c>
      <c r="F4" s="445" t="s">
        <v>7</v>
      </c>
      <c r="G4" s="445" t="s">
        <v>8</v>
      </c>
      <c r="H4" s="445" t="s">
        <v>9</v>
      </c>
      <c r="I4" s="445" t="s">
        <v>10</v>
      </c>
      <c r="J4" s="445" t="s">
        <v>11</v>
      </c>
      <c r="K4" s="445" t="s">
        <v>12</v>
      </c>
      <c r="L4" s="445" t="s">
        <v>13</v>
      </c>
      <c r="M4" s="445" t="s">
        <v>14</v>
      </c>
      <c r="N4" s="445" t="s">
        <v>15</v>
      </c>
      <c r="O4" s="445" t="s">
        <v>16</v>
      </c>
      <c r="P4" s="445" t="s">
        <v>17</v>
      </c>
      <c r="Q4" s="445" t="s">
        <v>18</v>
      </c>
      <c r="R4" s="445" t="s">
        <v>19</v>
      </c>
      <c r="S4" s="445" t="s">
        <v>20</v>
      </c>
      <c r="T4" s="445" t="s">
        <v>21</v>
      </c>
      <c r="U4" s="445" t="s">
        <v>22</v>
      </c>
      <c r="V4" s="445" t="s">
        <v>23</v>
      </c>
      <c r="W4" s="445" t="s">
        <v>24</v>
      </c>
      <c r="X4" s="445" t="s">
        <v>25</v>
      </c>
      <c r="Y4" s="445" t="s">
        <v>26</v>
      </c>
      <c r="Z4" s="445" t="s">
        <v>27</v>
      </c>
      <c r="AA4" s="445" t="s">
        <v>28</v>
      </c>
      <c r="AB4" s="445" t="s">
        <v>29</v>
      </c>
      <c r="AC4" s="445" t="s">
        <v>30</v>
      </c>
      <c r="AD4" s="445" t="s">
        <v>31</v>
      </c>
      <c r="AE4" s="445" t="s">
        <v>32</v>
      </c>
      <c r="AF4" s="446" t="s">
        <v>33</v>
      </c>
      <c r="AG4" s="445" t="s">
        <v>34</v>
      </c>
      <c r="AH4" s="445" t="s">
        <v>35</v>
      </c>
      <c r="AI4" s="438"/>
    </row>
    <row r="5" spans="1:35" s="450" customFormat="1" ht="15.95" hidden="1" customHeight="1" x14ac:dyDescent="0.2">
      <c r="A5" s="447"/>
      <c r="B5" s="448" t="s">
        <v>36</v>
      </c>
      <c r="C5" s="447" t="s">
        <v>37</v>
      </c>
      <c r="D5" s="449">
        <f>D6+D19</f>
        <v>26362.02</v>
      </c>
      <c r="E5" s="449">
        <f t="shared" ref="E5:AH5" si="0">E6+E19</f>
        <v>1038.74</v>
      </c>
      <c r="F5" s="449">
        <f t="shared" si="0"/>
        <v>920.21</v>
      </c>
      <c r="G5" s="449">
        <f t="shared" si="0"/>
        <v>127.32000000000001</v>
      </c>
      <c r="H5" s="449">
        <f t="shared" si="0"/>
        <v>417.83</v>
      </c>
      <c r="I5" s="449">
        <f t="shared" si="0"/>
        <v>580.70000000000005</v>
      </c>
      <c r="J5" s="449">
        <f t="shared" si="0"/>
        <v>704.36</v>
      </c>
      <c r="K5" s="449">
        <f t="shared" si="0"/>
        <v>388.44</v>
      </c>
      <c r="L5" s="449">
        <f t="shared" si="0"/>
        <v>683.29</v>
      </c>
      <c r="M5" s="449">
        <f t="shared" si="0"/>
        <v>55.660000000000004</v>
      </c>
      <c r="N5" s="449">
        <f>N6+N19</f>
        <v>3490.98</v>
      </c>
      <c r="O5" s="449">
        <v>1158.26</v>
      </c>
      <c r="P5" s="449">
        <f t="shared" si="0"/>
        <v>1162.06</v>
      </c>
      <c r="Q5" s="449">
        <f t="shared" si="0"/>
        <v>4282.6899999999996</v>
      </c>
      <c r="R5" s="449">
        <f t="shared" si="0"/>
        <v>110.5</v>
      </c>
      <c r="S5" s="449">
        <f t="shared" si="0"/>
        <v>137.13999999999999</v>
      </c>
      <c r="T5" s="449">
        <f t="shared" si="0"/>
        <v>216.69</v>
      </c>
      <c r="U5" s="449">
        <f t="shared" si="0"/>
        <v>121.41</v>
      </c>
      <c r="V5" s="449">
        <f t="shared" si="0"/>
        <v>4509.13</v>
      </c>
      <c r="W5" s="449">
        <f t="shared" si="0"/>
        <v>612.25</v>
      </c>
      <c r="X5" s="449">
        <f t="shared" si="0"/>
        <v>609.41</v>
      </c>
      <c r="Y5" s="449">
        <f t="shared" si="0"/>
        <v>346.84</v>
      </c>
      <c r="Z5" s="449">
        <f t="shared" si="0"/>
        <v>394.07</v>
      </c>
      <c r="AA5" s="449">
        <f t="shared" si="0"/>
        <v>136.41</v>
      </c>
      <c r="AB5" s="449">
        <f t="shared" si="0"/>
        <v>1684.9299999999998</v>
      </c>
      <c r="AC5" s="449">
        <f t="shared" si="0"/>
        <v>131.4</v>
      </c>
      <c r="AD5" s="449">
        <f t="shared" si="0"/>
        <v>435.96</v>
      </c>
      <c r="AE5" s="449">
        <f t="shared" si="0"/>
        <v>36.520000000000003</v>
      </c>
      <c r="AF5" s="449">
        <f t="shared" si="0"/>
        <v>341.61</v>
      </c>
      <c r="AG5" s="449">
        <f t="shared" si="0"/>
        <v>1445.87</v>
      </c>
      <c r="AH5" s="449">
        <f t="shared" si="0"/>
        <v>81.34</v>
      </c>
      <c r="AI5" s="440">
        <f t="shared" ref="AI5:AI58" si="1">SUM(E5:AH5)-D5</f>
        <v>0</v>
      </c>
    </row>
    <row r="6" spans="1:35" ht="24.95" customHeight="1" x14ac:dyDescent="0.2">
      <c r="A6" s="451">
        <v>1</v>
      </c>
      <c r="B6" s="452" t="s">
        <v>38</v>
      </c>
      <c r="C6" s="451" t="s">
        <v>39</v>
      </c>
      <c r="D6" s="453">
        <v>7804.05</v>
      </c>
      <c r="E6" s="453">
        <v>27.59</v>
      </c>
      <c r="F6" s="453">
        <v>307.29000000000002</v>
      </c>
      <c r="G6" s="453">
        <v>0.79</v>
      </c>
      <c r="H6" s="453">
        <v>155.88</v>
      </c>
      <c r="I6" s="453">
        <v>165.74</v>
      </c>
      <c r="J6" s="453">
        <v>373.26</v>
      </c>
      <c r="K6" s="453">
        <v>73.98</v>
      </c>
      <c r="L6" s="453">
        <v>211.93</v>
      </c>
      <c r="M6" s="453">
        <v>0.6</v>
      </c>
      <c r="N6" s="453">
        <v>325.43</v>
      </c>
      <c r="O6" s="453">
        <v>62.72</v>
      </c>
      <c r="P6" s="453">
        <v>53.84</v>
      </c>
      <c r="Q6" s="453">
        <v>2327.64</v>
      </c>
      <c r="R6" s="453">
        <v>9.9600000000000009</v>
      </c>
      <c r="S6" s="453">
        <v>10.15</v>
      </c>
      <c r="T6" s="453">
        <v>27.38</v>
      </c>
      <c r="U6" s="453">
        <v>0.71</v>
      </c>
      <c r="V6" s="453">
        <v>2029.14</v>
      </c>
      <c r="W6" s="453">
        <v>166.65</v>
      </c>
      <c r="X6" s="453">
        <v>319.63</v>
      </c>
      <c r="Y6" s="453">
        <v>35.39</v>
      </c>
      <c r="Z6" s="453">
        <v>96.17</v>
      </c>
      <c r="AA6" s="453">
        <v>18.350000000000001</v>
      </c>
      <c r="AB6" s="453">
        <v>104.07000000000001</v>
      </c>
      <c r="AC6" s="453">
        <v>8.6300000000000008</v>
      </c>
      <c r="AD6" s="453">
        <v>122.18</v>
      </c>
      <c r="AE6" s="453">
        <v>0.4</v>
      </c>
      <c r="AF6" s="453">
        <v>78.28</v>
      </c>
      <c r="AG6" s="453">
        <v>690.27</v>
      </c>
      <c r="AH6" s="453">
        <v>0</v>
      </c>
      <c r="AI6" s="440">
        <f>SUM(E6:AH6)-D6</f>
        <v>0</v>
      </c>
    </row>
    <row r="7" spans="1:35" s="457" customFormat="1" ht="24.95" customHeight="1" x14ac:dyDescent="0.2">
      <c r="A7" s="454" t="s">
        <v>40</v>
      </c>
      <c r="B7" s="455" t="s">
        <v>41</v>
      </c>
      <c r="C7" s="454" t="s">
        <v>42</v>
      </c>
      <c r="D7" s="456">
        <v>98.73</v>
      </c>
      <c r="E7" s="456">
        <v>0</v>
      </c>
      <c r="F7" s="456">
        <v>0</v>
      </c>
      <c r="G7" s="456">
        <v>0</v>
      </c>
      <c r="H7" s="456">
        <v>0</v>
      </c>
      <c r="I7" s="456">
        <v>0.74</v>
      </c>
      <c r="J7" s="456">
        <v>4.7699999999999996</v>
      </c>
      <c r="K7" s="456">
        <v>0</v>
      </c>
      <c r="L7" s="456">
        <v>0</v>
      </c>
      <c r="M7" s="456">
        <v>0</v>
      </c>
      <c r="N7" s="456">
        <v>0</v>
      </c>
      <c r="O7" s="456">
        <v>0</v>
      </c>
      <c r="P7" s="456">
        <v>0</v>
      </c>
      <c r="Q7" s="456">
        <v>43.21</v>
      </c>
      <c r="R7" s="456">
        <v>0</v>
      </c>
      <c r="S7" s="456">
        <v>0</v>
      </c>
      <c r="T7" s="456">
        <v>0</v>
      </c>
      <c r="U7" s="456">
        <v>0</v>
      </c>
      <c r="V7" s="456">
        <v>41.26</v>
      </c>
      <c r="W7" s="456">
        <v>0</v>
      </c>
      <c r="X7" s="456">
        <v>8.75</v>
      </c>
      <c r="Y7" s="456">
        <v>0</v>
      </c>
      <c r="Z7" s="456">
        <v>0</v>
      </c>
      <c r="AA7" s="456">
        <v>0</v>
      </c>
      <c r="AB7" s="456">
        <v>0</v>
      </c>
      <c r="AC7" s="456">
        <v>0</v>
      </c>
      <c r="AD7" s="456">
        <v>0</v>
      </c>
      <c r="AE7" s="456">
        <v>0</v>
      </c>
      <c r="AF7" s="456">
        <v>0</v>
      </c>
      <c r="AG7" s="456">
        <v>0</v>
      </c>
      <c r="AH7" s="456">
        <v>0</v>
      </c>
      <c r="AI7" s="440">
        <f t="shared" si="1"/>
        <v>0</v>
      </c>
    </row>
    <row r="8" spans="1:35" s="460" customFormat="1" ht="24.95" customHeight="1" x14ac:dyDescent="0.2">
      <c r="A8" s="458"/>
      <c r="B8" s="459" t="s">
        <v>43</v>
      </c>
      <c r="C8" s="454" t="s">
        <v>44</v>
      </c>
      <c r="D8" s="456">
        <v>43.21</v>
      </c>
      <c r="E8" s="456">
        <v>0</v>
      </c>
      <c r="F8" s="456">
        <v>0</v>
      </c>
      <c r="G8" s="456">
        <v>0</v>
      </c>
      <c r="H8" s="456">
        <v>0</v>
      </c>
      <c r="I8" s="456">
        <v>0</v>
      </c>
      <c r="J8" s="456">
        <v>0</v>
      </c>
      <c r="K8" s="456">
        <v>0</v>
      </c>
      <c r="L8" s="456">
        <v>0</v>
      </c>
      <c r="M8" s="456">
        <v>0</v>
      </c>
      <c r="N8" s="456">
        <v>0</v>
      </c>
      <c r="O8" s="456">
        <v>0</v>
      </c>
      <c r="P8" s="456">
        <v>0</v>
      </c>
      <c r="Q8" s="456">
        <v>43.21</v>
      </c>
      <c r="R8" s="456">
        <v>0</v>
      </c>
      <c r="S8" s="456">
        <v>0</v>
      </c>
      <c r="T8" s="456">
        <v>0</v>
      </c>
      <c r="U8" s="456">
        <v>0</v>
      </c>
      <c r="V8" s="456">
        <v>0</v>
      </c>
      <c r="W8" s="456">
        <v>0</v>
      </c>
      <c r="X8" s="456">
        <v>0</v>
      </c>
      <c r="Y8" s="456">
        <v>0</v>
      </c>
      <c r="Z8" s="456">
        <v>0</v>
      </c>
      <c r="AA8" s="456">
        <v>0</v>
      </c>
      <c r="AB8" s="456">
        <v>0</v>
      </c>
      <c r="AC8" s="456">
        <v>0</v>
      </c>
      <c r="AD8" s="456">
        <v>0</v>
      </c>
      <c r="AE8" s="456">
        <v>0</v>
      </c>
      <c r="AF8" s="456">
        <v>0</v>
      </c>
      <c r="AG8" s="456">
        <v>0</v>
      </c>
      <c r="AH8" s="456">
        <v>0</v>
      </c>
      <c r="AI8" s="440">
        <f t="shared" si="1"/>
        <v>0</v>
      </c>
    </row>
    <row r="9" spans="1:35" ht="15.95" hidden="1" customHeight="1" x14ac:dyDescent="0.2">
      <c r="A9" s="458"/>
      <c r="B9" s="459" t="s">
        <v>45</v>
      </c>
      <c r="C9" s="454" t="s">
        <v>46</v>
      </c>
      <c r="D9" s="456">
        <v>55.52</v>
      </c>
      <c r="E9" s="456">
        <v>0</v>
      </c>
      <c r="F9" s="456">
        <v>0</v>
      </c>
      <c r="G9" s="456">
        <v>0</v>
      </c>
      <c r="H9" s="456">
        <v>0</v>
      </c>
      <c r="I9" s="456">
        <v>0.74</v>
      </c>
      <c r="J9" s="456">
        <v>4.7699999999999996</v>
      </c>
      <c r="K9" s="456">
        <v>0</v>
      </c>
      <c r="L9" s="456">
        <v>0</v>
      </c>
      <c r="M9" s="456">
        <v>0</v>
      </c>
      <c r="N9" s="456">
        <v>0</v>
      </c>
      <c r="O9" s="456">
        <v>0</v>
      </c>
      <c r="P9" s="456">
        <v>0</v>
      </c>
      <c r="Q9" s="456">
        <v>0</v>
      </c>
      <c r="R9" s="456">
        <v>0</v>
      </c>
      <c r="S9" s="456">
        <v>0</v>
      </c>
      <c r="T9" s="456">
        <v>0</v>
      </c>
      <c r="U9" s="456">
        <v>0</v>
      </c>
      <c r="V9" s="456">
        <v>41.26</v>
      </c>
      <c r="W9" s="456">
        <v>0</v>
      </c>
      <c r="X9" s="456">
        <v>8.75</v>
      </c>
      <c r="Y9" s="456">
        <v>0</v>
      </c>
      <c r="Z9" s="456">
        <v>0</v>
      </c>
      <c r="AA9" s="456">
        <v>0</v>
      </c>
      <c r="AB9" s="456">
        <v>0</v>
      </c>
      <c r="AC9" s="456">
        <v>0</v>
      </c>
      <c r="AD9" s="456">
        <v>0</v>
      </c>
      <c r="AE9" s="456">
        <v>0</v>
      </c>
      <c r="AF9" s="456">
        <v>0</v>
      </c>
      <c r="AG9" s="456">
        <v>0</v>
      </c>
      <c r="AH9" s="456">
        <v>0</v>
      </c>
      <c r="AI9" s="440">
        <f t="shared" si="1"/>
        <v>0</v>
      </c>
    </row>
    <row r="10" spans="1:35" ht="24.95" customHeight="1" x14ac:dyDescent="0.2">
      <c r="A10" s="454" t="s">
        <v>47</v>
      </c>
      <c r="B10" s="455" t="s">
        <v>48</v>
      </c>
      <c r="C10" s="454" t="s">
        <v>49</v>
      </c>
      <c r="D10" s="456">
        <v>3030.7099999999996</v>
      </c>
      <c r="E10" s="456">
        <v>13.64</v>
      </c>
      <c r="F10" s="456">
        <v>137.47</v>
      </c>
      <c r="G10" s="456">
        <v>0</v>
      </c>
      <c r="H10" s="456">
        <v>47.54</v>
      </c>
      <c r="I10" s="456">
        <v>67.099999999999994</v>
      </c>
      <c r="J10" s="456">
        <v>157.52000000000001</v>
      </c>
      <c r="K10" s="456">
        <v>42.89</v>
      </c>
      <c r="L10" s="456">
        <v>123.13</v>
      </c>
      <c r="M10" s="456">
        <v>0.35</v>
      </c>
      <c r="N10" s="456">
        <v>132.30000000000001</v>
      </c>
      <c r="O10" s="456">
        <v>21.92</v>
      </c>
      <c r="P10" s="456">
        <v>25.09</v>
      </c>
      <c r="Q10" s="456">
        <v>797.59</v>
      </c>
      <c r="R10" s="456">
        <v>6.78</v>
      </c>
      <c r="S10" s="456">
        <v>7.16</v>
      </c>
      <c r="T10" s="456">
        <v>13.36</v>
      </c>
      <c r="U10" s="456">
        <v>0.71</v>
      </c>
      <c r="V10" s="456">
        <v>546.1</v>
      </c>
      <c r="W10" s="456">
        <v>62.21</v>
      </c>
      <c r="X10" s="456">
        <v>151.19</v>
      </c>
      <c r="Y10" s="456">
        <v>9.9700000000000006</v>
      </c>
      <c r="Z10" s="456">
        <v>13.81</v>
      </c>
      <c r="AA10" s="456">
        <v>12.3</v>
      </c>
      <c r="AB10" s="456">
        <v>65.12</v>
      </c>
      <c r="AC10" s="456">
        <v>4.71</v>
      </c>
      <c r="AD10" s="456">
        <v>58.68</v>
      </c>
      <c r="AE10" s="456">
        <v>0.4</v>
      </c>
      <c r="AF10" s="456">
        <v>31.86</v>
      </c>
      <c r="AG10" s="456">
        <v>479.81</v>
      </c>
      <c r="AH10" s="456">
        <v>0</v>
      </c>
      <c r="AI10" s="440">
        <f t="shared" si="1"/>
        <v>0</v>
      </c>
    </row>
    <row r="11" spans="1:35" ht="24.95" customHeight="1" x14ac:dyDescent="0.2">
      <c r="A11" s="454" t="s">
        <v>50</v>
      </c>
      <c r="B11" s="455" t="s">
        <v>51</v>
      </c>
      <c r="C11" s="454" t="s">
        <v>52</v>
      </c>
      <c r="D11" s="456">
        <v>4196.62</v>
      </c>
      <c r="E11" s="456">
        <v>11.43</v>
      </c>
      <c r="F11" s="456">
        <v>120.03</v>
      </c>
      <c r="G11" s="456">
        <v>0.11</v>
      </c>
      <c r="H11" s="456">
        <v>87.88</v>
      </c>
      <c r="I11" s="456">
        <v>87.48</v>
      </c>
      <c r="J11" s="456">
        <v>174.21</v>
      </c>
      <c r="K11" s="456">
        <v>22.38</v>
      </c>
      <c r="L11" s="456">
        <v>83.26</v>
      </c>
      <c r="M11" s="456">
        <v>0.25</v>
      </c>
      <c r="N11" s="456">
        <v>178.16</v>
      </c>
      <c r="O11" s="456">
        <v>34.24</v>
      </c>
      <c r="P11" s="456">
        <v>17.21</v>
      </c>
      <c r="Q11" s="456">
        <v>1427.6</v>
      </c>
      <c r="R11" s="456">
        <v>3.18</v>
      </c>
      <c r="S11" s="456">
        <v>1.67</v>
      </c>
      <c r="T11" s="456">
        <v>11.55</v>
      </c>
      <c r="U11" s="456">
        <v>0</v>
      </c>
      <c r="V11" s="456">
        <v>1409.75</v>
      </c>
      <c r="W11" s="456">
        <v>56.48</v>
      </c>
      <c r="X11" s="456">
        <v>116.01</v>
      </c>
      <c r="Y11" s="456">
        <v>25.42</v>
      </c>
      <c r="Z11" s="456">
        <v>63.7</v>
      </c>
      <c r="AA11" s="456">
        <v>6.05</v>
      </c>
      <c r="AB11" s="456">
        <v>38.340000000000003</v>
      </c>
      <c r="AC11" s="456">
        <v>3.92</v>
      </c>
      <c r="AD11" s="456">
        <v>41.03</v>
      </c>
      <c r="AE11" s="456">
        <v>0</v>
      </c>
      <c r="AF11" s="456">
        <v>41.06</v>
      </c>
      <c r="AG11" s="456">
        <v>134.22</v>
      </c>
      <c r="AH11" s="456">
        <v>0</v>
      </c>
      <c r="AI11" s="440">
        <f t="shared" si="1"/>
        <v>0</v>
      </c>
    </row>
    <row r="12" spans="1:35" ht="24.95" customHeight="1" x14ac:dyDescent="0.2">
      <c r="A12" s="454" t="s">
        <v>53</v>
      </c>
      <c r="B12" s="455" t="s">
        <v>54</v>
      </c>
      <c r="C12" s="454" t="s">
        <v>55</v>
      </c>
      <c r="D12" s="456">
        <v>148.07</v>
      </c>
      <c r="E12" s="456">
        <v>0</v>
      </c>
      <c r="F12" s="456">
        <v>0</v>
      </c>
      <c r="G12" s="456">
        <v>0</v>
      </c>
      <c r="H12" s="456">
        <v>0</v>
      </c>
      <c r="I12" s="456">
        <v>0</v>
      </c>
      <c r="J12" s="456">
        <v>0</v>
      </c>
      <c r="K12" s="456">
        <v>8.66</v>
      </c>
      <c r="L12" s="456">
        <v>0</v>
      </c>
      <c r="M12" s="456">
        <v>0</v>
      </c>
      <c r="N12" s="456">
        <v>0</v>
      </c>
      <c r="O12" s="456">
        <v>0</v>
      </c>
      <c r="P12" s="456">
        <v>0</v>
      </c>
      <c r="Q12" s="456">
        <v>0</v>
      </c>
      <c r="R12" s="456">
        <v>0</v>
      </c>
      <c r="S12" s="456">
        <v>0</v>
      </c>
      <c r="T12" s="456">
        <v>0</v>
      </c>
      <c r="U12" s="456">
        <v>0</v>
      </c>
      <c r="V12" s="456">
        <v>0</v>
      </c>
      <c r="W12" s="456">
        <v>47.15</v>
      </c>
      <c r="X12" s="456">
        <v>0</v>
      </c>
      <c r="Y12" s="456">
        <v>0</v>
      </c>
      <c r="Z12" s="456">
        <v>17.54</v>
      </c>
      <c r="AA12" s="456">
        <v>0</v>
      </c>
      <c r="AB12" s="456">
        <v>0</v>
      </c>
      <c r="AC12" s="456">
        <v>0</v>
      </c>
      <c r="AD12" s="456">
        <v>0</v>
      </c>
      <c r="AE12" s="456">
        <v>0</v>
      </c>
      <c r="AF12" s="456">
        <v>0</v>
      </c>
      <c r="AG12" s="456">
        <v>74.72</v>
      </c>
      <c r="AH12" s="456">
        <v>0</v>
      </c>
      <c r="AI12" s="440">
        <f t="shared" si="1"/>
        <v>0</v>
      </c>
    </row>
    <row r="13" spans="1:35" ht="15.95" hidden="1" customHeight="1" x14ac:dyDescent="0.2">
      <c r="A13" s="454" t="s">
        <v>56</v>
      </c>
      <c r="B13" s="455" t="s">
        <v>57</v>
      </c>
      <c r="C13" s="454" t="s">
        <v>58</v>
      </c>
      <c r="D13" s="456">
        <v>0</v>
      </c>
      <c r="E13" s="456">
        <v>0</v>
      </c>
      <c r="F13" s="456">
        <v>0</v>
      </c>
      <c r="G13" s="456">
        <v>0</v>
      </c>
      <c r="H13" s="456">
        <v>0</v>
      </c>
      <c r="I13" s="456">
        <v>0</v>
      </c>
      <c r="J13" s="456">
        <v>0</v>
      </c>
      <c r="K13" s="456">
        <v>0</v>
      </c>
      <c r="L13" s="456">
        <v>0</v>
      </c>
      <c r="M13" s="456">
        <v>0</v>
      </c>
      <c r="N13" s="456">
        <v>0</v>
      </c>
      <c r="O13" s="456">
        <v>0</v>
      </c>
      <c r="P13" s="456">
        <v>0</v>
      </c>
      <c r="Q13" s="456">
        <v>0</v>
      </c>
      <c r="R13" s="456">
        <v>0</v>
      </c>
      <c r="S13" s="456">
        <v>0</v>
      </c>
      <c r="T13" s="456">
        <v>0</v>
      </c>
      <c r="U13" s="456">
        <v>0</v>
      </c>
      <c r="V13" s="456">
        <v>0</v>
      </c>
      <c r="W13" s="456">
        <v>0</v>
      </c>
      <c r="X13" s="456">
        <v>0</v>
      </c>
      <c r="Y13" s="456">
        <v>0</v>
      </c>
      <c r="Z13" s="456">
        <v>0</v>
      </c>
      <c r="AA13" s="456">
        <v>0</v>
      </c>
      <c r="AB13" s="456">
        <v>0</v>
      </c>
      <c r="AC13" s="456">
        <v>0</v>
      </c>
      <c r="AD13" s="456">
        <v>0</v>
      </c>
      <c r="AE13" s="456">
        <v>0</v>
      </c>
      <c r="AF13" s="456">
        <v>0</v>
      </c>
      <c r="AG13" s="456">
        <v>0</v>
      </c>
      <c r="AH13" s="456">
        <v>0</v>
      </c>
      <c r="AI13" s="440">
        <f t="shared" si="1"/>
        <v>0</v>
      </c>
    </row>
    <row r="14" spans="1:35" ht="15.95" hidden="1" customHeight="1" x14ac:dyDescent="0.2">
      <c r="A14" s="454" t="s">
        <v>59</v>
      </c>
      <c r="B14" s="455" t="s">
        <v>60</v>
      </c>
      <c r="C14" s="454" t="s">
        <v>61</v>
      </c>
      <c r="D14" s="456">
        <v>0</v>
      </c>
      <c r="E14" s="456">
        <v>0</v>
      </c>
      <c r="F14" s="456">
        <v>0</v>
      </c>
      <c r="G14" s="456">
        <v>0</v>
      </c>
      <c r="H14" s="456">
        <v>0</v>
      </c>
      <c r="I14" s="456">
        <v>0</v>
      </c>
      <c r="J14" s="456">
        <v>0</v>
      </c>
      <c r="K14" s="456">
        <v>0</v>
      </c>
      <c r="L14" s="456">
        <v>0</v>
      </c>
      <c r="M14" s="456">
        <v>0</v>
      </c>
      <c r="N14" s="456">
        <v>0</v>
      </c>
      <c r="O14" s="456">
        <v>0</v>
      </c>
      <c r="P14" s="456">
        <v>0</v>
      </c>
      <c r="Q14" s="456">
        <v>0</v>
      </c>
      <c r="R14" s="456">
        <v>0</v>
      </c>
      <c r="S14" s="456">
        <v>0</v>
      </c>
      <c r="T14" s="456">
        <v>0</v>
      </c>
      <c r="U14" s="456">
        <v>0</v>
      </c>
      <c r="V14" s="456">
        <v>0</v>
      </c>
      <c r="W14" s="456">
        <v>0</v>
      </c>
      <c r="X14" s="456">
        <v>0</v>
      </c>
      <c r="Y14" s="456">
        <v>0</v>
      </c>
      <c r="Z14" s="456">
        <v>0</v>
      </c>
      <c r="AA14" s="456">
        <v>0</v>
      </c>
      <c r="AB14" s="456">
        <v>0</v>
      </c>
      <c r="AC14" s="456">
        <v>0</v>
      </c>
      <c r="AD14" s="456">
        <v>0</v>
      </c>
      <c r="AE14" s="456">
        <v>0</v>
      </c>
      <c r="AF14" s="456">
        <v>0</v>
      </c>
      <c r="AG14" s="456">
        <v>0</v>
      </c>
      <c r="AH14" s="456">
        <v>0</v>
      </c>
      <c r="AI14" s="440">
        <f t="shared" si="1"/>
        <v>0</v>
      </c>
    </row>
    <row r="15" spans="1:35" s="462" customFormat="1" ht="15.95" hidden="1" customHeight="1" x14ac:dyDescent="0.2">
      <c r="A15" s="454"/>
      <c r="B15" s="459" t="s">
        <v>1344</v>
      </c>
      <c r="C15" s="461" t="s">
        <v>1345</v>
      </c>
      <c r="D15" s="456">
        <v>0</v>
      </c>
      <c r="E15" s="456">
        <v>0</v>
      </c>
      <c r="F15" s="456">
        <v>0</v>
      </c>
      <c r="G15" s="456">
        <v>0</v>
      </c>
      <c r="H15" s="456">
        <v>0</v>
      </c>
      <c r="I15" s="456">
        <v>0</v>
      </c>
      <c r="J15" s="456">
        <v>0</v>
      </c>
      <c r="K15" s="456">
        <v>0</v>
      </c>
      <c r="L15" s="456">
        <v>0</v>
      </c>
      <c r="M15" s="456">
        <v>0</v>
      </c>
      <c r="N15" s="456">
        <v>0</v>
      </c>
      <c r="O15" s="456">
        <v>0</v>
      </c>
      <c r="P15" s="456">
        <v>0</v>
      </c>
      <c r="Q15" s="456">
        <v>0</v>
      </c>
      <c r="R15" s="456">
        <v>0</v>
      </c>
      <c r="S15" s="456">
        <v>0</v>
      </c>
      <c r="T15" s="456">
        <v>0</v>
      </c>
      <c r="U15" s="456">
        <v>0</v>
      </c>
      <c r="V15" s="456">
        <v>0</v>
      </c>
      <c r="W15" s="456">
        <v>0</v>
      </c>
      <c r="X15" s="456">
        <v>0</v>
      </c>
      <c r="Y15" s="456">
        <v>0</v>
      </c>
      <c r="Z15" s="456">
        <v>0</v>
      </c>
      <c r="AA15" s="456">
        <v>0</v>
      </c>
      <c r="AB15" s="456">
        <v>0</v>
      </c>
      <c r="AC15" s="456">
        <v>0</v>
      </c>
      <c r="AD15" s="456">
        <v>0</v>
      </c>
      <c r="AE15" s="456">
        <v>0</v>
      </c>
      <c r="AF15" s="456">
        <v>0</v>
      </c>
      <c r="AG15" s="456">
        <v>0</v>
      </c>
      <c r="AH15" s="456">
        <v>0</v>
      </c>
      <c r="AI15" s="440">
        <f t="shared" si="1"/>
        <v>0</v>
      </c>
    </row>
    <row r="16" spans="1:35" ht="24.95" customHeight="1" x14ac:dyDescent="0.2">
      <c r="A16" s="454" t="s">
        <v>56</v>
      </c>
      <c r="B16" s="455" t="s">
        <v>62</v>
      </c>
      <c r="C16" s="454" t="s">
        <v>63</v>
      </c>
      <c r="D16" s="456">
        <v>300.39999999999998</v>
      </c>
      <c r="E16" s="456">
        <v>2.5199999999999996</v>
      </c>
      <c r="F16" s="456">
        <v>41.84</v>
      </c>
      <c r="G16" s="456">
        <v>0.68</v>
      </c>
      <c r="H16" s="456">
        <v>20.36</v>
      </c>
      <c r="I16" s="456">
        <v>10.42</v>
      </c>
      <c r="J16" s="456">
        <v>36.61</v>
      </c>
      <c r="K16" s="456">
        <v>0.05</v>
      </c>
      <c r="L16" s="456">
        <v>5.54</v>
      </c>
      <c r="M16" s="456">
        <v>0</v>
      </c>
      <c r="N16" s="456">
        <v>14.97</v>
      </c>
      <c r="O16" s="456">
        <v>6.56</v>
      </c>
      <c r="P16" s="456">
        <v>11.54</v>
      </c>
      <c r="Q16" s="456">
        <v>44.04</v>
      </c>
      <c r="R16" s="456">
        <v>0</v>
      </c>
      <c r="S16" s="456">
        <v>1.32</v>
      </c>
      <c r="T16" s="456">
        <v>2.4700000000000002</v>
      </c>
      <c r="U16" s="456">
        <v>0</v>
      </c>
      <c r="V16" s="456">
        <v>26.94</v>
      </c>
      <c r="W16" s="456">
        <v>0.81</v>
      </c>
      <c r="X16" s="456">
        <v>43.68</v>
      </c>
      <c r="Y16" s="456">
        <v>0</v>
      </c>
      <c r="Z16" s="456">
        <v>1.1200000000000001</v>
      </c>
      <c r="AA16" s="456">
        <v>0</v>
      </c>
      <c r="AB16" s="456">
        <v>0.61</v>
      </c>
      <c r="AC16" s="456">
        <v>0</v>
      </c>
      <c r="AD16" s="456">
        <v>22.47</v>
      </c>
      <c r="AE16" s="456">
        <v>0</v>
      </c>
      <c r="AF16" s="456">
        <v>5.36</v>
      </c>
      <c r="AG16" s="456">
        <v>0.49</v>
      </c>
      <c r="AH16" s="456">
        <v>0</v>
      </c>
      <c r="AI16" s="440">
        <f t="shared" si="1"/>
        <v>0</v>
      </c>
    </row>
    <row r="17" spans="1:35" ht="15.95" hidden="1" customHeight="1" x14ac:dyDescent="0.2">
      <c r="A17" s="454" t="s">
        <v>64</v>
      </c>
      <c r="B17" s="455" t="s">
        <v>65</v>
      </c>
      <c r="C17" s="454" t="s">
        <v>66</v>
      </c>
      <c r="D17" s="456">
        <v>0</v>
      </c>
      <c r="E17" s="456">
        <v>0</v>
      </c>
      <c r="F17" s="456">
        <v>0</v>
      </c>
      <c r="G17" s="456">
        <v>0</v>
      </c>
      <c r="H17" s="456">
        <v>0</v>
      </c>
      <c r="I17" s="456">
        <v>0</v>
      </c>
      <c r="J17" s="456">
        <v>0</v>
      </c>
      <c r="K17" s="456">
        <v>0</v>
      </c>
      <c r="L17" s="456">
        <v>0</v>
      </c>
      <c r="M17" s="456">
        <v>0</v>
      </c>
      <c r="N17" s="456">
        <v>0</v>
      </c>
      <c r="O17" s="456">
        <v>0</v>
      </c>
      <c r="P17" s="456">
        <v>0</v>
      </c>
      <c r="Q17" s="456">
        <v>0</v>
      </c>
      <c r="R17" s="456">
        <v>0</v>
      </c>
      <c r="S17" s="456">
        <v>0</v>
      </c>
      <c r="T17" s="456">
        <v>0</v>
      </c>
      <c r="U17" s="456">
        <v>0</v>
      </c>
      <c r="V17" s="456">
        <v>0</v>
      </c>
      <c r="W17" s="456">
        <v>0</v>
      </c>
      <c r="X17" s="456">
        <v>0</v>
      </c>
      <c r="Y17" s="456">
        <v>0</v>
      </c>
      <c r="Z17" s="456">
        <v>0</v>
      </c>
      <c r="AA17" s="456">
        <v>0</v>
      </c>
      <c r="AB17" s="456">
        <v>0</v>
      </c>
      <c r="AC17" s="456">
        <v>0</v>
      </c>
      <c r="AD17" s="456">
        <v>0</v>
      </c>
      <c r="AE17" s="456">
        <v>0</v>
      </c>
      <c r="AF17" s="456">
        <v>0</v>
      </c>
      <c r="AG17" s="456">
        <v>0</v>
      </c>
      <c r="AH17" s="456">
        <v>0</v>
      </c>
      <c r="AI17" s="440">
        <f t="shared" si="1"/>
        <v>0</v>
      </c>
    </row>
    <row r="18" spans="1:35" ht="24.95" customHeight="1" x14ac:dyDescent="0.2">
      <c r="A18" s="454" t="s">
        <v>59</v>
      </c>
      <c r="B18" s="455" t="s">
        <v>67</v>
      </c>
      <c r="C18" s="454" t="s">
        <v>68</v>
      </c>
      <c r="D18" s="456">
        <v>29.52</v>
      </c>
      <c r="E18" s="456">
        <v>0</v>
      </c>
      <c r="F18" s="456">
        <v>7.95</v>
      </c>
      <c r="G18" s="456">
        <v>0</v>
      </c>
      <c r="H18" s="456">
        <v>0.1</v>
      </c>
      <c r="I18" s="456">
        <v>0</v>
      </c>
      <c r="J18" s="456">
        <v>0.15</v>
      </c>
      <c r="K18" s="456">
        <v>0</v>
      </c>
      <c r="L18" s="456">
        <v>0</v>
      </c>
      <c r="M18" s="456">
        <v>0</v>
      </c>
      <c r="N18" s="456">
        <v>0</v>
      </c>
      <c r="O18" s="456">
        <v>0</v>
      </c>
      <c r="P18" s="456">
        <v>0</v>
      </c>
      <c r="Q18" s="456">
        <v>15.2</v>
      </c>
      <c r="R18" s="456">
        <v>0</v>
      </c>
      <c r="S18" s="456">
        <v>0</v>
      </c>
      <c r="T18" s="456">
        <v>0</v>
      </c>
      <c r="U18" s="456">
        <v>0</v>
      </c>
      <c r="V18" s="456">
        <v>5.09</v>
      </c>
      <c r="W18" s="456">
        <v>0</v>
      </c>
      <c r="X18" s="456">
        <v>0</v>
      </c>
      <c r="Y18" s="456">
        <v>0</v>
      </c>
      <c r="Z18" s="456">
        <v>0</v>
      </c>
      <c r="AA18" s="456">
        <v>0</v>
      </c>
      <c r="AB18" s="456">
        <v>0</v>
      </c>
      <c r="AC18" s="456">
        <v>0</v>
      </c>
      <c r="AD18" s="456">
        <v>0</v>
      </c>
      <c r="AE18" s="456">
        <v>0</v>
      </c>
      <c r="AF18" s="456">
        <v>0</v>
      </c>
      <c r="AG18" s="456">
        <v>1.03</v>
      </c>
      <c r="AH18" s="456">
        <v>0</v>
      </c>
      <c r="AI18" s="440">
        <f t="shared" si="1"/>
        <v>0</v>
      </c>
    </row>
    <row r="19" spans="1:35" ht="24.95" customHeight="1" x14ac:dyDescent="0.2">
      <c r="A19" s="451">
        <v>2</v>
      </c>
      <c r="B19" s="452" t="s">
        <v>69</v>
      </c>
      <c r="C19" s="451" t="s">
        <v>70</v>
      </c>
      <c r="D19" s="453">
        <v>18557.97</v>
      </c>
      <c r="E19" s="453">
        <v>1011.15</v>
      </c>
      <c r="F19" s="453">
        <v>612.91999999999996</v>
      </c>
      <c r="G19" s="453">
        <v>126.53</v>
      </c>
      <c r="H19" s="453">
        <v>261.95</v>
      </c>
      <c r="I19" s="453">
        <v>414.96</v>
      </c>
      <c r="J19" s="453">
        <v>331.1</v>
      </c>
      <c r="K19" s="453">
        <v>314.45999999999998</v>
      </c>
      <c r="L19" s="453">
        <v>471.36</v>
      </c>
      <c r="M19" s="453">
        <v>55.06</v>
      </c>
      <c r="N19" s="453">
        <v>3165.55</v>
      </c>
      <c r="O19" s="453">
        <v>1095.54</v>
      </c>
      <c r="P19" s="453">
        <v>1108.22</v>
      </c>
      <c r="Q19" s="453">
        <v>1955.05</v>
      </c>
      <c r="R19" s="453">
        <v>100.54</v>
      </c>
      <c r="S19" s="453">
        <v>126.99</v>
      </c>
      <c r="T19" s="453">
        <v>189.31</v>
      </c>
      <c r="U19" s="453">
        <v>120.7</v>
      </c>
      <c r="V19" s="453">
        <v>2479.9899999999998</v>
      </c>
      <c r="W19" s="453">
        <v>445.6</v>
      </c>
      <c r="X19" s="453">
        <v>289.77999999999997</v>
      </c>
      <c r="Y19" s="453">
        <v>311.45</v>
      </c>
      <c r="Z19" s="453">
        <v>297.89999999999998</v>
      </c>
      <c r="AA19" s="453">
        <v>118.06</v>
      </c>
      <c r="AB19" s="453">
        <v>1580.86</v>
      </c>
      <c r="AC19" s="453">
        <v>122.77</v>
      </c>
      <c r="AD19" s="453">
        <v>313.77999999999997</v>
      </c>
      <c r="AE19" s="453">
        <v>36.120000000000005</v>
      </c>
      <c r="AF19" s="453">
        <v>263.33</v>
      </c>
      <c r="AG19" s="453">
        <v>755.6</v>
      </c>
      <c r="AH19" s="453">
        <v>81.34</v>
      </c>
      <c r="AI19" s="440">
        <f t="shared" si="1"/>
        <v>0</v>
      </c>
    </row>
    <row r="20" spans="1:35" ht="24.95" customHeight="1" x14ac:dyDescent="0.2">
      <c r="A20" s="454" t="s">
        <v>71</v>
      </c>
      <c r="B20" s="455" t="s">
        <v>72</v>
      </c>
      <c r="C20" s="454" t="s">
        <v>73</v>
      </c>
      <c r="D20" s="456">
        <v>4297.42</v>
      </c>
      <c r="E20" s="456">
        <v>87.09</v>
      </c>
      <c r="F20" s="456">
        <v>0</v>
      </c>
      <c r="G20" s="456">
        <v>19.670000000000002</v>
      </c>
      <c r="H20" s="456">
        <v>0</v>
      </c>
      <c r="I20" s="456">
        <v>8.27</v>
      </c>
      <c r="J20" s="456">
        <v>0</v>
      </c>
      <c r="K20" s="456">
        <v>0.93</v>
      </c>
      <c r="L20" s="456">
        <v>0</v>
      </c>
      <c r="M20" s="456">
        <v>0</v>
      </c>
      <c r="N20" s="456">
        <v>1824.05</v>
      </c>
      <c r="O20" s="456">
        <v>363</v>
      </c>
      <c r="P20" s="456">
        <v>0</v>
      </c>
      <c r="Q20" s="456">
        <v>53.96</v>
      </c>
      <c r="R20" s="456">
        <v>6.55</v>
      </c>
      <c r="S20" s="456">
        <v>0</v>
      </c>
      <c r="T20" s="456">
        <v>0</v>
      </c>
      <c r="U20" s="456">
        <v>5.44</v>
      </c>
      <c r="V20" s="456">
        <v>654.91</v>
      </c>
      <c r="W20" s="456">
        <v>4.97</v>
      </c>
      <c r="X20" s="456">
        <v>0</v>
      </c>
      <c r="Y20" s="456">
        <v>27.87</v>
      </c>
      <c r="Z20" s="456">
        <v>0</v>
      </c>
      <c r="AA20" s="456">
        <v>0</v>
      </c>
      <c r="AB20" s="456">
        <v>1200.1500000000001</v>
      </c>
      <c r="AC20" s="456">
        <v>4.26</v>
      </c>
      <c r="AD20" s="456">
        <v>0</v>
      </c>
      <c r="AE20" s="456">
        <v>0</v>
      </c>
      <c r="AF20" s="456">
        <v>0</v>
      </c>
      <c r="AG20" s="456">
        <v>35.950000000000003</v>
      </c>
      <c r="AH20" s="456">
        <v>0.35</v>
      </c>
      <c r="AI20" s="440">
        <f t="shared" si="1"/>
        <v>0</v>
      </c>
    </row>
    <row r="21" spans="1:35" ht="24.95" customHeight="1" x14ac:dyDescent="0.2">
      <c r="A21" s="454" t="s">
        <v>74</v>
      </c>
      <c r="B21" s="455" t="s">
        <v>75</v>
      </c>
      <c r="C21" s="454" t="s">
        <v>76</v>
      </c>
      <c r="D21" s="456">
        <v>85.2</v>
      </c>
      <c r="E21" s="456">
        <v>6.77</v>
      </c>
      <c r="F21" s="456">
        <v>0</v>
      </c>
      <c r="G21" s="456">
        <v>0.02</v>
      </c>
      <c r="H21" s="456">
        <v>0.03</v>
      </c>
      <c r="I21" s="456">
        <v>0.08</v>
      </c>
      <c r="J21" s="456">
        <v>0.02</v>
      </c>
      <c r="K21" s="456">
        <v>0.03</v>
      </c>
      <c r="L21" s="456">
        <v>1.91</v>
      </c>
      <c r="M21" s="456">
        <v>0.75</v>
      </c>
      <c r="N21" s="456">
        <v>0.06</v>
      </c>
      <c r="O21" s="456">
        <v>0.34</v>
      </c>
      <c r="P21" s="456">
        <v>0</v>
      </c>
      <c r="Q21" s="456">
        <v>0</v>
      </c>
      <c r="R21" s="456">
        <v>0.01</v>
      </c>
      <c r="S21" s="456">
        <v>0.05</v>
      </c>
      <c r="T21" s="456">
        <v>0.26</v>
      </c>
      <c r="U21" s="456">
        <v>0.31</v>
      </c>
      <c r="V21" s="456">
        <v>24.72</v>
      </c>
      <c r="W21" s="456">
        <v>0.18</v>
      </c>
      <c r="X21" s="456">
        <v>0</v>
      </c>
      <c r="Y21" s="456">
        <v>9.42</v>
      </c>
      <c r="Z21" s="456">
        <v>0.1</v>
      </c>
      <c r="AA21" s="456">
        <v>0.01</v>
      </c>
      <c r="AB21" s="456">
        <v>33.33</v>
      </c>
      <c r="AC21" s="456">
        <v>3.75</v>
      </c>
      <c r="AD21" s="456">
        <v>0.03</v>
      </c>
      <c r="AE21" s="456">
        <v>1.9999999999999997E-2</v>
      </c>
      <c r="AF21" s="456">
        <v>0.05</v>
      </c>
      <c r="AG21" s="456">
        <v>1.84</v>
      </c>
      <c r="AH21" s="456">
        <v>1.1100000000000001</v>
      </c>
      <c r="AI21" s="440">
        <f t="shared" si="1"/>
        <v>0</v>
      </c>
    </row>
    <row r="22" spans="1:35" ht="24.95" customHeight="1" x14ac:dyDescent="0.2">
      <c r="A22" s="454" t="s">
        <v>77</v>
      </c>
      <c r="B22" s="455" t="s">
        <v>78</v>
      </c>
      <c r="C22" s="454" t="s">
        <v>79</v>
      </c>
      <c r="D22" s="456">
        <v>1840.57</v>
      </c>
      <c r="E22" s="456">
        <v>585.29</v>
      </c>
      <c r="F22" s="456">
        <v>0</v>
      </c>
      <c r="G22" s="456">
        <v>0</v>
      </c>
      <c r="H22" s="456">
        <v>0</v>
      </c>
      <c r="I22" s="456">
        <v>0</v>
      </c>
      <c r="J22" s="456">
        <v>0</v>
      </c>
      <c r="K22" s="456">
        <v>0</v>
      </c>
      <c r="L22" s="456">
        <v>0</v>
      </c>
      <c r="M22" s="456">
        <v>0</v>
      </c>
      <c r="N22" s="456">
        <v>632.37</v>
      </c>
      <c r="O22" s="456">
        <v>123.91</v>
      </c>
      <c r="P22" s="456">
        <v>0</v>
      </c>
      <c r="Q22" s="456">
        <v>18.34</v>
      </c>
      <c r="R22" s="456">
        <v>0</v>
      </c>
      <c r="S22" s="456">
        <v>0</v>
      </c>
      <c r="T22" s="456">
        <v>0</v>
      </c>
      <c r="U22" s="456">
        <v>0</v>
      </c>
      <c r="V22" s="456">
        <v>473.4</v>
      </c>
      <c r="W22" s="456">
        <v>0</v>
      </c>
      <c r="X22" s="456">
        <v>0</v>
      </c>
      <c r="Y22" s="456">
        <v>7.26</v>
      </c>
      <c r="Z22" s="456">
        <v>0</v>
      </c>
      <c r="AA22" s="456">
        <v>0</v>
      </c>
      <c r="AB22" s="456">
        <v>0</v>
      </c>
      <c r="AC22" s="456">
        <v>0</v>
      </c>
      <c r="AD22" s="456">
        <v>0</v>
      </c>
      <c r="AE22" s="456">
        <v>0</v>
      </c>
      <c r="AF22" s="456">
        <v>0</v>
      </c>
      <c r="AG22" s="456">
        <v>0</v>
      </c>
      <c r="AH22" s="456">
        <v>0</v>
      </c>
      <c r="AI22" s="440">
        <f t="shared" si="1"/>
        <v>0</v>
      </c>
    </row>
    <row r="23" spans="1:35" ht="24.95" customHeight="1" x14ac:dyDescent="0.2">
      <c r="A23" s="454" t="s">
        <v>80</v>
      </c>
      <c r="B23" s="455" t="s">
        <v>81</v>
      </c>
      <c r="C23" s="454" t="s">
        <v>82</v>
      </c>
      <c r="D23" s="456">
        <v>112.62</v>
      </c>
      <c r="E23" s="456">
        <v>0</v>
      </c>
      <c r="F23" s="456">
        <v>0</v>
      </c>
      <c r="G23" s="456">
        <v>0</v>
      </c>
      <c r="H23" s="456">
        <v>0</v>
      </c>
      <c r="I23" s="456">
        <v>0</v>
      </c>
      <c r="J23" s="456">
        <v>0</v>
      </c>
      <c r="K23" s="456">
        <v>0</v>
      </c>
      <c r="L23" s="456">
        <v>0</v>
      </c>
      <c r="M23" s="456">
        <v>0</v>
      </c>
      <c r="N23" s="456">
        <v>0</v>
      </c>
      <c r="O23" s="456">
        <v>0</v>
      </c>
      <c r="P23" s="456">
        <v>0</v>
      </c>
      <c r="Q23" s="456">
        <v>0</v>
      </c>
      <c r="R23" s="456">
        <v>0</v>
      </c>
      <c r="S23" s="456">
        <v>0</v>
      </c>
      <c r="T23" s="456">
        <v>0</v>
      </c>
      <c r="U23" s="456">
        <v>0</v>
      </c>
      <c r="V23" s="456">
        <v>58.33</v>
      </c>
      <c r="W23" s="456">
        <v>0</v>
      </c>
      <c r="X23" s="456">
        <v>54.29</v>
      </c>
      <c r="Y23" s="456">
        <v>0</v>
      </c>
      <c r="Z23" s="456">
        <v>0</v>
      </c>
      <c r="AA23" s="456">
        <v>0</v>
      </c>
      <c r="AB23" s="456">
        <v>0</v>
      </c>
      <c r="AC23" s="456">
        <v>0</v>
      </c>
      <c r="AD23" s="456">
        <v>0</v>
      </c>
      <c r="AE23" s="456">
        <v>0</v>
      </c>
      <c r="AF23" s="456">
        <v>0</v>
      </c>
      <c r="AG23" s="456">
        <v>0</v>
      </c>
      <c r="AH23" s="456">
        <v>0</v>
      </c>
      <c r="AI23" s="440">
        <f t="shared" si="1"/>
        <v>0</v>
      </c>
    </row>
    <row r="24" spans="1:35" ht="24.95" customHeight="1" x14ac:dyDescent="0.2">
      <c r="A24" s="454" t="s">
        <v>83</v>
      </c>
      <c r="B24" s="455" t="s">
        <v>84</v>
      </c>
      <c r="C24" s="454" t="s">
        <v>85</v>
      </c>
      <c r="D24" s="456">
        <v>480.07</v>
      </c>
      <c r="E24" s="456">
        <v>2.4700000000000002</v>
      </c>
      <c r="F24" s="456">
        <v>137.54999999999998</v>
      </c>
      <c r="G24" s="456">
        <v>1.46</v>
      </c>
      <c r="H24" s="456">
        <v>7.54</v>
      </c>
      <c r="I24" s="456">
        <v>3.86</v>
      </c>
      <c r="J24" s="456">
        <v>0.38</v>
      </c>
      <c r="K24" s="456">
        <v>0.01</v>
      </c>
      <c r="L24" s="456">
        <v>3.66</v>
      </c>
      <c r="M24" s="456">
        <v>0.53</v>
      </c>
      <c r="N24" s="456">
        <v>20.68</v>
      </c>
      <c r="O24" s="456">
        <v>38.56</v>
      </c>
      <c r="P24" s="456">
        <v>40.229999999999997</v>
      </c>
      <c r="Q24" s="456">
        <v>63.29</v>
      </c>
      <c r="R24" s="456">
        <v>5.2799999999999994</v>
      </c>
      <c r="S24" s="456">
        <v>5.48</v>
      </c>
      <c r="T24" s="456">
        <v>0.65</v>
      </c>
      <c r="U24" s="456">
        <v>0.03</v>
      </c>
      <c r="V24" s="456">
        <v>70.95</v>
      </c>
      <c r="W24" s="456">
        <v>2.9099999999999997</v>
      </c>
      <c r="X24" s="456">
        <v>0.35</v>
      </c>
      <c r="Y24" s="456">
        <v>7.06</v>
      </c>
      <c r="Z24" s="456">
        <v>0.2</v>
      </c>
      <c r="AA24" s="456">
        <v>1.58</v>
      </c>
      <c r="AB24" s="456">
        <v>0.1</v>
      </c>
      <c r="AC24" s="456">
        <v>7.91</v>
      </c>
      <c r="AD24" s="456">
        <v>44.99</v>
      </c>
      <c r="AE24" s="456">
        <v>0.57999999999999996</v>
      </c>
      <c r="AF24" s="456">
        <v>5.15</v>
      </c>
      <c r="AG24" s="456">
        <v>5.78</v>
      </c>
      <c r="AH24" s="456">
        <v>0.85</v>
      </c>
      <c r="AI24" s="440">
        <f t="shared" si="1"/>
        <v>0</v>
      </c>
    </row>
    <row r="25" spans="1:35" ht="24.95" customHeight="1" x14ac:dyDescent="0.2">
      <c r="A25" s="454" t="s">
        <v>86</v>
      </c>
      <c r="B25" s="455" t="s">
        <v>87</v>
      </c>
      <c r="C25" s="454" t="s">
        <v>88</v>
      </c>
      <c r="D25" s="456">
        <v>854.84</v>
      </c>
      <c r="E25" s="456">
        <v>19.73</v>
      </c>
      <c r="F25" s="456">
        <v>24.45</v>
      </c>
      <c r="G25" s="456">
        <v>9.44</v>
      </c>
      <c r="H25" s="456">
        <v>17.57</v>
      </c>
      <c r="I25" s="456">
        <v>0.82</v>
      </c>
      <c r="J25" s="456">
        <v>0.43</v>
      </c>
      <c r="K25" s="456">
        <v>0</v>
      </c>
      <c r="L25" s="456">
        <v>85.81</v>
      </c>
      <c r="M25" s="456">
        <v>0</v>
      </c>
      <c r="N25" s="456">
        <v>121.21000000000001</v>
      </c>
      <c r="O25" s="456">
        <v>28.93</v>
      </c>
      <c r="P25" s="456">
        <v>0.26</v>
      </c>
      <c r="Q25" s="456">
        <v>245.21</v>
      </c>
      <c r="R25" s="456">
        <v>1.48</v>
      </c>
      <c r="S25" s="456">
        <v>1.62</v>
      </c>
      <c r="T25" s="456">
        <v>15.75</v>
      </c>
      <c r="U25" s="456">
        <v>0.22</v>
      </c>
      <c r="V25" s="456">
        <v>121.66</v>
      </c>
      <c r="W25" s="456">
        <v>59.25</v>
      </c>
      <c r="X25" s="456">
        <v>4.58</v>
      </c>
      <c r="Y25" s="456">
        <v>7.55</v>
      </c>
      <c r="Z25" s="456">
        <v>41.89</v>
      </c>
      <c r="AA25" s="456">
        <v>0.06</v>
      </c>
      <c r="AB25" s="456">
        <v>0</v>
      </c>
      <c r="AC25" s="456">
        <v>3.52</v>
      </c>
      <c r="AD25" s="456">
        <v>20.72</v>
      </c>
      <c r="AE25" s="456">
        <v>0</v>
      </c>
      <c r="AF25" s="456">
        <v>14.68</v>
      </c>
      <c r="AG25" s="456">
        <v>7.98</v>
      </c>
      <c r="AH25" s="456">
        <v>0.02</v>
      </c>
      <c r="AI25" s="440">
        <f t="shared" si="1"/>
        <v>0</v>
      </c>
    </row>
    <row r="26" spans="1:35" s="457" customFormat="1" ht="12.75" hidden="1" customHeight="1" x14ac:dyDescent="0.2">
      <c r="A26" s="454" t="s">
        <v>89</v>
      </c>
      <c r="B26" s="455" t="s">
        <v>90</v>
      </c>
      <c r="C26" s="454" t="s">
        <v>91</v>
      </c>
      <c r="D26" s="456">
        <v>0</v>
      </c>
      <c r="E26" s="456">
        <v>0</v>
      </c>
      <c r="F26" s="456">
        <v>0</v>
      </c>
      <c r="G26" s="456">
        <v>0</v>
      </c>
      <c r="H26" s="456">
        <v>0</v>
      </c>
      <c r="I26" s="456">
        <v>0</v>
      </c>
      <c r="J26" s="456">
        <v>0</v>
      </c>
      <c r="K26" s="456">
        <v>0</v>
      </c>
      <c r="L26" s="456">
        <v>0</v>
      </c>
      <c r="M26" s="456">
        <v>0</v>
      </c>
      <c r="N26" s="456">
        <v>0</v>
      </c>
      <c r="O26" s="456">
        <v>0</v>
      </c>
      <c r="P26" s="456">
        <v>0</v>
      </c>
      <c r="Q26" s="456">
        <v>0</v>
      </c>
      <c r="R26" s="456">
        <v>0</v>
      </c>
      <c r="S26" s="456">
        <v>0</v>
      </c>
      <c r="T26" s="456">
        <v>0</v>
      </c>
      <c r="U26" s="456">
        <v>0</v>
      </c>
      <c r="V26" s="456">
        <v>0</v>
      </c>
      <c r="W26" s="456">
        <v>0</v>
      </c>
      <c r="X26" s="456">
        <v>0</v>
      </c>
      <c r="Y26" s="456">
        <v>0</v>
      </c>
      <c r="Z26" s="456">
        <v>0</v>
      </c>
      <c r="AA26" s="456">
        <v>0</v>
      </c>
      <c r="AB26" s="456">
        <v>0</v>
      </c>
      <c r="AC26" s="456">
        <v>0</v>
      </c>
      <c r="AD26" s="456">
        <v>0</v>
      </c>
      <c r="AE26" s="456">
        <v>0</v>
      </c>
      <c r="AF26" s="456">
        <v>0</v>
      </c>
      <c r="AG26" s="456">
        <v>0</v>
      </c>
      <c r="AH26" s="456">
        <v>0</v>
      </c>
      <c r="AI26" s="440">
        <f t="shared" si="1"/>
        <v>0</v>
      </c>
    </row>
    <row r="27" spans="1:35" s="457" customFormat="1" ht="24.95" customHeight="1" x14ac:dyDescent="0.2">
      <c r="A27" s="454" t="s">
        <v>89</v>
      </c>
      <c r="B27" s="455" t="s">
        <v>92</v>
      </c>
      <c r="C27" s="454" t="s">
        <v>93</v>
      </c>
      <c r="D27" s="456">
        <v>387.87</v>
      </c>
      <c r="E27" s="456">
        <v>0</v>
      </c>
      <c r="F27" s="456">
        <v>0</v>
      </c>
      <c r="G27" s="456">
        <v>0</v>
      </c>
      <c r="H27" s="456">
        <v>0</v>
      </c>
      <c r="I27" s="456">
        <v>0</v>
      </c>
      <c r="J27" s="456">
        <v>0</v>
      </c>
      <c r="K27" s="456">
        <v>0</v>
      </c>
      <c r="L27" s="456">
        <v>0.16</v>
      </c>
      <c r="M27" s="456">
        <v>0</v>
      </c>
      <c r="N27" s="456">
        <v>0</v>
      </c>
      <c r="O27" s="456">
        <v>0</v>
      </c>
      <c r="P27" s="456">
        <v>0</v>
      </c>
      <c r="Q27" s="456">
        <v>325.95</v>
      </c>
      <c r="R27" s="456">
        <v>0</v>
      </c>
      <c r="S27" s="456">
        <v>0</v>
      </c>
      <c r="T27" s="456">
        <v>0</v>
      </c>
      <c r="U27" s="456">
        <v>0</v>
      </c>
      <c r="V27" s="456">
        <v>61.760000000000005</v>
      </c>
      <c r="W27" s="456">
        <v>0</v>
      </c>
      <c r="X27" s="456">
        <v>0</v>
      </c>
      <c r="Y27" s="456">
        <v>0</v>
      </c>
      <c r="Z27" s="456">
        <v>0</v>
      </c>
      <c r="AA27" s="456">
        <v>0</v>
      </c>
      <c r="AB27" s="456">
        <v>0</v>
      </c>
      <c r="AC27" s="456">
        <v>0</v>
      </c>
      <c r="AD27" s="456">
        <v>0</v>
      </c>
      <c r="AE27" s="456">
        <v>0</v>
      </c>
      <c r="AF27" s="456">
        <v>0</v>
      </c>
      <c r="AG27" s="456">
        <v>0</v>
      </c>
      <c r="AH27" s="456">
        <v>0</v>
      </c>
      <c r="AI27" s="440">
        <f t="shared" si="1"/>
        <v>0</v>
      </c>
    </row>
    <row r="28" spans="1:35" s="457" customFormat="1" ht="24.95" customHeight="1" x14ac:dyDescent="0.2">
      <c r="A28" s="454" t="s">
        <v>94</v>
      </c>
      <c r="B28" s="455" t="s">
        <v>95</v>
      </c>
      <c r="C28" s="454" t="s">
        <v>96</v>
      </c>
      <c r="D28" s="456">
        <v>3268.85</v>
      </c>
      <c r="E28" s="456">
        <v>79.53</v>
      </c>
      <c r="F28" s="456">
        <v>114.38</v>
      </c>
      <c r="G28" s="456">
        <v>36.020000000000003</v>
      </c>
      <c r="H28" s="456">
        <v>57.96</v>
      </c>
      <c r="I28" s="456">
        <v>111.2</v>
      </c>
      <c r="J28" s="456">
        <v>58.2</v>
      </c>
      <c r="K28" s="456">
        <v>77.040000000000006</v>
      </c>
      <c r="L28" s="456">
        <v>96.7</v>
      </c>
      <c r="M28" s="456">
        <v>11.99</v>
      </c>
      <c r="N28" s="456">
        <v>165.33</v>
      </c>
      <c r="O28" s="456">
        <v>191.59</v>
      </c>
      <c r="P28" s="456">
        <v>303.5</v>
      </c>
      <c r="Q28" s="456">
        <v>559.51</v>
      </c>
      <c r="R28" s="456">
        <v>30.17</v>
      </c>
      <c r="S28" s="456">
        <v>26.88</v>
      </c>
      <c r="T28" s="456">
        <v>51.51</v>
      </c>
      <c r="U28" s="456">
        <v>47.62</v>
      </c>
      <c r="V28" s="456">
        <v>338.96</v>
      </c>
      <c r="W28" s="456">
        <v>179.08</v>
      </c>
      <c r="X28" s="456">
        <v>34.82</v>
      </c>
      <c r="Y28" s="456">
        <v>109.12</v>
      </c>
      <c r="Z28" s="456">
        <v>67.42</v>
      </c>
      <c r="AA28" s="456">
        <v>24.91</v>
      </c>
      <c r="AB28" s="456">
        <v>108.46</v>
      </c>
      <c r="AC28" s="456">
        <v>32.92</v>
      </c>
      <c r="AD28" s="456">
        <v>48.6</v>
      </c>
      <c r="AE28" s="456">
        <v>10.210000000000001</v>
      </c>
      <c r="AF28" s="456">
        <v>70.09</v>
      </c>
      <c r="AG28" s="456">
        <v>198.69</v>
      </c>
      <c r="AH28" s="456">
        <v>26.44</v>
      </c>
      <c r="AI28" s="440">
        <f t="shared" si="1"/>
        <v>0</v>
      </c>
    </row>
    <row r="29" spans="1:35" s="457" customFormat="1" ht="24.95" customHeight="1" x14ac:dyDescent="0.2">
      <c r="A29" s="454"/>
      <c r="B29" s="455" t="s">
        <v>97</v>
      </c>
      <c r="C29" s="454"/>
      <c r="D29" s="456"/>
      <c r="E29" s="456"/>
      <c r="F29" s="456"/>
      <c r="G29" s="456"/>
      <c r="H29" s="456"/>
      <c r="I29" s="456"/>
      <c r="J29" s="456"/>
      <c r="K29" s="456"/>
      <c r="L29" s="456"/>
      <c r="M29" s="456"/>
      <c r="N29" s="456"/>
      <c r="O29" s="456"/>
      <c r="P29" s="456"/>
      <c r="Q29" s="456"/>
      <c r="R29" s="456"/>
      <c r="S29" s="456"/>
      <c r="T29" s="456"/>
      <c r="U29" s="456"/>
      <c r="V29" s="456"/>
      <c r="W29" s="456"/>
      <c r="X29" s="456"/>
      <c r="Y29" s="456"/>
      <c r="Z29" s="456"/>
      <c r="AA29" s="456"/>
      <c r="AB29" s="456"/>
      <c r="AC29" s="456"/>
      <c r="AD29" s="456"/>
      <c r="AE29" s="456"/>
      <c r="AF29" s="456"/>
      <c r="AG29" s="456"/>
      <c r="AH29" s="456"/>
      <c r="AI29" s="440">
        <f t="shared" si="1"/>
        <v>0</v>
      </c>
    </row>
    <row r="30" spans="1:35" s="457" customFormat="1" ht="24.95" customHeight="1" x14ac:dyDescent="0.2">
      <c r="A30" s="454"/>
      <c r="B30" s="15" t="s">
        <v>98</v>
      </c>
      <c r="C30" s="16" t="s">
        <v>99</v>
      </c>
      <c r="D30" s="456">
        <v>2155.69</v>
      </c>
      <c r="E30" s="456">
        <v>69.87</v>
      </c>
      <c r="F30" s="456">
        <v>94.13</v>
      </c>
      <c r="G30" s="456">
        <v>21.65</v>
      </c>
      <c r="H30" s="456">
        <v>36.67</v>
      </c>
      <c r="I30" s="456">
        <v>60.23</v>
      </c>
      <c r="J30" s="456">
        <v>34.08</v>
      </c>
      <c r="K30" s="456">
        <v>39.19</v>
      </c>
      <c r="L30" s="456">
        <v>47.56</v>
      </c>
      <c r="M30" s="456">
        <v>8.7200000000000006</v>
      </c>
      <c r="N30" s="456">
        <v>113.52000000000001</v>
      </c>
      <c r="O30" s="456">
        <v>113.77</v>
      </c>
      <c r="P30" s="456">
        <v>258.25</v>
      </c>
      <c r="Q30" s="456">
        <v>338.83</v>
      </c>
      <c r="R30" s="456">
        <v>22.66</v>
      </c>
      <c r="S30" s="456">
        <v>17.39</v>
      </c>
      <c r="T30" s="456">
        <v>26.19</v>
      </c>
      <c r="U30" s="456">
        <v>19.05</v>
      </c>
      <c r="V30" s="456">
        <v>265.07</v>
      </c>
      <c r="W30" s="456">
        <v>74.72</v>
      </c>
      <c r="X30" s="456">
        <v>24.04</v>
      </c>
      <c r="Y30" s="456">
        <v>51.59</v>
      </c>
      <c r="Z30" s="456">
        <v>42.72</v>
      </c>
      <c r="AA30" s="456">
        <v>16.28</v>
      </c>
      <c r="AB30" s="456">
        <v>66.33</v>
      </c>
      <c r="AC30" s="456">
        <v>22.92</v>
      </c>
      <c r="AD30" s="456">
        <v>30.78</v>
      </c>
      <c r="AE30" s="456">
        <v>7.34</v>
      </c>
      <c r="AF30" s="456">
        <v>53.01</v>
      </c>
      <c r="AG30" s="456">
        <v>158.86000000000001</v>
      </c>
      <c r="AH30" s="456">
        <v>20.27</v>
      </c>
      <c r="AI30" s="440">
        <f t="shared" si="1"/>
        <v>0</v>
      </c>
    </row>
    <row r="31" spans="1:35" s="460" customFormat="1" ht="24.95" customHeight="1" x14ac:dyDescent="0.2">
      <c r="A31" s="454"/>
      <c r="B31" s="15" t="s">
        <v>100</v>
      </c>
      <c r="C31" s="16" t="s">
        <v>101</v>
      </c>
      <c r="D31" s="456">
        <v>98.68</v>
      </c>
      <c r="E31" s="456">
        <v>1.43</v>
      </c>
      <c r="F31" s="456">
        <v>1.26</v>
      </c>
      <c r="G31" s="456">
        <v>0.61</v>
      </c>
      <c r="H31" s="456">
        <v>1.35</v>
      </c>
      <c r="I31" s="456">
        <v>2.82</v>
      </c>
      <c r="J31" s="456">
        <v>5.36</v>
      </c>
      <c r="K31" s="456">
        <v>10.17</v>
      </c>
      <c r="L31" s="456">
        <v>9.68</v>
      </c>
      <c r="M31" s="456">
        <v>0.18</v>
      </c>
      <c r="N31" s="456">
        <v>8.4499999999999993</v>
      </c>
      <c r="O31" s="456">
        <v>1.44</v>
      </c>
      <c r="P31" s="456">
        <v>2.38</v>
      </c>
      <c r="Q31" s="456">
        <v>13.13</v>
      </c>
      <c r="R31" s="456">
        <v>1.55</v>
      </c>
      <c r="S31" s="456">
        <v>0.38</v>
      </c>
      <c r="T31" s="456">
        <v>9.92</v>
      </c>
      <c r="U31" s="456">
        <v>0.65</v>
      </c>
      <c r="V31" s="456">
        <v>10.66</v>
      </c>
      <c r="W31" s="456">
        <v>2.42</v>
      </c>
      <c r="X31" s="456">
        <v>1.68</v>
      </c>
      <c r="Y31" s="456">
        <v>0.84</v>
      </c>
      <c r="Z31" s="456">
        <v>1.77</v>
      </c>
      <c r="AA31" s="456">
        <v>0.16</v>
      </c>
      <c r="AB31" s="456">
        <v>1.26</v>
      </c>
      <c r="AC31" s="456">
        <v>0.62</v>
      </c>
      <c r="AD31" s="456">
        <v>4.1099999999999994</v>
      </c>
      <c r="AE31" s="456">
        <v>0.02</v>
      </c>
      <c r="AF31" s="456">
        <v>2.85</v>
      </c>
      <c r="AG31" s="456">
        <v>1.44</v>
      </c>
      <c r="AH31" s="456">
        <v>0.09</v>
      </c>
      <c r="AI31" s="440">
        <f t="shared" si="1"/>
        <v>0</v>
      </c>
    </row>
    <row r="32" spans="1:35" s="460" customFormat="1" ht="24.95" customHeight="1" x14ac:dyDescent="0.2">
      <c r="A32" s="454"/>
      <c r="B32" s="15" t="s">
        <v>102</v>
      </c>
      <c r="C32" s="16" t="s">
        <v>103</v>
      </c>
      <c r="D32" s="456">
        <v>36.01</v>
      </c>
      <c r="E32" s="456">
        <v>1.1000000000000001</v>
      </c>
      <c r="F32" s="456">
        <v>1.42</v>
      </c>
      <c r="G32" s="456">
        <v>0.14000000000000001</v>
      </c>
      <c r="H32" s="456">
        <v>0.1</v>
      </c>
      <c r="I32" s="456">
        <v>10.88</v>
      </c>
      <c r="J32" s="456">
        <v>0.2</v>
      </c>
      <c r="K32" s="456">
        <v>0</v>
      </c>
      <c r="L32" s="456">
        <v>0.54</v>
      </c>
      <c r="M32" s="456">
        <v>0.13</v>
      </c>
      <c r="N32" s="456">
        <v>0</v>
      </c>
      <c r="O32" s="456">
        <v>0.45</v>
      </c>
      <c r="P32" s="456">
        <v>5.3</v>
      </c>
      <c r="Q32" s="456">
        <v>1.82</v>
      </c>
      <c r="R32" s="456">
        <v>0.03</v>
      </c>
      <c r="S32" s="456">
        <v>0.44</v>
      </c>
      <c r="T32" s="456">
        <v>0</v>
      </c>
      <c r="U32" s="456">
        <v>0.1</v>
      </c>
      <c r="V32" s="456">
        <v>1.21</v>
      </c>
      <c r="W32" s="456">
        <v>1.24</v>
      </c>
      <c r="X32" s="456">
        <v>0.39</v>
      </c>
      <c r="Y32" s="456">
        <v>0.15000000000000002</v>
      </c>
      <c r="Z32" s="456">
        <v>0.08</v>
      </c>
      <c r="AA32" s="456">
        <v>0.01</v>
      </c>
      <c r="AB32" s="456">
        <v>7.16</v>
      </c>
      <c r="AC32" s="456">
        <v>0.54</v>
      </c>
      <c r="AD32" s="456">
        <v>0</v>
      </c>
      <c r="AE32" s="456">
        <v>1.57</v>
      </c>
      <c r="AF32" s="456">
        <v>0.11</v>
      </c>
      <c r="AG32" s="456">
        <v>0.5</v>
      </c>
      <c r="AH32" s="456">
        <v>0.4</v>
      </c>
      <c r="AI32" s="440">
        <f t="shared" si="1"/>
        <v>0</v>
      </c>
    </row>
    <row r="33" spans="1:36" s="460" customFormat="1" ht="24.95" customHeight="1" x14ac:dyDescent="0.2">
      <c r="A33" s="454"/>
      <c r="B33" s="15" t="s">
        <v>104</v>
      </c>
      <c r="C33" s="16" t="s">
        <v>105</v>
      </c>
      <c r="D33" s="456">
        <v>66.09</v>
      </c>
      <c r="E33" s="456">
        <v>0.03</v>
      </c>
      <c r="F33" s="456">
        <v>1.97</v>
      </c>
      <c r="G33" s="456">
        <v>0.04</v>
      </c>
      <c r="H33" s="456">
        <v>0.27</v>
      </c>
      <c r="I33" s="456">
        <v>0.04</v>
      </c>
      <c r="J33" s="456">
        <v>0.12</v>
      </c>
      <c r="K33" s="456">
        <v>0.04</v>
      </c>
      <c r="L33" s="456">
        <v>7.0000000000000007E-2</v>
      </c>
      <c r="M33" s="456">
        <v>0.02</v>
      </c>
      <c r="N33" s="456">
        <v>0.76</v>
      </c>
      <c r="O33" s="456">
        <v>11.65</v>
      </c>
      <c r="P33" s="456">
        <v>2.91</v>
      </c>
      <c r="Q33" s="456">
        <v>3.62</v>
      </c>
      <c r="R33" s="456">
        <v>0.03</v>
      </c>
      <c r="S33" s="456">
        <v>0.56000000000000005</v>
      </c>
      <c r="T33" s="456">
        <v>0.09</v>
      </c>
      <c r="U33" s="456">
        <v>8.9600000000000009</v>
      </c>
      <c r="V33" s="456">
        <v>2.74</v>
      </c>
      <c r="W33" s="456">
        <v>4.05</v>
      </c>
      <c r="X33" s="456">
        <v>0.11</v>
      </c>
      <c r="Y33" s="456">
        <v>4.0999999999999996</v>
      </c>
      <c r="Z33" s="456">
        <v>0.04</v>
      </c>
      <c r="AA33" s="456">
        <v>1.79</v>
      </c>
      <c r="AB33" s="456">
        <v>18.940000000000001</v>
      </c>
      <c r="AC33" s="456">
        <v>0.03</v>
      </c>
      <c r="AD33" s="456">
        <v>0.28000000000000003</v>
      </c>
      <c r="AE33" s="456">
        <v>0.16</v>
      </c>
      <c r="AF33" s="456">
        <v>0.15</v>
      </c>
      <c r="AG33" s="456">
        <v>2.5</v>
      </c>
      <c r="AH33" s="456">
        <v>0.02</v>
      </c>
      <c r="AI33" s="440">
        <f t="shared" si="1"/>
        <v>0</v>
      </c>
    </row>
    <row r="34" spans="1:36" s="460" customFormat="1" ht="24.95" customHeight="1" x14ac:dyDescent="0.2">
      <c r="A34" s="454"/>
      <c r="B34" s="15" t="s">
        <v>106</v>
      </c>
      <c r="C34" s="16" t="s">
        <v>107</v>
      </c>
      <c r="D34" s="456">
        <v>269.55</v>
      </c>
      <c r="E34" s="456">
        <v>3.26</v>
      </c>
      <c r="F34" s="456">
        <v>9.7799999999999994</v>
      </c>
      <c r="G34" s="456">
        <v>10.94</v>
      </c>
      <c r="H34" s="456">
        <v>2.06</v>
      </c>
      <c r="I34" s="456">
        <v>16.309999999999999</v>
      </c>
      <c r="J34" s="456">
        <v>2.89</v>
      </c>
      <c r="K34" s="456">
        <v>6.33</v>
      </c>
      <c r="L34" s="456">
        <v>2.71</v>
      </c>
      <c r="M34" s="456">
        <v>0.59</v>
      </c>
      <c r="N34" s="456">
        <v>4.25</v>
      </c>
      <c r="O34" s="456">
        <v>58.9</v>
      </c>
      <c r="P34" s="456">
        <v>31.1</v>
      </c>
      <c r="Q34" s="456">
        <v>14.49</v>
      </c>
      <c r="R34" s="456">
        <v>3.21</v>
      </c>
      <c r="S34" s="456">
        <v>6.46</v>
      </c>
      <c r="T34" s="456">
        <v>2.71</v>
      </c>
      <c r="U34" s="456">
        <v>5.1000000000000005</v>
      </c>
      <c r="V34" s="456">
        <v>21.15</v>
      </c>
      <c r="W34" s="456">
        <v>9.09</v>
      </c>
      <c r="X34" s="456">
        <v>2.44</v>
      </c>
      <c r="Y34" s="456">
        <v>17.47</v>
      </c>
      <c r="Z34" s="456">
        <v>3.69</v>
      </c>
      <c r="AA34" s="456">
        <v>1.67</v>
      </c>
      <c r="AB34" s="456">
        <v>4.7300000000000004</v>
      </c>
      <c r="AC34" s="456">
        <v>4.6500000000000004</v>
      </c>
      <c r="AD34" s="456">
        <v>3</v>
      </c>
      <c r="AE34" s="456">
        <v>0.4</v>
      </c>
      <c r="AF34" s="456">
        <v>6.19</v>
      </c>
      <c r="AG34" s="456">
        <v>9.77</v>
      </c>
      <c r="AH34" s="456">
        <v>4.21</v>
      </c>
      <c r="AI34" s="440">
        <f t="shared" si="1"/>
        <v>0</v>
      </c>
    </row>
    <row r="35" spans="1:36" s="460" customFormat="1" ht="24.95" customHeight="1" x14ac:dyDescent="0.2">
      <c r="A35" s="454"/>
      <c r="B35" s="15" t="s">
        <v>108</v>
      </c>
      <c r="C35" s="16" t="s">
        <v>109</v>
      </c>
      <c r="D35" s="456">
        <v>152.44</v>
      </c>
      <c r="E35" s="456">
        <v>0.57999999999999996</v>
      </c>
      <c r="F35" s="456">
        <v>0.33</v>
      </c>
      <c r="G35" s="456">
        <v>1.1200000000000001</v>
      </c>
      <c r="H35" s="456">
        <v>0</v>
      </c>
      <c r="I35" s="456">
        <v>0</v>
      </c>
      <c r="J35" s="456">
        <v>0</v>
      </c>
      <c r="K35" s="456">
        <v>0</v>
      </c>
      <c r="L35" s="456">
        <v>0</v>
      </c>
      <c r="M35" s="456">
        <v>1.28</v>
      </c>
      <c r="N35" s="456">
        <v>0</v>
      </c>
      <c r="O35" s="456">
        <v>1.46</v>
      </c>
      <c r="P35" s="456">
        <v>0</v>
      </c>
      <c r="Q35" s="456">
        <v>120.88</v>
      </c>
      <c r="R35" s="456">
        <v>0</v>
      </c>
      <c r="S35" s="456">
        <v>0</v>
      </c>
      <c r="T35" s="456">
        <v>0</v>
      </c>
      <c r="U35" s="456">
        <v>0</v>
      </c>
      <c r="V35" s="456">
        <v>0.97</v>
      </c>
      <c r="W35" s="456">
        <v>0</v>
      </c>
      <c r="X35" s="456">
        <v>0.1</v>
      </c>
      <c r="Y35" s="456">
        <v>12.59</v>
      </c>
      <c r="Z35" s="456">
        <v>0</v>
      </c>
      <c r="AA35" s="456">
        <v>0</v>
      </c>
      <c r="AB35" s="456">
        <v>5.22</v>
      </c>
      <c r="AC35" s="456">
        <v>0</v>
      </c>
      <c r="AD35" s="456">
        <v>5.97</v>
      </c>
      <c r="AE35" s="456">
        <v>0</v>
      </c>
      <c r="AF35" s="456">
        <v>0</v>
      </c>
      <c r="AG35" s="456">
        <v>1.94</v>
      </c>
      <c r="AH35" s="456">
        <v>0</v>
      </c>
      <c r="AI35" s="440">
        <f t="shared" si="1"/>
        <v>0</v>
      </c>
    </row>
    <row r="36" spans="1:36" s="460" customFormat="1" ht="24.95" customHeight="1" x14ac:dyDescent="0.2">
      <c r="A36" s="454"/>
      <c r="B36" s="15" t="s">
        <v>110</v>
      </c>
      <c r="C36" s="16" t="s">
        <v>111</v>
      </c>
      <c r="D36" s="456">
        <v>9.68</v>
      </c>
      <c r="E36" s="456">
        <v>0.25</v>
      </c>
      <c r="F36" s="456">
        <v>0.28999999999999998</v>
      </c>
      <c r="G36" s="456">
        <v>0.01</v>
      </c>
      <c r="H36" s="456">
        <v>1.3</v>
      </c>
      <c r="I36" s="456">
        <v>0</v>
      </c>
      <c r="J36" s="456">
        <v>0.41</v>
      </c>
      <c r="K36" s="456">
        <v>0</v>
      </c>
      <c r="L36" s="456">
        <v>0</v>
      </c>
      <c r="M36" s="456">
        <v>0</v>
      </c>
      <c r="N36" s="456">
        <v>5.47</v>
      </c>
      <c r="O36" s="456">
        <v>0.01</v>
      </c>
      <c r="P36" s="456">
        <v>0.04</v>
      </c>
      <c r="Q36" s="456">
        <v>0.12</v>
      </c>
      <c r="R36" s="456">
        <v>0.02</v>
      </c>
      <c r="S36" s="456">
        <v>0.02</v>
      </c>
      <c r="T36" s="456">
        <v>0</v>
      </c>
      <c r="U36" s="456">
        <v>0.01</v>
      </c>
      <c r="V36" s="456">
        <v>0.18</v>
      </c>
      <c r="W36" s="456">
        <v>0</v>
      </c>
      <c r="X36" s="456">
        <v>0.51</v>
      </c>
      <c r="Y36" s="456">
        <v>0</v>
      </c>
      <c r="Z36" s="456">
        <v>0.33</v>
      </c>
      <c r="AA36" s="456">
        <v>0.02</v>
      </c>
      <c r="AB36" s="456">
        <v>0.01</v>
      </c>
      <c r="AC36" s="456">
        <v>0.04</v>
      </c>
      <c r="AD36" s="456">
        <v>0.04</v>
      </c>
      <c r="AE36" s="456">
        <v>0.01</v>
      </c>
      <c r="AF36" s="456">
        <v>0.57999999999999996</v>
      </c>
      <c r="AG36" s="456">
        <v>0</v>
      </c>
      <c r="AH36" s="456">
        <v>0.01</v>
      </c>
      <c r="AI36" s="440">
        <f t="shared" si="1"/>
        <v>0</v>
      </c>
    </row>
    <row r="37" spans="1:36" s="460" customFormat="1" ht="24.95" customHeight="1" x14ac:dyDescent="0.2">
      <c r="A37" s="454"/>
      <c r="B37" s="15" t="s">
        <v>112</v>
      </c>
      <c r="C37" s="16" t="s">
        <v>113</v>
      </c>
      <c r="D37" s="456">
        <v>3.12</v>
      </c>
      <c r="E37" s="456">
        <v>0.47</v>
      </c>
      <c r="F37" s="456">
        <v>0.01</v>
      </c>
      <c r="G37" s="456">
        <v>0</v>
      </c>
      <c r="H37" s="456">
        <v>0.03</v>
      </c>
      <c r="I37" s="456">
        <v>7.0000000000000007E-2</v>
      </c>
      <c r="J37" s="456">
        <v>0.03</v>
      </c>
      <c r="K37" s="456">
        <v>0</v>
      </c>
      <c r="L37" s="456">
        <v>0.01</v>
      </c>
      <c r="M37" s="456">
        <v>0.45</v>
      </c>
      <c r="N37" s="456">
        <v>0.05</v>
      </c>
      <c r="O37" s="456">
        <v>0.05</v>
      </c>
      <c r="P37" s="456">
        <v>0.12</v>
      </c>
      <c r="Q37" s="456">
        <v>7.0000000000000007E-2</v>
      </c>
      <c r="R37" s="456">
        <v>0.66</v>
      </c>
      <c r="S37" s="456">
        <v>9.9999999999999992E-2</v>
      </c>
      <c r="T37" s="456">
        <v>0.02</v>
      </c>
      <c r="U37" s="456">
        <v>0</v>
      </c>
      <c r="V37" s="456">
        <v>0.25</v>
      </c>
      <c r="W37" s="456">
        <v>0.02</v>
      </c>
      <c r="X37" s="456">
        <v>0.01</v>
      </c>
      <c r="Y37" s="456">
        <v>0.06</v>
      </c>
      <c r="Z37" s="456">
        <v>0.09</v>
      </c>
      <c r="AA37" s="456">
        <v>0</v>
      </c>
      <c r="AB37" s="456">
        <v>0</v>
      </c>
      <c r="AC37" s="456">
        <v>0</v>
      </c>
      <c r="AD37" s="456">
        <v>0.01</v>
      </c>
      <c r="AE37" s="456">
        <v>0</v>
      </c>
      <c r="AF37" s="456">
        <v>0.05</v>
      </c>
      <c r="AG37" s="456">
        <v>0.01</v>
      </c>
      <c r="AH37" s="456">
        <v>0.48</v>
      </c>
      <c r="AI37" s="440">
        <f t="shared" si="1"/>
        <v>0</v>
      </c>
    </row>
    <row r="38" spans="1:36" s="460" customFormat="1" ht="18.75" hidden="1" customHeight="1" x14ac:dyDescent="0.2">
      <c r="A38" s="454"/>
      <c r="B38" s="463" t="s">
        <v>114</v>
      </c>
      <c r="C38" s="464" t="s">
        <v>115</v>
      </c>
      <c r="D38" s="456">
        <v>0</v>
      </c>
      <c r="E38" s="456">
        <v>0</v>
      </c>
      <c r="F38" s="456">
        <v>0</v>
      </c>
      <c r="G38" s="456">
        <v>0</v>
      </c>
      <c r="H38" s="456">
        <v>0</v>
      </c>
      <c r="I38" s="456">
        <v>0</v>
      </c>
      <c r="J38" s="456">
        <v>0</v>
      </c>
      <c r="K38" s="456">
        <v>0</v>
      </c>
      <c r="L38" s="456">
        <v>0</v>
      </c>
      <c r="M38" s="456">
        <v>0</v>
      </c>
      <c r="N38" s="456">
        <v>0</v>
      </c>
      <c r="O38" s="456">
        <v>0</v>
      </c>
      <c r="P38" s="456">
        <v>0</v>
      </c>
      <c r="Q38" s="456">
        <v>0</v>
      </c>
      <c r="R38" s="456">
        <v>0</v>
      </c>
      <c r="S38" s="456">
        <v>0</v>
      </c>
      <c r="T38" s="456">
        <v>0</v>
      </c>
      <c r="U38" s="456">
        <v>0</v>
      </c>
      <c r="V38" s="456">
        <v>0</v>
      </c>
      <c r="W38" s="456">
        <v>0</v>
      </c>
      <c r="X38" s="456">
        <v>0</v>
      </c>
      <c r="Y38" s="456">
        <v>0</v>
      </c>
      <c r="Z38" s="456">
        <v>0</v>
      </c>
      <c r="AA38" s="456">
        <v>0</v>
      </c>
      <c r="AB38" s="456">
        <v>0</v>
      </c>
      <c r="AC38" s="456">
        <v>0</v>
      </c>
      <c r="AD38" s="456">
        <v>0</v>
      </c>
      <c r="AE38" s="456">
        <v>0</v>
      </c>
      <c r="AF38" s="456">
        <v>0</v>
      </c>
      <c r="AG38" s="456">
        <v>0</v>
      </c>
      <c r="AH38" s="456">
        <v>0</v>
      </c>
      <c r="AI38" s="440">
        <f t="shared" si="1"/>
        <v>0</v>
      </c>
    </row>
    <row r="39" spans="1:36" ht="24.95" customHeight="1" x14ac:dyDescent="0.2">
      <c r="A39" s="461"/>
      <c r="B39" s="455" t="s">
        <v>116</v>
      </c>
      <c r="C39" s="454" t="s">
        <v>117</v>
      </c>
      <c r="D39" s="456">
        <v>9.84</v>
      </c>
      <c r="E39" s="456">
        <v>0</v>
      </c>
      <c r="F39" s="456">
        <v>0.25</v>
      </c>
      <c r="G39" s="456">
        <v>0</v>
      </c>
      <c r="H39" s="456">
        <v>0.47</v>
      </c>
      <c r="I39" s="456">
        <v>0</v>
      </c>
      <c r="J39" s="456">
        <v>1.28</v>
      </c>
      <c r="K39" s="456">
        <v>0</v>
      </c>
      <c r="L39" s="456">
        <v>0</v>
      </c>
      <c r="M39" s="456">
        <v>0</v>
      </c>
      <c r="N39" s="456">
        <v>0.01</v>
      </c>
      <c r="O39" s="456">
        <v>0</v>
      </c>
      <c r="P39" s="456">
        <v>0</v>
      </c>
      <c r="Q39" s="456">
        <v>0</v>
      </c>
      <c r="R39" s="456">
        <v>1.06</v>
      </c>
      <c r="S39" s="456">
        <v>0</v>
      </c>
      <c r="T39" s="456">
        <v>0.36</v>
      </c>
      <c r="U39" s="456">
        <v>0</v>
      </c>
      <c r="V39" s="456">
        <v>5.51</v>
      </c>
      <c r="W39" s="456">
        <v>0</v>
      </c>
      <c r="X39" s="456">
        <v>0</v>
      </c>
      <c r="Y39" s="456">
        <v>0</v>
      </c>
      <c r="Z39" s="456">
        <v>0</v>
      </c>
      <c r="AA39" s="456">
        <v>0</v>
      </c>
      <c r="AB39" s="456">
        <v>0</v>
      </c>
      <c r="AC39" s="456">
        <v>0.54</v>
      </c>
      <c r="AD39" s="456">
        <v>0</v>
      </c>
      <c r="AE39" s="456">
        <v>0.1</v>
      </c>
      <c r="AF39" s="456">
        <v>0</v>
      </c>
      <c r="AG39" s="456">
        <v>0</v>
      </c>
      <c r="AH39" s="456">
        <v>0.26</v>
      </c>
      <c r="AI39" s="440">
        <f t="shared" si="1"/>
        <v>0</v>
      </c>
    </row>
    <row r="40" spans="1:36" ht="24.95" customHeight="1" x14ac:dyDescent="0.2">
      <c r="A40" s="461"/>
      <c r="B40" s="455" t="s">
        <v>118</v>
      </c>
      <c r="C40" s="454" t="s">
        <v>119</v>
      </c>
      <c r="D40" s="456">
        <v>21.3</v>
      </c>
      <c r="E40" s="456">
        <v>0</v>
      </c>
      <c r="F40" s="456">
        <v>0.31</v>
      </c>
      <c r="G40" s="456">
        <v>0</v>
      </c>
      <c r="H40" s="456">
        <v>0</v>
      </c>
      <c r="I40" s="456">
        <v>0</v>
      </c>
      <c r="J40" s="456">
        <v>0</v>
      </c>
      <c r="K40" s="456">
        <v>0</v>
      </c>
      <c r="L40" s="456">
        <v>0</v>
      </c>
      <c r="M40" s="456">
        <v>0</v>
      </c>
      <c r="N40" s="456">
        <v>0.31</v>
      </c>
      <c r="O40" s="456">
        <v>0</v>
      </c>
      <c r="P40" s="456">
        <v>0</v>
      </c>
      <c r="Q40" s="456">
        <v>0</v>
      </c>
      <c r="R40" s="456">
        <v>0</v>
      </c>
      <c r="S40" s="456">
        <v>0</v>
      </c>
      <c r="T40" s="456">
        <v>0</v>
      </c>
      <c r="U40" s="456">
        <v>0</v>
      </c>
      <c r="V40" s="456">
        <v>0.35</v>
      </c>
      <c r="W40" s="456">
        <v>0</v>
      </c>
      <c r="X40" s="456">
        <v>0</v>
      </c>
      <c r="Y40" s="456">
        <v>0</v>
      </c>
      <c r="Z40" s="456">
        <v>0</v>
      </c>
      <c r="AA40" s="456">
        <v>0</v>
      </c>
      <c r="AB40" s="456">
        <v>0</v>
      </c>
      <c r="AC40" s="456">
        <v>0</v>
      </c>
      <c r="AD40" s="456">
        <v>0</v>
      </c>
      <c r="AE40" s="456">
        <v>0</v>
      </c>
      <c r="AF40" s="456">
        <v>0</v>
      </c>
      <c r="AG40" s="456">
        <v>20.329999999999998</v>
      </c>
      <c r="AH40" s="456">
        <v>0</v>
      </c>
      <c r="AI40" s="440">
        <f t="shared" si="1"/>
        <v>0</v>
      </c>
    </row>
    <row r="41" spans="1:36" ht="24.95" customHeight="1" x14ac:dyDescent="0.2">
      <c r="A41" s="461"/>
      <c r="B41" s="455" t="s">
        <v>120</v>
      </c>
      <c r="C41" s="454" t="s">
        <v>121</v>
      </c>
      <c r="D41" s="456">
        <v>181.13</v>
      </c>
      <c r="E41" s="456">
        <v>2.37</v>
      </c>
      <c r="F41" s="456">
        <v>0.97</v>
      </c>
      <c r="G41" s="456">
        <v>1.51</v>
      </c>
      <c r="H41" s="456">
        <v>4.45</v>
      </c>
      <c r="I41" s="456">
        <v>11.61</v>
      </c>
      <c r="J41" s="456">
        <v>4.8</v>
      </c>
      <c r="K41" s="456">
        <v>10.94</v>
      </c>
      <c r="L41" s="456">
        <v>1.66</v>
      </c>
      <c r="M41" s="456">
        <v>0.26</v>
      </c>
      <c r="N41" s="456">
        <v>1.65</v>
      </c>
      <c r="O41" s="456">
        <v>1.43</v>
      </c>
      <c r="P41" s="456">
        <v>0.66</v>
      </c>
      <c r="Q41" s="456">
        <v>53.98</v>
      </c>
      <c r="R41" s="456">
        <v>0.15</v>
      </c>
      <c r="S41" s="456">
        <v>1.24</v>
      </c>
      <c r="T41" s="456">
        <v>5.05</v>
      </c>
      <c r="U41" s="456">
        <v>4.08</v>
      </c>
      <c r="V41" s="456">
        <v>21.25</v>
      </c>
      <c r="W41" s="456">
        <v>32.950000000000003</v>
      </c>
      <c r="X41" s="456">
        <v>0.35</v>
      </c>
      <c r="Y41" s="456">
        <v>2.02</v>
      </c>
      <c r="Z41" s="456">
        <v>7.63</v>
      </c>
      <c r="AA41" s="456">
        <v>1.98</v>
      </c>
      <c r="AB41" s="456">
        <v>2.5099999999999998</v>
      </c>
      <c r="AC41" s="456">
        <v>1.56</v>
      </c>
      <c r="AD41" s="456">
        <v>0.79</v>
      </c>
      <c r="AE41" s="456">
        <v>0</v>
      </c>
      <c r="AF41" s="456">
        <v>1.94</v>
      </c>
      <c r="AG41" s="456">
        <v>0.81</v>
      </c>
      <c r="AH41" s="456">
        <v>0.53</v>
      </c>
      <c r="AI41" s="440">
        <f t="shared" si="1"/>
        <v>0</v>
      </c>
    </row>
    <row r="42" spans="1:36" ht="24.95" customHeight="1" x14ac:dyDescent="0.2">
      <c r="A42" s="461"/>
      <c r="B42" s="455" t="s">
        <v>122</v>
      </c>
      <c r="C42" s="454" t="s">
        <v>123</v>
      </c>
      <c r="D42" s="456">
        <v>227.26</v>
      </c>
      <c r="E42" s="456">
        <v>0.02</v>
      </c>
      <c r="F42" s="456">
        <v>3.18</v>
      </c>
      <c r="G42" s="456">
        <v>0</v>
      </c>
      <c r="H42" s="456">
        <v>10.029999999999999</v>
      </c>
      <c r="I42" s="456">
        <v>8.35</v>
      </c>
      <c r="J42" s="456">
        <v>8.11</v>
      </c>
      <c r="K42" s="456">
        <v>10.370000000000001</v>
      </c>
      <c r="L42" s="456">
        <v>33.549999999999997</v>
      </c>
      <c r="M42" s="456">
        <v>0.14000000000000001</v>
      </c>
      <c r="N42" s="456">
        <v>30.86</v>
      </c>
      <c r="O42" s="456">
        <v>2.0699999999999998</v>
      </c>
      <c r="P42" s="456">
        <v>0.25</v>
      </c>
      <c r="Q42" s="456">
        <v>10.62</v>
      </c>
      <c r="R42" s="456">
        <v>0.74</v>
      </c>
      <c r="S42" s="456">
        <v>0</v>
      </c>
      <c r="T42" s="456">
        <v>7.11</v>
      </c>
      <c r="U42" s="456">
        <v>9.2100000000000009</v>
      </c>
      <c r="V42" s="456">
        <v>7.91</v>
      </c>
      <c r="W42" s="456">
        <v>52.15</v>
      </c>
      <c r="X42" s="456">
        <v>5.03</v>
      </c>
      <c r="Y42" s="456">
        <v>1.44</v>
      </c>
      <c r="Z42" s="456">
        <v>10.039999999999999</v>
      </c>
      <c r="AA42" s="456">
        <v>2.57</v>
      </c>
      <c r="AB42" s="456">
        <v>2.16</v>
      </c>
      <c r="AC42" s="456">
        <v>1.97</v>
      </c>
      <c r="AD42" s="456">
        <v>3.49</v>
      </c>
      <c r="AE42" s="456">
        <v>0</v>
      </c>
      <c r="AF42" s="456">
        <v>3.21</v>
      </c>
      <c r="AG42" s="456">
        <v>2.5299999999999998</v>
      </c>
      <c r="AH42" s="456">
        <v>0.15</v>
      </c>
      <c r="AI42" s="440">
        <f t="shared" si="1"/>
        <v>0</v>
      </c>
    </row>
    <row r="43" spans="1:36" ht="15.95" hidden="1" customHeight="1" x14ac:dyDescent="0.2">
      <c r="A43" s="454"/>
      <c r="B43" s="465" t="s">
        <v>124</v>
      </c>
      <c r="C43" s="464" t="s">
        <v>125</v>
      </c>
      <c r="D43" s="456">
        <v>0</v>
      </c>
      <c r="E43" s="456">
        <v>0</v>
      </c>
      <c r="F43" s="456">
        <v>0</v>
      </c>
      <c r="G43" s="456">
        <v>0</v>
      </c>
      <c r="H43" s="456">
        <v>0</v>
      </c>
      <c r="I43" s="456">
        <v>0</v>
      </c>
      <c r="J43" s="456">
        <v>0</v>
      </c>
      <c r="K43" s="456">
        <v>0</v>
      </c>
      <c r="L43" s="456">
        <v>0</v>
      </c>
      <c r="M43" s="456">
        <v>0</v>
      </c>
      <c r="N43" s="456">
        <v>0</v>
      </c>
      <c r="O43" s="456">
        <v>0</v>
      </c>
      <c r="P43" s="456">
        <v>0</v>
      </c>
      <c r="Q43" s="456">
        <v>0</v>
      </c>
      <c r="R43" s="456">
        <v>0</v>
      </c>
      <c r="S43" s="456">
        <v>0</v>
      </c>
      <c r="T43" s="456">
        <v>0</v>
      </c>
      <c r="U43" s="456">
        <v>0</v>
      </c>
      <c r="V43" s="456">
        <v>0</v>
      </c>
      <c r="W43" s="456">
        <v>0</v>
      </c>
      <c r="X43" s="456">
        <v>0</v>
      </c>
      <c r="Y43" s="456">
        <v>0</v>
      </c>
      <c r="Z43" s="456">
        <v>0</v>
      </c>
      <c r="AA43" s="456">
        <v>0</v>
      </c>
      <c r="AB43" s="456">
        <v>0</v>
      </c>
      <c r="AC43" s="456">
        <v>0</v>
      </c>
      <c r="AD43" s="456">
        <v>0</v>
      </c>
      <c r="AE43" s="456">
        <v>0</v>
      </c>
      <c r="AF43" s="456">
        <v>0</v>
      </c>
      <c r="AG43" s="456">
        <v>0</v>
      </c>
      <c r="AH43" s="456">
        <v>0</v>
      </c>
      <c r="AI43" s="440">
        <f t="shared" si="1"/>
        <v>0</v>
      </c>
    </row>
    <row r="44" spans="1:36" ht="24.95" customHeight="1" x14ac:dyDescent="0.2">
      <c r="A44" s="454"/>
      <c r="B44" s="15" t="s">
        <v>126</v>
      </c>
      <c r="C44" s="16" t="s">
        <v>127</v>
      </c>
      <c r="D44" s="456">
        <v>20.260000000000002</v>
      </c>
      <c r="E44" s="456">
        <v>0</v>
      </c>
      <c r="F44" s="456">
        <v>0</v>
      </c>
      <c r="G44" s="456">
        <v>0</v>
      </c>
      <c r="H44" s="456">
        <v>1.1399999999999999</v>
      </c>
      <c r="I44" s="456">
        <v>0</v>
      </c>
      <c r="J44" s="456">
        <v>0.75</v>
      </c>
      <c r="K44" s="456">
        <v>0</v>
      </c>
      <c r="L44" s="456">
        <v>0</v>
      </c>
      <c r="M44" s="456">
        <v>0</v>
      </c>
      <c r="N44" s="456">
        <v>0</v>
      </c>
      <c r="O44" s="456">
        <v>0</v>
      </c>
      <c r="P44" s="456">
        <v>0</v>
      </c>
      <c r="Q44" s="456">
        <v>0</v>
      </c>
      <c r="R44" s="456">
        <v>0</v>
      </c>
      <c r="S44" s="456">
        <v>0.27</v>
      </c>
      <c r="T44" s="456">
        <v>0</v>
      </c>
      <c r="U44" s="456">
        <v>0</v>
      </c>
      <c r="V44" s="456">
        <v>0</v>
      </c>
      <c r="W44" s="456">
        <v>0</v>
      </c>
      <c r="X44" s="456">
        <v>0</v>
      </c>
      <c r="Y44" s="456">
        <v>17.22</v>
      </c>
      <c r="Z44" s="456">
        <v>0.88</v>
      </c>
      <c r="AA44" s="456">
        <v>0</v>
      </c>
      <c r="AB44" s="456">
        <v>0</v>
      </c>
      <c r="AC44" s="456">
        <v>0</v>
      </c>
      <c r="AD44" s="456">
        <v>0</v>
      </c>
      <c r="AE44" s="456">
        <v>0</v>
      </c>
      <c r="AF44" s="456">
        <v>0</v>
      </c>
      <c r="AG44" s="456">
        <v>0</v>
      </c>
      <c r="AH44" s="456">
        <v>0</v>
      </c>
      <c r="AI44" s="8">
        <f t="shared" si="1"/>
        <v>0</v>
      </c>
    </row>
    <row r="45" spans="1:36" ht="24.95" customHeight="1" x14ac:dyDescent="0.2">
      <c r="A45" s="454"/>
      <c r="B45" s="15" t="s">
        <v>128</v>
      </c>
      <c r="C45" s="16" t="s">
        <v>129</v>
      </c>
      <c r="D45" s="456">
        <v>13.21</v>
      </c>
      <c r="E45" s="456">
        <v>0.15</v>
      </c>
      <c r="F45" s="456">
        <v>0.13</v>
      </c>
      <c r="G45" s="456">
        <v>0</v>
      </c>
      <c r="H45" s="456">
        <v>0.09</v>
      </c>
      <c r="I45" s="456">
        <v>0.59</v>
      </c>
      <c r="J45" s="456">
        <v>0.17</v>
      </c>
      <c r="K45" s="456">
        <v>0</v>
      </c>
      <c r="L45" s="456">
        <v>0.92</v>
      </c>
      <c r="M45" s="456">
        <v>0.22</v>
      </c>
      <c r="N45" s="456">
        <v>0</v>
      </c>
      <c r="O45" s="456">
        <v>0.36</v>
      </c>
      <c r="P45" s="456">
        <v>0.96</v>
      </c>
      <c r="Q45" s="456">
        <v>1.95</v>
      </c>
      <c r="R45" s="456">
        <v>0.06</v>
      </c>
      <c r="S45" s="456">
        <v>0.02</v>
      </c>
      <c r="T45" s="456">
        <v>0.06</v>
      </c>
      <c r="U45" s="456">
        <v>0.46</v>
      </c>
      <c r="V45" s="456">
        <v>1.71</v>
      </c>
      <c r="W45" s="456">
        <v>2.44</v>
      </c>
      <c r="X45" s="456">
        <v>0.16</v>
      </c>
      <c r="Y45" s="456">
        <v>1.64</v>
      </c>
      <c r="Z45" s="456">
        <v>0.15</v>
      </c>
      <c r="AA45" s="456">
        <v>0.11</v>
      </c>
      <c r="AB45" s="456">
        <v>0.14000000000000001</v>
      </c>
      <c r="AC45" s="456">
        <v>0.05</v>
      </c>
      <c r="AD45" s="456">
        <v>0.04</v>
      </c>
      <c r="AE45" s="456">
        <v>0.61</v>
      </c>
      <c r="AF45" s="456">
        <v>0</v>
      </c>
      <c r="AG45" s="456">
        <v>0</v>
      </c>
      <c r="AH45" s="456">
        <v>0.02</v>
      </c>
      <c r="AI45" s="8">
        <f>SUM(E45:AH45)-D45</f>
        <v>0</v>
      </c>
      <c r="AJ45" s="439">
        <v>0</v>
      </c>
    </row>
    <row r="46" spans="1:36" ht="24.95" customHeight="1" x14ac:dyDescent="0.2">
      <c r="A46" s="454"/>
      <c r="B46" s="15" t="s">
        <v>130</v>
      </c>
      <c r="C46" s="16" t="s">
        <v>131</v>
      </c>
      <c r="D46" s="456">
        <v>4.59</v>
      </c>
      <c r="E46" s="456">
        <v>0</v>
      </c>
      <c r="F46" s="456">
        <v>0.35</v>
      </c>
      <c r="G46" s="456">
        <v>0</v>
      </c>
      <c r="H46" s="456">
        <v>0</v>
      </c>
      <c r="I46" s="456">
        <v>0.3</v>
      </c>
      <c r="J46" s="456">
        <v>0</v>
      </c>
      <c r="K46" s="456">
        <v>0</v>
      </c>
      <c r="L46" s="456">
        <v>0</v>
      </c>
      <c r="M46" s="456">
        <v>0</v>
      </c>
      <c r="N46" s="456">
        <v>0</v>
      </c>
      <c r="O46" s="456">
        <v>0</v>
      </c>
      <c r="P46" s="456">
        <v>1.53</v>
      </c>
      <c r="Q46" s="456">
        <v>0</v>
      </c>
      <c r="R46" s="456">
        <v>0</v>
      </c>
      <c r="S46" s="456">
        <v>0</v>
      </c>
      <c r="T46" s="456">
        <v>0</v>
      </c>
      <c r="U46" s="456">
        <v>0</v>
      </c>
      <c r="V46" s="456">
        <v>0</v>
      </c>
      <c r="W46" s="456">
        <v>0</v>
      </c>
      <c r="X46" s="456">
        <v>0</v>
      </c>
      <c r="Y46" s="456">
        <v>0</v>
      </c>
      <c r="Z46" s="456">
        <v>0</v>
      </c>
      <c r="AA46" s="456">
        <v>0.32</v>
      </c>
      <c r="AB46" s="456">
        <v>0</v>
      </c>
      <c r="AC46" s="456">
        <v>0</v>
      </c>
      <c r="AD46" s="456">
        <v>0.09</v>
      </c>
      <c r="AE46" s="456">
        <v>0</v>
      </c>
      <c r="AF46" s="456">
        <v>2</v>
      </c>
      <c r="AG46" s="456">
        <v>0</v>
      </c>
      <c r="AH46" s="456">
        <v>0</v>
      </c>
      <c r="AI46" s="8">
        <f t="shared" si="1"/>
        <v>0</v>
      </c>
    </row>
    <row r="47" spans="1:36" ht="24.95" customHeight="1" x14ac:dyDescent="0.2">
      <c r="A47" s="454" t="s">
        <v>132</v>
      </c>
      <c r="B47" s="455" t="s">
        <v>133</v>
      </c>
      <c r="C47" s="454" t="s">
        <v>134</v>
      </c>
      <c r="D47" s="456">
        <v>45.96</v>
      </c>
      <c r="E47" s="456">
        <v>0</v>
      </c>
      <c r="F47" s="456">
        <v>0</v>
      </c>
      <c r="G47" s="456">
        <v>0</v>
      </c>
      <c r="H47" s="456">
        <v>0</v>
      </c>
      <c r="I47" s="456">
        <v>45.96</v>
      </c>
      <c r="J47" s="456">
        <v>0</v>
      </c>
      <c r="K47" s="456">
        <v>0</v>
      </c>
      <c r="L47" s="456">
        <v>0</v>
      </c>
      <c r="M47" s="456">
        <v>0</v>
      </c>
      <c r="N47" s="456">
        <v>0</v>
      </c>
      <c r="O47" s="456">
        <v>0</v>
      </c>
      <c r="P47" s="456">
        <v>0</v>
      </c>
      <c r="Q47" s="456">
        <v>0</v>
      </c>
      <c r="R47" s="456">
        <v>0</v>
      </c>
      <c r="S47" s="456">
        <v>0</v>
      </c>
      <c r="T47" s="456">
        <v>0</v>
      </c>
      <c r="U47" s="456">
        <v>0</v>
      </c>
      <c r="V47" s="456">
        <v>0</v>
      </c>
      <c r="W47" s="456">
        <v>0</v>
      </c>
      <c r="X47" s="456">
        <v>0</v>
      </c>
      <c r="Y47" s="456">
        <v>0</v>
      </c>
      <c r="Z47" s="456">
        <v>0</v>
      </c>
      <c r="AA47" s="456">
        <v>0</v>
      </c>
      <c r="AB47" s="456">
        <v>0</v>
      </c>
      <c r="AC47" s="456">
        <v>0</v>
      </c>
      <c r="AD47" s="456">
        <v>0</v>
      </c>
      <c r="AE47" s="456">
        <v>0</v>
      </c>
      <c r="AF47" s="456">
        <v>0</v>
      </c>
      <c r="AG47" s="456">
        <v>0</v>
      </c>
      <c r="AH47" s="456">
        <v>0</v>
      </c>
      <c r="AI47" s="440">
        <f t="shared" si="1"/>
        <v>0</v>
      </c>
    </row>
    <row r="48" spans="1:36" ht="24.95" customHeight="1" x14ac:dyDescent="0.2">
      <c r="A48" s="454" t="s">
        <v>135</v>
      </c>
      <c r="B48" s="455" t="s">
        <v>136</v>
      </c>
      <c r="C48" s="454" t="s">
        <v>137</v>
      </c>
      <c r="D48" s="456">
        <v>5.66</v>
      </c>
      <c r="E48" s="456">
        <v>0.42</v>
      </c>
      <c r="F48" s="456">
        <v>0.23</v>
      </c>
      <c r="G48" s="456">
        <v>0.11</v>
      </c>
      <c r="H48" s="456">
        <v>0.22</v>
      </c>
      <c r="I48" s="456">
        <v>0.12</v>
      </c>
      <c r="J48" s="456">
        <v>0.15</v>
      </c>
      <c r="K48" s="456">
        <v>0.2</v>
      </c>
      <c r="L48" s="456">
        <v>7.0000000000000007E-2</v>
      </c>
      <c r="M48" s="456">
        <v>0.03</v>
      </c>
      <c r="N48" s="456">
        <v>0.57999999999999996</v>
      </c>
      <c r="O48" s="456">
        <v>0.15</v>
      </c>
      <c r="P48" s="456">
        <v>0</v>
      </c>
      <c r="Q48" s="456">
        <v>0.95</v>
      </c>
      <c r="R48" s="456">
        <v>0.06</v>
      </c>
      <c r="S48" s="456">
        <v>0.06</v>
      </c>
      <c r="T48" s="456">
        <v>0.13</v>
      </c>
      <c r="U48" s="456">
        <v>0.04</v>
      </c>
      <c r="V48" s="456">
        <v>0.76</v>
      </c>
      <c r="W48" s="456">
        <v>0.22</v>
      </c>
      <c r="X48" s="456">
        <v>0.12</v>
      </c>
      <c r="Y48" s="456">
        <v>0.08</v>
      </c>
      <c r="Z48" s="456">
        <v>0.11</v>
      </c>
      <c r="AA48" s="456">
        <v>0.06</v>
      </c>
      <c r="AB48" s="456">
        <v>0.21</v>
      </c>
      <c r="AC48" s="456">
        <v>0.05</v>
      </c>
      <c r="AD48" s="456">
        <v>0.03</v>
      </c>
      <c r="AE48" s="456">
        <v>0.05</v>
      </c>
      <c r="AF48" s="456">
        <v>0.22999999999999998</v>
      </c>
      <c r="AG48" s="456">
        <v>0.19</v>
      </c>
      <c r="AH48" s="456">
        <v>0.03</v>
      </c>
      <c r="AI48" s="440">
        <f t="shared" si="1"/>
        <v>0</v>
      </c>
    </row>
    <row r="49" spans="1:36" ht="24.95" customHeight="1" x14ac:dyDescent="0.2">
      <c r="A49" s="454" t="s">
        <v>138</v>
      </c>
      <c r="B49" s="455" t="s">
        <v>139</v>
      </c>
      <c r="C49" s="454" t="s">
        <v>140</v>
      </c>
      <c r="D49" s="456">
        <v>255.85</v>
      </c>
      <c r="E49" s="456">
        <v>3.7300000000000004</v>
      </c>
      <c r="F49" s="456">
        <v>35.26</v>
      </c>
      <c r="G49" s="456">
        <v>2.81</v>
      </c>
      <c r="H49" s="456">
        <v>0.31</v>
      </c>
      <c r="I49" s="456">
        <v>1.92</v>
      </c>
      <c r="J49" s="456">
        <v>1.99</v>
      </c>
      <c r="K49" s="456">
        <v>0</v>
      </c>
      <c r="L49" s="456">
        <v>0</v>
      </c>
      <c r="M49" s="456">
        <v>2.68</v>
      </c>
      <c r="N49" s="456">
        <v>9.6199999999999992</v>
      </c>
      <c r="O49" s="456">
        <v>1.72</v>
      </c>
      <c r="P49" s="456">
        <v>91.11</v>
      </c>
      <c r="Q49" s="456">
        <v>37.130000000000003</v>
      </c>
      <c r="R49" s="456">
        <v>0.43</v>
      </c>
      <c r="S49" s="456">
        <v>0.6</v>
      </c>
      <c r="T49" s="456">
        <v>1.74</v>
      </c>
      <c r="U49" s="456">
        <v>0.1</v>
      </c>
      <c r="V49" s="456">
        <v>42.06</v>
      </c>
      <c r="W49" s="456">
        <v>1.67</v>
      </c>
      <c r="X49" s="456">
        <v>0.49</v>
      </c>
      <c r="Y49" s="456">
        <v>0</v>
      </c>
      <c r="Z49" s="456">
        <v>0.17</v>
      </c>
      <c r="AA49" s="456">
        <v>0</v>
      </c>
      <c r="AB49" s="456">
        <v>0.41</v>
      </c>
      <c r="AC49" s="456">
        <v>3.27</v>
      </c>
      <c r="AD49" s="456">
        <v>9.64</v>
      </c>
      <c r="AE49" s="456">
        <v>0.72</v>
      </c>
      <c r="AF49" s="456">
        <v>2.2799999999999998</v>
      </c>
      <c r="AG49" s="456">
        <v>0.53</v>
      </c>
      <c r="AH49" s="456">
        <v>3.46</v>
      </c>
      <c r="AI49" s="440">
        <f t="shared" si="1"/>
        <v>0</v>
      </c>
    </row>
    <row r="50" spans="1:36" s="462" customFormat="1" ht="24.95" customHeight="1" x14ac:dyDescent="0.2">
      <c r="A50" s="454" t="s">
        <v>141</v>
      </c>
      <c r="B50" s="455" t="s">
        <v>142</v>
      </c>
      <c r="C50" s="454" t="s">
        <v>143</v>
      </c>
      <c r="D50" s="456">
        <v>363.5</v>
      </c>
      <c r="E50" s="456">
        <v>0</v>
      </c>
      <c r="F50" s="456">
        <v>0</v>
      </c>
      <c r="G50" s="456">
        <v>0</v>
      </c>
      <c r="H50" s="456">
        <v>0</v>
      </c>
      <c r="I50" s="456">
        <v>0</v>
      </c>
      <c r="J50" s="456">
        <v>0</v>
      </c>
      <c r="K50" s="456">
        <v>0</v>
      </c>
      <c r="L50" s="456">
        <v>0</v>
      </c>
      <c r="M50" s="456">
        <v>0</v>
      </c>
      <c r="N50" s="456">
        <v>0</v>
      </c>
      <c r="O50" s="456">
        <v>0</v>
      </c>
      <c r="P50" s="456">
        <v>363.5</v>
      </c>
      <c r="Q50" s="456">
        <v>0</v>
      </c>
      <c r="R50" s="456">
        <v>0</v>
      </c>
      <c r="S50" s="456">
        <v>0</v>
      </c>
      <c r="T50" s="456">
        <v>0</v>
      </c>
      <c r="U50" s="456">
        <v>0</v>
      </c>
      <c r="V50" s="456">
        <v>0</v>
      </c>
      <c r="W50" s="456">
        <v>0</v>
      </c>
      <c r="X50" s="456">
        <v>0</v>
      </c>
      <c r="Y50" s="456">
        <v>0</v>
      </c>
      <c r="Z50" s="456">
        <v>0</v>
      </c>
      <c r="AA50" s="456">
        <v>0</v>
      </c>
      <c r="AB50" s="456">
        <v>0</v>
      </c>
      <c r="AC50" s="456">
        <v>0</v>
      </c>
      <c r="AD50" s="456">
        <v>0</v>
      </c>
      <c r="AE50" s="456">
        <v>0</v>
      </c>
      <c r="AF50" s="456">
        <v>0</v>
      </c>
      <c r="AG50" s="456">
        <v>0</v>
      </c>
      <c r="AH50" s="456">
        <v>0</v>
      </c>
      <c r="AI50" s="440">
        <f t="shared" si="1"/>
        <v>0</v>
      </c>
    </row>
    <row r="51" spans="1:36" ht="24.95" customHeight="1" x14ac:dyDescent="0.2">
      <c r="A51" s="454" t="s">
        <v>144</v>
      </c>
      <c r="B51" s="455" t="s">
        <v>145</v>
      </c>
      <c r="C51" s="456" t="s">
        <v>146</v>
      </c>
      <c r="D51" s="456">
        <v>4522.42</v>
      </c>
      <c r="E51" s="456">
        <v>145.08000000000001</v>
      </c>
      <c r="F51" s="456">
        <v>212.77</v>
      </c>
      <c r="G51" s="456">
        <v>52.8</v>
      </c>
      <c r="H51" s="456">
        <v>85.96</v>
      </c>
      <c r="I51" s="456">
        <v>115.79</v>
      </c>
      <c r="J51" s="456">
        <v>84.4</v>
      </c>
      <c r="K51" s="456">
        <v>227.14</v>
      </c>
      <c r="L51" s="456">
        <v>118.08</v>
      </c>
      <c r="M51" s="456">
        <v>17.690000000000001</v>
      </c>
      <c r="N51" s="456">
        <v>367.3</v>
      </c>
      <c r="O51" s="456">
        <v>221.67</v>
      </c>
      <c r="P51" s="456">
        <v>0</v>
      </c>
      <c r="Q51" s="456">
        <v>460.79</v>
      </c>
      <c r="R51" s="456">
        <v>50.91</v>
      </c>
      <c r="S51" s="456">
        <v>44.62</v>
      </c>
      <c r="T51" s="456">
        <v>108.14</v>
      </c>
      <c r="U51" s="456">
        <v>57.54</v>
      </c>
      <c r="V51" s="456">
        <v>449.21</v>
      </c>
      <c r="W51" s="456">
        <v>192.82</v>
      </c>
      <c r="X51" s="456">
        <v>70.849999999999994</v>
      </c>
      <c r="Y51" s="456">
        <v>135</v>
      </c>
      <c r="Z51" s="456">
        <v>180.73</v>
      </c>
      <c r="AA51" s="456">
        <v>76.17</v>
      </c>
      <c r="AB51" s="456">
        <v>228.61</v>
      </c>
      <c r="AC51" s="456">
        <v>62.95</v>
      </c>
      <c r="AD51" s="456">
        <v>82.88</v>
      </c>
      <c r="AE51" s="456">
        <v>11.15</v>
      </c>
      <c r="AF51" s="456">
        <v>132.18</v>
      </c>
      <c r="AG51" s="456">
        <v>485.8</v>
      </c>
      <c r="AH51" s="456">
        <v>43.39</v>
      </c>
      <c r="AI51" s="440">
        <f t="shared" si="1"/>
        <v>0</v>
      </c>
    </row>
    <row r="52" spans="1:36" ht="24.95" customHeight="1" x14ac:dyDescent="0.2">
      <c r="A52" s="454" t="s">
        <v>147</v>
      </c>
      <c r="B52" s="455" t="s">
        <v>148</v>
      </c>
      <c r="C52" s="454" t="s">
        <v>149</v>
      </c>
      <c r="D52" s="456">
        <v>38.1</v>
      </c>
      <c r="E52" s="456">
        <v>1.56</v>
      </c>
      <c r="F52" s="456">
        <v>1.3</v>
      </c>
      <c r="G52" s="456">
        <v>0.56999999999999995</v>
      </c>
      <c r="H52" s="456">
        <v>0.2</v>
      </c>
      <c r="I52" s="456">
        <v>1.62</v>
      </c>
      <c r="J52" s="456">
        <v>0.17</v>
      </c>
      <c r="K52" s="456">
        <v>0.6</v>
      </c>
      <c r="L52" s="456">
        <v>0.62</v>
      </c>
      <c r="M52" s="456">
        <v>0.72</v>
      </c>
      <c r="N52" s="456">
        <v>1.66</v>
      </c>
      <c r="O52" s="456">
        <v>0.25</v>
      </c>
      <c r="P52" s="456">
        <v>2.2799999999999998</v>
      </c>
      <c r="Q52" s="456">
        <v>0.28999999999999998</v>
      </c>
      <c r="R52" s="456">
        <v>4.51</v>
      </c>
      <c r="S52" s="456">
        <v>6.03</v>
      </c>
      <c r="T52" s="456">
        <v>0.16</v>
      </c>
      <c r="U52" s="456">
        <v>2.4500000000000002</v>
      </c>
      <c r="V52" s="456">
        <v>1.25</v>
      </c>
      <c r="W52" s="456">
        <v>0.7</v>
      </c>
      <c r="X52" s="456">
        <v>0.3</v>
      </c>
      <c r="Y52" s="456">
        <v>2.41</v>
      </c>
      <c r="Z52" s="456">
        <v>0.2</v>
      </c>
      <c r="AA52" s="456">
        <v>0.13</v>
      </c>
      <c r="AB52" s="456">
        <v>0.24</v>
      </c>
      <c r="AC52" s="456">
        <v>1.5</v>
      </c>
      <c r="AD52" s="456">
        <v>0.5</v>
      </c>
      <c r="AE52" s="456">
        <v>2</v>
      </c>
      <c r="AF52" s="456">
        <v>1.8</v>
      </c>
      <c r="AG52" s="456">
        <v>0.59</v>
      </c>
      <c r="AH52" s="456">
        <v>1.49</v>
      </c>
      <c r="AI52" s="440">
        <f t="shared" si="1"/>
        <v>0</v>
      </c>
    </row>
    <row r="53" spans="1:36" ht="24.95" customHeight="1" x14ac:dyDescent="0.2">
      <c r="A53" s="454" t="s">
        <v>150</v>
      </c>
      <c r="B53" s="455" t="s">
        <v>151</v>
      </c>
      <c r="C53" s="454" t="s">
        <v>152</v>
      </c>
      <c r="D53" s="456">
        <v>11.149999999999999</v>
      </c>
      <c r="E53" s="456">
        <v>0</v>
      </c>
      <c r="F53" s="456">
        <v>0</v>
      </c>
      <c r="G53" s="456">
        <v>0</v>
      </c>
      <c r="H53" s="456">
        <v>0</v>
      </c>
      <c r="I53" s="456">
        <v>0</v>
      </c>
      <c r="J53" s="456">
        <v>0</v>
      </c>
      <c r="K53" s="456">
        <v>0.61</v>
      </c>
      <c r="L53" s="456">
        <v>0</v>
      </c>
      <c r="M53" s="456">
        <v>0.05</v>
      </c>
      <c r="N53" s="456">
        <v>0</v>
      </c>
      <c r="O53" s="456">
        <v>0</v>
      </c>
      <c r="P53" s="456">
        <v>0</v>
      </c>
      <c r="Q53" s="456">
        <v>0</v>
      </c>
      <c r="R53" s="456">
        <v>0.12</v>
      </c>
      <c r="S53" s="456">
        <v>0.2</v>
      </c>
      <c r="T53" s="456">
        <v>0</v>
      </c>
      <c r="U53" s="456">
        <v>4.71</v>
      </c>
      <c r="V53" s="456">
        <v>0</v>
      </c>
      <c r="W53" s="456">
        <v>0.38</v>
      </c>
      <c r="X53" s="456">
        <v>0.06</v>
      </c>
      <c r="Y53" s="456">
        <v>4.8600000000000003</v>
      </c>
      <c r="Z53" s="456">
        <v>0</v>
      </c>
      <c r="AA53" s="456">
        <v>0</v>
      </c>
      <c r="AB53" s="456">
        <v>0</v>
      </c>
      <c r="AC53" s="456">
        <v>0.1</v>
      </c>
      <c r="AD53" s="456">
        <v>0</v>
      </c>
      <c r="AE53" s="456">
        <v>0.02</v>
      </c>
      <c r="AF53" s="456">
        <v>0</v>
      </c>
      <c r="AG53" s="456">
        <v>0</v>
      </c>
      <c r="AH53" s="456">
        <v>0.04</v>
      </c>
      <c r="AI53" s="440">
        <f t="shared" si="1"/>
        <v>0</v>
      </c>
    </row>
    <row r="54" spans="1:36" ht="15.95" hidden="1" customHeight="1" x14ac:dyDescent="0.2">
      <c r="A54" s="454" t="s">
        <v>153</v>
      </c>
      <c r="B54" s="455" t="s">
        <v>154</v>
      </c>
      <c r="C54" s="454" t="s">
        <v>155</v>
      </c>
      <c r="D54" s="456">
        <v>0</v>
      </c>
      <c r="E54" s="456">
        <v>0</v>
      </c>
      <c r="F54" s="456">
        <v>0</v>
      </c>
      <c r="G54" s="456">
        <v>0</v>
      </c>
      <c r="H54" s="456">
        <v>0</v>
      </c>
      <c r="I54" s="456">
        <v>0</v>
      </c>
      <c r="J54" s="456">
        <v>0</v>
      </c>
      <c r="K54" s="456">
        <v>0</v>
      </c>
      <c r="L54" s="456">
        <v>0</v>
      </c>
      <c r="M54" s="456">
        <v>0</v>
      </c>
      <c r="N54" s="456">
        <v>0</v>
      </c>
      <c r="O54" s="456">
        <v>0</v>
      </c>
      <c r="P54" s="456">
        <v>0</v>
      </c>
      <c r="Q54" s="456">
        <v>0</v>
      </c>
      <c r="R54" s="456">
        <v>0</v>
      </c>
      <c r="S54" s="456">
        <v>0</v>
      </c>
      <c r="T54" s="456">
        <v>0</v>
      </c>
      <c r="U54" s="456">
        <v>0</v>
      </c>
      <c r="V54" s="456">
        <v>0</v>
      </c>
      <c r="W54" s="456">
        <v>0</v>
      </c>
      <c r="X54" s="456">
        <v>0</v>
      </c>
      <c r="Y54" s="456">
        <v>0</v>
      </c>
      <c r="Z54" s="456">
        <v>0</v>
      </c>
      <c r="AA54" s="456">
        <v>0</v>
      </c>
      <c r="AB54" s="456">
        <v>0</v>
      </c>
      <c r="AC54" s="456">
        <v>0</v>
      </c>
      <c r="AD54" s="456">
        <v>0</v>
      </c>
      <c r="AE54" s="456">
        <v>0</v>
      </c>
      <c r="AF54" s="456">
        <v>0</v>
      </c>
      <c r="AG54" s="456">
        <v>0</v>
      </c>
      <c r="AH54" s="456">
        <v>0</v>
      </c>
      <c r="AI54" s="440">
        <f t="shared" si="1"/>
        <v>0</v>
      </c>
    </row>
    <row r="55" spans="1:36" ht="24.95" customHeight="1" x14ac:dyDescent="0.2">
      <c r="A55" s="454" t="s">
        <v>153</v>
      </c>
      <c r="B55" s="455" t="s">
        <v>156</v>
      </c>
      <c r="C55" s="454" t="s">
        <v>157</v>
      </c>
      <c r="D55" s="456">
        <v>15.65</v>
      </c>
      <c r="E55" s="456">
        <v>0.3</v>
      </c>
      <c r="F55" s="456">
        <v>0.4</v>
      </c>
      <c r="G55" s="456">
        <v>0.13</v>
      </c>
      <c r="H55" s="456">
        <v>1.34</v>
      </c>
      <c r="I55" s="456">
        <v>2.17</v>
      </c>
      <c r="J55" s="456">
        <v>3.23</v>
      </c>
      <c r="K55" s="456">
        <v>0</v>
      </c>
      <c r="L55" s="456">
        <v>1.02</v>
      </c>
      <c r="M55" s="456">
        <v>0.3</v>
      </c>
      <c r="N55" s="456">
        <v>0</v>
      </c>
      <c r="O55" s="456">
        <v>0.82</v>
      </c>
      <c r="P55" s="456">
        <v>0.31</v>
      </c>
      <c r="Q55" s="456">
        <v>1.54</v>
      </c>
      <c r="R55" s="456">
        <v>0.43</v>
      </c>
      <c r="S55" s="456">
        <v>0.24</v>
      </c>
      <c r="T55" s="456">
        <v>0</v>
      </c>
      <c r="U55" s="456">
        <v>0</v>
      </c>
      <c r="V55" s="456">
        <v>0.86</v>
      </c>
      <c r="W55" s="456">
        <v>0.01</v>
      </c>
      <c r="X55" s="456">
        <v>0.23</v>
      </c>
      <c r="Y55" s="456">
        <v>0</v>
      </c>
      <c r="Z55" s="456">
        <v>0</v>
      </c>
      <c r="AA55" s="456">
        <v>0.02</v>
      </c>
      <c r="AB55" s="456">
        <v>0.36</v>
      </c>
      <c r="AC55" s="456">
        <v>0.26</v>
      </c>
      <c r="AD55" s="456">
        <v>0.45</v>
      </c>
      <c r="AE55" s="456">
        <v>0.03</v>
      </c>
      <c r="AF55" s="456">
        <v>1.17</v>
      </c>
      <c r="AG55" s="456">
        <v>0</v>
      </c>
      <c r="AH55" s="456">
        <v>0.03</v>
      </c>
      <c r="AI55" s="440">
        <f t="shared" si="1"/>
        <v>0</v>
      </c>
      <c r="AJ55" s="466"/>
    </row>
    <row r="56" spans="1:36" ht="24.95" customHeight="1" x14ac:dyDescent="0.2">
      <c r="A56" s="454" t="s">
        <v>158</v>
      </c>
      <c r="B56" s="455" t="s">
        <v>159</v>
      </c>
      <c r="C56" s="454" t="s">
        <v>160</v>
      </c>
      <c r="D56" s="456">
        <v>1728.12</v>
      </c>
      <c r="E56" s="456">
        <v>79.180000000000007</v>
      </c>
      <c r="F56" s="456">
        <v>65.38</v>
      </c>
      <c r="G56" s="456">
        <v>3.5</v>
      </c>
      <c r="H56" s="456">
        <v>66.5</v>
      </c>
      <c r="I56" s="456">
        <v>120.01</v>
      </c>
      <c r="J56" s="456">
        <v>182.13</v>
      </c>
      <c r="K56" s="456">
        <v>7.9</v>
      </c>
      <c r="L56" s="456">
        <v>74.38</v>
      </c>
      <c r="M56" s="456">
        <v>20.32</v>
      </c>
      <c r="N56" s="456">
        <v>22.69</v>
      </c>
      <c r="O56" s="456">
        <v>124.6</v>
      </c>
      <c r="P56" s="456">
        <v>289.95</v>
      </c>
      <c r="Q56" s="456">
        <v>171.06</v>
      </c>
      <c r="R56" s="456">
        <v>0</v>
      </c>
      <c r="S56" s="456">
        <v>41.21</v>
      </c>
      <c r="T56" s="456">
        <v>10.97</v>
      </c>
      <c r="U56" s="456">
        <v>2.2400000000000002</v>
      </c>
      <c r="V56" s="456">
        <v>175.16</v>
      </c>
      <c r="W56" s="456">
        <v>3.41</v>
      </c>
      <c r="X56" s="456">
        <v>81.48</v>
      </c>
      <c r="Y56" s="456">
        <v>0.82</v>
      </c>
      <c r="Z56" s="456">
        <v>7.08</v>
      </c>
      <c r="AA56" s="456">
        <v>15.12</v>
      </c>
      <c r="AB56" s="456">
        <v>8.99</v>
      </c>
      <c r="AC56" s="456">
        <v>2.2799999999999998</v>
      </c>
      <c r="AD56" s="456">
        <v>85.76</v>
      </c>
      <c r="AE56" s="456">
        <v>11.33</v>
      </c>
      <c r="AF56" s="456">
        <v>35.700000000000003</v>
      </c>
      <c r="AG56" s="456">
        <v>18.25</v>
      </c>
      <c r="AH56" s="456">
        <v>0.72</v>
      </c>
      <c r="AI56" s="440">
        <f t="shared" si="1"/>
        <v>0</v>
      </c>
    </row>
    <row r="57" spans="1:36" ht="24.95" customHeight="1" x14ac:dyDescent="0.2">
      <c r="A57" s="454" t="s">
        <v>161</v>
      </c>
      <c r="B57" s="455" t="s">
        <v>162</v>
      </c>
      <c r="C57" s="454" t="s">
        <v>163</v>
      </c>
      <c r="D57" s="456">
        <v>244.12</v>
      </c>
      <c r="E57" s="456">
        <v>0</v>
      </c>
      <c r="F57" s="456">
        <v>21.2</v>
      </c>
      <c r="G57" s="456">
        <v>0</v>
      </c>
      <c r="H57" s="456">
        <v>24.32</v>
      </c>
      <c r="I57" s="456">
        <v>3.14</v>
      </c>
      <c r="J57" s="456">
        <v>0</v>
      </c>
      <c r="K57" s="456">
        <v>0</v>
      </c>
      <c r="L57" s="456">
        <v>88.95</v>
      </c>
      <c r="M57" s="456">
        <v>0</v>
      </c>
      <c r="N57" s="456">
        <v>0</v>
      </c>
      <c r="O57" s="456">
        <v>0</v>
      </c>
      <c r="P57" s="456">
        <v>17.079999999999998</v>
      </c>
      <c r="Q57" s="456">
        <v>17.03</v>
      </c>
      <c r="R57" s="456">
        <v>0.59</v>
      </c>
      <c r="S57" s="456">
        <v>0</v>
      </c>
      <c r="T57" s="456">
        <v>0</v>
      </c>
      <c r="U57" s="456">
        <v>0</v>
      </c>
      <c r="V57" s="456">
        <v>6</v>
      </c>
      <c r="W57" s="456">
        <v>0</v>
      </c>
      <c r="X57" s="456">
        <v>42.21</v>
      </c>
      <c r="Y57" s="456">
        <v>0</v>
      </c>
      <c r="Z57" s="456">
        <v>0</v>
      </c>
      <c r="AA57" s="456">
        <v>0</v>
      </c>
      <c r="AB57" s="456">
        <v>0</v>
      </c>
      <c r="AC57" s="456">
        <v>0</v>
      </c>
      <c r="AD57" s="456">
        <v>20.18</v>
      </c>
      <c r="AE57" s="456">
        <v>0.01</v>
      </c>
      <c r="AF57" s="456">
        <v>0</v>
      </c>
      <c r="AG57" s="456">
        <v>0</v>
      </c>
      <c r="AH57" s="456">
        <v>3.41</v>
      </c>
      <c r="AI57" s="440">
        <f t="shared" si="1"/>
        <v>0</v>
      </c>
    </row>
    <row r="58" spans="1:36" ht="19.5" hidden="1" customHeight="1" x14ac:dyDescent="0.2">
      <c r="A58" s="454" t="s">
        <v>74</v>
      </c>
      <c r="B58" s="455" t="s">
        <v>164</v>
      </c>
      <c r="C58" s="454" t="s">
        <v>165</v>
      </c>
      <c r="D58" s="456">
        <v>0</v>
      </c>
      <c r="E58" s="456">
        <v>0</v>
      </c>
      <c r="F58" s="456">
        <v>0</v>
      </c>
      <c r="G58" s="456">
        <v>0</v>
      </c>
      <c r="H58" s="456">
        <v>0</v>
      </c>
      <c r="I58" s="456">
        <v>0</v>
      </c>
      <c r="J58" s="456">
        <v>0</v>
      </c>
      <c r="K58" s="456">
        <v>0</v>
      </c>
      <c r="L58" s="456">
        <v>0</v>
      </c>
      <c r="M58" s="456">
        <v>0</v>
      </c>
      <c r="N58" s="456">
        <v>0</v>
      </c>
      <c r="O58" s="456">
        <v>0</v>
      </c>
      <c r="P58" s="456">
        <v>0</v>
      </c>
      <c r="Q58" s="456">
        <v>0</v>
      </c>
      <c r="R58" s="456">
        <v>0</v>
      </c>
      <c r="S58" s="456">
        <v>0</v>
      </c>
      <c r="T58" s="456">
        <v>0</v>
      </c>
      <c r="U58" s="456">
        <v>0</v>
      </c>
      <c r="V58" s="456">
        <v>0</v>
      </c>
      <c r="W58" s="456">
        <v>0</v>
      </c>
      <c r="X58" s="456">
        <v>0</v>
      </c>
      <c r="Y58" s="456">
        <v>0</v>
      </c>
      <c r="Z58" s="456">
        <v>0</v>
      </c>
      <c r="AA58" s="456">
        <v>0</v>
      </c>
      <c r="AB58" s="456">
        <v>0</v>
      </c>
      <c r="AC58" s="456">
        <v>0</v>
      </c>
      <c r="AD58" s="456">
        <v>0</v>
      </c>
      <c r="AE58" s="456">
        <v>0</v>
      </c>
      <c r="AF58" s="456">
        <v>0</v>
      </c>
      <c r="AG58" s="456">
        <v>0</v>
      </c>
      <c r="AH58" s="456">
        <v>0</v>
      </c>
      <c r="AI58" s="440">
        <f t="shared" si="1"/>
        <v>0</v>
      </c>
    </row>
    <row r="59" spans="1:36" s="450" customFormat="1" ht="15.95" hidden="1" customHeight="1" x14ac:dyDescent="0.2">
      <c r="A59" s="451">
        <v>3</v>
      </c>
      <c r="B59" s="452" t="s">
        <v>166</v>
      </c>
      <c r="C59" s="451" t="s">
        <v>167</v>
      </c>
      <c r="D59" s="456"/>
      <c r="E59" s="456"/>
      <c r="F59" s="456"/>
      <c r="G59" s="456"/>
      <c r="H59" s="456"/>
      <c r="I59" s="456"/>
      <c r="J59" s="456"/>
      <c r="K59" s="456"/>
      <c r="L59" s="456"/>
      <c r="M59" s="456"/>
      <c r="N59" s="456"/>
      <c r="O59" s="456"/>
      <c r="P59" s="456"/>
      <c r="Q59" s="456"/>
      <c r="R59" s="456"/>
      <c r="S59" s="456"/>
      <c r="T59" s="456"/>
      <c r="U59" s="456"/>
      <c r="V59" s="456"/>
      <c r="W59" s="456"/>
      <c r="X59" s="456"/>
      <c r="Y59" s="456"/>
      <c r="Z59" s="456"/>
      <c r="AA59" s="456"/>
      <c r="AB59" s="456"/>
      <c r="AC59" s="456"/>
      <c r="AD59" s="456"/>
      <c r="AE59" s="456"/>
      <c r="AF59" s="456"/>
      <c r="AG59" s="456"/>
      <c r="AH59" s="456"/>
      <c r="AI59" s="467"/>
    </row>
    <row r="60" spans="1:36" ht="24.95" customHeight="1" x14ac:dyDescent="0.2">
      <c r="A60" s="468">
        <v>3</v>
      </c>
      <c r="B60" s="469" t="s">
        <v>168</v>
      </c>
      <c r="C60" s="468" t="s">
        <v>169</v>
      </c>
      <c r="D60" s="470">
        <f>SUM(E5:AH5)-P5</f>
        <v>25199.96</v>
      </c>
      <c r="E60" s="470">
        <f>E5</f>
        <v>1038.74</v>
      </c>
      <c r="F60" s="470">
        <f t="shared" ref="F60:O60" si="2">F5</f>
        <v>920.21</v>
      </c>
      <c r="G60" s="470">
        <f t="shared" si="2"/>
        <v>127.32000000000001</v>
      </c>
      <c r="H60" s="470">
        <f t="shared" si="2"/>
        <v>417.83</v>
      </c>
      <c r="I60" s="470">
        <f t="shared" si="2"/>
        <v>580.70000000000005</v>
      </c>
      <c r="J60" s="470">
        <f t="shared" si="2"/>
        <v>704.36</v>
      </c>
      <c r="K60" s="470">
        <f t="shared" si="2"/>
        <v>388.44</v>
      </c>
      <c r="L60" s="470">
        <f t="shared" si="2"/>
        <v>683.29</v>
      </c>
      <c r="M60" s="470">
        <f t="shared" si="2"/>
        <v>55.660000000000004</v>
      </c>
      <c r="N60" s="470">
        <f t="shared" si="2"/>
        <v>3490.98</v>
      </c>
      <c r="O60" s="470">
        <f t="shared" si="2"/>
        <v>1158.26</v>
      </c>
      <c r="P60" s="471"/>
      <c r="Q60" s="470">
        <f t="shared" ref="Q60:AH60" si="3">Q5</f>
        <v>4282.6899999999996</v>
      </c>
      <c r="R60" s="470">
        <f t="shared" si="3"/>
        <v>110.5</v>
      </c>
      <c r="S60" s="470">
        <f t="shared" si="3"/>
        <v>137.13999999999999</v>
      </c>
      <c r="T60" s="470">
        <f t="shared" si="3"/>
        <v>216.69</v>
      </c>
      <c r="U60" s="470">
        <f t="shared" si="3"/>
        <v>121.41</v>
      </c>
      <c r="V60" s="470">
        <f t="shared" si="3"/>
        <v>4509.13</v>
      </c>
      <c r="W60" s="470">
        <f t="shared" si="3"/>
        <v>612.25</v>
      </c>
      <c r="X60" s="470">
        <f t="shared" si="3"/>
        <v>609.41</v>
      </c>
      <c r="Y60" s="470">
        <f t="shared" si="3"/>
        <v>346.84</v>
      </c>
      <c r="Z60" s="470">
        <f t="shared" si="3"/>
        <v>394.07</v>
      </c>
      <c r="AA60" s="470">
        <f t="shared" si="3"/>
        <v>136.41</v>
      </c>
      <c r="AB60" s="470">
        <f t="shared" si="3"/>
        <v>1684.9299999999998</v>
      </c>
      <c r="AC60" s="470">
        <f t="shared" si="3"/>
        <v>131.4</v>
      </c>
      <c r="AD60" s="470">
        <f t="shared" si="3"/>
        <v>435.96</v>
      </c>
      <c r="AE60" s="470">
        <f t="shared" si="3"/>
        <v>36.520000000000003</v>
      </c>
      <c r="AF60" s="470">
        <f t="shared" si="3"/>
        <v>341.61</v>
      </c>
      <c r="AG60" s="470">
        <f t="shared" si="3"/>
        <v>1445.87</v>
      </c>
      <c r="AH60" s="470">
        <f t="shared" si="3"/>
        <v>81.34</v>
      </c>
    </row>
    <row r="61" spans="1:36" ht="20.100000000000001" customHeight="1" x14ac:dyDescent="0.2">
      <c r="D61" s="19"/>
      <c r="E61" s="19"/>
    </row>
  </sheetData>
  <autoFilter ref="A4:AI60" xr:uid="{00000000-0009-0000-0000-000003000000}">
    <filterColumn colId="3">
      <filters>
        <filter val="1.728,12"/>
        <filter val="1.840,57"/>
        <filter val="11,15"/>
        <filter val="112,62"/>
        <filter val="13,21"/>
        <filter val="148,07"/>
        <filter val="15,65"/>
        <filter val="152,44"/>
        <filter val="18.557,97"/>
        <filter val="181,13"/>
        <filter val="2.155,69"/>
        <filter val="20,26"/>
        <filter val="21,30"/>
        <filter val="227,26"/>
        <filter val="244,12"/>
        <filter val="25.199,96"/>
        <filter val="255,85"/>
        <filter val="26.362,02"/>
        <filter val="269,55"/>
        <filter val="29,52"/>
        <filter val="3,12"/>
        <filter val="3.030,71"/>
        <filter val="3.268,85"/>
        <filter val="300,40"/>
        <filter val="36,01"/>
        <filter val="363,50"/>
        <filter val="38,10"/>
        <filter val="387,87"/>
        <filter val="4,59"/>
        <filter val="4.196,62"/>
        <filter val="4.297,42"/>
        <filter val="4.522,42"/>
        <filter val="43,21"/>
        <filter val="45,96"/>
        <filter val="480,07"/>
        <filter val="5,66"/>
        <filter val="55,52"/>
        <filter val="66,09"/>
        <filter val="7.804,05"/>
        <filter val="85,20"/>
        <filter val="854,84"/>
        <filter val="9,68"/>
        <filter val="9,84"/>
        <filter val="98,68"/>
        <filter val="98,73"/>
      </filters>
    </filterColumn>
  </autoFilter>
  <mergeCells count="10">
    <mergeCell ref="J3:O3"/>
    <mergeCell ref="P3:U3"/>
    <mergeCell ref="V3:AA3"/>
    <mergeCell ref="AB3:AH3"/>
    <mergeCell ref="A1:B1"/>
    <mergeCell ref="A3:A4"/>
    <mergeCell ref="B3:B4"/>
    <mergeCell ref="C3:C4"/>
    <mergeCell ref="D3:D4"/>
    <mergeCell ref="E3:I3"/>
  </mergeCells>
  <pageMargins left="0.68" right="0.25" top="1.1499999999999999" bottom="0.44" header="0.46" footer="0.18"/>
  <pageSetup paperSize="9" orientation="portrait" r:id="rId1"/>
  <headerFooter alignWithMargins="0">
    <oddHeader>&amp;L&amp;"Times New Roman,Bold"Bieu 01/CH&amp;C&amp;"Times New Roman,Bold"&amp;12
HIỆN TRẠNG SỬ DỤNG ĐẤT NĂM 2021 CỦA THÀNH PHỐ BIÊN HÒA&amp;R
&amp;"Times New Roman,Italic"Đơn vị tính: ha</oddHead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9">
    <tabColor theme="0"/>
  </sheetPr>
  <dimension ref="A1:BK62"/>
  <sheetViews>
    <sheetView workbookViewId="0">
      <pane xSplit="5" ySplit="6" topLeftCell="XET49" activePane="bottomRight" state="frozen"/>
      <selection activeCell="BG59" sqref="BG59"/>
      <selection pane="topRight" activeCell="BG59" sqref="BG59"/>
      <selection pane="bottomLeft" activeCell="BG59" sqref="BG59"/>
      <selection pane="bottomRight" activeCell="BG59" sqref="BG59"/>
    </sheetView>
  </sheetViews>
  <sheetFormatPr defaultRowHeight="20.100000000000001" customHeight="1" x14ac:dyDescent="0.2"/>
  <cols>
    <col min="1" max="1" width="6.7109375" style="280" customWidth="1"/>
    <col min="2" max="2" width="39.140625" style="280" customWidth="1"/>
    <col min="3" max="3" width="9.140625" style="280"/>
    <col min="4" max="4" width="12.7109375" style="101" customWidth="1"/>
    <col min="5" max="5" width="12" style="101" customWidth="1"/>
    <col min="6" max="6" width="12.85546875" style="101" customWidth="1"/>
    <col min="7" max="7" width="11.42578125" style="101" customWidth="1"/>
    <col min="8" max="8" width="10.42578125" style="101" customWidth="1"/>
    <col min="9" max="9" width="11.7109375" style="101" customWidth="1"/>
    <col min="10" max="10" width="11.140625" style="101" customWidth="1"/>
    <col min="11" max="11" width="11.85546875" style="101" bestFit="1" customWidth="1"/>
    <col min="12" max="12" width="10.5703125" style="101" bestFit="1" customWidth="1"/>
    <col min="13" max="13" width="9.5703125" style="101" bestFit="1" customWidth="1"/>
    <col min="14" max="14" width="11.42578125" style="101" customWidth="1"/>
    <col min="15" max="15" width="10.5703125" style="101" customWidth="1"/>
    <col min="16" max="16" width="7.5703125" style="101" customWidth="1"/>
    <col min="17" max="17" width="9.5703125" style="101" bestFit="1" customWidth="1"/>
    <col min="18" max="18" width="11" style="101" bestFit="1" customWidth="1"/>
    <col min="19" max="19" width="10.140625" style="101" bestFit="1" customWidth="1"/>
    <col min="20" max="24" width="9.5703125" style="101" bestFit="1" customWidth="1"/>
    <col min="25" max="25" width="10.140625" style="101" bestFit="1" customWidth="1"/>
    <col min="26" max="26" width="9.5703125" style="101" bestFit="1" customWidth="1"/>
    <col min="27" max="27" width="9.5703125" style="315" bestFit="1" customWidth="1"/>
    <col min="28" max="28" width="10.28515625" style="101" customWidth="1"/>
    <col min="29" max="30" width="9.5703125" style="328" bestFit="1" customWidth="1"/>
    <col min="31" max="34" width="9.5703125" style="329" bestFit="1" customWidth="1"/>
    <col min="35" max="36" width="9.5703125" style="328" bestFit="1" customWidth="1"/>
    <col min="37" max="37" width="9.5703125" style="328" customWidth="1"/>
    <col min="38" max="41" width="9.5703125" style="315" bestFit="1" customWidth="1"/>
    <col min="42" max="44" width="9.5703125" style="329" bestFit="1" customWidth="1"/>
    <col min="45" max="45" width="9.42578125" style="329" customWidth="1"/>
    <col min="46" max="46" width="9.5703125" style="101" bestFit="1" customWidth="1"/>
    <col min="47" max="48" width="9.5703125" style="315" bestFit="1" customWidth="1"/>
    <col min="49" max="58" width="9.5703125" style="101" bestFit="1" customWidth="1"/>
    <col min="59" max="61" width="9.5703125" style="330" bestFit="1" customWidth="1"/>
    <col min="62" max="63" width="12.5703125" style="325" bestFit="1" customWidth="1"/>
    <col min="195" max="195" width="6.7109375" customWidth="1"/>
    <col min="196" max="196" width="39.140625" customWidth="1"/>
    <col min="198" max="198" width="14.42578125" customWidth="1"/>
    <col min="199" max="199" width="12.7109375" customWidth="1"/>
    <col min="200" max="200" width="12" customWidth="1"/>
    <col min="201" max="201" width="12.85546875" customWidth="1"/>
    <col min="202" max="202" width="11.42578125" customWidth="1"/>
    <col min="203" max="203" width="10.42578125" customWidth="1"/>
    <col min="204" max="204" width="11.7109375" customWidth="1"/>
    <col min="205" max="205" width="11.140625" customWidth="1"/>
    <col min="206" max="206" width="11.85546875" bestFit="1" customWidth="1"/>
    <col min="207" max="207" width="10.5703125" bestFit="1" customWidth="1"/>
    <col min="208" max="208" width="9.5703125" bestFit="1" customWidth="1"/>
    <col min="209" max="209" width="11.42578125" customWidth="1"/>
    <col min="210" max="210" width="10.5703125" customWidth="1"/>
    <col min="211" max="211" width="7.5703125" customWidth="1"/>
    <col min="212" max="212" width="9.5703125" bestFit="1" customWidth="1"/>
    <col min="213" max="213" width="11" bestFit="1" customWidth="1"/>
    <col min="214" max="214" width="10.140625" bestFit="1" customWidth="1"/>
    <col min="215" max="219" width="9.5703125" bestFit="1" customWidth="1"/>
    <col min="220" max="220" width="10.140625" bestFit="1" customWidth="1"/>
    <col min="221" max="222" width="9.5703125" bestFit="1" customWidth="1"/>
    <col min="223" max="223" width="10.28515625" customWidth="1"/>
    <col min="224" max="231" width="9.5703125" bestFit="1" customWidth="1"/>
    <col min="232" max="232" width="9.5703125" customWidth="1"/>
    <col min="233" max="239" width="9.5703125" bestFit="1" customWidth="1"/>
    <col min="240" max="240" width="9.42578125" customWidth="1"/>
    <col min="241" max="256" width="9.5703125" bestFit="1" customWidth="1"/>
    <col min="257" max="258" width="12.5703125" bestFit="1" customWidth="1"/>
    <col min="259" max="259" width="11.42578125" bestFit="1" customWidth="1"/>
    <col min="260" max="260" width="11" bestFit="1" customWidth="1"/>
    <col min="261" max="261" width="11.7109375" bestFit="1" customWidth="1"/>
    <col min="451" max="451" width="6.7109375" customWidth="1"/>
    <col min="452" max="452" width="39.140625" customWidth="1"/>
    <col min="454" max="454" width="14.42578125" customWidth="1"/>
    <col min="455" max="455" width="12.7109375" customWidth="1"/>
    <col min="456" max="456" width="12" customWidth="1"/>
    <col min="457" max="457" width="12.85546875" customWidth="1"/>
    <col min="458" max="458" width="11.42578125" customWidth="1"/>
    <col min="459" max="459" width="10.42578125" customWidth="1"/>
    <col min="460" max="460" width="11.7109375" customWidth="1"/>
    <col min="461" max="461" width="11.140625" customWidth="1"/>
    <col min="462" max="462" width="11.85546875" bestFit="1" customWidth="1"/>
    <col min="463" max="463" width="10.5703125" bestFit="1" customWidth="1"/>
    <col min="464" max="464" width="9.5703125" bestFit="1" customWidth="1"/>
    <col min="465" max="465" width="11.42578125" customWidth="1"/>
    <col min="466" max="466" width="10.5703125" customWidth="1"/>
    <col min="467" max="467" width="7.5703125" customWidth="1"/>
    <col min="468" max="468" width="9.5703125" bestFit="1" customWidth="1"/>
    <col min="469" max="469" width="11" bestFit="1" customWidth="1"/>
    <col min="470" max="470" width="10.140625" bestFit="1" customWidth="1"/>
    <col min="471" max="475" width="9.5703125" bestFit="1" customWidth="1"/>
    <col min="476" max="476" width="10.140625" bestFit="1" customWidth="1"/>
    <col min="477" max="478" width="9.5703125" bestFit="1" customWidth="1"/>
    <col min="479" max="479" width="10.28515625" customWidth="1"/>
    <col min="480" max="487" width="9.5703125" bestFit="1" customWidth="1"/>
    <col min="488" max="488" width="9.5703125" customWidth="1"/>
    <col min="489" max="495" width="9.5703125" bestFit="1" customWidth="1"/>
    <col min="496" max="496" width="9.42578125" customWidth="1"/>
    <col min="497" max="512" width="9.5703125" bestFit="1" customWidth="1"/>
    <col min="513" max="514" width="12.5703125" bestFit="1" customWidth="1"/>
    <col min="515" max="515" width="11.42578125" bestFit="1" customWidth="1"/>
    <col min="516" max="516" width="11" bestFit="1" customWidth="1"/>
    <col min="517" max="517" width="11.7109375" bestFit="1" customWidth="1"/>
    <col min="707" max="707" width="6.7109375" customWidth="1"/>
    <col min="708" max="708" width="39.140625" customWidth="1"/>
    <col min="710" max="710" width="14.42578125" customWidth="1"/>
    <col min="711" max="711" width="12.7109375" customWidth="1"/>
    <col min="712" max="712" width="12" customWidth="1"/>
    <col min="713" max="713" width="12.85546875" customWidth="1"/>
    <col min="714" max="714" width="11.42578125" customWidth="1"/>
    <col min="715" max="715" width="10.42578125" customWidth="1"/>
    <col min="716" max="716" width="11.7109375" customWidth="1"/>
    <col min="717" max="717" width="11.140625" customWidth="1"/>
    <col min="718" max="718" width="11.85546875" bestFit="1" customWidth="1"/>
    <col min="719" max="719" width="10.5703125" bestFit="1" customWidth="1"/>
    <col min="720" max="720" width="9.5703125" bestFit="1" customWidth="1"/>
    <col min="721" max="721" width="11.42578125" customWidth="1"/>
    <col min="722" max="722" width="10.5703125" customWidth="1"/>
    <col min="723" max="723" width="7.5703125" customWidth="1"/>
    <col min="724" max="724" width="9.5703125" bestFit="1" customWidth="1"/>
    <col min="725" max="725" width="11" bestFit="1" customWidth="1"/>
    <col min="726" max="726" width="10.140625" bestFit="1" customWidth="1"/>
    <col min="727" max="731" width="9.5703125" bestFit="1" customWidth="1"/>
    <col min="732" max="732" width="10.140625" bestFit="1" customWidth="1"/>
    <col min="733" max="734" width="9.5703125" bestFit="1" customWidth="1"/>
    <col min="735" max="735" width="10.28515625" customWidth="1"/>
    <col min="736" max="743" width="9.5703125" bestFit="1" customWidth="1"/>
    <col min="744" max="744" width="9.5703125" customWidth="1"/>
    <col min="745" max="751" width="9.5703125" bestFit="1" customWidth="1"/>
    <col min="752" max="752" width="9.42578125" customWidth="1"/>
    <col min="753" max="768" width="9.5703125" bestFit="1" customWidth="1"/>
    <col min="769" max="770" width="12.5703125" bestFit="1" customWidth="1"/>
    <col min="771" max="771" width="11.42578125" bestFit="1" customWidth="1"/>
    <col min="772" max="772" width="11" bestFit="1" customWidth="1"/>
    <col min="773" max="773" width="11.7109375" bestFit="1" customWidth="1"/>
    <col min="963" max="963" width="6.7109375" customWidth="1"/>
    <col min="964" max="964" width="39.140625" customWidth="1"/>
    <col min="966" max="966" width="14.42578125" customWidth="1"/>
    <col min="967" max="967" width="12.7109375" customWidth="1"/>
    <col min="968" max="968" width="12" customWidth="1"/>
    <col min="969" max="969" width="12.85546875" customWidth="1"/>
    <col min="970" max="970" width="11.42578125" customWidth="1"/>
    <col min="971" max="971" width="10.42578125" customWidth="1"/>
    <col min="972" max="972" width="11.7109375" customWidth="1"/>
    <col min="973" max="973" width="11.140625" customWidth="1"/>
    <col min="974" max="974" width="11.85546875" bestFit="1" customWidth="1"/>
    <col min="975" max="975" width="10.5703125" bestFit="1" customWidth="1"/>
    <col min="976" max="976" width="9.5703125" bestFit="1" customWidth="1"/>
    <col min="977" max="977" width="11.42578125" customWidth="1"/>
    <col min="978" max="978" width="10.5703125" customWidth="1"/>
    <col min="979" max="979" width="7.5703125" customWidth="1"/>
    <col min="980" max="980" width="9.5703125" bestFit="1" customWidth="1"/>
    <col min="981" max="981" width="11" bestFit="1" customWidth="1"/>
    <col min="982" max="982" width="10.140625" bestFit="1" customWidth="1"/>
    <col min="983" max="987" width="9.5703125" bestFit="1" customWidth="1"/>
    <col min="988" max="988" width="10.140625" bestFit="1" customWidth="1"/>
    <col min="989" max="990" width="9.5703125" bestFit="1" customWidth="1"/>
    <col min="991" max="991" width="10.28515625" customWidth="1"/>
    <col min="992" max="999" width="9.5703125" bestFit="1" customWidth="1"/>
    <col min="1000" max="1000" width="9.5703125" customWidth="1"/>
    <col min="1001" max="1007" width="9.5703125" bestFit="1" customWidth="1"/>
    <col min="1008" max="1008" width="9.42578125" customWidth="1"/>
    <col min="1009" max="1024" width="9.5703125" bestFit="1" customWidth="1"/>
    <col min="1025" max="1026" width="12.5703125" bestFit="1" customWidth="1"/>
    <col min="1027" max="1027" width="11.42578125" bestFit="1" customWidth="1"/>
    <col min="1028" max="1028" width="11" bestFit="1" customWidth="1"/>
    <col min="1029" max="1029" width="11.7109375" bestFit="1" customWidth="1"/>
    <col min="1219" max="1219" width="6.7109375" customWidth="1"/>
    <col min="1220" max="1220" width="39.140625" customWidth="1"/>
    <col min="1222" max="1222" width="14.42578125" customWidth="1"/>
    <col min="1223" max="1223" width="12.7109375" customWidth="1"/>
    <col min="1224" max="1224" width="12" customWidth="1"/>
    <col min="1225" max="1225" width="12.85546875" customWidth="1"/>
    <col min="1226" max="1226" width="11.42578125" customWidth="1"/>
    <col min="1227" max="1227" width="10.42578125" customWidth="1"/>
    <col min="1228" max="1228" width="11.7109375" customWidth="1"/>
    <col min="1229" max="1229" width="11.140625" customWidth="1"/>
    <col min="1230" max="1230" width="11.85546875" bestFit="1" customWidth="1"/>
    <col min="1231" max="1231" width="10.5703125" bestFit="1" customWidth="1"/>
    <col min="1232" max="1232" width="9.5703125" bestFit="1" customWidth="1"/>
    <col min="1233" max="1233" width="11.42578125" customWidth="1"/>
    <col min="1234" max="1234" width="10.5703125" customWidth="1"/>
    <col min="1235" max="1235" width="7.5703125" customWidth="1"/>
    <col min="1236" max="1236" width="9.5703125" bestFit="1" customWidth="1"/>
    <col min="1237" max="1237" width="11" bestFit="1" customWidth="1"/>
    <col min="1238" max="1238" width="10.140625" bestFit="1" customWidth="1"/>
    <col min="1239" max="1243" width="9.5703125" bestFit="1" customWidth="1"/>
    <col min="1244" max="1244" width="10.140625" bestFit="1" customWidth="1"/>
    <col min="1245" max="1246" width="9.5703125" bestFit="1" customWidth="1"/>
    <col min="1247" max="1247" width="10.28515625" customWidth="1"/>
    <col min="1248" max="1255" width="9.5703125" bestFit="1" customWidth="1"/>
    <col min="1256" max="1256" width="9.5703125" customWidth="1"/>
    <col min="1257" max="1263" width="9.5703125" bestFit="1" customWidth="1"/>
    <col min="1264" max="1264" width="9.42578125" customWidth="1"/>
    <col min="1265" max="1280" width="9.5703125" bestFit="1" customWidth="1"/>
    <col min="1281" max="1282" width="12.5703125" bestFit="1" customWidth="1"/>
    <col min="1283" max="1283" width="11.42578125" bestFit="1" customWidth="1"/>
    <col min="1284" max="1284" width="11" bestFit="1" customWidth="1"/>
    <col min="1285" max="1285" width="11.7109375" bestFit="1" customWidth="1"/>
    <col min="1475" max="1475" width="6.7109375" customWidth="1"/>
    <col min="1476" max="1476" width="39.140625" customWidth="1"/>
    <col min="1478" max="1478" width="14.42578125" customWidth="1"/>
    <col min="1479" max="1479" width="12.7109375" customWidth="1"/>
    <col min="1480" max="1480" width="12" customWidth="1"/>
    <col min="1481" max="1481" width="12.85546875" customWidth="1"/>
    <col min="1482" max="1482" width="11.42578125" customWidth="1"/>
    <col min="1483" max="1483" width="10.42578125" customWidth="1"/>
    <col min="1484" max="1484" width="11.7109375" customWidth="1"/>
    <col min="1485" max="1485" width="11.140625" customWidth="1"/>
    <col min="1486" max="1486" width="11.85546875" bestFit="1" customWidth="1"/>
    <col min="1487" max="1487" width="10.5703125" bestFit="1" customWidth="1"/>
    <col min="1488" max="1488" width="9.5703125" bestFit="1" customWidth="1"/>
    <col min="1489" max="1489" width="11.42578125" customWidth="1"/>
    <col min="1490" max="1490" width="10.5703125" customWidth="1"/>
    <col min="1491" max="1491" width="7.5703125" customWidth="1"/>
    <col min="1492" max="1492" width="9.5703125" bestFit="1" customWidth="1"/>
    <col min="1493" max="1493" width="11" bestFit="1" customWidth="1"/>
    <col min="1494" max="1494" width="10.140625" bestFit="1" customWidth="1"/>
    <col min="1495" max="1499" width="9.5703125" bestFit="1" customWidth="1"/>
    <col min="1500" max="1500" width="10.140625" bestFit="1" customWidth="1"/>
    <col min="1501" max="1502" width="9.5703125" bestFit="1" customWidth="1"/>
    <col min="1503" max="1503" width="10.28515625" customWidth="1"/>
    <col min="1504" max="1511" width="9.5703125" bestFit="1" customWidth="1"/>
    <col min="1512" max="1512" width="9.5703125" customWidth="1"/>
    <col min="1513" max="1519" width="9.5703125" bestFit="1" customWidth="1"/>
    <col min="1520" max="1520" width="9.42578125" customWidth="1"/>
    <col min="1521" max="1536" width="9.5703125" bestFit="1" customWidth="1"/>
    <col min="1537" max="1538" width="12.5703125" bestFit="1" customWidth="1"/>
    <col min="1539" max="1539" width="11.42578125" bestFit="1" customWidth="1"/>
    <col min="1540" max="1540" width="11" bestFit="1" customWidth="1"/>
    <col min="1541" max="1541" width="11.7109375" bestFit="1" customWidth="1"/>
    <col min="1731" max="1731" width="6.7109375" customWidth="1"/>
    <col min="1732" max="1732" width="39.140625" customWidth="1"/>
    <col min="1734" max="1734" width="14.42578125" customWidth="1"/>
    <col min="1735" max="1735" width="12.7109375" customWidth="1"/>
    <col min="1736" max="1736" width="12" customWidth="1"/>
    <col min="1737" max="1737" width="12.85546875" customWidth="1"/>
    <col min="1738" max="1738" width="11.42578125" customWidth="1"/>
    <col min="1739" max="1739" width="10.42578125" customWidth="1"/>
    <col min="1740" max="1740" width="11.7109375" customWidth="1"/>
    <col min="1741" max="1741" width="11.140625" customWidth="1"/>
    <col min="1742" max="1742" width="11.85546875" bestFit="1" customWidth="1"/>
    <col min="1743" max="1743" width="10.5703125" bestFit="1" customWidth="1"/>
    <col min="1744" max="1744" width="9.5703125" bestFit="1" customWidth="1"/>
    <col min="1745" max="1745" width="11.42578125" customWidth="1"/>
    <col min="1746" max="1746" width="10.5703125" customWidth="1"/>
    <col min="1747" max="1747" width="7.5703125" customWidth="1"/>
    <col min="1748" max="1748" width="9.5703125" bestFit="1" customWidth="1"/>
    <col min="1749" max="1749" width="11" bestFit="1" customWidth="1"/>
    <col min="1750" max="1750" width="10.140625" bestFit="1" customWidth="1"/>
    <col min="1751" max="1755" width="9.5703125" bestFit="1" customWidth="1"/>
    <col min="1756" max="1756" width="10.140625" bestFit="1" customWidth="1"/>
    <col min="1757" max="1758" width="9.5703125" bestFit="1" customWidth="1"/>
    <col min="1759" max="1759" width="10.28515625" customWidth="1"/>
    <col min="1760" max="1767" width="9.5703125" bestFit="1" customWidth="1"/>
    <col min="1768" max="1768" width="9.5703125" customWidth="1"/>
    <col min="1769" max="1775" width="9.5703125" bestFit="1" customWidth="1"/>
    <col min="1776" max="1776" width="9.42578125" customWidth="1"/>
    <col min="1777" max="1792" width="9.5703125" bestFit="1" customWidth="1"/>
    <col min="1793" max="1794" width="12.5703125" bestFit="1" customWidth="1"/>
    <col min="1795" max="1795" width="11.42578125" bestFit="1" customWidth="1"/>
    <col min="1796" max="1796" width="11" bestFit="1" customWidth="1"/>
    <col min="1797" max="1797" width="11.7109375" bestFit="1" customWidth="1"/>
    <col min="1987" max="1987" width="6.7109375" customWidth="1"/>
    <col min="1988" max="1988" width="39.140625" customWidth="1"/>
    <col min="1990" max="1990" width="14.42578125" customWidth="1"/>
    <col min="1991" max="1991" width="12.7109375" customWidth="1"/>
    <col min="1992" max="1992" width="12" customWidth="1"/>
    <col min="1993" max="1993" width="12.85546875" customWidth="1"/>
    <col min="1994" max="1994" width="11.42578125" customWidth="1"/>
    <col min="1995" max="1995" width="10.42578125" customWidth="1"/>
    <col min="1996" max="1996" width="11.7109375" customWidth="1"/>
    <col min="1997" max="1997" width="11.140625" customWidth="1"/>
    <col min="1998" max="1998" width="11.85546875" bestFit="1" customWidth="1"/>
    <col min="1999" max="1999" width="10.5703125" bestFit="1" customWidth="1"/>
    <col min="2000" max="2000" width="9.5703125" bestFit="1" customWidth="1"/>
    <col min="2001" max="2001" width="11.42578125" customWidth="1"/>
    <col min="2002" max="2002" width="10.5703125" customWidth="1"/>
    <col min="2003" max="2003" width="7.5703125" customWidth="1"/>
    <col min="2004" max="2004" width="9.5703125" bestFit="1" customWidth="1"/>
    <col min="2005" max="2005" width="11" bestFit="1" customWidth="1"/>
    <col min="2006" max="2006" width="10.140625" bestFit="1" customWidth="1"/>
    <col min="2007" max="2011" width="9.5703125" bestFit="1" customWidth="1"/>
    <col min="2012" max="2012" width="10.140625" bestFit="1" customWidth="1"/>
    <col min="2013" max="2014" width="9.5703125" bestFit="1" customWidth="1"/>
    <col min="2015" max="2015" width="10.28515625" customWidth="1"/>
    <col min="2016" max="2023" width="9.5703125" bestFit="1" customWidth="1"/>
    <col min="2024" max="2024" width="9.5703125" customWidth="1"/>
    <col min="2025" max="2031" width="9.5703125" bestFit="1" customWidth="1"/>
    <col min="2032" max="2032" width="9.42578125" customWidth="1"/>
    <col min="2033" max="2048" width="9.5703125" bestFit="1" customWidth="1"/>
    <col min="2049" max="2050" width="12.5703125" bestFit="1" customWidth="1"/>
    <col min="2051" max="2051" width="11.42578125" bestFit="1" customWidth="1"/>
    <col min="2052" max="2052" width="11" bestFit="1" customWidth="1"/>
    <col min="2053" max="2053" width="11.7109375" bestFit="1" customWidth="1"/>
    <col min="2243" max="2243" width="6.7109375" customWidth="1"/>
    <col min="2244" max="2244" width="39.140625" customWidth="1"/>
    <col min="2246" max="2246" width="14.42578125" customWidth="1"/>
    <col min="2247" max="2247" width="12.7109375" customWidth="1"/>
    <col min="2248" max="2248" width="12" customWidth="1"/>
    <col min="2249" max="2249" width="12.85546875" customWidth="1"/>
    <col min="2250" max="2250" width="11.42578125" customWidth="1"/>
    <col min="2251" max="2251" width="10.42578125" customWidth="1"/>
    <col min="2252" max="2252" width="11.7109375" customWidth="1"/>
    <col min="2253" max="2253" width="11.140625" customWidth="1"/>
    <col min="2254" max="2254" width="11.85546875" bestFit="1" customWidth="1"/>
    <col min="2255" max="2255" width="10.5703125" bestFit="1" customWidth="1"/>
    <col min="2256" max="2256" width="9.5703125" bestFit="1" customWidth="1"/>
    <col min="2257" max="2257" width="11.42578125" customWidth="1"/>
    <col min="2258" max="2258" width="10.5703125" customWidth="1"/>
    <col min="2259" max="2259" width="7.5703125" customWidth="1"/>
    <col min="2260" max="2260" width="9.5703125" bestFit="1" customWidth="1"/>
    <col min="2261" max="2261" width="11" bestFit="1" customWidth="1"/>
    <col min="2262" max="2262" width="10.140625" bestFit="1" customWidth="1"/>
    <col min="2263" max="2267" width="9.5703125" bestFit="1" customWidth="1"/>
    <col min="2268" max="2268" width="10.140625" bestFit="1" customWidth="1"/>
    <col min="2269" max="2270" width="9.5703125" bestFit="1" customWidth="1"/>
    <col min="2271" max="2271" width="10.28515625" customWidth="1"/>
    <col min="2272" max="2279" width="9.5703125" bestFit="1" customWidth="1"/>
    <col min="2280" max="2280" width="9.5703125" customWidth="1"/>
    <col min="2281" max="2287" width="9.5703125" bestFit="1" customWidth="1"/>
    <col min="2288" max="2288" width="9.42578125" customWidth="1"/>
    <col min="2289" max="2304" width="9.5703125" bestFit="1" customWidth="1"/>
    <col min="2305" max="2306" width="12.5703125" bestFit="1" customWidth="1"/>
    <col min="2307" max="2307" width="11.42578125" bestFit="1" customWidth="1"/>
    <col min="2308" max="2308" width="11" bestFit="1" customWidth="1"/>
    <col min="2309" max="2309" width="11.7109375" bestFit="1" customWidth="1"/>
    <col min="2499" max="2499" width="6.7109375" customWidth="1"/>
    <col min="2500" max="2500" width="39.140625" customWidth="1"/>
    <col min="2502" max="2502" width="14.42578125" customWidth="1"/>
    <col min="2503" max="2503" width="12.7109375" customWidth="1"/>
    <col min="2504" max="2504" width="12" customWidth="1"/>
    <col min="2505" max="2505" width="12.85546875" customWidth="1"/>
    <col min="2506" max="2506" width="11.42578125" customWidth="1"/>
    <col min="2507" max="2507" width="10.42578125" customWidth="1"/>
    <col min="2508" max="2508" width="11.7109375" customWidth="1"/>
    <col min="2509" max="2509" width="11.140625" customWidth="1"/>
    <col min="2510" max="2510" width="11.85546875" bestFit="1" customWidth="1"/>
    <col min="2511" max="2511" width="10.5703125" bestFit="1" customWidth="1"/>
    <col min="2512" max="2512" width="9.5703125" bestFit="1" customWidth="1"/>
    <col min="2513" max="2513" width="11.42578125" customWidth="1"/>
    <col min="2514" max="2514" width="10.5703125" customWidth="1"/>
    <col min="2515" max="2515" width="7.5703125" customWidth="1"/>
    <col min="2516" max="2516" width="9.5703125" bestFit="1" customWidth="1"/>
    <col min="2517" max="2517" width="11" bestFit="1" customWidth="1"/>
    <col min="2518" max="2518" width="10.140625" bestFit="1" customWidth="1"/>
    <col min="2519" max="2523" width="9.5703125" bestFit="1" customWidth="1"/>
    <col min="2524" max="2524" width="10.140625" bestFit="1" customWidth="1"/>
    <col min="2525" max="2526" width="9.5703125" bestFit="1" customWidth="1"/>
    <col min="2527" max="2527" width="10.28515625" customWidth="1"/>
    <col min="2528" max="2535" width="9.5703125" bestFit="1" customWidth="1"/>
    <col min="2536" max="2536" width="9.5703125" customWidth="1"/>
    <col min="2537" max="2543" width="9.5703125" bestFit="1" customWidth="1"/>
    <col min="2544" max="2544" width="9.42578125" customWidth="1"/>
    <col min="2545" max="2560" width="9.5703125" bestFit="1" customWidth="1"/>
    <col min="2561" max="2562" width="12.5703125" bestFit="1" customWidth="1"/>
    <col min="2563" max="2563" width="11.42578125" bestFit="1" customWidth="1"/>
    <col min="2564" max="2564" width="11" bestFit="1" customWidth="1"/>
    <col min="2565" max="2565" width="11.7109375" bestFit="1" customWidth="1"/>
    <col min="2755" max="2755" width="6.7109375" customWidth="1"/>
    <col min="2756" max="2756" width="39.140625" customWidth="1"/>
    <col min="2758" max="2758" width="14.42578125" customWidth="1"/>
    <col min="2759" max="2759" width="12.7109375" customWidth="1"/>
    <col min="2760" max="2760" width="12" customWidth="1"/>
    <col min="2761" max="2761" width="12.85546875" customWidth="1"/>
    <col min="2762" max="2762" width="11.42578125" customWidth="1"/>
    <col min="2763" max="2763" width="10.42578125" customWidth="1"/>
    <col min="2764" max="2764" width="11.7109375" customWidth="1"/>
    <col min="2765" max="2765" width="11.140625" customWidth="1"/>
    <col min="2766" max="2766" width="11.85546875" bestFit="1" customWidth="1"/>
    <col min="2767" max="2767" width="10.5703125" bestFit="1" customWidth="1"/>
    <col min="2768" max="2768" width="9.5703125" bestFit="1" customWidth="1"/>
    <col min="2769" max="2769" width="11.42578125" customWidth="1"/>
    <col min="2770" max="2770" width="10.5703125" customWidth="1"/>
    <col min="2771" max="2771" width="7.5703125" customWidth="1"/>
    <col min="2772" max="2772" width="9.5703125" bestFit="1" customWidth="1"/>
    <col min="2773" max="2773" width="11" bestFit="1" customWidth="1"/>
    <col min="2774" max="2774" width="10.140625" bestFit="1" customWidth="1"/>
    <col min="2775" max="2779" width="9.5703125" bestFit="1" customWidth="1"/>
    <col min="2780" max="2780" width="10.140625" bestFit="1" customWidth="1"/>
    <col min="2781" max="2782" width="9.5703125" bestFit="1" customWidth="1"/>
    <col min="2783" max="2783" width="10.28515625" customWidth="1"/>
    <col min="2784" max="2791" width="9.5703125" bestFit="1" customWidth="1"/>
    <col min="2792" max="2792" width="9.5703125" customWidth="1"/>
    <col min="2793" max="2799" width="9.5703125" bestFit="1" customWidth="1"/>
    <col min="2800" max="2800" width="9.42578125" customWidth="1"/>
    <col min="2801" max="2816" width="9.5703125" bestFit="1" customWidth="1"/>
    <col min="2817" max="2818" width="12.5703125" bestFit="1" customWidth="1"/>
    <col min="2819" max="2819" width="11.42578125" bestFit="1" customWidth="1"/>
    <col min="2820" max="2820" width="11" bestFit="1" customWidth="1"/>
    <col min="2821" max="2821" width="11.7109375" bestFit="1" customWidth="1"/>
    <col min="3011" max="3011" width="6.7109375" customWidth="1"/>
    <col min="3012" max="3012" width="39.140625" customWidth="1"/>
    <col min="3014" max="3014" width="14.42578125" customWidth="1"/>
    <col min="3015" max="3015" width="12.7109375" customWidth="1"/>
    <col min="3016" max="3016" width="12" customWidth="1"/>
    <col min="3017" max="3017" width="12.85546875" customWidth="1"/>
    <col min="3018" max="3018" width="11.42578125" customWidth="1"/>
    <col min="3019" max="3019" width="10.42578125" customWidth="1"/>
    <col min="3020" max="3020" width="11.7109375" customWidth="1"/>
    <col min="3021" max="3021" width="11.140625" customWidth="1"/>
    <col min="3022" max="3022" width="11.85546875" bestFit="1" customWidth="1"/>
    <col min="3023" max="3023" width="10.5703125" bestFit="1" customWidth="1"/>
    <col min="3024" max="3024" width="9.5703125" bestFit="1" customWidth="1"/>
    <col min="3025" max="3025" width="11.42578125" customWidth="1"/>
    <col min="3026" max="3026" width="10.5703125" customWidth="1"/>
    <col min="3027" max="3027" width="7.5703125" customWidth="1"/>
    <col min="3028" max="3028" width="9.5703125" bestFit="1" customWidth="1"/>
    <col min="3029" max="3029" width="11" bestFit="1" customWidth="1"/>
    <col min="3030" max="3030" width="10.140625" bestFit="1" customWidth="1"/>
    <col min="3031" max="3035" width="9.5703125" bestFit="1" customWidth="1"/>
    <col min="3036" max="3036" width="10.140625" bestFit="1" customWidth="1"/>
    <col min="3037" max="3038" width="9.5703125" bestFit="1" customWidth="1"/>
    <col min="3039" max="3039" width="10.28515625" customWidth="1"/>
    <col min="3040" max="3047" width="9.5703125" bestFit="1" customWidth="1"/>
    <col min="3048" max="3048" width="9.5703125" customWidth="1"/>
    <col min="3049" max="3055" width="9.5703125" bestFit="1" customWidth="1"/>
    <col min="3056" max="3056" width="9.42578125" customWidth="1"/>
    <col min="3057" max="3072" width="9.5703125" bestFit="1" customWidth="1"/>
    <col min="3073" max="3074" width="12.5703125" bestFit="1" customWidth="1"/>
    <col min="3075" max="3075" width="11.42578125" bestFit="1" customWidth="1"/>
    <col min="3076" max="3076" width="11" bestFit="1" customWidth="1"/>
    <col min="3077" max="3077" width="11.7109375" bestFit="1" customWidth="1"/>
    <col min="3267" max="3267" width="6.7109375" customWidth="1"/>
    <col min="3268" max="3268" width="39.140625" customWidth="1"/>
    <col min="3270" max="3270" width="14.42578125" customWidth="1"/>
    <col min="3271" max="3271" width="12.7109375" customWidth="1"/>
    <col min="3272" max="3272" width="12" customWidth="1"/>
    <col min="3273" max="3273" width="12.85546875" customWidth="1"/>
    <col min="3274" max="3274" width="11.42578125" customWidth="1"/>
    <col min="3275" max="3275" width="10.42578125" customWidth="1"/>
    <col min="3276" max="3276" width="11.7109375" customWidth="1"/>
    <col min="3277" max="3277" width="11.140625" customWidth="1"/>
    <col min="3278" max="3278" width="11.85546875" bestFit="1" customWidth="1"/>
    <col min="3279" max="3279" width="10.5703125" bestFit="1" customWidth="1"/>
    <col min="3280" max="3280" width="9.5703125" bestFit="1" customWidth="1"/>
    <col min="3281" max="3281" width="11.42578125" customWidth="1"/>
    <col min="3282" max="3282" width="10.5703125" customWidth="1"/>
    <col min="3283" max="3283" width="7.5703125" customWidth="1"/>
    <col min="3284" max="3284" width="9.5703125" bestFit="1" customWidth="1"/>
    <col min="3285" max="3285" width="11" bestFit="1" customWidth="1"/>
    <col min="3286" max="3286" width="10.140625" bestFit="1" customWidth="1"/>
    <col min="3287" max="3291" width="9.5703125" bestFit="1" customWidth="1"/>
    <col min="3292" max="3292" width="10.140625" bestFit="1" customWidth="1"/>
    <col min="3293" max="3294" width="9.5703125" bestFit="1" customWidth="1"/>
    <col min="3295" max="3295" width="10.28515625" customWidth="1"/>
    <col min="3296" max="3303" width="9.5703125" bestFit="1" customWidth="1"/>
    <col min="3304" max="3304" width="9.5703125" customWidth="1"/>
    <col min="3305" max="3311" width="9.5703125" bestFit="1" customWidth="1"/>
    <col min="3312" max="3312" width="9.42578125" customWidth="1"/>
    <col min="3313" max="3328" width="9.5703125" bestFit="1" customWidth="1"/>
    <col min="3329" max="3330" width="12.5703125" bestFit="1" customWidth="1"/>
    <col min="3331" max="3331" width="11.42578125" bestFit="1" customWidth="1"/>
    <col min="3332" max="3332" width="11" bestFit="1" customWidth="1"/>
    <col min="3333" max="3333" width="11.7109375" bestFit="1" customWidth="1"/>
    <col min="3523" max="3523" width="6.7109375" customWidth="1"/>
    <col min="3524" max="3524" width="39.140625" customWidth="1"/>
    <col min="3526" max="3526" width="14.42578125" customWidth="1"/>
    <col min="3527" max="3527" width="12.7109375" customWidth="1"/>
    <col min="3528" max="3528" width="12" customWidth="1"/>
    <col min="3529" max="3529" width="12.85546875" customWidth="1"/>
    <col min="3530" max="3530" width="11.42578125" customWidth="1"/>
    <col min="3531" max="3531" width="10.42578125" customWidth="1"/>
    <col min="3532" max="3532" width="11.7109375" customWidth="1"/>
    <col min="3533" max="3533" width="11.140625" customWidth="1"/>
    <col min="3534" max="3534" width="11.85546875" bestFit="1" customWidth="1"/>
    <col min="3535" max="3535" width="10.5703125" bestFit="1" customWidth="1"/>
    <col min="3536" max="3536" width="9.5703125" bestFit="1" customWidth="1"/>
    <col min="3537" max="3537" width="11.42578125" customWidth="1"/>
    <col min="3538" max="3538" width="10.5703125" customWidth="1"/>
    <col min="3539" max="3539" width="7.5703125" customWidth="1"/>
    <col min="3540" max="3540" width="9.5703125" bestFit="1" customWidth="1"/>
    <col min="3541" max="3541" width="11" bestFit="1" customWidth="1"/>
    <col min="3542" max="3542" width="10.140625" bestFit="1" customWidth="1"/>
    <col min="3543" max="3547" width="9.5703125" bestFit="1" customWidth="1"/>
    <col min="3548" max="3548" width="10.140625" bestFit="1" customWidth="1"/>
    <col min="3549" max="3550" width="9.5703125" bestFit="1" customWidth="1"/>
    <col min="3551" max="3551" width="10.28515625" customWidth="1"/>
    <col min="3552" max="3559" width="9.5703125" bestFit="1" customWidth="1"/>
    <col min="3560" max="3560" width="9.5703125" customWidth="1"/>
    <col min="3561" max="3567" width="9.5703125" bestFit="1" customWidth="1"/>
    <col min="3568" max="3568" width="9.42578125" customWidth="1"/>
    <col min="3569" max="3584" width="9.5703125" bestFit="1" customWidth="1"/>
    <col min="3585" max="3586" width="12.5703125" bestFit="1" customWidth="1"/>
    <col min="3587" max="3587" width="11.42578125" bestFit="1" customWidth="1"/>
    <col min="3588" max="3588" width="11" bestFit="1" customWidth="1"/>
    <col min="3589" max="3589" width="11.7109375" bestFit="1" customWidth="1"/>
    <col min="3779" max="3779" width="6.7109375" customWidth="1"/>
    <col min="3780" max="3780" width="39.140625" customWidth="1"/>
    <col min="3782" max="3782" width="14.42578125" customWidth="1"/>
    <col min="3783" max="3783" width="12.7109375" customWidth="1"/>
    <col min="3784" max="3784" width="12" customWidth="1"/>
    <col min="3785" max="3785" width="12.85546875" customWidth="1"/>
    <col min="3786" max="3786" width="11.42578125" customWidth="1"/>
    <col min="3787" max="3787" width="10.42578125" customWidth="1"/>
    <col min="3788" max="3788" width="11.7109375" customWidth="1"/>
    <col min="3789" max="3789" width="11.140625" customWidth="1"/>
    <col min="3790" max="3790" width="11.85546875" bestFit="1" customWidth="1"/>
    <col min="3791" max="3791" width="10.5703125" bestFit="1" customWidth="1"/>
    <col min="3792" max="3792" width="9.5703125" bestFit="1" customWidth="1"/>
    <col min="3793" max="3793" width="11.42578125" customWidth="1"/>
    <col min="3794" max="3794" width="10.5703125" customWidth="1"/>
    <col min="3795" max="3795" width="7.5703125" customWidth="1"/>
    <col min="3796" max="3796" width="9.5703125" bestFit="1" customWidth="1"/>
    <col min="3797" max="3797" width="11" bestFit="1" customWidth="1"/>
    <col min="3798" max="3798" width="10.140625" bestFit="1" customWidth="1"/>
    <col min="3799" max="3803" width="9.5703125" bestFit="1" customWidth="1"/>
    <col min="3804" max="3804" width="10.140625" bestFit="1" customWidth="1"/>
    <col min="3805" max="3806" width="9.5703125" bestFit="1" customWidth="1"/>
    <col min="3807" max="3807" width="10.28515625" customWidth="1"/>
    <col min="3808" max="3815" width="9.5703125" bestFit="1" customWidth="1"/>
    <col min="3816" max="3816" width="9.5703125" customWidth="1"/>
    <col min="3817" max="3823" width="9.5703125" bestFit="1" customWidth="1"/>
    <col min="3824" max="3824" width="9.42578125" customWidth="1"/>
    <col min="3825" max="3840" width="9.5703125" bestFit="1" customWidth="1"/>
    <col min="3841" max="3842" width="12.5703125" bestFit="1" customWidth="1"/>
    <col min="3843" max="3843" width="11.42578125" bestFit="1" customWidth="1"/>
    <col min="3844" max="3844" width="11" bestFit="1" customWidth="1"/>
    <col min="3845" max="3845" width="11.7109375" bestFit="1" customWidth="1"/>
    <col min="4035" max="4035" width="6.7109375" customWidth="1"/>
    <col min="4036" max="4036" width="39.140625" customWidth="1"/>
    <col min="4038" max="4038" width="14.42578125" customWidth="1"/>
    <col min="4039" max="4039" width="12.7109375" customWidth="1"/>
    <col min="4040" max="4040" width="12" customWidth="1"/>
    <col min="4041" max="4041" width="12.85546875" customWidth="1"/>
    <col min="4042" max="4042" width="11.42578125" customWidth="1"/>
    <col min="4043" max="4043" width="10.42578125" customWidth="1"/>
    <col min="4044" max="4044" width="11.7109375" customWidth="1"/>
    <col min="4045" max="4045" width="11.140625" customWidth="1"/>
    <col min="4046" max="4046" width="11.85546875" bestFit="1" customWidth="1"/>
    <col min="4047" max="4047" width="10.5703125" bestFit="1" customWidth="1"/>
    <col min="4048" max="4048" width="9.5703125" bestFit="1" customWidth="1"/>
    <col min="4049" max="4049" width="11.42578125" customWidth="1"/>
    <col min="4050" max="4050" width="10.5703125" customWidth="1"/>
    <col min="4051" max="4051" width="7.5703125" customWidth="1"/>
    <col min="4052" max="4052" width="9.5703125" bestFit="1" customWidth="1"/>
    <col min="4053" max="4053" width="11" bestFit="1" customWidth="1"/>
    <col min="4054" max="4054" width="10.140625" bestFit="1" customWidth="1"/>
    <col min="4055" max="4059" width="9.5703125" bestFit="1" customWidth="1"/>
    <col min="4060" max="4060" width="10.140625" bestFit="1" customWidth="1"/>
    <col min="4061" max="4062" width="9.5703125" bestFit="1" customWidth="1"/>
    <col min="4063" max="4063" width="10.28515625" customWidth="1"/>
    <col min="4064" max="4071" width="9.5703125" bestFit="1" customWidth="1"/>
    <col min="4072" max="4072" width="9.5703125" customWidth="1"/>
    <col min="4073" max="4079" width="9.5703125" bestFit="1" customWidth="1"/>
    <col min="4080" max="4080" width="9.42578125" customWidth="1"/>
    <col min="4081" max="4096" width="9.5703125" bestFit="1" customWidth="1"/>
    <col min="4097" max="4098" width="12.5703125" bestFit="1" customWidth="1"/>
    <col min="4099" max="4099" width="11.42578125" bestFit="1" customWidth="1"/>
    <col min="4100" max="4100" width="11" bestFit="1" customWidth="1"/>
    <col min="4101" max="4101" width="11.7109375" bestFit="1" customWidth="1"/>
    <col min="4291" max="4291" width="6.7109375" customWidth="1"/>
    <col min="4292" max="4292" width="39.140625" customWidth="1"/>
    <col min="4294" max="4294" width="14.42578125" customWidth="1"/>
    <col min="4295" max="4295" width="12.7109375" customWidth="1"/>
    <col min="4296" max="4296" width="12" customWidth="1"/>
    <col min="4297" max="4297" width="12.85546875" customWidth="1"/>
    <col min="4298" max="4298" width="11.42578125" customWidth="1"/>
    <col min="4299" max="4299" width="10.42578125" customWidth="1"/>
    <col min="4300" max="4300" width="11.7109375" customWidth="1"/>
    <col min="4301" max="4301" width="11.140625" customWidth="1"/>
    <col min="4302" max="4302" width="11.85546875" bestFit="1" customWidth="1"/>
    <col min="4303" max="4303" width="10.5703125" bestFit="1" customWidth="1"/>
    <col min="4304" max="4304" width="9.5703125" bestFit="1" customWidth="1"/>
    <col min="4305" max="4305" width="11.42578125" customWidth="1"/>
    <col min="4306" max="4306" width="10.5703125" customWidth="1"/>
    <col min="4307" max="4307" width="7.5703125" customWidth="1"/>
    <col min="4308" max="4308" width="9.5703125" bestFit="1" customWidth="1"/>
    <col min="4309" max="4309" width="11" bestFit="1" customWidth="1"/>
    <col min="4310" max="4310" width="10.140625" bestFit="1" customWidth="1"/>
    <col min="4311" max="4315" width="9.5703125" bestFit="1" customWidth="1"/>
    <col min="4316" max="4316" width="10.140625" bestFit="1" customWidth="1"/>
    <col min="4317" max="4318" width="9.5703125" bestFit="1" customWidth="1"/>
    <col min="4319" max="4319" width="10.28515625" customWidth="1"/>
    <col min="4320" max="4327" width="9.5703125" bestFit="1" customWidth="1"/>
    <col min="4328" max="4328" width="9.5703125" customWidth="1"/>
    <col min="4329" max="4335" width="9.5703125" bestFit="1" customWidth="1"/>
    <col min="4336" max="4336" width="9.42578125" customWidth="1"/>
    <col min="4337" max="4352" width="9.5703125" bestFit="1" customWidth="1"/>
    <col min="4353" max="4354" width="12.5703125" bestFit="1" customWidth="1"/>
    <col min="4355" max="4355" width="11.42578125" bestFit="1" customWidth="1"/>
    <col min="4356" max="4356" width="11" bestFit="1" customWidth="1"/>
    <col min="4357" max="4357" width="11.7109375" bestFit="1" customWidth="1"/>
    <col min="4547" max="4547" width="6.7109375" customWidth="1"/>
    <col min="4548" max="4548" width="39.140625" customWidth="1"/>
    <col min="4550" max="4550" width="14.42578125" customWidth="1"/>
    <col min="4551" max="4551" width="12.7109375" customWidth="1"/>
    <col min="4552" max="4552" width="12" customWidth="1"/>
    <col min="4553" max="4553" width="12.85546875" customWidth="1"/>
    <col min="4554" max="4554" width="11.42578125" customWidth="1"/>
    <col min="4555" max="4555" width="10.42578125" customWidth="1"/>
    <col min="4556" max="4556" width="11.7109375" customWidth="1"/>
    <col min="4557" max="4557" width="11.140625" customWidth="1"/>
    <col min="4558" max="4558" width="11.85546875" bestFit="1" customWidth="1"/>
    <col min="4559" max="4559" width="10.5703125" bestFit="1" customWidth="1"/>
    <col min="4560" max="4560" width="9.5703125" bestFit="1" customWidth="1"/>
    <col min="4561" max="4561" width="11.42578125" customWidth="1"/>
    <col min="4562" max="4562" width="10.5703125" customWidth="1"/>
    <col min="4563" max="4563" width="7.5703125" customWidth="1"/>
    <col min="4564" max="4564" width="9.5703125" bestFit="1" customWidth="1"/>
    <col min="4565" max="4565" width="11" bestFit="1" customWidth="1"/>
    <col min="4566" max="4566" width="10.140625" bestFit="1" customWidth="1"/>
    <col min="4567" max="4571" width="9.5703125" bestFit="1" customWidth="1"/>
    <col min="4572" max="4572" width="10.140625" bestFit="1" customWidth="1"/>
    <col min="4573" max="4574" width="9.5703125" bestFit="1" customWidth="1"/>
    <col min="4575" max="4575" width="10.28515625" customWidth="1"/>
    <col min="4576" max="4583" width="9.5703125" bestFit="1" customWidth="1"/>
    <col min="4584" max="4584" width="9.5703125" customWidth="1"/>
    <col min="4585" max="4591" width="9.5703125" bestFit="1" customWidth="1"/>
    <col min="4592" max="4592" width="9.42578125" customWidth="1"/>
    <col min="4593" max="4608" width="9.5703125" bestFit="1" customWidth="1"/>
    <col min="4609" max="4610" width="12.5703125" bestFit="1" customWidth="1"/>
    <col min="4611" max="4611" width="11.42578125" bestFit="1" customWidth="1"/>
    <col min="4612" max="4612" width="11" bestFit="1" customWidth="1"/>
    <col min="4613" max="4613" width="11.7109375" bestFit="1" customWidth="1"/>
    <col min="4803" max="4803" width="6.7109375" customWidth="1"/>
    <col min="4804" max="4804" width="39.140625" customWidth="1"/>
    <col min="4806" max="4806" width="14.42578125" customWidth="1"/>
    <col min="4807" max="4807" width="12.7109375" customWidth="1"/>
    <col min="4808" max="4808" width="12" customWidth="1"/>
    <col min="4809" max="4809" width="12.85546875" customWidth="1"/>
    <col min="4810" max="4810" width="11.42578125" customWidth="1"/>
    <col min="4811" max="4811" width="10.42578125" customWidth="1"/>
    <col min="4812" max="4812" width="11.7109375" customWidth="1"/>
    <col min="4813" max="4813" width="11.140625" customWidth="1"/>
    <col min="4814" max="4814" width="11.85546875" bestFit="1" customWidth="1"/>
    <col min="4815" max="4815" width="10.5703125" bestFit="1" customWidth="1"/>
    <col min="4816" max="4816" width="9.5703125" bestFit="1" customWidth="1"/>
    <col min="4817" max="4817" width="11.42578125" customWidth="1"/>
    <col min="4818" max="4818" width="10.5703125" customWidth="1"/>
    <col min="4819" max="4819" width="7.5703125" customWidth="1"/>
    <col min="4820" max="4820" width="9.5703125" bestFit="1" customWidth="1"/>
    <col min="4821" max="4821" width="11" bestFit="1" customWidth="1"/>
    <col min="4822" max="4822" width="10.140625" bestFit="1" customWidth="1"/>
    <col min="4823" max="4827" width="9.5703125" bestFit="1" customWidth="1"/>
    <col min="4828" max="4828" width="10.140625" bestFit="1" customWidth="1"/>
    <col min="4829" max="4830" width="9.5703125" bestFit="1" customWidth="1"/>
    <col min="4831" max="4831" width="10.28515625" customWidth="1"/>
    <col min="4832" max="4839" width="9.5703125" bestFit="1" customWidth="1"/>
    <col min="4840" max="4840" width="9.5703125" customWidth="1"/>
    <col min="4841" max="4847" width="9.5703125" bestFit="1" customWidth="1"/>
    <col min="4848" max="4848" width="9.42578125" customWidth="1"/>
    <col min="4849" max="4864" width="9.5703125" bestFit="1" customWidth="1"/>
    <col min="4865" max="4866" width="12.5703125" bestFit="1" customWidth="1"/>
    <col min="4867" max="4867" width="11.42578125" bestFit="1" customWidth="1"/>
    <col min="4868" max="4868" width="11" bestFit="1" customWidth="1"/>
    <col min="4869" max="4869" width="11.7109375" bestFit="1" customWidth="1"/>
    <col min="5059" max="5059" width="6.7109375" customWidth="1"/>
    <col min="5060" max="5060" width="39.140625" customWidth="1"/>
    <col min="5062" max="5062" width="14.42578125" customWidth="1"/>
    <col min="5063" max="5063" width="12.7109375" customWidth="1"/>
    <col min="5064" max="5064" width="12" customWidth="1"/>
    <col min="5065" max="5065" width="12.85546875" customWidth="1"/>
    <col min="5066" max="5066" width="11.42578125" customWidth="1"/>
    <col min="5067" max="5067" width="10.42578125" customWidth="1"/>
    <col min="5068" max="5068" width="11.7109375" customWidth="1"/>
    <col min="5069" max="5069" width="11.140625" customWidth="1"/>
    <col min="5070" max="5070" width="11.85546875" bestFit="1" customWidth="1"/>
    <col min="5071" max="5071" width="10.5703125" bestFit="1" customWidth="1"/>
    <col min="5072" max="5072" width="9.5703125" bestFit="1" customWidth="1"/>
    <col min="5073" max="5073" width="11.42578125" customWidth="1"/>
    <col min="5074" max="5074" width="10.5703125" customWidth="1"/>
    <col min="5075" max="5075" width="7.5703125" customWidth="1"/>
    <col min="5076" max="5076" width="9.5703125" bestFit="1" customWidth="1"/>
    <col min="5077" max="5077" width="11" bestFit="1" customWidth="1"/>
    <col min="5078" max="5078" width="10.140625" bestFit="1" customWidth="1"/>
    <col min="5079" max="5083" width="9.5703125" bestFit="1" customWidth="1"/>
    <col min="5084" max="5084" width="10.140625" bestFit="1" customWidth="1"/>
    <col min="5085" max="5086" width="9.5703125" bestFit="1" customWidth="1"/>
    <col min="5087" max="5087" width="10.28515625" customWidth="1"/>
    <col min="5088" max="5095" width="9.5703125" bestFit="1" customWidth="1"/>
    <col min="5096" max="5096" width="9.5703125" customWidth="1"/>
    <col min="5097" max="5103" width="9.5703125" bestFit="1" customWidth="1"/>
    <col min="5104" max="5104" width="9.42578125" customWidth="1"/>
    <col min="5105" max="5120" width="9.5703125" bestFit="1" customWidth="1"/>
    <col min="5121" max="5122" width="12.5703125" bestFit="1" customWidth="1"/>
    <col min="5123" max="5123" width="11.42578125" bestFit="1" customWidth="1"/>
    <col min="5124" max="5124" width="11" bestFit="1" customWidth="1"/>
    <col min="5125" max="5125" width="11.7109375" bestFit="1" customWidth="1"/>
    <col min="5315" max="5315" width="6.7109375" customWidth="1"/>
    <col min="5316" max="5316" width="39.140625" customWidth="1"/>
    <col min="5318" max="5318" width="14.42578125" customWidth="1"/>
    <col min="5319" max="5319" width="12.7109375" customWidth="1"/>
    <col min="5320" max="5320" width="12" customWidth="1"/>
    <col min="5321" max="5321" width="12.85546875" customWidth="1"/>
    <col min="5322" max="5322" width="11.42578125" customWidth="1"/>
    <col min="5323" max="5323" width="10.42578125" customWidth="1"/>
    <col min="5324" max="5324" width="11.7109375" customWidth="1"/>
    <col min="5325" max="5325" width="11.140625" customWidth="1"/>
    <col min="5326" max="5326" width="11.85546875" bestFit="1" customWidth="1"/>
    <col min="5327" max="5327" width="10.5703125" bestFit="1" customWidth="1"/>
    <col min="5328" max="5328" width="9.5703125" bestFit="1" customWidth="1"/>
    <col min="5329" max="5329" width="11.42578125" customWidth="1"/>
    <col min="5330" max="5330" width="10.5703125" customWidth="1"/>
    <col min="5331" max="5331" width="7.5703125" customWidth="1"/>
    <col min="5332" max="5332" width="9.5703125" bestFit="1" customWidth="1"/>
    <col min="5333" max="5333" width="11" bestFit="1" customWidth="1"/>
    <col min="5334" max="5334" width="10.140625" bestFit="1" customWidth="1"/>
    <col min="5335" max="5339" width="9.5703125" bestFit="1" customWidth="1"/>
    <col min="5340" max="5340" width="10.140625" bestFit="1" customWidth="1"/>
    <col min="5341" max="5342" width="9.5703125" bestFit="1" customWidth="1"/>
    <col min="5343" max="5343" width="10.28515625" customWidth="1"/>
    <col min="5344" max="5351" width="9.5703125" bestFit="1" customWidth="1"/>
    <col min="5352" max="5352" width="9.5703125" customWidth="1"/>
    <col min="5353" max="5359" width="9.5703125" bestFit="1" customWidth="1"/>
    <col min="5360" max="5360" width="9.42578125" customWidth="1"/>
    <col min="5361" max="5376" width="9.5703125" bestFit="1" customWidth="1"/>
    <col min="5377" max="5378" width="12.5703125" bestFit="1" customWidth="1"/>
    <col min="5379" max="5379" width="11.42578125" bestFit="1" customWidth="1"/>
    <col min="5380" max="5380" width="11" bestFit="1" customWidth="1"/>
    <col min="5381" max="5381" width="11.7109375" bestFit="1" customWidth="1"/>
    <col min="5571" max="5571" width="6.7109375" customWidth="1"/>
    <col min="5572" max="5572" width="39.140625" customWidth="1"/>
    <col min="5574" max="5574" width="14.42578125" customWidth="1"/>
    <col min="5575" max="5575" width="12.7109375" customWidth="1"/>
    <col min="5576" max="5576" width="12" customWidth="1"/>
    <col min="5577" max="5577" width="12.85546875" customWidth="1"/>
    <col min="5578" max="5578" width="11.42578125" customWidth="1"/>
    <col min="5579" max="5579" width="10.42578125" customWidth="1"/>
    <col min="5580" max="5580" width="11.7109375" customWidth="1"/>
    <col min="5581" max="5581" width="11.140625" customWidth="1"/>
    <col min="5582" max="5582" width="11.85546875" bestFit="1" customWidth="1"/>
    <col min="5583" max="5583" width="10.5703125" bestFit="1" customWidth="1"/>
    <col min="5584" max="5584" width="9.5703125" bestFit="1" customWidth="1"/>
    <col min="5585" max="5585" width="11.42578125" customWidth="1"/>
    <col min="5586" max="5586" width="10.5703125" customWidth="1"/>
    <col min="5587" max="5587" width="7.5703125" customWidth="1"/>
    <col min="5588" max="5588" width="9.5703125" bestFit="1" customWidth="1"/>
    <col min="5589" max="5589" width="11" bestFit="1" customWidth="1"/>
    <col min="5590" max="5590" width="10.140625" bestFit="1" customWidth="1"/>
    <col min="5591" max="5595" width="9.5703125" bestFit="1" customWidth="1"/>
    <col min="5596" max="5596" width="10.140625" bestFit="1" customWidth="1"/>
    <col min="5597" max="5598" width="9.5703125" bestFit="1" customWidth="1"/>
    <col min="5599" max="5599" width="10.28515625" customWidth="1"/>
    <col min="5600" max="5607" width="9.5703125" bestFit="1" customWidth="1"/>
    <col min="5608" max="5608" width="9.5703125" customWidth="1"/>
    <col min="5609" max="5615" width="9.5703125" bestFit="1" customWidth="1"/>
    <col min="5616" max="5616" width="9.42578125" customWidth="1"/>
    <col min="5617" max="5632" width="9.5703125" bestFit="1" customWidth="1"/>
    <col min="5633" max="5634" width="12.5703125" bestFit="1" customWidth="1"/>
    <col min="5635" max="5635" width="11.42578125" bestFit="1" customWidth="1"/>
    <col min="5636" max="5636" width="11" bestFit="1" customWidth="1"/>
    <col min="5637" max="5637" width="11.7109375" bestFit="1" customWidth="1"/>
    <col min="5827" max="5827" width="6.7109375" customWidth="1"/>
    <col min="5828" max="5828" width="39.140625" customWidth="1"/>
    <col min="5830" max="5830" width="14.42578125" customWidth="1"/>
    <col min="5831" max="5831" width="12.7109375" customWidth="1"/>
    <col min="5832" max="5832" width="12" customWidth="1"/>
    <col min="5833" max="5833" width="12.85546875" customWidth="1"/>
    <col min="5834" max="5834" width="11.42578125" customWidth="1"/>
    <col min="5835" max="5835" width="10.42578125" customWidth="1"/>
    <col min="5836" max="5836" width="11.7109375" customWidth="1"/>
    <col min="5837" max="5837" width="11.140625" customWidth="1"/>
    <col min="5838" max="5838" width="11.85546875" bestFit="1" customWidth="1"/>
    <col min="5839" max="5839" width="10.5703125" bestFit="1" customWidth="1"/>
    <col min="5840" max="5840" width="9.5703125" bestFit="1" customWidth="1"/>
    <col min="5841" max="5841" width="11.42578125" customWidth="1"/>
    <col min="5842" max="5842" width="10.5703125" customWidth="1"/>
    <col min="5843" max="5843" width="7.5703125" customWidth="1"/>
    <col min="5844" max="5844" width="9.5703125" bestFit="1" customWidth="1"/>
    <col min="5845" max="5845" width="11" bestFit="1" customWidth="1"/>
    <col min="5846" max="5846" width="10.140625" bestFit="1" customWidth="1"/>
    <col min="5847" max="5851" width="9.5703125" bestFit="1" customWidth="1"/>
    <col min="5852" max="5852" width="10.140625" bestFit="1" customWidth="1"/>
    <col min="5853" max="5854" width="9.5703125" bestFit="1" customWidth="1"/>
    <col min="5855" max="5855" width="10.28515625" customWidth="1"/>
    <col min="5856" max="5863" width="9.5703125" bestFit="1" customWidth="1"/>
    <col min="5864" max="5864" width="9.5703125" customWidth="1"/>
    <col min="5865" max="5871" width="9.5703125" bestFit="1" customWidth="1"/>
    <col min="5872" max="5872" width="9.42578125" customWidth="1"/>
    <col min="5873" max="5888" width="9.5703125" bestFit="1" customWidth="1"/>
    <col min="5889" max="5890" width="12.5703125" bestFit="1" customWidth="1"/>
    <col min="5891" max="5891" width="11.42578125" bestFit="1" customWidth="1"/>
    <col min="5892" max="5892" width="11" bestFit="1" customWidth="1"/>
    <col min="5893" max="5893" width="11.7109375" bestFit="1" customWidth="1"/>
    <col min="6083" max="6083" width="6.7109375" customWidth="1"/>
    <col min="6084" max="6084" width="39.140625" customWidth="1"/>
    <col min="6086" max="6086" width="14.42578125" customWidth="1"/>
    <col min="6087" max="6087" width="12.7109375" customWidth="1"/>
    <col min="6088" max="6088" width="12" customWidth="1"/>
    <col min="6089" max="6089" width="12.85546875" customWidth="1"/>
    <col min="6090" max="6090" width="11.42578125" customWidth="1"/>
    <col min="6091" max="6091" width="10.42578125" customWidth="1"/>
    <col min="6092" max="6092" width="11.7109375" customWidth="1"/>
    <col min="6093" max="6093" width="11.140625" customWidth="1"/>
    <col min="6094" max="6094" width="11.85546875" bestFit="1" customWidth="1"/>
    <col min="6095" max="6095" width="10.5703125" bestFit="1" customWidth="1"/>
    <col min="6096" max="6096" width="9.5703125" bestFit="1" customWidth="1"/>
    <col min="6097" max="6097" width="11.42578125" customWidth="1"/>
    <col min="6098" max="6098" width="10.5703125" customWidth="1"/>
    <col min="6099" max="6099" width="7.5703125" customWidth="1"/>
    <col min="6100" max="6100" width="9.5703125" bestFit="1" customWidth="1"/>
    <col min="6101" max="6101" width="11" bestFit="1" customWidth="1"/>
    <col min="6102" max="6102" width="10.140625" bestFit="1" customWidth="1"/>
    <col min="6103" max="6107" width="9.5703125" bestFit="1" customWidth="1"/>
    <col min="6108" max="6108" width="10.140625" bestFit="1" customWidth="1"/>
    <col min="6109" max="6110" width="9.5703125" bestFit="1" customWidth="1"/>
    <col min="6111" max="6111" width="10.28515625" customWidth="1"/>
    <col min="6112" max="6119" width="9.5703125" bestFit="1" customWidth="1"/>
    <col min="6120" max="6120" width="9.5703125" customWidth="1"/>
    <col min="6121" max="6127" width="9.5703125" bestFit="1" customWidth="1"/>
    <col min="6128" max="6128" width="9.42578125" customWidth="1"/>
    <col min="6129" max="6144" width="9.5703125" bestFit="1" customWidth="1"/>
    <col min="6145" max="6146" width="12.5703125" bestFit="1" customWidth="1"/>
    <col min="6147" max="6147" width="11.42578125" bestFit="1" customWidth="1"/>
    <col min="6148" max="6148" width="11" bestFit="1" customWidth="1"/>
    <col min="6149" max="6149" width="11.7109375" bestFit="1" customWidth="1"/>
    <col min="6339" max="6339" width="6.7109375" customWidth="1"/>
    <col min="6340" max="6340" width="39.140625" customWidth="1"/>
    <col min="6342" max="6342" width="14.42578125" customWidth="1"/>
    <col min="6343" max="6343" width="12.7109375" customWidth="1"/>
    <col min="6344" max="6344" width="12" customWidth="1"/>
    <col min="6345" max="6345" width="12.85546875" customWidth="1"/>
    <col min="6346" max="6346" width="11.42578125" customWidth="1"/>
    <col min="6347" max="6347" width="10.42578125" customWidth="1"/>
    <col min="6348" max="6348" width="11.7109375" customWidth="1"/>
    <col min="6349" max="6349" width="11.140625" customWidth="1"/>
    <col min="6350" max="6350" width="11.85546875" bestFit="1" customWidth="1"/>
    <col min="6351" max="6351" width="10.5703125" bestFit="1" customWidth="1"/>
    <col min="6352" max="6352" width="9.5703125" bestFit="1" customWidth="1"/>
    <col min="6353" max="6353" width="11.42578125" customWidth="1"/>
    <col min="6354" max="6354" width="10.5703125" customWidth="1"/>
    <col min="6355" max="6355" width="7.5703125" customWidth="1"/>
    <col min="6356" max="6356" width="9.5703125" bestFit="1" customWidth="1"/>
    <col min="6357" max="6357" width="11" bestFit="1" customWidth="1"/>
    <col min="6358" max="6358" width="10.140625" bestFit="1" customWidth="1"/>
    <col min="6359" max="6363" width="9.5703125" bestFit="1" customWidth="1"/>
    <col min="6364" max="6364" width="10.140625" bestFit="1" customWidth="1"/>
    <col min="6365" max="6366" width="9.5703125" bestFit="1" customWidth="1"/>
    <col min="6367" max="6367" width="10.28515625" customWidth="1"/>
    <col min="6368" max="6375" width="9.5703125" bestFit="1" customWidth="1"/>
    <col min="6376" max="6376" width="9.5703125" customWidth="1"/>
    <col min="6377" max="6383" width="9.5703125" bestFit="1" customWidth="1"/>
    <col min="6384" max="6384" width="9.42578125" customWidth="1"/>
    <col min="6385" max="6400" width="9.5703125" bestFit="1" customWidth="1"/>
    <col min="6401" max="6402" width="12.5703125" bestFit="1" customWidth="1"/>
    <col min="6403" max="6403" width="11.42578125" bestFit="1" customWidth="1"/>
    <col min="6404" max="6404" width="11" bestFit="1" customWidth="1"/>
    <col min="6405" max="6405" width="11.7109375" bestFit="1" customWidth="1"/>
    <col min="6595" max="6595" width="6.7109375" customWidth="1"/>
    <col min="6596" max="6596" width="39.140625" customWidth="1"/>
    <col min="6598" max="6598" width="14.42578125" customWidth="1"/>
    <col min="6599" max="6599" width="12.7109375" customWidth="1"/>
    <col min="6600" max="6600" width="12" customWidth="1"/>
    <col min="6601" max="6601" width="12.85546875" customWidth="1"/>
    <col min="6602" max="6602" width="11.42578125" customWidth="1"/>
    <col min="6603" max="6603" width="10.42578125" customWidth="1"/>
    <col min="6604" max="6604" width="11.7109375" customWidth="1"/>
    <col min="6605" max="6605" width="11.140625" customWidth="1"/>
    <col min="6606" max="6606" width="11.85546875" bestFit="1" customWidth="1"/>
    <col min="6607" max="6607" width="10.5703125" bestFit="1" customWidth="1"/>
    <col min="6608" max="6608" width="9.5703125" bestFit="1" customWidth="1"/>
    <col min="6609" max="6609" width="11.42578125" customWidth="1"/>
    <col min="6610" max="6610" width="10.5703125" customWidth="1"/>
    <col min="6611" max="6611" width="7.5703125" customWidth="1"/>
    <col min="6612" max="6612" width="9.5703125" bestFit="1" customWidth="1"/>
    <col min="6613" max="6613" width="11" bestFit="1" customWidth="1"/>
    <col min="6614" max="6614" width="10.140625" bestFit="1" customWidth="1"/>
    <col min="6615" max="6619" width="9.5703125" bestFit="1" customWidth="1"/>
    <col min="6620" max="6620" width="10.140625" bestFit="1" customWidth="1"/>
    <col min="6621" max="6622" width="9.5703125" bestFit="1" customWidth="1"/>
    <col min="6623" max="6623" width="10.28515625" customWidth="1"/>
    <col min="6624" max="6631" width="9.5703125" bestFit="1" customWidth="1"/>
    <col min="6632" max="6632" width="9.5703125" customWidth="1"/>
    <col min="6633" max="6639" width="9.5703125" bestFit="1" customWidth="1"/>
    <col min="6640" max="6640" width="9.42578125" customWidth="1"/>
    <col min="6641" max="6656" width="9.5703125" bestFit="1" customWidth="1"/>
    <col min="6657" max="6658" width="12.5703125" bestFit="1" customWidth="1"/>
    <col min="6659" max="6659" width="11.42578125" bestFit="1" customWidth="1"/>
    <col min="6660" max="6660" width="11" bestFit="1" customWidth="1"/>
    <col min="6661" max="6661" width="11.7109375" bestFit="1" customWidth="1"/>
    <col min="6851" max="6851" width="6.7109375" customWidth="1"/>
    <col min="6852" max="6852" width="39.140625" customWidth="1"/>
    <col min="6854" max="6854" width="14.42578125" customWidth="1"/>
    <col min="6855" max="6855" width="12.7109375" customWidth="1"/>
    <col min="6856" max="6856" width="12" customWidth="1"/>
    <col min="6857" max="6857" width="12.85546875" customWidth="1"/>
    <col min="6858" max="6858" width="11.42578125" customWidth="1"/>
    <col min="6859" max="6859" width="10.42578125" customWidth="1"/>
    <col min="6860" max="6860" width="11.7109375" customWidth="1"/>
    <col min="6861" max="6861" width="11.140625" customWidth="1"/>
    <col min="6862" max="6862" width="11.85546875" bestFit="1" customWidth="1"/>
    <col min="6863" max="6863" width="10.5703125" bestFit="1" customWidth="1"/>
    <col min="6864" max="6864" width="9.5703125" bestFit="1" customWidth="1"/>
    <col min="6865" max="6865" width="11.42578125" customWidth="1"/>
    <col min="6866" max="6866" width="10.5703125" customWidth="1"/>
    <col min="6867" max="6867" width="7.5703125" customWidth="1"/>
    <col min="6868" max="6868" width="9.5703125" bestFit="1" customWidth="1"/>
    <col min="6869" max="6869" width="11" bestFit="1" customWidth="1"/>
    <col min="6870" max="6870" width="10.140625" bestFit="1" customWidth="1"/>
    <col min="6871" max="6875" width="9.5703125" bestFit="1" customWidth="1"/>
    <col min="6876" max="6876" width="10.140625" bestFit="1" customWidth="1"/>
    <col min="6877" max="6878" width="9.5703125" bestFit="1" customWidth="1"/>
    <col min="6879" max="6879" width="10.28515625" customWidth="1"/>
    <col min="6880" max="6887" width="9.5703125" bestFit="1" customWidth="1"/>
    <col min="6888" max="6888" width="9.5703125" customWidth="1"/>
    <col min="6889" max="6895" width="9.5703125" bestFit="1" customWidth="1"/>
    <col min="6896" max="6896" width="9.42578125" customWidth="1"/>
    <col min="6897" max="6912" width="9.5703125" bestFit="1" customWidth="1"/>
    <col min="6913" max="6914" width="12.5703125" bestFit="1" customWidth="1"/>
    <col min="6915" max="6915" width="11.42578125" bestFit="1" customWidth="1"/>
    <col min="6916" max="6916" width="11" bestFit="1" customWidth="1"/>
    <col min="6917" max="6917" width="11.7109375" bestFit="1" customWidth="1"/>
    <col min="7107" max="7107" width="6.7109375" customWidth="1"/>
    <col min="7108" max="7108" width="39.140625" customWidth="1"/>
    <col min="7110" max="7110" width="14.42578125" customWidth="1"/>
    <col min="7111" max="7111" width="12.7109375" customWidth="1"/>
    <col min="7112" max="7112" width="12" customWidth="1"/>
    <col min="7113" max="7113" width="12.85546875" customWidth="1"/>
    <col min="7114" max="7114" width="11.42578125" customWidth="1"/>
    <col min="7115" max="7115" width="10.42578125" customWidth="1"/>
    <col min="7116" max="7116" width="11.7109375" customWidth="1"/>
    <col min="7117" max="7117" width="11.140625" customWidth="1"/>
    <col min="7118" max="7118" width="11.85546875" bestFit="1" customWidth="1"/>
    <col min="7119" max="7119" width="10.5703125" bestFit="1" customWidth="1"/>
    <col min="7120" max="7120" width="9.5703125" bestFit="1" customWidth="1"/>
    <col min="7121" max="7121" width="11.42578125" customWidth="1"/>
    <col min="7122" max="7122" width="10.5703125" customWidth="1"/>
    <col min="7123" max="7123" width="7.5703125" customWidth="1"/>
    <col min="7124" max="7124" width="9.5703125" bestFit="1" customWidth="1"/>
    <col min="7125" max="7125" width="11" bestFit="1" customWidth="1"/>
    <col min="7126" max="7126" width="10.140625" bestFit="1" customWidth="1"/>
    <col min="7127" max="7131" width="9.5703125" bestFit="1" customWidth="1"/>
    <col min="7132" max="7132" width="10.140625" bestFit="1" customWidth="1"/>
    <col min="7133" max="7134" width="9.5703125" bestFit="1" customWidth="1"/>
    <col min="7135" max="7135" width="10.28515625" customWidth="1"/>
    <col min="7136" max="7143" width="9.5703125" bestFit="1" customWidth="1"/>
    <col min="7144" max="7144" width="9.5703125" customWidth="1"/>
    <col min="7145" max="7151" width="9.5703125" bestFit="1" customWidth="1"/>
    <col min="7152" max="7152" width="9.42578125" customWidth="1"/>
    <col min="7153" max="7168" width="9.5703125" bestFit="1" customWidth="1"/>
    <col min="7169" max="7170" width="12.5703125" bestFit="1" customWidth="1"/>
    <col min="7171" max="7171" width="11.42578125" bestFit="1" customWidth="1"/>
    <col min="7172" max="7172" width="11" bestFit="1" customWidth="1"/>
    <col min="7173" max="7173" width="11.7109375" bestFit="1" customWidth="1"/>
    <col min="7363" max="7363" width="6.7109375" customWidth="1"/>
    <col min="7364" max="7364" width="39.140625" customWidth="1"/>
    <col min="7366" max="7366" width="14.42578125" customWidth="1"/>
    <col min="7367" max="7367" width="12.7109375" customWidth="1"/>
    <col min="7368" max="7368" width="12" customWidth="1"/>
    <col min="7369" max="7369" width="12.85546875" customWidth="1"/>
    <col min="7370" max="7370" width="11.42578125" customWidth="1"/>
    <col min="7371" max="7371" width="10.42578125" customWidth="1"/>
    <col min="7372" max="7372" width="11.7109375" customWidth="1"/>
    <col min="7373" max="7373" width="11.140625" customWidth="1"/>
    <col min="7374" max="7374" width="11.85546875" bestFit="1" customWidth="1"/>
    <col min="7375" max="7375" width="10.5703125" bestFit="1" customWidth="1"/>
    <col min="7376" max="7376" width="9.5703125" bestFit="1" customWidth="1"/>
    <col min="7377" max="7377" width="11.42578125" customWidth="1"/>
    <col min="7378" max="7378" width="10.5703125" customWidth="1"/>
    <col min="7379" max="7379" width="7.5703125" customWidth="1"/>
    <col min="7380" max="7380" width="9.5703125" bestFit="1" customWidth="1"/>
    <col min="7381" max="7381" width="11" bestFit="1" customWidth="1"/>
    <col min="7382" max="7382" width="10.140625" bestFit="1" customWidth="1"/>
    <col min="7383" max="7387" width="9.5703125" bestFit="1" customWidth="1"/>
    <col min="7388" max="7388" width="10.140625" bestFit="1" customWidth="1"/>
    <col min="7389" max="7390" width="9.5703125" bestFit="1" customWidth="1"/>
    <col min="7391" max="7391" width="10.28515625" customWidth="1"/>
    <col min="7392" max="7399" width="9.5703125" bestFit="1" customWidth="1"/>
    <col min="7400" max="7400" width="9.5703125" customWidth="1"/>
    <col min="7401" max="7407" width="9.5703125" bestFit="1" customWidth="1"/>
    <col min="7408" max="7408" width="9.42578125" customWidth="1"/>
    <col min="7409" max="7424" width="9.5703125" bestFit="1" customWidth="1"/>
    <col min="7425" max="7426" width="12.5703125" bestFit="1" customWidth="1"/>
    <col min="7427" max="7427" width="11.42578125" bestFit="1" customWidth="1"/>
    <col min="7428" max="7428" width="11" bestFit="1" customWidth="1"/>
    <col min="7429" max="7429" width="11.7109375" bestFit="1" customWidth="1"/>
    <col min="7619" max="7619" width="6.7109375" customWidth="1"/>
    <col min="7620" max="7620" width="39.140625" customWidth="1"/>
    <col min="7622" max="7622" width="14.42578125" customWidth="1"/>
    <col min="7623" max="7623" width="12.7109375" customWidth="1"/>
    <col min="7624" max="7624" width="12" customWidth="1"/>
    <col min="7625" max="7625" width="12.85546875" customWidth="1"/>
    <col min="7626" max="7626" width="11.42578125" customWidth="1"/>
    <col min="7627" max="7627" width="10.42578125" customWidth="1"/>
    <col min="7628" max="7628" width="11.7109375" customWidth="1"/>
    <col min="7629" max="7629" width="11.140625" customWidth="1"/>
    <col min="7630" max="7630" width="11.85546875" bestFit="1" customWidth="1"/>
    <col min="7631" max="7631" width="10.5703125" bestFit="1" customWidth="1"/>
    <col min="7632" max="7632" width="9.5703125" bestFit="1" customWidth="1"/>
    <col min="7633" max="7633" width="11.42578125" customWidth="1"/>
    <col min="7634" max="7634" width="10.5703125" customWidth="1"/>
    <col min="7635" max="7635" width="7.5703125" customWidth="1"/>
    <col min="7636" max="7636" width="9.5703125" bestFit="1" customWidth="1"/>
    <col min="7637" max="7637" width="11" bestFit="1" customWidth="1"/>
    <col min="7638" max="7638" width="10.140625" bestFit="1" customWidth="1"/>
    <col min="7639" max="7643" width="9.5703125" bestFit="1" customWidth="1"/>
    <col min="7644" max="7644" width="10.140625" bestFit="1" customWidth="1"/>
    <col min="7645" max="7646" width="9.5703125" bestFit="1" customWidth="1"/>
    <col min="7647" max="7647" width="10.28515625" customWidth="1"/>
    <col min="7648" max="7655" width="9.5703125" bestFit="1" customWidth="1"/>
    <col min="7656" max="7656" width="9.5703125" customWidth="1"/>
    <col min="7657" max="7663" width="9.5703125" bestFit="1" customWidth="1"/>
    <col min="7664" max="7664" width="9.42578125" customWidth="1"/>
    <col min="7665" max="7680" width="9.5703125" bestFit="1" customWidth="1"/>
    <col min="7681" max="7682" width="12.5703125" bestFit="1" customWidth="1"/>
    <col min="7683" max="7683" width="11.42578125" bestFit="1" customWidth="1"/>
    <col min="7684" max="7684" width="11" bestFit="1" customWidth="1"/>
    <col min="7685" max="7685" width="11.7109375" bestFit="1" customWidth="1"/>
    <col min="7875" max="7875" width="6.7109375" customWidth="1"/>
    <col min="7876" max="7876" width="39.140625" customWidth="1"/>
    <col min="7878" max="7878" width="14.42578125" customWidth="1"/>
    <col min="7879" max="7879" width="12.7109375" customWidth="1"/>
    <col min="7880" max="7880" width="12" customWidth="1"/>
    <col min="7881" max="7881" width="12.85546875" customWidth="1"/>
    <col min="7882" max="7882" width="11.42578125" customWidth="1"/>
    <col min="7883" max="7883" width="10.42578125" customWidth="1"/>
    <col min="7884" max="7884" width="11.7109375" customWidth="1"/>
    <col min="7885" max="7885" width="11.140625" customWidth="1"/>
    <col min="7886" max="7886" width="11.85546875" bestFit="1" customWidth="1"/>
    <col min="7887" max="7887" width="10.5703125" bestFit="1" customWidth="1"/>
    <col min="7888" max="7888" width="9.5703125" bestFit="1" customWidth="1"/>
    <col min="7889" max="7889" width="11.42578125" customWidth="1"/>
    <col min="7890" max="7890" width="10.5703125" customWidth="1"/>
    <col min="7891" max="7891" width="7.5703125" customWidth="1"/>
    <col min="7892" max="7892" width="9.5703125" bestFit="1" customWidth="1"/>
    <col min="7893" max="7893" width="11" bestFit="1" customWidth="1"/>
    <col min="7894" max="7894" width="10.140625" bestFit="1" customWidth="1"/>
    <col min="7895" max="7899" width="9.5703125" bestFit="1" customWidth="1"/>
    <col min="7900" max="7900" width="10.140625" bestFit="1" customWidth="1"/>
    <col min="7901" max="7902" width="9.5703125" bestFit="1" customWidth="1"/>
    <col min="7903" max="7903" width="10.28515625" customWidth="1"/>
    <col min="7904" max="7911" width="9.5703125" bestFit="1" customWidth="1"/>
    <col min="7912" max="7912" width="9.5703125" customWidth="1"/>
    <col min="7913" max="7919" width="9.5703125" bestFit="1" customWidth="1"/>
    <col min="7920" max="7920" width="9.42578125" customWidth="1"/>
    <col min="7921" max="7936" width="9.5703125" bestFit="1" customWidth="1"/>
    <col min="7937" max="7938" width="12.5703125" bestFit="1" customWidth="1"/>
    <col min="7939" max="7939" width="11.42578125" bestFit="1" customWidth="1"/>
    <col min="7940" max="7940" width="11" bestFit="1" customWidth="1"/>
    <col min="7941" max="7941" width="11.7109375" bestFit="1" customWidth="1"/>
    <col min="8131" max="8131" width="6.7109375" customWidth="1"/>
    <col min="8132" max="8132" width="39.140625" customWidth="1"/>
    <col min="8134" max="8134" width="14.42578125" customWidth="1"/>
    <col min="8135" max="8135" width="12.7109375" customWidth="1"/>
    <col min="8136" max="8136" width="12" customWidth="1"/>
    <col min="8137" max="8137" width="12.85546875" customWidth="1"/>
    <col min="8138" max="8138" width="11.42578125" customWidth="1"/>
    <col min="8139" max="8139" width="10.42578125" customWidth="1"/>
    <col min="8140" max="8140" width="11.7109375" customWidth="1"/>
    <col min="8141" max="8141" width="11.140625" customWidth="1"/>
    <col min="8142" max="8142" width="11.85546875" bestFit="1" customWidth="1"/>
    <col min="8143" max="8143" width="10.5703125" bestFit="1" customWidth="1"/>
    <col min="8144" max="8144" width="9.5703125" bestFit="1" customWidth="1"/>
    <col min="8145" max="8145" width="11.42578125" customWidth="1"/>
    <col min="8146" max="8146" width="10.5703125" customWidth="1"/>
    <col min="8147" max="8147" width="7.5703125" customWidth="1"/>
    <col min="8148" max="8148" width="9.5703125" bestFit="1" customWidth="1"/>
    <col min="8149" max="8149" width="11" bestFit="1" customWidth="1"/>
    <col min="8150" max="8150" width="10.140625" bestFit="1" customWidth="1"/>
    <col min="8151" max="8155" width="9.5703125" bestFit="1" customWidth="1"/>
    <col min="8156" max="8156" width="10.140625" bestFit="1" customWidth="1"/>
    <col min="8157" max="8158" width="9.5703125" bestFit="1" customWidth="1"/>
    <col min="8159" max="8159" width="10.28515625" customWidth="1"/>
    <col min="8160" max="8167" width="9.5703125" bestFit="1" customWidth="1"/>
    <col min="8168" max="8168" width="9.5703125" customWidth="1"/>
    <col min="8169" max="8175" width="9.5703125" bestFit="1" customWidth="1"/>
    <col min="8176" max="8176" width="9.42578125" customWidth="1"/>
    <col min="8177" max="8192" width="9.5703125" bestFit="1" customWidth="1"/>
    <col min="8193" max="8194" width="12.5703125" bestFit="1" customWidth="1"/>
    <col min="8195" max="8195" width="11.42578125" bestFit="1" customWidth="1"/>
    <col min="8196" max="8196" width="11" bestFit="1" customWidth="1"/>
    <col min="8197" max="8197" width="11.7109375" bestFit="1" customWidth="1"/>
    <col min="8387" max="8387" width="6.7109375" customWidth="1"/>
    <col min="8388" max="8388" width="39.140625" customWidth="1"/>
    <col min="8390" max="8390" width="14.42578125" customWidth="1"/>
    <col min="8391" max="8391" width="12.7109375" customWidth="1"/>
    <col min="8392" max="8392" width="12" customWidth="1"/>
    <col min="8393" max="8393" width="12.85546875" customWidth="1"/>
    <col min="8394" max="8394" width="11.42578125" customWidth="1"/>
    <col min="8395" max="8395" width="10.42578125" customWidth="1"/>
    <col min="8396" max="8396" width="11.7109375" customWidth="1"/>
    <col min="8397" max="8397" width="11.140625" customWidth="1"/>
    <col min="8398" max="8398" width="11.85546875" bestFit="1" customWidth="1"/>
    <col min="8399" max="8399" width="10.5703125" bestFit="1" customWidth="1"/>
    <col min="8400" max="8400" width="9.5703125" bestFit="1" customWidth="1"/>
    <col min="8401" max="8401" width="11.42578125" customWidth="1"/>
    <col min="8402" max="8402" width="10.5703125" customWidth="1"/>
    <col min="8403" max="8403" width="7.5703125" customWidth="1"/>
    <col min="8404" max="8404" width="9.5703125" bestFit="1" customWidth="1"/>
    <col min="8405" max="8405" width="11" bestFit="1" customWidth="1"/>
    <col min="8406" max="8406" width="10.140625" bestFit="1" customWidth="1"/>
    <col min="8407" max="8411" width="9.5703125" bestFit="1" customWidth="1"/>
    <col min="8412" max="8412" width="10.140625" bestFit="1" customWidth="1"/>
    <col min="8413" max="8414" width="9.5703125" bestFit="1" customWidth="1"/>
    <col min="8415" max="8415" width="10.28515625" customWidth="1"/>
    <col min="8416" max="8423" width="9.5703125" bestFit="1" customWidth="1"/>
    <col min="8424" max="8424" width="9.5703125" customWidth="1"/>
    <col min="8425" max="8431" width="9.5703125" bestFit="1" customWidth="1"/>
    <col min="8432" max="8432" width="9.42578125" customWidth="1"/>
    <col min="8433" max="8448" width="9.5703125" bestFit="1" customWidth="1"/>
    <col min="8449" max="8450" width="12.5703125" bestFit="1" customWidth="1"/>
    <col min="8451" max="8451" width="11.42578125" bestFit="1" customWidth="1"/>
    <col min="8452" max="8452" width="11" bestFit="1" customWidth="1"/>
    <col min="8453" max="8453" width="11.7109375" bestFit="1" customWidth="1"/>
    <col min="8643" max="8643" width="6.7109375" customWidth="1"/>
    <col min="8644" max="8644" width="39.140625" customWidth="1"/>
    <col min="8646" max="8646" width="14.42578125" customWidth="1"/>
    <col min="8647" max="8647" width="12.7109375" customWidth="1"/>
    <col min="8648" max="8648" width="12" customWidth="1"/>
    <col min="8649" max="8649" width="12.85546875" customWidth="1"/>
    <col min="8650" max="8650" width="11.42578125" customWidth="1"/>
    <col min="8651" max="8651" width="10.42578125" customWidth="1"/>
    <col min="8652" max="8652" width="11.7109375" customWidth="1"/>
    <col min="8653" max="8653" width="11.140625" customWidth="1"/>
    <col min="8654" max="8654" width="11.85546875" bestFit="1" customWidth="1"/>
    <col min="8655" max="8655" width="10.5703125" bestFit="1" customWidth="1"/>
    <col min="8656" max="8656" width="9.5703125" bestFit="1" customWidth="1"/>
    <col min="8657" max="8657" width="11.42578125" customWidth="1"/>
    <col min="8658" max="8658" width="10.5703125" customWidth="1"/>
    <col min="8659" max="8659" width="7.5703125" customWidth="1"/>
    <col min="8660" max="8660" width="9.5703125" bestFit="1" customWidth="1"/>
    <col min="8661" max="8661" width="11" bestFit="1" customWidth="1"/>
    <col min="8662" max="8662" width="10.140625" bestFit="1" customWidth="1"/>
    <col min="8663" max="8667" width="9.5703125" bestFit="1" customWidth="1"/>
    <col min="8668" max="8668" width="10.140625" bestFit="1" customWidth="1"/>
    <col min="8669" max="8670" width="9.5703125" bestFit="1" customWidth="1"/>
    <col min="8671" max="8671" width="10.28515625" customWidth="1"/>
    <col min="8672" max="8679" width="9.5703125" bestFit="1" customWidth="1"/>
    <col min="8680" max="8680" width="9.5703125" customWidth="1"/>
    <col min="8681" max="8687" width="9.5703125" bestFit="1" customWidth="1"/>
    <col min="8688" max="8688" width="9.42578125" customWidth="1"/>
    <col min="8689" max="8704" width="9.5703125" bestFit="1" customWidth="1"/>
    <col min="8705" max="8706" width="12.5703125" bestFit="1" customWidth="1"/>
    <col min="8707" max="8707" width="11.42578125" bestFit="1" customWidth="1"/>
    <col min="8708" max="8708" width="11" bestFit="1" customWidth="1"/>
    <col min="8709" max="8709" width="11.7109375" bestFit="1" customWidth="1"/>
    <col min="8899" max="8899" width="6.7109375" customWidth="1"/>
    <col min="8900" max="8900" width="39.140625" customWidth="1"/>
    <col min="8902" max="8902" width="14.42578125" customWidth="1"/>
    <col min="8903" max="8903" width="12.7109375" customWidth="1"/>
    <col min="8904" max="8904" width="12" customWidth="1"/>
    <col min="8905" max="8905" width="12.85546875" customWidth="1"/>
    <col min="8906" max="8906" width="11.42578125" customWidth="1"/>
    <col min="8907" max="8907" width="10.42578125" customWidth="1"/>
    <col min="8908" max="8908" width="11.7109375" customWidth="1"/>
    <col min="8909" max="8909" width="11.140625" customWidth="1"/>
    <col min="8910" max="8910" width="11.85546875" bestFit="1" customWidth="1"/>
    <col min="8911" max="8911" width="10.5703125" bestFit="1" customWidth="1"/>
    <col min="8912" max="8912" width="9.5703125" bestFit="1" customWidth="1"/>
    <col min="8913" max="8913" width="11.42578125" customWidth="1"/>
    <col min="8914" max="8914" width="10.5703125" customWidth="1"/>
    <col min="8915" max="8915" width="7.5703125" customWidth="1"/>
    <col min="8916" max="8916" width="9.5703125" bestFit="1" customWidth="1"/>
    <col min="8917" max="8917" width="11" bestFit="1" customWidth="1"/>
    <col min="8918" max="8918" width="10.140625" bestFit="1" customWidth="1"/>
    <col min="8919" max="8923" width="9.5703125" bestFit="1" customWidth="1"/>
    <col min="8924" max="8924" width="10.140625" bestFit="1" customWidth="1"/>
    <col min="8925" max="8926" width="9.5703125" bestFit="1" customWidth="1"/>
    <col min="8927" max="8927" width="10.28515625" customWidth="1"/>
    <col min="8928" max="8935" width="9.5703125" bestFit="1" customWidth="1"/>
    <col min="8936" max="8936" width="9.5703125" customWidth="1"/>
    <col min="8937" max="8943" width="9.5703125" bestFit="1" customWidth="1"/>
    <col min="8944" max="8944" width="9.42578125" customWidth="1"/>
    <col min="8945" max="8960" width="9.5703125" bestFit="1" customWidth="1"/>
    <col min="8961" max="8962" width="12.5703125" bestFit="1" customWidth="1"/>
    <col min="8963" max="8963" width="11.42578125" bestFit="1" customWidth="1"/>
    <col min="8964" max="8964" width="11" bestFit="1" customWidth="1"/>
    <col min="8965" max="8965" width="11.7109375" bestFit="1" customWidth="1"/>
    <col min="9155" max="9155" width="6.7109375" customWidth="1"/>
    <col min="9156" max="9156" width="39.140625" customWidth="1"/>
    <col min="9158" max="9158" width="14.42578125" customWidth="1"/>
    <col min="9159" max="9159" width="12.7109375" customWidth="1"/>
    <col min="9160" max="9160" width="12" customWidth="1"/>
    <col min="9161" max="9161" width="12.85546875" customWidth="1"/>
    <col min="9162" max="9162" width="11.42578125" customWidth="1"/>
    <col min="9163" max="9163" width="10.42578125" customWidth="1"/>
    <col min="9164" max="9164" width="11.7109375" customWidth="1"/>
    <col min="9165" max="9165" width="11.140625" customWidth="1"/>
    <col min="9166" max="9166" width="11.85546875" bestFit="1" customWidth="1"/>
    <col min="9167" max="9167" width="10.5703125" bestFit="1" customWidth="1"/>
    <col min="9168" max="9168" width="9.5703125" bestFit="1" customWidth="1"/>
    <col min="9169" max="9169" width="11.42578125" customWidth="1"/>
    <col min="9170" max="9170" width="10.5703125" customWidth="1"/>
    <col min="9171" max="9171" width="7.5703125" customWidth="1"/>
    <col min="9172" max="9172" width="9.5703125" bestFit="1" customWidth="1"/>
    <col min="9173" max="9173" width="11" bestFit="1" customWidth="1"/>
    <col min="9174" max="9174" width="10.140625" bestFit="1" customWidth="1"/>
    <col min="9175" max="9179" width="9.5703125" bestFit="1" customWidth="1"/>
    <col min="9180" max="9180" width="10.140625" bestFit="1" customWidth="1"/>
    <col min="9181" max="9182" width="9.5703125" bestFit="1" customWidth="1"/>
    <col min="9183" max="9183" width="10.28515625" customWidth="1"/>
    <col min="9184" max="9191" width="9.5703125" bestFit="1" customWidth="1"/>
    <col min="9192" max="9192" width="9.5703125" customWidth="1"/>
    <col min="9193" max="9199" width="9.5703125" bestFit="1" customWidth="1"/>
    <col min="9200" max="9200" width="9.42578125" customWidth="1"/>
    <col min="9201" max="9216" width="9.5703125" bestFit="1" customWidth="1"/>
    <col min="9217" max="9218" width="12.5703125" bestFit="1" customWidth="1"/>
    <col min="9219" max="9219" width="11.42578125" bestFit="1" customWidth="1"/>
    <col min="9220" max="9220" width="11" bestFit="1" customWidth="1"/>
    <col min="9221" max="9221" width="11.7109375" bestFit="1" customWidth="1"/>
    <col min="9411" max="9411" width="6.7109375" customWidth="1"/>
    <col min="9412" max="9412" width="39.140625" customWidth="1"/>
    <col min="9414" max="9414" width="14.42578125" customWidth="1"/>
    <col min="9415" max="9415" width="12.7109375" customWidth="1"/>
    <col min="9416" max="9416" width="12" customWidth="1"/>
    <col min="9417" max="9417" width="12.85546875" customWidth="1"/>
    <col min="9418" max="9418" width="11.42578125" customWidth="1"/>
    <col min="9419" max="9419" width="10.42578125" customWidth="1"/>
    <col min="9420" max="9420" width="11.7109375" customWidth="1"/>
    <col min="9421" max="9421" width="11.140625" customWidth="1"/>
    <col min="9422" max="9422" width="11.85546875" bestFit="1" customWidth="1"/>
    <col min="9423" max="9423" width="10.5703125" bestFit="1" customWidth="1"/>
    <col min="9424" max="9424" width="9.5703125" bestFit="1" customWidth="1"/>
    <col min="9425" max="9425" width="11.42578125" customWidth="1"/>
    <col min="9426" max="9426" width="10.5703125" customWidth="1"/>
    <col min="9427" max="9427" width="7.5703125" customWidth="1"/>
    <col min="9428" max="9428" width="9.5703125" bestFit="1" customWidth="1"/>
    <col min="9429" max="9429" width="11" bestFit="1" customWidth="1"/>
    <col min="9430" max="9430" width="10.140625" bestFit="1" customWidth="1"/>
    <col min="9431" max="9435" width="9.5703125" bestFit="1" customWidth="1"/>
    <col min="9436" max="9436" width="10.140625" bestFit="1" customWidth="1"/>
    <col min="9437" max="9438" width="9.5703125" bestFit="1" customWidth="1"/>
    <col min="9439" max="9439" width="10.28515625" customWidth="1"/>
    <col min="9440" max="9447" width="9.5703125" bestFit="1" customWidth="1"/>
    <col min="9448" max="9448" width="9.5703125" customWidth="1"/>
    <col min="9449" max="9455" width="9.5703125" bestFit="1" customWidth="1"/>
    <col min="9456" max="9456" width="9.42578125" customWidth="1"/>
    <col min="9457" max="9472" width="9.5703125" bestFit="1" customWidth="1"/>
    <col min="9473" max="9474" width="12.5703125" bestFit="1" customWidth="1"/>
    <col min="9475" max="9475" width="11.42578125" bestFit="1" customWidth="1"/>
    <col min="9476" max="9476" width="11" bestFit="1" customWidth="1"/>
    <col min="9477" max="9477" width="11.7109375" bestFit="1" customWidth="1"/>
    <col min="9667" max="9667" width="6.7109375" customWidth="1"/>
    <col min="9668" max="9668" width="39.140625" customWidth="1"/>
    <col min="9670" max="9670" width="14.42578125" customWidth="1"/>
    <col min="9671" max="9671" width="12.7109375" customWidth="1"/>
    <col min="9672" max="9672" width="12" customWidth="1"/>
    <col min="9673" max="9673" width="12.85546875" customWidth="1"/>
    <col min="9674" max="9674" width="11.42578125" customWidth="1"/>
    <col min="9675" max="9675" width="10.42578125" customWidth="1"/>
    <col min="9676" max="9676" width="11.7109375" customWidth="1"/>
    <col min="9677" max="9677" width="11.140625" customWidth="1"/>
    <col min="9678" max="9678" width="11.85546875" bestFit="1" customWidth="1"/>
    <col min="9679" max="9679" width="10.5703125" bestFit="1" customWidth="1"/>
    <col min="9680" max="9680" width="9.5703125" bestFit="1" customWidth="1"/>
    <col min="9681" max="9681" width="11.42578125" customWidth="1"/>
    <col min="9682" max="9682" width="10.5703125" customWidth="1"/>
    <col min="9683" max="9683" width="7.5703125" customWidth="1"/>
    <col min="9684" max="9684" width="9.5703125" bestFit="1" customWidth="1"/>
    <col min="9685" max="9685" width="11" bestFit="1" customWidth="1"/>
    <col min="9686" max="9686" width="10.140625" bestFit="1" customWidth="1"/>
    <col min="9687" max="9691" width="9.5703125" bestFit="1" customWidth="1"/>
    <col min="9692" max="9692" width="10.140625" bestFit="1" customWidth="1"/>
    <col min="9693" max="9694" width="9.5703125" bestFit="1" customWidth="1"/>
    <col min="9695" max="9695" width="10.28515625" customWidth="1"/>
    <col min="9696" max="9703" width="9.5703125" bestFit="1" customWidth="1"/>
    <col min="9704" max="9704" width="9.5703125" customWidth="1"/>
    <col min="9705" max="9711" width="9.5703125" bestFit="1" customWidth="1"/>
    <col min="9712" max="9712" width="9.42578125" customWidth="1"/>
    <col min="9713" max="9728" width="9.5703125" bestFit="1" customWidth="1"/>
    <col min="9729" max="9730" width="12.5703125" bestFit="1" customWidth="1"/>
    <col min="9731" max="9731" width="11.42578125" bestFit="1" customWidth="1"/>
    <col min="9732" max="9732" width="11" bestFit="1" customWidth="1"/>
    <col min="9733" max="9733" width="11.7109375" bestFit="1" customWidth="1"/>
    <col min="9923" max="9923" width="6.7109375" customWidth="1"/>
    <col min="9924" max="9924" width="39.140625" customWidth="1"/>
    <col min="9926" max="9926" width="14.42578125" customWidth="1"/>
    <col min="9927" max="9927" width="12.7109375" customWidth="1"/>
    <col min="9928" max="9928" width="12" customWidth="1"/>
    <col min="9929" max="9929" width="12.85546875" customWidth="1"/>
    <col min="9930" max="9930" width="11.42578125" customWidth="1"/>
    <col min="9931" max="9931" width="10.42578125" customWidth="1"/>
    <col min="9932" max="9932" width="11.7109375" customWidth="1"/>
    <col min="9933" max="9933" width="11.140625" customWidth="1"/>
    <col min="9934" max="9934" width="11.85546875" bestFit="1" customWidth="1"/>
    <col min="9935" max="9935" width="10.5703125" bestFit="1" customWidth="1"/>
    <col min="9936" max="9936" width="9.5703125" bestFit="1" customWidth="1"/>
    <col min="9937" max="9937" width="11.42578125" customWidth="1"/>
    <col min="9938" max="9938" width="10.5703125" customWidth="1"/>
    <col min="9939" max="9939" width="7.5703125" customWidth="1"/>
    <col min="9940" max="9940" width="9.5703125" bestFit="1" customWidth="1"/>
    <col min="9941" max="9941" width="11" bestFit="1" customWidth="1"/>
    <col min="9942" max="9942" width="10.140625" bestFit="1" customWidth="1"/>
    <col min="9943" max="9947" width="9.5703125" bestFit="1" customWidth="1"/>
    <col min="9948" max="9948" width="10.140625" bestFit="1" customWidth="1"/>
    <col min="9949" max="9950" width="9.5703125" bestFit="1" customWidth="1"/>
    <col min="9951" max="9951" width="10.28515625" customWidth="1"/>
    <col min="9952" max="9959" width="9.5703125" bestFit="1" customWidth="1"/>
    <col min="9960" max="9960" width="9.5703125" customWidth="1"/>
    <col min="9961" max="9967" width="9.5703125" bestFit="1" customWidth="1"/>
    <col min="9968" max="9968" width="9.42578125" customWidth="1"/>
    <col min="9969" max="9984" width="9.5703125" bestFit="1" customWidth="1"/>
    <col min="9985" max="9986" width="12.5703125" bestFit="1" customWidth="1"/>
    <col min="9987" max="9987" width="11.42578125" bestFit="1" customWidth="1"/>
    <col min="9988" max="9988" width="11" bestFit="1" customWidth="1"/>
    <col min="9989" max="9989" width="11.7109375" bestFit="1" customWidth="1"/>
    <col min="10179" max="10179" width="6.7109375" customWidth="1"/>
    <col min="10180" max="10180" width="39.140625" customWidth="1"/>
    <col min="10182" max="10182" width="14.42578125" customWidth="1"/>
    <col min="10183" max="10183" width="12.7109375" customWidth="1"/>
    <col min="10184" max="10184" width="12" customWidth="1"/>
    <col min="10185" max="10185" width="12.85546875" customWidth="1"/>
    <col min="10186" max="10186" width="11.42578125" customWidth="1"/>
    <col min="10187" max="10187" width="10.42578125" customWidth="1"/>
    <col min="10188" max="10188" width="11.7109375" customWidth="1"/>
    <col min="10189" max="10189" width="11.140625" customWidth="1"/>
    <col min="10190" max="10190" width="11.85546875" bestFit="1" customWidth="1"/>
    <col min="10191" max="10191" width="10.5703125" bestFit="1" customWidth="1"/>
    <col min="10192" max="10192" width="9.5703125" bestFit="1" customWidth="1"/>
    <col min="10193" max="10193" width="11.42578125" customWidth="1"/>
    <col min="10194" max="10194" width="10.5703125" customWidth="1"/>
    <col min="10195" max="10195" width="7.5703125" customWidth="1"/>
    <col min="10196" max="10196" width="9.5703125" bestFit="1" customWidth="1"/>
    <col min="10197" max="10197" width="11" bestFit="1" customWidth="1"/>
    <col min="10198" max="10198" width="10.140625" bestFit="1" customWidth="1"/>
    <col min="10199" max="10203" width="9.5703125" bestFit="1" customWidth="1"/>
    <col min="10204" max="10204" width="10.140625" bestFit="1" customWidth="1"/>
    <col min="10205" max="10206" width="9.5703125" bestFit="1" customWidth="1"/>
    <col min="10207" max="10207" width="10.28515625" customWidth="1"/>
    <col min="10208" max="10215" width="9.5703125" bestFit="1" customWidth="1"/>
    <col min="10216" max="10216" width="9.5703125" customWidth="1"/>
    <col min="10217" max="10223" width="9.5703125" bestFit="1" customWidth="1"/>
    <col min="10224" max="10224" width="9.42578125" customWidth="1"/>
    <col min="10225" max="10240" width="9.5703125" bestFit="1" customWidth="1"/>
    <col min="10241" max="10242" width="12.5703125" bestFit="1" customWidth="1"/>
    <col min="10243" max="10243" width="11.42578125" bestFit="1" customWidth="1"/>
    <col min="10244" max="10244" width="11" bestFit="1" customWidth="1"/>
    <col min="10245" max="10245" width="11.7109375" bestFit="1" customWidth="1"/>
    <col min="10435" max="10435" width="6.7109375" customWidth="1"/>
    <col min="10436" max="10436" width="39.140625" customWidth="1"/>
    <col min="10438" max="10438" width="14.42578125" customWidth="1"/>
    <col min="10439" max="10439" width="12.7109375" customWidth="1"/>
    <col min="10440" max="10440" width="12" customWidth="1"/>
    <col min="10441" max="10441" width="12.85546875" customWidth="1"/>
    <col min="10442" max="10442" width="11.42578125" customWidth="1"/>
    <col min="10443" max="10443" width="10.42578125" customWidth="1"/>
    <col min="10444" max="10444" width="11.7109375" customWidth="1"/>
    <col min="10445" max="10445" width="11.140625" customWidth="1"/>
    <col min="10446" max="10446" width="11.85546875" bestFit="1" customWidth="1"/>
    <col min="10447" max="10447" width="10.5703125" bestFit="1" customWidth="1"/>
    <col min="10448" max="10448" width="9.5703125" bestFit="1" customWidth="1"/>
    <col min="10449" max="10449" width="11.42578125" customWidth="1"/>
    <col min="10450" max="10450" width="10.5703125" customWidth="1"/>
    <col min="10451" max="10451" width="7.5703125" customWidth="1"/>
    <col min="10452" max="10452" width="9.5703125" bestFit="1" customWidth="1"/>
    <col min="10453" max="10453" width="11" bestFit="1" customWidth="1"/>
    <col min="10454" max="10454" width="10.140625" bestFit="1" customWidth="1"/>
    <col min="10455" max="10459" width="9.5703125" bestFit="1" customWidth="1"/>
    <col min="10460" max="10460" width="10.140625" bestFit="1" customWidth="1"/>
    <col min="10461" max="10462" width="9.5703125" bestFit="1" customWidth="1"/>
    <col min="10463" max="10463" width="10.28515625" customWidth="1"/>
    <col min="10464" max="10471" width="9.5703125" bestFit="1" customWidth="1"/>
    <col min="10472" max="10472" width="9.5703125" customWidth="1"/>
    <col min="10473" max="10479" width="9.5703125" bestFit="1" customWidth="1"/>
    <col min="10480" max="10480" width="9.42578125" customWidth="1"/>
    <col min="10481" max="10496" width="9.5703125" bestFit="1" customWidth="1"/>
    <col min="10497" max="10498" width="12.5703125" bestFit="1" customWidth="1"/>
    <col min="10499" max="10499" width="11.42578125" bestFit="1" customWidth="1"/>
    <col min="10500" max="10500" width="11" bestFit="1" customWidth="1"/>
    <col min="10501" max="10501" width="11.7109375" bestFit="1" customWidth="1"/>
    <col min="10691" max="10691" width="6.7109375" customWidth="1"/>
    <col min="10692" max="10692" width="39.140625" customWidth="1"/>
    <col min="10694" max="10694" width="14.42578125" customWidth="1"/>
    <col min="10695" max="10695" width="12.7109375" customWidth="1"/>
    <col min="10696" max="10696" width="12" customWidth="1"/>
    <col min="10697" max="10697" width="12.85546875" customWidth="1"/>
    <col min="10698" max="10698" width="11.42578125" customWidth="1"/>
    <col min="10699" max="10699" width="10.42578125" customWidth="1"/>
    <col min="10700" max="10700" width="11.7109375" customWidth="1"/>
    <col min="10701" max="10701" width="11.140625" customWidth="1"/>
    <col min="10702" max="10702" width="11.85546875" bestFit="1" customWidth="1"/>
    <col min="10703" max="10703" width="10.5703125" bestFit="1" customWidth="1"/>
    <col min="10704" max="10704" width="9.5703125" bestFit="1" customWidth="1"/>
    <col min="10705" max="10705" width="11.42578125" customWidth="1"/>
    <col min="10706" max="10706" width="10.5703125" customWidth="1"/>
    <col min="10707" max="10707" width="7.5703125" customWidth="1"/>
    <col min="10708" max="10708" width="9.5703125" bestFit="1" customWidth="1"/>
    <col min="10709" max="10709" width="11" bestFit="1" customWidth="1"/>
    <col min="10710" max="10710" width="10.140625" bestFit="1" customWidth="1"/>
    <col min="10711" max="10715" width="9.5703125" bestFit="1" customWidth="1"/>
    <col min="10716" max="10716" width="10.140625" bestFit="1" customWidth="1"/>
    <col min="10717" max="10718" width="9.5703125" bestFit="1" customWidth="1"/>
    <col min="10719" max="10719" width="10.28515625" customWidth="1"/>
    <col min="10720" max="10727" width="9.5703125" bestFit="1" customWidth="1"/>
    <col min="10728" max="10728" width="9.5703125" customWidth="1"/>
    <col min="10729" max="10735" width="9.5703125" bestFit="1" customWidth="1"/>
    <col min="10736" max="10736" width="9.42578125" customWidth="1"/>
    <col min="10737" max="10752" width="9.5703125" bestFit="1" customWidth="1"/>
    <col min="10753" max="10754" width="12.5703125" bestFit="1" customWidth="1"/>
    <col min="10755" max="10755" width="11.42578125" bestFit="1" customWidth="1"/>
    <col min="10756" max="10756" width="11" bestFit="1" customWidth="1"/>
    <col min="10757" max="10757" width="11.7109375" bestFit="1" customWidth="1"/>
    <col min="10947" max="10947" width="6.7109375" customWidth="1"/>
    <col min="10948" max="10948" width="39.140625" customWidth="1"/>
    <col min="10950" max="10950" width="14.42578125" customWidth="1"/>
    <col min="10951" max="10951" width="12.7109375" customWidth="1"/>
    <col min="10952" max="10952" width="12" customWidth="1"/>
    <col min="10953" max="10953" width="12.85546875" customWidth="1"/>
    <col min="10954" max="10954" width="11.42578125" customWidth="1"/>
    <col min="10955" max="10955" width="10.42578125" customWidth="1"/>
    <col min="10956" max="10956" width="11.7109375" customWidth="1"/>
    <col min="10957" max="10957" width="11.140625" customWidth="1"/>
    <col min="10958" max="10958" width="11.85546875" bestFit="1" customWidth="1"/>
    <col min="10959" max="10959" width="10.5703125" bestFit="1" customWidth="1"/>
    <col min="10960" max="10960" width="9.5703125" bestFit="1" customWidth="1"/>
    <col min="10961" max="10961" width="11.42578125" customWidth="1"/>
    <col min="10962" max="10962" width="10.5703125" customWidth="1"/>
    <col min="10963" max="10963" width="7.5703125" customWidth="1"/>
    <col min="10964" max="10964" width="9.5703125" bestFit="1" customWidth="1"/>
    <col min="10965" max="10965" width="11" bestFit="1" customWidth="1"/>
    <col min="10966" max="10966" width="10.140625" bestFit="1" customWidth="1"/>
    <col min="10967" max="10971" width="9.5703125" bestFit="1" customWidth="1"/>
    <col min="10972" max="10972" width="10.140625" bestFit="1" customWidth="1"/>
    <col min="10973" max="10974" width="9.5703125" bestFit="1" customWidth="1"/>
    <col min="10975" max="10975" width="10.28515625" customWidth="1"/>
    <col min="10976" max="10983" width="9.5703125" bestFit="1" customWidth="1"/>
    <col min="10984" max="10984" width="9.5703125" customWidth="1"/>
    <col min="10985" max="10991" width="9.5703125" bestFit="1" customWidth="1"/>
    <col min="10992" max="10992" width="9.42578125" customWidth="1"/>
    <col min="10993" max="11008" width="9.5703125" bestFit="1" customWidth="1"/>
    <col min="11009" max="11010" width="12.5703125" bestFit="1" customWidth="1"/>
    <col min="11011" max="11011" width="11.42578125" bestFit="1" customWidth="1"/>
    <col min="11012" max="11012" width="11" bestFit="1" customWidth="1"/>
    <col min="11013" max="11013" width="11.7109375" bestFit="1" customWidth="1"/>
    <col min="11203" max="11203" width="6.7109375" customWidth="1"/>
    <col min="11204" max="11204" width="39.140625" customWidth="1"/>
    <col min="11206" max="11206" width="14.42578125" customWidth="1"/>
    <col min="11207" max="11207" width="12.7109375" customWidth="1"/>
    <col min="11208" max="11208" width="12" customWidth="1"/>
    <col min="11209" max="11209" width="12.85546875" customWidth="1"/>
    <col min="11210" max="11210" width="11.42578125" customWidth="1"/>
    <col min="11211" max="11211" width="10.42578125" customWidth="1"/>
    <col min="11212" max="11212" width="11.7109375" customWidth="1"/>
    <col min="11213" max="11213" width="11.140625" customWidth="1"/>
    <col min="11214" max="11214" width="11.85546875" bestFit="1" customWidth="1"/>
    <col min="11215" max="11215" width="10.5703125" bestFit="1" customWidth="1"/>
    <col min="11216" max="11216" width="9.5703125" bestFit="1" customWidth="1"/>
    <col min="11217" max="11217" width="11.42578125" customWidth="1"/>
    <col min="11218" max="11218" width="10.5703125" customWidth="1"/>
    <col min="11219" max="11219" width="7.5703125" customWidth="1"/>
    <col min="11220" max="11220" width="9.5703125" bestFit="1" customWidth="1"/>
    <col min="11221" max="11221" width="11" bestFit="1" customWidth="1"/>
    <col min="11222" max="11222" width="10.140625" bestFit="1" customWidth="1"/>
    <col min="11223" max="11227" width="9.5703125" bestFit="1" customWidth="1"/>
    <col min="11228" max="11228" width="10.140625" bestFit="1" customWidth="1"/>
    <col min="11229" max="11230" width="9.5703125" bestFit="1" customWidth="1"/>
    <col min="11231" max="11231" width="10.28515625" customWidth="1"/>
    <col min="11232" max="11239" width="9.5703125" bestFit="1" customWidth="1"/>
    <col min="11240" max="11240" width="9.5703125" customWidth="1"/>
    <col min="11241" max="11247" width="9.5703125" bestFit="1" customWidth="1"/>
    <col min="11248" max="11248" width="9.42578125" customWidth="1"/>
    <col min="11249" max="11264" width="9.5703125" bestFit="1" customWidth="1"/>
    <col min="11265" max="11266" width="12.5703125" bestFit="1" customWidth="1"/>
    <col min="11267" max="11267" width="11.42578125" bestFit="1" customWidth="1"/>
    <col min="11268" max="11268" width="11" bestFit="1" customWidth="1"/>
    <col min="11269" max="11269" width="11.7109375" bestFit="1" customWidth="1"/>
    <col min="11459" max="11459" width="6.7109375" customWidth="1"/>
    <col min="11460" max="11460" width="39.140625" customWidth="1"/>
    <col min="11462" max="11462" width="14.42578125" customWidth="1"/>
    <col min="11463" max="11463" width="12.7109375" customWidth="1"/>
    <col min="11464" max="11464" width="12" customWidth="1"/>
    <col min="11465" max="11465" width="12.85546875" customWidth="1"/>
    <col min="11466" max="11466" width="11.42578125" customWidth="1"/>
    <col min="11467" max="11467" width="10.42578125" customWidth="1"/>
    <col min="11468" max="11468" width="11.7109375" customWidth="1"/>
    <col min="11469" max="11469" width="11.140625" customWidth="1"/>
    <col min="11470" max="11470" width="11.85546875" bestFit="1" customWidth="1"/>
    <col min="11471" max="11471" width="10.5703125" bestFit="1" customWidth="1"/>
    <col min="11472" max="11472" width="9.5703125" bestFit="1" customWidth="1"/>
    <col min="11473" max="11473" width="11.42578125" customWidth="1"/>
    <col min="11474" max="11474" width="10.5703125" customWidth="1"/>
    <col min="11475" max="11475" width="7.5703125" customWidth="1"/>
    <col min="11476" max="11476" width="9.5703125" bestFit="1" customWidth="1"/>
    <col min="11477" max="11477" width="11" bestFit="1" customWidth="1"/>
    <col min="11478" max="11478" width="10.140625" bestFit="1" customWidth="1"/>
    <col min="11479" max="11483" width="9.5703125" bestFit="1" customWidth="1"/>
    <col min="11484" max="11484" width="10.140625" bestFit="1" customWidth="1"/>
    <col min="11485" max="11486" width="9.5703125" bestFit="1" customWidth="1"/>
    <col min="11487" max="11487" width="10.28515625" customWidth="1"/>
    <col min="11488" max="11495" width="9.5703125" bestFit="1" customWidth="1"/>
    <col min="11496" max="11496" width="9.5703125" customWidth="1"/>
    <col min="11497" max="11503" width="9.5703125" bestFit="1" customWidth="1"/>
    <col min="11504" max="11504" width="9.42578125" customWidth="1"/>
    <col min="11505" max="11520" width="9.5703125" bestFit="1" customWidth="1"/>
    <col min="11521" max="11522" width="12.5703125" bestFit="1" customWidth="1"/>
    <col min="11523" max="11523" width="11.42578125" bestFit="1" customWidth="1"/>
    <col min="11524" max="11524" width="11" bestFit="1" customWidth="1"/>
    <col min="11525" max="11525" width="11.7109375" bestFit="1" customWidth="1"/>
    <col min="11715" max="11715" width="6.7109375" customWidth="1"/>
    <col min="11716" max="11716" width="39.140625" customWidth="1"/>
    <col min="11718" max="11718" width="14.42578125" customWidth="1"/>
    <col min="11719" max="11719" width="12.7109375" customWidth="1"/>
    <col min="11720" max="11720" width="12" customWidth="1"/>
    <col min="11721" max="11721" width="12.85546875" customWidth="1"/>
    <col min="11722" max="11722" width="11.42578125" customWidth="1"/>
    <col min="11723" max="11723" width="10.42578125" customWidth="1"/>
    <col min="11724" max="11724" width="11.7109375" customWidth="1"/>
    <col min="11725" max="11725" width="11.140625" customWidth="1"/>
    <col min="11726" max="11726" width="11.85546875" bestFit="1" customWidth="1"/>
    <col min="11727" max="11727" width="10.5703125" bestFit="1" customWidth="1"/>
    <col min="11728" max="11728" width="9.5703125" bestFit="1" customWidth="1"/>
    <col min="11729" max="11729" width="11.42578125" customWidth="1"/>
    <col min="11730" max="11730" width="10.5703125" customWidth="1"/>
    <col min="11731" max="11731" width="7.5703125" customWidth="1"/>
    <col min="11732" max="11732" width="9.5703125" bestFit="1" customWidth="1"/>
    <col min="11733" max="11733" width="11" bestFit="1" customWidth="1"/>
    <col min="11734" max="11734" width="10.140625" bestFit="1" customWidth="1"/>
    <col min="11735" max="11739" width="9.5703125" bestFit="1" customWidth="1"/>
    <col min="11740" max="11740" width="10.140625" bestFit="1" customWidth="1"/>
    <col min="11741" max="11742" width="9.5703125" bestFit="1" customWidth="1"/>
    <col min="11743" max="11743" width="10.28515625" customWidth="1"/>
    <col min="11744" max="11751" width="9.5703125" bestFit="1" customWidth="1"/>
    <col min="11752" max="11752" width="9.5703125" customWidth="1"/>
    <col min="11753" max="11759" width="9.5703125" bestFit="1" customWidth="1"/>
    <col min="11760" max="11760" width="9.42578125" customWidth="1"/>
    <col min="11761" max="11776" width="9.5703125" bestFit="1" customWidth="1"/>
    <col min="11777" max="11778" width="12.5703125" bestFit="1" customWidth="1"/>
    <col min="11779" max="11779" width="11.42578125" bestFit="1" customWidth="1"/>
    <col min="11780" max="11780" width="11" bestFit="1" customWidth="1"/>
    <col min="11781" max="11781" width="11.7109375" bestFit="1" customWidth="1"/>
    <col min="11971" max="11971" width="6.7109375" customWidth="1"/>
    <col min="11972" max="11972" width="39.140625" customWidth="1"/>
    <col min="11974" max="11974" width="14.42578125" customWidth="1"/>
    <col min="11975" max="11975" width="12.7109375" customWidth="1"/>
    <col min="11976" max="11976" width="12" customWidth="1"/>
    <col min="11977" max="11977" width="12.85546875" customWidth="1"/>
    <col min="11978" max="11978" width="11.42578125" customWidth="1"/>
    <col min="11979" max="11979" width="10.42578125" customWidth="1"/>
    <col min="11980" max="11980" width="11.7109375" customWidth="1"/>
    <col min="11981" max="11981" width="11.140625" customWidth="1"/>
    <col min="11982" max="11982" width="11.85546875" bestFit="1" customWidth="1"/>
    <col min="11983" max="11983" width="10.5703125" bestFit="1" customWidth="1"/>
    <col min="11984" max="11984" width="9.5703125" bestFit="1" customWidth="1"/>
    <col min="11985" max="11985" width="11.42578125" customWidth="1"/>
    <col min="11986" max="11986" width="10.5703125" customWidth="1"/>
    <col min="11987" max="11987" width="7.5703125" customWidth="1"/>
    <col min="11988" max="11988" width="9.5703125" bestFit="1" customWidth="1"/>
    <col min="11989" max="11989" width="11" bestFit="1" customWidth="1"/>
    <col min="11990" max="11990" width="10.140625" bestFit="1" customWidth="1"/>
    <col min="11991" max="11995" width="9.5703125" bestFit="1" customWidth="1"/>
    <col min="11996" max="11996" width="10.140625" bestFit="1" customWidth="1"/>
    <col min="11997" max="11998" width="9.5703125" bestFit="1" customWidth="1"/>
    <col min="11999" max="11999" width="10.28515625" customWidth="1"/>
    <col min="12000" max="12007" width="9.5703125" bestFit="1" customWidth="1"/>
    <col min="12008" max="12008" width="9.5703125" customWidth="1"/>
    <col min="12009" max="12015" width="9.5703125" bestFit="1" customWidth="1"/>
    <col min="12016" max="12016" width="9.42578125" customWidth="1"/>
    <col min="12017" max="12032" width="9.5703125" bestFit="1" customWidth="1"/>
    <col min="12033" max="12034" width="12.5703125" bestFit="1" customWidth="1"/>
    <col min="12035" max="12035" width="11.42578125" bestFit="1" customWidth="1"/>
    <col min="12036" max="12036" width="11" bestFit="1" customWidth="1"/>
    <col min="12037" max="12037" width="11.7109375" bestFit="1" customWidth="1"/>
    <col min="12227" max="12227" width="6.7109375" customWidth="1"/>
    <col min="12228" max="12228" width="39.140625" customWidth="1"/>
    <col min="12230" max="12230" width="14.42578125" customWidth="1"/>
    <col min="12231" max="12231" width="12.7109375" customWidth="1"/>
    <col min="12232" max="12232" width="12" customWidth="1"/>
    <col min="12233" max="12233" width="12.85546875" customWidth="1"/>
    <col min="12234" max="12234" width="11.42578125" customWidth="1"/>
    <col min="12235" max="12235" width="10.42578125" customWidth="1"/>
    <col min="12236" max="12236" width="11.7109375" customWidth="1"/>
    <col min="12237" max="12237" width="11.140625" customWidth="1"/>
    <col min="12238" max="12238" width="11.85546875" bestFit="1" customWidth="1"/>
    <col min="12239" max="12239" width="10.5703125" bestFit="1" customWidth="1"/>
    <col min="12240" max="12240" width="9.5703125" bestFit="1" customWidth="1"/>
    <col min="12241" max="12241" width="11.42578125" customWidth="1"/>
    <col min="12242" max="12242" width="10.5703125" customWidth="1"/>
    <col min="12243" max="12243" width="7.5703125" customWidth="1"/>
    <col min="12244" max="12244" width="9.5703125" bestFit="1" customWidth="1"/>
    <col min="12245" max="12245" width="11" bestFit="1" customWidth="1"/>
    <col min="12246" max="12246" width="10.140625" bestFit="1" customWidth="1"/>
    <col min="12247" max="12251" width="9.5703125" bestFit="1" customWidth="1"/>
    <col min="12252" max="12252" width="10.140625" bestFit="1" customWidth="1"/>
    <col min="12253" max="12254" width="9.5703125" bestFit="1" customWidth="1"/>
    <col min="12255" max="12255" width="10.28515625" customWidth="1"/>
    <col min="12256" max="12263" width="9.5703125" bestFit="1" customWidth="1"/>
    <col min="12264" max="12264" width="9.5703125" customWidth="1"/>
    <col min="12265" max="12271" width="9.5703125" bestFit="1" customWidth="1"/>
    <col min="12272" max="12272" width="9.42578125" customWidth="1"/>
    <col min="12273" max="12288" width="9.5703125" bestFit="1" customWidth="1"/>
    <col min="12289" max="12290" width="12.5703125" bestFit="1" customWidth="1"/>
    <col min="12291" max="12291" width="11.42578125" bestFit="1" customWidth="1"/>
    <col min="12292" max="12292" width="11" bestFit="1" customWidth="1"/>
    <col min="12293" max="12293" width="11.7109375" bestFit="1" customWidth="1"/>
    <col min="12483" max="12483" width="6.7109375" customWidth="1"/>
    <col min="12484" max="12484" width="39.140625" customWidth="1"/>
    <col min="12486" max="12486" width="14.42578125" customWidth="1"/>
    <col min="12487" max="12487" width="12.7109375" customWidth="1"/>
    <col min="12488" max="12488" width="12" customWidth="1"/>
    <col min="12489" max="12489" width="12.85546875" customWidth="1"/>
    <col min="12490" max="12490" width="11.42578125" customWidth="1"/>
    <col min="12491" max="12491" width="10.42578125" customWidth="1"/>
    <col min="12492" max="12492" width="11.7109375" customWidth="1"/>
    <col min="12493" max="12493" width="11.140625" customWidth="1"/>
    <col min="12494" max="12494" width="11.85546875" bestFit="1" customWidth="1"/>
    <col min="12495" max="12495" width="10.5703125" bestFit="1" customWidth="1"/>
    <col min="12496" max="12496" width="9.5703125" bestFit="1" customWidth="1"/>
    <col min="12497" max="12497" width="11.42578125" customWidth="1"/>
    <col min="12498" max="12498" width="10.5703125" customWidth="1"/>
    <col min="12499" max="12499" width="7.5703125" customWidth="1"/>
    <col min="12500" max="12500" width="9.5703125" bestFit="1" customWidth="1"/>
    <col min="12501" max="12501" width="11" bestFit="1" customWidth="1"/>
    <col min="12502" max="12502" width="10.140625" bestFit="1" customWidth="1"/>
    <col min="12503" max="12507" width="9.5703125" bestFit="1" customWidth="1"/>
    <col min="12508" max="12508" width="10.140625" bestFit="1" customWidth="1"/>
    <col min="12509" max="12510" width="9.5703125" bestFit="1" customWidth="1"/>
    <col min="12511" max="12511" width="10.28515625" customWidth="1"/>
    <col min="12512" max="12519" width="9.5703125" bestFit="1" customWidth="1"/>
    <col min="12520" max="12520" width="9.5703125" customWidth="1"/>
    <col min="12521" max="12527" width="9.5703125" bestFit="1" customWidth="1"/>
    <col min="12528" max="12528" width="9.42578125" customWidth="1"/>
    <col min="12529" max="12544" width="9.5703125" bestFit="1" customWidth="1"/>
    <col min="12545" max="12546" width="12.5703125" bestFit="1" customWidth="1"/>
    <col min="12547" max="12547" width="11.42578125" bestFit="1" customWidth="1"/>
    <col min="12548" max="12548" width="11" bestFit="1" customWidth="1"/>
    <col min="12549" max="12549" width="11.7109375" bestFit="1" customWidth="1"/>
    <col min="12739" max="12739" width="6.7109375" customWidth="1"/>
    <col min="12740" max="12740" width="39.140625" customWidth="1"/>
    <col min="12742" max="12742" width="14.42578125" customWidth="1"/>
    <col min="12743" max="12743" width="12.7109375" customWidth="1"/>
    <col min="12744" max="12744" width="12" customWidth="1"/>
    <col min="12745" max="12745" width="12.85546875" customWidth="1"/>
    <col min="12746" max="12746" width="11.42578125" customWidth="1"/>
    <col min="12747" max="12747" width="10.42578125" customWidth="1"/>
    <col min="12748" max="12748" width="11.7109375" customWidth="1"/>
    <col min="12749" max="12749" width="11.140625" customWidth="1"/>
    <col min="12750" max="12750" width="11.85546875" bestFit="1" customWidth="1"/>
    <col min="12751" max="12751" width="10.5703125" bestFit="1" customWidth="1"/>
    <col min="12752" max="12752" width="9.5703125" bestFit="1" customWidth="1"/>
    <col min="12753" max="12753" width="11.42578125" customWidth="1"/>
    <col min="12754" max="12754" width="10.5703125" customWidth="1"/>
    <col min="12755" max="12755" width="7.5703125" customWidth="1"/>
    <col min="12756" max="12756" width="9.5703125" bestFit="1" customWidth="1"/>
    <col min="12757" max="12757" width="11" bestFit="1" customWidth="1"/>
    <col min="12758" max="12758" width="10.140625" bestFit="1" customWidth="1"/>
    <col min="12759" max="12763" width="9.5703125" bestFit="1" customWidth="1"/>
    <col min="12764" max="12764" width="10.140625" bestFit="1" customWidth="1"/>
    <col min="12765" max="12766" width="9.5703125" bestFit="1" customWidth="1"/>
    <col min="12767" max="12767" width="10.28515625" customWidth="1"/>
    <col min="12768" max="12775" width="9.5703125" bestFit="1" customWidth="1"/>
    <col min="12776" max="12776" width="9.5703125" customWidth="1"/>
    <col min="12777" max="12783" width="9.5703125" bestFit="1" customWidth="1"/>
    <col min="12784" max="12784" width="9.42578125" customWidth="1"/>
    <col min="12785" max="12800" width="9.5703125" bestFit="1" customWidth="1"/>
    <col min="12801" max="12802" width="12.5703125" bestFit="1" customWidth="1"/>
    <col min="12803" max="12803" width="11.42578125" bestFit="1" customWidth="1"/>
    <col min="12804" max="12804" width="11" bestFit="1" customWidth="1"/>
    <col min="12805" max="12805" width="11.7109375" bestFit="1" customWidth="1"/>
    <col min="12995" max="12995" width="6.7109375" customWidth="1"/>
    <col min="12996" max="12996" width="39.140625" customWidth="1"/>
    <col min="12998" max="12998" width="14.42578125" customWidth="1"/>
    <col min="12999" max="12999" width="12.7109375" customWidth="1"/>
    <col min="13000" max="13000" width="12" customWidth="1"/>
    <col min="13001" max="13001" width="12.85546875" customWidth="1"/>
    <col min="13002" max="13002" width="11.42578125" customWidth="1"/>
    <col min="13003" max="13003" width="10.42578125" customWidth="1"/>
    <col min="13004" max="13004" width="11.7109375" customWidth="1"/>
    <col min="13005" max="13005" width="11.140625" customWidth="1"/>
    <col min="13006" max="13006" width="11.85546875" bestFit="1" customWidth="1"/>
    <col min="13007" max="13007" width="10.5703125" bestFit="1" customWidth="1"/>
    <col min="13008" max="13008" width="9.5703125" bestFit="1" customWidth="1"/>
    <col min="13009" max="13009" width="11.42578125" customWidth="1"/>
    <col min="13010" max="13010" width="10.5703125" customWidth="1"/>
    <col min="13011" max="13011" width="7.5703125" customWidth="1"/>
    <col min="13012" max="13012" width="9.5703125" bestFit="1" customWidth="1"/>
    <col min="13013" max="13013" width="11" bestFit="1" customWidth="1"/>
    <col min="13014" max="13014" width="10.140625" bestFit="1" customWidth="1"/>
    <col min="13015" max="13019" width="9.5703125" bestFit="1" customWidth="1"/>
    <col min="13020" max="13020" width="10.140625" bestFit="1" customWidth="1"/>
    <col min="13021" max="13022" width="9.5703125" bestFit="1" customWidth="1"/>
    <col min="13023" max="13023" width="10.28515625" customWidth="1"/>
    <col min="13024" max="13031" width="9.5703125" bestFit="1" customWidth="1"/>
    <col min="13032" max="13032" width="9.5703125" customWidth="1"/>
    <col min="13033" max="13039" width="9.5703125" bestFit="1" customWidth="1"/>
    <col min="13040" max="13040" width="9.42578125" customWidth="1"/>
    <col min="13041" max="13056" width="9.5703125" bestFit="1" customWidth="1"/>
    <col min="13057" max="13058" width="12.5703125" bestFit="1" customWidth="1"/>
    <col min="13059" max="13059" width="11.42578125" bestFit="1" customWidth="1"/>
    <col min="13060" max="13060" width="11" bestFit="1" customWidth="1"/>
    <col min="13061" max="13061" width="11.7109375" bestFit="1" customWidth="1"/>
    <col min="13251" max="13251" width="6.7109375" customWidth="1"/>
    <col min="13252" max="13252" width="39.140625" customWidth="1"/>
    <col min="13254" max="13254" width="14.42578125" customWidth="1"/>
    <col min="13255" max="13255" width="12.7109375" customWidth="1"/>
    <col min="13256" max="13256" width="12" customWidth="1"/>
    <col min="13257" max="13257" width="12.85546875" customWidth="1"/>
    <col min="13258" max="13258" width="11.42578125" customWidth="1"/>
    <col min="13259" max="13259" width="10.42578125" customWidth="1"/>
    <col min="13260" max="13260" width="11.7109375" customWidth="1"/>
    <col min="13261" max="13261" width="11.140625" customWidth="1"/>
    <col min="13262" max="13262" width="11.85546875" bestFit="1" customWidth="1"/>
    <col min="13263" max="13263" width="10.5703125" bestFit="1" customWidth="1"/>
    <col min="13264" max="13264" width="9.5703125" bestFit="1" customWidth="1"/>
    <col min="13265" max="13265" width="11.42578125" customWidth="1"/>
    <col min="13266" max="13266" width="10.5703125" customWidth="1"/>
    <col min="13267" max="13267" width="7.5703125" customWidth="1"/>
    <col min="13268" max="13268" width="9.5703125" bestFit="1" customWidth="1"/>
    <col min="13269" max="13269" width="11" bestFit="1" customWidth="1"/>
    <col min="13270" max="13270" width="10.140625" bestFit="1" customWidth="1"/>
    <col min="13271" max="13275" width="9.5703125" bestFit="1" customWidth="1"/>
    <col min="13276" max="13276" width="10.140625" bestFit="1" customWidth="1"/>
    <col min="13277" max="13278" width="9.5703125" bestFit="1" customWidth="1"/>
    <col min="13279" max="13279" width="10.28515625" customWidth="1"/>
    <col min="13280" max="13287" width="9.5703125" bestFit="1" customWidth="1"/>
    <col min="13288" max="13288" width="9.5703125" customWidth="1"/>
    <col min="13289" max="13295" width="9.5703125" bestFit="1" customWidth="1"/>
    <col min="13296" max="13296" width="9.42578125" customWidth="1"/>
    <col min="13297" max="13312" width="9.5703125" bestFit="1" customWidth="1"/>
    <col min="13313" max="13314" width="12.5703125" bestFit="1" customWidth="1"/>
    <col min="13315" max="13315" width="11.42578125" bestFit="1" customWidth="1"/>
    <col min="13316" max="13316" width="11" bestFit="1" customWidth="1"/>
    <col min="13317" max="13317" width="11.7109375" bestFit="1" customWidth="1"/>
    <col min="13507" max="13507" width="6.7109375" customWidth="1"/>
    <col min="13508" max="13508" width="39.140625" customWidth="1"/>
    <col min="13510" max="13510" width="14.42578125" customWidth="1"/>
    <col min="13511" max="13511" width="12.7109375" customWidth="1"/>
    <col min="13512" max="13512" width="12" customWidth="1"/>
    <col min="13513" max="13513" width="12.85546875" customWidth="1"/>
    <col min="13514" max="13514" width="11.42578125" customWidth="1"/>
    <col min="13515" max="13515" width="10.42578125" customWidth="1"/>
    <col min="13516" max="13516" width="11.7109375" customWidth="1"/>
    <col min="13517" max="13517" width="11.140625" customWidth="1"/>
    <col min="13518" max="13518" width="11.85546875" bestFit="1" customWidth="1"/>
    <col min="13519" max="13519" width="10.5703125" bestFit="1" customWidth="1"/>
    <col min="13520" max="13520" width="9.5703125" bestFit="1" customWidth="1"/>
    <col min="13521" max="13521" width="11.42578125" customWidth="1"/>
    <col min="13522" max="13522" width="10.5703125" customWidth="1"/>
    <col min="13523" max="13523" width="7.5703125" customWidth="1"/>
    <col min="13524" max="13524" width="9.5703125" bestFit="1" customWidth="1"/>
    <col min="13525" max="13525" width="11" bestFit="1" customWidth="1"/>
    <col min="13526" max="13526" width="10.140625" bestFit="1" customWidth="1"/>
    <col min="13527" max="13531" width="9.5703125" bestFit="1" customWidth="1"/>
    <col min="13532" max="13532" width="10.140625" bestFit="1" customWidth="1"/>
    <col min="13533" max="13534" width="9.5703125" bestFit="1" customWidth="1"/>
    <col min="13535" max="13535" width="10.28515625" customWidth="1"/>
    <col min="13536" max="13543" width="9.5703125" bestFit="1" customWidth="1"/>
    <col min="13544" max="13544" width="9.5703125" customWidth="1"/>
    <col min="13545" max="13551" width="9.5703125" bestFit="1" customWidth="1"/>
    <col min="13552" max="13552" width="9.42578125" customWidth="1"/>
    <col min="13553" max="13568" width="9.5703125" bestFit="1" customWidth="1"/>
    <col min="13569" max="13570" width="12.5703125" bestFit="1" customWidth="1"/>
    <col min="13571" max="13571" width="11.42578125" bestFit="1" customWidth="1"/>
    <col min="13572" max="13572" width="11" bestFit="1" customWidth="1"/>
    <col min="13573" max="13573" width="11.7109375" bestFit="1" customWidth="1"/>
    <col min="13763" max="13763" width="6.7109375" customWidth="1"/>
    <col min="13764" max="13764" width="39.140625" customWidth="1"/>
    <col min="13766" max="13766" width="14.42578125" customWidth="1"/>
    <col min="13767" max="13767" width="12.7109375" customWidth="1"/>
    <col min="13768" max="13768" width="12" customWidth="1"/>
    <col min="13769" max="13769" width="12.85546875" customWidth="1"/>
    <col min="13770" max="13770" width="11.42578125" customWidth="1"/>
    <col min="13771" max="13771" width="10.42578125" customWidth="1"/>
    <col min="13772" max="13772" width="11.7109375" customWidth="1"/>
    <col min="13773" max="13773" width="11.140625" customWidth="1"/>
    <col min="13774" max="13774" width="11.85546875" bestFit="1" customWidth="1"/>
    <col min="13775" max="13775" width="10.5703125" bestFit="1" customWidth="1"/>
    <col min="13776" max="13776" width="9.5703125" bestFit="1" customWidth="1"/>
    <col min="13777" max="13777" width="11.42578125" customWidth="1"/>
    <col min="13778" max="13778" width="10.5703125" customWidth="1"/>
    <col min="13779" max="13779" width="7.5703125" customWidth="1"/>
    <col min="13780" max="13780" width="9.5703125" bestFit="1" customWidth="1"/>
    <col min="13781" max="13781" width="11" bestFit="1" customWidth="1"/>
    <col min="13782" max="13782" width="10.140625" bestFit="1" customWidth="1"/>
    <col min="13783" max="13787" width="9.5703125" bestFit="1" customWidth="1"/>
    <col min="13788" max="13788" width="10.140625" bestFit="1" customWidth="1"/>
    <col min="13789" max="13790" width="9.5703125" bestFit="1" customWidth="1"/>
    <col min="13791" max="13791" width="10.28515625" customWidth="1"/>
    <col min="13792" max="13799" width="9.5703125" bestFit="1" customWidth="1"/>
    <col min="13800" max="13800" width="9.5703125" customWidth="1"/>
    <col min="13801" max="13807" width="9.5703125" bestFit="1" customWidth="1"/>
    <col min="13808" max="13808" width="9.42578125" customWidth="1"/>
    <col min="13809" max="13824" width="9.5703125" bestFit="1" customWidth="1"/>
    <col min="13825" max="13826" width="12.5703125" bestFit="1" customWidth="1"/>
    <col min="13827" max="13827" width="11.42578125" bestFit="1" customWidth="1"/>
    <col min="13828" max="13828" width="11" bestFit="1" customWidth="1"/>
    <col min="13829" max="13829" width="11.7109375" bestFit="1" customWidth="1"/>
    <col min="14019" max="14019" width="6.7109375" customWidth="1"/>
    <col min="14020" max="14020" width="39.140625" customWidth="1"/>
    <col min="14022" max="14022" width="14.42578125" customWidth="1"/>
    <col min="14023" max="14023" width="12.7109375" customWidth="1"/>
    <col min="14024" max="14024" width="12" customWidth="1"/>
    <col min="14025" max="14025" width="12.85546875" customWidth="1"/>
    <col min="14026" max="14026" width="11.42578125" customWidth="1"/>
    <col min="14027" max="14027" width="10.42578125" customWidth="1"/>
    <col min="14028" max="14028" width="11.7109375" customWidth="1"/>
    <col min="14029" max="14029" width="11.140625" customWidth="1"/>
    <col min="14030" max="14030" width="11.85546875" bestFit="1" customWidth="1"/>
    <col min="14031" max="14031" width="10.5703125" bestFit="1" customWidth="1"/>
    <col min="14032" max="14032" width="9.5703125" bestFit="1" customWidth="1"/>
    <col min="14033" max="14033" width="11.42578125" customWidth="1"/>
    <col min="14034" max="14034" width="10.5703125" customWidth="1"/>
    <col min="14035" max="14035" width="7.5703125" customWidth="1"/>
    <col min="14036" max="14036" width="9.5703125" bestFit="1" customWidth="1"/>
    <col min="14037" max="14037" width="11" bestFit="1" customWidth="1"/>
    <col min="14038" max="14038" width="10.140625" bestFit="1" customWidth="1"/>
    <col min="14039" max="14043" width="9.5703125" bestFit="1" customWidth="1"/>
    <col min="14044" max="14044" width="10.140625" bestFit="1" customWidth="1"/>
    <col min="14045" max="14046" width="9.5703125" bestFit="1" customWidth="1"/>
    <col min="14047" max="14047" width="10.28515625" customWidth="1"/>
    <col min="14048" max="14055" width="9.5703125" bestFit="1" customWidth="1"/>
    <col min="14056" max="14056" width="9.5703125" customWidth="1"/>
    <col min="14057" max="14063" width="9.5703125" bestFit="1" customWidth="1"/>
    <col min="14064" max="14064" width="9.42578125" customWidth="1"/>
    <col min="14065" max="14080" width="9.5703125" bestFit="1" customWidth="1"/>
    <col min="14081" max="14082" width="12.5703125" bestFit="1" customWidth="1"/>
    <col min="14083" max="14083" width="11.42578125" bestFit="1" customWidth="1"/>
    <col min="14084" max="14084" width="11" bestFit="1" customWidth="1"/>
    <col min="14085" max="14085" width="11.7109375" bestFit="1" customWidth="1"/>
    <col min="14275" max="14275" width="6.7109375" customWidth="1"/>
    <col min="14276" max="14276" width="39.140625" customWidth="1"/>
    <col min="14278" max="14278" width="14.42578125" customWidth="1"/>
    <col min="14279" max="14279" width="12.7109375" customWidth="1"/>
    <col min="14280" max="14280" width="12" customWidth="1"/>
    <col min="14281" max="14281" width="12.85546875" customWidth="1"/>
    <col min="14282" max="14282" width="11.42578125" customWidth="1"/>
    <col min="14283" max="14283" width="10.42578125" customWidth="1"/>
    <col min="14284" max="14284" width="11.7109375" customWidth="1"/>
    <col min="14285" max="14285" width="11.140625" customWidth="1"/>
    <col min="14286" max="14286" width="11.85546875" bestFit="1" customWidth="1"/>
    <col min="14287" max="14287" width="10.5703125" bestFit="1" customWidth="1"/>
    <col min="14288" max="14288" width="9.5703125" bestFit="1" customWidth="1"/>
    <col min="14289" max="14289" width="11.42578125" customWidth="1"/>
    <col min="14290" max="14290" width="10.5703125" customWidth="1"/>
    <col min="14291" max="14291" width="7.5703125" customWidth="1"/>
    <col min="14292" max="14292" width="9.5703125" bestFit="1" customWidth="1"/>
    <col min="14293" max="14293" width="11" bestFit="1" customWidth="1"/>
    <col min="14294" max="14294" width="10.140625" bestFit="1" customWidth="1"/>
    <col min="14295" max="14299" width="9.5703125" bestFit="1" customWidth="1"/>
    <col min="14300" max="14300" width="10.140625" bestFit="1" customWidth="1"/>
    <col min="14301" max="14302" width="9.5703125" bestFit="1" customWidth="1"/>
    <col min="14303" max="14303" width="10.28515625" customWidth="1"/>
    <col min="14304" max="14311" width="9.5703125" bestFit="1" customWidth="1"/>
    <col min="14312" max="14312" width="9.5703125" customWidth="1"/>
    <col min="14313" max="14319" width="9.5703125" bestFit="1" customWidth="1"/>
    <col min="14320" max="14320" width="9.42578125" customWidth="1"/>
    <col min="14321" max="14336" width="9.5703125" bestFit="1" customWidth="1"/>
    <col min="14337" max="14338" width="12.5703125" bestFit="1" customWidth="1"/>
    <col min="14339" max="14339" width="11.42578125" bestFit="1" customWidth="1"/>
    <col min="14340" max="14340" width="11" bestFit="1" customWidth="1"/>
    <col min="14341" max="14341" width="11.7109375" bestFit="1" customWidth="1"/>
    <col min="14531" max="14531" width="6.7109375" customWidth="1"/>
    <col min="14532" max="14532" width="39.140625" customWidth="1"/>
    <col min="14534" max="14534" width="14.42578125" customWidth="1"/>
    <col min="14535" max="14535" width="12.7109375" customWidth="1"/>
    <col min="14536" max="14536" width="12" customWidth="1"/>
    <col min="14537" max="14537" width="12.85546875" customWidth="1"/>
    <col min="14538" max="14538" width="11.42578125" customWidth="1"/>
    <col min="14539" max="14539" width="10.42578125" customWidth="1"/>
    <col min="14540" max="14540" width="11.7109375" customWidth="1"/>
    <col min="14541" max="14541" width="11.140625" customWidth="1"/>
    <col min="14542" max="14542" width="11.85546875" bestFit="1" customWidth="1"/>
    <col min="14543" max="14543" width="10.5703125" bestFit="1" customWidth="1"/>
    <col min="14544" max="14544" width="9.5703125" bestFit="1" customWidth="1"/>
    <col min="14545" max="14545" width="11.42578125" customWidth="1"/>
    <col min="14546" max="14546" width="10.5703125" customWidth="1"/>
    <col min="14547" max="14547" width="7.5703125" customWidth="1"/>
    <col min="14548" max="14548" width="9.5703125" bestFit="1" customWidth="1"/>
    <col min="14549" max="14549" width="11" bestFit="1" customWidth="1"/>
    <col min="14550" max="14550" width="10.140625" bestFit="1" customWidth="1"/>
    <col min="14551" max="14555" width="9.5703125" bestFit="1" customWidth="1"/>
    <col min="14556" max="14556" width="10.140625" bestFit="1" customWidth="1"/>
    <col min="14557" max="14558" width="9.5703125" bestFit="1" customWidth="1"/>
    <col min="14559" max="14559" width="10.28515625" customWidth="1"/>
    <col min="14560" max="14567" width="9.5703125" bestFit="1" customWidth="1"/>
    <col min="14568" max="14568" width="9.5703125" customWidth="1"/>
    <col min="14569" max="14575" width="9.5703125" bestFit="1" customWidth="1"/>
    <col min="14576" max="14576" width="9.42578125" customWidth="1"/>
    <col min="14577" max="14592" width="9.5703125" bestFit="1" customWidth="1"/>
    <col min="14593" max="14594" width="12.5703125" bestFit="1" customWidth="1"/>
    <col min="14595" max="14595" width="11.42578125" bestFit="1" customWidth="1"/>
    <col min="14596" max="14596" width="11" bestFit="1" customWidth="1"/>
    <col min="14597" max="14597" width="11.7109375" bestFit="1" customWidth="1"/>
    <col min="14787" max="14787" width="6.7109375" customWidth="1"/>
    <col min="14788" max="14788" width="39.140625" customWidth="1"/>
    <col min="14790" max="14790" width="14.42578125" customWidth="1"/>
    <col min="14791" max="14791" width="12.7109375" customWidth="1"/>
    <col min="14792" max="14792" width="12" customWidth="1"/>
    <col min="14793" max="14793" width="12.85546875" customWidth="1"/>
    <col min="14794" max="14794" width="11.42578125" customWidth="1"/>
    <col min="14795" max="14795" width="10.42578125" customWidth="1"/>
    <col min="14796" max="14796" width="11.7109375" customWidth="1"/>
    <col min="14797" max="14797" width="11.140625" customWidth="1"/>
    <col min="14798" max="14798" width="11.85546875" bestFit="1" customWidth="1"/>
    <col min="14799" max="14799" width="10.5703125" bestFit="1" customWidth="1"/>
    <col min="14800" max="14800" width="9.5703125" bestFit="1" customWidth="1"/>
    <col min="14801" max="14801" width="11.42578125" customWidth="1"/>
    <col min="14802" max="14802" width="10.5703125" customWidth="1"/>
    <col min="14803" max="14803" width="7.5703125" customWidth="1"/>
    <col min="14804" max="14804" width="9.5703125" bestFit="1" customWidth="1"/>
    <col min="14805" max="14805" width="11" bestFit="1" customWidth="1"/>
    <col min="14806" max="14806" width="10.140625" bestFit="1" customWidth="1"/>
    <col min="14807" max="14811" width="9.5703125" bestFit="1" customWidth="1"/>
    <col min="14812" max="14812" width="10.140625" bestFit="1" customWidth="1"/>
    <col min="14813" max="14814" width="9.5703125" bestFit="1" customWidth="1"/>
    <col min="14815" max="14815" width="10.28515625" customWidth="1"/>
    <col min="14816" max="14823" width="9.5703125" bestFit="1" customWidth="1"/>
    <col min="14824" max="14824" width="9.5703125" customWidth="1"/>
    <col min="14825" max="14831" width="9.5703125" bestFit="1" customWidth="1"/>
    <col min="14832" max="14832" width="9.42578125" customWidth="1"/>
    <col min="14833" max="14848" width="9.5703125" bestFit="1" customWidth="1"/>
    <col min="14849" max="14850" width="12.5703125" bestFit="1" customWidth="1"/>
    <col min="14851" max="14851" width="11.42578125" bestFit="1" customWidth="1"/>
    <col min="14852" max="14852" width="11" bestFit="1" customWidth="1"/>
    <col min="14853" max="14853" width="11.7109375" bestFit="1" customWidth="1"/>
    <col min="15043" max="15043" width="6.7109375" customWidth="1"/>
    <col min="15044" max="15044" width="39.140625" customWidth="1"/>
    <col min="15046" max="15046" width="14.42578125" customWidth="1"/>
    <col min="15047" max="15047" width="12.7109375" customWidth="1"/>
    <col min="15048" max="15048" width="12" customWidth="1"/>
    <col min="15049" max="15049" width="12.85546875" customWidth="1"/>
    <col min="15050" max="15050" width="11.42578125" customWidth="1"/>
    <col min="15051" max="15051" width="10.42578125" customWidth="1"/>
    <col min="15052" max="15052" width="11.7109375" customWidth="1"/>
    <col min="15053" max="15053" width="11.140625" customWidth="1"/>
    <col min="15054" max="15054" width="11.85546875" bestFit="1" customWidth="1"/>
    <col min="15055" max="15055" width="10.5703125" bestFit="1" customWidth="1"/>
    <col min="15056" max="15056" width="9.5703125" bestFit="1" customWidth="1"/>
    <col min="15057" max="15057" width="11.42578125" customWidth="1"/>
    <col min="15058" max="15058" width="10.5703125" customWidth="1"/>
    <col min="15059" max="15059" width="7.5703125" customWidth="1"/>
    <col min="15060" max="15060" width="9.5703125" bestFit="1" customWidth="1"/>
    <col min="15061" max="15061" width="11" bestFit="1" customWidth="1"/>
    <col min="15062" max="15062" width="10.140625" bestFit="1" customWidth="1"/>
    <col min="15063" max="15067" width="9.5703125" bestFit="1" customWidth="1"/>
    <col min="15068" max="15068" width="10.140625" bestFit="1" customWidth="1"/>
    <col min="15069" max="15070" width="9.5703125" bestFit="1" customWidth="1"/>
    <col min="15071" max="15071" width="10.28515625" customWidth="1"/>
    <col min="15072" max="15079" width="9.5703125" bestFit="1" customWidth="1"/>
    <col min="15080" max="15080" width="9.5703125" customWidth="1"/>
    <col min="15081" max="15087" width="9.5703125" bestFit="1" customWidth="1"/>
    <col min="15088" max="15088" width="9.42578125" customWidth="1"/>
    <col min="15089" max="15104" width="9.5703125" bestFit="1" customWidth="1"/>
    <col min="15105" max="15106" width="12.5703125" bestFit="1" customWidth="1"/>
    <col min="15107" max="15107" width="11.42578125" bestFit="1" customWidth="1"/>
    <col min="15108" max="15108" width="11" bestFit="1" customWidth="1"/>
    <col min="15109" max="15109" width="11.7109375" bestFit="1" customWidth="1"/>
    <col min="15299" max="15299" width="6.7109375" customWidth="1"/>
    <col min="15300" max="15300" width="39.140625" customWidth="1"/>
    <col min="15302" max="15302" width="14.42578125" customWidth="1"/>
    <col min="15303" max="15303" width="12.7109375" customWidth="1"/>
    <col min="15304" max="15304" width="12" customWidth="1"/>
    <col min="15305" max="15305" width="12.85546875" customWidth="1"/>
    <col min="15306" max="15306" width="11.42578125" customWidth="1"/>
    <col min="15307" max="15307" width="10.42578125" customWidth="1"/>
    <col min="15308" max="15308" width="11.7109375" customWidth="1"/>
    <col min="15309" max="15309" width="11.140625" customWidth="1"/>
    <col min="15310" max="15310" width="11.85546875" bestFit="1" customWidth="1"/>
    <col min="15311" max="15311" width="10.5703125" bestFit="1" customWidth="1"/>
    <col min="15312" max="15312" width="9.5703125" bestFit="1" customWidth="1"/>
    <col min="15313" max="15313" width="11.42578125" customWidth="1"/>
    <col min="15314" max="15314" width="10.5703125" customWidth="1"/>
    <col min="15315" max="15315" width="7.5703125" customWidth="1"/>
    <col min="15316" max="15316" width="9.5703125" bestFit="1" customWidth="1"/>
    <col min="15317" max="15317" width="11" bestFit="1" customWidth="1"/>
    <col min="15318" max="15318" width="10.140625" bestFit="1" customWidth="1"/>
    <col min="15319" max="15323" width="9.5703125" bestFit="1" customWidth="1"/>
    <col min="15324" max="15324" width="10.140625" bestFit="1" customWidth="1"/>
    <col min="15325" max="15326" width="9.5703125" bestFit="1" customWidth="1"/>
    <col min="15327" max="15327" width="10.28515625" customWidth="1"/>
    <col min="15328" max="15335" width="9.5703125" bestFit="1" customWidth="1"/>
    <col min="15336" max="15336" width="9.5703125" customWidth="1"/>
    <col min="15337" max="15343" width="9.5703125" bestFit="1" customWidth="1"/>
    <col min="15344" max="15344" width="9.42578125" customWidth="1"/>
    <col min="15345" max="15360" width="9.5703125" bestFit="1" customWidth="1"/>
    <col min="15361" max="15362" width="12.5703125" bestFit="1" customWidth="1"/>
    <col min="15363" max="15363" width="11.42578125" bestFit="1" customWidth="1"/>
    <col min="15364" max="15364" width="11" bestFit="1" customWidth="1"/>
    <col min="15365" max="15365" width="11.7109375" bestFit="1" customWidth="1"/>
    <col min="15555" max="15555" width="6.7109375" customWidth="1"/>
    <col min="15556" max="15556" width="39.140625" customWidth="1"/>
    <col min="15558" max="15558" width="14.42578125" customWidth="1"/>
    <col min="15559" max="15559" width="12.7109375" customWidth="1"/>
    <col min="15560" max="15560" width="12" customWidth="1"/>
    <col min="15561" max="15561" width="12.85546875" customWidth="1"/>
    <col min="15562" max="15562" width="11.42578125" customWidth="1"/>
    <col min="15563" max="15563" width="10.42578125" customWidth="1"/>
    <col min="15564" max="15564" width="11.7109375" customWidth="1"/>
    <col min="15565" max="15565" width="11.140625" customWidth="1"/>
    <col min="15566" max="15566" width="11.85546875" bestFit="1" customWidth="1"/>
    <col min="15567" max="15567" width="10.5703125" bestFit="1" customWidth="1"/>
    <col min="15568" max="15568" width="9.5703125" bestFit="1" customWidth="1"/>
    <col min="15569" max="15569" width="11.42578125" customWidth="1"/>
    <col min="15570" max="15570" width="10.5703125" customWidth="1"/>
    <col min="15571" max="15571" width="7.5703125" customWidth="1"/>
    <col min="15572" max="15572" width="9.5703125" bestFit="1" customWidth="1"/>
    <col min="15573" max="15573" width="11" bestFit="1" customWidth="1"/>
    <col min="15574" max="15574" width="10.140625" bestFit="1" customWidth="1"/>
    <col min="15575" max="15579" width="9.5703125" bestFit="1" customWidth="1"/>
    <col min="15580" max="15580" width="10.140625" bestFit="1" customWidth="1"/>
    <col min="15581" max="15582" width="9.5703125" bestFit="1" customWidth="1"/>
    <col min="15583" max="15583" width="10.28515625" customWidth="1"/>
    <col min="15584" max="15591" width="9.5703125" bestFit="1" customWidth="1"/>
    <col min="15592" max="15592" width="9.5703125" customWidth="1"/>
    <col min="15593" max="15599" width="9.5703125" bestFit="1" customWidth="1"/>
    <col min="15600" max="15600" width="9.42578125" customWidth="1"/>
    <col min="15601" max="15616" width="9.5703125" bestFit="1" customWidth="1"/>
    <col min="15617" max="15618" width="12.5703125" bestFit="1" customWidth="1"/>
    <col min="15619" max="15619" width="11.42578125" bestFit="1" customWidth="1"/>
    <col min="15620" max="15620" width="11" bestFit="1" customWidth="1"/>
    <col min="15621" max="15621" width="11.7109375" bestFit="1" customWidth="1"/>
    <col min="15811" max="15811" width="6.7109375" customWidth="1"/>
    <col min="15812" max="15812" width="39.140625" customWidth="1"/>
    <col min="15814" max="15814" width="14.42578125" customWidth="1"/>
    <col min="15815" max="15815" width="12.7109375" customWidth="1"/>
    <col min="15816" max="15816" width="12" customWidth="1"/>
    <col min="15817" max="15817" width="12.85546875" customWidth="1"/>
    <col min="15818" max="15818" width="11.42578125" customWidth="1"/>
    <col min="15819" max="15819" width="10.42578125" customWidth="1"/>
    <col min="15820" max="15820" width="11.7109375" customWidth="1"/>
    <col min="15821" max="15821" width="11.140625" customWidth="1"/>
    <col min="15822" max="15822" width="11.85546875" bestFit="1" customWidth="1"/>
    <col min="15823" max="15823" width="10.5703125" bestFit="1" customWidth="1"/>
    <col min="15824" max="15824" width="9.5703125" bestFit="1" customWidth="1"/>
    <col min="15825" max="15825" width="11.42578125" customWidth="1"/>
    <col min="15826" max="15826" width="10.5703125" customWidth="1"/>
    <col min="15827" max="15827" width="7.5703125" customWidth="1"/>
    <col min="15828" max="15828" width="9.5703125" bestFit="1" customWidth="1"/>
    <col min="15829" max="15829" width="11" bestFit="1" customWidth="1"/>
    <col min="15830" max="15830" width="10.140625" bestFit="1" customWidth="1"/>
    <col min="15831" max="15835" width="9.5703125" bestFit="1" customWidth="1"/>
    <col min="15836" max="15836" width="10.140625" bestFit="1" customWidth="1"/>
    <col min="15837" max="15838" width="9.5703125" bestFit="1" customWidth="1"/>
    <col min="15839" max="15839" width="10.28515625" customWidth="1"/>
    <col min="15840" max="15847" width="9.5703125" bestFit="1" customWidth="1"/>
    <col min="15848" max="15848" width="9.5703125" customWidth="1"/>
    <col min="15849" max="15855" width="9.5703125" bestFit="1" customWidth="1"/>
    <col min="15856" max="15856" width="9.42578125" customWidth="1"/>
    <col min="15857" max="15872" width="9.5703125" bestFit="1" customWidth="1"/>
    <col min="15873" max="15874" width="12.5703125" bestFit="1" customWidth="1"/>
    <col min="15875" max="15875" width="11.42578125" bestFit="1" customWidth="1"/>
    <col min="15876" max="15876" width="11" bestFit="1" customWidth="1"/>
    <col min="15877" max="15877" width="11.7109375" bestFit="1" customWidth="1"/>
    <col min="16067" max="16067" width="6.7109375" customWidth="1"/>
    <col min="16068" max="16068" width="39.140625" customWidth="1"/>
    <col min="16070" max="16070" width="14.42578125" customWidth="1"/>
    <col min="16071" max="16071" width="12.7109375" customWidth="1"/>
    <col min="16072" max="16072" width="12" customWidth="1"/>
    <col min="16073" max="16073" width="12.85546875" customWidth="1"/>
    <col min="16074" max="16074" width="11.42578125" customWidth="1"/>
    <col min="16075" max="16075" width="10.42578125" customWidth="1"/>
    <col min="16076" max="16076" width="11.7109375" customWidth="1"/>
    <col min="16077" max="16077" width="11.140625" customWidth="1"/>
    <col min="16078" max="16078" width="11.85546875" bestFit="1" customWidth="1"/>
    <col min="16079" max="16079" width="10.5703125" bestFit="1" customWidth="1"/>
    <col min="16080" max="16080" width="9.5703125" bestFit="1" customWidth="1"/>
    <col min="16081" max="16081" width="11.42578125" customWidth="1"/>
    <col min="16082" max="16082" width="10.5703125" customWidth="1"/>
    <col min="16083" max="16083" width="7.5703125" customWidth="1"/>
    <col min="16084" max="16084" width="9.5703125" bestFit="1" customWidth="1"/>
    <col min="16085" max="16085" width="11" bestFit="1" customWidth="1"/>
    <col min="16086" max="16086" width="10.140625" bestFit="1" customWidth="1"/>
    <col min="16087" max="16091" width="9.5703125" bestFit="1" customWidth="1"/>
    <col min="16092" max="16092" width="10.140625" bestFit="1" customWidth="1"/>
    <col min="16093" max="16094" width="9.5703125" bestFit="1" customWidth="1"/>
    <col min="16095" max="16095" width="10.28515625" customWidth="1"/>
    <col min="16096" max="16103" width="9.5703125" bestFit="1" customWidth="1"/>
    <col min="16104" max="16104" width="9.5703125" customWidth="1"/>
    <col min="16105" max="16111" width="9.5703125" bestFit="1" customWidth="1"/>
    <col min="16112" max="16112" width="9.42578125" customWidth="1"/>
    <col min="16113" max="16128" width="9.5703125" bestFit="1" customWidth="1"/>
    <col min="16129" max="16130" width="12.5703125" bestFit="1" customWidth="1"/>
    <col min="16131" max="16131" width="11.42578125" bestFit="1" customWidth="1"/>
    <col min="16132" max="16132" width="11" bestFit="1" customWidth="1"/>
    <col min="16133" max="16133" width="11.7109375" bestFit="1" customWidth="1"/>
  </cols>
  <sheetData>
    <row r="1" spans="1:63" ht="15.75" customHeight="1" x14ac:dyDescent="0.2">
      <c r="A1" s="288" t="s">
        <v>1295</v>
      </c>
      <c r="D1" s="312"/>
      <c r="E1" s="312"/>
      <c r="F1" s="312"/>
      <c r="G1" s="312"/>
      <c r="H1" s="312"/>
      <c r="I1" s="312"/>
      <c r="J1" s="312"/>
      <c r="K1" s="312"/>
      <c r="L1" s="312"/>
      <c r="M1" s="312"/>
      <c r="N1" s="312"/>
      <c r="O1" s="312"/>
      <c r="P1" s="312"/>
      <c r="Q1" s="312"/>
      <c r="R1" s="312"/>
      <c r="S1" s="312"/>
      <c r="T1" s="312"/>
      <c r="U1" s="312"/>
      <c r="V1" s="312"/>
      <c r="W1" s="312"/>
      <c r="X1" s="312"/>
      <c r="Y1" s="312"/>
      <c r="Z1" s="312"/>
      <c r="AA1" s="312"/>
      <c r="AB1" s="312"/>
      <c r="AC1" s="313"/>
      <c r="AD1" s="313"/>
      <c r="AE1" s="313"/>
      <c r="AF1" s="313"/>
      <c r="AG1" s="313"/>
      <c r="AH1" s="313"/>
      <c r="AI1" s="313"/>
      <c r="AJ1" s="313"/>
      <c r="AK1" s="313"/>
      <c r="AL1" s="312"/>
      <c r="AM1" s="312"/>
      <c r="AN1" s="312"/>
      <c r="AO1" s="312"/>
      <c r="AP1" s="313"/>
      <c r="AQ1" s="313"/>
      <c r="AR1" s="313"/>
      <c r="AS1" s="313"/>
      <c r="AT1" s="312"/>
      <c r="AU1" s="312"/>
      <c r="AV1" s="312"/>
      <c r="AW1" s="312"/>
      <c r="AX1" s="312"/>
      <c r="AY1" s="312"/>
      <c r="AZ1" s="312"/>
      <c r="BA1" s="312"/>
      <c r="BB1" s="312"/>
      <c r="BC1" s="312"/>
      <c r="BD1" s="312"/>
      <c r="BE1" s="312"/>
      <c r="BF1" s="312"/>
      <c r="BG1" s="313"/>
      <c r="BH1" s="313"/>
      <c r="BI1" s="313"/>
      <c r="BJ1" s="314"/>
      <c r="BK1" s="314"/>
    </row>
    <row r="2" spans="1:63" ht="13.5" customHeight="1" x14ac:dyDescent="0.2">
      <c r="A2" s="283" t="s">
        <v>1298</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row>
    <row r="3" spans="1:63" ht="11.25" customHeight="1" thickBot="1" x14ac:dyDescent="0.25">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2"/>
      <c r="AG3" s="312"/>
      <c r="AH3" s="312"/>
      <c r="AI3" s="312"/>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4"/>
      <c r="BJ3" s="314" t="s">
        <v>0</v>
      </c>
      <c r="BK3" s="314"/>
    </row>
    <row r="4" spans="1:63" ht="15.75" customHeight="1" thickTop="1" x14ac:dyDescent="0.2">
      <c r="A4" s="1512" t="s">
        <v>1</v>
      </c>
      <c r="B4" s="1512" t="s">
        <v>514</v>
      </c>
      <c r="C4" s="1512" t="s">
        <v>3</v>
      </c>
      <c r="D4" s="1515" t="s">
        <v>1260</v>
      </c>
      <c r="E4" s="1515" t="s">
        <v>1261</v>
      </c>
      <c r="F4" s="1517" t="s">
        <v>1262</v>
      </c>
      <c r="G4" s="1518"/>
      <c r="H4" s="1518"/>
      <c r="I4" s="1518"/>
      <c r="J4" s="1518"/>
      <c r="K4" s="1518"/>
      <c r="L4" s="1518"/>
      <c r="M4" s="1518"/>
      <c r="N4" s="1518"/>
      <c r="O4" s="1518"/>
      <c r="P4" s="1518"/>
      <c r="Q4" s="1518"/>
      <c r="R4" s="1518"/>
      <c r="S4" s="1518"/>
      <c r="T4" s="1518"/>
      <c r="U4" s="1518"/>
      <c r="V4" s="1518"/>
      <c r="W4" s="1518"/>
      <c r="X4" s="1518"/>
      <c r="Y4" s="1518"/>
      <c r="Z4" s="1518"/>
      <c r="AA4" s="1518"/>
      <c r="AB4" s="1518"/>
      <c r="AC4" s="1518"/>
      <c r="AD4" s="1518"/>
      <c r="AE4" s="1518"/>
      <c r="AF4" s="1518"/>
      <c r="AG4" s="1518"/>
      <c r="AH4" s="1518"/>
      <c r="AI4" s="1518"/>
      <c r="AJ4" s="1518"/>
      <c r="AK4" s="1518"/>
      <c r="AL4" s="1518"/>
      <c r="AM4" s="1518"/>
      <c r="AN4" s="1518"/>
      <c r="AO4" s="1518"/>
      <c r="AP4" s="1518"/>
      <c r="AQ4" s="1518"/>
      <c r="AR4" s="1518"/>
      <c r="AS4" s="1518"/>
      <c r="AT4" s="1518"/>
      <c r="AU4" s="1518"/>
      <c r="AV4" s="1518"/>
      <c r="AW4" s="1518"/>
      <c r="AX4" s="1518"/>
      <c r="AY4" s="1518"/>
      <c r="AZ4" s="1518"/>
      <c r="BA4" s="1518"/>
      <c r="BB4" s="1518"/>
      <c r="BC4" s="1518"/>
      <c r="BD4" s="1518"/>
      <c r="BE4" s="1518"/>
      <c r="BF4" s="1518"/>
      <c r="BG4" s="1518"/>
      <c r="BH4" s="1518"/>
      <c r="BI4" s="1519"/>
      <c r="BJ4" s="1510" t="s">
        <v>1263</v>
      </c>
      <c r="BK4" s="1530" t="s">
        <v>1264</v>
      </c>
    </row>
    <row r="5" spans="1:63" ht="27" customHeight="1" x14ac:dyDescent="0.2">
      <c r="A5" s="1513"/>
      <c r="B5" s="1513"/>
      <c r="C5" s="1513"/>
      <c r="D5" s="1516"/>
      <c r="E5" s="1516"/>
      <c r="F5" s="333" t="s">
        <v>39</v>
      </c>
      <c r="G5" s="184" t="s">
        <v>42</v>
      </c>
      <c r="H5" s="326" t="s">
        <v>44</v>
      </c>
      <c r="I5" s="326" t="s">
        <v>46</v>
      </c>
      <c r="J5" s="184" t="s">
        <v>49</v>
      </c>
      <c r="K5" s="184" t="s">
        <v>52</v>
      </c>
      <c r="L5" s="184" t="s">
        <v>55</v>
      </c>
      <c r="M5" s="184" t="s">
        <v>58</v>
      </c>
      <c r="N5" s="184" t="s">
        <v>61</v>
      </c>
      <c r="O5" s="184" t="s">
        <v>63</v>
      </c>
      <c r="P5" s="184" t="s">
        <v>66</v>
      </c>
      <c r="Q5" s="184" t="s">
        <v>68</v>
      </c>
      <c r="R5" s="333" t="s">
        <v>70</v>
      </c>
      <c r="S5" s="184" t="s">
        <v>73</v>
      </c>
      <c r="T5" s="184" t="s">
        <v>76</v>
      </c>
      <c r="U5" s="184" t="s">
        <v>79</v>
      </c>
      <c r="V5" s="184" t="s">
        <v>521</v>
      </c>
      <c r="W5" s="184" t="s">
        <v>82</v>
      </c>
      <c r="X5" s="184" t="s">
        <v>85</v>
      </c>
      <c r="Y5" s="184" t="s">
        <v>88</v>
      </c>
      <c r="Z5" s="184" t="s">
        <v>91</v>
      </c>
      <c r="AA5" s="184" t="s">
        <v>93</v>
      </c>
      <c r="AB5" s="184" t="s">
        <v>96</v>
      </c>
      <c r="AC5" s="326" t="s">
        <v>99</v>
      </c>
      <c r="AD5" s="326" t="s">
        <v>101</v>
      </c>
      <c r="AE5" s="326" t="s">
        <v>103</v>
      </c>
      <c r="AF5" s="326" t="s">
        <v>105</v>
      </c>
      <c r="AG5" s="326" t="s">
        <v>107</v>
      </c>
      <c r="AH5" s="326" t="s">
        <v>109</v>
      </c>
      <c r="AI5" s="326" t="s">
        <v>111</v>
      </c>
      <c r="AJ5" s="326" t="s">
        <v>113</v>
      </c>
      <c r="AK5" s="326" t="s">
        <v>115</v>
      </c>
      <c r="AL5" s="184" t="s">
        <v>117</v>
      </c>
      <c r="AM5" s="184" t="s">
        <v>119</v>
      </c>
      <c r="AN5" s="184" t="s">
        <v>121</v>
      </c>
      <c r="AO5" s="184" t="s">
        <v>123</v>
      </c>
      <c r="AP5" s="326" t="s">
        <v>125</v>
      </c>
      <c r="AQ5" s="326" t="s">
        <v>127</v>
      </c>
      <c r="AR5" s="326" t="s">
        <v>129</v>
      </c>
      <c r="AS5" s="184" t="s">
        <v>131</v>
      </c>
      <c r="AT5" s="184" t="s">
        <v>134</v>
      </c>
      <c r="AU5" s="184" t="s">
        <v>137</v>
      </c>
      <c r="AV5" s="184" t="s">
        <v>140</v>
      </c>
      <c r="AW5" s="184" t="s">
        <v>143</v>
      </c>
      <c r="AX5" s="184" t="s">
        <v>146</v>
      </c>
      <c r="AY5" s="184" t="s">
        <v>149</v>
      </c>
      <c r="AZ5" s="184" t="s">
        <v>152</v>
      </c>
      <c r="BA5" s="184" t="s">
        <v>155</v>
      </c>
      <c r="BB5" s="184" t="s">
        <v>157</v>
      </c>
      <c r="BC5" s="184" t="s">
        <v>160</v>
      </c>
      <c r="BD5" s="184" t="s">
        <v>163</v>
      </c>
      <c r="BE5" s="333" t="s">
        <v>165</v>
      </c>
      <c r="BF5" s="351" t="s">
        <v>167</v>
      </c>
      <c r="BG5" s="351" t="s">
        <v>525</v>
      </c>
      <c r="BH5" s="351" t="s">
        <v>528</v>
      </c>
      <c r="BI5" s="351" t="s">
        <v>169</v>
      </c>
      <c r="BJ5" s="1511"/>
      <c r="BK5" s="1511"/>
    </row>
    <row r="6" spans="1:63" ht="20.100000000000001" customHeight="1" x14ac:dyDescent="0.2">
      <c r="A6" s="334"/>
      <c r="B6" s="334" t="s">
        <v>1265</v>
      </c>
      <c r="C6" s="334"/>
      <c r="D6" s="308">
        <v>3490.9799999999996</v>
      </c>
      <c r="E6" s="308"/>
      <c r="F6" s="308"/>
      <c r="G6" s="308"/>
      <c r="H6" s="308"/>
      <c r="I6" s="308"/>
      <c r="J6" s="308"/>
      <c r="K6" s="308"/>
      <c r="L6" s="308"/>
      <c r="M6" s="308"/>
      <c r="N6" s="308"/>
      <c r="O6" s="308"/>
      <c r="P6" s="308"/>
      <c r="Q6" s="308"/>
      <c r="R6" s="308"/>
      <c r="S6" s="308"/>
      <c r="T6" s="308"/>
      <c r="U6" s="308"/>
      <c r="V6" s="308"/>
      <c r="W6" s="308"/>
      <c r="X6" s="308"/>
      <c r="Y6" s="308"/>
      <c r="Z6" s="308"/>
      <c r="AA6" s="308"/>
      <c r="AB6" s="308"/>
      <c r="AC6" s="335"/>
      <c r="AD6" s="335"/>
      <c r="AE6" s="335"/>
      <c r="AF6" s="335"/>
      <c r="AG6" s="335"/>
      <c r="AH6" s="335"/>
      <c r="AI6" s="335"/>
      <c r="AJ6" s="335"/>
      <c r="AK6" s="335"/>
      <c r="AL6" s="308"/>
      <c r="AM6" s="308"/>
      <c r="AN6" s="308"/>
      <c r="AO6" s="308"/>
      <c r="AP6" s="335"/>
      <c r="AQ6" s="335"/>
      <c r="AR6" s="335"/>
      <c r="AS6" s="308"/>
      <c r="AT6" s="308"/>
      <c r="AU6" s="308"/>
      <c r="AV6" s="308"/>
      <c r="AW6" s="308"/>
      <c r="AX6" s="308"/>
      <c r="AY6" s="308"/>
      <c r="AZ6" s="308"/>
      <c r="BA6" s="308"/>
      <c r="BB6" s="308"/>
      <c r="BC6" s="308"/>
      <c r="BD6" s="308"/>
      <c r="BE6" s="308"/>
      <c r="BF6" s="308"/>
      <c r="BG6" s="335"/>
      <c r="BH6" s="335"/>
      <c r="BI6" s="335"/>
      <c r="BJ6" s="336"/>
      <c r="BK6" s="336">
        <v>3490.98</v>
      </c>
    </row>
    <row r="7" spans="1:63" ht="20.100000000000001" customHeight="1" x14ac:dyDescent="0.2">
      <c r="A7" s="334">
        <v>1</v>
      </c>
      <c r="B7" s="337" t="s">
        <v>38</v>
      </c>
      <c r="C7" s="334" t="s">
        <v>39</v>
      </c>
      <c r="D7" s="320">
        <v>325.43000000000006</v>
      </c>
      <c r="E7" s="320">
        <v>0</v>
      </c>
      <c r="F7" s="320">
        <v>0</v>
      </c>
      <c r="G7" s="320">
        <v>0</v>
      </c>
      <c r="H7" s="320">
        <v>0</v>
      </c>
      <c r="I7" s="320">
        <v>0</v>
      </c>
      <c r="J7" s="320">
        <v>0</v>
      </c>
      <c r="K7" s="320">
        <v>0</v>
      </c>
      <c r="L7" s="320">
        <v>0</v>
      </c>
      <c r="M7" s="320">
        <v>0</v>
      </c>
      <c r="N7" s="320">
        <v>0</v>
      </c>
      <c r="O7" s="320">
        <v>0</v>
      </c>
      <c r="P7" s="320">
        <v>0</v>
      </c>
      <c r="Q7" s="320">
        <v>0</v>
      </c>
      <c r="R7" s="320">
        <v>0</v>
      </c>
      <c r="S7" s="320">
        <v>0</v>
      </c>
      <c r="T7" s="320">
        <v>0</v>
      </c>
      <c r="U7" s="320">
        <v>0</v>
      </c>
      <c r="V7" s="320">
        <v>0</v>
      </c>
      <c r="W7" s="320">
        <v>0</v>
      </c>
      <c r="X7" s="320">
        <v>0</v>
      </c>
      <c r="Y7" s="320">
        <v>0</v>
      </c>
      <c r="Z7" s="320">
        <v>0</v>
      </c>
      <c r="AA7" s="320">
        <v>0</v>
      </c>
      <c r="AB7" s="320">
        <v>0</v>
      </c>
      <c r="AC7" s="338">
        <v>0</v>
      </c>
      <c r="AD7" s="338">
        <v>0</v>
      </c>
      <c r="AE7" s="338">
        <v>0</v>
      </c>
      <c r="AF7" s="338">
        <v>0</v>
      </c>
      <c r="AG7" s="338">
        <v>0</v>
      </c>
      <c r="AH7" s="338">
        <v>0</v>
      </c>
      <c r="AI7" s="338">
        <v>0</v>
      </c>
      <c r="AJ7" s="338">
        <v>0</v>
      </c>
      <c r="AK7" s="338">
        <v>0</v>
      </c>
      <c r="AL7" s="320">
        <v>0</v>
      </c>
      <c r="AM7" s="320">
        <v>0</v>
      </c>
      <c r="AN7" s="320">
        <v>0</v>
      </c>
      <c r="AO7" s="320">
        <v>0</v>
      </c>
      <c r="AP7" s="338">
        <v>0</v>
      </c>
      <c r="AQ7" s="338">
        <v>0</v>
      </c>
      <c r="AR7" s="338">
        <v>0</v>
      </c>
      <c r="AS7" s="320">
        <v>0</v>
      </c>
      <c r="AT7" s="320">
        <v>0</v>
      </c>
      <c r="AU7" s="320">
        <v>0</v>
      </c>
      <c r="AV7" s="320">
        <v>0</v>
      </c>
      <c r="AW7" s="320">
        <v>0</v>
      </c>
      <c r="AX7" s="320">
        <v>0</v>
      </c>
      <c r="AY7" s="320">
        <v>0</v>
      </c>
      <c r="AZ7" s="320">
        <v>0</v>
      </c>
      <c r="BA7" s="320">
        <v>0</v>
      </c>
      <c r="BB7" s="320">
        <v>0</v>
      </c>
      <c r="BC7" s="320">
        <v>0</v>
      </c>
      <c r="BD7" s="320">
        <v>0</v>
      </c>
      <c r="BE7" s="320">
        <v>0</v>
      </c>
      <c r="BF7" s="320">
        <v>0</v>
      </c>
      <c r="BG7" s="338">
        <v>0</v>
      </c>
      <c r="BH7" s="338">
        <v>0</v>
      </c>
      <c r="BI7" s="338">
        <v>0</v>
      </c>
      <c r="BJ7" s="339">
        <v>-66.029999999999987</v>
      </c>
      <c r="BK7" s="339">
        <v>259.40000000000003</v>
      </c>
    </row>
    <row r="8" spans="1:63" ht="20.100000000000001" customHeight="1" x14ac:dyDescent="0.2">
      <c r="A8" s="340" t="s">
        <v>40</v>
      </c>
      <c r="B8" s="341" t="s">
        <v>41</v>
      </c>
      <c r="C8" s="340" t="s">
        <v>42</v>
      </c>
      <c r="D8" s="202">
        <v>0</v>
      </c>
      <c r="E8" s="202">
        <v>0</v>
      </c>
      <c r="F8" s="320">
        <v>0</v>
      </c>
      <c r="G8" s="202">
        <v>0</v>
      </c>
      <c r="H8" s="202">
        <v>0</v>
      </c>
      <c r="I8" s="202">
        <v>0</v>
      </c>
      <c r="J8" s="202">
        <v>0</v>
      </c>
      <c r="K8" s="202">
        <v>0</v>
      </c>
      <c r="L8" s="202">
        <v>0</v>
      </c>
      <c r="M8" s="202">
        <v>0</v>
      </c>
      <c r="N8" s="202">
        <v>0</v>
      </c>
      <c r="O8" s="202">
        <v>0</v>
      </c>
      <c r="P8" s="202">
        <v>0</v>
      </c>
      <c r="Q8" s="202">
        <v>0</v>
      </c>
      <c r="R8" s="202">
        <v>0</v>
      </c>
      <c r="S8" s="202">
        <v>0</v>
      </c>
      <c r="T8" s="202">
        <v>0</v>
      </c>
      <c r="U8" s="202">
        <v>0</v>
      </c>
      <c r="V8" s="202">
        <v>0</v>
      </c>
      <c r="W8" s="202">
        <v>0</v>
      </c>
      <c r="X8" s="202">
        <v>0</v>
      </c>
      <c r="Y8" s="202">
        <v>0</v>
      </c>
      <c r="Z8" s="202">
        <v>0</v>
      </c>
      <c r="AA8" s="202">
        <v>0</v>
      </c>
      <c r="AB8" s="202">
        <v>0</v>
      </c>
      <c r="AC8" s="319">
        <v>0</v>
      </c>
      <c r="AD8" s="319">
        <v>0</v>
      </c>
      <c r="AE8" s="319">
        <v>0</v>
      </c>
      <c r="AF8" s="319">
        <v>0</v>
      </c>
      <c r="AG8" s="319">
        <v>0</v>
      </c>
      <c r="AH8" s="319">
        <v>0</v>
      </c>
      <c r="AI8" s="319">
        <v>0</v>
      </c>
      <c r="AJ8" s="319">
        <v>0</v>
      </c>
      <c r="AK8" s="319">
        <v>0</v>
      </c>
      <c r="AL8" s="202">
        <v>0</v>
      </c>
      <c r="AM8" s="202">
        <v>0</v>
      </c>
      <c r="AN8" s="202">
        <v>0</v>
      </c>
      <c r="AO8" s="202">
        <v>0</v>
      </c>
      <c r="AP8" s="319">
        <v>0</v>
      </c>
      <c r="AQ8" s="319">
        <v>0</v>
      </c>
      <c r="AR8" s="319">
        <v>0</v>
      </c>
      <c r="AS8" s="202">
        <v>0</v>
      </c>
      <c r="AT8" s="202">
        <v>0</v>
      </c>
      <c r="AU8" s="202">
        <v>0</v>
      </c>
      <c r="AV8" s="202">
        <v>0</v>
      </c>
      <c r="AW8" s="202">
        <v>0</v>
      </c>
      <c r="AX8" s="202">
        <v>0</v>
      </c>
      <c r="AY8" s="202">
        <v>0</v>
      </c>
      <c r="AZ8" s="202">
        <v>0</v>
      </c>
      <c r="BA8" s="202">
        <v>0</v>
      </c>
      <c r="BB8" s="202">
        <v>0</v>
      </c>
      <c r="BC8" s="202">
        <v>0</v>
      </c>
      <c r="BD8" s="202">
        <v>0</v>
      </c>
      <c r="BE8" s="202">
        <v>0</v>
      </c>
      <c r="BF8" s="202">
        <v>0</v>
      </c>
      <c r="BG8" s="319">
        <v>0</v>
      </c>
      <c r="BH8" s="319">
        <v>0</v>
      </c>
      <c r="BI8" s="319">
        <v>0</v>
      </c>
      <c r="BJ8" s="321">
        <v>0</v>
      </c>
      <c r="BK8" s="321">
        <v>0</v>
      </c>
    </row>
    <row r="9" spans="1:63" ht="20.100000000000001" customHeight="1" x14ac:dyDescent="0.2">
      <c r="A9" s="340"/>
      <c r="B9" s="342" t="s">
        <v>43</v>
      </c>
      <c r="C9" s="343" t="s">
        <v>44</v>
      </c>
      <c r="D9" s="202">
        <v>0</v>
      </c>
      <c r="E9" s="202">
        <v>0</v>
      </c>
      <c r="F9" s="320">
        <v>0</v>
      </c>
      <c r="G9" s="202">
        <v>0</v>
      </c>
      <c r="H9" s="202">
        <v>0</v>
      </c>
      <c r="I9" s="202">
        <v>0</v>
      </c>
      <c r="J9" s="202">
        <v>0</v>
      </c>
      <c r="K9" s="202">
        <v>0</v>
      </c>
      <c r="L9" s="202">
        <v>0</v>
      </c>
      <c r="M9" s="202">
        <v>0</v>
      </c>
      <c r="N9" s="202">
        <v>0</v>
      </c>
      <c r="O9" s="202">
        <v>0</v>
      </c>
      <c r="P9" s="202">
        <v>0</v>
      </c>
      <c r="Q9" s="202">
        <v>0</v>
      </c>
      <c r="R9" s="202">
        <v>0</v>
      </c>
      <c r="S9" s="202">
        <v>0</v>
      </c>
      <c r="T9" s="202">
        <v>0</v>
      </c>
      <c r="U9" s="202">
        <v>0</v>
      </c>
      <c r="V9" s="202">
        <v>0</v>
      </c>
      <c r="W9" s="202">
        <v>0</v>
      </c>
      <c r="X9" s="202">
        <v>0</v>
      </c>
      <c r="Y9" s="202">
        <v>0</v>
      </c>
      <c r="Z9" s="202">
        <v>0</v>
      </c>
      <c r="AA9" s="202">
        <v>0</v>
      </c>
      <c r="AB9" s="202">
        <v>0</v>
      </c>
      <c r="AC9" s="319">
        <v>0</v>
      </c>
      <c r="AD9" s="319">
        <v>0</v>
      </c>
      <c r="AE9" s="319">
        <v>0</v>
      </c>
      <c r="AF9" s="319">
        <v>0</v>
      </c>
      <c r="AG9" s="319">
        <v>0</v>
      </c>
      <c r="AH9" s="319">
        <v>0</v>
      </c>
      <c r="AI9" s="319">
        <v>0</v>
      </c>
      <c r="AJ9" s="319">
        <v>0</v>
      </c>
      <c r="AK9" s="319">
        <v>0</v>
      </c>
      <c r="AL9" s="202">
        <v>0</v>
      </c>
      <c r="AM9" s="202">
        <v>0</v>
      </c>
      <c r="AN9" s="202">
        <v>0</v>
      </c>
      <c r="AO9" s="202">
        <v>0</v>
      </c>
      <c r="AP9" s="319">
        <v>0</v>
      </c>
      <c r="AQ9" s="319">
        <v>0</v>
      </c>
      <c r="AR9" s="319">
        <v>0</v>
      </c>
      <c r="AS9" s="202">
        <v>0</v>
      </c>
      <c r="AT9" s="202">
        <v>0</v>
      </c>
      <c r="AU9" s="202">
        <v>0</v>
      </c>
      <c r="AV9" s="202">
        <v>0</v>
      </c>
      <c r="AW9" s="202">
        <v>0</v>
      </c>
      <c r="AX9" s="202">
        <v>0</v>
      </c>
      <c r="AY9" s="202">
        <v>0</v>
      </c>
      <c r="AZ9" s="202">
        <v>0</v>
      </c>
      <c r="BA9" s="202">
        <v>0</v>
      </c>
      <c r="BB9" s="202">
        <v>0</v>
      </c>
      <c r="BC9" s="202">
        <v>0</v>
      </c>
      <c r="BD9" s="202">
        <v>0</v>
      </c>
      <c r="BE9" s="202">
        <v>0</v>
      </c>
      <c r="BF9" s="202">
        <v>0</v>
      </c>
      <c r="BG9" s="319">
        <v>0</v>
      </c>
      <c r="BH9" s="319">
        <v>0</v>
      </c>
      <c r="BI9" s="319">
        <v>0</v>
      </c>
      <c r="BJ9" s="321">
        <v>0</v>
      </c>
      <c r="BK9" s="321">
        <v>0</v>
      </c>
    </row>
    <row r="10" spans="1:63" ht="20.100000000000001" customHeight="1" x14ac:dyDescent="0.2">
      <c r="A10" s="340"/>
      <c r="B10" s="342" t="s">
        <v>661</v>
      </c>
      <c r="C10" s="343" t="s">
        <v>46</v>
      </c>
      <c r="D10" s="202">
        <v>0</v>
      </c>
      <c r="E10" s="202">
        <v>0</v>
      </c>
      <c r="F10" s="320">
        <v>0</v>
      </c>
      <c r="G10" s="202">
        <v>0</v>
      </c>
      <c r="H10" s="202">
        <v>0</v>
      </c>
      <c r="I10" s="202">
        <v>0</v>
      </c>
      <c r="J10" s="202">
        <v>0</v>
      </c>
      <c r="K10" s="202">
        <v>0</v>
      </c>
      <c r="L10" s="202">
        <v>0</v>
      </c>
      <c r="M10" s="202">
        <v>0</v>
      </c>
      <c r="N10" s="202">
        <v>0</v>
      </c>
      <c r="O10" s="202">
        <v>0</v>
      </c>
      <c r="P10" s="202">
        <v>0</v>
      </c>
      <c r="Q10" s="202">
        <v>0</v>
      </c>
      <c r="R10" s="202">
        <v>0</v>
      </c>
      <c r="S10" s="202">
        <v>0</v>
      </c>
      <c r="T10" s="202">
        <v>0</v>
      </c>
      <c r="U10" s="202">
        <v>0</v>
      </c>
      <c r="V10" s="202">
        <v>0</v>
      </c>
      <c r="W10" s="202">
        <v>0</v>
      </c>
      <c r="X10" s="202">
        <v>0</v>
      </c>
      <c r="Y10" s="202">
        <v>0</v>
      </c>
      <c r="Z10" s="202">
        <v>0</v>
      </c>
      <c r="AA10" s="202">
        <v>0</v>
      </c>
      <c r="AB10" s="202">
        <v>0</v>
      </c>
      <c r="AC10" s="319">
        <v>0</v>
      </c>
      <c r="AD10" s="319">
        <v>0</v>
      </c>
      <c r="AE10" s="319">
        <v>0</v>
      </c>
      <c r="AF10" s="319">
        <v>0</v>
      </c>
      <c r="AG10" s="319">
        <v>0</v>
      </c>
      <c r="AH10" s="319">
        <v>0</v>
      </c>
      <c r="AI10" s="319">
        <v>0</v>
      </c>
      <c r="AJ10" s="319">
        <v>0</v>
      </c>
      <c r="AK10" s="319">
        <v>0</v>
      </c>
      <c r="AL10" s="202">
        <v>0</v>
      </c>
      <c r="AM10" s="202">
        <v>0</v>
      </c>
      <c r="AN10" s="202">
        <v>0</v>
      </c>
      <c r="AO10" s="202">
        <v>0</v>
      </c>
      <c r="AP10" s="319">
        <v>0</v>
      </c>
      <c r="AQ10" s="319">
        <v>0</v>
      </c>
      <c r="AR10" s="319">
        <v>0</v>
      </c>
      <c r="AS10" s="202">
        <v>0</v>
      </c>
      <c r="AT10" s="202">
        <v>0</v>
      </c>
      <c r="AU10" s="202">
        <v>0</v>
      </c>
      <c r="AV10" s="202">
        <v>0</v>
      </c>
      <c r="AW10" s="202">
        <v>0</v>
      </c>
      <c r="AX10" s="202">
        <v>0</v>
      </c>
      <c r="AY10" s="202">
        <v>0</v>
      </c>
      <c r="AZ10" s="202">
        <v>0</v>
      </c>
      <c r="BA10" s="202">
        <v>0</v>
      </c>
      <c r="BB10" s="202">
        <v>0</v>
      </c>
      <c r="BC10" s="202">
        <v>0</v>
      </c>
      <c r="BD10" s="202">
        <v>0</v>
      </c>
      <c r="BE10" s="202">
        <v>0</v>
      </c>
      <c r="BF10" s="202">
        <v>0</v>
      </c>
      <c r="BG10" s="319">
        <v>0</v>
      </c>
      <c r="BH10" s="319">
        <v>0</v>
      </c>
      <c r="BI10" s="319">
        <v>0</v>
      </c>
      <c r="BJ10" s="321">
        <v>0</v>
      </c>
      <c r="BK10" s="321">
        <v>0</v>
      </c>
    </row>
    <row r="11" spans="1:63" ht="20.100000000000001" customHeight="1" x14ac:dyDescent="0.2">
      <c r="A11" s="340" t="s">
        <v>47</v>
      </c>
      <c r="B11" s="341" t="s">
        <v>48</v>
      </c>
      <c r="C11" s="340" t="s">
        <v>49</v>
      </c>
      <c r="D11" s="202">
        <v>132.30000000000001</v>
      </c>
      <c r="E11" s="202">
        <v>0</v>
      </c>
      <c r="F11" s="320">
        <v>0</v>
      </c>
      <c r="G11" s="202">
        <v>0</v>
      </c>
      <c r="H11" s="202">
        <v>0</v>
      </c>
      <c r="I11" s="202">
        <v>0</v>
      </c>
      <c r="J11" s="202">
        <v>0</v>
      </c>
      <c r="K11" s="202">
        <v>0</v>
      </c>
      <c r="L11" s="202">
        <v>0</v>
      </c>
      <c r="M11" s="202">
        <v>0</v>
      </c>
      <c r="N11" s="202">
        <v>0</v>
      </c>
      <c r="O11" s="202">
        <v>0</v>
      </c>
      <c r="P11" s="202">
        <v>0</v>
      </c>
      <c r="Q11" s="202">
        <v>0</v>
      </c>
      <c r="R11" s="202">
        <v>0</v>
      </c>
      <c r="S11" s="202">
        <v>0</v>
      </c>
      <c r="T11" s="202">
        <v>0</v>
      </c>
      <c r="U11" s="202">
        <v>0</v>
      </c>
      <c r="V11" s="202">
        <v>0</v>
      </c>
      <c r="W11" s="202">
        <v>0</v>
      </c>
      <c r="X11" s="202">
        <v>0</v>
      </c>
      <c r="Y11" s="202">
        <v>0</v>
      </c>
      <c r="Z11" s="202">
        <v>0</v>
      </c>
      <c r="AA11" s="202">
        <v>0</v>
      </c>
      <c r="AB11" s="202">
        <v>0</v>
      </c>
      <c r="AC11" s="319">
        <v>0</v>
      </c>
      <c r="AD11" s="319">
        <v>0</v>
      </c>
      <c r="AE11" s="319">
        <v>0</v>
      </c>
      <c r="AF11" s="319">
        <v>0</v>
      </c>
      <c r="AG11" s="319">
        <v>0</v>
      </c>
      <c r="AH11" s="319">
        <v>0</v>
      </c>
      <c r="AI11" s="319">
        <v>0</v>
      </c>
      <c r="AJ11" s="319">
        <v>0</v>
      </c>
      <c r="AK11" s="319">
        <v>0</v>
      </c>
      <c r="AL11" s="202">
        <v>0</v>
      </c>
      <c r="AM11" s="202">
        <v>0</v>
      </c>
      <c r="AN11" s="202">
        <v>0</v>
      </c>
      <c r="AO11" s="202">
        <v>0</v>
      </c>
      <c r="AP11" s="319">
        <v>0</v>
      </c>
      <c r="AQ11" s="319">
        <v>0</v>
      </c>
      <c r="AR11" s="319">
        <v>0</v>
      </c>
      <c r="AS11" s="202">
        <v>0</v>
      </c>
      <c r="AT11" s="202">
        <v>0</v>
      </c>
      <c r="AU11" s="202">
        <v>0</v>
      </c>
      <c r="AV11" s="202">
        <v>0</v>
      </c>
      <c r="AW11" s="202">
        <v>0</v>
      </c>
      <c r="AX11" s="202">
        <v>0</v>
      </c>
      <c r="AY11" s="202">
        <v>0</v>
      </c>
      <c r="AZ11" s="202">
        <v>0</v>
      </c>
      <c r="BA11" s="202">
        <v>0</v>
      </c>
      <c r="BB11" s="202">
        <v>0</v>
      </c>
      <c r="BC11" s="202">
        <v>0</v>
      </c>
      <c r="BD11" s="202">
        <v>0</v>
      </c>
      <c r="BE11" s="202">
        <v>0</v>
      </c>
      <c r="BF11" s="202">
        <v>0</v>
      </c>
      <c r="BG11" s="319">
        <v>0</v>
      </c>
      <c r="BH11" s="319">
        <v>0</v>
      </c>
      <c r="BI11" s="319">
        <v>0</v>
      </c>
      <c r="BJ11" s="321">
        <v>-34.379999999999995</v>
      </c>
      <c r="BK11" s="321">
        <v>97.92</v>
      </c>
    </row>
    <row r="12" spans="1:63" ht="20.100000000000001" customHeight="1" x14ac:dyDescent="0.2">
      <c r="A12" s="340" t="s">
        <v>50</v>
      </c>
      <c r="B12" s="341" t="s">
        <v>51</v>
      </c>
      <c r="C12" s="340" t="s">
        <v>52</v>
      </c>
      <c r="D12" s="202">
        <v>178.16</v>
      </c>
      <c r="E12" s="202">
        <v>0</v>
      </c>
      <c r="F12" s="320">
        <v>0</v>
      </c>
      <c r="G12" s="202">
        <v>0</v>
      </c>
      <c r="H12" s="202">
        <v>0</v>
      </c>
      <c r="I12" s="202">
        <v>0</v>
      </c>
      <c r="J12" s="202">
        <v>0</v>
      </c>
      <c r="K12" s="202">
        <v>0</v>
      </c>
      <c r="L12" s="202">
        <v>0</v>
      </c>
      <c r="M12" s="202">
        <v>0</v>
      </c>
      <c r="N12" s="202">
        <v>0</v>
      </c>
      <c r="O12" s="202">
        <v>0</v>
      </c>
      <c r="P12" s="202">
        <v>0</v>
      </c>
      <c r="Q12" s="202">
        <v>0</v>
      </c>
      <c r="R12" s="202">
        <v>0</v>
      </c>
      <c r="S12" s="202">
        <v>0</v>
      </c>
      <c r="T12" s="202">
        <v>0</v>
      </c>
      <c r="U12" s="202">
        <v>0</v>
      </c>
      <c r="V12" s="202">
        <v>0</v>
      </c>
      <c r="W12" s="202">
        <v>0</v>
      </c>
      <c r="X12" s="202">
        <v>0</v>
      </c>
      <c r="Y12" s="202">
        <v>0</v>
      </c>
      <c r="Z12" s="202">
        <v>0</v>
      </c>
      <c r="AA12" s="202">
        <v>0</v>
      </c>
      <c r="AB12" s="202">
        <v>0</v>
      </c>
      <c r="AC12" s="319">
        <v>0</v>
      </c>
      <c r="AD12" s="319">
        <v>0</v>
      </c>
      <c r="AE12" s="319">
        <v>0</v>
      </c>
      <c r="AF12" s="319">
        <v>0</v>
      </c>
      <c r="AG12" s="319">
        <v>0</v>
      </c>
      <c r="AH12" s="319">
        <v>0</v>
      </c>
      <c r="AI12" s="319">
        <v>0</v>
      </c>
      <c r="AJ12" s="319">
        <v>0</v>
      </c>
      <c r="AK12" s="319">
        <v>0</v>
      </c>
      <c r="AL12" s="202">
        <v>0</v>
      </c>
      <c r="AM12" s="202">
        <v>0</v>
      </c>
      <c r="AN12" s="202">
        <v>0</v>
      </c>
      <c r="AO12" s="202">
        <v>0</v>
      </c>
      <c r="AP12" s="319">
        <v>0</v>
      </c>
      <c r="AQ12" s="319">
        <v>0</v>
      </c>
      <c r="AR12" s="319">
        <v>0</v>
      </c>
      <c r="AS12" s="202">
        <v>0</v>
      </c>
      <c r="AT12" s="202">
        <v>0</v>
      </c>
      <c r="AU12" s="202">
        <v>0</v>
      </c>
      <c r="AV12" s="202">
        <v>0</v>
      </c>
      <c r="AW12" s="202">
        <v>0</v>
      </c>
      <c r="AX12" s="202">
        <v>0</v>
      </c>
      <c r="AY12" s="202">
        <v>0</v>
      </c>
      <c r="AZ12" s="202">
        <v>0</v>
      </c>
      <c r="BA12" s="202">
        <v>0</v>
      </c>
      <c r="BB12" s="202">
        <v>0</v>
      </c>
      <c r="BC12" s="202">
        <v>0</v>
      </c>
      <c r="BD12" s="202">
        <v>0</v>
      </c>
      <c r="BE12" s="202">
        <v>0</v>
      </c>
      <c r="BF12" s="202">
        <v>0</v>
      </c>
      <c r="BG12" s="319">
        <v>0</v>
      </c>
      <c r="BH12" s="319">
        <v>0</v>
      </c>
      <c r="BI12" s="319">
        <v>0</v>
      </c>
      <c r="BJ12" s="321">
        <v>-31.05</v>
      </c>
      <c r="BK12" s="321">
        <v>147.11000000000001</v>
      </c>
    </row>
    <row r="13" spans="1:63" ht="20.100000000000001" customHeight="1" x14ac:dyDescent="0.2">
      <c r="A13" s="340" t="s">
        <v>53</v>
      </c>
      <c r="B13" s="341" t="s">
        <v>54</v>
      </c>
      <c r="C13" s="340" t="s">
        <v>55</v>
      </c>
      <c r="D13" s="202">
        <v>0</v>
      </c>
      <c r="E13" s="202">
        <v>0</v>
      </c>
      <c r="F13" s="320">
        <v>0</v>
      </c>
      <c r="G13" s="202">
        <v>0</v>
      </c>
      <c r="H13" s="202">
        <v>0</v>
      </c>
      <c r="I13" s="202">
        <v>0</v>
      </c>
      <c r="J13" s="202">
        <v>0</v>
      </c>
      <c r="K13" s="202">
        <v>0</v>
      </c>
      <c r="L13" s="202">
        <v>0</v>
      </c>
      <c r="M13" s="202">
        <v>0</v>
      </c>
      <c r="N13" s="202">
        <v>0</v>
      </c>
      <c r="O13" s="202">
        <v>0</v>
      </c>
      <c r="P13" s="202">
        <v>0</v>
      </c>
      <c r="Q13" s="202">
        <v>0</v>
      </c>
      <c r="R13" s="202">
        <v>0</v>
      </c>
      <c r="S13" s="202">
        <v>0</v>
      </c>
      <c r="T13" s="202">
        <v>0</v>
      </c>
      <c r="U13" s="202">
        <v>0</v>
      </c>
      <c r="V13" s="202">
        <v>0</v>
      </c>
      <c r="W13" s="202">
        <v>0</v>
      </c>
      <c r="X13" s="202">
        <v>0</v>
      </c>
      <c r="Y13" s="202">
        <v>0</v>
      </c>
      <c r="Z13" s="202">
        <v>0</v>
      </c>
      <c r="AA13" s="202">
        <v>0</v>
      </c>
      <c r="AB13" s="202">
        <v>0</v>
      </c>
      <c r="AC13" s="319">
        <v>0</v>
      </c>
      <c r="AD13" s="319">
        <v>0</v>
      </c>
      <c r="AE13" s="319">
        <v>0</v>
      </c>
      <c r="AF13" s="319">
        <v>0</v>
      </c>
      <c r="AG13" s="319">
        <v>0</v>
      </c>
      <c r="AH13" s="319">
        <v>0</v>
      </c>
      <c r="AI13" s="319">
        <v>0</v>
      </c>
      <c r="AJ13" s="319">
        <v>0</v>
      </c>
      <c r="AK13" s="319">
        <v>0</v>
      </c>
      <c r="AL13" s="202">
        <v>0</v>
      </c>
      <c r="AM13" s="202">
        <v>0</v>
      </c>
      <c r="AN13" s="202">
        <v>0</v>
      </c>
      <c r="AO13" s="202">
        <v>0</v>
      </c>
      <c r="AP13" s="319">
        <v>0</v>
      </c>
      <c r="AQ13" s="319">
        <v>0</v>
      </c>
      <c r="AR13" s="319">
        <v>0</v>
      </c>
      <c r="AS13" s="202">
        <v>0</v>
      </c>
      <c r="AT13" s="202">
        <v>0</v>
      </c>
      <c r="AU13" s="202">
        <v>0</v>
      </c>
      <c r="AV13" s="202">
        <v>0</v>
      </c>
      <c r="AW13" s="202">
        <v>0</v>
      </c>
      <c r="AX13" s="202">
        <v>0</v>
      </c>
      <c r="AY13" s="202">
        <v>0</v>
      </c>
      <c r="AZ13" s="202">
        <v>0</v>
      </c>
      <c r="BA13" s="202">
        <v>0</v>
      </c>
      <c r="BB13" s="202">
        <v>0</v>
      </c>
      <c r="BC13" s="202">
        <v>0</v>
      </c>
      <c r="BD13" s="202">
        <v>0</v>
      </c>
      <c r="BE13" s="202">
        <v>0</v>
      </c>
      <c r="BF13" s="202">
        <v>0</v>
      </c>
      <c r="BG13" s="319">
        <v>0</v>
      </c>
      <c r="BH13" s="319">
        <v>0</v>
      </c>
      <c r="BI13" s="319">
        <v>0</v>
      </c>
      <c r="BJ13" s="321">
        <v>0</v>
      </c>
      <c r="BK13" s="321">
        <v>0</v>
      </c>
    </row>
    <row r="14" spans="1:63" ht="20.100000000000001" customHeight="1" x14ac:dyDescent="0.2">
      <c r="A14" s="340" t="s">
        <v>56</v>
      </c>
      <c r="B14" s="341" t="s">
        <v>57</v>
      </c>
      <c r="C14" s="340" t="s">
        <v>58</v>
      </c>
      <c r="D14" s="202">
        <v>0</v>
      </c>
      <c r="E14" s="202">
        <v>0</v>
      </c>
      <c r="F14" s="320">
        <v>0</v>
      </c>
      <c r="G14" s="202">
        <v>0</v>
      </c>
      <c r="H14" s="202">
        <v>0</v>
      </c>
      <c r="I14" s="202">
        <v>0</v>
      </c>
      <c r="J14" s="202">
        <v>0</v>
      </c>
      <c r="K14" s="202">
        <v>0</v>
      </c>
      <c r="L14" s="202">
        <v>0</v>
      </c>
      <c r="M14" s="202">
        <v>0</v>
      </c>
      <c r="N14" s="202">
        <v>0</v>
      </c>
      <c r="O14" s="202">
        <v>0</v>
      </c>
      <c r="P14" s="202">
        <v>0</v>
      </c>
      <c r="Q14" s="202">
        <v>0</v>
      </c>
      <c r="R14" s="202">
        <v>0</v>
      </c>
      <c r="S14" s="202">
        <v>0</v>
      </c>
      <c r="T14" s="202">
        <v>0</v>
      </c>
      <c r="U14" s="202">
        <v>0</v>
      </c>
      <c r="V14" s="202">
        <v>0</v>
      </c>
      <c r="W14" s="202">
        <v>0</v>
      </c>
      <c r="X14" s="202">
        <v>0</v>
      </c>
      <c r="Y14" s="202">
        <v>0</v>
      </c>
      <c r="Z14" s="202">
        <v>0</v>
      </c>
      <c r="AA14" s="202">
        <v>0</v>
      </c>
      <c r="AB14" s="202">
        <v>0</v>
      </c>
      <c r="AC14" s="319">
        <v>0</v>
      </c>
      <c r="AD14" s="319">
        <v>0</v>
      </c>
      <c r="AE14" s="319">
        <v>0</v>
      </c>
      <c r="AF14" s="319">
        <v>0</v>
      </c>
      <c r="AG14" s="319">
        <v>0</v>
      </c>
      <c r="AH14" s="319">
        <v>0</v>
      </c>
      <c r="AI14" s="319">
        <v>0</v>
      </c>
      <c r="AJ14" s="319">
        <v>0</v>
      </c>
      <c r="AK14" s="319">
        <v>0</v>
      </c>
      <c r="AL14" s="202">
        <v>0</v>
      </c>
      <c r="AM14" s="202">
        <v>0</v>
      </c>
      <c r="AN14" s="202">
        <v>0</v>
      </c>
      <c r="AO14" s="202">
        <v>0</v>
      </c>
      <c r="AP14" s="319">
        <v>0</v>
      </c>
      <c r="AQ14" s="319">
        <v>0</v>
      </c>
      <c r="AR14" s="319">
        <v>0</v>
      </c>
      <c r="AS14" s="202">
        <v>0</v>
      </c>
      <c r="AT14" s="202">
        <v>0</v>
      </c>
      <c r="AU14" s="202">
        <v>0</v>
      </c>
      <c r="AV14" s="202">
        <v>0</v>
      </c>
      <c r="AW14" s="202">
        <v>0</v>
      </c>
      <c r="AX14" s="202">
        <v>0</v>
      </c>
      <c r="AY14" s="202">
        <v>0</v>
      </c>
      <c r="AZ14" s="202">
        <v>0</v>
      </c>
      <c r="BA14" s="202">
        <v>0</v>
      </c>
      <c r="BB14" s="202">
        <v>0</v>
      </c>
      <c r="BC14" s="202">
        <v>0</v>
      </c>
      <c r="BD14" s="202">
        <v>0</v>
      </c>
      <c r="BE14" s="202">
        <v>0</v>
      </c>
      <c r="BF14" s="202">
        <v>0</v>
      </c>
      <c r="BG14" s="319">
        <v>0</v>
      </c>
      <c r="BH14" s="319">
        <v>0</v>
      </c>
      <c r="BI14" s="319">
        <v>0</v>
      </c>
      <c r="BJ14" s="321">
        <v>0</v>
      </c>
      <c r="BK14" s="321">
        <v>0</v>
      </c>
    </row>
    <row r="15" spans="1:63" ht="20.100000000000001" customHeight="1" x14ac:dyDescent="0.2">
      <c r="A15" s="340" t="s">
        <v>59</v>
      </c>
      <c r="B15" s="341" t="s">
        <v>60</v>
      </c>
      <c r="C15" s="340" t="s">
        <v>61</v>
      </c>
      <c r="D15" s="202">
        <v>0</v>
      </c>
      <c r="E15" s="202">
        <v>0</v>
      </c>
      <c r="F15" s="320">
        <v>0</v>
      </c>
      <c r="G15" s="202">
        <v>0</v>
      </c>
      <c r="H15" s="202">
        <v>0</v>
      </c>
      <c r="I15" s="202">
        <v>0</v>
      </c>
      <c r="J15" s="202">
        <v>0</v>
      </c>
      <c r="K15" s="202">
        <v>0</v>
      </c>
      <c r="L15" s="202">
        <v>0</v>
      </c>
      <c r="M15" s="202">
        <v>0</v>
      </c>
      <c r="N15" s="202">
        <v>0</v>
      </c>
      <c r="O15" s="202">
        <v>0</v>
      </c>
      <c r="P15" s="202">
        <v>0</v>
      </c>
      <c r="Q15" s="202">
        <v>0</v>
      </c>
      <c r="R15" s="202">
        <v>0</v>
      </c>
      <c r="S15" s="202">
        <v>0</v>
      </c>
      <c r="T15" s="202">
        <v>0</v>
      </c>
      <c r="U15" s="202">
        <v>0</v>
      </c>
      <c r="V15" s="202">
        <v>0</v>
      </c>
      <c r="W15" s="202">
        <v>0</v>
      </c>
      <c r="X15" s="202">
        <v>0</v>
      </c>
      <c r="Y15" s="202">
        <v>0</v>
      </c>
      <c r="Z15" s="202">
        <v>0</v>
      </c>
      <c r="AA15" s="202">
        <v>0</v>
      </c>
      <c r="AB15" s="202">
        <v>0</v>
      </c>
      <c r="AC15" s="319">
        <v>0</v>
      </c>
      <c r="AD15" s="319">
        <v>0</v>
      </c>
      <c r="AE15" s="319">
        <v>0</v>
      </c>
      <c r="AF15" s="319">
        <v>0</v>
      </c>
      <c r="AG15" s="319">
        <v>0</v>
      </c>
      <c r="AH15" s="319">
        <v>0</v>
      </c>
      <c r="AI15" s="319">
        <v>0</v>
      </c>
      <c r="AJ15" s="319">
        <v>0</v>
      </c>
      <c r="AK15" s="319">
        <v>0</v>
      </c>
      <c r="AL15" s="202">
        <v>0</v>
      </c>
      <c r="AM15" s="202">
        <v>0</v>
      </c>
      <c r="AN15" s="202">
        <v>0</v>
      </c>
      <c r="AO15" s="202">
        <v>0</v>
      </c>
      <c r="AP15" s="319">
        <v>0</v>
      </c>
      <c r="AQ15" s="319">
        <v>0</v>
      </c>
      <c r="AR15" s="319">
        <v>0</v>
      </c>
      <c r="AS15" s="202">
        <v>0</v>
      </c>
      <c r="AT15" s="202">
        <v>0</v>
      </c>
      <c r="AU15" s="202">
        <v>0</v>
      </c>
      <c r="AV15" s="202">
        <v>0</v>
      </c>
      <c r="AW15" s="202">
        <v>0</v>
      </c>
      <c r="AX15" s="202">
        <v>0</v>
      </c>
      <c r="AY15" s="202">
        <v>0</v>
      </c>
      <c r="AZ15" s="202">
        <v>0</v>
      </c>
      <c r="BA15" s="202">
        <v>0</v>
      </c>
      <c r="BB15" s="202">
        <v>0</v>
      </c>
      <c r="BC15" s="202">
        <v>0</v>
      </c>
      <c r="BD15" s="202">
        <v>0</v>
      </c>
      <c r="BE15" s="202">
        <v>0</v>
      </c>
      <c r="BF15" s="202">
        <v>0</v>
      </c>
      <c r="BG15" s="319">
        <v>0</v>
      </c>
      <c r="BH15" s="319">
        <v>0</v>
      </c>
      <c r="BI15" s="319">
        <v>0</v>
      </c>
      <c r="BJ15" s="321">
        <v>0</v>
      </c>
      <c r="BK15" s="321">
        <v>0</v>
      </c>
    </row>
    <row r="16" spans="1:63" ht="20.100000000000001" customHeight="1" x14ac:dyDescent="0.2">
      <c r="A16" s="340" t="s">
        <v>662</v>
      </c>
      <c r="B16" s="341" t="s">
        <v>62</v>
      </c>
      <c r="C16" s="340" t="s">
        <v>63</v>
      </c>
      <c r="D16" s="202">
        <v>14.97</v>
      </c>
      <c r="E16" s="202">
        <v>0</v>
      </c>
      <c r="F16" s="320">
        <v>0</v>
      </c>
      <c r="G16" s="202">
        <v>0</v>
      </c>
      <c r="H16" s="202">
        <v>0</v>
      </c>
      <c r="I16" s="202">
        <v>0</v>
      </c>
      <c r="J16" s="202">
        <v>0</v>
      </c>
      <c r="K16" s="202">
        <v>0</v>
      </c>
      <c r="L16" s="202">
        <v>0</v>
      </c>
      <c r="M16" s="202">
        <v>0</v>
      </c>
      <c r="N16" s="202">
        <v>0</v>
      </c>
      <c r="O16" s="202">
        <v>0</v>
      </c>
      <c r="P16" s="202">
        <v>0</v>
      </c>
      <c r="Q16" s="202">
        <v>0</v>
      </c>
      <c r="R16" s="202">
        <v>0</v>
      </c>
      <c r="S16" s="202">
        <v>0</v>
      </c>
      <c r="T16" s="202">
        <v>0</v>
      </c>
      <c r="U16" s="202">
        <v>0</v>
      </c>
      <c r="V16" s="202">
        <v>0</v>
      </c>
      <c r="W16" s="202">
        <v>0</v>
      </c>
      <c r="X16" s="202">
        <v>0</v>
      </c>
      <c r="Y16" s="202">
        <v>0</v>
      </c>
      <c r="Z16" s="202">
        <v>0</v>
      </c>
      <c r="AA16" s="202">
        <v>0</v>
      </c>
      <c r="AB16" s="202">
        <v>0</v>
      </c>
      <c r="AC16" s="319">
        <v>0</v>
      </c>
      <c r="AD16" s="319">
        <v>0</v>
      </c>
      <c r="AE16" s="319">
        <v>0</v>
      </c>
      <c r="AF16" s="319">
        <v>0</v>
      </c>
      <c r="AG16" s="319">
        <v>0</v>
      </c>
      <c r="AH16" s="319">
        <v>0</v>
      </c>
      <c r="AI16" s="319">
        <v>0</v>
      </c>
      <c r="AJ16" s="319">
        <v>0</v>
      </c>
      <c r="AK16" s="319">
        <v>0</v>
      </c>
      <c r="AL16" s="202">
        <v>0</v>
      </c>
      <c r="AM16" s="202">
        <v>0</v>
      </c>
      <c r="AN16" s="202">
        <v>0</v>
      </c>
      <c r="AO16" s="202">
        <v>0</v>
      </c>
      <c r="AP16" s="319">
        <v>0</v>
      </c>
      <c r="AQ16" s="319">
        <v>0</v>
      </c>
      <c r="AR16" s="319">
        <v>0</v>
      </c>
      <c r="AS16" s="202">
        <v>0</v>
      </c>
      <c r="AT16" s="202">
        <v>0</v>
      </c>
      <c r="AU16" s="202">
        <v>0</v>
      </c>
      <c r="AV16" s="202">
        <v>0</v>
      </c>
      <c r="AW16" s="202">
        <v>0</v>
      </c>
      <c r="AX16" s="202">
        <v>0</v>
      </c>
      <c r="AY16" s="202">
        <v>0</v>
      </c>
      <c r="AZ16" s="202">
        <v>0</v>
      </c>
      <c r="BA16" s="202">
        <v>0</v>
      </c>
      <c r="BB16" s="202">
        <v>0</v>
      </c>
      <c r="BC16" s="202">
        <v>0</v>
      </c>
      <c r="BD16" s="202">
        <v>0</v>
      </c>
      <c r="BE16" s="202">
        <v>0</v>
      </c>
      <c r="BF16" s="202">
        <v>0</v>
      </c>
      <c r="BG16" s="319">
        <v>0</v>
      </c>
      <c r="BH16" s="319">
        <v>0</v>
      </c>
      <c r="BI16" s="319">
        <v>0</v>
      </c>
      <c r="BJ16" s="321">
        <v>-0.6</v>
      </c>
      <c r="BK16" s="321">
        <v>14.37</v>
      </c>
    </row>
    <row r="17" spans="1:63" ht="20.100000000000001" customHeight="1" x14ac:dyDescent="0.2">
      <c r="A17" s="340" t="s">
        <v>64</v>
      </c>
      <c r="B17" s="341" t="s">
        <v>65</v>
      </c>
      <c r="C17" s="340" t="s">
        <v>66</v>
      </c>
      <c r="D17" s="202">
        <v>0</v>
      </c>
      <c r="E17" s="202">
        <v>0</v>
      </c>
      <c r="F17" s="320">
        <v>0</v>
      </c>
      <c r="G17" s="202">
        <v>0</v>
      </c>
      <c r="H17" s="202">
        <v>0</v>
      </c>
      <c r="I17" s="202">
        <v>0</v>
      </c>
      <c r="J17" s="202">
        <v>0</v>
      </c>
      <c r="K17" s="202">
        <v>0</v>
      </c>
      <c r="L17" s="202">
        <v>0</v>
      </c>
      <c r="M17" s="202">
        <v>0</v>
      </c>
      <c r="N17" s="202">
        <v>0</v>
      </c>
      <c r="O17" s="202">
        <v>0</v>
      </c>
      <c r="P17" s="202">
        <v>0</v>
      </c>
      <c r="Q17" s="202">
        <v>0</v>
      </c>
      <c r="R17" s="202">
        <v>0</v>
      </c>
      <c r="S17" s="202">
        <v>0</v>
      </c>
      <c r="T17" s="202">
        <v>0</v>
      </c>
      <c r="U17" s="202">
        <v>0</v>
      </c>
      <c r="V17" s="202">
        <v>0</v>
      </c>
      <c r="W17" s="202">
        <v>0</v>
      </c>
      <c r="X17" s="202">
        <v>0</v>
      </c>
      <c r="Y17" s="202">
        <v>0</v>
      </c>
      <c r="Z17" s="202">
        <v>0</v>
      </c>
      <c r="AA17" s="202">
        <v>0</v>
      </c>
      <c r="AB17" s="202">
        <v>0</v>
      </c>
      <c r="AC17" s="319">
        <v>0</v>
      </c>
      <c r="AD17" s="319">
        <v>0</v>
      </c>
      <c r="AE17" s="319">
        <v>0</v>
      </c>
      <c r="AF17" s="319">
        <v>0</v>
      </c>
      <c r="AG17" s="319">
        <v>0</v>
      </c>
      <c r="AH17" s="319">
        <v>0</v>
      </c>
      <c r="AI17" s="319">
        <v>0</v>
      </c>
      <c r="AJ17" s="319">
        <v>0</v>
      </c>
      <c r="AK17" s="319">
        <v>0</v>
      </c>
      <c r="AL17" s="202">
        <v>0</v>
      </c>
      <c r="AM17" s="202">
        <v>0</v>
      </c>
      <c r="AN17" s="202">
        <v>0</v>
      </c>
      <c r="AO17" s="202">
        <v>0</v>
      </c>
      <c r="AP17" s="319">
        <v>0</v>
      </c>
      <c r="AQ17" s="319">
        <v>0</v>
      </c>
      <c r="AR17" s="319">
        <v>0</v>
      </c>
      <c r="AS17" s="202">
        <v>0</v>
      </c>
      <c r="AT17" s="202">
        <v>0</v>
      </c>
      <c r="AU17" s="202">
        <v>0</v>
      </c>
      <c r="AV17" s="202">
        <v>0</v>
      </c>
      <c r="AW17" s="202">
        <v>0</v>
      </c>
      <c r="AX17" s="202">
        <v>0</v>
      </c>
      <c r="AY17" s="202">
        <v>0</v>
      </c>
      <c r="AZ17" s="202">
        <v>0</v>
      </c>
      <c r="BA17" s="202">
        <v>0</v>
      </c>
      <c r="BB17" s="202">
        <v>0</v>
      </c>
      <c r="BC17" s="202">
        <v>0</v>
      </c>
      <c r="BD17" s="202">
        <v>0</v>
      </c>
      <c r="BE17" s="202">
        <v>0</v>
      </c>
      <c r="BF17" s="202">
        <v>0</v>
      </c>
      <c r="BG17" s="319">
        <v>0</v>
      </c>
      <c r="BH17" s="319">
        <v>0</v>
      </c>
      <c r="BI17" s="319">
        <v>0</v>
      </c>
      <c r="BJ17" s="321">
        <v>0</v>
      </c>
      <c r="BK17" s="321">
        <v>0</v>
      </c>
    </row>
    <row r="18" spans="1:63" ht="20.100000000000001" customHeight="1" x14ac:dyDescent="0.2">
      <c r="A18" s="340" t="s">
        <v>1277</v>
      </c>
      <c r="B18" s="341" t="s">
        <v>67</v>
      </c>
      <c r="C18" s="340" t="s">
        <v>68</v>
      </c>
      <c r="D18" s="202">
        <v>0</v>
      </c>
      <c r="E18" s="202">
        <v>0</v>
      </c>
      <c r="F18" s="320">
        <v>0</v>
      </c>
      <c r="G18" s="202">
        <v>0</v>
      </c>
      <c r="H18" s="202">
        <v>0</v>
      </c>
      <c r="I18" s="202">
        <v>0</v>
      </c>
      <c r="J18" s="202">
        <v>0</v>
      </c>
      <c r="K18" s="202">
        <v>0</v>
      </c>
      <c r="L18" s="202">
        <v>0</v>
      </c>
      <c r="M18" s="202">
        <v>0</v>
      </c>
      <c r="N18" s="202">
        <v>0</v>
      </c>
      <c r="O18" s="202">
        <v>0</v>
      </c>
      <c r="P18" s="202">
        <v>0</v>
      </c>
      <c r="Q18" s="202">
        <v>0</v>
      </c>
      <c r="R18" s="202">
        <v>0</v>
      </c>
      <c r="S18" s="202">
        <v>0</v>
      </c>
      <c r="T18" s="202">
        <v>0</v>
      </c>
      <c r="U18" s="202">
        <v>0</v>
      </c>
      <c r="V18" s="202">
        <v>0</v>
      </c>
      <c r="W18" s="202">
        <v>0</v>
      </c>
      <c r="X18" s="202">
        <v>0</v>
      </c>
      <c r="Y18" s="202">
        <v>0</v>
      </c>
      <c r="Z18" s="202">
        <v>0</v>
      </c>
      <c r="AA18" s="202">
        <v>0</v>
      </c>
      <c r="AB18" s="202">
        <v>0</v>
      </c>
      <c r="AC18" s="319">
        <v>0</v>
      </c>
      <c r="AD18" s="319">
        <v>0</v>
      </c>
      <c r="AE18" s="319">
        <v>0</v>
      </c>
      <c r="AF18" s="319">
        <v>0</v>
      </c>
      <c r="AG18" s="319">
        <v>0</v>
      </c>
      <c r="AH18" s="319">
        <v>0</v>
      </c>
      <c r="AI18" s="319">
        <v>0</v>
      </c>
      <c r="AJ18" s="319">
        <v>0</v>
      </c>
      <c r="AK18" s="319">
        <v>0</v>
      </c>
      <c r="AL18" s="202">
        <v>0</v>
      </c>
      <c r="AM18" s="202">
        <v>0</v>
      </c>
      <c r="AN18" s="202">
        <v>0</v>
      </c>
      <c r="AO18" s="202">
        <v>0</v>
      </c>
      <c r="AP18" s="319">
        <v>0</v>
      </c>
      <c r="AQ18" s="319">
        <v>0</v>
      </c>
      <c r="AR18" s="319">
        <v>0</v>
      </c>
      <c r="AS18" s="202">
        <v>0</v>
      </c>
      <c r="AT18" s="202">
        <v>0</v>
      </c>
      <c r="AU18" s="202">
        <v>0</v>
      </c>
      <c r="AV18" s="202">
        <v>0</v>
      </c>
      <c r="AW18" s="202">
        <v>0</v>
      </c>
      <c r="AX18" s="202">
        <v>0</v>
      </c>
      <c r="AY18" s="202">
        <v>0</v>
      </c>
      <c r="AZ18" s="202">
        <v>0</v>
      </c>
      <c r="BA18" s="202">
        <v>0</v>
      </c>
      <c r="BB18" s="202">
        <v>0</v>
      </c>
      <c r="BC18" s="202">
        <v>0</v>
      </c>
      <c r="BD18" s="202">
        <v>0</v>
      </c>
      <c r="BE18" s="202">
        <v>0</v>
      </c>
      <c r="BF18" s="202">
        <v>0</v>
      </c>
      <c r="BG18" s="319">
        <v>0</v>
      </c>
      <c r="BH18" s="319">
        <v>0</v>
      </c>
      <c r="BI18" s="319">
        <v>0</v>
      </c>
      <c r="BJ18" s="321">
        <v>0</v>
      </c>
      <c r="BK18" s="321">
        <v>0</v>
      </c>
    </row>
    <row r="19" spans="1:63" ht="20.100000000000001" customHeight="1" x14ac:dyDescent="0.2">
      <c r="A19" s="316">
        <v>2</v>
      </c>
      <c r="B19" s="317" t="s">
        <v>69</v>
      </c>
      <c r="C19" s="316" t="s">
        <v>70</v>
      </c>
      <c r="D19" s="320">
        <v>3165.5499999999997</v>
      </c>
      <c r="E19" s="320">
        <v>108.22999999999999</v>
      </c>
      <c r="F19" s="320">
        <v>66.03</v>
      </c>
      <c r="G19" s="320">
        <v>0</v>
      </c>
      <c r="H19" s="320">
        <v>0</v>
      </c>
      <c r="I19" s="320">
        <v>0</v>
      </c>
      <c r="J19" s="320">
        <v>34.379999999999995</v>
      </c>
      <c r="K19" s="320">
        <v>31.05</v>
      </c>
      <c r="L19" s="320">
        <v>0</v>
      </c>
      <c r="M19" s="320">
        <v>0</v>
      </c>
      <c r="N19" s="320">
        <v>0</v>
      </c>
      <c r="O19" s="320">
        <v>0.6</v>
      </c>
      <c r="P19" s="320">
        <v>0</v>
      </c>
      <c r="Q19" s="320">
        <v>0</v>
      </c>
      <c r="R19" s="320">
        <v>42.2</v>
      </c>
      <c r="S19" s="320">
        <v>4</v>
      </c>
      <c r="T19" s="320">
        <v>0</v>
      </c>
      <c r="U19" s="320">
        <v>7.75</v>
      </c>
      <c r="V19" s="320">
        <v>0</v>
      </c>
      <c r="W19" s="320">
        <v>0</v>
      </c>
      <c r="X19" s="320">
        <v>0.05</v>
      </c>
      <c r="Y19" s="320">
        <v>1.1499999999999999</v>
      </c>
      <c r="Z19" s="320">
        <v>0</v>
      </c>
      <c r="AA19" s="320">
        <v>0</v>
      </c>
      <c r="AB19" s="320">
        <v>2.4500000000000002</v>
      </c>
      <c r="AC19" s="320">
        <v>2.35</v>
      </c>
      <c r="AD19" s="320">
        <v>0</v>
      </c>
      <c r="AE19" s="320">
        <v>0</v>
      </c>
      <c r="AF19" s="320">
        <v>0</v>
      </c>
      <c r="AG19" s="320">
        <v>0</v>
      </c>
      <c r="AH19" s="320">
        <v>0</v>
      </c>
      <c r="AI19" s="320">
        <v>0.1</v>
      </c>
      <c r="AJ19" s="320">
        <v>0</v>
      </c>
      <c r="AK19" s="320">
        <v>0</v>
      </c>
      <c r="AL19" s="320">
        <v>0</v>
      </c>
      <c r="AM19" s="320">
        <v>0</v>
      </c>
      <c r="AN19" s="320">
        <v>0</v>
      </c>
      <c r="AO19" s="320">
        <v>0</v>
      </c>
      <c r="AP19" s="320">
        <v>0</v>
      </c>
      <c r="AQ19" s="320">
        <v>0</v>
      </c>
      <c r="AR19" s="320">
        <v>0</v>
      </c>
      <c r="AS19" s="320">
        <v>0</v>
      </c>
      <c r="AT19" s="320">
        <v>0</v>
      </c>
      <c r="AU19" s="320">
        <v>0</v>
      </c>
      <c r="AV19" s="320">
        <v>0.04</v>
      </c>
      <c r="AW19" s="320">
        <v>0</v>
      </c>
      <c r="AX19" s="320">
        <v>24.900000000000002</v>
      </c>
      <c r="AY19" s="320">
        <v>0</v>
      </c>
      <c r="AZ19" s="320">
        <v>0</v>
      </c>
      <c r="BA19" s="320">
        <v>0</v>
      </c>
      <c r="BB19" s="320">
        <v>0</v>
      </c>
      <c r="BC19" s="320">
        <v>1.86</v>
      </c>
      <c r="BD19" s="320">
        <v>0</v>
      </c>
      <c r="BE19" s="320">
        <v>0</v>
      </c>
      <c r="BF19" s="320">
        <v>0</v>
      </c>
      <c r="BG19" s="320">
        <v>0</v>
      </c>
      <c r="BH19" s="320">
        <v>0</v>
      </c>
      <c r="BI19" s="320">
        <v>0</v>
      </c>
      <c r="BJ19" s="320">
        <v>66.03</v>
      </c>
      <c r="BK19" s="320">
        <v>3231.58</v>
      </c>
    </row>
    <row r="20" spans="1:63" ht="20.100000000000001" customHeight="1" x14ac:dyDescent="0.2">
      <c r="A20" s="340" t="s">
        <v>71</v>
      </c>
      <c r="B20" s="341" t="s">
        <v>72</v>
      </c>
      <c r="C20" s="340" t="s">
        <v>73</v>
      </c>
      <c r="D20" s="202">
        <v>1824.05</v>
      </c>
      <c r="E20" s="202">
        <v>0</v>
      </c>
      <c r="F20" s="320">
        <v>0</v>
      </c>
      <c r="G20" s="202">
        <v>0</v>
      </c>
      <c r="H20" s="202">
        <v>0</v>
      </c>
      <c r="I20" s="202">
        <v>0</v>
      </c>
      <c r="J20" s="202">
        <v>0</v>
      </c>
      <c r="K20" s="202">
        <v>0</v>
      </c>
      <c r="L20" s="202">
        <v>0</v>
      </c>
      <c r="M20" s="202">
        <v>0</v>
      </c>
      <c r="N20" s="202">
        <v>0</v>
      </c>
      <c r="O20" s="202">
        <v>0</v>
      </c>
      <c r="P20" s="202">
        <v>0</v>
      </c>
      <c r="Q20" s="202">
        <v>0</v>
      </c>
      <c r="R20" s="202">
        <v>0</v>
      </c>
      <c r="S20" s="202">
        <v>0</v>
      </c>
      <c r="T20" s="202">
        <v>0</v>
      </c>
      <c r="U20" s="202">
        <v>0</v>
      </c>
      <c r="V20" s="202">
        <v>0</v>
      </c>
      <c r="W20" s="202">
        <v>0</v>
      </c>
      <c r="X20" s="202">
        <v>0</v>
      </c>
      <c r="Y20" s="202">
        <v>0</v>
      </c>
      <c r="Z20" s="202">
        <v>0</v>
      </c>
      <c r="AA20" s="202">
        <v>0</v>
      </c>
      <c r="AB20" s="202">
        <v>0</v>
      </c>
      <c r="AC20" s="319">
        <v>0</v>
      </c>
      <c r="AD20" s="319">
        <v>0</v>
      </c>
      <c r="AE20" s="319">
        <v>0</v>
      </c>
      <c r="AF20" s="319">
        <v>0</v>
      </c>
      <c r="AG20" s="319">
        <v>0</v>
      </c>
      <c r="AH20" s="319">
        <v>0</v>
      </c>
      <c r="AI20" s="319">
        <v>0</v>
      </c>
      <c r="AJ20" s="319">
        <v>0</v>
      </c>
      <c r="AK20" s="319">
        <v>0</v>
      </c>
      <c r="AL20" s="202">
        <v>0</v>
      </c>
      <c r="AM20" s="202">
        <v>0</v>
      </c>
      <c r="AN20" s="202">
        <v>0</v>
      </c>
      <c r="AO20" s="202">
        <v>0</v>
      </c>
      <c r="AP20" s="319">
        <v>0</v>
      </c>
      <c r="AQ20" s="319">
        <v>0</v>
      </c>
      <c r="AR20" s="319">
        <v>0</v>
      </c>
      <c r="AS20" s="202">
        <v>0</v>
      </c>
      <c r="AT20" s="202">
        <v>0</v>
      </c>
      <c r="AU20" s="202">
        <v>0</v>
      </c>
      <c r="AV20" s="202">
        <v>0</v>
      </c>
      <c r="AW20" s="202">
        <v>0</v>
      </c>
      <c r="AX20" s="202">
        <v>0</v>
      </c>
      <c r="AY20" s="202">
        <v>0</v>
      </c>
      <c r="AZ20" s="202">
        <v>0</v>
      </c>
      <c r="BA20" s="202">
        <v>0</v>
      </c>
      <c r="BB20" s="202">
        <v>0</v>
      </c>
      <c r="BC20" s="202">
        <v>0</v>
      </c>
      <c r="BD20" s="202">
        <v>0</v>
      </c>
      <c r="BE20" s="202">
        <v>0</v>
      </c>
      <c r="BF20" s="202">
        <v>0</v>
      </c>
      <c r="BG20" s="319">
        <v>0</v>
      </c>
      <c r="BH20" s="319">
        <v>0</v>
      </c>
      <c r="BI20" s="319">
        <v>0</v>
      </c>
      <c r="BJ20" s="321">
        <v>-4</v>
      </c>
      <c r="BK20" s="321">
        <v>1820.05</v>
      </c>
    </row>
    <row r="21" spans="1:63" ht="20.100000000000001" customHeight="1" x14ac:dyDescent="0.2">
      <c r="A21" s="340" t="s">
        <v>74</v>
      </c>
      <c r="B21" s="341" t="s">
        <v>75</v>
      </c>
      <c r="C21" s="340" t="s">
        <v>76</v>
      </c>
      <c r="D21" s="202">
        <v>0.06</v>
      </c>
      <c r="E21" s="202">
        <v>0</v>
      </c>
      <c r="F21" s="320">
        <v>0</v>
      </c>
      <c r="G21" s="202">
        <v>0</v>
      </c>
      <c r="H21" s="202">
        <v>0</v>
      </c>
      <c r="I21" s="202">
        <v>0</v>
      </c>
      <c r="J21" s="202">
        <v>0</v>
      </c>
      <c r="K21" s="202">
        <v>0</v>
      </c>
      <c r="L21" s="202">
        <v>0</v>
      </c>
      <c r="M21" s="202">
        <v>0</v>
      </c>
      <c r="N21" s="202">
        <v>0</v>
      </c>
      <c r="O21" s="202">
        <v>0</v>
      </c>
      <c r="P21" s="202">
        <v>0</v>
      </c>
      <c r="Q21" s="202">
        <v>0</v>
      </c>
      <c r="R21" s="202">
        <v>0</v>
      </c>
      <c r="S21" s="202">
        <v>0</v>
      </c>
      <c r="T21" s="202">
        <v>0</v>
      </c>
      <c r="U21" s="202">
        <v>0</v>
      </c>
      <c r="V21" s="202">
        <v>0</v>
      </c>
      <c r="W21" s="202">
        <v>0</v>
      </c>
      <c r="X21" s="202">
        <v>0</v>
      </c>
      <c r="Y21" s="202">
        <v>0</v>
      </c>
      <c r="Z21" s="202">
        <v>0</v>
      </c>
      <c r="AA21" s="202">
        <v>0</v>
      </c>
      <c r="AB21" s="202">
        <v>0</v>
      </c>
      <c r="AC21" s="319">
        <v>0</v>
      </c>
      <c r="AD21" s="319">
        <v>0</v>
      </c>
      <c r="AE21" s="319">
        <v>0</v>
      </c>
      <c r="AF21" s="319">
        <v>0</v>
      </c>
      <c r="AG21" s="319">
        <v>0</v>
      </c>
      <c r="AH21" s="319">
        <v>0</v>
      </c>
      <c r="AI21" s="319">
        <v>0</v>
      </c>
      <c r="AJ21" s="319">
        <v>0</v>
      </c>
      <c r="AK21" s="319">
        <v>0</v>
      </c>
      <c r="AL21" s="202">
        <v>0</v>
      </c>
      <c r="AM21" s="202">
        <v>0</v>
      </c>
      <c r="AN21" s="202">
        <v>0</v>
      </c>
      <c r="AO21" s="202">
        <v>0</v>
      </c>
      <c r="AP21" s="319">
        <v>0</v>
      </c>
      <c r="AQ21" s="319">
        <v>0</v>
      </c>
      <c r="AR21" s="319">
        <v>0</v>
      </c>
      <c r="AS21" s="202">
        <v>0</v>
      </c>
      <c r="AT21" s="202">
        <v>0</v>
      </c>
      <c r="AU21" s="202">
        <v>0</v>
      </c>
      <c r="AV21" s="202">
        <v>0</v>
      </c>
      <c r="AW21" s="202">
        <v>0</v>
      </c>
      <c r="AX21" s="202">
        <v>0</v>
      </c>
      <c r="AY21" s="202">
        <v>0</v>
      </c>
      <c r="AZ21" s="202">
        <v>0</v>
      </c>
      <c r="BA21" s="202">
        <v>0</v>
      </c>
      <c r="BB21" s="202">
        <v>0</v>
      </c>
      <c r="BC21" s="202">
        <v>0</v>
      </c>
      <c r="BD21" s="202">
        <v>0</v>
      </c>
      <c r="BE21" s="202">
        <v>0</v>
      </c>
      <c r="BF21" s="202">
        <v>0</v>
      </c>
      <c r="BG21" s="319">
        <v>0</v>
      </c>
      <c r="BH21" s="319">
        <v>0</v>
      </c>
      <c r="BI21" s="319">
        <v>0</v>
      </c>
      <c r="BJ21" s="321">
        <v>0</v>
      </c>
      <c r="BK21" s="321">
        <v>0.06</v>
      </c>
    </row>
    <row r="22" spans="1:63" ht="20.100000000000001" customHeight="1" x14ac:dyDescent="0.2">
      <c r="A22" s="340" t="s">
        <v>77</v>
      </c>
      <c r="B22" s="341" t="s">
        <v>78</v>
      </c>
      <c r="C22" s="340" t="s">
        <v>79</v>
      </c>
      <c r="D22" s="202">
        <v>632.37</v>
      </c>
      <c r="E22" s="202">
        <v>82.26</v>
      </c>
      <c r="F22" s="320">
        <v>60.190000000000005</v>
      </c>
      <c r="G22" s="202">
        <v>0</v>
      </c>
      <c r="H22" s="202">
        <v>0</v>
      </c>
      <c r="I22" s="202">
        <v>0</v>
      </c>
      <c r="J22" s="202">
        <v>32.86</v>
      </c>
      <c r="K22" s="202">
        <v>26.73</v>
      </c>
      <c r="L22" s="202">
        <v>0</v>
      </c>
      <c r="M22" s="202">
        <v>0</v>
      </c>
      <c r="N22" s="202">
        <v>0</v>
      </c>
      <c r="O22" s="202">
        <v>0.6</v>
      </c>
      <c r="P22" s="202">
        <v>0</v>
      </c>
      <c r="Q22" s="202">
        <v>0</v>
      </c>
      <c r="R22" s="202">
        <v>22.07</v>
      </c>
      <c r="S22" s="202">
        <v>0</v>
      </c>
      <c r="T22" s="202">
        <v>0</v>
      </c>
      <c r="U22" s="202">
        <v>0</v>
      </c>
      <c r="V22" s="202">
        <v>0</v>
      </c>
      <c r="W22" s="202">
        <v>0</v>
      </c>
      <c r="X22" s="202">
        <v>0</v>
      </c>
      <c r="Y22" s="202">
        <v>0</v>
      </c>
      <c r="Z22" s="202">
        <v>0</v>
      </c>
      <c r="AA22" s="202">
        <v>0</v>
      </c>
      <c r="AB22" s="202">
        <v>1.95</v>
      </c>
      <c r="AC22" s="319">
        <v>1.95</v>
      </c>
      <c r="AD22" s="319">
        <v>0</v>
      </c>
      <c r="AE22" s="319">
        <v>0</v>
      </c>
      <c r="AF22" s="319">
        <v>0</v>
      </c>
      <c r="AG22" s="319">
        <v>0</v>
      </c>
      <c r="AH22" s="319">
        <v>0</v>
      </c>
      <c r="AI22" s="319">
        <v>0</v>
      </c>
      <c r="AJ22" s="319">
        <v>0</v>
      </c>
      <c r="AK22" s="319">
        <v>0</v>
      </c>
      <c r="AL22" s="202">
        <v>0</v>
      </c>
      <c r="AM22" s="202">
        <v>0</v>
      </c>
      <c r="AN22" s="202">
        <v>0</v>
      </c>
      <c r="AO22" s="202">
        <v>0</v>
      </c>
      <c r="AP22" s="319">
        <v>0</v>
      </c>
      <c r="AQ22" s="319">
        <v>0</v>
      </c>
      <c r="AR22" s="319">
        <v>0</v>
      </c>
      <c r="AS22" s="202">
        <v>0</v>
      </c>
      <c r="AT22" s="202">
        <v>0</v>
      </c>
      <c r="AU22" s="202">
        <v>0</v>
      </c>
      <c r="AV22" s="202">
        <v>0</v>
      </c>
      <c r="AW22" s="202">
        <v>0</v>
      </c>
      <c r="AX22" s="202">
        <v>20.12</v>
      </c>
      <c r="AY22" s="202">
        <v>0</v>
      </c>
      <c r="AZ22" s="202">
        <v>0</v>
      </c>
      <c r="BA22" s="202">
        <v>0</v>
      </c>
      <c r="BB22" s="202">
        <v>0</v>
      </c>
      <c r="BC22" s="202">
        <v>0</v>
      </c>
      <c r="BD22" s="202">
        <v>0</v>
      </c>
      <c r="BE22" s="202">
        <v>0</v>
      </c>
      <c r="BF22" s="202">
        <v>0</v>
      </c>
      <c r="BG22" s="319">
        <v>0</v>
      </c>
      <c r="BH22" s="319">
        <v>0</v>
      </c>
      <c r="BI22" s="319">
        <v>0</v>
      </c>
      <c r="BJ22" s="321">
        <v>74.510000000000005</v>
      </c>
      <c r="BK22" s="321">
        <v>706.88</v>
      </c>
    </row>
    <row r="23" spans="1:63" ht="20.100000000000001" customHeight="1" x14ac:dyDescent="0.2">
      <c r="A23" s="340" t="s">
        <v>80</v>
      </c>
      <c r="B23" s="341" t="s">
        <v>520</v>
      </c>
      <c r="C23" s="340" t="s">
        <v>521</v>
      </c>
      <c r="D23" s="202">
        <v>0</v>
      </c>
      <c r="E23" s="202">
        <v>0</v>
      </c>
      <c r="F23" s="320">
        <v>0</v>
      </c>
      <c r="G23" s="202">
        <v>0</v>
      </c>
      <c r="H23" s="202">
        <v>0</v>
      </c>
      <c r="I23" s="202">
        <v>0</v>
      </c>
      <c r="J23" s="202">
        <v>0</v>
      </c>
      <c r="K23" s="202">
        <v>0</v>
      </c>
      <c r="L23" s="202">
        <v>0</v>
      </c>
      <c r="M23" s="202">
        <v>0</v>
      </c>
      <c r="N23" s="202">
        <v>0</v>
      </c>
      <c r="O23" s="202">
        <v>0</v>
      </c>
      <c r="P23" s="202">
        <v>0</v>
      </c>
      <c r="Q23" s="202">
        <v>0</v>
      </c>
      <c r="R23" s="202">
        <v>0</v>
      </c>
      <c r="S23" s="202">
        <v>0</v>
      </c>
      <c r="T23" s="202">
        <v>0</v>
      </c>
      <c r="U23" s="202">
        <v>0</v>
      </c>
      <c r="V23" s="202">
        <v>0</v>
      </c>
      <c r="W23" s="202">
        <v>0</v>
      </c>
      <c r="X23" s="202">
        <v>0</v>
      </c>
      <c r="Y23" s="202">
        <v>0</v>
      </c>
      <c r="Z23" s="202">
        <v>0</v>
      </c>
      <c r="AA23" s="202">
        <v>0</v>
      </c>
      <c r="AB23" s="202">
        <v>0</v>
      </c>
      <c r="AC23" s="319">
        <v>0</v>
      </c>
      <c r="AD23" s="319">
        <v>0</v>
      </c>
      <c r="AE23" s="319">
        <v>0</v>
      </c>
      <c r="AF23" s="319">
        <v>0</v>
      </c>
      <c r="AG23" s="319">
        <v>0</v>
      </c>
      <c r="AH23" s="319">
        <v>0</v>
      </c>
      <c r="AI23" s="319">
        <v>0</v>
      </c>
      <c r="AJ23" s="319">
        <v>0</v>
      </c>
      <c r="AK23" s="319">
        <v>0</v>
      </c>
      <c r="AL23" s="202">
        <v>0</v>
      </c>
      <c r="AM23" s="202">
        <v>0</v>
      </c>
      <c r="AN23" s="202">
        <v>0</v>
      </c>
      <c r="AO23" s="202">
        <v>0</v>
      </c>
      <c r="AP23" s="319">
        <v>0</v>
      </c>
      <c r="AQ23" s="319">
        <v>0</v>
      </c>
      <c r="AR23" s="319">
        <v>0</v>
      </c>
      <c r="AS23" s="202">
        <v>0</v>
      </c>
      <c r="AT23" s="202">
        <v>0</v>
      </c>
      <c r="AU23" s="202">
        <v>0</v>
      </c>
      <c r="AV23" s="202">
        <v>0</v>
      </c>
      <c r="AW23" s="202">
        <v>0</v>
      </c>
      <c r="AX23" s="202">
        <v>0</v>
      </c>
      <c r="AY23" s="202">
        <v>0</v>
      </c>
      <c r="AZ23" s="202">
        <v>0</v>
      </c>
      <c r="BA23" s="202">
        <v>0</v>
      </c>
      <c r="BB23" s="202">
        <v>0</v>
      </c>
      <c r="BC23" s="202">
        <v>0</v>
      </c>
      <c r="BD23" s="202">
        <v>0</v>
      </c>
      <c r="BE23" s="202">
        <v>0</v>
      </c>
      <c r="BF23" s="202">
        <v>0</v>
      </c>
      <c r="BG23" s="319">
        <v>0</v>
      </c>
      <c r="BH23" s="319">
        <v>0</v>
      </c>
      <c r="BI23" s="319">
        <v>0</v>
      </c>
      <c r="BJ23" s="321">
        <v>0</v>
      </c>
      <c r="BK23" s="321">
        <v>0</v>
      </c>
    </row>
    <row r="24" spans="1:63" ht="20.100000000000001" customHeight="1" x14ac:dyDescent="0.2">
      <c r="A24" s="340" t="s">
        <v>83</v>
      </c>
      <c r="B24" s="341" t="s">
        <v>81</v>
      </c>
      <c r="C24" s="340" t="s">
        <v>82</v>
      </c>
      <c r="D24" s="202">
        <v>0</v>
      </c>
      <c r="E24" s="202">
        <v>0</v>
      </c>
      <c r="F24" s="320">
        <v>0</v>
      </c>
      <c r="G24" s="202">
        <v>0</v>
      </c>
      <c r="H24" s="202">
        <v>0</v>
      </c>
      <c r="I24" s="202">
        <v>0</v>
      </c>
      <c r="J24" s="202">
        <v>0</v>
      </c>
      <c r="K24" s="202">
        <v>0</v>
      </c>
      <c r="L24" s="202">
        <v>0</v>
      </c>
      <c r="M24" s="202">
        <v>0</v>
      </c>
      <c r="N24" s="202">
        <v>0</v>
      </c>
      <c r="O24" s="202">
        <v>0</v>
      </c>
      <c r="P24" s="202">
        <v>0</v>
      </c>
      <c r="Q24" s="202">
        <v>0</v>
      </c>
      <c r="R24" s="202">
        <v>0</v>
      </c>
      <c r="S24" s="202">
        <v>0</v>
      </c>
      <c r="T24" s="202">
        <v>0</v>
      </c>
      <c r="U24" s="202">
        <v>0</v>
      </c>
      <c r="V24" s="202">
        <v>0</v>
      </c>
      <c r="W24" s="202">
        <v>0</v>
      </c>
      <c r="X24" s="202">
        <v>0</v>
      </c>
      <c r="Y24" s="202">
        <v>0</v>
      </c>
      <c r="Z24" s="202">
        <v>0</v>
      </c>
      <c r="AA24" s="202">
        <v>0</v>
      </c>
      <c r="AB24" s="202">
        <v>0</v>
      </c>
      <c r="AC24" s="319">
        <v>0</v>
      </c>
      <c r="AD24" s="319">
        <v>0</v>
      </c>
      <c r="AE24" s="319">
        <v>0</v>
      </c>
      <c r="AF24" s="319">
        <v>0</v>
      </c>
      <c r="AG24" s="319">
        <v>0</v>
      </c>
      <c r="AH24" s="319">
        <v>0</v>
      </c>
      <c r="AI24" s="319">
        <v>0</v>
      </c>
      <c r="AJ24" s="319">
        <v>0</v>
      </c>
      <c r="AK24" s="319">
        <v>0</v>
      </c>
      <c r="AL24" s="202">
        <v>0</v>
      </c>
      <c r="AM24" s="202">
        <v>0</v>
      </c>
      <c r="AN24" s="202">
        <v>0</v>
      </c>
      <c r="AO24" s="202">
        <v>0</v>
      </c>
      <c r="AP24" s="319">
        <v>0</v>
      </c>
      <c r="AQ24" s="319">
        <v>0</v>
      </c>
      <c r="AR24" s="319">
        <v>0</v>
      </c>
      <c r="AS24" s="202">
        <v>0</v>
      </c>
      <c r="AT24" s="202">
        <v>0</v>
      </c>
      <c r="AU24" s="202">
        <v>0</v>
      </c>
      <c r="AV24" s="202">
        <v>0</v>
      </c>
      <c r="AW24" s="202">
        <v>0</v>
      </c>
      <c r="AX24" s="202">
        <v>0</v>
      </c>
      <c r="AY24" s="202">
        <v>0</v>
      </c>
      <c r="AZ24" s="202">
        <v>0</v>
      </c>
      <c r="BA24" s="202">
        <v>0</v>
      </c>
      <c r="BB24" s="202">
        <v>0</v>
      </c>
      <c r="BC24" s="202">
        <v>0</v>
      </c>
      <c r="BD24" s="202">
        <v>0</v>
      </c>
      <c r="BE24" s="202">
        <v>0</v>
      </c>
      <c r="BF24" s="202">
        <v>0</v>
      </c>
      <c r="BG24" s="319">
        <v>0</v>
      </c>
      <c r="BH24" s="319">
        <v>0</v>
      </c>
      <c r="BI24" s="319">
        <v>0</v>
      </c>
      <c r="BJ24" s="321">
        <v>0</v>
      </c>
      <c r="BK24" s="321">
        <v>0</v>
      </c>
    </row>
    <row r="25" spans="1:63" ht="20.100000000000001" customHeight="1" x14ac:dyDescent="0.2">
      <c r="A25" s="340" t="s">
        <v>86</v>
      </c>
      <c r="B25" s="341" t="s">
        <v>84</v>
      </c>
      <c r="C25" s="340" t="s">
        <v>85</v>
      </c>
      <c r="D25" s="202">
        <v>20.68</v>
      </c>
      <c r="E25" s="202">
        <v>0</v>
      </c>
      <c r="F25" s="320">
        <v>0</v>
      </c>
      <c r="G25" s="202">
        <v>0</v>
      </c>
      <c r="H25" s="202">
        <v>0</v>
      </c>
      <c r="I25" s="202">
        <v>0</v>
      </c>
      <c r="J25" s="202">
        <v>0</v>
      </c>
      <c r="K25" s="202">
        <v>0</v>
      </c>
      <c r="L25" s="202">
        <v>0</v>
      </c>
      <c r="M25" s="202">
        <v>0</v>
      </c>
      <c r="N25" s="202">
        <v>0</v>
      </c>
      <c r="O25" s="202">
        <v>0</v>
      </c>
      <c r="P25" s="202">
        <v>0</v>
      </c>
      <c r="Q25" s="202">
        <v>0</v>
      </c>
      <c r="R25" s="202">
        <v>0</v>
      </c>
      <c r="S25" s="202">
        <v>0</v>
      </c>
      <c r="T25" s="202">
        <v>0</v>
      </c>
      <c r="U25" s="202">
        <v>0</v>
      </c>
      <c r="V25" s="202">
        <v>0</v>
      </c>
      <c r="W25" s="202">
        <v>0</v>
      </c>
      <c r="X25" s="202">
        <v>0</v>
      </c>
      <c r="Y25" s="202">
        <v>0</v>
      </c>
      <c r="Z25" s="202">
        <v>0</v>
      </c>
      <c r="AA25" s="202">
        <v>0</v>
      </c>
      <c r="AB25" s="202">
        <v>0</v>
      </c>
      <c r="AC25" s="319">
        <v>0</v>
      </c>
      <c r="AD25" s="319">
        <v>0</v>
      </c>
      <c r="AE25" s="319">
        <v>0</v>
      </c>
      <c r="AF25" s="319">
        <v>0</v>
      </c>
      <c r="AG25" s="319">
        <v>0</v>
      </c>
      <c r="AH25" s="319">
        <v>0</v>
      </c>
      <c r="AI25" s="319">
        <v>0</v>
      </c>
      <c r="AJ25" s="319">
        <v>0</v>
      </c>
      <c r="AK25" s="319">
        <v>0</v>
      </c>
      <c r="AL25" s="202">
        <v>0</v>
      </c>
      <c r="AM25" s="202">
        <v>0</v>
      </c>
      <c r="AN25" s="202">
        <v>0</v>
      </c>
      <c r="AO25" s="202">
        <v>0</v>
      </c>
      <c r="AP25" s="319">
        <v>0</v>
      </c>
      <c r="AQ25" s="319">
        <v>0</v>
      </c>
      <c r="AR25" s="319">
        <v>0</v>
      </c>
      <c r="AS25" s="202">
        <v>0</v>
      </c>
      <c r="AT25" s="202">
        <v>0</v>
      </c>
      <c r="AU25" s="202">
        <v>0</v>
      </c>
      <c r="AV25" s="202">
        <v>0</v>
      </c>
      <c r="AW25" s="202">
        <v>0</v>
      </c>
      <c r="AX25" s="202">
        <v>0</v>
      </c>
      <c r="AY25" s="202">
        <v>0</v>
      </c>
      <c r="AZ25" s="202">
        <v>0</v>
      </c>
      <c r="BA25" s="202">
        <v>0</v>
      </c>
      <c r="BB25" s="202">
        <v>0</v>
      </c>
      <c r="BC25" s="202">
        <v>0</v>
      </c>
      <c r="BD25" s="202">
        <v>0</v>
      </c>
      <c r="BE25" s="202">
        <v>0</v>
      </c>
      <c r="BF25" s="202">
        <v>0</v>
      </c>
      <c r="BG25" s="319">
        <v>0</v>
      </c>
      <c r="BH25" s="319">
        <v>0</v>
      </c>
      <c r="BI25" s="319">
        <v>0</v>
      </c>
      <c r="BJ25" s="321">
        <v>-0.05</v>
      </c>
      <c r="BK25" s="321">
        <v>20.63</v>
      </c>
    </row>
    <row r="26" spans="1:63" ht="20.100000000000001" customHeight="1" x14ac:dyDescent="0.2">
      <c r="A26" s="340" t="s">
        <v>89</v>
      </c>
      <c r="B26" s="341" t="s">
        <v>87</v>
      </c>
      <c r="C26" s="340" t="s">
        <v>88</v>
      </c>
      <c r="D26" s="202">
        <v>121.21000000000001</v>
      </c>
      <c r="E26" s="202">
        <v>0</v>
      </c>
      <c r="F26" s="320">
        <v>0</v>
      </c>
      <c r="G26" s="202">
        <v>0</v>
      </c>
      <c r="H26" s="202">
        <v>0</v>
      </c>
      <c r="I26" s="202">
        <v>0</v>
      </c>
      <c r="J26" s="202">
        <v>0</v>
      </c>
      <c r="K26" s="202">
        <v>0</v>
      </c>
      <c r="L26" s="202">
        <v>0</v>
      </c>
      <c r="M26" s="202">
        <v>0</v>
      </c>
      <c r="N26" s="202">
        <v>0</v>
      </c>
      <c r="O26" s="202">
        <v>0</v>
      </c>
      <c r="P26" s="202">
        <v>0</v>
      </c>
      <c r="Q26" s="202">
        <v>0</v>
      </c>
      <c r="R26" s="202">
        <v>0</v>
      </c>
      <c r="S26" s="202">
        <v>0</v>
      </c>
      <c r="T26" s="202">
        <v>0</v>
      </c>
      <c r="U26" s="202">
        <v>0</v>
      </c>
      <c r="V26" s="202">
        <v>0</v>
      </c>
      <c r="W26" s="202">
        <v>0</v>
      </c>
      <c r="X26" s="202">
        <v>0</v>
      </c>
      <c r="Y26" s="202">
        <v>0</v>
      </c>
      <c r="Z26" s="202">
        <v>0</v>
      </c>
      <c r="AA26" s="202">
        <v>0</v>
      </c>
      <c r="AB26" s="202">
        <v>0</v>
      </c>
      <c r="AC26" s="319">
        <v>0</v>
      </c>
      <c r="AD26" s="319">
        <v>0</v>
      </c>
      <c r="AE26" s="319">
        <v>0</v>
      </c>
      <c r="AF26" s="319">
        <v>0</v>
      </c>
      <c r="AG26" s="319">
        <v>0</v>
      </c>
      <c r="AH26" s="319">
        <v>0</v>
      </c>
      <c r="AI26" s="319">
        <v>0</v>
      </c>
      <c r="AJ26" s="319">
        <v>0</v>
      </c>
      <c r="AK26" s="319">
        <v>0</v>
      </c>
      <c r="AL26" s="202">
        <v>0</v>
      </c>
      <c r="AM26" s="202">
        <v>0</v>
      </c>
      <c r="AN26" s="202">
        <v>0</v>
      </c>
      <c r="AO26" s="202">
        <v>0</v>
      </c>
      <c r="AP26" s="319">
        <v>0</v>
      </c>
      <c r="AQ26" s="319">
        <v>0</v>
      </c>
      <c r="AR26" s="319">
        <v>0</v>
      </c>
      <c r="AS26" s="202">
        <v>0</v>
      </c>
      <c r="AT26" s="202">
        <v>0</v>
      </c>
      <c r="AU26" s="202">
        <v>0</v>
      </c>
      <c r="AV26" s="202">
        <v>0</v>
      </c>
      <c r="AW26" s="202">
        <v>0</v>
      </c>
      <c r="AX26" s="202">
        <v>0</v>
      </c>
      <c r="AY26" s="202">
        <v>0</v>
      </c>
      <c r="AZ26" s="202">
        <v>0</v>
      </c>
      <c r="BA26" s="202">
        <v>0</v>
      </c>
      <c r="BB26" s="202">
        <v>0</v>
      </c>
      <c r="BC26" s="202">
        <v>0</v>
      </c>
      <c r="BD26" s="202">
        <v>0</v>
      </c>
      <c r="BE26" s="202">
        <v>0</v>
      </c>
      <c r="BF26" s="202">
        <v>0</v>
      </c>
      <c r="BG26" s="319">
        <v>0</v>
      </c>
      <c r="BH26" s="319">
        <v>0</v>
      </c>
      <c r="BI26" s="319">
        <v>0</v>
      </c>
      <c r="BJ26" s="321">
        <v>-1.1499999999999999</v>
      </c>
      <c r="BK26" s="321">
        <v>120.06</v>
      </c>
    </row>
    <row r="27" spans="1:63" ht="20.100000000000001" customHeight="1" x14ac:dyDescent="0.2">
      <c r="A27" s="340" t="s">
        <v>94</v>
      </c>
      <c r="B27" s="341" t="s">
        <v>90</v>
      </c>
      <c r="C27" s="340" t="s">
        <v>91</v>
      </c>
      <c r="D27" s="202">
        <v>0</v>
      </c>
      <c r="E27" s="202">
        <v>0</v>
      </c>
      <c r="F27" s="320">
        <v>0</v>
      </c>
      <c r="G27" s="202">
        <v>0</v>
      </c>
      <c r="H27" s="202">
        <v>0</v>
      </c>
      <c r="I27" s="202">
        <v>0</v>
      </c>
      <c r="J27" s="202">
        <v>0</v>
      </c>
      <c r="K27" s="202">
        <v>0</v>
      </c>
      <c r="L27" s="202">
        <v>0</v>
      </c>
      <c r="M27" s="202">
        <v>0</v>
      </c>
      <c r="N27" s="202">
        <v>0</v>
      </c>
      <c r="O27" s="202">
        <v>0</v>
      </c>
      <c r="P27" s="202">
        <v>0</v>
      </c>
      <c r="Q27" s="202">
        <v>0</v>
      </c>
      <c r="R27" s="202">
        <v>0</v>
      </c>
      <c r="S27" s="202">
        <v>0</v>
      </c>
      <c r="T27" s="202">
        <v>0</v>
      </c>
      <c r="U27" s="202">
        <v>0</v>
      </c>
      <c r="V27" s="202">
        <v>0</v>
      </c>
      <c r="W27" s="202">
        <v>0</v>
      </c>
      <c r="X27" s="202">
        <v>0</v>
      </c>
      <c r="Y27" s="202">
        <v>0</v>
      </c>
      <c r="Z27" s="202">
        <v>0</v>
      </c>
      <c r="AA27" s="202">
        <v>0</v>
      </c>
      <c r="AB27" s="202">
        <v>0</v>
      </c>
      <c r="AC27" s="319">
        <v>0</v>
      </c>
      <c r="AD27" s="319">
        <v>0</v>
      </c>
      <c r="AE27" s="319">
        <v>0</v>
      </c>
      <c r="AF27" s="319">
        <v>0</v>
      </c>
      <c r="AG27" s="319">
        <v>0</v>
      </c>
      <c r="AH27" s="319">
        <v>0</v>
      </c>
      <c r="AI27" s="319">
        <v>0</v>
      </c>
      <c r="AJ27" s="319">
        <v>0</v>
      </c>
      <c r="AK27" s="319">
        <v>0</v>
      </c>
      <c r="AL27" s="202">
        <v>0</v>
      </c>
      <c r="AM27" s="202">
        <v>0</v>
      </c>
      <c r="AN27" s="202">
        <v>0</v>
      </c>
      <c r="AO27" s="202">
        <v>0</v>
      </c>
      <c r="AP27" s="319">
        <v>0</v>
      </c>
      <c r="AQ27" s="319">
        <v>0</v>
      </c>
      <c r="AR27" s="319">
        <v>0</v>
      </c>
      <c r="AS27" s="202">
        <v>0</v>
      </c>
      <c r="AT27" s="202">
        <v>0</v>
      </c>
      <c r="AU27" s="202">
        <v>0</v>
      </c>
      <c r="AV27" s="202">
        <v>0</v>
      </c>
      <c r="AW27" s="202">
        <v>0</v>
      </c>
      <c r="AX27" s="202">
        <v>0</v>
      </c>
      <c r="AY27" s="202">
        <v>0</v>
      </c>
      <c r="AZ27" s="202">
        <v>0</v>
      </c>
      <c r="BA27" s="202">
        <v>0</v>
      </c>
      <c r="BB27" s="202">
        <v>0</v>
      </c>
      <c r="BC27" s="202">
        <v>0</v>
      </c>
      <c r="BD27" s="202">
        <v>0</v>
      </c>
      <c r="BE27" s="202">
        <v>0</v>
      </c>
      <c r="BF27" s="202">
        <v>0</v>
      </c>
      <c r="BG27" s="319">
        <v>0</v>
      </c>
      <c r="BH27" s="319">
        <v>0</v>
      </c>
      <c r="BI27" s="319">
        <v>0</v>
      </c>
      <c r="BJ27" s="321">
        <v>0</v>
      </c>
      <c r="BK27" s="321">
        <v>0</v>
      </c>
    </row>
    <row r="28" spans="1:63" ht="20.100000000000001" customHeight="1" x14ac:dyDescent="0.2">
      <c r="A28" s="344" t="s">
        <v>74</v>
      </c>
      <c r="B28" s="341" t="s">
        <v>92</v>
      </c>
      <c r="C28" s="340" t="s">
        <v>93</v>
      </c>
      <c r="D28" s="202">
        <v>0</v>
      </c>
      <c r="E28" s="202">
        <v>0</v>
      </c>
      <c r="F28" s="320">
        <v>0</v>
      </c>
      <c r="G28" s="202">
        <v>0</v>
      </c>
      <c r="H28" s="202">
        <v>0</v>
      </c>
      <c r="I28" s="202">
        <v>0</v>
      </c>
      <c r="J28" s="202">
        <v>0</v>
      </c>
      <c r="K28" s="202">
        <v>0</v>
      </c>
      <c r="L28" s="202">
        <v>0</v>
      </c>
      <c r="M28" s="202">
        <v>0</v>
      </c>
      <c r="N28" s="202">
        <v>0</v>
      </c>
      <c r="O28" s="202">
        <v>0</v>
      </c>
      <c r="P28" s="202">
        <v>0</v>
      </c>
      <c r="Q28" s="202">
        <v>0</v>
      </c>
      <c r="R28" s="202">
        <v>0</v>
      </c>
      <c r="S28" s="202">
        <v>0</v>
      </c>
      <c r="T28" s="202">
        <v>0</v>
      </c>
      <c r="U28" s="202">
        <v>0</v>
      </c>
      <c r="V28" s="202">
        <v>0</v>
      </c>
      <c r="W28" s="202">
        <v>0</v>
      </c>
      <c r="X28" s="202">
        <v>0</v>
      </c>
      <c r="Y28" s="202">
        <v>0</v>
      </c>
      <c r="Z28" s="202">
        <v>0</v>
      </c>
      <c r="AA28" s="202">
        <v>0</v>
      </c>
      <c r="AB28" s="202">
        <v>0</v>
      </c>
      <c r="AC28" s="319">
        <v>0</v>
      </c>
      <c r="AD28" s="319">
        <v>0</v>
      </c>
      <c r="AE28" s="319">
        <v>0</v>
      </c>
      <c r="AF28" s="319">
        <v>0</v>
      </c>
      <c r="AG28" s="319">
        <v>0</v>
      </c>
      <c r="AH28" s="319">
        <v>0</v>
      </c>
      <c r="AI28" s="319">
        <v>0</v>
      </c>
      <c r="AJ28" s="319">
        <v>0</v>
      </c>
      <c r="AK28" s="319">
        <v>0</v>
      </c>
      <c r="AL28" s="202">
        <v>0</v>
      </c>
      <c r="AM28" s="202">
        <v>0</v>
      </c>
      <c r="AN28" s="202">
        <v>0</v>
      </c>
      <c r="AO28" s="202">
        <v>0</v>
      </c>
      <c r="AP28" s="319">
        <v>0</v>
      </c>
      <c r="AQ28" s="319">
        <v>0</v>
      </c>
      <c r="AR28" s="319">
        <v>0</v>
      </c>
      <c r="AS28" s="202">
        <v>0</v>
      </c>
      <c r="AT28" s="202">
        <v>0</v>
      </c>
      <c r="AU28" s="202">
        <v>0</v>
      </c>
      <c r="AV28" s="202">
        <v>0</v>
      </c>
      <c r="AW28" s="202">
        <v>0</v>
      </c>
      <c r="AX28" s="202">
        <v>0</v>
      </c>
      <c r="AY28" s="202">
        <v>0</v>
      </c>
      <c r="AZ28" s="202">
        <v>0</v>
      </c>
      <c r="BA28" s="202">
        <v>0</v>
      </c>
      <c r="BB28" s="202">
        <v>0</v>
      </c>
      <c r="BC28" s="202">
        <v>0</v>
      </c>
      <c r="BD28" s="202">
        <v>0</v>
      </c>
      <c r="BE28" s="202">
        <v>0</v>
      </c>
      <c r="BF28" s="202">
        <v>0</v>
      </c>
      <c r="BG28" s="319">
        <v>0</v>
      </c>
      <c r="BH28" s="319">
        <v>0</v>
      </c>
      <c r="BI28" s="319">
        <v>0</v>
      </c>
      <c r="BJ28" s="321">
        <v>0</v>
      </c>
      <c r="BK28" s="321">
        <v>0</v>
      </c>
    </row>
    <row r="29" spans="1:63" ht="34.5" customHeight="1" x14ac:dyDescent="0.2">
      <c r="A29" s="340" t="s">
        <v>132</v>
      </c>
      <c r="B29" s="341" t="s">
        <v>1278</v>
      </c>
      <c r="C29" s="340" t="s">
        <v>96</v>
      </c>
      <c r="D29" s="202">
        <v>165.33000000000004</v>
      </c>
      <c r="E29" s="202">
        <v>4.8499999999999996</v>
      </c>
      <c r="F29" s="202">
        <v>0.71999999999999986</v>
      </c>
      <c r="G29" s="202">
        <v>0</v>
      </c>
      <c r="H29" s="202">
        <v>0</v>
      </c>
      <c r="I29" s="202">
        <v>0</v>
      </c>
      <c r="J29" s="202">
        <v>0.22</v>
      </c>
      <c r="K29" s="202">
        <v>0.49999999999999989</v>
      </c>
      <c r="L29" s="202">
        <v>0</v>
      </c>
      <c r="M29" s="202">
        <v>0</v>
      </c>
      <c r="N29" s="202">
        <v>0</v>
      </c>
      <c r="O29" s="202">
        <v>0</v>
      </c>
      <c r="P29" s="202">
        <v>0</v>
      </c>
      <c r="Q29" s="202">
        <v>0</v>
      </c>
      <c r="R29" s="202">
        <v>4.1300000000000008</v>
      </c>
      <c r="S29" s="202">
        <v>0</v>
      </c>
      <c r="T29" s="202">
        <v>0</v>
      </c>
      <c r="U29" s="202">
        <v>0</v>
      </c>
      <c r="V29" s="202">
        <v>0</v>
      </c>
      <c r="W29" s="202">
        <v>0</v>
      </c>
      <c r="X29" s="202">
        <v>0.05</v>
      </c>
      <c r="Y29" s="202">
        <v>0.28000000000000003</v>
      </c>
      <c r="Z29" s="202">
        <v>0</v>
      </c>
      <c r="AA29" s="202">
        <v>0</v>
      </c>
      <c r="AB29" s="202">
        <v>0.26</v>
      </c>
      <c r="AC29" s="202">
        <v>0.26</v>
      </c>
      <c r="AD29" s="202">
        <v>0</v>
      </c>
      <c r="AE29" s="202">
        <v>0</v>
      </c>
      <c r="AF29" s="202">
        <v>0</v>
      </c>
      <c r="AG29" s="202">
        <v>0</v>
      </c>
      <c r="AH29" s="202">
        <v>0</v>
      </c>
      <c r="AI29" s="202">
        <v>0</v>
      </c>
      <c r="AJ29" s="202">
        <v>0</v>
      </c>
      <c r="AK29" s="202">
        <v>0</v>
      </c>
      <c r="AL29" s="202">
        <v>0</v>
      </c>
      <c r="AM29" s="202">
        <v>0</v>
      </c>
      <c r="AN29" s="202">
        <v>0</v>
      </c>
      <c r="AO29" s="202">
        <v>0</v>
      </c>
      <c r="AP29" s="202">
        <v>0</v>
      </c>
      <c r="AQ29" s="202">
        <v>0</v>
      </c>
      <c r="AR29" s="202">
        <v>0</v>
      </c>
      <c r="AS29" s="202">
        <v>0</v>
      </c>
      <c r="AT29" s="202">
        <v>0</v>
      </c>
      <c r="AU29" s="202">
        <v>0</v>
      </c>
      <c r="AV29" s="202">
        <v>0</v>
      </c>
      <c r="AW29" s="202">
        <v>0</v>
      </c>
      <c r="AX29" s="202">
        <v>3.54</v>
      </c>
      <c r="AY29" s="202">
        <v>0</v>
      </c>
      <c r="AZ29" s="202">
        <v>0</v>
      </c>
      <c r="BA29" s="202">
        <v>0</v>
      </c>
      <c r="BB29" s="202">
        <v>0</v>
      </c>
      <c r="BC29" s="202">
        <v>0</v>
      </c>
      <c r="BD29" s="202">
        <v>0</v>
      </c>
      <c r="BE29" s="202">
        <v>0</v>
      </c>
      <c r="BF29" s="202">
        <v>0</v>
      </c>
      <c r="BG29" s="202">
        <v>0</v>
      </c>
      <c r="BH29" s="202">
        <v>0</v>
      </c>
      <c r="BI29" s="202">
        <v>0</v>
      </c>
      <c r="BJ29" s="202">
        <v>2.4000000000000004</v>
      </c>
      <c r="BK29" s="202">
        <v>167.73000000000002</v>
      </c>
    </row>
    <row r="30" spans="1:63" ht="20.100000000000001" customHeight="1" x14ac:dyDescent="0.2">
      <c r="A30" s="343"/>
      <c r="B30" s="352" t="s">
        <v>98</v>
      </c>
      <c r="C30" s="353" t="s">
        <v>99</v>
      </c>
      <c r="D30" s="202">
        <v>113.52000000000001</v>
      </c>
      <c r="E30" s="319">
        <v>0.52</v>
      </c>
      <c r="F30" s="320">
        <v>0</v>
      </c>
      <c r="G30" s="319">
        <v>0</v>
      </c>
      <c r="H30" s="319">
        <v>0</v>
      </c>
      <c r="I30" s="319">
        <v>0</v>
      </c>
      <c r="J30" s="319">
        <v>0</v>
      </c>
      <c r="K30" s="319">
        <v>0</v>
      </c>
      <c r="L30" s="319">
        <v>0</v>
      </c>
      <c r="M30" s="319">
        <v>0</v>
      </c>
      <c r="N30" s="319">
        <v>0</v>
      </c>
      <c r="O30" s="319">
        <v>0</v>
      </c>
      <c r="P30" s="319">
        <v>0</v>
      </c>
      <c r="Q30" s="319">
        <v>0</v>
      </c>
      <c r="R30" s="202">
        <v>0.52</v>
      </c>
      <c r="S30" s="319">
        <v>0</v>
      </c>
      <c r="T30" s="319">
        <v>0</v>
      </c>
      <c r="U30" s="319">
        <v>0</v>
      </c>
      <c r="V30" s="319">
        <v>0</v>
      </c>
      <c r="W30" s="319">
        <v>0</v>
      </c>
      <c r="X30" s="319">
        <v>0</v>
      </c>
      <c r="Y30" s="319">
        <v>0.28000000000000003</v>
      </c>
      <c r="Z30" s="319">
        <v>0</v>
      </c>
      <c r="AA30" s="319">
        <v>0</v>
      </c>
      <c r="AB30" s="202">
        <v>0</v>
      </c>
      <c r="AC30" s="319">
        <v>0</v>
      </c>
      <c r="AD30" s="319">
        <v>0</v>
      </c>
      <c r="AE30" s="319">
        <v>0</v>
      </c>
      <c r="AF30" s="319">
        <v>0</v>
      </c>
      <c r="AG30" s="319">
        <v>0</v>
      </c>
      <c r="AH30" s="319">
        <v>0</v>
      </c>
      <c r="AI30" s="319">
        <v>0</v>
      </c>
      <c r="AJ30" s="319">
        <v>0</v>
      </c>
      <c r="AK30" s="319">
        <v>0</v>
      </c>
      <c r="AL30" s="319">
        <v>0</v>
      </c>
      <c r="AM30" s="319">
        <v>0</v>
      </c>
      <c r="AN30" s="319">
        <v>0</v>
      </c>
      <c r="AO30" s="319">
        <v>0</v>
      </c>
      <c r="AP30" s="319">
        <v>0</v>
      </c>
      <c r="AQ30" s="319">
        <v>0</v>
      </c>
      <c r="AR30" s="319">
        <v>0</v>
      </c>
      <c r="AS30" s="319">
        <v>0</v>
      </c>
      <c r="AT30" s="319">
        <v>0</v>
      </c>
      <c r="AU30" s="319">
        <v>0</v>
      </c>
      <c r="AV30" s="319">
        <v>0</v>
      </c>
      <c r="AW30" s="319">
        <v>0</v>
      </c>
      <c r="AX30" s="319">
        <v>0.24</v>
      </c>
      <c r="AY30" s="319">
        <v>0</v>
      </c>
      <c r="AZ30" s="319">
        <v>0</v>
      </c>
      <c r="BA30" s="319">
        <v>0</v>
      </c>
      <c r="BB30" s="319">
        <v>0</v>
      </c>
      <c r="BC30" s="319">
        <v>0</v>
      </c>
      <c r="BD30" s="319">
        <v>0</v>
      </c>
      <c r="BE30" s="319">
        <v>0</v>
      </c>
      <c r="BF30" s="319">
        <v>0</v>
      </c>
      <c r="BG30" s="319">
        <v>0</v>
      </c>
      <c r="BH30" s="319">
        <v>0</v>
      </c>
      <c r="BI30" s="319">
        <v>0</v>
      </c>
      <c r="BJ30" s="354">
        <v>-1.83</v>
      </c>
      <c r="BK30" s="354">
        <v>111.69</v>
      </c>
    </row>
    <row r="31" spans="1:63" ht="20.100000000000001" customHeight="1" x14ac:dyDescent="0.2">
      <c r="A31" s="343"/>
      <c r="B31" s="352" t="s">
        <v>100</v>
      </c>
      <c r="C31" s="353" t="s">
        <v>101</v>
      </c>
      <c r="D31" s="202">
        <v>8.4499999999999993</v>
      </c>
      <c r="E31" s="319">
        <v>0</v>
      </c>
      <c r="F31" s="320">
        <v>0</v>
      </c>
      <c r="G31" s="319">
        <v>0</v>
      </c>
      <c r="H31" s="319">
        <v>0</v>
      </c>
      <c r="I31" s="319">
        <v>0</v>
      </c>
      <c r="J31" s="319">
        <v>0</v>
      </c>
      <c r="K31" s="319">
        <v>0</v>
      </c>
      <c r="L31" s="319">
        <v>0</v>
      </c>
      <c r="M31" s="319">
        <v>0</v>
      </c>
      <c r="N31" s="319">
        <v>0</v>
      </c>
      <c r="O31" s="319">
        <v>0</v>
      </c>
      <c r="P31" s="319">
        <v>0</v>
      </c>
      <c r="Q31" s="319">
        <v>0</v>
      </c>
      <c r="R31" s="202">
        <v>0</v>
      </c>
      <c r="S31" s="319">
        <v>0</v>
      </c>
      <c r="T31" s="319">
        <v>0</v>
      </c>
      <c r="U31" s="319">
        <v>0</v>
      </c>
      <c r="V31" s="319">
        <v>0</v>
      </c>
      <c r="W31" s="319">
        <v>0</v>
      </c>
      <c r="X31" s="319">
        <v>0</v>
      </c>
      <c r="Y31" s="319">
        <v>0</v>
      </c>
      <c r="Z31" s="319">
        <v>0</v>
      </c>
      <c r="AA31" s="319">
        <v>0</v>
      </c>
      <c r="AB31" s="202">
        <v>0</v>
      </c>
      <c r="AC31" s="319">
        <v>0</v>
      </c>
      <c r="AD31" s="319">
        <v>0</v>
      </c>
      <c r="AE31" s="319">
        <v>0</v>
      </c>
      <c r="AF31" s="319">
        <v>0</v>
      </c>
      <c r="AG31" s="319">
        <v>0</v>
      </c>
      <c r="AH31" s="319">
        <v>0</v>
      </c>
      <c r="AI31" s="319">
        <v>0</v>
      </c>
      <c r="AJ31" s="319">
        <v>0</v>
      </c>
      <c r="AK31" s="319">
        <v>0</v>
      </c>
      <c r="AL31" s="319">
        <v>0</v>
      </c>
      <c r="AM31" s="319">
        <v>0</v>
      </c>
      <c r="AN31" s="319">
        <v>0</v>
      </c>
      <c r="AO31" s="319">
        <v>0</v>
      </c>
      <c r="AP31" s="319">
        <v>0</v>
      </c>
      <c r="AQ31" s="319">
        <v>0</v>
      </c>
      <c r="AR31" s="319">
        <v>0</v>
      </c>
      <c r="AS31" s="319">
        <v>0</v>
      </c>
      <c r="AT31" s="319">
        <v>0</v>
      </c>
      <c r="AU31" s="319">
        <v>0</v>
      </c>
      <c r="AV31" s="319">
        <v>0</v>
      </c>
      <c r="AW31" s="319">
        <v>0</v>
      </c>
      <c r="AX31" s="319">
        <v>0</v>
      </c>
      <c r="AY31" s="319">
        <v>0</v>
      </c>
      <c r="AZ31" s="319">
        <v>0</v>
      </c>
      <c r="BA31" s="319">
        <v>0</v>
      </c>
      <c r="BB31" s="319">
        <v>0</v>
      </c>
      <c r="BC31" s="319">
        <v>0</v>
      </c>
      <c r="BD31" s="319">
        <v>0</v>
      </c>
      <c r="BE31" s="319">
        <v>0</v>
      </c>
      <c r="BF31" s="319">
        <v>0</v>
      </c>
      <c r="BG31" s="319">
        <v>0</v>
      </c>
      <c r="BH31" s="319">
        <v>0</v>
      </c>
      <c r="BI31" s="319">
        <v>0</v>
      </c>
      <c r="BJ31" s="354">
        <v>0</v>
      </c>
      <c r="BK31" s="354">
        <v>8.4499999999999993</v>
      </c>
    </row>
    <row r="32" spans="1:63" ht="20.100000000000001" customHeight="1" x14ac:dyDescent="0.2">
      <c r="A32" s="343"/>
      <c r="B32" s="352" t="s">
        <v>663</v>
      </c>
      <c r="C32" s="353" t="s">
        <v>103</v>
      </c>
      <c r="D32" s="202">
        <v>0</v>
      </c>
      <c r="E32" s="319">
        <v>0</v>
      </c>
      <c r="F32" s="320">
        <v>0</v>
      </c>
      <c r="G32" s="319">
        <v>0</v>
      </c>
      <c r="H32" s="319">
        <v>0</v>
      </c>
      <c r="I32" s="319">
        <v>0</v>
      </c>
      <c r="J32" s="319">
        <v>0</v>
      </c>
      <c r="K32" s="319">
        <v>0</v>
      </c>
      <c r="L32" s="319">
        <v>0</v>
      </c>
      <c r="M32" s="319">
        <v>0</v>
      </c>
      <c r="N32" s="319">
        <v>0</v>
      </c>
      <c r="O32" s="319">
        <v>0</v>
      </c>
      <c r="P32" s="319">
        <v>0</v>
      </c>
      <c r="Q32" s="319">
        <v>0</v>
      </c>
      <c r="R32" s="202">
        <v>0</v>
      </c>
      <c r="S32" s="319">
        <v>0</v>
      </c>
      <c r="T32" s="319">
        <v>0</v>
      </c>
      <c r="U32" s="319">
        <v>0</v>
      </c>
      <c r="V32" s="319">
        <v>0</v>
      </c>
      <c r="W32" s="319">
        <v>0</v>
      </c>
      <c r="X32" s="319">
        <v>0</v>
      </c>
      <c r="Y32" s="319">
        <v>0</v>
      </c>
      <c r="Z32" s="319">
        <v>0</v>
      </c>
      <c r="AA32" s="319">
        <v>0</v>
      </c>
      <c r="AB32" s="202">
        <v>0</v>
      </c>
      <c r="AC32" s="319">
        <v>0</v>
      </c>
      <c r="AD32" s="319">
        <v>0</v>
      </c>
      <c r="AE32" s="319">
        <v>0</v>
      </c>
      <c r="AF32" s="319">
        <v>0</v>
      </c>
      <c r="AG32" s="319">
        <v>0</v>
      </c>
      <c r="AH32" s="319">
        <v>0</v>
      </c>
      <c r="AI32" s="319">
        <v>0</v>
      </c>
      <c r="AJ32" s="319">
        <v>0</v>
      </c>
      <c r="AK32" s="319">
        <v>0</v>
      </c>
      <c r="AL32" s="319">
        <v>0</v>
      </c>
      <c r="AM32" s="319">
        <v>0</v>
      </c>
      <c r="AN32" s="319">
        <v>0</v>
      </c>
      <c r="AO32" s="319">
        <v>0</v>
      </c>
      <c r="AP32" s="319">
        <v>0</v>
      </c>
      <c r="AQ32" s="319">
        <v>0</v>
      </c>
      <c r="AR32" s="319">
        <v>0</v>
      </c>
      <c r="AS32" s="319">
        <v>0</v>
      </c>
      <c r="AT32" s="319">
        <v>0</v>
      </c>
      <c r="AU32" s="319">
        <v>0</v>
      </c>
      <c r="AV32" s="319">
        <v>0</v>
      </c>
      <c r="AW32" s="319">
        <v>0</v>
      </c>
      <c r="AX32" s="319">
        <v>0</v>
      </c>
      <c r="AY32" s="319">
        <v>0</v>
      </c>
      <c r="AZ32" s="319">
        <v>0</v>
      </c>
      <c r="BA32" s="319">
        <v>0</v>
      </c>
      <c r="BB32" s="319">
        <v>0</v>
      </c>
      <c r="BC32" s="319">
        <v>0</v>
      </c>
      <c r="BD32" s="319">
        <v>0</v>
      </c>
      <c r="BE32" s="319">
        <v>0</v>
      </c>
      <c r="BF32" s="319">
        <v>0</v>
      </c>
      <c r="BG32" s="319">
        <v>0</v>
      </c>
      <c r="BH32" s="319">
        <v>0</v>
      </c>
      <c r="BI32" s="319">
        <v>0</v>
      </c>
      <c r="BJ32" s="354">
        <v>0</v>
      </c>
      <c r="BK32" s="354">
        <v>0</v>
      </c>
    </row>
    <row r="33" spans="1:63" ht="20.100000000000001" customHeight="1" x14ac:dyDescent="0.2">
      <c r="A33" s="343"/>
      <c r="B33" s="352" t="s">
        <v>1279</v>
      </c>
      <c r="C33" s="353" t="s">
        <v>105</v>
      </c>
      <c r="D33" s="202">
        <v>0.76</v>
      </c>
      <c r="E33" s="319">
        <v>0</v>
      </c>
      <c r="F33" s="320">
        <v>0</v>
      </c>
      <c r="G33" s="319">
        <v>0</v>
      </c>
      <c r="H33" s="319">
        <v>0</v>
      </c>
      <c r="I33" s="319">
        <v>0</v>
      </c>
      <c r="J33" s="319">
        <v>0</v>
      </c>
      <c r="K33" s="319">
        <v>0</v>
      </c>
      <c r="L33" s="319">
        <v>0</v>
      </c>
      <c r="M33" s="319">
        <v>0</v>
      </c>
      <c r="N33" s="319">
        <v>0</v>
      </c>
      <c r="O33" s="319">
        <v>0</v>
      </c>
      <c r="P33" s="319">
        <v>0</v>
      </c>
      <c r="Q33" s="319">
        <v>0</v>
      </c>
      <c r="R33" s="202">
        <v>0</v>
      </c>
      <c r="S33" s="319">
        <v>0</v>
      </c>
      <c r="T33" s="319">
        <v>0</v>
      </c>
      <c r="U33" s="319">
        <v>0</v>
      </c>
      <c r="V33" s="319">
        <v>0</v>
      </c>
      <c r="W33" s="319">
        <v>0</v>
      </c>
      <c r="X33" s="319">
        <v>0</v>
      </c>
      <c r="Y33" s="319">
        <v>0</v>
      </c>
      <c r="Z33" s="319">
        <v>0</v>
      </c>
      <c r="AA33" s="319">
        <v>0</v>
      </c>
      <c r="AB33" s="202">
        <v>0</v>
      </c>
      <c r="AC33" s="319">
        <v>0</v>
      </c>
      <c r="AD33" s="319">
        <v>0</v>
      </c>
      <c r="AE33" s="319">
        <v>0</v>
      </c>
      <c r="AF33" s="319">
        <v>0</v>
      </c>
      <c r="AG33" s="319">
        <v>0</v>
      </c>
      <c r="AH33" s="319">
        <v>0</v>
      </c>
      <c r="AI33" s="319">
        <v>0</v>
      </c>
      <c r="AJ33" s="319">
        <v>0</v>
      </c>
      <c r="AK33" s="319">
        <v>0</v>
      </c>
      <c r="AL33" s="319">
        <v>0</v>
      </c>
      <c r="AM33" s="319">
        <v>0</v>
      </c>
      <c r="AN33" s="319">
        <v>0</v>
      </c>
      <c r="AO33" s="319">
        <v>0</v>
      </c>
      <c r="AP33" s="319">
        <v>0</v>
      </c>
      <c r="AQ33" s="319">
        <v>0</v>
      </c>
      <c r="AR33" s="319">
        <v>0</v>
      </c>
      <c r="AS33" s="319">
        <v>0</v>
      </c>
      <c r="AT33" s="319">
        <v>0</v>
      </c>
      <c r="AU33" s="319">
        <v>0</v>
      </c>
      <c r="AV33" s="319">
        <v>0</v>
      </c>
      <c r="AW33" s="319">
        <v>0</v>
      </c>
      <c r="AX33" s="319">
        <v>0</v>
      </c>
      <c r="AY33" s="319">
        <v>0</v>
      </c>
      <c r="AZ33" s="319">
        <v>0</v>
      </c>
      <c r="BA33" s="319">
        <v>0</v>
      </c>
      <c r="BB33" s="319">
        <v>0</v>
      </c>
      <c r="BC33" s="319">
        <v>0</v>
      </c>
      <c r="BD33" s="319">
        <v>0</v>
      </c>
      <c r="BE33" s="319">
        <v>0</v>
      </c>
      <c r="BF33" s="319">
        <v>0</v>
      </c>
      <c r="BG33" s="319">
        <v>0</v>
      </c>
      <c r="BH33" s="319">
        <v>0</v>
      </c>
      <c r="BI33" s="319">
        <v>0</v>
      </c>
      <c r="BJ33" s="354">
        <v>0</v>
      </c>
      <c r="BK33" s="354">
        <v>0.76</v>
      </c>
    </row>
    <row r="34" spans="1:63" ht="20.100000000000001" customHeight="1" x14ac:dyDescent="0.2">
      <c r="A34" s="343"/>
      <c r="B34" s="352" t="s">
        <v>1280</v>
      </c>
      <c r="C34" s="353" t="s">
        <v>107</v>
      </c>
      <c r="D34" s="202">
        <v>4.25</v>
      </c>
      <c r="E34" s="319">
        <v>2.9800000000000004</v>
      </c>
      <c r="F34" s="320">
        <v>0.23</v>
      </c>
      <c r="G34" s="319">
        <v>0</v>
      </c>
      <c r="H34" s="319">
        <v>0</v>
      </c>
      <c r="I34" s="319">
        <v>0</v>
      </c>
      <c r="J34" s="319">
        <v>0.22</v>
      </c>
      <c r="K34" s="319">
        <v>0.01</v>
      </c>
      <c r="L34" s="319">
        <v>0</v>
      </c>
      <c r="M34" s="319">
        <v>0</v>
      </c>
      <c r="N34" s="319">
        <v>0</v>
      </c>
      <c r="O34" s="319">
        <v>0</v>
      </c>
      <c r="P34" s="319">
        <v>0</v>
      </c>
      <c r="Q34" s="319">
        <v>0</v>
      </c>
      <c r="R34" s="202">
        <v>2.7500000000000004</v>
      </c>
      <c r="S34" s="319">
        <v>0</v>
      </c>
      <c r="T34" s="319">
        <v>0</v>
      </c>
      <c r="U34" s="319">
        <v>0</v>
      </c>
      <c r="V34" s="319">
        <v>0</v>
      </c>
      <c r="W34" s="319">
        <v>0</v>
      </c>
      <c r="X34" s="319">
        <v>0</v>
      </c>
      <c r="Y34" s="319">
        <v>0</v>
      </c>
      <c r="Z34" s="319">
        <v>0</v>
      </c>
      <c r="AA34" s="319">
        <v>0</v>
      </c>
      <c r="AB34" s="202">
        <v>0.24000000000000002</v>
      </c>
      <c r="AC34" s="319">
        <v>0.24000000000000002</v>
      </c>
      <c r="AD34" s="319">
        <v>0</v>
      </c>
      <c r="AE34" s="319">
        <v>0</v>
      </c>
      <c r="AF34" s="319">
        <v>0</v>
      </c>
      <c r="AG34" s="319">
        <v>0</v>
      </c>
      <c r="AH34" s="319">
        <v>0</v>
      </c>
      <c r="AI34" s="319">
        <v>0</v>
      </c>
      <c r="AJ34" s="319">
        <v>0</v>
      </c>
      <c r="AK34" s="319">
        <v>0</v>
      </c>
      <c r="AL34" s="319">
        <v>0</v>
      </c>
      <c r="AM34" s="319">
        <v>0</v>
      </c>
      <c r="AN34" s="319">
        <v>0</v>
      </c>
      <c r="AO34" s="319">
        <v>0</v>
      </c>
      <c r="AP34" s="319">
        <v>0</v>
      </c>
      <c r="AQ34" s="319">
        <v>0</v>
      </c>
      <c r="AR34" s="319">
        <v>0</v>
      </c>
      <c r="AS34" s="319">
        <v>0</v>
      </c>
      <c r="AT34" s="319">
        <v>0</v>
      </c>
      <c r="AU34" s="319">
        <v>0</v>
      </c>
      <c r="AV34" s="319">
        <v>0</v>
      </c>
      <c r="AW34" s="319">
        <v>0</v>
      </c>
      <c r="AX34" s="319">
        <v>2.5100000000000002</v>
      </c>
      <c r="AY34" s="319">
        <v>0</v>
      </c>
      <c r="AZ34" s="319">
        <v>0</v>
      </c>
      <c r="BA34" s="319">
        <v>0</v>
      </c>
      <c r="BB34" s="319">
        <v>0</v>
      </c>
      <c r="BC34" s="319">
        <v>0</v>
      </c>
      <c r="BD34" s="319">
        <v>0</v>
      </c>
      <c r="BE34" s="319">
        <v>0</v>
      </c>
      <c r="BF34" s="319">
        <v>0</v>
      </c>
      <c r="BG34" s="319">
        <v>0</v>
      </c>
      <c r="BH34" s="319">
        <v>0</v>
      </c>
      <c r="BI34" s="319">
        <v>0</v>
      </c>
      <c r="BJ34" s="354">
        <v>2.9800000000000004</v>
      </c>
      <c r="BK34" s="354">
        <v>7.23</v>
      </c>
    </row>
    <row r="35" spans="1:63" ht="20.100000000000001" customHeight="1" x14ac:dyDescent="0.2">
      <c r="A35" s="343"/>
      <c r="B35" s="352" t="s">
        <v>1281</v>
      </c>
      <c r="C35" s="353" t="s">
        <v>109</v>
      </c>
      <c r="D35" s="202">
        <v>0</v>
      </c>
      <c r="E35" s="319">
        <v>0</v>
      </c>
      <c r="F35" s="320">
        <v>0</v>
      </c>
      <c r="G35" s="319">
        <v>0</v>
      </c>
      <c r="H35" s="319">
        <v>0</v>
      </c>
      <c r="I35" s="319">
        <v>0</v>
      </c>
      <c r="J35" s="319">
        <v>0</v>
      </c>
      <c r="K35" s="319">
        <v>0</v>
      </c>
      <c r="L35" s="319">
        <v>0</v>
      </c>
      <c r="M35" s="319">
        <v>0</v>
      </c>
      <c r="N35" s="319">
        <v>0</v>
      </c>
      <c r="O35" s="319">
        <v>0</v>
      </c>
      <c r="P35" s="319">
        <v>0</v>
      </c>
      <c r="Q35" s="319">
        <v>0</v>
      </c>
      <c r="R35" s="202">
        <v>0</v>
      </c>
      <c r="S35" s="319">
        <v>0</v>
      </c>
      <c r="T35" s="319">
        <v>0</v>
      </c>
      <c r="U35" s="319">
        <v>0</v>
      </c>
      <c r="V35" s="319">
        <v>0</v>
      </c>
      <c r="W35" s="319">
        <v>0</v>
      </c>
      <c r="X35" s="319">
        <v>0</v>
      </c>
      <c r="Y35" s="319">
        <v>0</v>
      </c>
      <c r="Z35" s="319">
        <v>0</v>
      </c>
      <c r="AA35" s="319">
        <v>0</v>
      </c>
      <c r="AB35" s="202">
        <v>0</v>
      </c>
      <c r="AC35" s="319">
        <v>0</v>
      </c>
      <c r="AD35" s="319">
        <v>0</v>
      </c>
      <c r="AE35" s="319">
        <v>0</v>
      </c>
      <c r="AF35" s="319">
        <v>0</v>
      </c>
      <c r="AG35" s="319">
        <v>0</v>
      </c>
      <c r="AH35" s="319">
        <v>0</v>
      </c>
      <c r="AI35" s="319">
        <v>0</v>
      </c>
      <c r="AJ35" s="319">
        <v>0</v>
      </c>
      <c r="AK35" s="319">
        <v>0</v>
      </c>
      <c r="AL35" s="319">
        <v>0</v>
      </c>
      <c r="AM35" s="319">
        <v>0</v>
      </c>
      <c r="AN35" s="319">
        <v>0</v>
      </c>
      <c r="AO35" s="319">
        <v>0</v>
      </c>
      <c r="AP35" s="319">
        <v>0</v>
      </c>
      <c r="AQ35" s="319">
        <v>0</v>
      </c>
      <c r="AR35" s="319">
        <v>0</v>
      </c>
      <c r="AS35" s="319">
        <v>0</v>
      </c>
      <c r="AT35" s="319">
        <v>0</v>
      </c>
      <c r="AU35" s="319">
        <v>0</v>
      </c>
      <c r="AV35" s="319">
        <v>0</v>
      </c>
      <c r="AW35" s="319">
        <v>0</v>
      </c>
      <c r="AX35" s="319">
        <v>0</v>
      </c>
      <c r="AY35" s="319">
        <v>0</v>
      </c>
      <c r="AZ35" s="319">
        <v>0</v>
      </c>
      <c r="BA35" s="319">
        <v>0</v>
      </c>
      <c r="BB35" s="319">
        <v>0</v>
      </c>
      <c r="BC35" s="319">
        <v>0</v>
      </c>
      <c r="BD35" s="319">
        <v>0</v>
      </c>
      <c r="BE35" s="319">
        <v>0</v>
      </c>
      <c r="BF35" s="319">
        <v>0</v>
      </c>
      <c r="BG35" s="319">
        <v>0</v>
      </c>
      <c r="BH35" s="319">
        <v>0</v>
      </c>
      <c r="BI35" s="319">
        <v>0</v>
      </c>
      <c r="BJ35" s="354">
        <v>0</v>
      </c>
      <c r="BK35" s="354">
        <v>0</v>
      </c>
    </row>
    <row r="36" spans="1:63" ht="20.100000000000001" customHeight="1" x14ac:dyDescent="0.2">
      <c r="A36" s="343"/>
      <c r="B36" s="352" t="s">
        <v>110</v>
      </c>
      <c r="C36" s="353" t="s">
        <v>111</v>
      </c>
      <c r="D36" s="202">
        <v>5.47</v>
      </c>
      <c r="E36" s="319">
        <v>0</v>
      </c>
      <c r="F36" s="320">
        <v>0</v>
      </c>
      <c r="G36" s="319">
        <v>0</v>
      </c>
      <c r="H36" s="319">
        <v>0</v>
      </c>
      <c r="I36" s="319">
        <v>0</v>
      </c>
      <c r="J36" s="319">
        <v>0</v>
      </c>
      <c r="K36" s="319">
        <v>0</v>
      </c>
      <c r="L36" s="319">
        <v>0</v>
      </c>
      <c r="M36" s="319">
        <v>0</v>
      </c>
      <c r="N36" s="319">
        <v>0</v>
      </c>
      <c r="O36" s="319">
        <v>0</v>
      </c>
      <c r="P36" s="319">
        <v>0</v>
      </c>
      <c r="Q36" s="319">
        <v>0</v>
      </c>
      <c r="R36" s="202">
        <v>0</v>
      </c>
      <c r="S36" s="319">
        <v>0</v>
      </c>
      <c r="T36" s="319">
        <v>0</v>
      </c>
      <c r="U36" s="319">
        <v>0</v>
      </c>
      <c r="V36" s="319">
        <v>0</v>
      </c>
      <c r="W36" s="319">
        <v>0</v>
      </c>
      <c r="X36" s="319">
        <v>0</v>
      </c>
      <c r="Y36" s="319">
        <v>0</v>
      </c>
      <c r="Z36" s="319">
        <v>0</v>
      </c>
      <c r="AA36" s="319">
        <v>0</v>
      </c>
      <c r="AB36" s="202">
        <v>0</v>
      </c>
      <c r="AC36" s="319">
        <v>0</v>
      </c>
      <c r="AD36" s="319">
        <v>0</v>
      </c>
      <c r="AE36" s="319">
        <v>0</v>
      </c>
      <c r="AF36" s="319">
        <v>0</v>
      </c>
      <c r="AG36" s="319">
        <v>0</v>
      </c>
      <c r="AH36" s="319">
        <v>0</v>
      </c>
      <c r="AI36" s="319">
        <v>0</v>
      </c>
      <c r="AJ36" s="319">
        <v>0</v>
      </c>
      <c r="AK36" s="319">
        <v>0</v>
      </c>
      <c r="AL36" s="319">
        <v>0</v>
      </c>
      <c r="AM36" s="319">
        <v>0</v>
      </c>
      <c r="AN36" s="319">
        <v>0</v>
      </c>
      <c r="AO36" s="319">
        <v>0</v>
      </c>
      <c r="AP36" s="319">
        <v>0</v>
      </c>
      <c r="AQ36" s="319">
        <v>0</v>
      </c>
      <c r="AR36" s="319">
        <v>0</v>
      </c>
      <c r="AS36" s="319">
        <v>0</v>
      </c>
      <c r="AT36" s="319">
        <v>0</v>
      </c>
      <c r="AU36" s="319">
        <v>0</v>
      </c>
      <c r="AV36" s="319">
        <v>0</v>
      </c>
      <c r="AW36" s="319">
        <v>0</v>
      </c>
      <c r="AX36" s="319">
        <v>0</v>
      </c>
      <c r="AY36" s="319">
        <v>0</v>
      </c>
      <c r="AZ36" s="319">
        <v>0</v>
      </c>
      <c r="BA36" s="319">
        <v>0</v>
      </c>
      <c r="BB36" s="319">
        <v>0</v>
      </c>
      <c r="BC36" s="319">
        <v>0</v>
      </c>
      <c r="BD36" s="319">
        <v>0</v>
      </c>
      <c r="BE36" s="319">
        <v>0</v>
      </c>
      <c r="BF36" s="319">
        <v>0</v>
      </c>
      <c r="BG36" s="319">
        <v>0</v>
      </c>
      <c r="BH36" s="319">
        <v>0</v>
      </c>
      <c r="BI36" s="319">
        <v>0</v>
      </c>
      <c r="BJ36" s="354">
        <v>-0.1</v>
      </c>
      <c r="BK36" s="354">
        <v>5.37</v>
      </c>
    </row>
    <row r="37" spans="1:63" ht="20.100000000000001" customHeight="1" x14ac:dyDescent="0.2">
      <c r="A37" s="343"/>
      <c r="B37" s="352" t="s">
        <v>1266</v>
      </c>
      <c r="C37" s="353" t="s">
        <v>113</v>
      </c>
      <c r="D37" s="202">
        <v>0.05</v>
      </c>
      <c r="E37" s="319">
        <v>0</v>
      </c>
      <c r="F37" s="320">
        <v>0</v>
      </c>
      <c r="G37" s="319">
        <v>0</v>
      </c>
      <c r="H37" s="319">
        <v>0</v>
      </c>
      <c r="I37" s="319">
        <v>0</v>
      </c>
      <c r="J37" s="319">
        <v>0</v>
      </c>
      <c r="K37" s="319">
        <v>0</v>
      </c>
      <c r="L37" s="319">
        <v>0</v>
      </c>
      <c r="M37" s="319">
        <v>0</v>
      </c>
      <c r="N37" s="319">
        <v>0</v>
      </c>
      <c r="O37" s="319">
        <v>0</v>
      </c>
      <c r="P37" s="319">
        <v>0</v>
      </c>
      <c r="Q37" s="319">
        <v>0</v>
      </c>
      <c r="R37" s="202">
        <v>0</v>
      </c>
      <c r="S37" s="319">
        <v>0</v>
      </c>
      <c r="T37" s="319">
        <v>0</v>
      </c>
      <c r="U37" s="319">
        <v>0</v>
      </c>
      <c r="V37" s="319">
        <v>0</v>
      </c>
      <c r="W37" s="319">
        <v>0</v>
      </c>
      <c r="X37" s="319">
        <v>0</v>
      </c>
      <c r="Y37" s="319">
        <v>0</v>
      </c>
      <c r="Z37" s="319">
        <v>0</v>
      </c>
      <c r="AA37" s="319">
        <v>0</v>
      </c>
      <c r="AB37" s="202">
        <v>0</v>
      </c>
      <c r="AC37" s="319">
        <v>0</v>
      </c>
      <c r="AD37" s="319">
        <v>0</v>
      </c>
      <c r="AE37" s="319">
        <v>0</v>
      </c>
      <c r="AF37" s="319">
        <v>0</v>
      </c>
      <c r="AG37" s="319">
        <v>0</v>
      </c>
      <c r="AH37" s="319">
        <v>0</v>
      </c>
      <c r="AI37" s="319">
        <v>0</v>
      </c>
      <c r="AJ37" s="319">
        <v>0</v>
      </c>
      <c r="AK37" s="319">
        <v>0</v>
      </c>
      <c r="AL37" s="319">
        <v>0</v>
      </c>
      <c r="AM37" s="319">
        <v>0</v>
      </c>
      <c r="AN37" s="319">
        <v>0</v>
      </c>
      <c r="AO37" s="319">
        <v>0</v>
      </c>
      <c r="AP37" s="319">
        <v>0</v>
      </c>
      <c r="AQ37" s="319">
        <v>0</v>
      </c>
      <c r="AR37" s="319">
        <v>0</v>
      </c>
      <c r="AS37" s="319">
        <v>0</v>
      </c>
      <c r="AT37" s="319">
        <v>0</v>
      </c>
      <c r="AU37" s="319">
        <v>0</v>
      </c>
      <c r="AV37" s="319">
        <v>0</v>
      </c>
      <c r="AW37" s="319">
        <v>0</v>
      </c>
      <c r="AX37" s="319">
        <v>0</v>
      </c>
      <c r="AY37" s="319">
        <v>0</v>
      </c>
      <c r="AZ37" s="319">
        <v>0</v>
      </c>
      <c r="BA37" s="319">
        <v>0</v>
      </c>
      <c r="BB37" s="319">
        <v>0</v>
      </c>
      <c r="BC37" s="319">
        <v>0</v>
      </c>
      <c r="BD37" s="319">
        <v>0</v>
      </c>
      <c r="BE37" s="319">
        <v>0</v>
      </c>
      <c r="BF37" s="319">
        <v>0</v>
      </c>
      <c r="BG37" s="319">
        <v>0</v>
      </c>
      <c r="BH37" s="319">
        <v>0</v>
      </c>
      <c r="BI37" s="319">
        <v>0</v>
      </c>
      <c r="BJ37" s="354">
        <v>0</v>
      </c>
      <c r="BK37" s="354">
        <v>0.05</v>
      </c>
    </row>
    <row r="38" spans="1:63" ht="20.100000000000001" customHeight="1" x14ac:dyDescent="0.2">
      <c r="A38" s="343"/>
      <c r="B38" s="355" t="s">
        <v>664</v>
      </c>
      <c r="C38" s="356" t="s">
        <v>115</v>
      </c>
      <c r="D38" s="202">
        <v>0</v>
      </c>
      <c r="E38" s="319">
        <v>0</v>
      </c>
      <c r="F38" s="320">
        <v>0</v>
      </c>
      <c r="G38" s="319">
        <v>0</v>
      </c>
      <c r="H38" s="319">
        <v>0</v>
      </c>
      <c r="I38" s="319">
        <v>0</v>
      </c>
      <c r="J38" s="319">
        <v>0</v>
      </c>
      <c r="K38" s="319">
        <v>0</v>
      </c>
      <c r="L38" s="319">
        <v>0</v>
      </c>
      <c r="M38" s="319">
        <v>0</v>
      </c>
      <c r="N38" s="319">
        <v>0</v>
      </c>
      <c r="O38" s="319">
        <v>0</v>
      </c>
      <c r="P38" s="319">
        <v>0</v>
      </c>
      <c r="Q38" s="319">
        <v>0</v>
      </c>
      <c r="R38" s="202">
        <v>0</v>
      </c>
      <c r="S38" s="319">
        <v>0</v>
      </c>
      <c r="T38" s="319">
        <v>0</v>
      </c>
      <c r="U38" s="319">
        <v>0</v>
      </c>
      <c r="V38" s="319">
        <v>0</v>
      </c>
      <c r="W38" s="319">
        <v>0</v>
      </c>
      <c r="X38" s="319">
        <v>0</v>
      </c>
      <c r="Y38" s="319">
        <v>0</v>
      </c>
      <c r="Z38" s="319">
        <v>0</v>
      </c>
      <c r="AA38" s="319">
        <v>0</v>
      </c>
      <c r="AB38" s="202">
        <v>0</v>
      </c>
      <c r="AC38" s="319">
        <v>0</v>
      </c>
      <c r="AD38" s="319">
        <v>0</v>
      </c>
      <c r="AE38" s="319">
        <v>0</v>
      </c>
      <c r="AF38" s="319">
        <v>0</v>
      </c>
      <c r="AG38" s="319">
        <v>0</v>
      </c>
      <c r="AH38" s="319">
        <v>0</v>
      </c>
      <c r="AI38" s="319">
        <v>0</v>
      </c>
      <c r="AJ38" s="319">
        <v>0</v>
      </c>
      <c r="AK38" s="319">
        <v>0</v>
      </c>
      <c r="AL38" s="319">
        <v>0</v>
      </c>
      <c r="AM38" s="319">
        <v>0</v>
      </c>
      <c r="AN38" s="319">
        <v>0</v>
      </c>
      <c r="AO38" s="319">
        <v>0</v>
      </c>
      <c r="AP38" s="319">
        <v>0</v>
      </c>
      <c r="AQ38" s="319">
        <v>0</v>
      </c>
      <c r="AR38" s="319">
        <v>0</v>
      </c>
      <c r="AS38" s="319">
        <v>0</v>
      </c>
      <c r="AT38" s="319">
        <v>0</v>
      </c>
      <c r="AU38" s="319">
        <v>0</v>
      </c>
      <c r="AV38" s="319">
        <v>0</v>
      </c>
      <c r="AW38" s="319">
        <v>0</v>
      </c>
      <c r="AX38" s="319">
        <v>0</v>
      </c>
      <c r="AY38" s="319">
        <v>0</v>
      </c>
      <c r="AZ38" s="319">
        <v>0</v>
      </c>
      <c r="BA38" s="319">
        <v>0</v>
      </c>
      <c r="BB38" s="319">
        <v>0</v>
      </c>
      <c r="BC38" s="319">
        <v>0</v>
      </c>
      <c r="BD38" s="319">
        <v>0</v>
      </c>
      <c r="BE38" s="319">
        <v>0</v>
      </c>
      <c r="BF38" s="319">
        <v>0</v>
      </c>
      <c r="BG38" s="319">
        <v>0</v>
      </c>
      <c r="BH38" s="319">
        <v>0</v>
      </c>
      <c r="BI38" s="319">
        <v>0</v>
      </c>
      <c r="BJ38" s="354">
        <v>0</v>
      </c>
      <c r="BK38" s="354">
        <v>0</v>
      </c>
    </row>
    <row r="39" spans="1:63" ht="20.100000000000001" customHeight="1" x14ac:dyDescent="0.2">
      <c r="A39" s="344"/>
      <c r="B39" s="342" t="s">
        <v>665</v>
      </c>
      <c r="C39" s="343" t="s">
        <v>117</v>
      </c>
      <c r="D39" s="202">
        <v>0.01</v>
      </c>
      <c r="E39" s="202">
        <v>0.34</v>
      </c>
      <c r="F39" s="320">
        <v>0</v>
      </c>
      <c r="G39" s="202">
        <v>0</v>
      </c>
      <c r="H39" s="202">
        <v>0</v>
      </c>
      <c r="I39" s="202">
        <v>0</v>
      </c>
      <c r="J39" s="202">
        <v>0</v>
      </c>
      <c r="K39" s="202">
        <v>0</v>
      </c>
      <c r="L39" s="202">
        <v>0</v>
      </c>
      <c r="M39" s="202">
        <v>0</v>
      </c>
      <c r="N39" s="202">
        <v>0</v>
      </c>
      <c r="O39" s="202">
        <v>0</v>
      </c>
      <c r="P39" s="202">
        <v>0</v>
      </c>
      <c r="Q39" s="202">
        <v>0</v>
      </c>
      <c r="R39" s="202">
        <v>0.34</v>
      </c>
      <c r="S39" s="202">
        <v>0</v>
      </c>
      <c r="T39" s="202">
        <v>0</v>
      </c>
      <c r="U39" s="202">
        <v>0</v>
      </c>
      <c r="V39" s="202">
        <v>0</v>
      </c>
      <c r="W39" s="202">
        <v>0</v>
      </c>
      <c r="X39" s="202">
        <v>0.05</v>
      </c>
      <c r="Y39" s="202">
        <v>0</v>
      </c>
      <c r="Z39" s="202">
        <v>0</v>
      </c>
      <c r="AA39" s="202">
        <v>0</v>
      </c>
      <c r="AB39" s="202">
        <v>0.02</v>
      </c>
      <c r="AC39" s="319">
        <v>0.02</v>
      </c>
      <c r="AD39" s="319">
        <v>0</v>
      </c>
      <c r="AE39" s="319">
        <v>0</v>
      </c>
      <c r="AF39" s="319">
        <v>0</v>
      </c>
      <c r="AG39" s="319">
        <v>0</v>
      </c>
      <c r="AH39" s="319">
        <v>0</v>
      </c>
      <c r="AI39" s="319">
        <v>0</v>
      </c>
      <c r="AJ39" s="319">
        <v>0</v>
      </c>
      <c r="AK39" s="319">
        <v>0</v>
      </c>
      <c r="AL39" s="202">
        <v>0</v>
      </c>
      <c r="AM39" s="202">
        <v>0</v>
      </c>
      <c r="AN39" s="202">
        <v>0</v>
      </c>
      <c r="AO39" s="202">
        <v>0</v>
      </c>
      <c r="AP39" s="319">
        <v>0</v>
      </c>
      <c r="AQ39" s="319">
        <v>0</v>
      </c>
      <c r="AR39" s="319">
        <v>0</v>
      </c>
      <c r="AS39" s="202">
        <v>0</v>
      </c>
      <c r="AT39" s="202">
        <v>0</v>
      </c>
      <c r="AU39" s="202">
        <v>0</v>
      </c>
      <c r="AV39" s="202">
        <v>0</v>
      </c>
      <c r="AW39" s="202">
        <v>0</v>
      </c>
      <c r="AX39" s="202">
        <v>0.27</v>
      </c>
      <c r="AY39" s="202">
        <v>0</v>
      </c>
      <c r="AZ39" s="202">
        <v>0</v>
      </c>
      <c r="BA39" s="202">
        <v>0</v>
      </c>
      <c r="BB39" s="202">
        <v>0</v>
      </c>
      <c r="BC39" s="202">
        <v>0</v>
      </c>
      <c r="BD39" s="202">
        <v>0</v>
      </c>
      <c r="BE39" s="202">
        <v>0</v>
      </c>
      <c r="BF39" s="202">
        <v>0</v>
      </c>
      <c r="BG39" s="319">
        <v>0</v>
      </c>
      <c r="BH39" s="319">
        <v>0</v>
      </c>
      <c r="BI39" s="319">
        <v>0</v>
      </c>
      <c r="BJ39" s="321">
        <v>0.34</v>
      </c>
      <c r="BK39" s="321">
        <v>0.35</v>
      </c>
    </row>
    <row r="40" spans="1:63" ht="20.100000000000001" customHeight="1" x14ac:dyDescent="0.2">
      <c r="A40" s="340"/>
      <c r="B40" s="342" t="s">
        <v>1282</v>
      </c>
      <c r="C40" s="343" t="s">
        <v>119</v>
      </c>
      <c r="D40" s="202">
        <v>0.31</v>
      </c>
      <c r="E40" s="202">
        <v>0</v>
      </c>
      <c r="F40" s="320">
        <v>0</v>
      </c>
      <c r="G40" s="202">
        <v>0</v>
      </c>
      <c r="H40" s="202">
        <v>0</v>
      </c>
      <c r="I40" s="202">
        <v>0</v>
      </c>
      <c r="J40" s="202">
        <v>0</v>
      </c>
      <c r="K40" s="202">
        <v>0</v>
      </c>
      <c r="L40" s="202">
        <v>0</v>
      </c>
      <c r="M40" s="202">
        <v>0</v>
      </c>
      <c r="N40" s="202">
        <v>0</v>
      </c>
      <c r="O40" s="202">
        <v>0</v>
      </c>
      <c r="P40" s="202">
        <v>0</v>
      </c>
      <c r="Q40" s="202">
        <v>0</v>
      </c>
      <c r="R40" s="202">
        <v>0</v>
      </c>
      <c r="S40" s="202">
        <v>0</v>
      </c>
      <c r="T40" s="202">
        <v>0</v>
      </c>
      <c r="U40" s="202">
        <v>0</v>
      </c>
      <c r="V40" s="202">
        <v>0</v>
      </c>
      <c r="W40" s="202">
        <v>0</v>
      </c>
      <c r="X40" s="202">
        <v>0</v>
      </c>
      <c r="Y40" s="202">
        <v>0</v>
      </c>
      <c r="Z40" s="202">
        <v>0</v>
      </c>
      <c r="AA40" s="202">
        <v>0</v>
      </c>
      <c r="AB40" s="202">
        <v>0</v>
      </c>
      <c r="AC40" s="319">
        <v>0</v>
      </c>
      <c r="AD40" s="319">
        <v>0</v>
      </c>
      <c r="AE40" s="319">
        <v>0</v>
      </c>
      <c r="AF40" s="319">
        <v>0</v>
      </c>
      <c r="AG40" s="319">
        <v>0</v>
      </c>
      <c r="AH40" s="319">
        <v>0</v>
      </c>
      <c r="AI40" s="319">
        <v>0</v>
      </c>
      <c r="AJ40" s="319">
        <v>0</v>
      </c>
      <c r="AK40" s="319">
        <v>0</v>
      </c>
      <c r="AL40" s="202">
        <v>0</v>
      </c>
      <c r="AM40" s="202">
        <v>0</v>
      </c>
      <c r="AN40" s="202">
        <v>0</v>
      </c>
      <c r="AO40" s="202">
        <v>0</v>
      </c>
      <c r="AP40" s="319">
        <v>0</v>
      </c>
      <c r="AQ40" s="319">
        <v>0</v>
      </c>
      <c r="AR40" s="319">
        <v>0</v>
      </c>
      <c r="AS40" s="202">
        <v>0</v>
      </c>
      <c r="AT40" s="202">
        <v>0</v>
      </c>
      <c r="AU40" s="202">
        <v>0</v>
      </c>
      <c r="AV40" s="202">
        <v>0</v>
      </c>
      <c r="AW40" s="202">
        <v>0</v>
      </c>
      <c r="AX40" s="202">
        <v>0</v>
      </c>
      <c r="AY40" s="202">
        <v>0</v>
      </c>
      <c r="AZ40" s="202">
        <v>0</v>
      </c>
      <c r="BA40" s="202">
        <v>0</v>
      </c>
      <c r="BB40" s="202">
        <v>0</v>
      </c>
      <c r="BC40" s="202">
        <v>0</v>
      </c>
      <c r="BD40" s="202">
        <v>0</v>
      </c>
      <c r="BE40" s="202">
        <v>0</v>
      </c>
      <c r="BF40" s="202">
        <v>0</v>
      </c>
      <c r="BG40" s="319">
        <v>0</v>
      </c>
      <c r="BH40" s="319">
        <v>0</v>
      </c>
      <c r="BI40" s="319">
        <v>0</v>
      </c>
      <c r="BJ40" s="321">
        <v>0</v>
      </c>
      <c r="BK40" s="321">
        <v>0.31</v>
      </c>
    </row>
    <row r="41" spans="1:63" ht="20.100000000000001" customHeight="1" x14ac:dyDescent="0.2">
      <c r="A41" s="340"/>
      <c r="B41" s="342" t="s">
        <v>1283</v>
      </c>
      <c r="C41" s="343" t="s">
        <v>121</v>
      </c>
      <c r="D41" s="202">
        <v>1.65</v>
      </c>
      <c r="E41" s="202">
        <v>1.0099999999999998</v>
      </c>
      <c r="F41" s="320">
        <v>0.48999999999999988</v>
      </c>
      <c r="G41" s="202">
        <v>0</v>
      </c>
      <c r="H41" s="202">
        <v>0</v>
      </c>
      <c r="I41" s="202">
        <v>0</v>
      </c>
      <c r="J41" s="202">
        <v>0</v>
      </c>
      <c r="K41" s="202">
        <v>0.48999999999999988</v>
      </c>
      <c r="L41" s="202">
        <v>0</v>
      </c>
      <c r="M41" s="202">
        <v>0</v>
      </c>
      <c r="N41" s="202">
        <v>0</v>
      </c>
      <c r="O41" s="202">
        <v>0</v>
      </c>
      <c r="P41" s="202">
        <v>0</v>
      </c>
      <c r="Q41" s="202">
        <v>0</v>
      </c>
      <c r="R41" s="202">
        <v>0.52</v>
      </c>
      <c r="S41" s="202">
        <v>0</v>
      </c>
      <c r="T41" s="202">
        <v>0</v>
      </c>
      <c r="U41" s="202">
        <v>0</v>
      </c>
      <c r="V41" s="202">
        <v>0</v>
      </c>
      <c r="W41" s="202">
        <v>0</v>
      </c>
      <c r="X41" s="202">
        <v>0</v>
      </c>
      <c r="Y41" s="202">
        <v>0</v>
      </c>
      <c r="Z41" s="202">
        <v>0</v>
      </c>
      <c r="AA41" s="202">
        <v>0</v>
      </c>
      <c r="AB41" s="202">
        <v>0</v>
      </c>
      <c r="AC41" s="319">
        <v>0</v>
      </c>
      <c r="AD41" s="319">
        <v>0</v>
      </c>
      <c r="AE41" s="319">
        <v>0</v>
      </c>
      <c r="AF41" s="319">
        <v>0</v>
      </c>
      <c r="AG41" s="319">
        <v>0</v>
      </c>
      <c r="AH41" s="319">
        <v>0</v>
      </c>
      <c r="AI41" s="319">
        <v>0</v>
      </c>
      <c r="AJ41" s="319">
        <v>0</v>
      </c>
      <c r="AK41" s="319">
        <v>0</v>
      </c>
      <c r="AL41" s="202">
        <v>0</v>
      </c>
      <c r="AM41" s="202">
        <v>0</v>
      </c>
      <c r="AN41" s="202">
        <v>0</v>
      </c>
      <c r="AO41" s="202">
        <v>0</v>
      </c>
      <c r="AP41" s="319">
        <v>0</v>
      </c>
      <c r="AQ41" s="319">
        <v>0</v>
      </c>
      <c r="AR41" s="319">
        <v>0</v>
      </c>
      <c r="AS41" s="202">
        <v>0</v>
      </c>
      <c r="AT41" s="202">
        <v>0</v>
      </c>
      <c r="AU41" s="202">
        <v>0</v>
      </c>
      <c r="AV41" s="202">
        <v>0</v>
      </c>
      <c r="AW41" s="202">
        <v>0</v>
      </c>
      <c r="AX41" s="202">
        <v>0.52</v>
      </c>
      <c r="AY41" s="202">
        <v>0</v>
      </c>
      <c r="AZ41" s="202">
        <v>0</v>
      </c>
      <c r="BA41" s="202">
        <v>0</v>
      </c>
      <c r="BB41" s="202">
        <v>0</v>
      </c>
      <c r="BC41" s="202">
        <v>0</v>
      </c>
      <c r="BD41" s="202">
        <v>0</v>
      </c>
      <c r="BE41" s="202">
        <v>0</v>
      </c>
      <c r="BF41" s="202">
        <v>0</v>
      </c>
      <c r="BG41" s="319">
        <v>0</v>
      </c>
      <c r="BH41" s="319">
        <v>0</v>
      </c>
      <c r="BI41" s="319">
        <v>0</v>
      </c>
      <c r="BJ41" s="321">
        <v>1.0099999999999998</v>
      </c>
      <c r="BK41" s="321">
        <v>2.66</v>
      </c>
    </row>
    <row r="42" spans="1:63" ht="26.25" customHeight="1" x14ac:dyDescent="0.2">
      <c r="A42" s="340"/>
      <c r="B42" s="342" t="s">
        <v>1284</v>
      </c>
      <c r="C42" s="343" t="s">
        <v>123</v>
      </c>
      <c r="D42" s="202">
        <v>30.86</v>
      </c>
      <c r="E42" s="202">
        <v>0</v>
      </c>
      <c r="F42" s="320">
        <v>0</v>
      </c>
      <c r="G42" s="202">
        <v>0</v>
      </c>
      <c r="H42" s="202">
        <v>0</v>
      </c>
      <c r="I42" s="202">
        <v>0</v>
      </c>
      <c r="J42" s="202">
        <v>0</v>
      </c>
      <c r="K42" s="202">
        <v>0</v>
      </c>
      <c r="L42" s="202">
        <v>0</v>
      </c>
      <c r="M42" s="202">
        <v>0</v>
      </c>
      <c r="N42" s="202">
        <v>0</v>
      </c>
      <c r="O42" s="202">
        <v>0</v>
      </c>
      <c r="P42" s="202">
        <v>0</v>
      </c>
      <c r="Q42" s="202">
        <v>0</v>
      </c>
      <c r="R42" s="202">
        <v>0</v>
      </c>
      <c r="S42" s="202">
        <v>0</v>
      </c>
      <c r="T42" s="202">
        <v>0</v>
      </c>
      <c r="U42" s="202">
        <v>0</v>
      </c>
      <c r="V42" s="202">
        <v>0</v>
      </c>
      <c r="W42" s="202">
        <v>0</v>
      </c>
      <c r="X42" s="202">
        <v>0</v>
      </c>
      <c r="Y42" s="202">
        <v>0</v>
      </c>
      <c r="Z42" s="202">
        <v>0</v>
      </c>
      <c r="AA42" s="202">
        <v>0</v>
      </c>
      <c r="AB42" s="202">
        <v>0</v>
      </c>
      <c r="AC42" s="319">
        <v>0</v>
      </c>
      <c r="AD42" s="319">
        <v>0</v>
      </c>
      <c r="AE42" s="319">
        <v>0</v>
      </c>
      <c r="AF42" s="319">
        <v>0</v>
      </c>
      <c r="AG42" s="319">
        <v>0</v>
      </c>
      <c r="AH42" s="319">
        <v>0</v>
      </c>
      <c r="AI42" s="319">
        <v>0</v>
      </c>
      <c r="AJ42" s="319">
        <v>0</v>
      </c>
      <c r="AK42" s="319">
        <v>0</v>
      </c>
      <c r="AL42" s="202">
        <v>0</v>
      </c>
      <c r="AM42" s="202">
        <v>0</v>
      </c>
      <c r="AN42" s="202">
        <v>0</v>
      </c>
      <c r="AO42" s="202">
        <v>0</v>
      </c>
      <c r="AP42" s="319">
        <v>0</v>
      </c>
      <c r="AQ42" s="319">
        <v>0</v>
      </c>
      <c r="AR42" s="319">
        <v>0</v>
      </c>
      <c r="AS42" s="202">
        <v>0</v>
      </c>
      <c r="AT42" s="202">
        <v>0</v>
      </c>
      <c r="AU42" s="202">
        <v>0</v>
      </c>
      <c r="AV42" s="202">
        <v>0</v>
      </c>
      <c r="AW42" s="202">
        <v>0</v>
      </c>
      <c r="AX42" s="202">
        <v>0</v>
      </c>
      <c r="AY42" s="202">
        <v>0</v>
      </c>
      <c r="AZ42" s="202">
        <v>0</v>
      </c>
      <c r="BA42" s="202">
        <v>0</v>
      </c>
      <c r="BB42" s="202">
        <v>0</v>
      </c>
      <c r="BC42" s="202">
        <v>0</v>
      </c>
      <c r="BD42" s="202">
        <v>0</v>
      </c>
      <c r="BE42" s="202">
        <v>0</v>
      </c>
      <c r="BF42" s="202">
        <v>0</v>
      </c>
      <c r="BG42" s="319">
        <v>0</v>
      </c>
      <c r="BH42" s="319">
        <v>0</v>
      </c>
      <c r="BI42" s="319">
        <v>0</v>
      </c>
      <c r="BJ42" s="321">
        <v>0</v>
      </c>
      <c r="BK42" s="321">
        <v>30.86</v>
      </c>
    </row>
    <row r="43" spans="1:63" ht="20.100000000000001" customHeight="1" x14ac:dyDescent="0.2">
      <c r="A43" s="343"/>
      <c r="B43" s="352" t="s">
        <v>1267</v>
      </c>
      <c r="C43" s="353" t="s">
        <v>125</v>
      </c>
      <c r="D43" s="202">
        <v>0</v>
      </c>
      <c r="E43" s="319">
        <v>0</v>
      </c>
      <c r="F43" s="320">
        <v>0</v>
      </c>
      <c r="G43" s="319">
        <v>0</v>
      </c>
      <c r="H43" s="319">
        <v>0</v>
      </c>
      <c r="I43" s="319">
        <v>0</v>
      </c>
      <c r="J43" s="319">
        <v>0</v>
      </c>
      <c r="K43" s="319">
        <v>0</v>
      </c>
      <c r="L43" s="319">
        <v>0</v>
      </c>
      <c r="M43" s="319">
        <v>0</v>
      </c>
      <c r="N43" s="319">
        <v>0</v>
      </c>
      <c r="O43" s="319">
        <v>0</v>
      </c>
      <c r="P43" s="319">
        <v>0</v>
      </c>
      <c r="Q43" s="319">
        <v>0</v>
      </c>
      <c r="R43" s="202">
        <v>0</v>
      </c>
      <c r="S43" s="319">
        <v>0</v>
      </c>
      <c r="T43" s="319">
        <v>0</v>
      </c>
      <c r="U43" s="319">
        <v>0</v>
      </c>
      <c r="V43" s="319">
        <v>0</v>
      </c>
      <c r="W43" s="319">
        <v>0</v>
      </c>
      <c r="X43" s="319">
        <v>0</v>
      </c>
      <c r="Y43" s="319">
        <v>0</v>
      </c>
      <c r="Z43" s="319">
        <v>0</v>
      </c>
      <c r="AA43" s="319">
        <v>0</v>
      </c>
      <c r="AB43" s="202">
        <v>0</v>
      </c>
      <c r="AC43" s="319">
        <v>0</v>
      </c>
      <c r="AD43" s="319">
        <v>0</v>
      </c>
      <c r="AE43" s="319">
        <v>0</v>
      </c>
      <c r="AF43" s="319">
        <v>0</v>
      </c>
      <c r="AG43" s="319">
        <v>0</v>
      </c>
      <c r="AH43" s="319">
        <v>0</v>
      </c>
      <c r="AI43" s="319">
        <v>0</v>
      </c>
      <c r="AJ43" s="319">
        <v>0</v>
      </c>
      <c r="AK43" s="319">
        <v>0</v>
      </c>
      <c r="AL43" s="319">
        <v>0</v>
      </c>
      <c r="AM43" s="319">
        <v>0</v>
      </c>
      <c r="AN43" s="319">
        <v>0</v>
      </c>
      <c r="AO43" s="319">
        <v>0</v>
      </c>
      <c r="AP43" s="319">
        <v>0</v>
      </c>
      <c r="AQ43" s="319">
        <v>0</v>
      </c>
      <c r="AR43" s="319">
        <v>0</v>
      </c>
      <c r="AS43" s="319">
        <v>0</v>
      </c>
      <c r="AT43" s="319">
        <v>0</v>
      </c>
      <c r="AU43" s="319">
        <v>0</v>
      </c>
      <c r="AV43" s="319">
        <v>0</v>
      </c>
      <c r="AW43" s="319">
        <v>0</v>
      </c>
      <c r="AX43" s="319">
        <v>0</v>
      </c>
      <c r="AY43" s="319">
        <v>0</v>
      </c>
      <c r="AZ43" s="319">
        <v>0</v>
      </c>
      <c r="BA43" s="319">
        <v>0</v>
      </c>
      <c r="BB43" s="319">
        <v>0</v>
      </c>
      <c r="BC43" s="319">
        <v>0</v>
      </c>
      <c r="BD43" s="319">
        <v>0</v>
      </c>
      <c r="BE43" s="319">
        <v>0</v>
      </c>
      <c r="BF43" s="319">
        <v>0</v>
      </c>
      <c r="BG43" s="319">
        <v>0</v>
      </c>
      <c r="BH43" s="319">
        <v>0</v>
      </c>
      <c r="BI43" s="319">
        <v>0</v>
      </c>
      <c r="BJ43" s="354">
        <v>0</v>
      </c>
      <c r="BK43" s="354">
        <v>0</v>
      </c>
    </row>
    <row r="44" spans="1:63" ht="20.100000000000001" customHeight="1" x14ac:dyDescent="0.2">
      <c r="A44" s="343"/>
      <c r="B44" s="352" t="s">
        <v>1268</v>
      </c>
      <c r="C44" s="353" t="s">
        <v>127</v>
      </c>
      <c r="D44" s="202">
        <v>0</v>
      </c>
      <c r="E44" s="319">
        <v>0</v>
      </c>
      <c r="F44" s="320">
        <v>0</v>
      </c>
      <c r="G44" s="319">
        <v>0</v>
      </c>
      <c r="H44" s="319">
        <v>0</v>
      </c>
      <c r="I44" s="319">
        <v>0</v>
      </c>
      <c r="J44" s="319">
        <v>0</v>
      </c>
      <c r="K44" s="319">
        <v>0</v>
      </c>
      <c r="L44" s="319">
        <v>0</v>
      </c>
      <c r="M44" s="319">
        <v>0</v>
      </c>
      <c r="N44" s="319">
        <v>0</v>
      </c>
      <c r="O44" s="319">
        <v>0</v>
      </c>
      <c r="P44" s="319">
        <v>0</v>
      </c>
      <c r="Q44" s="319">
        <v>0</v>
      </c>
      <c r="R44" s="202">
        <v>0</v>
      </c>
      <c r="S44" s="319">
        <v>0</v>
      </c>
      <c r="T44" s="319">
        <v>0</v>
      </c>
      <c r="U44" s="319">
        <v>0</v>
      </c>
      <c r="V44" s="319">
        <v>0</v>
      </c>
      <c r="W44" s="319">
        <v>0</v>
      </c>
      <c r="X44" s="319">
        <v>0</v>
      </c>
      <c r="Y44" s="319">
        <v>0</v>
      </c>
      <c r="Z44" s="319">
        <v>0</v>
      </c>
      <c r="AA44" s="319">
        <v>0</v>
      </c>
      <c r="AB44" s="202">
        <v>0</v>
      </c>
      <c r="AC44" s="319">
        <v>0</v>
      </c>
      <c r="AD44" s="319">
        <v>0</v>
      </c>
      <c r="AE44" s="319">
        <v>0</v>
      </c>
      <c r="AF44" s="319">
        <v>0</v>
      </c>
      <c r="AG44" s="319">
        <v>0</v>
      </c>
      <c r="AH44" s="319">
        <v>0</v>
      </c>
      <c r="AI44" s="319">
        <v>0</v>
      </c>
      <c r="AJ44" s="319">
        <v>0</v>
      </c>
      <c r="AK44" s="319">
        <v>0</v>
      </c>
      <c r="AL44" s="319">
        <v>0</v>
      </c>
      <c r="AM44" s="319">
        <v>0</v>
      </c>
      <c r="AN44" s="319">
        <v>0</v>
      </c>
      <c r="AO44" s="319">
        <v>0</v>
      </c>
      <c r="AP44" s="319">
        <v>0</v>
      </c>
      <c r="AQ44" s="319">
        <v>0</v>
      </c>
      <c r="AR44" s="319">
        <v>0</v>
      </c>
      <c r="AS44" s="319">
        <v>0</v>
      </c>
      <c r="AT44" s="319">
        <v>0</v>
      </c>
      <c r="AU44" s="319">
        <v>0</v>
      </c>
      <c r="AV44" s="319">
        <v>0</v>
      </c>
      <c r="AW44" s="319">
        <v>0</v>
      </c>
      <c r="AX44" s="319">
        <v>0</v>
      </c>
      <c r="AY44" s="319">
        <v>0</v>
      </c>
      <c r="AZ44" s="319">
        <v>0</v>
      </c>
      <c r="BA44" s="319">
        <v>0</v>
      </c>
      <c r="BB44" s="319">
        <v>0</v>
      </c>
      <c r="BC44" s="319">
        <v>0</v>
      </c>
      <c r="BD44" s="319">
        <v>0</v>
      </c>
      <c r="BE44" s="319">
        <v>0</v>
      </c>
      <c r="BF44" s="319">
        <v>0</v>
      </c>
      <c r="BG44" s="319">
        <v>0</v>
      </c>
      <c r="BH44" s="319">
        <v>0</v>
      </c>
      <c r="BI44" s="319">
        <v>0</v>
      </c>
      <c r="BJ44" s="354">
        <v>0</v>
      </c>
      <c r="BK44" s="354">
        <v>0</v>
      </c>
    </row>
    <row r="45" spans="1:63" ht="20.100000000000001" customHeight="1" x14ac:dyDescent="0.2">
      <c r="A45" s="343"/>
      <c r="B45" s="352" t="s">
        <v>173</v>
      </c>
      <c r="C45" s="353" t="s">
        <v>129</v>
      </c>
      <c r="D45" s="202">
        <v>0</v>
      </c>
      <c r="E45" s="319">
        <v>0</v>
      </c>
      <c r="F45" s="320">
        <v>0</v>
      </c>
      <c r="G45" s="319">
        <v>0</v>
      </c>
      <c r="H45" s="319">
        <v>0</v>
      </c>
      <c r="I45" s="319">
        <v>0</v>
      </c>
      <c r="J45" s="319">
        <v>0</v>
      </c>
      <c r="K45" s="319">
        <v>0</v>
      </c>
      <c r="L45" s="319">
        <v>0</v>
      </c>
      <c r="M45" s="319">
        <v>0</v>
      </c>
      <c r="N45" s="319">
        <v>0</v>
      </c>
      <c r="O45" s="319">
        <v>0</v>
      </c>
      <c r="P45" s="319">
        <v>0</v>
      </c>
      <c r="Q45" s="319">
        <v>0</v>
      </c>
      <c r="R45" s="202">
        <v>0</v>
      </c>
      <c r="S45" s="319">
        <v>0</v>
      </c>
      <c r="T45" s="319">
        <v>0</v>
      </c>
      <c r="U45" s="319">
        <v>0</v>
      </c>
      <c r="V45" s="319">
        <v>0</v>
      </c>
      <c r="W45" s="319">
        <v>0</v>
      </c>
      <c r="X45" s="319">
        <v>0</v>
      </c>
      <c r="Y45" s="319">
        <v>0</v>
      </c>
      <c r="Z45" s="319">
        <v>0</v>
      </c>
      <c r="AA45" s="319">
        <v>0</v>
      </c>
      <c r="AB45" s="202">
        <v>0</v>
      </c>
      <c r="AC45" s="319">
        <v>0</v>
      </c>
      <c r="AD45" s="319">
        <v>0</v>
      </c>
      <c r="AE45" s="319">
        <v>0</v>
      </c>
      <c r="AF45" s="319">
        <v>0</v>
      </c>
      <c r="AG45" s="319">
        <v>0</v>
      </c>
      <c r="AH45" s="319">
        <v>0</v>
      </c>
      <c r="AI45" s="319">
        <v>0</v>
      </c>
      <c r="AJ45" s="319">
        <v>0</v>
      </c>
      <c r="AK45" s="319">
        <v>0</v>
      </c>
      <c r="AL45" s="319">
        <v>0</v>
      </c>
      <c r="AM45" s="319">
        <v>0</v>
      </c>
      <c r="AN45" s="319">
        <v>0</v>
      </c>
      <c r="AO45" s="319">
        <v>0</v>
      </c>
      <c r="AP45" s="319">
        <v>0</v>
      </c>
      <c r="AQ45" s="319">
        <v>0</v>
      </c>
      <c r="AR45" s="319">
        <v>0</v>
      </c>
      <c r="AS45" s="319">
        <v>0</v>
      </c>
      <c r="AT45" s="319">
        <v>0</v>
      </c>
      <c r="AU45" s="319">
        <v>0</v>
      </c>
      <c r="AV45" s="319">
        <v>0</v>
      </c>
      <c r="AW45" s="319">
        <v>0</v>
      </c>
      <c r="AX45" s="319">
        <v>0</v>
      </c>
      <c r="AY45" s="319">
        <v>0</v>
      </c>
      <c r="AZ45" s="319">
        <v>0</v>
      </c>
      <c r="BA45" s="319">
        <v>0</v>
      </c>
      <c r="BB45" s="319">
        <v>0</v>
      </c>
      <c r="BC45" s="319">
        <v>0</v>
      </c>
      <c r="BD45" s="319">
        <v>0</v>
      </c>
      <c r="BE45" s="319">
        <v>0</v>
      </c>
      <c r="BF45" s="319">
        <v>0</v>
      </c>
      <c r="BG45" s="319">
        <v>0</v>
      </c>
      <c r="BH45" s="319">
        <v>0</v>
      </c>
      <c r="BI45" s="319">
        <v>0</v>
      </c>
      <c r="BJ45" s="354">
        <v>0</v>
      </c>
      <c r="BK45" s="354">
        <v>0</v>
      </c>
    </row>
    <row r="46" spans="1:63" ht="20.100000000000001" customHeight="1" x14ac:dyDescent="0.2">
      <c r="A46" s="343"/>
      <c r="B46" s="352" t="s">
        <v>174</v>
      </c>
      <c r="C46" s="353" t="s">
        <v>131</v>
      </c>
      <c r="D46" s="202">
        <v>0</v>
      </c>
      <c r="E46" s="319">
        <v>0</v>
      </c>
      <c r="F46" s="320">
        <v>0</v>
      </c>
      <c r="G46" s="319">
        <v>0</v>
      </c>
      <c r="H46" s="319">
        <v>0</v>
      </c>
      <c r="I46" s="319">
        <v>0</v>
      </c>
      <c r="J46" s="319">
        <v>0</v>
      </c>
      <c r="K46" s="319">
        <v>0</v>
      </c>
      <c r="L46" s="319">
        <v>0</v>
      </c>
      <c r="M46" s="319">
        <v>0</v>
      </c>
      <c r="N46" s="319">
        <v>0</v>
      </c>
      <c r="O46" s="319">
        <v>0</v>
      </c>
      <c r="P46" s="319">
        <v>0</v>
      </c>
      <c r="Q46" s="319">
        <v>0</v>
      </c>
      <c r="R46" s="202">
        <v>0</v>
      </c>
      <c r="S46" s="319">
        <v>0</v>
      </c>
      <c r="T46" s="319">
        <v>0</v>
      </c>
      <c r="U46" s="319">
        <v>0</v>
      </c>
      <c r="V46" s="319">
        <v>0</v>
      </c>
      <c r="W46" s="319">
        <v>0</v>
      </c>
      <c r="X46" s="319">
        <v>0</v>
      </c>
      <c r="Y46" s="319">
        <v>0</v>
      </c>
      <c r="Z46" s="319">
        <v>0</v>
      </c>
      <c r="AA46" s="319">
        <v>0</v>
      </c>
      <c r="AB46" s="202">
        <v>0</v>
      </c>
      <c r="AC46" s="319">
        <v>0</v>
      </c>
      <c r="AD46" s="319">
        <v>0</v>
      </c>
      <c r="AE46" s="319">
        <v>0</v>
      </c>
      <c r="AF46" s="319">
        <v>0</v>
      </c>
      <c r="AG46" s="319">
        <v>0</v>
      </c>
      <c r="AH46" s="319">
        <v>0</v>
      </c>
      <c r="AI46" s="319">
        <v>0</v>
      </c>
      <c r="AJ46" s="319">
        <v>0</v>
      </c>
      <c r="AK46" s="319">
        <v>0</v>
      </c>
      <c r="AL46" s="319">
        <v>0</v>
      </c>
      <c r="AM46" s="319">
        <v>0</v>
      </c>
      <c r="AN46" s="319">
        <v>0</v>
      </c>
      <c r="AO46" s="319">
        <v>0</v>
      </c>
      <c r="AP46" s="319">
        <v>0</v>
      </c>
      <c r="AQ46" s="319">
        <v>0</v>
      </c>
      <c r="AR46" s="319">
        <v>0</v>
      </c>
      <c r="AS46" s="319">
        <v>0</v>
      </c>
      <c r="AT46" s="319">
        <v>0</v>
      </c>
      <c r="AU46" s="319">
        <v>0</v>
      </c>
      <c r="AV46" s="319">
        <v>0</v>
      </c>
      <c r="AW46" s="319">
        <v>0</v>
      </c>
      <c r="AX46" s="319">
        <v>0</v>
      </c>
      <c r="AY46" s="319">
        <v>0</v>
      </c>
      <c r="AZ46" s="319">
        <v>0</v>
      </c>
      <c r="BA46" s="319">
        <v>0</v>
      </c>
      <c r="BB46" s="319">
        <v>0</v>
      </c>
      <c r="BC46" s="319">
        <v>0</v>
      </c>
      <c r="BD46" s="319">
        <v>0</v>
      </c>
      <c r="BE46" s="319">
        <v>0</v>
      </c>
      <c r="BF46" s="319">
        <v>0</v>
      </c>
      <c r="BG46" s="319">
        <v>0</v>
      </c>
      <c r="BH46" s="319">
        <v>0</v>
      </c>
      <c r="BI46" s="319">
        <v>0</v>
      </c>
      <c r="BJ46" s="354">
        <v>0</v>
      </c>
      <c r="BK46" s="354">
        <v>0</v>
      </c>
    </row>
    <row r="47" spans="1:63" ht="20.100000000000001" customHeight="1" x14ac:dyDescent="0.2">
      <c r="A47" s="340" t="s">
        <v>138</v>
      </c>
      <c r="B47" s="341" t="s">
        <v>133</v>
      </c>
      <c r="C47" s="340" t="s">
        <v>134</v>
      </c>
      <c r="D47" s="202">
        <v>0</v>
      </c>
      <c r="E47" s="202">
        <v>0</v>
      </c>
      <c r="F47" s="320">
        <v>0</v>
      </c>
      <c r="G47" s="202">
        <v>0</v>
      </c>
      <c r="H47" s="202">
        <v>0</v>
      </c>
      <c r="I47" s="202">
        <v>0</v>
      </c>
      <c r="J47" s="202">
        <v>0</v>
      </c>
      <c r="K47" s="202">
        <v>0</v>
      </c>
      <c r="L47" s="202">
        <v>0</v>
      </c>
      <c r="M47" s="202">
        <v>0</v>
      </c>
      <c r="N47" s="202">
        <v>0</v>
      </c>
      <c r="O47" s="202">
        <v>0</v>
      </c>
      <c r="P47" s="202">
        <v>0</v>
      </c>
      <c r="Q47" s="202">
        <v>0</v>
      </c>
      <c r="R47" s="202">
        <v>0</v>
      </c>
      <c r="S47" s="202">
        <v>0</v>
      </c>
      <c r="T47" s="202">
        <v>0</v>
      </c>
      <c r="U47" s="202">
        <v>0</v>
      </c>
      <c r="V47" s="202">
        <v>0</v>
      </c>
      <c r="W47" s="202">
        <v>0</v>
      </c>
      <c r="X47" s="202">
        <v>0</v>
      </c>
      <c r="Y47" s="202">
        <v>0</v>
      </c>
      <c r="Z47" s="202">
        <v>0</v>
      </c>
      <c r="AA47" s="202">
        <v>0</v>
      </c>
      <c r="AB47" s="202">
        <v>0</v>
      </c>
      <c r="AC47" s="319">
        <v>0</v>
      </c>
      <c r="AD47" s="319">
        <v>0</v>
      </c>
      <c r="AE47" s="319">
        <v>0</v>
      </c>
      <c r="AF47" s="319">
        <v>0</v>
      </c>
      <c r="AG47" s="319">
        <v>0</v>
      </c>
      <c r="AH47" s="319">
        <v>0</v>
      </c>
      <c r="AI47" s="319">
        <v>0</v>
      </c>
      <c r="AJ47" s="319">
        <v>0</v>
      </c>
      <c r="AK47" s="319">
        <v>0</v>
      </c>
      <c r="AL47" s="202">
        <v>0</v>
      </c>
      <c r="AM47" s="202">
        <v>0</v>
      </c>
      <c r="AN47" s="202">
        <v>0</v>
      </c>
      <c r="AO47" s="202">
        <v>0</v>
      </c>
      <c r="AP47" s="319">
        <v>0</v>
      </c>
      <c r="AQ47" s="319">
        <v>0</v>
      </c>
      <c r="AR47" s="319">
        <v>0</v>
      </c>
      <c r="AS47" s="202">
        <v>0</v>
      </c>
      <c r="AT47" s="202">
        <v>0</v>
      </c>
      <c r="AU47" s="202">
        <v>0</v>
      </c>
      <c r="AV47" s="202">
        <v>0</v>
      </c>
      <c r="AW47" s="202">
        <v>0</v>
      </c>
      <c r="AX47" s="202">
        <v>0</v>
      </c>
      <c r="AY47" s="202">
        <v>0</v>
      </c>
      <c r="AZ47" s="202">
        <v>0</v>
      </c>
      <c r="BA47" s="202">
        <v>0</v>
      </c>
      <c r="BB47" s="202">
        <v>0</v>
      </c>
      <c r="BC47" s="202">
        <v>0</v>
      </c>
      <c r="BD47" s="202">
        <v>0</v>
      </c>
      <c r="BE47" s="202">
        <v>0</v>
      </c>
      <c r="BF47" s="202">
        <v>0</v>
      </c>
      <c r="BG47" s="319">
        <v>0</v>
      </c>
      <c r="BH47" s="319">
        <v>0</v>
      </c>
      <c r="BI47" s="319">
        <v>0</v>
      </c>
      <c r="BJ47" s="321">
        <v>0</v>
      </c>
      <c r="BK47" s="321">
        <v>0</v>
      </c>
    </row>
    <row r="48" spans="1:63" ht="20.100000000000001" customHeight="1" x14ac:dyDescent="0.2">
      <c r="A48" s="340" t="s">
        <v>1285</v>
      </c>
      <c r="B48" s="341" t="s">
        <v>136</v>
      </c>
      <c r="C48" s="340" t="s">
        <v>137</v>
      </c>
      <c r="D48" s="202">
        <v>0.57999999999999996</v>
      </c>
      <c r="E48" s="202">
        <v>0</v>
      </c>
      <c r="F48" s="320">
        <v>0</v>
      </c>
      <c r="G48" s="202">
        <v>0</v>
      </c>
      <c r="H48" s="202">
        <v>0</v>
      </c>
      <c r="I48" s="202">
        <v>0</v>
      </c>
      <c r="J48" s="202">
        <v>0</v>
      </c>
      <c r="K48" s="202">
        <v>0</v>
      </c>
      <c r="L48" s="202">
        <v>0</v>
      </c>
      <c r="M48" s="202">
        <v>0</v>
      </c>
      <c r="N48" s="202">
        <v>0</v>
      </c>
      <c r="O48" s="202">
        <v>0</v>
      </c>
      <c r="P48" s="202">
        <v>0</v>
      </c>
      <c r="Q48" s="202">
        <v>0</v>
      </c>
      <c r="R48" s="202">
        <v>0</v>
      </c>
      <c r="S48" s="202">
        <v>0</v>
      </c>
      <c r="T48" s="202">
        <v>0</v>
      </c>
      <c r="U48" s="202">
        <v>0</v>
      </c>
      <c r="V48" s="202">
        <v>0</v>
      </c>
      <c r="W48" s="202">
        <v>0</v>
      </c>
      <c r="X48" s="202">
        <v>0</v>
      </c>
      <c r="Y48" s="202">
        <v>0</v>
      </c>
      <c r="Z48" s="202">
        <v>0</v>
      </c>
      <c r="AA48" s="202">
        <v>0</v>
      </c>
      <c r="AB48" s="202">
        <v>0</v>
      </c>
      <c r="AC48" s="319">
        <v>0</v>
      </c>
      <c r="AD48" s="319">
        <v>0</v>
      </c>
      <c r="AE48" s="319">
        <v>0</v>
      </c>
      <c r="AF48" s="319">
        <v>0</v>
      </c>
      <c r="AG48" s="319">
        <v>0</v>
      </c>
      <c r="AH48" s="319">
        <v>0</v>
      </c>
      <c r="AI48" s="319">
        <v>0</v>
      </c>
      <c r="AJ48" s="319">
        <v>0</v>
      </c>
      <c r="AK48" s="319">
        <v>0</v>
      </c>
      <c r="AL48" s="202">
        <v>0</v>
      </c>
      <c r="AM48" s="202">
        <v>0</v>
      </c>
      <c r="AN48" s="202">
        <v>0</v>
      </c>
      <c r="AO48" s="202">
        <v>0</v>
      </c>
      <c r="AP48" s="319">
        <v>0</v>
      </c>
      <c r="AQ48" s="319">
        <v>0</v>
      </c>
      <c r="AR48" s="319">
        <v>0</v>
      </c>
      <c r="AS48" s="202">
        <v>0</v>
      </c>
      <c r="AT48" s="202">
        <v>0</v>
      </c>
      <c r="AU48" s="202">
        <v>0</v>
      </c>
      <c r="AV48" s="202">
        <v>0</v>
      </c>
      <c r="AW48" s="202">
        <v>0</v>
      </c>
      <c r="AX48" s="202">
        <v>0</v>
      </c>
      <c r="AY48" s="202">
        <v>0</v>
      </c>
      <c r="AZ48" s="202">
        <v>0</v>
      </c>
      <c r="BA48" s="202">
        <v>0</v>
      </c>
      <c r="BB48" s="202">
        <v>0</v>
      </c>
      <c r="BC48" s="202">
        <v>0</v>
      </c>
      <c r="BD48" s="202">
        <v>0</v>
      </c>
      <c r="BE48" s="202">
        <v>0</v>
      </c>
      <c r="BF48" s="202">
        <v>0</v>
      </c>
      <c r="BG48" s="319">
        <v>0</v>
      </c>
      <c r="BH48" s="319">
        <v>0</v>
      </c>
      <c r="BI48" s="319">
        <v>0</v>
      </c>
      <c r="BJ48" s="321">
        <v>0</v>
      </c>
      <c r="BK48" s="321">
        <v>0.57999999999999996</v>
      </c>
    </row>
    <row r="49" spans="1:63" ht="20.100000000000001" customHeight="1" x14ac:dyDescent="0.2">
      <c r="A49" s="340" t="s">
        <v>1270</v>
      </c>
      <c r="B49" s="341" t="s">
        <v>139</v>
      </c>
      <c r="C49" s="340" t="s">
        <v>140</v>
      </c>
      <c r="D49" s="202">
        <v>9.6199999999999992</v>
      </c>
      <c r="E49" s="202">
        <v>0</v>
      </c>
      <c r="F49" s="320">
        <v>0</v>
      </c>
      <c r="G49" s="202">
        <v>0</v>
      </c>
      <c r="H49" s="202">
        <v>0</v>
      </c>
      <c r="I49" s="202">
        <v>0</v>
      </c>
      <c r="J49" s="202">
        <v>0</v>
      </c>
      <c r="K49" s="202">
        <v>0</v>
      </c>
      <c r="L49" s="202">
        <v>0</v>
      </c>
      <c r="M49" s="202">
        <v>0</v>
      </c>
      <c r="N49" s="202">
        <v>0</v>
      </c>
      <c r="O49" s="202">
        <v>0</v>
      </c>
      <c r="P49" s="202">
        <v>0</v>
      </c>
      <c r="Q49" s="202">
        <v>0</v>
      </c>
      <c r="R49" s="202">
        <v>0</v>
      </c>
      <c r="S49" s="202">
        <v>0</v>
      </c>
      <c r="T49" s="202">
        <v>0</v>
      </c>
      <c r="U49" s="202">
        <v>0</v>
      </c>
      <c r="V49" s="202">
        <v>0</v>
      </c>
      <c r="W49" s="202">
        <v>0</v>
      </c>
      <c r="X49" s="202">
        <v>0</v>
      </c>
      <c r="Y49" s="202">
        <v>0</v>
      </c>
      <c r="Z49" s="202">
        <v>0</v>
      </c>
      <c r="AA49" s="202">
        <v>0</v>
      </c>
      <c r="AB49" s="202">
        <v>0</v>
      </c>
      <c r="AC49" s="319">
        <v>0</v>
      </c>
      <c r="AD49" s="319">
        <v>0</v>
      </c>
      <c r="AE49" s="319">
        <v>0</v>
      </c>
      <c r="AF49" s="319">
        <v>0</v>
      </c>
      <c r="AG49" s="319">
        <v>0</v>
      </c>
      <c r="AH49" s="319">
        <v>0</v>
      </c>
      <c r="AI49" s="319">
        <v>0</v>
      </c>
      <c r="AJ49" s="319">
        <v>0</v>
      </c>
      <c r="AK49" s="319">
        <v>0</v>
      </c>
      <c r="AL49" s="202">
        <v>0</v>
      </c>
      <c r="AM49" s="202">
        <v>0</v>
      </c>
      <c r="AN49" s="202">
        <v>0</v>
      </c>
      <c r="AO49" s="202">
        <v>0</v>
      </c>
      <c r="AP49" s="319">
        <v>0</v>
      </c>
      <c r="AQ49" s="319">
        <v>0</v>
      </c>
      <c r="AR49" s="319">
        <v>0</v>
      </c>
      <c r="AS49" s="202">
        <v>0</v>
      </c>
      <c r="AT49" s="202">
        <v>0</v>
      </c>
      <c r="AU49" s="202">
        <v>0</v>
      </c>
      <c r="AV49" s="202">
        <v>0</v>
      </c>
      <c r="AW49" s="202">
        <v>0</v>
      </c>
      <c r="AX49" s="202">
        <v>0</v>
      </c>
      <c r="AY49" s="202">
        <v>0</v>
      </c>
      <c r="AZ49" s="202">
        <v>0</v>
      </c>
      <c r="BA49" s="202">
        <v>0</v>
      </c>
      <c r="BB49" s="202">
        <v>0</v>
      </c>
      <c r="BC49" s="202">
        <v>0</v>
      </c>
      <c r="BD49" s="202">
        <v>0</v>
      </c>
      <c r="BE49" s="202">
        <v>0</v>
      </c>
      <c r="BF49" s="202">
        <v>0</v>
      </c>
      <c r="BG49" s="319">
        <v>0</v>
      </c>
      <c r="BH49" s="319">
        <v>0</v>
      </c>
      <c r="BI49" s="319">
        <v>0</v>
      </c>
      <c r="BJ49" s="321">
        <v>-0.04</v>
      </c>
      <c r="BK49" s="321">
        <v>9.58</v>
      </c>
    </row>
    <row r="50" spans="1:63" ht="20.100000000000001" customHeight="1" x14ac:dyDescent="0.2">
      <c r="A50" s="340" t="s">
        <v>144</v>
      </c>
      <c r="B50" s="341" t="s">
        <v>142</v>
      </c>
      <c r="C50" s="340" t="s">
        <v>143</v>
      </c>
      <c r="D50" s="202">
        <v>0</v>
      </c>
      <c r="E50" s="202">
        <v>0</v>
      </c>
      <c r="F50" s="320">
        <v>0</v>
      </c>
      <c r="G50" s="202">
        <v>0</v>
      </c>
      <c r="H50" s="202">
        <v>0</v>
      </c>
      <c r="I50" s="202">
        <v>0</v>
      </c>
      <c r="J50" s="202">
        <v>0</v>
      </c>
      <c r="K50" s="202">
        <v>0</v>
      </c>
      <c r="L50" s="202">
        <v>0</v>
      </c>
      <c r="M50" s="202">
        <v>0</v>
      </c>
      <c r="N50" s="202">
        <v>0</v>
      </c>
      <c r="O50" s="202">
        <v>0</v>
      </c>
      <c r="P50" s="202">
        <v>0</v>
      </c>
      <c r="Q50" s="202">
        <v>0</v>
      </c>
      <c r="R50" s="202">
        <v>0</v>
      </c>
      <c r="S50" s="202">
        <v>0</v>
      </c>
      <c r="T50" s="202">
        <v>0</v>
      </c>
      <c r="U50" s="202">
        <v>0</v>
      </c>
      <c r="V50" s="202">
        <v>0</v>
      </c>
      <c r="W50" s="202">
        <v>0</v>
      </c>
      <c r="X50" s="202">
        <v>0</v>
      </c>
      <c r="Y50" s="202">
        <v>0</v>
      </c>
      <c r="Z50" s="202">
        <v>0</v>
      </c>
      <c r="AA50" s="202">
        <v>0</v>
      </c>
      <c r="AB50" s="202">
        <v>0</v>
      </c>
      <c r="AC50" s="319">
        <v>0</v>
      </c>
      <c r="AD50" s="319">
        <v>0</v>
      </c>
      <c r="AE50" s="319">
        <v>0</v>
      </c>
      <c r="AF50" s="319">
        <v>0</v>
      </c>
      <c r="AG50" s="319">
        <v>0</v>
      </c>
      <c r="AH50" s="319">
        <v>0</v>
      </c>
      <c r="AI50" s="319">
        <v>0</v>
      </c>
      <c r="AJ50" s="319">
        <v>0</v>
      </c>
      <c r="AK50" s="319">
        <v>0</v>
      </c>
      <c r="AL50" s="202">
        <v>0</v>
      </c>
      <c r="AM50" s="202">
        <v>0</v>
      </c>
      <c r="AN50" s="202">
        <v>0</v>
      </c>
      <c r="AO50" s="202">
        <v>0</v>
      </c>
      <c r="AP50" s="319">
        <v>0</v>
      </c>
      <c r="AQ50" s="319">
        <v>0</v>
      </c>
      <c r="AR50" s="319">
        <v>0</v>
      </c>
      <c r="AS50" s="202">
        <v>0</v>
      </c>
      <c r="AT50" s="202">
        <v>0</v>
      </c>
      <c r="AU50" s="202">
        <v>0</v>
      </c>
      <c r="AV50" s="202">
        <v>0</v>
      </c>
      <c r="AW50" s="202">
        <v>0</v>
      </c>
      <c r="AX50" s="202">
        <v>0</v>
      </c>
      <c r="AY50" s="202">
        <v>0</v>
      </c>
      <c r="AZ50" s="202">
        <v>0</v>
      </c>
      <c r="BA50" s="202">
        <v>0</v>
      </c>
      <c r="BB50" s="202">
        <v>0</v>
      </c>
      <c r="BC50" s="202">
        <v>0</v>
      </c>
      <c r="BD50" s="202">
        <v>0</v>
      </c>
      <c r="BE50" s="202">
        <v>0</v>
      </c>
      <c r="BF50" s="202">
        <v>0</v>
      </c>
      <c r="BG50" s="319">
        <v>0</v>
      </c>
      <c r="BH50" s="319">
        <v>0</v>
      </c>
      <c r="BI50" s="319">
        <v>0</v>
      </c>
      <c r="BJ50" s="321">
        <v>0</v>
      </c>
      <c r="BK50" s="321">
        <v>0</v>
      </c>
    </row>
    <row r="51" spans="1:63" ht="20.100000000000001" customHeight="1" x14ac:dyDescent="0.2">
      <c r="A51" s="340" t="s">
        <v>147</v>
      </c>
      <c r="B51" s="341" t="s">
        <v>145</v>
      </c>
      <c r="C51" s="340" t="s">
        <v>146</v>
      </c>
      <c r="D51" s="202">
        <v>367.3</v>
      </c>
      <c r="E51" s="202">
        <v>0.97</v>
      </c>
      <c r="F51" s="320">
        <v>0.3</v>
      </c>
      <c r="G51" s="202">
        <v>0</v>
      </c>
      <c r="H51" s="202">
        <v>0</v>
      </c>
      <c r="I51" s="202">
        <v>0</v>
      </c>
      <c r="J51" s="202">
        <v>0.3</v>
      </c>
      <c r="K51" s="202">
        <v>0</v>
      </c>
      <c r="L51" s="202">
        <v>0</v>
      </c>
      <c r="M51" s="202">
        <v>0</v>
      </c>
      <c r="N51" s="202">
        <v>0</v>
      </c>
      <c r="O51" s="202">
        <v>0</v>
      </c>
      <c r="P51" s="202">
        <v>0</v>
      </c>
      <c r="Q51" s="202">
        <v>0</v>
      </c>
      <c r="R51" s="202">
        <v>0.67</v>
      </c>
      <c r="S51" s="202">
        <v>0</v>
      </c>
      <c r="T51" s="202">
        <v>0</v>
      </c>
      <c r="U51" s="202">
        <v>0</v>
      </c>
      <c r="V51" s="202">
        <v>0</v>
      </c>
      <c r="W51" s="202">
        <v>0</v>
      </c>
      <c r="X51" s="202">
        <v>0</v>
      </c>
      <c r="Y51" s="202">
        <v>0.67</v>
      </c>
      <c r="Z51" s="202">
        <v>0</v>
      </c>
      <c r="AA51" s="202">
        <v>0</v>
      </c>
      <c r="AB51" s="202">
        <v>0</v>
      </c>
      <c r="AC51" s="319">
        <v>0</v>
      </c>
      <c r="AD51" s="319">
        <v>0</v>
      </c>
      <c r="AE51" s="319">
        <v>0</v>
      </c>
      <c r="AF51" s="319">
        <v>0</v>
      </c>
      <c r="AG51" s="319">
        <v>0</v>
      </c>
      <c r="AH51" s="319">
        <v>0</v>
      </c>
      <c r="AI51" s="319">
        <v>0</v>
      </c>
      <c r="AJ51" s="319">
        <v>0</v>
      </c>
      <c r="AK51" s="319">
        <v>0</v>
      </c>
      <c r="AL51" s="202">
        <v>0</v>
      </c>
      <c r="AM51" s="202">
        <v>0</v>
      </c>
      <c r="AN51" s="202">
        <v>0</v>
      </c>
      <c r="AO51" s="202">
        <v>0</v>
      </c>
      <c r="AP51" s="319">
        <v>0</v>
      </c>
      <c r="AQ51" s="319">
        <v>0</v>
      </c>
      <c r="AR51" s="319">
        <v>0</v>
      </c>
      <c r="AS51" s="202">
        <v>0</v>
      </c>
      <c r="AT51" s="202">
        <v>0</v>
      </c>
      <c r="AU51" s="202">
        <v>0</v>
      </c>
      <c r="AV51" s="202">
        <v>0</v>
      </c>
      <c r="AW51" s="202">
        <v>0</v>
      </c>
      <c r="AX51" s="202">
        <v>0</v>
      </c>
      <c r="AY51" s="202">
        <v>0</v>
      </c>
      <c r="AZ51" s="202">
        <v>0</v>
      </c>
      <c r="BA51" s="202">
        <v>0</v>
      </c>
      <c r="BB51" s="202">
        <v>0</v>
      </c>
      <c r="BC51" s="202">
        <v>0</v>
      </c>
      <c r="BD51" s="202">
        <v>0</v>
      </c>
      <c r="BE51" s="202">
        <v>0</v>
      </c>
      <c r="BF51" s="202">
        <v>0</v>
      </c>
      <c r="BG51" s="319">
        <v>0</v>
      </c>
      <c r="BH51" s="319">
        <v>0</v>
      </c>
      <c r="BI51" s="319">
        <v>0</v>
      </c>
      <c r="BJ51" s="321">
        <v>-23.930000000000003</v>
      </c>
      <c r="BK51" s="321">
        <v>343.37</v>
      </c>
    </row>
    <row r="52" spans="1:63" ht="20.100000000000001" customHeight="1" x14ac:dyDescent="0.2">
      <c r="A52" s="340" t="s">
        <v>150</v>
      </c>
      <c r="B52" s="341" t="s">
        <v>148</v>
      </c>
      <c r="C52" s="340" t="s">
        <v>149</v>
      </c>
      <c r="D52" s="202">
        <v>1.66</v>
      </c>
      <c r="E52" s="202">
        <v>0</v>
      </c>
      <c r="F52" s="320">
        <v>0</v>
      </c>
      <c r="G52" s="202">
        <v>0</v>
      </c>
      <c r="H52" s="202">
        <v>0</v>
      </c>
      <c r="I52" s="202">
        <v>0</v>
      </c>
      <c r="J52" s="202">
        <v>0</v>
      </c>
      <c r="K52" s="202">
        <v>0</v>
      </c>
      <c r="L52" s="202">
        <v>0</v>
      </c>
      <c r="M52" s="202">
        <v>0</v>
      </c>
      <c r="N52" s="202">
        <v>0</v>
      </c>
      <c r="O52" s="202">
        <v>0</v>
      </c>
      <c r="P52" s="202">
        <v>0</v>
      </c>
      <c r="Q52" s="202">
        <v>0</v>
      </c>
      <c r="R52" s="202">
        <v>0</v>
      </c>
      <c r="S52" s="202">
        <v>0</v>
      </c>
      <c r="T52" s="202">
        <v>0</v>
      </c>
      <c r="U52" s="202">
        <v>0</v>
      </c>
      <c r="V52" s="202">
        <v>0</v>
      </c>
      <c r="W52" s="202">
        <v>0</v>
      </c>
      <c r="X52" s="202">
        <v>0</v>
      </c>
      <c r="Y52" s="202">
        <v>0</v>
      </c>
      <c r="Z52" s="202">
        <v>0</v>
      </c>
      <c r="AA52" s="202">
        <v>0</v>
      </c>
      <c r="AB52" s="202">
        <v>0</v>
      </c>
      <c r="AC52" s="319">
        <v>0</v>
      </c>
      <c r="AD52" s="319">
        <v>0</v>
      </c>
      <c r="AE52" s="319">
        <v>0</v>
      </c>
      <c r="AF52" s="319">
        <v>0</v>
      </c>
      <c r="AG52" s="319">
        <v>0</v>
      </c>
      <c r="AH52" s="319">
        <v>0</v>
      </c>
      <c r="AI52" s="319">
        <v>0</v>
      </c>
      <c r="AJ52" s="319">
        <v>0</v>
      </c>
      <c r="AK52" s="319">
        <v>0</v>
      </c>
      <c r="AL52" s="202">
        <v>0</v>
      </c>
      <c r="AM52" s="202">
        <v>0</v>
      </c>
      <c r="AN52" s="202">
        <v>0</v>
      </c>
      <c r="AO52" s="202">
        <v>0</v>
      </c>
      <c r="AP52" s="319">
        <v>0</v>
      </c>
      <c r="AQ52" s="319">
        <v>0</v>
      </c>
      <c r="AR52" s="319">
        <v>0</v>
      </c>
      <c r="AS52" s="202">
        <v>0</v>
      </c>
      <c r="AT52" s="202">
        <v>0</v>
      </c>
      <c r="AU52" s="202">
        <v>0</v>
      </c>
      <c r="AV52" s="202">
        <v>0</v>
      </c>
      <c r="AW52" s="202">
        <v>0</v>
      </c>
      <c r="AX52" s="202">
        <v>0</v>
      </c>
      <c r="AY52" s="202">
        <v>0</v>
      </c>
      <c r="AZ52" s="202">
        <v>0</v>
      </c>
      <c r="BA52" s="202">
        <v>0</v>
      </c>
      <c r="BB52" s="202">
        <v>0</v>
      </c>
      <c r="BC52" s="202">
        <v>0</v>
      </c>
      <c r="BD52" s="202">
        <v>0</v>
      </c>
      <c r="BE52" s="202">
        <v>0</v>
      </c>
      <c r="BF52" s="202">
        <v>0</v>
      </c>
      <c r="BG52" s="319">
        <v>0</v>
      </c>
      <c r="BH52" s="319">
        <v>0</v>
      </c>
      <c r="BI52" s="319">
        <v>0</v>
      </c>
      <c r="BJ52" s="321">
        <v>0</v>
      </c>
      <c r="BK52" s="321">
        <v>1.66</v>
      </c>
    </row>
    <row r="53" spans="1:63" ht="20.100000000000001" customHeight="1" x14ac:dyDescent="0.2">
      <c r="A53" s="340" t="s">
        <v>153</v>
      </c>
      <c r="B53" s="341" t="s">
        <v>151</v>
      </c>
      <c r="C53" s="340" t="s">
        <v>152</v>
      </c>
      <c r="D53" s="202">
        <v>0</v>
      </c>
      <c r="E53" s="202">
        <v>0</v>
      </c>
      <c r="F53" s="320">
        <v>0</v>
      </c>
      <c r="G53" s="202">
        <v>0</v>
      </c>
      <c r="H53" s="202">
        <v>0</v>
      </c>
      <c r="I53" s="202">
        <v>0</v>
      </c>
      <c r="J53" s="202">
        <v>0</v>
      </c>
      <c r="K53" s="202">
        <v>0</v>
      </c>
      <c r="L53" s="202">
        <v>0</v>
      </c>
      <c r="M53" s="202">
        <v>0</v>
      </c>
      <c r="N53" s="202">
        <v>0</v>
      </c>
      <c r="O53" s="202">
        <v>0</v>
      </c>
      <c r="P53" s="202">
        <v>0</v>
      </c>
      <c r="Q53" s="202">
        <v>0</v>
      </c>
      <c r="R53" s="202">
        <v>0</v>
      </c>
      <c r="S53" s="202">
        <v>0</v>
      </c>
      <c r="T53" s="202">
        <v>0</v>
      </c>
      <c r="U53" s="202">
        <v>0</v>
      </c>
      <c r="V53" s="202">
        <v>0</v>
      </c>
      <c r="W53" s="202">
        <v>0</v>
      </c>
      <c r="X53" s="202">
        <v>0</v>
      </c>
      <c r="Y53" s="202">
        <v>0</v>
      </c>
      <c r="Z53" s="202">
        <v>0</v>
      </c>
      <c r="AA53" s="202">
        <v>0</v>
      </c>
      <c r="AB53" s="202">
        <v>0</v>
      </c>
      <c r="AC53" s="319">
        <v>0</v>
      </c>
      <c r="AD53" s="319">
        <v>0</v>
      </c>
      <c r="AE53" s="319">
        <v>0</v>
      </c>
      <c r="AF53" s="319">
        <v>0</v>
      </c>
      <c r="AG53" s="319">
        <v>0</v>
      </c>
      <c r="AH53" s="319">
        <v>0</v>
      </c>
      <c r="AI53" s="319">
        <v>0</v>
      </c>
      <c r="AJ53" s="319">
        <v>0</v>
      </c>
      <c r="AK53" s="319">
        <v>0</v>
      </c>
      <c r="AL53" s="202">
        <v>0</v>
      </c>
      <c r="AM53" s="202">
        <v>0</v>
      </c>
      <c r="AN53" s="202">
        <v>0</v>
      </c>
      <c r="AO53" s="202">
        <v>0</v>
      </c>
      <c r="AP53" s="319">
        <v>0</v>
      </c>
      <c r="AQ53" s="319">
        <v>0</v>
      </c>
      <c r="AR53" s="319">
        <v>0</v>
      </c>
      <c r="AS53" s="202">
        <v>0</v>
      </c>
      <c r="AT53" s="202">
        <v>0</v>
      </c>
      <c r="AU53" s="202">
        <v>0</v>
      </c>
      <c r="AV53" s="202">
        <v>0</v>
      </c>
      <c r="AW53" s="202">
        <v>0</v>
      </c>
      <c r="AX53" s="202">
        <v>0</v>
      </c>
      <c r="AY53" s="202">
        <v>0</v>
      </c>
      <c r="AZ53" s="202">
        <v>0</v>
      </c>
      <c r="BA53" s="202">
        <v>0</v>
      </c>
      <c r="BB53" s="202">
        <v>0</v>
      </c>
      <c r="BC53" s="202">
        <v>0</v>
      </c>
      <c r="BD53" s="202">
        <v>0</v>
      </c>
      <c r="BE53" s="202">
        <v>0</v>
      </c>
      <c r="BF53" s="202">
        <v>0</v>
      </c>
      <c r="BG53" s="319">
        <v>0</v>
      </c>
      <c r="BH53" s="319">
        <v>0</v>
      </c>
      <c r="BI53" s="319">
        <v>0</v>
      </c>
      <c r="BJ53" s="321">
        <v>0</v>
      </c>
      <c r="BK53" s="321">
        <v>0</v>
      </c>
    </row>
    <row r="54" spans="1:63" ht="20.100000000000001" customHeight="1" x14ac:dyDescent="0.2">
      <c r="A54" s="340" t="s">
        <v>158</v>
      </c>
      <c r="B54" s="341" t="s">
        <v>154</v>
      </c>
      <c r="C54" s="340" t="s">
        <v>155</v>
      </c>
      <c r="D54" s="202">
        <v>0</v>
      </c>
      <c r="E54" s="202">
        <v>0</v>
      </c>
      <c r="F54" s="320">
        <v>0</v>
      </c>
      <c r="G54" s="202">
        <v>0</v>
      </c>
      <c r="H54" s="202">
        <v>0</v>
      </c>
      <c r="I54" s="202">
        <v>0</v>
      </c>
      <c r="J54" s="202">
        <v>0</v>
      </c>
      <c r="K54" s="202">
        <v>0</v>
      </c>
      <c r="L54" s="202">
        <v>0</v>
      </c>
      <c r="M54" s="202">
        <v>0</v>
      </c>
      <c r="N54" s="202">
        <v>0</v>
      </c>
      <c r="O54" s="202">
        <v>0</v>
      </c>
      <c r="P54" s="202">
        <v>0</v>
      </c>
      <c r="Q54" s="202">
        <v>0</v>
      </c>
      <c r="R54" s="202">
        <v>0</v>
      </c>
      <c r="S54" s="202">
        <v>0</v>
      </c>
      <c r="T54" s="202">
        <v>0</v>
      </c>
      <c r="U54" s="202">
        <v>0</v>
      </c>
      <c r="V54" s="202">
        <v>0</v>
      </c>
      <c r="W54" s="202">
        <v>0</v>
      </c>
      <c r="X54" s="202">
        <v>0</v>
      </c>
      <c r="Y54" s="202">
        <v>0</v>
      </c>
      <c r="Z54" s="202">
        <v>0</v>
      </c>
      <c r="AA54" s="202">
        <v>0</v>
      </c>
      <c r="AB54" s="202">
        <v>0</v>
      </c>
      <c r="AC54" s="319">
        <v>0</v>
      </c>
      <c r="AD54" s="319">
        <v>0</v>
      </c>
      <c r="AE54" s="319">
        <v>0</v>
      </c>
      <c r="AF54" s="319">
        <v>0</v>
      </c>
      <c r="AG54" s="319">
        <v>0</v>
      </c>
      <c r="AH54" s="319">
        <v>0</v>
      </c>
      <c r="AI54" s="319">
        <v>0</v>
      </c>
      <c r="AJ54" s="319">
        <v>0</v>
      </c>
      <c r="AK54" s="319">
        <v>0</v>
      </c>
      <c r="AL54" s="202">
        <v>0</v>
      </c>
      <c r="AM54" s="202">
        <v>0</v>
      </c>
      <c r="AN54" s="202">
        <v>0</v>
      </c>
      <c r="AO54" s="202">
        <v>0</v>
      </c>
      <c r="AP54" s="319">
        <v>0</v>
      </c>
      <c r="AQ54" s="319">
        <v>0</v>
      </c>
      <c r="AR54" s="319">
        <v>0</v>
      </c>
      <c r="AS54" s="202">
        <v>0</v>
      </c>
      <c r="AT54" s="202">
        <v>0</v>
      </c>
      <c r="AU54" s="202">
        <v>0</v>
      </c>
      <c r="AV54" s="202">
        <v>0</v>
      </c>
      <c r="AW54" s="202">
        <v>0</v>
      </c>
      <c r="AX54" s="202">
        <v>0</v>
      </c>
      <c r="AY54" s="202">
        <v>0</v>
      </c>
      <c r="AZ54" s="202">
        <v>0</v>
      </c>
      <c r="BA54" s="202">
        <v>0</v>
      </c>
      <c r="BB54" s="202">
        <v>0</v>
      </c>
      <c r="BC54" s="202">
        <v>0</v>
      </c>
      <c r="BD54" s="202">
        <v>0</v>
      </c>
      <c r="BE54" s="202">
        <v>0</v>
      </c>
      <c r="BF54" s="202">
        <v>0</v>
      </c>
      <c r="BG54" s="319">
        <v>0</v>
      </c>
      <c r="BH54" s="319">
        <v>0</v>
      </c>
      <c r="BI54" s="319">
        <v>0</v>
      </c>
      <c r="BJ54" s="321">
        <v>0</v>
      </c>
      <c r="BK54" s="321">
        <v>0</v>
      </c>
    </row>
    <row r="55" spans="1:63" ht="20.100000000000001" customHeight="1" x14ac:dyDescent="0.2">
      <c r="A55" s="340" t="s">
        <v>1286</v>
      </c>
      <c r="B55" s="341" t="s">
        <v>156</v>
      </c>
      <c r="C55" s="340" t="s">
        <v>157</v>
      </c>
      <c r="D55" s="202">
        <v>0</v>
      </c>
      <c r="E55" s="202">
        <v>0</v>
      </c>
      <c r="F55" s="320">
        <v>0</v>
      </c>
      <c r="G55" s="202">
        <v>0</v>
      </c>
      <c r="H55" s="202">
        <v>0</v>
      </c>
      <c r="I55" s="202">
        <v>0</v>
      </c>
      <c r="J55" s="202">
        <v>0</v>
      </c>
      <c r="K55" s="202">
        <v>0</v>
      </c>
      <c r="L55" s="202">
        <v>0</v>
      </c>
      <c r="M55" s="202">
        <v>0</v>
      </c>
      <c r="N55" s="202">
        <v>0</v>
      </c>
      <c r="O55" s="202">
        <v>0</v>
      </c>
      <c r="P55" s="202">
        <v>0</v>
      </c>
      <c r="Q55" s="202">
        <v>0</v>
      </c>
      <c r="R55" s="202">
        <v>0</v>
      </c>
      <c r="S55" s="202">
        <v>0</v>
      </c>
      <c r="T55" s="202">
        <v>0</v>
      </c>
      <c r="U55" s="202">
        <v>0</v>
      </c>
      <c r="V55" s="202">
        <v>0</v>
      </c>
      <c r="W55" s="202">
        <v>0</v>
      </c>
      <c r="X55" s="202">
        <v>0</v>
      </c>
      <c r="Y55" s="202">
        <v>0</v>
      </c>
      <c r="Z55" s="202">
        <v>0</v>
      </c>
      <c r="AA55" s="202">
        <v>0</v>
      </c>
      <c r="AB55" s="202">
        <v>0</v>
      </c>
      <c r="AC55" s="319">
        <v>0</v>
      </c>
      <c r="AD55" s="319">
        <v>0</v>
      </c>
      <c r="AE55" s="319">
        <v>0</v>
      </c>
      <c r="AF55" s="319">
        <v>0</v>
      </c>
      <c r="AG55" s="319">
        <v>0</v>
      </c>
      <c r="AH55" s="319">
        <v>0</v>
      </c>
      <c r="AI55" s="319">
        <v>0</v>
      </c>
      <c r="AJ55" s="319">
        <v>0</v>
      </c>
      <c r="AK55" s="319">
        <v>0</v>
      </c>
      <c r="AL55" s="202">
        <v>0</v>
      </c>
      <c r="AM55" s="202">
        <v>0</v>
      </c>
      <c r="AN55" s="202">
        <v>0</v>
      </c>
      <c r="AO55" s="202">
        <v>0</v>
      </c>
      <c r="AP55" s="319">
        <v>0</v>
      </c>
      <c r="AQ55" s="319">
        <v>0</v>
      </c>
      <c r="AR55" s="319">
        <v>0</v>
      </c>
      <c r="AS55" s="202">
        <v>0</v>
      </c>
      <c r="AT55" s="202">
        <v>0</v>
      </c>
      <c r="AU55" s="202">
        <v>0</v>
      </c>
      <c r="AV55" s="202">
        <v>0</v>
      </c>
      <c r="AW55" s="202">
        <v>0</v>
      </c>
      <c r="AX55" s="202">
        <v>0</v>
      </c>
      <c r="AY55" s="202">
        <v>0</v>
      </c>
      <c r="AZ55" s="202">
        <v>0</v>
      </c>
      <c r="BA55" s="202">
        <v>0</v>
      </c>
      <c r="BB55" s="202">
        <v>0</v>
      </c>
      <c r="BC55" s="202">
        <v>0</v>
      </c>
      <c r="BD55" s="202">
        <v>0</v>
      </c>
      <c r="BE55" s="202">
        <v>0</v>
      </c>
      <c r="BF55" s="202">
        <v>0</v>
      </c>
      <c r="BG55" s="319">
        <v>0</v>
      </c>
      <c r="BH55" s="319">
        <v>0</v>
      </c>
      <c r="BI55" s="319">
        <v>0</v>
      </c>
      <c r="BJ55" s="321">
        <v>0</v>
      </c>
      <c r="BK55" s="321">
        <v>0</v>
      </c>
    </row>
    <row r="56" spans="1:63" ht="20.100000000000001" customHeight="1" x14ac:dyDescent="0.2">
      <c r="A56" s="340" t="s">
        <v>1269</v>
      </c>
      <c r="B56" s="341" t="s">
        <v>159</v>
      </c>
      <c r="C56" s="340" t="s">
        <v>160</v>
      </c>
      <c r="D56" s="202">
        <v>22.69</v>
      </c>
      <c r="E56" s="202">
        <v>20.149999999999999</v>
      </c>
      <c r="F56" s="320">
        <v>4.8199999999999994</v>
      </c>
      <c r="G56" s="202">
        <v>0</v>
      </c>
      <c r="H56" s="202">
        <v>0</v>
      </c>
      <c r="I56" s="202">
        <v>0</v>
      </c>
      <c r="J56" s="202">
        <v>1</v>
      </c>
      <c r="K56" s="202">
        <v>3.8199999999999994</v>
      </c>
      <c r="L56" s="202">
        <v>0</v>
      </c>
      <c r="M56" s="202">
        <v>0</v>
      </c>
      <c r="N56" s="202">
        <v>0</v>
      </c>
      <c r="O56" s="202">
        <v>0</v>
      </c>
      <c r="P56" s="202">
        <v>0</v>
      </c>
      <c r="Q56" s="202">
        <v>0</v>
      </c>
      <c r="R56" s="202">
        <v>15.33</v>
      </c>
      <c r="S56" s="202">
        <v>4</v>
      </c>
      <c r="T56" s="202">
        <v>0</v>
      </c>
      <c r="U56" s="202">
        <v>7.75</v>
      </c>
      <c r="V56" s="202">
        <v>0</v>
      </c>
      <c r="W56" s="202">
        <v>0</v>
      </c>
      <c r="X56" s="202">
        <v>0</v>
      </c>
      <c r="Y56" s="202">
        <v>0.19999999999999998</v>
      </c>
      <c r="Z56" s="202">
        <v>0</v>
      </c>
      <c r="AA56" s="202">
        <v>0</v>
      </c>
      <c r="AB56" s="202">
        <v>0.24000000000000002</v>
      </c>
      <c r="AC56" s="319">
        <v>0.14000000000000001</v>
      </c>
      <c r="AD56" s="319">
        <v>0</v>
      </c>
      <c r="AE56" s="319">
        <v>0</v>
      </c>
      <c r="AF56" s="319">
        <v>0</v>
      </c>
      <c r="AG56" s="319">
        <v>0</v>
      </c>
      <c r="AH56" s="319">
        <v>0</v>
      </c>
      <c r="AI56" s="319">
        <v>0.1</v>
      </c>
      <c r="AJ56" s="319">
        <v>0</v>
      </c>
      <c r="AK56" s="319">
        <v>0</v>
      </c>
      <c r="AL56" s="202">
        <v>0</v>
      </c>
      <c r="AM56" s="202">
        <v>0</v>
      </c>
      <c r="AN56" s="202">
        <v>0</v>
      </c>
      <c r="AO56" s="202">
        <v>0</v>
      </c>
      <c r="AP56" s="319">
        <v>0</v>
      </c>
      <c r="AQ56" s="319">
        <v>0</v>
      </c>
      <c r="AR56" s="319">
        <v>0</v>
      </c>
      <c r="AS56" s="202">
        <v>0</v>
      </c>
      <c r="AT56" s="202">
        <v>0</v>
      </c>
      <c r="AU56" s="202">
        <v>0</v>
      </c>
      <c r="AV56" s="202">
        <v>0.04</v>
      </c>
      <c r="AW56" s="202">
        <v>0</v>
      </c>
      <c r="AX56" s="202">
        <v>1.2400000000000004</v>
      </c>
      <c r="AY56" s="202">
        <v>0</v>
      </c>
      <c r="AZ56" s="202">
        <v>0</v>
      </c>
      <c r="BA56" s="202">
        <v>0</v>
      </c>
      <c r="BB56" s="202">
        <v>0</v>
      </c>
      <c r="BC56" s="202">
        <v>1.86</v>
      </c>
      <c r="BD56" s="202">
        <v>0</v>
      </c>
      <c r="BE56" s="202">
        <v>0</v>
      </c>
      <c r="BF56" s="202">
        <v>0</v>
      </c>
      <c r="BG56" s="319">
        <v>0</v>
      </c>
      <c r="BH56" s="319">
        <v>0</v>
      </c>
      <c r="BI56" s="319">
        <v>0</v>
      </c>
      <c r="BJ56" s="321">
        <v>18.29</v>
      </c>
      <c r="BK56" s="321">
        <v>40.98</v>
      </c>
    </row>
    <row r="57" spans="1:63" ht="20.100000000000001" customHeight="1" x14ac:dyDescent="0.2">
      <c r="A57" s="340" t="s">
        <v>523</v>
      </c>
      <c r="B57" s="341" t="s">
        <v>162</v>
      </c>
      <c r="C57" s="340" t="s">
        <v>163</v>
      </c>
      <c r="D57" s="202">
        <v>0</v>
      </c>
      <c r="E57" s="202">
        <v>0</v>
      </c>
      <c r="F57" s="320">
        <v>0</v>
      </c>
      <c r="G57" s="202">
        <v>0</v>
      </c>
      <c r="H57" s="202">
        <v>0</v>
      </c>
      <c r="I57" s="202">
        <v>0</v>
      </c>
      <c r="J57" s="202">
        <v>0</v>
      </c>
      <c r="K57" s="202">
        <v>0</v>
      </c>
      <c r="L57" s="202">
        <v>0</v>
      </c>
      <c r="M57" s="202">
        <v>0</v>
      </c>
      <c r="N57" s="202">
        <v>0</v>
      </c>
      <c r="O57" s="202">
        <v>0</v>
      </c>
      <c r="P57" s="202">
        <v>0</v>
      </c>
      <c r="Q57" s="202">
        <v>0</v>
      </c>
      <c r="R57" s="202">
        <v>0</v>
      </c>
      <c r="S57" s="202">
        <v>0</v>
      </c>
      <c r="T57" s="202">
        <v>0</v>
      </c>
      <c r="U57" s="202">
        <v>0</v>
      </c>
      <c r="V57" s="202">
        <v>0</v>
      </c>
      <c r="W57" s="202">
        <v>0</v>
      </c>
      <c r="X57" s="202">
        <v>0</v>
      </c>
      <c r="Y57" s="202">
        <v>0</v>
      </c>
      <c r="Z57" s="202">
        <v>0</v>
      </c>
      <c r="AA57" s="202">
        <v>0</v>
      </c>
      <c r="AB57" s="202">
        <v>0</v>
      </c>
      <c r="AC57" s="319">
        <v>0</v>
      </c>
      <c r="AD57" s="319">
        <v>0</v>
      </c>
      <c r="AE57" s="319">
        <v>0</v>
      </c>
      <c r="AF57" s="319">
        <v>0</v>
      </c>
      <c r="AG57" s="319">
        <v>0</v>
      </c>
      <c r="AH57" s="319">
        <v>0</v>
      </c>
      <c r="AI57" s="319">
        <v>0</v>
      </c>
      <c r="AJ57" s="319">
        <v>0</v>
      </c>
      <c r="AK57" s="319">
        <v>0</v>
      </c>
      <c r="AL57" s="202">
        <v>0</v>
      </c>
      <c r="AM57" s="202">
        <v>0</v>
      </c>
      <c r="AN57" s="202">
        <v>0</v>
      </c>
      <c r="AO57" s="202">
        <v>0</v>
      </c>
      <c r="AP57" s="319">
        <v>0</v>
      </c>
      <c r="AQ57" s="319">
        <v>0</v>
      </c>
      <c r="AR57" s="319">
        <v>0</v>
      </c>
      <c r="AS57" s="202">
        <v>0</v>
      </c>
      <c r="AT57" s="202">
        <v>0</v>
      </c>
      <c r="AU57" s="202">
        <v>0</v>
      </c>
      <c r="AV57" s="202">
        <v>0</v>
      </c>
      <c r="AW57" s="202">
        <v>0</v>
      </c>
      <c r="AX57" s="202">
        <v>0</v>
      </c>
      <c r="AY57" s="202">
        <v>0</v>
      </c>
      <c r="AZ57" s="202">
        <v>0</v>
      </c>
      <c r="BA57" s="202">
        <v>0</v>
      </c>
      <c r="BB57" s="202">
        <v>0</v>
      </c>
      <c r="BC57" s="202">
        <v>0</v>
      </c>
      <c r="BD57" s="202">
        <v>0</v>
      </c>
      <c r="BE57" s="202">
        <v>0</v>
      </c>
      <c r="BF57" s="202">
        <v>0</v>
      </c>
      <c r="BG57" s="319">
        <v>0</v>
      </c>
      <c r="BH57" s="319">
        <v>0</v>
      </c>
      <c r="BI57" s="319">
        <v>0</v>
      </c>
      <c r="BJ57" s="321">
        <v>0</v>
      </c>
      <c r="BK57" s="321">
        <v>0</v>
      </c>
    </row>
    <row r="58" spans="1:63" ht="20.100000000000001" customHeight="1" x14ac:dyDescent="0.2">
      <c r="A58" s="340" t="s">
        <v>526</v>
      </c>
      <c r="B58" s="341" t="s">
        <v>164</v>
      </c>
      <c r="C58" s="340" t="s">
        <v>165</v>
      </c>
      <c r="D58" s="202">
        <v>0</v>
      </c>
      <c r="E58" s="202">
        <v>0</v>
      </c>
      <c r="F58" s="320">
        <v>0</v>
      </c>
      <c r="G58" s="202">
        <v>0</v>
      </c>
      <c r="H58" s="202">
        <v>0</v>
      </c>
      <c r="I58" s="202">
        <v>0</v>
      </c>
      <c r="J58" s="202">
        <v>0</v>
      </c>
      <c r="K58" s="202">
        <v>0</v>
      </c>
      <c r="L58" s="202">
        <v>0</v>
      </c>
      <c r="M58" s="202">
        <v>0</v>
      </c>
      <c r="N58" s="202">
        <v>0</v>
      </c>
      <c r="O58" s="202">
        <v>0</v>
      </c>
      <c r="P58" s="202">
        <v>0</v>
      </c>
      <c r="Q58" s="202">
        <v>0</v>
      </c>
      <c r="R58" s="202">
        <v>0</v>
      </c>
      <c r="S58" s="202">
        <v>0</v>
      </c>
      <c r="T58" s="202">
        <v>0</v>
      </c>
      <c r="U58" s="202">
        <v>0</v>
      </c>
      <c r="V58" s="202">
        <v>0</v>
      </c>
      <c r="W58" s="202">
        <v>0</v>
      </c>
      <c r="X58" s="202">
        <v>0</v>
      </c>
      <c r="Y58" s="202">
        <v>0</v>
      </c>
      <c r="Z58" s="202">
        <v>0</v>
      </c>
      <c r="AA58" s="202">
        <v>0</v>
      </c>
      <c r="AB58" s="202">
        <v>0</v>
      </c>
      <c r="AC58" s="319">
        <v>0</v>
      </c>
      <c r="AD58" s="319">
        <v>0</v>
      </c>
      <c r="AE58" s="319">
        <v>0</v>
      </c>
      <c r="AF58" s="319">
        <v>0</v>
      </c>
      <c r="AG58" s="319">
        <v>0</v>
      </c>
      <c r="AH58" s="319">
        <v>0</v>
      </c>
      <c r="AI58" s="319">
        <v>0</v>
      </c>
      <c r="AJ58" s="319">
        <v>0</v>
      </c>
      <c r="AK58" s="319">
        <v>0</v>
      </c>
      <c r="AL58" s="202">
        <v>0</v>
      </c>
      <c r="AM58" s="202">
        <v>0</v>
      </c>
      <c r="AN58" s="202">
        <v>0</v>
      </c>
      <c r="AO58" s="202">
        <v>0</v>
      </c>
      <c r="AP58" s="319">
        <v>0</v>
      </c>
      <c r="AQ58" s="319">
        <v>0</v>
      </c>
      <c r="AR58" s="319">
        <v>0</v>
      </c>
      <c r="AS58" s="202">
        <v>0</v>
      </c>
      <c r="AT58" s="202">
        <v>0</v>
      </c>
      <c r="AU58" s="202">
        <v>0</v>
      </c>
      <c r="AV58" s="202">
        <v>0</v>
      </c>
      <c r="AW58" s="202">
        <v>0</v>
      </c>
      <c r="AX58" s="202">
        <v>0</v>
      </c>
      <c r="AY58" s="202">
        <v>0</v>
      </c>
      <c r="AZ58" s="202">
        <v>0</v>
      </c>
      <c r="BA58" s="202">
        <v>0</v>
      </c>
      <c r="BB58" s="202">
        <v>0</v>
      </c>
      <c r="BC58" s="202">
        <v>0</v>
      </c>
      <c r="BD58" s="202">
        <v>0</v>
      </c>
      <c r="BE58" s="202">
        <v>0</v>
      </c>
      <c r="BF58" s="202">
        <v>0</v>
      </c>
      <c r="BG58" s="319">
        <v>0</v>
      </c>
      <c r="BH58" s="319">
        <v>0</v>
      </c>
      <c r="BI58" s="319">
        <v>0</v>
      </c>
      <c r="BJ58" s="321">
        <v>0</v>
      </c>
      <c r="BK58" s="321">
        <v>0</v>
      </c>
    </row>
    <row r="59" spans="1:63" ht="20.100000000000001" customHeight="1" x14ac:dyDescent="0.2">
      <c r="A59" s="316">
        <v>3</v>
      </c>
      <c r="B59" s="317" t="s">
        <v>166</v>
      </c>
      <c r="C59" s="316" t="s">
        <v>167</v>
      </c>
      <c r="D59" s="202">
        <v>0</v>
      </c>
      <c r="E59" s="320">
        <v>0</v>
      </c>
      <c r="F59" s="320">
        <v>0</v>
      </c>
      <c r="G59" s="320">
        <v>0</v>
      </c>
      <c r="H59" s="320">
        <v>0</v>
      </c>
      <c r="I59" s="320">
        <v>0</v>
      </c>
      <c r="J59" s="320">
        <v>0</v>
      </c>
      <c r="K59" s="320">
        <v>0</v>
      </c>
      <c r="L59" s="320">
        <v>0</v>
      </c>
      <c r="M59" s="320">
        <v>0</v>
      </c>
      <c r="N59" s="320">
        <v>0</v>
      </c>
      <c r="O59" s="320">
        <v>0</v>
      </c>
      <c r="P59" s="320">
        <v>0</v>
      </c>
      <c r="Q59" s="320">
        <v>0</v>
      </c>
      <c r="R59" s="202">
        <v>0</v>
      </c>
      <c r="S59" s="320">
        <v>0</v>
      </c>
      <c r="T59" s="320">
        <v>0</v>
      </c>
      <c r="U59" s="320">
        <v>0</v>
      </c>
      <c r="V59" s="320">
        <v>0</v>
      </c>
      <c r="W59" s="320">
        <v>0</v>
      </c>
      <c r="X59" s="320">
        <v>0</v>
      </c>
      <c r="Y59" s="320">
        <v>0</v>
      </c>
      <c r="Z59" s="320">
        <v>0</v>
      </c>
      <c r="AA59" s="320">
        <v>0</v>
      </c>
      <c r="AB59" s="202">
        <v>0</v>
      </c>
      <c r="AC59" s="338">
        <v>0</v>
      </c>
      <c r="AD59" s="338">
        <v>0</v>
      </c>
      <c r="AE59" s="338">
        <v>0</v>
      </c>
      <c r="AF59" s="338">
        <v>0</v>
      </c>
      <c r="AG59" s="338">
        <v>0</v>
      </c>
      <c r="AH59" s="338">
        <v>0</v>
      </c>
      <c r="AI59" s="338">
        <v>0</v>
      </c>
      <c r="AJ59" s="338">
        <v>0</v>
      </c>
      <c r="AK59" s="338">
        <v>0</v>
      </c>
      <c r="AL59" s="320">
        <v>0</v>
      </c>
      <c r="AM59" s="320">
        <v>0</v>
      </c>
      <c r="AN59" s="320">
        <v>0</v>
      </c>
      <c r="AO59" s="320">
        <v>0</v>
      </c>
      <c r="AP59" s="338">
        <v>0</v>
      </c>
      <c r="AQ59" s="338">
        <v>0</v>
      </c>
      <c r="AR59" s="338">
        <v>0</v>
      </c>
      <c r="AS59" s="320">
        <v>0</v>
      </c>
      <c r="AT59" s="320">
        <v>0</v>
      </c>
      <c r="AU59" s="320">
        <v>0</v>
      </c>
      <c r="AV59" s="320">
        <v>0</v>
      </c>
      <c r="AW59" s="320">
        <v>0</v>
      </c>
      <c r="AX59" s="320">
        <v>0</v>
      </c>
      <c r="AY59" s="320">
        <v>0</v>
      </c>
      <c r="AZ59" s="320">
        <v>0</v>
      </c>
      <c r="BA59" s="320">
        <v>0</v>
      </c>
      <c r="BB59" s="320">
        <v>0</v>
      </c>
      <c r="BC59" s="320">
        <v>0</v>
      </c>
      <c r="BD59" s="320">
        <v>0</v>
      </c>
      <c r="BE59" s="320">
        <v>0</v>
      </c>
      <c r="BF59" s="320">
        <v>0</v>
      </c>
      <c r="BG59" s="338">
        <v>0</v>
      </c>
      <c r="BH59" s="338">
        <v>0</v>
      </c>
      <c r="BI59" s="338">
        <v>0</v>
      </c>
      <c r="BJ59" s="339">
        <v>0</v>
      </c>
      <c r="BK59" s="339">
        <v>0</v>
      </c>
    </row>
    <row r="60" spans="1:63" ht="20.100000000000001" customHeight="1" x14ac:dyDescent="0.2">
      <c r="A60" s="362">
        <v>4</v>
      </c>
      <c r="B60" s="363" t="s">
        <v>168</v>
      </c>
      <c r="C60" s="362" t="s">
        <v>169</v>
      </c>
      <c r="D60" s="324">
        <v>3490.98</v>
      </c>
      <c r="E60" s="361">
        <v>0</v>
      </c>
      <c r="F60" s="361">
        <v>0</v>
      </c>
      <c r="G60" s="361">
        <v>0</v>
      </c>
      <c r="H60" s="361">
        <v>0</v>
      </c>
      <c r="I60" s="361">
        <v>0</v>
      </c>
      <c r="J60" s="361">
        <v>0</v>
      </c>
      <c r="K60" s="361">
        <v>0</v>
      </c>
      <c r="L60" s="361">
        <v>0</v>
      </c>
      <c r="M60" s="361">
        <v>0</v>
      </c>
      <c r="N60" s="361">
        <v>0</v>
      </c>
      <c r="O60" s="361">
        <v>0</v>
      </c>
      <c r="P60" s="361">
        <v>0</v>
      </c>
      <c r="Q60" s="361">
        <v>0</v>
      </c>
      <c r="R60" s="324">
        <v>0</v>
      </c>
      <c r="S60" s="361">
        <v>0</v>
      </c>
      <c r="T60" s="361">
        <v>0</v>
      </c>
      <c r="U60" s="361">
        <v>0</v>
      </c>
      <c r="V60" s="361">
        <v>0</v>
      </c>
      <c r="W60" s="361">
        <v>0</v>
      </c>
      <c r="X60" s="361">
        <v>0</v>
      </c>
      <c r="Y60" s="361">
        <v>0</v>
      </c>
      <c r="Z60" s="361">
        <v>0</v>
      </c>
      <c r="AA60" s="361">
        <v>0</v>
      </c>
      <c r="AB60" s="324">
        <v>0</v>
      </c>
      <c r="AC60" s="361">
        <v>0</v>
      </c>
      <c r="AD60" s="361">
        <v>0</v>
      </c>
      <c r="AE60" s="361">
        <v>0</v>
      </c>
      <c r="AF60" s="361">
        <v>0</v>
      </c>
      <c r="AG60" s="361">
        <v>0</v>
      </c>
      <c r="AH60" s="361">
        <v>0</v>
      </c>
      <c r="AI60" s="361">
        <v>0</v>
      </c>
      <c r="AJ60" s="361">
        <v>0</v>
      </c>
      <c r="AK60" s="361">
        <v>0</v>
      </c>
      <c r="AL60" s="361">
        <v>0</v>
      </c>
      <c r="AM60" s="361">
        <v>0</v>
      </c>
      <c r="AN60" s="361">
        <v>0</v>
      </c>
      <c r="AO60" s="361">
        <v>0</v>
      </c>
      <c r="AP60" s="361">
        <v>0</v>
      </c>
      <c r="AQ60" s="361">
        <v>0</v>
      </c>
      <c r="AR60" s="361">
        <v>0</v>
      </c>
      <c r="AS60" s="361">
        <v>0</v>
      </c>
      <c r="AT60" s="361">
        <v>0</v>
      </c>
      <c r="AU60" s="361">
        <v>0</v>
      </c>
      <c r="AV60" s="361">
        <v>0</v>
      </c>
      <c r="AW60" s="361">
        <v>0</v>
      </c>
      <c r="AX60" s="361">
        <v>0</v>
      </c>
      <c r="AY60" s="361">
        <v>0</v>
      </c>
      <c r="AZ60" s="361">
        <v>0</v>
      </c>
      <c r="BA60" s="361">
        <v>0</v>
      </c>
      <c r="BB60" s="361">
        <v>0</v>
      </c>
      <c r="BC60" s="361">
        <v>0</v>
      </c>
      <c r="BD60" s="361">
        <v>0</v>
      </c>
      <c r="BE60" s="361">
        <v>0</v>
      </c>
      <c r="BF60" s="361">
        <v>0</v>
      </c>
      <c r="BG60" s="361">
        <v>0</v>
      </c>
      <c r="BH60" s="361">
        <v>0</v>
      </c>
      <c r="BI60" s="361">
        <v>0</v>
      </c>
      <c r="BJ60" s="364">
        <v>0</v>
      </c>
      <c r="BK60" s="364">
        <v>3490.98</v>
      </c>
    </row>
    <row r="61" spans="1:63" ht="20.100000000000001" customHeight="1" x14ac:dyDescent="0.2">
      <c r="A61" s="1514" t="s">
        <v>1271</v>
      </c>
      <c r="B61" s="1514"/>
      <c r="C61" s="366"/>
      <c r="D61" s="367">
        <v>0</v>
      </c>
      <c r="E61" s="367"/>
      <c r="F61" s="368">
        <v>66.029999999999987</v>
      </c>
      <c r="G61" s="367">
        <v>0</v>
      </c>
      <c r="H61" s="367">
        <v>0</v>
      </c>
      <c r="I61" s="367">
        <v>0</v>
      </c>
      <c r="J61" s="367">
        <v>34.379999999999995</v>
      </c>
      <c r="K61" s="367">
        <v>31.05</v>
      </c>
      <c r="L61" s="367">
        <v>0</v>
      </c>
      <c r="M61" s="367">
        <v>0</v>
      </c>
      <c r="N61" s="367">
        <v>0</v>
      </c>
      <c r="O61" s="367">
        <v>0.6</v>
      </c>
      <c r="P61" s="367">
        <v>0</v>
      </c>
      <c r="Q61" s="367">
        <v>0</v>
      </c>
      <c r="R61" s="367">
        <v>42.2</v>
      </c>
      <c r="S61" s="367">
        <v>4</v>
      </c>
      <c r="T61" s="367">
        <v>0</v>
      </c>
      <c r="U61" s="367">
        <v>7.75</v>
      </c>
      <c r="V61" s="367">
        <v>0</v>
      </c>
      <c r="W61" s="367">
        <v>0</v>
      </c>
      <c r="X61" s="367">
        <v>0.05</v>
      </c>
      <c r="Y61" s="367">
        <v>1.1499999999999999</v>
      </c>
      <c r="Z61" s="367">
        <v>0</v>
      </c>
      <c r="AA61" s="367">
        <v>0</v>
      </c>
      <c r="AB61" s="367">
        <v>2.4500000000000002</v>
      </c>
      <c r="AC61" s="369">
        <v>2.35</v>
      </c>
      <c r="AD61" s="369">
        <v>0</v>
      </c>
      <c r="AE61" s="369">
        <v>0</v>
      </c>
      <c r="AF61" s="369">
        <v>0</v>
      </c>
      <c r="AG61" s="369">
        <v>0</v>
      </c>
      <c r="AH61" s="369">
        <v>0</v>
      </c>
      <c r="AI61" s="369">
        <v>0.1</v>
      </c>
      <c r="AJ61" s="369">
        <v>0</v>
      </c>
      <c r="AK61" s="369">
        <v>0</v>
      </c>
      <c r="AL61" s="367">
        <v>0</v>
      </c>
      <c r="AM61" s="367">
        <v>0</v>
      </c>
      <c r="AN61" s="367">
        <v>0</v>
      </c>
      <c r="AO61" s="367">
        <v>0</v>
      </c>
      <c r="AP61" s="369">
        <v>0</v>
      </c>
      <c r="AQ61" s="369">
        <v>0</v>
      </c>
      <c r="AR61" s="369">
        <v>0</v>
      </c>
      <c r="AS61" s="367">
        <v>0</v>
      </c>
      <c r="AT61" s="367">
        <v>0</v>
      </c>
      <c r="AU61" s="367">
        <v>0</v>
      </c>
      <c r="AV61" s="367">
        <v>0.04</v>
      </c>
      <c r="AW61" s="367">
        <v>0</v>
      </c>
      <c r="AX61" s="367">
        <v>24.900000000000002</v>
      </c>
      <c r="AY61" s="367">
        <v>0</v>
      </c>
      <c r="AZ61" s="367">
        <v>0</v>
      </c>
      <c r="BA61" s="367">
        <v>0</v>
      </c>
      <c r="BB61" s="367">
        <v>0</v>
      </c>
      <c r="BC61" s="367">
        <v>1.86</v>
      </c>
      <c r="BD61" s="367">
        <v>0</v>
      </c>
      <c r="BE61" s="367">
        <v>0</v>
      </c>
      <c r="BF61" s="367">
        <v>0</v>
      </c>
      <c r="BG61" s="369">
        <v>0</v>
      </c>
      <c r="BH61" s="369">
        <v>0</v>
      </c>
      <c r="BI61" s="369">
        <v>0</v>
      </c>
      <c r="BJ61" s="370"/>
      <c r="BK61" s="370"/>
    </row>
    <row r="62" spans="1:63" ht="20.100000000000001" customHeight="1" x14ac:dyDescent="0.2">
      <c r="A62" s="311" t="s">
        <v>1274</v>
      </c>
      <c r="C62" s="349"/>
      <c r="D62" s="312"/>
      <c r="E62" s="312"/>
      <c r="F62" s="312"/>
      <c r="G62" s="312"/>
      <c r="H62" s="312"/>
      <c r="I62" s="312"/>
      <c r="J62" s="312"/>
      <c r="K62" s="312"/>
      <c r="L62" s="312"/>
      <c r="M62" s="312"/>
      <c r="N62" s="312"/>
      <c r="O62" s="312"/>
      <c r="P62" s="312"/>
      <c r="Q62" s="312"/>
      <c r="R62" s="312"/>
      <c r="S62" s="312"/>
      <c r="T62" s="312"/>
      <c r="U62" s="312"/>
      <c r="V62" s="312"/>
      <c r="W62" s="312"/>
      <c r="X62" s="312"/>
      <c r="Y62" s="312"/>
      <c r="Z62" s="312"/>
      <c r="AA62" s="312"/>
      <c r="AB62" s="312"/>
      <c r="AC62" s="313"/>
      <c r="AD62" s="313"/>
      <c r="AE62" s="313"/>
      <c r="AF62" s="313"/>
      <c r="AG62" s="313"/>
      <c r="AH62" s="313"/>
      <c r="AI62" s="313"/>
      <c r="AJ62" s="313"/>
      <c r="AK62" s="313"/>
      <c r="AL62" s="312"/>
      <c r="AM62" s="312"/>
      <c r="AN62" s="312"/>
      <c r="AO62" s="312"/>
      <c r="AP62" s="313"/>
      <c r="AQ62" s="313"/>
      <c r="AR62" s="313"/>
      <c r="AS62" s="313"/>
      <c r="AT62" s="312"/>
      <c r="AU62" s="312"/>
      <c r="AV62" s="312"/>
      <c r="AW62" s="312"/>
      <c r="AX62" s="312"/>
      <c r="AY62" s="312"/>
      <c r="AZ62" s="312"/>
      <c r="BA62" s="312"/>
      <c r="BB62" s="312"/>
      <c r="BC62" s="312"/>
      <c r="BD62" s="312"/>
      <c r="BE62" s="312"/>
      <c r="BF62" s="312"/>
      <c r="BG62" s="313"/>
      <c r="BH62" s="313"/>
      <c r="BI62" s="313"/>
      <c r="BJ62" s="314"/>
      <c r="BK62" s="314"/>
    </row>
  </sheetData>
  <mergeCells count="9">
    <mergeCell ref="BK4:BK5"/>
    <mergeCell ref="BJ4:BJ5"/>
    <mergeCell ref="F4:BI4"/>
    <mergeCell ref="A61:B61"/>
    <mergeCell ref="A4:A5"/>
    <mergeCell ref="B4:B5"/>
    <mergeCell ref="C4:C5"/>
    <mergeCell ref="D4:D5"/>
    <mergeCell ref="E4:E5"/>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1">
    <tabColor theme="0"/>
  </sheetPr>
  <dimension ref="A1:BK63"/>
  <sheetViews>
    <sheetView workbookViewId="0">
      <pane xSplit="5" ySplit="6" topLeftCell="F7" activePane="bottomRight" state="frozen"/>
      <selection activeCell="BG59" sqref="BG59"/>
      <selection pane="topRight" activeCell="BG59" sqref="BG59"/>
      <selection pane="bottomLeft" activeCell="BG59" sqref="BG59"/>
      <selection pane="bottomRight" activeCell="BG59" sqref="BG59"/>
    </sheetView>
  </sheetViews>
  <sheetFormatPr defaultRowHeight="20.100000000000001" customHeight="1" x14ac:dyDescent="0.2"/>
  <cols>
    <col min="1" max="1" width="6.7109375" style="280" customWidth="1"/>
    <col min="2" max="2" width="39.140625" style="280" customWidth="1"/>
    <col min="3" max="3" width="9.140625" style="280"/>
    <col min="4" max="4" width="12.7109375" style="312" customWidth="1"/>
    <col min="5" max="5" width="12" style="312" customWidth="1"/>
    <col min="6" max="6" width="12.85546875" style="312" customWidth="1"/>
    <col min="7" max="7" width="11.42578125" style="312" customWidth="1"/>
    <col min="8" max="8" width="10.42578125" style="312" customWidth="1"/>
    <col min="9" max="9" width="11.7109375" style="312" customWidth="1"/>
    <col min="10" max="10" width="11.140625" style="312" customWidth="1"/>
    <col min="11" max="11" width="11.85546875" style="312" bestFit="1" customWidth="1"/>
    <col min="12" max="12" width="10.5703125" style="312" bestFit="1" customWidth="1"/>
    <col min="13" max="13" width="9.5703125" style="312" bestFit="1" customWidth="1"/>
    <col min="14" max="14" width="11.42578125" style="312" customWidth="1"/>
    <col min="15" max="15" width="10.5703125" style="312" customWidth="1"/>
    <col min="16" max="16" width="7.5703125" style="312" customWidth="1"/>
    <col min="17" max="17" width="9.5703125" style="312" bestFit="1" customWidth="1"/>
    <col min="18" max="18" width="11" style="312" bestFit="1" customWidth="1"/>
    <col min="19" max="19" width="10.140625" style="312" bestFit="1" customWidth="1"/>
    <col min="20" max="24" width="9.5703125" style="312" bestFit="1" customWidth="1"/>
    <col min="25" max="25" width="10.140625" style="312" bestFit="1" customWidth="1"/>
    <col min="26" max="27" width="9.5703125" style="312" bestFit="1" customWidth="1"/>
    <col min="28" max="28" width="10.28515625" style="312" customWidth="1"/>
    <col min="29" max="36" width="9.5703125" style="313" bestFit="1" customWidth="1"/>
    <col min="37" max="37" width="9.5703125" style="313" customWidth="1"/>
    <col min="38" max="41" width="9.5703125" style="312" bestFit="1" customWidth="1"/>
    <col min="42" max="44" width="9.5703125" style="313" bestFit="1" customWidth="1"/>
    <col min="45" max="45" width="9.42578125" style="313" customWidth="1"/>
    <col min="46" max="58" width="9.5703125" style="312" bestFit="1" customWidth="1"/>
    <col min="59" max="61" width="9.5703125" style="313" bestFit="1" customWidth="1"/>
    <col min="62" max="63" width="12.5703125" style="314" bestFit="1" customWidth="1"/>
    <col min="64" max="194" width="9.140625" style="280"/>
    <col min="195" max="195" width="6.7109375" style="280" customWidth="1"/>
    <col min="196" max="196" width="39.140625" style="280" customWidth="1"/>
    <col min="197" max="197" width="9.140625" style="280"/>
    <col min="198" max="198" width="14" style="280" customWidth="1"/>
    <col min="199" max="199" width="12.7109375" style="280" customWidth="1"/>
    <col min="200" max="200" width="12" style="280" customWidth="1"/>
    <col min="201" max="201" width="12.85546875" style="280" customWidth="1"/>
    <col min="202" max="202" width="11.42578125" style="280" customWidth="1"/>
    <col min="203" max="203" width="10.42578125" style="280" customWidth="1"/>
    <col min="204" max="204" width="11.7109375" style="280" customWidth="1"/>
    <col min="205" max="205" width="11.140625" style="280" customWidth="1"/>
    <col min="206" max="206" width="11.85546875" style="280" bestFit="1" customWidth="1"/>
    <col min="207" max="207" width="10.5703125" style="280" bestFit="1" customWidth="1"/>
    <col min="208" max="208" width="9.5703125" style="280" bestFit="1" customWidth="1"/>
    <col min="209" max="209" width="11.42578125" style="280" customWidth="1"/>
    <col min="210" max="210" width="10.5703125" style="280" customWidth="1"/>
    <col min="211" max="211" width="7.5703125" style="280" customWidth="1"/>
    <col min="212" max="212" width="9.5703125" style="280" bestFit="1" customWidth="1"/>
    <col min="213" max="213" width="11" style="280" bestFit="1" customWidth="1"/>
    <col min="214" max="214" width="10.140625" style="280" bestFit="1" customWidth="1"/>
    <col min="215" max="219" width="9.5703125" style="280" bestFit="1" customWidth="1"/>
    <col min="220" max="220" width="10.140625" style="280" bestFit="1" customWidth="1"/>
    <col min="221" max="222" width="9.5703125" style="280" bestFit="1" customWidth="1"/>
    <col min="223" max="223" width="10.28515625" style="280" customWidth="1"/>
    <col min="224" max="231" width="9.5703125" style="280" bestFit="1" customWidth="1"/>
    <col min="232" max="232" width="9.5703125" style="280" customWidth="1"/>
    <col min="233" max="239" width="9.5703125" style="280" bestFit="1" customWidth="1"/>
    <col min="240" max="240" width="9.42578125" style="280" customWidth="1"/>
    <col min="241" max="256" width="9.5703125" style="280" bestFit="1" customWidth="1"/>
    <col min="257" max="258" width="12.5703125" style="280" bestFit="1" customWidth="1"/>
    <col min="259" max="259" width="11.42578125" style="280" bestFit="1" customWidth="1"/>
    <col min="260" max="260" width="11" style="280" bestFit="1" customWidth="1"/>
    <col min="261" max="261" width="11.7109375" style="280" bestFit="1" customWidth="1"/>
    <col min="262" max="450" width="9.140625" style="280"/>
    <col min="451" max="451" width="6.7109375" style="280" customWidth="1"/>
    <col min="452" max="452" width="39.140625" style="280" customWidth="1"/>
    <col min="453" max="453" width="9.140625" style="280"/>
    <col min="454" max="454" width="14" style="280" customWidth="1"/>
    <col min="455" max="455" width="12.7109375" style="280" customWidth="1"/>
    <col min="456" max="456" width="12" style="280" customWidth="1"/>
    <col min="457" max="457" width="12.85546875" style="280" customWidth="1"/>
    <col min="458" max="458" width="11.42578125" style="280" customWidth="1"/>
    <col min="459" max="459" width="10.42578125" style="280" customWidth="1"/>
    <col min="460" max="460" width="11.7109375" style="280" customWidth="1"/>
    <col min="461" max="461" width="11.140625" style="280" customWidth="1"/>
    <col min="462" max="462" width="11.85546875" style="280" bestFit="1" customWidth="1"/>
    <col min="463" max="463" width="10.5703125" style="280" bestFit="1" customWidth="1"/>
    <col min="464" max="464" width="9.5703125" style="280" bestFit="1" customWidth="1"/>
    <col min="465" max="465" width="11.42578125" style="280" customWidth="1"/>
    <col min="466" max="466" width="10.5703125" style="280" customWidth="1"/>
    <col min="467" max="467" width="7.5703125" style="280" customWidth="1"/>
    <col min="468" max="468" width="9.5703125" style="280" bestFit="1" customWidth="1"/>
    <col min="469" max="469" width="11" style="280" bestFit="1" customWidth="1"/>
    <col min="470" max="470" width="10.140625" style="280" bestFit="1" customWidth="1"/>
    <col min="471" max="475" width="9.5703125" style="280" bestFit="1" customWidth="1"/>
    <col min="476" max="476" width="10.140625" style="280" bestFit="1" customWidth="1"/>
    <col min="477" max="478" width="9.5703125" style="280" bestFit="1" customWidth="1"/>
    <col min="479" max="479" width="10.28515625" style="280" customWidth="1"/>
    <col min="480" max="487" width="9.5703125" style="280" bestFit="1" customWidth="1"/>
    <col min="488" max="488" width="9.5703125" style="280" customWidth="1"/>
    <col min="489" max="495" width="9.5703125" style="280" bestFit="1" customWidth="1"/>
    <col min="496" max="496" width="9.42578125" style="280" customWidth="1"/>
    <col min="497" max="512" width="9.5703125" style="280" bestFit="1" customWidth="1"/>
    <col min="513" max="514" width="12.5703125" style="280" bestFit="1" customWidth="1"/>
    <col min="515" max="515" width="11.42578125" style="280" bestFit="1" customWidth="1"/>
    <col min="516" max="516" width="11" style="280" bestFit="1" customWidth="1"/>
    <col min="517" max="517" width="11.7109375" style="280" bestFit="1" customWidth="1"/>
    <col min="518" max="706" width="9.140625" style="280"/>
    <col min="707" max="707" width="6.7109375" style="280" customWidth="1"/>
    <col min="708" max="708" width="39.140625" style="280" customWidth="1"/>
    <col min="709" max="709" width="9.140625" style="280"/>
    <col min="710" max="710" width="14" style="280" customWidth="1"/>
    <col min="711" max="711" width="12.7109375" style="280" customWidth="1"/>
    <col min="712" max="712" width="12" style="280" customWidth="1"/>
    <col min="713" max="713" width="12.85546875" style="280" customWidth="1"/>
    <col min="714" max="714" width="11.42578125" style="280" customWidth="1"/>
    <col min="715" max="715" width="10.42578125" style="280" customWidth="1"/>
    <col min="716" max="716" width="11.7109375" style="280" customWidth="1"/>
    <col min="717" max="717" width="11.140625" style="280" customWidth="1"/>
    <col min="718" max="718" width="11.85546875" style="280" bestFit="1" customWidth="1"/>
    <col min="719" max="719" width="10.5703125" style="280" bestFit="1" customWidth="1"/>
    <col min="720" max="720" width="9.5703125" style="280" bestFit="1" customWidth="1"/>
    <col min="721" max="721" width="11.42578125" style="280" customWidth="1"/>
    <col min="722" max="722" width="10.5703125" style="280" customWidth="1"/>
    <col min="723" max="723" width="7.5703125" style="280" customWidth="1"/>
    <col min="724" max="724" width="9.5703125" style="280" bestFit="1" customWidth="1"/>
    <col min="725" max="725" width="11" style="280" bestFit="1" customWidth="1"/>
    <col min="726" max="726" width="10.140625" style="280" bestFit="1" customWidth="1"/>
    <col min="727" max="731" width="9.5703125" style="280" bestFit="1" customWidth="1"/>
    <col min="732" max="732" width="10.140625" style="280" bestFit="1" customWidth="1"/>
    <col min="733" max="734" width="9.5703125" style="280" bestFit="1" customWidth="1"/>
    <col min="735" max="735" width="10.28515625" style="280" customWidth="1"/>
    <col min="736" max="743" width="9.5703125" style="280" bestFit="1" customWidth="1"/>
    <col min="744" max="744" width="9.5703125" style="280" customWidth="1"/>
    <col min="745" max="751" width="9.5703125" style="280" bestFit="1" customWidth="1"/>
    <col min="752" max="752" width="9.42578125" style="280" customWidth="1"/>
    <col min="753" max="768" width="9.5703125" style="280" bestFit="1" customWidth="1"/>
    <col min="769" max="770" width="12.5703125" style="280" bestFit="1" customWidth="1"/>
    <col min="771" max="771" width="11.42578125" style="280" bestFit="1" customWidth="1"/>
    <col min="772" max="772" width="11" style="280" bestFit="1" customWidth="1"/>
    <col min="773" max="773" width="11.7109375" style="280" bestFit="1" customWidth="1"/>
    <col min="774" max="962" width="9.140625" style="280"/>
    <col min="963" max="963" width="6.7109375" style="280" customWidth="1"/>
    <col min="964" max="964" width="39.140625" style="280" customWidth="1"/>
    <col min="965" max="965" width="9.140625" style="280"/>
    <col min="966" max="966" width="14" style="280" customWidth="1"/>
    <col min="967" max="967" width="12.7109375" style="280" customWidth="1"/>
    <col min="968" max="968" width="12" style="280" customWidth="1"/>
    <col min="969" max="969" width="12.85546875" style="280" customWidth="1"/>
    <col min="970" max="970" width="11.42578125" style="280" customWidth="1"/>
    <col min="971" max="971" width="10.42578125" style="280" customWidth="1"/>
    <col min="972" max="972" width="11.7109375" style="280" customWidth="1"/>
    <col min="973" max="973" width="11.140625" style="280" customWidth="1"/>
    <col min="974" max="974" width="11.85546875" style="280" bestFit="1" customWidth="1"/>
    <col min="975" max="975" width="10.5703125" style="280" bestFit="1" customWidth="1"/>
    <col min="976" max="976" width="9.5703125" style="280" bestFit="1" customWidth="1"/>
    <col min="977" max="977" width="11.42578125" style="280" customWidth="1"/>
    <col min="978" max="978" width="10.5703125" style="280" customWidth="1"/>
    <col min="979" max="979" width="7.5703125" style="280" customWidth="1"/>
    <col min="980" max="980" width="9.5703125" style="280" bestFit="1" customWidth="1"/>
    <col min="981" max="981" width="11" style="280" bestFit="1" customWidth="1"/>
    <col min="982" max="982" width="10.140625" style="280" bestFit="1" customWidth="1"/>
    <col min="983" max="987" width="9.5703125" style="280" bestFit="1" customWidth="1"/>
    <col min="988" max="988" width="10.140625" style="280" bestFit="1" customWidth="1"/>
    <col min="989" max="990" width="9.5703125" style="280" bestFit="1" customWidth="1"/>
    <col min="991" max="991" width="10.28515625" style="280" customWidth="1"/>
    <col min="992" max="999" width="9.5703125" style="280" bestFit="1" customWidth="1"/>
    <col min="1000" max="1000" width="9.5703125" style="280" customWidth="1"/>
    <col min="1001" max="1007" width="9.5703125" style="280" bestFit="1" customWidth="1"/>
    <col min="1008" max="1008" width="9.42578125" style="280" customWidth="1"/>
    <col min="1009" max="1024" width="9.5703125" style="280" bestFit="1" customWidth="1"/>
    <col min="1025" max="1026" width="12.5703125" style="280" bestFit="1" customWidth="1"/>
    <col min="1027" max="1027" width="11.42578125" style="280" bestFit="1" customWidth="1"/>
    <col min="1028" max="1028" width="11" style="280" bestFit="1" customWidth="1"/>
    <col min="1029" max="1029" width="11.7109375" style="280" bestFit="1" customWidth="1"/>
    <col min="1030" max="1218" width="9.140625" style="280"/>
    <col min="1219" max="1219" width="6.7109375" style="280" customWidth="1"/>
    <col min="1220" max="1220" width="39.140625" style="280" customWidth="1"/>
    <col min="1221" max="1221" width="9.140625" style="280"/>
    <col min="1222" max="1222" width="14" style="280" customWidth="1"/>
    <col min="1223" max="1223" width="12.7109375" style="280" customWidth="1"/>
    <col min="1224" max="1224" width="12" style="280" customWidth="1"/>
    <col min="1225" max="1225" width="12.85546875" style="280" customWidth="1"/>
    <col min="1226" max="1226" width="11.42578125" style="280" customWidth="1"/>
    <col min="1227" max="1227" width="10.42578125" style="280" customWidth="1"/>
    <col min="1228" max="1228" width="11.7109375" style="280" customWidth="1"/>
    <col min="1229" max="1229" width="11.140625" style="280" customWidth="1"/>
    <col min="1230" max="1230" width="11.85546875" style="280" bestFit="1" customWidth="1"/>
    <col min="1231" max="1231" width="10.5703125" style="280" bestFit="1" customWidth="1"/>
    <col min="1232" max="1232" width="9.5703125" style="280" bestFit="1" customWidth="1"/>
    <col min="1233" max="1233" width="11.42578125" style="280" customWidth="1"/>
    <col min="1234" max="1234" width="10.5703125" style="280" customWidth="1"/>
    <col min="1235" max="1235" width="7.5703125" style="280" customWidth="1"/>
    <col min="1236" max="1236" width="9.5703125" style="280" bestFit="1" customWidth="1"/>
    <col min="1237" max="1237" width="11" style="280" bestFit="1" customWidth="1"/>
    <col min="1238" max="1238" width="10.140625" style="280" bestFit="1" customWidth="1"/>
    <col min="1239" max="1243" width="9.5703125" style="280" bestFit="1" customWidth="1"/>
    <col min="1244" max="1244" width="10.140625" style="280" bestFit="1" customWidth="1"/>
    <col min="1245" max="1246" width="9.5703125" style="280" bestFit="1" customWidth="1"/>
    <col min="1247" max="1247" width="10.28515625" style="280" customWidth="1"/>
    <col min="1248" max="1255" width="9.5703125" style="280" bestFit="1" customWidth="1"/>
    <col min="1256" max="1256" width="9.5703125" style="280" customWidth="1"/>
    <col min="1257" max="1263" width="9.5703125" style="280" bestFit="1" customWidth="1"/>
    <col min="1264" max="1264" width="9.42578125" style="280" customWidth="1"/>
    <col min="1265" max="1280" width="9.5703125" style="280" bestFit="1" customWidth="1"/>
    <col min="1281" max="1282" width="12.5703125" style="280" bestFit="1" customWidth="1"/>
    <col min="1283" max="1283" width="11.42578125" style="280" bestFit="1" customWidth="1"/>
    <col min="1284" max="1284" width="11" style="280" bestFit="1" customWidth="1"/>
    <col min="1285" max="1285" width="11.7109375" style="280" bestFit="1" customWidth="1"/>
    <col min="1286" max="1474" width="9.140625" style="280"/>
    <col min="1475" max="1475" width="6.7109375" style="280" customWidth="1"/>
    <col min="1476" max="1476" width="39.140625" style="280" customWidth="1"/>
    <col min="1477" max="1477" width="9.140625" style="280"/>
    <col min="1478" max="1478" width="14" style="280" customWidth="1"/>
    <col min="1479" max="1479" width="12.7109375" style="280" customWidth="1"/>
    <col min="1480" max="1480" width="12" style="280" customWidth="1"/>
    <col min="1481" max="1481" width="12.85546875" style="280" customWidth="1"/>
    <col min="1482" max="1482" width="11.42578125" style="280" customWidth="1"/>
    <col min="1483" max="1483" width="10.42578125" style="280" customWidth="1"/>
    <col min="1484" max="1484" width="11.7109375" style="280" customWidth="1"/>
    <col min="1485" max="1485" width="11.140625" style="280" customWidth="1"/>
    <col min="1486" max="1486" width="11.85546875" style="280" bestFit="1" customWidth="1"/>
    <col min="1487" max="1487" width="10.5703125" style="280" bestFit="1" customWidth="1"/>
    <col min="1488" max="1488" width="9.5703125" style="280" bestFit="1" customWidth="1"/>
    <col min="1489" max="1489" width="11.42578125" style="280" customWidth="1"/>
    <col min="1490" max="1490" width="10.5703125" style="280" customWidth="1"/>
    <col min="1491" max="1491" width="7.5703125" style="280" customWidth="1"/>
    <col min="1492" max="1492" width="9.5703125" style="280" bestFit="1" customWidth="1"/>
    <col min="1493" max="1493" width="11" style="280" bestFit="1" customWidth="1"/>
    <col min="1494" max="1494" width="10.140625" style="280" bestFit="1" customWidth="1"/>
    <col min="1495" max="1499" width="9.5703125" style="280" bestFit="1" customWidth="1"/>
    <col min="1500" max="1500" width="10.140625" style="280" bestFit="1" customWidth="1"/>
    <col min="1501" max="1502" width="9.5703125" style="280" bestFit="1" customWidth="1"/>
    <col min="1503" max="1503" width="10.28515625" style="280" customWidth="1"/>
    <col min="1504" max="1511" width="9.5703125" style="280" bestFit="1" customWidth="1"/>
    <col min="1512" max="1512" width="9.5703125" style="280" customWidth="1"/>
    <col min="1513" max="1519" width="9.5703125" style="280" bestFit="1" customWidth="1"/>
    <col min="1520" max="1520" width="9.42578125" style="280" customWidth="1"/>
    <col min="1521" max="1536" width="9.5703125" style="280" bestFit="1" customWidth="1"/>
    <col min="1537" max="1538" width="12.5703125" style="280" bestFit="1" customWidth="1"/>
    <col min="1539" max="1539" width="11.42578125" style="280" bestFit="1" customWidth="1"/>
    <col min="1540" max="1540" width="11" style="280" bestFit="1" customWidth="1"/>
    <col min="1541" max="1541" width="11.7109375" style="280" bestFit="1" customWidth="1"/>
    <col min="1542" max="1730" width="9.140625" style="280"/>
    <col min="1731" max="1731" width="6.7109375" style="280" customWidth="1"/>
    <col min="1732" max="1732" width="39.140625" style="280" customWidth="1"/>
    <col min="1733" max="1733" width="9.140625" style="280"/>
    <col min="1734" max="1734" width="14" style="280" customWidth="1"/>
    <col min="1735" max="1735" width="12.7109375" style="280" customWidth="1"/>
    <col min="1736" max="1736" width="12" style="280" customWidth="1"/>
    <col min="1737" max="1737" width="12.85546875" style="280" customWidth="1"/>
    <col min="1738" max="1738" width="11.42578125" style="280" customWidth="1"/>
    <col min="1739" max="1739" width="10.42578125" style="280" customWidth="1"/>
    <col min="1740" max="1740" width="11.7109375" style="280" customWidth="1"/>
    <col min="1741" max="1741" width="11.140625" style="280" customWidth="1"/>
    <col min="1742" max="1742" width="11.85546875" style="280" bestFit="1" customWidth="1"/>
    <col min="1743" max="1743" width="10.5703125" style="280" bestFit="1" customWidth="1"/>
    <col min="1744" max="1744" width="9.5703125" style="280" bestFit="1" customWidth="1"/>
    <col min="1745" max="1745" width="11.42578125" style="280" customWidth="1"/>
    <col min="1746" max="1746" width="10.5703125" style="280" customWidth="1"/>
    <col min="1747" max="1747" width="7.5703125" style="280" customWidth="1"/>
    <col min="1748" max="1748" width="9.5703125" style="280" bestFit="1" customWidth="1"/>
    <col min="1749" max="1749" width="11" style="280" bestFit="1" customWidth="1"/>
    <col min="1750" max="1750" width="10.140625" style="280" bestFit="1" customWidth="1"/>
    <col min="1751" max="1755" width="9.5703125" style="280" bestFit="1" customWidth="1"/>
    <col min="1756" max="1756" width="10.140625" style="280" bestFit="1" customWidth="1"/>
    <col min="1757" max="1758" width="9.5703125" style="280" bestFit="1" customWidth="1"/>
    <col min="1759" max="1759" width="10.28515625" style="280" customWidth="1"/>
    <col min="1760" max="1767" width="9.5703125" style="280" bestFit="1" customWidth="1"/>
    <col min="1768" max="1768" width="9.5703125" style="280" customWidth="1"/>
    <col min="1769" max="1775" width="9.5703125" style="280" bestFit="1" customWidth="1"/>
    <col min="1776" max="1776" width="9.42578125" style="280" customWidth="1"/>
    <col min="1777" max="1792" width="9.5703125" style="280" bestFit="1" customWidth="1"/>
    <col min="1793" max="1794" width="12.5703125" style="280" bestFit="1" customWidth="1"/>
    <col min="1795" max="1795" width="11.42578125" style="280" bestFit="1" customWidth="1"/>
    <col min="1796" max="1796" width="11" style="280" bestFit="1" customWidth="1"/>
    <col min="1797" max="1797" width="11.7109375" style="280" bestFit="1" customWidth="1"/>
    <col min="1798" max="1986" width="9.140625" style="280"/>
    <col min="1987" max="1987" width="6.7109375" style="280" customWidth="1"/>
    <col min="1988" max="1988" width="39.140625" style="280" customWidth="1"/>
    <col min="1989" max="1989" width="9.140625" style="280"/>
    <col min="1990" max="1990" width="14" style="280" customWidth="1"/>
    <col min="1991" max="1991" width="12.7109375" style="280" customWidth="1"/>
    <col min="1992" max="1992" width="12" style="280" customWidth="1"/>
    <col min="1993" max="1993" width="12.85546875" style="280" customWidth="1"/>
    <col min="1994" max="1994" width="11.42578125" style="280" customWidth="1"/>
    <col min="1995" max="1995" width="10.42578125" style="280" customWidth="1"/>
    <col min="1996" max="1996" width="11.7109375" style="280" customWidth="1"/>
    <col min="1997" max="1997" width="11.140625" style="280" customWidth="1"/>
    <col min="1998" max="1998" width="11.85546875" style="280" bestFit="1" customWidth="1"/>
    <col min="1999" max="1999" width="10.5703125" style="280" bestFit="1" customWidth="1"/>
    <col min="2000" max="2000" width="9.5703125" style="280" bestFit="1" customWidth="1"/>
    <col min="2001" max="2001" width="11.42578125" style="280" customWidth="1"/>
    <col min="2002" max="2002" width="10.5703125" style="280" customWidth="1"/>
    <col min="2003" max="2003" width="7.5703125" style="280" customWidth="1"/>
    <col min="2004" max="2004" width="9.5703125" style="280" bestFit="1" customWidth="1"/>
    <col min="2005" max="2005" width="11" style="280" bestFit="1" customWidth="1"/>
    <col min="2006" max="2006" width="10.140625" style="280" bestFit="1" customWidth="1"/>
    <col min="2007" max="2011" width="9.5703125" style="280" bestFit="1" customWidth="1"/>
    <col min="2012" max="2012" width="10.140625" style="280" bestFit="1" customWidth="1"/>
    <col min="2013" max="2014" width="9.5703125" style="280" bestFit="1" customWidth="1"/>
    <col min="2015" max="2015" width="10.28515625" style="280" customWidth="1"/>
    <col min="2016" max="2023" width="9.5703125" style="280" bestFit="1" customWidth="1"/>
    <col min="2024" max="2024" width="9.5703125" style="280" customWidth="1"/>
    <col min="2025" max="2031" width="9.5703125" style="280" bestFit="1" customWidth="1"/>
    <col min="2032" max="2032" width="9.42578125" style="280" customWidth="1"/>
    <col min="2033" max="2048" width="9.5703125" style="280" bestFit="1" customWidth="1"/>
    <col min="2049" max="2050" width="12.5703125" style="280" bestFit="1" customWidth="1"/>
    <col min="2051" max="2051" width="11.42578125" style="280" bestFit="1" customWidth="1"/>
    <col min="2052" max="2052" width="11" style="280" bestFit="1" customWidth="1"/>
    <col min="2053" max="2053" width="11.7109375" style="280" bestFit="1" customWidth="1"/>
    <col min="2054" max="2242" width="9.140625" style="280"/>
    <col min="2243" max="2243" width="6.7109375" style="280" customWidth="1"/>
    <col min="2244" max="2244" width="39.140625" style="280" customWidth="1"/>
    <col min="2245" max="2245" width="9.140625" style="280"/>
    <col min="2246" max="2246" width="14" style="280" customWidth="1"/>
    <col min="2247" max="2247" width="12.7109375" style="280" customWidth="1"/>
    <col min="2248" max="2248" width="12" style="280" customWidth="1"/>
    <col min="2249" max="2249" width="12.85546875" style="280" customWidth="1"/>
    <col min="2250" max="2250" width="11.42578125" style="280" customWidth="1"/>
    <col min="2251" max="2251" width="10.42578125" style="280" customWidth="1"/>
    <col min="2252" max="2252" width="11.7109375" style="280" customWidth="1"/>
    <col min="2253" max="2253" width="11.140625" style="280" customWidth="1"/>
    <col min="2254" max="2254" width="11.85546875" style="280" bestFit="1" customWidth="1"/>
    <col min="2255" max="2255" width="10.5703125" style="280" bestFit="1" customWidth="1"/>
    <col min="2256" max="2256" width="9.5703125" style="280" bestFit="1" customWidth="1"/>
    <col min="2257" max="2257" width="11.42578125" style="280" customWidth="1"/>
    <col min="2258" max="2258" width="10.5703125" style="280" customWidth="1"/>
    <col min="2259" max="2259" width="7.5703125" style="280" customWidth="1"/>
    <col min="2260" max="2260" width="9.5703125" style="280" bestFit="1" customWidth="1"/>
    <col min="2261" max="2261" width="11" style="280" bestFit="1" customWidth="1"/>
    <col min="2262" max="2262" width="10.140625" style="280" bestFit="1" customWidth="1"/>
    <col min="2263" max="2267" width="9.5703125" style="280" bestFit="1" customWidth="1"/>
    <col min="2268" max="2268" width="10.140625" style="280" bestFit="1" customWidth="1"/>
    <col min="2269" max="2270" width="9.5703125" style="280" bestFit="1" customWidth="1"/>
    <col min="2271" max="2271" width="10.28515625" style="280" customWidth="1"/>
    <col min="2272" max="2279" width="9.5703125" style="280" bestFit="1" customWidth="1"/>
    <col min="2280" max="2280" width="9.5703125" style="280" customWidth="1"/>
    <col min="2281" max="2287" width="9.5703125" style="280" bestFit="1" customWidth="1"/>
    <col min="2288" max="2288" width="9.42578125" style="280" customWidth="1"/>
    <col min="2289" max="2304" width="9.5703125" style="280" bestFit="1" customWidth="1"/>
    <col min="2305" max="2306" width="12.5703125" style="280" bestFit="1" customWidth="1"/>
    <col min="2307" max="2307" width="11.42578125" style="280" bestFit="1" customWidth="1"/>
    <col min="2308" max="2308" width="11" style="280" bestFit="1" customWidth="1"/>
    <col min="2309" max="2309" width="11.7109375" style="280" bestFit="1" customWidth="1"/>
    <col min="2310" max="2498" width="9.140625" style="280"/>
    <col min="2499" max="2499" width="6.7109375" style="280" customWidth="1"/>
    <col min="2500" max="2500" width="39.140625" style="280" customWidth="1"/>
    <col min="2501" max="2501" width="9.140625" style="280"/>
    <col min="2502" max="2502" width="14" style="280" customWidth="1"/>
    <col min="2503" max="2503" width="12.7109375" style="280" customWidth="1"/>
    <col min="2504" max="2504" width="12" style="280" customWidth="1"/>
    <col min="2505" max="2505" width="12.85546875" style="280" customWidth="1"/>
    <col min="2506" max="2506" width="11.42578125" style="280" customWidth="1"/>
    <col min="2507" max="2507" width="10.42578125" style="280" customWidth="1"/>
    <col min="2508" max="2508" width="11.7109375" style="280" customWidth="1"/>
    <col min="2509" max="2509" width="11.140625" style="280" customWidth="1"/>
    <col min="2510" max="2510" width="11.85546875" style="280" bestFit="1" customWidth="1"/>
    <col min="2511" max="2511" width="10.5703125" style="280" bestFit="1" customWidth="1"/>
    <col min="2512" max="2512" width="9.5703125" style="280" bestFit="1" customWidth="1"/>
    <col min="2513" max="2513" width="11.42578125" style="280" customWidth="1"/>
    <col min="2514" max="2514" width="10.5703125" style="280" customWidth="1"/>
    <col min="2515" max="2515" width="7.5703125" style="280" customWidth="1"/>
    <col min="2516" max="2516" width="9.5703125" style="280" bestFit="1" customWidth="1"/>
    <col min="2517" max="2517" width="11" style="280" bestFit="1" customWidth="1"/>
    <col min="2518" max="2518" width="10.140625" style="280" bestFit="1" customWidth="1"/>
    <col min="2519" max="2523" width="9.5703125" style="280" bestFit="1" customWidth="1"/>
    <col min="2524" max="2524" width="10.140625" style="280" bestFit="1" customWidth="1"/>
    <col min="2525" max="2526" width="9.5703125" style="280" bestFit="1" customWidth="1"/>
    <col min="2527" max="2527" width="10.28515625" style="280" customWidth="1"/>
    <col min="2528" max="2535" width="9.5703125" style="280" bestFit="1" customWidth="1"/>
    <col min="2536" max="2536" width="9.5703125" style="280" customWidth="1"/>
    <col min="2537" max="2543" width="9.5703125" style="280" bestFit="1" customWidth="1"/>
    <col min="2544" max="2544" width="9.42578125" style="280" customWidth="1"/>
    <col min="2545" max="2560" width="9.5703125" style="280" bestFit="1" customWidth="1"/>
    <col min="2561" max="2562" width="12.5703125" style="280" bestFit="1" customWidth="1"/>
    <col min="2563" max="2563" width="11.42578125" style="280" bestFit="1" customWidth="1"/>
    <col min="2564" max="2564" width="11" style="280" bestFit="1" customWidth="1"/>
    <col min="2565" max="2565" width="11.7109375" style="280" bestFit="1" customWidth="1"/>
    <col min="2566" max="2754" width="9.140625" style="280"/>
    <col min="2755" max="2755" width="6.7109375" style="280" customWidth="1"/>
    <col min="2756" max="2756" width="39.140625" style="280" customWidth="1"/>
    <col min="2757" max="2757" width="9.140625" style="280"/>
    <col min="2758" max="2758" width="14" style="280" customWidth="1"/>
    <col min="2759" max="2759" width="12.7109375" style="280" customWidth="1"/>
    <col min="2760" max="2760" width="12" style="280" customWidth="1"/>
    <col min="2761" max="2761" width="12.85546875" style="280" customWidth="1"/>
    <col min="2762" max="2762" width="11.42578125" style="280" customWidth="1"/>
    <col min="2763" max="2763" width="10.42578125" style="280" customWidth="1"/>
    <col min="2764" max="2764" width="11.7109375" style="280" customWidth="1"/>
    <col min="2765" max="2765" width="11.140625" style="280" customWidth="1"/>
    <col min="2766" max="2766" width="11.85546875" style="280" bestFit="1" customWidth="1"/>
    <col min="2767" max="2767" width="10.5703125" style="280" bestFit="1" customWidth="1"/>
    <col min="2768" max="2768" width="9.5703125" style="280" bestFit="1" customWidth="1"/>
    <col min="2769" max="2769" width="11.42578125" style="280" customWidth="1"/>
    <col min="2770" max="2770" width="10.5703125" style="280" customWidth="1"/>
    <col min="2771" max="2771" width="7.5703125" style="280" customWidth="1"/>
    <col min="2772" max="2772" width="9.5703125" style="280" bestFit="1" customWidth="1"/>
    <col min="2773" max="2773" width="11" style="280" bestFit="1" customWidth="1"/>
    <col min="2774" max="2774" width="10.140625" style="280" bestFit="1" customWidth="1"/>
    <col min="2775" max="2779" width="9.5703125" style="280" bestFit="1" customWidth="1"/>
    <col min="2780" max="2780" width="10.140625" style="280" bestFit="1" customWidth="1"/>
    <col min="2781" max="2782" width="9.5703125" style="280" bestFit="1" customWidth="1"/>
    <col min="2783" max="2783" width="10.28515625" style="280" customWidth="1"/>
    <col min="2784" max="2791" width="9.5703125" style="280" bestFit="1" customWidth="1"/>
    <col min="2792" max="2792" width="9.5703125" style="280" customWidth="1"/>
    <col min="2793" max="2799" width="9.5703125" style="280" bestFit="1" customWidth="1"/>
    <col min="2800" max="2800" width="9.42578125" style="280" customWidth="1"/>
    <col min="2801" max="2816" width="9.5703125" style="280" bestFit="1" customWidth="1"/>
    <col min="2817" max="2818" width="12.5703125" style="280" bestFit="1" customWidth="1"/>
    <col min="2819" max="2819" width="11.42578125" style="280" bestFit="1" customWidth="1"/>
    <col min="2820" max="2820" width="11" style="280" bestFit="1" customWidth="1"/>
    <col min="2821" max="2821" width="11.7109375" style="280" bestFit="1" customWidth="1"/>
    <col min="2822" max="3010" width="9.140625" style="280"/>
    <col min="3011" max="3011" width="6.7109375" style="280" customWidth="1"/>
    <col min="3012" max="3012" width="39.140625" style="280" customWidth="1"/>
    <col min="3013" max="3013" width="9.140625" style="280"/>
    <col min="3014" max="3014" width="14" style="280" customWidth="1"/>
    <col min="3015" max="3015" width="12.7109375" style="280" customWidth="1"/>
    <col min="3016" max="3016" width="12" style="280" customWidth="1"/>
    <col min="3017" max="3017" width="12.85546875" style="280" customWidth="1"/>
    <col min="3018" max="3018" width="11.42578125" style="280" customWidth="1"/>
    <col min="3019" max="3019" width="10.42578125" style="280" customWidth="1"/>
    <col min="3020" max="3020" width="11.7109375" style="280" customWidth="1"/>
    <col min="3021" max="3021" width="11.140625" style="280" customWidth="1"/>
    <col min="3022" max="3022" width="11.85546875" style="280" bestFit="1" customWidth="1"/>
    <col min="3023" max="3023" width="10.5703125" style="280" bestFit="1" customWidth="1"/>
    <col min="3024" max="3024" width="9.5703125" style="280" bestFit="1" customWidth="1"/>
    <col min="3025" max="3025" width="11.42578125" style="280" customWidth="1"/>
    <col min="3026" max="3026" width="10.5703125" style="280" customWidth="1"/>
    <col min="3027" max="3027" width="7.5703125" style="280" customWidth="1"/>
    <col min="3028" max="3028" width="9.5703125" style="280" bestFit="1" customWidth="1"/>
    <col min="3029" max="3029" width="11" style="280" bestFit="1" customWidth="1"/>
    <col min="3030" max="3030" width="10.140625" style="280" bestFit="1" customWidth="1"/>
    <col min="3031" max="3035" width="9.5703125" style="280" bestFit="1" customWidth="1"/>
    <col min="3036" max="3036" width="10.140625" style="280" bestFit="1" customWidth="1"/>
    <col min="3037" max="3038" width="9.5703125" style="280" bestFit="1" customWidth="1"/>
    <col min="3039" max="3039" width="10.28515625" style="280" customWidth="1"/>
    <col min="3040" max="3047" width="9.5703125" style="280" bestFit="1" customWidth="1"/>
    <col min="3048" max="3048" width="9.5703125" style="280" customWidth="1"/>
    <col min="3049" max="3055" width="9.5703125" style="280" bestFit="1" customWidth="1"/>
    <col min="3056" max="3056" width="9.42578125" style="280" customWidth="1"/>
    <col min="3057" max="3072" width="9.5703125" style="280" bestFit="1" customWidth="1"/>
    <col min="3073" max="3074" width="12.5703125" style="280" bestFit="1" customWidth="1"/>
    <col min="3075" max="3075" width="11.42578125" style="280" bestFit="1" customWidth="1"/>
    <col min="3076" max="3076" width="11" style="280" bestFit="1" customWidth="1"/>
    <col min="3077" max="3077" width="11.7109375" style="280" bestFit="1" customWidth="1"/>
    <col min="3078" max="3266" width="9.140625" style="280"/>
    <col min="3267" max="3267" width="6.7109375" style="280" customWidth="1"/>
    <col min="3268" max="3268" width="39.140625" style="280" customWidth="1"/>
    <col min="3269" max="3269" width="9.140625" style="280"/>
    <col min="3270" max="3270" width="14" style="280" customWidth="1"/>
    <col min="3271" max="3271" width="12.7109375" style="280" customWidth="1"/>
    <col min="3272" max="3272" width="12" style="280" customWidth="1"/>
    <col min="3273" max="3273" width="12.85546875" style="280" customWidth="1"/>
    <col min="3274" max="3274" width="11.42578125" style="280" customWidth="1"/>
    <col min="3275" max="3275" width="10.42578125" style="280" customWidth="1"/>
    <col min="3276" max="3276" width="11.7109375" style="280" customWidth="1"/>
    <col min="3277" max="3277" width="11.140625" style="280" customWidth="1"/>
    <col min="3278" max="3278" width="11.85546875" style="280" bestFit="1" customWidth="1"/>
    <col min="3279" max="3279" width="10.5703125" style="280" bestFit="1" customWidth="1"/>
    <col min="3280" max="3280" width="9.5703125" style="280" bestFit="1" customWidth="1"/>
    <col min="3281" max="3281" width="11.42578125" style="280" customWidth="1"/>
    <col min="3282" max="3282" width="10.5703125" style="280" customWidth="1"/>
    <col min="3283" max="3283" width="7.5703125" style="280" customWidth="1"/>
    <col min="3284" max="3284" width="9.5703125" style="280" bestFit="1" customWidth="1"/>
    <col min="3285" max="3285" width="11" style="280" bestFit="1" customWidth="1"/>
    <col min="3286" max="3286" width="10.140625" style="280" bestFit="1" customWidth="1"/>
    <col min="3287" max="3291" width="9.5703125" style="280" bestFit="1" customWidth="1"/>
    <col min="3292" max="3292" width="10.140625" style="280" bestFit="1" customWidth="1"/>
    <col min="3293" max="3294" width="9.5703125" style="280" bestFit="1" customWidth="1"/>
    <col min="3295" max="3295" width="10.28515625" style="280" customWidth="1"/>
    <col min="3296" max="3303" width="9.5703125" style="280" bestFit="1" customWidth="1"/>
    <col min="3304" max="3304" width="9.5703125" style="280" customWidth="1"/>
    <col min="3305" max="3311" width="9.5703125" style="280" bestFit="1" customWidth="1"/>
    <col min="3312" max="3312" width="9.42578125" style="280" customWidth="1"/>
    <col min="3313" max="3328" width="9.5703125" style="280" bestFit="1" customWidth="1"/>
    <col min="3329" max="3330" width="12.5703125" style="280" bestFit="1" customWidth="1"/>
    <col min="3331" max="3331" width="11.42578125" style="280" bestFit="1" customWidth="1"/>
    <col min="3332" max="3332" width="11" style="280" bestFit="1" customWidth="1"/>
    <col min="3333" max="3333" width="11.7109375" style="280" bestFit="1" customWidth="1"/>
    <col min="3334" max="3522" width="9.140625" style="280"/>
    <col min="3523" max="3523" width="6.7109375" style="280" customWidth="1"/>
    <col min="3524" max="3524" width="39.140625" style="280" customWidth="1"/>
    <col min="3525" max="3525" width="9.140625" style="280"/>
    <col min="3526" max="3526" width="14" style="280" customWidth="1"/>
    <col min="3527" max="3527" width="12.7109375" style="280" customWidth="1"/>
    <col min="3528" max="3528" width="12" style="280" customWidth="1"/>
    <col min="3529" max="3529" width="12.85546875" style="280" customWidth="1"/>
    <col min="3530" max="3530" width="11.42578125" style="280" customWidth="1"/>
    <col min="3531" max="3531" width="10.42578125" style="280" customWidth="1"/>
    <col min="3532" max="3532" width="11.7109375" style="280" customWidth="1"/>
    <col min="3533" max="3533" width="11.140625" style="280" customWidth="1"/>
    <col min="3534" max="3534" width="11.85546875" style="280" bestFit="1" customWidth="1"/>
    <col min="3535" max="3535" width="10.5703125" style="280" bestFit="1" customWidth="1"/>
    <col min="3536" max="3536" width="9.5703125" style="280" bestFit="1" customWidth="1"/>
    <col min="3537" max="3537" width="11.42578125" style="280" customWidth="1"/>
    <col min="3538" max="3538" width="10.5703125" style="280" customWidth="1"/>
    <col min="3539" max="3539" width="7.5703125" style="280" customWidth="1"/>
    <col min="3540" max="3540" width="9.5703125" style="280" bestFit="1" customWidth="1"/>
    <col min="3541" max="3541" width="11" style="280" bestFit="1" customWidth="1"/>
    <col min="3542" max="3542" width="10.140625" style="280" bestFit="1" customWidth="1"/>
    <col min="3543" max="3547" width="9.5703125" style="280" bestFit="1" customWidth="1"/>
    <col min="3548" max="3548" width="10.140625" style="280" bestFit="1" customWidth="1"/>
    <col min="3549" max="3550" width="9.5703125" style="280" bestFit="1" customWidth="1"/>
    <col min="3551" max="3551" width="10.28515625" style="280" customWidth="1"/>
    <col min="3552" max="3559" width="9.5703125" style="280" bestFit="1" customWidth="1"/>
    <col min="3560" max="3560" width="9.5703125" style="280" customWidth="1"/>
    <col min="3561" max="3567" width="9.5703125" style="280" bestFit="1" customWidth="1"/>
    <col min="3568" max="3568" width="9.42578125" style="280" customWidth="1"/>
    <col min="3569" max="3584" width="9.5703125" style="280" bestFit="1" customWidth="1"/>
    <col min="3585" max="3586" width="12.5703125" style="280" bestFit="1" customWidth="1"/>
    <col min="3587" max="3587" width="11.42578125" style="280" bestFit="1" customWidth="1"/>
    <col min="3588" max="3588" width="11" style="280" bestFit="1" customWidth="1"/>
    <col min="3589" max="3589" width="11.7109375" style="280" bestFit="1" customWidth="1"/>
    <col min="3590" max="3778" width="9.140625" style="280"/>
    <col min="3779" max="3779" width="6.7109375" style="280" customWidth="1"/>
    <col min="3780" max="3780" width="39.140625" style="280" customWidth="1"/>
    <col min="3781" max="3781" width="9.140625" style="280"/>
    <col min="3782" max="3782" width="14" style="280" customWidth="1"/>
    <col min="3783" max="3783" width="12.7109375" style="280" customWidth="1"/>
    <col min="3784" max="3784" width="12" style="280" customWidth="1"/>
    <col min="3785" max="3785" width="12.85546875" style="280" customWidth="1"/>
    <col min="3786" max="3786" width="11.42578125" style="280" customWidth="1"/>
    <col min="3787" max="3787" width="10.42578125" style="280" customWidth="1"/>
    <col min="3788" max="3788" width="11.7109375" style="280" customWidth="1"/>
    <col min="3789" max="3789" width="11.140625" style="280" customWidth="1"/>
    <col min="3790" max="3790" width="11.85546875" style="280" bestFit="1" customWidth="1"/>
    <col min="3791" max="3791" width="10.5703125" style="280" bestFit="1" customWidth="1"/>
    <col min="3792" max="3792" width="9.5703125" style="280" bestFit="1" customWidth="1"/>
    <col min="3793" max="3793" width="11.42578125" style="280" customWidth="1"/>
    <col min="3794" max="3794" width="10.5703125" style="280" customWidth="1"/>
    <col min="3795" max="3795" width="7.5703125" style="280" customWidth="1"/>
    <col min="3796" max="3796" width="9.5703125" style="280" bestFit="1" customWidth="1"/>
    <col min="3797" max="3797" width="11" style="280" bestFit="1" customWidth="1"/>
    <col min="3798" max="3798" width="10.140625" style="280" bestFit="1" customWidth="1"/>
    <col min="3799" max="3803" width="9.5703125" style="280" bestFit="1" customWidth="1"/>
    <col min="3804" max="3804" width="10.140625" style="280" bestFit="1" customWidth="1"/>
    <col min="3805" max="3806" width="9.5703125" style="280" bestFit="1" customWidth="1"/>
    <col min="3807" max="3807" width="10.28515625" style="280" customWidth="1"/>
    <col min="3808" max="3815" width="9.5703125" style="280" bestFit="1" customWidth="1"/>
    <col min="3816" max="3816" width="9.5703125" style="280" customWidth="1"/>
    <col min="3817" max="3823" width="9.5703125" style="280" bestFit="1" customWidth="1"/>
    <col min="3824" max="3824" width="9.42578125" style="280" customWidth="1"/>
    <col min="3825" max="3840" width="9.5703125" style="280" bestFit="1" customWidth="1"/>
    <col min="3841" max="3842" width="12.5703125" style="280" bestFit="1" customWidth="1"/>
    <col min="3843" max="3843" width="11.42578125" style="280" bestFit="1" customWidth="1"/>
    <col min="3844" max="3844" width="11" style="280" bestFit="1" customWidth="1"/>
    <col min="3845" max="3845" width="11.7109375" style="280" bestFit="1" customWidth="1"/>
    <col min="3846" max="4034" width="9.140625" style="280"/>
    <col min="4035" max="4035" width="6.7109375" style="280" customWidth="1"/>
    <col min="4036" max="4036" width="39.140625" style="280" customWidth="1"/>
    <col min="4037" max="4037" width="9.140625" style="280"/>
    <col min="4038" max="4038" width="14" style="280" customWidth="1"/>
    <col min="4039" max="4039" width="12.7109375" style="280" customWidth="1"/>
    <col min="4040" max="4040" width="12" style="280" customWidth="1"/>
    <col min="4041" max="4041" width="12.85546875" style="280" customWidth="1"/>
    <col min="4042" max="4042" width="11.42578125" style="280" customWidth="1"/>
    <col min="4043" max="4043" width="10.42578125" style="280" customWidth="1"/>
    <col min="4044" max="4044" width="11.7109375" style="280" customWidth="1"/>
    <col min="4045" max="4045" width="11.140625" style="280" customWidth="1"/>
    <col min="4046" max="4046" width="11.85546875" style="280" bestFit="1" customWidth="1"/>
    <col min="4047" max="4047" width="10.5703125" style="280" bestFit="1" customWidth="1"/>
    <col min="4048" max="4048" width="9.5703125" style="280" bestFit="1" customWidth="1"/>
    <col min="4049" max="4049" width="11.42578125" style="280" customWidth="1"/>
    <col min="4050" max="4050" width="10.5703125" style="280" customWidth="1"/>
    <col min="4051" max="4051" width="7.5703125" style="280" customWidth="1"/>
    <col min="4052" max="4052" width="9.5703125" style="280" bestFit="1" customWidth="1"/>
    <col min="4053" max="4053" width="11" style="280" bestFit="1" customWidth="1"/>
    <col min="4054" max="4054" width="10.140625" style="280" bestFit="1" customWidth="1"/>
    <col min="4055" max="4059" width="9.5703125" style="280" bestFit="1" customWidth="1"/>
    <col min="4060" max="4060" width="10.140625" style="280" bestFit="1" customWidth="1"/>
    <col min="4061" max="4062" width="9.5703125" style="280" bestFit="1" customWidth="1"/>
    <col min="4063" max="4063" width="10.28515625" style="280" customWidth="1"/>
    <col min="4064" max="4071" width="9.5703125" style="280" bestFit="1" customWidth="1"/>
    <col min="4072" max="4072" width="9.5703125" style="280" customWidth="1"/>
    <col min="4073" max="4079" width="9.5703125" style="280" bestFit="1" customWidth="1"/>
    <col min="4080" max="4080" width="9.42578125" style="280" customWidth="1"/>
    <col min="4081" max="4096" width="9.5703125" style="280" bestFit="1" customWidth="1"/>
    <col min="4097" max="4098" width="12.5703125" style="280" bestFit="1" customWidth="1"/>
    <col min="4099" max="4099" width="11.42578125" style="280" bestFit="1" customWidth="1"/>
    <col min="4100" max="4100" width="11" style="280" bestFit="1" customWidth="1"/>
    <col min="4101" max="4101" width="11.7109375" style="280" bestFit="1" customWidth="1"/>
    <col min="4102" max="4290" width="9.140625" style="280"/>
    <col min="4291" max="4291" width="6.7109375" style="280" customWidth="1"/>
    <col min="4292" max="4292" width="39.140625" style="280" customWidth="1"/>
    <col min="4293" max="4293" width="9.140625" style="280"/>
    <col min="4294" max="4294" width="14" style="280" customWidth="1"/>
    <col min="4295" max="4295" width="12.7109375" style="280" customWidth="1"/>
    <col min="4296" max="4296" width="12" style="280" customWidth="1"/>
    <col min="4297" max="4297" width="12.85546875" style="280" customWidth="1"/>
    <col min="4298" max="4298" width="11.42578125" style="280" customWidth="1"/>
    <col min="4299" max="4299" width="10.42578125" style="280" customWidth="1"/>
    <col min="4300" max="4300" width="11.7109375" style="280" customWidth="1"/>
    <col min="4301" max="4301" width="11.140625" style="280" customWidth="1"/>
    <col min="4302" max="4302" width="11.85546875" style="280" bestFit="1" customWidth="1"/>
    <col min="4303" max="4303" width="10.5703125" style="280" bestFit="1" customWidth="1"/>
    <col min="4304" max="4304" width="9.5703125" style="280" bestFit="1" customWidth="1"/>
    <col min="4305" max="4305" width="11.42578125" style="280" customWidth="1"/>
    <col min="4306" max="4306" width="10.5703125" style="280" customWidth="1"/>
    <col min="4307" max="4307" width="7.5703125" style="280" customWidth="1"/>
    <col min="4308" max="4308" width="9.5703125" style="280" bestFit="1" customWidth="1"/>
    <col min="4309" max="4309" width="11" style="280" bestFit="1" customWidth="1"/>
    <col min="4310" max="4310" width="10.140625" style="280" bestFit="1" customWidth="1"/>
    <col min="4311" max="4315" width="9.5703125" style="280" bestFit="1" customWidth="1"/>
    <col min="4316" max="4316" width="10.140625" style="280" bestFit="1" customWidth="1"/>
    <col min="4317" max="4318" width="9.5703125" style="280" bestFit="1" customWidth="1"/>
    <col min="4319" max="4319" width="10.28515625" style="280" customWidth="1"/>
    <col min="4320" max="4327" width="9.5703125" style="280" bestFit="1" customWidth="1"/>
    <col min="4328" max="4328" width="9.5703125" style="280" customWidth="1"/>
    <col min="4329" max="4335" width="9.5703125" style="280" bestFit="1" customWidth="1"/>
    <col min="4336" max="4336" width="9.42578125" style="280" customWidth="1"/>
    <col min="4337" max="4352" width="9.5703125" style="280" bestFit="1" customWidth="1"/>
    <col min="4353" max="4354" width="12.5703125" style="280" bestFit="1" customWidth="1"/>
    <col min="4355" max="4355" width="11.42578125" style="280" bestFit="1" customWidth="1"/>
    <col min="4356" max="4356" width="11" style="280" bestFit="1" customWidth="1"/>
    <col min="4357" max="4357" width="11.7109375" style="280" bestFit="1" customWidth="1"/>
    <col min="4358" max="4546" width="9.140625" style="280"/>
    <col min="4547" max="4547" width="6.7109375" style="280" customWidth="1"/>
    <col min="4548" max="4548" width="39.140625" style="280" customWidth="1"/>
    <col min="4549" max="4549" width="9.140625" style="280"/>
    <col min="4550" max="4550" width="14" style="280" customWidth="1"/>
    <col min="4551" max="4551" width="12.7109375" style="280" customWidth="1"/>
    <col min="4552" max="4552" width="12" style="280" customWidth="1"/>
    <col min="4553" max="4553" width="12.85546875" style="280" customWidth="1"/>
    <col min="4554" max="4554" width="11.42578125" style="280" customWidth="1"/>
    <col min="4555" max="4555" width="10.42578125" style="280" customWidth="1"/>
    <col min="4556" max="4556" width="11.7109375" style="280" customWidth="1"/>
    <col min="4557" max="4557" width="11.140625" style="280" customWidth="1"/>
    <col min="4558" max="4558" width="11.85546875" style="280" bestFit="1" customWidth="1"/>
    <col min="4559" max="4559" width="10.5703125" style="280" bestFit="1" customWidth="1"/>
    <col min="4560" max="4560" width="9.5703125" style="280" bestFit="1" customWidth="1"/>
    <col min="4561" max="4561" width="11.42578125" style="280" customWidth="1"/>
    <col min="4562" max="4562" width="10.5703125" style="280" customWidth="1"/>
    <col min="4563" max="4563" width="7.5703125" style="280" customWidth="1"/>
    <col min="4564" max="4564" width="9.5703125" style="280" bestFit="1" customWidth="1"/>
    <col min="4565" max="4565" width="11" style="280" bestFit="1" customWidth="1"/>
    <col min="4566" max="4566" width="10.140625" style="280" bestFit="1" customWidth="1"/>
    <col min="4567" max="4571" width="9.5703125" style="280" bestFit="1" customWidth="1"/>
    <col min="4572" max="4572" width="10.140625" style="280" bestFit="1" customWidth="1"/>
    <col min="4573" max="4574" width="9.5703125" style="280" bestFit="1" customWidth="1"/>
    <col min="4575" max="4575" width="10.28515625" style="280" customWidth="1"/>
    <col min="4576" max="4583" width="9.5703125" style="280" bestFit="1" customWidth="1"/>
    <col min="4584" max="4584" width="9.5703125" style="280" customWidth="1"/>
    <col min="4585" max="4591" width="9.5703125" style="280" bestFit="1" customWidth="1"/>
    <col min="4592" max="4592" width="9.42578125" style="280" customWidth="1"/>
    <col min="4593" max="4608" width="9.5703125" style="280" bestFit="1" customWidth="1"/>
    <col min="4609" max="4610" width="12.5703125" style="280" bestFit="1" customWidth="1"/>
    <col min="4611" max="4611" width="11.42578125" style="280" bestFit="1" customWidth="1"/>
    <col min="4612" max="4612" width="11" style="280" bestFit="1" customWidth="1"/>
    <col min="4613" max="4613" width="11.7109375" style="280" bestFit="1" customWidth="1"/>
    <col min="4614" max="4802" width="9.140625" style="280"/>
    <col min="4803" max="4803" width="6.7109375" style="280" customWidth="1"/>
    <col min="4804" max="4804" width="39.140625" style="280" customWidth="1"/>
    <col min="4805" max="4805" width="9.140625" style="280"/>
    <col min="4806" max="4806" width="14" style="280" customWidth="1"/>
    <col min="4807" max="4807" width="12.7109375" style="280" customWidth="1"/>
    <col min="4808" max="4808" width="12" style="280" customWidth="1"/>
    <col min="4809" max="4809" width="12.85546875" style="280" customWidth="1"/>
    <col min="4810" max="4810" width="11.42578125" style="280" customWidth="1"/>
    <col min="4811" max="4811" width="10.42578125" style="280" customWidth="1"/>
    <col min="4812" max="4812" width="11.7109375" style="280" customWidth="1"/>
    <col min="4813" max="4813" width="11.140625" style="280" customWidth="1"/>
    <col min="4814" max="4814" width="11.85546875" style="280" bestFit="1" customWidth="1"/>
    <col min="4815" max="4815" width="10.5703125" style="280" bestFit="1" customWidth="1"/>
    <col min="4816" max="4816" width="9.5703125" style="280" bestFit="1" customWidth="1"/>
    <col min="4817" max="4817" width="11.42578125" style="280" customWidth="1"/>
    <col min="4818" max="4818" width="10.5703125" style="280" customWidth="1"/>
    <col min="4819" max="4819" width="7.5703125" style="280" customWidth="1"/>
    <col min="4820" max="4820" width="9.5703125" style="280" bestFit="1" customWidth="1"/>
    <col min="4821" max="4821" width="11" style="280" bestFit="1" customWidth="1"/>
    <col min="4822" max="4822" width="10.140625" style="280" bestFit="1" customWidth="1"/>
    <col min="4823" max="4827" width="9.5703125" style="280" bestFit="1" customWidth="1"/>
    <col min="4828" max="4828" width="10.140625" style="280" bestFit="1" customWidth="1"/>
    <col min="4829" max="4830" width="9.5703125" style="280" bestFit="1" customWidth="1"/>
    <col min="4831" max="4831" width="10.28515625" style="280" customWidth="1"/>
    <col min="4832" max="4839" width="9.5703125" style="280" bestFit="1" customWidth="1"/>
    <col min="4840" max="4840" width="9.5703125" style="280" customWidth="1"/>
    <col min="4841" max="4847" width="9.5703125" style="280" bestFit="1" customWidth="1"/>
    <col min="4848" max="4848" width="9.42578125" style="280" customWidth="1"/>
    <col min="4849" max="4864" width="9.5703125" style="280" bestFit="1" customWidth="1"/>
    <col min="4865" max="4866" width="12.5703125" style="280" bestFit="1" customWidth="1"/>
    <col min="4867" max="4867" width="11.42578125" style="280" bestFit="1" customWidth="1"/>
    <col min="4868" max="4868" width="11" style="280" bestFit="1" customWidth="1"/>
    <col min="4869" max="4869" width="11.7109375" style="280" bestFit="1" customWidth="1"/>
    <col min="4870" max="5058" width="9.140625" style="280"/>
    <col min="5059" max="5059" width="6.7109375" style="280" customWidth="1"/>
    <col min="5060" max="5060" width="39.140625" style="280" customWidth="1"/>
    <col min="5061" max="5061" width="9.140625" style="280"/>
    <col min="5062" max="5062" width="14" style="280" customWidth="1"/>
    <col min="5063" max="5063" width="12.7109375" style="280" customWidth="1"/>
    <col min="5064" max="5064" width="12" style="280" customWidth="1"/>
    <col min="5065" max="5065" width="12.85546875" style="280" customWidth="1"/>
    <col min="5066" max="5066" width="11.42578125" style="280" customWidth="1"/>
    <col min="5067" max="5067" width="10.42578125" style="280" customWidth="1"/>
    <col min="5068" max="5068" width="11.7109375" style="280" customWidth="1"/>
    <col min="5069" max="5069" width="11.140625" style="280" customWidth="1"/>
    <col min="5070" max="5070" width="11.85546875" style="280" bestFit="1" customWidth="1"/>
    <col min="5071" max="5071" width="10.5703125" style="280" bestFit="1" customWidth="1"/>
    <col min="5072" max="5072" width="9.5703125" style="280" bestFit="1" customWidth="1"/>
    <col min="5073" max="5073" width="11.42578125" style="280" customWidth="1"/>
    <col min="5074" max="5074" width="10.5703125" style="280" customWidth="1"/>
    <col min="5075" max="5075" width="7.5703125" style="280" customWidth="1"/>
    <col min="5076" max="5076" width="9.5703125" style="280" bestFit="1" customWidth="1"/>
    <col min="5077" max="5077" width="11" style="280" bestFit="1" customWidth="1"/>
    <col min="5078" max="5078" width="10.140625" style="280" bestFit="1" customWidth="1"/>
    <col min="5079" max="5083" width="9.5703125" style="280" bestFit="1" customWidth="1"/>
    <col min="5084" max="5084" width="10.140625" style="280" bestFit="1" customWidth="1"/>
    <col min="5085" max="5086" width="9.5703125" style="280" bestFit="1" customWidth="1"/>
    <col min="5087" max="5087" width="10.28515625" style="280" customWidth="1"/>
    <col min="5088" max="5095" width="9.5703125" style="280" bestFit="1" customWidth="1"/>
    <col min="5096" max="5096" width="9.5703125" style="280" customWidth="1"/>
    <col min="5097" max="5103" width="9.5703125" style="280" bestFit="1" customWidth="1"/>
    <col min="5104" max="5104" width="9.42578125" style="280" customWidth="1"/>
    <col min="5105" max="5120" width="9.5703125" style="280" bestFit="1" customWidth="1"/>
    <col min="5121" max="5122" width="12.5703125" style="280" bestFit="1" customWidth="1"/>
    <col min="5123" max="5123" width="11.42578125" style="280" bestFit="1" customWidth="1"/>
    <col min="5124" max="5124" width="11" style="280" bestFit="1" customWidth="1"/>
    <col min="5125" max="5125" width="11.7109375" style="280" bestFit="1" customWidth="1"/>
    <col min="5126" max="5314" width="9.140625" style="280"/>
    <col min="5315" max="5315" width="6.7109375" style="280" customWidth="1"/>
    <col min="5316" max="5316" width="39.140625" style="280" customWidth="1"/>
    <col min="5317" max="5317" width="9.140625" style="280"/>
    <col min="5318" max="5318" width="14" style="280" customWidth="1"/>
    <col min="5319" max="5319" width="12.7109375" style="280" customWidth="1"/>
    <col min="5320" max="5320" width="12" style="280" customWidth="1"/>
    <col min="5321" max="5321" width="12.85546875" style="280" customWidth="1"/>
    <col min="5322" max="5322" width="11.42578125" style="280" customWidth="1"/>
    <col min="5323" max="5323" width="10.42578125" style="280" customWidth="1"/>
    <col min="5324" max="5324" width="11.7109375" style="280" customWidth="1"/>
    <col min="5325" max="5325" width="11.140625" style="280" customWidth="1"/>
    <col min="5326" max="5326" width="11.85546875" style="280" bestFit="1" customWidth="1"/>
    <col min="5327" max="5327" width="10.5703125" style="280" bestFit="1" customWidth="1"/>
    <col min="5328" max="5328" width="9.5703125" style="280" bestFit="1" customWidth="1"/>
    <col min="5329" max="5329" width="11.42578125" style="280" customWidth="1"/>
    <col min="5330" max="5330" width="10.5703125" style="280" customWidth="1"/>
    <col min="5331" max="5331" width="7.5703125" style="280" customWidth="1"/>
    <col min="5332" max="5332" width="9.5703125" style="280" bestFit="1" customWidth="1"/>
    <col min="5333" max="5333" width="11" style="280" bestFit="1" customWidth="1"/>
    <col min="5334" max="5334" width="10.140625" style="280" bestFit="1" customWidth="1"/>
    <col min="5335" max="5339" width="9.5703125" style="280" bestFit="1" customWidth="1"/>
    <col min="5340" max="5340" width="10.140625" style="280" bestFit="1" customWidth="1"/>
    <col min="5341" max="5342" width="9.5703125" style="280" bestFit="1" customWidth="1"/>
    <col min="5343" max="5343" width="10.28515625" style="280" customWidth="1"/>
    <col min="5344" max="5351" width="9.5703125" style="280" bestFit="1" customWidth="1"/>
    <col min="5352" max="5352" width="9.5703125" style="280" customWidth="1"/>
    <col min="5353" max="5359" width="9.5703125" style="280" bestFit="1" customWidth="1"/>
    <col min="5360" max="5360" width="9.42578125" style="280" customWidth="1"/>
    <col min="5361" max="5376" width="9.5703125" style="280" bestFit="1" customWidth="1"/>
    <col min="5377" max="5378" width="12.5703125" style="280" bestFit="1" customWidth="1"/>
    <col min="5379" max="5379" width="11.42578125" style="280" bestFit="1" customWidth="1"/>
    <col min="5380" max="5380" width="11" style="280" bestFit="1" customWidth="1"/>
    <col min="5381" max="5381" width="11.7109375" style="280" bestFit="1" customWidth="1"/>
    <col min="5382" max="5570" width="9.140625" style="280"/>
    <col min="5571" max="5571" width="6.7109375" style="280" customWidth="1"/>
    <col min="5572" max="5572" width="39.140625" style="280" customWidth="1"/>
    <col min="5573" max="5573" width="9.140625" style="280"/>
    <col min="5574" max="5574" width="14" style="280" customWidth="1"/>
    <col min="5575" max="5575" width="12.7109375" style="280" customWidth="1"/>
    <col min="5576" max="5576" width="12" style="280" customWidth="1"/>
    <col min="5577" max="5577" width="12.85546875" style="280" customWidth="1"/>
    <col min="5578" max="5578" width="11.42578125" style="280" customWidth="1"/>
    <col min="5579" max="5579" width="10.42578125" style="280" customWidth="1"/>
    <col min="5580" max="5580" width="11.7109375" style="280" customWidth="1"/>
    <col min="5581" max="5581" width="11.140625" style="280" customWidth="1"/>
    <col min="5582" max="5582" width="11.85546875" style="280" bestFit="1" customWidth="1"/>
    <col min="5583" max="5583" width="10.5703125" style="280" bestFit="1" customWidth="1"/>
    <col min="5584" max="5584" width="9.5703125" style="280" bestFit="1" customWidth="1"/>
    <col min="5585" max="5585" width="11.42578125" style="280" customWidth="1"/>
    <col min="5586" max="5586" width="10.5703125" style="280" customWidth="1"/>
    <col min="5587" max="5587" width="7.5703125" style="280" customWidth="1"/>
    <col min="5588" max="5588" width="9.5703125" style="280" bestFit="1" customWidth="1"/>
    <col min="5589" max="5589" width="11" style="280" bestFit="1" customWidth="1"/>
    <col min="5590" max="5590" width="10.140625" style="280" bestFit="1" customWidth="1"/>
    <col min="5591" max="5595" width="9.5703125" style="280" bestFit="1" customWidth="1"/>
    <col min="5596" max="5596" width="10.140625" style="280" bestFit="1" customWidth="1"/>
    <col min="5597" max="5598" width="9.5703125" style="280" bestFit="1" customWidth="1"/>
    <col min="5599" max="5599" width="10.28515625" style="280" customWidth="1"/>
    <col min="5600" max="5607" width="9.5703125" style="280" bestFit="1" customWidth="1"/>
    <col min="5608" max="5608" width="9.5703125" style="280" customWidth="1"/>
    <col min="5609" max="5615" width="9.5703125" style="280" bestFit="1" customWidth="1"/>
    <col min="5616" max="5616" width="9.42578125" style="280" customWidth="1"/>
    <col min="5617" max="5632" width="9.5703125" style="280" bestFit="1" customWidth="1"/>
    <col min="5633" max="5634" width="12.5703125" style="280" bestFit="1" customWidth="1"/>
    <col min="5635" max="5635" width="11.42578125" style="280" bestFit="1" customWidth="1"/>
    <col min="5636" max="5636" width="11" style="280" bestFit="1" customWidth="1"/>
    <col min="5637" max="5637" width="11.7109375" style="280" bestFit="1" customWidth="1"/>
    <col min="5638" max="5826" width="9.140625" style="280"/>
    <col min="5827" max="5827" width="6.7109375" style="280" customWidth="1"/>
    <col min="5828" max="5828" width="39.140625" style="280" customWidth="1"/>
    <col min="5829" max="5829" width="9.140625" style="280"/>
    <col min="5830" max="5830" width="14" style="280" customWidth="1"/>
    <col min="5831" max="5831" width="12.7109375" style="280" customWidth="1"/>
    <col min="5832" max="5832" width="12" style="280" customWidth="1"/>
    <col min="5833" max="5833" width="12.85546875" style="280" customWidth="1"/>
    <col min="5834" max="5834" width="11.42578125" style="280" customWidth="1"/>
    <col min="5835" max="5835" width="10.42578125" style="280" customWidth="1"/>
    <col min="5836" max="5836" width="11.7109375" style="280" customWidth="1"/>
    <col min="5837" max="5837" width="11.140625" style="280" customWidth="1"/>
    <col min="5838" max="5838" width="11.85546875" style="280" bestFit="1" customWidth="1"/>
    <col min="5839" max="5839" width="10.5703125" style="280" bestFit="1" customWidth="1"/>
    <col min="5840" max="5840" width="9.5703125" style="280" bestFit="1" customWidth="1"/>
    <col min="5841" max="5841" width="11.42578125" style="280" customWidth="1"/>
    <col min="5842" max="5842" width="10.5703125" style="280" customWidth="1"/>
    <col min="5843" max="5843" width="7.5703125" style="280" customWidth="1"/>
    <col min="5844" max="5844" width="9.5703125" style="280" bestFit="1" customWidth="1"/>
    <col min="5845" max="5845" width="11" style="280" bestFit="1" customWidth="1"/>
    <col min="5846" max="5846" width="10.140625" style="280" bestFit="1" customWidth="1"/>
    <col min="5847" max="5851" width="9.5703125" style="280" bestFit="1" customWidth="1"/>
    <col min="5852" max="5852" width="10.140625" style="280" bestFit="1" customWidth="1"/>
    <col min="5853" max="5854" width="9.5703125" style="280" bestFit="1" customWidth="1"/>
    <col min="5855" max="5855" width="10.28515625" style="280" customWidth="1"/>
    <col min="5856" max="5863" width="9.5703125" style="280" bestFit="1" customWidth="1"/>
    <col min="5864" max="5864" width="9.5703125" style="280" customWidth="1"/>
    <col min="5865" max="5871" width="9.5703125" style="280" bestFit="1" customWidth="1"/>
    <col min="5872" max="5872" width="9.42578125" style="280" customWidth="1"/>
    <col min="5873" max="5888" width="9.5703125" style="280" bestFit="1" customWidth="1"/>
    <col min="5889" max="5890" width="12.5703125" style="280" bestFit="1" customWidth="1"/>
    <col min="5891" max="5891" width="11.42578125" style="280" bestFit="1" customWidth="1"/>
    <col min="5892" max="5892" width="11" style="280" bestFit="1" customWidth="1"/>
    <col min="5893" max="5893" width="11.7109375" style="280" bestFit="1" customWidth="1"/>
    <col min="5894" max="6082" width="9.140625" style="280"/>
    <col min="6083" max="6083" width="6.7109375" style="280" customWidth="1"/>
    <col min="6084" max="6084" width="39.140625" style="280" customWidth="1"/>
    <col min="6085" max="6085" width="9.140625" style="280"/>
    <col min="6086" max="6086" width="14" style="280" customWidth="1"/>
    <col min="6087" max="6087" width="12.7109375" style="280" customWidth="1"/>
    <col min="6088" max="6088" width="12" style="280" customWidth="1"/>
    <col min="6089" max="6089" width="12.85546875" style="280" customWidth="1"/>
    <col min="6090" max="6090" width="11.42578125" style="280" customWidth="1"/>
    <col min="6091" max="6091" width="10.42578125" style="280" customWidth="1"/>
    <col min="6092" max="6092" width="11.7109375" style="280" customWidth="1"/>
    <col min="6093" max="6093" width="11.140625" style="280" customWidth="1"/>
    <col min="6094" max="6094" width="11.85546875" style="280" bestFit="1" customWidth="1"/>
    <col min="6095" max="6095" width="10.5703125" style="280" bestFit="1" customWidth="1"/>
    <col min="6096" max="6096" width="9.5703125" style="280" bestFit="1" customWidth="1"/>
    <col min="6097" max="6097" width="11.42578125" style="280" customWidth="1"/>
    <col min="6098" max="6098" width="10.5703125" style="280" customWidth="1"/>
    <col min="6099" max="6099" width="7.5703125" style="280" customWidth="1"/>
    <col min="6100" max="6100" width="9.5703125" style="280" bestFit="1" customWidth="1"/>
    <col min="6101" max="6101" width="11" style="280" bestFit="1" customWidth="1"/>
    <col min="6102" max="6102" width="10.140625" style="280" bestFit="1" customWidth="1"/>
    <col min="6103" max="6107" width="9.5703125" style="280" bestFit="1" customWidth="1"/>
    <col min="6108" max="6108" width="10.140625" style="280" bestFit="1" customWidth="1"/>
    <col min="6109" max="6110" width="9.5703125" style="280" bestFit="1" customWidth="1"/>
    <col min="6111" max="6111" width="10.28515625" style="280" customWidth="1"/>
    <col min="6112" max="6119" width="9.5703125" style="280" bestFit="1" customWidth="1"/>
    <col min="6120" max="6120" width="9.5703125" style="280" customWidth="1"/>
    <col min="6121" max="6127" width="9.5703125" style="280" bestFit="1" customWidth="1"/>
    <col min="6128" max="6128" width="9.42578125" style="280" customWidth="1"/>
    <col min="6129" max="6144" width="9.5703125" style="280" bestFit="1" customWidth="1"/>
    <col min="6145" max="6146" width="12.5703125" style="280" bestFit="1" customWidth="1"/>
    <col min="6147" max="6147" width="11.42578125" style="280" bestFit="1" customWidth="1"/>
    <col min="6148" max="6148" width="11" style="280" bestFit="1" customWidth="1"/>
    <col min="6149" max="6149" width="11.7109375" style="280" bestFit="1" customWidth="1"/>
    <col min="6150" max="6338" width="9.140625" style="280"/>
    <col min="6339" max="6339" width="6.7109375" style="280" customWidth="1"/>
    <col min="6340" max="6340" width="39.140625" style="280" customWidth="1"/>
    <col min="6341" max="6341" width="9.140625" style="280"/>
    <col min="6342" max="6342" width="14" style="280" customWidth="1"/>
    <col min="6343" max="6343" width="12.7109375" style="280" customWidth="1"/>
    <col min="6344" max="6344" width="12" style="280" customWidth="1"/>
    <col min="6345" max="6345" width="12.85546875" style="280" customWidth="1"/>
    <col min="6346" max="6346" width="11.42578125" style="280" customWidth="1"/>
    <col min="6347" max="6347" width="10.42578125" style="280" customWidth="1"/>
    <col min="6348" max="6348" width="11.7109375" style="280" customWidth="1"/>
    <col min="6349" max="6349" width="11.140625" style="280" customWidth="1"/>
    <col min="6350" max="6350" width="11.85546875" style="280" bestFit="1" customWidth="1"/>
    <col min="6351" max="6351" width="10.5703125" style="280" bestFit="1" customWidth="1"/>
    <col min="6352" max="6352" width="9.5703125" style="280" bestFit="1" customWidth="1"/>
    <col min="6353" max="6353" width="11.42578125" style="280" customWidth="1"/>
    <col min="6354" max="6354" width="10.5703125" style="280" customWidth="1"/>
    <col min="6355" max="6355" width="7.5703125" style="280" customWidth="1"/>
    <col min="6356" max="6356" width="9.5703125" style="280" bestFit="1" customWidth="1"/>
    <col min="6357" max="6357" width="11" style="280" bestFit="1" customWidth="1"/>
    <col min="6358" max="6358" width="10.140625" style="280" bestFit="1" customWidth="1"/>
    <col min="6359" max="6363" width="9.5703125" style="280" bestFit="1" customWidth="1"/>
    <col min="6364" max="6364" width="10.140625" style="280" bestFit="1" customWidth="1"/>
    <col min="6365" max="6366" width="9.5703125" style="280" bestFit="1" customWidth="1"/>
    <col min="6367" max="6367" width="10.28515625" style="280" customWidth="1"/>
    <col min="6368" max="6375" width="9.5703125" style="280" bestFit="1" customWidth="1"/>
    <col min="6376" max="6376" width="9.5703125" style="280" customWidth="1"/>
    <col min="6377" max="6383" width="9.5703125" style="280" bestFit="1" customWidth="1"/>
    <col min="6384" max="6384" width="9.42578125" style="280" customWidth="1"/>
    <col min="6385" max="6400" width="9.5703125" style="280" bestFit="1" customWidth="1"/>
    <col min="6401" max="6402" width="12.5703125" style="280" bestFit="1" customWidth="1"/>
    <col min="6403" max="6403" width="11.42578125" style="280" bestFit="1" customWidth="1"/>
    <col min="6404" max="6404" width="11" style="280" bestFit="1" customWidth="1"/>
    <col min="6405" max="6405" width="11.7109375" style="280" bestFit="1" customWidth="1"/>
    <col min="6406" max="6594" width="9.140625" style="280"/>
    <col min="6595" max="6595" width="6.7109375" style="280" customWidth="1"/>
    <col min="6596" max="6596" width="39.140625" style="280" customWidth="1"/>
    <col min="6597" max="6597" width="9.140625" style="280"/>
    <col min="6598" max="6598" width="14" style="280" customWidth="1"/>
    <col min="6599" max="6599" width="12.7109375" style="280" customWidth="1"/>
    <col min="6600" max="6600" width="12" style="280" customWidth="1"/>
    <col min="6601" max="6601" width="12.85546875" style="280" customWidth="1"/>
    <col min="6602" max="6602" width="11.42578125" style="280" customWidth="1"/>
    <col min="6603" max="6603" width="10.42578125" style="280" customWidth="1"/>
    <col min="6604" max="6604" width="11.7109375" style="280" customWidth="1"/>
    <col min="6605" max="6605" width="11.140625" style="280" customWidth="1"/>
    <col min="6606" max="6606" width="11.85546875" style="280" bestFit="1" customWidth="1"/>
    <col min="6607" max="6607" width="10.5703125" style="280" bestFit="1" customWidth="1"/>
    <col min="6608" max="6608" width="9.5703125" style="280" bestFit="1" customWidth="1"/>
    <col min="6609" max="6609" width="11.42578125" style="280" customWidth="1"/>
    <col min="6610" max="6610" width="10.5703125" style="280" customWidth="1"/>
    <col min="6611" max="6611" width="7.5703125" style="280" customWidth="1"/>
    <col min="6612" max="6612" width="9.5703125" style="280" bestFit="1" customWidth="1"/>
    <col min="6613" max="6613" width="11" style="280" bestFit="1" customWidth="1"/>
    <col min="6614" max="6614" width="10.140625" style="280" bestFit="1" customWidth="1"/>
    <col min="6615" max="6619" width="9.5703125" style="280" bestFit="1" customWidth="1"/>
    <col min="6620" max="6620" width="10.140625" style="280" bestFit="1" customWidth="1"/>
    <col min="6621" max="6622" width="9.5703125" style="280" bestFit="1" customWidth="1"/>
    <col min="6623" max="6623" width="10.28515625" style="280" customWidth="1"/>
    <col min="6624" max="6631" width="9.5703125" style="280" bestFit="1" customWidth="1"/>
    <col min="6632" max="6632" width="9.5703125" style="280" customWidth="1"/>
    <col min="6633" max="6639" width="9.5703125" style="280" bestFit="1" customWidth="1"/>
    <col min="6640" max="6640" width="9.42578125" style="280" customWidth="1"/>
    <col min="6641" max="6656" width="9.5703125" style="280" bestFit="1" customWidth="1"/>
    <col min="6657" max="6658" width="12.5703125" style="280" bestFit="1" customWidth="1"/>
    <col min="6659" max="6659" width="11.42578125" style="280" bestFit="1" customWidth="1"/>
    <col min="6660" max="6660" width="11" style="280" bestFit="1" customWidth="1"/>
    <col min="6661" max="6661" width="11.7109375" style="280" bestFit="1" customWidth="1"/>
    <col min="6662" max="6850" width="9.140625" style="280"/>
    <col min="6851" max="6851" width="6.7109375" style="280" customWidth="1"/>
    <col min="6852" max="6852" width="39.140625" style="280" customWidth="1"/>
    <col min="6853" max="6853" width="9.140625" style="280"/>
    <col min="6854" max="6854" width="14" style="280" customWidth="1"/>
    <col min="6855" max="6855" width="12.7109375" style="280" customWidth="1"/>
    <col min="6856" max="6856" width="12" style="280" customWidth="1"/>
    <col min="6857" max="6857" width="12.85546875" style="280" customWidth="1"/>
    <col min="6858" max="6858" width="11.42578125" style="280" customWidth="1"/>
    <col min="6859" max="6859" width="10.42578125" style="280" customWidth="1"/>
    <col min="6860" max="6860" width="11.7109375" style="280" customWidth="1"/>
    <col min="6861" max="6861" width="11.140625" style="280" customWidth="1"/>
    <col min="6862" max="6862" width="11.85546875" style="280" bestFit="1" customWidth="1"/>
    <col min="6863" max="6863" width="10.5703125" style="280" bestFit="1" customWidth="1"/>
    <col min="6864" max="6864" width="9.5703125" style="280" bestFit="1" customWidth="1"/>
    <col min="6865" max="6865" width="11.42578125" style="280" customWidth="1"/>
    <col min="6866" max="6866" width="10.5703125" style="280" customWidth="1"/>
    <col min="6867" max="6867" width="7.5703125" style="280" customWidth="1"/>
    <col min="6868" max="6868" width="9.5703125" style="280" bestFit="1" customWidth="1"/>
    <col min="6869" max="6869" width="11" style="280" bestFit="1" customWidth="1"/>
    <col min="6870" max="6870" width="10.140625" style="280" bestFit="1" customWidth="1"/>
    <col min="6871" max="6875" width="9.5703125" style="280" bestFit="1" customWidth="1"/>
    <col min="6876" max="6876" width="10.140625" style="280" bestFit="1" customWidth="1"/>
    <col min="6877" max="6878" width="9.5703125" style="280" bestFit="1" customWidth="1"/>
    <col min="6879" max="6879" width="10.28515625" style="280" customWidth="1"/>
    <col min="6880" max="6887" width="9.5703125" style="280" bestFit="1" customWidth="1"/>
    <col min="6888" max="6888" width="9.5703125" style="280" customWidth="1"/>
    <col min="6889" max="6895" width="9.5703125" style="280" bestFit="1" customWidth="1"/>
    <col min="6896" max="6896" width="9.42578125" style="280" customWidth="1"/>
    <col min="6897" max="6912" width="9.5703125" style="280" bestFit="1" customWidth="1"/>
    <col min="6913" max="6914" width="12.5703125" style="280" bestFit="1" customWidth="1"/>
    <col min="6915" max="6915" width="11.42578125" style="280" bestFit="1" customWidth="1"/>
    <col min="6916" max="6916" width="11" style="280" bestFit="1" customWidth="1"/>
    <col min="6917" max="6917" width="11.7109375" style="280" bestFit="1" customWidth="1"/>
    <col min="6918" max="7106" width="9.140625" style="280"/>
    <col min="7107" max="7107" width="6.7109375" style="280" customWidth="1"/>
    <col min="7108" max="7108" width="39.140625" style="280" customWidth="1"/>
    <col min="7109" max="7109" width="9.140625" style="280"/>
    <col min="7110" max="7110" width="14" style="280" customWidth="1"/>
    <col min="7111" max="7111" width="12.7109375" style="280" customWidth="1"/>
    <col min="7112" max="7112" width="12" style="280" customWidth="1"/>
    <col min="7113" max="7113" width="12.85546875" style="280" customWidth="1"/>
    <col min="7114" max="7114" width="11.42578125" style="280" customWidth="1"/>
    <col min="7115" max="7115" width="10.42578125" style="280" customWidth="1"/>
    <col min="7116" max="7116" width="11.7109375" style="280" customWidth="1"/>
    <col min="7117" max="7117" width="11.140625" style="280" customWidth="1"/>
    <col min="7118" max="7118" width="11.85546875" style="280" bestFit="1" customWidth="1"/>
    <col min="7119" max="7119" width="10.5703125" style="280" bestFit="1" customWidth="1"/>
    <col min="7120" max="7120" width="9.5703125" style="280" bestFit="1" customWidth="1"/>
    <col min="7121" max="7121" width="11.42578125" style="280" customWidth="1"/>
    <col min="7122" max="7122" width="10.5703125" style="280" customWidth="1"/>
    <col min="7123" max="7123" width="7.5703125" style="280" customWidth="1"/>
    <col min="7124" max="7124" width="9.5703125" style="280" bestFit="1" customWidth="1"/>
    <col min="7125" max="7125" width="11" style="280" bestFit="1" customWidth="1"/>
    <col min="7126" max="7126" width="10.140625" style="280" bestFit="1" customWidth="1"/>
    <col min="7127" max="7131" width="9.5703125" style="280" bestFit="1" customWidth="1"/>
    <col min="7132" max="7132" width="10.140625" style="280" bestFit="1" customWidth="1"/>
    <col min="7133" max="7134" width="9.5703125" style="280" bestFit="1" customWidth="1"/>
    <col min="7135" max="7135" width="10.28515625" style="280" customWidth="1"/>
    <col min="7136" max="7143" width="9.5703125" style="280" bestFit="1" customWidth="1"/>
    <col min="7144" max="7144" width="9.5703125" style="280" customWidth="1"/>
    <col min="7145" max="7151" width="9.5703125" style="280" bestFit="1" customWidth="1"/>
    <col min="7152" max="7152" width="9.42578125" style="280" customWidth="1"/>
    <col min="7153" max="7168" width="9.5703125" style="280" bestFit="1" customWidth="1"/>
    <col min="7169" max="7170" width="12.5703125" style="280" bestFit="1" customWidth="1"/>
    <col min="7171" max="7171" width="11.42578125" style="280" bestFit="1" customWidth="1"/>
    <col min="7172" max="7172" width="11" style="280" bestFit="1" customWidth="1"/>
    <col min="7173" max="7173" width="11.7109375" style="280" bestFit="1" customWidth="1"/>
    <col min="7174" max="7362" width="9.140625" style="280"/>
    <col min="7363" max="7363" width="6.7109375" style="280" customWidth="1"/>
    <col min="7364" max="7364" width="39.140625" style="280" customWidth="1"/>
    <col min="7365" max="7365" width="9.140625" style="280"/>
    <col min="7366" max="7366" width="14" style="280" customWidth="1"/>
    <col min="7367" max="7367" width="12.7109375" style="280" customWidth="1"/>
    <col min="7368" max="7368" width="12" style="280" customWidth="1"/>
    <col min="7369" max="7369" width="12.85546875" style="280" customWidth="1"/>
    <col min="7370" max="7370" width="11.42578125" style="280" customWidth="1"/>
    <col min="7371" max="7371" width="10.42578125" style="280" customWidth="1"/>
    <col min="7372" max="7372" width="11.7109375" style="280" customWidth="1"/>
    <col min="7373" max="7373" width="11.140625" style="280" customWidth="1"/>
    <col min="7374" max="7374" width="11.85546875" style="280" bestFit="1" customWidth="1"/>
    <col min="7375" max="7375" width="10.5703125" style="280" bestFit="1" customWidth="1"/>
    <col min="7376" max="7376" width="9.5703125" style="280" bestFit="1" customWidth="1"/>
    <col min="7377" max="7377" width="11.42578125" style="280" customWidth="1"/>
    <col min="7378" max="7378" width="10.5703125" style="280" customWidth="1"/>
    <col min="7379" max="7379" width="7.5703125" style="280" customWidth="1"/>
    <col min="7380" max="7380" width="9.5703125" style="280" bestFit="1" customWidth="1"/>
    <col min="7381" max="7381" width="11" style="280" bestFit="1" customWidth="1"/>
    <col min="7382" max="7382" width="10.140625" style="280" bestFit="1" customWidth="1"/>
    <col min="7383" max="7387" width="9.5703125" style="280" bestFit="1" customWidth="1"/>
    <col min="7388" max="7388" width="10.140625" style="280" bestFit="1" customWidth="1"/>
    <col min="7389" max="7390" width="9.5703125" style="280" bestFit="1" customWidth="1"/>
    <col min="7391" max="7391" width="10.28515625" style="280" customWidth="1"/>
    <col min="7392" max="7399" width="9.5703125" style="280" bestFit="1" customWidth="1"/>
    <col min="7400" max="7400" width="9.5703125" style="280" customWidth="1"/>
    <col min="7401" max="7407" width="9.5703125" style="280" bestFit="1" customWidth="1"/>
    <col min="7408" max="7408" width="9.42578125" style="280" customWidth="1"/>
    <col min="7409" max="7424" width="9.5703125" style="280" bestFit="1" customWidth="1"/>
    <col min="7425" max="7426" width="12.5703125" style="280" bestFit="1" customWidth="1"/>
    <col min="7427" max="7427" width="11.42578125" style="280" bestFit="1" customWidth="1"/>
    <col min="7428" max="7428" width="11" style="280" bestFit="1" customWidth="1"/>
    <col min="7429" max="7429" width="11.7109375" style="280" bestFit="1" customWidth="1"/>
    <col min="7430" max="7618" width="9.140625" style="280"/>
    <col min="7619" max="7619" width="6.7109375" style="280" customWidth="1"/>
    <col min="7620" max="7620" width="39.140625" style="280" customWidth="1"/>
    <col min="7621" max="7621" width="9.140625" style="280"/>
    <col min="7622" max="7622" width="14" style="280" customWidth="1"/>
    <col min="7623" max="7623" width="12.7109375" style="280" customWidth="1"/>
    <col min="7624" max="7624" width="12" style="280" customWidth="1"/>
    <col min="7625" max="7625" width="12.85546875" style="280" customWidth="1"/>
    <col min="7626" max="7626" width="11.42578125" style="280" customWidth="1"/>
    <col min="7627" max="7627" width="10.42578125" style="280" customWidth="1"/>
    <col min="7628" max="7628" width="11.7109375" style="280" customWidth="1"/>
    <col min="7629" max="7629" width="11.140625" style="280" customWidth="1"/>
    <col min="7630" max="7630" width="11.85546875" style="280" bestFit="1" customWidth="1"/>
    <col min="7631" max="7631" width="10.5703125" style="280" bestFit="1" customWidth="1"/>
    <col min="7632" max="7632" width="9.5703125" style="280" bestFit="1" customWidth="1"/>
    <col min="7633" max="7633" width="11.42578125" style="280" customWidth="1"/>
    <col min="7634" max="7634" width="10.5703125" style="280" customWidth="1"/>
    <col min="7635" max="7635" width="7.5703125" style="280" customWidth="1"/>
    <col min="7636" max="7636" width="9.5703125" style="280" bestFit="1" customWidth="1"/>
    <col min="7637" max="7637" width="11" style="280" bestFit="1" customWidth="1"/>
    <col min="7638" max="7638" width="10.140625" style="280" bestFit="1" customWidth="1"/>
    <col min="7639" max="7643" width="9.5703125" style="280" bestFit="1" customWidth="1"/>
    <col min="7644" max="7644" width="10.140625" style="280" bestFit="1" customWidth="1"/>
    <col min="7645" max="7646" width="9.5703125" style="280" bestFit="1" customWidth="1"/>
    <col min="7647" max="7647" width="10.28515625" style="280" customWidth="1"/>
    <col min="7648" max="7655" width="9.5703125" style="280" bestFit="1" customWidth="1"/>
    <col min="7656" max="7656" width="9.5703125" style="280" customWidth="1"/>
    <col min="7657" max="7663" width="9.5703125" style="280" bestFit="1" customWidth="1"/>
    <col min="7664" max="7664" width="9.42578125" style="280" customWidth="1"/>
    <col min="7665" max="7680" width="9.5703125" style="280" bestFit="1" customWidth="1"/>
    <col min="7681" max="7682" width="12.5703125" style="280" bestFit="1" customWidth="1"/>
    <col min="7683" max="7683" width="11.42578125" style="280" bestFit="1" customWidth="1"/>
    <col min="7684" max="7684" width="11" style="280" bestFit="1" customWidth="1"/>
    <col min="7685" max="7685" width="11.7109375" style="280" bestFit="1" customWidth="1"/>
    <col min="7686" max="7874" width="9.140625" style="280"/>
    <col min="7875" max="7875" width="6.7109375" style="280" customWidth="1"/>
    <col min="7876" max="7876" width="39.140625" style="280" customWidth="1"/>
    <col min="7877" max="7877" width="9.140625" style="280"/>
    <col min="7878" max="7878" width="14" style="280" customWidth="1"/>
    <col min="7879" max="7879" width="12.7109375" style="280" customWidth="1"/>
    <col min="7880" max="7880" width="12" style="280" customWidth="1"/>
    <col min="7881" max="7881" width="12.85546875" style="280" customWidth="1"/>
    <col min="7882" max="7882" width="11.42578125" style="280" customWidth="1"/>
    <col min="7883" max="7883" width="10.42578125" style="280" customWidth="1"/>
    <col min="7884" max="7884" width="11.7109375" style="280" customWidth="1"/>
    <col min="7885" max="7885" width="11.140625" style="280" customWidth="1"/>
    <col min="7886" max="7886" width="11.85546875" style="280" bestFit="1" customWidth="1"/>
    <col min="7887" max="7887" width="10.5703125" style="280" bestFit="1" customWidth="1"/>
    <col min="7888" max="7888" width="9.5703125" style="280" bestFit="1" customWidth="1"/>
    <col min="7889" max="7889" width="11.42578125" style="280" customWidth="1"/>
    <col min="7890" max="7890" width="10.5703125" style="280" customWidth="1"/>
    <col min="7891" max="7891" width="7.5703125" style="280" customWidth="1"/>
    <col min="7892" max="7892" width="9.5703125" style="280" bestFit="1" customWidth="1"/>
    <col min="7893" max="7893" width="11" style="280" bestFit="1" customWidth="1"/>
    <col min="7894" max="7894" width="10.140625" style="280" bestFit="1" customWidth="1"/>
    <col min="7895" max="7899" width="9.5703125" style="280" bestFit="1" customWidth="1"/>
    <col min="7900" max="7900" width="10.140625" style="280" bestFit="1" customWidth="1"/>
    <col min="7901" max="7902" width="9.5703125" style="280" bestFit="1" customWidth="1"/>
    <col min="7903" max="7903" width="10.28515625" style="280" customWidth="1"/>
    <col min="7904" max="7911" width="9.5703125" style="280" bestFit="1" customWidth="1"/>
    <col min="7912" max="7912" width="9.5703125" style="280" customWidth="1"/>
    <col min="7913" max="7919" width="9.5703125" style="280" bestFit="1" customWidth="1"/>
    <col min="7920" max="7920" width="9.42578125" style="280" customWidth="1"/>
    <col min="7921" max="7936" width="9.5703125" style="280" bestFit="1" customWidth="1"/>
    <col min="7937" max="7938" width="12.5703125" style="280" bestFit="1" customWidth="1"/>
    <col min="7939" max="7939" width="11.42578125" style="280" bestFit="1" customWidth="1"/>
    <col min="7940" max="7940" width="11" style="280" bestFit="1" customWidth="1"/>
    <col min="7941" max="7941" width="11.7109375" style="280" bestFit="1" customWidth="1"/>
    <col min="7942" max="8130" width="9.140625" style="280"/>
    <col min="8131" max="8131" width="6.7109375" style="280" customWidth="1"/>
    <col min="8132" max="8132" width="39.140625" style="280" customWidth="1"/>
    <col min="8133" max="8133" width="9.140625" style="280"/>
    <col min="8134" max="8134" width="14" style="280" customWidth="1"/>
    <col min="8135" max="8135" width="12.7109375" style="280" customWidth="1"/>
    <col min="8136" max="8136" width="12" style="280" customWidth="1"/>
    <col min="8137" max="8137" width="12.85546875" style="280" customWidth="1"/>
    <col min="8138" max="8138" width="11.42578125" style="280" customWidth="1"/>
    <col min="8139" max="8139" width="10.42578125" style="280" customWidth="1"/>
    <col min="8140" max="8140" width="11.7109375" style="280" customWidth="1"/>
    <col min="8141" max="8141" width="11.140625" style="280" customWidth="1"/>
    <col min="8142" max="8142" width="11.85546875" style="280" bestFit="1" customWidth="1"/>
    <col min="8143" max="8143" width="10.5703125" style="280" bestFit="1" customWidth="1"/>
    <col min="8144" max="8144" width="9.5703125" style="280" bestFit="1" customWidth="1"/>
    <col min="8145" max="8145" width="11.42578125" style="280" customWidth="1"/>
    <col min="8146" max="8146" width="10.5703125" style="280" customWidth="1"/>
    <col min="8147" max="8147" width="7.5703125" style="280" customWidth="1"/>
    <col min="8148" max="8148" width="9.5703125" style="280" bestFit="1" customWidth="1"/>
    <col min="8149" max="8149" width="11" style="280" bestFit="1" customWidth="1"/>
    <col min="8150" max="8150" width="10.140625" style="280" bestFit="1" customWidth="1"/>
    <col min="8151" max="8155" width="9.5703125" style="280" bestFit="1" customWidth="1"/>
    <col min="8156" max="8156" width="10.140625" style="280" bestFit="1" customWidth="1"/>
    <col min="8157" max="8158" width="9.5703125" style="280" bestFit="1" customWidth="1"/>
    <col min="8159" max="8159" width="10.28515625" style="280" customWidth="1"/>
    <col min="8160" max="8167" width="9.5703125" style="280" bestFit="1" customWidth="1"/>
    <col min="8168" max="8168" width="9.5703125" style="280" customWidth="1"/>
    <col min="8169" max="8175" width="9.5703125" style="280" bestFit="1" customWidth="1"/>
    <col min="8176" max="8176" width="9.42578125" style="280" customWidth="1"/>
    <col min="8177" max="8192" width="9.5703125" style="280" bestFit="1" customWidth="1"/>
    <col min="8193" max="8194" width="12.5703125" style="280" bestFit="1" customWidth="1"/>
    <col min="8195" max="8195" width="11.42578125" style="280" bestFit="1" customWidth="1"/>
    <col min="8196" max="8196" width="11" style="280" bestFit="1" customWidth="1"/>
    <col min="8197" max="8197" width="11.7109375" style="280" bestFit="1" customWidth="1"/>
    <col min="8198" max="8386" width="9.140625" style="280"/>
    <col min="8387" max="8387" width="6.7109375" style="280" customWidth="1"/>
    <col min="8388" max="8388" width="39.140625" style="280" customWidth="1"/>
    <col min="8389" max="8389" width="9.140625" style="280"/>
    <col min="8390" max="8390" width="14" style="280" customWidth="1"/>
    <col min="8391" max="8391" width="12.7109375" style="280" customWidth="1"/>
    <col min="8392" max="8392" width="12" style="280" customWidth="1"/>
    <col min="8393" max="8393" width="12.85546875" style="280" customWidth="1"/>
    <col min="8394" max="8394" width="11.42578125" style="280" customWidth="1"/>
    <col min="8395" max="8395" width="10.42578125" style="280" customWidth="1"/>
    <col min="8396" max="8396" width="11.7109375" style="280" customWidth="1"/>
    <col min="8397" max="8397" width="11.140625" style="280" customWidth="1"/>
    <col min="8398" max="8398" width="11.85546875" style="280" bestFit="1" customWidth="1"/>
    <col min="8399" max="8399" width="10.5703125" style="280" bestFit="1" customWidth="1"/>
    <col min="8400" max="8400" width="9.5703125" style="280" bestFit="1" customWidth="1"/>
    <col min="8401" max="8401" width="11.42578125" style="280" customWidth="1"/>
    <col min="8402" max="8402" width="10.5703125" style="280" customWidth="1"/>
    <col min="8403" max="8403" width="7.5703125" style="280" customWidth="1"/>
    <col min="8404" max="8404" width="9.5703125" style="280" bestFit="1" customWidth="1"/>
    <col min="8405" max="8405" width="11" style="280" bestFit="1" customWidth="1"/>
    <col min="8406" max="8406" width="10.140625" style="280" bestFit="1" customWidth="1"/>
    <col min="8407" max="8411" width="9.5703125" style="280" bestFit="1" customWidth="1"/>
    <col min="8412" max="8412" width="10.140625" style="280" bestFit="1" customWidth="1"/>
    <col min="8413" max="8414" width="9.5703125" style="280" bestFit="1" customWidth="1"/>
    <col min="8415" max="8415" width="10.28515625" style="280" customWidth="1"/>
    <col min="8416" max="8423" width="9.5703125" style="280" bestFit="1" customWidth="1"/>
    <col min="8424" max="8424" width="9.5703125" style="280" customWidth="1"/>
    <col min="8425" max="8431" width="9.5703125" style="280" bestFit="1" customWidth="1"/>
    <col min="8432" max="8432" width="9.42578125" style="280" customWidth="1"/>
    <col min="8433" max="8448" width="9.5703125" style="280" bestFit="1" customWidth="1"/>
    <col min="8449" max="8450" width="12.5703125" style="280" bestFit="1" customWidth="1"/>
    <col min="8451" max="8451" width="11.42578125" style="280" bestFit="1" customWidth="1"/>
    <col min="8452" max="8452" width="11" style="280" bestFit="1" customWidth="1"/>
    <col min="8453" max="8453" width="11.7109375" style="280" bestFit="1" customWidth="1"/>
    <col min="8454" max="8642" width="9.140625" style="280"/>
    <col min="8643" max="8643" width="6.7109375" style="280" customWidth="1"/>
    <col min="8644" max="8644" width="39.140625" style="280" customWidth="1"/>
    <col min="8645" max="8645" width="9.140625" style="280"/>
    <col min="8646" max="8646" width="14" style="280" customWidth="1"/>
    <col min="8647" max="8647" width="12.7109375" style="280" customWidth="1"/>
    <col min="8648" max="8648" width="12" style="280" customWidth="1"/>
    <col min="8649" max="8649" width="12.85546875" style="280" customWidth="1"/>
    <col min="8650" max="8650" width="11.42578125" style="280" customWidth="1"/>
    <col min="8651" max="8651" width="10.42578125" style="280" customWidth="1"/>
    <col min="8652" max="8652" width="11.7109375" style="280" customWidth="1"/>
    <col min="8653" max="8653" width="11.140625" style="280" customWidth="1"/>
    <col min="8654" max="8654" width="11.85546875" style="280" bestFit="1" customWidth="1"/>
    <col min="8655" max="8655" width="10.5703125" style="280" bestFit="1" customWidth="1"/>
    <col min="8656" max="8656" width="9.5703125" style="280" bestFit="1" customWidth="1"/>
    <col min="8657" max="8657" width="11.42578125" style="280" customWidth="1"/>
    <col min="8658" max="8658" width="10.5703125" style="280" customWidth="1"/>
    <col min="8659" max="8659" width="7.5703125" style="280" customWidth="1"/>
    <col min="8660" max="8660" width="9.5703125" style="280" bestFit="1" customWidth="1"/>
    <col min="8661" max="8661" width="11" style="280" bestFit="1" customWidth="1"/>
    <col min="8662" max="8662" width="10.140625" style="280" bestFit="1" customWidth="1"/>
    <col min="8663" max="8667" width="9.5703125" style="280" bestFit="1" customWidth="1"/>
    <col min="8668" max="8668" width="10.140625" style="280" bestFit="1" customWidth="1"/>
    <col min="8669" max="8670" width="9.5703125" style="280" bestFit="1" customWidth="1"/>
    <col min="8671" max="8671" width="10.28515625" style="280" customWidth="1"/>
    <col min="8672" max="8679" width="9.5703125" style="280" bestFit="1" customWidth="1"/>
    <col min="8680" max="8680" width="9.5703125" style="280" customWidth="1"/>
    <col min="8681" max="8687" width="9.5703125" style="280" bestFit="1" customWidth="1"/>
    <col min="8688" max="8688" width="9.42578125" style="280" customWidth="1"/>
    <col min="8689" max="8704" width="9.5703125" style="280" bestFit="1" customWidth="1"/>
    <col min="8705" max="8706" width="12.5703125" style="280" bestFit="1" customWidth="1"/>
    <col min="8707" max="8707" width="11.42578125" style="280" bestFit="1" customWidth="1"/>
    <col min="8708" max="8708" width="11" style="280" bestFit="1" customWidth="1"/>
    <col min="8709" max="8709" width="11.7109375" style="280" bestFit="1" customWidth="1"/>
    <col min="8710" max="8898" width="9.140625" style="280"/>
    <col min="8899" max="8899" width="6.7109375" style="280" customWidth="1"/>
    <col min="8900" max="8900" width="39.140625" style="280" customWidth="1"/>
    <col min="8901" max="8901" width="9.140625" style="280"/>
    <col min="8902" max="8902" width="14" style="280" customWidth="1"/>
    <col min="8903" max="8903" width="12.7109375" style="280" customWidth="1"/>
    <col min="8904" max="8904" width="12" style="280" customWidth="1"/>
    <col min="8905" max="8905" width="12.85546875" style="280" customWidth="1"/>
    <col min="8906" max="8906" width="11.42578125" style="280" customWidth="1"/>
    <col min="8907" max="8907" width="10.42578125" style="280" customWidth="1"/>
    <col min="8908" max="8908" width="11.7109375" style="280" customWidth="1"/>
    <col min="8909" max="8909" width="11.140625" style="280" customWidth="1"/>
    <col min="8910" max="8910" width="11.85546875" style="280" bestFit="1" customWidth="1"/>
    <col min="8911" max="8911" width="10.5703125" style="280" bestFit="1" customWidth="1"/>
    <col min="8912" max="8912" width="9.5703125" style="280" bestFit="1" customWidth="1"/>
    <col min="8913" max="8913" width="11.42578125" style="280" customWidth="1"/>
    <col min="8914" max="8914" width="10.5703125" style="280" customWidth="1"/>
    <col min="8915" max="8915" width="7.5703125" style="280" customWidth="1"/>
    <col min="8916" max="8916" width="9.5703125" style="280" bestFit="1" customWidth="1"/>
    <col min="8917" max="8917" width="11" style="280" bestFit="1" customWidth="1"/>
    <col min="8918" max="8918" width="10.140625" style="280" bestFit="1" customWidth="1"/>
    <col min="8919" max="8923" width="9.5703125" style="280" bestFit="1" customWidth="1"/>
    <col min="8924" max="8924" width="10.140625" style="280" bestFit="1" customWidth="1"/>
    <col min="8925" max="8926" width="9.5703125" style="280" bestFit="1" customWidth="1"/>
    <col min="8927" max="8927" width="10.28515625" style="280" customWidth="1"/>
    <col min="8928" max="8935" width="9.5703125" style="280" bestFit="1" customWidth="1"/>
    <col min="8936" max="8936" width="9.5703125" style="280" customWidth="1"/>
    <col min="8937" max="8943" width="9.5703125" style="280" bestFit="1" customWidth="1"/>
    <col min="8944" max="8944" width="9.42578125" style="280" customWidth="1"/>
    <col min="8945" max="8960" width="9.5703125" style="280" bestFit="1" customWidth="1"/>
    <col min="8961" max="8962" width="12.5703125" style="280" bestFit="1" customWidth="1"/>
    <col min="8963" max="8963" width="11.42578125" style="280" bestFit="1" customWidth="1"/>
    <col min="8964" max="8964" width="11" style="280" bestFit="1" customWidth="1"/>
    <col min="8965" max="8965" width="11.7109375" style="280" bestFit="1" customWidth="1"/>
    <col min="8966" max="9154" width="9.140625" style="280"/>
    <col min="9155" max="9155" width="6.7109375" style="280" customWidth="1"/>
    <col min="9156" max="9156" width="39.140625" style="280" customWidth="1"/>
    <col min="9157" max="9157" width="9.140625" style="280"/>
    <col min="9158" max="9158" width="14" style="280" customWidth="1"/>
    <col min="9159" max="9159" width="12.7109375" style="280" customWidth="1"/>
    <col min="9160" max="9160" width="12" style="280" customWidth="1"/>
    <col min="9161" max="9161" width="12.85546875" style="280" customWidth="1"/>
    <col min="9162" max="9162" width="11.42578125" style="280" customWidth="1"/>
    <col min="9163" max="9163" width="10.42578125" style="280" customWidth="1"/>
    <col min="9164" max="9164" width="11.7109375" style="280" customWidth="1"/>
    <col min="9165" max="9165" width="11.140625" style="280" customWidth="1"/>
    <col min="9166" max="9166" width="11.85546875" style="280" bestFit="1" customWidth="1"/>
    <col min="9167" max="9167" width="10.5703125" style="280" bestFit="1" customWidth="1"/>
    <col min="9168" max="9168" width="9.5703125" style="280" bestFit="1" customWidth="1"/>
    <col min="9169" max="9169" width="11.42578125" style="280" customWidth="1"/>
    <col min="9170" max="9170" width="10.5703125" style="280" customWidth="1"/>
    <col min="9171" max="9171" width="7.5703125" style="280" customWidth="1"/>
    <col min="9172" max="9172" width="9.5703125" style="280" bestFit="1" customWidth="1"/>
    <col min="9173" max="9173" width="11" style="280" bestFit="1" customWidth="1"/>
    <col min="9174" max="9174" width="10.140625" style="280" bestFit="1" customWidth="1"/>
    <col min="9175" max="9179" width="9.5703125" style="280" bestFit="1" customWidth="1"/>
    <col min="9180" max="9180" width="10.140625" style="280" bestFit="1" customWidth="1"/>
    <col min="9181" max="9182" width="9.5703125" style="280" bestFit="1" customWidth="1"/>
    <col min="9183" max="9183" width="10.28515625" style="280" customWidth="1"/>
    <col min="9184" max="9191" width="9.5703125" style="280" bestFit="1" customWidth="1"/>
    <col min="9192" max="9192" width="9.5703125" style="280" customWidth="1"/>
    <col min="9193" max="9199" width="9.5703125" style="280" bestFit="1" customWidth="1"/>
    <col min="9200" max="9200" width="9.42578125" style="280" customWidth="1"/>
    <col min="9201" max="9216" width="9.5703125" style="280" bestFit="1" customWidth="1"/>
    <col min="9217" max="9218" width="12.5703125" style="280" bestFit="1" customWidth="1"/>
    <col min="9219" max="9219" width="11.42578125" style="280" bestFit="1" customWidth="1"/>
    <col min="9220" max="9220" width="11" style="280" bestFit="1" customWidth="1"/>
    <col min="9221" max="9221" width="11.7109375" style="280" bestFit="1" customWidth="1"/>
    <col min="9222" max="9410" width="9.140625" style="280"/>
    <col min="9411" max="9411" width="6.7109375" style="280" customWidth="1"/>
    <col min="9412" max="9412" width="39.140625" style="280" customWidth="1"/>
    <col min="9413" max="9413" width="9.140625" style="280"/>
    <col min="9414" max="9414" width="14" style="280" customWidth="1"/>
    <col min="9415" max="9415" width="12.7109375" style="280" customWidth="1"/>
    <col min="9416" max="9416" width="12" style="280" customWidth="1"/>
    <col min="9417" max="9417" width="12.85546875" style="280" customWidth="1"/>
    <col min="9418" max="9418" width="11.42578125" style="280" customWidth="1"/>
    <col min="9419" max="9419" width="10.42578125" style="280" customWidth="1"/>
    <col min="9420" max="9420" width="11.7109375" style="280" customWidth="1"/>
    <col min="9421" max="9421" width="11.140625" style="280" customWidth="1"/>
    <col min="9422" max="9422" width="11.85546875" style="280" bestFit="1" customWidth="1"/>
    <col min="9423" max="9423" width="10.5703125" style="280" bestFit="1" customWidth="1"/>
    <col min="9424" max="9424" width="9.5703125" style="280" bestFit="1" customWidth="1"/>
    <col min="9425" max="9425" width="11.42578125" style="280" customWidth="1"/>
    <col min="9426" max="9426" width="10.5703125" style="280" customWidth="1"/>
    <col min="9427" max="9427" width="7.5703125" style="280" customWidth="1"/>
    <col min="9428" max="9428" width="9.5703125" style="280" bestFit="1" customWidth="1"/>
    <col min="9429" max="9429" width="11" style="280" bestFit="1" customWidth="1"/>
    <col min="9430" max="9430" width="10.140625" style="280" bestFit="1" customWidth="1"/>
    <col min="9431" max="9435" width="9.5703125" style="280" bestFit="1" customWidth="1"/>
    <col min="9436" max="9436" width="10.140625" style="280" bestFit="1" customWidth="1"/>
    <col min="9437" max="9438" width="9.5703125" style="280" bestFit="1" customWidth="1"/>
    <col min="9439" max="9439" width="10.28515625" style="280" customWidth="1"/>
    <col min="9440" max="9447" width="9.5703125" style="280" bestFit="1" customWidth="1"/>
    <col min="9448" max="9448" width="9.5703125" style="280" customWidth="1"/>
    <col min="9449" max="9455" width="9.5703125" style="280" bestFit="1" customWidth="1"/>
    <col min="9456" max="9456" width="9.42578125" style="280" customWidth="1"/>
    <col min="9457" max="9472" width="9.5703125" style="280" bestFit="1" customWidth="1"/>
    <col min="9473" max="9474" width="12.5703125" style="280" bestFit="1" customWidth="1"/>
    <col min="9475" max="9475" width="11.42578125" style="280" bestFit="1" customWidth="1"/>
    <col min="9476" max="9476" width="11" style="280" bestFit="1" customWidth="1"/>
    <col min="9477" max="9477" width="11.7109375" style="280" bestFit="1" customWidth="1"/>
    <col min="9478" max="9666" width="9.140625" style="280"/>
    <col min="9667" max="9667" width="6.7109375" style="280" customWidth="1"/>
    <col min="9668" max="9668" width="39.140625" style="280" customWidth="1"/>
    <col min="9669" max="9669" width="9.140625" style="280"/>
    <col min="9670" max="9670" width="14" style="280" customWidth="1"/>
    <col min="9671" max="9671" width="12.7109375" style="280" customWidth="1"/>
    <col min="9672" max="9672" width="12" style="280" customWidth="1"/>
    <col min="9673" max="9673" width="12.85546875" style="280" customWidth="1"/>
    <col min="9674" max="9674" width="11.42578125" style="280" customWidth="1"/>
    <col min="9675" max="9675" width="10.42578125" style="280" customWidth="1"/>
    <col min="9676" max="9676" width="11.7109375" style="280" customWidth="1"/>
    <col min="9677" max="9677" width="11.140625" style="280" customWidth="1"/>
    <col min="9678" max="9678" width="11.85546875" style="280" bestFit="1" customWidth="1"/>
    <col min="9679" max="9679" width="10.5703125" style="280" bestFit="1" customWidth="1"/>
    <col min="9680" max="9680" width="9.5703125" style="280" bestFit="1" customWidth="1"/>
    <col min="9681" max="9681" width="11.42578125" style="280" customWidth="1"/>
    <col min="9682" max="9682" width="10.5703125" style="280" customWidth="1"/>
    <col min="9683" max="9683" width="7.5703125" style="280" customWidth="1"/>
    <col min="9684" max="9684" width="9.5703125" style="280" bestFit="1" customWidth="1"/>
    <col min="9685" max="9685" width="11" style="280" bestFit="1" customWidth="1"/>
    <col min="9686" max="9686" width="10.140625" style="280" bestFit="1" customWidth="1"/>
    <col min="9687" max="9691" width="9.5703125" style="280" bestFit="1" customWidth="1"/>
    <col min="9692" max="9692" width="10.140625" style="280" bestFit="1" customWidth="1"/>
    <col min="9693" max="9694" width="9.5703125" style="280" bestFit="1" customWidth="1"/>
    <col min="9695" max="9695" width="10.28515625" style="280" customWidth="1"/>
    <col min="9696" max="9703" width="9.5703125" style="280" bestFit="1" customWidth="1"/>
    <col min="9704" max="9704" width="9.5703125" style="280" customWidth="1"/>
    <col min="9705" max="9711" width="9.5703125" style="280" bestFit="1" customWidth="1"/>
    <col min="9712" max="9712" width="9.42578125" style="280" customWidth="1"/>
    <col min="9713" max="9728" width="9.5703125" style="280" bestFit="1" customWidth="1"/>
    <col min="9729" max="9730" width="12.5703125" style="280" bestFit="1" customWidth="1"/>
    <col min="9731" max="9731" width="11.42578125" style="280" bestFit="1" customWidth="1"/>
    <col min="9732" max="9732" width="11" style="280" bestFit="1" customWidth="1"/>
    <col min="9733" max="9733" width="11.7109375" style="280" bestFit="1" customWidth="1"/>
    <col min="9734" max="9922" width="9.140625" style="280"/>
    <col min="9923" max="9923" width="6.7109375" style="280" customWidth="1"/>
    <col min="9924" max="9924" width="39.140625" style="280" customWidth="1"/>
    <col min="9925" max="9925" width="9.140625" style="280"/>
    <col min="9926" max="9926" width="14" style="280" customWidth="1"/>
    <col min="9927" max="9927" width="12.7109375" style="280" customWidth="1"/>
    <col min="9928" max="9928" width="12" style="280" customWidth="1"/>
    <col min="9929" max="9929" width="12.85546875" style="280" customWidth="1"/>
    <col min="9930" max="9930" width="11.42578125" style="280" customWidth="1"/>
    <col min="9931" max="9931" width="10.42578125" style="280" customWidth="1"/>
    <col min="9932" max="9932" width="11.7109375" style="280" customWidth="1"/>
    <col min="9933" max="9933" width="11.140625" style="280" customWidth="1"/>
    <col min="9934" max="9934" width="11.85546875" style="280" bestFit="1" customWidth="1"/>
    <col min="9935" max="9935" width="10.5703125" style="280" bestFit="1" customWidth="1"/>
    <col min="9936" max="9936" width="9.5703125" style="280" bestFit="1" customWidth="1"/>
    <col min="9937" max="9937" width="11.42578125" style="280" customWidth="1"/>
    <col min="9938" max="9938" width="10.5703125" style="280" customWidth="1"/>
    <col min="9939" max="9939" width="7.5703125" style="280" customWidth="1"/>
    <col min="9940" max="9940" width="9.5703125" style="280" bestFit="1" customWidth="1"/>
    <col min="9941" max="9941" width="11" style="280" bestFit="1" customWidth="1"/>
    <col min="9942" max="9942" width="10.140625" style="280" bestFit="1" customWidth="1"/>
    <col min="9943" max="9947" width="9.5703125" style="280" bestFit="1" customWidth="1"/>
    <col min="9948" max="9948" width="10.140625" style="280" bestFit="1" customWidth="1"/>
    <col min="9949" max="9950" width="9.5703125" style="280" bestFit="1" customWidth="1"/>
    <col min="9951" max="9951" width="10.28515625" style="280" customWidth="1"/>
    <col min="9952" max="9959" width="9.5703125" style="280" bestFit="1" customWidth="1"/>
    <col min="9960" max="9960" width="9.5703125" style="280" customWidth="1"/>
    <col min="9961" max="9967" width="9.5703125" style="280" bestFit="1" customWidth="1"/>
    <col min="9968" max="9968" width="9.42578125" style="280" customWidth="1"/>
    <col min="9969" max="9984" width="9.5703125" style="280" bestFit="1" customWidth="1"/>
    <col min="9985" max="9986" width="12.5703125" style="280" bestFit="1" customWidth="1"/>
    <col min="9987" max="9987" width="11.42578125" style="280" bestFit="1" customWidth="1"/>
    <col min="9988" max="9988" width="11" style="280" bestFit="1" customWidth="1"/>
    <col min="9989" max="9989" width="11.7109375" style="280" bestFit="1" customWidth="1"/>
    <col min="9990" max="10178" width="9.140625" style="280"/>
    <col min="10179" max="10179" width="6.7109375" style="280" customWidth="1"/>
    <col min="10180" max="10180" width="39.140625" style="280" customWidth="1"/>
    <col min="10181" max="10181" width="9.140625" style="280"/>
    <col min="10182" max="10182" width="14" style="280" customWidth="1"/>
    <col min="10183" max="10183" width="12.7109375" style="280" customWidth="1"/>
    <col min="10184" max="10184" width="12" style="280" customWidth="1"/>
    <col min="10185" max="10185" width="12.85546875" style="280" customWidth="1"/>
    <col min="10186" max="10186" width="11.42578125" style="280" customWidth="1"/>
    <col min="10187" max="10187" width="10.42578125" style="280" customWidth="1"/>
    <col min="10188" max="10188" width="11.7109375" style="280" customWidth="1"/>
    <col min="10189" max="10189" width="11.140625" style="280" customWidth="1"/>
    <col min="10190" max="10190" width="11.85546875" style="280" bestFit="1" customWidth="1"/>
    <col min="10191" max="10191" width="10.5703125" style="280" bestFit="1" customWidth="1"/>
    <col min="10192" max="10192" width="9.5703125" style="280" bestFit="1" customWidth="1"/>
    <col min="10193" max="10193" width="11.42578125" style="280" customWidth="1"/>
    <col min="10194" max="10194" width="10.5703125" style="280" customWidth="1"/>
    <col min="10195" max="10195" width="7.5703125" style="280" customWidth="1"/>
    <col min="10196" max="10196" width="9.5703125" style="280" bestFit="1" customWidth="1"/>
    <col min="10197" max="10197" width="11" style="280" bestFit="1" customWidth="1"/>
    <col min="10198" max="10198" width="10.140625" style="280" bestFit="1" customWidth="1"/>
    <col min="10199" max="10203" width="9.5703125" style="280" bestFit="1" customWidth="1"/>
    <col min="10204" max="10204" width="10.140625" style="280" bestFit="1" customWidth="1"/>
    <col min="10205" max="10206" width="9.5703125" style="280" bestFit="1" customWidth="1"/>
    <col min="10207" max="10207" width="10.28515625" style="280" customWidth="1"/>
    <col min="10208" max="10215" width="9.5703125" style="280" bestFit="1" customWidth="1"/>
    <col min="10216" max="10216" width="9.5703125" style="280" customWidth="1"/>
    <col min="10217" max="10223" width="9.5703125" style="280" bestFit="1" customWidth="1"/>
    <col min="10224" max="10224" width="9.42578125" style="280" customWidth="1"/>
    <col min="10225" max="10240" width="9.5703125" style="280" bestFit="1" customWidth="1"/>
    <col min="10241" max="10242" width="12.5703125" style="280" bestFit="1" customWidth="1"/>
    <col min="10243" max="10243" width="11.42578125" style="280" bestFit="1" customWidth="1"/>
    <col min="10244" max="10244" width="11" style="280" bestFit="1" customWidth="1"/>
    <col min="10245" max="10245" width="11.7109375" style="280" bestFit="1" customWidth="1"/>
    <col min="10246" max="10434" width="9.140625" style="280"/>
    <col min="10435" max="10435" width="6.7109375" style="280" customWidth="1"/>
    <col min="10436" max="10436" width="39.140625" style="280" customWidth="1"/>
    <col min="10437" max="10437" width="9.140625" style="280"/>
    <col min="10438" max="10438" width="14" style="280" customWidth="1"/>
    <col min="10439" max="10439" width="12.7109375" style="280" customWidth="1"/>
    <col min="10440" max="10440" width="12" style="280" customWidth="1"/>
    <col min="10441" max="10441" width="12.85546875" style="280" customWidth="1"/>
    <col min="10442" max="10442" width="11.42578125" style="280" customWidth="1"/>
    <col min="10443" max="10443" width="10.42578125" style="280" customWidth="1"/>
    <col min="10444" max="10444" width="11.7109375" style="280" customWidth="1"/>
    <col min="10445" max="10445" width="11.140625" style="280" customWidth="1"/>
    <col min="10446" max="10446" width="11.85546875" style="280" bestFit="1" customWidth="1"/>
    <col min="10447" max="10447" width="10.5703125" style="280" bestFit="1" customWidth="1"/>
    <col min="10448" max="10448" width="9.5703125" style="280" bestFit="1" customWidth="1"/>
    <col min="10449" max="10449" width="11.42578125" style="280" customWidth="1"/>
    <col min="10450" max="10450" width="10.5703125" style="280" customWidth="1"/>
    <col min="10451" max="10451" width="7.5703125" style="280" customWidth="1"/>
    <col min="10452" max="10452" width="9.5703125" style="280" bestFit="1" customWidth="1"/>
    <col min="10453" max="10453" width="11" style="280" bestFit="1" customWidth="1"/>
    <col min="10454" max="10454" width="10.140625" style="280" bestFit="1" customWidth="1"/>
    <col min="10455" max="10459" width="9.5703125" style="280" bestFit="1" customWidth="1"/>
    <col min="10460" max="10460" width="10.140625" style="280" bestFit="1" customWidth="1"/>
    <col min="10461" max="10462" width="9.5703125" style="280" bestFit="1" customWidth="1"/>
    <col min="10463" max="10463" width="10.28515625" style="280" customWidth="1"/>
    <col min="10464" max="10471" width="9.5703125" style="280" bestFit="1" customWidth="1"/>
    <col min="10472" max="10472" width="9.5703125" style="280" customWidth="1"/>
    <col min="10473" max="10479" width="9.5703125" style="280" bestFit="1" customWidth="1"/>
    <col min="10480" max="10480" width="9.42578125" style="280" customWidth="1"/>
    <col min="10481" max="10496" width="9.5703125" style="280" bestFit="1" customWidth="1"/>
    <col min="10497" max="10498" width="12.5703125" style="280" bestFit="1" customWidth="1"/>
    <col min="10499" max="10499" width="11.42578125" style="280" bestFit="1" customWidth="1"/>
    <col min="10500" max="10500" width="11" style="280" bestFit="1" customWidth="1"/>
    <col min="10501" max="10501" width="11.7109375" style="280" bestFit="1" customWidth="1"/>
    <col min="10502" max="10690" width="9.140625" style="280"/>
    <col min="10691" max="10691" width="6.7109375" style="280" customWidth="1"/>
    <col min="10692" max="10692" width="39.140625" style="280" customWidth="1"/>
    <col min="10693" max="10693" width="9.140625" style="280"/>
    <col min="10694" max="10694" width="14" style="280" customWidth="1"/>
    <col min="10695" max="10695" width="12.7109375" style="280" customWidth="1"/>
    <col min="10696" max="10696" width="12" style="280" customWidth="1"/>
    <col min="10697" max="10697" width="12.85546875" style="280" customWidth="1"/>
    <col min="10698" max="10698" width="11.42578125" style="280" customWidth="1"/>
    <col min="10699" max="10699" width="10.42578125" style="280" customWidth="1"/>
    <col min="10700" max="10700" width="11.7109375" style="280" customWidth="1"/>
    <col min="10701" max="10701" width="11.140625" style="280" customWidth="1"/>
    <col min="10702" max="10702" width="11.85546875" style="280" bestFit="1" customWidth="1"/>
    <col min="10703" max="10703" width="10.5703125" style="280" bestFit="1" customWidth="1"/>
    <col min="10704" max="10704" width="9.5703125" style="280" bestFit="1" customWidth="1"/>
    <col min="10705" max="10705" width="11.42578125" style="280" customWidth="1"/>
    <col min="10706" max="10706" width="10.5703125" style="280" customWidth="1"/>
    <col min="10707" max="10707" width="7.5703125" style="280" customWidth="1"/>
    <col min="10708" max="10708" width="9.5703125" style="280" bestFit="1" customWidth="1"/>
    <col min="10709" max="10709" width="11" style="280" bestFit="1" customWidth="1"/>
    <col min="10710" max="10710" width="10.140625" style="280" bestFit="1" customWidth="1"/>
    <col min="10711" max="10715" width="9.5703125" style="280" bestFit="1" customWidth="1"/>
    <col min="10716" max="10716" width="10.140625" style="280" bestFit="1" customWidth="1"/>
    <col min="10717" max="10718" width="9.5703125" style="280" bestFit="1" customWidth="1"/>
    <col min="10719" max="10719" width="10.28515625" style="280" customWidth="1"/>
    <col min="10720" max="10727" width="9.5703125" style="280" bestFit="1" customWidth="1"/>
    <col min="10728" max="10728" width="9.5703125" style="280" customWidth="1"/>
    <col min="10729" max="10735" width="9.5703125" style="280" bestFit="1" customWidth="1"/>
    <col min="10736" max="10736" width="9.42578125" style="280" customWidth="1"/>
    <col min="10737" max="10752" width="9.5703125" style="280" bestFit="1" customWidth="1"/>
    <col min="10753" max="10754" width="12.5703125" style="280" bestFit="1" customWidth="1"/>
    <col min="10755" max="10755" width="11.42578125" style="280" bestFit="1" customWidth="1"/>
    <col min="10756" max="10756" width="11" style="280" bestFit="1" customWidth="1"/>
    <col min="10757" max="10757" width="11.7109375" style="280" bestFit="1" customWidth="1"/>
    <col min="10758" max="10946" width="9.140625" style="280"/>
    <col min="10947" max="10947" width="6.7109375" style="280" customWidth="1"/>
    <col min="10948" max="10948" width="39.140625" style="280" customWidth="1"/>
    <col min="10949" max="10949" width="9.140625" style="280"/>
    <col min="10950" max="10950" width="14" style="280" customWidth="1"/>
    <col min="10951" max="10951" width="12.7109375" style="280" customWidth="1"/>
    <col min="10952" max="10952" width="12" style="280" customWidth="1"/>
    <col min="10953" max="10953" width="12.85546875" style="280" customWidth="1"/>
    <col min="10954" max="10954" width="11.42578125" style="280" customWidth="1"/>
    <col min="10955" max="10955" width="10.42578125" style="280" customWidth="1"/>
    <col min="10956" max="10956" width="11.7109375" style="280" customWidth="1"/>
    <col min="10957" max="10957" width="11.140625" style="280" customWidth="1"/>
    <col min="10958" max="10958" width="11.85546875" style="280" bestFit="1" customWidth="1"/>
    <col min="10959" max="10959" width="10.5703125" style="280" bestFit="1" customWidth="1"/>
    <col min="10960" max="10960" width="9.5703125" style="280" bestFit="1" customWidth="1"/>
    <col min="10961" max="10961" width="11.42578125" style="280" customWidth="1"/>
    <col min="10962" max="10962" width="10.5703125" style="280" customWidth="1"/>
    <col min="10963" max="10963" width="7.5703125" style="280" customWidth="1"/>
    <col min="10964" max="10964" width="9.5703125" style="280" bestFit="1" customWidth="1"/>
    <col min="10965" max="10965" width="11" style="280" bestFit="1" customWidth="1"/>
    <col min="10966" max="10966" width="10.140625" style="280" bestFit="1" customWidth="1"/>
    <col min="10967" max="10971" width="9.5703125" style="280" bestFit="1" customWidth="1"/>
    <col min="10972" max="10972" width="10.140625" style="280" bestFit="1" customWidth="1"/>
    <col min="10973" max="10974" width="9.5703125" style="280" bestFit="1" customWidth="1"/>
    <col min="10975" max="10975" width="10.28515625" style="280" customWidth="1"/>
    <col min="10976" max="10983" width="9.5703125" style="280" bestFit="1" customWidth="1"/>
    <col min="10984" max="10984" width="9.5703125" style="280" customWidth="1"/>
    <col min="10985" max="10991" width="9.5703125" style="280" bestFit="1" customWidth="1"/>
    <col min="10992" max="10992" width="9.42578125" style="280" customWidth="1"/>
    <col min="10993" max="11008" width="9.5703125" style="280" bestFit="1" customWidth="1"/>
    <col min="11009" max="11010" width="12.5703125" style="280" bestFit="1" customWidth="1"/>
    <col min="11011" max="11011" width="11.42578125" style="280" bestFit="1" customWidth="1"/>
    <col min="11012" max="11012" width="11" style="280" bestFit="1" customWidth="1"/>
    <col min="11013" max="11013" width="11.7109375" style="280" bestFit="1" customWidth="1"/>
    <col min="11014" max="11202" width="9.140625" style="280"/>
    <col min="11203" max="11203" width="6.7109375" style="280" customWidth="1"/>
    <col min="11204" max="11204" width="39.140625" style="280" customWidth="1"/>
    <col min="11205" max="11205" width="9.140625" style="280"/>
    <col min="11206" max="11206" width="14" style="280" customWidth="1"/>
    <col min="11207" max="11207" width="12.7109375" style="280" customWidth="1"/>
    <col min="11208" max="11208" width="12" style="280" customWidth="1"/>
    <col min="11209" max="11209" width="12.85546875" style="280" customWidth="1"/>
    <col min="11210" max="11210" width="11.42578125" style="280" customWidth="1"/>
    <col min="11211" max="11211" width="10.42578125" style="280" customWidth="1"/>
    <col min="11212" max="11212" width="11.7109375" style="280" customWidth="1"/>
    <col min="11213" max="11213" width="11.140625" style="280" customWidth="1"/>
    <col min="11214" max="11214" width="11.85546875" style="280" bestFit="1" customWidth="1"/>
    <col min="11215" max="11215" width="10.5703125" style="280" bestFit="1" customWidth="1"/>
    <col min="11216" max="11216" width="9.5703125" style="280" bestFit="1" customWidth="1"/>
    <col min="11217" max="11217" width="11.42578125" style="280" customWidth="1"/>
    <col min="11218" max="11218" width="10.5703125" style="280" customWidth="1"/>
    <col min="11219" max="11219" width="7.5703125" style="280" customWidth="1"/>
    <col min="11220" max="11220" width="9.5703125" style="280" bestFit="1" customWidth="1"/>
    <col min="11221" max="11221" width="11" style="280" bestFit="1" customWidth="1"/>
    <col min="11222" max="11222" width="10.140625" style="280" bestFit="1" customWidth="1"/>
    <col min="11223" max="11227" width="9.5703125" style="280" bestFit="1" customWidth="1"/>
    <col min="11228" max="11228" width="10.140625" style="280" bestFit="1" customWidth="1"/>
    <col min="11229" max="11230" width="9.5703125" style="280" bestFit="1" customWidth="1"/>
    <col min="11231" max="11231" width="10.28515625" style="280" customWidth="1"/>
    <col min="11232" max="11239" width="9.5703125" style="280" bestFit="1" customWidth="1"/>
    <col min="11240" max="11240" width="9.5703125" style="280" customWidth="1"/>
    <col min="11241" max="11247" width="9.5703125" style="280" bestFit="1" customWidth="1"/>
    <col min="11248" max="11248" width="9.42578125" style="280" customWidth="1"/>
    <col min="11249" max="11264" width="9.5703125" style="280" bestFit="1" customWidth="1"/>
    <col min="11265" max="11266" width="12.5703125" style="280" bestFit="1" customWidth="1"/>
    <col min="11267" max="11267" width="11.42578125" style="280" bestFit="1" customWidth="1"/>
    <col min="11268" max="11268" width="11" style="280" bestFit="1" customWidth="1"/>
    <col min="11269" max="11269" width="11.7109375" style="280" bestFit="1" customWidth="1"/>
    <col min="11270" max="11458" width="9.140625" style="280"/>
    <col min="11459" max="11459" width="6.7109375" style="280" customWidth="1"/>
    <col min="11460" max="11460" width="39.140625" style="280" customWidth="1"/>
    <col min="11461" max="11461" width="9.140625" style="280"/>
    <col min="11462" max="11462" width="14" style="280" customWidth="1"/>
    <col min="11463" max="11463" width="12.7109375" style="280" customWidth="1"/>
    <col min="11464" max="11464" width="12" style="280" customWidth="1"/>
    <col min="11465" max="11465" width="12.85546875" style="280" customWidth="1"/>
    <col min="11466" max="11466" width="11.42578125" style="280" customWidth="1"/>
    <col min="11467" max="11467" width="10.42578125" style="280" customWidth="1"/>
    <col min="11468" max="11468" width="11.7109375" style="280" customWidth="1"/>
    <col min="11469" max="11469" width="11.140625" style="280" customWidth="1"/>
    <col min="11470" max="11470" width="11.85546875" style="280" bestFit="1" customWidth="1"/>
    <col min="11471" max="11471" width="10.5703125" style="280" bestFit="1" customWidth="1"/>
    <col min="11472" max="11472" width="9.5703125" style="280" bestFit="1" customWidth="1"/>
    <col min="11473" max="11473" width="11.42578125" style="280" customWidth="1"/>
    <col min="11474" max="11474" width="10.5703125" style="280" customWidth="1"/>
    <col min="11475" max="11475" width="7.5703125" style="280" customWidth="1"/>
    <col min="11476" max="11476" width="9.5703125" style="280" bestFit="1" customWidth="1"/>
    <col min="11477" max="11477" width="11" style="280" bestFit="1" customWidth="1"/>
    <col min="11478" max="11478" width="10.140625" style="280" bestFit="1" customWidth="1"/>
    <col min="11479" max="11483" width="9.5703125" style="280" bestFit="1" customWidth="1"/>
    <col min="11484" max="11484" width="10.140625" style="280" bestFit="1" customWidth="1"/>
    <col min="11485" max="11486" width="9.5703125" style="280" bestFit="1" customWidth="1"/>
    <col min="11487" max="11487" width="10.28515625" style="280" customWidth="1"/>
    <col min="11488" max="11495" width="9.5703125" style="280" bestFit="1" customWidth="1"/>
    <col min="11496" max="11496" width="9.5703125" style="280" customWidth="1"/>
    <col min="11497" max="11503" width="9.5703125" style="280" bestFit="1" customWidth="1"/>
    <col min="11504" max="11504" width="9.42578125" style="280" customWidth="1"/>
    <col min="11505" max="11520" width="9.5703125" style="280" bestFit="1" customWidth="1"/>
    <col min="11521" max="11522" width="12.5703125" style="280" bestFit="1" customWidth="1"/>
    <col min="11523" max="11523" width="11.42578125" style="280" bestFit="1" customWidth="1"/>
    <col min="11524" max="11524" width="11" style="280" bestFit="1" customWidth="1"/>
    <col min="11525" max="11525" width="11.7109375" style="280" bestFit="1" customWidth="1"/>
    <col min="11526" max="11714" width="9.140625" style="280"/>
    <col min="11715" max="11715" width="6.7109375" style="280" customWidth="1"/>
    <col min="11716" max="11716" width="39.140625" style="280" customWidth="1"/>
    <col min="11717" max="11717" width="9.140625" style="280"/>
    <col min="11718" max="11718" width="14" style="280" customWidth="1"/>
    <col min="11719" max="11719" width="12.7109375" style="280" customWidth="1"/>
    <col min="11720" max="11720" width="12" style="280" customWidth="1"/>
    <col min="11721" max="11721" width="12.85546875" style="280" customWidth="1"/>
    <col min="11722" max="11722" width="11.42578125" style="280" customWidth="1"/>
    <col min="11723" max="11723" width="10.42578125" style="280" customWidth="1"/>
    <col min="11724" max="11724" width="11.7109375" style="280" customWidth="1"/>
    <col min="11725" max="11725" width="11.140625" style="280" customWidth="1"/>
    <col min="11726" max="11726" width="11.85546875" style="280" bestFit="1" customWidth="1"/>
    <col min="11727" max="11727" width="10.5703125" style="280" bestFit="1" customWidth="1"/>
    <col min="11728" max="11728" width="9.5703125" style="280" bestFit="1" customWidth="1"/>
    <col min="11729" max="11729" width="11.42578125" style="280" customWidth="1"/>
    <col min="11730" max="11730" width="10.5703125" style="280" customWidth="1"/>
    <col min="11731" max="11731" width="7.5703125" style="280" customWidth="1"/>
    <col min="11732" max="11732" width="9.5703125" style="280" bestFit="1" customWidth="1"/>
    <col min="11733" max="11733" width="11" style="280" bestFit="1" customWidth="1"/>
    <col min="11734" max="11734" width="10.140625" style="280" bestFit="1" customWidth="1"/>
    <col min="11735" max="11739" width="9.5703125" style="280" bestFit="1" customWidth="1"/>
    <col min="11740" max="11740" width="10.140625" style="280" bestFit="1" customWidth="1"/>
    <col min="11741" max="11742" width="9.5703125" style="280" bestFit="1" customWidth="1"/>
    <col min="11743" max="11743" width="10.28515625" style="280" customWidth="1"/>
    <col min="11744" max="11751" width="9.5703125" style="280" bestFit="1" customWidth="1"/>
    <col min="11752" max="11752" width="9.5703125" style="280" customWidth="1"/>
    <col min="11753" max="11759" width="9.5703125" style="280" bestFit="1" customWidth="1"/>
    <col min="11760" max="11760" width="9.42578125" style="280" customWidth="1"/>
    <col min="11761" max="11776" width="9.5703125" style="280" bestFit="1" customWidth="1"/>
    <col min="11777" max="11778" width="12.5703125" style="280" bestFit="1" customWidth="1"/>
    <col min="11779" max="11779" width="11.42578125" style="280" bestFit="1" customWidth="1"/>
    <col min="11780" max="11780" width="11" style="280" bestFit="1" customWidth="1"/>
    <col min="11781" max="11781" width="11.7109375" style="280" bestFit="1" customWidth="1"/>
    <col min="11782" max="11970" width="9.140625" style="280"/>
    <col min="11971" max="11971" width="6.7109375" style="280" customWidth="1"/>
    <col min="11972" max="11972" width="39.140625" style="280" customWidth="1"/>
    <col min="11973" max="11973" width="9.140625" style="280"/>
    <col min="11974" max="11974" width="14" style="280" customWidth="1"/>
    <col min="11975" max="11975" width="12.7109375" style="280" customWidth="1"/>
    <col min="11976" max="11976" width="12" style="280" customWidth="1"/>
    <col min="11977" max="11977" width="12.85546875" style="280" customWidth="1"/>
    <col min="11978" max="11978" width="11.42578125" style="280" customWidth="1"/>
    <col min="11979" max="11979" width="10.42578125" style="280" customWidth="1"/>
    <col min="11980" max="11980" width="11.7109375" style="280" customWidth="1"/>
    <col min="11981" max="11981" width="11.140625" style="280" customWidth="1"/>
    <col min="11982" max="11982" width="11.85546875" style="280" bestFit="1" customWidth="1"/>
    <col min="11983" max="11983" width="10.5703125" style="280" bestFit="1" customWidth="1"/>
    <col min="11984" max="11984" width="9.5703125" style="280" bestFit="1" customWidth="1"/>
    <col min="11985" max="11985" width="11.42578125" style="280" customWidth="1"/>
    <col min="11986" max="11986" width="10.5703125" style="280" customWidth="1"/>
    <col min="11987" max="11987" width="7.5703125" style="280" customWidth="1"/>
    <col min="11988" max="11988" width="9.5703125" style="280" bestFit="1" customWidth="1"/>
    <col min="11989" max="11989" width="11" style="280" bestFit="1" customWidth="1"/>
    <col min="11990" max="11990" width="10.140625" style="280" bestFit="1" customWidth="1"/>
    <col min="11991" max="11995" width="9.5703125" style="280" bestFit="1" customWidth="1"/>
    <col min="11996" max="11996" width="10.140625" style="280" bestFit="1" customWidth="1"/>
    <col min="11997" max="11998" width="9.5703125" style="280" bestFit="1" customWidth="1"/>
    <col min="11999" max="11999" width="10.28515625" style="280" customWidth="1"/>
    <col min="12000" max="12007" width="9.5703125" style="280" bestFit="1" customWidth="1"/>
    <col min="12008" max="12008" width="9.5703125" style="280" customWidth="1"/>
    <col min="12009" max="12015" width="9.5703125" style="280" bestFit="1" customWidth="1"/>
    <col min="12016" max="12016" width="9.42578125" style="280" customWidth="1"/>
    <col min="12017" max="12032" width="9.5703125" style="280" bestFit="1" customWidth="1"/>
    <col min="12033" max="12034" width="12.5703125" style="280" bestFit="1" customWidth="1"/>
    <col min="12035" max="12035" width="11.42578125" style="280" bestFit="1" customWidth="1"/>
    <col min="12036" max="12036" width="11" style="280" bestFit="1" customWidth="1"/>
    <col min="12037" max="12037" width="11.7109375" style="280" bestFit="1" customWidth="1"/>
    <col min="12038" max="12226" width="9.140625" style="280"/>
    <col min="12227" max="12227" width="6.7109375" style="280" customWidth="1"/>
    <col min="12228" max="12228" width="39.140625" style="280" customWidth="1"/>
    <col min="12229" max="12229" width="9.140625" style="280"/>
    <col min="12230" max="12230" width="14" style="280" customWidth="1"/>
    <col min="12231" max="12231" width="12.7109375" style="280" customWidth="1"/>
    <col min="12232" max="12232" width="12" style="280" customWidth="1"/>
    <col min="12233" max="12233" width="12.85546875" style="280" customWidth="1"/>
    <col min="12234" max="12234" width="11.42578125" style="280" customWidth="1"/>
    <col min="12235" max="12235" width="10.42578125" style="280" customWidth="1"/>
    <col min="12236" max="12236" width="11.7109375" style="280" customWidth="1"/>
    <col min="12237" max="12237" width="11.140625" style="280" customWidth="1"/>
    <col min="12238" max="12238" width="11.85546875" style="280" bestFit="1" customWidth="1"/>
    <col min="12239" max="12239" width="10.5703125" style="280" bestFit="1" customWidth="1"/>
    <col min="12240" max="12240" width="9.5703125" style="280" bestFit="1" customWidth="1"/>
    <col min="12241" max="12241" width="11.42578125" style="280" customWidth="1"/>
    <col min="12242" max="12242" width="10.5703125" style="280" customWidth="1"/>
    <col min="12243" max="12243" width="7.5703125" style="280" customWidth="1"/>
    <col min="12244" max="12244" width="9.5703125" style="280" bestFit="1" customWidth="1"/>
    <col min="12245" max="12245" width="11" style="280" bestFit="1" customWidth="1"/>
    <col min="12246" max="12246" width="10.140625" style="280" bestFit="1" customWidth="1"/>
    <col min="12247" max="12251" width="9.5703125" style="280" bestFit="1" customWidth="1"/>
    <col min="12252" max="12252" width="10.140625" style="280" bestFit="1" customWidth="1"/>
    <col min="12253" max="12254" width="9.5703125" style="280" bestFit="1" customWidth="1"/>
    <col min="12255" max="12255" width="10.28515625" style="280" customWidth="1"/>
    <col min="12256" max="12263" width="9.5703125" style="280" bestFit="1" customWidth="1"/>
    <col min="12264" max="12264" width="9.5703125" style="280" customWidth="1"/>
    <col min="12265" max="12271" width="9.5703125" style="280" bestFit="1" customWidth="1"/>
    <col min="12272" max="12272" width="9.42578125" style="280" customWidth="1"/>
    <col min="12273" max="12288" width="9.5703125" style="280" bestFit="1" customWidth="1"/>
    <col min="12289" max="12290" width="12.5703125" style="280" bestFit="1" customWidth="1"/>
    <col min="12291" max="12291" width="11.42578125" style="280" bestFit="1" customWidth="1"/>
    <col min="12292" max="12292" width="11" style="280" bestFit="1" customWidth="1"/>
    <col min="12293" max="12293" width="11.7109375" style="280" bestFit="1" customWidth="1"/>
    <col min="12294" max="12482" width="9.140625" style="280"/>
    <col min="12483" max="12483" width="6.7109375" style="280" customWidth="1"/>
    <col min="12484" max="12484" width="39.140625" style="280" customWidth="1"/>
    <col min="12485" max="12485" width="9.140625" style="280"/>
    <col min="12486" max="12486" width="14" style="280" customWidth="1"/>
    <col min="12487" max="12487" width="12.7109375" style="280" customWidth="1"/>
    <col min="12488" max="12488" width="12" style="280" customWidth="1"/>
    <col min="12489" max="12489" width="12.85546875" style="280" customWidth="1"/>
    <col min="12490" max="12490" width="11.42578125" style="280" customWidth="1"/>
    <col min="12491" max="12491" width="10.42578125" style="280" customWidth="1"/>
    <col min="12492" max="12492" width="11.7109375" style="280" customWidth="1"/>
    <col min="12493" max="12493" width="11.140625" style="280" customWidth="1"/>
    <col min="12494" max="12494" width="11.85546875" style="280" bestFit="1" customWidth="1"/>
    <col min="12495" max="12495" width="10.5703125" style="280" bestFit="1" customWidth="1"/>
    <col min="12496" max="12496" width="9.5703125" style="280" bestFit="1" customWidth="1"/>
    <col min="12497" max="12497" width="11.42578125" style="280" customWidth="1"/>
    <col min="12498" max="12498" width="10.5703125" style="280" customWidth="1"/>
    <col min="12499" max="12499" width="7.5703125" style="280" customWidth="1"/>
    <col min="12500" max="12500" width="9.5703125" style="280" bestFit="1" customWidth="1"/>
    <col min="12501" max="12501" width="11" style="280" bestFit="1" customWidth="1"/>
    <col min="12502" max="12502" width="10.140625" style="280" bestFit="1" customWidth="1"/>
    <col min="12503" max="12507" width="9.5703125" style="280" bestFit="1" customWidth="1"/>
    <col min="12508" max="12508" width="10.140625" style="280" bestFit="1" customWidth="1"/>
    <col min="12509" max="12510" width="9.5703125" style="280" bestFit="1" customWidth="1"/>
    <col min="12511" max="12511" width="10.28515625" style="280" customWidth="1"/>
    <col min="12512" max="12519" width="9.5703125" style="280" bestFit="1" customWidth="1"/>
    <col min="12520" max="12520" width="9.5703125" style="280" customWidth="1"/>
    <col min="12521" max="12527" width="9.5703125" style="280" bestFit="1" customWidth="1"/>
    <col min="12528" max="12528" width="9.42578125" style="280" customWidth="1"/>
    <col min="12529" max="12544" width="9.5703125" style="280" bestFit="1" customWidth="1"/>
    <col min="12545" max="12546" width="12.5703125" style="280" bestFit="1" customWidth="1"/>
    <col min="12547" max="12547" width="11.42578125" style="280" bestFit="1" customWidth="1"/>
    <col min="12548" max="12548" width="11" style="280" bestFit="1" customWidth="1"/>
    <col min="12549" max="12549" width="11.7109375" style="280" bestFit="1" customWidth="1"/>
    <col min="12550" max="12738" width="9.140625" style="280"/>
    <col min="12739" max="12739" width="6.7109375" style="280" customWidth="1"/>
    <col min="12740" max="12740" width="39.140625" style="280" customWidth="1"/>
    <col min="12741" max="12741" width="9.140625" style="280"/>
    <col min="12742" max="12742" width="14" style="280" customWidth="1"/>
    <col min="12743" max="12743" width="12.7109375" style="280" customWidth="1"/>
    <col min="12744" max="12744" width="12" style="280" customWidth="1"/>
    <col min="12745" max="12745" width="12.85546875" style="280" customWidth="1"/>
    <col min="12746" max="12746" width="11.42578125" style="280" customWidth="1"/>
    <col min="12747" max="12747" width="10.42578125" style="280" customWidth="1"/>
    <col min="12748" max="12748" width="11.7109375" style="280" customWidth="1"/>
    <col min="12749" max="12749" width="11.140625" style="280" customWidth="1"/>
    <col min="12750" max="12750" width="11.85546875" style="280" bestFit="1" customWidth="1"/>
    <col min="12751" max="12751" width="10.5703125" style="280" bestFit="1" customWidth="1"/>
    <col min="12752" max="12752" width="9.5703125" style="280" bestFit="1" customWidth="1"/>
    <col min="12753" max="12753" width="11.42578125" style="280" customWidth="1"/>
    <col min="12754" max="12754" width="10.5703125" style="280" customWidth="1"/>
    <col min="12755" max="12755" width="7.5703125" style="280" customWidth="1"/>
    <col min="12756" max="12756" width="9.5703125" style="280" bestFit="1" customWidth="1"/>
    <col min="12757" max="12757" width="11" style="280" bestFit="1" customWidth="1"/>
    <col min="12758" max="12758" width="10.140625" style="280" bestFit="1" customWidth="1"/>
    <col min="12759" max="12763" width="9.5703125" style="280" bestFit="1" customWidth="1"/>
    <col min="12764" max="12764" width="10.140625" style="280" bestFit="1" customWidth="1"/>
    <col min="12765" max="12766" width="9.5703125" style="280" bestFit="1" customWidth="1"/>
    <col min="12767" max="12767" width="10.28515625" style="280" customWidth="1"/>
    <col min="12768" max="12775" width="9.5703125" style="280" bestFit="1" customWidth="1"/>
    <col min="12776" max="12776" width="9.5703125" style="280" customWidth="1"/>
    <col min="12777" max="12783" width="9.5703125" style="280" bestFit="1" customWidth="1"/>
    <col min="12784" max="12784" width="9.42578125" style="280" customWidth="1"/>
    <col min="12785" max="12800" width="9.5703125" style="280" bestFit="1" customWidth="1"/>
    <col min="12801" max="12802" width="12.5703125" style="280" bestFit="1" customWidth="1"/>
    <col min="12803" max="12803" width="11.42578125" style="280" bestFit="1" customWidth="1"/>
    <col min="12804" max="12804" width="11" style="280" bestFit="1" customWidth="1"/>
    <col min="12805" max="12805" width="11.7109375" style="280" bestFit="1" customWidth="1"/>
    <col min="12806" max="12994" width="9.140625" style="280"/>
    <col min="12995" max="12995" width="6.7109375" style="280" customWidth="1"/>
    <col min="12996" max="12996" width="39.140625" style="280" customWidth="1"/>
    <col min="12997" max="12997" width="9.140625" style="280"/>
    <col min="12998" max="12998" width="14" style="280" customWidth="1"/>
    <col min="12999" max="12999" width="12.7109375" style="280" customWidth="1"/>
    <col min="13000" max="13000" width="12" style="280" customWidth="1"/>
    <col min="13001" max="13001" width="12.85546875" style="280" customWidth="1"/>
    <col min="13002" max="13002" width="11.42578125" style="280" customWidth="1"/>
    <col min="13003" max="13003" width="10.42578125" style="280" customWidth="1"/>
    <col min="13004" max="13004" width="11.7109375" style="280" customWidth="1"/>
    <col min="13005" max="13005" width="11.140625" style="280" customWidth="1"/>
    <col min="13006" max="13006" width="11.85546875" style="280" bestFit="1" customWidth="1"/>
    <col min="13007" max="13007" width="10.5703125" style="280" bestFit="1" customWidth="1"/>
    <col min="13008" max="13008" width="9.5703125" style="280" bestFit="1" customWidth="1"/>
    <col min="13009" max="13009" width="11.42578125" style="280" customWidth="1"/>
    <col min="13010" max="13010" width="10.5703125" style="280" customWidth="1"/>
    <col min="13011" max="13011" width="7.5703125" style="280" customWidth="1"/>
    <col min="13012" max="13012" width="9.5703125" style="280" bestFit="1" customWidth="1"/>
    <col min="13013" max="13013" width="11" style="280" bestFit="1" customWidth="1"/>
    <col min="13014" max="13014" width="10.140625" style="280" bestFit="1" customWidth="1"/>
    <col min="13015" max="13019" width="9.5703125" style="280" bestFit="1" customWidth="1"/>
    <col min="13020" max="13020" width="10.140625" style="280" bestFit="1" customWidth="1"/>
    <col min="13021" max="13022" width="9.5703125" style="280" bestFit="1" customWidth="1"/>
    <col min="13023" max="13023" width="10.28515625" style="280" customWidth="1"/>
    <col min="13024" max="13031" width="9.5703125" style="280" bestFit="1" customWidth="1"/>
    <col min="13032" max="13032" width="9.5703125" style="280" customWidth="1"/>
    <col min="13033" max="13039" width="9.5703125" style="280" bestFit="1" customWidth="1"/>
    <col min="13040" max="13040" width="9.42578125" style="280" customWidth="1"/>
    <col min="13041" max="13056" width="9.5703125" style="280" bestFit="1" customWidth="1"/>
    <col min="13057" max="13058" width="12.5703125" style="280" bestFit="1" customWidth="1"/>
    <col min="13059" max="13059" width="11.42578125" style="280" bestFit="1" customWidth="1"/>
    <col min="13060" max="13060" width="11" style="280" bestFit="1" customWidth="1"/>
    <col min="13061" max="13061" width="11.7109375" style="280" bestFit="1" customWidth="1"/>
    <col min="13062" max="13250" width="9.140625" style="280"/>
    <col min="13251" max="13251" width="6.7109375" style="280" customWidth="1"/>
    <col min="13252" max="13252" width="39.140625" style="280" customWidth="1"/>
    <col min="13253" max="13253" width="9.140625" style="280"/>
    <col min="13254" max="13254" width="14" style="280" customWidth="1"/>
    <col min="13255" max="13255" width="12.7109375" style="280" customWidth="1"/>
    <col min="13256" max="13256" width="12" style="280" customWidth="1"/>
    <col min="13257" max="13257" width="12.85546875" style="280" customWidth="1"/>
    <col min="13258" max="13258" width="11.42578125" style="280" customWidth="1"/>
    <col min="13259" max="13259" width="10.42578125" style="280" customWidth="1"/>
    <col min="13260" max="13260" width="11.7109375" style="280" customWidth="1"/>
    <col min="13261" max="13261" width="11.140625" style="280" customWidth="1"/>
    <col min="13262" max="13262" width="11.85546875" style="280" bestFit="1" customWidth="1"/>
    <col min="13263" max="13263" width="10.5703125" style="280" bestFit="1" customWidth="1"/>
    <col min="13264" max="13264" width="9.5703125" style="280" bestFit="1" customWidth="1"/>
    <col min="13265" max="13265" width="11.42578125" style="280" customWidth="1"/>
    <col min="13266" max="13266" width="10.5703125" style="280" customWidth="1"/>
    <col min="13267" max="13267" width="7.5703125" style="280" customWidth="1"/>
    <col min="13268" max="13268" width="9.5703125" style="280" bestFit="1" customWidth="1"/>
    <col min="13269" max="13269" width="11" style="280" bestFit="1" customWidth="1"/>
    <col min="13270" max="13270" width="10.140625" style="280" bestFit="1" customWidth="1"/>
    <col min="13271" max="13275" width="9.5703125" style="280" bestFit="1" customWidth="1"/>
    <col min="13276" max="13276" width="10.140625" style="280" bestFit="1" customWidth="1"/>
    <col min="13277" max="13278" width="9.5703125" style="280" bestFit="1" customWidth="1"/>
    <col min="13279" max="13279" width="10.28515625" style="280" customWidth="1"/>
    <col min="13280" max="13287" width="9.5703125" style="280" bestFit="1" customWidth="1"/>
    <col min="13288" max="13288" width="9.5703125" style="280" customWidth="1"/>
    <col min="13289" max="13295" width="9.5703125" style="280" bestFit="1" customWidth="1"/>
    <col min="13296" max="13296" width="9.42578125" style="280" customWidth="1"/>
    <col min="13297" max="13312" width="9.5703125" style="280" bestFit="1" customWidth="1"/>
    <col min="13313" max="13314" width="12.5703125" style="280" bestFit="1" customWidth="1"/>
    <col min="13315" max="13315" width="11.42578125" style="280" bestFit="1" customWidth="1"/>
    <col min="13316" max="13316" width="11" style="280" bestFit="1" customWidth="1"/>
    <col min="13317" max="13317" width="11.7109375" style="280" bestFit="1" customWidth="1"/>
    <col min="13318" max="13506" width="9.140625" style="280"/>
    <col min="13507" max="13507" width="6.7109375" style="280" customWidth="1"/>
    <col min="13508" max="13508" width="39.140625" style="280" customWidth="1"/>
    <col min="13509" max="13509" width="9.140625" style="280"/>
    <col min="13510" max="13510" width="14" style="280" customWidth="1"/>
    <col min="13511" max="13511" width="12.7109375" style="280" customWidth="1"/>
    <col min="13512" max="13512" width="12" style="280" customWidth="1"/>
    <col min="13513" max="13513" width="12.85546875" style="280" customWidth="1"/>
    <col min="13514" max="13514" width="11.42578125" style="280" customWidth="1"/>
    <col min="13515" max="13515" width="10.42578125" style="280" customWidth="1"/>
    <col min="13516" max="13516" width="11.7109375" style="280" customWidth="1"/>
    <col min="13517" max="13517" width="11.140625" style="280" customWidth="1"/>
    <col min="13518" max="13518" width="11.85546875" style="280" bestFit="1" customWidth="1"/>
    <col min="13519" max="13519" width="10.5703125" style="280" bestFit="1" customWidth="1"/>
    <col min="13520" max="13520" width="9.5703125" style="280" bestFit="1" customWidth="1"/>
    <col min="13521" max="13521" width="11.42578125" style="280" customWidth="1"/>
    <col min="13522" max="13522" width="10.5703125" style="280" customWidth="1"/>
    <col min="13523" max="13523" width="7.5703125" style="280" customWidth="1"/>
    <col min="13524" max="13524" width="9.5703125" style="280" bestFit="1" customWidth="1"/>
    <col min="13525" max="13525" width="11" style="280" bestFit="1" customWidth="1"/>
    <col min="13526" max="13526" width="10.140625" style="280" bestFit="1" customWidth="1"/>
    <col min="13527" max="13531" width="9.5703125" style="280" bestFit="1" customWidth="1"/>
    <col min="13532" max="13532" width="10.140625" style="280" bestFit="1" customWidth="1"/>
    <col min="13533" max="13534" width="9.5703125" style="280" bestFit="1" customWidth="1"/>
    <col min="13535" max="13535" width="10.28515625" style="280" customWidth="1"/>
    <col min="13536" max="13543" width="9.5703125" style="280" bestFit="1" customWidth="1"/>
    <col min="13544" max="13544" width="9.5703125" style="280" customWidth="1"/>
    <col min="13545" max="13551" width="9.5703125" style="280" bestFit="1" customWidth="1"/>
    <col min="13552" max="13552" width="9.42578125" style="280" customWidth="1"/>
    <col min="13553" max="13568" width="9.5703125" style="280" bestFit="1" customWidth="1"/>
    <col min="13569" max="13570" width="12.5703125" style="280" bestFit="1" customWidth="1"/>
    <col min="13571" max="13571" width="11.42578125" style="280" bestFit="1" customWidth="1"/>
    <col min="13572" max="13572" width="11" style="280" bestFit="1" customWidth="1"/>
    <col min="13573" max="13573" width="11.7109375" style="280" bestFit="1" customWidth="1"/>
    <col min="13574" max="13762" width="9.140625" style="280"/>
    <col min="13763" max="13763" width="6.7109375" style="280" customWidth="1"/>
    <col min="13764" max="13764" width="39.140625" style="280" customWidth="1"/>
    <col min="13765" max="13765" width="9.140625" style="280"/>
    <col min="13766" max="13766" width="14" style="280" customWidth="1"/>
    <col min="13767" max="13767" width="12.7109375" style="280" customWidth="1"/>
    <col min="13768" max="13768" width="12" style="280" customWidth="1"/>
    <col min="13769" max="13769" width="12.85546875" style="280" customWidth="1"/>
    <col min="13770" max="13770" width="11.42578125" style="280" customWidth="1"/>
    <col min="13771" max="13771" width="10.42578125" style="280" customWidth="1"/>
    <col min="13772" max="13772" width="11.7109375" style="280" customWidth="1"/>
    <col min="13773" max="13773" width="11.140625" style="280" customWidth="1"/>
    <col min="13774" max="13774" width="11.85546875" style="280" bestFit="1" customWidth="1"/>
    <col min="13775" max="13775" width="10.5703125" style="280" bestFit="1" customWidth="1"/>
    <col min="13776" max="13776" width="9.5703125" style="280" bestFit="1" customWidth="1"/>
    <col min="13777" max="13777" width="11.42578125" style="280" customWidth="1"/>
    <col min="13778" max="13778" width="10.5703125" style="280" customWidth="1"/>
    <col min="13779" max="13779" width="7.5703125" style="280" customWidth="1"/>
    <col min="13780" max="13780" width="9.5703125" style="280" bestFit="1" customWidth="1"/>
    <col min="13781" max="13781" width="11" style="280" bestFit="1" customWidth="1"/>
    <col min="13782" max="13782" width="10.140625" style="280" bestFit="1" customWidth="1"/>
    <col min="13783" max="13787" width="9.5703125" style="280" bestFit="1" customWidth="1"/>
    <col min="13788" max="13788" width="10.140625" style="280" bestFit="1" customWidth="1"/>
    <col min="13789" max="13790" width="9.5703125" style="280" bestFit="1" customWidth="1"/>
    <col min="13791" max="13791" width="10.28515625" style="280" customWidth="1"/>
    <col min="13792" max="13799" width="9.5703125" style="280" bestFit="1" customWidth="1"/>
    <col min="13800" max="13800" width="9.5703125" style="280" customWidth="1"/>
    <col min="13801" max="13807" width="9.5703125" style="280" bestFit="1" customWidth="1"/>
    <col min="13808" max="13808" width="9.42578125" style="280" customWidth="1"/>
    <col min="13809" max="13824" width="9.5703125" style="280" bestFit="1" customWidth="1"/>
    <col min="13825" max="13826" width="12.5703125" style="280" bestFit="1" customWidth="1"/>
    <col min="13827" max="13827" width="11.42578125" style="280" bestFit="1" customWidth="1"/>
    <col min="13828" max="13828" width="11" style="280" bestFit="1" customWidth="1"/>
    <col min="13829" max="13829" width="11.7109375" style="280" bestFit="1" customWidth="1"/>
    <col min="13830" max="14018" width="9.140625" style="280"/>
    <col min="14019" max="14019" width="6.7109375" style="280" customWidth="1"/>
    <col min="14020" max="14020" width="39.140625" style="280" customWidth="1"/>
    <col min="14021" max="14021" width="9.140625" style="280"/>
    <col min="14022" max="14022" width="14" style="280" customWidth="1"/>
    <col min="14023" max="14023" width="12.7109375" style="280" customWidth="1"/>
    <col min="14024" max="14024" width="12" style="280" customWidth="1"/>
    <col min="14025" max="14025" width="12.85546875" style="280" customWidth="1"/>
    <col min="14026" max="14026" width="11.42578125" style="280" customWidth="1"/>
    <col min="14027" max="14027" width="10.42578125" style="280" customWidth="1"/>
    <col min="14028" max="14028" width="11.7109375" style="280" customWidth="1"/>
    <col min="14029" max="14029" width="11.140625" style="280" customWidth="1"/>
    <col min="14030" max="14030" width="11.85546875" style="280" bestFit="1" customWidth="1"/>
    <col min="14031" max="14031" width="10.5703125" style="280" bestFit="1" customWidth="1"/>
    <col min="14032" max="14032" width="9.5703125" style="280" bestFit="1" customWidth="1"/>
    <col min="14033" max="14033" width="11.42578125" style="280" customWidth="1"/>
    <col min="14034" max="14034" width="10.5703125" style="280" customWidth="1"/>
    <col min="14035" max="14035" width="7.5703125" style="280" customWidth="1"/>
    <col min="14036" max="14036" width="9.5703125" style="280" bestFit="1" customWidth="1"/>
    <col min="14037" max="14037" width="11" style="280" bestFit="1" customWidth="1"/>
    <col min="14038" max="14038" width="10.140625" style="280" bestFit="1" customWidth="1"/>
    <col min="14039" max="14043" width="9.5703125" style="280" bestFit="1" customWidth="1"/>
    <col min="14044" max="14044" width="10.140625" style="280" bestFit="1" customWidth="1"/>
    <col min="14045" max="14046" width="9.5703125" style="280" bestFit="1" customWidth="1"/>
    <col min="14047" max="14047" width="10.28515625" style="280" customWidth="1"/>
    <col min="14048" max="14055" width="9.5703125" style="280" bestFit="1" customWidth="1"/>
    <col min="14056" max="14056" width="9.5703125" style="280" customWidth="1"/>
    <col min="14057" max="14063" width="9.5703125" style="280" bestFit="1" customWidth="1"/>
    <col min="14064" max="14064" width="9.42578125" style="280" customWidth="1"/>
    <col min="14065" max="14080" width="9.5703125" style="280" bestFit="1" customWidth="1"/>
    <col min="14081" max="14082" width="12.5703125" style="280" bestFit="1" customWidth="1"/>
    <col min="14083" max="14083" width="11.42578125" style="280" bestFit="1" customWidth="1"/>
    <col min="14084" max="14084" width="11" style="280" bestFit="1" customWidth="1"/>
    <col min="14085" max="14085" width="11.7109375" style="280" bestFit="1" customWidth="1"/>
    <col min="14086" max="14274" width="9.140625" style="280"/>
    <col min="14275" max="14275" width="6.7109375" style="280" customWidth="1"/>
    <col min="14276" max="14276" width="39.140625" style="280" customWidth="1"/>
    <col min="14277" max="14277" width="9.140625" style="280"/>
    <col min="14278" max="14278" width="14" style="280" customWidth="1"/>
    <col min="14279" max="14279" width="12.7109375" style="280" customWidth="1"/>
    <col min="14280" max="14280" width="12" style="280" customWidth="1"/>
    <col min="14281" max="14281" width="12.85546875" style="280" customWidth="1"/>
    <col min="14282" max="14282" width="11.42578125" style="280" customWidth="1"/>
    <col min="14283" max="14283" width="10.42578125" style="280" customWidth="1"/>
    <col min="14284" max="14284" width="11.7109375" style="280" customWidth="1"/>
    <col min="14285" max="14285" width="11.140625" style="280" customWidth="1"/>
    <col min="14286" max="14286" width="11.85546875" style="280" bestFit="1" customWidth="1"/>
    <col min="14287" max="14287" width="10.5703125" style="280" bestFit="1" customWidth="1"/>
    <col min="14288" max="14288" width="9.5703125" style="280" bestFit="1" customWidth="1"/>
    <col min="14289" max="14289" width="11.42578125" style="280" customWidth="1"/>
    <col min="14290" max="14290" width="10.5703125" style="280" customWidth="1"/>
    <col min="14291" max="14291" width="7.5703125" style="280" customWidth="1"/>
    <col min="14292" max="14292" width="9.5703125" style="280" bestFit="1" customWidth="1"/>
    <col min="14293" max="14293" width="11" style="280" bestFit="1" customWidth="1"/>
    <col min="14294" max="14294" width="10.140625" style="280" bestFit="1" customWidth="1"/>
    <col min="14295" max="14299" width="9.5703125" style="280" bestFit="1" customWidth="1"/>
    <col min="14300" max="14300" width="10.140625" style="280" bestFit="1" customWidth="1"/>
    <col min="14301" max="14302" width="9.5703125" style="280" bestFit="1" customWidth="1"/>
    <col min="14303" max="14303" width="10.28515625" style="280" customWidth="1"/>
    <col min="14304" max="14311" width="9.5703125" style="280" bestFit="1" customWidth="1"/>
    <col min="14312" max="14312" width="9.5703125" style="280" customWidth="1"/>
    <col min="14313" max="14319" width="9.5703125" style="280" bestFit="1" customWidth="1"/>
    <col min="14320" max="14320" width="9.42578125" style="280" customWidth="1"/>
    <col min="14321" max="14336" width="9.5703125" style="280" bestFit="1" customWidth="1"/>
    <col min="14337" max="14338" width="12.5703125" style="280" bestFit="1" customWidth="1"/>
    <col min="14339" max="14339" width="11.42578125" style="280" bestFit="1" customWidth="1"/>
    <col min="14340" max="14340" width="11" style="280" bestFit="1" customWidth="1"/>
    <col min="14341" max="14341" width="11.7109375" style="280" bestFit="1" customWidth="1"/>
    <col min="14342" max="14530" width="9.140625" style="280"/>
    <col min="14531" max="14531" width="6.7109375" style="280" customWidth="1"/>
    <col min="14532" max="14532" width="39.140625" style="280" customWidth="1"/>
    <col min="14533" max="14533" width="9.140625" style="280"/>
    <col min="14534" max="14534" width="14" style="280" customWidth="1"/>
    <col min="14535" max="14535" width="12.7109375" style="280" customWidth="1"/>
    <col min="14536" max="14536" width="12" style="280" customWidth="1"/>
    <col min="14537" max="14537" width="12.85546875" style="280" customWidth="1"/>
    <col min="14538" max="14538" width="11.42578125" style="280" customWidth="1"/>
    <col min="14539" max="14539" width="10.42578125" style="280" customWidth="1"/>
    <col min="14540" max="14540" width="11.7109375" style="280" customWidth="1"/>
    <col min="14541" max="14541" width="11.140625" style="280" customWidth="1"/>
    <col min="14542" max="14542" width="11.85546875" style="280" bestFit="1" customWidth="1"/>
    <col min="14543" max="14543" width="10.5703125" style="280" bestFit="1" customWidth="1"/>
    <col min="14544" max="14544" width="9.5703125" style="280" bestFit="1" customWidth="1"/>
    <col min="14545" max="14545" width="11.42578125" style="280" customWidth="1"/>
    <col min="14546" max="14546" width="10.5703125" style="280" customWidth="1"/>
    <col min="14547" max="14547" width="7.5703125" style="280" customWidth="1"/>
    <col min="14548" max="14548" width="9.5703125" style="280" bestFit="1" customWidth="1"/>
    <col min="14549" max="14549" width="11" style="280" bestFit="1" customWidth="1"/>
    <col min="14550" max="14550" width="10.140625" style="280" bestFit="1" customWidth="1"/>
    <col min="14551" max="14555" width="9.5703125" style="280" bestFit="1" customWidth="1"/>
    <col min="14556" max="14556" width="10.140625" style="280" bestFit="1" customWidth="1"/>
    <col min="14557" max="14558" width="9.5703125" style="280" bestFit="1" customWidth="1"/>
    <col min="14559" max="14559" width="10.28515625" style="280" customWidth="1"/>
    <col min="14560" max="14567" width="9.5703125" style="280" bestFit="1" customWidth="1"/>
    <col min="14568" max="14568" width="9.5703125" style="280" customWidth="1"/>
    <col min="14569" max="14575" width="9.5703125" style="280" bestFit="1" customWidth="1"/>
    <col min="14576" max="14576" width="9.42578125" style="280" customWidth="1"/>
    <col min="14577" max="14592" width="9.5703125" style="280" bestFit="1" customWidth="1"/>
    <col min="14593" max="14594" width="12.5703125" style="280" bestFit="1" customWidth="1"/>
    <col min="14595" max="14595" width="11.42578125" style="280" bestFit="1" customWidth="1"/>
    <col min="14596" max="14596" width="11" style="280" bestFit="1" customWidth="1"/>
    <col min="14597" max="14597" width="11.7109375" style="280" bestFit="1" customWidth="1"/>
    <col min="14598" max="14786" width="9.140625" style="280"/>
    <col min="14787" max="14787" width="6.7109375" style="280" customWidth="1"/>
    <col min="14788" max="14788" width="39.140625" style="280" customWidth="1"/>
    <col min="14789" max="14789" width="9.140625" style="280"/>
    <col min="14790" max="14790" width="14" style="280" customWidth="1"/>
    <col min="14791" max="14791" width="12.7109375" style="280" customWidth="1"/>
    <col min="14792" max="14792" width="12" style="280" customWidth="1"/>
    <col min="14793" max="14793" width="12.85546875" style="280" customWidth="1"/>
    <col min="14794" max="14794" width="11.42578125" style="280" customWidth="1"/>
    <col min="14795" max="14795" width="10.42578125" style="280" customWidth="1"/>
    <col min="14796" max="14796" width="11.7109375" style="280" customWidth="1"/>
    <col min="14797" max="14797" width="11.140625" style="280" customWidth="1"/>
    <col min="14798" max="14798" width="11.85546875" style="280" bestFit="1" customWidth="1"/>
    <col min="14799" max="14799" width="10.5703125" style="280" bestFit="1" customWidth="1"/>
    <col min="14800" max="14800" width="9.5703125" style="280" bestFit="1" customWidth="1"/>
    <col min="14801" max="14801" width="11.42578125" style="280" customWidth="1"/>
    <col min="14802" max="14802" width="10.5703125" style="280" customWidth="1"/>
    <col min="14803" max="14803" width="7.5703125" style="280" customWidth="1"/>
    <col min="14804" max="14804" width="9.5703125" style="280" bestFit="1" customWidth="1"/>
    <col min="14805" max="14805" width="11" style="280" bestFit="1" customWidth="1"/>
    <col min="14806" max="14806" width="10.140625" style="280" bestFit="1" customWidth="1"/>
    <col min="14807" max="14811" width="9.5703125" style="280" bestFit="1" customWidth="1"/>
    <col min="14812" max="14812" width="10.140625" style="280" bestFit="1" customWidth="1"/>
    <col min="14813" max="14814" width="9.5703125" style="280" bestFit="1" customWidth="1"/>
    <col min="14815" max="14815" width="10.28515625" style="280" customWidth="1"/>
    <col min="14816" max="14823" width="9.5703125" style="280" bestFit="1" customWidth="1"/>
    <col min="14824" max="14824" width="9.5703125" style="280" customWidth="1"/>
    <col min="14825" max="14831" width="9.5703125" style="280" bestFit="1" customWidth="1"/>
    <col min="14832" max="14832" width="9.42578125" style="280" customWidth="1"/>
    <col min="14833" max="14848" width="9.5703125" style="280" bestFit="1" customWidth="1"/>
    <col min="14849" max="14850" width="12.5703125" style="280" bestFit="1" customWidth="1"/>
    <col min="14851" max="14851" width="11.42578125" style="280" bestFit="1" customWidth="1"/>
    <col min="14852" max="14852" width="11" style="280" bestFit="1" customWidth="1"/>
    <col min="14853" max="14853" width="11.7109375" style="280" bestFit="1" customWidth="1"/>
    <col min="14854" max="15042" width="9.140625" style="280"/>
    <col min="15043" max="15043" width="6.7109375" style="280" customWidth="1"/>
    <col min="15044" max="15044" width="39.140625" style="280" customWidth="1"/>
    <col min="15045" max="15045" width="9.140625" style="280"/>
    <col min="15046" max="15046" width="14" style="280" customWidth="1"/>
    <col min="15047" max="15047" width="12.7109375" style="280" customWidth="1"/>
    <col min="15048" max="15048" width="12" style="280" customWidth="1"/>
    <col min="15049" max="15049" width="12.85546875" style="280" customWidth="1"/>
    <col min="15050" max="15050" width="11.42578125" style="280" customWidth="1"/>
    <col min="15051" max="15051" width="10.42578125" style="280" customWidth="1"/>
    <col min="15052" max="15052" width="11.7109375" style="280" customWidth="1"/>
    <col min="15053" max="15053" width="11.140625" style="280" customWidth="1"/>
    <col min="15054" max="15054" width="11.85546875" style="280" bestFit="1" customWidth="1"/>
    <col min="15055" max="15055" width="10.5703125" style="280" bestFit="1" customWidth="1"/>
    <col min="15056" max="15056" width="9.5703125" style="280" bestFit="1" customWidth="1"/>
    <col min="15057" max="15057" width="11.42578125" style="280" customWidth="1"/>
    <col min="15058" max="15058" width="10.5703125" style="280" customWidth="1"/>
    <col min="15059" max="15059" width="7.5703125" style="280" customWidth="1"/>
    <col min="15060" max="15060" width="9.5703125" style="280" bestFit="1" customWidth="1"/>
    <col min="15061" max="15061" width="11" style="280" bestFit="1" customWidth="1"/>
    <col min="15062" max="15062" width="10.140625" style="280" bestFit="1" customWidth="1"/>
    <col min="15063" max="15067" width="9.5703125" style="280" bestFit="1" customWidth="1"/>
    <col min="15068" max="15068" width="10.140625" style="280" bestFit="1" customWidth="1"/>
    <col min="15069" max="15070" width="9.5703125" style="280" bestFit="1" customWidth="1"/>
    <col min="15071" max="15071" width="10.28515625" style="280" customWidth="1"/>
    <col min="15072" max="15079" width="9.5703125" style="280" bestFit="1" customWidth="1"/>
    <col min="15080" max="15080" width="9.5703125" style="280" customWidth="1"/>
    <col min="15081" max="15087" width="9.5703125" style="280" bestFit="1" customWidth="1"/>
    <col min="15088" max="15088" width="9.42578125" style="280" customWidth="1"/>
    <col min="15089" max="15104" width="9.5703125" style="280" bestFit="1" customWidth="1"/>
    <col min="15105" max="15106" width="12.5703125" style="280" bestFit="1" customWidth="1"/>
    <col min="15107" max="15107" width="11.42578125" style="280" bestFit="1" customWidth="1"/>
    <col min="15108" max="15108" width="11" style="280" bestFit="1" customWidth="1"/>
    <col min="15109" max="15109" width="11.7109375" style="280" bestFit="1" customWidth="1"/>
    <col min="15110" max="15298" width="9.140625" style="280"/>
    <col min="15299" max="15299" width="6.7109375" style="280" customWidth="1"/>
    <col min="15300" max="15300" width="39.140625" style="280" customWidth="1"/>
    <col min="15301" max="15301" width="9.140625" style="280"/>
    <col min="15302" max="15302" width="14" style="280" customWidth="1"/>
    <col min="15303" max="15303" width="12.7109375" style="280" customWidth="1"/>
    <col min="15304" max="15304" width="12" style="280" customWidth="1"/>
    <col min="15305" max="15305" width="12.85546875" style="280" customWidth="1"/>
    <col min="15306" max="15306" width="11.42578125" style="280" customWidth="1"/>
    <col min="15307" max="15307" width="10.42578125" style="280" customWidth="1"/>
    <col min="15308" max="15308" width="11.7109375" style="280" customWidth="1"/>
    <col min="15309" max="15309" width="11.140625" style="280" customWidth="1"/>
    <col min="15310" max="15310" width="11.85546875" style="280" bestFit="1" customWidth="1"/>
    <col min="15311" max="15311" width="10.5703125" style="280" bestFit="1" customWidth="1"/>
    <col min="15312" max="15312" width="9.5703125" style="280" bestFit="1" customWidth="1"/>
    <col min="15313" max="15313" width="11.42578125" style="280" customWidth="1"/>
    <col min="15314" max="15314" width="10.5703125" style="280" customWidth="1"/>
    <col min="15315" max="15315" width="7.5703125" style="280" customWidth="1"/>
    <col min="15316" max="15316" width="9.5703125" style="280" bestFit="1" customWidth="1"/>
    <col min="15317" max="15317" width="11" style="280" bestFit="1" customWidth="1"/>
    <col min="15318" max="15318" width="10.140625" style="280" bestFit="1" customWidth="1"/>
    <col min="15319" max="15323" width="9.5703125" style="280" bestFit="1" customWidth="1"/>
    <col min="15324" max="15324" width="10.140625" style="280" bestFit="1" customWidth="1"/>
    <col min="15325" max="15326" width="9.5703125" style="280" bestFit="1" customWidth="1"/>
    <col min="15327" max="15327" width="10.28515625" style="280" customWidth="1"/>
    <col min="15328" max="15335" width="9.5703125" style="280" bestFit="1" customWidth="1"/>
    <col min="15336" max="15336" width="9.5703125" style="280" customWidth="1"/>
    <col min="15337" max="15343" width="9.5703125" style="280" bestFit="1" customWidth="1"/>
    <col min="15344" max="15344" width="9.42578125" style="280" customWidth="1"/>
    <col min="15345" max="15360" width="9.5703125" style="280" bestFit="1" customWidth="1"/>
    <col min="15361" max="15362" width="12.5703125" style="280" bestFit="1" customWidth="1"/>
    <col min="15363" max="15363" width="11.42578125" style="280" bestFit="1" customWidth="1"/>
    <col min="15364" max="15364" width="11" style="280" bestFit="1" customWidth="1"/>
    <col min="15365" max="15365" width="11.7109375" style="280" bestFit="1" customWidth="1"/>
    <col min="15366" max="15554" width="9.140625" style="280"/>
    <col min="15555" max="15555" width="6.7109375" style="280" customWidth="1"/>
    <col min="15556" max="15556" width="39.140625" style="280" customWidth="1"/>
    <col min="15557" max="15557" width="9.140625" style="280"/>
    <col min="15558" max="15558" width="14" style="280" customWidth="1"/>
    <col min="15559" max="15559" width="12.7109375" style="280" customWidth="1"/>
    <col min="15560" max="15560" width="12" style="280" customWidth="1"/>
    <col min="15561" max="15561" width="12.85546875" style="280" customWidth="1"/>
    <col min="15562" max="15562" width="11.42578125" style="280" customWidth="1"/>
    <col min="15563" max="15563" width="10.42578125" style="280" customWidth="1"/>
    <col min="15564" max="15564" width="11.7109375" style="280" customWidth="1"/>
    <col min="15565" max="15565" width="11.140625" style="280" customWidth="1"/>
    <col min="15566" max="15566" width="11.85546875" style="280" bestFit="1" customWidth="1"/>
    <col min="15567" max="15567" width="10.5703125" style="280" bestFit="1" customWidth="1"/>
    <col min="15568" max="15568" width="9.5703125" style="280" bestFit="1" customWidth="1"/>
    <col min="15569" max="15569" width="11.42578125" style="280" customWidth="1"/>
    <col min="15570" max="15570" width="10.5703125" style="280" customWidth="1"/>
    <col min="15571" max="15571" width="7.5703125" style="280" customWidth="1"/>
    <col min="15572" max="15572" width="9.5703125" style="280" bestFit="1" customWidth="1"/>
    <col min="15573" max="15573" width="11" style="280" bestFit="1" customWidth="1"/>
    <col min="15574" max="15574" width="10.140625" style="280" bestFit="1" customWidth="1"/>
    <col min="15575" max="15579" width="9.5703125" style="280" bestFit="1" customWidth="1"/>
    <col min="15580" max="15580" width="10.140625" style="280" bestFit="1" customWidth="1"/>
    <col min="15581" max="15582" width="9.5703125" style="280" bestFit="1" customWidth="1"/>
    <col min="15583" max="15583" width="10.28515625" style="280" customWidth="1"/>
    <col min="15584" max="15591" width="9.5703125" style="280" bestFit="1" customWidth="1"/>
    <col min="15592" max="15592" width="9.5703125" style="280" customWidth="1"/>
    <col min="15593" max="15599" width="9.5703125" style="280" bestFit="1" customWidth="1"/>
    <col min="15600" max="15600" width="9.42578125" style="280" customWidth="1"/>
    <col min="15601" max="15616" width="9.5703125" style="280" bestFit="1" customWidth="1"/>
    <col min="15617" max="15618" width="12.5703125" style="280" bestFit="1" customWidth="1"/>
    <col min="15619" max="15619" width="11.42578125" style="280" bestFit="1" customWidth="1"/>
    <col min="15620" max="15620" width="11" style="280" bestFit="1" customWidth="1"/>
    <col min="15621" max="15621" width="11.7109375" style="280" bestFit="1" customWidth="1"/>
    <col min="15622" max="15810" width="9.140625" style="280"/>
    <col min="15811" max="15811" width="6.7109375" style="280" customWidth="1"/>
    <col min="15812" max="15812" width="39.140625" style="280" customWidth="1"/>
    <col min="15813" max="15813" width="9.140625" style="280"/>
    <col min="15814" max="15814" width="14" style="280" customWidth="1"/>
    <col min="15815" max="15815" width="12.7109375" style="280" customWidth="1"/>
    <col min="15816" max="15816" width="12" style="280" customWidth="1"/>
    <col min="15817" max="15817" width="12.85546875" style="280" customWidth="1"/>
    <col min="15818" max="15818" width="11.42578125" style="280" customWidth="1"/>
    <col min="15819" max="15819" width="10.42578125" style="280" customWidth="1"/>
    <col min="15820" max="15820" width="11.7109375" style="280" customWidth="1"/>
    <col min="15821" max="15821" width="11.140625" style="280" customWidth="1"/>
    <col min="15822" max="15822" width="11.85546875" style="280" bestFit="1" customWidth="1"/>
    <col min="15823" max="15823" width="10.5703125" style="280" bestFit="1" customWidth="1"/>
    <col min="15824" max="15824" width="9.5703125" style="280" bestFit="1" customWidth="1"/>
    <col min="15825" max="15825" width="11.42578125" style="280" customWidth="1"/>
    <col min="15826" max="15826" width="10.5703125" style="280" customWidth="1"/>
    <col min="15827" max="15827" width="7.5703125" style="280" customWidth="1"/>
    <col min="15828" max="15828" width="9.5703125" style="280" bestFit="1" customWidth="1"/>
    <col min="15829" max="15829" width="11" style="280" bestFit="1" customWidth="1"/>
    <col min="15830" max="15830" width="10.140625" style="280" bestFit="1" customWidth="1"/>
    <col min="15831" max="15835" width="9.5703125" style="280" bestFit="1" customWidth="1"/>
    <col min="15836" max="15836" width="10.140625" style="280" bestFit="1" customWidth="1"/>
    <col min="15837" max="15838" width="9.5703125" style="280" bestFit="1" customWidth="1"/>
    <col min="15839" max="15839" width="10.28515625" style="280" customWidth="1"/>
    <col min="15840" max="15847" width="9.5703125" style="280" bestFit="1" customWidth="1"/>
    <col min="15848" max="15848" width="9.5703125" style="280" customWidth="1"/>
    <col min="15849" max="15855" width="9.5703125" style="280" bestFit="1" customWidth="1"/>
    <col min="15856" max="15856" width="9.42578125" style="280" customWidth="1"/>
    <col min="15857" max="15872" width="9.5703125" style="280" bestFit="1" customWidth="1"/>
    <col min="15873" max="15874" width="12.5703125" style="280" bestFit="1" customWidth="1"/>
    <col min="15875" max="15875" width="11.42578125" style="280" bestFit="1" customWidth="1"/>
    <col min="15876" max="15876" width="11" style="280" bestFit="1" customWidth="1"/>
    <col min="15877" max="15877" width="11.7109375" style="280" bestFit="1" customWidth="1"/>
    <col min="15878" max="16066" width="9.140625" style="280"/>
    <col min="16067" max="16067" width="6.7109375" style="280" customWidth="1"/>
    <col min="16068" max="16068" width="39.140625" style="280" customWidth="1"/>
    <col min="16069" max="16069" width="9.140625" style="280"/>
    <col min="16070" max="16070" width="14" style="280" customWidth="1"/>
    <col min="16071" max="16071" width="12.7109375" style="280" customWidth="1"/>
    <col min="16072" max="16072" width="12" style="280" customWidth="1"/>
    <col min="16073" max="16073" width="12.85546875" style="280" customWidth="1"/>
    <col min="16074" max="16074" width="11.42578125" style="280" customWidth="1"/>
    <col min="16075" max="16075" width="10.42578125" style="280" customWidth="1"/>
    <col min="16076" max="16076" width="11.7109375" style="280" customWidth="1"/>
    <col min="16077" max="16077" width="11.140625" style="280" customWidth="1"/>
    <col min="16078" max="16078" width="11.85546875" style="280" bestFit="1" customWidth="1"/>
    <col min="16079" max="16079" width="10.5703125" style="280" bestFit="1" customWidth="1"/>
    <col min="16080" max="16080" width="9.5703125" style="280" bestFit="1" customWidth="1"/>
    <col min="16081" max="16081" width="11.42578125" style="280" customWidth="1"/>
    <col min="16082" max="16082" width="10.5703125" style="280" customWidth="1"/>
    <col min="16083" max="16083" width="7.5703125" style="280" customWidth="1"/>
    <col min="16084" max="16084" width="9.5703125" style="280" bestFit="1" customWidth="1"/>
    <col min="16085" max="16085" width="11" style="280" bestFit="1" customWidth="1"/>
    <col min="16086" max="16086" width="10.140625" style="280" bestFit="1" customWidth="1"/>
    <col min="16087" max="16091" width="9.5703125" style="280" bestFit="1" customWidth="1"/>
    <col min="16092" max="16092" width="10.140625" style="280" bestFit="1" customWidth="1"/>
    <col min="16093" max="16094" width="9.5703125" style="280" bestFit="1" customWidth="1"/>
    <col min="16095" max="16095" width="10.28515625" style="280" customWidth="1"/>
    <col min="16096" max="16103" width="9.5703125" style="280" bestFit="1" customWidth="1"/>
    <col min="16104" max="16104" width="9.5703125" style="280" customWidth="1"/>
    <col min="16105" max="16111" width="9.5703125" style="280" bestFit="1" customWidth="1"/>
    <col min="16112" max="16112" width="9.42578125" style="280" customWidth="1"/>
    <col min="16113" max="16128" width="9.5703125" style="280" bestFit="1" customWidth="1"/>
    <col min="16129" max="16130" width="12.5703125" style="280" bestFit="1" customWidth="1"/>
    <col min="16131" max="16131" width="11.42578125" style="280" bestFit="1" customWidth="1"/>
    <col min="16132" max="16132" width="11" style="280" bestFit="1" customWidth="1"/>
    <col min="16133" max="16133" width="11.7109375" style="280" bestFit="1" customWidth="1"/>
    <col min="16134" max="16384" width="9.140625" style="280"/>
  </cols>
  <sheetData>
    <row r="1" spans="1:63" ht="15.75" customHeight="1" x14ac:dyDescent="0.2">
      <c r="A1" s="288" t="s">
        <v>1295</v>
      </c>
    </row>
    <row r="2" spans="1:63" ht="13.5" customHeight="1" x14ac:dyDescent="0.2">
      <c r="A2" s="283" t="s">
        <v>1299</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row>
    <row r="3" spans="1:63" ht="11.25" customHeight="1" thickBot="1" x14ac:dyDescent="0.25">
      <c r="AC3" s="312"/>
      <c r="AD3" s="312"/>
      <c r="AE3" s="312"/>
      <c r="AF3" s="312"/>
      <c r="AG3" s="312"/>
      <c r="AH3" s="312"/>
      <c r="AI3" s="312"/>
      <c r="AJ3" s="312"/>
      <c r="AK3" s="312"/>
      <c r="AP3" s="312"/>
      <c r="AQ3" s="312"/>
      <c r="AR3" s="312"/>
      <c r="AS3" s="312"/>
      <c r="BG3" s="312"/>
      <c r="BH3" s="312"/>
      <c r="BI3" s="314"/>
      <c r="BJ3" s="314" t="s">
        <v>0</v>
      </c>
    </row>
    <row r="4" spans="1:63" ht="15.75" customHeight="1" thickTop="1" x14ac:dyDescent="0.2">
      <c r="A4" s="1512" t="s">
        <v>1</v>
      </c>
      <c r="B4" s="1512" t="s">
        <v>514</v>
      </c>
      <c r="C4" s="1512" t="s">
        <v>3</v>
      </c>
      <c r="D4" s="1515" t="s">
        <v>1260</v>
      </c>
      <c r="E4" s="1515" t="s">
        <v>1261</v>
      </c>
      <c r="F4" s="1517" t="s">
        <v>1262</v>
      </c>
      <c r="G4" s="1518"/>
      <c r="H4" s="1518"/>
      <c r="I4" s="1518"/>
      <c r="J4" s="1518"/>
      <c r="K4" s="1518"/>
      <c r="L4" s="1518"/>
      <c r="M4" s="1518"/>
      <c r="N4" s="1518"/>
      <c r="O4" s="1518"/>
      <c r="P4" s="1518"/>
      <c r="Q4" s="1518"/>
      <c r="R4" s="1518"/>
      <c r="S4" s="1518"/>
      <c r="T4" s="1518"/>
      <c r="U4" s="1518"/>
      <c r="V4" s="1518"/>
      <c r="W4" s="1518"/>
      <c r="X4" s="1518"/>
      <c r="Y4" s="1518"/>
      <c r="Z4" s="1518"/>
      <c r="AA4" s="1518"/>
      <c r="AB4" s="1518"/>
      <c r="AC4" s="1518"/>
      <c r="AD4" s="1518"/>
      <c r="AE4" s="1518"/>
      <c r="AF4" s="1518"/>
      <c r="AG4" s="1518"/>
      <c r="AH4" s="1518"/>
      <c r="AI4" s="1518"/>
      <c r="AJ4" s="1518"/>
      <c r="AK4" s="1518"/>
      <c r="AL4" s="1518"/>
      <c r="AM4" s="1518"/>
      <c r="AN4" s="1518"/>
      <c r="AO4" s="1518"/>
      <c r="AP4" s="1518"/>
      <c r="AQ4" s="1518"/>
      <c r="AR4" s="1518"/>
      <c r="AS4" s="1518"/>
      <c r="AT4" s="1518"/>
      <c r="AU4" s="1518"/>
      <c r="AV4" s="1518"/>
      <c r="AW4" s="1518"/>
      <c r="AX4" s="1518"/>
      <c r="AY4" s="1518"/>
      <c r="AZ4" s="1518"/>
      <c r="BA4" s="1518"/>
      <c r="BB4" s="1518"/>
      <c r="BC4" s="1518"/>
      <c r="BD4" s="1518"/>
      <c r="BE4" s="1518"/>
      <c r="BF4" s="1518"/>
      <c r="BG4" s="1518"/>
      <c r="BH4" s="1518"/>
      <c r="BI4" s="1519"/>
      <c r="BJ4" s="1510" t="s">
        <v>1263</v>
      </c>
      <c r="BK4" s="1530" t="s">
        <v>1264</v>
      </c>
    </row>
    <row r="5" spans="1:63" ht="27" customHeight="1" x14ac:dyDescent="0.2">
      <c r="A5" s="1513"/>
      <c r="B5" s="1513"/>
      <c r="C5" s="1513"/>
      <c r="D5" s="1516"/>
      <c r="E5" s="1516"/>
      <c r="F5" s="333" t="s">
        <v>39</v>
      </c>
      <c r="G5" s="184" t="s">
        <v>42</v>
      </c>
      <c r="H5" s="326" t="s">
        <v>44</v>
      </c>
      <c r="I5" s="326" t="s">
        <v>46</v>
      </c>
      <c r="J5" s="184" t="s">
        <v>49</v>
      </c>
      <c r="K5" s="184" t="s">
        <v>52</v>
      </c>
      <c r="L5" s="184" t="s">
        <v>55</v>
      </c>
      <c r="M5" s="184" t="s">
        <v>58</v>
      </c>
      <c r="N5" s="184" t="s">
        <v>61</v>
      </c>
      <c r="O5" s="184" t="s">
        <v>63</v>
      </c>
      <c r="P5" s="184" t="s">
        <v>66</v>
      </c>
      <c r="Q5" s="184" t="s">
        <v>68</v>
      </c>
      <c r="R5" s="333" t="s">
        <v>70</v>
      </c>
      <c r="S5" s="184" t="s">
        <v>73</v>
      </c>
      <c r="T5" s="184" t="s">
        <v>76</v>
      </c>
      <c r="U5" s="184" t="s">
        <v>79</v>
      </c>
      <c r="V5" s="184" t="s">
        <v>521</v>
      </c>
      <c r="W5" s="184" t="s">
        <v>82</v>
      </c>
      <c r="X5" s="184" t="s">
        <v>85</v>
      </c>
      <c r="Y5" s="184" t="s">
        <v>88</v>
      </c>
      <c r="Z5" s="184" t="s">
        <v>91</v>
      </c>
      <c r="AA5" s="184" t="s">
        <v>93</v>
      </c>
      <c r="AB5" s="184" t="s">
        <v>96</v>
      </c>
      <c r="AC5" s="326" t="s">
        <v>99</v>
      </c>
      <c r="AD5" s="326" t="s">
        <v>101</v>
      </c>
      <c r="AE5" s="326" t="s">
        <v>103</v>
      </c>
      <c r="AF5" s="326" t="s">
        <v>105</v>
      </c>
      <c r="AG5" s="326" t="s">
        <v>107</v>
      </c>
      <c r="AH5" s="326" t="s">
        <v>109</v>
      </c>
      <c r="AI5" s="326" t="s">
        <v>111</v>
      </c>
      <c r="AJ5" s="326" t="s">
        <v>113</v>
      </c>
      <c r="AK5" s="326" t="s">
        <v>115</v>
      </c>
      <c r="AL5" s="184" t="s">
        <v>117</v>
      </c>
      <c r="AM5" s="184" t="s">
        <v>119</v>
      </c>
      <c r="AN5" s="184" t="s">
        <v>121</v>
      </c>
      <c r="AO5" s="184" t="s">
        <v>123</v>
      </c>
      <c r="AP5" s="326" t="s">
        <v>125</v>
      </c>
      <c r="AQ5" s="326" t="s">
        <v>127</v>
      </c>
      <c r="AR5" s="326" t="s">
        <v>129</v>
      </c>
      <c r="AS5" s="184" t="s">
        <v>131</v>
      </c>
      <c r="AT5" s="184" t="s">
        <v>134</v>
      </c>
      <c r="AU5" s="184" t="s">
        <v>143</v>
      </c>
      <c r="AV5" s="184" t="s">
        <v>146</v>
      </c>
      <c r="AW5" s="184" t="s">
        <v>149</v>
      </c>
      <c r="AX5" s="184" t="s">
        <v>152</v>
      </c>
      <c r="AY5" s="184" t="s">
        <v>155</v>
      </c>
      <c r="AZ5" s="184" t="s">
        <v>137</v>
      </c>
      <c r="BA5" s="184" t="s">
        <v>140</v>
      </c>
      <c r="BB5" s="184" t="s">
        <v>157</v>
      </c>
      <c r="BC5" s="184" t="s">
        <v>160</v>
      </c>
      <c r="BD5" s="184" t="s">
        <v>163</v>
      </c>
      <c r="BE5" s="333" t="s">
        <v>165</v>
      </c>
      <c r="BF5" s="351" t="s">
        <v>167</v>
      </c>
      <c r="BG5" s="351" t="s">
        <v>525</v>
      </c>
      <c r="BH5" s="351" t="s">
        <v>528</v>
      </c>
      <c r="BI5" s="351" t="s">
        <v>169</v>
      </c>
      <c r="BJ5" s="1511"/>
      <c r="BK5" s="1511"/>
    </row>
    <row r="6" spans="1:63" s="288" customFormat="1" ht="20.100000000000001" customHeight="1" x14ac:dyDescent="0.2">
      <c r="A6" s="334"/>
      <c r="B6" s="334" t="s">
        <v>1265</v>
      </c>
      <c r="C6" s="334"/>
      <c r="D6" s="308">
        <v>1158.26</v>
      </c>
      <c r="E6" s="308"/>
      <c r="F6" s="308"/>
      <c r="G6" s="308"/>
      <c r="H6" s="308"/>
      <c r="I6" s="308"/>
      <c r="J6" s="308"/>
      <c r="K6" s="308"/>
      <c r="L6" s="308"/>
      <c r="M6" s="308"/>
      <c r="N6" s="308"/>
      <c r="O6" s="308"/>
      <c r="P6" s="308"/>
      <c r="Q6" s="308"/>
      <c r="R6" s="308"/>
      <c r="S6" s="308"/>
      <c r="T6" s="308"/>
      <c r="U6" s="308"/>
      <c r="V6" s="308"/>
      <c r="W6" s="308"/>
      <c r="X6" s="308"/>
      <c r="Y6" s="308"/>
      <c r="Z6" s="308"/>
      <c r="AA6" s="308"/>
      <c r="AB6" s="308"/>
      <c r="AC6" s="335"/>
      <c r="AD6" s="335"/>
      <c r="AE6" s="335"/>
      <c r="AF6" s="335"/>
      <c r="AG6" s="335"/>
      <c r="AH6" s="335"/>
      <c r="AI6" s="335"/>
      <c r="AJ6" s="335"/>
      <c r="AK6" s="335"/>
      <c r="AL6" s="308"/>
      <c r="AM6" s="308"/>
      <c r="AN6" s="308"/>
      <c r="AO6" s="308"/>
      <c r="AP6" s="335"/>
      <c r="AQ6" s="335"/>
      <c r="AR6" s="335"/>
      <c r="AS6" s="308"/>
      <c r="AT6" s="308"/>
      <c r="AU6" s="308"/>
      <c r="AV6" s="308"/>
      <c r="AW6" s="308"/>
      <c r="AX6" s="308"/>
      <c r="AY6" s="308"/>
      <c r="AZ6" s="308"/>
      <c r="BA6" s="308"/>
      <c r="BB6" s="308"/>
      <c r="BC6" s="308"/>
      <c r="BD6" s="308"/>
      <c r="BE6" s="308"/>
      <c r="BF6" s="308"/>
      <c r="BG6" s="335"/>
      <c r="BH6" s="335"/>
      <c r="BI6" s="335"/>
      <c r="BJ6" s="336"/>
      <c r="BK6" s="336">
        <v>1158.2600000000002</v>
      </c>
    </row>
    <row r="7" spans="1:63" ht="20.100000000000001" customHeight="1" x14ac:dyDescent="0.2">
      <c r="A7" s="334">
        <v>1</v>
      </c>
      <c r="B7" s="337" t="s">
        <v>38</v>
      </c>
      <c r="C7" s="334" t="s">
        <v>39</v>
      </c>
      <c r="D7" s="320">
        <v>62.720000000000006</v>
      </c>
      <c r="E7" s="320">
        <v>0</v>
      </c>
      <c r="F7" s="320">
        <v>0</v>
      </c>
      <c r="G7" s="320">
        <v>0</v>
      </c>
      <c r="H7" s="320">
        <v>0</v>
      </c>
      <c r="I7" s="320">
        <v>0</v>
      </c>
      <c r="J7" s="320">
        <v>0</v>
      </c>
      <c r="K7" s="320">
        <v>0</v>
      </c>
      <c r="L7" s="320">
        <v>0</v>
      </c>
      <c r="M7" s="320">
        <v>0</v>
      </c>
      <c r="N7" s="320">
        <v>0</v>
      </c>
      <c r="O7" s="320">
        <v>0</v>
      </c>
      <c r="P7" s="320">
        <v>0</v>
      </c>
      <c r="Q7" s="320">
        <v>0</v>
      </c>
      <c r="R7" s="320">
        <v>0</v>
      </c>
      <c r="S7" s="320">
        <v>0</v>
      </c>
      <c r="T7" s="320">
        <v>0</v>
      </c>
      <c r="U7" s="320">
        <v>0</v>
      </c>
      <c r="V7" s="320">
        <v>0</v>
      </c>
      <c r="W7" s="320">
        <v>0</v>
      </c>
      <c r="X7" s="320">
        <v>0</v>
      </c>
      <c r="Y7" s="320">
        <v>0</v>
      </c>
      <c r="Z7" s="320">
        <v>0</v>
      </c>
      <c r="AA7" s="320">
        <v>0</v>
      </c>
      <c r="AB7" s="320">
        <v>0</v>
      </c>
      <c r="AC7" s="338">
        <v>0</v>
      </c>
      <c r="AD7" s="338">
        <v>0</v>
      </c>
      <c r="AE7" s="338">
        <v>0</v>
      </c>
      <c r="AF7" s="338">
        <v>0</v>
      </c>
      <c r="AG7" s="338">
        <v>0</v>
      </c>
      <c r="AH7" s="338">
        <v>0</v>
      </c>
      <c r="AI7" s="338">
        <v>0</v>
      </c>
      <c r="AJ7" s="338">
        <v>0</v>
      </c>
      <c r="AK7" s="338">
        <v>0</v>
      </c>
      <c r="AL7" s="320">
        <v>0</v>
      </c>
      <c r="AM7" s="320">
        <v>0</v>
      </c>
      <c r="AN7" s="320">
        <v>0</v>
      </c>
      <c r="AO7" s="320">
        <v>0</v>
      </c>
      <c r="AP7" s="338">
        <v>0</v>
      </c>
      <c r="AQ7" s="338">
        <v>0</v>
      </c>
      <c r="AR7" s="338">
        <v>0</v>
      </c>
      <c r="AS7" s="320">
        <v>0</v>
      </c>
      <c r="AT7" s="320">
        <v>0</v>
      </c>
      <c r="AU7" s="320">
        <v>0</v>
      </c>
      <c r="AV7" s="320">
        <v>0</v>
      </c>
      <c r="AW7" s="320">
        <v>0</v>
      </c>
      <c r="AX7" s="320">
        <v>0</v>
      </c>
      <c r="AY7" s="320">
        <v>0</v>
      </c>
      <c r="AZ7" s="320">
        <v>0</v>
      </c>
      <c r="BA7" s="320">
        <v>0</v>
      </c>
      <c r="BB7" s="320">
        <v>0</v>
      </c>
      <c r="BC7" s="320">
        <v>0</v>
      </c>
      <c r="BD7" s="320">
        <v>0</v>
      </c>
      <c r="BE7" s="320">
        <v>0</v>
      </c>
      <c r="BF7" s="320">
        <v>0</v>
      </c>
      <c r="BG7" s="338">
        <v>0</v>
      </c>
      <c r="BH7" s="338">
        <v>0</v>
      </c>
      <c r="BI7" s="338">
        <v>0</v>
      </c>
      <c r="BJ7" s="339">
        <v>-16.080000000000002</v>
      </c>
      <c r="BK7" s="339">
        <v>46.64</v>
      </c>
    </row>
    <row r="8" spans="1:63" ht="20.100000000000001" customHeight="1" x14ac:dyDescent="0.2">
      <c r="A8" s="340" t="s">
        <v>40</v>
      </c>
      <c r="B8" s="341" t="s">
        <v>41</v>
      </c>
      <c r="C8" s="340" t="s">
        <v>42</v>
      </c>
      <c r="D8" s="202">
        <v>0</v>
      </c>
      <c r="E8" s="202">
        <v>0</v>
      </c>
      <c r="F8" s="320">
        <v>0</v>
      </c>
      <c r="G8" s="202">
        <v>0</v>
      </c>
      <c r="H8" s="202">
        <v>0</v>
      </c>
      <c r="I8" s="202">
        <v>0</v>
      </c>
      <c r="J8" s="202">
        <v>0</v>
      </c>
      <c r="K8" s="202">
        <v>0</v>
      </c>
      <c r="L8" s="202">
        <v>0</v>
      </c>
      <c r="M8" s="202">
        <v>0</v>
      </c>
      <c r="N8" s="202">
        <v>0</v>
      </c>
      <c r="O8" s="202">
        <v>0</v>
      </c>
      <c r="P8" s="202">
        <v>0</v>
      </c>
      <c r="Q8" s="202">
        <v>0</v>
      </c>
      <c r="R8" s="202">
        <v>0</v>
      </c>
      <c r="S8" s="202">
        <v>0</v>
      </c>
      <c r="T8" s="202">
        <v>0</v>
      </c>
      <c r="U8" s="202">
        <v>0</v>
      </c>
      <c r="V8" s="202">
        <v>0</v>
      </c>
      <c r="W8" s="202">
        <v>0</v>
      </c>
      <c r="X8" s="202">
        <v>0</v>
      </c>
      <c r="Y8" s="202">
        <v>0</v>
      </c>
      <c r="Z8" s="202">
        <v>0</v>
      </c>
      <c r="AA8" s="202">
        <v>0</v>
      </c>
      <c r="AB8" s="202">
        <v>0</v>
      </c>
      <c r="AC8" s="319">
        <v>0</v>
      </c>
      <c r="AD8" s="319">
        <v>0</v>
      </c>
      <c r="AE8" s="319">
        <v>0</v>
      </c>
      <c r="AF8" s="319">
        <v>0</v>
      </c>
      <c r="AG8" s="319">
        <v>0</v>
      </c>
      <c r="AH8" s="319">
        <v>0</v>
      </c>
      <c r="AI8" s="319">
        <v>0</v>
      </c>
      <c r="AJ8" s="319">
        <v>0</v>
      </c>
      <c r="AK8" s="319">
        <v>0</v>
      </c>
      <c r="AL8" s="202">
        <v>0</v>
      </c>
      <c r="AM8" s="202">
        <v>0</v>
      </c>
      <c r="AN8" s="202">
        <v>0</v>
      </c>
      <c r="AO8" s="202">
        <v>0</v>
      </c>
      <c r="AP8" s="319">
        <v>0</v>
      </c>
      <c r="AQ8" s="319">
        <v>0</v>
      </c>
      <c r="AR8" s="319">
        <v>0</v>
      </c>
      <c r="AS8" s="202">
        <v>0</v>
      </c>
      <c r="AT8" s="202">
        <v>0</v>
      </c>
      <c r="AU8" s="202">
        <v>0</v>
      </c>
      <c r="AV8" s="202">
        <v>0</v>
      </c>
      <c r="AW8" s="202">
        <v>0</v>
      </c>
      <c r="AX8" s="202">
        <v>0</v>
      </c>
      <c r="AY8" s="202">
        <v>0</v>
      </c>
      <c r="AZ8" s="202">
        <v>0</v>
      </c>
      <c r="BA8" s="202">
        <v>0</v>
      </c>
      <c r="BB8" s="202">
        <v>0</v>
      </c>
      <c r="BC8" s="202">
        <v>0</v>
      </c>
      <c r="BD8" s="202">
        <v>0</v>
      </c>
      <c r="BE8" s="202">
        <v>0</v>
      </c>
      <c r="BF8" s="202">
        <v>0</v>
      </c>
      <c r="BG8" s="319">
        <v>0</v>
      </c>
      <c r="BH8" s="319">
        <v>0</v>
      </c>
      <c r="BI8" s="319">
        <v>0</v>
      </c>
      <c r="BJ8" s="321">
        <v>0</v>
      </c>
      <c r="BK8" s="321">
        <v>0</v>
      </c>
    </row>
    <row r="9" spans="1:63" ht="20.100000000000001" customHeight="1" x14ac:dyDescent="0.2">
      <c r="A9" s="340"/>
      <c r="B9" s="342" t="s">
        <v>43</v>
      </c>
      <c r="C9" s="343" t="s">
        <v>44</v>
      </c>
      <c r="D9" s="202">
        <v>0</v>
      </c>
      <c r="E9" s="202">
        <v>0</v>
      </c>
      <c r="F9" s="320">
        <v>0</v>
      </c>
      <c r="G9" s="202">
        <v>0</v>
      </c>
      <c r="H9" s="202">
        <v>0</v>
      </c>
      <c r="I9" s="202">
        <v>0</v>
      </c>
      <c r="J9" s="202">
        <v>0</v>
      </c>
      <c r="K9" s="202">
        <v>0</v>
      </c>
      <c r="L9" s="202">
        <v>0</v>
      </c>
      <c r="M9" s="202">
        <v>0</v>
      </c>
      <c r="N9" s="202">
        <v>0</v>
      </c>
      <c r="O9" s="202">
        <v>0</v>
      </c>
      <c r="P9" s="202">
        <v>0</v>
      </c>
      <c r="Q9" s="202">
        <v>0</v>
      </c>
      <c r="R9" s="202">
        <v>0</v>
      </c>
      <c r="S9" s="202">
        <v>0</v>
      </c>
      <c r="T9" s="202">
        <v>0</v>
      </c>
      <c r="U9" s="202">
        <v>0</v>
      </c>
      <c r="V9" s="202">
        <v>0</v>
      </c>
      <c r="W9" s="202">
        <v>0</v>
      </c>
      <c r="X9" s="202">
        <v>0</v>
      </c>
      <c r="Y9" s="202">
        <v>0</v>
      </c>
      <c r="Z9" s="202">
        <v>0</v>
      </c>
      <c r="AA9" s="202">
        <v>0</v>
      </c>
      <c r="AB9" s="202">
        <v>0</v>
      </c>
      <c r="AC9" s="319">
        <v>0</v>
      </c>
      <c r="AD9" s="319">
        <v>0</v>
      </c>
      <c r="AE9" s="319">
        <v>0</v>
      </c>
      <c r="AF9" s="319">
        <v>0</v>
      </c>
      <c r="AG9" s="319">
        <v>0</v>
      </c>
      <c r="AH9" s="319">
        <v>0</v>
      </c>
      <c r="AI9" s="319">
        <v>0</v>
      </c>
      <c r="AJ9" s="319">
        <v>0</v>
      </c>
      <c r="AK9" s="319">
        <v>0</v>
      </c>
      <c r="AL9" s="202">
        <v>0</v>
      </c>
      <c r="AM9" s="202">
        <v>0</v>
      </c>
      <c r="AN9" s="202">
        <v>0</v>
      </c>
      <c r="AO9" s="202">
        <v>0</v>
      </c>
      <c r="AP9" s="319">
        <v>0</v>
      </c>
      <c r="AQ9" s="319">
        <v>0</v>
      </c>
      <c r="AR9" s="319">
        <v>0</v>
      </c>
      <c r="AS9" s="202">
        <v>0</v>
      </c>
      <c r="AT9" s="202">
        <v>0</v>
      </c>
      <c r="AU9" s="202">
        <v>0</v>
      </c>
      <c r="AV9" s="202">
        <v>0</v>
      </c>
      <c r="AW9" s="202">
        <v>0</v>
      </c>
      <c r="AX9" s="202">
        <v>0</v>
      </c>
      <c r="AY9" s="202">
        <v>0</v>
      </c>
      <c r="AZ9" s="202">
        <v>0</v>
      </c>
      <c r="BA9" s="202">
        <v>0</v>
      </c>
      <c r="BB9" s="202">
        <v>0</v>
      </c>
      <c r="BC9" s="202">
        <v>0</v>
      </c>
      <c r="BD9" s="202">
        <v>0</v>
      </c>
      <c r="BE9" s="202">
        <v>0</v>
      </c>
      <c r="BF9" s="202">
        <v>0</v>
      </c>
      <c r="BG9" s="319">
        <v>0</v>
      </c>
      <c r="BH9" s="319">
        <v>0</v>
      </c>
      <c r="BI9" s="319">
        <v>0</v>
      </c>
      <c r="BJ9" s="321">
        <v>0</v>
      </c>
      <c r="BK9" s="321">
        <v>0</v>
      </c>
    </row>
    <row r="10" spans="1:63" ht="20.100000000000001" customHeight="1" x14ac:dyDescent="0.2">
      <c r="A10" s="340"/>
      <c r="B10" s="342" t="s">
        <v>661</v>
      </c>
      <c r="C10" s="343" t="s">
        <v>46</v>
      </c>
      <c r="D10" s="202">
        <v>0</v>
      </c>
      <c r="E10" s="202">
        <v>0</v>
      </c>
      <c r="F10" s="320">
        <v>0</v>
      </c>
      <c r="G10" s="202">
        <v>0</v>
      </c>
      <c r="H10" s="202">
        <v>0</v>
      </c>
      <c r="I10" s="202">
        <v>0</v>
      </c>
      <c r="J10" s="202">
        <v>0</v>
      </c>
      <c r="K10" s="202">
        <v>0</v>
      </c>
      <c r="L10" s="202">
        <v>0</v>
      </c>
      <c r="M10" s="202">
        <v>0</v>
      </c>
      <c r="N10" s="202">
        <v>0</v>
      </c>
      <c r="O10" s="202">
        <v>0</v>
      </c>
      <c r="P10" s="202">
        <v>0</v>
      </c>
      <c r="Q10" s="202">
        <v>0</v>
      </c>
      <c r="R10" s="202">
        <v>0</v>
      </c>
      <c r="S10" s="202">
        <v>0</v>
      </c>
      <c r="T10" s="202">
        <v>0</v>
      </c>
      <c r="U10" s="202">
        <v>0</v>
      </c>
      <c r="V10" s="202">
        <v>0</v>
      </c>
      <c r="W10" s="202">
        <v>0</v>
      </c>
      <c r="X10" s="202">
        <v>0</v>
      </c>
      <c r="Y10" s="202">
        <v>0</v>
      </c>
      <c r="Z10" s="202">
        <v>0</v>
      </c>
      <c r="AA10" s="202">
        <v>0</v>
      </c>
      <c r="AB10" s="202">
        <v>0</v>
      </c>
      <c r="AC10" s="319">
        <v>0</v>
      </c>
      <c r="AD10" s="319">
        <v>0</v>
      </c>
      <c r="AE10" s="319">
        <v>0</v>
      </c>
      <c r="AF10" s="319">
        <v>0</v>
      </c>
      <c r="AG10" s="319">
        <v>0</v>
      </c>
      <c r="AH10" s="319">
        <v>0</v>
      </c>
      <c r="AI10" s="319">
        <v>0</v>
      </c>
      <c r="AJ10" s="319">
        <v>0</v>
      </c>
      <c r="AK10" s="319">
        <v>0</v>
      </c>
      <c r="AL10" s="202">
        <v>0</v>
      </c>
      <c r="AM10" s="202">
        <v>0</v>
      </c>
      <c r="AN10" s="202">
        <v>0</v>
      </c>
      <c r="AO10" s="202">
        <v>0</v>
      </c>
      <c r="AP10" s="319">
        <v>0</v>
      </c>
      <c r="AQ10" s="319">
        <v>0</v>
      </c>
      <c r="AR10" s="319">
        <v>0</v>
      </c>
      <c r="AS10" s="202">
        <v>0</v>
      </c>
      <c r="AT10" s="202">
        <v>0</v>
      </c>
      <c r="AU10" s="202">
        <v>0</v>
      </c>
      <c r="AV10" s="202">
        <v>0</v>
      </c>
      <c r="AW10" s="202">
        <v>0</v>
      </c>
      <c r="AX10" s="202">
        <v>0</v>
      </c>
      <c r="AY10" s="202">
        <v>0</v>
      </c>
      <c r="AZ10" s="202">
        <v>0</v>
      </c>
      <c r="BA10" s="202">
        <v>0</v>
      </c>
      <c r="BB10" s="202">
        <v>0</v>
      </c>
      <c r="BC10" s="202">
        <v>0</v>
      </c>
      <c r="BD10" s="202">
        <v>0</v>
      </c>
      <c r="BE10" s="202">
        <v>0</v>
      </c>
      <c r="BF10" s="202">
        <v>0</v>
      </c>
      <c r="BG10" s="319">
        <v>0</v>
      </c>
      <c r="BH10" s="319">
        <v>0</v>
      </c>
      <c r="BI10" s="319">
        <v>0</v>
      </c>
      <c r="BJ10" s="321">
        <v>0</v>
      </c>
      <c r="BK10" s="321">
        <v>0</v>
      </c>
    </row>
    <row r="11" spans="1:63" ht="20.100000000000001" customHeight="1" x14ac:dyDescent="0.2">
      <c r="A11" s="340" t="s">
        <v>47</v>
      </c>
      <c r="B11" s="341" t="s">
        <v>48</v>
      </c>
      <c r="C11" s="340" t="s">
        <v>49</v>
      </c>
      <c r="D11" s="202">
        <v>21.92</v>
      </c>
      <c r="E11" s="202">
        <v>0</v>
      </c>
      <c r="F11" s="320">
        <v>0</v>
      </c>
      <c r="G11" s="202">
        <v>0</v>
      </c>
      <c r="H11" s="202">
        <v>0</v>
      </c>
      <c r="I11" s="202">
        <v>0</v>
      </c>
      <c r="J11" s="202">
        <v>0</v>
      </c>
      <c r="K11" s="202">
        <v>0</v>
      </c>
      <c r="L11" s="202">
        <v>0</v>
      </c>
      <c r="M11" s="202">
        <v>0</v>
      </c>
      <c r="N11" s="202">
        <v>0</v>
      </c>
      <c r="O11" s="202">
        <v>0</v>
      </c>
      <c r="P11" s="202">
        <v>0</v>
      </c>
      <c r="Q11" s="202">
        <v>0</v>
      </c>
      <c r="R11" s="202">
        <v>0</v>
      </c>
      <c r="S11" s="202">
        <v>0</v>
      </c>
      <c r="T11" s="202">
        <v>0</v>
      </c>
      <c r="U11" s="202">
        <v>0</v>
      </c>
      <c r="V11" s="202">
        <v>0</v>
      </c>
      <c r="W11" s="202">
        <v>0</v>
      </c>
      <c r="X11" s="202">
        <v>0</v>
      </c>
      <c r="Y11" s="202">
        <v>0</v>
      </c>
      <c r="Z11" s="202">
        <v>0</v>
      </c>
      <c r="AA11" s="202">
        <v>0</v>
      </c>
      <c r="AB11" s="202">
        <v>0</v>
      </c>
      <c r="AC11" s="319">
        <v>0</v>
      </c>
      <c r="AD11" s="319">
        <v>0</v>
      </c>
      <c r="AE11" s="319">
        <v>0</v>
      </c>
      <c r="AF11" s="319">
        <v>0</v>
      </c>
      <c r="AG11" s="319">
        <v>0</v>
      </c>
      <c r="AH11" s="319">
        <v>0</v>
      </c>
      <c r="AI11" s="319">
        <v>0</v>
      </c>
      <c r="AJ11" s="319">
        <v>0</v>
      </c>
      <c r="AK11" s="319">
        <v>0</v>
      </c>
      <c r="AL11" s="202">
        <v>0</v>
      </c>
      <c r="AM11" s="202">
        <v>0</v>
      </c>
      <c r="AN11" s="202">
        <v>0</v>
      </c>
      <c r="AO11" s="202">
        <v>0</v>
      </c>
      <c r="AP11" s="319">
        <v>0</v>
      </c>
      <c r="AQ11" s="319">
        <v>0</v>
      </c>
      <c r="AR11" s="319">
        <v>0</v>
      </c>
      <c r="AS11" s="202">
        <v>0</v>
      </c>
      <c r="AT11" s="202">
        <v>0</v>
      </c>
      <c r="AU11" s="202">
        <v>0</v>
      </c>
      <c r="AV11" s="202">
        <v>0</v>
      </c>
      <c r="AW11" s="202">
        <v>0</v>
      </c>
      <c r="AX11" s="202">
        <v>0</v>
      </c>
      <c r="AY11" s="202">
        <v>0</v>
      </c>
      <c r="AZ11" s="202">
        <v>0</v>
      </c>
      <c r="BA11" s="202">
        <v>0</v>
      </c>
      <c r="BB11" s="202">
        <v>0</v>
      </c>
      <c r="BC11" s="202">
        <v>0</v>
      </c>
      <c r="BD11" s="202">
        <v>0</v>
      </c>
      <c r="BE11" s="202">
        <v>0</v>
      </c>
      <c r="BF11" s="202">
        <v>0</v>
      </c>
      <c r="BG11" s="319">
        <v>0</v>
      </c>
      <c r="BH11" s="319">
        <v>0</v>
      </c>
      <c r="BI11" s="319">
        <v>0</v>
      </c>
      <c r="BJ11" s="321">
        <v>-6.3100000000000005</v>
      </c>
      <c r="BK11" s="321">
        <v>15.61</v>
      </c>
    </row>
    <row r="12" spans="1:63" ht="20.100000000000001" customHeight="1" x14ac:dyDescent="0.2">
      <c r="A12" s="340" t="s">
        <v>50</v>
      </c>
      <c r="B12" s="341" t="s">
        <v>51</v>
      </c>
      <c r="C12" s="340" t="s">
        <v>52</v>
      </c>
      <c r="D12" s="202">
        <v>34.24</v>
      </c>
      <c r="E12" s="202">
        <v>0</v>
      </c>
      <c r="F12" s="320">
        <v>0</v>
      </c>
      <c r="G12" s="202">
        <v>0</v>
      </c>
      <c r="H12" s="202">
        <v>0</v>
      </c>
      <c r="I12" s="202">
        <v>0</v>
      </c>
      <c r="J12" s="202">
        <v>0</v>
      </c>
      <c r="K12" s="202">
        <v>0</v>
      </c>
      <c r="L12" s="202">
        <v>0</v>
      </c>
      <c r="M12" s="202">
        <v>0</v>
      </c>
      <c r="N12" s="202">
        <v>0</v>
      </c>
      <c r="O12" s="202">
        <v>0</v>
      </c>
      <c r="P12" s="202">
        <v>0</v>
      </c>
      <c r="Q12" s="202">
        <v>0</v>
      </c>
      <c r="R12" s="202">
        <v>0</v>
      </c>
      <c r="S12" s="202">
        <v>0</v>
      </c>
      <c r="T12" s="202">
        <v>0</v>
      </c>
      <c r="U12" s="202">
        <v>0</v>
      </c>
      <c r="V12" s="202">
        <v>0</v>
      </c>
      <c r="W12" s="202">
        <v>0</v>
      </c>
      <c r="X12" s="202">
        <v>0</v>
      </c>
      <c r="Y12" s="202">
        <v>0</v>
      </c>
      <c r="Z12" s="202">
        <v>0</v>
      </c>
      <c r="AA12" s="202">
        <v>0</v>
      </c>
      <c r="AB12" s="202">
        <v>0</v>
      </c>
      <c r="AC12" s="319">
        <v>0</v>
      </c>
      <c r="AD12" s="319">
        <v>0</v>
      </c>
      <c r="AE12" s="319">
        <v>0</v>
      </c>
      <c r="AF12" s="319">
        <v>0</v>
      </c>
      <c r="AG12" s="319">
        <v>0</v>
      </c>
      <c r="AH12" s="319">
        <v>0</v>
      </c>
      <c r="AI12" s="319">
        <v>0</v>
      </c>
      <c r="AJ12" s="319">
        <v>0</v>
      </c>
      <c r="AK12" s="319">
        <v>0</v>
      </c>
      <c r="AL12" s="202">
        <v>0</v>
      </c>
      <c r="AM12" s="202">
        <v>0</v>
      </c>
      <c r="AN12" s="202">
        <v>0</v>
      </c>
      <c r="AO12" s="202">
        <v>0</v>
      </c>
      <c r="AP12" s="319">
        <v>0</v>
      </c>
      <c r="AQ12" s="319">
        <v>0</v>
      </c>
      <c r="AR12" s="319">
        <v>0</v>
      </c>
      <c r="AS12" s="202">
        <v>0</v>
      </c>
      <c r="AT12" s="202">
        <v>0</v>
      </c>
      <c r="AU12" s="202">
        <v>0</v>
      </c>
      <c r="AV12" s="202">
        <v>0</v>
      </c>
      <c r="AW12" s="202">
        <v>0</v>
      </c>
      <c r="AX12" s="202">
        <v>0</v>
      </c>
      <c r="AY12" s="202">
        <v>0</v>
      </c>
      <c r="AZ12" s="202">
        <v>0</v>
      </c>
      <c r="BA12" s="202">
        <v>0</v>
      </c>
      <c r="BB12" s="202">
        <v>0</v>
      </c>
      <c r="BC12" s="202">
        <v>0</v>
      </c>
      <c r="BD12" s="202">
        <v>0</v>
      </c>
      <c r="BE12" s="202">
        <v>0</v>
      </c>
      <c r="BF12" s="202">
        <v>0</v>
      </c>
      <c r="BG12" s="319">
        <v>0</v>
      </c>
      <c r="BH12" s="319">
        <v>0</v>
      </c>
      <c r="BI12" s="319">
        <v>0</v>
      </c>
      <c r="BJ12" s="321">
        <v>-4.79</v>
      </c>
      <c r="BK12" s="321">
        <v>29.45</v>
      </c>
    </row>
    <row r="13" spans="1:63" ht="20.100000000000001" customHeight="1" x14ac:dyDescent="0.2">
      <c r="A13" s="340" t="s">
        <v>53</v>
      </c>
      <c r="B13" s="341" t="s">
        <v>54</v>
      </c>
      <c r="C13" s="340" t="s">
        <v>55</v>
      </c>
      <c r="D13" s="202">
        <v>0</v>
      </c>
      <c r="E13" s="202">
        <v>0</v>
      </c>
      <c r="F13" s="320">
        <v>0</v>
      </c>
      <c r="G13" s="202">
        <v>0</v>
      </c>
      <c r="H13" s="202">
        <v>0</v>
      </c>
      <c r="I13" s="202">
        <v>0</v>
      </c>
      <c r="J13" s="202">
        <v>0</v>
      </c>
      <c r="K13" s="202">
        <v>0</v>
      </c>
      <c r="L13" s="202">
        <v>0</v>
      </c>
      <c r="M13" s="202">
        <v>0</v>
      </c>
      <c r="N13" s="202">
        <v>0</v>
      </c>
      <c r="O13" s="202">
        <v>0</v>
      </c>
      <c r="P13" s="202">
        <v>0</v>
      </c>
      <c r="Q13" s="202">
        <v>0</v>
      </c>
      <c r="R13" s="202">
        <v>0</v>
      </c>
      <c r="S13" s="202">
        <v>0</v>
      </c>
      <c r="T13" s="202">
        <v>0</v>
      </c>
      <c r="U13" s="202">
        <v>0</v>
      </c>
      <c r="V13" s="202">
        <v>0</v>
      </c>
      <c r="W13" s="202">
        <v>0</v>
      </c>
      <c r="X13" s="202">
        <v>0</v>
      </c>
      <c r="Y13" s="202">
        <v>0</v>
      </c>
      <c r="Z13" s="202">
        <v>0</v>
      </c>
      <c r="AA13" s="202">
        <v>0</v>
      </c>
      <c r="AB13" s="202">
        <v>0</v>
      </c>
      <c r="AC13" s="319">
        <v>0</v>
      </c>
      <c r="AD13" s="319">
        <v>0</v>
      </c>
      <c r="AE13" s="319">
        <v>0</v>
      </c>
      <c r="AF13" s="319">
        <v>0</v>
      </c>
      <c r="AG13" s="319">
        <v>0</v>
      </c>
      <c r="AH13" s="319">
        <v>0</v>
      </c>
      <c r="AI13" s="319">
        <v>0</v>
      </c>
      <c r="AJ13" s="319">
        <v>0</v>
      </c>
      <c r="AK13" s="319">
        <v>0</v>
      </c>
      <c r="AL13" s="202">
        <v>0</v>
      </c>
      <c r="AM13" s="202">
        <v>0</v>
      </c>
      <c r="AN13" s="202">
        <v>0</v>
      </c>
      <c r="AO13" s="202">
        <v>0</v>
      </c>
      <c r="AP13" s="319">
        <v>0</v>
      </c>
      <c r="AQ13" s="319">
        <v>0</v>
      </c>
      <c r="AR13" s="319">
        <v>0</v>
      </c>
      <c r="AS13" s="202">
        <v>0</v>
      </c>
      <c r="AT13" s="202">
        <v>0</v>
      </c>
      <c r="AU13" s="202">
        <v>0</v>
      </c>
      <c r="AV13" s="202">
        <v>0</v>
      </c>
      <c r="AW13" s="202">
        <v>0</v>
      </c>
      <c r="AX13" s="202">
        <v>0</v>
      </c>
      <c r="AY13" s="202">
        <v>0</v>
      </c>
      <c r="AZ13" s="202">
        <v>0</v>
      </c>
      <c r="BA13" s="202">
        <v>0</v>
      </c>
      <c r="BB13" s="202">
        <v>0</v>
      </c>
      <c r="BC13" s="202">
        <v>0</v>
      </c>
      <c r="BD13" s="202">
        <v>0</v>
      </c>
      <c r="BE13" s="202">
        <v>0</v>
      </c>
      <c r="BF13" s="202">
        <v>0</v>
      </c>
      <c r="BG13" s="319">
        <v>0</v>
      </c>
      <c r="BH13" s="319">
        <v>0</v>
      </c>
      <c r="BI13" s="319">
        <v>0</v>
      </c>
      <c r="BJ13" s="321">
        <v>0</v>
      </c>
      <c r="BK13" s="321">
        <v>0</v>
      </c>
    </row>
    <row r="14" spans="1:63" ht="20.100000000000001" customHeight="1" x14ac:dyDescent="0.2">
      <c r="A14" s="340" t="s">
        <v>56</v>
      </c>
      <c r="B14" s="341" t="s">
        <v>57</v>
      </c>
      <c r="C14" s="340" t="s">
        <v>58</v>
      </c>
      <c r="D14" s="202">
        <v>0</v>
      </c>
      <c r="E14" s="202">
        <v>0</v>
      </c>
      <c r="F14" s="320">
        <v>0</v>
      </c>
      <c r="G14" s="202">
        <v>0</v>
      </c>
      <c r="H14" s="202">
        <v>0</v>
      </c>
      <c r="I14" s="202">
        <v>0</v>
      </c>
      <c r="J14" s="202">
        <v>0</v>
      </c>
      <c r="K14" s="202">
        <v>0</v>
      </c>
      <c r="L14" s="202">
        <v>0</v>
      </c>
      <c r="M14" s="202">
        <v>0</v>
      </c>
      <c r="N14" s="202">
        <v>0</v>
      </c>
      <c r="O14" s="202">
        <v>0</v>
      </c>
      <c r="P14" s="202">
        <v>0</v>
      </c>
      <c r="Q14" s="202">
        <v>0</v>
      </c>
      <c r="R14" s="202">
        <v>0</v>
      </c>
      <c r="S14" s="202">
        <v>0</v>
      </c>
      <c r="T14" s="202">
        <v>0</v>
      </c>
      <c r="U14" s="202">
        <v>0</v>
      </c>
      <c r="V14" s="202">
        <v>0</v>
      </c>
      <c r="W14" s="202">
        <v>0</v>
      </c>
      <c r="X14" s="202">
        <v>0</v>
      </c>
      <c r="Y14" s="202">
        <v>0</v>
      </c>
      <c r="Z14" s="202">
        <v>0</v>
      </c>
      <c r="AA14" s="202">
        <v>0</v>
      </c>
      <c r="AB14" s="202">
        <v>0</v>
      </c>
      <c r="AC14" s="319">
        <v>0</v>
      </c>
      <c r="AD14" s="319">
        <v>0</v>
      </c>
      <c r="AE14" s="319">
        <v>0</v>
      </c>
      <c r="AF14" s="319">
        <v>0</v>
      </c>
      <c r="AG14" s="319">
        <v>0</v>
      </c>
      <c r="AH14" s="319">
        <v>0</v>
      </c>
      <c r="AI14" s="319">
        <v>0</v>
      </c>
      <c r="AJ14" s="319">
        <v>0</v>
      </c>
      <c r="AK14" s="319">
        <v>0</v>
      </c>
      <c r="AL14" s="202">
        <v>0</v>
      </c>
      <c r="AM14" s="202">
        <v>0</v>
      </c>
      <c r="AN14" s="202">
        <v>0</v>
      </c>
      <c r="AO14" s="202">
        <v>0</v>
      </c>
      <c r="AP14" s="319">
        <v>0</v>
      </c>
      <c r="AQ14" s="319">
        <v>0</v>
      </c>
      <c r="AR14" s="319">
        <v>0</v>
      </c>
      <c r="AS14" s="202">
        <v>0</v>
      </c>
      <c r="AT14" s="202">
        <v>0</v>
      </c>
      <c r="AU14" s="202">
        <v>0</v>
      </c>
      <c r="AV14" s="202">
        <v>0</v>
      </c>
      <c r="AW14" s="202">
        <v>0</v>
      </c>
      <c r="AX14" s="202">
        <v>0</v>
      </c>
      <c r="AY14" s="202">
        <v>0</v>
      </c>
      <c r="AZ14" s="202">
        <v>0</v>
      </c>
      <c r="BA14" s="202">
        <v>0</v>
      </c>
      <c r="BB14" s="202">
        <v>0</v>
      </c>
      <c r="BC14" s="202">
        <v>0</v>
      </c>
      <c r="BD14" s="202">
        <v>0</v>
      </c>
      <c r="BE14" s="202">
        <v>0</v>
      </c>
      <c r="BF14" s="202">
        <v>0</v>
      </c>
      <c r="BG14" s="319">
        <v>0</v>
      </c>
      <c r="BH14" s="319">
        <v>0</v>
      </c>
      <c r="BI14" s="319">
        <v>0</v>
      </c>
      <c r="BJ14" s="321">
        <v>0</v>
      </c>
      <c r="BK14" s="321">
        <v>0</v>
      </c>
    </row>
    <row r="15" spans="1:63" ht="20.100000000000001" customHeight="1" x14ac:dyDescent="0.2">
      <c r="A15" s="340" t="s">
        <v>59</v>
      </c>
      <c r="B15" s="341" t="s">
        <v>60</v>
      </c>
      <c r="C15" s="340" t="s">
        <v>61</v>
      </c>
      <c r="D15" s="202">
        <v>0</v>
      </c>
      <c r="E15" s="202">
        <v>0</v>
      </c>
      <c r="F15" s="320">
        <v>0</v>
      </c>
      <c r="G15" s="202">
        <v>0</v>
      </c>
      <c r="H15" s="202">
        <v>0</v>
      </c>
      <c r="I15" s="202">
        <v>0</v>
      </c>
      <c r="J15" s="202">
        <v>0</v>
      </c>
      <c r="K15" s="202">
        <v>0</v>
      </c>
      <c r="L15" s="202">
        <v>0</v>
      </c>
      <c r="M15" s="202">
        <v>0</v>
      </c>
      <c r="N15" s="202">
        <v>0</v>
      </c>
      <c r="O15" s="202">
        <v>0</v>
      </c>
      <c r="P15" s="202">
        <v>0</v>
      </c>
      <c r="Q15" s="202">
        <v>0</v>
      </c>
      <c r="R15" s="202">
        <v>0</v>
      </c>
      <c r="S15" s="202">
        <v>0</v>
      </c>
      <c r="T15" s="202">
        <v>0</v>
      </c>
      <c r="U15" s="202">
        <v>0</v>
      </c>
      <c r="V15" s="202">
        <v>0</v>
      </c>
      <c r="W15" s="202">
        <v>0</v>
      </c>
      <c r="X15" s="202">
        <v>0</v>
      </c>
      <c r="Y15" s="202">
        <v>0</v>
      </c>
      <c r="Z15" s="202">
        <v>0</v>
      </c>
      <c r="AA15" s="202">
        <v>0</v>
      </c>
      <c r="AB15" s="202">
        <v>0</v>
      </c>
      <c r="AC15" s="319">
        <v>0</v>
      </c>
      <c r="AD15" s="319">
        <v>0</v>
      </c>
      <c r="AE15" s="319">
        <v>0</v>
      </c>
      <c r="AF15" s="319">
        <v>0</v>
      </c>
      <c r="AG15" s="319">
        <v>0</v>
      </c>
      <c r="AH15" s="319">
        <v>0</v>
      </c>
      <c r="AI15" s="319">
        <v>0</v>
      </c>
      <c r="AJ15" s="319">
        <v>0</v>
      </c>
      <c r="AK15" s="319">
        <v>0</v>
      </c>
      <c r="AL15" s="202">
        <v>0</v>
      </c>
      <c r="AM15" s="202">
        <v>0</v>
      </c>
      <c r="AN15" s="202">
        <v>0</v>
      </c>
      <c r="AO15" s="202">
        <v>0</v>
      </c>
      <c r="AP15" s="319">
        <v>0</v>
      </c>
      <c r="AQ15" s="319">
        <v>0</v>
      </c>
      <c r="AR15" s="319">
        <v>0</v>
      </c>
      <c r="AS15" s="202">
        <v>0</v>
      </c>
      <c r="AT15" s="202">
        <v>0</v>
      </c>
      <c r="AU15" s="202">
        <v>0</v>
      </c>
      <c r="AV15" s="202">
        <v>0</v>
      </c>
      <c r="AW15" s="202">
        <v>0</v>
      </c>
      <c r="AX15" s="202">
        <v>0</v>
      </c>
      <c r="AY15" s="202">
        <v>0</v>
      </c>
      <c r="AZ15" s="202">
        <v>0</v>
      </c>
      <c r="BA15" s="202">
        <v>0</v>
      </c>
      <c r="BB15" s="202">
        <v>0</v>
      </c>
      <c r="BC15" s="202">
        <v>0</v>
      </c>
      <c r="BD15" s="202">
        <v>0</v>
      </c>
      <c r="BE15" s="202">
        <v>0</v>
      </c>
      <c r="BF15" s="202">
        <v>0</v>
      </c>
      <c r="BG15" s="319">
        <v>0</v>
      </c>
      <c r="BH15" s="319">
        <v>0</v>
      </c>
      <c r="BI15" s="319">
        <v>0</v>
      </c>
      <c r="BJ15" s="321">
        <v>0</v>
      </c>
      <c r="BK15" s="321">
        <v>0</v>
      </c>
    </row>
    <row r="16" spans="1:63" ht="20.100000000000001" customHeight="1" x14ac:dyDescent="0.2">
      <c r="A16" s="340" t="s">
        <v>662</v>
      </c>
      <c r="B16" s="341" t="s">
        <v>62</v>
      </c>
      <c r="C16" s="340" t="s">
        <v>63</v>
      </c>
      <c r="D16" s="202">
        <v>6.56</v>
      </c>
      <c r="E16" s="202">
        <v>0</v>
      </c>
      <c r="F16" s="320">
        <v>0</v>
      </c>
      <c r="G16" s="202">
        <v>0</v>
      </c>
      <c r="H16" s="202">
        <v>0</v>
      </c>
      <c r="I16" s="202">
        <v>0</v>
      </c>
      <c r="J16" s="202">
        <v>0</v>
      </c>
      <c r="K16" s="202">
        <v>0</v>
      </c>
      <c r="L16" s="202">
        <v>0</v>
      </c>
      <c r="M16" s="202">
        <v>0</v>
      </c>
      <c r="N16" s="202">
        <v>0</v>
      </c>
      <c r="O16" s="202">
        <v>0</v>
      </c>
      <c r="P16" s="202">
        <v>0</v>
      </c>
      <c r="Q16" s="202">
        <v>0</v>
      </c>
      <c r="R16" s="202">
        <v>0</v>
      </c>
      <c r="S16" s="202">
        <v>0</v>
      </c>
      <c r="T16" s="202">
        <v>0</v>
      </c>
      <c r="U16" s="202">
        <v>0</v>
      </c>
      <c r="V16" s="202">
        <v>0</v>
      </c>
      <c r="W16" s="202">
        <v>0</v>
      </c>
      <c r="X16" s="202">
        <v>0</v>
      </c>
      <c r="Y16" s="202">
        <v>0</v>
      </c>
      <c r="Z16" s="202">
        <v>0</v>
      </c>
      <c r="AA16" s="202">
        <v>0</v>
      </c>
      <c r="AB16" s="202">
        <v>0</v>
      </c>
      <c r="AC16" s="319">
        <v>0</v>
      </c>
      <c r="AD16" s="319">
        <v>0</v>
      </c>
      <c r="AE16" s="319">
        <v>0</v>
      </c>
      <c r="AF16" s="319">
        <v>0</v>
      </c>
      <c r="AG16" s="319">
        <v>0</v>
      </c>
      <c r="AH16" s="319">
        <v>0</v>
      </c>
      <c r="AI16" s="319">
        <v>0</v>
      </c>
      <c r="AJ16" s="319">
        <v>0</v>
      </c>
      <c r="AK16" s="319">
        <v>0</v>
      </c>
      <c r="AL16" s="202">
        <v>0</v>
      </c>
      <c r="AM16" s="202">
        <v>0</v>
      </c>
      <c r="AN16" s="202">
        <v>0</v>
      </c>
      <c r="AO16" s="202">
        <v>0</v>
      </c>
      <c r="AP16" s="319">
        <v>0</v>
      </c>
      <c r="AQ16" s="319">
        <v>0</v>
      </c>
      <c r="AR16" s="319">
        <v>0</v>
      </c>
      <c r="AS16" s="202">
        <v>0</v>
      </c>
      <c r="AT16" s="202">
        <v>0</v>
      </c>
      <c r="AU16" s="202">
        <v>0</v>
      </c>
      <c r="AV16" s="202">
        <v>0</v>
      </c>
      <c r="AW16" s="202">
        <v>0</v>
      </c>
      <c r="AX16" s="202">
        <v>0</v>
      </c>
      <c r="AY16" s="202">
        <v>0</v>
      </c>
      <c r="AZ16" s="202">
        <v>0</v>
      </c>
      <c r="BA16" s="202">
        <v>0</v>
      </c>
      <c r="BB16" s="202">
        <v>0</v>
      </c>
      <c r="BC16" s="202">
        <v>0</v>
      </c>
      <c r="BD16" s="202">
        <v>0</v>
      </c>
      <c r="BE16" s="202">
        <v>0</v>
      </c>
      <c r="BF16" s="202">
        <v>0</v>
      </c>
      <c r="BG16" s="319">
        <v>0</v>
      </c>
      <c r="BH16" s="319">
        <v>0</v>
      </c>
      <c r="BI16" s="319">
        <v>0</v>
      </c>
      <c r="BJ16" s="321">
        <v>-4.9800000000000004</v>
      </c>
      <c r="BK16" s="321">
        <v>1.58</v>
      </c>
    </row>
    <row r="17" spans="1:63" ht="20.100000000000001" customHeight="1" x14ac:dyDescent="0.2">
      <c r="A17" s="340" t="s">
        <v>64</v>
      </c>
      <c r="B17" s="341" t="s">
        <v>65</v>
      </c>
      <c r="C17" s="340" t="s">
        <v>66</v>
      </c>
      <c r="D17" s="202">
        <v>0</v>
      </c>
      <c r="E17" s="202">
        <v>0</v>
      </c>
      <c r="F17" s="320">
        <v>0</v>
      </c>
      <c r="G17" s="202">
        <v>0</v>
      </c>
      <c r="H17" s="202">
        <v>0</v>
      </c>
      <c r="I17" s="202">
        <v>0</v>
      </c>
      <c r="J17" s="202">
        <v>0</v>
      </c>
      <c r="K17" s="202">
        <v>0</v>
      </c>
      <c r="L17" s="202">
        <v>0</v>
      </c>
      <c r="M17" s="202">
        <v>0</v>
      </c>
      <c r="N17" s="202">
        <v>0</v>
      </c>
      <c r="O17" s="202">
        <v>0</v>
      </c>
      <c r="P17" s="202">
        <v>0</v>
      </c>
      <c r="Q17" s="202">
        <v>0</v>
      </c>
      <c r="R17" s="202">
        <v>0</v>
      </c>
      <c r="S17" s="202">
        <v>0</v>
      </c>
      <c r="T17" s="202">
        <v>0</v>
      </c>
      <c r="U17" s="202">
        <v>0</v>
      </c>
      <c r="V17" s="202">
        <v>0</v>
      </c>
      <c r="W17" s="202">
        <v>0</v>
      </c>
      <c r="X17" s="202">
        <v>0</v>
      </c>
      <c r="Y17" s="202">
        <v>0</v>
      </c>
      <c r="Z17" s="202">
        <v>0</v>
      </c>
      <c r="AA17" s="202">
        <v>0</v>
      </c>
      <c r="AB17" s="202">
        <v>0</v>
      </c>
      <c r="AC17" s="319">
        <v>0</v>
      </c>
      <c r="AD17" s="319">
        <v>0</v>
      </c>
      <c r="AE17" s="319">
        <v>0</v>
      </c>
      <c r="AF17" s="319">
        <v>0</v>
      </c>
      <c r="AG17" s="319">
        <v>0</v>
      </c>
      <c r="AH17" s="319">
        <v>0</v>
      </c>
      <c r="AI17" s="319">
        <v>0</v>
      </c>
      <c r="AJ17" s="319">
        <v>0</v>
      </c>
      <c r="AK17" s="319">
        <v>0</v>
      </c>
      <c r="AL17" s="202">
        <v>0</v>
      </c>
      <c r="AM17" s="202">
        <v>0</v>
      </c>
      <c r="AN17" s="202">
        <v>0</v>
      </c>
      <c r="AO17" s="202">
        <v>0</v>
      </c>
      <c r="AP17" s="319">
        <v>0</v>
      </c>
      <c r="AQ17" s="319">
        <v>0</v>
      </c>
      <c r="AR17" s="319">
        <v>0</v>
      </c>
      <c r="AS17" s="202">
        <v>0</v>
      </c>
      <c r="AT17" s="202">
        <v>0</v>
      </c>
      <c r="AU17" s="202">
        <v>0</v>
      </c>
      <c r="AV17" s="202">
        <v>0</v>
      </c>
      <c r="AW17" s="202">
        <v>0</v>
      </c>
      <c r="AX17" s="202">
        <v>0</v>
      </c>
      <c r="AY17" s="202">
        <v>0</v>
      </c>
      <c r="AZ17" s="202">
        <v>0</v>
      </c>
      <c r="BA17" s="202">
        <v>0</v>
      </c>
      <c r="BB17" s="202">
        <v>0</v>
      </c>
      <c r="BC17" s="202">
        <v>0</v>
      </c>
      <c r="BD17" s="202">
        <v>0</v>
      </c>
      <c r="BE17" s="202">
        <v>0</v>
      </c>
      <c r="BF17" s="202">
        <v>0</v>
      </c>
      <c r="BG17" s="319">
        <v>0</v>
      </c>
      <c r="BH17" s="319">
        <v>0</v>
      </c>
      <c r="BI17" s="319">
        <v>0</v>
      </c>
      <c r="BJ17" s="321">
        <v>0</v>
      </c>
      <c r="BK17" s="321">
        <v>0</v>
      </c>
    </row>
    <row r="18" spans="1:63" ht="20.100000000000001" customHeight="1" x14ac:dyDescent="0.2">
      <c r="A18" s="340" t="s">
        <v>1277</v>
      </c>
      <c r="B18" s="341" t="s">
        <v>67</v>
      </c>
      <c r="C18" s="340" t="s">
        <v>68</v>
      </c>
      <c r="D18" s="202">
        <v>0</v>
      </c>
      <c r="E18" s="202">
        <v>0</v>
      </c>
      <c r="F18" s="320">
        <v>0</v>
      </c>
      <c r="G18" s="202">
        <v>0</v>
      </c>
      <c r="H18" s="202">
        <v>0</v>
      </c>
      <c r="I18" s="202">
        <v>0</v>
      </c>
      <c r="J18" s="202">
        <v>0</v>
      </c>
      <c r="K18" s="202">
        <v>0</v>
      </c>
      <c r="L18" s="202">
        <v>0</v>
      </c>
      <c r="M18" s="202">
        <v>0</v>
      </c>
      <c r="N18" s="202">
        <v>0</v>
      </c>
      <c r="O18" s="202">
        <v>0</v>
      </c>
      <c r="P18" s="202">
        <v>0</v>
      </c>
      <c r="Q18" s="202">
        <v>0</v>
      </c>
      <c r="R18" s="202">
        <v>0</v>
      </c>
      <c r="S18" s="202">
        <v>0</v>
      </c>
      <c r="T18" s="202">
        <v>0</v>
      </c>
      <c r="U18" s="202">
        <v>0</v>
      </c>
      <c r="V18" s="202">
        <v>0</v>
      </c>
      <c r="W18" s="202">
        <v>0</v>
      </c>
      <c r="X18" s="202">
        <v>0</v>
      </c>
      <c r="Y18" s="202">
        <v>0</v>
      </c>
      <c r="Z18" s="202">
        <v>0</v>
      </c>
      <c r="AA18" s="202">
        <v>0</v>
      </c>
      <c r="AB18" s="202">
        <v>0</v>
      </c>
      <c r="AC18" s="319">
        <v>0</v>
      </c>
      <c r="AD18" s="319">
        <v>0</v>
      </c>
      <c r="AE18" s="319">
        <v>0</v>
      </c>
      <c r="AF18" s="319">
        <v>0</v>
      </c>
      <c r="AG18" s="319">
        <v>0</v>
      </c>
      <c r="AH18" s="319">
        <v>0</v>
      </c>
      <c r="AI18" s="319">
        <v>0</v>
      </c>
      <c r="AJ18" s="319">
        <v>0</v>
      </c>
      <c r="AK18" s="319">
        <v>0</v>
      </c>
      <c r="AL18" s="202">
        <v>0</v>
      </c>
      <c r="AM18" s="202">
        <v>0</v>
      </c>
      <c r="AN18" s="202">
        <v>0</v>
      </c>
      <c r="AO18" s="202">
        <v>0</v>
      </c>
      <c r="AP18" s="319">
        <v>0</v>
      </c>
      <c r="AQ18" s="319">
        <v>0</v>
      </c>
      <c r="AR18" s="319">
        <v>0</v>
      </c>
      <c r="AS18" s="202">
        <v>0</v>
      </c>
      <c r="AT18" s="202">
        <v>0</v>
      </c>
      <c r="AU18" s="202">
        <v>0</v>
      </c>
      <c r="AV18" s="202">
        <v>0</v>
      </c>
      <c r="AW18" s="202">
        <v>0</v>
      </c>
      <c r="AX18" s="202">
        <v>0</v>
      </c>
      <c r="AY18" s="202">
        <v>0</v>
      </c>
      <c r="AZ18" s="202">
        <v>0</v>
      </c>
      <c r="BA18" s="202">
        <v>0</v>
      </c>
      <c r="BB18" s="202">
        <v>0</v>
      </c>
      <c r="BC18" s="202">
        <v>0</v>
      </c>
      <c r="BD18" s="202">
        <v>0</v>
      </c>
      <c r="BE18" s="202">
        <v>0</v>
      </c>
      <c r="BF18" s="202">
        <v>0</v>
      </c>
      <c r="BG18" s="319">
        <v>0</v>
      </c>
      <c r="BH18" s="319">
        <v>0</v>
      </c>
      <c r="BI18" s="319">
        <v>0</v>
      </c>
      <c r="BJ18" s="321">
        <v>0</v>
      </c>
      <c r="BK18" s="321">
        <v>0</v>
      </c>
    </row>
    <row r="19" spans="1:63" ht="20.100000000000001" customHeight="1" x14ac:dyDescent="0.2">
      <c r="A19" s="316">
        <v>2</v>
      </c>
      <c r="B19" s="317" t="s">
        <v>69</v>
      </c>
      <c r="C19" s="316" t="s">
        <v>70</v>
      </c>
      <c r="D19" s="320">
        <v>1095.54</v>
      </c>
      <c r="E19" s="320">
        <v>46.89</v>
      </c>
      <c r="F19" s="320">
        <v>16.080000000000002</v>
      </c>
      <c r="G19" s="320">
        <v>0</v>
      </c>
      <c r="H19" s="320">
        <v>0</v>
      </c>
      <c r="I19" s="320">
        <v>0</v>
      </c>
      <c r="J19" s="320">
        <v>6.3100000000000005</v>
      </c>
      <c r="K19" s="320">
        <v>4.79</v>
      </c>
      <c r="L19" s="320">
        <v>0</v>
      </c>
      <c r="M19" s="320">
        <v>0</v>
      </c>
      <c r="N19" s="320">
        <v>0</v>
      </c>
      <c r="O19" s="320">
        <v>4.9800000000000004</v>
      </c>
      <c r="P19" s="320">
        <v>0</v>
      </c>
      <c r="Q19" s="320">
        <v>0</v>
      </c>
      <c r="R19" s="320">
        <v>30.81</v>
      </c>
      <c r="S19" s="320">
        <v>3.3</v>
      </c>
      <c r="T19" s="320">
        <v>0</v>
      </c>
      <c r="U19" s="320">
        <v>0.87</v>
      </c>
      <c r="V19" s="320">
        <v>0</v>
      </c>
      <c r="W19" s="320">
        <v>0</v>
      </c>
      <c r="X19" s="320">
        <v>0.1</v>
      </c>
      <c r="Y19" s="320">
        <v>5.0999999999999996</v>
      </c>
      <c r="Z19" s="320">
        <v>0</v>
      </c>
      <c r="AA19" s="320">
        <v>0</v>
      </c>
      <c r="AB19" s="320">
        <v>3.05</v>
      </c>
      <c r="AC19" s="320">
        <v>0.99</v>
      </c>
      <c r="AD19" s="320">
        <v>0.05</v>
      </c>
      <c r="AE19" s="320">
        <v>0.12</v>
      </c>
      <c r="AF19" s="320">
        <v>0</v>
      </c>
      <c r="AG19" s="320">
        <v>1.8</v>
      </c>
      <c r="AH19" s="320">
        <v>0</v>
      </c>
      <c r="AI19" s="320">
        <v>0</v>
      </c>
      <c r="AJ19" s="320">
        <v>0</v>
      </c>
      <c r="AK19" s="320">
        <v>0</v>
      </c>
      <c r="AL19" s="320">
        <v>0</v>
      </c>
      <c r="AM19" s="320">
        <v>0</v>
      </c>
      <c r="AN19" s="320">
        <v>0</v>
      </c>
      <c r="AO19" s="320">
        <v>0.09</v>
      </c>
      <c r="AP19" s="320">
        <v>0</v>
      </c>
      <c r="AQ19" s="320">
        <v>0</v>
      </c>
      <c r="AR19" s="320">
        <v>0</v>
      </c>
      <c r="AS19" s="320">
        <v>0</v>
      </c>
      <c r="AT19" s="320">
        <v>0</v>
      </c>
      <c r="AU19" s="320">
        <v>0</v>
      </c>
      <c r="AV19" s="320">
        <v>8.75</v>
      </c>
      <c r="AW19" s="320">
        <v>0</v>
      </c>
      <c r="AX19" s="320">
        <v>0</v>
      </c>
      <c r="AY19" s="320">
        <v>0</v>
      </c>
      <c r="AZ19" s="320">
        <v>0</v>
      </c>
      <c r="BA19" s="320">
        <v>0</v>
      </c>
      <c r="BB19" s="320">
        <v>0.06</v>
      </c>
      <c r="BC19" s="320">
        <v>9.58</v>
      </c>
      <c r="BD19" s="320">
        <v>0</v>
      </c>
      <c r="BE19" s="320">
        <v>0</v>
      </c>
      <c r="BF19" s="320">
        <v>0</v>
      </c>
      <c r="BG19" s="320">
        <v>0</v>
      </c>
      <c r="BH19" s="320">
        <v>0</v>
      </c>
      <c r="BI19" s="320">
        <v>0</v>
      </c>
      <c r="BJ19" s="320">
        <v>16.080000000000002</v>
      </c>
      <c r="BK19" s="320">
        <v>1111.6200000000001</v>
      </c>
    </row>
    <row r="20" spans="1:63" ht="20.100000000000001" customHeight="1" x14ac:dyDescent="0.2">
      <c r="A20" s="340" t="s">
        <v>71</v>
      </c>
      <c r="B20" s="341" t="s">
        <v>72</v>
      </c>
      <c r="C20" s="340" t="s">
        <v>73</v>
      </c>
      <c r="D20" s="202">
        <v>363</v>
      </c>
      <c r="E20" s="202">
        <v>0</v>
      </c>
      <c r="F20" s="320">
        <v>0</v>
      </c>
      <c r="G20" s="202">
        <v>0</v>
      </c>
      <c r="H20" s="202">
        <v>0</v>
      </c>
      <c r="I20" s="202">
        <v>0</v>
      </c>
      <c r="J20" s="202">
        <v>0</v>
      </c>
      <c r="K20" s="202">
        <v>0</v>
      </c>
      <c r="L20" s="202">
        <v>0</v>
      </c>
      <c r="M20" s="202">
        <v>0</v>
      </c>
      <c r="N20" s="202">
        <v>0</v>
      </c>
      <c r="O20" s="202">
        <v>0</v>
      </c>
      <c r="P20" s="202">
        <v>0</v>
      </c>
      <c r="Q20" s="202">
        <v>0</v>
      </c>
      <c r="R20" s="202">
        <v>0</v>
      </c>
      <c r="S20" s="202">
        <v>0</v>
      </c>
      <c r="T20" s="202">
        <v>0</v>
      </c>
      <c r="U20" s="202">
        <v>0</v>
      </c>
      <c r="V20" s="202">
        <v>0</v>
      </c>
      <c r="W20" s="202">
        <v>0</v>
      </c>
      <c r="X20" s="202">
        <v>0</v>
      </c>
      <c r="Y20" s="202">
        <v>0</v>
      </c>
      <c r="Z20" s="202">
        <v>0</v>
      </c>
      <c r="AA20" s="202">
        <v>0</v>
      </c>
      <c r="AB20" s="202">
        <v>0</v>
      </c>
      <c r="AC20" s="319">
        <v>0</v>
      </c>
      <c r="AD20" s="319">
        <v>0</v>
      </c>
      <c r="AE20" s="319">
        <v>0</v>
      </c>
      <c r="AF20" s="319">
        <v>0</v>
      </c>
      <c r="AG20" s="319">
        <v>0</v>
      </c>
      <c r="AH20" s="319">
        <v>0</v>
      </c>
      <c r="AI20" s="319">
        <v>0</v>
      </c>
      <c r="AJ20" s="319">
        <v>0</v>
      </c>
      <c r="AK20" s="319">
        <v>0</v>
      </c>
      <c r="AL20" s="202">
        <v>0</v>
      </c>
      <c r="AM20" s="202">
        <v>0</v>
      </c>
      <c r="AN20" s="202">
        <v>0</v>
      </c>
      <c r="AO20" s="202">
        <v>0</v>
      </c>
      <c r="AP20" s="319">
        <v>0</v>
      </c>
      <c r="AQ20" s="319">
        <v>0</v>
      </c>
      <c r="AR20" s="319">
        <v>0</v>
      </c>
      <c r="AS20" s="202">
        <v>0</v>
      </c>
      <c r="AT20" s="202">
        <v>0</v>
      </c>
      <c r="AU20" s="202">
        <v>0</v>
      </c>
      <c r="AV20" s="202">
        <v>0</v>
      </c>
      <c r="AW20" s="202">
        <v>0</v>
      </c>
      <c r="AX20" s="202">
        <v>0</v>
      </c>
      <c r="AY20" s="202">
        <v>0</v>
      </c>
      <c r="AZ20" s="202">
        <v>0</v>
      </c>
      <c r="BA20" s="202">
        <v>0</v>
      </c>
      <c r="BB20" s="202">
        <v>0</v>
      </c>
      <c r="BC20" s="202">
        <v>0</v>
      </c>
      <c r="BD20" s="202">
        <v>0</v>
      </c>
      <c r="BE20" s="202">
        <v>0</v>
      </c>
      <c r="BF20" s="202">
        <v>0</v>
      </c>
      <c r="BG20" s="319">
        <v>0</v>
      </c>
      <c r="BH20" s="319">
        <v>0</v>
      </c>
      <c r="BI20" s="319">
        <v>0</v>
      </c>
      <c r="BJ20" s="321">
        <v>-3.3</v>
      </c>
      <c r="BK20" s="321">
        <v>359.7</v>
      </c>
    </row>
    <row r="21" spans="1:63" ht="20.100000000000001" customHeight="1" x14ac:dyDescent="0.2">
      <c r="A21" s="340" t="s">
        <v>74</v>
      </c>
      <c r="B21" s="341" t="s">
        <v>75</v>
      </c>
      <c r="C21" s="340" t="s">
        <v>76</v>
      </c>
      <c r="D21" s="202">
        <v>0.34</v>
      </c>
      <c r="E21" s="202">
        <v>0</v>
      </c>
      <c r="F21" s="320">
        <v>0</v>
      </c>
      <c r="G21" s="202">
        <v>0</v>
      </c>
      <c r="H21" s="202">
        <v>0</v>
      </c>
      <c r="I21" s="202">
        <v>0</v>
      </c>
      <c r="J21" s="202">
        <v>0</v>
      </c>
      <c r="K21" s="202">
        <v>0</v>
      </c>
      <c r="L21" s="202">
        <v>0</v>
      </c>
      <c r="M21" s="202">
        <v>0</v>
      </c>
      <c r="N21" s="202">
        <v>0</v>
      </c>
      <c r="O21" s="202">
        <v>0</v>
      </c>
      <c r="P21" s="202">
        <v>0</v>
      </c>
      <c r="Q21" s="202">
        <v>0</v>
      </c>
      <c r="R21" s="202">
        <v>0</v>
      </c>
      <c r="S21" s="202">
        <v>0</v>
      </c>
      <c r="T21" s="202">
        <v>0</v>
      </c>
      <c r="U21" s="202">
        <v>0</v>
      </c>
      <c r="V21" s="202">
        <v>0</v>
      </c>
      <c r="W21" s="202">
        <v>0</v>
      </c>
      <c r="X21" s="202">
        <v>0</v>
      </c>
      <c r="Y21" s="202">
        <v>0</v>
      </c>
      <c r="Z21" s="202">
        <v>0</v>
      </c>
      <c r="AA21" s="202">
        <v>0</v>
      </c>
      <c r="AB21" s="202">
        <v>0</v>
      </c>
      <c r="AC21" s="319">
        <v>0</v>
      </c>
      <c r="AD21" s="319">
        <v>0</v>
      </c>
      <c r="AE21" s="319">
        <v>0</v>
      </c>
      <c r="AF21" s="319">
        <v>0</v>
      </c>
      <c r="AG21" s="319">
        <v>0</v>
      </c>
      <c r="AH21" s="319">
        <v>0</v>
      </c>
      <c r="AI21" s="319">
        <v>0</v>
      </c>
      <c r="AJ21" s="319">
        <v>0</v>
      </c>
      <c r="AK21" s="319">
        <v>0</v>
      </c>
      <c r="AL21" s="202">
        <v>0</v>
      </c>
      <c r="AM21" s="202">
        <v>0</v>
      </c>
      <c r="AN21" s="202">
        <v>0</v>
      </c>
      <c r="AO21" s="202">
        <v>0</v>
      </c>
      <c r="AP21" s="319">
        <v>0</v>
      </c>
      <c r="AQ21" s="319">
        <v>0</v>
      </c>
      <c r="AR21" s="319">
        <v>0</v>
      </c>
      <c r="AS21" s="202">
        <v>0</v>
      </c>
      <c r="AT21" s="202">
        <v>0</v>
      </c>
      <c r="AU21" s="202">
        <v>0</v>
      </c>
      <c r="AV21" s="202">
        <v>0</v>
      </c>
      <c r="AW21" s="202">
        <v>0</v>
      </c>
      <c r="AX21" s="202">
        <v>0</v>
      </c>
      <c r="AY21" s="202">
        <v>0</v>
      </c>
      <c r="AZ21" s="202">
        <v>0</v>
      </c>
      <c r="BA21" s="202">
        <v>0</v>
      </c>
      <c r="BB21" s="202">
        <v>0</v>
      </c>
      <c r="BC21" s="202">
        <v>0</v>
      </c>
      <c r="BD21" s="202">
        <v>0</v>
      </c>
      <c r="BE21" s="202">
        <v>0</v>
      </c>
      <c r="BF21" s="202">
        <v>0</v>
      </c>
      <c r="BG21" s="319">
        <v>0</v>
      </c>
      <c r="BH21" s="319">
        <v>0</v>
      </c>
      <c r="BI21" s="319">
        <v>0</v>
      </c>
      <c r="BJ21" s="321">
        <v>0</v>
      </c>
      <c r="BK21" s="321">
        <v>0.34</v>
      </c>
    </row>
    <row r="22" spans="1:63" ht="20.100000000000001" customHeight="1" x14ac:dyDescent="0.2">
      <c r="A22" s="340" t="s">
        <v>77</v>
      </c>
      <c r="B22" s="341" t="s">
        <v>78</v>
      </c>
      <c r="C22" s="340" t="s">
        <v>79</v>
      </c>
      <c r="D22" s="202">
        <v>123.91</v>
      </c>
      <c r="E22" s="202">
        <v>0</v>
      </c>
      <c r="F22" s="320">
        <v>0</v>
      </c>
      <c r="G22" s="202">
        <v>0</v>
      </c>
      <c r="H22" s="202">
        <v>0</v>
      </c>
      <c r="I22" s="202">
        <v>0</v>
      </c>
      <c r="J22" s="202">
        <v>0</v>
      </c>
      <c r="K22" s="202">
        <v>0</v>
      </c>
      <c r="L22" s="202">
        <v>0</v>
      </c>
      <c r="M22" s="202">
        <v>0</v>
      </c>
      <c r="N22" s="202">
        <v>0</v>
      </c>
      <c r="O22" s="202">
        <v>0</v>
      </c>
      <c r="P22" s="202">
        <v>0</v>
      </c>
      <c r="Q22" s="202">
        <v>0</v>
      </c>
      <c r="R22" s="202">
        <v>0</v>
      </c>
      <c r="S22" s="202">
        <v>0</v>
      </c>
      <c r="T22" s="202">
        <v>0</v>
      </c>
      <c r="U22" s="202">
        <v>0</v>
      </c>
      <c r="V22" s="202">
        <v>0</v>
      </c>
      <c r="W22" s="202">
        <v>0</v>
      </c>
      <c r="X22" s="202">
        <v>0</v>
      </c>
      <c r="Y22" s="202">
        <v>0</v>
      </c>
      <c r="Z22" s="202">
        <v>0</v>
      </c>
      <c r="AA22" s="202">
        <v>0</v>
      </c>
      <c r="AB22" s="202">
        <v>0</v>
      </c>
      <c r="AC22" s="319">
        <v>0</v>
      </c>
      <c r="AD22" s="319">
        <v>0</v>
      </c>
      <c r="AE22" s="319">
        <v>0</v>
      </c>
      <c r="AF22" s="319">
        <v>0</v>
      </c>
      <c r="AG22" s="319">
        <v>0</v>
      </c>
      <c r="AH22" s="319">
        <v>0</v>
      </c>
      <c r="AI22" s="319">
        <v>0</v>
      </c>
      <c r="AJ22" s="319">
        <v>0</v>
      </c>
      <c r="AK22" s="319">
        <v>0</v>
      </c>
      <c r="AL22" s="202">
        <v>0</v>
      </c>
      <c r="AM22" s="202">
        <v>0</v>
      </c>
      <c r="AN22" s="202">
        <v>0</v>
      </c>
      <c r="AO22" s="202">
        <v>0</v>
      </c>
      <c r="AP22" s="319">
        <v>0</v>
      </c>
      <c r="AQ22" s="319">
        <v>0</v>
      </c>
      <c r="AR22" s="319">
        <v>0</v>
      </c>
      <c r="AS22" s="202">
        <v>0</v>
      </c>
      <c r="AT22" s="202">
        <v>0</v>
      </c>
      <c r="AU22" s="202">
        <v>0</v>
      </c>
      <c r="AV22" s="202">
        <v>0</v>
      </c>
      <c r="AW22" s="202">
        <v>0</v>
      </c>
      <c r="AX22" s="202">
        <v>0</v>
      </c>
      <c r="AY22" s="202">
        <v>0</v>
      </c>
      <c r="AZ22" s="202">
        <v>0</v>
      </c>
      <c r="BA22" s="202">
        <v>0</v>
      </c>
      <c r="BB22" s="202">
        <v>0</v>
      </c>
      <c r="BC22" s="202">
        <v>0</v>
      </c>
      <c r="BD22" s="202">
        <v>0</v>
      </c>
      <c r="BE22" s="202">
        <v>0</v>
      </c>
      <c r="BF22" s="202">
        <v>0</v>
      </c>
      <c r="BG22" s="319">
        <v>0</v>
      </c>
      <c r="BH22" s="319">
        <v>0</v>
      </c>
      <c r="BI22" s="319">
        <v>0</v>
      </c>
      <c r="BJ22" s="321">
        <v>-0.87</v>
      </c>
      <c r="BK22" s="321">
        <v>123.04</v>
      </c>
    </row>
    <row r="23" spans="1:63" ht="20.100000000000001" customHeight="1" x14ac:dyDescent="0.2">
      <c r="A23" s="340" t="s">
        <v>80</v>
      </c>
      <c r="B23" s="341" t="s">
        <v>520</v>
      </c>
      <c r="C23" s="340" t="s">
        <v>521</v>
      </c>
      <c r="D23" s="202">
        <v>0</v>
      </c>
      <c r="E23" s="202">
        <v>0</v>
      </c>
      <c r="F23" s="320">
        <v>0</v>
      </c>
      <c r="G23" s="202">
        <v>0</v>
      </c>
      <c r="H23" s="202">
        <v>0</v>
      </c>
      <c r="I23" s="202">
        <v>0</v>
      </c>
      <c r="J23" s="202">
        <v>0</v>
      </c>
      <c r="K23" s="202">
        <v>0</v>
      </c>
      <c r="L23" s="202">
        <v>0</v>
      </c>
      <c r="M23" s="202">
        <v>0</v>
      </c>
      <c r="N23" s="202">
        <v>0</v>
      </c>
      <c r="O23" s="202">
        <v>0</v>
      </c>
      <c r="P23" s="202">
        <v>0</v>
      </c>
      <c r="Q23" s="202">
        <v>0</v>
      </c>
      <c r="R23" s="202">
        <v>0</v>
      </c>
      <c r="S23" s="202">
        <v>0</v>
      </c>
      <c r="T23" s="202">
        <v>0</v>
      </c>
      <c r="U23" s="202">
        <v>0</v>
      </c>
      <c r="V23" s="202">
        <v>0</v>
      </c>
      <c r="W23" s="202">
        <v>0</v>
      </c>
      <c r="X23" s="202">
        <v>0</v>
      </c>
      <c r="Y23" s="202">
        <v>0</v>
      </c>
      <c r="Z23" s="202">
        <v>0</v>
      </c>
      <c r="AA23" s="202">
        <v>0</v>
      </c>
      <c r="AB23" s="202">
        <v>0</v>
      </c>
      <c r="AC23" s="319">
        <v>0</v>
      </c>
      <c r="AD23" s="319">
        <v>0</v>
      </c>
      <c r="AE23" s="319">
        <v>0</v>
      </c>
      <c r="AF23" s="319">
        <v>0</v>
      </c>
      <c r="AG23" s="319">
        <v>0</v>
      </c>
      <c r="AH23" s="319">
        <v>0</v>
      </c>
      <c r="AI23" s="319">
        <v>0</v>
      </c>
      <c r="AJ23" s="319">
        <v>0</v>
      </c>
      <c r="AK23" s="319">
        <v>0</v>
      </c>
      <c r="AL23" s="202">
        <v>0</v>
      </c>
      <c r="AM23" s="202">
        <v>0</v>
      </c>
      <c r="AN23" s="202">
        <v>0</v>
      </c>
      <c r="AO23" s="202">
        <v>0</v>
      </c>
      <c r="AP23" s="319">
        <v>0</v>
      </c>
      <c r="AQ23" s="319">
        <v>0</v>
      </c>
      <c r="AR23" s="319">
        <v>0</v>
      </c>
      <c r="AS23" s="202">
        <v>0</v>
      </c>
      <c r="AT23" s="202">
        <v>0</v>
      </c>
      <c r="AU23" s="202">
        <v>0</v>
      </c>
      <c r="AV23" s="202">
        <v>0</v>
      </c>
      <c r="AW23" s="202">
        <v>0</v>
      </c>
      <c r="AX23" s="202">
        <v>0</v>
      </c>
      <c r="AY23" s="202">
        <v>0</v>
      </c>
      <c r="AZ23" s="202">
        <v>0</v>
      </c>
      <c r="BA23" s="202">
        <v>0</v>
      </c>
      <c r="BB23" s="202">
        <v>0</v>
      </c>
      <c r="BC23" s="202">
        <v>0</v>
      </c>
      <c r="BD23" s="202">
        <v>0</v>
      </c>
      <c r="BE23" s="202">
        <v>0</v>
      </c>
      <c r="BF23" s="202">
        <v>0</v>
      </c>
      <c r="BG23" s="319">
        <v>0</v>
      </c>
      <c r="BH23" s="319">
        <v>0</v>
      </c>
      <c r="BI23" s="319">
        <v>0</v>
      </c>
      <c r="BJ23" s="321">
        <v>0</v>
      </c>
      <c r="BK23" s="321">
        <v>0</v>
      </c>
    </row>
    <row r="24" spans="1:63" ht="20.100000000000001" customHeight="1" x14ac:dyDescent="0.2">
      <c r="A24" s="340" t="s">
        <v>83</v>
      </c>
      <c r="B24" s="341" t="s">
        <v>81</v>
      </c>
      <c r="C24" s="340" t="s">
        <v>82</v>
      </c>
      <c r="D24" s="202">
        <v>0</v>
      </c>
      <c r="E24" s="202">
        <v>0</v>
      </c>
      <c r="F24" s="320">
        <v>0</v>
      </c>
      <c r="G24" s="202">
        <v>0</v>
      </c>
      <c r="H24" s="202">
        <v>0</v>
      </c>
      <c r="I24" s="202">
        <v>0</v>
      </c>
      <c r="J24" s="202">
        <v>0</v>
      </c>
      <c r="K24" s="202">
        <v>0</v>
      </c>
      <c r="L24" s="202">
        <v>0</v>
      </c>
      <c r="M24" s="202">
        <v>0</v>
      </c>
      <c r="N24" s="202">
        <v>0</v>
      </c>
      <c r="O24" s="202">
        <v>0</v>
      </c>
      <c r="P24" s="202">
        <v>0</v>
      </c>
      <c r="Q24" s="202">
        <v>0</v>
      </c>
      <c r="R24" s="202">
        <v>0</v>
      </c>
      <c r="S24" s="202">
        <v>0</v>
      </c>
      <c r="T24" s="202">
        <v>0</v>
      </c>
      <c r="U24" s="202">
        <v>0</v>
      </c>
      <c r="V24" s="202">
        <v>0</v>
      </c>
      <c r="W24" s="202">
        <v>0</v>
      </c>
      <c r="X24" s="202">
        <v>0</v>
      </c>
      <c r="Y24" s="202">
        <v>0</v>
      </c>
      <c r="Z24" s="202">
        <v>0</v>
      </c>
      <c r="AA24" s="202">
        <v>0</v>
      </c>
      <c r="AB24" s="202">
        <v>0</v>
      </c>
      <c r="AC24" s="319">
        <v>0</v>
      </c>
      <c r="AD24" s="319">
        <v>0</v>
      </c>
      <c r="AE24" s="319">
        <v>0</v>
      </c>
      <c r="AF24" s="319">
        <v>0</v>
      </c>
      <c r="AG24" s="319">
        <v>0</v>
      </c>
      <c r="AH24" s="319">
        <v>0</v>
      </c>
      <c r="AI24" s="319">
        <v>0</v>
      </c>
      <c r="AJ24" s="319">
        <v>0</v>
      </c>
      <c r="AK24" s="319">
        <v>0</v>
      </c>
      <c r="AL24" s="202">
        <v>0</v>
      </c>
      <c r="AM24" s="202">
        <v>0</v>
      </c>
      <c r="AN24" s="202">
        <v>0</v>
      </c>
      <c r="AO24" s="202">
        <v>0</v>
      </c>
      <c r="AP24" s="319">
        <v>0</v>
      </c>
      <c r="AQ24" s="319">
        <v>0</v>
      </c>
      <c r="AR24" s="319">
        <v>0</v>
      </c>
      <c r="AS24" s="202">
        <v>0</v>
      </c>
      <c r="AT24" s="202">
        <v>0</v>
      </c>
      <c r="AU24" s="202">
        <v>0</v>
      </c>
      <c r="AV24" s="202">
        <v>0</v>
      </c>
      <c r="AW24" s="202">
        <v>0</v>
      </c>
      <c r="AX24" s="202">
        <v>0</v>
      </c>
      <c r="AY24" s="202">
        <v>0</v>
      </c>
      <c r="AZ24" s="202">
        <v>0</v>
      </c>
      <c r="BA24" s="202">
        <v>0</v>
      </c>
      <c r="BB24" s="202">
        <v>0</v>
      </c>
      <c r="BC24" s="202">
        <v>0</v>
      </c>
      <c r="BD24" s="202">
        <v>0</v>
      </c>
      <c r="BE24" s="202">
        <v>0</v>
      </c>
      <c r="BF24" s="202">
        <v>0</v>
      </c>
      <c r="BG24" s="319">
        <v>0</v>
      </c>
      <c r="BH24" s="319">
        <v>0</v>
      </c>
      <c r="BI24" s="319">
        <v>0</v>
      </c>
      <c r="BJ24" s="321">
        <v>0</v>
      </c>
      <c r="BK24" s="321">
        <v>0</v>
      </c>
    </row>
    <row r="25" spans="1:63" ht="20.100000000000001" customHeight="1" x14ac:dyDescent="0.2">
      <c r="A25" s="340" t="s">
        <v>86</v>
      </c>
      <c r="B25" s="341" t="s">
        <v>84</v>
      </c>
      <c r="C25" s="340" t="s">
        <v>85</v>
      </c>
      <c r="D25" s="202">
        <v>38.56</v>
      </c>
      <c r="E25" s="202">
        <v>1.06</v>
      </c>
      <c r="F25" s="320">
        <v>1.06</v>
      </c>
      <c r="G25" s="202">
        <v>0</v>
      </c>
      <c r="H25" s="202">
        <v>0</v>
      </c>
      <c r="I25" s="202">
        <v>0</v>
      </c>
      <c r="J25" s="202">
        <v>0</v>
      </c>
      <c r="K25" s="202">
        <v>1.06</v>
      </c>
      <c r="L25" s="202">
        <v>0</v>
      </c>
      <c r="M25" s="202">
        <v>0</v>
      </c>
      <c r="N25" s="202">
        <v>0</v>
      </c>
      <c r="O25" s="202">
        <v>0</v>
      </c>
      <c r="P25" s="202">
        <v>0</v>
      </c>
      <c r="Q25" s="202">
        <v>0</v>
      </c>
      <c r="R25" s="202">
        <v>0</v>
      </c>
      <c r="S25" s="202">
        <v>0</v>
      </c>
      <c r="T25" s="202">
        <v>0</v>
      </c>
      <c r="U25" s="202">
        <v>0</v>
      </c>
      <c r="V25" s="202">
        <v>0</v>
      </c>
      <c r="W25" s="202">
        <v>0</v>
      </c>
      <c r="X25" s="202">
        <v>0</v>
      </c>
      <c r="Y25" s="202">
        <v>0</v>
      </c>
      <c r="Z25" s="202">
        <v>0</v>
      </c>
      <c r="AA25" s="202">
        <v>0</v>
      </c>
      <c r="AB25" s="202">
        <v>0</v>
      </c>
      <c r="AC25" s="319">
        <v>0</v>
      </c>
      <c r="AD25" s="319">
        <v>0</v>
      </c>
      <c r="AE25" s="319">
        <v>0</v>
      </c>
      <c r="AF25" s="319">
        <v>0</v>
      </c>
      <c r="AG25" s="319">
        <v>0</v>
      </c>
      <c r="AH25" s="319">
        <v>0</v>
      </c>
      <c r="AI25" s="319">
        <v>0</v>
      </c>
      <c r="AJ25" s="319">
        <v>0</v>
      </c>
      <c r="AK25" s="319">
        <v>0</v>
      </c>
      <c r="AL25" s="202">
        <v>0</v>
      </c>
      <c r="AM25" s="202">
        <v>0</v>
      </c>
      <c r="AN25" s="202">
        <v>0</v>
      </c>
      <c r="AO25" s="202">
        <v>0</v>
      </c>
      <c r="AP25" s="319">
        <v>0</v>
      </c>
      <c r="AQ25" s="319">
        <v>0</v>
      </c>
      <c r="AR25" s="319">
        <v>0</v>
      </c>
      <c r="AS25" s="202">
        <v>0</v>
      </c>
      <c r="AT25" s="202">
        <v>0</v>
      </c>
      <c r="AU25" s="202">
        <v>0</v>
      </c>
      <c r="AV25" s="202">
        <v>0</v>
      </c>
      <c r="AW25" s="202">
        <v>0</v>
      </c>
      <c r="AX25" s="202">
        <v>0</v>
      </c>
      <c r="AY25" s="202">
        <v>0</v>
      </c>
      <c r="AZ25" s="202">
        <v>0</v>
      </c>
      <c r="BA25" s="202">
        <v>0</v>
      </c>
      <c r="BB25" s="202">
        <v>0</v>
      </c>
      <c r="BC25" s="202">
        <v>0</v>
      </c>
      <c r="BD25" s="202">
        <v>0</v>
      </c>
      <c r="BE25" s="202">
        <v>0</v>
      </c>
      <c r="BF25" s="202">
        <v>0</v>
      </c>
      <c r="BG25" s="319">
        <v>0</v>
      </c>
      <c r="BH25" s="319">
        <v>0</v>
      </c>
      <c r="BI25" s="319">
        <v>0</v>
      </c>
      <c r="BJ25" s="321">
        <v>0.96000000000000008</v>
      </c>
      <c r="BK25" s="321">
        <v>39.520000000000003</v>
      </c>
    </row>
    <row r="26" spans="1:63" ht="20.100000000000001" customHeight="1" x14ac:dyDescent="0.2">
      <c r="A26" s="340" t="s">
        <v>89</v>
      </c>
      <c r="B26" s="341" t="s">
        <v>87</v>
      </c>
      <c r="C26" s="340" t="s">
        <v>88</v>
      </c>
      <c r="D26" s="202">
        <v>28.93</v>
      </c>
      <c r="E26" s="202">
        <v>0</v>
      </c>
      <c r="F26" s="320">
        <v>0</v>
      </c>
      <c r="G26" s="202">
        <v>0</v>
      </c>
      <c r="H26" s="202">
        <v>0</v>
      </c>
      <c r="I26" s="202">
        <v>0</v>
      </c>
      <c r="J26" s="202">
        <v>0</v>
      </c>
      <c r="K26" s="202">
        <v>0</v>
      </c>
      <c r="L26" s="202">
        <v>0</v>
      </c>
      <c r="M26" s="202">
        <v>0</v>
      </c>
      <c r="N26" s="202">
        <v>0</v>
      </c>
      <c r="O26" s="202">
        <v>0</v>
      </c>
      <c r="P26" s="202">
        <v>0</v>
      </c>
      <c r="Q26" s="202">
        <v>0</v>
      </c>
      <c r="R26" s="202">
        <v>0</v>
      </c>
      <c r="S26" s="202">
        <v>0</v>
      </c>
      <c r="T26" s="202">
        <v>0</v>
      </c>
      <c r="U26" s="202">
        <v>0</v>
      </c>
      <c r="V26" s="202">
        <v>0</v>
      </c>
      <c r="W26" s="202">
        <v>0</v>
      </c>
      <c r="X26" s="202">
        <v>0</v>
      </c>
      <c r="Y26" s="202">
        <v>0</v>
      </c>
      <c r="Z26" s="202">
        <v>0</v>
      </c>
      <c r="AA26" s="202">
        <v>0</v>
      </c>
      <c r="AB26" s="202">
        <v>0</v>
      </c>
      <c r="AC26" s="319">
        <v>0</v>
      </c>
      <c r="AD26" s="319">
        <v>0</v>
      </c>
      <c r="AE26" s="319">
        <v>0</v>
      </c>
      <c r="AF26" s="319">
        <v>0</v>
      </c>
      <c r="AG26" s="319">
        <v>0</v>
      </c>
      <c r="AH26" s="319">
        <v>0</v>
      </c>
      <c r="AI26" s="319">
        <v>0</v>
      </c>
      <c r="AJ26" s="319">
        <v>0</v>
      </c>
      <c r="AK26" s="319">
        <v>0</v>
      </c>
      <c r="AL26" s="202">
        <v>0</v>
      </c>
      <c r="AM26" s="202">
        <v>0</v>
      </c>
      <c r="AN26" s="202">
        <v>0</v>
      </c>
      <c r="AO26" s="202">
        <v>0</v>
      </c>
      <c r="AP26" s="319">
        <v>0</v>
      </c>
      <c r="AQ26" s="319">
        <v>0</v>
      </c>
      <c r="AR26" s="319">
        <v>0</v>
      </c>
      <c r="AS26" s="202">
        <v>0</v>
      </c>
      <c r="AT26" s="202">
        <v>0</v>
      </c>
      <c r="AU26" s="202">
        <v>0</v>
      </c>
      <c r="AV26" s="202">
        <v>0</v>
      </c>
      <c r="AW26" s="202">
        <v>0</v>
      </c>
      <c r="AX26" s="202">
        <v>0</v>
      </c>
      <c r="AY26" s="202">
        <v>0</v>
      </c>
      <c r="AZ26" s="202">
        <v>0</v>
      </c>
      <c r="BA26" s="202">
        <v>0</v>
      </c>
      <c r="BB26" s="202">
        <v>0</v>
      </c>
      <c r="BC26" s="202">
        <v>0</v>
      </c>
      <c r="BD26" s="202">
        <v>0</v>
      </c>
      <c r="BE26" s="202">
        <v>0</v>
      </c>
      <c r="BF26" s="202">
        <v>0</v>
      </c>
      <c r="BG26" s="319">
        <v>0</v>
      </c>
      <c r="BH26" s="319">
        <v>0</v>
      </c>
      <c r="BI26" s="319">
        <v>0</v>
      </c>
      <c r="BJ26" s="321">
        <v>-5.0999999999999996</v>
      </c>
      <c r="BK26" s="321">
        <v>23.83</v>
      </c>
    </row>
    <row r="27" spans="1:63" ht="20.100000000000001" customHeight="1" x14ac:dyDescent="0.2">
      <c r="A27" s="340" t="s">
        <v>94</v>
      </c>
      <c r="B27" s="341" t="s">
        <v>90</v>
      </c>
      <c r="C27" s="340" t="s">
        <v>91</v>
      </c>
      <c r="D27" s="202">
        <v>0</v>
      </c>
      <c r="E27" s="202">
        <v>0</v>
      </c>
      <c r="F27" s="320">
        <v>0</v>
      </c>
      <c r="G27" s="202">
        <v>0</v>
      </c>
      <c r="H27" s="202">
        <v>0</v>
      </c>
      <c r="I27" s="202">
        <v>0</v>
      </c>
      <c r="J27" s="202">
        <v>0</v>
      </c>
      <c r="K27" s="202">
        <v>0</v>
      </c>
      <c r="L27" s="202">
        <v>0</v>
      </c>
      <c r="M27" s="202">
        <v>0</v>
      </c>
      <c r="N27" s="202">
        <v>0</v>
      </c>
      <c r="O27" s="202">
        <v>0</v>
      </c>
      <c r="P27" s="202">
        <v>0</v>
      </c>
      <c r="Q27" s="202">
        <v>0</v>
      </c>
      <c r="R27" s="202">
        <v>0</v>
      </c>
      <c r="S27" s="202">
        <v>0</v>
      </c>
      <c r="T27" s="202">
        <v>0</v>
      </c>
      <c r="U27" s="202">
        <v>0</v>
      </c>
      <c r="V27" s="202">
        <v>0</v>
      </c>
      <c r="W27" s="202">
        <v>0</v>
      </c>
      <c r="X27" s="202">
        <v>0</v>
      </c>
      <c r="Y27" s="202">
        <v>0</v>
      </c>
      <c r="Z27" s="202">
        <v>0</v>
      </c>
      <c r="AA27" s="202">
        <v>0</v>
      </c>
      <c r="AB27" s="202">
        <v>0</v>
      </c>
      <c r="AC27" s="319">
        <v>0</v>
      </c>
      <c r="AD27" s="319">
        <v>0</v>
      </c>
      <c r="AE27" s="319">
        <v>0</v>
      </c>
      <c r="AF27" s="319">
        <v>0</v>
      </c>
      <c r="AG27" s="319">
        <v>0</v>
      </c>
      <c r="AH27" s="319">
        <v>0</v>
      </c>
      <c r="AI27" s="319">
        <v>0</v>
      </c>
      <c r="AJ27" s="319">
        <v>0</v>
      </c>
      <c r="AK27" s="319">
        <v>0</v>
      </c>
      <c r="AL27" s="202">
        <v>0</v>
      </c>
      <c r="AM27" s="202">
        <v>0</v>
      </c>
      <c r="AN27" s="202">
        <v>0</v>
      </c>
      <c r="AO27" s="202">
        <v>0</v>
      </c>
      <c r="AP27" s="319">
        <v>0</v>
      </c>
      <c r="AQ27" s="319">
        <v>0</v>
      </c>
      <c r="AR27" s="319">
        <v>0</v>
      </c>
      <c r="AS27" s="202">
        <v>0</v>
      </c>
      <c r="AT27" s="202">
        <v>0</v>
      </c>
      <c r="AU27" s="202">
        <v>0</v>
      </c>
      <c r="AV27" s="202">
        <v>0</v>
      </c>
      <c r="AW27" s="202">
        <v>0</v>
      </c>
      <c r="AX27" s="202">
        <v>0</v>
      </c>
      <c r="AY27" s="202">
        <v>0</v>
      </c>
      <c r="AZ27" s="202">
        <v>0</v>
      </c>
      <c r="BA27" s="202">
        <v>0</v>
      </c>
      <c r="BB27" s="202">
        <v>0</v>
      </c>
      <c r="BC27" s="202">
        <v>0</v>
      </c>
      <c r="BD27" s="202">
        <v>0</v>
      </c>
      <c r="BE27" s="202">
        <v>0</v>
      </c>
      <c r="BF27" s="202">
        <v>0</v>
      </c>
      <c r="BG27" s="319">
        <v>0</v>
      </c>
      <c r="BH27" s="319">
        <v>0</v>
      </c>
      <c r="BI27" s="319">
        <v>0</v>
      </c>
      <c r="BJ27" s="321">
        <v>0</v>
      </c>
      <c r="BK27" s="321">
        <v>0</v>
      </c>
    </row>
    <row r="28" spans="1:63" ht="20.100000000000001" customHeight="1" x14ac:dyDescent="0.2">
      <c r="A28" s="344" t="s">
        <v>74</v>
      </c>
      <c r="B28" s="341" t="s">
        <v>92</v>
      </c>
      <c r="C28" s="340" t="s">
        <v>93</v>
      </c>
      <c r="D28" s="202">
        <v>0</v>
      </c>
      <c r="E28" s="202">
        <v>0</v>
      </c>
      <c r="F28" s="320">
        <v>0</v>
      </c>
      <c r="G28" s="202">
        <v>0</v>
      </c>
      <c r="H28" s="202">
        <v>0</v>
      </c>
      <c r="I28" s="202">
        <v>0</v>
      </c>
      <c r="J28" s="202">
        <v>0</v>
      </c>
      <c r="K28" s="202">
        <v>0</v>
      </c>
      <c r="L28" s="202">
        <v>0</v>
      </c>
      <c r="M28" s="202">
        <v>0</v>
      </c>
      <c r="N28" s="202">
        <v>0</v>
      </c>
      <c r="O28" s="202">
        <v>0</v>
      </c>
      <c r="P28" s="202">
        <v>0</v>
      </c>
      <c r="Q28" s="202">
        <v>0</v>
      </c>
      <c r="R28" s="202">
        <v>0</v>
      </c>
      <c r="S28" s="202">
        <v>0</v>
      </c>
      <c r="T28" s="202">
        <v>0</v>
      </c>
      <c r="U28" s="202">
        <v>0</v>
      </c>
      <c r="V28" s="202">
        <v>0</v>
      </c>
      <c r="W28" s="202">
        <v>0</v>
      </c>
      <c r="X28" s="202">
        <v>0</v>
      </c>
      <c r="Y28" s="202">
        <v>0</v>
      </c>
      <c r="Z28" s="202">
        <v>0</v>
      </c>
      <c r="AA28" s="202">
        <v>0</v>
      </c>
      <c r="AB28" s="202">
        <v>0</v>
      </c>
      <c r="AC28" s="319">
        <v>0</v>
      </c>
      <c r="AD28" s="319">
        <v>0</v>
      </c>
      <c r="AE28" s="319">
        <v>0</v>
      </c>
      <c r="AF28" s="319">
        <v>0</v>
      </c>
      <c r="AG28" s="319">
        <v>0</v>
      </c>
      <c r="AH28" s="319">
        <v>0</v>
      </c>
      <c r="AI28" s="319">
        <v>0</v>
      </c>
      <c r="AJ28" s="319">
        <v>0</v>
      </c>
      <c r="AK28" s="319">
        <v>0</v>
      </c>
      <c r="AL28" s="202">
        <v>0</v>
      </c>
      <c r="AM28" s="202">
        <v>0</v>
      </c>
      <c r="AN28" s="202">
        <v>0</v>
      </c>
      <c r="AO28" s="202">
        <v>0</v>
      </c>
      <c r="AP28" s="319">
        <v>0</v>
      </c>
      <c r="AQ28" s="319">
        <v>0</v>
      </c>
      <c r="AR28" s="319">
        <v>0</v>
      </c>
      <c r="AS28" s="202">
        <v>0</v>
      </c>
      <c r="AT28" s="202">
        <v>0</v>
      </c>
      <c r="AU28" s="202">
        <v>0</v>
      </c>
      <c r="AV28" s="202">
        <v>0</v>
      </c>
      <c r="AW28" s="202">
        <v>0</v>
      </c>
      <c r="AX28" s="202">
        <v>0</v>
      </c>
      <c r="AY28" s="202">
        <v>0</v>
      </c>
      <c r="AZ28" s="202">
        <v>0</v>
      </c>
      <c r="BA28" s="202">
        <v>0</v>
      </c>
      <c r="BB28" s="202">
        <v>0</v>
      </c>
      <c r="BC28" s="202">
        <v>0</v>
      </c>
      <c r="BD28" s="202">
        <v>0</v>
      </c>
      <c r="BE28" s="202">
        <v>0</v>
      </c>
      <c r="BF28" s="202">
        <v>0</v>
      </c>
      <c r="BG28" s="319">
        <v>0</v>
      </c>
      <c r="BH28" s="319">
        <v>0</v>
      </c>
      <c r="BI28" s="319">
        <v>0</v>
      </c>
      <c r="BJ28" s="321">
        <v>0</v>
      </c>
      <c r="BK28" s="321">
        <v>0</v>
      </c>
    </row>
    <row r="29" spans="1:63" ht="34.5" customHeight="1" x14ac:dyDescent="0.2">
      <c r="A29" s="340" t="s">
        <v>132</v>
      </c>
      <c r="B29" s="341" t="s">
        <v>1278</v>
      </c>
      <c r="C29" s="340" t="s">
        <v>96</v>
      </c>
      <c r="D29" s="202">
        <v>191.59000000000003</v>
      </c>
      <c r="E29" s="202">
        <v>17.930000000000003</v>
      </c>
      <c r="F29" s="202">
        <v>10.260000000000002</v>
      </c>
      <c r="G29" s="202">
        <v>0</v>
      </c>
      <c r="H29" s="202">
        <v>0</v>
      </c>
      <c r="I29" s="202">
        <v>0</v>
      </c>
      <c r="J29" s="202">
        <v>1.8000000000000003</v>
      </c>
      <c r="K29" s="202">
        <v>3.48</v>
      </c>
      <c r="L29" s="202">
        <v>0</v>
      </c>
      <c r="M29" s="202">
        <v>0</v>
      </c>
      <c r="N29" s="202">
        <v>0</v>
      </c>
      <c r="O29" s="202">
        <v>4.9800000000000004</v>
      </c>
      <c r="P29" s="202">
        <v>0</v>
      </c>
      <c r="Q29" s="202">
        <v>0</v>
      </c>
      <c r="R29" s="202">
        <v>7.669999999999999</v>
      </c>
      <c r="S29" s="202">
        <v>0</v>
      </c>
      <c r="T29" s="202">
        <v>0</v>
      </c>
      <c r="U29" s="202">
        <v>0</v>
      </c>
      <c r="V29" s="202">
        <v>0</v>
      </c>
      <c r="W29" s="202">
        <v>0</v>
      </c>
      <c r="X29" s="202">
        <v>0.1</v>
      </c>
      <c r="Y29" s="202">
        <v>1.17</v>
      </c>
      <c r="Z29" s="202">
        <v>0</v>
      </c>
      <c r="AA29" s="202">
        <v>0</v>
      </c>
      <c r="AB29" s="202">
        <v>0.88</v>
      </c>
      <c r="AC29" s="202">
        <v>0.66999999999999993</v>
      </c>
      <c r="AD29" s="202">
        <v>0</v>
      </c>
      <c r="AE29" s="202">
        <v>0.12</v>
      </c>
      <c r="AF29" s="202">
        <v>0</v>
      </c>
      <c r="AG29" s="202">
        <v>0</v>
      </c>
      <c r="AH29" s="202">
        <v>0</v>
      </c>
      <c r="AI29" s="202">
        <v>0</v>
      </c>
      <c r="AJ29" s="202">
        <v>0</v>
      </c>
      <c r="AK29" s="202">
        <v>0</v>
      </c>
      <c r="AL29" s="202">
        <v>0</v>
      </c>
      <c r="AM29" s="202">
        <v>0</v>
      </c>
      <c r="AN29" s="202">
        <v>0</v>
      </c>
      <c r="AO29" s="202">
        <v>0.09</v>
      </c>
      <c r="AP29" s="202">
        <v>0</v>
      </c>
      <c r="AQ29" s="202">
        <v>0</v>
      </c>
      <c r="AR29" s="202">
        <v>0</v>
      </c>
      <c r="AS29" s="202">
        <v>0</v>
      </c>
      <c r="AT29" s="202">
        <v>0</v>
      </c>
      <c r="AU29" s="202">
        <v>0</v>
      </c>
      <c r="AV29" s="202">
        <v>5.46</v>
      </c>
      <c r="AW29" s="202">
        <v>0</v>
      </c>
      <c r="AX29" s="202">
        <v>0</v>
      </c>
      <c r="AY29" s="202">
        <v>0</v>
      </c>
      <c r="AZ29" s="202">
        <v>0</v>
      </c>
      <c r="BA29" s="202">
        <v>0</v>
      </c>
      <c r="BB29" s="202">
        <v>0.06</v>
      </c>
      <c r="BC29" s="202">
        <v>0</v>
      </c>
      <c r="BD29" s="202">
        <v>0</v>
      </c>
      <c r="BE29" s="202">
        <v>0</v>
      </c>
      <c r="BF29" s="202">
        <v>0</v>
      </c>
      <c r="BG29" s="202">
        <v>0</v>
      </c>
      <c r="BH29" s="202">
        <v>0</v>
      </c>
      <c r="BI29" s="202">
        <v>0</v>
      </c>
      <c r="BJ29" s="202">
        <v>14.880000000000003</v>
      </c>
      <c r="BK29" s="202">
        <v>206.47000000000003</v>
      </c>
    </row>
    <row r="30" spans="1:63" s="281" customFormat="1" ht="20.100000000000001" customHeight="1" x14ac:dyDescent="0.2">
      <c r="A30" s="343"/>
      <c r="B30" s="352" t="s">
        <v>98</v>
      </c>
      <c r="C30" s="353" t="s">
        <v>99</v>
      </c>
      <c r="D30" s="202">
        <v>113.77</v>
      </c>
      <c r="E30" s="319">
        <v>16.670000000000002</v>
      </c>
      <c r="F30" s="320">
        <v>10.260000000000002</v>
      </c>
      <c r="G30" s="319">
        <v>0</v>
      </c>
      <c r="H30" s="319">
        <v>0</v>
      </c>
      <c r="I30" s="319">
        <v>0</v>
      </c>
      <c r="J30" s="319">
        <v>1.8000000000000003</v>
      </c>
      <c r="K30" s="319">
        <v>3.48</v>
      </c>
      <c r="L30" s="319">
        <v>0</v>
      </c>
      <c r="M30" s="319">
        <v>0</v>
      </c>
      <c r="N30" s="319">
        <v>0</v>
      </c>
      <c r="O30" s="319">
        <v>4.9800000000000004</v>
      </c>
      <c r="P30" s="319">
        <v>0</v>
      </c>
      <c r="Q30" s="319">
        <v>0</v>
      </c>
      <c r="R30" s="202">
        <v>6.4099999999999993</v>
      </c>
      <c r="S30" s="319">
        <v>0</v>
      </c>
      <c r="T30" s="319">
        <v>0</v>
      </c>
      <c r="U30" s="319">
        <v>0</v>
      </c>
      <c r="V30" s="319">
        <v>0</v>
      </c>
      <c r="W30" s="319">
        <v>0</v>
      </c>
      <c r="X30" s="319">
        <v>0.1</v>
      </c>
      <c r="Y30" s="319">
        <v>1.17</v>
      </c>
      <c r="Z30" s="319">
        <v>0</v>
      </c>
      <c r="AA30" s="319">
        <v>0</v>
      </c>
      <c r="AB30" s="202">
        <v>0.36</v>
      </c>
      <c r="AC30" s="319">
        <v>0.31</v>
      </c>
      <c r="AD30" s="319">
        <v>0</v>
      </c>
      <c r="AE30" s="319">
        <v>0</v>
      </c>
      <c r="AF30" s="319">
        <v>0</v>
      </c>
      <c r="AG30" s="319">
        <v>0</v>
      </c>
      <c r="AH30" s="319">
        <v>0</v>
      </c>
      <c r="AI30" s="319">
        <v>0</v>
      </c>
      <c r="AJ30" s="319">
        <v>0</v>
      </c>
      <c r="AK30" s="319">
        <v>0</v>
      </c>
      <c r="AL30" s="319">
        <v>0</v>
      </c>
      <c r="AM30" s="319">
        <v>0</v>
      </c>
      <c r="AN30" s="319">
        <v>0</v>
      </c>
      <c r="AO30" s="319">
        <v>0.05</v>
      </c>
      <c r="AP30" s="319">
        <v>0</v>
      </c>
      <c r="AQ30" s="319">
        <v>0</v>
      </c>
      <c r="AR30" s="319">
        <v>0</v>
      </c>
      <c r="AS30" s="319">
        <v>0</v>
      </c>
      <c r="AT30" s="319">
        <v>0</v>
      </c>
      <c r="AU30" s="319">
        <v>0</v>
      </c>
      <c r="AV30" s="319">
        <v>4.72</v>
      </c>
      <c r="AW30" s="319">
        <v>0</v>
      </c>
      <c r="AX30" s="319">
        <v>0</v>
      </c>
      <c r="AY30" s="319">
        <v>0</v>
      </c>
      <c r="AZ30" s="319">
        <v>0</v>
      </c>
      <c r="BA30" s="319">
        <v>0</v>
      </c>
      <c r="BB30" s="319">
        <v>0.06</v>
      </c>
      <c r="BC30" s="319">
        <v>0</v>
      </c>
      <c r="BD30" s="319">
        <v>0</v>
      </c>
      <c r="BE30" s="319">
        <v>0</v>
      </c>
      <c r="BF30" s="319">
        <v>0</v>
      </c>
      <c r="BG30" s="319">
        <v>0</v>
      </c>
      <c r="BH30" s="319">
        <v>0</v>
      </c>
      <c r="BI30" s="319">
        <v>0</v>
      </c>
      <c r="BJ30" s="354">
        <v>15.680000000000001</v>
      </c>
      <c r="BK30" s="354">
        <v>129.44999999999999</v>
      </c>
    </row>
    <row r="31" spans="1:63" s="281" customFormat="1" ht="20.100000000000001" customHeight="1" x14ac:dyDescent="0.2">
      <c r="A31" s="343"/>
      <c r="B31" s="352" t="s">
        <v>100</v>
      </c>
      <c r="C31" s="353" t="s">
        <v>101</v>
      </c>
      <c r="D31" s="202">
        <v>1.44</v>
      </c>
      <c r="E31" s="319">
        <v>0</v>
      </c>
      <c r="F31" s="320">
        <v>0</v>
      </c>
      <c r="G31" s="319">
        <v>0</v>
      </c>
      <c r="H31" s="319">
        <v>0</v>
      </c>
      <c r="I31" s="319">
        <v>0</v>
      </c>
      <c r="J31" s="319">
        <v>0</v>
      </c>
      <c r="K31" s="319">
        <v>0</v>
      </c>
      <c r="L31" s="319">
        <v>0</v>
      </c>
      <c r="M31" s="319">
        <v>0</v>
      </c>
      <c r="N31" s="319">
        <v>0</v>
      </c>
      <c r="O31" s="319">
        <v>0</v>
      </c>
      <c r="P31" s="319">
        <v>0</v>
      </c>
      <c r="Q31" s="319">
        <v>0</v>
      </c>
      <c r="R31" s="202">
        <v>0</v>
      </c>
      <c r="S31" s="319">
        <v>0</v>
      </c>
      <c r="T31" s="319">
        <v>0</v>
      </c>
      <c r="U31" s="319">
        <v>0</v>
      </c>
      <c r="V31" s="319">
        <v>0</v>
      </c>
      <c r="W31" s="319">
        <v>0</v>
      </c>
      <c r="X31" s="319">
        <v>0</v>
      </c>
      <c r="Y31" s="319">
        <v>0</v>
      </c>
      <c r="Z31" s="319">
        <v>0</v>
      </c>
      <c r="AA31" s="319">
        <v>0</v>
      </c>
      <c r="AB31" s="202">
        <v>0</v>
      </c>
      <c r="AC31" s="319">
        <v>0</v>
      </c>
      <c r="AD31" s="319">
        <v>0</v>
      </c>
      <c r="AE31" s="319">
        <v>0</v>
      </c>
      <c r="AF31" s="319">
        <v>0</v>
      </c>
      <c r="AG31" s="319">
        <v>0</v>
      </c>
      <c r="AH31" s="319">
        <v>0</v>
      </c>
      <c r="AI31" s="319">
        <v>0</v>
      </c>
      <c r="AJ31" s="319">
        <v>0</v>
      </c>
      <c r="AK31" s="319">
        <v>0</v>
      </c>
      <c r="AL31" s="319">
        <v>0</v>
      </c>
      <c r="AM31" s="319">
        <v>0</v>
      </c>
      <c r="AN31" s="319">
        <v>0</v>
      </c>
      <c r="AO31" s="319">
        <v>0</v>
      </c>
      <c r="AP31" s="319">
        <v>0</v>
      </c>
      <c r="AQ31" s="319">
        <v>0</v>
      </c>
      <c r="AR31" s="319">
        <v>0</v>
      </c>
      <c r="AS31" s="319">
        <v>0</v>
      </c>
      <c r="AT31" s="319">
        <v>0</v>
      </c>
      <c r="AU31" s="319">
        <v>0</v>
      </c>
      <c r="AV31" s="319">
        <v>0</v>
      </c>
      <c r="AW31" s="319">
        <v>0</v>
      </c>
      <c r="AX31" s="319">
        <v>0</v>
      </c>
      <c r="AY31" s="319">
        <v>0</v>
      </c>
      <c r="AZ31" s="319">
        <v>0</v>
      </c>
      <c r="BA31" s="319">
        <v>0</v>
      </c>
      <c r="BB31" s="319">
        <v>0</v>
      </c>
      <c r="BC31" s="319">
        <v>0</v>
      </c>
      <c r="BD31" s="319">
        <v>0</v>
      </c>
      <c r="BE31" s="319">
        <v>0</v>
      </c>
      <c r="BF31" s="319">
        <v>0</v>
      </c>
      <c r="BG31" s="319">
        <v>0</v>
      </c>
      <c r="BH31" s="319">
        <v>0</v>
      </c>
      <c r="BI31" s="319">
        <v>0</v>
      </c>
      <c r="BJ31" s="354">
        <v>-0.05</v>
      </c>
      <c r="BK31" s="354">
        <v>1.39</v>
      </c>
    </row>
    <row r="32" spans="1:63" s="281" customFormat="1" ht="20.100000000000001" customHeight="1" x14ac:dyDescent="0.2">
      <c r="A32" s="343"/>
      <c r="B32" s="352" t="s">
        <v>663</v>
      </c>
      <c r="C32" s="353" t="s">
        <v>103</v>
      </c>
      <c r="D32" s="202">
        <v>0.45</v>
      </c>
      <c r="E32" s="319">
        <v>0</v>
      </c>
      <c r="F32" s="320">
        <v>0</v>
      </c>
      <c r="G32" s="319">
        <v>0</v>
      </c>
      <c r="H32" s="319">
        <v>0</v>
      </c>
      <c r="I32" s="319">
        <v>0</v>
      </c>
      <c r="J32" s="319">
        <v>0</v>
      </c>
      <c r="K32" s="319">
        <v>0</v>
      </c>
      <c r="L32" s="319">
        <v>0</v>
      </c>
      <c r="M32" s="319">
        <v>0</v>
      </c>
      <c r="N32" s="319">
        <v>0</v>
      </c>
      <c r="O32" s="319">
        <v>0</v>
      </c>
      <c r="P32" s="319">
        <v>0</v>
      </c>
      <c r="Q32" s="319">
        <v>0</v>
      </c>
      <c r="R32" s="202">
        <v>0</v>
      </c>
      <c r="S32" s="319">
        <v>0</v>
      </c>
      <c r="T32" s="319">
        <v>0</v>
      </c>
      <c r="U32" s="319">
        <v>0</v>
      </c>
      <c r="V32" s="319">
        <v>0</v>
      </c>
      <c r="W32" s="319">
        <v>0</v>
      </c>
      <c r="X32" s="319">
        <v>0</v>
      </c>
      <c r="Y32" s="319">
        <v>0</v>
      </c>
      <c r="Z32" s="319">
        <v>0</v>
      </c>
      <c r="AA32" s="319">
        <v>0</v>
      </c>
      <c r="AB32" s="202">
        <v>0</v>
      </c>
      <c r="AC32" s="319">
        <v>0</v>
      </c>
      <c r="AD32" s="319">
        <v>0</v>
      </c>
      <c r="AE32" s="319">
        <v>0</v>
      </c>
      <c r="AF32" s="319">
        <v>0</v>
      </c>
      <c r="AG32" s="319">
        <v>0</v>
      </c>
      <c r="AH32" s="319">
        <v>0</v>
      </c>
      <c r="AI32" s="319">
        <v>0</v>
      </c>
      <c r="AJ32" s="319">
        <v>0</v>
      </c>
      <c r="AK32" s="319">
        <v>0</v>
      </c>
      <c r="AL32" s="319">
        <v>0</v>
      </c>
      <c r="AM32" s="319">
        <v>0</v>
      </c>
      <c r="AN32" s="319">
        <v>0</v>
      </c>
      <c r="AO32" s="319">
        <v>0</v>
      </c>
      <c r="AP32" s="319">
        <v>0</v>
      </c>
      <c r="AQ32" s="319">
        <v>0</v>
      </c>
      <c r="AR32" s="319">
        <v>0</v>
      </c>
      <c r="AS32" s="319">
        <v>0</v>
      </c>
      <c r="AT32" s="319">
        <v>0</v>
      </c>
      <c r="AU32" s="319">
        <v>0</v>
      </c>
      <c r="AV32" s="319">
        <v>0</v>
      </c>
      <c r="AW32" s="319">
        <v>0</v>
      </c>
      <c r="AX32" s="319">
        <v>0</v>
      </c>
      <c r="AY32" s="319">
        <v>0</v>
      </c>
      <c r="AZ32" s="319">
        <v>0</v>
      </c>
      <c r="BA32" s="319">
        <v>0</v>
      </c>
      <c r="BB32" s="319">
        <v>0</v>
      </c>
      <c r="BC32" s="319">
        <v>0</v>
      </c>
      <c r="BD32" s="319">
        <v>0</v>
      </c>
      <c r="BE32" s="319">
        <v>0</v>
      </c>
      <c r="BF32" s="319">
        <v>0</v>
      </c>
      <c r="BG32" s="319">
        <v>0</v>
      </c>
      <c r="BH32" s="319">
        <v>0</v>
      </c>
      <c r="BI32" s="319">
        <v>0</v>
      </c>
      <c r="BJ32" s="354">
        <v>-0.12</v>
      </c>
      <c r="BK32" s="354">
        <v>0.33</v>
      </c>
    </row>
    <row r="33" spans="1:63" s="281" customFormat="1" ht="20.100000000000001" customHeight="1" x14ac:dyDescent="0.2">
      <c r="A33" s="343"/>
      <c r="B33" s="352" t="s">
        <v>1279</v>
      </c>
      <c r="C33" s="353" t="s">
        <v>105</v>
      </c>
      <c r="D33" s="202">
        <v>11.65</v>
      </c>
      <c r="E33" s="319">
        <v>0</v>
      </c>
      <c r="F33" s="320">
        <v>0</v>
      </c>
      <c r="G33" s="319">
        <v>0</v>
      </c>
      <c r="H33" s="319">
        <v>0</v>
      </c>
      <c r="I33" s="319">
        <v>0</v>
      </c>
      <c r="J33" s="319">
        <v>0</v>
      </c>
      <c r="K33" s="319">
        <v>0</v>
      </c>
      <c r="L33" s="319">
        <v>0</v>
      </c>
      <c r="M33" s="319">
        <v>0</v>
      </c>
      <c r="N33" s="319">
        <v>0</v>
      </c>
      <c r="O33" s="319">
        <v>0</v>
      </c>
      <c r="P33" s="319">
        <v>0</v>
      </c>
      <c r="Q33" s="319">
        <v>0</v>
      </c>
      <c r="R33" s="202">
        <v>0</v>
      </c>
      <c r="S33" s="319">
        <v>0</v>
      </c>
      <c r="T33" s="319">
        <v>0</v>
      </c>
      <c r="U33" s="319">
        <v>0</v>
      </c>
      <c r="V33" s="319">
        <v>0</v>
      </c>
      <c r="W33" s="319">
        <v>0</v>
      </c>
      <c r="X33" s="319">
        <v>0</v>
      </c>
      <c r="Y33" s="319">
        <v>0</v>
      </c>
      <c r="Z33" s="319">
        <v>0</v>
      </c>
      <c r="AA33" s="319">
        <v>0</v>
      </c>
      <c r="AB33" s="202">
        <v>0</v>
      </c>
      <c r="AC33" s="319">
        <v>0</v>
      </c>
      <c r="AD33" s="319">
        <v>0</v>
      </c>
      <c r="AE33" s="319">
        <v>0</v>
      </c>
      <c r="AF33" s="319">
        <v>0</v>
      </c>
      <c r="AG33" s="319">
        <v>0</v>
      </c>
      <c r="AH33" s="319">
        <v>0</v>
      </c>
      <c r="AI33" s="319">
        <v>0</v>
      </c>
      <c r="AJ33" s="319">
        <v>0</v>
      </c>
      <c r="AK33" s="319">
        <v>0</v>
      </c>
      <c r="AL33" s="319">
        <v>0</v>
      </c>
      <c r="AM33" s="319">
        <v>0</v>
      </c>
      <c r="AN33" s="319">
        <v>0</v>
      </c>
      <c r="AO33" s="319">
        <v>0</v>
      </c>
      <c r="AP33" s="319">
        <v>0</v>
      </c>
      <c r="AQ33" s="319">
        <v>0</v>
      </c>
      <c r="AR33" s="319">
        <v>0</v>
      </c>
      <c r="AS33" s="319">
        <v>0</v>
      </c>
      <c r="AT33" s="319">
        <v>0</v>
      </c>
      <c r="AU33" s="319">
        <v>0</v>
      </c>
      <c r="AV33" s="319">
        <v>0</v>
      </c>
      <c r="AW33" s="319">
        <v>0</v>
      </c>
      <c r="AX33" s="319">
        <v>0</v>
      </c>
      <c r="AY33" s="319">
        <v>0</v>
      </c>
      <c r="AZ33" s="319">
        <v>0</v>
      </c>
      <c r="BA33" s="319">
        <v>0</v>
      </c>
      <c r="BB33" s="319">
        <v>0</v>
      </c>
      <c r="BC33" s="319">
        <v>0</v>
      </c>
      <c r="BD33" s="319">
        <v>0</v>
      </c>
      <c r="BE33" s="319">
        <v>0</v>
      </c>
      <c r="BF33" s="319">
        <v>0</v>
      </c>
      <c r="BG33" s="319">
        <v>0</v>
      </c>
      <c r="BH33" s="319">
        <v>0</v>
      </c>
      <c r="BI33" s="319">
        <v>0</v>
      </c>
      <c r="BJ33" s="354">
        <v>0</v>
      </c>
      <c r="BK33" s="354">
        <v>11.65</v>
      </c>
    </row>
    <row r="34" spans="1:63" s="281" customFormat="1" ht="20.100000000000001" customHeight="1" x14ac:dyDescent="0.2">
      <c r="A34" s="343"/>
      <c r="B34" s="352" t="s">
        <v>1280</v>
      </c>
      <c r="C34" s="353" t="s">
        <v>107</v>
      </c>
      <c r="D34" s="202">
        <v>58.9</v>
      </c>
      <c r="E34" s="319">
        <v>1.26</v>
      </c>
      <c r="F34" s="320">
        <v>0</v>
      </c>
      <c r="G34" s="319">
        <v>0</v>
      </c>
      <c r="H34" s="319">
        <v>0</v>
      </c>
      <c r="I34" s="319">
        <v>0</v>
      </c>
      <c r="J34" s="319">
        <v>0</v>
      </c>
      <c r="K34" s="319">
        <v>0</v>
      </c>
      <c r="L34" s="319">
        <v>0</v>
      </c>
      <c r="M34" s="319">
        <v>0</v>
      </c>
      <c r="N34" s="319">
        <v>0</v>
      </c>
      <c r="O34" s="319">
        <v>0</v>
      </c>
      <c r="P34" s="319">
        <v>0</v>
      </c>
      <c r="Q34" s="319">
        <v>0</v>
      </c>
      <c r="R34" s="202">
        <v>1.26</v>
      </c>
      <c r="S34" s="319">
        <v>0</v>
      </c>
      <c r="T34" s="319">
        <v>0</v>
      </c>
      <c r="U34" s="319">
        <v>0</v>
      </c>
      <c r="V34" s="319">
        <v>0</v>
      </c>
      <c r="W34" s="319">
        <v>0</v>
      </c>
      <c r="X34" s="319">
        <v>0</v>
      </c>
      <c r="Y34" s="319">
        <v>0</v>
      </c>
      <c r="Z34" s="319">
        <v>0</v>
      </c>
      <c r="AA34" s="319">
        <v>0</v>
      </c>
      <c r="AB34" s="202">
        <v>0.52</v>
      </c>
      <c r="AC34" s="319">
        <v>0.36</v>
      </c>
      <c r="AD34" s="319">
        <v>0</v>
      </c>
      <c r="AE34" s="319">
        <v>0.12</v>
      </c>
      <c r="AF34" s="319">
        <v>0</v>
      </c>
      <c r="AG34" s="319">
        <v>0</v>
      </c>
      <c r="AH34" s="319">
        <v>0</v>
      </c>
      <c r="AI34" s="319">
        <v>0</v>
      </c>
      <c r="AJ34" s="319">
        <v>0</v>
      </c>
      <c r="AK34" s="319">
        <v>0</v>
      </c>
      <c r="AL34" s="319">
        <v>0</v>
      </c>
      <c r="AM34" s="319">
        <v>0</v>
      </c>
      <c r="AN34" s="319">
        <v>0</v>
      </c>
      <c r="AO34" s="319">
        <v>0.04</v>
      </c>
      <c r="AP34" s="319">
        <v>0</v>
      </c>
      <c r="AQ34" s="319">
        <v>0</v>
      </c>
      <c r="AR34" s="319">
        <v>0</v>
      </c>
      <c r="AS34" s="319">
        <v>0</v>
      </c>
      <c r="AT34" s="319">
        <v>0</v>
      </c>
      <c r="AU34" s="319">
        <v>0</v>
      </c>
      <c r="AV34" s="319">
        <v>0.74</v>
      </c>
      <c r="AW34" s="319">
        <v>0</v>
      </c>
      <c r="AX34" s="319">
        <v>0</v>
      </c>
      <c r="AY34" s="319">
        <v>0</v>
      </c>
      <c r="AZ34" s="319">
        <v>0</v>
      </c>
      <c r="BA34" s="319">
        <v>0</v>
      </c>
      <c r="BB34" s="319">
        <v>0</v>
      </c>
      <c r="BC34" s="319">
        <v>0</v>
      </c>
      <c r="BD34" s="319">
        <v>0</v>
      </c>
      <c r="BE34" s="319">
        <v>0</v>
      </c>
      <c r="BF34" s="319">
        <v>0</v>
      </c>
      <c r="BG34" s="319">
        <v>0</v>
      </c>
      <c r="BH34" s="319">
        <v>0</v>
      </c>
      <c r="BI34" s="319">
        <v>0</v>
      </c>
      <c r="BJ34" s="354">
        <v>-0.54</v>
      </c>
      <c r="BK34" s="354">
        <v>58.36</v>
      </c>
    </row>
    <row r="35" spans="1:63" s="281" customFormat="1" ht="20.100000000000001" customHeight="1" x14ac:dyDescent="0.2">
      <c r="A35" s="343"/>
      <c r="B35" s="352" t="s">
        <v>1281</v>
      </c>
      <c r="C35" s="353" t="s">
        <v>109</v>
      </c>
      <c r="D35" s="202">
        <v>1.46</v>
      </c>
      <c r="E35" s="319">
        <v>0</v>
      </c>
      <c r="F35" s="320">
        <v>0</v>
      </c>
      <c r="G35" s="319">
        <v>0</v>
      </c>
      <c r="H35" s="319">
        <v>0</v>
      </c>
      <c r="I35" s="319">
        <v>0</v>
      </c>
      <c r="J35" s="319">
        <v>0</v>
      </c>
      <c r="K35" s="319">
        <v>0</v>
      </c>
      <c r="L35" s="319">
        <v>0</v>
      </c>
      <c r="M35" s="319">
        <v>0</v>
      </c>
      <c r="N35" s="319">
        <v>0</v>
      </c>
      <c r="O35" s="319">
        <v>0</v>
      </c>
      <c r="P35" s="319">
        <v>0</v>
      </c>
      <c r="Q35" s="319">
        <v>0</v>
      </c>
      <c r="R35" s="202">
        <v>0</v>
      </c>
      <c r="S35" s="319">
        <v>0</v>
      </c>
      <c r="T35" s="319">
        <v>0</v>
      </c>
      <c r="U35" s="319">
        <v>0</v>
      </c>
      <c r="V35" s="319">
        <v>0</v>
      </c>
      <c r="W35" s="319">
        <v>0</v>
      </c>
      <c r="X35" s="319">
        <v>0</v>
      </c>
      <c r="Y35" s="319">
        <v>0</v>
      </c>
      <c r="Z35" s="319">
        <v>0</v>
      </c>
      <c r="AA35" s="319">
        <v>0</v>
      </c>
      <c r="AB35" s="202">
        <v>0</v>
      </c>
      <c r="AC35" s="319">
        <v>0</v>
      </c>
      <c r="AD35" s="319">
        <v>0</v>
      </c>
      <c r="AE35" s="319">
        <v>0</v>
      </c>
      <c r="AF35" s="319">
        <v>0</v>
      </c>
      <c r="AG35" s="319">
        <v>0</v>
      </c>
      <c r="AH35" s="319">
        <v>0</v>
      </c>
      <c r="AI35" s="319">
        <v>0</v>
      </c>
      <c r="AJ35" s="319">
        <v>0</v>
      </c>
      <c r="AK35" s="319">
        <v>0</v>
      </c>
      <c r="AL35" s="319">
        <v>0</v>
      </c>
      <c r="AM35" s="319">
        <v>0</v>
      </c>
      <c r="AN35" s="319">
        <v>0</v>
      </c>
      <c r="AO35" s="319">
        <v>0</v>
      </c>
      <c r="AP35" s="319">
        <v>0</v>
      </c>
      <c r="AQ35" s="319">
        <v>0</v>
      </c>
      <c r="AR35" s="319">
        <v>0</v>
      </c>
      <c r="AS35" s="319">
        <v>0</v>
      </c>
      <c r="AT35" s="319">
        <v>0</v>
      </c>
      <c r="AU35" s="319">
        <v>0</v>
      </c>
      <c r="AV35" s="319">
        <v>0</v>
      </c>
      <c r="AW35" s="319">
        <v>0</v>
      </c>
      <c r="AX35" s="319">
        <v>0</v>
      </c>
      <c r="AY35" s="319">
        <v>0</v>
      </c>
      <c r="AZ35" s="319">
        <v>0</v>
      </c>
      <c r="BA35" s="319">
        <v>0</v>
      </c>
      <c r="BB35" s="319">
        <v>0</v>
      </c>
      <c r="BC35" s="319">
        <v>0</v>
      </c>
      <c r="BD35" s="319">
        <v>0</v>
      </c>
      <c r="BE35" s="319">
        <v>0</v>
      </c>
      <c r="BF35" s="319">
        <v>0</v>
      </c>
      <c r="BG35" s="319">
        <v>0</v>
      </c>
      <c r="BH35" s="319">
        <v>0</v>
      </c>
      <c r="BI35" s="319">
        <v>0</v>
      </c>
      <c r="BJ35" s="354">
        <v>0</v>
      </c>
      <c r="BK35" s="354">
        <v>1.46</v>
      </c>
    </row>
    <row r="36" spans="1:63" s="281" customFormat="1" ht="20.100000000000001" customHeight="1" x14ac:dyDescent="0.2">
      <c r="A36" s="343"/>
      <c r="B36" s="352" t="s">
        <v>110</v>
      </c>
      <c r="C36" s="353" t="s">
        <v>111</v>
      </c>
      <c r="D36" s="202">
        <v>0.01</v>
      </c>
      <c r="E36" s="319">
        <v>0</v>
      </c>
      <c r="F36" s="320">
        <v>0</v>
      </c>
      <c r="G36" s="319">
        <v>0</v>
      </c>
      <c r="H36" s="319">
        <v>0</v>
      </c>
      <c r="I36" s="319">
        <v>0</v>
      </c>
      <c r="J36" s="319">
        <v>0</v>
      </c>
      <c r="K36" s="319">
        <v>0</v>
      </c>
      <c r="L36" s="319">
        <v>0</v>
      </c>
      <c r="M36" s="319">
        <v>0</v>
      </c>
      <c r="N36" s="319">
        <v>0</v>
      </c>
      <c r="O36" s="319">
        <v>0</v>
      </c>
      <c r="P36" s="319">
        <v>0</v>
      </c>
      <c r="Q36" s="319">
        <v>0</v>
      </c>
      <c r="R36" s="202">
        <v>0</v>
      </c>
      <c r="S36" s="319">
        <v>0</v>
      </c>
      <c r="T36" s="319">
        <v>0</v>
      </c>
      <c r="U36" s="319">
        <v>0</v>
      </c>
      <c r="V36" s="319">
        <v>0</v>
      </c>
      <c r="W36" s="319">
        <v>0</v>
      </c>
      <c r="X36" s="319">
        <v>0</v>
      </c>
      <c r="Y36" s="319">
        <v>0</v>
      </c>
      <c r="Z36" s="319">
        <v>0</v>
      </c>
      <c r="AA36" s="319">
        <v>0</v>
      </c>
      <c r="AB36" s="202">
        <v>0</v>
      </c>
      <c r="AC36" s="319">
        <v>0</v>
      </c>
      <c r="AD36" s="319">
        <v>0</v>
      </c>
      <c r="AE36" s="319">
        <v>0</v>
      </c>
      <c r="AF36" s="319">
        <v>0</v>
      </c>
      <c r="AG36" s="319">
        <v>0</v>
      </c>
      <c r="AH36" s="319">
        <v>0</v>
      </c>
      <c r="AI36" s="319">
        <v>0</v>
      </c>
      <c r="AJ36" s="319">
        <v>0</v>
      </c>
      <c r="AK36" s="319">
        <v>0</v>
      </c>
      <c r="AL36" s="319">
        <v>0</v>
      </c>
      <c r="AM36" s="319">
        <v>0</v>
      </c>
      <c r="AN36" s="319">
        <v>0</v>
      </c>
      <c r="AO36" s="319">
        <v>0</v>
      </c>
      <c r="AP36" s="319">
        <v>0</v>
      </c>
      <c r="AQ36" s="319">
        <v>0</v>
      </c>
      <c r="AR36" s="319">
        <v>0</v>
      </c>
      <c r="AS36" s="319">
        <v>0</v>
      </c>
      <c r="AT36" s="319">
        <v>0</v>
      </c>
      <c r="AU36" s="319">
        <v>0</v>
      </c>
      <c r="AV36" s="319">
        <v>0</v>
      </c>
      <c r="AW36" s="319">
        <v>0</v>
      </c>
      <c r="AX36" s="319">
        <v>0</v>
      </c>
      <c r="AY36" s="319">
        <v>0</v>
      </c>
      <c r="AZ36" s="319">
        <v>0</v>
      </c>
      <c r="BA36" s="319">
        <v>0</v>
      </c>
      <c r="BB36" s="319">
        <v>0</v>
      </c>
      <c r="BC36" s="319">
        <v>0</v>
      </c>
      <c r="BD36" s="319">
        <v>0</v>
      </c>
      <c r="BE36" s="319">
        <v>0</v>
      </c>
      <c r="BF36" s="319">
        <v>0</v>
      </c>
      <c r="BG36" s="319">
        <v>0</v>
      </c>
      <c r="BH36" s="319">
        <v>0</v>
      </c>
      <c r="BI36" s="319">
        <v>0</v>
      </c>
      <c r="BJ36" s="354">
        <v>0</v>
      </c>
      <c r="BK36" s="354">
        <v>0.01</v>
      </c>
    </row>
    <row r="37" spans="1:63" s="281" customFormat="1" ht="20.100000000000001" customHeight="1" x14ac:dyDescent="0.2">
      <c r="A37" s="343"/>
      <c r="B37" s="352" t="s">
        <v>1266</v>
      </c>
      <c r="C37" s="353" t="s">
        <v>113</v>
      </c>
      <c r="D37" s="202">
        <v>0.05</v>
      </c>
      <c r="E37" s="319">
        <v>0</v>
      </c>
      <c r="F37" s="320">
        <v>0</v>
      </c>
      <c r="G37" s="319">
        <v>0</v>
      </c>
      <c r="H37" s="319">
        <v>0</v>
      </c>
      <c r="I37" s="319">
        <v>0</v>
      </c>
      <c r="J37" s="319">
        <v>0</v>
      </c>
      <c r="K37" s="319">
        <v>0</v>
      </c>
      <c r="L37" s="319">
        <v>0</v>
      </c>
      <c r="M37" s="319">
        <v>0</v>
      </c>
      <c r="N37" s="319">
        <v>0</v>
      </c>
      <c r="O37" s="319">
        <v>0</v>
      </c>
      <c r="P37" s="319">
        <v>0</v>
      </c>
      <c r="Q37" s="319">
        <v>0</v>
      </c>
      <c r="R37" s="202">
        <v>0</v>
      </c>
      <c r="S37" s="319">
        <v>0</v>
      </c>
      <c r="T37" s="319">
        <v>0</v>
      </c>
      <c r="U37" s="319">
        <v>0</v>
      </c>
      <c r="V37" s="319">
        <v>0</v>
      </c>
      <c r="W37" s="319">
        <v>0</v>
      </c>
      <c r="X37" s="319">
        <v>0</v>
      </c>
      <c r="Y37" s="319">
        <v>0</v>
      </c>
      <c r="Z37" s="319">
        <v>0</v>
      </c>
      <c r="AA37" s="319">
        <v>0</v>
      </c>
      <c r="AB37" s="202">
        <v>0</v>
      </c>
      <c r="AC37" s="319">
        <v>0</v>
      </c>
      <c r="AD37" s="319">
        <v>0</v>
      </c>
      <c r="AE37" s="319">
        <v>0</v>
      </c>
      <c r="AF37" s="319">
        <v>0</v>
      </c>
      <c r="AG37" s="319">
        <v>0</v>
      </c>
      <c r="AH37" s="319">
        <v>0</v>
      </c>
      <c r="AI37" s="319">
        <v>0</v>
      </c>
      <c r="AJ37" s="319">
        <v>0</v>
      </c>
      <c r="AK37" s="319">
        <v>0</v>
      </c>
      <c r="AL37" s="319">
        <v>0</v>
      </c>
      <c r="AM37" s="319">
        <v>0</v>
      </c>
      <c r="AN37" s="319">
        <v>0</v>
      </c>
      <c r="AO37" s="319">
        <v>0</v>
      </c>
      <c r="AP37" s="319">
        <v>0</v>
      </c>
      <c r="AQ37" s="319">
        <v>0</v>
      </c>
      <c r="AR37" s="319">
        <v>0</v>
      </c>
      <c r="AS37" s="319">
        <v>0</v>
      </c>
      <c r="AT37" s="319">
        <v>0</v>
      </c>
      <c r="AU37" s="319">
        <v>0</v>
      </c>
      <c r="AV37" s="319">
        <v>0</v>
      </c>
      <c r="AW37" s="319">
        <v>0</v>
      </c>
      <c r="AX37" s="319">
        <v>0</v>
      </c>
      <c r="AY37" s="319">
        <v>0</v>
      </c>
      <c r="AZ37" s="319">
        <v>0</v>
      </c>
      <c r="BA37" s="319">
        <v>0</v>
      </c>
      <c r="BB37" s="319">
        <v>0</v>
      </c>
      <c r="BC37" s="319">
        <v>0</v>
      </c>
      <c r="BD37" s="319">
        <v>0</v>
      </c>
      <c r="BE37" s="319">
        <v>0</v>
      </c>
      <c r="BF37" s="319">
        <v>0</v>
      </c>
      <c r="BG37" s="319">
        <v>0</v>
      </c>
      <c r="BH37" s="319">
        <v>0</v>
      </c>
      <c r="BI37" s="319">
        <v>0</v>
      </c>
      <c r="BJ37" s="354">
        <v>0</v>
      </c>
      <c r="BK37" s="354">
        <v>0.05</v>
      </c>
    </row>
    <row r="38" spans="1:63" s="281" customFormat="1" ht="20.100000000000001" customHeight="1" x14ac:dyDescent="0.2">
      <c r="A38" s="343"/>
      <c r="B38" s="352" t="s">
        <v>664</v>
      </c>
      <c r="C38" s="353" t="s">
        <v>115</v>
      </c>
      <c r="D38" s="202">
        <v>0</v>
      </c>
      <c r="E38" s="319">
        <v>0</v>
      </c>
      <c r="F38" s="320">
        <v>0</v>
      </c>
      <c r="G38" s="319">
        <v>0</v>
      </c>
      <c r="H38" s="319">
        <v>0</v>
      </c>
      <c r="I38" s="319">
        <v>0</v>
      </c>
      <c r="J38" s="319">
        <v>0</v>
      </c>
      <c r="K38" s="319">
        <v>0</v>
      </c>
      <c r="L38" s="319">
        <v>0</v>
      </c>
      <c r="M38" s="319">
        <v>0</v>
      </c>
      <c r="N38" s="319">
        <v>0</v>
      </c>
      <c r="O38" s="319">
        <v>0</v>
      </c>
      <c r="P38" s="319">
        <v>0</v>
      </c>
      <c r="Q38" s="319">
        <v>0</v>
      </c>
      <c r="R38" s="202">
        <v>0</v>
      </c>
      <c r="S38" s="319">
        <v>0</v>
      </c>
      <c r="T38" s="319">
        <v>0</v>
      </c>
      <c r="U38" s="319">
        <v>0</v>
      </c>
      <c r="V38" s="319">
        <v>0</v>
      </c>
      <c r="W38" s="319">
        <v>0</v>
      </c>
      <c r="X38" s="319">
        <v>0</v>
      </c>
      <c r="Y38" s="319">
        <v>0</v>
      </c>
      <c r="Z38" s="319">
        <v>0</v>
      </c>
      <c r="AA38" s="319">
        <v>0</v>
      </c>
      <c r="AB38" s="202">
        <v>0</v>
      </c>
      <c r="AC38" s="319">
        <v>0</v>
      </c>
      <c r="AD38" s="319">
        <v>0</v>
      </c>
      <c r="AE38" s="319">
        <v>0</v>
      </c>
      <c r="AF38" s="319">
        <v>0</v>
      </c>
      <c r="AG38" s="319">
        <v>0</v>
      </c>
      <c r="AH38" s="319">
        <v>0</v>
      </c>
      <c r="AI38" s="319">
        <v>0</v>
      </c>
      <c r="AJ38" s="319">
        <v>0</v>
      </c>
      <c r="AK38" s="319">
        <v>0</v>
      </c>
      <c r="AL38" s="319">
        <v>0</v>
      </c>
      <c r="AM38" s="319">
        <v>0</v>
      </c>
      <c r="AN38" s="319">
        <v>0</v>
      </c>
      <c r="AO38" s="319">
        <v>0</v>
      </c>
      <c r="AP38" s="319">
        <v>0</v>
      </c>
      <c r="AQ38" s="319">
        <v>0</v>
      </c>
      <c r="AR38" s="319">
        <v>0</v>
      </c>
      <c r="AS38" s="319">
        <v>0</v>
      </c>
      <c r="AT38" s="319">
        <v>0</v>
      </c>
      <c r="AU38" s="319">
        <v>0</v>
      </c>
      <c r="AV38" s="319">
        <v>0</v>
      </c>
      <c r="AW38" s="319">
        <v>0</v>
      </c>
      <c r="AX38" s="319">
        <v>0</v>
      </c>
      <c r="AY38" s="319">
        <v>0</v>
      </c>
      <c r="AZ38" s="319">
        <v>0</v>
      </c>
      <c r="BA38" s="319">
        <v>0</v>
      </c>
      <c r="BB38" s="319">
        <v>0</v>
      </c>
      <c r="BC38" s="319">
        <v>0</v>
      </c>
      <c r="BD38" s="319">
        <v>0</v>
      </c>
      <c r="BE38" s="319">
        <v>0</v>
      </c>
      <c r="BF38" s="319">
        <v>0</v>
      </c>
      <c r="BG38" s="319">
        <v>0</v>
      </c>
      <c r="BH38" s="319">
        <v>0</v>
      </c>
      <c r="BI38" s="319">
        <v>0</v>
      </c>
      <c r="BJ38" s="354">
        <v>0</v>
      </c>
      <c r="BK38" s="354">
        <v>0</v>
      </c>
    </row>
    <row r="39" spans="1:63" ht="20.100000000000001" customHeight="1" x14ac:dyDescent="0.2">
      <c r="A39" s="344"/>
      <c r="B39" s="342" t="s">
        <v>665</v>
      </c>
      <c r="C39" s="343" t="s">
        <v>117</v>
      </c>
      <c r="D39" s="202">
        <v>0</v>
      </c>
      <c r="E39" s="202">
        <v>0</v>
      </c>
      <c r="F39" s="320">
        <v>0</v>
      </c>
      <c r="G39" s="202">
        <v>0</v>
      </c>
      <c r="H39" s="202">
        <v>0</v>
      </c>
      <c r="I39" s="202">
        <v>0</v>
      </c>
      <c r="J39" s="202">
        <v>0</v>
      </c>
      <c r="K39" s="202">
        <v>0</v>
      </c>
      <c r="L39" s="202">
        <v>0</v>
      </c>
      <c r="M39" s="202">
        <v>0</v>
      </c>
      <c r="N39" s="202">
        <v>0</v>
      </c>
      <c r="O39" s="202">
        <v>0</v>
      </c>
      <c r="P39" s="202">
        <v>0</v>
      </c>
      <c r="Q39" s="202">
        <v>0</v>
      </c>
      <c r="R39" s="202">
        <v>0</v>
      </c>
      <c r="S39" s="202">
        <v>0</v>
      </c>
      <c r="T39" s="202">
        <v>0</v>
      </c>
      <c r="U39" s="202">
        <v>0</v>
      </c>
      <c r="V39" s="202">
        <v>0</v>
      </c>
      <c r="W39" s="202">
        <v>0</v>
      </c>
      <c r="X39" s="202">
        <v>0</v>
      </c>
      <c r="Y39" s="202">
        <v>0</v>
      </c>
      <c r="Z39" s="202">
        <v>0</v>
      </c>
      <c r="AA39" s="202">
        <v>0</v>
      </c>
      <c r="AB39" s="202">
        <v>0</v>
      </c>
      <c r="AC39" s="319">
        <v>0</v>
      </c>
      <c r="AD39" s="319">
        <v>0</v>
      </c>
      <c r="AE39" s="319">
        <v>0</v>
      </c>
      <c r="AF39" s="319">
        <v>0</v>
      </c>
      <c r="AG39" s="319">
        <v>0</v>
      </c>
      <c r="AH39" s="319">
        <v>0</v>
      </c>
      <c r="AI39" s="319">
        <v>0</v>
      </c>
      <c r="AJ39" s="319">
        <v>0</v>
      </c>
      <c r="AK39" s="319">
        <v>0</v>
      </c>
      <c r="AL39" s="202">
        <v>0</v>
      </c>
      <c r="AM39" s="202">
        <v>0</v>
      </c>
      <c r="AN39" s="202">
        <v>0</v>
      </c>
      <c r="AO39" s="202">
        <v>0</v>
      </c>
      <c r="AP39" s="319">
        <v>0</v>
      </c>
      <c r="AQ39" s="319">
        <v>0</v>
      </c>
      <c r="AR39" s="319">
        <v>0</v>
      </c>
      <c r="AS39" s="202">
        <v>0</v>
      </c>
      <c r="AT39" s="202">
        <v>0</v>
      </c>
      <c r="AU39" s="202">
        <v>0</v>
      </c>
      <c r="AV39" s="202">
        <v>0</v>
      </c>
      <c r="AW39" s="202">
        <v>0</v>
      </c>
      <c r="AX39" s="202">
        <v>0</v>
      </c>
      <c r="AY39" s="202">
        <v>0</v>
      </c>
      <c r="AZ39" s="202">
        <v>0</v>
      </c>
      <c r="BA39" s="202">
        <v>0</v>
      </c>
      <c r="BB39" s="202">
        <v>0</v>
      </c>
      <c r="BC39" s="202">
        <v>0</v>
      </c>
      <c r="BD39" s="202">
        <v>0</v>
      </c>
      <c r="BE39" s="202">
        <v>0</v>
      </c>
      <c r="BF39" s="202">
        <v>0</v>
      </c>
      <c r="BG39" s="319">
        <v>0</v>
      </c>
      <c r="BH39" s="319">
        <v>0</v>
      </c>
      <c r="BI39" s="319">
        <v>0</v>
      </c>
      <c r="BJ39" s="321">
        <v>0</v>
      </c>
      <c r="BK39" s="321">
        <v>0</v>
      </c>
    </row>
    <row r="40" spans="1:63" ht="20.100000000000001" customHeight="1" x14ac:dyDescent="0.2">
      <c r="A40" s="340"/>
      <c r="B40" s="342" t="s">
        <v>1282</v>
      </c>
      <c r="C40" s="343" t="s">
        <v>119</v>
      </c>
      <c r="D40" s="202">
        <v>0</v>
      </c>
      <c r="E40" s="202">
        <v>0</v>
      </c>
      <c r="F40" s="320">
        <v>0</v>
      </c>
      <c r="G40" s="202">
        <v>0</v>
      </c>
      <c r="H40" s="202">
        <v>0</v>
      </c>
      <c r="I40" s="202">
        <v>0</v>
      </c>
      <c r="J40" s="202">
        <v>0</v>
      </c>
      <c r="K40" s="202">
        <v>0</v>
      </c>
      <c r="L40" s="202">
        <v>0</v>
      </c>
      <c r="M40" s="202">
        <v>0</v>
      </c>
      <c r="N40" s="202">
        <v>0</v>
      </c>
      <c r="O40" s="202">
        <v>0</v>
      </c>
      <c r="P40" s="202">
        <v>0</v>
      </c>
      <c r="Q40" s="202">
        <v>0</v>
      </c>
      <c r="R40" s="202">
        <v>0</v>
      </c>
      <c r="S40" s="202">
        <v>0</v>
      </c>
      <c r="T40" s="202">
        <v>0</v>
      </c>
      <c r="U40" s="202">
        <v>0</v>
      </c>
      <c r="V40" s="202">
        <v>0</v>
      </c>
      <c r="W40" s="202">
        <v>0</v>
      </c>
      <c r="X40" s="202">
        <v>0</v>
      </c>
      <c r="Y40" s="202">
        <v>0</v>
      </c>
      <c r="Z40" s="202">
        <v>0</v>
      </c>
      <c r="AA40" s="202">
        <v>0</v>
      </c>
      <c r="AB40" s="202">
        <v>0</v>
      </c>
      <c r="AC40" s="319">
        <v>0</v>
      </c>
      <c r="AD40" s="319">
        <v>0</v>
      </c>
      <c r="AE40" s="319">
        <v>0</v>
      </c>
      <c r="AF40" s="319">
        <v>0</v>
      </c>
      <c r="AG40" s="319">
        <v>0</v>
      </c>
      <c r="AH40" s="319">
        <v>0</v>
      </c>
      <c r="AI40" s="319">
        <v>0</v>
      </c>
      <c r="AJ40" s="319">
        <v>0</v>
      </c>
      <c r="AK40" s="319">
        <v>0</v>
      </c>
      <c r="AL40" s="202">
        <v>0</v>
      </c>
      <c r="AM40" s="202">
        <v>0</v>
      </c>
      <c r="AN40" s="202">
        <v>0</v>
      </c>
      <c r="AO40" s="202">
        <v>0</v>
      </c>
      <c r="AP40" s="319">
        <v>0</v>
      </c>
      <c r="AQ40" s="319">
        <v>0</v>
      </c>
      <c r="AR40" s="319">
        <v>0</v>
      </c>
      <c r="AS40" s="202">
        <v>0</v>
      </c>
      <c r="AT40" s="202">
        <v>0</v>
      </c>
      <c r="AU40" s="202">
        <v>0</v>
      </c>
      <c r="AV40" s="202">
        <v>0</v>
      </c>
      <c r="AW40" s="202">
        <v>0</v>
      </c>
      <c r="AX40" s="202">
        <v>0</v>
      </c>
      <c r="AY40" s="202">
        <v>0</v>
      </c>
      <c r="AZ40" s="202">
        <v>0</v>
      </c>
      <c r="BA40" s="202">
        <v>0</v>
      </c>
      <c r="BB40" s="202">
        <v>0</v>
      </c>
      <c r="BC40" s="202">
        <v>0</v>
      </c>
      <c r="BD40" s="202">
        <v>0</v>
      </c>
      <c r="BE40" s="202">
        <v>0</v>
      </c>
      <c r="BF40" s="202">
        <v>0</v>
      </c>
      <c r="BG40" s="319">
        <v>0</v>
      </c>
      <c r="BH40" s="319">
        <v>0</v>
      </c>
      <c r="BI40" s="319">
        <v>0</v>
      </c>
      <c r="BJ40" s="321">
        <v>0</v>
      </c>
      <c r="BK40" s="321">
        <v>0</v>
      </c>
    </row>
    <row r="41" spans="1:63" ht="20.100000000000001" customHeight="1" x14ac:dyDescent="0.2">
      <c r="A41" s="340"/>
      <c r="B41" s="342" t="s">
        <v>1283</v>
      </c>
      <c r="C41" s="343" t="s">
        <v>121</v>
      </c>
      <c r="D41" s="202">
        <v>1.43</v>
      </c>
      <c r="E41" s="202">
        <v>0</v>
      </c>
      <c r="F41" s="320">
        <v>0</v>
      </c>
      <c r="G41" s="202">
        <v>0</v>
      </c>
      <c r="H41" s="202">
        <v>0</v>
      </c>
      <c r="I41" s="202">
        <v>0</v>
      </c>
      <c r="J41" s="202">
        <v>0</v>
      </c>
      <c r="K41" s="202">
        <v>0</v>
      </c>
      <c r="L41" s="202">
        <v>0</v>
      </c>
      <c r="M41" s="202">
        <v>0</v>
      </c>
      <c r="N41" s="202">
        <v>0</v>
      </c>
      <c r="O41" s="202">
        <v>0</v>
      </c>
      <c r="P41" s="202">
        <v>0</v>
      </c>
      <c r="Q41" s="202">
        <v>0</v>
      </c>
      <c r="R41" s="202">
        <v>0</v>
      </c>
      <c r="S41" s="202">
        <v>0</v>
      </c>
      <c r="T41" s="202">
        <v>0</v>
      </c>
      <c r="U41" s="202">
        <v>0</v>
      </c>
      <c r="V41" s="202">
        <v>0</v>
      </c>
      <c r="W41" s="202">
        <v>0</v>
      </c>
      <c r="X41" s="202">
        <v>0</v>
      </c>
      <c r="Y41" s="202">
        <v>0</v>
      </c>
      <c r="Z41" s="202">
        <v>0</v>
      </c>
      <c r="AA41" s="202">
        <v>0</v>
      </c>
      <c r="AB41" s="202">
        <v>0</v>
      </c>
      <c r="AC41" s="319">
        <v>0</v>
      </c>
      <c r="AD41" s="319">
        <v>0</v>
      </c>
      <c r="AE41" s="319">
        <v>0</v>
      </c>
      <c r="AF41" s="319">
        <v>0</v>
      </c>
      <c r="AG41" s="319">
        <v>0</v>
      </c>
      <c r="AH41" s="319">
        <v>0</v>
      </c>
      <c r="AI41" s="319">
        <v>0</v>
      </c>
      <c r="AJ41" s="319">
        <v>0</v>
      </c>
      <c r="AK41" s="319">
        <v>0</v>
      </c>
      <c r="AL41" s="202">
        <v>0</v>
      </c>
      <c r="AM41" s="202">
        <v>0</v>
      </c>
      <c r="AN41" s="202">
        <v>0</v>
      </c>
      <c r="AO41" s="202">
        <v>0</v>
      </c>
      <c r="AP41" s="319">
        <v>0</v>
      </c>
      <c r="AQ41" s="319">
        <v>0</v>
      </c>
      <c r="AR41" s="319">
        <v>0</v>
      </c>
      <c r="AS41" s="202">
        <v>0</v>
      </c>
      <c r="AT41" s="202">
        <v>0</v>
      </c>
      <c r="AU41" s="202">
        <v>0</v>
      </c>
      <c r="AV41" s="202">
        <v>0</v>
      </c>
      <c r="AW41" s="202">
        <v>0</v>
      </c>
      <c r="AX41" s="202">
        <v>0</v>
      </c>
      <c r="AY41" s="202">
        <v>0</v>
      </c>
      <c r="AZ41" s="202">
        <v>0</v>
      </c>
      <c r="BA41" s="202">
        <v>0</v>
      </c>
      <c r="BB41" s="202">
        <v>0</v>
      </c>
      <c r="BC41" s="202">
        <v>0</v>
      </c>
      <c r="BD41" s="202">
        <v>0</v>
      </c>
      <c r="BE41" s="202">
        <v>0</v>
      </c>
      <c r="BF41" s="202">
        <v>0</v>
      </c>
      <c r="BG41" s="319">
        <v>0</v>
      </c>
      <c r="BH41" s="319">
        <v>0</v>
      </c>
      <c r="BI41" s="319">
        <v>0</v>
      </c>
      <c r="BJ41" s="321">
        <v>0</v>
      </c>
      <c r="BK41" s="321">
        <v>1.43</v>
      </c>
    </row>
    <row r="42" spans="1:63" ht="26.25" customHeight="1" x14ac:dyDescent="0.2">
      <c r="A42" s="340"/>
      <c r="B42" s="342" t="s">
        <v>1284</v>
      </c>
      <c r="C42" s="343" t="s">
        <v>123</v>
      </c>
      <c r="D42" s="202">
        <v>2.0699999999999998</v>
      </c>
      <c r="E42" s="202">
        <v>0</v>
      </c>
      <c r="F42" s="320">
        <v>0</v>
      </c>
      <c r="G42" s="202">
        <v>0</v>
      </c>
      <c r="H42" s="202">
        <v>0</v>
      </c>
      <c r="I42" s="202">
        <v>0</v>
      </c>
      <c r="J42" s="202">
        <v>0</v>
      </c>
      <c r="K42" s="202">
        <v>0</v>
      </c>
      <c r="L42" s="202">
        <v>0</v>
      </c>
      <c r="M42" s="202">
        <v>0</v>
      </c>
      <c r="N42" s="202">
        <v>0</v>
      </c>
      <c r="O42" s="202">
        <v>0</v>
      </c>
      <c r="P42" s="202">
        <v>0</v>
      </c>
      <c r="Q42" s="202">
        <v>0</v>
      </c>
      <c r="R42" s="202">
        <v>0</v>
      </c>
      <c r="S42" s="202">
        <v>0</v>
      </c>
      <c r="T42" s="202">
        <v>0</v>
      </c>
      <c r="U42" s="202">
        <v>0</v>
      </c>
      <c r="V42" s="202">
        <v>0</v>
      </c>
      <c r="W42" s="202">
        <v>0</v>
      </c>
      <c r="X42" s="202">
        <v>0</v>
      </c>
      <c r="Y42" s="202">
        <v>0</v>
      </c>
      <c r="Z42" s="202">
        <v>0</v>
      </c>
      <c r="AA42" s="202">
        <v>0</v>
      </c>
      <c r="AB42" s="202">
        <v>0</v>
      </c>
      <c r="AC42" s="319">
        <v>0</v>
      </c>
      <c r="AD42" s="319">
        <v>0</v>
      </c>
      <c r="AE42" s="319">
        <v>0</v>
      </c>
      <c r="AF42" s="319">
        <v>0</v>
      </c>
      <c r="AG42" s="319">
        <v>0</v>
      </c>
      <c r="AH42" s="319">
        <v>0</v>
      </c>
      <c r="AI42" s="319">
        <v>0</v>
      </c>
      <c r="AJ42" s="319">
        <v>0</v>
      </c>
      <c r="AK42" s="319">
        <v>0</v>
      </c>
      <c r="AL42" s="202">
        <v>0</v>
      </c>
      <c r="AM42" s="202">
        <v>0</v>
      </c>
      <c r="AN42" s="202">
        <v>0</v>
      </c>
      <c r="AO42" s="202">
        <v>0</v>
      </c>
      <c r="AP42" s="319">
        <v>0</v>
      </c>
      <c r="AQ42" s="319">
        <v>0</v>
      </c>
      <c r="AR42" s="319">
        <v>0</v>
      </c>
      <c r="AS42" s="202">
        <v>0</v>
      </c>
      <c r="AT42" s="202">
        <v>0</v>
      </c>
      <c r="AU42" s="202">
        <v>0</v>
      </c>
      <c r="AV42" s="202">
        <v>0</v>
      </c>
      <c r="AW42" s="202">
        <v>0</v>
      </c>
      <c r="AX42" s="202">
        <v>0</v>
      </c>
      <c r="AY42" s="202">
        <v>0</v>
      </c>
      <c r="AZ42" s="202">
        <v>0</v>
      </c>
      <c r="BA42" s="202">
        <v>0</v>
      </c>
      <c r="BB42" s="202">
        <v>0</v>
      </c>
      <c r="BC42" s="202">
        <v>0</v>
      </c>
      <c r="BD42" s="202">
        <v>0</v>
      </c>
      <c r="BE42" s="202">
        <v>0</v>
      </c>
      <c r="BF42" s="202">
        <v>0</v>
      </c>
      <c r="BG42" s="319">
        <v>0</v>
      </c>
      <c r="BH42" s="319">
        <v>0</v>
      </c>
      <c r="BI42" s="319">
        <v>0</v>
      </c>
      <c r="BJ42" s="321">
        <v>-0.09</v>
      </c>
      <c r="BK42" s="321">
        <v>1.98</v>
      </c>
    </row>
    <row r="43" spans="1:63" s="281" customFormat="1" ht="20.100000000000001" customHeight="1" x14ac:dyDescent="0.2">
      <c r="A43" s="343"/>
      <c r="B43" s="352" t="s">
        <v>1267</v>
      </c>
      <c r="C43" s="353" t="s">
        <v>125</v>
      </c>
      <c r="D43" s="202">
        <v>0</v>
      </c>
      <c r="E43" s="319">
        <v>0</v>
      </c>
      <c r="F43" s="320">
        <v>0</v>
      </c>
      <c r="G43" s="319">
        <v>0</v>
      </c>
      <c r="H43" s="319">
        <v>0</v>
      </c>
      <c r="I43" s="319">
        <v>0</v>
      </c>
      <c r="J43" s="319">
        <v>0</v>
      </c>
      <c r="K43" s="319">
        <v>0</v>
      </c>
      <c r="L43" s="319">
        <v>0</v>
      </c>
      <c r="M43" s="319">
        <v>0</v>
      </c>
      <c r="N43" s="319">
        <v>0</v>
      </c>
      <c r="O43" s="319">
        <v>0</v>
      </c>
      <c r="P43" s="319">
        <v>0</v>
      </c>
      <c r="Q43" s="319">
        <v>0</v>
      </c>
      <c r="R43" s="202">
        <v>0</v>
      </c>
      <c r="S43" s="319">
        <v>0</v>
      </c>
      <c r="T43" s="319">
        <v>0</v>
      </c>
      <c r="U43" s="319">
        <v>0</v>
      </c>
      <c r="V43" s="319">
        <v>0</v>
      </c>
      <c r="W43" s="319">
        <v>0</v>
      </c>
      <c r="X43" s="319">
        <v>0</v>
      </c>
      <c r="Y43" s="319">
        <v>0</v>
      </c>
      <c r="Z43" s="319">
        <v>0</v>
      </c>
      <c r="AA43" s="319">
        <v>0</v>
      </c>
      <c r="AB43" s="202">
        <v>0</v>
      </c>
      <c r="AC43" s="319">
        <v>0</v>
      </c>
      <c r="AD43" s="319">
        <v>0</v>
      </c>
      <c r="AE43" s="319">
        <v>0</v>
      </c>
      <c r="AF43" s="319">
        <v>0</v>
      </c>
      <c r="AG43" s="319">
        <v>0</v>
      </c>
      <c r="AH43" s="319">
        <v>0</v>
      </c>
      <c r="AI43" s="319">
        <v>0</v>
      </c>
      <c r="AJ43" s="319">
        <v>0</v>
      </c>
      <c r="AK43" s="319">
        <v>0</v>
      </c>
      <c r="AL43" s="319">
        <v>0</v>
      </c>
      <c r="AM43" s="319">
        <v>0</v>
      </c>
      <c r="AN43" s="319">
        <v>0</v>
      </c>
      <c r="AO43" s="319">
        <v>0</v>
      </c>
      <c r="AP43" s="319">
        <v>0</v>
      </c>
      <c r="AQ43" s="319">
        <v>0</v>
      </c>
      <c r="AR43" s="319">
        <v>0</v>
      </c>
      <c r="AS43" s="319">
        <v>0</v>
      </c>
      <c r="AT43" s="319">
        <v>0</v>
      </c>
      <c r="AU43" s="319">
        <v>0</v>
      </c>
      <c r="AV43" s="319">
        <v>0</v>
      </c>
      <c r="AW43" s="319">
        <v>0</v>
      </c>
      <c r="AX43" s="319">
        <v>0</v>
      </c>
      <c r="AY43" s="319">
        <v>0</v>
      </c>
      <c r="AZ43" s="319">
        <v>0</v>
      </c>
      <c r="BA43" s="319">
        <v>0</v>
      </c>
      <c r="BB43" s="319">
        <v>0</v>
      </c>
      <c r="BC43" s="319">
        <v>0</v>
      </c>
      <c r="BD43" s="319">
        <v>0</v>
      </c>
      <c r="BE43" s="319">
        <v>0</v>
      </c>
      <c r="BF43" s="319">
        <v>0</v>
      </c>
      <c r="BG43" s="319">
        <v>0</v>
      </c>
      <c r="BH43" s="319">
        <v>0</v>
      </c>
      <c r="BI43" s="319">
        <v>0</v>
      </c>
      <c r="BJ43" s="354">
        <v>0</v>
      </c>
      <c r="BK43" s="354">
        <v>0</v>
      </c>
    </row>
    <row r="44" spans="1:63" s="281" customFormat="1" ht="20.100000000000001" customHeight="1" x14ac:dyDescent="0.2">
      <c r="A44" s="343"/>
      <c r="B44" s="352" t="s">
        <v>1268</v>
      </c>
      <c r="C44" s="353" t="s">
        <v>127</v>
      </c>
      <c r="D44" s="202">
        <v>0</v>
      </c>
      <c r="E44" s="319">
        <v>0</v>
      </c>
      <c r="F44" s="320">
        <v>0</v>
      </c>
      <c r="G44" s="319">
        <v>0</v>
      </c>
      <c r="H44" s="319">
        <v>0</v>
      </c>
      <c r="I44" s="319">
        <v>0</v>
      </c>
      <c r="J44" s="319">
        <v>0</v>
      </c>
      <c r="K44" s="319">
        <v>0</v>
      </c>
      <c r="L44" s="319">
        <v>0</v>
      </c>
      <c r="M44" s="319">
        <v>0</v>
      </c>
      <c r="N44" s="319">
        <v>0</v>
      </c>
      <c r="O44" s="319">
        <v>0</v>
      </c>
      <c r="P44" s="319">
        <v>0</v>
      </c>
      <c r="Q44" s="319">
        <v>0</v>
      </c>
      <c r="R44" s="202">
        <v>0</v>
      </c>
      <c r="S44" s="319">
        <v>0</v>
      </c>
      <c r="T44" s="319">
        <v>0</v>
      </c>
      <c r="U44" s="319">
        <v>0</v>
      </c>
      <c r="V44" s="319">
        <v>0</v>
      </c>
      <c r="W44" s="319">
        <v>0</v>
      </c>
      <c r="X44" s="319">
        <v>0</v>
      </c>
      <c r="Y44" s="319">
        <v>0</v>
      </c>
      <c r="Z44" s="319">
        <v>0</v>
      </c>
      <c r="AA44" s="319">
        <v>0</v>
      </c>
      <c r="AB44" s="202">
        <v>0</v>
      </c>
      <c r="AC44" s="319">
        <v>0</v>
      </c>
      <c r="AD44" s="319">
        <v>0</v>
      </c>
      <c r="AE44" s="319">
        <v>0</v>
      </c>
      <c r="AF44" s="319">
        <v>0</v>
      </c>
      <c r="AG44" s="319">
        <v>0</v>
      </c>
      <c r="AH44" s="319">
        <v>0</v>
      </c>
      <c r="AI44" s="319">
        <v>0</v>
      </c>
      <c r="AJ44" s="319">
        <v>0</v>
      </c>
      <c r="AK44" s="319">
        <v>0</v>
      </c>
      <c r="AL44" s="319">
        <v>0</v>
      </c>
      <c r="AM44" s="319">
        <v>0</v>
      </c>
      <c r="AN44" s="319">
        <v>0</v>
      </c>
      <c r="AO44" s="319">
        <v>0</v>
      </c>
      <c r="AP44" s="319">
        <v>0</v>
      </c>
      <c r="AQ44" s="319">
        <v>0</v>
      </c>
      <c r="AR44" s="319">
        <v>0</v>
      </c>
      <c r="AS44" s="319">
        <v>0</v>
      </c>
      <c r="AT44" s="319">
        <v>0</v>
      </c>
      <c r="AU44" s="319">
        <v>0</v>
      </c>
      <c r="AV44" s="319">
        <v>0</v>
      </c>
      <c r="AW44" s="319">
        <v>0</v>
      </c>
      <c r="AX44" s="319">
        <v>0</v>
      </c>
      <c r="AY44" s="319">
        <v>0</v>
      </c>
      <c r="AZ44" s="319">
        <v>0</v>
      </c>
      <c r="BA44" s="319">
        <v>0</v>
      </c>
      <c r="BB44" s="319">
        <v>0</v>
      </c>
      <c r="BC44" s="319">
        <v>0</v>
      </c>
      <c r="BD44" s="319">
        <v>0</v>
      </c>
      <c r="BE44" s="319">
        <v>0</v>
      </c>
      <c r="BF44" s="319">
        <v>0</v>
      </c>
      <c r="BG44" s="319">
        <v>0</v>
      </c>
      <c r="BH44" s="319">
        <v>0</v>
      </c>
      <c r="BI44" s="319">
        <v>0</v>
      </c>
      <c r="BJ44" s="354">
        <v>0</v>
      </c>
      <c r="BK44" s="354">
        <v>0</v>
      </c>
    </row>
    <row r="45" spans="1:63" s="281" customFormat="1" ht="20.100000000000001" customHeight="1" x14ac:dyDescent="0.2">
      <c r="A45" s="343"/>
      <c r="B45" s="352" t="s">
        <v>173</v>
      </c>
      <c r="C45" s="353" t="s">
        <v>129</v>
      </c>
      <c r="D45" s="202">
        <v>0.36</v>
      </c>
      <c r="E45" s="319">
        <v>0</v>
      </c>
      <c r="F45" s="320">
        <v>0</v>
      </c>
      <c r="G45" s="319">
        <v>0</v>
      </c>
      <c r="H45" s="319">
        <v>0</v>
      </c>
      <c r="I45" s="319">
        <v>0</v>
      </c>
      <c r="J45" s="319">
        <v>0</v>
      </c>
      <c r="K45" s="319">
        <v>0</v>
      </c>
      <c r="L45" s="319">
        <v>0</v>
      </c>
      <c r="M45" s="319">
        <v>0</v>
      </c>
      <c r="N45" s="319">
        <v>0</v>
      </c>
      <c r="O45" s="319">
        <v>0</v>
      </c>
      <c r="P45" s="319">
        <v>0</v>
      </c>
      <c r="Q45" s="319">
        <v>0</v>
      </c>
      <c r="R45" s="202">
        <v>0</v>
      </c>
      <c r="S45" s="319">
        <v>0</v>
      </c>
      <c r="T45" s="319">
        <v>0</v>
      </c>
      <c r="U45" s="319">
        <v>0</v>
      </c>
      <c r="V45" s="319">
        <v>0</v>
      </c>
      <c r="W45" s="319">
        <v>0</v>
      </c>
      <c r="X45" s="319">
        <v>0</v>
      </c>
      <c r="Y45" s="319">
        <v>0</v>
      </c>
      <c r="Z45" s="319">
        <v>0</v>
      </c>
      <c r="AA45" s="319">
        <v>0</v>
      </c>
      <c r="AB45" s="202">
        <v>0</v>
      </c>
      <c r="AC45" s="319">
        <v>0</v>
      </c>
      <c r="AD45" s="319">
        <v>0</v>
      </c>
      <c r="AE45" s="319">
        <v>0</v>
      </c>
      <c r="AF45" s="319">
        <v>0</v>
      </c>
      <c r="AG45" s="319">
        <v>0</v>
      </c>
      <c r="AH45" s="319">
        <v>0</v>
      </c>
      <c r="AI45" s="319">
        <v>0</v>
      </c>
      <c r="AJ45" s="319">
        <v>0</v>
      </c>
      <c r="AK45" s="319">
        <v>0</v>
      </c>
      <c r="AL45" s="319">
        <v>0</v>
      </c>
      <c r="AM45" s="319">
        <v>0</v>
      </c>
      <c r="AN45" s="319">
        <v>0</v>
      </c>
      <c r="AO45" s="319">
        <v>0</v>
      </c>
      <c r="AP45" s="319">
        <v>0</v>
      </c>
      <c r="AQ45" s="319">
        <v>0</v>
      </c>
      <c r="AR45" s="319">
        <v>0</v>
      </c>
      <c r="AS45" s="319">
        <v>0</v>
      </c>
      <c r="AT45" s="319">
        <v>0</v>
      </c>
      <c r="AU45" s="319">
        <v>0</v>
      </c>
      <c r="AV45" s="319">
        <v>0</v>
      </c>
      <c r="AW45" s="319">
        <v>0</v>
      </c>
      <c r="AX45" s="319">
        <v>0</v>
      </c>
      <c r="AY45" s="319">
        <v>0</v>
      </c>
      <c r="AZ45" s="319">
        <v>0</v>
      </c>
      <c r="BA45" s="319">
        <v>0</v>
      </c>
      <c r="BB45" s="319">
        <v>0</v>
      </c>
      <c r="BC45" s="319">
        <v>0</v>
      </c>
      <c r="BD45" s="319">
        <v>0</v>
      </c>
      <c r="BE45" s="319">
        <v>0</v>
      </c>
      <c r="BF45" s="319">
        <v>0</v>
      </c>
      <c r="BG45" s="319">
        <v>0</v>
      </c>
      <c r="BH45" s="319">
        <v>0</v>
      </c>
      <c r="BI45" s="319">
        <v>0</v>
      </c>
      <c r="BJ45" s="354">
        <v>0</v>
      </c>
      <c r="BK45" s="354">
        <v>0.36</v>
      </c>
    </row>
    <row r="46" spans="1:63" s="281" customFormat="1" ht="20.100000000000001" customHeight="1" x14ac:dyDescent="0.2">
      <c r="A46" s="343"/>
      <c r="B46" s="352" t="s">
        <v>174</v>
      </c>
      <c r="C46" s="353" t="s">
        <v>131</v>
      </c>
      <c r="D46" s="202">
        <v>0</v>
      </c>
      <c r="E46" s="319">
        <v>0</v>
      </c>
      <c r="F46" s="320">
        <v>0</v>
      </c>
      <c r="G46" s="319">
        <v>0</v>
      </c>
      <c r="H46" s="319">
        <v>0</v>
      </c>
      <c r="I46" s="319">
        <v>0</v>
      </c>
      <c r="J46" s="319">
        <v>0</v>
      </c>
      <c r="K46" s="319">
        <v>0</v>
      </c>
      <c r="L46" s="319">
        <v>0</v>
      </c>
      <c r="M46" s="319">
        <v>0</v>
      </c>
      <c r="N46" s="319">
        <v>0</v>
      </c>
      <c r="O46" s="319">
        <v>0</v>
      </c>
      <c r="P46" s="319">
        <v>0</v>
      </c>
      <c r="Q46" s="319">
        <v>0</v>
      </c>
      <c r="R46" s="202">
        <v>0</v>
      </c>
      <c r="S46" s="319">
        <v>0</v>
      </c>
      <c r="T46" s="319">
        <v>0</v>
      </c>
      <c r="U46" s="319">
        <v>0</v>
      </c>
      <c r="V46" s="319">
        <v>0</v>
      </c>
      <c r="W46" s="319">
        <v>0</v>
      </c>
      <c r="X46" s="319">
        <v>0</v>
      </c>
      <c r="Y46" s="319">
        <v>0</v>
      </c>
      <c r="Z46" s="319">
        <v>0</v>
      </c>
      <c r="AA46" s="319">
        <v>0</v>
      </c>
      <c r="AB46" s="202">
        <v>0</v>
      </c>
      <c r="AC46" s="319">
        <v>0</v>
      </c>
      <c r="AD46" s="319">
        <v>0</v>
      </c>
      <c r="AE46" s="319">
        <v>0</v>
      </c>
      <c r="AF46" s="319">
        <v>0</v>
      </c>
      <c r="AG46" s="319">
        <v>0</v>
      </c>
      <c r="AH46" s="319">
        <v>0</v>
      </c>
      <c r="AI46" s="319">
        <v>0</v>
      </c>
      <c r="AJ46" s="319">
        <v>0</v>
      </c>
      <c r="AK46" s="319">
        <v>0</v>
      </c>
      <c r="AL46" s="319">
        <v>0</v>
      </c>
      <c r="AM46" s="319">
        <v>0</v>
      </c>
      <c r="AN46" s="319">
        <v>0</v>
      </c>
      <c r="AO46" s="319">
        <v>0</v>
      </c>
      <c r="AP46" s="319">
        <v>0</v>
      </c>
      <c r="AQ46" s="319">
        <v>0</v>
      </c>
      <c r="AR46" s="319">
        <v>0</v>
      </c>
      <c r="AS46" s="319">
        <v>0</v>
      </c>
      <c r="AT46" s="319">
        <v>0</v>
      </c>
      <c r="AU46" s="319">
        <v>0</v>
      </c>
      <c r="AV46" s="319">
        <v>0</v>
      </c>
      <c r="AW46" s="319">
        <v>0</v>
      </c>
      <c r="AX46" s="319">
        <v>0</v>
      </c>
      <c r="AY46" s="319">
        <v>0</v>
      </c>
      <c r="AZ46" s="319">
        <v>0</v>
      </c>
      <c r="BA46" s="319">
        <v>0</v>
      </c>
      <c r="BB46" s="319">
        <v>0</v>
      </c>
      <c r="BC46" s="319">
        <v>0</v>
      </c>
      <c r="BD46" s="319">
        <v>0</v>
      </c>
      <c r="BE46" s="319">
        <v>0</v>
      </c>
      <c r="BF46" s="319">
        <v>0</v>
      </c>
      <c r="BG46" s="319">
        <v>0</v>
      </c>
      <c r="BH46" s="319">
        <v>0</v>
      </c>
      <c r="BI46" s="319">
        <v>0</v>
      </c>
      <c r="BJ46" s="354">
        <v>0</v>
      </c>
      <c r="BK46" s="354">
        <v>0</v>
      </c>
    </row>
    <row r="47" spans="1:63" ht="20.100000000000001" customHeight="1" x14ac:dyDescent="0.2">
      <c r="A47" s="340" t="s">
        <v>138</v>
      </c>
      <c r="B47" s="341" t="s">
        <v>133</v>
      </c>
      <c r="C47" s="340" t="s">
        <v>134</v>
      </c>
      <c r="D47" s="202">
        <v>0</v>
      </c>
      <c r="E47" s="202">
        <v>0</v>
      </c>
      <c r="F47" s="320">
        <v>0</v>
      </c>
      <c r="G47" s="202">
        <v>0</v>
      </c>
      <c r="H47" s="202">
        <v>0</v>
      </c>
      <c r="I47" s="202">
        <v>0</v>
      </c>
      <c r="J47" s="202">
        <v>0</v>
      </c>
      <c r="K47" s="202">
        <v>0</v>
      </c>
      <c r="L47" s="202">
        <v>0</v>
      </c>
      <c r="M47" s="202">
        <v>0</v>
      </c>
      <c r="N47" s="202">
        <v>0</v>
      </c>
      <c r="O47" s="202">
        <v>0</v>
      </c>
      <c r="P47" s="202">
        <v>0</v>
      </c>
      <c r="Q47" s="202">
        <v>0</v>
      </c>
      <c r="R47" s="202">
        <v>0</v>
      </c>
      <c r="S47" s="202">
        <v>0</v>
      </c>
      <c r="T47" s="202">
        <v>0</v>
      </c>
      <c r="U47" s="202">
        <v>0</v>
      </c>
      <c r="V47" s="202">
        <v>0</v>
      </c>
      <c r="W47" s="202">
        <v>0</v>
      </c>
      <c r="X47" s="202">
        <v>0</v>
      </c>
      <c r="Y47" s="202">
        <v>0</v>
      </c>
      <c r="Z47" s="202">
        <v>0</v>
      </c>
      <c r="AA47" s="202">
        <v>0</v>
      </c>
      <c r="AB47" s="202">
        <v>0</v>
      </c>
      <c r="AC47" s="319">
        <v>0</v>
      </c>
      <c r="AD47" s="319">
        <v>0</v>
      </c>
      <c r="AE47" s="319">
        <v>0</v>
      </c>
      <c r="AF47" s="319">
        <v>0</v>
      </c>
      <c r="AG47" s="319">
        <v>0</v>
      </c>
      <c r="AH47" s="319">
        <v>0</v>
      </c>
      <c r="AI47" s="319">
        <v>0</v>
      </c>
      <c r="AJ47" s="319">
        <v>0</v>
      </c>
      <c r="AK47" s="319">
        <v>0</v>
      </c>
      <c r="AL47" s="202">
        <v>0</v>
      </c>
      <c r="AM47" s="202">
        <v>0</v>
      </c>
      <c r="AN47" s="202">
        <v>0</v>
      </c>
      <c r="AO47" s="202">
        <v>0</v>
      </c>
      <c r="AP47" s="319">
        <v>0</v>
      </c>
      <c r="AQ47" s="319">
        <v>0</v>
      </c>
      <c r="AR47" s="319">
        <v>0</v>
      </c>
      <c r="AS47" s="202">
        <v>0</v>
      </c>
      <c r="AT47" s="202">
        <v>0</v>
      </c>
      <c r="AU47" s="202">
        <v>0</v>
      </c>
      <c r="AV47" s="202">
        <v>0</v>
      </c>
      <c r="AW47" s="202">
        <v>0</v>
      </c>
      <c r="AX47" s="202">
        <v>0</v>
      </c>
      <c r="AY47" s="202">
        <v>0</v>
      </c>
      <c r="AZ47" s="202">
        <v>0</v>
      </c>
      <c r="BA47" s="202">
        <v>0</v>
      </c>
      <c r="BB47" s="202">
        <v>0</v>
      </c>
      <c r="BC47" s="202">
        <v>0</v>
      </c>
      <c r="BD47" s="202">
        <v>0</v>
      </c>
      <c r="BE47" s="202">
        <v>0</v>
      </c>
      <c r="BF47" s="202">
        <v>0</v>
      </c>
      <c r="BG47" s="319">
        <v>0</v>
      </c>
      <c r="BH47" s="319">
        <v>0</v>
      </c>
      <c r="BI47" s="319">
        <v>0</v>
      </c>
      <c r="BJ47" s="321">
        <v>0</v>
      </c>
      <c r="BK47" s="321">
        <v>0</v>
      </c>
    </row>
    <row r="48" spans="1:63" ht="20.100000000000001" customHeight="1" x14ac:dyDescent="0.2">
      <c r="A48" s="340" t="s">
        <v>1285</v>
      </c>
      <c r="B48" s="341" t="s">
        <v>136</v>
      </c>
      <c r="C48" s="340" t="s">
        <v>137</v>
      </c>
      <c r="D48" s="202">
        <v>0.15</v>
      </c>
      <c r="E48" s="202">
        <v>0</v>
      </c>
      <c r="F48" s="320">
        <v>0</v>
      </c>
      <c r="G48" s="202">
        <v>0</v>
      </c>
      <c r="H48" s="202">
        <v>0</v>
      </c>
      <c r="I48" s="202">
        <v>0</v>
      </c>
      <c r="J48" s="202">
        <v>0</v>
      </c>
      <c r="K48" s="202">
        <v>0</v>
      </c>
      <c r="L48" s="202">
        <v>0</v>
      </c>
      <c r="M48" s="202">
        <v>0</v>
      </c>
      <c r="N48" s="202">
        <v>0</v>
      </c>
      <c r="O48" s="202">
        <v>0</v>
      </c>
      <c r="P48" s="202">
        <v>0</v>
      </c>
      <c r="Q48" s="202">
        <v>0</v>
      </c>
      <c r="R48" s="202">
        <v>0</v>
      </c>
      <c r="S48" s="202">
        <v>0</v>
      </c>
      <c r="T48" s="202">
        <v>0</v>
      </c>
      <c r="U48" s="202">
        <v>0</v>
      </c>
      <c r="V48" s="202">
        <v>0</v>
      </c>
      <c r="W48" s="202">
        <v>0</v>
      </c>
      <c r="X48" s="202">
        <v>0</v>
      </c>
      <c r="Y48" s="202">
        <v>0</v>
      </c>
      <c r="Z48" s="202">
        <v>0</v>
      </c>
      <c r="AA48" s="202">
        <v>0</v>
      </c>
      <c r="AB48" s="202">
        <v>0</v>
      </c>
      <c r="AC48" s="319">
        <v>0</v>
      </c>
      <c r="AD48" s="319">
        <v>0</v>
      </c>
      <c r="AE48" s="319">
        <v>0</v>
      </c>
      <c r="AF48" s="319">
        <v>0</v>
      </c>
      <c r="AG48" s="319">
        <v>0</v>
      </c>
      <c r="AH48" s="319">
        <v>0</v>
      </c>
      <c r="AI48" s="319">
        <v>0</v>
      </c>
      <c r="AJ48" s="319">
        <v>0</v>
      </c>
      <c r="AK48" s="319">
        <v>0</v>
      </c>
      <c r="AL48" s="202">
        <v>0</v>
      </c>
      <c r="AM48" s="202">
        <v>0</v>
      </c>
      <c r="AN48" s="202">
        <v>0</v>
      </c>
      <c r="AO48" s="202">
        <v>0</v>
      </c>
      <c r="AP48" s="319">
        <v>0</v>
      </c>
      <c r="AQ48" s="319">
        <v>0</v>
      </c>
      <c r="AR48" s="319">
        <v>0</v>
      </c>
      <c r="AS48" s="202">
        <v>0</v>
      </c>
      <c r="AT48" s="202">
        <v>0</v>
      </c>
      <c r="AU48" s="202">
        <v>0</v>
      </c>
      <c r="AV48" s="202">
        <v>0</v>
      </c>
      <c r="AW48" s="202">
        <v>0</v>
      </c>
      <c r="AX48" s="202">
        <v>0</v>
      </c>
      <c r="AY48" s="202">
        <v>0</v>
      </c>
      <c r="AZ48" s="202">
        <v>0</v>
      </c>
      <c r="BA48" s="202">
        <v>0</v>
      </c>
      <c r="BB48" s="202">
        <v>0</v>
      </c>
      <c r="BC48" s="202">
        <v>0</v>
      </c>
      <c r="BD48" s="202">
        <v>0</v>
      </c>
      <c r="BE48" s="202">
        <v>0</v>
      </c>
      <c r="BF48" s="202">
        <v>0</v>
      </c>
      <c r="BG48" s="319">
        <v>0</v>
      </c>
      <c r="BH48" s="319">
        <v>0</v>
      </c>
      <c r="BI48" s="319">
        <v>0</v>
      </c>
      <c r="BJ48" s="321">
        <v>0</v>
      </c>
      <c r="BK48" s="321">
        <v>0.15</v>
      </c>
    </row>
    <row r="49" spans="1:63" ht="20.100000000000001" customHeight="1" x14ac:dyDescent="0.2">
      <c r="A49" s="340" t="s">
        <v>1270</v>
      </c>
      <c r="B49" s="341" t="s">
        <v>139</v>
      </c>
      <c r="C49" s="340" t="s">
        <v>140</v>
      </c>
      <c r="D49" s="202">
        <v>1.72</v>
      </c>
      <c r="E49" s="202">
        <v>0</v>
      </c>
      <c r="F49" s="320">
        <v>0</v>
      </c>
      <c r="G49" s="202">
        <v>0</v>
      </c>
      <c r="H49" s="202">
        <v>0</v>
      </c>
      <c r="I49" s="202">
        <v>0</v>
      </c>
      <c r="J49" s="202">
        <v>0</v>
      </c>
      <c r="K49" s="202">
        <v>0</v>
      </c>
      <c r="L49" s="202">
        <v>0</v>
      </c>
      <c r="M49" s="202">
        <v>0</v>
      </c>
      <c r="N49" s="202">
        <v>0</v>
      </c>
      <c r="O49" s="202">
        <v>0</v>
      </c>
      <c r="P49" s="202">
        <v>0</v>
      </c>
      <c r="Q49" s="202">
        <v>0</v>
      </c>
      <c r="R49" s="202">
        <v>0</v>
      </c>
      <c r="S49" s="202">
        <v>0</v>
      </c>
      <c r="T49" s="202">
        <v>0</v>
      </c>
      <c r="U49" s="202">
        <v>0</v>
      </c>
      <c r="V49" s="202">
        <v>0</v>
      </c>
      <c r="W49" s="202">
        <v>0</v>
      </c>
      <c r="X49" s="202">
        <v>0</v>
      </c>
      <c r="Y49" s="202">
        <v>0</v>
      </c>
      <c r="Z49" s="202">
        <v>0</v>
      </c>
      <c r="AA49" s="202">
        <v>0</v>
      </c>
      <c r="AB49" s="202">
        <v>0</v>
      </c>
      <c r="AC49" s="319">
        <v>0</v>
      </c>
      <c r="AD49" s="319">
        <v>0</v>
      </c>
      <c r="AE49" s="319">
        <v>0</v>
      </c>
      <c r="AF49" s="319">
        <v>0</v>
      </c>
      <c r="AG49" s="319">
        <v>0</v>
      </c>
      <c r="AH49" s="319">
        <v>0</v>
      </c>
      <c r="AI49" s="319">
        <v>0</v>
      </c>
      <c r="AJ49" s="319">
        <v>0</v>
      </c>
      <c r="AK49" s="319">
        <v>0</v>
      </c>
      <c r="AL49" s="202">
        <v>0</v>
      </c>
      <c r="AM49" s="202">
        <v>0</v>
      </c>
      <c r="AN49" s="202">
        <v>0</v>
      </c>
      <c r="AO49" s="202">
        <v>0</v>
      </c>
      <c r="AP49" s="319">
        <v>0</v>
      </c>
      <c r="AQ49" s="319">
        <v>0</v>
      </c>
      <c r="AR49" s="319">
        <v>0</v>
      </c>
      <c r="AS49" s="202">
        <v>0</v>
      </c>
      <c r="AT49" s="202">
        <v>0</v>
      </c>
      <c r="AU49" s="202">
        <v>0</v>
      </c>
      <c r="AV49" s="202">
        <v>0</v>
      </c>
      <c r="AW49" s="202">
        <v>0</v>
      </c>
      <c r="AX49" s="202">
        <v>0</v>
      </c>
      <c r="AY49" s="202">
        <v>0</v>
      </c>
      <c r="AZ49" s="202">
        <v>0</v>
      </c>
      <c r="BA49" s="202">
        <v>0</v>
      </c>
      <c r="BB49" s="202">
        <v>0</v>
      </c>
      <c r="BC49" s="202">
        <v>0</v>
      </c>
      <c r="BD49" s="202">
        <v>0</v>
      </c>
      <c r="BE49" s="202">
        <v>0</v>
      </c>
      <c r="BF49" s="202">
        <v>0</v>
      </c>
      <c r="BG49" s="319">
        <v>0</v>
      </c>
      <c r="BH49" s="319">
        <v>0</v>
      </c>
      <c r="BI49" s="319">
        <v>0</v>
      </c>
      <c r="BJ49" s="321">
        <v>0</v>
      </c>
      <c r="BK49" s="321">
        <v>1.72</v>
      </c>
    </row>
    <row r="50" spans="1:63" ht="20.100000000000001" customHeight="1" x14ac:dyDescent="0.2">
      <c r="A50" s="340" t="s">
        <v>144</v>
      </c>
      <c r="B50" s="341" t="s">
        <v>142</v>
      </c>
      <c r="C50" s="340" t="s">
        <v>143</v>
      </c>
      <c r="D50" s="202">
        <v>0</v>
      </c>
      <c r="E50" s="202">
        <v>0</v>
      </c>
      <c r="F50" s="320">
        <v>0</v>
      </c>
      <c r="G50" s="202">
        <v>0</v>
      </c>
      <c r="H50" s="202">
        <v>0</v>
      </c>
      <c r="I50" s="202">
        <v>0</v>
      </c>
      <c r="J50" s="202">
        <v>0</v>
      </c>
      <c r="K50" s="202">
        <v>0</v>
      </c>
      <c r="L50" s="202">
        <v>0</v>
      </c>
      <c r="M50" s="202">
        <v>0</v>
      </c>
      <c r="N50" s="202">
        <v>0</v>
      </c>
      <c r="O50" s="202">
        <v>0</v>
      </c>
      <c r="P50" s="202">
        <v>0</v>
      </c>
      <c r="Q50" s="202">
        <v>0</v>
      </c>
      <c r="R50" s="202">
        <v>0</v>
      </c>
      <c r="S50" s="202">
        <v>0</v>
      </c>
      <c r="T50" s="202">
        <v>0</v>
      </c>
      <c r="U50" s="202">
        <v>0</v>
      </c>
      <c r="V50" s="202">
        <v>0</v>
      </c>
      <c r="W50" s="202">
        <v>0</v>
      </c>
      <c r="X50" s="202">
        <v>0</v>
      </c>
      <c r="Y50" s="202">
        <v>0</v>
      </c>
      <c r="Z50" s="202">
        <v>0</v>
      </c>
      <c r="AA50" s="202">
        <v>0</v>
      </c>
      <c r="AB50" s="202">
        <v>0</v>
      </c>
      <c r="AC50" s="319">
        <v>0</v>
      </c>
      <c r="AD50" s="319">
        <v>0</v>
      </c>
      <c r="AE50" s="319">
        <v>0</v>
      </c>
      <c r="AF50" s="319">
        <v>0</v>
      </c>
      <c r="AG50" s="319">
        <v>0</v>
      </c>
      <c r="AH50" s="319">
        <v>0</v>
      </c>
      <c r="AI50" s="319">
        <v>0</v>
      </c>
      <c r="AJ50" s="319">
        <v>0</v>
      </c>
      <c r="AK50" s="319">
        <v>0</v>
      </c>
      <c r="AL50" s="202">
        <v>0</v>
      </c>
      <c r="AM50" s="202">
        <v>0</v>
      </c>
      <c r="AN50" s="202">
        <v>0</v>
      </c>
      <c r="AO50" s="202">
        <v>0</v>
      </c>
      <c r="AP50" s="319">
        <v>0</v>
      </c>
      <c r="AQ50" s="319">
        <v>0</v>
      </c>
      <c r="AR50" s="319">
        <v>0</v>
      </c>
      <c r="AS50" s="202">
        <v>0</v>
      </c>
      <c r="AT50" s="202">
        <v>0</v>
      </c>
      <c r="AU50" s="202">
        <v>0</v>
      </c>
      <c r="AV50" s="202">
        <v>0</v>
      </c>
      <c r="AW50" s="202">
        <v>0</v>
      </c>
      <c r="AX50" s="202">
        <v>0</v>
      </c>
      <c r="AY50" s="202">
        <v>0</v>
      </c>
      <c r="AZ50" s="202">
        <v>0</v>
      </c>
      <c r="BA50" s="202">
        <v>0</v>
      </c>
      <c r="BB50" s="202">
        <v>0</v>
      </c>
      <c r="BC50" s="202">
        <v>0</v>
      </c>
      <c r="BD50" s="202">
        <v>0</v>
      </c>
      <c r="BE50" s="202">
        <v>0</v>
      </c>
      <c r="BF50" s="202">
        <v>0</v>
      </c>
      <c r="BG50" s="319">
        <v>0</v>
      </c>
      <c r="BH50" s="319">
        <v>0</v>
      </c>
      <c r="BI50" s="319">
        <v>0</v>
      </c>
      <c r="BJ50" s="321">
        <v>0</v>
      </c>
      <c r="BK50" s="321">
        <v>0</v>
      </c>
    </row>
    <row r="51" spans="1:63" ht="20.100000000000001" customHeight="1" x14ac:dyDescent="0.2">
      <c r="A51" s="340" t="s">
        <v>147</v>
      </c>
      <c r="B51" s="341" t="s">
        <v>145</v>
      </c>
      <c r="C51" s="340" t="s">
        <v>146</v>
      </c>
      <c r="D51" s="202">
        <v>221.67</v>
      </c>
      <c r="E51" s="202">
        <v>7.55</v>
      </c>
      <c r="F51" s="320">
        <v>1.1299999999999999</v>
      </c>
      <c r="G51" s="202">
        <v>0</v>
      </c>
      <c r="H51" s="202">
        <v>0</v>
      </c>
      <c r="I51" s="202">
        <v>0</v>
      </c>
      <c r="J51" s="202">
        <v>0.87999999999999989</v>
      </c>
      <c r="K51" s="202">
        <v>0.25</v>
      </c>
      <c r="L51" s="202">
        <v>0</v>
      </c>
      <c r="M51" s="202">
        <v>0</v>
      </c>
      <c r="N51" s="202">
        <v>0</v>
      </c>
      <c r="O51" s="202">
        <v>0</v>
      </c>
      <c r="P51" s="202">
        <v>0</v>
      </c>
      <c r="Q51" s="202">
        <v>0</v>
      </c>
      <c r="R51" s="202">
        <v>6.42</v>
      </c>
      <c r="S51" s="202">
        <v>0</v>
      </c>
      <c r="T51" s="202">
        <v>0</v>
      </c>
      <c r="U51" s="202">
        <v>0</v>
      </c>
      <c r="V51" s="202">
        <v>0</v>
      </c>
      <c r="W51" s="202">
        <v>0</v>
      </c>
      <c r="X51" s="202">
        <v>0</v>
      </c>
      <c r="Y51" s="202">
        <v>3.9299999999999997</v>
      </c>
      <c r="Z51" s="202">
        <v>0</v>
      </c>
      <c r="AA51" s="202">
        <v>0</v>
      </c>
      <c r="AB51" s="202">
        <v>0.19</v>
      </c>
      <c r="AC51" s="319">
        <v>0.14000000000000001</v>
      </c>
      <c r="AD51" s="319">
        <v>0.05</v>
      </c>
      <c r="AE51" s="319">
        <v>0</v>
      </c>
      <c r="AF51" s="319">
        <v>0</v>
      </c>
      <c r="AG51" s="319">
        <v>0</v>
      </c>
      <c r="AH51" s="319">
        <v>0</v>
      </c>
      <c r="AI51" s="319">
        <v>0</v>
      </c>
      <c r="AJ51" s="319">
        <v>0</v>
      </c>
      <c r="AK51" s="319">
        <v>0</v>
      </c>
      <c r="AL51" s="202">
        <v>0</v>
      </c>
      <c r="AM51" s="202">
        <v>0</v>
      </c>
      <c r="AN51" s="202">
        <v>0</v>
      </c>
      <c r="AO51" s="202">
        <v>0</v>
      </c>
      <c r="AP51" s="319">
        <v>0</v>
      </c>
      <c r="AQ51" s="319">
        <v>0</v>
      </c>
      <c r="AR51" s="319">
        <v>0</v>
      </c>
      <c r="AS51" s="202">
        <v>0</v>
      </c>
      <c r="AT51" s="202">
        <v>0</v>
      </c>
      <c r="AU51" s="202">
        <v>0</v>
      </c>
      <c r="AV51" s="202">
        <v>2.3000000000000003</v>
      </c>
      <c r="AW51" s="202">
        <v>0</v>
      </c>
      <c r="AX51" s="202">
        <v>0</v>
      </c>
      <c r="AY51" s="202">
        <v>0</v>
      </c>
      <c r="AZ51" s="202">
        <v>0</v>
      </c>
      <c r="BA51" s="202">
        <v>0</v>
      </c>
      <c r="BB51" s="202">
        <v>0</v>
      </c>
      <c r="BC51" s="202">
        <v>0</v>
      </c>
      <c r="BD51" s="202">
        <v>0</v>
      </c>
      <c r="BE51" s="202">
        <v>0</v>
      </c>
      <c r="BF51" s="202">
        <v>0</v>
      </c>
      <c r="BG51" s="319">
        <v>0</v>
      </c>
      <c r="BH51" s="319">
        <v>0</v>
      </c>
      <c r="BI51" s="319">
        <v>0</v>
      </c>
      <c r="BJ51" s="321">
        <v>-1.2000000000000002</v>
      </c>
      <c r="BK51" s="321">
        <v>220.47</v>
      </c>
    </row>
    <row r="52" spans="1:63" ht="20.100000000000001" customHeight="1" x14ac:dyDescent="0.2">
      <c r="A52" s="340" t="s">
        <v>150</v>
      </c>
      <c r="B52" s="341" t="s">
        <v>148</v>
      </c>
      <c r="C52" s="340" t="s">
        <v>149</v>
      </c>
      <c r="D52" s="202">
        <v>0.25</v>
      </c>
      <c r="E52" s="202">
        <v>0</v>
      </c>
      <c r="F52" s="320">
        <v>0</v>
      </c>
      <c r="G52" s="202">
        <v>0</v>
      </c>
      <c r="H52" s="202">
        <v>0</v>
      </c>
      <c r="I52" s="202">
        <v>0</v>
      </c>
      <c r="J52" s="202">
        <v>0</v>
      </c>
      <c r="K52" s="202">
        <v>0</v>
      </c>
      <c r="L52" s="202">
        <v>0</v>
      </c>
      <c r="M52" s="202">
        <v>0</v>
      </c>
      <c r="N52" s="202">
        <v>0</v>
      </c>
      <c r="O52" s="202">
        <v>0</v>
      </c>
      <c r="P52" s="202">
        <v>0</v>
      </c>
      <c r="Q52" s="202">
        <v>0</v>
      </c>
      <c r="R52" s="202">
        <v>0</v>
      </c>
      <c r="S52" s="202">
        <v>0</v>
      </c>
      <c r="T52" s="202">
        <v>0</v>
      </c>
      <c r="U52" s="202">
        <v>0</v>
      </c>
      <c r="V52" s="202">
        <v>0</v>
      </c>
      <c r="W52" s="202">
        <v>0</v>
      </c>
      <c r="X52" s="202">
        <v>0</v>
      </c>
      <c r="Y52" s="202">
        <v>0</v>
      </c>
      <c r="Z52" s="202">
        <v>0</v>
      </c>
      <c r="AA52" s="202">
        <v>0</v>
      </c>
      <c r="AB52" s="202">
        <v>0</v>
      </c>
      <c r="AC52" s="319">
        <v>0</v>
      </c>
      <c r="AD52" s="319">
        <v>0</v>
      </c>
      <c r="AE52" s="319">
        <v>0</v>
      </c>
      <c r="AF52" s="319">
        <v>0</v>
      </c>
      <c r="AG52" s="319">
        <v>0</v>
      </c>
      <c r="AH52" s="319">
        <v>0</v>
      </c>
      <c r="AI52" s="319">
        <v>0</v>
      </c>
      <c r="AJ52" s="319">
        <v>0</v>
      </c>
      <c r="AK52" s="319">
        <v>0</v>
      </c>
      <c r="AL52" s="202">
        <v>0</v>
      </c>
      <c r="AM52" s="202">
        <v>0</v>
      </c>
      <c r="AN52" s="202">
        <v>0</v>
      </c>
      <c r="AO52" s="202">
        <v>0</v>
      </c>
      <c r="AP52" s="319">
        <v>0</v>
      </c>
      <c r="AQ52" s="319">
        <v>0</v>
      </c>
      <c r="AR52" s="319">
        <v>0</v>
      </c>
      <c r="AS52" s="202">
        <v>0</v>
      </c>
      <c r="AT52" s="202">
        <v>0</v>
      </c>
      <c r="AU52" s="202">
        <v>0</v>
      </c>
      <c r="AV52" s="202">
        <v>0</v>
      </c>
      <c r="AW52" s="202">
        <v>0</v>
      </c>
      <c r="AX52" s="202">
        <v>0</v>
      </c>
      <c r="AY52" s="202">
        <v>0</v>
      </c>
      <c r="AZ52" s="202">
        <v>0</v>
      </c>
      <c r="BA52" s="202">
        <v>0</v>
      </c>
      <c r="BB52" s="202">
        <v>0</v>
      </c>
      <c r="BC52" s="202">
        <v>0</v>
      </c>
      <c r="BD52" s="202">
        <v>0</v>
      </c>
      <c r="BE52" s="202">
        <v>0</v>
      </c>
      <c r="BF52" s="202">
        <v>0</v>
      </c>
      <c r="BG52" s="319">
        <v>0</v>
      </c>
      <c r="BH52" s="319">
        <v>0</v>
      </c>
      <c r="BI52" s="319">
        <v>0</v>
      </c>
      <c r="BJ52" s="321">
        <v>0</v>
      </c>
      <c r="BK52" s="321">
        <v>0.25</v>
      </c>
    </row>
    <row r="53" spans="1:63" ht="20.100000000000001" customHeight="1" x14ac:dyDescent="0.2">
      <c r="A53" s="340" t="s">
        <v>153</v>
      </c>
      <c r="B53" s="341" t="s">
        <v>151</v>
      </c>
      <c r="C53" s="340" t="s">
        <v>152</v>
      </c>
      <c r="D53" s="202">
        <v>0</v>
      </c>
      <c r="E53" s="202">
        <v>0</v>
      </c>
      <c r="F53" s="320">
        <v>0</v>
      </c>
      <c r="G53" s="202">
        <v>0</v>
      </c>
      <c r="H53" s="202">
        <v>0</v>
      </c>
      <c r="I53" s="202">
        <v>0</v>
      </c>
      <c r="J53" s="202">
        <v>0</v>
      </c>
      <c r="K53" s="202">
        <v>0</v>
      </c>
      <c r="L53" s="202">
        <v>0</v>
      </c>
      <c r="M53" s="202">
        <v>0</v>
      </c>
      <c r="N53" s="202">
        <v>0</v>
      </c>
      <c r="O53" s="202">
        <v>0</v>
      </c>
      <c r="P53" s="202">
        <v>0</v>
      </c>
      <c r="Q53" s="202">
        <v>0</v>
      </c>
      <c r="R53" s="202">
        <v>0</v>
      </c>
      <c r="S53" s="202">
        <v>0</v>
      </c>
      <c r="T53" s="202">
        <v>0</v>
      </c>
      <c r="U53" s="202">
        <v>0</v>
      </c>
      <c r="V53" s="202">
        <v>0</v>
      </c>
      <c r="W53" s="202">
        <v>0</v>
      </c>
      <c r="X53" s="202">
        <v>0</v>
      </c>
      <c r="Y53" s="202">
        <v>0</v>
      </c>
      <c r="Z53" s="202">
        <v>0</v>
      </c>
      <c r="AA53" s="202">
        <v>0</v>
      </c>
      <c r="AB53" s="202">
        <v>0</v>
      </c>
      <c r="AC53" s="319">
        <v>0</v>
      </c>
      <c r="AD53" s="319">
        <v>0</v>
      </c>
      <c r="AE53" s="319">
        <v>0</v>
      </c>
      <c r="AF53" s="319">
        <v>0</v>
      </c>
      <c r="AG53" s="319">
        <v>0</v>
      </c>
      <c r="AH53" s="319">
        <v>0</v>
      </c>
      <c r="AI53" s="319">
        <v>0</v>
      </c>
      <c r="AJ53" s="319">
        <v>0</v>
      </c>
      <c r="AK53" s="319">
        <v>0</v>
      </c>
      <c r="AL53" s="202">
        <v>0</v>
      </c>
      <c r="AM53" s="202">
        <v>0</v>
      </c>
      <c r="AN53" s="202">
        <v>0</v>
      </c>
      <c r="AO53" s="202">
        <v>0</v>
      </c>
      <c r="AP53" s="319">
        <v>0</v>
      </c>
      <c r="AQ53" s="319">
        <v>0</v>
      </c>
      <c r="AR53" s="319">
        <v>0</v>
      </c>
      <c r="AS53" s="202">
        <v>0</v>
      </c>
      <c r="AT53" s="202">
        <v>0</v>
      </c>
      <c r="AU53" s="202">
        <v>0</v>
      </c>
      <c r="AV53" s="202">
        <v>0</v>
      </c>
      <c r="AW53" s="202">
        <v>0</v>
      </c>
      <c r="AX53" s="202">
        <v>0</v>
      </c>
      <c r="AY53" s="202">
        <v>0</v>
      </c>
      <c r="AZ53" s="202">
        <v>0</v>
      </c>
      <c r="BA53" s="202">
        <v>0</v>
      </c>
      <c r="BB53" s="202">
        <v>0</v>
      </c>
      <c r="BC53" s="202">
        <v>0</v>
      </c>
      <c r="BD53" s="202">
        <v>0</v>
      </c>
      <c r="BE53" s="202">
        <v>0</v>
      </c>
      <c r="BF53" s="202">
        <v>0</v>
      </c>
      <c r="BG53" s="319">
        <v>0</v>
      </c>
      <c r="BH53" s="319">
        <v>0</v>
      </c>
      <c r="BI53" s="319">
        <v>0</v>
      </c>
      <c r="BJ53" s="321">
        <v>0</v>
      </c>
      <c r="BK53" s="321">
        <v>0</v>
      </c>
    </row>
    <row r="54" spans="1:63" ht="20.100000000000001" customHeight="1" x14ac:dyDescent="0.2">
      <c r="A54" s="340" t="s">
        <v>158</v>
      </c>
      <c r="B54" s="341" t="s">
        <v>154</v>
      </c>
      <c r="C54" s="340" t="s">
        <v>155</v>
      </c>
      <c r="D54" s="202">
        <v>0</v>
      </c>
      <c r="E54" s="202">
        <v>0</v>
      </c>
      <c r="F54" s="320">
        <v>0</v>
      </c>
      <c r="G54" s="202">
        <v>0</v>
      </c>
      <c r="H54" s="202">
        <v>0</v>
      </c>
      <c r="I54" s="202">
        <v>0</v>
      </c>
      <c r="J54" s="202">
        <v>0</v>
      </c>
      <c r="K54" s="202">
        <v>0</v>
      </c>
      <c r="L54" s="202">
        <v>0</v>
      </c>
      <c r="M54" s="202">
        <v>0</v>
      </c>
      <c r="N54" s="202">
        <v>0</v>
      </c>
      <c r="O54" s="202">
        <v>0</v>
      </c>
      <c r="P54" s="202">
        <v>0</v>
      </c>
      <c r="Q54" s="202">
        <v>0</v>
      </c>
      <c r="R54" s="202">
        <v>0</v>
      </c>
      <c r="S54" s="202">
        <v>0</v>
      </c>
      <c r="T54" s="202">
        <v>0</v>
      </c>
      <c r="U54" s="202">
        <v>0</v>
      </c>
      <c r="V54" s="202">
        <v>0</v>
      </c>
      <c r="W54" s="202">
        <v>0</v>
      </c>
      <c r="X54" s="202">
        <v>0</v>
      </c>
      <c r="Y54" s="202">
        <v>0</v>
      </c>
      <c r="Z54" s="202">
        <v>0</v>
      </c>
      <c r="AA54" s="202">
        <v>0</v>
      </c>
      <c r="AB54" s="202">
        <v>0</v>
      </c>
      <c r="AC54" s="319">
        <v>0</v>
      </c>
      <c r="AD54" s="319">
        <v>0</v>
      </c>
      <c r="AE54" s="319">
        <v>0</v>
      </c>
      <c r="AF54" s="319">
        <v>0</v>
      </c>
      <c r="AG54" s="319">
        <v>0</v>
      </c>
      <c r="AH54" s="319">
        <v>0</v>
      </c>
      <c r="AI54" s="319">
        <v>0</v>
      </c>
      <c r="AJ54" s="319">
        <v>0</v>
      </c>
      <c r="AK54" s="319">
        <v>0</v>
      </c>
      <c r="AL54" s="202">
        <v>0</v>
      </c>
      <c r="AM54" s="202">
        <v>0</v>
      </c>
      <c r="AN54" s="202">
        <v>0</v>
      </c>
      <c r="AO54" s="202">
        <v>0</v>
      </c>
      <c r="AP54" s="319">
        <v>0</v>
      </c>
      <c r="AQ54" s="319">
        <v>0</v>
      </c>
      <c r="AR54" s="319">
        <v>0</v>
      </c>
      <c r="AS54" s="202">
        <v>0</v>
      </c>
      <c r="AT54" s="202">
        <v>0</v>
      </c>
      <c r="AU54" s="202">
        <v>0</v>
      </c>
      <c r="AV54" s="202">
        <v>0</v>
      </c>
      <c r="AW54" s="202">
        <v>0</v>
      </c>
      <c r="AX54" s="202">
        <v>0</v>
      </c>
      <c r="AY54" s="202">
        <v>0</v>
      </c>
      <c r="AZ54" s="202">
        <v>0</v>
      </c>
      <c r="BA54" s="202">
        <v>0</v>
      </c>
      <c r="BB54" s="202">
        <v>0</v>
      </c>
      <c r="BC54" s="202">
        <v>0</v>
      </c>
      <c r="BD54" s="202">
        <v>0</v>
      </c>
      <c r="BE54" s="202">
        <v>0</v>
      </c>
      <c r="BF54" s="202">
        <v>0</v>
      </c>
      <c r="BG54" s="319">
        <v>0</v>
      </c>
      <c r="BH54" s="319">
        <v>0</v>
      </c>
      <c r="BI54" s="319">
        <v>0</v>
      </c>
      <c r="BJ54" s="321">
        <v>0</v>
      </c>
      <c r="BK54" s="321">
        <v>0</v>
      </c>
    </row>
    <row r="55" spans="1:63" ht="20.100000000000001" customHeight="1" x14ac:dyDescent="0.2">
      <c r="A55" s="340" t="s">
        <v>1286</v>
      </c>
      <c r="B55" s="341" t="s">
        <v>156</v>
      </c>
      <c r="C55" s="340" t="s">
        <v>157</v>
      </c>
      <c r="D55" s="202">
        <v>0.82</v>
      </c>
      <c r="E55" s="202">
        <v>0</v>
      </c>
      <c r="F55" s="320">
        <v>0</v>
      </c>
      <c r="G55" s="202">
        <v>0</v>
      </c>
      <c r="H55" s="202">
        <v>0</v>
      </c>
      <c r="I55" s="202">
        <v>0</v>
      </c>
      <c r="J55" s="202">
        <v>0</v>
      </c>
      <c r="K55" s="202">
        <v>0</v>
      </c>
      <c r="L55" s="202">
        <v>0</v>
      </c>
      <c r="M55" s="202">
        <v>0</v>
      </c>
      <c r="N55" s="202">
        <v>0</v>
      </c>
      <c r="O55" s="202">
        <v>0</v>
      </c>
      <c r="P55" s="202">
        <v>0</v>
      </c>
      <c r="Q55" s="202">
        <v>0</v>
      </c>
      <c r="R55" s="202">
        <v>0</v>
      </c>
      <c r="S55" s="202">
        <v>0</v>
      </c>
      <c r="T55" s="202">
        <v>0</v>
      </c>
      <c r="U55" s="202">
        <v>0</v>
      </c>
      <c r="V55" s="202">
        <v>0</v>
      </c>
      <c r="W55" s="202">
        <v>0</v>
      </c>
      <c r="X55" s="202">
        <v>0</v>
      </c>
      <c r="Y55" s="202">
        <v>0</v>
      </c>
      <c r="Z55" s="202">
        <v>0</v>
      </c>
      <c r="AA55" s="202">
        <v>0</v>
      </c>
      <c r="AB55" s="202">
        <v>0</v>
      </c>
      <c r="AC55" s="319">
        <v>0</v>
      </c>
      <c r="AD55" s="319">
        <v>0</v>
      </c>
      <c r="AE55" s="319">
        <v>0</v>
      </c>
      <c r="AF55" s="319">
        <v>0</v>
      </c>
      <c r="AG55" s="319">
        <v>0</v>
      </c>
      <c r="AH55" s="319">
        <v>0</v>
      </c>
      <c r="AI55" s="319">
        <v>0</v>
      </c>
      <c r="AJ55" s="319">
        <v>0</v>
      </c>
      <c r="AK55" s="319">
        <v>0</v>
      </c>
      <c r="AL55" s="202">
        <v>0</v>
      </c>
      <c r="AM55" s="202">
        <v>0</v>
      </c>
      <c r="AN55" s="202">
        <v>0</v>
      </c>
      <c r="AO55" s="202">
        <v>0</v>
      </c>
      <c r="AP55" s="319">
        <v>0</v>
      </c>
      <c r="AQ55" s="319">
        <v>0</v>
      </c>
      <c r="AR55" s="319">
        <v>0</v>
      </c>
      <c r="AS55" s="202">
        <v>0</v>
      </c>
      <c r="AT55" s="202">
        <v>0</v>
      </c>
      <c r="AU55" s="202">
        <v>0</v>
      </c>
      <c r="AV55" s="202">
        <v>0</v>
      </c>
      <c r="AW55" s="202">
        <v>0</v>
      </c>
      <c r="AX55" s="202">
        <v>0</v>
      </c>
      <c r="AY55" s="202">
        <v>0</v>
      </c>
      <c r="AZ55" s="202">
        <v>0</v>
      </c>
      <c r="BA55" s="202">
        <v>0</v>
      </c>
      <c r="BB55" s="202">
        <v>0</v>
      </c>
      <c r="BC55" s="202">
        <v>0</v>
      </c>
      <c r="BD55" s="202">
        <v>0</v>
      </c>
      <c r="BE55" s="202">
        <v>0</v>
      </c>
      <c r="BF55" s="202">
        <v>0</v>
      </c>
      <c r="BG55" s="319">
        <v>0</v>
      </c>
      <c r="BH55" s="319">
        <v>0</v>
      </c>
      <c r="BI55" s="319">
        <v>0</v>
      </c>
      <c r="BJ55" s="321">
        <v>-0.06</v>
      </c>
      <c r="BK55" s="321">
        <v>0.76</v>
      </c>
    </row>
    <row r="56" spans="1:63" ht="20.100000000000001" customHeight="1" x14ac:dyDescent="0.2">
      <c r="A56" s="340" t="s">
        <v>1269</v>
      </c>
      <c r="B56" s="341" t="s">
        <v>159</v>
      </c>
      <c r="C56" s="340" t="s">
        <v>160</v>
      </c>
      <c r="D56" s="202">
        <v>124.6</v>
      </c>
      <c r="E56" s="202">
        <v>20.349999999999998</v>
      </c>
      <c r="F56" s="320">
        <v>3.63</v>
      </c>
      <c r="G56" s="202">
        <v>0</v>
      </c>
      <c r="H56" s="202">
        <v>0</v>
      </c>
      <c r="I56" s="202">
        <v>0</v>
      </c>
      <c r="J56" s="202">
        <v>3.63</v>
      </c>
      <c r="K56" s="202">
        <v>0</v>
      </c>
      <c r="L56" s="202">
        <v>0</v>
      </c>
      <c r="M56" s="202">
        <v>0</v>
      </c>
      <c r="N56" s="202">
        <v>0</v>
      </c>
      <c r="O56" s="202">
        <v>0</v>
      </c>
      <c r="P56" s="202">
        <v>0</v>
      </c>
      <c r="Q56" s="202">
        <v>0</v>
      </c>
      <c r="R56" s="202">
        <v>16.72</v>
      </c>
      <c r="S56" s="202">
        <v>3.3</v>
      </c>
      <c r="T56" s="202">
        <v>0</v>
      </c>
      <c r="U56" s="202">
        <v>0.87</v>
      </c>
      <c r="V56" s="202">
        <v>0</v>
      </c>
      <c r="W56" s="202">
        <v>0</v>
      </c>
      <c r="X56" s="202">
        <v>0</v>
      </c>
      <c r="Y56" s="202">
        <v>0</v>
      </c>
      <c r="Z56" s="202">
        <v>0</v>
      </c>
      <c r="AA56" s="202">
        <v>0</v>
      </c>
      <c r="AB56" s="202">
        <v>1.98</v>
      </c>
      <c r="AC56" s="319">
        <v>0.18</v>
      </c>
      <c r="AD56" s="319">
        <v>0</v>
      </c>
      <c r="AE56" s="319">
        <v>0</v>
      </c>
      <c r="AF56" s="319">
        <v>0</v>
      </c>
      <c r="AG56" s="319">
        <v>1.8</v>
      </c>
      <c r="AH56" s="319">
        <v>0</v>
      </c>
      <c r="AI56" s="319">
        <v>0</v>
      </c>
      <c r="AJ56" s="319">
        <v>0</v>
      </c>
      <c r="AK56" s="319">
        <v>0</v>
      </c>
      <c r="AL56" s="202">
        <v>0</v>
      </c>
      <c r="AM56" s="202">
        <v>0</v>
      </c>
      <c r="AN56" s="202">
        <v>0</v>
      </c>
      <c r="AO56" s="202">
        <v>0</v>
      </c>
      <c r="AP56" s="319">
        <v>0</v>
      </c>
      <c r="AQ56" s="319">
        <v>0</v>
      </c>
      <c r="AR56" s="319">
        <v>0</v>
      </c>
      <c r="AS56" s="202">
        <v>0</v>
      </c>
      <c r="AT56" s="202">
        <v>0</v>
      </c>
      <c r="AU56" s="202">
        <v>0</v>
      </c>
      <c r="AV56" s="202">
        <v>0.99000000000000021</v>
      </c>
      <c r="AW56" s="202">
        <v>0</v>
      </c>
      <c r="AX56" s="202">
        <v>0</v>
      </c>
      <c r="AY56" s="202">
        <v>0</v>
      </c>
      <c r="AZ56" s="202">
        <v>0</v>
      </c>
      <c r="BA56" s="202">
        <v>0</v>
      </c>
      <c r="BB56" s="202">
        <v>0</v>
      </c>
      <c r="BC56" s="202">
        <v>9.58</v>
      </c>
      <c r="BD56" s="202">
        <v>0</v>
      </c>
      <c r="BE56" s="202">
        <v>0</v>
      </c>
      <c r="BF56" s="202">
        <v>0</v>
      </c>
      <c r="BG56" s="319">
        <v>0</v>
      </c>
      <c r="BH56" s="319">
        <v>0</v>
      </c>
      <c r="BI56" s="319">
        <v>0</v>
      </c>
      <c r="BJ56" s="321">
        <v>10.769999999999998</v>
      </c>
      <c r="BK56" s="321">
        <v>135.37</v>
      </c>
    </row>
    <row r="57" spans="1:63" ht="20.100000000000001" customHeight="1" x14ac:dyDescent="0.2">
      <c r="A57" s="340" t="s">
        <v>523</v>
      </c>
      <c r="B57" s="341" t="s">
        <v>162</v>
      </c>
      <c r="C57" s="340" t="s">
        <v>163</v>
      </c>
      <c r="D57" s="202">
        <v>0</v>
      </c>
      <c r="E57" s="202">
        <v>0</v>
      </c>
      <c r="F57" s="320">
        <v>0</v>
      </c>
      <c r="G57" s="202">
        <v>0</v>
      </c>
      <c r="H57" s="202">
        <v>0</v>
      </c>
      <c r="I57" s="202">
        <v>0</v>
      </c>
      <c r="J57" s="202">
        <v>0</v>
      </c>
      <c r="K57" s="202">
        <v>0</v>
      </c>
      <c r="L57" s="202">
        <v>0</v>
      </c>
      <c r="M57" s="202">
        <v>0</v>
      </c>
      <c r="N57" s="202">
        <v>0</v>
      </c>
      <c r="O57" s="202">
        <v>0</v>
      </c>
      <c r="P57" s="202">
        <v>0</v>
      </c>
      <c r="Q57" s="202">
        <v>0</v>
      </c>
      <c r="R57" s="202">
        <v>0</v>
      </c>
      <c r="S57" s="202">
        <v>0</v>
      </c>
      <c r="T57" s="202">
        <v>0</v>
      </c>
      <c r="U57" s="202">
        <v>0</v>
      </c>
      <c r="V57" s="202">
        <v>0</v>
      </c>
      <c r="W57" s="202">
        <v>0</v>
      </c>
      <c r="X57" s="202">
        <v>0</v>
      </c>
      <c r="Y57" s="202">
        <v>0</v>
      </c>
      <c r="Z57" s="202">
        <v>0</v>
      </c>
      <c r="AA57" s="202">
        <v>0</v>
      </c>
      <c r="AB57" s="202">
        <v>0</v>
      </c>
      <c r="AC57" s="319">
        <v>0</v>
      </c>
      <c r="AD57" s="319">
        <v>0</v>
      </c>
      <c r="AE57" s="319">
        <v>0</v>
      </c>
      <c r="AF57" s="319">
        <v>0</v>
      </c>
      <c r="AG57" s="319">
        <v>0</v>
      </c>
      <c r="AH57" s="319">
        <v>0</v>
      </c>
      <c r="AI57" s="319">
        <v>0</v>
      </c>
      <c r="AJ57" s="319">
        <v>0</v>
      </c>
      <c r="AK57" s="319">
        <v>0</v>
      </c>
      <c r="AL57" s="202">
        <v>0</v>
      </c>
      <c r="AM57" s="202">
        <v>0</v>
      </c>
      <c r="AN57" s="202">
        <v>0</v>
      </c>
      <c r="AO57" s="202">
        <v>0</v>
      </c>
      <c r="AP57" s="319">
        <v>0</v>
      </c>
      <c r="AQ57" s="319">
        <v>0</v>
      </c>
      <c r="AR57" s="319">
        <v>0</v>
      </c>
      <c r="AS57" s="202">
        <v>0</v>
      </c>
      <c r="AT57" s="202">
        <v>0</v>
      </c>
      <c r="AU57" s="202">
        <v>0</v>
      </c>
      <c r="AV57" s="202">
        <v>0</v>
      </c>
      <c r="AW57" s="202">
        <v>0</v>
      </c>
      <c r="AX57" s="202">
        <v>0</v>
      </c>
      <c r="AY57" s="202">
        <v>0</v>
      </c>
      <c r="AZ57" s="202">
        <v>0</v>
      </c>
      <c r="BA57" s="202">
        <v>0</v>
      </c>
      <c r="BB57" s="202">
        <v>0</v>
      </c>
      <c r="BC57" s="202">
        <v>0</v>
      </c>
      <c r="BD57" s="202">
        <v>0</v>
      </c>
      <c r="BE57" s="202">
        <v>0</v>
      </c>
      <c r="BF57" s="202">
        <v>0</v>
      </c>
      <c r="BG57" s="319">
        <v>0</v>
      </c>
      <c r="BH57" s="319">
        <v>0</v>
      </c>
      <c r="BI57" s="319">
        <v>0</v>
      </c>
      <c r="BJ57" s="321">
        <v>0</v>
      </c>
      <c r="BK57" s="321">
        <v>0</v>
      </c>
    </row>
    <row r="58" spans="1:63" ht="20.100000000000001" customHeight="1" x14ac:dyDescent="0.2">
      <c r="A58" s="340" t="s">
        <v>526</v>
      </c>
      <c r="B58" s="341" t="s">
        <v>164</v>
      </c>
      <c r="C58" s="340" t="s">
        <v>165</v>
      </c>
      <c r="D58" s="202">
        <v>0</v>
      </c>
      <c r="E58" s="202">
        <v>0</v>
      </c>
      <c r="F58" s="320">
        <v>0</v>
      </c>
      <c r="G58" s="202">
        <v>0</v>
      </c>
      <c r="H58" s="202">
        <v>0</v>
      </c>
      <c r="I58" s="202">
        <v>0</v>
      </c>
      <c r="J58" s="202">
        <v>0</v>
      </c>
      <c r="K58" s="202">
        <v>0</v>
      </c>
      <c r="L58" s="202">
        <v>0</v>
      </c>
      <c r="M58" s="202">
        <v>0</v>
      </c>
      <c r="N58" s="202">
        <v>0</v>
      </c>
      <c r="O58" s="202">
        <v>0</v>
      </c>
      <c r="P58" s="202">
        <v>0</v>
      </c>
      <c r="Q58" s="202">
        <v>0</v>
      </c>
      <c r="R58" s="202">
        <v>0</v>
      </c>
      <c r="S58" s="202">
        <v>0</v>
      </c>
      <c r="T58" s="202">
        <v>0</v>
      </c>
      <c r="U58" s="202">
        <v>0</v>
      </c>
      <c r="V58" s="202">
        <v>0</v>
      </c>
      <c r="W58" s="202">
        <v>0</v>
      </c>
      <c r="X58" s="202">
        <v>0</v>
      </c>
      <c r="Y58" s="202">
        <v>0</v>
      </c>
      <c r="Z58" s="202">
        <v>0</v>
      </c>
      <c r="AA58" s="202">
        <v>0</v>
      </c>
      <c r="AB58" s="202">
        <v>0</v>
      </c>
      <c r="AC58" s="319">
        <v>0</v>
      </c>
      <c r="AD58" s="319">
        <v>0</v>
      </c>
      <c r="AE58" s="319">
        <v>0</v>
      </c>
      <c r="AF58" s="319">
        <v>0</v>
      </c>
      <c r="AG58" s="319">
        <v>0</v>
      </c>
      <c r="AH58" s="319">
        <v>0</v>
      </c>
      <c r="AI58" s="319">
        <v>0</v>
      </c>
      <c r="AJ58" s="319">
        <v>0</v>
      </c>
      <c r="AK58" s="319">
        <v>0</v>
      </c>
      <c r="AL58" s="202">
        <v>0</v>
      </c>
      <c r="AM58" s="202">
        <v>0</v>
      </c>
      <c r="AN58" s="202">
        <v>0</v>
      </c>
      <c r="AO58" s="202">
        <v>0</v>
      </c>
      <c r="AP58" s="319">
        <v>0</v>
      </c>
      <c r="AQ58" s="319">
        <v>0</v>
      </c>
      <c r="AR58" s="319">
        <v>0</v>
      </c>
      <c r="AS58" s="202">
        <v>0</v>
      </c>
      <c r="AT58" s="202">
        <v>0</v>
      </c>
      <c r="AU58" s="202">
        <v>0</v>
      </c>
      <c r="AV58" s="202">
        <v>0</v>
      </c>
      <c r="AW58" s="202">
        <v>0</v>
      </c>
      <c r="AX58" s="202">
        <v>0</v>
      </c>
      <c r="AY58" s="202">
        <v>0</v>
      </c>
      <c r="AZ58" s="202">
        <v>0</v>
      </c>
      <c r="BA58" s="202">
        <v>0</v>
      </c>
      <c r="BB58" s="202">
        <v>0</v>
      </c>
      <c r="BC58" s="202">
        <v>0</v>
      </c>
      <c r="BD58" s="202">
        <v>0</v>
      </c>
      <c r="BE58" s="202">
        <v>0</v>
      </c>
      <c r="BF58" s="202">
        <v>0</v>
      </c>
      <c r="BG58" s="319">
        <v>0</v>
      </c>
      <c r="BH58" s="319">
        <v>0</v>
      </c>
      <c r="BI58" s="319">
        <v>0</v>
      </c>
      <c r="BJ58" s="321">
        <v>0</v>
      </c>
      <c r="BK58" s="321">
        <v>0</v>
      </c>
    </row>
    <row r="59" spans="1:63" s="288" customFormat="1" ht="20.100000000000001" customHeight="1" x14ac:dyDescent="0.2">
      <c r="A59" s="316">
        <v>3</v>
      </c>
      <c r="B59" s="317" t="s">
        <v>166</v>
      </c>
      <c r="C59" s="316" t="s">
        <v>167</v>
      </c>
      <c r="D59" s="202">
        <v>0</v>
      </c>
      <c r="E59" s="320">
        <v>0</v>
      </c>
      <c r="F59" s="320">
        <v>0</v>
      </c>
      <c r="G59" s="320">
        <v>0</v>
      </c>
      <c r="H59" s="320">
        <v>0</v>
      </c>
      <c r="I59" s="320">
        <v>0</v>
      </c>
      <c r="J59" s="320">
        <v>0</v>
      </c>
      <c r="K59" s="320">
        <v>0</v>
      </c>
      <c r="L59" s="320">
        <v>0</v>
      </c>
      <c r="M59" s="320">
        <v>0</v>
      </c>
      <c r="N59" s="320">
        <v>0</v>
      </c>
      <c r="O59" s="320">
        <v>0</v>
      </c>
      <c r="P59" s="320">
        <v>0</v>
      </c>
      <c r="Q59" s="320">
        <v>0</v>
      </c>
      <c r="R59" s="202">
        <v>0</v>
      </c>
      <c r="S59" s="320">
        <v>0</v>
      </c>
      <c r="T59" s="320">
        <v>0</v>
      </c>
      <c r="U59" s="320">
        <v>0</v>
      </c>
      <c r="V59" s="320">
        <v>0</v>
      </c>
      <c r="W59" s="320">
        <v>0</v>
      </c>
      <c r="X59" s="320">
        <v>0</v>
      </c>
      <c r="Y59" s="320">
        <v>0</v>
      </c>
      <c r="Z59" s="320">
        <v>0</v>
      </c>
      <c r="AA59" s="320">
        <v>0</v>
      </c>
      <c r="AB59" s="202">
        <v>0</v>
      </c>
      <c r="AC59" s="338">
        <v>0</v>
      </c>
      <c r="AD59" s="338">
        <v>0</v>
      </c>
      <c r="AE59" s="338">
        <v>0</v>
      </c>
      <c r="AF59" s="338">
        <v>0</v>
      </c>
      <c r="AG59" s="338">
        <v>0</v>
      </c>
      <c r="AH59" s="338">
        <v>0</v>
      </c>
      <c r="AI59" s="338">
        <v>0</v>
      </c>
      <c r="AJ59" s="338">
        <v>0</v>
      </c>
      <c r="AK59" s="338">
        <v>0</v>
      </c>
      <c r="AL59" s="320">
        <v>0</v>
      </c>
      <c r="AM59" s="320">
        <v>0</v>
      </c>
      <c r="AN59" s="320">
        <v>0</v>
      </c>
      <c r="AO59" s="320">
        <v>0</v>
      </c>
      <c r="AP59" s="338">
        <v>0</v>
      </c>
      <c r="AQ59" s="338">
        <v>0</v>
      </c>
      <c r="AR59" s="338">
        <v>0</v>
      </c>
      <c r="AS59" s="320">
        <v>0</v>
      </c>
      <c r="AT59" s="320">
        <v>0</v>
      </c>
      <c r="AU59" s="320">
        <v>0</v>
      </c>
      <c r="AV59" s="320">
        <v>0</v>
      </c>
      <c r="AW59" s="320">
        <v>0</v>
      </c>
      <c r="AX59" s="320">
        <v>0</v>
      </c>
      <c r="AY59" s="320">
        <v>0</v>
      </c>
      <c r="AZ59" s="320">
        <v>0</v>
      </c>
      <c r="BA59" s="320">
        <v>0</v>
      </c>
      <c r="BB59" s="320">
        <v>0</v>
      </c>
      <c r="BC59" s="320">
        <v>0</v>
      </c>
      <c r="BD59" s="320">
        <v>0</v>
      </c>
      <c r="BE59" s="320">
        <v>0</v>
      </c>
      <c r="BF59" s="320">
        <v>0</v>
      </c>
      <c r="BG59" s="338">
        <v>0</v>
      </c>
      <c r="BH59" s="338">
        <v>0</v>
      </c>
      <c r="BI59" s="338">
        <v>0</v>
      </c>
      <c r="BJ59" s="339">
        <v>0</v>
      </c>
      <c r="BK59" s="339">
        <v>0</v>
      </c>
    </row>
    <row r="60" spans="1:63" s="281" customFormat="1" ht="20.100000000000001" customHeight="1" x14ac:dyDescent="0.2">
      <c r="A60" s="362">
        <v>4</v>
      </c>
      <c r="B60" s="363" t="s">
        <v>168</v>
      </c>
      <c r="C60" s="362" t="s">
        <v>169</v>
      </c>
      <c r="D60" s="324">
        <v>1158.26</v>
      </c>
      <c r="E60" s="361">
        <v>0</v>
      </c>
      <c r="F60" s="361">
        <v>0</v>
      </c>
      <c r="G60" s="361">
        <v>0</v>
      </c>
      <c r="H60" s="361">
        <v>0</v>
      </c>
      <c r="I60" s="361">
        <v>0</v>
      </c>
      <c r="J60" s="361">
        <v>0</v>
      </c>
      <c r="K60" s="361">
        <v>0</v>
      </c>
      <c r="L60" s="361">
        <v>0</v>
      </c>
      <c r="M60" s="361">
        <v>0</v>
      </c>
      <c r="N60" s="361">
        <v>0</v>
      </c>
      <c r="O60" s="361">
        <v>0</v>
      </c>
      <c r="P60" s="361">
        <v>0</v>
      </c>
      <c r="Q60" s="361">
        <v>0</v>
      </c>
      <c r="R60" s="324">
        <v>0</v>
      </c>
      <c r="S60" s="361">
        <v>0</v>
      </c>
      <c r="T60" s="361">
        <v>0</v>
      </c>
      <c r="U60" s="361">
        <v>0</v>
      </c>
      <c r="V60" s="361">
        <v>0</v>
      </c>
      <c r="W60" s="361">
        <v>0</v>
      </c>
      <c r="X60" s="361">
        <v>0</v>
      </c>
      <c r="Y60" s="361">
        <v>0</v>
      </c>
      <c r="Z60" s="361">
        <v>0</v>
      </c>
      <c r="AA60" s="361">
        <v>0</v>
      </c>
      <c r="AB60" s="324">
        <v>0</v>
      </c>
      <c r="AC60" s="361">
        <v>0</v>
      </c>
      <c r="AD60" s="361">
        <v>0</v>
      </c>
      <c r="AE60" s="361">
        <v>0</v>
      </c>
      <c r="AF60" s="361">
        <v>0</v>
      </c>
      <c r="AG60" s="361">
        <v>0</v>
      </c>
      <c r="AH60" s="361">
        <v>0</v>
      </c>
      <c r="AI60" s="361">
        <v>0</v>
      </c>
      <c r="AJ60" s="361">
        <v>0</v>
      </c>
      <c r="AK60" s="361">
        <v>0</v>
      </c>
      <c r="AL60" s="361">
        <v>0</v>
      </c>
      <c r="AM60" s="361">
        <v>0</v>
      </c>
      <c r="AN60" s="361">
        <v>0</v>
      </c>
      <c r="AO60" s="361">
        <v>0</v>
      </c>
      <c r="AP60" s="361">
        <v>0</v>
      </c>
      <c r="AQ60" s="361">
        <v>0</v>
      </c>
      <c r="AR60" s="361">
        <v>0</v>
      </c>
      <c r="AS60" s="361">
        <v>0</v>
      </c>
      <c r="AT60" s="361">
        <v>0</v>
      </c>
      <c r="AU60" s="361">
        <v>0</v>
      </c>
      <c r="AV60" s="361">
        <v>0</v>
      </c>
      <c r="AW60" s="361">
        <v>0</v>
      </c>
      <c r="AX60" s="361">
        <v>0</v>
      </c>
      <c r="AY60" s="361">
        <v>0</v>
      </c>
      <c r="AZ60" s="361">
        <v>0</v>
      </c>
      <c r="BA60" s="361">
        <v>0</v>
      </c>
      <c r="BB60" s="361">
        <v>0</v>
      </c>
      <c r="BC60" s="361">
        <v>0</v>
      </c>
      <c r="BD60" s="361">
        <v>0</v>
      </c>
      <c r="BE60" s="361">
        <v>0</v>
      </c>
      <c r="BF60" s="361">
        <v>0</v>
      </c>
      <c r="BG60" s="361">
        <v>0</v>
      </c>
      <c r="BH60" s="361">
        <v>0</v>
      </c>
      <c r="BI60" s="361">
        <v>0</v>
      </c>
      <c r="BJ60" s="364">
        <v>0</v>
      </c>
      <c r="BK60" s="364">
        <v>1158.26</v>
      </c>
    </row>
    <row r="61" spans="1:63" s="304" customFormat="1" ht="20.100000000000001" customHeight="1" x14ac:dyDescent="0.2">
      <c r="A61" s="1514" t="s">
        <v>1271</v>
      </c>
      <c r="B61" s="1514"/>
      <c r="C61" s="366"/>
      <c r="D61" s="367">
        <v>0</v>
      </c>
      <c r="E61" s="367"/>
      <c r="F61" s="368">
        <v>16.080000000000002</v>
      </c>
      <c r="G61" s="367">
        <v>0</v>
      </c>
      <c r="H61" s="367">
        <v>0</v>
      </c>
      <c r="I61" s="367">
        <v>0</v>
      </c>
      <c r="J61" s="367">
        <v>6.3100000000000005</v>
      </c>
      <c r="K61" s="367">
        <v>4.79</v>
      </c>
      <c r="L61" s="367">
        <v>0</v>
      </c>
      <c r="M61" s="367">
        <v>0</v>
      </c>
      <c r="N61" s="367">
        <v>0</v>
      </c>
      <c r="O61" s="367">
        <v>4.9800000000000004</v>
      </c>
      <c r="P61" s="367">
        <v>0</v>
      </c>
      <c r="Q61" s="367">
        <v>0</v>
      </c>
      <c r="R61" s="367">
        <v>30.81</v>
      </c>
      <c r="S61" s="367">
        <v>3.3</v>
      </c>
      <c r="T61" s="367">
        <v>0</v>
      </c>
      <c r="U61" s="367">
        <v>0.87</v>
      </c>
      <c r="V61" s="367">
        <v>0</v>
      </c>
      <c r="W61" s="367">
        <v>0</v>
      </c>
      <c r="X61" s="367">
        <v>0.1</v>
      </c>
      <c r="Y61" s="367">
        <v>5.0999999999999996</v>
      </c>
      <c r="Z61" s="367">
        <v>0</v>
      </c>
      <c r="AA61" s="367">
        <v>0</v>
      </c>
      <c r="AB61" s="367">
        <v>3.05</v>
      </c>
      <c r="AC61" s="369">
        <v>0.99</v>
      </c>
      <c r="AD61" s="369">
        <v>0.05</v>
      </c>
      <c r="AE61" s="369">
        <v>0.12</v>
      </c>
      <c r="AF61" s="369">
        <v>0</v>
      </c>
      <c r="AG61" s="369">
        <v>1.8</v>
      </c>
      <c r="AH61" s="369">
        <v>0</v>
      </c>
      <c r="AI61" s="369">
        <v>0</v>
      </c>
      <c r="AJ61" s="369">
        <v>0</v>
      </c>
      <c r="AK61" s="369">
        <v>0</v>
      </c>
      <c r="AL61" s="367">
        <v>0</v>
      </c>
      <c r="AM61" s="367">
        <v>0</v>
      </c>
      <c r="AN61" s="367">
        <v>0</v>
      </c>
      <c r="AO61" s="367">
        <v>0.09</v>
      </c>
      <c r="AP61" s="369">
        <v>0</v>
      </c>
      <c r="AQ61" s="369">
        <v>0</v>
      </c>
      <c r="AR61" s="369">
        <v>0</v>
      </c>
      <c r="AS61" s="367">
        <v>0</v>
      </c>
      <c r="AT61" s="367">
        <v>0</v>
      </c>
      <c r="AU61" s="367">
        <v>0</v>
      </c>
      <c r="AV61" s="367">
        <v>8.75</v>
      </c>
      <c r="AW61" s="367">
        <v>0</v>
      </c>
      <c r="AX61" s="367">
        <v>0</v>
      </c>
      <c r="AY61" s="367">
        <v>0</v>
      </c>
      <c r="AZ61" s="367">
        <v>0</v>
      </c>
      <c r="BA61" s="367">
        <v>0</v>
      </c>
      <c r="BB61" s="367">
        <v>0.06</v>
      </c>
      <c r="BC61" s="367">
        <v>9.58</v>
      </c>
      <c r="BD61" s="367">
        <v>0</v>
      </c>
      <c r="BE61" s="367">
        <v>0</v>
      </c>
      <c r="BF61" s="367">
        <v>0</v>
      </c>
      <c r="BG61" s="369">
        <v>0</v>
      </c>
      <c r="BH61" s="369">
        <v>0</v>
      </c>
      <c r="BI61" s="369">
        <v>0</v>
      </c>
      <c r="BJ61" s="370"/>
      <c r="BK61" s="370"/>
    </row>
    <row r="62" spans="1:63" s="304" customFormat="1" ht="20.100000000000001" customHeight="1" x14ac:dyDescent="0.2">
      <c r="A62" s="305" t="s">
        <v>1272</v>
      </c>
      <c r="B62" s="306" t="s">
        <v>1273</v>
      </c>
      <c r="C62" s="305"/>
      <c r="D62" s="309"/>
      <c r="E62" s="307"/>
      <c r="F62" s="308"/>
      <c r="G62" s="309"/>
      <c r="H62" s="309"/>
      <c r="I62" s="309"/>
      <c r="J62" s="309"/>
      <c r="K62" s="309"/>
      <c r="L62" s="309"/>
      <c r="M62" s="309"/>
      <c r="N62" s="309"/>
      <c r="O62" s="309"/>
      <c r="P62" s="309"/>
      <c r="Q62" s="309"/>
      <c r="R62" s="309"/>
      <c r="S62" s="309"/>
      <c r="T62" s="309"/>
      <c r="U62" s="309"/>
      <c r="V62" s="309"/>
      <c r="W62" s="309"/>
      <c r="X62" s="309"/>
      <c r="Y62" s="309"/>
      <c r="Z62" s="309"/>
      <c r="AA62" s="309"/>
      <c r="AB62" s="309"/>
      <c r="AC62" s="307"/>
      <c r="AD62" s="307"/>
      <c r="AE62" s="307"/>
      <c r="AF62" s="307"/>
      <c r="AG62" s="307"/>
      <c r="AH62" s="307"/>
      <c r="AI62" s="307"/>
      <c r="AJ62" s="307"/>
      <c r="AK62" s="307"/>
      <c r="AL62" s="309"/>
      <c r="AM62" s="309"/>
      <c r="AN62" s="309"/>
      <c r="AO62" s="309"/>
      <c r="AP62" s="307"/>
      <c r="AQ62" s="307"/>
      <c r="AR62" s="307"/>
      <c r="AS62" s="309"/>
      <c r="AT62" s="309"/>
      <c r="AU62" s="309"/>
      <c r="AV62" s="309"/>
      <c r="AW62" s="309"/>
      <c r="AX62" s="309"/>
      <c r="AY62" s="309"/>
      <c r="AZ62" s="309"/>
      <c r="BA62" s="309"/>
      <c r="BB62" s="309"/>
      <c r="BC62" s="309"/>
      <c r="BD62" s="309"/>
      <c r="BE62" s="309"/>
      <c r="BF62" s="309"/>
      <c r="BG62" s="307"/>
      <c r="BH62" s="307"/>
      <c r="BI62" s="307"/>
      <c r="BJ62" s="310"/>
      <c r="BK62" s="310"/>
    </row>
    <row r="63" spans="1:63" ht="20.100000000000001" customHeight="1" x14ac:dyDescent="0.2">
      <c r="A63" s="311" t="s">
        <v>1274</v>
      </c>
      <c r="C63" s="349"/>
    </row>
  </sheetData>
  <mergeCells count="9">
    <mergeCell ref="BK4:BK5"/>
    <mergeCell ref="BJ4:BJ5"/>
    <mergeCell ref="E4:E5"/>
    <mergeCell ref="F4:BI4"/>
    <mergeCell ref="A61:B61"/>
    <mergeCell ref="A4:A5"/>
    <mergeCell ref="B4:B5"/>
    <mergeCell ref="C4:C5"/>
    <mergeCell ref="D4:D5"/>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8">
    <tabColor theme="0"/>
  </sheetPr>
  <dimension ref="A1:BK62"/>
  <sheetViews>
    <sheetView workbookViewId="0">
      <pane xSplit="5" ySplit="6" topLeftCell="F52" activePane="bottomRight" state="frozen"/>
      <selection activeCell="BG59" sqref="BG59"/>
      <selection pane="topRight" activeCell="BG59" sqref="BG59"/>
      <selection pane="bottomLeft" activeCell="BG59" sqref="BG59"/>
      <selection pane="bottomRight" activeCell="BG59" sqref="BG59"/>
    </sheetView>
  </sheetViews>
  <sheetFormatPr defaultRowHeight="20.100000000000001" customHeight="1" x14ac:dyDescent="0.2"/>
  <cols>
    <col min="1" max="1" width="6.7109375" style="280" customWidth="1"/>
    <col min="2" max="2" width="39.140625" style="280" customWidth="1"/>
    <col min="3" max="3" width="8.7109375" style="280" customWidth="1"/>
    <col min="4" max="4" width="12.7109375" style="312" customWidth="1"/>
    <col min="5" max="5" width="12" style="312" customWidth="1"/>
    <col min="6" max="6" width="12.85546875" style="312" customWidth="1"/>
    <col min="7" max="7" width="11.42578125" style="312" customWidth="1"/>
    <col min="8" max="8" width="10.42578125" style="312" customWidth="1"/>
    <col min="9" max="9" width="11.7109375" style="312" customWidth="1"/>
    <col min="10" max="10" width="11.140625" style="312" customWidth="1"/>
    <col min="11" max="11" width="11.85546875" style="312" bestFit="1" customWidth="1"/>
    <col min="12" max="12" width="10.5703125" style="312" bestFit="1" customWidth="1"/>
    <col min="13" max="13" width="9.5703125" style="312" bestFit="1" customWidth="1"/>
    <col min="14" max="14" width="11.42578125" style="312" customWidth="1"/>
    <col min="15" max="15" width="10.5703125" style="312" customWidth="1"/>
    <col min="16" max="16" width="7.5703125" style="312" customWidth="1"/>
    <col min="17" max="17" width="9.5703125" style="312" bestFit="1" customWidth="1"/>
    <col min="18" max="18" width="11" style="312" bestFit="1" customWidth="1"/>
    <col min="19" max="19" width="10.140625" style="312" bestFit="1" customWidth="1"/>
    <col min="20" max="24" width="9.5703125" style="312" bestFit="1" customWidth="1"/>
    <col min="25" max="25" width="10.140625" style="312" bestFit="1" customWidth="1"/>
    <col min="26" max="27" width="9.5703125" style="312" bestFit="1" customWidth="1"/>
    <col min="28" max="28" width="10.28515625" style="312" customWidth="1"/>
    <col min="29" max="36" width="9.5703125" style="313" bestFit="1" customWidth="1"/>
    <col min="37" max="37" width="9.5703125" style="313" customWidth="1"/>
    <col min="38" max="41" width="9.5703125" style="312" bestFit="1" customWidth="1"/>
    <col min="42" max="42" width="9.5703125" style="312" customWidth="1"/>
    <col min="43" max="44" width="9.5703125" style="313" bestFit="1" customWidth="1"/>
    <col min="45" max="45" width="9.42578125" style="313" customWidth="1"/>
    <col min="46" max="58" width="9.5703125" style="312" bestFit="1" customWidth="1"/>
    <col min="59" max="61" width="9.5703125" style="313" bestFit="1" customWidth="1"/>
    <col min="62" max="63" width="12.5703125" style="314" bestFit="1" customWidth="1"/>
    <col min="64" max="194" width="9.140625" style="280"/>
    <col min="195" max="195" width="6.7109375" style="280" customWidth="1"/>
    <col min="196" max="196" width="39.140625" style="280" customWidth="1"/>
    <col min="197" max="197" width="8.7109375" style="280" customWidth="1"/>
    <col min="198" max="198" width="11.7109375" style="280" customWidth="1"/>
    <col min="199" max="199" width="12.7109375" style="280" customWidth="1"/>
    <col min="200" max="200" width="12" style="280" customWidth="1"/>
    <col min="201" max="201" width="12.85546875" style="280" customWidth="1"/>
    <col min="202" max="202" width="11.42578125" style="280" customWidth="1"/>
    <col min="203" max="203" width="10.42578125" style="280" customWidth="1"/>
    <col min="204" max="204" width="11.7109375" style="280" customWidth="1"/>
    <col min="205" max="205" width="11.140625" style="280" customWidth="1"/>
    <col min="206" max="206" width="11.85546875" style="280" bestFit="1" customWidth="1"/>
    <col min="207" max="207" width="10.5703125" style="280" bestFit="1" customWidth="1"/>
    <col min="208" max="208" width="9.5703125" style="280" bestFit="1" customWidth="1"/>
    <col min="209" max="209" width="11.42578125" style="280" customWidth="1"/>
    <col min="210" max="210" width="10.5703125" style="280" customWidth="1"/>
    <col min="211" max="211" width="7.5703125" style="280" customWidth="1"/>
    <col min="212" max="212" width="9.5703125" style="280" bestFit="1" customWidth="1"/>
    <col min="213" max="213" width="11" style="280" bestFit="1" customWidth="1"/>
    <col min="214" max="214" width="10.140625" style="280" bestFit="1" customWidth="1"/>
    <col min="215" max="219" width="9.5703125" style="280" bestFit="1" customWidth="1"/>
    <col min="220" max="220" width="10.140625" style="280" bestFit="1" customWidth="1"/>
    <col min="221" max="222" width="9.5703125" style="280" bestFit="1" customWidth="1"/>
    <col min="223" max="223" width="10.28515625" style="280" customWidth="1"/>
    <col min="224" max="231" width="9.5703125" style="280" bestFit="1" customWidth="1"/>
    <col min="232" max="232" width="9.5703125" style="280" customWidth="1"/>
    <col min="233" max="236" width="9.5703125" style="280" bestFit="1" customWidth="1"/>
    <col min="237" max="237" width="9.5703125" style="280" customWidth="1"/>
    <col min="238" max="239" width="9.5703125" style="280" bestFit="1" customWidth="1"/>
    <col min="240" max="240" width="9.42578125" style="280" customWidth="1"/>
    <col min="241" max="256" width="9.5703125" style="280" bestFit="1" customWidth="1"/>
    <col min="257" max="258" width="12.5703125" style="280" bestFit="1" customWidth="1"/>
    <col min="259" max="259" width="11.42578125" style="280" bestFit="1" customWidth="1"/>
    <col min="260" max="260" width="11" style="280" bestFit="1" customWidth="1"/>
    <col min="261" max="261" width="11.7109375" style="280" bestFit="1" customWidth="1"/>
    <col min="262" max="450" width="9.140625" style="280"/>
    <col min="451" max="451" width="6.7109375" style="280" customWidth="1"/>
    <col min="452" max="452" width="39.140625" style="280" customWidth="1"/>
    <col min="453" max="453" width="8.7109375" style="280" customWidth="1"/>
    <col min="454" max="454" width="11.7109375" style="280" customWidth="1"/>
    <col min="455" max="455" width="12.7109375" style="280" customWidth="1"/>
    <col min="456" max="456" width="12" style="280" customWidth="1"/>
    <col min="457" max="457" width="12.85546875" style="280" customWidth="1"/>
    <col min="458" max="458" width="11.42578125" style="280" customWidth="1"/>
    <col min="459" max="459" width="10.42578125" style="280" customWidth="1"/>
    <col min="460" max="460" width="11.7109375" style="280" customWidth="1"/>
    <col min="461" max="461" width="11.140625" style="280" customWidth="1"/>
    <col min="462" max="462" width="11.85546875" style="280" bestFit="1" customWidth="1"/>
    <col min="463" max="463" width="10.5703125" style="280" bestFit="1" customWidth="1"/>
    <col min="464" max="464" width="9.5703125" style="280" bestFit="1" customWidth="1"/>
    <col min="465" max="465" width="11.42578125" style="280" customWidth="1"/>
    <col min="466" max="466" width="10.5703125" style="280" customWidth="1"/>
    <col min="467" max="467" width="7.5703125" style="280" customWidth="1"/>
    <col min="468" max="468" width="9.5703125" style="280" bestFit="1" customWidth="1"/>
    <col min="469" max="469" width="11" style="280" bestFit="1" customWidth="1"/>
    <col min="470" max="470" width="10.140625" style="280" bestFit="1" customWidth="1"/>
    <col min="471" max="475" width="9.5703125" style="280" bestFit="1" customWidth="1"/>
    <col min="476" max="476" width="10.140625" style="280" bestFit="1" customWidth="1"/>
    <col min="477" max="478" width="9.5703125" style="280" bestFit="1" customWidth="1"/>
    <col min="479" max="479" width="10.28515625" style="280" customWidth="1"/>
    <col min="480" max="487" width="9.5703125" style="280" bestFit="1" customWidth="1"/>
    <col min="488" max="488" width="9.5703125" style="280" customWidth="1"/>
    <col min="489" max="492" width="9.5703125" style="280" bestFit="1" customWidth="1"/>
    <col min="493" max="493" width="9.5703125" style="280" customWidth="1"/>
    <col min="494" max="495" width="9.5703125" style="280" bestFit="1" customWidth="1"/>
    <col min="496" max="496" width="9.42578125" style="280" customWidth="1"/>
    <col min="497" max="512" width="9.5703125" style="280" bestFit="1" customWidth="1"/>
    <col min="513" max="514" width="12.5703125" style="280" bestFit="1" customWidth="1"/>
    <col min="515" max="515" width="11.42578125" style="280" bestFit="1" customWidth="1"/>
    <col min="516" max="516" width="11" style="280" bestFit="1" customWidth="1"/>
    <col min="517" max="517" width="11.7109375" style="280" bestFit="1" customWidth="1"/>
    <col min="518" max="706" width="9.140625" style="280"/>
    <col min="707" max="707" width="6.7109375" style="280" customWidth="1"/>
    <col min="708" max="708" width="39.140625" style="280" customWidth="1"/>
    <col min="709" max="709" width="8.7109375" style="280" customWidth="1"/>
    <col min="710" max="710" width="11.7109375" style="280" customWidth="1"/>
    <col min="711" max="711" width="12.7109375" style="280" customWidth="1"/>
    <col min="712" max="712" width="12" style="280" customWidth="1"/>
    <col min="713" max="713" width="12.85546875" style="280" customWidth="1"/>
    <col min="714" max="714" width="11.42578125" style="280" customWidth="1"/>
    <col min="715" max="715" width="10.42578125" style="280" customWidth="1"/>
    <col min="716" max="716" width="11.7109375" style="280" customWidth="1"/>
    <col min="717" max="717" width="11.140625" style="280" customWidth="1"/>
    <col min="718" max="718" width="11.85546875" style="280" bestFit="1" customWidth="1"/>
    <col min="719" max="719" width="10.5703125" style="280" bestFit="1" customWidth="1"/>
    <col min="720" max="720" width="9.5703125" style="280" bestFit="1" customWidth="1"/>
    <col min="721" max="721" width="11.42578125" style="280" customWidth="1"/>
    <col min="722" max="722" width="10.5703125" style="280" customWidth="1"/>
    <col min="723" max="723" width="7.5703125" style="280" customWidth="1"/>
    <col min="724" max="724" width="9.5703125" style="280" bestFit="1" customWidth="1"/>
    <col min="725" max="725" width="11" style="280" bestFit="1" customWidth="1"/>
    <col min="726" max="726" width="10.140625" style="280" bestFit="1" customWidth="1"/>
    <col min="727" max="731" width="9.5703125" style="280" bestFit="1" customWidth="1"/>
    <col min="732" max="732" width="10.140625" style="280" bestFit="1" customWidth="1"/>
    <col min="733" max="734" width="9.5703125" style="280" bestFit="1" customWidth="1"/>
    <col min="735" max="735" width="10.28515625" style="280" customWidth="1"/>
    <col min="736" max="743" width="9.5703125" style="280" bestFit="1" customWidth="1"/>
    <col min="744" max="744" width="9.5703125" style="280" customWidth="1"/>
    <col min="745" max="748" width="9.5703125" style="280" bestFit="1" customWidth="1"/>
    <col min="749" max="749" width="9.5703125" style="280" customWidth="1"/>
    <col min="750" max="751" width="9.5703125" style="280" bestFit="1" customWidth="1"/>
    <col min="752" max="752" width="9.42578125" style="280" customWidth="1"/>
    <col min="753" max="768" width="9.5703125" style="280" bestFit="1" customWidth="1"/>
    <col min="769" max="770" width="12.5703125" style="280" bestFit="1" customWidth="1"/>
    <col min="771" max="771" width="11.42578125" style="280" bestFit="1" customWidth="1"/>
    <col min="772" max="772" width="11" style="280" bestFit="1" customWidth="1"/>
    <col min="773" max="773" width="11.7109375" style="280" bestFit="1" customWidth="1"/>
    <col min="774" max="962" width="9.140625" style="280"/>
    <col min="963" max="963" width="6.7109375" style="280" customWidth="1"/>
    <col min="964" max="964" width="39.140625" style="280" customWidth="1"/>
    <col min="965" max="965" width="8.7109375" style="280" customWidth="1"/>
    <col min="966" max="966" width="11.7109375" style="280" customWidth="1"/>
    <col min="967" max="967" width="12.7109375" style="280" customWidth="1"/>
    <col min="968" max="968" width="12" style="280" customWidth="1"/>
    <col min="969" max="969" width="12.85546875" style="280" customWidth="1"/>
    <col min="970" max="970" width="11.42578125" style="280" customWidth="1"/>
    <col min="971" max="971" width="10.42578125" style="280" customWidth="1"/>
    <col min="972" max="972" width="11.7109375" style="280" customWidth="1"/>
    <col min="973" max="973" width="11.140625" style="280" customWidth="1"/>
    <col min="974" max="974" width="11.85546875" style="280" bestFit="1" customWidth="1"/>
    <col min="975" max="975" width="10.5703125" style="280" bestFit="1" customWidth="1"/>
    <col min="976" max="976" width="9.5703125" style="280" bestFit="1" customWidth="1"/>
    <col min="977" max="977" width="11.42578125" style="280" customWidth="1"/>
    <col min="978" max="978" width="10.5703125" style="280" customWidth="1"/>
    <col min="979" max="979" width="7.5703125" style="280" customWidth="1"/>
    <col min="980" max="980" width="9.5703125" style="280" bestFit="1" customWidth="1"/>
    <col min="981" max="981" width="11" style="280" bestFit="1" customWidth="1"/>
    <col min="982" max="982" width="10.140625" style="280" bestFit="1" customWidth="1"/>
    <col min="983" max="987" width="9.5703125" style="280" bestFit="1" customWidth="1"/>
    <col min="988" max="988" width="10.140625" style="280" bestFit="1" customWidth="1"/>
    <col min="989" max="990" width="9.5703125" style="280" bestFit="1" customWidth="1"/>
    <col min="991" max="991" width="10.28515625" style="280" customWidth="1"/>
    <col min="992" max="999" width="9.5703125" style="280" bestFit="1" customWidth="1"/>
    <col min="1000" max="1000" width="9.5703125" style="280" customWidth="1"/>
    <col min="1001" max="1004" width="9.5703125" style="280" bestFit="1" customWidth="1"/>
    <col min="1005" max="1005" width="9.5703125" style="280" customWidth="1"/>
    <col min="1006" max="1007" width="9.5703125" style="280" bestFit="1" customWidth="1"/>
    <col min="1008" max="1008" width="9.42578125" style="280" customWidth="1"/>
    <col min="1009" max="1024" width="9.5703125" style="280" bestFit="1" customWidth="1"/>
    <col min="1025" max="1026" width="12.5703125" style="280" bestFit="1" customWidth="1"/>
    <col min="1027" max="1027" width="11.42578125" style="280" bestFit="1" customWidth="1"/>
    <col min="1028" max="1028" width="11" style="280" bestFit="1" customWidth="1"/>
    <col min="1029" max="1029" width="11.7109375" style="280" bestFit="1" customWidth="1"/>
    <col min="1030" max="1218" width="9.140625" style="280"/>
    <col min="1219" max="1219" width="6.7109375" style="280" customWidth="1"/>
    <col min="1220" max="1220" width="39.140625" style="280" customWidth="1"/>
    <col min="1221" max="1221" width="8.7109375" style="280" customWidth="1"/>
    <col min="1222" max="1222" width="11.7109375" style="280" customWidth="1"/>
    <col min="1223" max="1223" width="12.7109375" style="280" customWidth="1"/>
    <col min="1224" max="1224" width="12" style="280" customWidth="1"/>
    <col min="1225" max="1225" width="12.85546875" style="280" customWidth="1"/>
    <col min="1226" max="1226" width="11.42578125" style="280" customWidth="1"/>
    <col min="1227" max="1227" width="10.42578125" style="280" customWidth="1"/>
    <col min="1228" max="1228" width="11.7109375" style="280" customWidth="1"/>
    <col min="1229" max="1229" width="11.140625" style="280" customWidth="1"/>
    <col min="1230" max="1230" width="11.85546875" style="280" bestFit="1" customWidth="1"/>
    <col min="1231" max="1231" width="10.5703125" style="280" bestFit="1" customWidth="1"/>
    <col min="1232" max="1232" width="9.5703125" style="280" bestFit="1" customWidth="1"/>
    <col min="1233" max="1233" width="11.42578125" style="280" customWidth="1"/>
    <col min="1234" max="1234" width="10.5703125" style="280" customWidth="1"/>
    <col min="1235" max="1235" width="7.5703125" style="280" customWidth="1"/>
    <col min="1236" max="1236" width="9.5703125" style="280" bestFit="1" customWidth="1"/>
    <col min="1237" max="1237" width="11" style="280" bestFit="1" customWidth="1"/>
    <col min="1238" max="1238" width="10.140625" style="280" bestFit="1" customWidth="1"/>
    <col min="1239" max="1243" width="9.5703125" style="280" bestFit="1" customWidth="1"/>
    <col min="1244" max="1244" width="10.140625" style="280" bestFit="1" customWidth="1"/>
    <col min="1245" max="1246" width="9.5703125" style="280" bestFit="1" customWidth="1"/>
    <col min="1247" max="1247" width="10.28515625" style="280" customWidth="1"/>
    <col min="1248" max="1255" width="9.5703125" style="280" bestFit="1" customWidth="1"/>
    <col min="1256" max="1256" width="9.5703125" style="280" customWidth="1"/>
    <col min="1257" max="1260" width="9.5703125" style="280" bestFit="1" customWidth="1"/>
    <col min="1261" max="1261" width="9.5703125" style="280" customWidth="1"/>
    <col min="1262" max="1263" width="9.5703125" style="280" bestFit="1" customWidth="1"/>
    <col min="1264" max="1264" width="9.42578125" style="280" customWidth="1"/>
    <col min="1265" max="1280" width="9.5703125" style="280" bestFit="1" customWidth="1"/>
    <col min="1281" max="1282" width="12.5703125" style="280" bestFit="1" customWidth="1"/>
    <col min="1283" max="1283" width="11.42578125" style="280" bestFit="1" customWidth="1"/>
    <col min="1284" max="1284" width="11" style="280" bestFit="1" customWidth="1"/>
    <col min="1285" max="1285" width="11.7109375" style="280" bestFit="1" customWidth="1"/>
    <col min="1286" max="1474" width="9.140625" style="280"/>
    <col min="1475" max="1475" width="6.7109375" style="280" customWidth="1"/>
    <col min="1476" max="1476" width="39.140625" style="280" customWidth="1"/>
    <col min="1477" max="1477" width="8.7109375" style="280" customWidth="1"/>
    <col min="1478" max="1478" width="11.7109375" style="280" customWidth="1"/>
    <col min="1479" max="1479" width="12.7109375" style="280" customWidth="1"/>
    <col min="1480" max="1480" width="12" style="280" customWidth="1"/>
    <col min="1481" max="1481" width="12.85546875" style="280" customWidth="1"/>
    <col min="1482" max="1482" width="11.42578125" style="280" customWidth="1"/>
    <col min="1483" max="1483" width="10.42578125" style="280" customWidth="1"/>
    <col min="1484" max="1484" width="11.7109375" style="280" customWidth="1"/>
    <col min="1485" max="1485" width="11.140625" style="280" customWidth="1"/>
    <col min="1486" max="1486" width="11.85546875" style="280" bestFit="1" customWidth="1"/>
    <col min="1487" max="1487" width="10.5703125" style="280" bestFit="1" customWidth="1"/>
    <col min="1488" max="1488" width="9.5703125" style="280" bestFit="1" customWidth="1"/>
    <col min="1489" max="1489" width="11.42578125" style="280" customWidth="1"/>
    <col min="1490" max="1490" width="10.5703125" style="280" customWidth="1"/>
    <col min="1491" max="1491" width="7.5703125" style="280" customWidth="1"/>
    <col min="1492" max="1492" width="9.5703125" style="280" bestFit="1" customWidth="1"/>
    <col min="1493" max="1493" width="11" style="280" bestFit="1" customWidth="1"/>
    <col min="1494" max="1494" width="10.140625" style="280" bestFit="1" customWidth="1"/>
    <col min="1495" max="1499" width="9.5703125" style="280" bestFit="1" customWidth="1"/>
    <col min="1500" max="1500" width="10.140625" style="280" bestFit="1" customWidth="1"/>
    <col min="1501" max="1502" width="9.5703125" style="280" bestFit="1" customWidth="1"/>
    <col min="1503" max="1503" width="10.28515625" style="280" customWidth="1"/>
    <col min="1504" max="1511" width="9.5703125" style="280" bestFit="1" customWidth="1"/>
    <col min="1512" max="1512" width="9.5703125" style="280" customWidth="1"/>
    <col min="1513" max="1516" width="9.5703125" style="280" bestFit="1" customWidth="1"/>
    <col min="1517" max="1517" width="9.5703125" style="280" customWidth="1"/>
    <col min="1518" max="1519" width="9.5703125" style="280" bestFit="1" customWidth="1"/>
    <col min="1520" max="1520" width="9.42578125" style="280" customWidth="1"/>
    <col min="1521" max="1536" width="9.5703125" style="280" bestFit="1" customWidth="1"/>
    <col min="1537" max="1538" width="12.5703125" style="280" bestFit="1" customWidth="1"/>
    <col min="1539" max="1539" width="11.42578125" style="280" bestFit="1" customWidth="1"/>
    <col min="1540" max="1540" width="11" style="280" bestFit="1" customWidth="1"/>
    <col min="1541" max="1541" width="11.7109375" style="280" bestFit="1" customWidth="1"/>
    <col min="1542" max="1730" width="9.140625" style="280"/>
    <col min="1731" max="1731" width="6.7109375" style="280" customWidth="1"/>
    <col min="1732" max="1732" width="39.140625" style="280" customWidth="1"/>
    <col min="1733" max="1733" width="8.7109375" style="280" customWidth="1"/>
    <col min="1734" max="1734" width="11.7109375" style="280" customWidth="1"/>
    <col min="1735" max="1735" width="12.7109375" style="280" customWidth="1"/>
    <col min="1736" max="1736" width="12" style="280" customWidth="1"/>
    <col min="1737" max="1737" width="12.85546875" style="280" customWidth="1"/>
    <col min="1738" max="1738" width="11.42578125" style="280" customWidth="1"/>
    <col min="1739" max="1739" width="10.42578125" style="280" customWidth="1"/>
    <col min="1740" max="1740" width="11.7109375" style="280" customWidth="1"/>
    <col min="1741" max="1741" width="11.140625" style="280" customWidth="1"/>
    <col min="1742" max="1742" width="11.85546875" style="280" bestFit="1" customWidth="1"/>
    <col min="1743" max="1743" width="10.5703125" style="280" bestFit="1" customWidth="1"/>
    <col min="1744" max="1744" width="9.5703125" style="280" bestFit="1" customWidth="1"/>
    <col min="1745" max="1745" width="11.42578125" style="280" customWidth="1"/>
    <col min="1746" max="1746" width="10.5703125" style="280" customWidth="1"/>
    <col min="1747" max="1747" width="7.5703125" style="280" customWidth="1"/>
    <col min="1748" max="1748" width="9.5703125" style="280" bestFit="1" customWidth="1"/>
    <col min="1749" max="1749" width="11" style="280" bestFit="1" customWidth="1"/>
    <col min="1750" max="1750" width="10.140625" style="280" bestFit="1" customWidth="1"/>
    <col min="1751" max="1755" width="9.5703125" style="280" bestFit="1" customWidth="1"/>
    <col min="1756" max="1756" width="10.140625" style="280" bestFit="1" customWidth="1"/>
    <col min="1757" max="1758" width="9.5703125" style="280" bestFit="1" customWidth="1"/>
    <col min="1759" max="1759" width="10.28515625" style="280" customWidth="1"/>
    <col min="1760" max="1767" width="9.5703125" style="280" bestFit="1" customWidth="1"/>
    <col min="1768" max="1768" width="9.5703125" style="280" customWidth="1"/>
    <col min="1769" max="1772" width="9.5703125" style="280" bestFit="1" customWidth="1"/>
    <col min="1773" max="1773" width="9.5703125" style="280" customWidth="1"/>
    <col min="1774" max="1775" width="9.5703125" style="280" bestFit="1" customWidth="1"/>
    <col min="1776" max="1776" width="9.42578125" style="280" customWidth="1"/>
    <col min="1777" max="1792" width="9.5703125" style="280" bestFit="1" customWidth="1"/>
    <col min="1793" max="1794" width="12.5703125" style="280" bestFit="1" customWidth="1"/>
    <col min="1795" max="1795" width="11.42578125" style="280" bestFit="1" customWidth="1"/>
    <col min="1796" max="1796" width="11" style="280" bestFit="1" customWidth="1"/>
    <col min="1797" max="1797" width="11.7109375" style="280" bestFit="1" customWidth="1"/>
    <col min="1798" max="1986" width="9.140625" style="280"/>
    <col min="1987" max="1987" width="6.7109375" style="280" customWidth="1"/>
    <col min="1988" max="1988" width="39.140625" style="280" customWidth="1"/>
    <col min="1989" max="1989" width="8.7109375" style="280" customWidth="1"/>
    <col min="1990" max="1990" width="11.7109375" style="280" customWidth="1"/>
    <col min="1991" max="1991" width="12.7109375" style="280" customWidth="1"/>
    <col min="1992" max="1992" width="12" style="280" customWidth="1"/>
    <col min="1993" max="1993" width="12.85546875" style="280" customWidth="1"/>
    <col min="1994" max="1994" width="11.42578125" style="280" customWidth="1"/>
    <col min="1995" max="1995" width="10.42578125" style="280" customWidth="1"/>
    <col min="1996" max="1996" width="11.7109375" style="280" customWidth="1"/>
    <col min="1997" max="1997" width="11.140625" style="280" customWidth="1"/>
    <col min="1998" max="1998" width="11.85546875" style="280" bestFit="1" customWidth="1"/>
    <col min="1999" max="1999" width="10.5703125" style="280" bestFit="1" customWidth="1"/>
    <col min="2000" max="2000" width="9.5703125" style="280" bestFit="1" customWidth="1"/>
    <col min="2001" max="2001" width="11.42578125" style="280" customWidth="1"/>
    <col min="2002" max="2002" width="10.5703125" style="280" customWidth="1"/>
    <col min="2003" max="2003" width="7.5703125" style="280" customWidth="1"/>
    <col min="2004" max="2004" width="9.5703125" style="280" bestFit="1" customWidth="1"/>
    <col min="2005" max="2005" width="11" style="280" bestFit="1" customWidth="1"/>
    <col min="2006" max="2006" width="10.140625" style="280" bestFit="1" customWidth="1"/>
    <col min="2007" max="2011" width="9.5703125" style="280" bestFit="1" customWidth="1"/>
    <col min="2012" max="2012" width="10.140625" style="280" bestFit="1" customWidth="1"/>
    <col min="2013" max="2014" width="9.5703125" style="280" bestFit="1" customWidth="1"/>
    <col min="2015" max="2015" width="10.28515625" style="280" customWidth="1"/>
    <col min="2016" max="2023" width="9.5703125" style="280" bestFit="1" customWidth="1"/>
    <col min="2024" max="2024" width="9.5703125" style="280" customWidth="1"/>
    <col min="2025" max="2028" width="9.5703125" style="280" bestFit="1" customWidth="1"/>
    <col min="2029" max="2029" width="9.5703125" style="280" customWidth="1"/>
    <col min="2030" max="2031" width="9.5703125" style="280" bestFit="1" customWidth="1"/>
    <col min="2032" max="2032" width="9.42578125" style="280" customWidth="1"/>
    <col min="2033" max="2048" width="9.5703125" style="280" bestFit="1" customWidth="1"/>
    <col min="2049" max="2050" width="12.5703125" style="280" bestFit="1" customWidth="1"/>
    <col min="2051" max="2051" width="11.42578125" style="280" bestFit="1" customWidth="1"/>
    <col min="2052" max="2052" width="11" style="280" bestFit="1" customWidth="1"/>
    <col min="2053" max="2053" width="11.7109375" style="280" bestFit="1" customWidth="1"/>
    <col min="2054" max="2242" width="9.140625" style="280"/>
    <col min="2243" max="2243" width="6.7109375" style="280" customWidth="1"/>
    <col min="2244" max="2244" width="39.140625" style="280" customWidth="1"/>
    <col min="2245" max="2245" width="8.7109375" style="280" customWidth="1"/>
    <col min="2246" max="2246" width="11.7109375" style="280" customWidth="1"/>
    <col min="2247" max="2247" width="12.7109375" style="280" customWidth="1"/>
    <col min="2248" max="2248" width="12" style="280" customWidth="1"/>
    <col min="2249" max="2249" width="12.85546875" style="280" customWidth="1"/>
    <col min="2250" max="2250" width="11.42578125" style="280" customWidth="1"/>
    <col min="2251" max="2251" width="10.42578125" style="280" customWidth="1"/>
    <col min="2252" max="2252" width="11.7109375" style="280" customWidth="1"/>
    <col min="2253" max="2253" width="11.140625" style="280" customWidth="1"/>
    <col min="2254" max="2254" width="11.85546875" style="280" bestFit="1" customWidth="1"/>
    <col min="2255" max="2255" width="10.5703125" style="280" bestFit="1" customWidth="1"/>
    <col min="2256" max="2256" width="9.5703125" style="280" bestFit="1" customWidth="1"/>
    <col min="2257" max="2257" width="11.42578125" style="280" customWidth="1"/>
    <col min="2258" max="2258" width="10.5703125" style="280" customWidth="1"/>
    <col min="2259" max="2259" width="7.5703125" style="280" customWidth="1"/>
    <col min="2260" max="2260" width="9.5703125" style="280" bestFit="1" customWidth="1"/>
    <col min="2261" max="2261" width="11" style="280" bestFit="1" customWidth="1"/>
    <col min="2262" max="2262" width="10.140625" style="280" bestFit="1" customWidth="1"/>
    <col min="2263" max="2267" width="9.5703125" style="280" bestFit="1" customWidth="1"/>
    <col min="2268" max="2268" width="10.140625" style="280" bestFit="1" customWidth="1"/>
    <col min="2269" max="2270" width="9.5703125" style="280" bestFit="1" customWidth="1"/>
    <col min="2271" max="2271" width="10.28515625" style="280" customWidth="1"/>
    <col min="2272" max="2279" width="9.5703125" style="280" bestFit="1" customWidth="1"/>
    <col min="2280" max="2280" width="9.5703125" style="280" customWidth="1"/>
    <col min="2281" max="2284" width="9.5703125" style="280" bestFit="1" customWidth="1"/>
    <col min="2285" max="2285" width="9.5703125" style="280" customWidth="1"/>
    <col min="2286" max="2287" width="9.5703125" style="280" bestFit="1" customWidth="1"/>
    <col min="2288" max="2288" width="9.42578125" style="280" customWidth="1"/>
    <col min="2289" max="2304" width="9.5703125" style="280" bestFit="1" customWidth="1"/>
    <col min="2305" max="2306" width="12.5703125" style="280" bestFit="1" customWidth="1"/>
    <col min="2307" max="2307" width="11.42578125" style="280" bestFit="1" customWidth="1"/>
    <col min="2308" max="2308" width="11" style="280" bestFit="1" customWidth="1"/>
    <col min="2309" max="2309" width="11.7109375" style="280" bestFit="1" customWidth="1"/>
    <col min="2310" max="2498" width="9.140625" style="280"/>
    <col min="2499" max="2499" width="6.7109375" style="280" customWidth="1"/>
    <col min="2500" max="2500" width="39.140625" style="280" customWidth="1"/>
    <col min="2501" max="2501" width="8.7109375" style="280" customWidth="1"/>
    <col min="2502" max="2502" width="11.7109375" style="280" customWidth="1"/>
    <col min="2503" max="2503" width="12.7109375" style="280" customWidth="1"/>
    <col min="2504" max="2504" width="12" style="280" customWidth="1"/>
    <col min="2505" max="2505" width="12.85546875" style="280" customWidth="1"/>
    <col min="2506" max="2506" width="11.42578125" style="280" customWidth="1"/>
    <col min="2507" max="2507" width="10.42578125" style="280" customWidth="1"/>
    <col min="2508" max="2508" width="11.7109375" style="280" customWidth="1"/>
    <col min="2509" max="2509" width="11.140625" style="280" customWidth="1"/>
    <col min="2510" max="2510" width="11.85546875" style="280" bestFit="1" customWidth="1"/>
    <col min="2511" max="2511" width="10.5703125" style="280" bestFit="1" customWidth="1"/>
    <col min="2512" max="2512" width="9.5703125" style="280" bestFit="1" customWidth="1"/>
    <col min="2513" max="2513" width="11.42578125" style="280" customWidth="1"/>
    <col min="2514" max="2514" width="10.5703125" style="280" customWidth="1"/>
    <col min="2515" max="2515" width="7.5703125" style="280" customWidth="1"/>
    <col min="2516" max="2516" width="9.5703125" style="280" bestFit="1" customWidth="1"/>
    <col min="2517" max="2517" width="11" style="280" bestFit="1" customWidth="1"/>
    <col min="2518" max="2518" width="10.140625" style="280" bestFit="1" customWidth="1"/>
    <col min="2519" max="2523" width="9.5703125" style="280" bestFit="1" customWidth="1"/>
    <col min="2524" max="2524" width="10.140625" style="280" bestFit="1" customWidth="1"/>
    <col min="2525" max="2526" width="9.5703125" style="280" bestFit="1" customWidth="1"/>
    <col min="2527" max="2527" width="10.28515625" style="280" customWidth="1"/>
    <col min="2528" max="2535" width="9.5703125" style="280" bestFit="1" customWidth="1"/>
    <col min="2536" max="2536" width="9.5703125" style="280" customWidth="1"/>
    <col min="2537" max="2540" width="9.5703125" style="280" bestFit="1" customWidth="1"/>
    <col min="2541" max="2541" width="9.5703125" style="280" customWidth="1"/>
    <col min="2542" max="2543" width="9.5703125" style="280" bestFit="1" customWidth="1"/>
    <col min="2544" max="2544" width="9.42578125" style="280" customWidth="1"/>
    <col min="2545" max="2560" width="9.5703125" style="280" bestFit="1" customWidth="1"/>
    <col min="2561" max="2562" width="12.5703125" style="280" bestFit="1" customWidth="1"/>
    <col min="2563" max="2563" width="11.42578125" style="280" bestFit="1" customWidth="1"/>
    <col min="2564" max="2564" width="11" style="280" bestFit="1" customWidth="1"/>
    <col min="2565" max="2565" width="11.7109375" style="280" bestFit="1" customWidth="1"/>
    <col min="2566" max="2754" width="9.140625" style="280"/>
    <col min="2755" max="2755" width="6.7109375" style="280" customWidth="1"/>
    <col min="2756" max="2756" width="39.140625" style="280" customWidth="1"/>
    <col min="2757" max="2757" width="8.7109375" style="280" customWidth="1"/>
    <col min="2758" max="2758" width="11.7109375" style="280" customWidth="1"/>
    <col min="2759" max="2759" width="12.7109375" style="280" customWidth="1"/>
    <col min="2760" max="2760" width="12" style="280" customWidth="1"/>
    <col min="2761" max="2761" width="12.85546875" style="280" customWidth="1"/>
    <col min="2762" max="2762" width="11.42578125" style="280" customWidth="1"/>
    <col min="2763" max="2763" width="10.42578125" style="280" customWidth="1"/>
    <col min="2764" max="2764" width="11.7109375" style="280" customWidth="1"/>
    <col min="2765" max="2765" width="11.140625" style="280" customWidth="1"/>
    <col min="2766" max="2766" width="11.85546875" style="280" bestFit="1" customWidth="1"/>
    <col min="2767" max="2767" width="10.5703125" style="280" bestFit="1" customWidth="1"/>
    <col min="2768" max="2768" width="9.5703125" style="280" bestFit="1" customWidth="1"/>
    <col min="2769" max="2769" width="11.42578125" style="280" customWidth="1"/>
    <col min="2770" max="2770" width="10.5703125" style="280" customWidth="1"/>
    <col min="2771" max="2771" width="7.5703125" style="280" customWidth="1"/>
    <col min="2772" max="2772" width="9.5703125" style="280" bestFit="1" customWidth="1"/>
    <col min="2773" max="2773" width="11" style="280" bestFit="1" customWidth="1"/>
    <col min="2774" max="2774" width="10.140625" style="280" bestFit="1" customWidth="1"/>
    <col min="2775" max="2779" width="9.5703125" style="280" bestFit="1" customWidth="1"/>
    <col min="2780" max="2780" width="10.140625" style="280" bestFit="1" customWidth="1"/>
    <col min="2781" max="2782" width="9.5703125" style="280" bestFit="1" customWidth="1"/>
    <col min="2783" max="2783" width="10.28515625" style="280" customWidth="1"/>
    <col min="2784" max="2791" width="9.5703125" style="280" bestFit="1" customWidth="1"/>
    <col min="2792" max="2792" width="9.5703125" style="280" customWidth="1"/>
    <col min="2793" max="2796" width="9.5703125" style="280" bestFit="1" customWidth="1"/>
    <col min="2797" max="2797" width="9.5703125" style="280" customWidth="1"/>
    <col min="2798" max="2799" width="9.5703125" style="280" bestFit="1" customWidth="1"/>
    <col min="2800" max="2800" width="9.42578125" style="280" customWidth="1"/>
    <col min="2801" max="2816" width="9.5703125" style="280" bestFit="1" customWidth="1"/>
    <col min="2817" max="2818" width="12.5703125" style="280" bestFit="1" customWidth="1"/>
    <col min="2819" max="2819" width="11.42578125" style="280" bestFit="1" customWidth="1"/>
    <col min="2820" max="2820" width="11" style="280" bestFit="1" customWidth="1"/>
    <col min="2821" max="2821" width="11.7109375" style="280" bestFit="1" customWidth="1"/>
    <col min="2822" max="3010" width="9.140625" style="280"/>
    <col min="3011" max="3011" width="6.7109375" style="280" customWidth="1"/>
    <col min="3012" max="3012" width="39.140625" style="280" customWidth="1"/>
    <col min="3013" max="3013" width="8.7109375" style="280" customWidth="1"/>
    <col min="3014" max="3014" width="11.7109375" style="280" customWidth="1"/>
    <col min="3015" max="3015" width="12.7109375" style="280" customWidth="1"/>
    <col min="3016" max="3016" width="12" style="280" customWidth="1"/>
    <col min="3017" max="3017" width="12.85546875" style="280" customWidth="1"/>
    <col min="3018" max="3018" width="11.42578125" style="280" customWidth="1"/>
    <col min="3019" max="3019" width="10.42578125" style="280" customWidth="1"/>
    <col min="3020" max="3020" width="11.7109375" style="280" customWidth="1"/>
    <col min="3021" max="3021" width="11.140625" style="280" customWidth="1"/>
    <col min="3022" max="3022" width="11.85546875" style="280" bestFit="1" customWidth="1"/>
    <col min="3023" max="3023" width="10.5703125" style="280" bestFit="1" customWidth="1"/>
    <col min="3024" max="3024" width="9.5703125" style="280" bestFit="1" customWidth="1"/>
    <col min="3025" max="3025" width="11.42578125" style="280" customWidth="1"/>
    <col min="3026" max="3026" width="10.5703125" style="280" customWidth="1"/>
    <col min="3027" max="3027" width="7.5703125" style="280" customWidth="1"/>
    <col min="3028" max="3028" width="9.5703125" style="280" bestFit="1" customWidth="1"/>
    <col min="3029" max="3029" width="11" style="280" bestFit="1" customWidth="1"/>
    <col min="3030" max="3030" width="10.140625" style="280" bestFit="1" customWidth="1"/>
    <col min="3031" max="3035" width="9.5703125" style="280" bestFit="1" customWidth="1"/>
    <col min="3036" max="3036" width="10.140625" style="280" bestFit="1" customWidth="1"/>
    <col min="3037" max="3038" width="9.5703125" style="280" bestFit="1" customWidth="1"/>
    <col min="3039" max="3039" width="10.28515625" style="280" customWidth="1"/>
    <col min="3040" max="3047" width="9.5703125" style="280" bestFit="1" customWidth="1"/>
    <col min="3048" max="3048" width="9.5703125" style="280" customWidth="1"/>
    <col min="3049" max="3052" width="9.5703125" style="280" bestFit="1" customWidth="1"/>
    <col min="3053" max="3053" width="9.5703125" style="280" customWidth="1"/>
    <col min="3054" max="3055" width="9.5703125" style="280" bestFit="1" customWidth="1"/>
    <col min="3056" max="3056" width="9.42578125" style="280" customWidth="1"/>
    <col min="3057" max="3072" width="9.5703125" style="280" bestFit="1" customWidth="1"/>
    <col min="3073" max="3074" width="12.5703125" style="280" bestFit="1" customWidth="1"/>
    <col min="3075" max="3075" width="11.42578125" style="280" bestFit="1" customWidth="1"/>
    <col min="3076" max="3076" width="11" style="280" bestFit="1" customWidth="1"/>
    <col min="3077" max="3077" width="11.7109375" style="280" bestFit="1" customWidth="1"/>
    <col min="3078" max="3266" width="9.140625" style="280"/>
    <col min="3267" max="3267" width="6.7109375" style="280" customWidth="1"/>
    <col min="3268" max="3268" width="39.140625" style="280" customWidth="1"/>
    <col min="3269" max="3269" width="8.7109375" style="280" customWidth="1"/>
    <col min="3270" max="3270" width="11.7109375" style="280" customWidth="1"/>
    <col min="3271" max="3271" width="12.7109375" style="280" customWidth="1"/>
    <col min="3272" max="3272" width="12" style="280" customWidth="1"/>
    <col min="3273" max="3273" width="12.85546875" style="280" customWidth="1"/>
    <col min="3274" max="3274" width="11.42578125" style="280" customWidth="1"/>
    <col min="3275" max="3275" width="10.42578125" style="280" customWidth="1"/>
    <col min="3276" max="3276" width="11.7109375" style="280" customWidth="1"/>
    <col min="3277" max="3277" width="11.140625" style="280" customWidth="1"/>
    <col min="3278" max="3278" width="11.85546875" style="280" bestFit="1" customWidth="1"/>
    <col min="3279" max="3279" width="10.5703125" style="280" bestFit="1" customWidth="1"/>
    <col min="3280" max="3280" width="9.5703125" style="280" bestFit="1" customWidth="1"/>
    <col min="3281" max="3281" width="11.42578125" style="280" customWidth="1"/>
    <col min="3282" max="3282" width="10.5703125" style="280" customWidth="1"/>
    <col min="3283" max="3283" width="7.5703125" style="280" customWidth="1"/>
    <col min="3284" max="3284" width="9.5703125" style="280" bestFit="1" customWidth="1"/>
    <col min="3285" max="3285" width="11" style="280" bestFit="1" customWidth="1"/>
    <col min="3286" max="3286" width="10.140625" style="280" bestFit="1" customWidth="1"/>
    <col min="3287" max="3291" width="9.5703125" style="280" bestFit="1" customWidth="1"/>
    <col min="3292" max="3292" width="10.140625" style="280" bestFit="1" customWidth="1"/>
    <col min="3293" max="3294" width="9.5703125" style="280" bestFit="1" customWidth="1"/>
    <col min="3295" max="3295" width="10.28515625" style="280" customWidth="1"/>
    <col min="3296" max="3303" width="9.5703125" style="280" bestFit="1" customWidth="1"/>
    <col min="3304" max="3304" width="9.5703125" style="280" customWidth="1"/>
    <col min="3305" max="3308" width="9.5703125" style="280" bestFit="1" customWidth="1"/>
    <col min="3309" max="3309" width="9.5703125" style="280" customWidth="1"/>
    <col min="3310" max="3311" width="9.5703125" style="280" bestFit="1" customWidth="1"/>
    <col min="3312" max="3312" width="9.42578125" style="280" customWidth="1"/>
    <col min="3313" max="3328" width="9.5703125" style="280" bestFit="1" customWidth="1"/>
    <col min="3329" max="3330" width="12.5703125" style="280" bestFit="1" customWidth="1"/>
    <col min="3331" max="3331" width="11.42578125" style="280" bestFit="1" customWidth="1"/>
    <col min="3332" max="3332" width="11" style="280" bestFit="1" customWidth="1"/>
    <col min="3333" max="3333" width="11.7109375" style="280" bestFit="1" customWidth="1"/>
    <col min="3334" max="3522" width="9.140625" style="280"/>
    <col min="3523" max="3523" width="6.7109375" style="280" customWidth="1"/>
    <col min="3524" max="3524" width="39.140625" style="280" customWidth="1"/>
    <col min="3525" max="3525" width="8.7109375" style="280" customWidth="1"/>
    <col min="3526" max="3526" width="11.7109375" style="280" customWidth="1"/>
    <col min="3527" max="3527" width="12.7109375" style="280" customWidth="1"/>
    <col min="3528" max="3528" width="12" style="280" customWidth="1"/>
    <col min="3529" max="3529" width="12.85546875" style="280" customWidth="1"/>
    <col min="3530" max="3530" width="11.42578125" style="280" customWidth="1"/>
    <col min="3531" max="3531" width="10.42578125" style="280" customWidth="1"/>
    <col min="3532" max="3532" width="11.7109375" style="280" customWidth="1"/>
    <col min="3533" max="3533" width="11.140625" style="280" customWidth="1"/>
    <col min="3534" max="3534" width="11.85546875" style="280" bestFit="1" customWidth="1"/>
    <col min="3535" max="3535" width="10.5703125" style="280" bestFit="1" customWidth="1"/>
    <col min="3536" max="3536" width="9.5703125" style="280" bestFit="1" customWidth="1"/>
    <col min="3537" max="3537" width="11.42578125" style="280" customWidth="1"/>
    <col min="3538" max="3538" width="10.5703125" style="280" customWidth="1"/>
    <col min="3539" max="3539" width="7.5703125" style="280" customWidth="1"/>
    <col min="3540" max="3540" width="9.5703125" style="280" bestFit="1" customWidth="1"/>
    <col min="3541" max="3541" width="11" style="280" bestFit="1" customWidth="1"/>
    <col min="3542" max="3542" width="10.140625" style="280" bestFit="1" customWidth="1"/>
    <col min="3543" max="3547" width="9.5703125" style="280" bestFit="1" customWidth="1"/>
    <col min="3548" max="3548" width="10.140625" style="280" bestFit="1" customWidth="1"/>
    <col min="3549" max="3550" width="9.5703125" style="280" bestFit="1" customWidth="1"/>
    <col min="3551" max="3551" width="10.28515625" style="280" customWidth="1"/>
    <col min="3552" max="3559" width="9.5703125" style="280" bestFit="1" customWidth="1"/>
    <col min="3560" max="3560" width="9.5703125" style="280" customWidth="1"/>
    <col min="3561" max="3564" width="9.5703125" style="280" bestFit="1" customWidth="1"/>
    <col min="3565" max="3565" width="9.5703125" style="280" customWidth="1"/>
    <col min="3566" max="3567" width="9.5703125" style="280" bestFit="1" customWidth="1"/>
    <col min="3568" max="3568" width="9.42578125" style="280" customWidth="1"/>
    <col min="3569" max="3584" width="9.5703125" style="280" bestFit="1" customWidth="1"/>
    <col min="3585" max="3586" width="12.5703125" style="280" bestFit="1" customWidth="1"/>
    <col min="3587" max="3587" width="11.42578125" style="280" bestFit="1" customWidth="1"/>
    <col min="3588" max="3588" width="11" style="280" bestFit="1" customWidth="1"/>
    <col min="3589" max="3589" width="11.7109375" style="280" bestFit="1" customWidth="1"/>
    <col min="3590" max="3778" width="9.140625" style="280"/>
    <col min="3779" max="3779" width="6.7109375" style="280" customWidth="1"/>
    <col min="3780" max="3780" width="39.140625" style="280" customWidth="1"/>
    <col min="3781" max="3781" width="8.7109375" style="280" customWidth="1"/>
    <col min="3782" max="3782" width="11.7109375" style="280" customWidth="1"/>
    <col min="3783" max="3783" width="12.7109375" style="280" customWidth="1"/>
    <col min="3784" max="3784" width="12" style="280" customWidth="1"/>
    <col min="3785" max="3785" width="12.85546875" style="280" customWidth="1"/>
    <col min="3786" max="3786" width="11.42578125" style="280" customWidth="1"/>
    <col min="3787" max="3787" width="10.42578125" style="280" customWidth="1"/>
    <col min="3788" max="3788" width="11.7109375" style="280" customWidth="1"/>
    <col min="3789" max="3789" width="11.140625" style="280" customWidth="1"/>
    <col min="3790" max="3790" width="11.85546875" style="280" bestFit="1" customWidth="1"/>
    <col min="3791" max="3791" width="10.5703125" style="280" bestFit="1" customWidth="1"/>
    <col min="3792" max="3792" width="9.5703125" style="280" bestFit="1" customWidth="1"/>
    <col min="3793" max="3793" width="11.42578125" style="280" customWidth="1"/>
    <col min="3794" max="3794" width="10.5703125" style="280" customWidth="1"/>
    <col min="3795" max="3795" width="7.5703125" style="280" customWidth="1"/>
    <col min="3796" max="3796" width="9.5703125" style="280" bestFit="1" customWidth="1"/>
    <col min="3797" max="3797" width="11" style="280" bestFit="1" customWidth="1"/>
    <col min="3798" max="3798" width="10.140625" style="280" bestFit="1" customWidth="1"/>
    <col min="3799" max="3803" width="9.5703125" style="280" bestFit="1" customWidth="1"/>
    <col min="3804" max="3804" width="10.140625" style="280" bestFit="1" customWidth="1"/>
    <col min="3805" max="3806" width="9.5703125" style="280" bestFit="1" customWidth="1"/>
    <col min="3807" max="3807" width="10.28515625" style="280" customWidth="1"/>
    <col min="3808" max="3815" width="9.5703125" style="280" bestFit="1" customWidth="1"/>
    <col min="3816" max="3816" width="9.5703125" style="280" customWidth="1"/>
    <col min="3817" max="3820" width="9.5703125" style="280" bestFit="1" customWidth="1"/>
    <col min="3821" max="3821" width="9.5703125" style="280" customWidth="1"/>
    <col min="3822" max="3823" width="9.5703125" style="280" bestFit="1" customWidth="1"/>
    <col min="3824" max="3824" width="9.42578125" style="280" customWidth="1"/>
    <col min="3825" max="3840" width="9.5703125" style="280" bestFit="1" customWidth="1"/>
    <col min="3841" max="3842" width="12.5703125" style="280" bestFit="1" customWidth="1"/>
    <col min="3843" max="3843" width="11.42578125" style="280" bestFit="1" customWidth="1"/>
    <col min="3844" max="3844" width="11" style="280" bestFit="1" customWidth="1"/>
    <col min="3845" max="3845" width="11.7109375" style="280" bestFit="1" customWidth="1"/>
    <col min="3846" max="4034" width="9.140625" style="280"/>
    <col min="4035" max="4035" width="6.7109375" style="280" customWidth="1"/>
    <col min="4036" max="4036" width="39.140625" style="280" customWidth="1"/>
    <col min="4037" max="4037" width="8.7109375" style="280" customWidth="1"/>
    <col min="4038" max="4038" width="11.7109375" style="280" customWidth="1"/>
    <col min="4039" max="4039" width="12.7109375" style="280" customWidth="1"/>
    <col min="4040" max="4040" width="12" style="280" customWidth="1"/>
    <col min="4041" max="4041" width="12.85546875" style="280" customWidth="1"/>
    <col min="4042" max="4042" width="11.42578125" style="280" customWidth="1"/>
    <col min="4043" max="4043" width="10.42578125" style="280" customWidth="1"/>
    <col min="4044" max="4044" width="11.7109375" style="280" customWidth="1"/>
    <col min="4045" max="4045" width="11.140625" style="280" customWidth="1"/>
    <col min="4046" max="4046" width="11.85546875" style="280" bestFit="1" customWidth="1"/>
    <col min="4047" max="4047" width="10.5703125" style="280" bestFit="1" customWidth="1"/>
    <col min="4048" max="4048" width="9.5703125" style="280" bestFit="1" customWidth="1"/>
    <col min="4049" max="4049" width="11.42578125" style="280" customWidth="1"/>
    <col min="4050" max="4050" width="10.5703125" style="280" customWidth="1"/>
    <col min="4051" max="4051" width="7.5703125" style="280" customWidth="1"/>
    <col min="4052" max="4052" width="9.5703125" style="280" bestFit="1" customWidth="1"/>
    <col min="4053" max="4053" width="11" style="280" bestFit="1" customWidth="1"/>
    <col min="4054" max="4054" width="10.140625" style="280" bestFit="1" customWidth="1"/>
    <col min="4055" max="4059" width="9.5703125" style="280" bestFit="1" customWidth="1"/>
    <col min="4060" max="4060" width="10.140625" style="280" bestFit="1" customWidth="1"/>
    <col min="4061" max="4062" width="9.5703125" style="280" bestFit="1" customWidth="1"/>
    <col min="4063" max="4063" width="10.28515625" style="280" customWidth="1"/>
    <col min="4064" max="4071" width="9.5703125" style="280" bestFit="1" customWidth="1"/>
    <col min="4072" max="4072" width="9.5703125" style="280" customWidth="1"/>
    <col min="4073" max="4076" width="9.5703125" style="280" bestFit="1" customWidth="1"/>
    <col min="4077" max="4077" width="9.5703125" style="280" customWidth="1"/>
    <col min="4078" max="4079" width="9.5703125" style="280" bestFit="1" customWidth="1"/>
    <col min="4080" max="4080" width="9.42578125" style="280" customWidth="1"/>
    <col min="4081" max="4096" width="9.5703125" style="280" bestFit="1" customWidth="1"/>
    <col min="4097" max="4098" width="12.5703125" style="280" bestFit="1" customWidth="1"/>
    <col min="4099" max="4099" width="11.42578125" style="280" bestFit="1" customWidth="1"/>
    <col min="4100" max="4100" width="11" style="280" bestFit="1" customWidth="1"/>
    <col min="4101" max="4101" width="11.7109375" style="280" bestFit="1" customWidth="1"/>
    <col min="4102" max="4290" width="9.140625" style="280"/>
    <col min="4291" max="4291" width="6.7109375" style="280" customWidth="1"/>
    <col min="4292" max="4292" width="39.140625" style="280" customWidth="1"/>
    <col min="4293" max="4293" width="8.7109375" style="280" customWidth="1"/>
    <col min="4294" max="4294" width="11.7109375" style="280" customWidth="1"/>
    <col min="4295" max="4295" width="12.7109375" style="280" customWidth="1"/>
    <col min="4296" max="4296" width="12" style="280" customWidth="1"/>
    <col min="4297" max="4297" width="12.85546875" style="280" customWidth="1"/>
    <col min="4298" max="4298" width="11.42578125" style="280" customWidth="1"/>
    <col min="4299" max="4299" width="10.42578125" style="280" customWidth="1"/>
    <col min="4300" max="4300" width="11.7109375" style="280" customWidth="1"/>
    <col min="4301" max="4301" width="11.140625" style="280" customWidth="1"/>
    <col min="4302" max="4302" width="11.85546875" style="280" bestFit="1" customWidth="1"/>
    <col min="4303" max="4303" width="10.5703125" style="280" bestFit="1" customWidth="1"/>
    <col min="4304" max="4304" width="9.5703125" style="280" bestFit="1" customWidth="1"/>
    <col min="4305" max="4305" width="11.42578125" style="280" customWidth="1"/>
    <col min="4306" max="4306" width="10.5703125" style="280" customWidth="1"/>
    <col min="4307" max="4307" width="7.5703125" style="280" customWidth="1"/>
    <col min="4308" max="4308" width="9.5703125" style="280" bestFit="1" customWidth="1"/>
    <col min="4309" max="4309" width="11" style="280" bestFit="1" customWidth="1"/>
    <col min="4310" max="4310" width="10.140625" style="280" bestFit="1" customWidth="1"/>
    <col min="4311" max="4315" width="9.5703125" style="280" bestFit="1" customWidth="1"/>
    <col min="4316" max="4316" width="10.140625" style="280" bestFit="1" customWidth="1"/>
    <col min="4317" max="4318" width="9.5703125" style="280" bestFit="1" customWidth="1"/>
    <col min="4319" max="4319" width="10.28515625" style="280" customWidth="1"/>
    <col min="4320" max="4327" width="9.5703125" style="280" bestFit="1" customWidth="1"/>
    <col min="4328" max="4328" width="9.5703125" style="280" customWidth="1"/>
    <col min="4329" max="4332" width="9.5703125" style="280" bestFit="1" customWidth="1"/>
    <col min="4333" max="4333" width="9.5703125" style="280" customWidth="1"/>
    <col min="4334" max="4335" width="9.5703125" style="280" bestFit="1" customWidth="1"/>
    <col min="4336" max="4336" width="9.42578125" style="280" customWidth="1"/>
    <col min="4337" max="4352" width="9.5703125" style="280" bestFit="1" customWidth="1"/>
    <col min="4353" max="4354" width="12.5703125" style="280" bestFit="1" customWidth="1"/>
    <col min="4355" max="4355" width="11.42578125" style="280" bestFit="1" customWidth="1"/>
    <col min="4356" max="4356" width="11" style="280" bestFit="1" customWidth="1"/>
    <col min="4357" max="4357" width="11.7109375" style="280" bestFit="1" customWidth="1"/>
    <col min="4358" max="4546" width="9.140625" style="280"/>
    <col min="4547" max="4547" width="6.7109375" style="280" customWidth="1"/>
    <col min="4548" max="4548" width="39.140625" style="280" customWidth="1"/>
    <col min="4549" max="4549" width="8.7109375" style="280" customWidth="1"/>
    <col min="4550" max="4550" width="11.7109375" style="280" customWidth="1"/>
    <col min="4551" max="4551" width="12.7109375" style="280" customWidth="1"/>
    <col min="4552" max="4552" width="12" style="280" customWidth="1"/>
    <col min="4553" max="4553" width="12.85546875" style="280" customWidth="1"/>
    <col min="4554" max="4554" width="11.42578125" style="280" customWidth="1"/>
    <col min="4555" max="4555" width="10.42578125" style="280" customWidth="1"/>
    <col min="4556" max="4556" width="11.7109375" style="280" customWidth="1"/>
    <col min="4557" max="4557" width="11.140625" style="280" customWidth="1"/>
    <col min="4558" max="4558" width="11.85546875" style="280" bestFit="1" customWidth="1"/>
    <col min="4559" max="4559" width="10.5703125" style="280" bestFit="1" customWidth="1"/>
    <col min="4560" max="4560" width="9.5703125" style="280" bestFit="1" customWidth="1"/>
    <col min="4561" max="4561" width="11.42578125" style="280" customWidth="1"/>
    <col min="4562" max="4562" width="10.5703125" style="280" customWidth="1"/>
    <col min="4563" max="4563" width="7.5703125" style="280" customWidth="1"/>
    <col min="4564" max="4564" width="9.5703125" style="280" bestFit="1" customWidth="1"/>
    <col min="4565" max="4565" width="11" style="280" bestFit="1" customWidth="1"/>
    <col min="4566" max="4566" width="10.140625" style="280" bestFit="1" customWidth="1"/>
    <col min="4567" max="4571" width="9.5703125" style="280" bestFit="1" customWidth="1"/>
    <col min="4572" max="4572" width="10.140625" style="280" bestFit="1" customWidth="1"/>
    <col min="4573" max="4574" width="9.5703125" style="280" bestFit="1" customWidth="1"/>
    <col min="4575" max="4575" width="10.28515625" style="280" customWidth="1"/>
    <col min="4576" max="4583" width="9.5703125" style="280" bestFit="1" customWidth="1"/>
    <col min="4584" max="4584" width="9.5703125" style="280" customWidth="1"/>
    <col min="4585" max="4588" width="9.5703125" style="280" bestFit="1" customWidth="1"/>
    <col min="4589" max="4589" width="9.5703125" style="280" customWidth="1"/>
    <col min="4590" max="4591" width="9.5703125" style="280" bestFit="1" customWidth="1"/>
    <col min="4592" max="4592" width="9.42578125" style="280" customWidth="1"/>
    <col min="4593" max="4608" width="9.5703125" style="280" bestFit="1" customWidth="1"/>
    <col min="4609" max="4610" width="12.5703125" style="280" bestFit="1" customWidth="1"/>
    <col min="4611" max="4611" width="11.42578125" style="280" bestFit="1" customWidth="1"/>
    <col min="4612" max="4612" width="11" style="280" bestFit="1" customWidth="1"/>
    <col min="4613" max="4613" width="11.7109375" style="280" bestFit="1" customWidth="1"/>
    <col min="4614" max="4802" width="9.140625" style="280"/>
    <col min="4803" max="4803" width="6.7109375" style="280" customWidth="1"/>
    <col min="4804" max="4804" width="39.140625" style="280" customWidth="1"/>
    <col min="4805" max="4805" width="8.7109375" style="280" customWidth="1"/>
    <col min="4806" max="4806" width="11.7109375" style="280" customWidth="1"/>
    <col min="4807" max="4807" width="12.7109375" style="280" customWidth="1"/>
    <col min="4808" max="4808" width="12" style="280" customWidth="1"/>
    <col min="4809" max="4809" width="12.85546875" style="280" customWidth="1"/>
    <col min="4810" max="4810" width="11.42578125" style="280" customWidth="1"/>
    <col min="4811" max="4811" width="10.42578125" style="280" customWidth="1"/>
    <col min="4812" max="4812" width="11.7109375" style="280" customWidth="1"/>
    <col min="4813" max="4813" width="11.140625" style="280" customWidth="1"/>
    <col min="4814" max="4814" width="11.85546875" style="280" bestFit="1" customWidth="1"/>
    <col min="4815" max="4815" width="10.5703125" style="280" bestFit="1" customWidth="1"/>
    <col min="4816" max="4816" width="9.5703125" style="280" bestFit="1" customWidth="1"/>
    <col min="4817" max="4817" width="11.42578125" style="280" customWidth="1"/>
    <col min="4818" max="4818" width="10.5703125" style="280" customWidth="1"/>
    <col min="4819" max="4819" width="7.5703125" style="280" customWidth="1"/>
    <col min="4820" max="4820" width="9.5703125" style="280" bestFit="1" customWidth="1"/>
    <col min="4821" max="4821" width="11" style="280" bestFit="1" customWidth="1"/>
    <col min="4822" max="4822" width="10.140625" style="280" bestFit="1" customWidth="1"/>
    <col min="4823" max="4827" width="9.5703125" style="280" bestFit="1" customWidth="1"/>
    <col min="4828" max="4828" width="10.140625" style="280" bestFit="1" customWidth="1"/>
    <col min="4829" max="4830" width="9.5703125" style="280" bestFit="1" customWidth="1"/>
    <col min="4831" max="4831" width="10.28515625" style="280" customWidth="1"/>
    <col min="4832" max="4839" width="9.5703125" style="280" bestFit="1" customWidth="1"/>
    <col min="4840" max="4840" width="9.5703125" style="280" customWidth="1"/>
    <col min="4841" max="4844" width="9.5703125" style="280" bestFit="1" customWidth="1"/>
    <col min="4845" max="4845" width="9.5703125" style="280" customWidth="1"/>
    <col min="4846" max="4847" width="9.5703125" style="280" bestFit="1" customWidth="1"/>
    <col min="4848" max="4848" width="9.42578125" style="280" customWidth="1"/>
    <col min="4849" max="4864" width="9.5703125" style="280" bestFit="1" customWidth="1"/>
    <col min="4865" max="4866" width="12.5703125" style="280" bestFit="1" customWidth="1"/>
    <col min="4867" max="4867" width="11.42578125" style="280" bestFit="1" customWidth="1"/>
    <col min="4868" max="4868" width="11" style="280" bestFit="1" customWidth="1"/>
    <col min="4869" max="4869" width="11.7109375" style="280" bestFit="1" customWidth="1"/>
    <col min="4870" max="5058" width="9.140625" style="280"/>
    <col min="5059" max="5059" width="6.7109375" style="280" customWidth="1"/>
    <col min="5060" max="5060" width="39.140625" style="280" customWidth="1"/>
    <col min="5061" max="5061" width="8.7109375" style="280" customWidth="1"/>
    <col min="5062" max="5062" width="11.7109375" style="280" customWidth="1"/>
    <col min="5063" max="5063" width="12.7109375" style="280" customWidth="1"/>
    <col min="5064" max="5064" width="12" style="280" customWidth="1"/>
    <col min="5065" max="5065" width="12.85546875" style="280" customWidth="1"/>
    <col min="5066" max="5066" width="11.42578125" style="280" customWidth="1"/>
    <col min="5067" max="5067" width="10.42578125" style="280" customWidth="1"/>
    <col min="5068" max="5068" width="11.7109375" style="280" customWidth="1"/>
    <col min="5069" max="5069" width="11.140625" style="280" customWidth="1"/>
    <col min="5070" max="5070" width="11.85546875" style="280" bestFit="1" customWidth="1"/>
    <col min="5071" max="5071" width="10.5703125" style="280" bestFit="1" customWidth="1"/>
    <col min="5072" max="5072" width="9.5703125" style="280" bestFit="1" customWidth="1"/>
    <col min="5073" max="5073" width="11.42578125" style="280" customWidth="1"/>
    <col min="5074" max="5074" width="10.5703125" style="280" customWidth="1"/>
    <col min="5075" max="5075" width="7.5703125" style="280" customWidth="1"/>
    <col min="5076" max="5076" width="9.5703125" style="280" bestFit="1" customWidth="1"/>
    <col min="5077" max="5077" width="11" style="280" bestFit="1" customWidth="1"/>
    <col min="5078" max="5078" width="10.140625" style="280" bestFit="1" customWidth="1"/>
    <col min="5079" max="5083" width="9.5703125" style="280" bestFit="1" customWidth="1"/>
    <col min="5084" max="5084" width="10.140625" style="280" bestFit="1" customWidth="1"/>
    <col min="5085" max="5086" width="9.5703125" style="280" bestFit="1" customWidth="1"/>
    <col min="5087" max="5087" width="10.28515625" style="280" customWidth="1"/>
    <col min="5088" max="5095" width="9.5703125" style="280" bestFit="1" customWidth="1"/>
    <col min="5096" max="5096" width="9.5703125" style="280" customWidth="1"/>
    <col min="5097" max="5100" width="9.5703125" style="280" bestFit="1" customWidth="1"/>
    <col min="5101" max="5101" width="9.5703125" style="280" customWidth="1"/>
    <col min="5102" max="5103" width="9.5703125" style="280" bestFit="1" customWidth="1"/>
    <col min="5104" max="5104" width="9.42578125" style="280" customWidth="1"/>
    <col min="5105" max="5120" width="9.5703125" style="280" bestFit="1" customWidth="1"/>
    <col min="5121" max="5122" width="12.5703125" style="280" bestFit="1" customWidth="1"/>
    <col min="5123" max="5123" width="11.42578125" style="280" bestFit="1" customWidth="1"/>
    <col min="5124" max="5124" width="11" style="280" bestFit="1" customWidth="1"/>
    <col min="5125" max="5125" width="11.7109375" style="280" bestFit="1" customWidth="1"/>
    <col min="5126" max="5314" width="9.140625" style="280"/>
    <col min="5315" max="5315" width="6.7109375" style="280" customWidth="1"/>
    <col min="5316" max="5316" width="39.140625" style="280" customWidth="1"/>
    <col min="5317" max="5317" width="8.7109375" style="280" customWidth="1"/>
    <col min="5318" max="5318" width="11.7109375" style="280" customWidth="1"/>
    <col min="5319" max="5319" width="12.7109375" style="280" customWidth="1"/>
    <col min="5320" max="5320" width="12" style="280" customWidth="1"/>
    <col min="5321" max="5321" width="12.85546875" style="280" customWidth="1"/>
    <col min="5322" max="5322" width="11.42578125" style="280" customWidth="1"/>
    <col min="5323" max="5323" width="10.42578125" style="280" customWidth="1"/>
    <col min="5324" max="5324" width="11.7109375" style="280" customWidth="1"/>
    <col min="5325" max="5325" width="11.140625" style="280" customWidth="1"/>
    <col min="5326" max="5326" width="11.85546875" style="280" bestFit="1" customWidth="1"/>
    <col min="5327" max="5327" width="10.5703125" style="280" bestFit="1" customWidth="1"/>
    <col min="5328" max="5328" width="9.5703125" style="280" bestFit="1" customWidth="1"/>
    <col min="5329" max="5329" width="11.42578125" style="280" customWidth="1"/>
    <col min="5330" max="5330" width="10.5703125" style="280" customWidth="1"/>
    <col min="5331" max="5331" width="7.5703125" style="280" customWidth="1"/>
    <col min="5332" max="5332" width="9.5703125" style="280" bestFit="1" customWidth="1"/>
    <col min="5333" max="5333" width="11" style="280" bestFit="1" customWidth="1"/>
    <col min="5334" max="5334" width="10.140625" style="280" bestFit="1" customWidth="1"/>
    <col min="5335" max="5339" width="9.5703125" style="280" bestFit="1" customWidth="1"/>
    <col min="5340" max="5340" width="10.140625" style="280" bestFit="1" customWidth="1"/>
    <col min="5341" max="5342" width="9.5703125" style="280" bestFit="1" customWidth="1"/>
    <col min="5343" max="5343" width="10.28515625" style="280" customWidth="1"/>
    <col min="5344" max="5351" width="9.5703125" style="280" bestFit="1" customWidth="1"/>
    <col min="5352" max="5352" width="9.5703125" style="280" customWidth="1"/>
    <col min="5353" max="5356" width="9.5703125" style="280" bestFit="1" customWidth="1"/>
    <col min="5357" max="5357" width="9.5703125" style="280" customWidth="1"/>
    <col min="5358" max="5359" width="9.5703125" style="280" bestFit="1" customWidth="1"/>
    <col min="5360" max="5360" width="9.42578125" style="280" customWidth="1"/>
    <col min="5361" max="5376" width="9.5703125" style="280" bestFit="1" customWidth="1"/>
    <col min="5377" max="5378" width="12.5703125" style="280" bestFit="1" customWidth="1"/>
    <col min="5379" max="5379" width="11.42578125" style="280" bestFit="1" customWidth="1"/>
    <col min="5380" max="5380" width="11" style="280" bestFit="1" customWidth="1"/>
    <col min="5381" max="5381" width="11.7109375" style="280" bestFit="1" customWidth="1"/>
    <col min="5382" max="5570" width="9.140625" style="280"/>
    <col min="5571" max="5571" width="6.7109375" style="280" customWidth="1"/>
    <col min="5572" max="5572" width="39.140625" style="280" customWidth="1"/>
    <col min="5573" max="5573" width="8.7109375" style="280" customWidth="1"/>
    <col min="5574" max="5574" width="11.7109375" style="280" customWidth="1"/>
    <col min="5575" max="5575" width="12.7109375" style="280" customWidth="1"/>
    <col min="5576" max="5576" width="12" style="280" customWidth="1"/>
    <col min="5577" max="5577" width="12.85546875" style="280" customWidth="1"/>
    <col min="5578" max="5578" width="11.42578125" style="280" customWidth="1"/>
    <col min="5579" max="5579" width="10.42578125" style="280" customWidth="1"/>
    <col min="5580" max="5580" width="11.7109375" style="280" customWidth="1"/>
    <col min="5581" max="5581" width="11.140625" style="280" customWidth="1"/>
    <col min="5582" max="5582" width="11.85546875" style="280" bestFit="1" customWidth="1"/>
    <col min="5583" max="5583" width="10.5703125" style="280" bestFit="1" customWidth="1"/>
    <col min="5584" max="5584" width="9.5703125" style="280" bestFit="1" customWidth="1"/>
    <col min="5585" max="5585" width="11.42578125" style="280" customWidth="1"/>
    <col min="5586" max="5586" width="10.5703125" style="280" customWidth="1"/>
    <col min="5587" max="5587" width="7.5703125" style="280" customWidth="1"/>
    <col min="5588" max="5588" width="9.5703125" style="280" bestFit="1" customWidth="1"/>
    <col min="5589" max="5589" width="11" style="280" bestFit="1" customWidth="1"/>
    <col min="5590" max="5590" width="10.140625" style="280" bestFit="1" customWidth="1"/>
    <col min="5591" max="5595" width="9.5703125" style="280" bestFit="1" customWidth="1"/>
    <col min="5596" max="5596" width="10.140625" style="280" bestFit="1" customWidth="1"/>
    <col min="5597" max="5598" width="9.5703125" style="280" bestFit="1" customWidth="1"/>
    <col min="5599" max="5599" width="10.28515625" style="280" customWidth="1"/>
    <col min="5600" max="5607" width="9.5703125" style="280" bestFit="1" customWidth="1"/>
    <col min="5608" max="5608" width="9.5703125" style="280" customWidth="1"/>
    <col min="5609" max="5612" width="9.5703125" style="280" bestFit="1" customWidth="1"/>
    <col min="5613" max="5613" width="9.5703125" style="280" customWidth="1"/>
    <col min="5614" max="5615" width="9.5703125" style="280" bestFit="1" customWidth="1"/>
    <col min="5616" max="5616" width="9.42578125" style="280" customWidth="1"/>
    <col min="5617" max="5632" width="9.5703125" style="280" bestFit="1" customWidth="1"/>
    <col min="5633" max="5634" width="12.5703125" style="280" bestFit="1" customWidth="1"/>
    <col min="5635" max="5635" width="11.42578125" style="280" bestFit="1" customWidth="1"/>
    <col min="5636" max="5636" width="11" style="280" bestFit="1" customWidth="1"/>
    <col min="5637" max="5637" width="11.7109375" style="280" bestFit="1" customWidth="1"/>
    <col min="5638" max="5826" width="9.140625" style="280"/>
    <col min="5827" max="5827" width="6.7109375" style="280" customWidth="1"/>
    <col min="5828" max="5828" width="39.140625" style="280" customWidth="1"/>
    <col min="5829" max="5829" width="8.7109375" style="280" customWidth="1"/>
    <col min="5830" max="5830" width="11.7109375" style="280" customWidth="1"/>
    <col min="5831" max="5831" width="12.7109375" style="280" customWidth="1"/>
    <col min="5832" max="5832" width="12" style="280" customWidth="1"/>
    <col min="5833" max="5833" width="12.85546875" style="280" customWidth="1"/>
    <col min="5834" max="5834" width="11.42578125" style="280" customWidth="1"/>
    <col min="5835" max="5835" width="10.42578125" style="280" customWidth="1"/>
    <col min="5836" max="5836" width="11.7109375" style="280" customWidth="1"/>
    <col min="5837" max="5837" width="11.140625" style="280" customWidth="1"/>
    <col min="5838" max="5838" width="11.85546875" style="280" bestFit="1" customWidth="1"/>
    <col min="5839" max="5839" width="10.5703125" style="280" bestFit="1" customWidth="1"/>
    <col min="5840" max="5840" width="9.5703125" style="280" bestFit="1" customWidth="1"/>
    <col min="5841" max="5841" width="11.42578125" style="280" customWidth="1"/>
    <col min="5842" max="5842" width="10.5703125" style="280" customWidth="1"/>
    <col min="5843" max="5843" width="7.5703125" style="280" customWidth="1"/>
    <col min="5844" max="5844" width="9.5703125" style="280" bestFit="1" customWidth="1"/>
    <col min="5845" max="5845" width="11" style="280" bestFit="1" customWidth="1"/>
    <col min="5846" max="5846" width="10.140625" style="280" bestFit="1" customWidth="1"/>
    <col min="5847" max="5851" width="9.5703125" style="280" bestFit="1" customWidth="1"/>
    <col min="5852" max="5852" width="10.140625" style="280" bestFit="1" customWidth="1"/>
    <col min="5853" max="5854" width="9.5703125" style="280" bestFit="1" customWidth="1"/>
    <col min="5855" max="5855" width="10.28515625" style="280" customWidth="1"/>
    <col min="5856" max="5863" width="9.5703125" style="280" bestFit="1" customWidth="1"/>
    <col min="5864" max="5864" width="9.5703125" style="280" customWidth="1"/>
    <col min="5865" max="5868" width="9.5703125" style="280" bestFit="1" customWidth="1"/>
    <col min="5869" max="5869" width="9.5703125" style="280" customWidth="1"/>
    <col min="5870" max="5871" width="9.5703125" style="280" bestFit="1" customWidth="1"/>
    <col min="5872" max="5872" width="9.42578125" style="280" customWidth="1"/>
    <col min="5873" max="5888" width="9.5703125" style="280" bestFit="1" customWidth="1"/>
    <col min="5889" max="5890" width="12.5703125" style="280" bestFit="1" customWidth="1"/>
    <col min="5891" max="5891" width="11.42578125" style="280" bestFit="1" customWidth="1"/>
    <col min="5892" max="5892" width="11" style="280" bestFit="1" customWidth="1"/>
    <col min="5893" max="5893" width="11.7109375" style="280" bestFit="1" customWidth="1"/>
    <col min="5894" max="6082" width="9.140625" style="280"/>
    <col min="6083" max="6083" width="6.7109375" style="280" customWidth="1"/>
    <col min="6084" max="6084" width="39.140625" style="280" customWidth="1"/>
    <col min="6085" max="6085" width="8.7109375" style="280" customWidth="1"/>
    <col min="6086" max="6086" width="11.7109375" style="280" customWidth="1"/>
    <col min="6087" max="6087" width="12.7109375" style="280" customWidth="1"/>
    <col min="6088" max="6088" width="12" style="280" customWidth="1"/>
    <col min="6089" max="6089" width="12.85546875" style="280" customWidth="1"/>
    <col min="6090" max="6090" width="11.42578125" style="280" customWidth="1"/>
    <col min="6091" max="6091" width="10.42578125" style="280" customWidth="1"/>
    <col min="6092" max="6092" width="11.7109375" style="280" customWidth="1"/>
    <col min="6093" max="6093" width="11.140625" style="280" customWidth="1"/>
    <col min="6094" max="6094" width="11.85546875" style="280" bestFit="1" customWidth="1"/>
    <col min="6095" max="6095" width="10.5703125" style="280" bestFit="1" customWidth="1"/>
    <col min="6096" max="6096" width="9.5703125" style="280" bestFit="1" customWidth="1"/>
    <col min="6097" max="6097" width="11.42578125" style="280" customWidth="1"/>
    <col min="6098" max="6098" width="10.5703125" style="280" customWidth="1"/>
    <col min="6099" max="6099" width="7.5703125" style="280" customWidth="1"/>
    <col min="6100" max="6100" width="9.5703125" style="280" bestFit="1" customWidth="1"/>
    <col min="6101" max="6101" width="11" style="280" bestFit="1" customWidth="1"/>
    <col min="6102" max="6102" width="10.140625" style="280" bestFit="1" customWidth="1"/>
    <col min="6103" max="6107" width="9.5703125" style="280" bestFit="1" customWidth="1"/>
    <col min="6108" max="6108" width="10.140625" style="280" bestFit="1" customWidth="1"/>
    <col min="6109" max="6110" width="9.5703125" style="280" bestFit="1" customWidth="1"/>
    <col min="6111" max="6111" width="10.28515625" style="280" customWidth="1"/>
    <col min="6112" max="6119" width="9.5703125" style="280" bestFit="1" customWidth="1"/>
    <col min="6120" max="6120" width="9.5703125" style="280" customWidth="1"/>
    <col min="6121" max="6124" width="9.5703125" style="280" bestFit="1" customWidth="1"/>
    <col min="6125" max="6125" width="9.5703125" style="280" customWidth="1"/>
    <col min="6126" max="6127" width="9.5703125" style="280" bestFit="1" customWidth="1"/>
    <col min="6128" max="6128" width="9.42578125" style="280" customWidth="1"/>
    <col min="6129" max="6144" width="9.5703125" style="280" bestFit="1" customWidth="1"/>
    <col min="6145" max="6146" width="12.5703125" style="280" bestFit="1" customWidth="1"/>
    <col min="6147" max="6147" width="11.42578125" style="280" bestFit="1" customWidth="1"/>
    <col min="6148" max="6148" width="11" style="280" bestFit="1" customWidth="1"/>
    <col min="6149" max="6149" width="11.7109375" style="280" bestFit="1" customWidth="1"/>
    <col min="6150" max="6338" width="9.140625" style="280"/>
    <col min="6339" max="6339" width="6.7109375" style="280" customWidth="1"/>
    <col min="6340" max="6340" width="39.140625" style="280" customWidth="1"/>
    <col min="6341" max="6341" width="8.7109375" style="280" customWidth="1"/>
    <col min="6342" max="6342" width="11.7109375" style="280" customWidth="1"/>
    <col min="6343" max="6343" width="12.7109375" style="280" customWidth="1"/>
    <col min="6344" max="6344" width="12" style="280" customWidth="1"/>
    <col min="6345" max="6345" width="12.85546875" style="280" customWidth="1"/>
    <col min="6346" max="6346" width="11.42578125" style="280" customWidth="1"/>
    <col min="6347" max="6347" width="10.42578125" style="280" customWidth="1"/>
    <col min="6348" max="6348" width="11.7109375" style="280" customWidth="1"/>
    <col min="6349" max="6349" width="11.140625" style="280" customWidth="1"/>
    <col min="6350" max="6350" width="11.85546875" style="280" bestFit="1" customWidth="1"/>
    <col min="6351" max="6351" width="10.5703125" style="280" bestFit="1" customWidth="1"/>
    <col min="6352" max="6352" width="9.5703125" style="280" bestFit="1" customWidth="1"/>
    <col min="6353" max="6353" width="11.42578125" style="280" customWidth="1"/>
    <col min="6354" max="6354" width="10.5703125" style="280" customWidth="1"/>
    <col min="6355" max="6355" width="7.5703125" style="280" customWidth="1"/>
    <col min="6356" max="6356" width="9.5703125" style="280" bestFit="1" customWidth="1"/>
    <col min="6357" max="6357" width="11" style="280" bestFit="1" customWidth="1"/>
    <col min="6358" max="6358" width="10.140625" style="280" bestFit="1" customWidth="1"/>
    <col min="6359" max="6363" width="9.5703125" style="280" bestFit="1" customWidth="1"/>
    <col min="6364" max="6364" width="10.140625" style="280" bestFit="1" customWidth="1"/>
    <col min="6365" max="6366" width="9.5703125" style="280" bestFit="1" customWidth="1"/>
    <col min="6367" max="6367" width="10.28515625" style="280" customWidth="1"/>
    <col min="6368" max="6375" width="9.5703125" style="280" bestFit="1" customWidth="1"/>
    <col min="6376" max="6376" width="9.5703125" style="280" customWidth="1"/>
    <col min="6377" max="6380" width="9.5703125" style="280" bestFit="1" customWidth="1"/>
    <col min="6381" max="6381" width="9.5703125" style="280" customWidth="1"/>
    <col min="6382" max="6383" width="9.5703125" style="280" bestFit="1" customWidth="1"/>
    <col min="6384" max="6384" width="9.42578125" style="280" customWidth="1"/>
    <col min="6385" max="6400" width="9.5703125" style="280" bestFit="1" customWidth="1"/>
    <col min="6401" max="6402" width="12.5703125" style="280" bestFit="1" customWidth="1"/>
    <col min="6403" max="6403" width="11.42578125" style="280" bestFit="1" customWidth="1"/>
    <col min="6404" max="6404" width="11" style="280" bestFit="1" customWidth="1"/>
    <col min="6405" max="6405" width="11.7109375" style="280" bestFit="1" customWidth="1"/>
    <col min="6406" max="6594" width="9.140625" style="280"/>
    <col min="6595" max="6595" width="6.7109375" style="280" customWidth="1"/>
    <col min="6596" max="6596" width="39.140625" style="280" customWidth="1"/>
    <col min="6597" max="6597" width="8.7109375" style="280" customWidth="1"/>
    <col min="6598" max="6598" width="11.7109375" style="280" customWidth="1"/>
    <col min="6599" max="6599" width="12.7109375" style="280" customWidth="1"/>
    <col min="6600" max="6600" width="12" style="280" customWidth="1"/>
    <col min="6601" max="6601" width="12.85546875" style="280" customWidth="1"/>
    <col min="6602" max="6602" width="11.42578125" style="280" customWidth="1"/>
    <col min="6603" max="6603" width="10.42578125" style="280" customWidth="1"/>
    <col min="6604" max="6604" width="11.7109375" style="280" customWidth="1"/>
    <col min="6605" max="6605" width="11.140625" style="280" customWidth="1"/>
    <col min="6606" max="6606" width="11.85546875" style="280" bestFit="1" customWidth="1"/>
    <col min="6607" max="6607" width="10.5703125" style="280" bestFit="1" customWidth="1"/>
    <col min="6608" max="6608" width="9.5703125" style="280" bestFit="1" customWidth="1"/>
    <col min="6609" max="6609" width="11.42578125" style="280" customWidth="1"/>
    <col min="6610" max="6610" width="10.5703125" style="280" customWidth="1"/>
    <col min="6611" max="6611" width="7.5703125" style="280" customWidth="1"/>
    <col min="6612" max="6612" width="9.5703125" style="280" bestFit="1" customWidth="1"/>
    <col min="6613" max="6613" width="11" style="280" bestFit="1" customWidth="1"/>
    <col min="6614" max="6614" width="10.140625" style="280" bestFit="1" customWidth="1"/>
    <col min="6615" max="6619" width="9.5703125" style="280" bestFit="1" customWidth="1"/>
    <col min="6620" max="6620" width="10.140625" style="280" bestFit="1" customWidth="1"/>
    <col min="6621" max="6622" width="9.5703125" style="280" bestFit="1" customWidth="1"/>
    <col min="6623" max="6623" width="10.28515625" style="280" customWidth="1"/>
    <col min="6624" max="6631" width="9.5703125" style="280" bestFit="1" customWidth="1"/>
    <col min="6632" max="6632" width="9.5703125" style="280" customWidth="1"/>
    <col min="6633" max="6636" width="9.5703125" style="280" bestFit="1" customWidth="1"/>
    <col min="6637" max="6637" width="9.5703125" style="280" customWidth="1"/>
    <col min="6638" max="6639" width="9.5703125" style="280" bestFit="1" customWidth="1"/>
    <col min="6640" max="6640" width="9.42578125" style="280" customWidth="1"/>
    <col min="6641" max="6656" width="9.5703125" style="280" bestFit="1" customWidth="1"/>
    <col min="6657" max="6658" width="12.5703125" style="280" bestFit="1" customWidth="1"/>
    <col min="6659" max="6659" width="11.42578125" style="280" bestFit="1" customWidth="1"/>
    <col min="6660" max="6660" width="11" style="280" bestFit="1" customWidth="1"/>
    <col min="6661" max="6661" width="11.7109375" style="280" bestFit="1" customWidth="1"/>
    <col min="6662" max="6850" width="9.140625" style="280"/>
    <col min="6851" max="6851" width="6.7109375" style="280" customWidth="1"/>
    <col min="6852" max="6852" width="39.140625" style="280" customWidth="1"/>
    <col min="6853" max="6853" width="8.7109375" style="280" customWidth="1"/>
    <col min="6854" max="6854" width="11.7109375" style="280" customWidth="1"/>
    <col min="6855" max="6855" width="12.7109375" style="280" customWidth="1"/>
    <col min="6856" max="6856" width="12" style="280" customWidth="1"/>
    <col min="6857" max="6857" width="12.85546875" style="280" customWidth="1"/>
    <col min="6858" max="6858" width="11.42578125" style="280" customWidth="1"/>
    <col min="6859" max="6859" width="10.42578125" style="280" customWidth="1"/>
    <col min="6860" max="6860" width="11.7109375" style="280" customWidth="1"/>
    <col min="6861" max="6861" width="11.140625" style="280" customWidth="1"/>
    <col min="6862" max="6862" width="11.85546875" style="280" bestFit="1" customWidth="1"/>
    <col min="6863" max="6863" width="10.5703125" style="280" bestFit="1" customWidth="1"/>
    <col min="6864" max="6864" width="9.5703125" style="280" bestFit="1" customWidth="1"/>
    <col min="6865" max="6865" width="11.42578125" style="280" customWidth="1"/>
    <col min="6866" max="6866" width="10.5703125" style="280" customWidth="1"/>
    <col min="6867" max="6867" width="7.5703125" style="280" customWidth="1"/>
    <col min="6868" max="6868" width="9.5703125" style="280" bestFit="1" customWidth="1"/>
    <col min="6869" max="6869" width="11" style="280" bestFit="1" customWidth="1"/>
    <col min="6870" max="6870" width="10.140625" style="280" bestFit="1" customWidth="1"/>
    <col min="6871" max="6875" width="9.5703125" style="280" bestFit="1" customWidth="1"/>
    <col min="6876" max="6876" width="10.140625" style="280" bestFit="1" customWidth="1"/>
    <col min="6877" max="6878" width="9.5703125" style="280" bestFit="1" customWidth="1"/>
    <col min="6879" max="6879" width="10.28515625" style="280" customWidth="1"/>
    <col min="6880" max="6887" width="9.5703125" style="280" bestFit="1" customWidth="1"/>
    <col min="6888" max="6888" width="9.5703125" style="280" customWidth="1"/>
    <col min="6889" max="6892" width="9.5703125" style="280" bestFit="1" customWidth="1"/>
    <col min="6893" max="6893" width="9.5703125" style="280" customWidth="1"/>
    <col min="6894" max="6895" width="9.5703125" style="280" bestFit="1" customWidth="1"/>
    <col min="6896" max="6896" width="9.42578125" style="280" customWidth="1"/>
    <col min="6897" max="6912" width="9.5703125" style="280" bestFit="1" customWidth="1"/>
    <col min="6913" max="6914" width="12.5703125" style="280" bestFit="1" customWidth="1"/>
    <col min="6915" max="6915" width="11.42578125" style="280" bestFit="1" customWidth="1"/>
    <col min="6916" max="6916" width="11" style="280" bestFit="1" customWidth="1"/>
    <col min="6917" max="6917" width="11.7109375" style="280" bestFit="1" customWidth="1"/>
    <col min="6918" max="7106" width="9.140625" style="280"/>
    <col min="7107" max="7107" width="6.7109375" style="280" customWidth="1"/>
    <col min="7108" max="7108" width="39.140625" style="280" customWidth="1"/>
    <col min="7109" max="7109" width="8.7109375" style="280" customWidth="1"/>
    <col min="7110" max="7110" width="11.7109375" style="280" customWidth="1"/>
    <col min="7111" max="7111" width="12.7109375" style="280" customWidth="1"/>
    <col min="7112" max="7112" width="12" style="280" customWidth="1"/>
    <col min="7113" max="7113" width="12.85546875" style="280" customWidth="1"/>
    <col min="7114" max="7114" width="11.42578125" style="280" customWidth="1"/>
    <col min="7115" max="7115" width="10.42578125" style="280" customWidth="1"/>
    <col min="7116" max="7116" width="11.7109375" style="280" customWidth="1"/>
    <col min="7117" max="7117" width="11.140625" style="280" customWidth="1"/>
    <col min="7118" max="7118" width="11.85546875" style="280" bestFit="1" customWidth="1"/>
    <col min="7119" max="7119" width="10.5703125" style="280" bestFit="1" customWidth="1"/>
    <col min="7120" max="7120" width="9.5703125" style="280" bestFit="1" customWidth="1"/>
    <col min="7121" max="7121" width="11.42578125" style="280" customWidth="1"/>
    <col min="7122" max="7122" width="10.5703125" style="280" customWidth="1"/>
    <col min="7123" max="7123" width="7.5703125" style="280" customWidth="1"/>
    <col min="7124" max="7124" width="9.5703125" style="280" bestFit="1" customWidth="1"/>
    <col min="7125" max="7125" width="11" style="280" bestFit="1" customWidth="1"/>
    <col min="7126" max="7126" width="10.140625" style="280" bestFit="1" customWidth="1"/>
    <col min="7127" max="7131" width="9.5703125" style="280" bestFit="1" customWidth="1"/>
    <col min="7132" max="7132" width="10.140625" style="280" bestFit="1" customWidth="1"/>
    <col min="7133" max="7134" width="9.5703125" style="280" bestFit="1" customWidth="1"/>
    <col min="7135" max="7135" width="10.28515625" style="280" customWidth="1"/>
    <col min="7136" max="7143" width="9.5703125" style="280" bestFit="1" customWidth="1"/>
    <col min="7144" max="7144" width="9.5703125" style="280" customWidth="1"/>
    <col min="7145" max="7148" width="9.5703125" style="280" bestFit="1" customWidth="1"/>
    <col min="7149" max="7149" width="9.5703125" style="280" customWidth="1"/>
    <col min="7150" max="7151" width="9.5703125" style="280" bestFit="1" customWidth="1"/>
    <col min="7152" max="7152" width="9.42578125" style="280" customWidth="1"/>
    <col min="7153" max="7168" width="9.5703125" style="280" bestFit="1" customWidth="1"/>
    <col min="7169" max="7170" width="12.5703125" style="280" bestFit="1" customWidth="1"/>
    <col min="7171" max="7171" width="11.42578125" style="280" bestFit="1" customWidth="1"/>
    <col min="7172" max="7172" width="11" style="280" bestFit="1" customWidth="1"/>
    <col min="7173" max="7173" width="11.7109375" style="280" bestFit="1" customWidth="1"/>
    <col min="7174" max="7362" width="9.140625" style="280"/>
    <col min="7363" max="7363" width="6.7109375" style="280" customWidth="1"/>
    <col min="7364" max="7364" width="39.140625" style="280" customWidth="1"/>
    <col min="7365" max="7365" width="8.7109375" style="280" customWidth="1"/>
    <col min="7366" max="7366" width="11.7109375" style="280" customWidth="1"/>
    <col min="7367" max="7367" width="12.7109375" style="280" customWidth="1"/>
    <col min="7368" max="7368" width="12" style="280" customWidth="1"/>
    <col min="7369" max="7369" width="12.85546875" style="280" customWidth="1"/>
    <col min="7370" max="7370" width="11.42578125" style="280" customWidth="1"/>
    <col min="7371" max="7371" width="10.42578125" style="280" customWidth="1"/>
    <col min="7372" max="7372" width="11.7109375" style="280" customWidth="1"/>
    <col min="7373" max="7373" width="11.140625" style="280" customWidth="1"/>
    <col min="7374" max="7374" width="11.85546875" style="280" bestFit="1" customWidth="1"/>
    <col min="7375" max="7375" width="10.5703125" style="280" bestFit="1" customWidth="1"/>
    <col min="7376" max="7376" width="9.5703125" style="280" bestFit="1" customWidth="1"/>
    <col min="7377" max="7377" width="11.42578125" style="280" customWidth="1"/>
    <col min="7378" max="7378" width="10.5703125" style="280" customWidth="1"/>
    <col min="7379" max="7379" width="7.5703125" style="280" customWidth="1"/>
    <col min="7380" max="7380" width="9.5703125" style="280" bestFit="1" customWidth="1"/>
    <col min="7381" max="7381" width="11" style="280" bestFit="1" customWidth="1"/>
    <col min="7382" max="7382" width="10.140625" style="280" bestFit="1" customWidth="1"/>
    <col min="7383" max="7387" width="9.5703125" style="280" bestFit="1" customWidth="1"/>
    <col min="7388" max="7388" width="10.140625" style="280" bestFit="1" customWidth="1"/>
    <col min="7389" max="7390" width="9.5703125" style="280" bestFit="1" customWidth="1"/>
    <col min="7391" max="7391" width="10.28515625" style="280" customWidth="1"/>
    <col min="7392" max="7399" width="9.5703125" style="280" bestFit="1" customWidth="1"/>
    <col min="7400" max="7400" width="9.5703125" style="280" customWidth="1"/>
    <col min="7401" max="7404" width="9.5703125" style="280" bestFit="1" customWidth="1"/>
    <col min="7405" max="7405" width="9.5703125" style="280" customWidth="1"/>
    <col min="7406" max="7407" width="9.5703125" style="280" bestFit="1" customWidth="1"/>
    <col min="7408" max="7408" width="9.42578125" style="280" customWidth="1"/>
    <col min="7409" max="7424" width="9.5703125" style="280" bestFit="1" customWidth="1"/>
    <col min="7425" max="7426" width="12.5703125" style="280" bestFit="1" customWidth="1"/>
    <col min="7427" max="7427" width="11.42578125" style="280" bestFit="1" customWidth="1"/>
    <col min="7428" max="7428" width="11" style="280" bestFit="1" customWidth="1"/>
    <col min="7429" max="7429" width="11.7109375" style="280" bestFit="1" customWidth="1"/>
    <col min="7430" max="7618" width="9.140625" style="280"/>
    <col min="7619" max="7619" width="6.7109375" style="280" customWidth="1"/>
    <col min="7620" max="7620" width="39.140625" style="280" customWidth="1"/>
    <col min="7621" max="7621" width="8.7109375" style="280" customWidth="1"/>
    <col min="7622" max="7622" width="11.7109375" style="280" customWidth="1"/>
    <col min="7623" max="7623" width="12.7109375" style="280" customWidth="1"/>
    <col min="7624" max="7624" width="12" style="280" customWidth="1"/>
    <col min="7625" max="7625" width="12.85546875" style="280" customWidth="1"/>
    <col min="7626" max="7626" width="11.42578125" style="280" customWidth="1"/>
    <col min="7627" max="7627" width="10.42578125" style="280" customWidth="1"/>
    <col min="7628" max="7628" width="11.7109375" style="280" customWidth="1"/>
    <col min="7629" max="7629" width="11.140625" style="280" customWidth="1"/>
    <col min="7630" max="7630" width="11.85546875" style="280" bestFit="1" customWidth="1"/>
    <col min="7631" max="7631" width="10.5703125" style="280" bestFit="1" customWidth="1"/>
    <col min="7632" max="7632" width="9.5703125" style="280" bestFit="1" customWidth="1"/>
    <col min="7633" max="7633" width="11.42578125" style="280" customWidth="1"/>
    <col min="7634" max="7634" width="10.5703125" style="280" customWidth="1"/>
    <col min="7635" max="7635" width="7.5703125" style="280" customWidth="1"/>
    <col min="7636" max="7636" width="9.5703125" style="280" bestFit="1" customWidth="1"/>
    <col min="7637" max="7637" width="11" style="280" bestFit="1" customWidth="1"/>
    <col min="7638" max="7638" width="10.140625" style="280" bestFit="1" customWidth="1"/>
    <col min="7639" max="7643" width="9.5703125" style="280" bestFit="1" customWidth="1"/>
    <col min="7644" max="7644" width="10.140625" style="280" bestFit="1" customWidth="1"/>
    <col min="7645" max="7646" width="9.5703125" style="280" bestFit="1" customWidth="1"/>
    <col min="7647" max="7647" width="10.28515625" style="280" customWidth="1"/>
    <col min="7648" max="7655" width="9.5703125" style="280" bestFit="1" customWidth="1"/>
    <col min="7656" max="7656" width="9.5703125" style="280" customWidth="1"/>
    <col min="7657" max="7660" width="9.5703125" style="280" bestFit="1" customWidth="1"/>
    <col min="7661" max="7661" width="9.5703125" style="280" customWidth="1"/>
    <col min="7662" max="7663" width="9.5703125" style="280" bestFit="1" customWidth="1"/>
    <col min="7664" max="7664" width="9.42578125" style="280" customWidth="1"/>
    <col min="7665" max="7680" width="9.5703125" style="280" bestFit="1" customWidth="1"/>
    <col min="7681" max="7682" width="12.5703125" style="280" bestFit="1" customWidth="1"/>
    <col min="7683" max="7683" width="11.42578125" style="280" bestFit="1" customWidth="1"/>
    <col min="7684" max="7684" width="11" style="280" bestFit="1" customWidth="1"/>
    <col min="7685" max="7685" width="11.7109375" style="280" bestFit="1" customWidth="1"/>
    <col min="7686" max="7874" width="9.140625" style="280"/>
    <col min="7875" max="7875" width="6.7109375" style="280" customWidth="1"/>
    <col min="7876" max="7876" width="39.140625" style="280" customWidth="1"/>
    <col min="7877" max="7877" width="8.7109375" style="280" customWidth="1"/>
    <col min="7878" max="7878" width="11.7109375" style="280" customWidth="1"/>
    <col min="7879" max="7879" width="12.7109375" style="280" customWidth="1"/>
    <col min="7880" max="7880" width="12" style="280" customWidth="1"/>
    <col min="7881" max="7881" width="12.85546875" style="280" customWidth="1"/>
    <col min="7882" max="7882" width="11.42578125" style="280" customWidth="1"/>
    <col min="7883" max="7883" width="10.42578125" style="280" customWidth="1"/>
    <col min="7884" max="7884" width="11.7109375" style="280" customWidth="1"/>
    <col min="7885" max="7885" width="11.140625" style="280" customWidth="1"/>
    <col min="7886" max="7886" width="11.85546875" style="280" bestFit="1" customWidth="1"/>
    <col min="7887" max="7887" width="10.5703125" style="280" bestFit="1" customWidth="1"/>
    <col min="7888" max="7888" width="9.5703125" style="280" bestFit="1" customWidth="1"/>
    <col min="7889" max="7889" width="11.42578125" style="280" customWidth="1"/>
    <col min="7890" max="7890" width="10.5703125" style="280" customWidth="1"/>
    <col min="7891" max="7891" width="7.5703125" style="280" customWidth="1"/>
    <col min="7892" max="7892" width="9.5703125" style="280" bestFit="1" customWidth="1"/>
    <col min="7893" max="7893" width="11" style="280" bestFit="1" customWidth="1"/>
    <col min="7894" max="7894" width="10.140625" style="280" bestFit="1" customWidth="1"/>
    <col min="7895" max="7899" width="9.5703125" style="280" bestFit="1" customWidth="1"/>
    <col min="7900" max="7900" width="10.140625" style="280" bestFit="1" customWidth="1"/>
    <col min="7901" max="7902" width="9.5703125" style="280" bestFit="1" customWidth="1"/>
    <col min="7903" max="7903" width="10.28515625" style="280" customWidth="1"/>
    <col min="7904" max="7911" width="9.5703125" style="280" bestFit="1" customWidth="1"/>
    <col min="7912" max="7912" width="9.5703125" style="280" customWidth="1"/>
    <col min="7913" max="7916" width="9.5703125" style="280" bestFit="1" customWidth="1"/>
    <col min="7917" max="7917" width="9.5703125" style="280" customWidth="1"/>
    <col min="7918" max="7919" width="9.5703125" style="280" bestFit="1" customWidth="1"/>
    <col min="7920" max="7920" width="9.42578125" style="280" customWidth="1"/>
    <col min="7921" max="7936" width="9.5703125" style="280" bestFit="1" customWidth="1"/>
    <col min="7937" max="7938" width="12.5703125" style="280" bestFit="1" customWidth="1"/>
    <col min="7939" max="7939" width="11.42578125" style="280" bestFit="1" customWidth="1"/>
    <col min="7940" max="7940" width="11" style="280" bestFit="1" customWidth="1"/>
    <col min="7941" max="7941" width="11.7109375" style="280" bestFit="1" customWidth="1"/>
    <col min="7942" max="8130" width="9.140625" style="280"/>
    <col min="8131" max="8131" width="6.7109375" style="280" customWidth="1"/>
    <col min="8132" max="8132" width="39.140625" style="280" customWidth="1"/>
    <col min="8133" max="8133" width="8.7109375" style="280" customWidth="1"/>
    <col min="8134" max="8134" width="11.7109375" style="280" customWidth="1"/>
    <col min="8135" max="8135" width="12.7109375" style="280" customWidth="1"/>
    <col min="8136" max="8136" width="12" style="280" customWidth="1"/>
    <col min="8137" max="8137" width="12.85546875" style="280" customWidth="1"/>
    <col min="8138" max="8138" width="11.42578125" style="280" customWidth="1"/>
    <col min="8139" max="8139" width="10.42578125" style="280" customWidth="1"/>
    <col min="8140" max="8140" width="11.7109375" style="280" customWidth="1"/>
    <col min="8141" max="8141" width="11.140625" style="280" customWidth="1"/>
    <col min="8142" max="8142" width="11.85546875" style="280" bestFit="1" customWidth="1"/>
    <col min="8143" max="8143" width="10.5703125" style="280" bestFit="1" customWidth="1"/>
    <col min="8144" max="8144" width="9.5703125" style="280" bestFit="1" customWidth="1"/>
    <col min="8145" max="8145" width="11.42578125" style="280" customWidth="1"/>
    <col min="8146" max="8146" width="10.5703125" style="280" customWidth="1"/>
    <col min="8147" max="8147" width="7.5703125" style="280" customWidth="1"/>
    <col min="8148" max="8148" width="9.5703125" style="280" bestFit="1" customWidth="1"/>
    <col min="8149" max="8149" width="11" style="280" bestFit="1" customWidth="1"/>
    <col min="8150" max="8150" width="10.140625" style="280" bestFit="1" customWidth="1"/>
    <col min="8151" max="8155" width="9.5703125" style="280" bestFit="1" customWidth="1"/>
    <col min="8156" max="8156" width="10.140625" style="280" bestFit="1" customWidth="1"/>
    <col min="8157" max="8158" width="9.5703125" style="280" bestFit="1" customWidth="1"/>
    <col min="8159" max="8159" width="10.28515625" style="280" customWidth="1"/>
    <col min="8160" max="8167" width="9.5703125" style="280" bestFit="1" customWidth="1"/>
    <col min="8168" max="8168" width="9.5703125" style="280" customWidth="1"/>
    <col min="8169" max="8172" width="9.5703125" style="280" bestFit="1" customWidth="1"/>
    <col min="8173" max="8173" width="9.5703125" style="280" customWidth="1"/>
    <col min="8174" max="8175" width="9.5703125" style="280" bestFit="1" customWidth="1"/>
    <col min="8176" max="8176" width="9.42578125" style="280" customWidth="1"/>
    <col min="8177" max="8192" width="9.5703125" style="280" bestFit="1" customWidth="1"/>
    <col min="8193" max="8194" width="12.5703125" style="280" bestFit="1" customWidth="1"/>
    <col min="8195" max="8195" width="11.42578125" style="280" bestFit="1" customWidth="1"/>
    <col min="8196" max="8196" width="11" style="280" bestFit="1" customWidth="1"/>
    <col min="8197" max="8197" width="11.7109375" style="280" bestFit="1" customWidth="1"/>
    <col min="8198" max="8386" width="9.140625" style="280"/>
    <col min="8387" max="8387" width="6.7109375" style="280" customWidth="1"/>
    <col min="8388" max="8388" width="39.140625" style="280" customWidth="1"/>
    <col min="8389" max="8389" width="8.7109375" style="280" customWidth="1"/>
    <col min="8390" max="8390" width="11.7109375" style="280" customWidth="1"/>
    <col min="8391" max="8391" width="12.7109375" style="280" customWidth="1"/>
    <col min="8392" max="8392" width="12" style="280" customWidth="1"/>
    <col min="8393" max="8393" width="12.85546875" style="280" customWidth="1"/>
    <col min="8394" max="8394" width="11.42578125" style="280" customWidth="1"/>
    <col min="8395" max="8395" width="10.42578125" style="280" customWidth="1"/>
    <col min="8396" max="8396" width="11.7109375" style="280" customWidth="1"/>
    <col min="8397" max="8397" width="11.140625" style="280" customWidth="1"/>
    <col min="8398" max="8398" width="11.85546875" style="280" bestFit="1" customWidth="1"/>
    <col min="8399" max="8399" width="10.5703125" style="280" bestFit="1" customWidth="1"/>
    <col min="8400" max="8400" width="9.5703125" style="280" bestFit="1" customWidth="1"/>
    <col min="8401" max="8401" width="11.42578125" style="280" customWidth="1"/>
    <col min="8402" max="8402" width="10.5703125" style="280" customWidth="1"/>
    <col min="8403" max="8403" width="7.5703125" style="280" customWidth="1"/>
    <col min="8404" max="8404" width="9.5703125" style="280" bestFit="1" customWidth="1"/>
    <col min="8405" max="8405" width="11" style="280" bestFit="1" customWidth="1"/>
    <col min="8406" max="8406" width="10.140625" style="280" bestFit="1" customWidth="1"/>
    <col min="8407" max="8411" width="9.5703125" style="280" bestFit="1" customWidth="1"/>
    <col min="8412" max="8412" width="10.140625" style="280" bestFit="1" customWidth="1"/>
    <col min="8413" max="8414" width="9.5703125" style="280" bestFit="1" customWidth="1"/>
    <col min="8415" max="8415" width="10.28515625" style="280" customWidth="1"/>
    <col min="8416" max="8423" width="9.5703125" style="280" bestFit="1" customWidth="1"/>
    <col min="8424" max="8424" width="9.5703125" style="280" customWidth="1"/>
    <col min="8425" max="8428" width="9.5703125" style="280" bestFit="1" customWidth="1"/>
    <col min="8429" max="8429" width="9.5703125" style="280" customWidth="1"/>
    <col min="8430" max="8431" width="9.5703125" style="280" bestFit="1" customWidth="1"/>
    <col min="8432" max="8432" width="9.42578125" style="280" customWidth="1"/>
    <col min="8433" max="8448" width="9.5703125" style="280" bestFit="1" customWidth="1"/>
    <col min="8449" max="8450" width="12.5703125" style="280" bestFit="1" customWidth="1"/>
    <col min="8451" max="8451" width="11.42578125" style="280" bestFit="1" customWidth="1"/>
    <col min="8452" max="8452" width="11" style="280" bestFit="1" customWidth="1"/>
    <col min="8453" max="8453" width="11.7109375" style="280" bestFit="1" customWidth="1"/>
    <col min="8454" max="8642" width="9.140625" style="280"/>
    <col min="8643" max="8643" width="6.7109375" style="280" customWidth="1"/>
    <col min="8644" max="8644" width="39.140625" style="280" customWidth="1"/>
    <col min="8645" max="8645" width="8.7109375" style="280" customWidth="1"/>
    <col min="8646" max="8646" width="11.7109375" style="280" customWidth="1"/>
    <col min="8647" max="8647" width="12.7109375" style="280" customWidth="1"/>
    <col min="8648" max="8648" width="12" style="280" customWidth="1"/>
    <col min="8649" max="8649" width="12.85546875" style="280" customWidth="1"/>
    <col min="8650" max="8650" width="11.42578125" style="280" customWidth="1"/>
    <col min="8651" max="8651" width="10.42578125" style="280" customWidth="1"/>
    <col min="8652" max="8652" width="11.7109375" style="280" customWidth="1"/>
    <col min="8653" max="8653" width="11.140625" style="280" customWidth="1"/>
    <col min="8654" max="8654" width="11.85546875" style="280" bestFit="1" customWidth="1"/>
    <col min="8655" max="8655" width="10.5703125" style="280" bestFit="1" customWidth="1"/>
    <col min="8656" max="8656" width="9.5703125" style="280" bestFit="1" customWidth="1"/>
    <col min="8657" max="8657" width="11.42578125" style="280" customWidth="1"/>
    <col min="8658" max="8658" width="10.5703125" style="280" customWidth="1"/>
    <col min="8659" max="8659" width="7.5703125" style="280" customWidth="1"/>
    <col min="8660" max="8660" width="9.5703125" style="280" bestFit="1" customWidth="1"/>
    <col min="8661" max="8661" width="11" style="280" bestFit="1" customWidth="1"/>
    <col min="8662" max="8662" width="10.140625" style="280" bestFit="1" customWidth="1"/>
    <col min="8663" max="8667" width="9.5703125" style="280" bestFit="1" customWidth="1"/>
    <col min="8668" max="8668" width="10.140625" style="280" bestFit="1" customWidth="1"/>
    <col min="8669" max="8670" width="9.5703125" style="280" bestFit="1" customWidth="1"/>
    <col min="8671" max="8671" width="10.28515625" style="280" customWidth="1"/>
    <col min="8672" max="8679" width="9.5703125" style="280" bestFit="1" customWidth="1"/>
    <col min="8680" max="8680" width="9.5703125" style="280" customWidth="1"/>
    <col min="8681" max="8684" width="9.5703125" style="280" bestFit="1" customWidth="1"/>
    <col min="8685" max="8685" width="9.5703125" style="280" customWidth="1"/>
    <col min="8686" max="8687" width="9.5703125" style="280" bestFit="1" customWidth="1"/>
    <col min="8688" max="8688" width="9.42578125" style="280" customWidth="1"/>
    <col min="8689" max="8704" width="9.5703125" style="280" bestFit="1" customWidth="1"/>
    <col min="8705" max="8706" width="12.5703125" style="280" bestFit="1" customWidth="1"/>
    <col min="8707" max="8707" width="11.42578125" style="280" bestFit="1" customWidth="1"/>
    <col min="8708" max="8708" width="11" style="280" bestFit="1" customWidth="1"/>
    <col min="8709" max="8709" width="11.7109375" style="280" bestFit="1" customWidth="1"/>
    <col min="8710" max="8898" width="9.140625" style="280"/>
    <col min="8899" max="8899" width="6.7109375" style="280" customWidth="1"/>
    <col min="8900" max="8900" width="39.140625" style="280" customWidth="1"/>
    <col min="8901" max="8901" width="8.7109375" style="280" customWidth="1"/>
    <col min="8902" max="8902" width="11.7109375" style="280" customWidth="1"/>
    <col min="8903" max="8903" width="12.7109375" style="280" customWidth="1"/>
    <col min="8904" max="8904" width="12" style="280" customWidth="1"/>
    <col min="8905" max="8905" width="12.85546875" style="280" customWidth="1"/>
    <col min="8906" max="8906" width="11.42578125" style="280" customWidth="1"/>
    <col min="8907" max="8907" width="10.42578125" style="280" customWidth="1"/>
    <col min="8908" max="8908" width="11.7109375" style="280" customWidth="1"/>
    <col min="8909" max="8909" width="11.140625" style="280" customWidth="1"/>
    <col min="8910" max="8910" width="11.85546875" style="280" bestFit="1" customWidth="1"/>
    <col min="8911" max="8911" width="10.5703125" style="280" bestFit="1" customWidth="1"/>
    <col min="8912" max="8912" width="9.5703125" style="280" bestFit="1" customWidth="1"/>
    <col min="8913" max="8913" width="11.42578125" style="280" customWidth="1"/>
    <col min="8914" max="8914" width="10.5703125" style="280" customWidth="1"/>
    <col min="8915" max="8915" width="7.5703125" style="280" customWidth="1"/>
    <col min="8916" max="8916" width="9.5703125" style="280" bestFit="1" customWidth="1"/>
    <col min="8917" max="8917" width="11" style="280" bestFit="1" customWidth="1"/>
    <col min="8918" max="8918" width="10.140625" style="280" bestFit="1" customWidth="1"/>
    <col min="8919" max="8923" width="9.5703125" style="280" bestFit="1" customWidth="1"/>
    <col min="8924" max="8924" width="10.140625" style="280" bestFit="1" customWidth="1"/>
    <col min="8925" max="8926" width="9.5703125" style="280" bestFit="1" customWidth="1"/>
    <col min="8927" max="8927" width="10.28515625" style="280" customWidth="1"/>
    <col min="8928" max="8935" width="9.5703125" style="280" bestFit="1" customWidth="1"/>
    <col min="8936" max="8936" width="9.5703125" style="280" customWidth="1"/>
    <col min="8937" max="8940" width="9.5703125" style="280" bestFit="1" customWidth="1"/>
    <col min="8941" max="8941" width="9.5703125" style="280" customWidth="1"/>
    <col min="8942" max="8943" width="9.5703125" style="280" bestFit="1" customWidth="1"/>
    <col min="8944" max="8944" width="9.42578125" style="280" customWidth="1"/>
    <col min="8945" max="8960" width="9.5703125" style="280" bestFit="1" customWidth="1"/>
    <col min="8961" max="8962" width="12.5703125" style="280" bestFit="1" customWidth="1"/>
    <col min="8963" max="8963" width="11.42578125" style="280" bestFit="1" customWidth="1"/>
    <col min="8964" max="8964" width="11" style="280" bestFit="1" customWidth="1"/>
    <col min="8965" max="8965" width="11.7109375" style="280" bestFit="1" customWidth="1"/>
    <col min="8966" max="9154" width="9.140625" style="280"/>
    <col min="9155" max="9155" width="6.7109375" style="280" customWidth="1"/>
    <col min="9156" max="9156" width="39.140625" style="280" customWidth="1"/>
    <col min="9157" max="9157" width="8.7109375" style="280" customWidth="1"/>
    <col min="9158" max="9158" width="11.7109375" style="280" customWidth="1"/>
    <col min="9159" max="9159" width="12.7109375" style="280" customWidth="1"/>
    <col min="9160" max="9160" width="12" style="280" customWidth="1"/>
    <col min="9161" max="9161" width="12.85546875" style="280" customWidth="1"/>
    <col min="9162" max="9162" width="11.42578125" style="280" customWidth="1"/>
    <col min="9163" max="9163" width="10.42578125" style="280" customWidth="1"/>
    <col min="9164" max="9164" width="11.7109375" style="280" customWidth="1"/>
    <col min="9165" max="9165" width="11.140625" style="280" customWidth="1"/>
    <col min="9166" max="9166" width="11.85546875" style="280" bestFit="1" customWidth="1"/>
    <col min="9167" max="9167" width="10.5703125" style="280" bestFit="1" customWidth="1"/>
    <col min="9168" max="9168" width="9.5703125" style="280" bestFit="1" customWidth="1"/>
    <col min="9169" max="9169" width="11.42578125" style="280" customWidth="1"/>
    <col min="9170" max="9170" width="10.5703125" style="280" customWidth="1"/>
    <col min="9171" max="9171" width="7.5703125" style="280" customWidth="1"/>
    <col min="9172" max="9172" width="9.5703125" style="280" bestFit="1" customWidth="1"/>
    <col min="9173" max="9173" width="11" style="280" bestFit="1" customWidth="1"/>
    <col min="9174" max="9174" width="10.140625" style="280" bestFit="1" customWidth="1"/>
    <col min="9175" max="9179" width="9.5703125" style="280" bestFit="1" customWidth="1"/>
    <col min="9180" max="9180" width="10.140625" style="280" bestFit="1" customWidth="1"/>
    <col min="9181" max="9182" width="9.5703125" style="280" bestFit="1" customWidth="1"/>
    <col min="9183" max="9183" width="10.28515625" style="280" customWidth="1"/>
    <col min="9184" max="9191" width="9.5703125" style="280" bestFit="1" customWidth="1"/>
    <col min="9192" max="9192" width="9.5703125" style="280" customWidth="1"/>
    <col min="9193" max="9196" width="9.5703125" style="280" bestFit="1" customWidth="1"/>
    <col min="9197" max="9197" width="9.5703125" style="280" customWidth="1"/>
    <col min="9198" max="9199" width="9.5703125" style="280" bestFit="1" customWidth="1"/>
    <col min="9200" max="9200" width="9.42578125" style="280" customWidth="1"/>
    <col min="9201" max="9216" width="9.5703125" style="280" bestFit="1" customWidth="1"/>
    <col min="9217" max="9218" width="12.5703125" style="280" bestFit="1" customWidth="1"/>
    <col min="9219" max="9219" width="11.42578125" style="280" bestFit="1" customWidth="1"/>
    <col min="9220" max="9220" width="11" style="280" bestFit="1" customWidth="1"/>
    <col min="9221" max="9221" width="11.7109375" style="280" bestFit="1" customWidth="1"/>
    <col min="9222" max="9410" width="9.140625" style="280"/>
    <col min="9411" max="9411" width="6.7109375" style="280" customWidth="1"/>
    <col min="9412" max="9412" width="39.140625" style="280" customWidth="1"/>
    <col min="9413" max="9413" width="8.7109375" style="280" customWidth="1"/>
    <col min="9414" max="9414" width="11.7109375" style="280" customWidth="1"/>
    <col min="9415" max="9415" width="12.7109375" style="280" customWidth="1"/>
    <col min="9416" max="9416" width="12" style="280" customWidth="1"/>
    <col min="9417" max="9417" width="12.85546875" style="280" customWidth="1"/>
    <col min="9418" max="9418" width="11.42578125" style="280" customWidth="1"/>
    <col min="9419" max="9419" width="10.42578125" style="280" customWidth="1"/>
    <col min="9420" max="9420" width="11.7109375" style="280" customWidth="1"/>
    <col min="9421" max="9421" width="11.140625" style="280" customWidth="1"/>
    <col min="9422" max="9422" width="11.85546875" style="280" bestFit="1" customWidth="1"/>
    <col min="9423" max="9423" width="10.5703125" style="280" bestFit="1" customWidth="1"/>
    <col min="9424" max="9424" width="9.5703125" style="280" bestFit="1" customWidth="1"/>
    <col min="9425" max="9425" width="11.42578125" style="280" customWidth="1"/>
    <col min="9426" max="9426" width="10.5703125" style="280" customWidth="1"/>
    <col min="9427" max="9427" width="7.5703125" style="280" customWidth="1"/>
    <col min="9428" max="9428" width="9.5703125" style="280" bestFit="1" customWidth="1"/>
    <col min="9429" max="9429" width="11" style="280" bestFit="1" customWidth="1"/>
    <col min="9430" max="9430" width="10.140625" style="280" bestFit="1" customWidth="1"/>
    <col min="9431" max="9435" width="9.5703125" style="280" bestFit="1" customWidth="1"/>
    <col min="9436" max="9436" width="10.140625" style="280" bestFit="1" customWidth="1"/>
    <col min="9437" max="9438" width="9.5703125" style="280" bestFit="1" customWidth="1"/>
    <col min="9439" max="9439" width="10.28515625" style="280" customWidth="1"/>
    <col min="9440" max="9447" width="9.5703125" style="280" bestFit="1" customWidth="1"/>
    <col min="9448" max="9448" width="9.5703125" style="280" customWidth="1"/>
    <col min="9449" max="9452" width="9.5703125" style="280" bestFit="1" customWidth="1"/>
    <col min="9453" max="9453" width="9.5703125" style="280" customWidth="1"/>
    <col min="9454" max="9455" width="9.5703125" style="280" bestFit="1" customWidth="1"/>
    <col min="9456" max="9456" width="9.42578125" style="280" customWidth="1"/>
    <col min="9457" max="9472" width="9.5703125" style="280" bestFit="1" customWidth="1"/>
    <col min="9473" max="9474" width="12.5703125" style="280" bestFit="1" customWidth="1"/>
    <col min="9475" max="9475" width="11.42578125" style="280" bestFit="1" customWidth="1"/>
    <col min="9476" max="9476" width="11" style="280" bestFit="1" customWidth="1"/>
    <col min="9477" max="9477" width="11.7109375" style="280" bestFit="1" customWidth="1"/>
    <col min="9478" max="9666" width="9.140625" style="280"/>
    <col min="9667" max="9667" width="6.7109375" style="280" customWidth="1"/>
    <col min="9668" max="9668" width="39.140625" style="280" customWidth="1"/>
    <col min="9669" max="9669" width="8.7109375" style="280" customWidth="1"/>
    <col min="9670" max="9670" width="11.7109375" style="280" customWidth="1"/>
    <col min="9671" max="9671" width="12.7109375" style="280" customWidth="1"/>
    <col min="9672" max="9672" width="12" style="280" customWidth="1"/>
    <col min="9673" max="9673" width="12.85546875" style="280" customWidth="1"/>
    <col min="9674" max="9674" width="11.42578125" style="280" customWidth="1"/>
    <col min="9675" max="9675" width="10.42578125" style="280" customWidth="1"/>
    <col min="9676" max="9676" width="11.7109375" style="280" customWidth="1"/>
    <col min="9677" max="9677" width="11.140625" style="280" customWidth="1"/>
    <col min="9678" max="9678" width="11.85546875" style="280" bestFit="1" customWidth="1"/>
    <col min="9679" max="9679" width="10.5703125" style="280" bestFit="1" customWidth="1"/>
    <col min="9680" max="9680" width="9.5703125" style="280" bestFit="1" customWidth="1"/>
    <col min="9681" max="9681" width="11.42578125" style="280" customWidth="1"/>
    <col min="9682" max="9682" width="10.5703125" style="280" customWidth="1"/>
    <col min="9683" max="9683" width="7.5703125" style="280" customWidth="1"/>
    <col min="9684" max="9684" width="9.5703125" style="280" bestFit="1" customWidth="1"/>
    <col min="9685" max="9685" width="11" style="280" bestFit="1" customWidth="1"/>
    <col min="9686" max="9686" width="10.140625" style="280" bestFit="1" customWidth="1"/>
    <col min="9687" max="9691" width="9.5703125" style="280" bestFit="1" customWidth="1"/>
    <col min="9692" max="9692" width="10.140625" style="280" bestFit="1" customWidth="1"/>
    <col min="9693" max="9694" width="9.5703125" style="280" bestFit="1" customWidth="1"/>
    <col min="9695" max="9695" width="10.28515625" style="280" customWidth="1"/>
    <col min="9696" max="9703" width="9.5703125" style="280" bestFit="1" customWidth="1"/>
    <col min="9704" max="9704" width="9.5703125" style="280" customWidth="1"/>
    <col min="9705" max="9708" width="9.5703125" style="280" bestFit="1" customWidth="1"/>
    <col min="9709" max="9709" width="9.5703125" style="280" customWidth="1"/>
    <col min="9710" max="9711" width="9.5703125" style="280" bestFit="1" customWidth="1"/>
    <col min="9712" max="9712" width="9.42578125" style="280" customWidth="1"/>
    <col min="9713" max="9728" width="9.5703125" style="280" bestFit="1" customWidth="1"/>
    <col min="9729" max="9730" width="12.5703125" style="280" bestFit="1" customWidth="1"/>
    <col min="9731" max="9731" width="11.42578125" style="280" bestFit="1" customWidth="1"/>
    <col min="9732" max="9732" width="11" style="280" bestFit="1" customWidth="1"/>
    <col min="9733" max="9733" width="11.7109375" style="280" bestFit="1" customWidth="1"/>
    <col min="9734" max="9922" width="9.140625" style="280"/>
    <col min="9923" max="9923" width="6.7109375" style="280" customWidth="1"/>
    <col min="9924" max="9924" width="39.140625" style="280" customWidth="1"/>
    <col min="9925" max="9925" width="8.7109375" style="280" customWidth="1"/>
    <col min="9926" max="9926" width="11.7109375" style="280" customWidth="1"/>
    <col min="9927" max="9927" width="12.7109375" style="280" customWidth="1"/>
    <col min="9928" max="9928" width="12" style="280" customWidth="1"/>
    <col min="9929" max="9929" width="12.85546875" style="280" customWidth="1"/>
    <col min="9930" max="9930" width="11.42578125" style="280" customWidth="1"/>
    <col min="9931" max="9931" width="10.42578125" style="280" customWidth="1"/>
    <col min="9932" max="9932" width="11.7109375" style="280" customWidth="1"/>
    <col min="9933" max="9933" width="11.140625" style="280" customWidth="1"/>
    <col min="9934" max="9934" width="11.85546875" style="280" bestFit="1" customWidth="1"/>
    <col min="9935" max="9935" width="10.5703125" style="280" bestFit="1" customWidth="1"/>
    <col min="9936" max="9936" width="9.5703125" style="280" bestFit="1" customWidth="1"/>
    <col min="9937" max="9937" width="11.42578125" style="280" customWidth="1"/>
    <col min="9938" max="9938" width="10.5703125" style="280" customWidth="1"/>
    <col min="9939" max="9939" width="7.5703125" style="280" customWidth="1"/>
    <col min="9940" max="9940" width="9.5703125" style="280" bestFit="1" customWidth="1"/>
    <col min="9941" max="9941" width="11" style="280" bestFit="1" customWidth="1"/>
    <col min="9942" max="9942" width="10.140625" style="280" bestFit="1" customWidth="1"/>
    <col min="9943" max="9947" width="9.5703125" style="280" bestFit="1" customWidth="1"/>
    <col min="9948" max="9948" width="10.140625" style="280" bestFit="1" customWidth="1"/>
    <col min="9949" max="9950" width="9.5703125" style="280" bestFit="1" customWidth="1"/>
    <col min="9951" max="9951" width="10.28515625" style="280" customWidth="1"/>
    <col min="9952" max="9959" width="9.5703125" style="280" bestFit="1" customWidth="1"/>
    <col min="9960" max="9960" width="9.5703125" style="280" customWidth="1"/>
    <col min="9961" max="9964" width="9.5703125" style="280" bestFit="1" customWidth="1"/>
    <col min="9965" max="9965" width="9.5703125" style="280" customWidth="1"/>
    <col min="9966" max="9967" width="9.5703125" style="280" bestFit="1" customWidth="1"/>
    <col min="9968" max="9968" width="9.42578125" style="280" customWidth="1"/>
    <col min="9969" max="9984" width="9.5703125" style="280" bestFit="1" customWidth="1"/>
    <col min="9985" max="9986" width="12.5703125" style="280" bestFit="1" customWidth="1"/>
    <col min="9987" max="9987" width="11.42578125" style="280" bestFit="1" customWidth="1"/>
    <col min="9988" max="9988" width="11" style="280" bestFit="1" customWidth="1"/>
    <col min="9989" max="9989" width="11.7109375" style="280" bestFit="1" customWidth="1"/>
    <col min="9990" max="10178" width="9.140625" style="280"/>
    <col min="10179" max="10179" width="6.7109375" style="280" customWidth="1"/>
    <col min="10180" max="10180" width="39.140625" style="280" customWidth="1"/>
    <col min="10181" max="10181" width="8.7109375" style="280" customWidth="1"/>
    <col min="10182" max="10182" width="11.7109375" style="280" customWidth="1"/>
    <col min="10183" max="10183" width="12.7109375" style="280" customWidth="1"/>
    <col min="10184" max="10184" width="12" style="280" customWidth="1"/>
    <col min="10185" max="10185" width="12.85546875" style="280" customWidth="1"/>
    <col min="10186" max="10186" width="11.42578125" style="280" customWidth="1"/>
    <col min="10187" max="10187" width="10.42578125" style="280" customWidth="1"/>
    <col min="10188" max="10188" width="11.7109375" style="280" customWidth="1"/>
    <col min="10189" max="10189" width="11.140625" style="280" customWidth="1"/>
    <col min="10190" max="10190" width="11.85546875" style="280" bestFit="1" customWidth="1"/>
    <col min="10191" max="10191" width="10.5703125" style="280" bestFit="1" customWidth="1"/>
    <col min="10192" max="10192" width="9.5703125" style="280" bestFit="1" customWidth="1"/>
    <col min="10193" max="10193" width="11.42578125" style="280" customWidth="1"/>
    <col min="10194" max="10194" width="10.5703125" style="280" customWidth="1"/>
    <col min="10195" max="10195" width="7.5703125" style="280" customWidth="1"/>
    <col min="10196" max="10196" width="9.5703125" style="280" bestFit="1" customWidth="1"/>
    <col min="10197" max="10197" width="11" style="280" bestFit="1" customWidth="1"/>
    <col min="10198" max="10198" width="10.140625" style="280" bestFit="1" customWidth="1"/>
    <col min="10199" max="10203" width="9.5703125" style="280" bestFit="1" customWidth="1"/>
    <col min="10204" max="10204" width="10.140625" style="280" bestFit="1" customWidth="1"/>
    <col min="10205" max="10206" width="9.5703125" style="280" bestFit="1" customWidth="1"/>
    <col min="10207" max="10207" width="10.28515625" style="280" customWidth="1"/>
    <col min="10208" max="10215" width="9.5703125" style="280" bestFit="1" customWidth="1"/>
    <col min="10216" max="10216" width="9.5703125" style="280" customWidth="1"/>
    <col min="10217" max="10220" width="9.5703125" style="280" bestFit="1" customWidth="1"/>
    <col min="10221" max="10221" width="9.5703125" style="280" customWidth="1"/>
    <col min="10222" max="10223" width="9.5703125" style="280" bestFit="1" customWidth="1"/>
    <col min="10224" max="10224" width="9.42578125" style="280" customWidth="1"/>
    <col min="10225" max="10240" width="9.5703125" style="280" bestFit="1" customWidth="1"/>
    <col min="10241" max="10242" width="12.5703125" style="280" bestFit="1" customWidth="1"/>
    <col min="10243" max="10243" width="11.42578125" style="280" bestFit="1" customWidth="1"/>
    <col min="10244" max="10244" width="11" style="280" bestFit="1" customWidth="1"/>
    <col min="10245" max="10245" width="11.7109375" style="280" bestFit="1" customWidth="1"/>
    <col min="10246" max="10434" width="9.140625" style="280"/>
    <col min="10435" max="10435" width="6.7109375" style="280" customWidth="1"/>
    <col min="10436" max="10436" width="39.140625" style="280" customWidth="1"/>
    <col min="10437" max="10437" width="8.7109375" style="280" customWidth="1"/>
    <col min="10438" max="10438" width="11.7109375" style="280" customWidth="1"/>
    <col min="10439" max="10439" width="12.7109375" style="280" customWidth="1"/>
    <col min="10440" max="10440" width="12" style="280" customWidth="1"/>
    <col min="10441" max="10441" width="12.85546875" style="280" customWidth="1"/>
    <col min="10442" max="10442" width="11.42578125" style="280" customWidth="1"/>
    <col min="10443" max="10443" width="10.42578125" style="280" customWidth="1"/>
    <col min="10444" max="10444" width="11.7109375" style="280" customWidth="1"/>
    <col min="10445" max="10445" width="11.140625" style="280" customWidth="1"/>
    <col min="10446" max="10446" width="11.85546875" style="280" bestFit="1" customWidth="1"/>
    <col min="10447" max="10447" width="10.5703125" style="280" bestFit="1" customWidth="1"/>
    <col min="10448" max="10448" width="9.5703125" style="280" bestFit="1" customWidth="1"/>
    <col min="10449" max="10449" width="11.42578125" style="280" customWidth="1"/>
    <col min="10450" max="10450" width="10.5703125" style="280" customWidth="1"/>
    <col min="10451" max="10451" width="7.5703125" style="280" customWidth="1"/>
    <col min="10452" max="10452" width="9.5703125" style="280" bestFit="1" customWidth="1"/>
    <col min="10453" max="10453" width="11" style="280" bestFit="1" customWidth="1"/>
    <col min="10454" max="10454" width="10.140625" style="280" bestFit="1" customWidth="1"/>
    <col min="10455" max="10459" width="9.5703125" style="280" bestFit="1" customWidth="1"/>
    <col min="10460" max="10460" width="10.140625" style="280" bestFit="1" customWidth="1"/>
    <col min="10461" max="10462" width="9.5703125" style="280" bestFit="1" customWidth="1"/>
    <col min="10463" max="10463" width="10.28515625" style="280" customWidth="1"/>
    <col min="10464" max="10471" width="9.5703125" style="280" bestFit="1" customWidth="1"/>
    <col min="10472" max="10472" width="9.5703125" style="280" customWidth="1"/>
    <col min="10473" max="10476" width="9.5703125" style="280" bestFit="1" customWidth="1"/>
    <col min="10477" max="10477" width="9.5703125" style="280" customWidth="1"/>
    <col min="10478" max="10479" width="9.5703125" style="280" bestFit="1" customWidth="1"/>
    <col min="10480" max="10480" width="9.42578125" style="280" customWidth="1"/>
    <col min="10481" max="10496" width="9.5703125" style="280" bestFit="1" customWidth="1"/>
    <col min="10497" max="10498" width="12.5703125" style="280" bestFit="1" customWidth="1"/>
    <col min="10499" max="10499" width="11.42578125" style="280" bestFit="1" customWidth="1"/>
    <col min="10500" max="10500" width="11" style="280" bestFit="1" customWidth="1"/>
    <col min="10501" max="10501" width="11.7109375" style="280" bestFit="1" customWidth="1"/>
    <col min="10502" max="10690" width="9.140625" style="280"/>
    <col min="10691" max="10691" width="6.7109375" style="280" customWidth="1"/>
    <col min="10692" max="10692" width="39.140625" style="280" customWidth="1"/>
    <col min="10693" max="10693" width="8.7109375" style="280" customWidth="1"/>
    <col min="10694" max="10694" width="11.7109375" style="280" customWidth="1"/>
    <col min="10695" max="10695" width="12.7109375" style="280" customWidth="1"/>
    <col min="10696" max="10696" width="12" style="280" customWidth="1"/>
    <col min="10697" max="10697" width="12.85546875" style="280" customWidth="1"/>
    <col min="10698" max="10698" width="11.42578125" style="280" customWidth="1"/>
    <col min="10699" max="10699" width="10.42578125" style="280" customWidth="1"/>
    <col min="10700" max="10700" width="11.7109375" style="280" customWidth="1"/>
    <col min="10701" max="10701" width="11.140625" style="280" customWidth="1"/>
    <col min="10702" max="10702" width="11.85546875" style="280" bestFit="1" customWidth="1"/>
    <col min="10703" max="10703" width="10.5703125" style="280" bestFit="1" customWidth="1"/>
    <col min="10704" max="10704" width="9.5703125" style="280" bestFit="1" customWidth="1"/>
    <col min="10705" max="10705" width="11.42578125" style="280" customWidth="1"/>
    <col min="10706" max="10706" width="10.5703125" style="280" customWidth="1"/>
    <col min="10707" max="10707" width="7.5703125" style="280" customWidth="1"/>
    <col min="10708" max="10708" width="9.5703125" style="280" bestFit="1" customWidth="1"/>
    <col min="10709" max="10709" width="11" style="280" bestFit="1" customWidth="1"/>
    <col min="10710" max="10710" width="10.140625" style="280" bestFit="1" customWidth="1"/>
    <col min="10711" max="10715" width="9.5703125" style="280" bestFit="1" customWidth="1"/>
    <col min="10716" max="10716" width="10.140625" style="280" bestFit="1" customWidth="1"/>
    <col min="10717" max="10718" width="9.5703125" style="280" bestFit="1" customWidth="1"/>
    <col min="10719" max="10719" width="10.28515625" style="280" customWidth="1"/>
    <col min="10720" max="10727" width="9.5703125" style="280" bestFit="1" customWidth="1"/>
    <col min="10728" max="10728" width="9.5703125" style="280" customWidth="1"/>
    <col min="10729" max="10732" width="9.5703125" style="280" bestFit="1" customWidth="1"/>
    <col min="10733" max="10733" width="9.5703125" style="280" customWidth="1"/>
    <col min="10734" max="10735" width="9.5703125" style="280" bestFit="1" customWidth="1"/>
    <col min="10736" max="10736" width="9.42578125" style="280" customWidth="1"/>
    <col min="10737" max="10752" width="9.5703125" style="280" bestFit="1" customWidth="1"/>
    <col min="10753" max="10754" width="12.5703125" style="280" bestFit="1" customWidth="1"/>
    <col min="10755" max="10755" width="11.42578125" style="280" bestFit="1" customWidth="1"/>
    <col min="10756" max="10756" width="11" style="280" bestFit="1" customWidth="1"/>
    <col min="10757" max="10757" width="11.7109375" style="280" bestFit="1" customWidth="1"/>
    <col min="10758" max="10946" width="9.140625" style="280"/>
    <col min="10947" max="10947" width="6.7109375" style="280" customWidth="1"/>
    <col min="10948" max="10948" width="39.140625" style="280" customWidth="1"/>
    <col min="10949" max="10949" width="8.7109375" style="280" customWidth="1"/>
    <col min="10950" max="10950" width="11.7109375" style="280" customWidth="1"/>
    <col min="10951" max="10951" width="12.7109375" style="280" customWidth="1"/>
    <col min="10952" max="10952" width="12" style="280" customWidth="1"/>
    <col min="10953" max="10953" width="12.85546875" style="280" customWidth="1"/>
    <col min="10954" max="10954" width="11.42578125" style="280" customWidth="1"/>
    <col min="10955" max="10955" width="10.42578125" style="280" customWidth="1"/>
    <col min="10956" max="10956" width="11.7109375" style="280" customWidth="1"/>
    <col min="10957" max="10957" width="11.140625" style="280" customWidth="1"/>
    <col min="10958" max="10958" width="11.85546875" style="280" bestFit="1" customWidth="1"/>
    <col min="10959" max="10959" width="10.5703125" style="280" bestFit="1" customWidth="1"/>
    <col min="10960" max="10960" width="9.5703125" style="280" bestFit="1" customWidth="1"/>
    <col min="10961" max="10961" width="11.42578125" style="280" customWidth="1"/>
    <col min="10962" max="10962" width="10.5703125" style="280" customWidth="1"/>
    <col min="10963" max="10963" width="7.5703125" style="280" customWidth="1"/>
    <col min="10964" max="10964" width="9.5703125" style="280" bestFit="1" customWidth="1"/>
    <col min="10965" max="10965" width="11" style="280" bestFit="1" customWidth="1"/>
    <col min="10966" max="10966" width="10.140625" style="280" bestFit="1" customWidth="1"/>
    <col min="10967" max="10971" width="9.5703125" style="280" bestFit="1" customWidth="1"/>
    <col min="10972" max="10972" width="10.140625" style="280" bestFit="1" customWidth="1"/>
    <col min="10973" max="10974" width="9.5703125" style="280" bestFit="1" customWidth="1"/>
    <col min="10975" max="10975" width="10.28515625" style="280" customWidth="1"/>
    <col min="10976" max="10983" width="9.5703125" style="280" bestFit="1" customWidth="1"/>
    <col min="10984" max="10984" width="9.5703125" style="280" customWidth="1"/>
    <col min="10985" max="10988" width="9.5703125" style="280" bestFit="1" customWidth="1"/>
    <col min="10989" max="10989" width="9.5703125" style="280" customWidth="1"/>
    <col min="10990" max="10991" width="9.5703125" style="280" bestFit="1" customWidth="1"/>
    <col min="10992" max="10992" width="9.42578125" style="280" customWidth="1"/>
    <col min="10993" max="11008" width="9.5703125" style="280" bestFit="1" customWidth="1"/>
    <col min="11009" max="11010" width="12.5703125" style="280" bestFit="1" customWidth="1"/>
    <col min="11011" max="11011" width="11.42578125" style="280" bestFit="1" customWidth="1"/>
    <col min="11012" max="11012" width="11" style="280" bestFit="1" customWidth="1"/>
    <col min="11013" max="11013" width="11.7109375" style="280" bestFit="1" customWidth="1"/>
    <col min="11014" max="11202" width="9.140625" style="280"/>
    <col min="11203" max="11203" width="6.7109375" style="280" customWidth="1"/>
    <col min="11204" max="11204" width="39.140625" style="280" customWidth="1"/>
    <col min="11205" max="11205" width="8.7109375" style="280" customWidth="1"/>
    <col min="11206" max="11206" width="11.7109375" style="280" customWidth="1"/>
    <col min="11207" max="11207" width="12.7109375" style="280" customWidth="1"/>
    <col min="11208" max="11208" width="12" style="280" customWidth="1"/>
    <col min="11209" max="11209" width="12.85546875" style="280" customWidth="1"/>
    <col min="11210" max="11210" width="11.42578125" style="280" customWidth="1"/>
    <col min="11211" max="11211" width="10.42578125" style="280" customWidth="1"/>
    <col min="11212" max="11212" width="11.7109375" style="280" customWidth="1"/>
    <col min="11213" max="11213" width="11.140625" style="280" customWidth="1"/>
    <col min="11214" max="11214" width="11.85546875" style="280" bestFit="1" customWidth="1"/>
    <col min="11215" max="11215" width="10.5703125" style="280" bestFit="1" customWidth="1"/>
    <col min="11216" max="11216" width="9.5703125" style="280" bestFit="1" customWidth="1"/>
    <col min="11217" max="11217" width="11.42578125" style="280" customWidth="1"/>
    <col min="11218" max="11218" width="10.5703125" style="280" customWidth="1"/>
    <col min="11219" max="11219" width="7.5703125" style="280" customWidth="1"/>
    <col min="11220" max="11220" width="9.5703125" style="280" bestFit="1" customWidth="1"/>
    <col min="11221" max="11221" width="11" style="280" bestFit="1" customWidth="1"/>
    <col min="11222" max="11222" width="10.140625" style="280" bestFit="1" customWidth="1"/>
    <col min="11223" max="11227" width="9.5703125" style="280" bestFit="1" customWidth="1"/>
    <col min="11228" max="11228" width="10.140625" style="280" bestFit="1" customWidth="1"/>
    <col min="11229" max="11230" width="9.5703125" style="280" bestFit="1" customWidth="1"/>
    <col min="11231" max="11231" width="10.28515625" style="280" customWidth="1"/>
    <col min="11232" max="11239" width="9.5703125" style="280" bestFit="1" customWidth="1"/>
    <col min="11240" max="11240" width="9.5703125" style="280" customWidth="1"/>
    <col min="11241" max="11244" width="9.5703125" style="280" bestFit="1" customWidth="1"/>
    <col min="11245" max="11245" width="9.5703125" style="280" customWidth="1"/>
    <col min="11246" max="11247" width="9.5703125" style="280" bestFit="1" customWidth="1"/>
    <col min="11248" max="11248" width="9.42578125" style="280" customWidth="1"/>
    <col min="11249" max="11264" width="9.5703125" style="280" bestFit="1" customWidth="1"/>
    <col min="11265" max="11266" width="12.5703125" style="280" bestFit="1" customWidth="1"/>
    <col min="11267" max="11267" width="11.42578125" style="280" bestFit="1" customWidth="1"/>
    <col min="11268" max="11268" width="11" style="280" bestFit="1" customWidth="1"/>
    <col min="11269" max="11269" width="11.7109375" style="280" bestFit="1" customWidth="1"/>
    <col min="11270" max="11458" width="9.140625" style="280"/>
    <col min="11459" max="11459" width="6.7109375" style="280" customWidth="1"/>
    <col min="11460" max="11460" width="39.140625" style="280" customWidth="1"/>
    <col min="11461" max="11461" width="8.7109375" style="280" customWidth="1"/>
    <col min="11462" max="11462" width="11.7109375" style="280" customWidth="1"/>
    <col min="11463" max="11463" width="12.7109375" style="280" customWidth="1"/>
    <col min="11464" max="11464" width="12" style="280" customWidth="1"/>
    <col min="11465" max="11465" width="12.85546875" style="280" customWidth="1"/>
    <col min="11466" max="11466" width="11.42578125" style="280" customWidth="1"/>
    <col min="11467" max="11467" width="10.42578125" style="280" customWidth="1"/>
    <col min="11468" max="11468" width="11.7109375" style="280" customWidth="1"/>
    <col min="11469" max="11469" width="11.140625" style="280" customWidth="1"/>
    <col min="11470" max="11470" width="11.85546875" style="280" bestFit="1" customWidth="1"/>
    <col min="11471" max="11471" width="10.5703125" style="280" bestFit="1" customWidth="1"/>
    <col min="11472" max="11472" width="9.5703125" style="280" bestFit="1" customWidth="1"/>
    <col min="11473" max="11473" width="11.42578125" style="280" customWidth="1"/>
    <col min="11474" max="11474" width="10.5703125" style="280" customWidth="1"/>
    <col min="11475" max="11475" width="7.5703125" style="280" customWidth="1"/>
    <col min="11476" max="11476" width="9.5703125" style="280" bestFit="1" customWidth="1"/>
    <col min="11477" max="11477" width="11" style="280" bestFit="1" customWidth="1"/>
    <col min="11478" max="11478" width="10.140625" style="280" bestFit="1" customWidth="1"/>
    <col min="11479" max="11483" width="9.5703125" style="280" bestFit="1" customWidth="1"/>
    <col min="11484" max="11484" width="10.140625" style="280" bestFit="1" customWidth="1"/>
    <col min="11485" max="11486" width="9.5703125" style="280" bestFit="1" customWidth="1"/>
    <col min="11487" max="11487" width="10.28515625" style="280" customWidth="1"/>
    <col min="11488" max="11495" width="9.5703125" style="280" bestFit="1" customWidth="1"/>
    <col min="11496" max="11496" width="9.5703125" style="280" customWidth="1"/>
    <col min="11497" max="11500" width="9.5703125" style="280" bestFit="1" customWidth="1"/>
    <col min="11501" max="11501" width="9.5703125" style="280" customWidth="1"/>
    <col min="11502" max="11503" width="9.5703125" style="280" bestFit="1" customWidth="1"/>
    <col min="11504" max="11504" width="9.42578125" style="280" customWidth="1"/>
    <col min="11505" max="11520" width="9.5703125" style="280" bestFit="1" customWidth="1"/>
    <col min="11521" max="11522" width="12.5703125" style="280" bestFit="1" customWidth="1"/>
    <col min="11523" max="11523" width="11.42578125" style="280" bestFit="1" customWidth="1"/>
    <col min="11524" max="11524" width="11" style="280" bestFit="1" customWidth="1"/>
    <col min="11525" max="11525" width="11.7109375" style="280" bestFit="1" customWidth="1"/>
    <col min="11526" max="11714" width="9.140625" style="280"/>
    <col min="11715" max="11715" width="6.7109375" style="280" customWidth="1"/>
    <col min="11716" max="11716" width="39.140625" style="280" customWidth="1"/>
    <col min="11717" max="11717" width="8.7109375" style="280" customWidth="1"/>
    <col min="11718" max="11718" width="11.7109375" style="280" customWidth="1"/>
    <col min="11719" max="11719" width="12.7109375" style="280" customWidth="1"/>
    <col min="11720" max="11720" width="12" style="280" customWidth="1"/>
    <col min="11721" max="11721" width="12.85546875" style="280" customWidth="1"/>
    <col min="11722" max="11722" width="11.42578125" style="280" customWidth="1"/>
    <col min="11723" max="11723" width="10.42578125" style="280" customWidth="1"/>
    <col min="11724" max="11724" width="11.7109375" style="280" customWidth="1"/>
    <col min="11725" max="11725" width="11.140625" style="280" customWidth="1"/>
    <col min="11726" max="11726" width="11.85546875" style="280" bestFit="1" customWidth="1"/>
    <col min="11727" max="11727" width="10.5703125" style="280" bestFit="1" customWidth="1"/>
    <col min="11728" max="11728" width="9.5703125" style="280" bestFit="1" customWidth="1"/>
    <col min="11729" max="11729" width="11.42578125" style="280" customWidth="1"/>
    <col min="11730" max="11730" width="10.5703125" style="280" customWidth="1"/>
    <col min="11731" max="11731" width="7.5703125" style="280" customWidth="1"/>
    <col min="11732" max="11732" width="9.5703125" style="280" bestFit="1" customWidth="1"/>
    <col min="11733" max="11733" width="11" style="280" bestFit="1" customWidth="1"/>
    <col min="11734" max="11734" width="10.140625" style="280" bestFit="1" customWidth="1"/>
    <col min="11735" max="11739" width="9.5703125" style="280" bestFit="1" customWidth="1"/>
    <col min="11740" max="11740" width="10.140625" style="280" bestFit="1" customWidth="1"/>
    <col min="11741" max="11742" width="9.5703125" style="280" bestFit="1" customWidth="1"/>
    <col min="11743" max="11743" width="10.28515625" style="280" customWidth="1"/>
    <col min="11744" max="11751" width="9.5703125" style="280" bestFit="1" customWidth="1"/>
    <col min="11752" max="11752" width="9.5703125" style="280" customWidth="1"/>
    <col min="11753" max="11756" width="9.5703125" style="280" bestFit="1" customWidth="1"/>
    <col min="11757" max="11757" width="9.5703125" style="280" customWidth="1"/>
    <col min="11758" max="11759" width="9.5703125" style="280" bestFit="1" customWidth="1"/>
    <col min="11760" max="11760" width="9.42578125" style="280" customWidth="1"/>
    <col min="11761" max="11776" width="9.5703125" style="280" bestFit="1" customWidth="1"/>
    <col min="11777" max="11778" width="12.5703125" style="280" bestFit="1" customWidth="1"/>
    <col min="11779" max="11779" width="11.42578125" style="280" bestFit="1" customWidth="1"/>
    <col min="11780" max="11780" width="11" style="280" bestFit="1" customWidth="1"/>
    <col min="11781" max="11781" width="11.7109375" style="280" bestFit="1" customWidth="1"/>
    <col min="11782" max="11970" width="9.140625" style="280"/>
    <col min="11971" max="11971" width="6.7109375" style="280" customWidth="1"/>
    <col min="11972" max="11972" width="39.140625" style="280" customWidth="1"/>
    <col min="11973" max="11973" width="8.7109375" style="280" customWidth="1"/>
    <col min="11974" max="11974" width="11.7109375" style="280" customWidth="1"/>
    <col min="11975" max="11975" width="12.7109375" style="280" customWidth="1"/>
    <col min="11976" max="11976" width="12" style="280" customWidth="1"/>
    <col min="11977" max="11977" width="12.85546875" style="280" customWidth="1"/>
    <col min="11978" max="11978" width="11.42578125" style="280" customWidth="1"/>
    <col min="11979" max="11979" width="10.42578125" style="280" customWidth="1"/>
    <col min="11980" max="11980" width="11.7109375" style="280" customWidth="1"/>
    <col min="11981" max="11981" width="11.140625" style="280" customWidth="1"/>
    <col min="11982" max="11982" width="11.85546875" style="280" bestFit="1" customWidth="1"/>
    <col min="11983" max="11983" width="10.5703125" style="280" bestFit="1" customWidth="1"/>
    <col min="11984" max="11984" width="9.5703125" style="280" bestFit="1" customWidth="1"/>
    <col min="11985" max="11985" width="11.42578125" style="280" customWidth="1"/>
    <col min="11986" max="11986" width="10.5703125" style="280" customWidth="1"/>
    <col min="11987" max="11987" width="7.5703125" style="280" customWidth="1"/>
    <col min="11988" max="11988" width="9.5703125" style="280" bestFit="1" customWidth="1"/>
    <col min="11989" max="11989" width="11" style="280" bestFit="1" customWidth="1"/>
    <col min="11990" max="11990" width="10.140625" style="280" bestFit="1" customWidth="1"/>
    <col min="11991" max="11995" width="9.5703125" style="280" bestFit="1" customWidth="1"/>
    <col min="11996" max="11996" width="10.140625" style="280" bestFit="1" customWidth="1"/>
    <col min="11997" max="11998" width="9.5703125" style="280" bestFit="1" customWidth="1"/>
    <col min="11999" max="11999" width="10.28515625" style="280" customWidth="1"/>
    <col min="12000" max="12007" width="9.5703125" style="280" bestFit="1" customWidth="1"/>
    <col min="12008" max="12008" width="9.5703125" style="280" customWidth="1"/>
    <col min="12009" max="12012" width="9.5703125" style="280" bestFit="1" customWidth="1"/>
    <col min="12013" max="12013" width="9.5703125" style="280" customWidth="1"/>
    <col min="12014" max="12015" width="9.5703125" style="280" bestFit="1" customWidth="1"/>
    <col min="12016" max="12016" width="9.42578125" style="280" customWidth="1"/>
    <col min="12017" max="12032" width="9.5703125" style="280" bestFit="1" customWidth="1"/>
    <col min="12033" max="12034" width="12.5703125" style="280" bestFit="1" customWidth="1"/>
    <col min="12035" max="12035" width="11.42578125" style="280" bestFit="1" customWidth="1"/>
    <col min="12036" max="12036" width="11" style="280" bestFit="1" customWidth="1"/>
    <col min="12037" max="12037" width="11.7109375" style="280" bestFit="1" customWidth="1"/>
    <col min="12038" max="12226" width="9.140625" style="280"/>
    <col min="12227" max="12227" width="6.7109375" style="280" customWidth="1"/>
    <col min="12228" max="12228" width="39.140625" style="280" customWidth="1"/>
    <col min="12229" max="12229" width="8.7109375" style="280" customWidth="1"/>
    <col min="12230" max="12230" width="11.7109375" style="280" customWidth="1"/>
    <col min="12231" max="12231" width="12.7109375" style="280" customWidth="1"/>
    <col min="12232" max="12232" width="12" style="280" customWidth="1"/>
    <col min="12233" max="12233" width="12.85546875" style="280" customWidth="1"/>
    <col min="12234" max="12234" width="11.42578125" style="280" customWidth="1"/>
    <col min="12235" max="12235" width="10.42578125" style="280" customWidth="1"/>
    <col min="12236" max="12236" width="11.7109375" style="280" customWidth="1"/>
    <col min="12237" max="12237" width="11.140625" style="280" customWidth="1"/>
    <col min="12238" max="12238" width="11.85546875" style="280" bestFit="1" customWidth="1"/>
    <col min="12239" max="12239" width="10.5703125" style="280" bestFit="1" customWidth="1"/>
    <col min="12240" max="12240" width="9.5703125" style="280" bestFit="1" customWidth="1"/>
    <col min="12241" max="12241" width="11.42578125" style="280" customWidth="1"/>
    <col min="12242" max="12242" width="10.5703125" style="280" customWidth="1"/>
    <col min="12243" max="12243" width="7.5703125" style="280" customWidth="1"/>
    <col min="12244" max="12244" width="9.5703125" style="280" bestFit="1" customWidth="1"/>
    <col min="12245" max="12245" width="11" style="280" bestFit="1" customWidth="1"/>
    <col min="12246" max="12246" width="10.140625" style="280" bestFit="1" customWidth="1"/>
    <col min="12247" max="12251" width="9.5703125" style="280" bestFit="1" customWidth="1"/>
    <col min="12252" max="12252" width="10.140625" style="280" bestFit="1" customWidth="1"/>
    <col min="12253" max="12254" width="9.5703125" style="280" bestFit="1" customWidth="1"/>
    <col min="12255" max="12255" width="10.28515625" style="280" customWidth="1"/>
    <col min="12256" max="12263" width="9.5703125" style="280" bestFit="1" customWidth="1"/>
    <col min="12264" max="12264" width="9.5703125" style="280" customWidth="1"/>
    <col min="12265" max="12268" width="9.5703125" style="280" bestFit="1" customWidth="1"/>
    <col min="12269" max="12269" width="9.5703125" style="280" customWidth="1"/>
    <col min="12270" max="12271" width="9.5703125" style="280" bestFit="1" customWidth="1"/>
    <col min="12272" max="12272" width="9.42578125" style="280" customWidth="1"/>
    <col min="12273" max="12288" width="9.5703125" style="280" bestFit="1" customWidth="1"/>
    <col min="12289" max="12290" width="12.5703125" style="280" bestFit="1" customWidth="1"/>
    <col min="12291" max="12291" width="11.42578125" style="280" bestFit="1" customWidth="1"/>
    <col min="12292" max="12292" width="11" style="280" bestFit="1" customWidth="1"/>
    <col min="12293" max="12293" width="11.7109375" style="280" bestFit="1" customWidth="1"/>
    <col min="12294" max="12482" width="9.140625" style="280"/>
    <col min="12483" max="12483" width="6.7109375" style="280" customWidth="1"/>
    <col min="12484" max="12484" width="39.140625" style="280" customWidth="1"/>
    <col min="12485" max="12485" width="8.7109375" style="280" customWidth="1"/>
    <col min="12486" max="12486" width="11.7109375" style="280" customWidth="1"/>
    <col min="12487" max="12487" width="12.7109375" style="280" customWidth="1"/>
    <col min="12488" max="12488" width="12" style="280" customWidth="1"/>
    <col min="12489" max="12489" width="12.85546875" style="280" customWidth="1"/>
    <col min="12490" max="12490" width="11.42578125" style="280" customWidth="1"/>
    <col min="12491" max="12491" width="10.42578125" style="280" customWidth="1"/>
    <col min="12492" max="12492" width="11.7109375" style="280" customWidth="1"/>
    <col min="12493" max="12493" width="11.140625" style="280" customWidth="1"/>
    <col min="12494" max="12494" width="11.85546875" style="280" bestFit="1" customWidth="1"/>
    <col min="12495" max="12495" width="10.5703125" style="280" bestFit="1" customWidth="1"/>
    <col min="12496" max="12496" width="9.5703125" style="280" bestFit="1" customWidth="1"/>
    <col min="12497" max="12497" width="11.42578125" style="280" customWidth="1"/>
    <col min="12498" max="12498" width="10.5703125" style="280" customWidth="1"/>
    <col min="12499" max="12499" width="7.5703125" style="280" customWidth="1"/>
    <col min="12500" max="12500" width="9.5703125" style="280" bestFit="1" customWidth="1"/>
    <col min="12501" max="12501" width="11" style="280" bestFit="1" customWidth="1"/>
    <col min="12502" max="12502" width="10.140625" style="280" bestFit="1" customWidth="1"/>
    <col min="12503" max="12507" width="9.5703125" style="280" bestFit="1" customWidth="1"/>
    <col min="12508" max="12508" width="10.140625" style="280" bestFit="1" customWidth="1"/>
    <col min="12509" max="12510" width="9.5703125" style="280" bestFit="1" customWidth="1"/>
    <col min="12511" max="12511" width="10.28515625" style="280" customWidth="1"/>
    <col min="12512" max="12519" width="9.5703125" style="280" bestFit="1" customWidth="1"/>
    <col min="12520" max="12520" width="9.5703125" style="280" customWidth="1"/>
    <col min="12521" max="12524" width="9.5703125" style="280" bestFit="1" customWidth="1"/>
    <col min="12525" max="12525" width="9.5703125" style="280" customWidth="1"/>
    <col min="12526" max="12527" width="9.5703125" style="280" bestFit="1" customWidth="1"/>
    <col min="12528" max="12528" width="9.42578125" style="280" customWidth="1"/>
    <col min="12529" max="12544" width="9.5703125" style="280" bestFit="1" customWidth="1"/>
    <col min="12545" max="12546" width="12.5703125" style="280" bestFit="1" customWidth="1"/>
    <col min="12547" max="12547" width="11.42578125" style="280" bestFit="1" customWidth="1"/>
    <col min="12548" max="12548" width="11" style="280" bestFit="1" customWidth="1"/>
    <col min="12549" max="12549" width="11.7109375" style="280" bestFit="1" customWidth="1"/>
    <col min="12550" max="12738" width="9.140625" style="280"/>
    <col min="12739" max="12739" width="6.7109375" style="280" customWidth="1"/>
    <col min="12740" max="12740" width="39.140625" style="280" customWidth="1"/>
    <col min="12741" max="12741" width="8.7109375" style="280" customWidth="1"/>
    <col min="12742" max="12742" width="11.7109375" style="280" customWidth="1"/>
    <col min="12743" max="12743" width="12.7109375" style="280" customWidth="1"/>
    <col min="12744" max="12744" width="12" style="280" customWidth="1"/>
    <col min="12745" max="12745" width="12.85546875" style="280" customWidth="1"/>
    <col min="12746" max="12746" width="11.42578125" style="280" customWidth="1"/>
    <col min="12747" max="12747" width="10.42578125" style="280" customWidth="1"/>
    <col min="12748" max="12748" width="11.7109375" style="280" customWidth="1"/>
    <col min="12749" max="12749" width="11.140625" style="280" customWidth="1"/>
    <col min="12750" max="12750" width="11.85546875" style="280" bestFit="1" customWidth="1"/>
    <col min="12751" max="12751" width="10.5703125" style="280" bestFit="1" customWidth="1"/>
    <col min="12752" max="12752" width="9.5703125" style="280" bestFit="1" customWidth="1"/>
    <col min="12753" max="12753" width="11.42578125" style="280" customWidth="1"/>
    <col min="12754" max="12754" width="10.5703125" style="280" customWidth="1"/>
    <col min="12755" max="12755" width="7.5703125" style="280" customWidth="1"/>
    <col min="12756" max="12756" width="9.5703125" style="280" bestFit="1" customWidth="1"/>
    <col min="12757" max="12757" width="11" style="280" bestFit="1" customWidth="1"/>
    <col min="12758" max="12758" width="10.140625" style="280" bestFit="1" customWidth="1"/>
    <col min="12759" max="12763" width="9.5703125" style="280" bestFit="1" customWidth="1"/>
    <col min="12764" max="12764" width="10.140625" style="280" bestFit="1" customWidth="1"/>
    <col min="12765" max="12766" width="9.5703125" style="280" bestFit="1" customWidth="1"/>
    <col min="12767" max="12767" width="10.28515625" style="280" customWidth="1"/>
    <col min="12768" max="12775" width="9.5703125" style="280" bestFit="1" customWidth="1"/>
    <col min="12776" max="12776" width="9.5703125" style="280" customWidth="1"/>
    <col min="12777" max="12780" width="9.5703125" style="280" bestFit="1" customWidth="1"/>
    <col min="12781" max="12781" width="9.5703125" style="280" customWidth="1"/>
    <col min="12782" max="12783" width="9.5703125" style="280" bestFit="1" customWidth="1"/>
    <col min="12784" max="12784" width="9.42578125" style="280" customWidth="1"/>
    <col min="12785" max="12800" width="9.5703125" style="280" bestFit="1" customWidth="1"/>
    <col min="12801" max="12802" width="12.5703125" style="280" bestFit="1" customWidth="1"/>
    <col min="12803" max="12803" width="11.42578125" style="280" bestFit="1" customWidth="1"/>
    <col min="12804" max="12804" width="11" style="280" bestFit="1" customWidth="1"/>
    <col min="12805" max="12805" width="11.7109375" style="280" bestFit="1" customWidth="1"/>
    <col min="12806" max="12994" width="9.140625" style="280"/>
    <col min="12995" max="12995" width="6.7109375" style="280" customWidth="1"/>
    <col min="12996" max="12996" width="39.140625" style="280" customWidth="1"/>
    <col min="12997" max="12997" width="8.7109375" style="280" customWidth="1"/>
    <col min="12998" max="12998" width="11.7109375" style="280" customWidth="1"/>
    <col min="12999" max="12999" width="12.7109375" style="280" customWidth="1"/>
    <col min="13000" max="13000" width="12" style="280" customWidth="1"/>
    <col min="13001" max="13001" width="12.85546875" style="280" customWidth="1"/>
    <col min="13002" max="13002" width="11.42578125" style="280" customWidth="1"/>
    <col min="13003" max="13003" width="10.42578125" style="280" customWidth="1"/>
    <col min="13004" max="13004" width="11.7109375" style="280" customWidth="1"/>
    <col min="13005" max="13005" width="11.140625" style="280" customWidth="1"/>
    <col min="13006" max="13006" width="11.85546875" style="280" bestFit="1" customWidth="1"/>
    <col min="13007" max="13007" width="10.5703125" style="280" bestFit="1" customWidth="1"/>
    <col min="13008" max="13008" width="9.5703125" style="280" bestFit="1" customWidth="1"/>
    <col min="13009" max="13009" width="11.42578125" style="280" customWidth="1"/>
    <col min="13010" max="13010" width="10.5703125" style="280" customWidth="1"/>
    <col min="13011" max="13011" width="7.5703125" style="280" customWidth="1"/>
    <col min="13012" max="13012" width="9.5703125" style="280" bestFit="1" customWidth="1"/>
    <col min="13013" max="13013" width="11" style="280" bestFit="1" customWidth="1"/>
    <col min="13014" max="13014" width="10.140625" style="280" bestFit="1" customWidth="1"/>
    <col min="13015" max="13019" width="9.5703125" style="280" bestFit="1" customWidth="1"/>
    <col min="13020" max="13020" width="10.140625" style="280" bestFit="1" customWidth="1"/>
    <col min="13021" max="13022" width="9.5703125" style="280" bestFit="1" customWidth="1"/>
    <col min="13023" max="13023" width="10.28515625" style="280" customWidth="1"/>
    <col min="13024" max="13031" width="9.5703125" style="280" bestFit="1" customWidth="1"/>
    <col min="13032" max="13032" width="9.5703125" style="280" customWidth="1"/>
    <col min="13033" max="13036" width="9.5703125" style="280" bestFit="1" customWidth="1"/>
    <col min="13037" max="13037" width="9.5703125" style="280" customWidth="1"/>
    <col min="13038" max="13039" width="9.5703125" style="280" bestFit="1" customWidth="1"/>
    <col min="13040" max="13040" width="9.42578125" style="280" customWidth="1"/>
    <col min="13041" max="13056" width="9.5703125" style="280" bestFit="1" customWidth="1"/>
    <col min="13057" max="13058" width="12.5703125" style="280" bestFit="1" customWidth="1"/>
    <col min="13059" max="13059" width="11.42578125" style="280" bestFit="1" customWidth="1"/>
    <col min="13060" max="13060" width="11" style="280" bestFit="1" customWidth="1"/>
    <col min="13061" max="13061" width="11.7109375" style="280" bestFit="1" customWidth="1"/>
    <col min="13062" max="13250" width="9.140625" style="280"/>
    <col min="13251" max="13251" width="6.7109375" style="280" customWidth="1"/>
    <col min="13252" max="13252" width="39.140625" style="280" customWidth="1"/>
    <col min="13253" max="13253" width="8.7109375" style="280" customWidth="1"/>
    <col min="13254" max="13254" width="11.7109375" style="280" customWidth="1"/>
    <col min="13255" max="13255" width="12.7109375" style="280" customWidth="1"/>
    <col min="13256" max="13256" width="12" style="280" customWidth="1"/>
    <col min="13257" max="13257" width="12.85546875" style="280" customWidth="1"/>
    <col min="13258" max="13258" width="11.42578125" style="280" customWidth="1"/>
    <col min="13259" max="13259" width="10.42578125" style="280" customWidth="1"/>
    <col min="13260" max="13260" width="11.7109375" style="280" customWidth="1"/>
    <col min="13261" max="13261" width="11.140625" style="280" customWidth="1"/>
    <col min="13262" max="13262" width="11.85546875" style="280" bestFit="1" customWidth="1"/>
    <col min="13263" max="13263" width="10.5703125" style="280" bestFit="1" customWidth="1"/>
    <col min="13264" max="13264" width="9.5703125" style="280" bestFit="1" customWidth="1"/>
    <col min="13265" max="13265" width="11.42578125" style="280" customWidth="1"/>
    <col min="13266" max="13266" width="10.5703125" style="280" customWidth="1"/>
    <col min="13267" max="13267" width="7.5703125" style="280" customWidth="1"/>
    <col min="13268" max="13268" width="9.5703125" style="280" bestFit="1" customWidth="1"/>
    <col min="13269" max="13269" width="11" style="280" bestFit="1" customWidth="1"/>
    <col min="13270" max="13270" width="10.140625" style="280" bestFit="1" customWidth="1"/>
    <col min="13271" max="13275" width="9.5703125" style="280" bestFit="1" customWidth="1"/>
    <col min="13276" max="13276" width="10.140625" style="280" bestFit="1" customWidth="1"/>
    <col min="13277" max="13278" width="9.5703125" style="280" bestFit="1" customWidth="1"/>
    <col min="13279" max="13279" width="10.28515625" style="280" customWidth="1"/>
    <col min="13280" max="13287" width="9.5703125" style="280" bestFit="1" customWidth="1"/>
    <col min="13288" max="13288" width="9.5703125" style="280" customWidth="1"/>
    <col min="13289" max="13292" width="9.5703125" style="280" bestFit="1" customWidth="1"/>
    <col min="13293" max="13293" width="9.5703125" style="280" customWidth="1"/>
    <col min="13294" max="13295" width="9.5703125" style="280" bestFit="1" customWidth="1"/>
    <col min="13296" max="13296" width="9.42578125" style="280" customWidth="1"/>
    <col min="13297" max="13312" width="9.5703125" style="280" bestFit="1" customWidth="1"/>
    <col min="13313" max="13314" width="12.5703125" style="280" bestFit="1" customWidth="1"/>
    <col min="13315" max="13315" width="11.42578125" style="280" bestFit="1" customWidth="1"/>
    <col min="13316" max="13316" width="11" style="280" bestFit="1" customWidth="1"/>
    <col min="13317" max="13317" width="11.7109375" style="280" bestFit="1" customWidth="1"/>
    <col min="13318" max="13506" width="9.140625" style="280"/>
    <col min="13507" max="13507" width="6.7109375" style="280" customWidth="1"/>
    <col min="13508" max="13508" width="39.140625" style="280" customWidth="1"/>
    <col min="13509" max="13509" width="8.7109375" style="280" customWidth="1"/>
    <col min="13510" max="13510" width="11.7109375" style="280" customWidth="1"/>
    <col min="13511" max="13511" width="12.7109375" style="280" customWidth="1"/>
    <col min="13512" max="13512" width="12" style="280" customWidth="1"/>
    <col min="13513" max="13513" width="12.85546875" style="280" customWidth="1"/>
    <col min="13514" max="13514" width="11.42578125" style="280" customWidth="1"/>
    <col min="13515" max="13515" width="10.42578125" style="280" customWidth="1"/>
    <col min="13516" max="13516" width="11.7109375" style="280" customWidth="1"/>
    <col min="13517" max="13517" width="11.140625" style="280" customWidth="1"/>
    <col min="13518" max="13518" width="11.85546875" style="280" bestFit="1" customWidth="1"/>
    <col min="13519" max="13519" width="10.5703125" style="280" bestFit="1" customWidth="1"/>
    <col min="13520" max="13520" width="9.5703125" style="280" bestFit="1" customWidth="1"/>
    <col min="13521" max="13521" width="11.42578125" style="280" customWidth="1"/>
    <col min="13522" max="13522" width="10.5703125" style="280" customWidth="1"/>
    <col min="13523" max="13523" width="7.5703125" style="280" customWidth="1"/>
    <col min="13524" max="13524" width="9.5703125" style="280" bestFit="1" customWidth="1"/>
    <col min="13525" max="13525" width="11" style="280" bestFit="1" customWidth="1"/>
    <col min="13526" max="13526" width="10.140625" style="280" bestFit="1" customWidth="1"/>
    <col min="13527" max="13531" width="9.5703125" style="280" bestFit="1" customWidth="1"/>
    <col min="13532" max="13532" width="10.140625" style="280" bestFit="1" customWidth="1"/>
    <col min="13533" max="13534" width="9.5703125" style="280" bestFit="1" customWidth="1"/>
    <col min="13535" max="13535" width="10.28515625" style="280" customWidth="1"/>
    <col min="13536" max="13543" width="9.5703125" style="280" bestFit="1" customWidth="1"/>
    <col min="13544" max="13544" width="9.5703125" style="280" customWidth="1"/>
    <col min="13545" max="13548" width="9.5703125" style="280" bestFit="1" customWidth="1"/>
    <col min="13549" max="13549" width="9.5703125" style="280" customWidth="1"/>
    <col min="13550" max="13551" width="9.5703125" style="280" bestFit="1" customWidth="1"/>
    <col min="13552" max="13552" width="9.42578125" style="280" customWidth="1"/>
    <col min="13553" max="13568" width="9.5703125" style="280" bestFit="1" customWidth="1"/>
    <col min="13569" max="13570" width="12.5703125" style="280" bestFit="1" customWidth="1"/>
    <col min="13571" max="13571" width="11.42578125" style="280" bestFit="1" customWidth="1"/>
    <col min="13572" max="13572" width="11" style="280" bestFit="1" customWidth="1"/>
    <col min="13573" max="13573" width="11.7109375" style="280" bestFit="1" customWidth="1"/>
    <col min="13574" max="13762" width="9.140625" style="280"/>
    <col min="13763" max="13763" width="6.7109375" style="280" customWidth="1"/>
    <col min="13764" max="13764" width="39.140625" style="280" customWidth="1"/>
    <col min="13765" max="13765" width="8.7109375" style="280" customWidth="1"/>
    <col min="13766" max="13766" width="11.7109375" style="280" customWidth="1"/>
    <col min="13767" max="13767" width="12.7109375" style="280" customWidth="1"/>
    <col min="13768" max="13768" width="12" style="280" customWidth="1"/>
    <col min="13769" max="13769" width="12.85546875" style="280" customWidth="1"/>
    <col min="13770" max="13770" width="11.42578125" style="280" customWidth="1"/>
    <col min="13771" max="13771" width="10.42578125" style="280" customWidth="1"/>
    <col min="13772" max="13772" width="11.7109375" style="280" customWidth="1"/>
    <col min="13773" max="13773" width="11.140625" style="280" customWidth="1"/>
    <col min="13774" max="13774" width="11.85546875" style="280" bestFit="1" customWidth="1"/>
    <col min="13775" max="13775" width="10.5703125" style="280" bestFit="1" customWidth="1"/>
    <col min="13776" max="13776" width="9.5703125" style="280" bestFit="1" customWidth="1"/>
    <col min="13777" max="13777" width="11.42578125" style="280" customWidth="1"/>
    <col min="13778" max="13778" width="10.5703125" style="280" customWidth="1"/>
    <col min="13779" max="13779" width="7.5703125" style="280" customWidth="1"/>
    <col min="13780" max="13780" width="9.5703125" style="280" bestFit="1" customWidth="1"/>
    <col min="13781" max="13781" width="11" style="280" bestFit="1" customWidth="1"/>
    <col min="13782" max="13782" width="10.140625" style="280" bestFit="1" customWidth="1"/>
    <col min="13783" max="13787" width="9.5703125" style="280" bestFit="1" customWidth="1"/>
    <col min="13788" max="13788" width="10.140625" style="280" bestFit="1" customWidth="1"/>
    <col min="13789" max="13790" width="9.5703125" style="280" bestFit="1" customWidth="1"/>
    <col min="13791" max="13791" width="10.28515625" style="280" customWidth="1"/>
    <col min="13792" max="13799" width="9.5703125" style="280" bestFit="1" customWidth="1"/>
    <col min="13800" max="13800" width="9.5703125" style="280" customWidth="1"/>
    <col min="13801" max="13804" width="9.5703125" style="280" bestFit="1" customWidth="1"/>
    <col min="13805" max="13805" width="9.5703125" style="280" customWidth="1"/>
    <col min="13806" max="13807" width="9.5703125" style="280" bestFit="1" customWidth="1"/>
    <col min="13808" max="13808" width="9.42578125" style="280" customWidth="1"/>
    <col min="13809" max="13824" width="9.5703125" style="280" bestFit="1" customWidth="1"/>
    <col min="13825" max="13826" width="12.5703125" style="280" bestFit="1" customWidth="1"/>
    <col min="13827" max="13827" width="11.42578125" style="280" bestFit="1" customWidth="1"/>
    <col min="13828" max="13828" width="11" style="280" bestFit="1" customWidth="1"/>
    <col min="13829" max="13829" width="11.7109375" style="280" bestFit="1" customWidth="1"/>
    <col min="13830" max="14018" width="9.140625" style="280"/>
    <col min="14019" max="14019" width="6.7109375" style="280" customWidth="1"/>
    <col min="14020" max="14020" width="39.140625" style="280" customWidth="1"/>
    <col min="14021" max="14021" width="8.7109375" style="280" customWidth="1"/>
    <col min="14022" max="14022" width="11.7109375" style="280" customWidth="1"/>
    <col min="14023" max="14023" width="12.7109375" style="280" customWidth="1"/>
    <col min="14024" max="14024" width="12" style="280" customWidth="1"/>
    <col min="14025" max="14025" width="12.85546875" style="280" customWidth="1"/>
    <col min="14026" max="14026" width="11.42578125" style="280" customWidth="1"/>
    <col min="14027" max="14027" width="10.42578125" style="280" customWidth="1"/>
    <col min="14028" max="14028" width="11.7109375" style="280" customWidth="1"/>
    <col min="14029" max="14029" width="11.140625" style="280" customWidth="1"/>
    <col min="14030" max="14030" width="11.85546875" style="280" bestFit="1" customWidth="1"/>
    <col min="14031" max="14031" width="10.5703125" style="280" bestFit="1" customWidth="1"/>
    <col min="14032" max="14032" width="9.5703125" style="280" bestFit="1" customWidth="1"/>
    <col min="14033" max="14033" width="11.42578125" style="280" customWidth="1"/>
    <col min="14034" max="14034" width="10.5703125" style="280" customWidth="1"/>
    <col min="14035" max="14035" width="7.5703125" style="280" customWidth="1"/>
    <col min="14036" max="14036" width="9.5703125" style="280" bestFit="1" customWidth="1"/>
    <col min="14037" max="14037" width="11" style="280" bestFit="1" customWidth="1"/>
    <col min="14038" max="14038" width="10.140625" style="280" bestFit="1" customWidth="1"/>
    <col min="14039" max="14043" width="9.5703125" style="280" bestFit="1" customWidth="1"/>
    <col min="14044" max="14044" width="10.140625" style="280" bestFit="1" customWidth="1"/>
    <col min="14045" max="14046" width="9.5703125" style="280" bestFit="1" customWidth="1"/>
    <col min="14047" max="14047" width="10.28515625" style="280" customWidth="1"/>
    <col min="14048" max="14055" width="9.5703125" style="280" bestFit="1" customWidth="1"/>
    <col min="14056" max="14056" width="9.5703125" style="280" customWidth="1"/>
    <col min="14057" max="14060" width="9.5703125" style="280" bestFit="1" customWidth="1"/>
    <col min="14061" max="14061" width="9.5703125" style="280" customWidth="1"/>
    <col min="14062" max="14063" width="9.5703125" style="280" bestFit="1" customWidth="1"/>
    <col min="14064" max="14064" width="9.42578125" style="280" customWidth="1"/>
    <col min="14065" max="14080" width="9.5703125" style="280" bestFit="1" customWidth="1"/>
    <col min="14081" max="14082" width="12.5703125" style="280" bestFit="1" customWidth="1"/>
    <col min="14083" max="14083" width="11.42578125" style="280" bestFit="1" customWidth="1"/>
    <col min="14084" max="14084" width="11" style="280" bestFit="1" customWidth="1"/>
    <col min="14085" max="14085" width="11.7109375" style="280" bestFit="1" customWidth="1"/>
    <col min="14086" max="14274" width="9.140625" style="280"/>
    <col min="14275" max="14275" width="6.7109375" style="280" customWidth="1"/>
    <col min="14276" max="14276" width="39.140625" style="280" customWidth="1"/>
    <col min="14277" max="14277" width="8.7109375" style="280" customWidth="1"/>
    <col min="14278" max="14278" width="11.7109375" style="280" customWidth="1"/>
    <col min="14279" max="14279" width="12.7109375" style="280" customWidth="1"/>
    <col min="14280" max="14280" width="12" style="280" customWidth="1"/>
    <col min="14281" max="14281" width="12.85546875" style="280" customWidth="1"/>
    <col min="14282" max="14282" width="11.42578125" style="280" customWidth="1"/>
    <col min="14283" max="14283" width="10.42578125" style="280" customWidth="1"/>
    <col min="14284" max="14284" width="11.7109375" style="280" customWidth="1"/>
    <col min="14285" max="14285" width="11.140625" style="280" customWidth="1"/>
    <col min="14286" max="14286" width="11.85546875" style="280" bestFit="1" customWidth="1"/>
    <col min="14287" max="14287" width="10.5703125" style="280" bestFit="1" customWidth="1"/>
    <col min="14288" max="14288" width="9.5703125" style="280" bestFit="1" customWidth="1"/>
    <col min="14289" max="14289" width="11.42578125" style="280" customWidth="1"/>
    <col min="14290" max="14290" width="10.5703125" style="280" customWidth="1"/>
    <col min="14291" max="14291" width="7.5703125" style="280" customWidth="1"/>
    <col min="14292" max="14292" width="9.5703125" style="280" bestFit="1" customWidth="1"/>
    <col min="14293" max="14293" width="11" style="280" bestFit="1" customWidth="1"/>
    <col min="14294" max="14294" width="10.140625" style="280" bestFit="1" customWidth="1"/>
    <col min="14295" max="14299" width="9.5703125" style="280" bestFit="1" customWidth="1"/>
    <col min="14300" max="14300" width="10.140625" style="280" bestFit="1" customWidth="1"/>
    <col min="14301" max="14302" width="9.5703125" style="280" bestFit="1" customWidth="1"/>
    <col min="14303" max="14303" width="10.28515625" style="280" customWidth="1"/>
    <col min="14304" max="14311" width="9.5703125" style="280" bestFit="1" customWidth="1"/>
    <col min="14312" max="14312" width="9.5703125" style="280" customWidth="1"/>
    <col min="14313" max="14316" width="9.5703125" style="280" bestFit="1" customWidth="1"/>
    <col min="14317" max="14317" width="9.5703125" style="280" customWidth="1"/>
    <col min="14318" max="14319" width="9.5703125" style="280" bestFit="1" customWidth="1"/>
    <col min="14320" max="14320" width="9.42578125" style="280" customWidth="1"/>
    <col min="14321" max="14336" width="9.5703125" style="280" bestFit="1" customWidth="1"/>
    <col min="14337" max="14338" width="12.5703125" style="280" bestFit="1" customWidth="1"/>
    <col min="14339" max="14339" width="11.42578125" style="280" bestFit="1" customWidth="1"/>
    <col min="14340" max="14340" width="11" style="280" bestFit="1" customWidth="1"/>
    <col min="14341" max="14341" width="11.7109375" style="280" bestFit="1" customWidth="1"/>
    <col min="14342" max="14530" width="9.140625" style="280"/>
    <col min="14531" max="14531" width="6.7109375" style="280" customWidth="1"/>
    <col min="14532" max="14532" width="39.140625" style="280" customWidth="1"/>
    <col min="14533" max="14533" width="8.7109375" style="280" customWidth="1"/>
    <col min="14534" max="14534" width="11.7109375" style="280" customWidth="1"/>
    <col min="14535" max="14535" width="12.7109375" style="280" customWidth="1"/>
    <col min="14536" max="14536" width="12" style="280" customWidth="1"/>
    <col min="14537" max="14537" width="12.85546875" style="280" customWidth="1"/>
    <col min="14538" max="14538" width="11.42578125" style="280" customWidth="1"/>
    <col min="14539" max="14539" width="10.42578125" style="280" customWidth="1"/>
    <col min="14540" max="14540" width="11.7109375" style="280" customWidth="1"/>
    <col min="14541" max="14541" width="11.140625" style="280" customWidth="1"/>
    <col min="14542" max="14542" width="11.85546875" style="280" bestFit="1" customWidth="1"/>
    <col min="14543" max="14543" width="10.5703125" style="280" bestFit="1" customWidth="1"/>
    <col min="14544" max="14544" width="9.5703125" style="280" bestFit="1" customWidth="1"/>
    <col min="14545" max="14545" width="11.42578125" style="280" customWidth="1"/>
    <col min="14546" max="14546" width="10.5703125" style="280" customWidth="1"/>
    <col min="14547" max="14547" width="7.5703125" style="280" customWidth="1"/>
    <col min="14548" max="14548" width="9.5703125" style="280" bestFit="1" customWidth="1"/>
    <col min="14549" max="14549" width="11" style="280" bestFit="1" customWidth="1"/>
    <col min="14550" max="14550" width="10.140625" style="280" bestFit="1" customWidth="1"/>
    <col min="14551" max="14555" width="9.5703125" style="280" bestFit="1" customWidth="1"/>
    <col min="14556" max="14556" width="10.140625" style="280" bestFit="1" customWidth="1"/>
    <col min="14557" max="14558" width="9.5703125" style="280" bestFit="1" customWidth="1"/>
    <col min="14559" max="14559" width="10.28515625" style="280" customWidth="1"/>
    <col min="14560" max="14567" width="9.5703125" style="280" bestFit="1" customWidth="1"/>
    <col min="14568" max="14568" width="9.5703125" style="280" customWidth="1"/>
    <col min="14569" max="14572" width="9.5703125" style="280" bestFit="1" customWidth="1"/>
    <col min="14573" max="14573" width="9.5703125" style="280" customWidth="1"/>
    <col min="14574" max="14575" width="9.5703125" style="280" bestFit="1" customWidth="1"/>
    <col min="14576" max="14576" width="9.42578125" style="280" customWidth="1"/>
    <col min="14577" max="14592" width="9.5703125" style="280" bestFit="1" customWidth="1"/>
    <col min="14593" max="14594" width="12.5703125" style="280" bestFit="1" customWidth="1"/>
    <col min="14595" max="14595" width="11.42578125" style="280" bestFit="1" customWidth="1"/>
    <col min="14596" max="14596" width="11" style="280" bestFit="1" customWidth="1"/>
    <col min="14597" max="14597" width="11.7109375" style="280" bestFit="1" customWidth="1"/>
    <col min="14598" max="14786" width="9.140625" style="280"/>
    <col min="14787" max="14787" width="6.7109375" style="280" customWidth="1"/>
    <col min="14788" max="14788" width="39.140625" style="280" customWidth="1"/>
    <col min="14789" max="14789" width="8.7109375" style="280" customWidth="1"/>
    <col min="14790" max="14790" width="11.7109375" style="280" customWidth="1"/>
    <col min="14791" max="14791" width="12.7109375" style="280" customWidth="1"/>
    <col min="14792" max="14792" width="12" style="280" customWidth="1"/>
    <col min="14793" max="14793" width="12.85546875" style="280" customWidth="1"/>
    <col min="14794" max="14794" width="11.42578125" style="280" customWidth="1"/>
    <col min="14795" max="14795" width="10.42578125" style="280" customWidth="1"/>
    <col min="14796" max="14796" width="11.7109375" style="280" customWidth="1"/>
    <col min="14797" max="14797" width="11.140625" style="280" customWidth="1"/>
    <col min="14798" max="14798" width="11.85546875" style="280" bestFit="1" customWidth="1"/>
    <col min="14799" max="14799" width="10.5703125" style="280" bestFit="1" customWidth="1"/>
    <col min="14800" max="14800" width="9.5703125" style="280" bestFit="1" customWidth="1"/>
    <col min="14801" max="14801" width="11.42578125" style="280" customWidth="1"/>
    <col min="14802" max="14802" width="10.5703125" style="280" customWidth="1"/>
    <col min="14803" max="14803" width="7.5703125" style="280" customWidth="1"/>
    <col min="14804" max="14804" width="9.5703125" style="280" bestFit="1" customWidth="1"/>
    <col min="14805" max="14805" width="11" style="280" bestFit="1" customWidth="1"/>
    <col min="14806" max="14806" width="10.140625" style="280" bestFit="1" customWidth="1"/>
    <col min="14807" max="14811" width="9.5703125" style="280" bestFit="1" customWidth="1"/>
    <col min="14812" max="14812" width="10.140625" style="280" bestFit="1" customWidth="1"/>
    <col min="14813" max="14814" width="9.5703125" style="280" bestFit="1" customWidth="1"/>
    <col min="14815" max="14815" width="10.28515625" style="280" customWidth="1"/>
    <col min="14816" max="14823" width="9.5703125" style="280" bestFit="1" customWidth="1"/>
    <col min="14824" max="14824" width="9.5703125" style="280" customWidth="1"/>
    <col min="14825" max="14828" width="9.5703125" style="280" bestFit="1" customWidth="1"/>
    <col min="14829" max="14829" width="9.5703125" style="280" customWidth="1"/>
    <col min="14830" max="14831" width="9.5703125" style="280" bestFit="1" customWidth="1"/>
    <col min="14832" max="14832" width="9.42578125" style="280" customWidth="1"/>
    <col min="14833" max="14848" width="9.5703125" style="280" bestFit="1" customWidth="1"/>
    <col min="14849" max="14850" width="12.5703125" style="280" bestFit="1" customWidth="1"/>
    <col min="14851" max="14851" width="11.42578125" style="280" bestFit="1" customWidth="1"/>
    <col min="14852" max="14852" width="11" style="280" bestFit="1" customWidth="1"/>
    <col min="14853" max="14853" width="11.7109375" style="280" bestFit="1" customWidth="1"/>
    <col min="14854" max="15042" width="9.140625" style="280"/>
    <col min="15043" max="15043" width="6.7109375" style="280" customWidth="1"/>
    <col min="15044" max="15044" width="39.140625" style="280" customWidth="1"/>
    <col min="15045" max="15045" width="8.7109375" style="280" customWidth="1"/>
    <col min="15046" max="15046" width="11.7109375" style="280" customWidth="1"/>
    <col min="15047" max="15047" width="12.7109375" style="280" customWidth="1"/>
    <col min="15048" max="15048" width="12" style="280" customWidth="1"/>
    <col min="15049" max="15049" width="12.85546875" style="280" customWidth="1"/>
    <col min="15050" max="15050" width="11.42578125" style="280" customWidth="1"/>
    <col min="15051" max="15051" width="10.42578125" style="280" customWidth="1"/>
    <col min="15052" max="15052" width="11.7109375" style="280" customWidth="1"/>
    <col min="15053" max="15053" width="11.140625" style="280" customWidth="1"/>
    <col min="15054" max="15054" width="11.85546875" style="280" bestFit="1" customWidth="1"/>
    <col min="15055" max="15055" width="10.5703125" style="280" bestFit="1" customWidth="1"/>
    <col min="15056" max="15056" width="9.5703125" style="280" bestFit="1" customWidth="1"/>
    <col min="15057" max="15057" width="11.42578125" style="280" customWidth="1"/>
    <col min="15058" max="15058" width="10.5703125" style="280" customWidth="1"/>
    <col min="15059" max="15059" width="7.5703125" style="280" customWidth="1"/>
    <col min="15060" max="15060" width="9.5703125" style="280" bestFit="1" customWidth="1"/>
    <col min="15061" max="15061" width="11" style="280" bestFit="1" customWidth="1"/>
    <col min="15062" max="15062" width="10.140625" style="280" bestFit="1" customWidth="1"/>
    <col min="15063" max="15067" width="9.5703125" style="280" bestFit="1" customWidth="1"/>
    <col min="15068" max="15068" width="10.140625" style="280" bestFit="1" customWidth="1"/>
    <col min="15069" max="15070" width="9.5703125" style="280" bestFit="1" customWidth="1"/>
    <col min="15071" max="15071" width="10.28515625" style="280" customWidth="1"/>
    <col min="15072" max="15079" width="9.5703125" style="280" bestFit="1" customWidth="1"/>
    <col min="15080" max="15080" width="9.5703125" style="280" customWidth="1"/>
    <col min="15081" max="15084" width="9.5703125" style="280" bestFit="1" customWidth="1"/>
    <col min="15085" max="15085" width="9.5703125" style="280" customWidth="1"/>
    <col min="15086" max="15087" width="9.5703125" style="280" bestFit="1" customWidth="1"/>
    <col min="15088" max="15088" width="9.42578125" style="280" customWidth="1"/>
    <col min="15089" max="15104" width="9.5703125" style="280" bestFit="1" customWidth="1"/>
    <col min="15105" max="15106" width="12.5703125" style="280" bestFit="1" customWidth="1"/>
    <col min="15107" max="15107" width="11.42578125" style="280" bestFit="1" customWidth="1"/>
    <col min="15108" max="15108" width="11" style="280" bestFit="1" customWidth="1"/>
    <col min="15109" max="15109" width="11.7109375" style="280" bestFit="1" customWidth="1"/>
    <col min="15110" max="15298" width="9.140625" style="280"/>
    <col min="15299" max="15299" width="6.7109375" style="280" customWidth="1"/>
    <col min="15300" max="15300" width="39.140625" style="280" customWidth="1"/>
    <col min="15301" max="15301" width="8.7109375" style="280" customWidth="1"/>
    <col min="15302" max="15302" width="11.7109375" style="280" customWidth="1"/>
    <col min="15303" max="15303" width="12.7109375" style="280" customWidth="1"/>
    <col min="15304" max="15304" width="12" style="280" customWidth="1"/>
    <col min="15305" max="15305" width="12.85546875" style="280" customWidth="1"/>
    <col min="15306" max="15306" width="11.42578125" style="280" customWidth="1"/>
    <col min="15307" max="15307" width="10.42578125" style="280" customWidth="1"/>
    <col min="15308" max="15308" width="11.7109375" style="280" customWidth="1"/>
    <col min="15309" max="15309" width="11.140625" style="280" customWidth="1"/>
    <col min="15310" max="15310" width="11.85546875" style="280" bestFit="1" customWidth="1"/>
    <col min="15311" max="15311" width="10.5703125" style="280" bestFit="1" customWidth="1"/>
    <col min="15312" max="15312" width="9.5703125" style="280" bestFit="1" customWidth="1"/>
    <col min="15313" max="15313" width="11.42578125" style="280" customWidth="1"/>
    <col min="15314" max="15314" width="10.5703125" style="280" customWidth="1"/>
    <col min="15315" max="15315" width="7.5703125" style="280" customWidth="1"/>
    <col min="15316" max="15316" width="9.5703125" style="280" bestFit="1" customWidth="1"/>
    <col min="15317" max="15317" width="11" style="280" bestFit="1" customWidth="1"/>
    <col min="15318" max="15318" width="10.140625" style="280" bestFit="1" customWidth="1"/>
    <col min="15319" max="15323" width="9.5703125" style="280" bestFit="1" customWidth="1"/>
    <col min="15324" max="15324" width="10.140625" style="280" bestFit="1" customWidth="1"/>
    <col min="15325" max="15326" width="9.5703125" style="280" bestFit="1" customWidth="1"/>
    <col min="15327" max="15327" width="10.28515625" style="280" customWidth="1"/>
    <col min="15328" max="15335" width="9.5703125" style="280" bestFit="1" customWidth="1"/>
    <col min="15336" max="15336" width="9.5703125" style="280" customWidth="1"/>
    <col min="15337" max="15340" width="9.5703125" style="280" bestFit="1" customWidth="1"/>
    <col min="15341" max="15341" width="9.5703125" style="280" customWidth="1"/>
    <col min="15342" max="15343" width="9.5703125" style="280" bestFit="1" customWidth="1"/>
    <col min="15344" max="15344" width="9.42578125" style="280" customWidth="1"/>
    <col min="15345" max="15360" width="9.5703125" style="280" bestFit="1" customWidth="1"/>
    <col min="15361" max="15362" width="12.5703125" style="280" bestFit="1" customWidth="1"/>
    <col min="15363" max="15363" width="11.42578125" style="280" bestFit="1" customWidth="1"/>
    <col min="15364" max="15364" width="11" style="280" bestFit="1" customWidth="1"/>
    <col min="15365" max="15365" width="11.7109375" style="280" bestFit="1" customWidth="1"/>
    <col min="15366" max="15554" width="9.140625" style="280"/>
    <col min="15555" max="15555" width="6.7109375" style="280" customWidth="1"/>
    <col min="15556" max="15556" width="39.140625" style="280" customWidth="1"/>
    <col min="15557" max="15557" width="8.7109375" style="280" customWidth="1"/>
    <col min="15558" max="15558" width="11.7109375" style="280" customWidth="1"/>
    <col min="15559" max="15559" width="12.7109375" style="280" customWidth="1"/>
    <col min="15560" max="15560" width="12" style="280" customWidth="1"/>
    <col min="15561" max="15561" width="12.85546875" style="280" customWidth="1"/>
    <col min="15562" max="15562" width="11.42578125" style="280" customWidth="1"/>
    <col min="15563" max="15563" width="10.42578125" style="280" customWidth="1"/>
    <col min="15564" max="15564" width="11.7109375" style="280" customWidth="1"/>
    <col min="15565" max="15565" width="11.140625" style="280" customWidth="1"/>
    <col min="15566" max="15566" width="11.85546875" style="280" bestFit="1" customWidth="1"/>
    <col min="15567" max="15567" width="10.5703125" style="280" bestFit="1" customWidth="1"/>
    <col min="15568" max="15568" width="9.5703125" style="280" bestFit="1" customWidth="1"/>
    <col min="15569" max="15569" width="11.42578125" style="280" customWidth="1"/>
    <col min="15570" max="15570" width="10.5703125" style="280" customWidth="1"/>
    <col min="15571" max="15571" width="7.5703125" style="280" customWidth="1"/>
    <col min="15572" max="15572" width="9.5703125" style="280" bestFit="1" customWidth="1"/>
    <col min="15573" max="15573" width="11" style="280" bestFit="1" customWidth="1"/>
    <col min="15574" max="15574" width="10.140625" style="280" bestFit="1" customWidth="1"/>
    <col min="15575" max="15579" width="9.5703125" style="280" bestFit="1" customWidth="1"/>
    <col min="15580" max="15580" width="10.140625" style="280" bestFit="1" customWidth="1"/>
    <col min="15581" max="15582" width="9.5703125" style="280" bestFit="1" customWidth="1"/>
    <col min="15583" max="15583" width="10.28515625" style="280" customWidth="1"/>
    <col min="15584" max="15591" width="9.5703125" style="280" bestFit="1" customWidth="1"/>
    <col min="15592" max="15592" width="9.5703125" style="280" customWidth="1"/>
    <col min="15593" max="15596" width="9.5703125" style="280" bestFit="1" customWidth="1"/>
    <col min="15597" max="15597" width="9.5703125" style="280" customWidth="1"/>
    <col min="15598" max="15599" width="9.5703125" style="280" bestFit="1" customWidth="1"/>
    <col min="15600" max="15600" width="9.42578125" style="280" customWidth="1"/>
    <col min="15601" max="15616" width="9.5703125" style="280" bestFit="1" customWidth="1"/>
    <col min="15617" max="15618" width="12.5703125" style="280" bestFit="1" customWidth="1"/>
    <col min="15619" max="15619" width="11.42578125" style="280" bestFit="1" customWidth="1"/>
    <col min="15620" max="15620" width="11" style="280" bestFit="1" customWidth="1"/>
    <col min="15621" max="15621" width="11.7109375" style="280" bestFit="1" customWidth="1"/>
    <col min="15622" max="15810" width="9.140625" style="280"/>
    <col min="15811" max="15811" width="6.7109375" style="280" customWidth="1"/>
    <col min="15812" max="15812" width="39.140625" style="280" customWidth="1"/>
    <col min="15813" max="15813" width="8.7109375" style="280" customWidth="1"/>
    <col min="15814" max="15814" width="11.7109375" style="280" customWidth="1"/>
    <col min="15815" max="15815" width="12.7109375" style="280" customWidth="1"/>
    <col min="15816" max="15816" width="12" style="280" customWidth="1"/>
    <col min="15817" max="15817" width="12.85546875" style="280" customWidth="1"/>
    <col min="15818" max="15818" width="11.42578125" style="280" customWidth="1"/>
    <col min="15819" max="15819" width="10.42578125" style="280" customWidth="1"/>
    <col min="15820" max="15820" width="11.7109375" style="280" customWidth="1"/>
    <col min="15821" max="15821" width="11.140625" style="280" customWidth="1"/>
    <col min="15822" max="15822" width="11.85546875" style="280" bestFit="1" customWidth="1"/>
    <col min="15823" max="15823" width="10.5703125" style="280" bestFit="1" customWidth="1"/>
    <col min="15824" max="15824" width="9.5703125" style="280" bestFit="1" customWidth="1"/>
    <col min="15825" max="15825" width="11.42578125" style="280" customWidth="1"/>
    <col min="15826" max="15826" width="10.5703125" style="280" customWidth="1"/>
    <col min="15827" max="15827" width="7.5703125" style="280" customWidth="1"/>
    <col min="15828" max="15828" width="9.5703125" style="280" bestFit="1" customWidth="1"/>
    <col min="15829" max="15829" width="11" style="280" bestFit="1" customWidth="1"/>
    <col min="15830" max="15830" width="10.140625" style="280" bestFit="1" customWidth="1"/>
    <col min="15831" max="15835" width="9.5703125" style="280" bestFit="1" customWidth="1"/>
    <col min="15836" max="15836" width="10.140625" style="280" bestFit="1" customWidth="1"/>
    <col min="15837" max="15838" width="9.5703125" style="280" bestFit="1" customWidth="1"/>
    <col min="15839" max="15839" width="10.28515625" style="280" customWidth="1"/>
    <col min="15840" max="15847" width="9.5703125" style="280" bestFit="1" customWidth="1"/>
    <col min="15848" max="15848" width="9.5703125" style="280" customWidth="1"/>
    <col min="15849" max="15852" width="9.5703125" style="280" bestFit="1" customWidth="1"/>
    <col min="15853" max="15853" width="9.5703125" style="280" customWidth="1"/>
    <col min="15854" max="15855" width="9.5703125" style="280" bestFit="1" customWidth="1"/>
    <col min="15856" max="15856" width="9.42578125" style="280" customWidth="1"/>
    <col min="15857" max="15872" width="9.5703125" style="280" bestFit="1" customWidth="1"/>
    <col min="15873" max="15874" width="12.5703125" style="280" bestFit="1" customWidth="1"/>
    <col min="15875" max="15875" width="11.42578125" style="280" bestFit="1" customWidth="1"/>
    <col min="15876" max="15876" width="11" style="280" bestFit="1" customWidth="1"/>
    <col min="15877" max="15877" width="11.7109375" style="280" bestFit="1" customWidth="1"/>
    <col min="15878" max="16066" width="9.140625" style="280"/>
    <col min="16067" max="16067" width="6.7109375" style="280" customWidth="1"/>
    <col min="16068" max="16068" width="39.140625" style="280" customWidth="1"/>
    <col min="16069" max="16069" width="8.7109375" style="280" customWidth="1"/>
    <col min="16070" max="16070" width="11.7109375" style="280" customWidth="1"/>
    <col min="16071" max="16071" width="12.7109375" style="280" customWidth="1"/>
    <col min="16072" max="16072" width="12" style="280" customWidth="1"/>
    <col min="16073" max="16073" width="12.85546875" style="280" customWidth="1"/>
    <col min="16074" max="16074" width="11.42578125" style="280" customWidth="1"/>
    <col min="16075" max="16075" width="10.42578125" style="280" customWidth="1"/>
    <col min="16076" max="16076" width="11.7109375" style="280" customWidth="1"/>
    <col min="16077" max="16077" width="11.140625" style="280" customWidth="1"/>
    <col min="16078" max="16078" width="11.85546875" style="280" bestFit="1" customWidth="1"/>
    <col min="16079" max="16079" width="10.5703125" style="280" bestFit="1" customWidth="1"/>
    <col min="16080" max="16080" width="9.5703125" style="280" bestFit="1" customWidth="1"/>
    <col min="16081" max="16081" width="11.42578125" style="280" customWidth="1"/>
    <col min="16082" max="16082" width="10.5703125" style="280" customWidth="1"/>
    <col min="16083" max="16083" width="7.5703125" style="280" customWidth="1"/>
    <col min="16084" max="16084" width="9.5703125" style="280" bestFit="1" customWidth="1"/>
    <col min="16085" max="16085" width="11" style="280" bestFit="1" customWidth="1"/>
    <col min="16086" max="16086" width="10.140625" style="280" bestFit="1" customWidth="1"/>
    <col min="16087" max="16091" width="9.5703125" style="280" bestFit="1" customWidth="1"/>
    <col min="16092" max="16092" width="10.140625" style="280" bestFit="1" customWidth="1"/>
    <col min="16093" max="16094" width="9.5703125" style="280" bestFit="1" customWidth="1"/>
    <col min="16095" max="16095" width="10.28515625" style="280" customWidth="1"/>
    <col min="16096" max="16103" width="9.5703125" style="280" bestFit="1" customWidth="1"/>
    <col min="16104" max="16104" width="9.5703125" style="280" customWidth="1"/>
    <col min="16105" max="16108" width="9.5703125" style="280" bestFit="1" customWidth="1"/>
    <col min="16109" max="16109" width="9.5703125" style="280" customWidth="1"/>
    <col min="16110" max="16111" width="9.5703125" style="280" bestFit="1" customWidth="1"/>
    <col min="16112" max="16112" width="9.42578125" style="280" customWidth="1"/>
    <col min="16113" max="16128" width="9.5703125" style="280" bestFit="1" customWidth="1"/>
    <col min="16129" max="16130" width="12.5703125" style="280" bestFit="1" customWidth="1"/>
    <col min="16131" max="16131" width="11.42578125" style="280" bestFit="1" customWidth="1"/>
    <col min="16132" max="16132" width="11" style="280" bestFit="1" customWidth="1"/>
    <col min="16133" max="16133" width="11.7109375" style="280" bestFit="1" customWidth="1"/>
    <col min="16134" max="16384" width="9.140625" style="280"/>
  </cols>
  <sheetData>
    <row r="1" spans="1:63" ht="15.75" customHeight="1" x14ac:dyDescent="0.2">
      <c r="A1" s="288" t="s">
        <v>1295</v>
      </c>
    </row>
    <row r="2" spans="1:63" ht="27" customHeight="1" x14ac:dyDescent="0.2">
      <c r="A2" s="283" t="s">
        <v>1300</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row>
    <row r="3" spans="1:63" ht="11.25" customHeight="1" x14ac:dyDescent="0.2">
      <c r="AC3" s="312"/>
      <c r="AD3" s="312"/>
      <c r="AE3" s="312"/>
      <c r="AF3" s="312"/>
      <c r="AG3" s="312"/>
      <c r="AH3" s="312"/>
      <c r="AI3" s="312"/>
      <c r="AJ3" s="312"/>
      <c r="AK3" s="312"/>
      <c r="AQ3" s="312"/>
      <c r="AR3" s="312"/>
      <c r="AS3" s="312"/>
      <c r="BG3" s="312"/>
      <c r="BH3" s="312"/>
      <c r="BI3" s="314"/>
      <c r="BJ3" s="314" t="s">
        <v>0</v>
      </c>
    </row>
    <row r="4" spans="1:63" ht="15.75" customHeight="1" x14ac:dyDescent="0.2">
      <c r="A4" s="1512" t="s">
        <v>1</v>
      </c>
      <c r="B4" s="1512" t="s">
        <v>514</v>
      </c>
      <c r="C4" s="1531" t="s">
        <v>3</v>
      </c>
      <c r="D4" s="1527" t="s">
        <v>1260</v>
      </c>
      <c r="E4" s="1515" t="s">
        <v>1261</v>
      </c>
      <c r="F4" s="1517" t="s">
        <v>1262</v>
      </c>
      <c r="G4" s="1518"/>
      <c r="H4" s="1518"/>
      <c r="I4" s="1518"/>
      <c r="J4" s="1518"/>
      <c r="K4" s="1518"/>
      <c r="L4" s="1518"/>
      <c r="M4" s="1518"/>
      <c r="N4" s="1518"/>
      <c r="O4" s="1518"/>
      <c r="P4" s="1518"/>
      <c r="Q4" s="1518"/>
      <c r="R4" s="1518"/>
      <c r="S4" s="1518"/>
      <c r="T4" s="1518"/>
      <c r="U4" s="1518"/>
      <c r="V4" s="1518"/>
      <c r="W4" s="1518"/>
      <c r="X4" s="1518"/>
      <c r="Y4" s="1518"/>
      <c r="Z4" s="1518"/>
      <c r="AA4" s="1518"/>
      <c r="AB4" s="1518"/>
      <c r="AC4" s="1518"/>
      <c r="AD4" s="1518"/>
      <c r="AE4" s="1518"/>
      <c r="AF4" s="1518"/>
      <c r="AG4" s="1518"/>
      <c r="AH4" s="1518"/>
      <c r="AI4" s="1518"/>
      <c r="AJ4" s="1518"/>
      <c r="AK4" s="1518"/>
      <c r="AL4" s="1518"/>
      <c r="AM4" s="1518"/>
      <c r="AN4" s="1518"/>
      <c r="AO4" s="1518"/>
      <c r="AP4" s="1518"/>
      <c r="AQ4" s="1518"/>
      <c r="AR4" s="1518"/>
      <c r="AS4" s="1518"/>
      <c r="AT4" s="1518"/>
      <c r="AU4" s="1518"/>
      <c r="AV4" s="1518"/>
      <c r="AW4" s="1518"/>
      <c r="AX4" s="1518"/>
      <c r="AY4" s="1518"/>
      <c r="AZ4" s="1518"/>
      <c r="BA4" s="1518"/>
      <c r="BB4" s="1518"/>
      <c r="BC4" s="1518"/>
      <c r="BD4" s="1518"/>
      <c r="BE4" s="1518"/>
      <c r="BF4" s="1518"/>
      <c r="BG4" s="1518"/>
      <c r="BH4" s="1518"/>
      <c r="BI4" s="1519"/>
      <c r="BJ4" s="1510" t="s">
        <v>1263</v>
      </c>
      <c r="BK4" s="1532" t="s">
        <v>1264</v>
      </c>
    </row>
    <row r="5" spans="1:63" ht="27" customHeight="1" x14ac:dyDescent="0.2">
      <c r="A5" s="1513"/>
      <c r="B5" s="1513"/>
      <c r="C5" s="1531"/>
      <c r="D5" s="1527"/>
      <c r="E5" s="1516"/>
      <c r="F5" s="333" t="s">
        <v>39</v>
      </c>
      <c r="G5" s="184" t="s">
        <v>42</v>
      </c>
      <c r="H5" s="326" t="s">
        <v>44</v>
      </c>
      <c r="I5" s="326" t="s">
        <v>46</v>
      </c>
      <c r="J5" s="184" t="s">
        <v>49</v>
      </c>
      <c r="K5" s="184" t="s">
        <v>52</v>
      </c>
      <c r="L5" s="184" t="s">
        <v>55</v>
      </c>
      <c r="M5" s="184" t="s">
        <v>58</v>
      </c>
      <c r="N5" s="184" t="s">
        <v>61</v>
      </c>
      <c r="O5" s="184" t="s">
        <v>63</v>
      </c>
      <c r="P5" s="184" t="s">
        <v>66</v>
      </c>
      <c r="Q5" s="184" t="s">
        <v>68</v>
      </c>
      <c r="R5" s="333" t="s">
        <v>70</v>
      </c>
      <c r="S5" s="184" t="s">
        <v>73</v>
      </c>
      <c r="T5" s="184" t="s">
        <v>76</v>
      </c>
      <c r="U5" s="184" t="s">
        <v>79</v>
      </c>
      <c r="V5" s="184" t="s">
        <v>521</v>
      </c>
      <c r="W5" s="184" t="s">
        <v>82</v>
      </c>
      <c r="X5" s="184" t="s">
        <v>85</v>
      </c>
      <c r="Y5" s="184" t="s">
        <v>88</v>
      </c>
      <c r="Z5" s="184" t="s">
        <v>91</v>
      </c>
      <c r="AA5" s="184" t="s">
        <v>93</v>
      </c>
      <c r="AB5" s="184" t="s">
        <v>96</v>
      </c>
      <c r="AC5" s="326" t="s">
        <v>99</v>
      </c>
      <c r="AD5" s="326" t="s">
        <v>101</v>
      </c>
      <c r="AE5" s="326" t="s">
        <v>103</v>
      </c>
      <c r="AF5" s="326" t="s">
        <v>105</v>
      </c>
      <c r="AG5" s="326" t="s">
        <v>107</v>
      </c>
      <c r="AH5" s="326" t="s">
        <v>109</v>
      </c>
      <c r="AI5" s="326" t="s">
        <v>111</v>
      </c>
      <c r="AJ5" s="326" t="s">
        <v>113</v>
      </c>
      <c r="AK5" s="326" t="s">
        <v>115</v>
      </c>
      <c r="AL5" s="184" t="s">
        <v>117</v>
      </c>
      <c r="AM5" s="184" t="s">
        <v>119</v>
      </c>
      <c r="AN5" s="184" t="s">
        <v>121</v>
      </c>
      <c r="AO5" s="184" t="s">
        <v>123</v>
      </c>
      <c r="AP5" s="184" t="s">
        <v>125</v>
      </c>
      <c r="AQ5" s="326" t="s">
        <v>127</v>
      </c>
      <c r="AR5" s="326" t="s">
        <v>129</v>
      </c>
      <c r="AS5" s="184" t="s">
        <v>131</v>
      </c>
      <c r="AT5" s="184" t="s">
        <v>134</v>
      </c>
      <c r="AU5" s="184" t="s">
        <v>137</v>
      </c>
      <c r="AV5" s="184" t="s">
        <v>140</v>
      </c>
      <c r="AW5" s="184" t="s">
        <v>143</v>
      </c>
      <c r="AX5" s="184" t="s">
        <v>146</v>
      </c>
      <c r="AY5" s="184" t="s">
        <v>149</v>
      </c>
      <c r="AZ5" s="184" t="s">
        <v>152</v>
      </c>
      <c r="BA5" s="184" t="s">
        <v>155</v>
      </c>
      <c r="BB5" s="184" t="s">
        <v>157</v>
      </c>
      <c r="BC5" s="184" t="s">
        <v>160</v>
      </c>
      <c r="BD5" s="184" t="s">
        <v>163</v>
      </c>
      <c r="BE5" s="333" t="s">
        <v>165</v>
      </c>
      <c r="BF5" s="351" t="s">
        <v>167</v>
      </c>
      <c r="BG5" s="351" t="s">
        <v>525</v>
      </c>
      <c r="BH5" s="351" t="s">
        <v>528</v>
      </c>
      <c r="BI5" s="351" t="s">
        <v>169</v>
      </c>
      <c r="BJ5" s="1511"/>
      <c r="BK5" s="1532"/>
    </row>
    <row r="6" spans="1:63" s="288" customFormat="1" ht="20.100000000000001" customHeight="1" x14ac:dyDescent="0.2">
      <c r="A6" s="305"/>
      <c r="B6" s="305" t="s">
        <v>1265</v>
      </c>
      <c r="C6" s="305"/>
      <c r="D6" s="308">
        <v>81.34</v>
      </c>
      <c r="E6" s="308"/>
      <c r="F6" s="308"/>
      <c r="G6" s="308"/>
      <c r="H6" s="308"/>
      <c r="I6" s="308"/>
      <c r="J6" s="308"/>
      <c r="K6" s="308"/>
      <c r="L6" s="308"/>
      <c r="M6" s="308"/>
      <c r="N6" s="308"/>
      <c r="O6" s="308"/>
      <c r="P6" s="308"/>
      <c r="Q6" s="308"/>
      <c r="R6" s="308"/>
      <c r="S6" s="308"/>
      <c r="T6" s="308"/>
      <c r="U6" s="308"/>
      <c r="V6" s="308"/>
      <c r="W6" s="308"/>
      <c r="X6" s="308"/>
      <c r="Y6" s="308"/>
      <c r="Z6" s="308"/>
      <c r="AA6" s="308"/>
      <c r="AB6" s="308"/>
      <c r="AC6" s="335"/>
      <c r="AD6" s="335"/>
      <c r="AE6" s="335"/>
      <c r="AF6" s="335"/>
      <c r="AG6" s="335"/>
      <c r="AH6" s="335"/>
      <c r="AI6" s="335"/>
      <c r="AJ6" s="335"/>
      <c r="AK6" s="335"/>
      <c r="AL6" s="308"/>
      <c r="AM6" s="308"/>
      <c r="AN6" s="308"/>
      <c r="AO6" s="308"/>
      <c r="AP6" s="308"/>
      <c r="AQ6" s="335"/>
      <c r="AR6" s="335"/>
      <c r="AS6" s="308"/>
      <c r="AT6" s="308"/>
      <c r="AU6" s="308"/>
      <c r="AV6" s="308"/>
      <c r="AW6" s="308"/>
      <c r="AX6" s="308"/>
      <c r="AY6" s="308"/>
      <c r="AZ6" s="308"/>
      <c r="BA6" s="308"/>
      <c r="BB6" s="308"/>
      <c r="BC6" s="308"/>
      <c r="BD6" s="308"/>
      <c r="BE6" s="308"/>
      <c r="BF6" s="308"/>
      <c r="BG6" s="335"/>
      <c r="BH6" s="335"/>
      <c r="BI6" s="335"/>
      <c r="BJ6" s="336"/>
      <c r="BK6" s="336">
        <v>81.34</v>
      </c>
    </row>
    <row r="7" spans="1:63" ht="20.100000000000001" customHeight="1" x14ac:dyDescent="0.2">
      <c r="A7" s="323">
        <v>1</v>
      </c>
      <c r="B7" s="365" t="s">
        <v>38</v>
      </c>
      <c r="C7" s="323" t="s">
        <v>39</v>
      </c>
      <c r="D7" s="320">
        <v>0</v>
      </c>
      <c r="E7" s="320">
        <v>0</v>
      </c>
      <c r="F7" s="320">
        <v>0</v>
      </c>
      <c r="G7" s="320">
        <v>0</v>
      </c>
      <c r="H7" s="320">
        <v>0</v>
      </c>
      <c r="I7" s="320">
        <v>0</v>
      </c>
      <c r="J7" s="320">
        <v>0</v>
      </c>
      <c r="K7" s="320">
        <v>0</v>
      </c>
      <c r="L7" s="320">
        <v>0</v>
      </c>
      <c r="M7" s="320">
        <v>0</v>
      </c>
      <c r="N7" s="320">
        <v>0</v>
      </c>
      <c r="O7" s="320">
        <v>0</v>
      </c>
      <c r="P7" s="320">
        <v>0</v>
      </c>
      <c r="Q7" s="320">
        <v>0</v>
      </c>
      <c r="R7" s="320">
        <v>0</v>
      </c>
      <c r="S7" s="320">
        <v>0</v>
      </c>
      <c r="T7" s="320">
        <v>0</v>
      </c>
      <c r="U7" s="320">
        <v>0</v>
      </c>
      <c r="V7" s="320">
        <v>0</v>
      </c>
      <c r="W7" s="320">
        <v>0</v>
      </c>
      <c r="X7" s="320">
        <v>0</v>
      </c>
      <c r="Y7" s="320">
        <v>0</v>
      </c>
      <c r="Z7" s="320">
        <v>0</v>
      </c>
      <c r="AA7" s="320">
        <v>0</v>
      </c>
      <c r="AB7" s="320">
        <v>0</v>
      </c>
      <c r="AC7" s="338">
        <v>0</v>
      </c>
      <c r="AD7" s="338">
        <v>0</v>
      </c>
      <c r="AE7" s="338">
        <v>0</v>
      </c>
      <c r="AF7" s="338">
        <v>0</v>
      </c>
      <c r="AG7" s="338">
        <v>0</v>
      </c>
      <c r="AH7" s="338">
        <v>0</v>
      </c>
      <c r="AI7" s="338">
        <v>0</v>
      </c>
      <c r="AJ7" s="320">
        <v>0</v>
      </c>
      <c r="AK7" s="320">
        <v>0</v>
      </c>
      <c r="AL7" s="320">
        <v>0</v>
      </c>
      <c r="AM7" s="320">
        <v>0</v>
      </c>
      <c r="AN7" s="320">
        <v>0</v>
      </c>
      <c r="AO7" s="320">
        <v>0</v>
      </c>
      <c r="AP7" s="320">
        <v>0</v>
      </c>
      <c r="AQ7" s="338">
        <v>0</v>
      </c>
      <c r="AR7" s="338">
        <v>0</v>
      </c>
      <c r="AS7" s="320">
        <v>0</v>
      </c>
      <c r="AT7" s="320">
        <v>0</v>
      </c>
      <c r="AU7" s="320">
        <v>0</v>
      </c>
      <c r="AV7" s="320">
        <v>0</v>
      </c>
      <c r="AW7" s="320">
        <v>0</v>
      </c>
      <c r="AX7" s="320">
        <v>0</v>
      </c>
      <c r="AY7" s="320">
        <v>0</v>
      </c>
      <c r="AZ7" s="320">
        <v>0</v>
      </c>
      <c r="BA7" s="320">
        <v>0</v>
      </c>
      <c r="BB7" s="320">
        <v>0</v>
      </c>
      <c r="BC7" s="320">
        <v>0</v>
      </c>
      <c r="BD7" s="320">
        <v>0</v>
      </c>
      <c r="BE7" s="320">
        <v>0</v>
      </c>
      <c r="BF7" s="320">
        <v>0</v>
      </c>
      <c r="BG7" s="338">
        <v>0</v>
      </c>
      <c r="BH7" s="338">
        <v>0</v>
      </c>
      <c r="BI7" s="338">
        <v>0</v>
      </c>
      <c r="BJ7" s="339">
        <v>0</v>
      </c>
      <c r="BK7" s="339">
        <v>0</v>
      </c>
    </row>
    <row r="8" spans="1:63" ht="20.100000000000001" customHeight="1" x14ac:dyDescent="0.2">
      <c r="A8" s="383" t="s">
        <v>40</v>
      </c>
      <c r="B8" s="382" t="s">
        <v>41</v>
      </c>
      <c r="C8" s="383" t="s">
        <v>42</v>
      </c>
      <c r="D8" s="202">
        <v>0</v>
      </c>
      <c r="E8" s="202">
        <v>0</v>
      </c>
      <c r="F8" s="320">
        <v>0</v>
      </c>
      <c r="G8" s="202">
        <v>0</v>
      </c>
      <c r="H8" s="202">
        <v>0</v>
      </c>
      <c r="I8" s="202">
        <v>0</v>
      </c>
      <c r="J8" s="202">
        <v>0</v>
      </c>
      <c r="K8" s="202">
        <v>0</v>
      </c>
      <c r="L8" s="202">
        <v>0</v>
      </c>
      <c r="M8" s="202">
        <v>0</v>
      </c>
      <c r="N8" s="202">
        <v>0</v>
      </c>
      <c r="O8" s="202">
        <v>0</v>
      </c>
      <c r="P8" s="202">
        <v>0</v>
      </c>
      <c r="Q8" s="202">
        <v>0</v>
      </c>
      <c r="R8" s="202">
        <v>0</v>
      </c>
      <c r="S8" s="202">
        <v>0</v>
      </c>
      <c r="T8" s="202">
        <v>0</v>
      </c>
      <c r="U8" s="202">
        <v>0</v>
      </c>
      <c r="V8" s="202">
        <v>0</v>
      </c>
      <c r="W8" s="202">
        <v>0</v>
      </c>
      <c r="X8" s="202">
        <v>0</v>
      </c>
      <c r="Y8" s="202">
        <v>0</v>
      </c>
      <c r="Z8" s="202">
        <v>0</v>
      </c>
      <c r="AA8" s="202">
        <v>0</v>
      </c>
      <c r="AB8" s="202">
        <v>0</v>
      </c>
      <c r="AC8" s="319">
        <v>0</v>
      </c>
      <c r="AD8" s="319">
        <v>0</v>
      </c>
      <c r="AE8" s="319">
        <v>0</v>
      </c>
      <c r="AF8" s="319">
        <v>0</v>
      </c>
      <c r="AG8" s="319">
        <v>0</v>
      </c>
      <c r="AH8" s="319">
        <v>0</v>
      </c>
      <c r="AI8" s="319">
        <v>0</v>
      </c>
      <c r="AJ8" s="319">
        <v>0</v>
      </c>
      <c r="AK8" s="319">
        <v>0</v>
      </c>
      <c r="AL8" s="202">
        <v>0</v>
      </c>
      <c r="AM8" s="202">
        <v>0</v>
      </c>
      <c r="AN8" s="202">
        <v>0</v>
      </c>
      <c r="AO8" s="202">
        <v>0</v>
      </c>
      <c r="AP8" s="202">
        <v>0</v>
      </c>
      <c r="AQ8" s="319">
        <v>0</v>
      </c>
      <c r="AR8" s="319">
        <v>0</v>
      </c>
      <c r="AS8" s="202">
        <v>0</v>
      </c>
      <c r="AT8" s="202">
        <v>0</v>
      </c>
      <c r="AU8" s="202">
        <v>0</v>
      </c>
      <c r="AV8" s="202">
        <v>0</v>
      </c>
      <c r="AW8" s="202">
        <v>0</v>
      </c>
      <c r="AX8" s="202">
        <v>0</v>
      </c>
      <c r="AY8" s="202">
        <v>0</v>
      </c>
      <c r="AZ8" s="202">
        <v>0</v>
      </c>
      <c r="BA8" s="202">
        <v>0</v>
      </c>
      <c r="BB8" s="202">
        <v>0</v>
      </c>
      <c r="BC8" s="202">
        <v>0</v>
      </c>
      <c r="BD8" s="202">
        <v>0</v>
      </c>
      <c r="BE8" s="202">
        <v>0</v>
      </c>
      <c r="BF8" s="202">
        <v>0</v>
      </c>
      <c r="BG8" s="319">
        <v>0</v>
      </c>
      <c r="BH8" s="319">
        <v>0</v>
      </c>
      <c r="BI8" s="319">
        <v>0</v>
      </c>
      <c r="BJ8" s="321">
        <v>0</v>
      </c>
      <c r="BK8" s="321">
        <v>0</v>
      </c>
    </row>
    <row r="9" spans="1:63" ht="20.100000000000001" customHeight="1" x14ac:dyDescent="0.2">
      <c r="A9" s="383"/>
      <c r="B9" s="384" t="s">
        <v>43</v>
      </c>
      <c r="C9" s="385" t="s">
        <v>44</v>
      </c>
      <c r="D9" s="202">
        <v>0</v>
      </c>
      <c r="E9" s="202">
        <v>0</v>
      </c>
      <c r="F9" s="320">
        <v>0</v>
      </c>
      <c r="G9" s="202">
        <v>0</v>
      </c>
      <c r="H9" s="202">
        <v>0</v>
      </c>
      <c r="I9" s="202">
        <v>0</v>
      </c>
      <c r="J9" s="202">
        <v>0</v>
      </c>
      <c r="K9" s="202">
        <v>0</v>
      </c>
      <c r="L9" s="202">
        <v>0</v>
      </c>
      <c r="M9" s="202">
        <v>0</v>
      </c>
      <c r="N9" s="202">
        <v>0</v>
      </c>
      <c r="O9" s="202">
        <v>0</v>
      </c>
      <c r="P9" s="202">
        <v>0</v>
      </c>
      <c r="Q9" s="202">
        <v>0</v>
      </c>
      <c r="R9" s="202">
        <v>0</v>
      </c>
      <c r="S9" s="202">
        <v>0</v>
      </c>
      <c r="T9" s="202">
        <v>0</v>
      </c>
      <c r="U9" s="202">
        <v>0</v>
      </c>
      <c r="V9" s="202">
        <v>0</v>
      </c>
      <c r="W9" s="202">
        <v>0</v>
      </c>
      <c r="X9" s="202">
        <v>0</v>
      </c>
      <c r="Y9" s="202">
        <v>0</v>
      </c>
      <c r="Z9" s="202">
        <v>0</v>
      </c>
      <c r="AA9" s="202">
        <v>0</v>
      </c>
      <c r="AB9" s="202">
        <v>0</v>
      </c>
      <c r="AC9" s="319">
        <v>0</v>
      </c>
      <c r="AD9" s="319">
        <v>0</v>
      </c>
      <c r="AE9" s="319">
        <v>0</v>
      </c>
      <c r="AF9" s="319">
        <v>0</v>
      </c>
      <c r="AG9" s="319">
        <v>0</v>
      </c>
      <c r="AH9" s="319">
        <v>0</v>
      </c>
      <c r="AI9" s="319">
        <v>0</v>
      </c>
      <c r="AJ9" s="319">
        <v>0</v>
      </c>
      <c r="AK9" s="319">
        <v>0</v>
      </c>
      <c r="AL9" s="202">
        <v>0</v>
      </c>
      <c r="AM9" s="202">
        <v>0</v>
      </c>
      <c r="AN9" s="202">
        <v>0</v>
      </c>
      <c r="AO9" s="202">
        <v>0</v>
      </c>
      <c r="AP9" s="202">
        <v>0</v>
      </c>
      <c r="AQ9" s="319">
        <v>0</v>
      </c>
      <c r="AR9" s="319">
        <v>0</v>
      </c>
      <c r="AS9" s="202">
        <v>0</v>
      </c>
      <c r="AT9" s="202">
        <v>0</v>
      </c>
      <c r="AU9" s="202">
        <v>0</v>
      </c>
      <c r="AV9" s="202">
        <v>0</v>
      </c>
      <c r="AW9" s="202">
        <v>0</v>
      </c>
      <c r="AX9" s="202">
        <v>0</v>
      </c>
      <c r="AY9" s="202">
        <v>0</v>
      </c>
      <c r="AZ9" s="202">
        <v>0</v>
      </c>
      <c r="BA9" s="202">
        <v>0</v>
      </c>
      <c r="BB9" s="202">
        <v>0</v>
      </c>
      <c r="BC9" s="202">
        <v>0</v>
      </c>
      <c r="BD9" s="202">
        <v>0</v>
      </c>
      <c r="BE9" s="202">
        <v>0</v>
      </c>
      <c r="BF9" s="202">
        <v>0</v>
      </c>
      <c r="BG9" s="319">
        <v>0</v>
      </c>
      <c r="BH9" s="319">
        <v>0</v>
      </c>
      <c r="BI9" s="319">
        <v>0</v>
      </c>
      <c r="BJ9" s="321">
        <v>0</v>
      </c>
      <c r="BK9" s="321">
        <v>0</v>
      </c>
    </row>
    <row r="10" spans="1:63" ht="20.100000000000001" customHeight="1" x14ac:dyDescent="0.2">
      <c r="A10" s="383"/>
      <c r="B10" s="384" t="s">
        <v>661</v>
      </c>
      <c r="C10" s="385" t="s">
        <v>46</v>
      </c>
      <c r="D10" s="202">
        <v>0</v>
      </c>
      <c r="E10" s="202">
        <v>0</v>
      </c>
      <c r="F10" s="320">
        <v>0</v>
      </c>
      <c r="G10" s="202">
        <v>0</v>
      </c>
      <c r="H10" s="202">
        <v>0</v>
      </c>
      <c r="I10" s="202">
        <v>0</v>
      </c>
      <c r="J10" s="202">
        <v>0</v>
      </c>
      <c r="K10" s="202">
        <v>0</v>
      </c>
      <c r="L10" s="202">
        <v>0</v>
      </c>
      <c r="M10" s="202">
        <v>0</v>
      </c>
      <c r="N10" s="202">
        <v>0</v>
      </c>
      <c r="O10" s="202">
        <v>0</v>
      </c>
      <c r="P10" s="202">
        <v>0</v>
      </c>
      <c r="Q10" s="202">
        <v>0</v>
      </c>
      <c r="R10" s="202">
        <v>0</v>
      </c>
      <c r="S10" s="202">
        <v>0</v>
      </c>
      <c r="T10" s="202">
        <v>0</v>
      </c>
      <c r="U10" s="202">
        <v>0</v>
      </c>
      <c r="V10" s="202">
        <v>0</v>
      </c>
      <c r="W10" s="202">
        <v>0</v>
      </c>
      <c r="X10" s="202">
        <v>0</v>
      </c>
      <c r="Y10" s="202">
        <v>0</v>
      </c>
      <c r="Z10" s="202">
        <v>0</v>
      </c>
      <c r="AA10" s="202">
        <v>0</v>
      </c>
      <c r="AB10" s="202">
        <v>0</v>
      </c>
      <c r="AC10" s="319">
        <v>0</v>
      </c>
      <c r="AD10" s="319">
        <v>0</v>
      </c>
      <c r="AE10" s="319">
        <v>0</v>
      </c>
      <c r="AF10" s="319">
        <v>0</v>
      </c>
      <c r="AG10" s="319">
        <v>0</v>
      </c>
      <c r="AH10" s="319">
        <v>0</v>
      </c>
      <c r="AI10" s="319">
        <v>0</v>
      </c>
      <c r="AJ10" s="319">
        <v>0</v>
      </c>
      <c r="AK10" s="319">
        <v>0</v>
      </c>
      <c r="AL10" s="202">
        <v>0</v>
      </c>
      <c r="AM10" s="202">
        <v>0</v>
      </c>
      <c r="AN10" s="202">
        <v>0</v>
      </c>
      <c r="AO10" s="202">
        <v>0</v>
      </c>
      <c r="AP10" s="202">
        <v>0</v>
      </c>
      <c r="AQ10" s="319">
        <v>0</v>
      </c>
      <c r="AR10" s="319">
        <v>0</v>
      </c>
      <c r="AS10" s="202">
        <v>0</v>
      </c>
      <c r="AT10" s="202">
        <v>0</v>
      </c>
      <c r="AU10" s="202">
        <v>0</v>
      </c>
      <c r="AV10" s="202">
        <v>0</v>
      </c>
      <c r="AW10" s="202">
        <v>0</v>
      </c>
      <c r="AX10" s="202">
        <v>0</v>
      </c>
      <c r="AY10" s="202">
        <v>0</v>
      </c>
      <c r="AZ10" s="202">
        <v>0</v>
      </c>
      <c r="BA10" s="202">
        <v>0</v>
      </c>
      <c r="BB10" s="202">
        <v>0</v>
      </c>
      <c r="BC10" s="202">
        <v>0</v>
      </c>
      <c r="BD10" s="202">
        <v>0</v>
      </c>
      <c r="BE10" s="202">
        <v>0</v>
      </c>
      <c r="BF10" s="202">
        <v>0</v>
      </c>
      <c r="BG10" s="319">
        <v>0</v>
      </c>
      <c r="BH10" s="319">
        <v>0</v>
      </c>
      <c r="BI10" s="319">
        <v>0</v>
      </c>
      <c r="BJ10" s="321">
        <v>0</v>
      </c>
      <c r="BK10" s="321">
        <v>0</v>
      </c>
    </row>
    <row r="11" spans="1:63" ht="20.100000000000001" customHeight="1" x14ac:dyDescent="0.2">
      <c r="A11" s="383" t="s">
        <v>47</v>
      </c>
      <c r="B11" s="382" t="s">
        <v>48</v>
      </c>
      <c r="C11" s="383" t="s">
        <v>49</v>
      </c>
      <c r="D11" s="202">
        <v>0</v>
      </c>
      <c r="E11" s="202">
        <v>0</v>
      </c>
      <c r="F11" s="320">
        <v>0</v>
      </c>
      <c r="G11" s="202">
        <v>0</v>
      </c>
      <c r="H11" s="202">
        <v>0</v>
      </c>
      <c r="I11" s="202">
        <v>0</v>
      </c>
      <c r="J11" s="202">
        <v>0</v>
      </c>
      <c r="K11" s="202">
        <v>0</v>
      </c>
      <c r="L11" s="202">
        <v>0</v>
      </c>
      <c r="M11" s="202">
        <v>0</v>
      </c>
      <c r="N11" s="202">
        <v>0</v>
      </c>
      <c r="O11" s="202">
        <v>0</v>
      </c>
      <c r="P11" s="202">
        <v>0</v>
      </c>
      <c r="Q11" s="202">
        <v>0</v>
      </c>
      <c r="R11" s="202">
        <v>0</v>
      </c>
      <c r="S11" s="202">
        <v>0</v>
      </c>
      <c r="T11" s="202">
        <v>0</v>
      </c>
      <c r="U11" s="202">
        <v>0</v>
      </c>
      <c r="V11" s="202">
        <v>0</v>
      </c>
      <c r="W11" s="202">
        <v>0</v>
      </c>
      <c r="X11" s="202">
        <v>0</v>
      </c>
      <c r="Y11" s="202">
        <v>0</v>
      </c>
      <c r="Z11" s="202">
        <v>0</v>
      </c>
      <c r="AA11" s="202">
        <v>0</v>
      </c>
      <c r="AB11" s="202">
        <v>0</v>
      </c>
      <c r="AC11" s="319">
        <v>0</v>
      </c>
      <c r="AD11" s="319">
        <v>0</v>
      </c>
      <c r="AE11" s="319">
        <v>0</v>
      </c>
      <c r="AF11" s="319">
        <v>0</v>
      </c>
      <c r="AG11" s="319">
        <v>0</v>
      </c>
      <c r="AH11" s="319">
        <v>0</v>
      </c>
      <c r="AI11" s="319">
        <v>0</v>
      </c>
      <c r="AJ11" s="319">
        <v>0</v>
      </c>
      <c r="AK11" s="319">
        <v>0</v>
      </c>
      <c r="AL11" s="202">
        <v>0</v>
      </c>
      <c r="AM11" s="202">
        <v>0</v>
      </c>
      <c r="AN11" s="202">
        <v>0</v>
      </c>
      <c r="AO11" s="202">
        <v>0</v>
      </c>
      <c r="AP11" s="202">
        <v>0</v>
      </c>
      <c r="AQ11" s="319">
        <v>0</v>
      </c>
      <c r="AR11" s="319">
        <v>0</v>
      </c>
      <c r="AS11" s="202">
        <v>0</v>
      </c>
      <c r="AT11" s="202">
        <v>0</v>
      </c>
      <c r="AU11" s="202">
        <v>0</v>
      </c>
      <c r="AV11" s="202">
        <v>0</v>
      </c>
      <c r="AW11" s="202">
        <v>0</v>
      </c>
      <c r="AX11" s="202">
        <v>0</v>
      </c>
      <c r="AY11" s="202">
        <v>0</v>
      </c>
      <c r="AZ11" s="202">
        <v>0</v>
      </c>
      <c r="BA11" s="202">
        <v>0</v>
      </c>
      <c r="BB11" s="202">
        <v>0</v>
      </c>
      <c r="BC11" s="202">
        <v>0</v>
      </c>
      <c r="BD11" s="202">
        <v>0</v>
      </c>
      <c r="BE11" s="202">
        <v>0</v>
      </c>
      <c r="BF11" s="202">
        <v>0</v>
      </c>
      <c r="BG11" s="319">
        <v>0</v>
      </c>
      <c r="BH11" s="319">
        <v>0</v>
      </c>
      <c r="BI11" s="319">
        <v>0</v>
      </c>
      <c r="BJ11" s="321">
        <v>0</v>
      </c>
      <c r="BK11" s="321">
        <v>0</v>
      </c>
    </row>
    <row r="12" spans="1:63" ht="20.100000000000001" customHeight="1" x14ac:dyDescent="0.2">
      <c r="A12" s="383" t="s">
        <v>50</v>
      </c>
      <c r="B12" s="382" t="s">
        <v>51</v>
      </c>
      <c r="C12" s="383" t="s">
        <v>52</v>
      </c>
      <c r="D12" s="202">
        <v>0</v>
      </c>
      <c r="E12" s="202">
        <v>0</v>
      </c>
      <c r="F12" s="320">
        <v>0</v>
      </c>
      <c r="G12" s="202">
        <v>0</v>
      </c>
      <c r="H12" s="202">
        <v>0</v>
      </c>
      <c r="I12" s="202">
        <v>0</v>
      </c>
      <c r="J12" s="202">
        <v>0</v>
      </c>
      <c r="K12" s="202">
        <v>0</v>
      </c>
      <c r="L12" s="202">
        <v>0</v>
      </c>
      <c r="M12" s="202">
        <v>0</v>
      </c>
      <c r="N12" s="202">
        <v>0</v>
      </c>
      <c r="O12" s="202">
        <v>0</v>
      </c>
      <c r="P12" s="202">
        <v>0</v>
      </c>
      <c r="Q12" s="202">
        <v>0</v>
      </c>
      <c r="R12" s="202">
        <v>0</v>
      </c>
      <c r="S12" s="202">
        <v>0</v>
      </c>
      <c r="T12" s="202">
        <v>0</v>
      </c>
      <c r="U12" s="202">
        <v>0</v>
      </c>
      <c r="V12" s="202">
        <v>0</v>
      </c>
      <c r="W12" s="202">
        <v>0</v>
      </c>
      <c r="X12" s="202">
        <v>0</v>
      </c>
      <c r="Y12" s="202">
        <v>0</v>
      </c>
      <c r="Z12" s="202">
        <v>0</v>
      </c>
      <c r="AA12" s="202">
        <v>0</v>
      </c>
      <c r="AB12" s="202">
        <v>0</v>
      </c>
      <c r="AC12" s="319">
        <v>0</v>
      </c>
      <c r="AD12" s="319">
        <v>0</v>
      </c>
      <c r="AE12" s="319">
        <v>0</v>
      </c>
      <c r="AF12" s="319">
        <v>0</v>
      </c>
      <c r="AG12" s="319">
        <v>0</v>
      </c>
      <c r="AH12" s="319">
        <v>0</v>
      </c>
      <c r="AI12" s="319">
        <v>0</v>
      </c>
      <c r="AJ12" s="319">
        <v>0</v>
      </c>
      <c r="AK12" s="319">
        <v>0</v>
      </c>
      <c r="AL12" s="202">
        <v>0</v>
      </c>
      <c r="AM12" s="202">
        <v>0</v>
      </c>
      <c r="AN12" s="202">
        <v>0</v>
      </c>
      <c r="AO12" s="202">
        <v>0</v>
      </c>
      <c r="AP12" s="202">
        <v>0</v>
      </c>
      <c r="AQ12" s="319">
        <v>0</v>
      </c>
      <c r="AR12" s="319">
        <v>0</v>
      </c>
      <c r="AS12" s="202">
        <v>0</v>
      </c>
      <c r="AT12" s="202">
        <v>0</v>
      </c>
      <c r="AU12" s="202">
        <v>0</v>
      </c>
      <c r="AV12" s="202">
        <v>0</v>
      </c>
      <c r="AW12" s="202">
        <v>0</v>
      </c>
      <c r="AX12" s="202">
        <v>0</v>
      </c>
      <c r="AY12" s="202">
        <v>0</v>
      </c>
      <c r="AZ12" s="202">
        <v>0</v>
      </c>
      <c r="BA12" s="202">
        <v>0</v>
      </c>
      <c r="BB12" s="202">
        <v>0</v>
      </c>
      <c r="BC12" s="202">
        <v>0</v>
      </c>
      <c r="BD12" s="202">
        <v>0</v>
      </c>
      <c r="BE12" s="202">
        <v>0</v>
      </c>
      <c r="BF12" s="202">
        <v>0</v>
      </c>
      <c r="BG12" s="319">
        <v>0</v>
      </c>
      <c r="BH12" s="319">
        <v>0</v>
      </c>
      <c r="BI12" s="319">
        <v>0</v>
      </c>
      <c r="BJ12" s="321">
        <v>0</v>
      </c>
      <c r="BK12" s="321">
        <v>0</v>
      </c>
    </row>
    <row r="13" spans="1:63" ht="20.100000000000001" customHeight="1" x14ac:dyDescent="0.2">
      <c r="A13" s="383" t="s">
        <v>53</v>
      </c>
      <c r="B13" s="382" t="s">
        <v>54</v>
      </c>
      <c r="C13" s="383" t="s">
        <v>55</v>
      </c>
      <c r="D13" s="202">
        <v>0</v>
      </c>
      <c r="E13" s="202">
        <v>0</v>
      </c>
      <c r="F13" s="320">
        <v>0</v>
      </c>
      <c r="G13" s="202">
        <v>0</v>
      </c>
      <c r="H13" s="202">
        <v>0</v>
      </c>
      <c r="I13" s="202">
        <v>0</v>
      </c>
      <c r="J13" s="202">
        <v>0</v>
      </c>
      <c r="K13" s="202">
        <v>0</v>
      </c>
      <c r="L13" s="202">
        <v>0</v>
      </c>
      <c r="M13" s="202">
        <v>0</v>
      </c>
      <c r="N13" s="202">
        <v>0</v>
      </c>
      <c r="O13" s="202">
        <v>0</v>
      </c>
      <c r="P13" s="202">
        <v>0</v>
      </c>
      <c r="Q13" s="202">
        <v>0</v>
      </c>
      <c r="R13" s="202">
        <v>0</v>
      </c>
      <c r="S13" s="202">
        <v>0</v>
      </c>
      <c r="T13" s="202">
        <v>0</v>
      </c>
      <c r="U13" s="202">
        <v>0</v>
      </c>
      <c r="V13" s="202">
        <v>0</v>
      </c>
      <c r="W13" s="202">
        <v>0</v>
      </c>
      <c r="X13" s="202">
        <v>0</v>
      </c>
      <c r="Y13" s="202">
        <v>0</v>
      </c>
      <c r="Z13" s="202">
        <v>0</v>
      </c>
      <c r="AA13" s="202">
        <v>0</v>
      </c>
      <c r="AB13" s="202">
        <v>0</v>
      </c>
      <c r="AC13" s="319">
        <v>0</v>
      </c>
      <c r="AD13" s="319">
        <v>0</v>
      </c>
      <c r="AE13" s="319">
        <v>0</v>
      </c>
      <c r="AF13" s="319">
        <v>0</v>
      </c>
      <c r="AG13" s="319">
        <v>0</v>
      </c>
      <c r="AH13" s="319">
        <v>0</v>
      </c>
      <c r="AI13" s="319">
        <v>0</v>
      </c>
      <c r="AJ13" s="319">
        <v>0</v>
      </c>
      <c r="AK13" s="319">
        <v>0</v>
      </c>
      <c r="AL13" s="202">
        <v>0</v>
      </c>
      <c r="AM13" s="202">
        <v>0</v>
      </c>
      <c r="AN13" s="202">
        <v>0</v>
      </c>
      <c r="AO13" s="202">
        <v>0</v>
      </c>
      <c r="AP13" s="202">
        <v>0</v>
      </c>
      <c r="AQ13" s="319">
        <v>0</v>
      </c>
      <c r="AR13" s="319">
        <v>0</v>
      </c>
      <c r="AS13" s="202">
        <v>0</v>
      </c>
      <c r="AT13" s="202">
        <v>0</v>
      </c>
      <c r="AU13" s="202">
        <v>0</v>
      </c>
      <c r="AV13" s="202">
        <v>0</v>
      </c>
      <c r="AW13" s="202">
        <v>0</v>
      </c>
      <c r="AX13" s="202">
        <v>0</v>
      </c>
      <c r="AY13" s="202">
        <v>0</v>
      </c>
      <c r="AZ13" s="202">
        <v>0</v>
      </c>
      <c r="BA13" s="202">
        <v>0</v>
      </c>
      <c r="BB13" s="202">
        <v>0</v>
      </c>
      <c r="BC13" s="202">
        <v>0</v>
      </c>
      <c r="BD13" s="202">
        <v>0</v>
      </c>
      <c r="BE13" s="202">
        <v>0</v>
      </c>
      <c r="BF13" s="202">
        <v>0</v>
      </c>
      <c r="BG13" s="319">
        <v>0</v>
      </c>
      <c r="BH13" s="319">
        <v>0</v>
      </c>
      <c r="BI13" s="319">
        <v>0</v>
      </c>
      <c r="BJ13" s="321">
        <v>0</v>
      </c>
      <c r="BK13" s="321">
        <v>0</v>
      </c>
    </row>
    <row r="14" spans="1:63" ht="20.100000000000001" customHeight="1" x14ac:dyDescent="0.2">
      <c r="A14" s="383" t="s">
        <v>56</v>
      </c>
      <c r="B14" s="382" t="s">
        <v>57</v>
      </c>
      <c r="C14" s="383" t="s">
        <v>58</v>
      </c>
      <c r="D14" s="202">
        <v>0</v>
      </c>
      <c r="E14" s="202">
        <v>0</v>
      </c>
      <c r="F14" s="320">
        <v>0</v>
      </c>
      <c r="G14" s="202">
        <v>0</v>
      </c>
      <c r="H14" s="202">
        <v>0</v>
      </c>
      <c r="I14" s="202">
        <v>0</v>
      </c>
      <c r="J14" s="202">
        <v>0</v>
      </c>
      <c r="K14" s="202">
        <v>0</v>
      </c>
      <c r="L14" s="202">
        <v>0</v>
      </c>
      <c r="M14" s="202">
        <v>0</v>
      </c>
      <c r="N14" s="202">
        <v>0</v>
      </c>
      <c r="O14" s="202">
        <v>0</v>
      </c>
      <c r="P14" s="202">
        <v>0</v>
      </c>
      <c r="Q14" s="202">
        <v>0</v>
      </c>
      <c r="R14" s="202">
        <v>0</v>
      </c>
      <c r="S14" s="202">
        <v>0</v>
      </c>
      <c r="T14" s="202">
        <v>0</v>
      </c>
      <c r="U14" s="202">
        <v>0</v>
      </c>
      <c r="V14" s="202">
        <v>0</v>
      </c>
      <c r="W14" s="202">
        <v>0</v>
      </c>
      <c r="X14" s="202">
        <v>0</v>
      </c>
      <c r="Y14" s="202">
        <v>0</v>
      </c>
      <c r="Z14" s="202">
        <v>0</v>
      </c>
      <c r="AA14" s="202">
        <v>0</v>
      </c>
      <c r="AB14" s="202">
        <v>0</v>
      </c>
      <c r="AC14" s="319">
        <v>0</v>
      </c>
      <c r="AD14" s="319">
        <v>0</v>
      </c>
      <c r="AE14" s="319">
        <v>0</v>
      </c>
      <c r="AF14" s="319">
        <v>0</v>
      </c>
      <c r="AG14" s="319">
        <v>0</v>
      </c>
      <c r="AH14" s="319">
        <v>0</v>
      </c>
      <c r="AI14" s="319">
        <v>0</v>
      </c>
      <c r="AJ14" s="319">
        <v>0</v>
      </c>
      <c r="AK14" s="319">
        <v>0</v>
      </c>
      <c r="AL14" s="202">
        <v>0</v>
      </c>
      <c r="AM14" s="202">
        <v>0</v>
      </c>
      <c r="AN14" s="202">
        <v>0</v>
      </c>
      <c r="AO14" s="202">
        <v>0</v>
      </c>
      <c r="AP14" s="202">
        <v>0</v>
      </c>
      <c r="AQ14" s="319">
        <v>0</v>
      </c>
      <c r="AR14" s="319">
        <v>0</v>
      </c>
      <c r="AS14" s="202">
        <v>0</v>
      </c>
      <c r="AT14" s="202">
        <v>0</v>
      </c>
      <c r="AU14" s="202">
        <v>0</v>
      </c>
      <c r="AV14" s="202">
        <v>0</v>
      </c>
      <c r="AW14" s="202">
        <v>0</v>
      </c>
      <c r="AX14" s="202">
        <v>0</v>
      </c>
      <c r="AY14" s="202">
        <v>0</v>
      </c>
      <c r="AZ14" s="202">
        <v>0</v>
      </c>
      <c r="BA14" s="202">
        <v>0</v>
      </c>
      <c r="BB14" s="202">
        <v>0</v>
      </c>
      <c r="BC14" s="202">
        <v>0</v>
      </c>
      <c r="BD14" s="202">
        <v>0</v>
      </c>
      <c r="BE14" s="202">
        <v>0</v>
      </c>
      <c r="BF14" s="202">
        <v>0</v>
      </c>
      <c r="BG14" s="319">
        <v>0</v>
      </c>
      <c r="BH14" s="319">
        <v>0</v>
      </c>
      <c r="BI14" s="319">
        <v>0</v>
      </c>
      <c r="BJ14" s="321">
        <v>0</v>
      </c>
      <c r="BK14" s="321">
        <v>0</v>
      </c>
    </row>
    <row r="15" spans="1:63" ht="20.100000000000001" customHeight="1" x14ac:dyDescent="0.2">
      <c r="A15" s="383" t="s">
        <v>59</v>
      </c>
      <c r="B15" s="382" t="s">
        <v>60</v>
      </c>
      <c r="C15" s="383" t="s">
        <v>61</v>
      </c>
      <c r="D15" s="202">
        <v>0</v>
      </c>
      <c r="E15" s="202">
        <v>0</v>
      </c>
      <c r="F15" s="320">
        <v>0</v>
      </c>
      <c r="G15" s="202">
        <v>0</v>
      </c>
      <c r="H15" s="202">
        <v>0</v>
      </c>
      <c r="I15" s="202">
        <v>0</v>
      </c>
      <c r="J15" s="202">
        <v>0</v>
      </c>
      <c r="K15" s="202">
        <v>0</v>
      </c>
      <c r="L15" s="202">
        <v>0</v>
      </c>
      <c r="M15" s="202">
        <v>0</v>
      </c>
      <c r="N15" s="202">
        <v>0</v>
      </c>
      <c r="O15" s="202">
        <v>0</v>
      </c>
      <c r="P15" s="202">
        <v>0</v>
      </c>
      <c r="Q15" s="202">
        <v>0</v>
      </c>
      <c r="R15" s="202">
        <v>0</v>
      </c>
      <c r="S15" s="202">
        <v>0</v>
      </c>
      <c r="T15" s="202">
        <v>0</v>
      </c>
      <c r="U15" s="202">
        <v>0</v>
      </c>
      <c r="V15" s="202">
        <v>0</v>
      </c>
      <c r="W15" s="202">
        <v>0</v>
      </c>
      <c r="X15" s="202">
        <v>0</v>
      </c>
      <c r="Y15" s="202">
        <v>0</v>
      </c>
      <c r="Z15" s="202">
        <v>0</v>
      </c>
      <c r="AA15" s="202">
        <v>0</v>
      </c>
      <c r="AB15" s="202">
        <v>0</v>
      </c>
      <c r="AC15" s="319">
        <v>0</v>
      </c>
      <c r="AD15" s="319">
        <v>0</v>
      </c>
      <c r="AE15" s="319">
        <v>0</v>
      </c>
      <c r="AF15" s="319">
        <v>0</v>
      </c>
      <c r="AG15" s="319">
        <v>0</v>
      </c>
      <c r="AH15" s="319">
        <v>0</v>
      </c>
      <c r="AI15" s="319">
        <v>0</v>
      </c>
      <c r="AJ15" s="319">
        <v>0</v>
      </c>
      <c r="AK15" s="319">
        <v>0</v>
      </c>
      <c r="AL15" s="202">
        <v>0</v>
      </c>
      <c r="AM15" s="202">
        <v>0</v>
      </c>
      <c r="AN15" s="202">
        <v>0</v>
      </c>
      <c r="AO15" s="202">
        <v>0</v>
      </c>
      <c r="AP15" s="202">
        <v>0</v>
      </c>
      <c r="AQ15" s="319">
        <v>0</v>
      </c>
      <c r="AR15" s="319">
        <v>0</v>
      </c>
      <c r="AS15" s="202">
        <v>0</v>
      </c>
      <c r="AT15" s="202">
        <v>0</v>
      </c>
      <c r="AU15" s="202">
        <v>0</v>
      </c>
      <c r="AV15" s="202">
        <v>0</v>
      </c>
      <c r="AW15" s="202">
        <v>0</v>
      </c>
      <c r="AX15" s="202">
        <v>0</v>
      </c>
      <c r="AY15" s="202">
        <v>0</v>
      </c>
      <c r="AZ15" s="202">
        <v>0</v>
      </c>
      <c r="BA15" s="202">
        <v>0</v>
      </c>
      <c r="BB15" s="202">
        <v>0</v>
      </c>
      <c r="BC15" s="202">
        <v>0</v>
      </c>
      <c r="BD15" s="202">
        <v>0</v>
      </c>
      <c r="BE15" s="202">
        <v>0</v>
      </c>
      <c r="BF15" s="202">
        <v>0</v>
      </c>
      <c r="BG15" s="319">
        <v>0</v>
      </c>
      <c r="BH15" s="319">
        <v>0</v>
      </c>
      <c r="BI15" s="319">
        <v>0</v>
      </c>
      <c r="BJ15" s="321">
        <v>0</v>
      </c>
      <c r="BK15" s="321">
        <v>0</v>
      </c>
    </row>
    <row r="16" spans="1:63" ht="20.100000000000001" customHeight="1" x14ac:dyDescent="0.2">
      <c r="A16" s="383" t="s">
        <v>662</v>
      </c>
      <c r="B16" s="382" t="s">
        <v>62</v>
      </c>
      <c r="C16" s="383" t="s">
        <v>63</v>
      </c>
      <c r="D16" s="202">
        <v>0</v>
      </c>
      <c r="E16" s="202">
        <v>0</v>
      </c>
      <c r="F16" s="320">
        <v>0</v>
      </c>
      <c r="G16" s="202">
        <v>0</v>
      </c>
      <c r="H16" s="202">
        <v>0</v>
      </c>
      <c r="I16" s="202">
        <v>0</v>
      </c>
      <c r="J16" s="202">
        <v>0</v>
      </c>
      <c r="K16" s="202">
        <v>0</v>
      </c>
      <c r="L16" s="202">
        <v>0</v>
      </c>
      <c r="M16" s="202">
        <v>0</v>
      </c>
      <c r="N16" s="202">
        <v>0</v>
      </c>
      <c r="O16" s="202">
        <v>0</v>
      </c>
      <c r="P16" s="202">
        <v>0</v>
      </c>
      <c r="Q16" s="202">
        <v>0</v>
      </c>
      <c r="R16" s="202">
        <v>0</v>
      </c>
      <c r="S16" s="202">
        <v>0</v>
      </c>
      <c r="T16" s="202">
        <v>0</v>
      </c>
      <c r="U16" s="202">
        <v>0</v>
      </c>
      <c r="V16" s="202">
        <v>0</v>
      </c>
      <c r="W16" s="202">
        <v>0</v>
      </c>
      <c r="X16" s="202">
        <v>0</v>
      </c>
      <c r="Y16" s="202">
        <v>0</v>
      </c>
      <c r="Z16" s="202">
        <v>0</v>
      </c>
      <c r="AA16" s="202">
        <v>0</v>
      </c>
      <c r="AB16" s="202">
        <v>0</v>
      </c>
      <c r="AC16" s="319">
        <v>0</v>
      </c>
      <c r="AD16" s="319">
        <v>0</v>
      </c>
      <c r="AE16" s="319">
        <v>0</v>
      </c>
      <c r="AF16" s="319">
        <v>0</v>
      </c>
      <c r="AG16" s="319">
        <v>0</v>
      </c>
      <c r="AH16" s="319">
        <v>0</v>
      </c>
      <c r="AI16" s="319">
        <v>0</v>
      </c>
      <c r="AJ16" s="319">
        <v>0</v>
      </c>
      <c r="AK16" s="319">
        <v>0</v>
      </c>
      <c r="AL16" s="202">
        <v>0</v>
      </c>
      <c r="AM16" s="202">
        <v>0</v>
      </c>
      <c r="AN16" s="202">
        <v>0</v>
      </c>
      <c r="AO16" s="202">
        <v>0</v>
      </c>
      <c r="AP16" s="202">
        <v>0</v>
      </c>
      <c r="AQ16" s="319">
        <v>0</v>
      </c>
      <c r="AR16" s="319">
        <v>0</v>
      </c>
      <c r="AS16" s="202">
        <v>0</v>
      </c>
      <c r="AT16" s="202">
        <v>0</v>
      </c>
      <c r="AU16" s="202">
        <v>0</v>
      </c>
      <c r="AV16" s="202">
        <v>0</v>
      </c>
      <c r="AW16" s="202">
        <v>0</v>
      </c>
      <c r="AX16" s="202">
        <v>0</v>
      </c>
      <c r="AY16" s="202">
        <v>0</v>
      </c>
      <c r="AZ16" s="202">
        <v>0</v>
      </c>
      <c r="BA16" s="202">
        <v>0</v>
      </c>
      <c r="BB16" s="202">
        <v>0</v>
      </c>
      <c r="BC16" s="202">
        <v>0</v>
      </c>
      <c r="BD16" s="202">
        <v>0</v>
      </c>
      <c r="BE16" s="202">
        <v>0</v>
      </c>
      <c r="BF16" s="202">
        <v>0</v>
      </c>
      <c r="BG16" s="319">
        <v>0</v>
      </c>
      <c r="BH16" s="319">
        <v>0</v>
      </c>
      <c r="BI16" s="319">
        <v>0</v>
      </c>
      <c r="BJ16" s="321">
        <v>0</v>
      </c>
      <c r="BK16" s="321">
        <v>0</v>
      </c>
    </row>
    <row r="17" spans="1:63" ht="20.100000000000001" customHeight="1" x14ac:dyDescent="0.2">
      <c r="A17" s="383" t="s">
        <v>64</v>
      </c>
      <c r="B17" s="382" t="s">
        <v>65</v>
      </c>
      <c r="C17" s="383" t="s">
        <v>66</v>
      </c>
      <c r="D17" s="202">
        <v>0</v>
      </c>
      <c r="E17" s="202">
        <v>0</v>
      </c>
      <c r="F17" s="320">
        <v>0</v>
      </c>
      <c r="G17" s="202">
        <v>0</v>
      </c>
      <c r="H17" s="202">
        <v>0</v>
      </c>
      <c r="I17" s="202">
        <v>0</v>
      </c>
      <c r="J17" s="202">
        <v>0</v>
      </c>
      <c r="K17" s="202">
        <v>0</v>
      </c>
      <c r="L17" s="202">
        <v>0</v>
      </c>
      <c r="M17" s="202">
        <v>0</v>
      </c>
      <c r="N17" s="202">
        <v>0</v>
      </c>
      <c r="O17" s="202">
        <v>0</v>
      </c>
      <c r="P17" s="202">
        <v>0</v>
      </c>
      <c r="Q17" s="202">
        <v>0</v>
      </c>
      <c r="R17" s="202">
        <v>0</v>
      </c>
      <c r="S17" s="202">
        <v>0</v>
      </c>
      <c r="T17" s="202">
        <v>0</v>
      </c>
      <c r="U17" s="202">
        <v>0</v>
      </c>
      <c r="V17" s="202">
        <v>0</v>
      </c>
      <c r="W17" s="202">
        <v>0</v>
      </c>
      <c r="X17" s="202">
        <v>0</v>
      </c>
      <c r="Y17" s="202">
        <v>0</v>
      </c>
      <c r="Z17" s="202">
        <v>0</v>
      </c>
      <c r="AA17" s="202">
        <v>0</v>
      </c>
      <c r="AB17" s="202">
        <v>0</v>
      </c>
      <c r="AC17" s="319">
        <v>0</v>
      </c>
      <c r="AD17" s="319">
        <v>0</v>
      </c>
      <c r="AE17" s="319">
        <v>0</v>
      </c>
      <c r="AF17" s="319">
        <v>0</v>
      </c>
      <c r="AG17" s="319">
        <v>0</v>
      </c>
      <c r="AH17" s="319">
        <v>0</v>
      </c>
      <c r="AI17" s="319">
        <v>0</v>
      </c>
      <c r="AJ17" s="319">
        <v>0</v>
      </c>
      <c r="AK17" s="319">
        <v>0</v>
      </c>
      <c r="AL17" s="202">
        <v>0</v>
      </c>
      <c r="AM17" s="202">
        <v>0</v>
      </c>
      <c r="AN17" s="202">
        <v>0</v>
      </c>
      <c r="AO17" s="202">
        <v>0</v>
      </c>
      <c r="AP17" s="202">
        <v>0</v>
      </c>
      <c r="AQ17" s="319">
        <v>0</v>
      </c>
      <c r="AR17" s="319">
        <v>0</v>
      </c>
      <c r="AS17" s="202">
        <v>0</v>
      </c>
      <c r="AT17" s="202">
        <v>0</v>
      </c>
      <c r="AU17" s="202">
        <v>0</v>
      </c>
      <c r="AV17" s="202">
        <v>0</v>
      </c>
      <c r="AW17" s="202">
        <v>0</v>
      </c>
      <c r="AX17" s="202">
        <v>0</v>
      </c>
      <c r="AY17" s="202">
        <v>0</v>
      </c>
      <c r="AZ17" s="202">
        <v>0</v>
      </c>
      <c r="BA17" s="202">
        <v>0</v>
      </c>
      <c r="BB17" s="202">
        <v>0</v>
      </c>
      <c r="BC17" s="202">
        <v>0</v>
      </c>
      <c r="BD17" s="202">
        <v>0</v>
      </c>
      <c r="BE17" s="202">
        <v>0</v>
      </c>
      <c r="BF17" s="202">
        <v>0</v>
      </c>
      <c r="BG17" s="319">
        <v>0</v>
      </c>
      <c r="BH17" s="319">
        <v>0</v>
      </c>
      <c r="BI17" s="319">
        <v>0</v>
      </c>
      <c r="BJ17" s="321">
        <v>0</v>
      </c>
      <c r="BK17" s="321">
        <v>0</v>
      </c>
    </row>
    <row r="18" spans="1:63" ht="20.100000000000001" customHeight="1" x14ac:dyDescent="0.2">
      <c r="A18" s="383" t="s">
        <v>1277</v>
      </c>
      <c r="B18" s="382" t="s">
        <v>67</v>
      </c>
      <c r="C18" s="383" t="s">
        <v>68</v>
      </c>
      <c r="D18" s="202">
        <v>0</v>
      </c>
      <c r="E18" s="202">
        <v>0</v>
      </c>
      <c r="F18" s="320">
        <v>0</v>
      </c>
      <c r="G18" s="202">
        <v>0</v>
      </c>
      <c r="H18" s="202">
        <v>0</v>
      </c>
      <c r="I18" s="202">
        <v>0</v>
      </c>
      <c r="J18" s="202">
        <v>0</v>
      </c>
      <c r="K18" s="202">
        <v>0</v>
      </c>
      <c r="L18" s="202">
        <v>0</v>
      </c>
      <c r="M18" s="202">
        <v>0</v>
      </c>
      <c r="N18" s="202">
        <v>0</v>
      </c>
      <c r="O18" s="202">
        <v>0</v>
      </c>
      <c r="P18" s="202">
        <v>0</v>
      </c>
      <c r="Q18" s="202">
        <v>0</v>
      </c>
      <c r="R18" s="202">
        <v>0</v>
      </c>
      <c r="S18" s="202">
        <v>0</v>
      </c>
      <c r="T18" s="202">
        <v>0</v>
      </c>
      <c r="U18" s="202">
        <v>0</v>
      </c>
      <c r="V18" s="202">
        <v>0</v>
      </c>
      <c r="W18" s="202">
        <v>0</v>
      </c>
      <c r="X18" s="202">
        <v>0</v>
      </c>
      <c r="Y18" s="202">
        <v>0</v>
      </c>
      <c r="Z18" s="202">
        <v>0</v>
      </c>
      <c r="AA18" s="202">
        <v>0</v>
      </c>
      <c r="AB18" s="202">
        <v>0</v>
      </c>
      <c r="AC18" s="319">
        <v>0</v>
      </c>
      <c r="AD18" s="319">
        <v>0</v>
      </c>
      <c r="AE18" s="319">
        <v>0</v>
      </c>
      <c r="AF18" s="319">
        <v>0</v>
      </c>
      <c r="AG18" s="319">
        <v>0</v>
      </c>
      <c r="AH18" s="319">
        <v>0</v>
      </c>
      <c r="AI18" s="319">
        <v>0</v>
      </c>
      <c r="AJ18" s="319">
        <v>0</v>
      </c>
      <c r="AK18" s="319">
        <v>0</v>
      </c>
      <c r="AL18" s="202">
        <v>0</v>
      </c>
      <c r="AM18" s="202">
        <v>0</v>
      </c>
      <c r="AN18" s="202">
        <v>0</v>
      </c>
      <c r="AO18" s="202">
        <v>0</v>
      </c>
      <c r="AP18" s="202">
        <v>0</v>
      </c>
      <c r="AQ18" s="319">
        <v>0</v>
      </c>
      <c r="AR18" s="319">
        <v>0</v>
      </c>
      <c r="AS18" s="202">
        <v>0</v>
      </c>
      <c r="AT18" s="202">
        <v>0</v>
      </c>
      <c r="AU18" s="202">
        <v>0</v>
      </c>
      <c r="AV18" s="202">
        <v>0</v>
      </c>
      <c r="AW18" s="202">
        <v>0</v>
      </c>
      <c r="AX18" s="202">
        <v>0</v>
      </c>
      <c r="AY18" s="202">
        <v>0</v>
      </c>
      <c r="AZ18" s="202">
        <v>0</v>
      </c>
      <c r="BA18" s="202">
        <v>0</v>
      </c>
      <c r="BB18" s="202">
        <v>0</v>
      </c>
      <c r="BC18" s="202">
        <v>0</v>
      </c>
      <c r="BD18" s="202">
        <v>0</v>
      </c>
      <c r="BE18" s="202">
        <v>0</v>
      </c>
      <c r="BF18" s="202">
        <v>0</v>
      </c>
      <c r="BG18" s="319">
        <v>0</v>
      </c>
      <c r="BH18" s="319">
        <v>0</v>
      </c>
      <c r="BI18" s="319">
        <v>0</v>
      </c>
      <c r="BJ18" s="321">
        <v>0</v>
      </c>
      <c r="BK18" s="321">
        <v>0</v>
      </c>
    </row>
    <row r="19" spans="1:63" ht="20.100000000000001" customHeight="1" x14ac:dyDescent="0.2">
      <c r="A19" s="323">
        <v>2</v>
      </c>
      <c r="B19" s="365" t="s">
        <v>69</v>
      </c>
      <c r="C19" s="323" t="s">
        <v>70</v>
      </c>
      <c r="D19" s="320">
        <v>81.34</v>
      </c>
      <c r="E19" s="320">
        <v>1.3719999999999999</v>
      </c>
      <c r="F19" s="320">
        <v>0</v>
      </c>
      <c r="G19" s="320">
        <v>0</v>
      </c>
      <c r="H19" s="320">
        <v>0</v>
      </c>
      <c r="I19" s="320">
        <v>0</v>
      </c>
      <c r="J19" s="320">
        <v>0</v>
      </c>
      <c r="K19" s="320">
        <v>0</v>
      </c>
      <c r="L19" s="320">
        <v>0</v>
      </c>
      <c r="M19" s="320">
        <v>0</v>
      </c>
      <c r="N19" s="320">
        <v>0</v>
      </c>
      <c r="O19" s="320">
        <v>0</v>
      </c>
      <c r="P19" s="320">
        <v>0</v>
      </c>
      <c r="Q19" s="320">
        <v>0</v>
      </c>
      <c r="R19" s="202">
        <v>1.3720000000000001</v>
      </c>
      <c r="S19" s="320">
        <v>0</v>
      </c>
      <c r="T19" s="320">
        <v>0</v>
      </c>
      <c r="U19" s="320">
        <v>0</v>
      </c>
      <c r="V19" s="320">
        <v>0</v>
      </c>
      <c r="W19" s="320">
        <v>0</v>
      </c>
      <c r="X19" s="320">
        <v>1E-3</v>
      </c>
      <c r="Y19" s="320">
        <v>1E-3</v>
      </c>
      <c r="Z19" s="320">
        <v>0</v>
      </c>
      <c r="AA19" s="320">
        <v>0</v>
      </c>
      <c r="AB19" s="320">
        <v>0.27</v>
      </c>
      <c r="AC19" s="320">
        <v>0.16</v>
      </c>
      <c r="AD19" s="320">
        <v>0</v>
      </c>
      <c r="AE19" s="320">
        <v>0.09</v>
      </c>
      <c r="AF19" s="320">
        <v>0</v>
      </c>
      <c r="AG19" s="320">
        <v>0</v>
      </c>
      <c r="AH19" s="320">
        <v>0</v>
      </c>
      <c r="AI19" s="320">
        <v>0</v>
      </c>
      <c r="AJ19" s="320">
        <v>0.01</v>
      </c>
      <c r="AK19" s="320">
        <v>0</v>
      </c>
      <c r="AL19" s="320">
        <v>0</v>
      </c>
      <c r="AM19" s="320">
        <v>0</v>
      </c>
      <c r="AN19" s="320">
        <v>0</v>
      </c>
      <c r="AO19" s="320">
        <v>0.01</v>
      </c>
      <c r="AP19" s="320">
        <v>0</v>
      </c>
      <c r="AQ19" s="320">
        <v>0</v>
      </c>
      <c r="AR19" s="320">
        <v>0</v>
      </c>
      <c r="AS19" s="320">
        <v>0</v>
      </c>
      <c r="AT19" s="320">
        <v>0</v>
      </c>
      <c r="AU19" s="320">
        <v>0</v>
      </c>
      <c r="AV19" s="320">
        <v>0</v>
      </c>
      <c r="AW19" s="320">
        <v>0</v>
      </c>
      <c r="AX19" s="320">
        <v>1.01</v>
      </c>
      <c r="AY19" s="320">
        <v>0.09</v>
      </c>
      <c r="AZ19" s="320">
        <v>0</v>
      </c>
      <c r="BA19" s="320">
        <v>0</v>
      </c>
      <c r="BB19" s="320">
        <v>0</v>
      </c>
      <c r="BC19" s="320">
        <v>0</v>
      </c>
      <c r="BD19" s="320">
        <v>0</v>
      </c>
      <c r="BE19" s="320">
        <v>0</v>
      </c>
      <c r="BF19" s="320">
        <v>0</v>
      </c>
      <c r="BG19" s="320">
        <v>0</v>
      </c>
      <c r="BH19" s="320">
        <v>0</v>
      </c>
      <c r="BI19" s="320">
        <v>0</v>
      </c>
      <c r="BJ19" s="320">
        <v>0</v>
      </c>
      <c r="BK19" s="320">
        <v>81.34</v>
      </c>
    </row>
    <row r="20" spans="1:63" ht="20.100000000000001" customHeight="1" x14ac:dyDescent="0.2">
      <c r="A20" s="383" t="s">
        <v>71</v>
      </c>
      <c r="B20" s="382" t="s">
        <v>72</v>
      </c>
      <c r="C20" s="383" t="s">
        <v>73</v>
      </c>
      <c r="D20" s="202">
        <v>0.35</v>
      </c>
      <c r="E20" s="202">
        <v>0</v>
      </c>
      <c r="F20" s="320">
        <v>0</v>
      </c>
      <c r="G20" s="202">
        <v>0</v>
      </c>
      <c r="H20" s="202">
        <v>0</v>
      </c>
      <c r="I20" s="202">
        <v>0</v>
      </c>
      <c r="J20" s="202">
        <v>0</v>
      </c>
      <c r="K20" s="202">
        <v>0</v>
      </c>
      <c r="L20" s="202">
        <v>0</v>
      </c>
      <c r="M20" s="202">
        <v>0</v>
      </c>
      <c r="N20" s="202">
        <v>0</v>
      </c>
      <c r="O20" s="202">
        <v>0</v>
      </c>
      <c r="P20" s="202">
        <v>0</v>
      </c>
      <c r="Q20" s="202">
        <v>0</v>
      </c>
      <c r="R20" s="202">
        <v>0</v>
      </c>
      <c r="S20" s="202">
        <v>0</v>
      </c>
      <c r="T20" s="202">
        <v>0</v>
      </c>
      <c r="U20" s="202">
        <v>0</v>
      </c>
      <c r="V20" s="202">
        <v>0</v>
      </c>
      <c r="W20" s="202">
        <v>0</v>
      </c>
      <c r="X20" s="202">
        <v>0</v>
      </c>
      <c r="Y20" s="202">
        <v>0</v>
      </c>
      <c r="Z20" s="202">
        <v>0</v>
      </c>
      <c r="AA20" s="202">
        <v>0</v>
      </c>
      <c r="AB20" s="202">
        <v>0</v>
      </c>
      <c r="AC20" s="319">
        <v>0</v>
      </c>
      <c r="AD20" s="319">
        <v>0</v>
      </c>
      <c r="AE20" s="319">
        <v>0</v>
      </c>
      <c r="AF20" s="319">
        <v>0</v>
      </c>
      <c r="AG20" s="319">
        <v>0</v>
      </c>
      <c r="AH20" s="319">
        <v>0</v>
      </c>
      <c r="AI20" s="319">
        <v>0</v>
      </c>
      <c r="AJ20" s="319">
        <v>0</v>
      </c>
      <c r="AK20" s="319">
        <v>0</v>
      </c>
      <c r="AL20" s="202">
        <v>0</v>
      </c>
      <c r="AM20" s="202">
        <v>0</v>
      </c>
      <c r="AN20" s="202">
        <v>0</v>
      </c>
      <c r="AO20" s="202">
        <v>0</v>
      </c>
      <c r="AP20" s="202">
        <v>0</v>
      </c>
      <c r="AQ20" s="319">
        <v>0</v>
      </c>
      <c r="AR20" s="319">
        <v>0</v>
      </c>
      <c r="AS20" s="202">
        <v>0</v>
      </c>
      <c r="AT20" s="202">
        <v>0</v>
      </c>
      <c r="AU20" s="202">
        <v>0</v>
      </c>
      <c r="AV20" s="202">
        <v>0</v>
      </c>
      <c r="AW20" s="202">
        <v>0</v>
      </c>
      <c r="AX20" s="202">
        <v>0</v>
      </c>
      <c r="AY20" s="202">
        <v>0</v>
      </c>
      <c r="AZ20" s="202">
        <v>0</v>
      </c>
      <c r="BA20" s="202">
        <v>0</v>
      </c>
      <c r="BB20" s="202">
        <v>0</v>
      </c>
      <c r="BC20" s="202">
        <v>0</v>
      </c>
      <c r="BD20" s="202">
        <v>0</v>
      </c>
      <c r="BE20" s="202">
        <v>0</v>
      </c>
      <c r="BF20" s="202">
        <v>0</v>
      </c>
      <c r="BG20" s="319">
        <v>0</v>
      </c>
      <c r="BH20" s="319">
        <v>0</v>
      </c>
      <c r="BI20" s="319">
        <v>0</v>
      </c>
      <c r="BJ20" s="321">
        <v>0</v>
      </c>
      <c r="BK20" s="321">
        <v>0.35</v>
      </c>
    </row>
    <row r="21" spans="1:63" ht="20.100000000000001" customHeight="1" x14ac:dyDescent="0.2">
      <c r="A21" s="383" t="s">
        <v>74</v>
      </c>
      <c r="B21" s="382" t="s">
        <v>75</v>
      </c>
      <c r="C21" s="383" t="s">
        <v>76</v>
      </c>
      <c r="D21" s="202">
        <v>1.1100000000000001</v>
      </c>
      <c r="E21" s="202">
        <v>0</v>
      </c>
      <c r="F21" s="320">
        <v>0</v>
      </c>
      <c r="G21" s="202">
        <v>0</v>
      </c>
      <c r="H21" s="202">
        <v>0</v>
      </c>
      <c r="I21" s="202">
        <v>0</v>
      </c>
      <c r="J21" s="202">
        <v>0</v>
      </c>
      <c r="K21" s="202">
        <v>0</v>
      </c>
      <c r="L21" s="202">
        <v>0</v>
      </c>
      <c r="M21" s="202">
        <v>0</v>
      </c>
      <c r="N21" s="202">
        <v>0</v>
      </c>
      <c r="O21" s="202">
        <v>0</v>
      </c>
      <c r="P21" s="202">
        <v>0</v>
      </c>
      <c r="Q21" s="202">
        <v>0</v>
      </c>
      <c r="R21" s="202">
        <v>0</v>
      </c>
      <c r="S21" s="202">
        <v>0</v>
      </c>
      <c r="T21" s="202">
        <v>0</v>
      </c>
      <c r="U21" s="202">
        <v>0</v>
      </c>
      <c r="V21" s="202">
        <v>0</v>
      </c>
      <c r="W21" s="202">
        <v>0</v>
      </c>
      <c r="X21" s="202">
        <v>0</v>
      </c>
      <c r="Y21" s="202">
        <v>0</v>
      </c>
      <c r="Z21" s="202">
        <v>0</v>
      </c>
      <c r="AA21" s="202">
        <v>0</v>
      </c>
      <c r="AB21" s="202">
        <v>0</v>
      </c>
      <c r="AC21" s="319">
        <v>0</v>
      </c>
      <c r="AD21" s="319">
        <v>0</v>
      </c>
      <c r="AE21" s="319">
        <v>0</v>
      </c>
      <c r="AF21" s="319">
        <v>0</v>
      </c>
      <c r="AG21" s="319">
        <v>0</v>
      </c>
      <c r="AH21" s="319">
        <v>0</v>
      </c>
      <c r="AI21" s="319">
        <v>0</v>
      </c>
      <c r="AJ21" s="319">
        <v>0</v>
      </c>
      <c r="AK21" s="319">
        <v>0</v>
      </c>
      <c r="AL21" s="202">
        <v>0</v>
      </c>
      <c r="AM21" s="202">
        <v>0</v>
      </c>
      <c r="AN21" s="202">
        <v>0</v>
      </c>
      <c r="AO21" s="202">
        <v>0</v>
      </c>
      <c r="AP21" s="202">
        <v>0</v>
      </c>
      <c r="AQ21" s="319">
        <v>0</v>
      </c>
      <c r="AR21" s="319">
        <v>0</v>
      </c>
      <c r="AS21" s="202">
        <v>0</v>
      </c>
      <c r="AT21" s="202">
        <v>0</v>
      </c>
      <c r="AU21" s="202">
        <v>0</v>
      </c>
      <c r="AV21" s="202">
        <v>0</v>
      </c>
      <c r="AW21" s="202">
        <v>0</v>
      </c>
      <c r="AX21" s="202">
        <v>0</v>
      </c>
      <c r="AY21" s="202">
        <v>0</v>
      </c>
      <c r="AZ21" s="202">
        <v>0</v>
      </c>
      <c r="BA21" s="202">
        <v>0</v>
      </c>
      <c r="BB21" s="202">
        <v>0</v>
      </c>
      <c r="BC21" s="202">
        <v>0</v>
      </c>
      <c r="BD21" s="202">
        <v>0</v>
      </c>
      <c r="BE21" s="202">
        <v>0</v>
      </c>
      <c r="BF21" s="202">
        <v>0</v>
      </c>
      <c r="BG21" s="319">
        <v>0</v>
      </c>
      <c r="BH21" s="319">
        <v>0</v>
      </c>
      <c r="BI21" s="319">
        <v>0</v>
      </c>
      <c r="BJ21" s="321">
        <v>0</v>
      </c>
      <c r="BK21" s="321">
        <v>1.1100000000000001</v>
      </c>
    </row>
    <row r="22" spans="1:63" ht="20.100000000000001" customHeight="1" x14ac:dyDescent="0.2">
      <c r="A22" s="383" t="s">
        <v>77</v>
      </c>
      <c r="B22" s="382" t="s">
        <v>78</v>
      </c>
      <c r="C22" s="383" t="s">
        <v>79</v>
      </c>
      <c r="D22" s="202">
        <v>0</v>
      </c>
      <c r="E22" s="202">
        <v>0</v>
      </c>
      <c r="F22" s="320">
        <v>0</v>
      </c>
      <c r="G22" s="202">
        <v>0</v>
      </c>
      <c r="H22" s="202">
        <v>0</v>
      </c>
      <c r="I22" s="202">
        <v>0</v>
      </c>
      <c r="J22" s="202">
        <v>0</v>
      </c>
      <c r="K22" s="202">
        <v>0</v>
      </c>
      <c r="L22" s="202">
        <v>0</v>
      </c>
      <c r="M22" s="202">
        <v>0</v>
      </c>
      <c r="N22" s="202">
        <v>0</v>
      </c>
      <c r="O22" s="202">
        <v>0</v>
      </c>
      <c r="P22" s="202">
        <v>0</v>
      </c>
      <c r="Q22" s="202">
        <v>0</v>
      </c>
      <c r="R22" s="202">
        <v>0</v>
      </c>
      <c r="S22" s="202">
        <v>0</v>
      </c>
      <c r="T22" s="202">
        <v>0</v>
      </c>
      <c r="U22" s="202">
        <v>0</v>
      </c>
      <c r="V22" s="202">
        <v>0</v>
      </c>
      <c r="W22" s="202">
        <v>0</v>
      </c>
      <c r="X22" s="202">
        <v>0</v>
      </c>
      <c r="Y22" s="202">
        <v>0</v>
      </c>
      <c r="Z22" s="202">
        <v>0</v>
      </c>
      <c r="AA22" s="202">
        <v>0</v>
      </c>
      <c r="AB22" s="202">
        <v>0</v>
      </c>
      <c r="AC22" s="319">
        <v>0</v>
      </c>
      <c r="AD22" s="319">
        <v>0</v>
      </c>
      <c r="AE22" s="319">
        <v>0</v>
      </c>
      <c r="AF22" s="319">
        <v>0</v>
      </c>
      <c r="AG22" s="319">
        <v>0</v>
      </c>
      <c r="AH22" s="319">
        <v>0</v>
      </c>
      <c r="AI22" s="319">
        <v>0</v>
      </c>
      <c r="AJ22" s="319">
        <v>0</v>
      </c>
      <c r="AK22" s="319">
        <v>0</v>
      </c>
      <c r="AL22" s="202">
        <v>0</v>
      </c>
      <c r="AM22" s="202">
        <v>0</v>
      </c>
      <c r="AN22" s="202">
        <v>0</v>
      </c>
      <c r="AO22" s="202">
        <v>0</v>
      </c>
      <c r="AP22" s="202">
        <v>0</v>
      </c>
      <c r="AQ22" s="319">
        <v>0</v>
      </c>
      <c r="AR22" s="319">
        <v>0</v>
      </c>
      <c r="AS22" s="202">
        <v>0</v>
      </c>
      <c r="AT22" s="202">
        <v>0</v>
      </c>
      <c r="AU22" s="202">
        <v>0</v>
      </c>
      <c r="AV22" s="202">
        <v>0</v>
      </c>
      <c r="AW22" s="202">
        <v>0</v>
      </c>
      <c r="AX22" s="202">
        <v>0</v>
      </c>
      <c r="AY22" s="202">
        <v>0</v>
      </c>
      <c r="AZ22" s="202">
        <v>0</v>
      </c>
      <c r="BA22" s="202">
        <v>0</v>
      </c>
      <c r="BB22" s="202">
        <v>0</v>
      </c>
      <c r="BC22" s="202">
        <v>0</v>
      </c>
      <c r="BD22" s="202">
        <v>0</v>
      </c>
      <c r="BE22" s="202">
        <v>0</v>
      </c>
      <c r="BF22" s="202">
        <v>0</v>
      </c>
      <c r="BG22" s="319">
        <v>0</v>
      </c>
      <c r="BH22" s="319">
        <v>0</v>
      </c>
      <c r="BI22" s="319">
        <v>0</v>
      </c>
      <c r="BJ22" s="321">
        <v>0</v>
      </c>
      <c r="BK22" s="321">
        <v>0</v>
      </c>
    </row>
    <row r="23" spans="1:63" ht="20.100000000000001" customHeight="1" x14ac:dyDescent="0.2">
      <c r="A23" s="383" t="s">
        <v>80</v>
      </c>
      <c r="B23" s="382" t="s">
        <v>520</v>
      </c>
      <c r="C23" s="383" t="s">
        <v>521</v>
      </c>
      <c r="D23" s="202">
        <v>0</v>
      </c>
      <c r="E23" s="202">
        <v>0</v>
      </c>
      <c r="F23" s="320">
        <v>0</v>
      </c>
      <c r="G23" s="202">
        <v>0</v>
      </c>
      <c r="H23" s="202">
        <v>0</v>
      </c>
      <c r="I23" s="202">
        <v>0</v>
      </c>
      <c r="J23" s="202">
        <v>0</v>
      </c>
      <c r="K23" s="202">
        <v>0</v>
      </c>
      <c r="L23" s="202">
        <v>0</v>
      </c>
      <c r="M23" s="202">
        <v>0</v>
      </c>
      <c r="N23" s="202">
        <v>0</v>
      </c>
      <c r="O23" s="202">
        <v>0</v>
      </c>
      <c r="P23" s="202">
        <v>0</v>
      </c>
      <c r="Q23" s="202">
        <v>0</v>
      </c>
      <c r="R23" s="202">
        <v>0</v>
      </c>
      <c r="S23" s="202">
        <v>0</v>
      </c>
      <c r="T23" s="202">
        <v>0</v>
      </c>
      <c r="U23" s="202">
        <v>0</v>
      </c>
      <c r="V23" s="202">
        <v>0</v>
      </c>
      <c r="W23" s="202">
        <v>0</v>
      </c>
      <c r="X23" s="202">
        <v>0</v>
      </c>
      <c r="Y23" s="202">
        <v>0</v>
      </c>
      <c r="Z23" s="202">
        <v>0</v>
      </c>
      <c r="AA23" s="202">
        <v>0</v>
      </c>
      <c r="AB23" s="202">
        <v>0</v>
      </c>
      <c r="AC23" s="319">
        <v>0</v>
      </c>
      <c r="AD23" s="319">
        <v>0</v>
      </c>
      <c r="AE23" s="319">
        <v>0</v>
      </c>
      <c r="AF23" s="319">
        <v>0</v>
      </c>
      <c r="AG23" s="319">
        <v>0</v>
      </c>
      <c r="AH23" s="319">
        <v>0</v>
      </c>
      <c r="AI23" s="319">
        <v>0</v>
      </c>
      <c r="AJ23" s="319">
        <v>0</v>
      </c>
      <c r="AK23" s="319">
        <v>0</v>
      </c>
      <c r="AL23" s="202">
        <v>0</v>
      </c>
      <c r="AM23" s="202">
        <v>0</v>
      </c>
      <c r="AN23" s="202">
        <v>0</v>
      </c>
      <c r="AO23" s="202">
        <v>0</v>
      </c>
      <c r="AP23" s="202">
        <v>0</v>
      </c>
      <c r="AQ23" s="319">
        <v>0</v>
      </c>
      <c r="AR23" s="319">
        <v>0</v>
      </c>
      <c r="AS23" s="202">
        <v>0</v>
      </c>
      <c r="AT23" s="202">
        <v>0</v>
      </c>
      <c r="AU23" s="202">
        <v>0</v>
      </c>
      <c r="AV23" s="202">
        <v>0</v>
      </c>
      <c r="AW23" s="202">
        <v>0</v>
      </c>
      <c r="AX23" s="202">
        <v>0</v>
      </c>
      <c r="AY23" s="202">
        <v>0</v>
      </c>
      <c r="AZ23" s="202">
        <v>0</v>
      </c>
      <c r="BA23" s="202">
        <v>0</v>
      </c>
      <c r="BB23" s="202">
        <v>0</v>
      </c>
      <c r="BC23" s="202">
        <v>0</v>
      </c>
      <c r="BD23" s="202">
        <v>0</v>
      </c>
      <c r="BE23" s="202">
        <v>0</v>
      </c>
      <c r="BF23" s="202">
        <v>0</v>
      </c>
      <c r="BG23" s="319">
        <v>0</v>
      </c>
      <c r="BH23" s="319">
        <v>0</v>
      </c>
      <c r="BI23" s="319">
        <v>0</v>
      </c>
      <c r="BJ23" s="321">
        <v>0</v>
      </c>
      <c r="BK23" s="321">
        <v>0</v>
      </c>
    </row>
    <row r="24" spans="1:63" ht="20.100000000000001" customHeight="1" x14ac:dyDescent="0.2">
      <c r="A24" s="383" t="s">
        <v>83</v>
      </c>
      <c r="B24" s="382" t="s">
        <v>81</v>
      </c>
      <c r="C24" s="383" t="s">
        <v>82</v>
      </c>
      <c r="D24" s="202">
        <v>0</v>
      </c>
      <c r="E24" s="202">
        <v>0</v>
      </c>
      <c r="F24" s="320">
        <v>0</v>
      </c>
      <c r="G24" s="202">
        <v>0</v>
      </c>
      <c r="H24" s="202">
        <v>0</v>
      </c>
      <c r="I24" s="202">
        <v>0</v>
      </c>
      <c r="J24" s="202">
        <v>0</v>
      </c>
      <c r="K24" s="202">
        <v>0</v>
      </c>
      <c r="L24" s="202">
        <v>0</v>
      </c>
      <c r="M24" s="202">
        <v>0</v>
      </c>
      <c r="N24" s="202">
        <v>0</v>
      </c>
      <c r="O24" s="202">
        <v>0</v>
      </c>
      <c r="P24" s="202">
        <v>0</v>
      </c>
      <c r="Q24" s="202">
        <v>0</v>
      </c>
      <c r="R24" s="202">
        <v>0</v>
      </c>
      <c r="S24" s="202">
        <v>0</v>
      </c>
      <c r="T24" s="202">
        <v>0</v>
      </c>
      <c r="U24" s="202">
        <v>0</v>
      </c>
      <c r="V24" s="202">
        <v>0</v>
      </c>
      <c r="W24" s="202">
        <v>0</v>
      </c>
      <c r="X24" s="202">
        <v>0</v>
      </c>
      <c r="Y24" s="202">
        <v>0</v>
      </c>
      <c r="Z24" s="202">
        <v>0</v>
      </c>
      <c r="AA24" s="202">
        <v>0</v>
      </c>
      <c r="AB24" s="202">
        <v>0</v>
      </c>
      <c r="AC24" s="319">
        <v>0</v>
      </c>
      <c r="AD24" s="319">
        <v>0</v>
      </c>
      <c r="AE24" s="319">
        <v>0</v>
      </c>
      <c r="AF24" s="319">
        <v>0</v>
      </c>
      <c r="AG24" s="319">
        <v>0</v>
      </c>
      <c r="AH24" s="319">
        <v>0</v>
      </c>
      <c r="AI24" s="319">
        <v>0</v>
      </c>
      <c r="AJ24" s="319">
        <v>0</v>
      </c>
      <c r="AK24" s="319">
        <v>0</v>
      </c>
      <c r="AL24" s="202">
        <v>0</v>
      </c>
      <c r="AM24" s="202">
        <v>0</v>
      </c>
      <c r="AN24" s="202">
        <v>0</v>
      </c>
      <c r="AO24" s="202">
        <v>0</v>
      </c>
      <c r="AP24" s="202">
        <v>0</v>
      </c>
      <c r="AQ24" s="319">
        <v>0</v>
      </c>
      <c r="AR24" s="319">
        <v>0</v>
      </c>
      <c r="AS24" s="202">
        <v>0</v>
      </c>
      <c r="AT24" s="202">
        <v>0</v>
      </c>
      <c r="AU24" s="202">
        <v>0</v>
      </c>
      <c r="AV24" s="202">
        <v>0</v>
      </c>
      <c r="AW24" s="202">
        <v>0</v>
      </c>
      <c r="AX24" s="202">
        <v>0</v>
      </c>
      <c r="AY24" s="202">
        <v>0</v>
      </c>
      <c r="AZ24" s="202">
        <v>0</v>
      </c>
      <c r="BA24" s="202">
        <v>0</v>
      </c>
      <c r="BB24" s="202">
        <v>0</v>
      </c>
      <c r="BC24" s="202">
        <v>0</v>
      </c>
      <c r="BD24" s="202">
        <v>0</v>
      </c>
      <c r="BE24" s="202">
        <v>0</v>
      </c>
      <c r="BF24" s="202">
        <v>0</v>
      </c>
      <c r="BG24" s="319">
        <v>0</v>
      </c>
      <c r="BH24" s="319">
        <v>0</v>
      </c>
      <c r="BI24" s="319">
        <v>0</v>
      </c>
      <c r="BJ24" s="321">
        <v>0</v>
      </c>
      <c r="BK24" s="321">
        <v>0</v>
      </c>
    </row>
    <row r="25" spans="1:63" ht="20.100000000000001" customHeight="1" x14ac:dyDescent="0.2">
      <c r="A25" s="383" t="s">
        <v>86</v>
      </c>
      <c r="B25" s="382" t="s">
        <v>84</v>
      </c>
      <c r="C25" s="383" t="s">
        <v>85</v>
      </c>
      <c r="D25" s="202">
        <v>0.85</v>
      </c>
      <c r="E25" s="202">
        <v>0</v>
      </c>
      <c r="F25" s="320">
        <v>0</v>
      </c>
      <c r="G25" s="202">
        <v>0</v>
      </c>
      <c r="H25" s="202">
        <v>0</v>
      </c>
      <c r="I25" s="202">
        <v>0</v>
      </c>
      <c r="J25" s="202">
        <v>0</v>
      </c>
      <c r="K25" s="202">
        <v>0</v>
      </c>
      <c r="L25" s="202">
        <v>0</v>
      </c>
      <c r="M25" s="202">
        <v>0</v>
      </c>
      <c r="N25" s="202">
        <v>0</v>
      </c>
      <c r="O25" s="202">
        <v>0</v>
      </c>
      <c r="P25" s="202">
        <v>0</v>
      </c>
      <c r="Q25" s="202">
        <v>0</v>
      </c>
      <c r="R25" s="202">
        <v>0</v>
      </c>
      <c r="S25" s="202">
        <v>0</v>
      </c>
      <c r="T25" s="202">
        <v>0</v>
      </c>
      <c r="U25" s="202">
        <v>0</v>
      </c>
      <c r="V25" s="202">
        <v>0</v>
      </c>
      <c r="W25" s="202">
        <v>0</v>
      </c>
      <c r="X25" s="202">
        <v>0</v>
      </c>
      <c r="Y25" s="202">
        <v>0</v>
      </c>
      <c r="Z25" s="202">
        <v>0</v>
      </c>
      <c r="AA25" s="202">
        <v>0</v>
      </c>
      <c r="AB25" s="202">
        <v>0</v>
      </c>
      <c r="AC25" s="319">
        <v>0</v>
      </c>
      <c r="AD25" s="319">
        <v>0</v>
      </c>
      <c r="AE25" s="319">
        <v>0</v>
      </c>
      <c r="AF25" s="319">
        <v>0</v>
      </c>
      <c r="AG25" s="319">
        <v>0</v>
      </c>
      <c r="AH25" s="319">
        <v>0</v>
      </c>
      <c r="AI25" s="319">
        <v>0</v>
      </c>
      <c r="AJ25" s="319">
        <v>0</v>
      </c>
      <c r="AK25" s="319">
        <v>0</v>
      </c>
      <c r="AL25" s="202">
        <v>0</v>
      </c>
      <c r="AM25" s="202">
        <v>0</v>
      </c>
      <c r="AN25" s="202">
        <v>0</v>
      </c>
      <c r="AO25" s="202">
        <v>0</v>
      </c>
      <c r="AP25" s="202">
        <v>0</v>
      </c>
      <c r="AQ25" s="319">
        <v>0</v>
      </c>
      <c r="AR25" s="319">
        <v>0</v>
      </c>
      <c r="AS25" s="202">
        <v>0</v>
      </c>
      <c r="AT25" s="202">
        <v>0</v>
      </c>
      <c r="AU25" s="202">
        <v>0</v>
      </c>
      <c r="AV25" s="202">
        <v>0</v>
      </c>
      <c r="AW25" s="202">
        <v>0</v>
      </c>
      <c r="AX25" s="202">
        <v>0</v>
      </c>
      <c r="AY25" s="202">
        <v>0</v>
      </c>
      <c r="AZ25" s="202">
        <v>0</v>
      </c>
      <c r="BA25" s="202">
        <v>0</v>
      </c>
      <c r="BB25" s="202">
        <v>0</v>
      </c>
      <c r="BC25" s="202">
        <v>0</v>
      </c>
      <c r="BD25" s="202">
        <v>0</v>
      </c>
      <c r="BE25" s="202">
        <v>0</v>
      </c>
      <c r="BF25" s="202">
        <v>0</v>
      </c>
      <c r="BG25" s="319">
        <v>0</v>
      </c>
      <c r="BH25" s="319">
        <v>0</v>
      </c>
      <c r="BI25" s="319">
        <v>0</v>
      </c>
      <c r="BJ25" s="321">
        <v>-1E-3</v>
      </c>
      <c r="BK25" s="321">
        <v>0.85</v>
      </c>
    </row>
    <row r="26" spans="1:63" ht="20.100000000000001" customHeight="1" x14ac:dyDescent="0.2">
      <c r="A26" s="383" t="s">
        <v>89</v>
      </c>
      <c r="B26" s="382" t="s">
        <v>87</v>
      </c>
      <c r="C26" s="383" t="s">
        <v>88</v>
      </c>
      <c r="D26" s="202">
        <v>0.02</v>
      </c>
      <c r="E26" s="202">
        <v>0</v>
      </c>
      <c r="F26" s="320">
        <v>0</v>
      </c>
      <c r="G26" s="202">
        <v>0</v>
      </c>
      <c r="H26" s="202">
        <v>0</v>
      </c>
      <c r="I26" s="202">
        <v>0</v>
      </c>
      <c r="J26" s="202">
        <v>0</v>
      </c>
      <c r="K26" s="202">
        <v>0</v>
      </c>
      <c r="L26" s="202">
        <v>0</v>
      </c>
      <c r="M26" s="202">
        <v>0</v>
      </c>
      <c r="N26" s="202">
        <v>0</v>
      </c>
      <c r="O26" s="202">
        <v>0</v>
      </c>
      <c r="P26" s="202">
        <v>0</v>
      </c>
      <c r="Q26" s="202">
        <v>0</v>
      </c>
      <c r="R26" s="202">
        <v>0</v>
      </c>
      <c r="S26" s="202">
        <v>0</v>
      </c>
      <c r="T26" s="202">
        <v>0</v>
      </c>
      <c r="U26" s="202">
        <v>0</v>
      </c>
      <c r="V26" s="202">
        <v>0</v>
      </c>
      <c r="W26" s="202">
        <v>0</v>
      </c>
      <c r="X26" s="202">
        <v>0</v>
      </c>
      <c r="Y26" s="202">
        <v>0</v>
      </c>
      <c r="Z26" s="202">
        <v>0</v>
      </c>
      <c r="AA26" s="202">
        <v>0</v>
      </c>
      <c r="AB26" s="202">
        <v>0</v>
      </c>
      <c r="AC26" s="319">
        <v>0</v>
      </c>
      <c r="AD26" s="319">
        <v>0</v>
      </c>
      <c r="AE26" s="319">
        <v>0</v>
      </c>
      <c r="AF26" s="319">
        <v>0</v>
      </c>
      <c r="AG26" s="319">
        <v>0</v>
      </c>
      <c r="AH26" s="319">
        <v>0</v>
      </c>
      <c r="AI26" s="319">
        <v>0</v>
      </c>
      <c r="AJ26" s="319">
        <v>0</v>
      </c>
      <c r="AK26" s="319">
        <v>0</v>
      </c>
      <c r="AL26" s="202">
        <v>0</v>
      </c>
      <c r="AM26" s="202">
        <v>0</v>
      </c>
      <c r="AN26" s="202">
        <v>0</v>
      </c>
      <c r="AO26" s="202">
        <v>0</v>
      </c>
      <c r="AP26" s="202">
        <v>0</v>
      </c>
      <c r="AQ26" s="319">
        <v>0</v>
      </c>
      <c r="AR26" s="319">
        <v>0</v>
      </c>
      <c r="AS26" s="202">
        <v>0</v>
      </c>
      <c r="AT26" s="202">
        <v>0</v>
      </c>
      <c r="AU26" s="202">
        <v>0</v>
      </c>
      <c r="AV26" s="202">
        <v>0</v>
      </c>
      <c r="AW26" s="202">
        <v>0</v>
      </c>
      <c r="AX26" s="202">
        <v>0</v>
      </c>
      <c r="AY26" s="202">
        <v>0</v>
      </c>
      <c r="AZ26" s="202">
        <v>0</v>
      </c>
      <c r="BA26" s="202">
        <v>0</v>
      </c>
      <c r="BB26" s="202">
        <v>0</v>
      </c>
      <c r="BC26" s="202">
        <v>0</v>
      </c>
      <c r="BD26" s="202">
        <v>0</v>
      </c>
      <c r="BE26" s="202">
        <v>0</v>
      </c>
      <c r="BF26" s="202">
        <v>0</v>
      </c>
      <c r="BG26" s="319">
        <v>0</v>
      </c>
      <c r="BH26" s="319">
        <v>0</v>
      </c>
      <c r="BI26" s="319">
        <v>0</v>
      </c>
      <c r="BJ26" s="321">
        <v>-1E-3</v>
      </c>
      <c r="BK26" s="321">
        <v>0.02</v>
      </c>
    </row>
    <row r="27" spans="1:63" ht="20.100000000000001" customHeight="1" x14ac:dyDescent="0.2">
      <c r="A27" s="383" t="s">
        <v>94</v>
      </c>
      <c r="B27" s="382" t="s">
        <v>90</v>
      </c>
      <c r="C27" s="383" t="s">
        <v>91</v>
      </c>
      <c r="D27" s="202">
        <v>0</v>
      </c>
      <c r="E27" s="202">
        <v>0</v>
      </c>
      <c r="F27" s="320">
        <v>0</v>
      </c>
      <c r="G27" s="202">
        <v>0</v>
      </c>
      <c r="H27" s="202">
        <v>0</v>
      </c>
      <c r="I27" s="202">
        <v>0</v>
      </c>
      <c r="J27" s="202">
        <v>0</v>
      </c>
      <c r="K27" s="202">
        <v>0</v>
      </c>
      <c r="L27" s="202">
        <v>0</v>
      </c>
      <c r="M27" s="202">
        <v>0</v>
      </c>
      <c r="N27" s="202">
        <v>0</v>
      </c>
      <c r="O27" s="202">
        <v>0</v>
      </c>
      <c r="P27" s="202">
        <v>0</v>
      </c>
      <c r="Q27" s="202">
        <v>0</v>
      </c>
      <c r="R27" s="202">
        <v>0</v>
      </c>
      <c r="S27" s="202">
        <v>0</v>
      </c>
      <c r="T27" s="202">
        <v>0</v>
      </c>
      <c r="U27" s="202">
        <v>0</v>
      </c>
      <c r="V27" s="202">
        <v>0</v>
      </c>
      <c r="W27" s="202">
        <v>0</v>
      </c>
      <c r="X27" s="202">
        <v>0</v>
      </c>
      <c r="Y27" s="202">
        <v>0</v>
      </c>
      <c r="Z27" s="202">
        <v>0</v>
      </c>
      <c r="AA27" s="202">
        <v>0</v>
      </c>
      <c r="AB27" s="202">
        <v>0</v>
      </c>
      <c r="AC27" s="319">
        <v>0</v>
      </c>
      <c r="AD27" s="319">
        <v>0</v>
      </c>
      <c r="AE27" s="319">
        <v>0</v>
      </c>
      <c r="AF27" s="319">
        <v>0</v>
      </c>
      <c r="AG27" s="319">
        <v>0</v>
      </c>
      <c r="AH27" s="319">
        <v>0</v>
      </c>
      <c r="AI27" s="319">
        <v>0</v>
      </c>
      <c r="AJ27" s="319">
        <v>0</v>
      </c>
      <c r="AK27" s="319">
        <v>0</v>
      </c>
      <c r="AL27" s="202">
        <v>0</v>
      </c>
      <c r="AM27" s="202">
        <v>0</v>
      </c>
      <c r="AN27" s="202">
        <v>0</v>
      </c>
      <c r="AO27" s="202">
        <v>0</v>
      </c>
      <c r="AP27" s="202">
        <v>0</v>
      </c>
      <c r="AQ27" s="319">
        <v>0</v>
      </c>
      <c r="AR27" s="319">
        <v>0</v>
      </c>
      <c r="AS27" s="202">
        <v>0</v>
      </c>
      <c r="AT27" s="202">
        <v>0</v>
      </c>
      <c r="AU27" s="202">
        <v>0</v>
      </c>
      <c r="AV27" s="202">
        <v>0</v>
      </c>
      <c r="AW27" s="202">
        <v>0</v>
      </c>
      <c r="AX27" s="202">
        <v>0</v>
      </c>
      <c r="AY27" s="202">
        <v>0</v>
      </c>
      <c r="AZ27" s="202">
        <v>0</v>
      </c>
      <c r="BA27" s="202">
        <v>0</v>
      </c>
      <c r="BB27" s="202">
        <v>0</v>
      </c>
      <c r="BC27" s="202">
        <v>0</v>
      </c>
      <c r="BD27" s="202">
        <v>0</v>
      </c>
      <c r="BE27" s="202">
        <v>0</v>
      </c>
      <c r="BF27" s="202">
        <v>0</v>
      </c>
      <c r="BG27" s="319">
        <v>0</v>
      </c>
      <c r="BH27" s="319">
        <v>0</v>
      </c>
      <c r="BI27" s="319">
        <v>0</v>
      </c>
      <c r="BJ27" s="321">
        <v>0</v>
      </c>
      <c r="BK27" s="321">
        <v>0</v>
      </c>
    </row>
    <row r="28" spans="1:63" ht="20.100000000000001" customHeight="1" x14ac:dyDescent="0.2">
      <c r="A28" s="386" t="s">
        <v>74</v>
      </c>
      <c r="B28" s="382" t="s">
        <v>92</v>
      </c>
      <c r="C28" s="383" t="s">
        <v>93</v>
      </c>
      <c r="D28" s="202">
        <v>0</v>
      </c>
      <c r="E28" s="202">
        <v>0</v>
      </c>
      <c r="F28" s="320">
        <v>0</v>
      </c>
      <c r="G28" s="202">
        <v>0</v>
      </c>
      <c r="H28" s="202">
        <v>0</v>
      </c>
      <c r="I28" s="202">
        <v>0</v>
      </c>
      <c r="J28" s="202">
        <v>0</v>
      </c>
      <c r="K28" s="202">
        <v>0</v>
      </c>
      <c r="L28" s="202">
        <v>0</v>
      </c>
      <c r="M28" s="202">
        <v>0</v>
      </c>
      <c r="N28" s="202">
        <v>0</v>
      </c>
      <c r="O28" s="202">
        <v>0</v>
      </c>
      <c r="P28" s="202">
        <v>0</v>
      </c>
      <c r="Q28" s="202">
        <v>0</v>
      </c>
      <c r="R28" s="202">
        <v>0</v>
      </c>
      <c r="S28" s="202">
        <v>0</v>
      </c>
      <c r="T28" s="202">
        <v>0</v>
      </c>
      <c r="U28" s="202">
        <v>0</v>
      </c>
      <c r="V28" s="202">
        <v>0</v>
      </c>
      <c r="W28" s="202">
        <v>0</v>
      </c>
      <c r="X28" s="202">
        <v>0</v>
      </c>
      <c r="Y28" s="202">
        <v>0</v>
      </c>
      <c r="Z28" s="202">
        <v>0</v>
      </c>
      <c r="AA28" s="202">
        <v>0</v>
      </c>
      <c r="AB28" s="202">
        <v>0</v>
      </c>
      <c r="AC28" s="319">
        <v>0</v>
      </c>
      <c r="AD28" s="319">
        <v>0</v>
      </c>
      <c r="AE28" s="319">
        <v>0</v>
      </c>
      <c r="AF28" s="319">
        <v>0</v>
      </c>
      <c r="AG28" s="319">
        <v>0</v>
      </c>
      <c r="AH28" s="319">
        <v>0</v>
      </c>
      <c r="AI28" s="319">
        <v>0</v>
      </c>
      <c r="AJ28" s="319">
        <v>0</v>
      </c>
      <c r="AK28" s="319">
        <v>0</v>
      </c>
      <c r="AL28" s="202">
        <v>0</v>
      </c>
      <c r="AM28" s="202">
        <v>0</v>
      </c>
      <c r="AN28" s="202">
        <v>0</v>
      </c>
      <c r="AO28" s="202">
        <v>0</v>
      </c>
      <c r="AP28" s="202">
        <v>0</v>
      </c>
      <c r="AQ28" s="319">
        <v>0</v>
      </c>
      <c r="AR28" s="319">
        <v>0</v>
      </c>
      <c r="AS28" s="202">
        <v>0</v>
      </c>
      <c r="AT28" s="202">
        <v>0</v>
      </c>
      <c r="AU28" s="202">
        <v>0</v>
      </c>
      <c r="AV28" s="202">
        <v>0</v>
      </c>
      <c r="AW28" s="202">
        <v>0</v>
      </c>
      <c r="AX28" s="202">
        <v>0</v>
      </c>
      <c r="AY28" s="202">
        <v>0</v>
      </c>
      <c r="AZ28" s="202">
        <v>0</v>
      </c>
      <c r="BA28" s="202">
        <v>0</v>
      </c>
      <c r="BB28" s="202">
        <v>0</v>
      </c>
      <c r="BC28" s="202">
        <v>0</v>
      </c>
      <c r="BD28" s="202">
        <v>0</v>
      </c>
      <c r="BE28" s="202">
        <v>0</v>
      </c>
      <c r="BF28" s="202">
        <v>0</v>
      </c>
      <c r="BG28" s="319">
        <v>0</v>
      </c>
      <c r="BH28" s="319">
        <v>0</v>
      </c>
      <c r="BI28" s="319">
        <v>0</v>
      </c>
      <c r="BJ28" s="321">
        <v>0</v>
      </c>
      <c r="BK28" s="321">
        <v>0</v>
      </c>
    </row>
    <row r="29" spans="1:63" ht="34.5" customHeight="1" x14ac:dyDescent="0.2">
      <c r="A29" s="383" t="s">
        <v>132</v>
      </c>
      <c r="B29" s="382" t="s">
        <v>1278</v>
      </c>
      <c r="C29" s="383" t="s">
        <v>96</v>
      </c>
      <c r="D29" s="202">
        <v>26.44</v>
      </c>
      <c r="E29" s="202">
        <v>1.2799999999999998</v>
      </c>
      <c r="F29" s="202">
        <v>0</v>
      </c>
      <c r="G29" s="202">
        <v>0</v>
      </c>
      <c r="H29" s="202">
        <v>0</v>
      </c>
      <c r="I29" s="202">
        <v>0</v>
      </c>
      <c r="J29" s="202">
        <v>0</v>
      </c>
      <c r="K29" s="202">
        <v>0</v>
      </c>
      <c r="L29" s="202">
        <v>0</v>
      </c>
      <c r="M29" s="202">
        <v>0</v>
      </c>
      <c r="N29" s="202">
        <v>0</v>
      </c>
      <c r="O29" s="202">
        <v>0</v>
      </c>
      <c r="P29" s="202">
        <v>0</v>
      </c>
      <c r="Q29" s="202">
        <v>0</v>
      </c>
      <c r="R29" s="202">
        <v>1.28</v>
      </c>
      <c r="S29" s="202">
        <v>0</v>
      </c>
      <c r="T29" s="202">
        <v>0</v>
      </c>
      <c r="U29" s="202">
        <v>0</v>
      </c>
      <c r="V29" s="202">
        <v>0</v>
      </c>
      <c r="W29" s="202">
        <v>0</v>
      </c>
      <c r="X29" s="202">
        <v>0</v>
      </c>
      <c r="Y29" s="202">
        <v>0</v>
      </c>
      <c r="Z29" s="202">
        <v>0</v>
      </c>
      <c r="AA29" s="202">
        <v>0</v>
      </c>
      <c r="AB29" s="202">
        <v>0.27</v>
      </c>
      <c r="AC29" s="202">
        <v>0.16</v>
      </c>
      <c r="AD29" s="202">
        <v>0</v>
      </c>
      <c r="AE29" s="202">
        <v>0.09</v>
      </c>
      <c r="AF29" s="202">
        <v>0</v>
      </c>
      <c r="AG29" s="202">
        <v>0</v>
      </c>
      <c r="AH29" s="202">
        <v>0</v>
      </c>
      <c r="AI29" s="202">
        <v>0</v>
      </c>
      <c r="AJ29" s="202">
        <v>0.01</v>
      </c>
      <c r="AK29" s="202">
        <v>0</v>
      </c>
      <c r="AL29" s="202">
        <v>0</v>
      </c>
      <c r="AM29" s="202">
        <v>0</v>
      </c>
      <c r="AN29" s="202">
        <v>0</v>
      </c>
      <c r="AO29" s="202">
        <v>0.01</v>
      </c>
      <c r="AP29" s="202">
        <v>0</v>
      </c>
      <c r="AQ29" s="202">
        <v>0</v>
      </c>
      <c r="AR29" s="202">
        <v>0</v>
      </c>
      <c r="AS29" s="202">
        <v>0</v>
      </c>
      <c r="AT29" s="202">
        <v>0</v>
      </c>
      <c r="AU29" s="202">
        <v>0</v>
      </c>
      <c r="AV29" s="202">
        <v>0</v>
      </c>
      <c r="AW29" s="202">
        <v>0</v>
      </c>
      <c r="AX29" s="202">
        <v>1.01</v>
      </c>
      <c r="AY29" s="202">
        <v>0</v>
      </c>
      <c r="AZ29" s="202">
        <v>0</v>
      </c>
      <c r="BA29" s="202">
        <v>0</v>
      </c>
      <c r="BB29" s="202">
        <v>0</v>
      </c>
      <c r="BC29" s="202">
        <v>0</v>
      </c>
      <c r="BD29" s="202">
        <v>0</v>
      </c>
      <c r="BE29" s="202">
        <v>0</v>
      </c>
      <c r="BF29" s="202">
        <v>0</v>
      </c>
      <c r="BG29" s="202">
        <v>0</v>
      </c>
      <c r="BH29" s="202">
        <v>0</v>
      </c>
      <c r="BI29" s="202">
        <v>0</v>
      </c>
      <c r="BJ29" s="202">
        <v>1.01</v>
      </c>
      <c r="BK29" s="202">
        <v>27.450000000000003</v>
      </c>
    </row>
    <row r="30" spans="1:63" s="281" customFormat="1" ht="20.100000000000001" customHeight="1" x14ac:dyDescent="0.2">
      <c r="A30" s="385"/>
      <c r="B30" s="352" t="s">
        <v>98</v>
      </c>
      <c r="C30" s="353" t="s">
        <v>99</v>
      </c>
      <c r="D30" s="202">
        <v>20.27</v>
      </c>
      <c r="E30" s="319">
        <v>0.66999999999999993</v>
      </c>
      <c r="F30" s="320">
        <v>0</v>
      </c>
      <c r="G30" s="319">
        <v>0</v>
      </c>
      <c r="H30" s="319">
        <v>0</v>
      </c>
      <c r="I30" s="319">
        <v>0</v>
      </c>
      <c r="J30" s="319">
        <v>0</v>
      </c>
      <c r="K30" s="319">
        <v>0</v>
      </c>
      <c r="L30" s="319">
        <v>0</v>
      </c>
      <c r="M30" s="319">
        <v>0</v>
      </c>
      <c r="N30" s="319">
        <v>0</v>
      </c>
      <c r="O30" s="319">
        <v>0</v>
      </c>
      <c r="P30" s="319">
        <v>0</v>
      </c>
      <c r="Q30" s="319">
        <v>0</v>
      </c>
      <c r="R30" s="202">
        <v>0.66999999999999993</v>
      </c>
      <c r="S30" s="319">
        <v>0</v>
      </c>
      <c r="T30" s="319">
        <v>0</v>
      </c>
      <c r="U30" s="319">
        <v>0</v>
      </c>
      <c r="V30" s="319">
        <v>0</v>
      </c>
      <c r="W30" s="319">
        <v>0</v>
      </c>
      <c r="X30" s="319">
        <v>0</v>
      </c>
      <c r="Y30" s="319">
        <v>0</v>
      </c>
      <c r="Z30" s="319">
        <v>0</v>
      </c>
      <c r="AA30" s="319">
        <v>0</v>
      </c>
      <c r="AB30" s="202">
        <v>0.2</v>
      </c>
      <c r="AC30" s="319">
        <v>0.1</v>
      </c>
      <c r="AD30" s="319">
        <v>0</v>
      </c>
      <c r="AE30" s="319">
        <v>0.09</v>
      </c>
      <c r="AF30" s="319">
        <v>0</v>
      </c>
      <c r="AG30" s="319">
        <v>0</v>
      </c>
      <c r="AH30" s="319">
        <v>0</v>
      </c>
      <c r="AI30" s="319">
        <v>0</v>
      </c>
      <c r="AJ30" s="319">
        <v>0.01</v>
      </c>
      <c r="AK30" s="319">
        <v>0</v>
      </c>
      <c r="AL30" s="319">
        <v>0</v>
      </c>
      <c r="AM30" s="319">
        <v>0</v>
      </c>
      <c r="AN30" s="319">
        <v>0</v>
      </c>
      <c r="AO30" s="319">
        <v>0</v>
      </c>
      <c r="AP30" s="319">
        <v>0</v>
      </c>
      <c r="AQ30" s="319">
        <v>0</v>
      </c>
      <c r="AR30" s="319">
        <v>0</v>
      </c>
      <c r="AS30" s="319">
        <v>0</v>
      </c>
      <c r="AT30" s="319">
        <v>0</v>
      </c>
      <c r="AU30" s="319">
        <v>0</v>
      </c>
      <c r="AV30" s="319">
        <v>0</v>
      </c>
      <c r="AW30" s="319">
        <v>0</v>
      </c>
      <c r="AX30" s="319">
        <v>0.47</v>
      </c>
      <c r="AY30" s="319">
        <v>0</v>
      </c>
      <c r="AZ30" s="319">
        <v>0</v>
      </c>
      <c r="BA30" s="319">
        <v>0</v>
      </c>
      <c r="BB30" s="319">
        <v>0</v>
      </c>
      <c r="BC30" s="319">
        <v>0</v>
      </c>
      <c r="BD30" s="319">
        <v>0</v>
      </c>
      <c r="BE30" s="319">
        <v>0</v>
      </c>
      <c r="BF30" s="319">
        <v>0</v>
      </c>
      <c r="BG30" s="319">
        <v>0</v>
      </c>
      <c r="BH30" s="319">
        <v>0</v>
      </c>
      <c r="BI30" s="319">
        <v>0</v>
      </c>
      <c r="BJ30" s="354">
        <v>0.5099999999999999</v>
      </c>
      <c r="BK30" s="354">
        <v>20.78</v>
      </c>
    </row>
    <row r="31" spans="1:63" s="281" customFormat="1" ht="20.100000000000001" customHeight="1" x14ac:dyDescent="0.2">
      <c r="A31" s="385"/>
      <c r="B31" s="352" t="s">
        <v>100</v>
      </c>
      <c r="C31" s="353" t="s">
        <v>101</v>
      </c>
      <c r="D31" s="202">
        <v>0.09</v>
      </c>
      <c r="E31" s="319">
        <v>0</v>
      </c>
      <c r="F31" s="320">
        <v>0</v>
      </c>
      <c r="G31" s="319">
        <v>0</v>
      </c>
      <c r="H31" s="319">
        <v>0</v>
      </c>
      <c r="I31" s="319">
        <v>0</v>
      </c>
      <c r="J31" s="319">
        <v>0</v>
      </c>
      <c r="K31" s="319">
        <v>0</v>
      </c>
      <c r="L31" s="319">
        <v>0</v>
      </c>
      <c r="M31" s="319">
        <v>0</v>
      </c>
      <c r="N31" s="319">
        <v>0</v>
      </c>
      <c r="O31" s="319">
        <v>0</v>
      </c>
      <c r="P31" s="319">
        <v>0</v>
      </c>
      <c r="Q31" s="319">
        <v>0</v>
      </c>
      <c r="R31" s="202">
        <v>0</v>
      </c>
      <c r="S31" s="319">
        <v>0</v>
      </c>
      <c r="T31" s="319">
        <v>0</v>
      </c>
      <c r="U31" s="319">
        <v>0</v>
      </c>
      <c r="V31" s="319">
        <v>0</v>
      </c>
      <c r="W31" s="319">
        <v>0</v>
      </c>
      <c r="X31" s="319">
        <v>0</v>
      </c>
      <c r="Y31" s="319">
        <v>0</v>
      </c>
      <c r="Z31" s="319">
        <v>0</v>
      </c>
      <c r="AA31" s="319">
        <v>0</v>
      </c>
      <c r="AB31" s="202">
        <v>0</v>
      </c>
      <c r="AC31" s="319">
        <v>0</v>
      </c>
      <c r="AD31" s="319">
        <v>0</v>
      </c>
      <c r="AE31" s="319">
        <v>0</v>
      </c>
      <c r="AF31" s="319">
        <v>0</v>
      </c>
      <c r="AG31" s="319">
        <v>0</v>
      </c>
      <c r="AH31" s="319">
        <v>0</v>
      </c>
      <c r="AI31" s="319">
        <v>0</v>
      </c>
      <c r="AJ31" s="319">
        <v>0</v>
      </c>
      <c r="AK31" s="319">
        <v>0</v>
      </c>
      <c r="AL31" s="319">
        <v>0</v>
      </c>
      <c r="AM31" s="319">
        <v>0</v>
      </c>
      <c r="AN31" s="319">
        <v>0</v>
      </c>
      <c r="AO31" s="319">
        <v>0</v>
      </c>
      <c r="AP31" s="319">
        <v>0</v>
      </c>
      <c r="AQ31" s="319">
        <v>0</v>
      </c>
      <c r="AR31" s="319">
        <v>0</v>
      </c>
      <c r="AS31" s="319">
        <v>0</v>
      </c>
      <c r="AT31" s="319">
        <v>0</v>
      </c>
      <c r="AU31" s="319">
        <v>0</v>
      </c>
      <c r="AV31" s="319">
        <v>0</v>
      </c>
      <c r="AW31" s="319">
        <v>0</v>
      </c>
      <c r="AX31" s="319">
        <v>0</v>
      </c>
      <c r="AY31" s="319">
        <v>0</v>
      </c>
      <c r="AZ31" s="319">
        <v>0</v>
      </c>
      <c r="BA31" s="319">
        <v>0</v>
      </c>
      <c r="BB31" s="319">
        <v>0</v>
      </c>
      <c r="BC31" s="319">
        <v>0</v>
      </c>
      <c r="BD31" s="319">
        <v>0</v>
      </c>
      <c r="BE31" s="319">
        <v>0</v>
      </c>
      <c r="BF31" s="319">
        <v>0</v>
      </c>
      <c r="BG31" s="319">
        <v>0</v>
      </c>
      <c r="BH31" s="319">
        <v>0</v>
      </c>
      <c r="BI31" s="319">
        <v>0</v>
      </c>
      <c r="BJ31" s="354">
        <v>0</v>
      </c>
      <c r="BK31" s="354">
        <v>0.09</v>
      </c>
    </row>
    <row r="32" spans="1:63" s="281" customFormat="1" ht="20.100000000000001" customHeight="1" x14ac:dyDescent="0.2">
      <c r="A32" s="385"/>
      <c r="B32" s="352" t="s">
        <v>663</v>
      </c>
      <c r="C32" s="353" t="s">
        <v>103</v>
      </c>
      <c r="D32" s="202">
        <v>0.4</v>
      </c>
      <c r="E32" s="319">
        <v>0</v>
      </c>
      <c r="F32" s="320">
        <v>0</v>
      </c>
      <c r="G32" s="319">
        <v>0</v>
      </c>
      <c r="H32" s="319">
        <v>0</v>
      </c>
      <c r="I32" s="319">
        <v>0</v>
      </c>
      <c r="J32" s="319">
        <v>0</v>
      </c>
      <c r="K32" s="319">
        <v>0</v>
      </c>
      <c r="L32" s="319">
        <v>0</v>
      </c>
      <c r="M32" s="319">
        <v>0</v>
      </c>
      <c r="N32" s="319">
        <v>0</v>
      </c>
      <c r="O32" s="319">
        <v>0</v>
      </c>
      <c r="P32" s="319">
        <v>0</v>
      </c>
      <c r="Q32" s="319">
        <v>0</v>
      </c>
      <c r="R32" s="202">
        <v>0</v>
      </c>
      <c r="S32" s="319">
        <v>0</v>
      </c>
      <c r="T32" s="319">
        <v>0</v>
      </c>
      <c r="U32" s="319">
        <v>0</v>
      </c>
      <c r="V32" s="319">
        <v>0</v>
      </c>
      <c r="W32" s="319">
        <v>0</v>
      </c>
      <c r="X32" s="319">
        <v>0</v>
      </c>
      <c r="Y32" s="319">
        <v>0</v>
      </c>
      <c r="Z32" s="319">
        <v>0</v>
      </c>
      <c r="AA32" s="319">
        <v>0</v>
      </c>
      <c r="AB32" s="202">
        <v>0</v>
      </c>
      <c r="AC32" s="319">
        <v>0</v>
      </c>
      <c r="AD32" s="319">
        <v>0</v>
      </c>
      <c r="AE32" s="319">
        <v>0</v>
      </c>
      <c r="AF32" s="319">
        <v>0</v>
      </c>
      <c r="AG32" s="319">
        <v>0</v>
      </c>
      <c r="AH32" s="319">
        <v>0</v>
      </c>
      <c r="AI32" s="319">
        <v>0</v>
      </c>
      <c r="AJ32" s="319">
        <v>0</v>
      </c>
      <c r="AK32" s="319">
        <v>0</v>
      </c>
      <c r="AL32" s="319">
        <v>0</v>
      </c>
      <c r="AM32" s="319">
        <v>0</v>
      </c>
      <c r="AN32" s="319">
        <v>0</v>
      </c>
      <c r="AO32" s="319">
        <v>0</v>
      </c>
      <c r="AP32" s="319">
        <v>0</v>
      </c>
      <c r="AQ32" s="319">
        <v>0</v>
      </c>
      <c r="AR32" s="319">
        <v>0</v>
      </c>
      <c r="AS32" s="319">
        <v>0</v>
      </c>
      <c r="AT32" s="319">
        <v>0</v>
      </c>
      <c r="AU32" s="319">
        <v>0</v>
      </c>
      <c r="AV32" s="319">
        <v>0</v>
      </c>
      <c r="AW32" s="319">
        <v>0</v>
      </c>
      <c r="AX32" s="319">
        <v>0</v>
      </c>
      <c r="AY32" s="319">
        <v>0</v>
      </c>
      <c r="AZ32" s="319">
        <v>0</v>
      </c>
      <c r="BA32" s="319">
        <v>0</v>
      </c>
      <c r="BB32" s="319">
        <v>0</v>
      </c>
      <c r="BC32" s="319">
        <v>0</v>
      </c>
      <c r="BD32" s="319">
        <v>0</v>
      </c>
      <c r="BE32" s="319">
        <v>0</v>
      </c>
      <c r="BF32" s="319">
        <v>0</v>
      </c>
      <c r="BG32" s="319">
        <v>0</v>
      </c>
      <c r="BH32" s="319">
        <v>0</v>
      </c>
      <c r="BI32" s="319">
        <v>0</v>
      </c>
      <c r="BJ32" s="354">
        <v>-0.09</v>
      </c>
      <c r="BK32" s="354">
        <v>0.31</v>
      </c>
    </row>
    <row r="33" spans="1:63" s="281" customFormat="1" ht="20.100000000000001" customHeight="1" x14ac:dyDescent="0.2">
      <c r="A33" s="385"/>
      <c r="B33" s="352" t="s">
        <v>1279</v>
      </c>
      <c r="C33" s="353" t="s">
        <v>105</v>
      </c>
      <c r="D33" s="202">
        <v>0.02</v>
      </c>
      <c r="E33" s="319">
        <v>0</v>
      </c>
      <c r="F33" s="320">
        <v>0</v>
      </c>
      <c r="G33" s="319">
        <v>0</v>
      </c>
      <c r="H33" s="319">
        <v>0</v>
      </c>
      <c r="I33" s="319">
        <v>0</v>
      </c>
      <c r="J33" s="319">
        <v>0</v>
      </c>
      <c r="K33" s="319">
        <v>0</v>
      </c>
      <c r="L33" s="319">
        <v>0</v>
      </c>
      <c r="M33" s="319">
        <v>0</v>
      </c>
      <c r="N33" s="319">
        <v>0</v>
      </c>
      <c r="O33" s="319">
        <v>0</v>
      </c>
      <c r="P33" s="319">
        <v>0</v>
      </c>
      <c r="Q33" s="319">
        <v>0</v>
      </c>
      <c r="R33" s="202">
        <v>0</v>
      </c>
      <c r="S33" s="319">
        <v>0</v>
      </c>
      <c r="T33" s="319">
        <v>0</v>
      </c>
      <c r="U33" s="319">
        <v>0</v>
      </c>
      <c r="V33" s="319">
        <v>0</v>
      </c>
      <c r="W33" s="319">
        <v>0</v>
      </c>
      <c r="X33" s="319">
        <v>0</v>
      </c>
      <c r="Y33" s="319">
        <v>0</v>
      </c>
      <c r="Z33" s="319">
        <v>0</v>
      </c>
      <c r="AA33" s="319">
        <v>0</v>
      </c>
      <c r="AB33" s="202">
        <v>0</v>
      </c>
      <c r="AC33" s="319">
        <v>0</v>
      </c>
      <c r="AD33" s="319">
        <v>0</v>
      </c>
      <c r="AE33" s="319">
        <v>0</v>
      </c>
      <c r="AF33" s="319">
        <v>0</v>
      </c>
      <c r="AG33" s="319">
        <v>0</v>
      </c>
      <c r="AH33" s="319">
        <v>0</v>
      </c>
      <c r="AI33" s="319">
        <v>0</v>
      </c>
      <c r="AJ33" s="319">
        <v>0</v>
      </c>
      <c r="AK33" s="319">
        <v>0</v>
      </c>
      <c r="AL33" s="319">
        <v>0</v>
      </c>
      <c r="AM33" s="319">
        <v>0</v>
      </c>
      <c r="AN33" s="319">
        <v>0</v>
      </c>
      <c r="AO33" s="319">
        <v>0</v>
      </c>
      <c r="AP33" s="319">
        <v>0</v>
      </c>
      <c r="AQ33" s="319">
        <v>0</v>
      </c>
      <c r="AR33" s="319">
        <v>0</v>
      </c>
      <c r="AS33" s="319">
        <v>0</v>
      </c>
      <c r="AT33" s="319">
        <v>0</v>
      </c>
      <c r="AU33" s="319">
        <v>0</v>
      </c>
      <c r="AV33" s="319">
        <v>0</v>
      </c>
      <c r="AW33" s="319">
        <v>0</v>
      </c>
      <c r="AX33" s="319">
        <v>0</v>
      </c>
      <c r="AY33" s="319">
        <v>0</v>
      </c>
      <c r="AZ33" s="319">
        <v>0</v>
      </c>
      <c r="BA33" s="319">
        <v>0</v>
      </c>
      <c r="BB33" s="319">
        <v>0</v>
      </c>
      <c r="BC33" s="319">
        <v>0</v>
      </c>
      <c r="BD33" s="319">
        <v>0</v>
      </c>
      <c r="BE33" s="319">
        <v>0</v>
      </c>
      <c r="BF33" s="319">
        <v>0</v>
      </c>
      <c r="BG33" s="319">
        <v>0</v>
      </c>
      <c r="BH33" s="319">
        <v>0</v>
      </c>
      <c r="BI33" s="319">
        <v>0</v>
      </c>
      <c r="BJ33" s="354">
        <v>0</v>
      </c>
      <c r="BK33" s="354">
        <v>0.02</v>
      </c>
    </row>
    <row r="34" spans="1:63" s="281" customFormat="1" ht="20.100000000000001" customHeight="1" x14ac:dyDescent="0.2">
      <c r="A34" s="385"/>
      <c r="B34" s="352" t="s">
        <v>1280</v>
      </c>
      <c r="C34" s="353" t="s">
        <v>107</v>
      </c>
      <c r="D34" s="202">
        <v>4.21</v>
      </c>
      <c r="E34" s="319">
        <v>0</v>
      </c>
      <c r="F34" s="320">
        <v>0</v>
      </c>
      <c r="G34" s="319">
        <v>0</v>
      </c>
      <c r="H34" s="319">
        <v>0</v>
      </c>
      <c r="I34" s="319">
        <v>0</v>
      </c>
      <c r="J34" s="319">
        <v>0</v>
      </c>
      <c r="K34" s="319">
        <v>0</v>
      </c>
      <c r="L34" s="319">
        <v>0</v>
      </c>
      <c r="M34" s="319">
        <v>0</v>
      </c>
      <c r="N34" s="319">
        <v>0</v>
      </c>
      <c r="O34" s="319">
        <v>0</v>
      </c>
      <c r="P34" s="319">
        <v>0</v>
      </c>
      <c r="Q34" s="319">
        <v>0</v>
      </c>
      <c r="R34" s="202">
        <v>0</v>
      </c>
      <c r="S34" s="319">
        <v>0</v>
      </c>
      <c r="T34" s="319">
        <v>0</v>
      </c>
      <c r="U34" s="319">
        <v>0</v>
      </c>
      <c r="V34" s="319">
        <v>0</v>
      </c>
      <c r="W34" s="319">
        <v>0</v>
      </c>
      <c r="X34" s="319">
        <v>0</v>
      </c>
      <c r="Y34" s="319">
        <v>0</v>
      </c>
      <c r="Z34" s="319">
        <v>0</v>
      </c>
      <c r="AA34" s="319">
        <v>0</v>
      </c>
      <c r="AB34" s="202">
        <v>0</v>
      </c>
      <c r="AC34" s="319">
        <v>0</v>
      </c>
      <c r="AD34" s="319">
        <v>0</v>
      </c>
      <c r="AE34" s="319">
        <v>0</v>
      </c>
      <c r="AF34" s="319">
        <v>0</v>
      </c>
      <c r="AG34" s="319">
        <v>0</v>
      </c>
      <c r="AH34" s="319">
        <v>0</v>
      </c>
      <c r="AI34" s="319">
        <v>0</v>
      </c>
      <c r="AJ34" s="319">
        <v>0</v>
      </c>
      <c r="AK34" s="319">
        <v>0</v>
      </c>
      <c r="AL34" s="319">
        <v>0</v>
      </c>
      <c r="AM34" s="319">
        <v>0</v>
      </c>
      <c r="AN34" s="319">
        <v>0</v>
      </c>
      <c r="AO34" s="319">
        <v>0</v>
      </c>
      <c r="AP34" s="319">
        <v>0</v>
      </c>
      <c r="AQ34" s="319">
        <v>0</v>
      </c>
      <c r="AR34" s="319">
        <v>0</v>
      </c>
      <c r="AS34" s="319">
        <v>0</v>
      </c>
      <c r="AT34" s="319">
        <v>0</v>
      </c>
      <c r="AU34" s="319">
        <v>0</v>
      </c>
      <c r="AV34" s="319">
        <v>0</v>
      </c>
      <c r="AW34" s="319">
        <v>0</v>
      </c>
      <c r="AX34" s="319">
        <v>0</v>
      </c>
      <c r="AY34" s="319">
        <v>0</v>
      </c>
      <c r="AZ34" s="319">
        <v>0</v>
      </c>
      <c r="BA34" s="319">
        <v>0</v>
      </c>
      <c r="BB34" s="319">
        <v>0</v>
      </c>
      <c r="BC34" s="319">
        <v>0</v>
      </c>
      <c r="BD34" s="319">
        <v>0</v>
      </c>
      <c r="BE34" s="319">
        <v>0</v>
      </c>
      <c r="BF34" s="319">
        <v>0</v>
      </c>
      <c r="BG34" s="319">
        <v>0</v>
      </c>
      <c r="BH34" s="319">
        <v>0</v>
      </c>
      <c r="BI34" s="319">
        <v>0</v>
      </c>
      <c r="BJ34" s="354">
        <v>0</v>
      </c>
      <c r="BK34" s="354">
        <v>4.21</v>
      </c>
    </row>
    <row r="35" spans="1:63" s="281" customFormat="1" ht="20.100000000000001" customHeight="1" x14ac:dyDescent="0.2">
      <c r="A35" s="385"/>
      <c r="B35" s="352" t="s">
        <v>1281</v>
      </c>
      <c r="C35" s="353" t="s">
        <v>109</v>
      </c>
      <c r="D35" s="202">
        <v>0</v>
      </c>
      <c r="E35" s="319">
        <v>0</v>
      </c>
      <c r="F35" s="320">
        <v>0</v>
      </c>
      <c r="G35" s="319">
        <v>0</v>
      </c>
      <c r="H35" s="319">
        <v>0</v>
      </c>
      <c r="I35" s="319">
        <v>0</v>
      </c>
      <c r="J35" s="319">
        <v>0</v>
      </c>
      <c r="K35" s="319">
        <v>0</v>
      </c>
      <c r="L35" s="319">
        <v>0</v>
      </c>
      <c r="M35" s="319">
        <v>0</v>
      </c>
      <c r="N35" s="319">
        <v>0</v>
      </c>
      <c r="O35" s="319">
        <v>0</v>
      </c>
      <c r="P35" s="319">
        <v>0</v>
      </c>
      <c r="Q35" s="319">
        <v>0</v>
      </c>
      <c r="R35" s="202">
        <v>0</v>
      </c>
      <c r="S35" s="319">
        <v>0</v>
      </c>
      <c r="T35" s="319">
        <v>0</v>
      </c>
      <c r="U35" s="319">
        <v>0</v>
      </c>
      <c r="V35" s="319">
        <v>0</v>
      </c>
      <c r="W35" s="319">
        <v>0</v>
      </c>
      <c r="X35" s="319">
        <v>0</v>
      </c>
      <c r="Y35" s="319">
        <v>0</v>
      </c>
      <c r="Z35" s="319">
        <v>0</v>
      </c>
      <c r="AA35" s="319">
        <v>0</v>
      </c>
      <c r="AB35" s="202">
        <v>0</v>
      </c>
      <c r="AC35" s="319">
        <v>0</v>
      </c>
      <c r="AD35" s="319">
        <v>0</v>
      </c>
      <c r="AE35" s="319">
        <v>0</v>
      </c>
      <c r="AF35" s="319">
        <v>0</v>
      </c>
      <c r="AG35" s="319">
        <v>0</v>
      </c>
      <c r="AH35" s="319">
        <v>0</v>
      </c>
      <c r="AI35" s="319">
        <v>0</v>
      </c>
      <c r="AJ35" s="319">
        <v>0</v>
      </c>
      <c r="AK35" s="319">
        <v>0</v>
      </c>
      <c r="AL35" s="319">
        <v>0</v>
      </c>
      <c r="AM35" s="319">
        <v>0</v>
      </c>
      <c r="AN35" s="319">
        <v>0</v>
      </c>
      <c r="AO35" s="319">
        <v>0</v>
      </c>
      <c r="AP35" s="319">
        <v>0</v>
      </c>
      <c r="AQ35" s="319">
        <v>0</v>
      </c>
      <c r="AR35" s="319">
        <v>0</v>
      </c>
      <c r="AS35" s="319">
        <v>0</v>
      </c>
      <c r="AT35" s="319">
        <v>0</v>
      </c>
      <c r="AU35" s="319">
        <v>0</v>
      </c>
      <c r="AV35" s="319">
        <v>0</v>
      </c>
      <c r="AW35" s="319">
        <v>0</v>
      </c>
      <c r="AX35" s="319">
        <v>0</v>
      </c>
      <c r="AY35" s="319">
        <v>0</v>
      </c>
      <c r="AZ35" s="319">
        <v>0</v>
      </c>
      <c r="BA35" s="319">
        <v>0</v>
      </c>
      <c r="BB35" s="319">
        <v>0</v>
      </c>
      <c r="BC35" s="319">
        <v>0</v>
      </c>
      <c r="BD35" s="319">
        <v>0</v>
      </c>
      <c r="BE35" s="319">
        <v>0</v>
      </c>
      <c r="BF35" s="319">
        <v>0</v>
      </c>
      <c r="BG35" s="319">
        <v>0</v>
      </c>
      <c r="BH35" s="319">
        <v>0</v>
      </c>
      <c r="BI35" s="319">
        <v>0</v>
      </c>
      <c r="BJ35" s="354">
        <v>0</v>
      </c>
      <c r="BK35" s="354">
        <v>0</v>
      </c>
    </row>
    <row r="36" spans="1:63" s="281" customFormat="1" ht="20.100000000000001" customHeight="1" x14ac:dyDescent="0.2">
      <c r="A36" s="385"/>
      <c r="B36" s="352" t="s">
        <v>110</v>
      </c>
      <c r="C36" s="353" t="s">
        <v>111</v>
      </c>
      <c r="D36" s="202">
        <v>0.01</v>
      </c>
      <c r="E36" s="319">
        <v>0</v>
      </c>
      <c r="F36" s="320">
        <v>0</v>
      </c>
      <c r="G36" s="319">
        <v>0</v>
      </c>
      <c r="H36" s="319">
        <v>0</v>
      </c>
      <c r="I36" s="319">
        <v>0</v>
      </c>
      <c r="J36" s="319">
        <v>0</v>
      </c>
      <c r="K36" s="319">
        <v>0</v>
      </c>
      <c r="L36" s="319">
        <v>0</v>
      </c>
      <c r="M36" s="319">
        <v>0</v>
      </c>
      <c r="N36" s="319">
        <v>0</v>
      </c>
      <c r="O36" s="319">
        <v>0</v>
      </c>
      <c r="P36" s="319">
        <v>0</v>
      </c>
      <c r="Q36" s="319">
        <v>0</v>
      </c>
      <c r="R36" s="202">
        <v>0</v>
      </c>
      <c r="S36" s="319">
        <v>0</v>
      </c>
      <c r="T36" s="319">
        <v>0</v>
      </c>
      <c r="U36" s="319">
        <v>0</v>
      </c>
      <c r="V36" s="319">
        <v>0</v>
      </c>
      <c r="W36" s="319">
        <v>0</v>
      </c>
      <c r="X36" s="319">
        <v>0</v>
      </c>
      <c r="Y36" s="319">
        <v>0</v>
      </c>
      <c r="Z36" s="319">
        <v>0</v>
      </c>
      <c r="AA36" s="319">
        <v>0</v>
      </c>
      <c r="AB36" s="202">
        <v>0</v>
      </c>
      <c r="AC36" s="319">
        <v>0</v>
      </c>
      <c r="AD36" s="319">
        <v>0</v>
      </c>
      <c r="AE36" s="319">
        <v>0</v>
      </c>
      <c r="AF36" s="319">
        <v>0</v>
      </c>
      <c r="AG36" s="319">
        <v>0</v>
      </c>
      <c r="AH36" s="319">
        <v>0</v>
      </c>
      <c r="AI36" s="319">
        <v>0</v>
      </c>
      <c r="AJ36" s="319">
        <v>0</v>
      </c>
      <c r="AK36" s="319">
        <v>0</v>
      </c>
      <c r="AL36" s="319">
        <v>0</v>
      </c>
      <c r="AM36" s="319">
        <v>0</v>
      </c>
      <c r="AN36" s="319">
        <v>0</v>
      </c>
      <c r="AO36" s="319">
        <v>0</v>
      </c>
      <c r="AP36" s="319">
        <v>0</v>
      </c>
      <c r="AQ36" s="319">
        <v>0</v>
      </c>
      <c r="AR36" s="319">
        <v>0</v>
      </c>
      <c r="AS36" s="319">
        <v>0</v>
      </c>
      <c r="AT36" s="319">
        <v>0</v>
      </c>
      <c r="AU36" s="319">
        <v>0</v>
      </c>
      <c r="AV36" s="319">
        <v>0</v>
      </c>
      <c r="AW36" s="319">
        <v>0</v>
      </c>
      <c r="AX36" s="319">
        <v>0</v>
      </c>
      <c r="AY36" s="319">
        <v>0</v>
      </c>
      <c r="AZ36" s="319">
        <v>0</v>
      </c>
      <c r="BA36" s="319">
        <v>0</v>
      </c>
      <c r="BB36" s="319">
        <v>0</v>
      </c>
      <c r="BC36" s="319">
        <v>0</v>
      </c>
      <c r="BD36" s="319">
        <v>0</v>
      </c>
      <c r="BE36" s="319">
        <v>0</v>
      </c>
      <c r="BF36" s="319">
        <v>0</v>
      </c>
      <c r="BG36" s="319">
        <v>0</v>
      </c>
      <c r="BH36" s="319">
        <v>0</v>
      </c>
      <c r="BI36" s="319">
        <v>0</v>
      </c>
      <c r="BJ36" s="354">
        <v>0</v>
      </c>
      <c r="BK36" s="354">
        <v>0.01</v>
      </c>
    </row>
    <row r="37" spans="1:63" s="281" customFormat="1" ht="20.100000000000001" customHeight="1" x14ac:dyDescent="0.2">
      <c r="A37" s="385"/>
      <c r="B37" s="352" t="s">
        <v>1266</v>
      </c>
      <c r="C37" s="353" t="s">
        <v>113</v>
      </c>
      <c r="D37" s="202">
        <v>0.48</v>
      </c>
      <c r="E37" s="319">
        <v>0</v>
      </c>
      <c r="F37" s="320">
        <v>0</v>
      </c>
      <c r="G37" s="319">
        <v>0</v>
      </c>
      <c r="H37" s="319">
        <v>0</v>
      </c>
      <c r="I37" s="319">
        <v>0</v>
      </c>
      <c r="J37" s="319">
        <v>0</v>
      </c>
      <c r="K37" s="319">
        <v>0</v>
      </c>
      <c r="L37" s="319">
        <v>0</v>
      </c>
      <c r="M37" s="319">
        <v>0</v>
      </c>
      <c r="N37" s="319">
        <v>0</v>
      </c>
      <c r="O37" s="319">
        <v>0</v>
      </c>
      <c r="P37" s="319">
        <v>0</v>
      </c>
      <c r="Q37" s="319">
        <v>0</v>
      </c>
      <c r="R37" s="202">
        <v>0</v>
      </c>
      <c r="S37" s="319">
        <v>0</v>
      </c>
      <c r="T37" s="319">
        <v>0</v>
      </c>
      <c r="U37" s="319">
        <v>0</v>
      </c>
      <c r="V37" s="319">
        <v>0</v>
      </c>
      <c r="W37" s="319">
        <v>0</v>
      </c>
      <c r="X37" s="319">
        <v>0</v>
      </c>
      <c r="Y37" s="319">
        <v>0</v>
      </c>
      <c r="Z37" s="319">
        <v>0</v>
      </c>
      <c r="AA37" s="319">
        <v>0</v>
      </c>
      <c r="AB37" s="202">
        <v>0</v>
      </c>
      <c r="AC37" s="319">
        <v>0</v>
      </c>
      <c r="AD37" s="319">
        <v>0</v>
      </c>
      <c r="AE37" s="319">
        <v>0</v>
      </c>
      <c r="AF37" s="319">
        <v>0</v>
      </c>
      <c r="AG37" s="319">
        <v>0</v>
      </c>
      <c r="AH37" s="319">
        <v>0</v>
      </c>
      <c r="AI37" s="319">
        <v>0</v>
      </c>
      <c r="AJ37" s="319">
        <v>0</v>
      </c>
      <c r="AK37" s="319">
        <v>0</v>
      </c>
      <c r="AL37" s="319">
        <v>0</v>
      </c>
      <c r="AM37" s="319">
        <v>0</v>
      </c>
      <c r="AN37" s="319">
        <v>0</v>
      </c>
      <c r="AO37" s="319">
        <v>0</v>
      </c>
      <c r="AP37" s="319">
        <v>0</v>
      </c>
      <c r="AQ37" s="319">
        <v>0</v>
      </c>
      <c r="AR37" s="319">
        <v>0</v>
      </c>
      <c r="AS37" s="319">
        <v>0</v>
      </c>
      <c r="AT37" s="319">
        <v>0</v>
      </c>
      <c r="AU37" s="319">
        <v>0</v>
      </c>
      <c r="AV37" s="319">
        <v>0</v>
      </c>
      <c r="AW37" s="319">
        <v>0</v>
      </c>
      <c r="AX37" s="319">
        <v>0</v>
      </c>
      <c r="AY37" s="319">
        <v>0</v>
      </c>
      <c r="AZ37" s="319">
        <v>0</v>
      </c>
      <c r="BA37" s="319">
        <v>0</v>
      </c>
      <c r="BB37" s="319">
        <v>0</v>
      </c>
      <c r="BC37" s="319">
        <v>0</v>
      </c>
      <c r="BD37" s="319">
        <v>0</v>
      </c>
      <c r="BE37" s="319">
        <v>0</v>
      </c>
      <c r="BF37" s="319">
        <v>0</v>
      </c>
      <c r="BG37" s="319">
        <v>0</v>
      </c>
      <c r="BH37" s="319">
        <v>0</v>
      </c>
      <c r="BI37" s="319">
        <v>0</v>
      </c>
      <c r="BJ37" s="354">
        <v>-0.01</v>
      </c>
      <c r="BK37" s="354">
        <v>0.47</v>
      </c>
    </row>
    <row r="38" spans="1:63" s="281" customFormat="1" ht="20.100000000000001" customHeight="1" x14ac:dyDescent="0.2">
      <c r="A38" s="385"/>
      <c r="B38" s="352" t="s">
        <v>664</v>
      </c>
      <c r="C38" s="353" t="s">
        <v>115</v>
      </c>
      <c r="D38" s="202">
        <v>0</v>
      </c>
      <c r="E38" s="319">
        <v>0</v>
      </c>
      <c r="F38" s="320">
        <v>0</v>
      </c>
      <c r="G38" s="319">
        <v>0</v>
      </c>
      <c r="H38" s="319">
        <v>0</v>
      </c>
      <c r="I38" s="319">
        <v>0</v>
      </c>
      <c r="J38" s="319">
        <v>0</v>
      </c>
      <c r="K38" s="319">
        <v>0</v>
      </c>
      <c r="L38" s="319">
        <v>0</v>
      </c>
      <c r="M38" s="319">
        <v>0</v>
      </c>
      <c r="N38" s="319">
        <v>0</v>
      </c>
      <c r="O38" s="319">
        <v>0</v>
      </c>
      <c r="P38" s="319">
        <v>0</v>
      </c>
      <c r="Q38" s="319">
        <v>0</v>
      </c>
      <c r="R38" s="202">
        <v>0</v>
      </c>
      <c r="S38" s="319">
        <v>0</v>
      </c>
      <c r="T38" s="319">
        <v>0</v>
      </c>
      <c r="U38" s="319">
        <v>0</v>
      </c>
      <c r="V38" s="319">
        <v>0</v>
      </c>
      <c r="W38" s="319">
        <v>0</v>
      </c>
      <c r="X38" s="319">
        <v>0</v>
      </c>
      <c r="Y38" s="319">
        <v>0</v>
      </c>
      <c r="Z38" s="319">
        <v>0</v>
      </c>
      <c r="AA38" s="319">
        <v>0</v>
      </c>
      <c r="AB38" s="202">
        <v>0</v>
      </c>
      <c r="AC38" s="319">
        <v>0</v>
      </c>
      <c r="AD38" s="319">
        <v>0</v>
      </c>
      <c r="AE38" s="319">
        <v>0</v>
      </c>
      <c r="AF38" s="319">
        <v>0</v>
      </c>
      <c r="AG38" s="319">
        <v>0</v>
      </c>
      <c r="AH38" s="319">
        <v>0</v>
      </c>
      <c r="AI38" s="319">
        <v>0</v>
      </c>
      <c r="AJ38" s="319">
        <v>0</v>
      </c>
      <c r="AK38" s="319">
        <v>0</v>
      </c>
      <c r="AL38" s="319">
        <v>0</v>
      </c>
      <c r="AM38" s="319">
        <v>0</v>
      </c>
      <c r="AN38" s="319">
        <v>0</v>
      </c>
      <c r="AO38" s="319">
        <v>0</v>
      </c>
      <c r="AP38" s="319">
        <v>0</v>
      </c>
      <c r="AQ38" s="319">
        <v>0</v>
      </c>
      <c r="AR38" s="319">
        <v>0</v>
      </c>
      <c r="AS38" s="319">
        <v>0</v>
      </c>
      <c r="AT38" s="319">
        <v>0</v>
      </c>
      <c r="AU38" s="319">
        <v>0</v>
      </c>
      <c r="AV38" s="319">
        <v>0</v>
      </c>
      <c r="AW38" s="319">
        <v>0</v>
      </c>
      <c r="AX38" s="319">
        <v>0</v>
      </c>
      <c r="AY38" s="319">
        <v>0</v>
      </c>
      <c r="AZ38" s="319">
        <v>0</v>
      </c>
      <c r="BA38" s="319">
        <v>0</v>
      </c>
      <c r="BB38" s="319">
        <v>0</v>
      </c>
      <c r="BC38" s="319">
        <v>0</v>
      </c>
      <c r="BD38" s="319">
        <v>0</v>
      </c>
      <c r="BE38" s="319">
        <v>0</v>
      </c>
      <c r="BF38" s="319">
        <v>0</v>
      </c>
      <c r="BG38" s="319">
        <v>0</v>
      </c>
      <c r="BH38" s="319">
        <v>0</v>
      </c>
      <c r="BI38" s="319">
        <v>0</v>
      </c>
      <c r="BJ38" s="354">
        <v>0</v>
      </c>
      <c r="BK38" s="354">
        <v>0</v>
      </c>
    </row>
    <row r="39" spans="1:63" ht="20.100000000000001" customHeight="1" x14ac:dyDescent="0.2">
      <c r="A39" s="386"/>
      <c r="B39" s="384" t="s">
        <v>665</v>
      </c>
      <c r="C39" s="385" t="s">
        <v>117</v>
      </c>
      <c r="D39" s="202">
        <v>0.26</v>
      </c>
      <c r="E39" s="202">
        <v>0.61</v>
      </c>
      <c r="F39" s="320">
        <v>0</v>
      </c>
      <c r="G39" s="202">
        <v>0</v>
      </c>
      <c r="H39" s="202">
        <v>0</v>
      </c>
      <c r="I39" s="202">
        <v>0</v>
      </c>
      <c r="J39" s="202">
        <v>0</v>
      </c>
      <c r="K39" s="202">
        <v>0</v>
      </c>
      <c r="L39" s="202">
        <v>0</v>
      </c>
      <c r="M39" s="202">
        <v>0</v>
      </c>
      <c r="N39" s="202">
        <v>0</v>
      </c>
      <c r="O39" s="202">
        <v>0</v>
      </c>
      <c r="P39" s="202">
        <v>0</v>
      </c>
      <c r="Q39" s="202">
        <v>0</v>
      </c>
      <c r="R39" s="202">
        <v>0.61</v>
      </c>
      <c r="S39" s="202">
        <v>0</v>
      </c>
      <c r="T39" s="202">
        <v>0</v>
      </c>
      <c r="U39" s="202">
        <v>0</v>
      </c>
      <c r="V39" s="202">
        <v>0</v>
      </c>
      <c r="W39" s="202">
        <v>0</v>
      </c>
      <c r="X39" s="202">
        <v>0</v>
      </c>
      <c r="Y39" s="202">
        <v>0</v>
      </c>
      <c r="Z39" s="202">
        <v>0</v>
      </c>
      <c r="AA39" s="202">
        <v>0</v>
      </c>
      <c r="AB39" s="202">
        <v>6.9999999999999993E-2</v>
      </c>
      <c r="AC39" s="319">
        <v>0.06</v>
      </c>
      <c r="AD39" s="319">
        <v>0</v>
      </c>
      <c r="AE39" s="319">
        <v>0</v>
      </c>
      <c r="AF39" s="319">
        <v>0</v>
      </c>
      <c r="AG39" s="319">
        <v>0</v>
      </c>
      <c r="AH39" s="319">
        <v>0</v>
      </c>
      <c r="AI39" s="319">
        <v>0</v>
      </c>
      <c r="AJ39" s="319">
        <v>0</v>
      </c>
      <c r="AK39" s="319">
        <v>0</v>
      </c>
      <c r="AL39" s="202">
        <v>0</v>
      </c>
      <c r="AM39" s="202">
        <v>0</v>
      </c>
      <c r="AN39" s="202">
        <v>0</v>
      </c>
      <c r="AO39" s="202">
        <v>0.01</v>
      </c>
      <c r="AP39" s="202">
        <v>0</v>
      </c>
      <c r="AQ39" s="319">
        <v>0</v>
      </c>
      <c r="AR39" s="319">
        <v>0</v>
      </c>
      <c r="AS39" s="202">
        <v>0</v>
      </c>
      <c r="AT39" s="202">
        <v>0</v>
      </c>
      <c r="AU39" s="202">
        <v>0</v>
      </c>
      <c r="AV39" s="202">
        <v>0</v>
      </c>
      <c r="AW39" s="202">
        <v>0</v>
      </c>
      <c r="AX39" s="202">
        <v>0.54</v>
      </c>
      <c r="AY39" s="202">
        <v>0</v>
      </c>
      <c r="AZ39" s="202">
        <v>0</v>
      </c>
      <c r="BA39" s="202">
        <v>0</v>
      </c>
      <c r="BB39" s="202">
        <v>0</v>
      </c>
      <c r="BC39" s="202">
        <v>0</v>
      </c>
      <c r="BD39" s="202">
        <v>0</v>
      </c>
      <c r="BE39" s="202">
        <v>0</v>
      </c>
      <c r="BF39" s="202">
        <v>0</v>
      </c>
      <c r="BG39" s="319">
        <v>0</v>
      </c>
      <c r="BH39" s="319">
        <v>0</v>
      </c>
      <c r="BI39" s="319">
        <v>0</v>
      </c>
      <c r="BJ39" s="321">
        <v>0.61</v>
      </c>
      <c r="BK39" s="321">
        <v>0.87</v>
      </c>
    </row>
    <row r="40" spans="1:63" ht="20.100000000000001" customHeight="1" x14ac:dyDescent="0.2">
      <c r="A40" s="383"/>
      <c r="B40" s="384" t="s">
        <v>1282</v>
      </c>
      <c r="C40" s="385" t="s">
        <v>119</v>
      </c>
      <c r="D40" s="202">
        <v>0</v>
      </c>
      <c r="E40" s="202">
        <v>0</v>
      </c>
      <c r="F40" s="320">
        <v>0</v>
      </c>
      <c r="G40" s="202">
        <v>0</v>
      </c>
      <c r="H40" s="202">
        <v>0</v>
      </c>
      <c r="I40" s="202">
        <v>0</v>
      </c>
      <c r="J40" s="202">
        <v>0</v>
      </c>
      <c r="K40" s="202">
        <v>0</v>
      </c>
      <c r="L40" s="202">
        <v>0</v>
      </c>
      <c r="M40" s="202">
        <v>0</v>
      </c>
      <c r="N40" s="202">
        <v>0</v>
      </c>
      <c r="O40" s="202">
        <v>0</v>
      </c>
      <c r="P40" s="202">
        <v>0</v>
      </c>
      <c r="Q40" s="202">
        <v>0</v>
      </c>
      <c r="R40" s="202">
        <v>0</v>
      </c>
      <c r="S40" s="202">
        <v>0</v>
      </c>
      <c r="T40" s="202">
        <v>0</v>
      </c>
      <c r="U40" s="202">
        <v>0</v>
      </c>
      <c r="V40" s="202">
        <v>0</v>
      </c>
      <c r="W40" s="202">
        <v>0</v>
      </c>
      <c r="X40" s="202">
        <v>0</v>
      </c>
      <c r="Y40" s="202">
        <v>0</v>
      </c>
      <c r="Z40" s="202">
        <v>0</v>
      </c>
      <c r="AA40" s="202">
        <v>0</v>
      </c>
      <c r="AB40" s="202">
        <v>0</v>
      </c>
      <c r="AC40" s="319">
        <v>0</v>
      </c>
      <c r="AD40" s="319">
        <v>0</v>
      </c>
      <c r="AE40" s="319">
        <v>0</v>
      </c>
      <c r="AF40" s="319">
        <v>0</v>
      </c>
      <c r="AG40" s="319">
        <v>0</v>
      </c>
      <c r="AH40" s="319">
        <v>0</v>
      </c>
      <c r="AI40" s="319">
        <v>0</v>
      </c>
      <c r="AJ40" s="319">
        <v>0</v>
      </c>
      <c r="AK40" s="319">
        <v>0</v>
      </c>
      <c r="AL40" s="202">
        <v>0</v>
      </c>
      <c r="AM40" s="202">
        <v>0</v>
      </c>
      <c r="AN40" s="202">
        <v>0</v>
      </c>
      <c r="AO40" s="202">
        <v>0</v>
      </c>
      <c r="AP40" s="202">
        <v>0</v>
      </c>
      <c r="AQ40" s="319">
        <v>0</v>
      </c>
      <c r="AR40" s="319">
        <v>0</v>
      </c>
      <c r="AS40" s="202">
        <v>0</v>
      </c>
      <c r="AT40" s="202">
        <v>0</v>
      </c>
      <c r="AU40" s="202">
        <v>0</v>
      </c>
      <c r="AV40" s="202">
        <v>0</v>
      </c>
      <c r="AW40" s="202">
        <v>0</v>
      </c>
      <c r="AX40" s="202">
        <v>0</v>
      </c>
      <c r="AY40" s="202">
        <v>0</v>
      </c>
      <c r="AZ40" s="202">
        <v>0</v>
      </c>
      <c r="BA40" s="202">
        <v>0</v>
      </c>
      <c r="BB40" s="202">
        <v>0</v>
      </c>
      <c r="BC40" s="202">
        <v>0</v>
      </c>
      <c r="BD40" s="202">
        <v>0</v>
      </c>
      <c r="BE40" s="202">
        <v>0</v>
      </c>
      <c r="BF40" s="202">
        <v>0</v>
      </c>
      <c r="BG40" s="319">
        <v>0</v>
      </c>
      <c r="BH40" s="319">
        <v>0</v>
      </c>
      <c r="BI40" s="319">
        <v>0</v>
      </c>
      <c r="BJ40" s="321">
        <v>0</v>
      </c>
      <c r="BK40" s="321">
        <v>0</v>
      </c>
    </row>
    <row r="41" spans="1:63" ht="20.100000000000001" customHeight="1" x14ac:dyDescent="0.2">
      <c r="A41" s="383"/>
      <c r="B41" s="384" t="s">
        <v>1283</v>
      </c>
      <c r="C41" s="385" t="s">
        <v>121</v>
      </c>
      <c r="D41" s="202">
        <v>0.53</v>
      </c>
      <c r="E41" s="202">
        <v>0</v>
      </c>
      <c r="F41" s="320">
        <v>0</v>
      </c>
      <c r="G41" s="202">
        <v>0</v>
      </c>
      <c r="H41" s="202">
        <v>0</v>
      </c>
      <c r="I41" s="202">
        <v>0</v>
      </c>
      <c r="J41" s="202">
        <v>0</v>
      </c>
      <c r="K41" s="202">
        <v>0</v>
      </c>
      <c r="L41" s="202">
        <v>0</v>
      </c>
      <c r="M41" s="202">
        <v>0</v>
      </c>
      <c r="N41" s="202">
        <v>0</v>
      </c>
      <c r="O41" s="202">
        <v>0</v>
      </c>
      <c r="P41" s="202">
        <v>0</v>
      </c>
      <c r="Q41" s="202">
        <v>0</v>
      </c>
      <c r="R41" s="202">
        <v>0</v>
      </c>
      <c r="S41" s="202">
        <v>0</v>
      </c>
      <c r="T41" s="202">
        <v>0</v>
      </c>
      <c r="U41" s="202">
        <v>0</v>
      </c>
      <c r="V41" s="202">
        <v>0</v>
      </c>
      <c r="W41" s="202">
        <v>0</v>
      </c>
      <c r="X41" s="202">
        <v>0</v>
      </c>
      <c r="Y41" s="202">
        <v>0</v>
      </c>
      <c r="Z41" s="202">
        <v>0</v>
      </c>
      <c r="AA41" s="202">
        <v>0</v>
      </c>
      <c r="AB41" s="202">
        <v>0</v>
      </c>
      <c r="AC41" s="319">
        <v>0</v>
      </c>
      <c r="AD41" s="319">
        <v>0</v>
      </c>
      <c r="AE41" s="319">
        <v>0</v>
      </c>
      <c r="AF41" s="319">
        <v>0</v>
      </c>
      <c r="AG41" s="319">
        <v>0</v>
      </c>
      <c r="AH41" s="319">
        <v>0</v>
      </c>
      <c r="AI41" s="319">
        <v>0</v>
      </c>
      <c r="AJ41" s="319">
        <v>0</v>
      </c>
      <c r="AK41" s="319">
        <v>0</v>
      </c>
      <c r="AL41" s="202">
        <v>0</v>
      </c>
      <c r="AM41" s="202">
        <v>0</v>
      </c>
      <c r="AN41" s="202">
        <v>0</v>
      </c>
      <c r="AO41" s="202">
        <v>0</v>
      </c>
      <c r="AP41" s="202">
        <v>0</v>
      </c>
      <c r="AQ41" s="319">
        <v>0</v>
      </c>
      <c r="AR41" s="319">
        <v>0</v>
      </c>
      <c r="AS41" s="202">
        <v>0</v>
      </c>
      <c r="AT41" s="202">
        <v>0</v>
      </c>
      <c r="AU41" s="202">
        <v>0</v>
      </c>
      <c r="AV41" s="202">
        <v>0</v>
      </c>
      <c r="AW41" s="202">
        <v>0</v>
      </c>
      <c r="AX41" s="202">
        <v>0</v>
      </c>
      <c r="AY41" s="202">
        <v>0</v>
      </c>
      <c r="AZ41" s="202">
        <v>0</v>
      </c>
      <c r="BA41" s="202">
        <v>0</v>
      </c>
      <c r="BB41" s="202">
        <v>0</v>
      </c>
      <c r="BC41" s="202">
        <v>0</v>
      </c>
      <c r="BD41" s="202">
        <v>0</v>
      </c>
      <c r="BE41" s="202">
        <v>0</v>
      </c>
      <c r="BF41" s="202">
        <v>0</v>
      </c>
      <c r="BG41" s="319">
        <v>0</v>
      </c>
      <c r="BH41" s="319">
        <v>0</v>
      </c>
      <c r="BI41" s="319">
        <v>0</v>
      </c>
      <c r="BJ41" s="321">
        <v>0</v>
      </c>
      <c r="BK41" s="321">
        <v>0.53</v>
      </c>
    </row>
    <row r="42" spans="1:63" ht="26.25" customHeight="1" x14ac:dyDescent="0.2">
      <c r="A42" s="383"/>
      <c r="B42" s="384" t="s">
        <v>1284</v>
      </c>
      <c r="C42" s="385" t="s">
        <v>123</v>
      </c>
      <c r="D42" s="202">
        <v>0.15</v>
      </c>
      <c r="E42" s="202">
        <v>0</v>
      </c>
      <c r="F42" s="320">
        <v>0</v>
      </c>
      <c r="G42" s="202">
        <v>0</v>
      </c>
      <c r="H42" s="202">
        <v>0</v>
      </c>
      <c r="I42" s="202">
        <v>0</v>
      </c>
      <c r="J42" s="202">
        <v>0</v>
      </c>
      <c r="K42" s="202">
        <v>0</v>
      </c>
      <c r="L42" s="202">
        <v>0</v>
      </c>
      <c r="M42" s="202">
        <v>0</v>
      </c>
      <c r="N42" s="202">
        <v>0</v>
      </c>
      <c r="O42" s="202">
        <v>0</v>
      </c>
      <c r="P42" s="202">
        <v>0</v>
      </c>
      <c r="Q42" s="202">
        <v>0</v>
      </c>
      <c r="R42" s="202">
        <v>0</v>
      </c>
      <c r="S42" s="202">
        <v>0</v>
      </c>
      <c r="T42" s="202">
        <v>0</v>
      </c>
      <c r="U42" s="202">
        <v>0</v>
      </c>
      <c r="V42" s="202">
        <v>0</v>
      </c>
      <c r="W42" s="202">
        <v>0</v>
      </c>
      <c r="X42" s="202">
        <v>0</v>
      </c>
      <c r="Y42" s="202">
        <v>0</v>
      </c>
      <c r="Z42" s="202">
        <v>0</v>
      </c>
      <c r="AA42" s="202">
        <v>0</v>
      </c>
      <c r="AB42" s="202">
        <v>0</v>
      </c>
      <c r="AC42" s="319">
        <v>0</v>
      </c>
      <c r="AD42" s="319">
        <v>0</v>
      </c>
      <c r="AE42" s="319">
        <v>0</v>
      </c>
      <c r="AF42" s="319">
        <v>0</v>
      </c>
      <c r="AG42" s="319">
        <v>0</v>
      </c>
      <c r="AH42" s="319">
        <v>0</v>
      </c>
      <c r="AI42" s="319">
        <v>0</v>
      </c>
      <c r="AJ42" s="319">
        <v>0</v>
      </c>
      <c r="AK42" s="319">
        <v>0</v>
      </c>
      <c r="AL42" s="202">
        <v>0</v>
      </c>
      <c r="AM42" s="202">
        <v>0</v>
      </c>
      <c r="AN42" s="202">
        <v>0</v>
      </c>
      <c r="AO42" s="202">
        <v>0</v>
      </c>
      <c r="AP42" s="202">
        <v>0</v>
      </c>
      <c r="AQ42" s="319">
        <v>0</v>
      </c>
      <c r="AR42" s="319">
        <v>0</v>
      </c>
      <c r="AS42" s="202">
        <v>0</v>
      </c>
      <c r="AT42" s="202">
        <v>0</v>
      </c>
      <c r="AU42" s="202">
        <v>0</v>
      </c>
      <c r="AV42" s="202">
        <v>0</v>
      </c>
      <c r="AW42" s="202">
        <v>0</v>
      </c>
      <c r="AX42" s="202">
        <v>0</v>
      </c>
      <c r="AY42" s="202">
        <v>0</v>
      </c>
      <c r="AZ42" s="202">
        <v>0</v>
      </c>
      <c r="BA42" s="202">
        <v>0</v>
      </c>
      <c r="BB42" s="202">
        <v>0</v>
      </c>
      <c r="BC42" s="202">
        <v>0</v>
      </c>
      <c r="BD42" s="202">
        <v>0</v>
      </c>
      <c r="BE42" s="202">
        <v>0</v>
      </c>
      <c r="BF42" s="202">
        <v>0</v>
      </c>
      <c r="BG42" s="319">
        <v>0</v>
      </c>
      <c r="BH42" s="319">
        <v>0</v>
      </c>
      <c r="BI42" s="319">
        <v>0</v>
      </c>
      <c r="BJ42" s="321">
        <v>-0.01</v>
      </c>
      <c r="BK42" s="321">
        <v>0.14000000000000001</v>
      </c>
    </row>
    <row r="43" spans="1:63" s="281" customFormat="1" ht="20.100000000000001" customHeight="1" x14ac:dyDescent="0.2">
      <c r="A43" s="385"/>
      <c r="B43" s="352" t="s">
        <v>1267</v>
      </c>
      <c r="C43" s="353" t="s">
        <v>125</v>
      </c>
      <c r="D43" s="202">
        <v>0</v>
      </c>
      <c r="E43" s="319">
        <v>0</v>
      </c>
      <c r="F43" s="320">
        <v>0</v>
      </c>
      <c r="G43" s="319">
        <v>0</v>
      </c>
      <c r="H43" s="319">
        <v>0</v>
      </c>
      <c r="I43" s="319">
        <v>0</v>
      </c>
      <c r="J43" s="319">
        <v>0</v>
      </c>
      <c r="K43" s="319">
        <v>0</v>
      </c>
      <c r="L43" s="319">
        <v>0</v>
      </c>
      <c r="M43" s="319">
        <v>0</v>
      </c>
      <c r="N43" s="319">
        <v>0</v>
      </c>
      <c r="O43" s="319">
        <v>0</v>
      </c>
      <c r="P43" s="319">
        <v>0</v>
      </c>
      <c r="Q43" s="319">
        <v>0</v>
      </c>
      <c r="R43" s="202">
        <v>0</v>
      </c>
      <c r="S43" s="319">
        <v>0</v>
      </c>
      <c r="T43" s="319">
        <v>0</v>
      </c>
      <c r="U43" s="319">
        <v>0</v>
      </c>
      <c r="V43" s="319">
        <v>0</v>
      </c>
      <c r="W43" s="319">
        <v>0</v>
      </c>
      <c r="X43" s="319">
        <v>0</v>
      </c>
      <c r="Y43" s="319">
        <v>0</v>
      </c>
      <c r="Z43" s="319">
        <v>0</v>
      </c>
      <c r="AA43" s="319">
        <v>0</v>
      </c>
      <c r="AB43" s="202">
        <v>0</v>
      </c>
      <c r="AC43" s="319">
        <v>0</v>
      </c>
      <c r="AD43" s="319">
        <v>0</v>
      </c>
      <c r="AE43" s="319">
        <v>0</v>
      </c>
      <c r="AF43" s="319">
        <v>0</v>
      </c>
      <c r="AG43" s="319">
        <v>0</v>
      </c>
      <c r="AH43" s="319">
        <v>0</v>
      </c>
      <c r="AI43" s="319">
        <v>0</v>
      </c>
      <c r="AJ43" s="319">
        <v>0</v>
      </c>
      <c r="AK43" s="319">
        <v>0</v>
      </c>
      <c r="AL43" s="319">
        <v>0</v>
      </c>
      <c r="AM43" s="319">
        <v>0</v>
      </c>
      <c r="AN43" s="319">
        <v>0</v>
      </c>
      <c r="AO43" s="319">
        <v>0</v>
      </c>
      <c r="AP43" s="319">
        <v>0</v>
      </c>
      <c r="AQ43" s="319">
        <v>0</v>
      </c>
      <c r="AR43" s="319">
        <v>0</v>
      </c>
      <c r="AS43" s="319">
        <v>0</v>
      </c>
      <c r="AT43" s="319">
        <v>0</v>
      </c>
      <c r="AU43" s="319">
        <v>0</v>
      </c>
      <c r="AV43" s="319">
        <v>0</v>
      </c>
      <c r="AW43" s="319">
        <v>0</v>
      </c>
      <c r="AX43" s="319">
        <v>0</v>
      </c>
      <c r="AY43" s="319">
        <v>0</v>
      </c>
      <c r="AZ43" s="319">
        <v>0</v>
      </c>
      <c r="BA43" s="319">
        <v>0</v>
      </c>
      <c r="BB43" s="319">
        <v>0</v>
      </c>
      <c r="BC43" s="319">
        <v>0</v>
      </c>
      <c r="BD43" s="319">
        <v>0</v>
      </c>
      <c r="BE43" s="319">
        <v>0</v>
      </c>
      <c r="BF43" s="319">
        <v>0</v>
      </c>
      <c r="BG43" s="319">
        <v>0</v>
      </c>
      <c r="BH43" s="319">
        <v>0</v>
      </c>
      <c r="BI43" s="319">
        <v>0</v>
      </c>
      <c r="BJ43" s="354">
        <v>0</v>
      </c>
      <c r="BK43" s="354">
        <v>0</v>
      </c>
    </row>
    <row r="44" spans="1:63" s="281" customFormat="1" ht="20.100000000000001" customHeight="1" x14ac:dyDescent="0.2">
      <c r="A44" s="385"/>
      <c r="B44" s="352" t="s">
        <v>1268</v>
      </c>
      <c r="C44" s="353" t="s">
        <v>127</v>
      </c>
      <c r="D44" s="202">
        <v>0</v>
      </c>
      <c r="E44" s="319">
        <v>0</v>
      </c>
      <c r="F44" s="320">
        <v>0</v>
      </c>
      <c r="G44" s="319">
        <v>0</v>
      </c>
      <c r="H44" s="319">
        <v>0</v>
      </c>
      <c r="I44" s="319">
        <v>0</v>
      </c>
      <c r="J44" s="319">
        <v>0</v>
      </c>
      <c r="K44" s="319">
        <v>0</v>
      </c>
      <c r="L44" s="319">
        <v>0</v>
      </c>
      <c r="M44" s="319">
        <v>0</v>
      </c>
      <c r="N44" s="319">
        <v>0</v>
      </c>
      <c r="O44" s="319">
        <v>0</v>
      </c>
      <c r="P44" s="319">
        <v>0</v>
      </c>
      <c r="Q44" s="319">
        <v>0</v>
      </c>
      <c r="R44" s="202">
        <v>0</v>
      </c>
      <c r="S44" s="319">
        <v>0</v>
      </c>
      <c r="T44" s="319">
        <v>0</v>
      </c>
      <c r="U44" s="319">
        <v>0</v>
      </c>
      <c r="V44" s="319">
        <v>0</v>
      </c>
      <c r="W44" s="319">
        <v>0</v>
      </c>
      <c r="X44" s="319">
        <v>0</v>
      </c>
      <c r="Y44" s="319">
        <v>0</v>
      </c>
      <c r="Z44" s="319">
        <v>0</v>
      </c>
      <c r="AA44" s="319">
        <v>0</v>
      </c>
      <c r="AB44" s="202">
        <v>0</v>
      </c>
      <c r="AC44" s="319">
        <v>0</v>
      </c>
      <c r="AD44" s="319">
        <v>0</v>
      </c>
      <c r="AE44" s="319">
        <v>0</v>
      </c>
      <c r="AF44" s="319">
        <v>0</v>
      </c>
      <c r="AG44" s="319">
        <v>0</v>
      </c>
      <c r="AH44" s="319">
        <v>0</v>
      </c>
      <c r="AI44" s="319">
        <v>0</v>
      </c>
      <c r="AJ44" s="319">
        <v>0</v>
      </c>
      <c r="AK44" s="319">
        <v>0</v>
      </c>
      <c r="AL44" s="319">
        <v>0</v>
      </c>
      <c r="AM44" s="319">
        <v>0</v>
      </c>
      <c r="AN44" s="319">
        <v>0</v>
      </c>
      <c r="AO44" s="319">
        <v>0</v>
      </c>
      <c r="AP44" s="319">
        <v>0</v>
      </c>
      <c r="AQ44" s="319">
        <v>0</v>
      </c>
      <c r="AR44" s="319">
        <v>0</v>
      </c>
      <c r="AS44" s="319">
        <v>0</v>
      </c>
      <c r="AT44" s="319">
        <v>0</v>
      </c>
      <c r="AU44" s="319">
        <v>0</v>
      </c>
      <c r="AV44" s="319">
        <v>0</v>
      </c>
      <c r="AW44" s="319">
        <v>0</v>
      </c>
      <c r="AX44" s="319">
        <v>0</v>
      </c>
      <c r="AY44" s="319">
        <v>0</v>
      </c>
      <c r="AZ44" s="319">
        <v>0</v>
      </c>
      <c r="BA44" s="319">
        <v>0</v>
      </c>
      <c r="BB44" s="319">
        <v>0</v>
      </c>
      <c r="BC44" s="319">
        <v>0</v>
      </c>
      <c r="BD44" s="319">
        <v>0</v>
      </c>
      <c r="BE44" s="319">
        <v>0</v>
      </c>
      <c r="BF44" s="319">
        <v>0</v>
      </c>
      <c r="BG44" s="319">
        <v>0</v>
      </c>
      <c r="BH44" s="319">
        <v>0</v>
      </c>
      <c r="BI44" s="319">
        <v>0</v>
      </c>
      <c r="BJ44" s="354">
        <v>0</v>
      </c>
      <c r="BK44" s="354">
        <v>0</v>
      </c>
    </row>
    <row r="45" spans="1:63" s="281" customFormat="1" ht="20.100000000000001" customHeight="1" x14ac:dyDescent="0.2">
      <c r="A45" s="385"/>
      <c r="B45" s="352" t="s">
        <v>173</v>
      </c>
      <c r="C45" s="353" t="s">
        <v>129</v>
      </c>
      <c r="D45" s="202">
        <v>0.02</v>
      </c>
      <c r="E45" s="319">
        <v>0</v>
      </c>
      <c r="F45" s="320">
        <v>0</v>
      </c>
      <c r="G45" s="319">
        <v>0</v>
      </c>
      <c r="H45" s="319">
        <v>0</v>
      </c>
      <c r="I45" s="319">
        <v>0</v>
      </c>
      <c r="J45" s="319">
        <v>0</v>
      </c>
      <c r="K45" s="319">
        <v>0</v>
      </c>
      <c r="L45" s="319">
        <v>0</v>
      </c>
      <c r="M45" s="319">
        <v>0</v>
      </c>
      <c r="N45" s="319">
        <v>0</v>
      </c>
      <c r="O45" s="319">
        <v>0</v>
      </c>
      <c r="P45" s="319">
        <v>0</v>
      </c>
      <c r="Q45" s="319">
        <v>0</v>
      </c>
      <c r="R45" s="202">
        <v>0</v>
      </c>
      <c r="S45" s="319">
        <v>0</v>
      </c>
      <c r="T45" s="319">
        <v>0</v>
      </c>
      <c r="U45" s="319">
        <v>0</v>
      </c>
      <c r="V45" s="319">
        <v>0</v>
      </c>
      <c r="W45" s="319">
        <v>0</v>
      </c>
      <c r="X45" s="319">
        <v>0</v>
      </c>
      <c r="Y45" s="319">
        <v>0</v>
      </c>
      <c r="Z45" s="319">
        <v>0</v>
      </c>
      <c r="AA45" s="319">
        <v>0</v>
      </c>
      <c r="AB45" s="202">
        <v>0</v>
      </c>
      <c r="AC45" s="319">
        <v>0</v>
      </c>
      <c r="AD45" s="319">
        <v>0</v>
      </c>
      <c r="AE45" s="319">
        <v>0</v>
      </c>
      <c r="AF45" s="319">
        <v>0</v>
      </c>
      <c r="AG45" s="319">
        <v>0</v>
      </c>
      <c r="AH45" s="319">
        <v>0</v>
      </c>
      <c r="AI45" s="319">
        <v>0</v>
      </c>
      <c r="AJ45" s="319">
        <v>0</v>
      </c>
      <c r="AK45" s="319">
        <v>0</v>
      </c>
      <c r="AL45" s="319">
        <v>0</v>
      </c>
      <c r="AM45" s="319">
        <v>0</v>
      </c>
      <c r="AN45" s="319">
        <v>0</v>
      </c>
      <c r="AO45" s="319">
        <v>0</v>
      </c>
      <c r="AP45" s="319">
        <v>0</v>
      </c>
      <c r="AQ45" s="319">
        <v>0</v>
      </c>
      <c r="AR45" s="319">
        <v>0</v>
      </c>
      <c r="AS45" s="319">
        <v>0</v>
      </c>
      <c r="AT45" s="319">
        <v>0</v>
      </c>
      <c r="AU45" s="319">
        <v>0</v>
      </c>
      <c r="AV45" s="319">
        <v>0</v>
      </c>
      <c r="AW45" s="319">
        <v>0</v>
      </c>
      <c r="AX45" s="319">
        <v>0</v>
      </c>
      <c r="AY45" s="319">
        <v>0</v>
      </c>
      <c r="AZ45" s="319">
        <v>0</v>
      </c>
      <c r="BA45" s="319">
        <v>0</v>
      </c>
      <c r="BB45" s="319">
        <v>0</v>
      </c>
      <c r="BC45" s="319">
        <v>0</v>
      </c>
      <c r="BD45" s="319">
        <v>0</v>
      </c>
      <c r="BE45" s="319">
        <v>0</v>
      </c>
      <c r="BF45" s="319">
        <v>0</v>
      </c>
      <c r="BG45" s="319">
        <v>0</v>
      </c>
      <c r="BH45" s="319">
        <v>0</v>
      </c>
      <c r="BI45" s="319">
        <v>0</v>
      </c>
      <c r="BJ45" s="354">
        <v>0</v>
      </c>
      <c r="BK45" s="354">
        <v>0.02</v>
      </c>
    </row>
    <row r="46" spans="1:63" s="281" customFormat="1" ht="20.100000000000001" customHeight="1" x14ac:dyDescent="0.2">
      <c r="A46" s="385"/>
      <c r="B46" s="352" t="s">
        <v>174</v>
      </c>
      <c r="C46" s="353" t="s">
        <v>131</v>
      </c>
      <c r="D46" s="202">
        <v>0</v>
      </c>
      <c r="E46" s="319">
        <v>0</v>
      </c>
      <c r="F46" s="320">
        <v>0</v>
      </c>
      <c r="G46" s="319">
        <v>0</v>
      </c>
      <c r="H46" s="319">
        <v>0</v>
      </c>
      <c r="I46" s="319">
        <v>0</v>
      </c>
      <c r="J46" s="319">
        <v>0</v>
      </c>
      <c r="K46" s="319">
        <v>0</v>
      </c>
      <c r="L46" s="319">
        <v>0</v>
      </c>
      <c r="M46" s="319">
        <v>0</v>
      </c>
      <c r="N46" s="319">
        <v>0</v>
      </c>
      <c r="O46" s="319">
        <v>0</v>
      </c>
      <c r="P46" s="319">
        <v>0</v>
      </c>
      <c r="Q46" s="319">
        <v>0</v>
      </c>
      <c r="R46" s="202">
        <v>0</v>
      </c>
      <c r="S46" s="319">
        <v>0</v>
      </c>
      <c r="T46" s="319">
        <v>0</v>
      </c>
      <c r="U46" s="319">
        <v>0</v>
      </c>
      <c r="V46" s="319">
        <v>0</v>
      </c>
      <c r="W46" s="319">
        <v>0</v>
      </c>
      <c r="X46" s="319">
        <v>0</v>
      </c>
      <c r="Y46" s="319">
        <v>0</v>
      </c>
      <c r="Z46" s="319">
        <v>0</v>
      </c>
      <c r="AA46" s="319">
        <v>0</v>
      </c>
      <c r="AB46" s="202">
        <v>0</v>
      </c>
      <c r="AC46" s="319">
        <v>0</v>
      </c>
      <c r="AD46" s="319">
        <v>0</v>
      </c>
      <c r="AE46" s="319">
        <v>0</v>
      </c>
      <c r="AF46" s="319">
        <v>0</v>
      </c>
      <c r="AG46" s="319">
        <v>0</v>
      </c>
      <c r="AH46" s="319">
        <v>0</v>
      </c>
      <c r="AI46" s="319">
        <v>0</v>
      </c>
      <c r="AJ46" s="319">
        <v>0</v>
      </c>
      <c r="AK46" s="319">
        <v>0</v>
      </c>
      <c r="AL46" s="319">
        <v>0</v>
      </c>
      <c r="AM46" s="319">
        <v>0</v>
      </c>
      <c r="AN46" s="319">
        <v>0</v>
      </c>
      <c r="AO46" s="319">
        <v>0</v>
      </c>
      <c r="AP46" s="319">
        <v>0</v>
      </c>
      <c r="AQ46" s="319">
        <v>0</v>
      </c>
      <c r="AR46" s="319">
        <v>0</v>
      </c>
      <c r="AS46" s="319">
        <v>0</v>
      </c>
      <c r="AT46" s="319">
        <v>0</v>
      </c>
      <c r="AU46" s="319">
        <v>0</v>
      </c>
      <c r="AV46" s="319">
        <v>0</v>
      </c>
      <c r="AW46" s="319">
        <v>0</v>
      </c>
      <c r="AX46" s="319">
        <v>0</v>
      </c>
      <c r="AY46" s="319">
        <v>0</v>
      </c>
      <c r="AZ46" s="319">
        <v>0</v>
      </c>
      <c r="BA46" s="319">
        <v>0</v>
      </c>
      <c r="BB46" s="319">
        <v>0</v>
      </c>
      <c r="BC46" s="319">
        <v>0</v>
      </c>
      <c r="BD46" s="319">
        <v>0</v>
      </c>
      <c r="BE46" s="319">
        <v>0</v>
      </c>
      <c r="BF46" s="319">
        <v>0</v>
      </c>
      <c r="BG46" s="319">
        <v>0</v>
      </c>
      <c r="BH46" s="319">
        <v>0</v>
      </c>
      <c r="BI46" s="319">
        <v>0</v>
      </c>
      <c r="BJ46" s="354">
        <v>0</v>
      </c>
      <c r="BK46" s="354">
        <v>0</v>
      </c>
    </row>
    <row r="47" spans="1:63" ht="20.100000000000001" customHeight="1" x14ac:dyDescent="0.2">
      <c r="A47" s="383" t="s">
        <v>138</v>
      </c>
      <c r="B47" s="382" t="s">
        <v>133</v>
      </c>
      <c r="C47" s="383" t="s">
        <v>134</v>
      </c>
      <c r="D47" s="202">
        <v>0</v>
      </c>
      <c r="E47" s="202">
        <v>0</v>
      </c>
      <c r="F47" s="320">
        <v>0</v>
      </c>
      <c r="G47" s="202">
        <v>0</v>
      </c>
      <c r="H47" s="202">
        <v>0</v>
      </c>
      <c r="I47" s="202">
        <v>0</v>
      </c>
      <c r="J47" s="202">
        <v>0</v>
      </c>
      <c r="K47" s="202">
        <v>0</v>
      </c>
      <c r="L47" s="202">
        <v>0</v>
      </c>
      <c r="M47" s="202">
        <v>0</v>
      </c>
      <c r="N47" s="202">
        <v>0</v>
      </c>
      <c r="O47" s="202">
        <v>0</v>
      </c>
      <c r="P47" s="202">
        <v>0</v>
      </c>
      <c r="Q47" s="202">
        <v>0</v>
      </c>
      <c r="R47" s="202">
        <v>0</v>
      </c>
      <c r="S47" s="202">
        <v>0</v>
      </c>
      <c r="T47" s="202">
        <v>0</v>
      </c>
      <c r="U47" s="202">
        <v>0</v>
      </c>
      <c r="V47" s="202">
        <v>0</v>
      </c>
      <c r="W47" s="202">
        <v>0</v>
      </c>
      <c r="X47" s="202">
        <v>0</v>
      </c>
      <c r="Y47" s="202">
        <v>0</v>
      </c>
      <c r="Z47" s="202">
        <v>0</v>
      </c>
      <c r="AA47" s="202">
        <v>0</v>
      </c>
      <c r="AB47" s="202">
        <v>0</v>
      </c>
      <c r="AC47" s="319">
        <v>0</v>
      </c>
      <c r="AD47" s="319">
        <v>0</v>
      </c>
      <c r="AE47" s="319">
        <v>0</v>
      </c>
      <c r="AF47" s="319">
        <v>0</v>
      </c>
      <c r="AG47" s="319">
        <v>0</v>
      </c>
      <c r="AH47" s="319">
        <v>0</v>
      </c>
      <c r="AI47" s="319">
        <v>0</v>
      </c>
      <c r="AJ47" s="319">
        <v>0</v>
      </c>
      <c r="AK47" s="319">
        <v>0</v>
      </c>
      <c r="AL47" s="202">
        <v>0</v>
      </c>
      <c r="AM47" s="202">
        <v>0</v>
      </c>
      <c r="AN47" s="202">
        <v>0</v>
      </c>
      <c r="AO47" s="202">
        <v>0</v>
      </c>
      <c r="AP47" s="202">
        <v>0</v>
      </c>
      <c r="AQ47" s="319">
        <v>0</v>
      </c>
      <c r="AR47" s="319">
        <v>0</v>
      </c>
      <c r="AS47" s="202">
        <v>0</v>
      </c>
      <c r="AT47" s="202">
        <v>0</v>
      </c>
      <c r="AU47" s="202">
        <v>0</v>
      </c>
      <c r="AV47" s="202">
        <v>0</v>
      </c>
      <c r="AW47" s="202">
        <v>0</v>
      </c>
      <c r="AX47" s="202">
        <v>0</v>
      </c>
      <c r="AY47" s="202">
        <v>0</v>
      </c>
      <c r="AZ47" s="202">
        <v>0</v>
      </c>
      <c r="BA47" s="202">
        <v>0</v>
      </c>
      <c r="BB47" s="202">
        <v>0</v>
      </c>
      <c r="BC47" s="202">
        <v>0</v>
      </c>
      <c r="BD47" s="202">
        <v>0</v>
      </c>
      <c r="BE47" s="202">
        <v>0</v>
      </c>
      <c r="BF47" s="202">
        <v>0</v>
      </c>
      <c r="BG47" s="319">
        <v>0</v>
      </c>
      <c r="BH47" s="319">
        <v>0</v>
      </c>
      <c r="BI47" s="319">
        <v>0</v>
      </c>
      <c r="BJ47" s="321">
        <v>0</v>
      </c>
      <c r="BK47" s="321">
        <v>0</v>
      </c>
    </row>
    <row r="48" spans="1:63" ht="20.100000000000001" customHeight="1" x14ac:dyDescent="0.2">
      <c r="A48" s="383" t="s">
        <v>1285</v>
      </c>
      <c r="B48" s="382" t="s">
        <v>136</v>
      </c>
      <c r="C48" s="383" t="s">
        <v>137</v>
      </c>
      <c r="D48" s="202">
        <v>0.03</v>
      </c>
      <c r="E48" s="202">
        <v>0.09</v>
      </c>
      <c r="F48" s="320">
        <v>0</v>
      </c>
      <c r="G48" s="202">
        <v>0</v>
      </c>
      <c r="H48" s="202">
        <v>0</v>
      </c>
      <c r="I48" s="202">
        <v>0</v>
      </c>
      <c r="J48" s="202">
        <v>0</v>
      </c>
      <c r="K48" s="202">
        <v>0</v>
      </c>
      <c r="L48" s="202">
        <v>0</v>
      </c>
      <c r="M48" s="202">
        <v>0</v>
      </c>
      <c r="N48" s="202">
        <v>0</v>
      </c>
      <c r="O48" s="202">
        <v>0</v>
      </c>
      <c r="P48" s="202">
        <v>0</v>
      </c>
      <c r="Q48" s="202">
        <v>0</v>
      </c>
      <c r="R48" s="202">
        <v>0.09</v>
      </c>
      <c r="S48" s="202">
        <v>0</v>
      </c>
      <c r="T48" s="202">
        <v>0</v>
      </c>
      <c r="U48" s="202">
        <v>0</v>
      </c>
      <c r="V48" s="202">
        <v>0</v>
      </c>
      <c r="W48" s="202">
        <v>0</v>
      </c>
      <c r="X48" s="202">
        <v>0</v>
      </c>
      <c r="Y48" s="202">
        <v>0</v>
      </c>
      <c r="Z48" s="202">
        <v>0</v>
      </c>
      <c r="AA48" s="202">
        <v>0</v>
      </c>
      <c r="AB48" s="202">
        <v>0</v>
      </c>
      <c r="AC48" s="319">
        <v>0</v>
      </c>
      <c r="AD48" s="319">
        <v>0</v>
      </c>
      <c r="AE48" s="319">
        <v>0</v>
      </c>
      <c r="AF48" s="319">
        <v>0</v>
      </c>
      <c r="AG48" s="319">
        <v>0</v>
      </c>
      <c r="AH48" s="319">
        <v>0</v>
      </c>
      <c r="AI48" s="319">
        <v>0</v>
      </c>
      <c r="AJ48" s="319">
        <v>0</v>
      </c>
      <c r="AK48" s="319">
        <v>0</v>
      </c>
      <c r="AL48" s="202">
        <v>0</v>
      </c>
      <c r="AM48" s="202">
        <v>0</v>
      </c>
      <c r="AN48" s="202">
        <v>0</v>
      </c>
      <c r="AO48" s="202">
        <v>0</v>
      </c>
      <c r="AP48" s="202">
        <v>0</v>
      </c>
      <c r="AQ48" s="319">
        <v>0</v>
      </c>
      <c r="AR48" s="319">
        <v>0</v>
      </c>
      <c r="AS48" s="202">
        <v>0</v>
      </c>
      <c r="AT48" s="202">
        <v>0</v>
      </c>
      <c r="AU48" s="202">
        <v>0</v>
      </c>
      <c r="AV48" s="202">
        <v>0</v>
      </c>
      <c r="AW48" s="202">
        <v>0</v>
      </c>
      <c r="AX48" s="202">
        <v>0</v>
      </c>
      <c r="AY48" s="202">
        <v>0.09</v>
      </c>
      <c r="AZ48" s="202">
        <v>0</v>
      </c>
      <c r="BA48" s="202">
        <v>0</v>
      </c>
      <c r="BB48" s="202">
        <v>0</v>
      </c>
      <c r="BC48" s="202">
        <v>0</v>
      </c>
      <c r="BD48" s="202">
        <v>0</v>
      </c>
      <c r="BE48" s="202">
        <v>0</v>
      </c>
      <c r="BF48" s="202">
        <v>0</v>
      </c>
      <c r="BG48" s="319">
        <v>0</v>
      </c>
      <c r="BH48" s="319">
        <v>0</v>
      </c>
      <c r="BI48" s="319">
        <v>0</v>
      </c>
      <c r="BJ48" s="321">
        <v>0.09</v>
      </c>
      <c r="BK48" s="321">
        <v>0.12</v>
      </c>
    </row>
    <row r="49" spans="1:63" ht="20.100000000000001" customHeight="1" x14ac:dyDescent="0.2">
      <c r="A49" s="383" t="s">
        <v>1270</v>
      </c>
      <c r="B49" s="382" t="s">
        <v>139</v>
      </c>
      <c r="C49" s="383" t="s">
        <v>140</v>
      </c>
      <c r="D49" s="202">
        <v>3.46</v>
      </c>
      <c r="E49" s="202">
        <v>0</v>
      </c>
      <c r="F49" s="320">
        <v>0</v>
      </c>
      <c r="G49" s="202">
        <v>0</v>
      </c>
      <c r="H49" s="202">
        <v>0</v>
      </c>
      <c r="I49" s="202">
        <v>0</v>
      </c>
      <c r="J49" s="202">
        <v>0</v>
      </c>
      <c r="K49" s="202">
        <v>0</v>
      </c>
      <c r="L49" s="202">
        <v>0</v>
      </c>
      <c r="M49" s="202">
        <v>0</v>
      </c>
      <c r="N49" s="202">
        <v>0</v>
      </c>
      <c r="O49" s="202">
        <v>0</v>
      </c>
      <c r="P49" s="202">
        <v>0</v>
      </c>
      <c r="Q49" s="202">
        <v>0</v>
      </c>
      <c r="R49" s="202">
        <v>0</v>
      </c>
      <c r="S49" s="202">
        <v>0</v>
      </c>
      <c r="T49" s="202">
        <v>0</v>
      </c>
      <c r="U49" s="202">
        <v>0</v>
      </c>
      <c r="V49" s="202">
        <v>0</v>
      </c>
      <c r="W49" s="202">
        <v>0</v>
      </c>
      <c r="X49" s="202">
        <v>0</v>
      </c>
      <c r="Y49" s="202">
        <v>0</v>
      </c>
      <c r="Z49" s="202">
        <v>0</v>
      </c>
      <c r="AA49" s="202">
        <v>0</v>
      </c>
      <c r="AB49" s="202">
        <v>0</v>
      </c>
      <c r="AC49" s="319">
        <v>0</v>
      </c>
      <c r="AD49" s="319">
        <v>0</v>
      </c>
      <c r="AE49" s="319">
        <v>0</v>
      </c>
      <c r="AF49" s="319">
        <v>0</v>
      </c>
      <c r="AG49" s="319">
        <v>0</v>
      </c>
      <c r="AH49" s="319">
        <v>0</v>
      </c>
      <c r="AI49" s="319">
        <v>0</v>
      </c>
      <c r="AJ49" s="319">
        <v>0</v>
      </c>
      <c r="AK49" s="319">
        <v>0</v>
      </c>
      <c r="AL49" s="202">
        <v>0</v>
      </c>
      <c r="AM49" s="202">
        <v>0</v>
      </c>
      <c r="AN49" s="202">
        <v>0</v>
      </c>
      <c r="AO49" s="202">
        <v>0</v>
      </c>
      <c r="AP49" s="202">
        <v>0</v>
      </c>
      <c r="AQ49" s="319">
        <v>0</v>
      </c>
      <c r="AR49" s="319">
        <v>0</v>
      </c>
      <c r="AS49" s="202">
        <v>0</v>
      </c>
      <c r="AT49" s="202">
        <v>0</v>
      </c>
      <c r="AU49" s="202">
        <v>0</v>
      </c>
      <c r="AV49" s="202">
        <v>0</v>
      </c>
      <c r="AW49" s="202">
        <v>0</v>
      </c>
      <c r="AX49" s="202">
        <v>0</v>
      </c>
      <c r="AY49" s="202">
        <v>0</v>
      </c>
      <c r="AZ49" s="202">
        <v>0</v>
      </c>
      <c r="BA49" s="202">
        <v>0</v>
      </c>
      <c r="BB49" s="202">
        <v>0</v>
      </c>
      <c r="BC49" s="202">
        <v>0</v>
      </c>
      <c r="BD49" s="202">
        <v>0</v>
      </c>
      <c r="BE49" s="202">
        <v>0</v>
      </c>
      <c r="BF49" s="202">
        <v>0</v>
      </c>
      <c r="BG49" s="319">
        <v>0</v>
      </c>
      <c r="BH49" s="319">
        <v>0</v>
      </c>
      <c r="BI49" s="319">
        <v>0</v>
      </c>
      <c r="BJ49" s="321">
        <v>0</v>
      </c>
      <c r="BK49" s="321">
        <v>3.46</v>
      </c>
    </row>
    <row r="50" spans="1:63" ht="20.100000000000001" customHeight="1" x14ac:dyDescent="0.2">
      <c r="A50" s="383" t="s">
        <v>144</v>
      </c>
      <c r="B50" s="382" t="s">
        <v>142</v>
      </c>
      <c r="C50" s="383" t="s">
        <v>143</v>
      </c>
      <c r="D50" s="202">
        <v>0</v>
      </c>
      <c r="E50" s="202">
        <v>0</v>
      </c>
      <c r="F50" s="320">
        <v>0</v>
      </c>
      <c r="G50" s="202">
        <v>0</v>
      </c>
      <c r="H50" s="202">
        <v>0</v>
      </c>
      <c r="I50" s="202">
        <v>0</v>
      </c>
      <c r="J50" s="202">
        <v>0</v>
      </c>
      <c r="K50" s="202">
        <v>0</v>
      </c>
      <c r="L50" s="202">
        <v>0</v>
      </c>
      <c r="M50" s="202">
        <v>0</v>
      </c>
      <c r="N50" s="202">
        <v>0</v>
      </c>
      <c r="O50" s="202">
        <v>0</v>
      </c>
      <c r="P50" s="202">
        <v>0</v>
      </c>
      <c r="Q50" s="202">
        <v>0</v>
      </c>
      <c r="R50" s="202">
        <v>0</v>
      </c>
      <c r="S50" s="202">
        <v>0</v>
      </c>
      <c r="T50" s="202">
        <v>0</v>
      </c>
      <c r="U50" s="202">
        <v>0</v>
      </c>
      <c r="V50" s="202">
        <v>0</v>
      </c>
      <c r="W50" s="202">
        <v>0</v>
      </c>
      <c r="X50" s="202">
        <v>0</v>
      </c>
      <c r="Y50" s="202">
        <v>0</v>
      </c>
      <c r="Z50" s="202">
        <v>0</v>
      </c>
      <c r="AA50" s="202">
        <v>0</v>
      </c>
      <c r="AB50" s="202">
        <v>0</v>
      </c>
      <c r="AC50" s="319">
        <v>0</v>
      </c>
      <c r="AD50" s="319">
        <v>0</v>
      </c>
      <c r="AE50" s="319">
        <v>0</v>
      </c>
      <c r="AF50" s="319">
        <v>0</v>
      </c>
      <c r="AG50" s="319">
        <v>0</v>
      </c>
      <c r="AH50" s="319">
        <v>0</v>
      </c>
      <c r="AI50" s="319">
        <v>0</v>
      </c>
      <c r="AJ50" s="319">
        <v>0</v>
      </c>
      <c r="AK50" s="319">
        <v>0</v>
      </c>
      <c r="AL50" s="202">
        <v>0</v>
      </c>
      <c r="AM50" s="202">
        <v>0</v>
      </c>
      <c r="AN50" s="202">
        <v>0</v>
      </c>
      <c r="AO50" s="202">
        <v>0</v>
      </c>
      <c r="AP50" s="202">
        <v>0</v>
      </c>
      <c r="AQ50" s="319">
        <v>0</v>
      </c>
      <c r="AR50" s="319">
        <v>0</v>
      </c>
      <c r="AS50" s="202">
        <v>0</v>
      </c>
      <c r="AT50" s="202">
        <v>0</v>
      </c>
      <c r="AU50" s="202">
        <v>0</v>
      </c>
      <c r="AV50" s="202">
        <v>0</v>
      </c>
      <c r="AW50" s="202">
        <v>0</v>
      </c>
      <c r="AX50" s="202">
        <v>0</v>
      </c>
      <c r="AY50" s="202">
        <v>0</v>
      </c>
      <c r="AZ50" s="202">
        <v>0</v>
      </c>
      <c r="BA50" s="202">
        <v>0</v>
      </c>
      <c r="BB50" s="202">
        <v>0</v>
      </c>
      <c r="BC50" s="202">
        <v>0</v>
      </c>
      <c r="BD50" s="202">
        <v>0</v>
      </c>
      <c r="BE50" s="202">
        <v>0</v>
      </c>
      <c r="BF50" s="202">
        <v>0</v>
      </c>
      <c r="BG50" s="319">
        <v>0</v>
      </c>
      <c r="BH50" s="319">
        <v>0</v>
      </c>
      <c r="BI50" s="319">
        <v>0</v>
      </c>
      <c r="BJ50" s="321">
        <v>0</v>
      </c>
      <c r="BK50" s="321">
        <v>0</v>
      </c>
    </row>
    <row r="51" spans="1:63" ht="20.100000000000001" customHeight="1" x14ac:dyDescent="0.2">
      <c r="A51" s="383" t="s">
        <v>147</v>
      </c>
      <c r="B51" s="382" t="s">
        <v>145</v>
      </c>
      <c r="C51" s="383" t="s">
        <v>146</v>
      </c>
      <c r="D51" s="202">
        <v>43.39</v>
      </c>
      <c r="E51" s="202">
        <v>2E-3</v>
      </c>
      <c r="F51" s="320">
        <v>0</v>
      </c>
      <c r="G51" s="202">
        <v>0</v>
      </c>
      <c r="H51" s="202">
        <v>0</v>
      </c>
      <c r="I51" s="202">
        <v>0</v>
      </c>
      <c r="J51" s="202">
        <v>0</v>
      </c>
      <c r="K51" s="202">
        <v>0</v>
      </c>
      <c r="L51" s="202">
        <v>0</v>
      </c>
      <c r="M51" s="202">
        <v>0</v>
      </c>
      <c r="N51" s="202">
        <v>0</v>
      </c>
      <c r="O51" s="202">
        <v>0</v>
      </c>
      <c r="P51" s="202">
        <v>0</v>
      </c>
      <c r="Q51" s="202">
        <v>0</v>
      </c>
      <c r="R51" s="202">
        <v>2E-3</v>
      </c>
      <c r="S51" s="202">
        <v>0</v>
      </c>
      <c r="T51" s="202">
        <v>0</v>
      </c>
      <c r="U51" s="202">
        <v>0</v>
      </c>
      <c r="V51" s="202">
        <v>0</v>
      </c>
      <c r="W51" s="202">
        <v>0</v>
      </c>
      <c r="X51" s="202">
        <v>1E-3</v>
      </c>
      <c r="Y51" s="202">
        <v>1E-3</v>
      </c>
      <c r="Z51" s="202">
        <v>0</v>
      </c>
      <c r="AA51" s="202">
        <v>0</v>
      </c>
      <c r="AB51" s="202">
        <v>0</v>
      </c>
      <c r="AC51" s="319">
        <v>0</v>
      </c>
      <c r="AD51" s="319">
        <v>0</v>
      </c>
      <c r="AE51" s="319">
        <v>0</v>
      </c>
      <c r="AF51" s="319">
        <v>0</v>
      </c>
      <c r="AG51" s="319">
        <v>0</v>
      </c>
      <c r="AH51" s="319">
        <v>0</v>
      </c>
      <c r="AI51" s="319">
        <v>0</v>
      </c>
      <c r="AJ51" s="319">
        <v>0</v>
      </c>
      <c r="AK51" s="319">
        <v>0</v>
      </c>
      <c r="AL51" s="202">
        <v>0</v>
      </c>
      <c r="AM51" s="202">
        <v>0</v>
      </c>
      <c r="AN51" s="202">
        <v>0</v>
      </c>
      <c r="AO51" s="202">
        <v>0</v>
      </c>
      <c r="AP51" s="202">
        <v>0</v>
      </c>
      <c r="AQ51" s="319">
        <v>0</v>
      </c>
      <c r="AR51" s="319">
        <v>0</v>
      </c>
      <c r="AS51" s="202">
        <v>0</v>
      </c>
      <c r="AT51" s="202">
        <v>0</v>
      </c>
      <c r="AU51" s="202">
        <v>0</v>
      </c>
      <c r="AV51" s="202">
        <v>0</v>
      </c>
      <c r="AW51" s="202">
        <v>0</v>
      </c>
      <c r="AX51" s="202">
        <v>0</v>
      </c>
      <c r="AY51" s="202">
        <v>0</v>
      </c>
      <c r="AZ51" s="202">
        <v>0</v>
      </c>
      <c r="BA51" s="202">
        <v>0</v>
      </c>
      <c r="BB51" s="202">
        <v>0</v>
      </c>
      <c r="BC51" s="202">
        <v>0</v>
      </c>
      <c r="BD51" s="202">
        <v>0</v>
      </c>
      <c r="BE51" s="202">
        <v>0</v>
      </c>
      <c r="BF51" s="202">
        <v>0</v>
      </c>
      <c r="BG51" s="319">
        <v>0</v>
      </c>
      <c r="BH51" s="319">
        <v>0</v>
      </c>
      <c r="BI51" s="319">
        <v>0</v>
      </c>
      <c r="BJ51" s="321">
        <v>-1.008</v>
      </c>
      <c r="BK51" s="321">
        <v>42.38</v>
      </c>
    </row>
    <row r="52" spans="1:63" ht="20.100000000000001" customHeight="1" x14ac:dyDescent="0.2">
      <c r="A52" s="383" t="s">
        <v>150</v>
      </c>
      <c r="B52" s="382" t="s">
        <v>148</v>
      </c>
      <c r="C52" s="383" t="s">
        <v>149</v>
      </c>
      <c r="D52" s="202">
        <v>1.49</v>
      </c>
      <c r="E52" s="202">
        <v>0</v>
      </c>
      <c r="F52" s="320">
        <v>0</v>
      </c>
      <c r="G52" s="202">
        <v>0</v>
      </c>
      <c r="H52" s="202">
        <v>0</v>
      </c>
      <c r="I52" s="202">
        <v>0</v>
      </c>
      <c r="J52" s="202">
        <v>0</v>
      </c>
      <c r="K52" s="202">
        <v>0</v>
      </c>
      <c r="L52" s="202">
        <v>0</v>
      </c>
      <c r="M52" s="202">
        <v>0</v>
      </c>
      <c r="N52" s="202">
        <v>0</v>
      </c>
      <c r="O52" s="202">
        <v>0</v>
      </c>
      <c r="P52" s="202">
        <v>0</v>
      </c>
      <c r="Q52" s="202">
        <v>0</v>
      </c>
      <c r="R52" s="202">
        <v>0</v>
      </c>
      <c r="S52" s="202">
        <v>0</v>
      </c>
      <c r="T52" s="202">
        <v>0</v>
      </c>
      <c r="U52" s="202">
        <v>0</v>
      </c>
      <c r="V52" s="202">
        <v>0</v>
      </c>
      <c r="W52" s="202">
        <v>0</v>
      </c>
      <c r="X52" s="202">
        <v>0</v>
      </c>
      <c r="Y52" s="202">
        <v>0</v>
      </c>
      <c r="Z52" s="202">
        <v>0</v>
      </c>
      <c r="AA52" s="202">
        <v>0</v>
      </c>
      <c r="AB52" s="202">
        <v>0</v>
      </c>
      <c r="AC52" s="319">
        <v>0</v>
      </c>
      <c r="AD52" s="319">
        <v>0</v>
      </c>
      <c r="AE52" s="319">
        <v>0</v>
      </c>
      <c r="AF52" s="319">
        <v>0</v>
      </c>
      <c r="AG52" s="319">
        <v>0</v>
      </c>
      <c r="AH52" s="319">
        <v>0</v>
      </c>
      <c r="AI52" s="319">
        <v>0</v>
      </c>
      <c r="AJ52" s="319">
        <v>0</v>
      </c>
      <c r="AK52" s="319">
        <v>0</v>
      </c>
      <c r="AL52" s="202">
        <v>0</v>
      </c>
      <c r="AM52" s="202">
        <v>0</v>
      </c>
      <c r="AN52" s="202">
        <v>0</v>
      </c>
      <c r="AO52" s="202">
        <v>0</v>
      </c>
      <c r="AP52" s="202">
        <v>0</v>
      </c>
      <c r="AQ52" s="319">
        <v>0</v>
      </c>
      <c r="AR52" s="319">
        <v>0</v>
      </c>
      <c r="AS52" s="202">
        <v>0</v>
      </c>
      <c r="AT52" s="202">
        <v>0</v>
      </c>
      <c r="AU52" s="202">
        <v>0</v>
      </c>
      <c r="AV52" s="202">
        <v>0</v>
      </c>
      <c r="AW52" s="202">
        <v>0</v>
      </c>
      <c r="AX52" s="202">
        <v>0</v>
      </c>
      <c r="AY52" s="202">
        <v>0</v>
      </c>
      <c r="AZ52" s="202">
        <v>0</v>
      </c>
      <c r="BA52" s="202">
        <v>0</v>
      </c>
      <c r="BB52" s="202">
        <v>0</v>
      </c>
      <c r="BC52" s="202">
        <v>0</v>
      </c>
      <c r="BD52" s="202">
        <v>0</v>
      </c>
      <c r="BE52" s="202">
        <v>0</v>
      </c>
      <c r="BF52" s="202">
        <v>0</v>
      </c>
      <c r="BG52" s="319">
        <v>0</v>
      </c>
      <c r="BH52" s="319">
        <v>0</v>
      </c>
      <c r="BI52" s="319">
        <v>0</v>
      </c>
      <c r="BJ52" s="321">
        <v>-0.09</v>
      </c>
      <c r="BK52" s="321">
        <v>1.4</v>
      </c>
    </row>
    <row r="53" spans="1:63" ht="20.100000000000001" customHeight="1" x14ac:dyDescent="0.2">
      <c r="A53" s="383" t="s">
        <v>153</v>
      </c>
      <c r="B53" s="382" t="s">
        <v>151</v>
      </c>
      <c r="C53" s="383" t="s">
        <v>152</v>
      </c>
      <c r="D53" s="202">
        <v>0.04</v>
      </c>
      <c r="E53" s="202">
        <v>0</v>
      </c>
      <c r="F53" s="320">
        <v>0</v>
      </c>
      <c r="G53" s="202">
        <v>0</v>
      </c>
      <c r="H53" s="202">
        <v>0</v>
      </c>
      <c r="I53" s="202">
        <v>0</v>
      </c>
      <c r="J53" s="202">
        <v>0</v>
      </c>
      <c r="K53" s="202">
        <v>0</v>
      </c>
      <c r="L53" s="202">
        <v>0</v>
      </c>
      <c r="M53" s="202">
        <v>0</v>
      </c>
      <c r="N53" s="202">
        <v>0</v>
      </c>
      <c r="O53" s="202">
        <v>0</v>
      </c>
      <c r="P53" s="202">
        <v>0</v>
      </c>
      <c r="Q53" s="202">
        <v>0</v>
      </c>
      <c r="R53" s="202">
        <v>0</v>
      </c>
      <c r="S53" s="202">
        <v>0</v>
      </c>
      <c r="T53" s="202">
        <v>0</v>
      </c>
      <c r="U53" s="202">
        <v>0</v>
      </c>
      <c r="V53" s="202">
        <v>0</v>
      </c>
      <c r="W53" s="202">
        <v>0</v>
      </c>
      <c r="X53" s="202">
        <v>0</v>
      </c>
      <c r="Y53" s="202">
        <v>0</v>
      </c>
      <c r="Z53" s="202">
        <v>0</v>
      </c>
      <c r="AA53" s="202">
        <v>0</v>
      </c>
      <c r="AB53" s="202">
        <v>0</v>
      </c>
      <c r="AC53" s="319">
        <v>0</v>
      </c>
      <c r="AD53" s="319">
        <v>0</v>
      </c>
      <c r="AE53" s="319">
        <v>0</v>
      </c>
      <c r="AF53" s="319">
        <v>0</v>
      </c>
      <c r="AG53" s="319">
        <v>0</v>
      </c>
      <c r="AH53" s="319">
        <v>0</v>
      </c>
      <c r="AI53" s="319">
        <v>0</v>
      </c>
      <c r="AJ53" s="319">
        <v>0</v>
      </c>
      <c r="AK53" s="319">
        <v>0</v>
      </c>
      <c r="AL53" s="202">
        <v>0</v>
      </c>
      <c r="AM53" s="202">
        <v>0</v>
      </c>
      <c r="AN53" s="202">
        <v>0</v>
      </c>
      <c r="AO53" s="202">
        <v>0</v>
      </c>
      <c r="AP53" s="202">
        <v>0</v>
      </c>
      <c r="AQ53" s="319">
        <v>0</v>
      </c>
      <c r="AR53" s="319">
        <v>0</v>
      </c>
      <c r="AS53" s="202">
        <v>0</v>
      </c>
      <c r="AT53" s="202">
        <v>0</v>
      </c>
      <c r="AU53" s="202">
        <v>0</v>
      </c>
      <c r="AV53" s="202">
        <v>0</v>
      </c>
      <c r="AW53" s="202">
        <v>0</v>
      </c>
      <c r="AX53" s="202">
        <v>0</v>
      </c>
      <c r="AY53" s="202">
        <v>0</v>
      </c>
      <c r="AZ53" s="202">
        <v>0</v>
      </c>
      <c r="BA53" s="202">
        <v>0</v>
      </c>
      <c r="BB53" s="202">
        <v>0</v>
      </c>
      <c r="BC53" s="202">
        <v>0</v>
      </c>
      <c r="BD53" s="202">
        <v>0</v>
      </c>
      <c r="BE53" s="202">
        <v>0</v>
      </c>
      <c r="BF53" s="202">
        <v>0</v>
      </c>
      <c r="BG53" s="319">
        <v>0</v>
      </c>
      <c r="BH53" s="319">
        <v>0</v>
      </c>
      <c r="BI53" s="319">
        <v>0</v>
      </c>
      <c r="BJ53" s="321">
        <v>0</v>
      </c>
      <c r="BK53" s="321">
        <v>0.04</v>
      </c>
    </row>
    <row r="54" spans="1:63" ht="20.100000000000001" customHeight="1" x14ac:dyDescent="0.2">
      <c r="A54" s="383" t="s">
        <v>158</v>
      </c>
      <c r="B54" s="382" t="s">
        <v>154</v>
      </c>
      <c r="C54" s="383" t="s">
        <v>155</v>
      </c>
      <c r="D54" s="202">
        <v>0</v>
      </c>
      <c r="E54" s="202">
        <v>0</v>
      </c>
      <c r="F54" s="320">
        <v>0</v>
      </c>
      <c r="G54" s="202">
        <v>0</v>
      </c>
      <c r="H54" s="202">
        <v>0</v>
      </c>
      <c r="I54" s="202">
        <v>0</v>
      </c>
      <c r="J54" s="202">
        <v>0</v>
      </c>
      <c r="K54" s="202">
        <v>0</v>
      </c>
      <c r="L54" s="202">
        <v>0</v>
      </c>
      <c r="M54" s="202">
        <v>0</v>
      </c>
      <c r="N54" s="202">
        <v>0</v>
      </c>
      <c r="O54" s="202">
        <v>0</v>
      </c>
      <c r="P54" s="202">
        <v>0</v>
      </c>
      <c r="Q54" s="202">
        <v>0</v>
      </c>
      <c r="R54" s="202">
        <v>0</v>
      </c>
      <c r="S54" s="202">
        <v>0</v>
      </c>
      <c r="T54" s="202">
        <v>0</v>
      </c>
      <c r="U54" s="202">
        <v>0</v>
      </c>
      <c r="V54" s="202">
        <v>0</v>
      </c>
      <c r="W54" s="202">
        <v>0</v>
      </c>
      <c r="X54" s="202">
        <v>0</v>
      </c>
      <c r="Y54" s="202">
        <v>0</v>
      </c>
      <c r="Z54" s="202">
        <v>0</v>
      </c>
      <c r="AA54" s="202">
        <v>0</v>
      </c>
      <c r="AB54" s="202">
        <v>0</v>
      </c>
      <c r="AC54" s="319">
        <v>0</v>
      </c>
      <c r="AD54" s="319">
        <v>0</v>
      </c>
      <c r="AE54" s="319">
        <v>0</v>
      </c>
      <c r="AF54" s="319">
        <v>0</v>
      </c>
      <c r="AG54" s="319">
        <v>0</v>
      </c>
      <c r="AH54" s="319">
        <v>0</v>
      </c>
      <c r="AI54" s="319">
        <v>0</v>
      </c>
      <c r="AJ54" s="319">
        <v>0</v>
      </c>
      <c r="AK54" s="319">
        <v>0</v>
      </c>
      <c r="AL54" s="202">
        <v>0</v>
      </c>
      <c r="AM54" s="202">
        <v>0</v>
      </c>
      <c r="AN54" s="202">
        <v>0</v>
      </c>
      <c r="AO54" s="202">
        <v>0</v>
      </c>
      <c r="AP54" s="202">
        <v>0</v>
      </c>
      <c r="AQ54" s="319">
        <v>0</v>
      </c>
      <c r="AR54" s="319">
        <v>0</v>
      </c>
      <c r="AS54" s="202">
        <v>0</v>
      </c>
      <c r="AT54" s="202">
        <v>0</v>
      </c>
      <c r="AU54" s="202">
        <v>0</v>
      </c>
      <c r="AV54" s="202">
        <v>0</v>
      </c>
      <c r="AW54" s="202">
        <v>0</v>
      </c>
      <c r="AX54" s="202">
        <v>0</v>
      </c>
      <c r="AY54" s="202">
        <v>0</v>
      </c>
      <c r="AZ54" s="202">
        <v>0</v>
      </c>
      <c r="BA54" s="202">
        <v>0</v>
      </c>
      <c r="BB54" s="202">
        <v>0</v>
      </c>
      <c r="BC54" s="202">
        <v>0</v>
      </c>
      <c r="BD54" s="202">
        <v>0</v>
      </c>
      <c r="BE54" s="202">
        <v>0</v>
      </c>
      <c r="BF54" s="202">
        <v>0</v>
      </c>
      <c r="BG54" s="319">
        <v>0</v>
      </c>
      <c r="BH54" s="319">
        <v>0</v>
      </c>
      <c r="BI54" s="319">
        <v>0</v>
      </c>
      <c r="BJ54" s="321">
        <v>0</v>
      </c>
      <c r="BK54" s="321">
        <v>0</v>
      </c>
    </row>
    <row r="55" spans="1:63" ht="20.100000000000001" customHeight="1" x14ac:dyDescent="0.2">
      <c r="A55" s="383" t="s">
        <v>1286</v>
      </c>
      <c r="B55" s="382" t="s">
        <v>156</v>
      </c>
      <c r="C55" s="383" t="s">
        <v>157</v>
      </c>
      <c r="D55" s="202">
        <v>0.03</v>
      </c>
      <c r="E55" s="202">
        <v>0</v>
      </c>
      <c r="F55" s="320">
        <v>0</v>
      </c>
      <c r="G55" s="202">
        <v>0</v>
      </c>
      <c r="H55" s="202">
        <v>0</v>
      </c>
      <c r="I55" s="202">
        <v>0</v>
      </c>
      <c r="J55" s="202">
        <v>0</v>
      </c>
      <c r="K55" s="202">
        <v>0</v>
      </c>
      <c r="L55" s="202">
        <v>0</v>
      </c>
      <c r="M55" s="202">
        <v>0</v>
      </c>
      <c r="N55" s="202">
        <v>0</v>
      </c>
      <c r="O55" s="202">
        <v>0</v>
      </c>
      <c r="P55" s="202">
        <v>0</v>
      </c>
      <c r="Q55" s="202">
        <v>0</v>
      </c>
      <c r="R55" s="202">
        <v>0</v>
      </c>
      <c r="S55" s="202">
        <v>0</v>
      </c>
      <c r="T55" s="202">
        <v>0</v>
      </c>
      <c r="U55" s="202">
        <v>0</v>
      </c>
      <c r="V55" s="202">
        <v>0</v>
      </c>
      <c r="W55" s="202">
        <v>0</v>
      </c>
      <c r="X55" s="202">
        <v>0</v>
      </c>
      <c r="Y55" s="202">
        <v>0</v>
      </c>
      <c r="Z55" s="202">
        <v>0</v>
      </c>
      <c r="AA55" s="202">
        <v>0</v>
      </c>
      <c r="AB55" s="202">
        <v>0</v>
      </c>
      <c r="AC55" s="319">
        <v>0</v>
      </c>
      <c r="AD55" s="319">
        <v>0</v>
      </c>
      <c r="AE55" s="319">
        <v>0</v>
      </c>
      <c r="AF55" s="319">
        <v>0</v>
      </c>
      <c r="AG55" s="319">
        <v>0</v>
      </c>
      <c r="AH55" s="319">
        <v>0</v>
      </c>
      <c r="AI55" s="319">
        <v>0</v>
      </c>
      <c r="AJ55" s="319">
        <v>0</v>
      </c>
      <c r="AK55" s="319">
        <v>0</v>
      </c>
      <c r="AL55" s="202">
        <v>0</v>
      </c>
      <c r="AM55" s="202">
        <v>0</v>
      </c>
      <c r="AN55" s="202">
        <v>0</v>
      </c>
      <c r="AO55" s="202">
        <v>0</v>
      </c>
      <c r="AP55" s="202">
        <v>0</v>
      </c>
      <c r="AQ55" s="319">
        <v>0</v>
      </c>
      <c r="AR55" s="319">
        <v>0</v>
      </c>
      <c r="AS55" s="202">
        <v>0</v>
      </c>
      <c r="AT55" s="202">
        <v>0</v>
      </c>
      <c r="AU55" s="202">
        <v>0</v>
      </c>
      <c r="AV55" s="202">
        <v>0</v>
      </c>
      <c r="AW55" s="202">
        <v>0</v>
      </c>
      <c r="AX55" s="202">
        <v>0</v>
      </c>
      <c r="AY55" s="202">
        <v>0</v>
      </c>
      <c r="AZ55" s="202">
        <v>0</v>
      </c>
      <c r="BA55" s="202">
        <v>0</v>
      </c>
      <c r="BB55" s="202">
        <v>0</v>
      </c>
      <c r="BC55" s="202">
        <v>0</v>
      </c>
      <c r="BD55" s="202">
        <v>0</v>
      </c>
      <c r="BE55" s="202">
        <v>0</v>
      </c>
      <c r="BF55" s="202">
        <v>0</v>
      </c>
      <c r="BG55" s="319">
        <v>0</v>
      </c>
      <c r="BH55" s="319">
        <v>0</v>
      </c>
      <c r="BI55" s="319">
        <v>0</v>
      </c>
      <c r="BJ55" s="321">
        <v>0</v>
      </c>
      <c r="BK55" s="321">
        <v>0.03</v>
      </c>
    </row>
    <row r="56" spans="1:63" ht="20.100000000000001" customHeight="1" x14ac:dyDescent="0.2">
      <c r="A56" s="383" t="s">
        <v>1269</v>
      </c>
      <c r="B56" s="382" t="s">
        <v>159</v>
      </c>
      <c r="C56" s="383" t="s">
        <v>160</v>
      </c>
      <c r="D56" s="202">
        <v>0.72</v>
      </c>
      <c r="E56" s="202">
        <v>0</v>
      </c>
      <c r="F56" s="320">
        <v>0</v>
      </c>
      <c r="G56" s="202">
        <v>0</v>
      </c>
      <c r="H56" s="202">
        <v>0</v>
      </c>
      <c r="I56" s="202">
        <v>0</v>
      </c>
      <c r="J56" s="202">
        <v>0</v>
      </c>
      <c r="K56" s="202">
        <v>0</v>
      </c>
      <c r="L56" s="202">
        <v>0</v>
      </c>
      <c r="M56" s="202">
        <v>0</v>
      </c>
      <c r="N56" s="202">
        <v>0</v>
      </c>
      <c r="O56" s="202">
        <v>0</v>
      </c>
      <c r="P56" s="202">
        <v>0</v>
      </c>
      <c r="Q56" s="202">
        <v>0</v>
      </c>
      <c r="R56" s="202">
        <v>0</v>
      </c>
      <c r="S56" s="202">
        <v>0</v>
      </c>
      <c r="T56" s="202">
        <v>0</v>
      </c>
      <c r="U56" s="202">
        <v>0</v>
      </c>
      <c r="V56" s="202">
        <v>0</v>
      </c>
      <c r="W56" s="202">
        <v>0</v>
      </c>
      <c r="X56" s="202">
        <v>0</v>
      </c>
      <c r="Y56" s="202">
        <v>0</v>
      </c>
      <c r="Z56" s="202">
        <v>0</v>
      </c>
      <c r="AA56" s="202">
        <v>0</v>
      </c>
      <c r="AB56" s="202">
        <v>0</v>
      </c>
      <c r="AC56" s="319">
        <v>0</v>
      </c>
      <c r="AD56" s="319">
        <v>0</v>
      </c>
      <c r="AE56" s="319">
        <v>0</v>
      </c>
      <c r="AF56" s="319">
        <v>0</v>
      </c>
      <c r="AG56" s="319">
        <v>0</v>
      </c>
      <c r="AH56" s="319">
        <v>0</v>
      </c>
      <c r="AI56" s="319">
        <v>0</v>
      </c>
      <c r="AJ56" s="319">
        <v>0</v>
      </c>
      <c r="AK56" s="319">
        <v>0</v>
      </c>
      <c r="AL56" s="202">
        <v>0</v>
      </c>
      <c r="AM56" s="202">
        <v>0</v>
      </c>
      <c r="AN56" s="202">
        <v>0</v>
      </c>
      <c r="AO56" s="202">
        <v>0</v>
      </c>
      <c r="AP56" s="202">
        <v>0</v>
      </c>
      <c r="AQ56" s="319">
        <v>0</v>
      </c>
      <c r="AR56" s="319">
        <v>0</v>
      </c>
      <c r="AS56" s="202">
        <v>0</v>
      </c>
      <c r="AT56" s="202">
        <v>0</v>
      </c>
      <c r="AU56" s="202">
        <v>0</v>
      </c>
      <c r="AV56" s="202">
        <v>0</v>
      </c>
      <c r="AW56" s="202">
        <v>0</v>
      </c>
      <c r="AX56" s="202">
        <v>0</v>
      </c>
      <c r="AY56" s="202">
        <v>0</v>
      </c>
      <c r="AZ56" s="202">
        <v>0</v>
      </c>
      <c r="BA56" s="202">
        <v>0</v>
      </c>
      <c r="BB56" s="202">
        <v>0</v>
      </c>
      <c r="BC56" s="202">
        <v>0</v>
      </c>
      <c r="BD56" s="202">
        <v>0</v>
      </c>
      <c r="BE56" s="202">
        <v>0</v>
      </c>
      <c r="BF56" s="202">
        <v>0</v>
      </c>
      <c r="BG56" s="319">
        <v>0</v>
      </c>
      <c r="BH56" s="319">
        <v>0</v>
      </c>
      <c r="BI56" s="319">
        <v>0</v>
      </c>
      <c r="BJ56" s="321">
        <v>0</v>
      </c>
      <c r="BK56" s="321">
        <v>0.72</v>
      </c>
    </row>
    <row r="57" spans="1:63" ht="20.100000000000001" customHeight="1" x14ac:dyDescent="0.2">
      <c r="A57" s="383" t="s">
        <v>523</v>
      </c>
      <c r="B57" s="382" t="s">
        <v>162</v>
      </c>
      <c r="C57" s="383" t="s">
        <v>163</v>
      </c>
      <c r="D57" s="202">
        <v>3.41</v>
      </c>
      <c r="E57" s="202">
        <v>0</v>
      </c>
      <c r="F57" s="320">
        <v>0</v>
      </c>
      <c r="G57" s="202">
        <v>0</v>
      </c>
      <c r="H57" s="202">
        <v>0</v>
      </c>
      <c r="I57" s="202">
        <v>0</v>
      </c>
      <c r="J57" s="202">
        <v>0</v>
      </c>
      <c r="K57" s="202">
        <v>0</v>
      </c>
      <c r="L57" s="202">
        <v>0</v>
      </c>
      <c r="M57" s="202">
        <v>0</v>
      </c>
      <c r="N57" s="202">
        <v>0</v>
      </c>
      <c r="O57" s="202">
        <v>0</v>
      </c>
      <c r="P57" s="202">
        <v>0</v>
      </c>
      <c r="Q57" s="202">
        <v>0</v>
      </c>
      <c r="R57" s="202">
        <v>0</v>
      </c>
      <c r="S57" s="202">
        <v>0</v>
      </c>
      <c r="T57" s="202">
        <v>0</v>
      </c>
      <c r="U57" s="202">
        <v>0</v>
      </c>
      <c r="V57" s="202">
        <v>0</v>
      </c>
      <c r="W57" s="202">
        <v>0</v>
      </c>
      <c r="X57" s="202">
        <v>0</v>
      </c>
      <c r="Y57" s="202">
        <v>0</v>
      </c>
      <c r="Z57" s="202">
        <v>0</v>
      </c>
      <c r="AA57" s="202">
        <v>0</v>
      </c>
      <c r="AB57" s="202">
        <v>0</v>
      </c>
      <c r="AC57" s="319">
        <v>0</v>
      </c>
      <c r="AD57" s="319">
        <v>0</v>
      </c>
      <c r="AE57" s="319">
        <v>0</v>
      </c>
      <c r="AF57" s="319">
        <v>0</v>
      </c>
      <c r="AG57" s="319">
        <v>0</v>
      </c>
      <c r="AH57" s="319">
        <v>0</v>
      </c>
      <c r="AI57" s="319">
        <v>0</v>
      </c>
      <c r="AJ57" s="319">
        <v>0</v>
      </c>
      <c r="AK57" s="319">
        <v>0</v>
      </c>
      <c r="AL57" s="202">
        <v>0</v>
      </c>
      <c r="AM57" s="202">
        <v>0</v>
      </c>
      <c r="AN57" s="202">
        <v>0</v>
      </c>
      <c r="AO57" s="202">
        <v>0</v>
      </c>
      <c r="AP57" s="202">
        <v>0</v>
      </c>
      <c r="AQ57" s="319">
        <v>0</v>
      </c>
      <c r="AR57" s="319">
        <v>0</v>
      </c>
      <c r="AS57" s="202">
        <v>0</v>
      </c>
      <c r="AT57" s="202">
        <v>0</v>
      </c>
      <c r="AU57" s="202">
        <v>0</v>
      </c>
      <c r="AV57" s="202">
        <v>0</v>
      </c>
      <c r="AW57" s="202">
        <v>0</v>
      </c>
      <c r="AX57" s="202">
        <v>0</v>
      </c>
      <c r="AY57" s="202">
        <v>0</v>
      </c>
      <c r="AZ57" s="202">
        <v>0</v>
      </c>
      <c r="BA57" s="202">
        <v>0</v>
      </c>
      <c r="BB57" s="202">
        <v>0</v>
      </c>
      <c r="BC57" s="202">
        <v>0</v>
      </c>
      <c r="BD57" s="202">
        <v>0</v>
      </c>
      <c r="BE57" s="202">
        <v>0</v>
      </c>
      <c r="BF57" s="202">
        <v>0</v>
      </c>
      <c r="BG57" s="319">
        <v>0</v>
      </c>
      <c r="BH57" s="319">
        <v>0</v>
      </c>
      <c r="BI57" s="319">
        <v>0</v>
      </c>
      <c r="BJ57" s="321">
        <v>0</v>
      </c>
      <c r="BK57" s="321">
        <v>3.41</v>
      </c>
    </row>
    <row r="58" spans="1:63" ht="20.100000000000001" customHeight="1" x14ac:dyDescent="0.2">
      <c r="A58" s="383" t="s">
        <v>526</v>
      </c>
      <c r="B58" s="382" t="s">
        <v>164</v>
      </c>
      <c r="C58" s="383" t="s">
        <v>165</v>
      </c>
      <c r="D58" s="202">
        <v>0</v>
      </c>
      <c r="E58" s="202">
        <v>0</v>
      </c>
      <c r="F58" s="320">
        <v>0</v>
      </c>
      <c r="G58" s="202">
        <v>0</v>
      </c>
      <c r="H58" s="202">
        <v>0</v>
      </c>
      <c r="I58" s="202">
        <v>0</v>
      </c>
      <c r="J58" s="202">
        <v>0</v>
      </c>
      <c r="K58" s="202">
        <v>0</v>
      </c>
      <c r="L58" s="202">
        <v>0</v>
      </c>
      <c r="M58" s="202">
        <v>0</v>
      </c>
      <c r="N58" s="202">
        <v>0</v>
      </c>
      <c r="O58" s="202">
        <v>0</v>
      </c>
      <c r="P58" s="202">
        <v>0</v>
      </c>
      <c r="Q58" s="202">
        <v>0</v>
      </c>
      <c r="R58" s="202">
        <v>0</v>
      </c>
      <c r="S58" s="202">
        <v>0</v>
      </c>
      <c r="T58" s="202">
        <v>0</v>
      </c>
      <c r="U58" s="202">
        <v>0</v>
      </c>
      <c r="V58" s="202">
        <v>0</v>
      </c>
      <c r="W58" s="202">
        <v>0</v>
      </c>
      <c r="X58" s="202">
        <v>0</v>
      </c>
      <c r="Y58" s="202">
        <v>0</v>
      </c>
      <c r="Z58" s="202">
        <v>0</v>
      </c>
      <c r="AA58" s="202">
        <v>0</v>
      </c>
      <c r="AB58" s="202">
        <v>0</v>
      </c>
      <c r="AC58" s="319">
        <v>0</v>
      </c>
      <c r="AD58" s="319">
        <v>0</v>
      </c>
      <c r="AE58" s="319">
        <v>0</v>
      </c>
      <c r="AF58" s="319">
        <v>0</v>
      </c>
      <c r="AG58" s="319">
        <v>0</v>
      </c>
      <c r="AH58" s="319">
        <v>0</v>
      </c>
      <c r="AI58" s="319">
        <v>0</v>
      </c>
      <c r="AJ58" s="319">
        <v>0</v>
      </c>
      <c r="AK58" s="319">
        <v>0</v>
      </c>
      <c r="AL58" s="202">
        <v>0</v>
      </c>
      <c r="AM58" s="202">
        <v>0</v>
      </c>
      <c r="AN58" s="202">
        <v>0</v>
      </c>
      <c r="AO58" s="202">
        <v>0</v>
      </c>
      <c r="AP58" s="202">
        <v>0</v>
      </c>
      <c r="AQ58" s="319">
        <v>0</v>
      </c>
      <c r="AR58" s="319">
        <v>0</v>
      </c>
      <c r="AS58" s="202">
        <v>0</v>
      </c>
      <c r="AT58" s="202">
        <v>0</v>
      </c>
      <c r="AU58" s="202">
        <v>0</v>
      </c>
      <c r="AV58" s="202">
        <v>0</v>
      </c>
      <c r="AW58" s="202">
        <v>0</v>
      </c>
      <c r="AX58" s="202">
        <v>0</v>
      </c>
      <c r="AY58" s="202">
        <v>0</v>
      </c>
      <c r="AZ58" s="202">
        <v>0</v>
      </c>
      <c r="BA58" s="202">
        <v>0</v>
      </c>
      <c r="BB58" s="202">
        <v>0</v>
      </c>
      <c r="BC58" s="202">
        <v>0</v>
      </c>
      <c r="BD58" s="202">
        <v>0</v>
      </c>
      <c r="BE58" s="202">
        <v>0</v>
      </c>
      <c r="BF58" s="202">
        <v>0</v>
      </c>
      <c r="BG58" s="319">
        <v>0</v>
      </c>
      <c r="BH58" s="319">
        <v>0</v>
      </c>
      <c r="BI58" s="319">
        <v>0</v>
      </c>
      <c r="BJ58" s="321">
        <v>0</v>
      </c>
      <c r="BK58" s="321">
        <v>0</v>
      </c>
    </row>
    <row r="59" spans="1:63" s="288" customFormat="1" ht="20.100000000000001" customHeight="1" x14ac:dyDescent="0.2">
      <c r="A59" s="323">
        <v>3</v>
      </c>
      <c r="B59" s="365" t="s">
        <v>166</v>
      </c>
      <c r="C59" s="323" t="s">
        <v>167</v>
      </c>
      <c r="D59" s="202">
        <v>0</v>
      </c>
      <c r="E59" s="320">
        <v>0</v>
      </c>
      <c r="F59" s="320">
        <v>0</v>
      </c>
      <c r="G59" s="320">
        <v>0</v>
      </c>
      <c r="H59" s="320">
        <v>0</v>
      </c>
      <c r="I59" s="320">
        <v>0</v>
      </c>
      <c r="J59" s="320">
        <v>0</v>
      </c>
      <c r="K59" s="320">
        <v>0</v>
      </c>
      <c r="L59" s="320">
        <v>0</v>
      </c>
      <c r="M59" s="320">
        <v>0</v>
      </c>
      <c r="N59" s="320">
        <v>0</v>
      </c>
      <c r="O59" s="320">
        <v>0</v>
      </c>
      <c r="P59" s="320">
        <v>0</v>
      </c>
      <c r="Q59" s="320">
        <v>0</v>
      </c>
      <c r="R59" s="202">
        <v>0</v>
      </c>
      <c r="S59" s="320">
        <v>0</v>
      </c>
      <c r="T59" s="320">
        <v>0</v>
      </c>
      <c r="U59" s="320">
        <v>0</v>
      </c>
      <c r="V59" s="320">
        <v>0</v>
      </c>
      <c r="W59" s="320">
        <v>0</v>
      </c>
      <c r="X59" s="320">
        <v>0</v>
      </c>
      <c r="Y59" s="320">
        <v>0</v>
      </c>
      <c r="Z59" s="320">
        <v>0</v>
      </c>
      <c r="AA59" s="320">
        <v>0</v>
      </c>
      <c r="AB59" s="202">
        <v>0</v>
      </c>
      <c r="AC59" s="338">
        <v>0</v>
      </c>
      <c r="AD59" s="338">
        <v>0</v>
      </c>
      <c r="AE59" s="338">
        <v>0</v>
      </c>
      <c r="AF59" s="338">
        <v>0</v>
      </c>
      <c r="AG59" s="338">
        <v>0</v>
      </c>
      <c r="AH59" s="338">
        <v>0</v>
      </c>
      <c r="AI59" s="338">
        <v>0</v>
      </c>
      <c r="AJ59" s="319">
        <v>0</v>
      </c>
      <c r="AK59" s="319">
        <v>0</v>
      </c>
      <c r="AL59" s="320">
        <v>0</v>
      </c>
      <c r="AM59" s="320">
        <v>0</v>
      </c>
      <c r="AN59" s="320">
        <v>0</v>
      </c>
      <c r="AO59" s="320">
        <v>0</v>
      </c>
      <c r="AP59" s="320">
        <v>0</v>
      </c>
      <c r="AQ59" s="338">
        <v>0</v>
      </c>
      <c r="AR59" s="338">
        <v>0</v>
      </c>
      <c r="AS59" s="320">
        <v>0</v>
      </c>
      <c r="AT59" s="320">
        <v>0</v>
      </c>
      <c r="AU59" s="320">
        <v>0</v>
      </c>
      <c r="AV59" s="320">
        <v>0</v>
      </c>
      <c r="AW59" s="320">
        <v>0</v>
      </c>
      <c r="AX59" s="320">
        <v>0</v>
      </c>
      <c r="AY59" s="320">
        <v>0</v>
      </c>
      <c r="AZ59" s="320">
        <v>0</v>
      </c>
      <c r="BA59" s="320">
        <v>0</v>
      </c>
      <c r="BB59" s="320">
        <v>0</v>
      </c>
      <c r="BC59" s="320">
        <v>0</v>
      </c>
      <c r="BD59" s="320">
        <v>0</v>
      </c>
      <c r="BE59" s="320">
        <v>0</v>
      </c>
      <c r="BF59" s="320">
        <v>0</v>
      </c>
      <c r="BG59" s="338">
        <v>0</v>
      </c>
      <c r="BH59" s="338">
        <v>0</v>
      </c>
      <c r="BI59" s="338">
        <v>0</v>
      </c>
      <c r="BJ59" s="339">
        <v>0</v>
      </c>
      <c r="BK59" s="339">
        <v>0</v>
      </c>
    </row>
    <row r="60" spans="1:63" s="281" customFormat="1" ht="20.100000000000001" customHeight="1" x14ac:dyDescent="0.2">
      <c r="A60" s="318">
        <v>4</v>
      </c>
      <c r="B60" s="387" t="s">
        <v>168</v>
      </c>
      <c r="C60" s="318" t="s">
        <v>169</v>
      </c>
      <c r="D60" s="202">
        <v>81.34</v>
      </c>
      <c r="E60" s="338">
        <v>0</v>
      </c>
      <c r="F60" s="338">
        <v>0</v>
      </c>
      <c r="G60" s="338">
        <v>0</v>
      </c>
      <c r="H60" s="338">
        <v>0</v>
      </c>
      <c r="I60" s="338">
        <v>0</v>
      </c>
      <c r="J60" s="338">
        <v>0</v>
      </c>
      <c r="K60" s="338">
        <v>0</v>
      </c>
      <c r="L60" s="338">
        <v>0</v>
      </c>
      <c r="M60" s="338">
        <v>0</v>
      </c>
      <c r="N60" s="338">
        <v>0</v>
      </c>
      <c r="O60" s="338">
        <v>0</v>
      </c>
      <c r="P60" s="338">
        <v>0</v>
      </c>
      <c r="Q60" s="338">
        <v>0</v>
      </c>
      <c r="R60" s="202">
        <v>0</v>
      </c>
      <c r="S60" s="338">
        <v>0</v>
      </c>
      <c r="T60" s="338">
        <v>0</v>
      </c>
      <c r="U60" s="338">
        <v>0</v>
      </c>
      <c r="V60" s="338">
        <v>0</v>
      </c>
      <c r="W60" s="338">
        <v>0</v>
      </c>
      <c r="X60" s="338">
        <v>0</v>
      </c>
      <c r="Y60" s="338">
        <v>0</v>
      </c>
      <c r="Z60" s="338">
        <v>0</v>
      </c>
      <c r="AA60" s="338">
        <v>0</v>
      </c>
      <c r="AB60" s="202">
        <v>0</v>
      </c>
      <c r="AC60" s="338">
        <v>0</v>
      </c>
      <c r="AD60" s="338">
        <v>0</v>
      </c>
      <c r="AE60" s="338">
        <v>0</v>
      </c>
      <c r="AF60" s="338">
        <v>0</v>
      </c>
      <c r="AG60" s="338">
        <v>0</v>
      </c>
      <c r="AH60" s="338">
        <v>0</v>
      </c>
      <c r="AI60" s="338">
        <v>0</v>
      </c>
      <c r="AJ60" s="319">
        <v>0</v>
      </c>
      <c r="AK60" s="319">
        <v>0</v>
      </c>
      <c r="AL60" s="338">
        <v>0</v>
      </c>
      <c r="AM60" s="338">
        <v>0</v>
      </c>
      <c r="AN60" s="338">
        <v>0</v>
      </c>
      <c r="AO60" s="338">
        <v>0</v>
      </c>
      <c r="AP60" s="338">
        <v>0</v>
      </c>
      <c r="AQ60" s="338">
        <v>0</v>
      </c>
      <c r="AR60" s="338">
        <v>0</v>
      </c>
      <c r="AS60" s="338">
        <v>0</v>
      </c>
      <c r="AT60" s="338">
        <v>0</v>
      </c>
      <c r="AU60" s="338">
        <v>0</v>
      </c>
      <c r="AV60" s="338">
        <v>0</v>
      </c>
      <c r="AW60" s="338">
        <v>0</v>
      </c>
      <c r="AX60" s="338">
        <v>0</v>
      </c>
      <c r="AY60" s="338">
        <v>0</v>
      </c>
      <c r="AZ60" s="338">
        <v>0</v>
      </c>
      <c r="BA60" s="338">
        <v>0</v>
      </c>
      <c r="BB60" s="338">
        <v>0</v>
      </c>
      <c r="BC60" s="338">
        <v>0</v>
      </c>
      <c r="BD60" s="338">
        <v>0</v>
      </c>
      <c r="BE60" s="338">
        <v>0</v>
      </c>
      <c r="BF60" s="338">
        <v>0</v>
      </c>
      <c r="BG60" s="338">
        <v>0</v>
      </c>
      <c r="BH60" s="338">
        <v>0</v>
      </c>
      <c r="BI60" s="338">
        <v>0</v>
      </c>
      <c r="BJ60" s="322">
        <v>0</v>
      </c>
      <c r="BK60" s="322">
        <v>81.34</v>
      </c>
    </row>
    <row r="61" spans="1:63" s="304" customFormat="1" ht="20.100000000000001" customHeight="1" x14ac:dyDescent="0.2">
      <c r="A61" s="1514" t="s">
        <v>1271</v>
      </c>
      <c r="B61" s="1514"/>
      <c r="C61" s="366"/>
      <c r="D61" s="367">
        <v>0</v>
      </c>
      <c r="E61" s="367"/>
      <c r="F61" s="368">
        <v>0</v>
      </c>
      <c r="G61" s="367">
        <v>0</v>
      </c>
      <c r="H61" s="367">
        <v>0</v>
      </c>
      <c r="I61" s="367">
        <v>0</v>
      </c>
      <c r="J61" s="367">
        <v>0</v>
      </c>
      <c r="K61" s="367">
        <v>0</v>
      </c>
      <c r="L61" s="367">
        <v>0</v>
      </c>
      <c r="M61" s="367">
        <v>0</v>
      </c>
      <c r="N61" s="367">
        <v>0</v>
      </c>
      <c r="O61" s="367">
        <v>0</v>
      </c>
      <c r="P61" s="367">
        <v>0</v>
      </c>
      <c r="Q61" s="367">
        <v>0</v>
      </c>
      <c r="R61" s="367">
        <v>1.3720000000000001</v>
      </c>
      <c r="S61" s="367">
        <v>0</v>
      </c>
      <c r="T61" s="367">
        <v>0</v>
      </c>
      <c r="U61" s="367">
        <v>0</v>
      </c>
      <c r="V61" s="367">
        <v>0</v>
      </c>
      <c r="W61" s="367">
        <v>0</v>
      </c>
      <c r="X61" s="367">
        <v>1E-3</v>
      </c>
      <c r="Y61" s="367">
        <v>1E-3</v>
      </c>
      <c r="Z61" s="367">
        <v>0</v>
      </c>
      <c r="AA61" s="367">
        <v>0</v>
      </c>
      <c r="AB61" s="367">
        <v>0.27</v>
      </c>
      <c r="AC61" s="369">
        <v>0.16</v>
      </c>
      <c r="AD61" s="369">
        <v>0</v>
      </c>
      <c r="AE61" s="369">
        <v>0.09</v>
      </c>
      <c r="AF61" s="369">
        <v>0</v>
      </c>
      <c r="AG61" s="369">
        <v>0</v>
      </c>
      <c r="AH61" s="369">
        <v>0</v>
      </c>
      <c r="AI61" s="369">
        <v>0</v>
      </c>
      <c r="AJ61" s="369">
        <v>0.01</v>
      </c>
      <c r="AK61" s="369">
        <v>0</v>
      </c>
      <c r="AL61" s="367">
        <v>0</v>
      </c>
      <c r="AM61" s="367">
        <v>0</v>
      </c>
      <c r="AN61" s="367">
        <v>0</v>
      </c>
      <c r="AO61" s="367">
        <v>0.01</v>
      </c>
      <c r="AP61" s="367">
        <v>0</v>
      </c>
      <c r="AQ61" s="369">
        <v>0</v>
      </c>
      <c r="AR61" s="369">
        <v>0</v>
      </c>
      <c r="AS61" s="367">
        <v>0</v>
      </c>
      <c r="AT61" s="367">
        <v>0</v>
      </c>
      <c r="AU61" s="367">
        <v>0</v>
      </c>
      <c r="AV61" s="367">
        <v>0</v>
      </c>
      <c r="AW61" s="367">
        <v>0</v>
      </c>
      <c r="AX61" s="367">
        <v>1.01</v>
      </c>
      <c r="AY61" s="367">
        <v>0.09</v>
      </c>
      <c r="AZ61" s="367">
        <v>0</v>
      </c>
      <c r="BA61" s="367">
        <v>0</v>
      </c>
      <c r="BB61" s="367">
        <v>0</v>
      </c>
      <c r="BC61" s="367">
        <v>0</v>
      </c>
      <c r="BD61" s="367">
        <v>0</v>
      </c>
      <c r="BE61" s="367">
        <v>0</v>
      </c>
      <c r="BF61" s="367">
        <v>0</v>
      </c>
      <c r="BG61" s="369">
        <v>0</v>
      </c>
      <c r="BH61" s="369">
        <v>0</v>
      </c>
      <c r="BI61" s="369">
        <v>0</v>
      </c>
      <c r="BJ61" s="370"/>
      <c r="BK61" s="370"/>
    </row>
    <row r="62" spans="1:63" ht="20.100000000000001" customHeight="1" x14ac:dyDescent="0.2">
      <c r="A62" s="311" t="s">
        <v>1274</v>
      </c>
      <c r="C62" s="349"/>
    </row>
  </sheetData>
  <mergeCells count="9">
    <mergeCell ref="A61:B61"/>
    <mergeCell ref="C4:C5"/>
    <mergeCell ref="D4:D5"/>
    <mergeCell ref="BK4:BK5"/>
    <mergeCell ref="BJ4:BJ5"/>
    <mergeCell ref="B4:B5"/>
    <mergeCell ref="A4:A5"/>
    <mergeCell ref="E4:E5"/>
    <mergeCell ref="F4:BI4"/>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6">
    <tabColor theme="0"/>
  </sheetPr>
  <dimension ref="A1:BK62"/>
  <sheetViews>
    <sheetView workbookViewId="0">
      <pane xSplit="5" ySplit="6" topLeftCell="F58" activePane="bottomRight" state="frozen"/>
      <selection activeCell="BG59" sqref="BG59"/>
      <selection pane="topRight" activeCell="BG59" sqref="BG59"/>
      <selection pane="bottomLeft" activeCell="BG59" sqref="BG59"/>
      <selection pane="bottomRight" activeCell="BG59" sqref="BG59"/>
    </sheetView>
  </sheetViews>
  <sheetFormatPr defaultRowHeight="20.100000000000001" customHeight="1" x14ac:dyDescent="0.2"/>
  <cols>
    <col min="1" max="1" width="6.7109375" style="280" customWidth="1"/>
    <col min="2" max="2" width="39.140625" style="280" customWidth="1"/>
    <col min="3" max="3" width="8.7109375" style="280" customWidth="1"/>
    <col min="4" max="4" width="12.7109375" style="101" customWidth="1"/>
    <col min="5" max="5" width="12" style="101" customWidth="1"/>
    <col min="6" max="6" width="12.85546875" style="101" customWidth="1"/>
    <col min="7" max="7" width="11.42578125" style="101" customWidth="1"/>
    <col min="8" max="8" width="10.42578125" style="101" customWidth="1"/>
    <col min="9" max="9" width="11.7109375" style="101" customWidth="1"/>
    <col min="10" max="10" width="11.140625" style="101" customWidth="1"/>
    <col min="11" max="11" width="11.85546875" style="101" bestFit="1" customWidth="1"/>
    <col min="12" max="12" width="10.5703125" style="101" bestFit="1" customWidth="1"/>
    <col min="13" max="13" width="9.5703125" style="101" bestFit="1" customWidth="1"/>
    <col min="14" max="14" width="11.42578125" style="101" customWidth="1"/>
    <col min="15" max="15" width="10.5703125" style="101" customWidth="1"/>
    <col min="16" max="16" width="7.5703125" style="101" customWidth="1"/>
    <col min="17" max="17" width="9.5703125" style="101" bestFit="1" customWidth="1"/>
    <col min="18" max="18" width="11" style="101" bestFit="1" customWidth="1"/>
    <col min="19" max="19" width="10.140625" style="101" bestFit="1" customWidth="1"/>
    <col min="20" max="24" width="9.5703125" style="101" bestFit="1" customWidth="1"/>
    <col min="25" max="25" width="10.140625" style="101" bestFit="1" customWidth="1"/>
    <col min="26" max="26" width="9.5703125" style="101" bestFit="1" customWidth="1"/>
    <col min="27" max="27" width="9.5703125" style="315" bestFit="1" customWidth="1"/>
    <col min="28" max="28" width="10.28515625" style="101" customWidth="1"/>
    <col min="29" max="30" width="9.5703125" style="328" bestFit="1" customWidth="1"/>
    <col min="31" max="34" width="9.5703125" style="329" bestFit="1" customWidth="1"/>
    <col min="35" max="36" width="9.5703125" style="328" bestFit="1" customWidth="1"/>
    <col min="37" max="37" width="9.5703125" style="328" customWidth="1"/>
    <col min="38" max="41" width="9.5703125" style="315" bestFit="1" customWidth="1"/>
    <col min="42" max="44" width="9.5703125" style="329" bestFit="1" customWidth="1"/>
    <col min="45" max="45" width="9.42578125" style="329" customWidth="1"/>
    <col min="46" max="58" width="9.5703125" style="101" bestFit="1" customWidth="1"/>
    <col min="59" max="61" width="9.5703125" style="330" bestFit="1" customWidth="1"/>
    <col min="62" max="63" width="12.5703125" style="325" bestFit="1" customWidth="1"/>
    <col min="195" max="195" width="6.7109375" customWidth="1"/>
    <col min="196" max="196" width="39.140625" customWidth="1"/>
    <col min="197" max="197" width="8.7109375" customWidth="1"/>
    <col min="198" max="198" width="11.7109375" customWidth="1"/>
    <col min="199" max="199" width="12.7109375" customWidth="1"/>
    <col min="200" max="200" width="12" customWidth="1"/>
    <col min="201" max="201" width="12.85546875" customWidth="1"/>
    <col min="202" max="202" width="11.42578125" customWidth="1"/>
    <col min="203" max="203" width="10.42578125" customWidth="1"/>
    <col min="204" max="204" width="11.7109375" customWidth="1"/>
    <col min="205" max="205" width="11.140625" customWidth="1"/>
    <col min="206" max="206" width="11.85546875" bestFit="1" customWidth="1"/>
    <col min="207" max="207" width="10.5703125" bestFit="1" customWidth="1"/>
    <col min="208" max="208" width="9.5703125" bestFit="1" customWidth="1"/>
    <col min="209" max="209" width="11.42578125" customWidth="1"/>
    <col min="210" max="210" width="10.5703125" customWidth="1"/>
    <col min="211" max="211" width="7.5703125" customWidth="1"/>
    <col min="212" max="212" width="9.5703125" bestFit="1" customWidth="1"/>
    <col min="213" max="213" width="11" bestFit="1" customWidth="1"/>
    <col min="214" max="214" width="10.140625" bestFit="1" customWidth="1"/>
    <col min="215" max="219" width="9.5703125" bestFit="1" customWidth="1"/>
    <col min="220" max="220" width="10.140625" bestFit="1" customWidth="1"/>
    <col min="221" max="222" width="9.5703125" bestFit="1" customWidth="1"/>
    <col min="223" max="223" width="10.28515625" customWidth="1"/>
    <col min="224" max="231" width="9.5703125" bestFit="1" customWidth="1"/>
    <col min="232" max="232" width="9.5703125" customWidth="1"/>
    <col min="233" max="239" width="9.5703125" bestFit="1" customWidth="1"/>
    <col min="240" max="240" width="9.42578125" customWidth="1"/>
    <col min="241" max="256" width="9.5703125" bestFit="1" customWidth="1"/>
    <col min="257" max="258" width="12.5703125" bestFit="1" customWidth="1"/>
    <col min="259" max="259" width="11.42578125" bestFit="1" customWidth="1"/>
    <col min="260" max="260" width="11" bestFit="1" customWidth="1"/>
    <col min="261" max="261" width="11.7109375" bestFit="1" customWidth="1"/>
    <col min="451" max="451" width="6.7109375" customWidth="1"/>
    <col min="452" max="452" width="39.140625" customWidth="1"/>
    <col min="453" max="453" width="8.7109375" customWidth="1"/>
    <col min="454" max="454" width="11.7109375" customWidth="1"/>
    <col min="455" max="455" width="12.7109375" customWidth="1"/>
    <col min="456" max="456" width="12" customWidth="1"/>
    <col min="457" max="457" width="12.85546875" customWidth="1"/>
    <col min="458" max="458" width="11.42578125" customWidth="1"/>
    <col min="459" max="459" width="10.42578125" customWidth="1"/>
    <col min="460" max="460" width="11.7109375" customWidth="1"/>
    <col min="461" max="461" width="11.140625" customWidth="1"/>
    <col min="462" max="462" width="11.85546875" bestFit="1" customWidth="1"/>
    <col min="463" max="463" width="10.5703125" bestFit="1" customWidth="1"/>
    <col min="464" max="464" width="9.5703125" bestFit="1" customWidth="1"/>
    <col min="465" max="465" width="11.42578125" customWidth="1"/>
    <col min="466" max="466" width="10.5703125" customWidth="1"/>
    <col min="467" max="467" width="7.5703125" customWidth="1"/>
    <col min="468" max="468" width="9.5703125" bestFit="1" customWidth="1"/>
    <col min="469" max="469" width="11" bestFit="1" customWidth="1"/>
    <col min="470" max="470" width="10.140625" bestFit="1" customWidth="1"/>
    <col min="471" max="475" width="9.5703125" bestFit="1" customWidth="1"/>
    <col min="476" max="476" width="10.140625" bestFit="1" customWidth="1"/>
    <col min="477" max="478" width="9.5703125" bestFit="1" customWidth="1"/>
    <col min="479" max="479" width="10.28515625" customWidth="1"/>
    <col min="480" max="487" width="9.5703125" bestFit="1" customWidth="1"/>
    <col min="488" max="488" width="9.5703125" customWidth="1"/>
    <col min="489" max="495" width="9.5703125" bestFit="1" customWidth="1"/>
    <col min="496" max="496" width="9.42578125" customWidth="1"/>
    <col min="497" max="512" width="9.5703125" bestFit="1" customWidth="1"/>
    <col min="513" max="514" width="12.5703125" bestFit="1" customWidth="1"/>
    <col min="515" max="515" width="11.42578125" bestFit="1" customWidth="1"/>
    <col min="516" max="516" width="11" bestFit="1" customWidth="1"/>
    <col min="517" max="517" width="11.7109375" bestFit="1" customWidth="1"/>
    <col min="707" max="707" width="6.7109375" customWidth="1"/>
    <col min="708" max="708" width="39.140625" customWidth="1"/>
    <col min="709" max="709" width="8.7109375" customWidth="1"/>
    <col min="710" max="710" width="11.7109375" customWidth="1"/>
    <col min="711" max="711" width="12.7109375" customWidth="1"/>
    <col min="712" max="712" width="12" customWidth="1"/>
    <col min="713" max="713" width="12.85546875" customWidth="1"/>
    <col min="714" max="714" width="11.42578125" customWidth="1"/>
    <col min="715" max="715" width="10.42578125" customWidth="1"/>
    <col min="716" max="716" width="11.7109375" customWidth="1"/>
    <col min="717" max="717" width="11.140625" customWidth="1"/>
    <col min="718" max="718" width="11.85546875" bestFit="1" customWidth="1"/>
    <col min="719" max="719" width="10.5703125" bestFit="1" customWidth="1"/>
    <col min="720" max="720" width="9.5703125" bestFit="1" customWidth="1"/>
    <col min="721" max="721" width="11.42578125" customWidth="1"/>
    <col min="722" max="722" width="10.5703125" customWidth="1"/>
    <col min="723" max="723" width="7.5703125" customWidth="1"/>
    <col min="724" max="724" width="9.5703125" bestFit="1" customWidth="1"/>
    <col min="725" max="725" width="11" bestFit="1" customWidth="1"/>
    <col min="726" max="726" width="10.140625" bestFit="1" customWidth="1"/>
    <col min="727" max="731" width="9.5703125" bestFit="1" customWidth="1"/>
    <col min="732" max="732" width="10.140625" bestFit="1" customWidth="1"/>
    <col min="733" max="734" width="9.5703125" bestFit="1" customWidth="1"/>
    <col min="735" max="735" width="10.28515625" customWidth="1"/>
    <col min="736" max="743" width="9.5703125" bestFit="1" customWidth="1"/>
    <col min="744" max="744" width="9.5703125" customWidth="1"/>
    <col min="745" max="751" width="9.5703125" bestFit="1" customWidth="1"/>
    <col min="752" max="752" width="9.42578125" customWidth="1"/>
    <col min="753" max="768" width="9.5703125" bestFit="1" customWidth="1"/>
    <col min="769" max="770" width="12.5703125" bestFit="1" customWidth="1"/>
    <col min="771" max="771" width="11.42578125" bestFit="1" customWidth="1"/>
    <col min="772" max="772" width="11" bestFit="1" customWidth="1"/>
    <col min="773" max="773" width="11.7109375" bestFit="1" customWidth="1"/>
    <col min="963" max="963" width="6.7109375" customWidth="1"/>
    <col min="964" max="964" width="39.140625" customWidth="1"/>
    <col min="965" max="965" width="8.7109375" customWidth="1"/>
    <col min="966" max="966" width="11.7109375" customWidth="1"/>
    <col min="967" max="967" width="12.7109375" customWidth="1"/>
    <col min="968" max="968" width="12" customWidth="1"/>
    <col min="969" max="969" width="12.85546875" customWidth="1"/>
    <col min="970" max="970" width="11.42578125" customWidth="1"/>
    <col min="971" max="971" width="10.42578125" customWidth="1"/>
    <col min="972" max="972" width="11.7109375" customWidth="1"/>
    <col min="973" max="973" width="11.140625" customWidth="1"/>
    <col min="974" max="974" width="11.85546875" bestFit="1" customWidth="1"/>
    <col min="975" max="975" width="10.5703125" bestFit="1" customWidth="1"/>
    <col min="976" max="976" width="9.5703125" bestFit="1" customWidth="1"/>
    <col min="977" max="977" width="11.42578125" customWidth="1"/>
    <col min="978" max="978" width="10.5703125" customWidth="1"/>
    <col min="979" max="979" width="7.5703125" customWidth="1"/>
    <col min="980" max="980" width="9.5703125" bestFit="1" customWidth="1"/>
    <col min="981" max="981" width="11" bestFit="1" customWidth="1"/>
    <col min="982" max="982" width="10.140625" bestFit="1" customWidth="1"/>
    <col min="983" max="987" width="9.5703125" bestFit="1" customWidth="1"/>
    <col min="988" max="988" width="10.140625" bestFit="1" customWidth="1"/>
    <col min="989" max="990" width="9.5703125" bestFit="1" customWidth="1"/>
    <col min="991" max="991" width="10.28515625" customWidth="1"/>
    <col min="992" max="999" width="9.5703125" bestFit="1" customWidth="1"/>
    <col min="1000" max="1000" width="9.5703125" customWidth="1"/>
    <col min="1001" max="1007" width="9.5703125" bestFit="1" customWidth="1"/>
    <col min="1008" max="1008" width="9.42578125" customWidth="1"/>
    <col min="1009" max="1024" width="9.5703125" bestFit="1" customWidth="1"/>
    <col min="1025" max="1026" width="12.5703125" bestFit="1" customWidth="1"/>
    <col min="1027" max="1027" width="11.42578125" bestFit="1" customWidth="1"/>
    <col min="1028" max="1028" width="11" bestFit="1" customWidth="1"/>
    <col min="1029" max="1029" width="11.7109375" bestFit="1" customWidth="1"/>
    <col min="1219" max="1219" width="6.7109375" customWidth="1"/>
    <col min="1220" max="1220" width="39.140625" customWidth="1"/>
    <col min="1221" max="1221" width="8.7109375" customWidth="1"/>
    <col min="1222" max="1222" width="11.7109375" customWidth="1"/>
    <col min="1223" max="1223" width="12.7109375" customWidth="1"/>
    <col min="1224" max="1224" width="12" customWidth="1"/>
    <col min="1225" max="1225" width="12.85546875" customWidth="1"/>
    <col min="1226" max="1226" width="11.42578125" customWidth="1"/>
    <col min="1227" max="1227" width="10.42578125" customWidth="1"/>
    <col min="1228" max="1228" width="11.7109375" customWidth="1"/>
    <col min="1229" max="1229" width="11.140625" customWidth="1"/>
    <col min="1230" max="1230" width="11.85546875" bestFit="1" customWidth="1"/>
    <col min="1231" max="1231" width="10.5703125" bestFit="1" customWidth="1"/>
    <col min="1232" max="1232" width="9.5703125" bestFit="1" customWidth="1"/>
    <col min="1233" max="1233" width="11.42578125" customWidth="1"/>
    <col min="1234" max="1234" width="10.5703125" customWidth="1"/>
    <col min="1235" max="1235" width="7.5703125" customWidth="1"/>
    <col min="1236" max="1236" width="9.5703125" bestFit="1" customWidth="1"/>
    <col min="1237" max="1237" width="11" bestFit="1" customWidth="1"/>
    <col min="1238" max="1238" width="10.140625" bestFit="1" customWidth="1"/>
    <col min="1239" max="1243" width="9.5703125" bestFit="1" customWidth="1"/>
    <col min="1244" max="1244" width="10.140625" bestFit="1" customWidth="1"/>
    <col min="1245" max="1246" width="9.5703125" bestFit="1" customWidth="1"/>
    <col min="1247" max="1247" width="10.28515625" customWidth="1"/>
    <col min="1248" max="1255" width="9.5703125" bestFit="1" customWidth="1"/>
    <col min="1256" max="1256" width="9.5703125" customWidth="1"/>
    <col min="1257" max="1263" width="9.5703125" bestFit="1" customWidth="1"/>
    <col min="1264" max="1264" width="9.42578125" customWidth="1"/>
    <col min="1265" max="1280" width="9.5703125" bestFit="1" customWidth="1"/>
    <col min="1281" max="1282" width="12.5703125" bestFit="1" customWidth="1"/>
    <col min="1283" max="1283" width="11.42578125" bestFit="1" customWidth="1"/>
    <col min="1284" max="1284" width="11" bestFit="1" customWidth="1"/>
    <col min="1285" max="1285" width="11.7109375" bestFit="1" customWidth="1"/>
    <col min="1475" max="1475" width="6.7109375" customWidth="1"/>
    <col min="1476" max="1476" width="39.140625" customWidth="1"/>
    <col min="1477" max="1477" width="8.7109375" customWidth="1"/>
    <col min="1478" max="1478" width="11.7109375" customWidth="1"/>
    <col min="1479" max="1479" width="12.7109375" customWidth="1"/>
    <col min="1480" max="1480" width="12" customWidth="1"/>
    <col min="1481" max="1481" width="12.85546875" customWidth="1"/>
    <col min="1482" max="1482" width="11.42578125" customWidth="1"/>
    <col min="1483" max="1483" width="10.42578125" customWidth="1"/>
    <col min="1484" max="1484" width="11.7109375" customWidth="1"/>
    <col min="1485" max="1485" width="11.140625" customWidth="1"/>
    <col min="1486" max="1486" width="11.85546875" bestFit="1" customWidth="1"/>
    <col min="1487" max="1487" width="10.5703125" bestFit="1" customWidth="1"/>
    <col min="1488" max="1488" width="9.5703125" bestFit="1" customWidth="1"/>
    <col min="1489" max="1489" width="11.42578125" customWidth="1"/>
    <col min="1490" max="1490" width="10.5703125" customWidth="1"/>
    <col min="1491" max="1491" width="7.5703125" customWidth="1"/>
    <col min="1492" max="1492" width="9.5703125" bestFit="1" customWidth="1"/>
    <col min="1493" max="1493" width="11" bestFit="1" customWidth="1"/>
    <col min="1494" max="1494" width="10.140625" bestFit="1" customWidth="1"/>
    <col min="1495" max="1499" width="9.5703125" bestFit="1" customWidth="1"/>
    <col min="1500" max="1500" width="10.140625" bestFit="1" customWidth="1"/>
    <col min="1501" max="1502" width="9.5703125" bestFit="1" customWidth="1"/>
    <col min="1503" max="1503" width="10.28515625" customWidth="1"/>
    <col min="1504" max="1511" width="9.5703125" bestFit="1" customWidth="1"/>
    <col min="1512" max="1512" width="9.5703125" customWidth="1"/>
    <col min="1513" max="1519" width="9.5703125" bestFit="1" customWidth="1"/>
    <col min="1520" max="1520" width="9.42578125" customWidth="1"/>
    <col min="1521" max="1536" width="9.5703125" bestFit="1" customWidth="1"/>
    <col min="1537" max="1538" width="12.5703125" bestFit="1" customWidth="1"/>
    <col min="1539" max="1539" width="11.42578125" bestFit="1" customWidth="1"/>
    <col min="1540" max="1540" width="11" bestFit="1" customWidth="1"/>
    <col min="1541" max="1541" width="11.7109375" bestFit="1" customWidth="1"/>
    <col min="1731" max="1731" width="6.7109375" customWidth="1"/>
    <col min="1732" max="1732" width="39.140625" customWidth="1"/>
    <col min="1733" max="1733" width="8.7109375" customWidth="1"/>
    <col min="1734" max="1734" width="11.7109375" customWidth="1"/>
    <col min="1735" max="1735" width="12.7109375" customWidth="1"/>
    <col min="1736" max="1736" width="12" customWidth="1"/>
    <col min="1737" max="1737" width="12.85546875" customWidth="1"/>
    <col min="1738" max="1738" width="11.42578125" customWidth="1"/>
    <col min="1739" max="1739" width="10.42578125" customWidth="1"/>
    <col min="1740" max="1740" width="11.7109375" customWidth="1"/>
    <col min="1741" max="1741" width="11.140625" customWidth="1"/>
    <col min="1742" max="1742" width="11.85546875" bestFit="1" customWidth="1"/>
    <col min="1743" max="1743" width="10.5703125" bestFit="1" customWidth="1"/>
    <col min="1744" max="1744" width="9.5703125" bestFit="1" customWidth="1"/>
    <col min="1745" max="1745" width="11.42578125" customWidth="1"/>
    <col min="1746" max="1746" width="10.5703125" customWidth="1"/>
    <col min="1747" max="1747" width="7.5703125" customWidth="1"/>
    <col min="1748" max="1748" width="9.5703125" bestFit="1" customWidth="1"/>
    <col min="1749" max="1749" width="11" bestFit="1" customWidth="1"/>
    <col min="1750" max="1750" width="10.140625" bestFit="1" customWidth="1"/>
    <col min="1751" max="1755" width="9.5703125" bestFit="1" customWidth="1"/>
    <col min="1756" max="1756" width="10.140625" bestFit="1" customWidth="1"/>
    <col min="1757" max="1758" width="9.5703125" bestFit="1" customWidth="1"/>
    <col min="1759" max="1759" width="10.28515625" customWidth="1"/>
    <col min="1760" max="1767" width="9.5703125" bestFit="1" customWidth="1"/>
    <col min="1768" max="1768" width="9.5703125" customWidth="1"/>
    <col min="1769" max="1775" width="9.5703125" bestFit="1" customWidth="1"/>
    <col min="1776" max="1776" width="9.42578125" customWidth="1"/>
    <col min="1777" max="1792" width="9.5703125" bestFit="1" customWidth="1"/>
    <col min="1793" max="1794" width="12.5703125" bestFit="1" customWidth="1"/>
    <col min="1795" max="1795" width="11.42578125" bestFit="1" customWidth="1"/>
    <col min="1796" max="1796" width="11" bestFit="1" customWidth="1"/>
    <col min="1797" max="1797" width="11.7109375" bestFit="1" customWidth="1"/>
    <col min="1987" max="1987" width="6.7109375" customWidth="1"/>
    <col min="1988" max="1988" width="39.140625" customWidth="1"/>
    <col min="1989" max="1989" width="8.7109375" customWidth="1"/>
    <col min="1990" max="1990" width="11.7109375" customWidth="1"/>
    <col min="1991" max="1991" width="12.7109375" customWidth="1"/>
    <col min="1992" max="1992" width="12" customWidth="1"/>
    <col min="1993" max="1993" width="12.85546875" customWidth="1"/>
    <col min="1994" max="1994" width="11.42578125" customWidth="1"/>
    <col min="1995" max="1995" width="10.42578125" customWidth="1"/>
    <col min="1996" max="1996" width="11.7109375" customWidth="1"/>
    <col min="1997" max="1997" width="11.140625" customWidth="1"/>
    <col min="1998" max="1998" width="11.85546875" bestFit="1" customWidth="1"/>
    <col min="1999" max="1999" width="10.5703125" bestFit="1" customWidth="1"/>
    <col min="2000" max="2000" width="9.5703125" bestFit="1" customWidth="1"/>
    <col min="2001" max="2001" width="11.42578125" customWidth="1"/>
    <col min="2002" max="2002" width="10.5703125" customWidth="1"/>
    <col min="2003" max="2003" width="7.5703125" customWidth="1"/>
    <col min="2004" max="2004" width="9.5703125" bestFit="1" customWidth="1"/>
    <col min="2005" max="2005" width="11" bestFit="1" customWidth="1"/>
    <col min="2006" max="2006" width="10.140625" bestFit="1" customWidth="1"/>
    <col min="2007" max="2011" width="9.5703125" bestFit="1" customWidth="1"/>
    <col min="2012" max="2012" width="10.140625" bestFit="1" customWidth="1"/>
    <col min="2013" max="2014" width="9.5703125" bestFit="1" customWidth="1"/>
    <col min="2015" max="2015" width="10.28515625" customWidth="1"/>
    <col min="2016" max="2023" width="9.5703125" bestFit="1" customWidth="1"/>
    <col min="2024" max="2024" width="9.5703125" customWidth="1"/>
    <col min="2025" max="2031" width="9.5703125" bestFit="1" customWidth="1"/>
    <col min="2032" max="2032" width="9.42578125" customWidth="1"/>
    <col min="2033" max="2048" width="9.5703125" bestFit="1" customWidth="1"/>
    <col min="2049" max="2050" width="12.5703125" bestFit="1" customWidth="1"/>
    <col min="2051" max="2051" width="11.42578125" bestFit="1" customWidth="1"/>
    <col min="2052" max="2052" width="11" bestFit="1" customWidth="1"/>
    <col min="2053" max="2053" width="11.7109375" bestFit="1" customWidth="1"/>
    <col min="2243" max="2243" width="6.7109375" customWidth="1"/>
    <col min="2244" max="2244" width="39.140625" customWidth="1"/>
    <col min="2245" max="2245" width="8.7109375" customWidth="1"/>
    <col min="2246" max="2246" width="11.7109375" customWidth="1"/>
    <col min="2247" max="2247" width="12.7109375" customWidth="1"/>
    <col min="2248" max="2248" width="12" customWidth="1"/>
    <col min="2249" max="2249" width="12.85546875" customWidth="1"/>
    <col min="2250" max="2250" width="11.42578125" customWidth="1"/>
    <col min="2251" max="2251" width="10.42578125" customWidth="1"/>
    <col min="2252" max="2252" width="11.7109375" customWidth="1"/>
    <col min="2253" max="2253" width="11.140625" customWidth="1"/>
    <col min="2254" max="2254" width="11.85546875" bestFit="1" customWidth="1"/>
    <col min="2255" max="2255" width="10.5703125" bestFit="1" customWidth="1"/>
    <col min="2256" max="2256" width="9.5703125" bestFit="1" customWidth="1"/>
    <col min="2257" max="2257" width="11.42578125" customWidth="1"/>
    <col min="2258" max="2258" width="10.5703125" customWidth="1"/>
    <col min="2259" max="2259" width="7.5703125" customWidth="1"/>
    <col min="2260" max="2260" width="9.5703125" bestFit="1" customWidth="1"/>
    <col min="2261" max="2261" width="11" bestFit="1" customWidth="1"/>
    <col min="2262" max="2262" width="10.140625" bestFit="1" customWidth="1"/>
    <col min="2263" max="2267" width="9.5703125" bestFit="1" customWidth="1"/>
    <col min="2268" max="2268" width="10.140625" bestFit="1" customWidth="1"/>
    <col min="2269" max="2270" width="9.5703125" bestFit="1" customWidth="1"/>
    <col min="2271" max="2271" width="10.28515625" customWidth="1"/>
    <col min="2272" max="2279" width="9.5703125" bestFit="1" customWidth="1"/>
    <col min="2280" max="2280" width="9.5703125" customWidth="1"/>
    <col min="2281" max="2287" width="9.5703125" bestFit="1" customWidth="1"/>
    <col min="2288" max="2288" width="9.42578125" customWidth="1"/>
    <col min="2289" max="2304" width="9.5703125" bestFit="1" customWidth="1"/>
    <col min="2305" max="2306" width="12.5703125" bestFit="1" customWidth="1"/>
    <col min="2307" max="2307" width="11.42578125" bestFit="1" customWidth="1"/>
    <col min="2308" max="2308" width="11" bestFit="1" customWidth="1"/>
    <col min="2309" max="2309" width="11.7109375" bestFit="1" customWidth="1"/>
    <col min="2499" max="2499" width="6.7109375" customWidth="1"/>
    <col min="2500" max="2500" width="39.140625" customWidth="1"/>
    <col min="2501" max="2501" width="8.7109375" customWidth="1"/>
    <col min="2502" max="2502" width="11.7109375" customWidth="1"/>
    <col min="2503" max="2503" width="12.7109375" customWidth="1"/>
    <col min="2504" max="2504" width="12" customWidth="1"/>
    <col min="2505" max="2505" width="12.85546875" customWidth="1"/>
    <col min="2506" max="2506" width="11.42578125" customWidth="1"/>
    <col min="2507" max="2507" width="10.42578125" customWidth="1"/>
    <col min="2508" max="2508" width="11.7109375" customWidth="1"/>
    <col min="2509" max="2509" width="11.140625" customWidth="1"/>
    <col min="2510" max="2510" width="11.85546875" bestFit="1" customWidth="1"/>
    <col min="2511" max="2511" width="10.5703125" bestFit="1" customWidth="1"/>
    <col min="2512" max="2512" width="9.5703125" bestFit="1" customWidth="1"/>
    <col min="2513" max="2513" width="11.42578125" customWidth="1"/>
    <col min="2514" max="2514" width="10.5703125" customWidth="1"/>
    <col min="2515" max="2515" width="7.5703125" customWidth="1"/>
    <col min="2516" max="2516" width="9.5703125" bestFit="1" customWidth="1"/>
    <col min="2517" max="2517" width="11" bestFit="1" customWidth="1"/>
    <col min="2518" max="2518" width="10.140625" bestFit="1" customWidth="1"/>
    <col min="2519" max="2523" width="9.5703125" bestFit="1" customWidth="1"/>
    <col min="2524" max="2524" width="10.140625" bestFit="1" customWidth="1"/>
    <col min="2525" max="2526" width="9.5703125" bestFit="1" customWidth="1"/>
    <col min="2527" max="2527" width="10.28515625" customWidth="1"/>
    <col min="2528" max="2535" width="9.5703125" bestFit="1" customWidth="1"/>
    <col min="2536" max="2536" width="9.5703125" customWidth="1"/>
    <col min="2537" max="2543" width="9.5703125" bestFit="1" customWidth="1"/>
    <col min="2544" max="2544" width="9.42578125" customWidth="1"/>
    <col min="2545" max="2560" width="9.5703125" bestFit="1" customWidth="1"/>
    <col min="2561" max="2562" width="12.5703125" bestFit="1" customWidth="1"/>
    <col min="2563" max="2563" width="11.42578125" bestFit="1" customWidth="1"/>
    <col min="2564" max="2564" width="11" bestFit="1" customWidth="1"/>
    <col min="2565" max="2565" width="11.7109375" bestFit="1" customWidth="1"/>
    <col min="2755" max="2755" width="6.7109375" customWidth="1"/>
    <col min="2756" max="2756" width="39.140625" customWidth="1"/>
    <col min="2757" max="2757" width="8.7109375" customWidth="1"/>
    <col min="2758" max="2758" width="11.7109375" customWidth="1"/>
    <col min="2759" max="2759" width="12.7109375" customWidth="1"/>
    <col min="2760" max="2760" width="12" customWidth="1"/>
    <col min="2761" max="2761" width="12.85546875" customWidth="1"/>
    <col min="2762" max="2762" width="11.42578125" customWidth="1"/>
    <col min="2763" max="2763" width="10.42578125" customWidth="1"/>
    <col min="2764" max="2764" width="11.7109375" customWidth="1"/>
    <col min="2765" max="2765" width="11.140625" customWidth="1"/>
    <col min="2766" max="2766" width="11.85546875" bestFit="1" customWidth="1"/>
    <col min="2767" max="2767" width="10.5703125" bestFit="1" customWidth="1"/>
    <col min="2768" max="2768" width="9.5703125" bestFit="1" customWidth="1"/>
    <col min="2769" max="2769" width="11.42578125" customWidth="1"/>
    <col min="2770" max="2770" width="10.5703125" customWidth="1"/>
    <col min="2771" max="2771" width="7.5703125" customWidth="1"/>
    <col min="2772" max="2772" width="9.5703125" bestFit="1" customWidth="1"/>
    <col min="2773" max="2773" width="11" bestFit="1" customWidth="1"/>
    <col min="2774" max="2774" width="10.140625" bestFit="1" customWidth="1"/>
    <col min="2775" max="2779" width="9.5703125" bestFit="1" customWidth="1"/>
    <col min="2780" max="2780" width="10.140625" bestFit="1" customWidth="1"/>
    <col min="2781" max="2782" width="9.5703125" bestFit="1" customWidth="1"/>
    <col min="2783" max="2783" width="10.28515625" customWidth="1"/>
    <col min="2784" max="2791" width="9.5703125" bestFit="1" customWidth="1"/>
    <col min="2792" max="2792" width="9.5703125" customWidth="1"/>
    <col min="2793" max="2799" width="9.5703125" bestFit="1" customWidth="1"/>
    <col min="2800" max="2800" width="9.42578125" customWidth="1"/>
    <col min="2801" max="2816" width="9.5703125" bestFit="1" customWidth="1"/>
    <col min="2817" max="2818" width="12.5703125" bestFit="1" customWidth="1"/>
    <col min="2819" max="2819" width="11.42578125" bestFit="1" customWidth="1"/>
    <col min="2820" max="2820" width="11" bestFit="1" customWidth="1"/>
    <col min="2821" max="2821" width="11.7109375" bestFit="1" customWidth="1"/>
    <col min="3011" max="3011" width="6.7109375" customWidth="1"/>
    <col min="3012" max="3012" width="39.140625" customWidth="1"/>
    <col min="3013" max="3013" width="8.7109375" customWidth="1"/>
    <col min="3014" max="3014" width="11.7109375" customWidth="1"/>
    <col min="3015" max="3015" width="12.7109375" customWidth="1"/>
    <col min="3016" max="3016" width="12" customWidth="1"/>
    <col min="3017" max="3017" width="12.85546875" customWidth="1"/>
    <col min="3018" max="3018" width="11.42578125" customWidth="1"/>
    <col min="3019" max="3019" width="10.42578125" customWidth="1"/>
    <col min="3020" max="3020" width="11.7109375" customWidth="1"/>
    <col min="3021" max="3021" width="11.140625" customWidth="1"/>
    <col min="3022" max="3022" width="11.85546875" bestFit="1" customWidth="1"/>
    <col min="3023" max="3023" width="10.5703125" bestFit="1" customWidth="1"/>
    <col min="3024" max="3024" width="9.5703125" bestFit="1" customWidth="1"/>
    <col min="3025" max="3025" width="11.42578125" customWidth="1"/>
    <col min="3026" max="3026" width="10.5703125" customWidth="1"/>
    <col min="3027" max="3027" width="7.5703125" customWidth="1"/>
    <col min="3028" max="3028" width="9.5703125" bestFit="1" customWidth="1"/>
    <col min="3029" max="3029" width="11" bestFit="1" customWidth="1"/>
    <col min="3030" max="3030" width="10.140625" bestFit="1" customWidth="1"/>
    <col min="3031" max="3035" width="9.5703125" bestFit="1" customWidth="1"/>
    <col min="3036" max="3036" width="10.140625" bestFit="1" customWidth="1"/>
    <col min="3037" max="3038" width="9.5703125" bestFit="1" customWidth="1"/>
    <col min="3039" max="3039" width="10.28515625" customWidth="1"/>
    <col min="3040" max="3047" width="9.5703125" bestFit="1" customWidth="1"/>
    <col min="3048" max="3048" width="9.5703125" customWidth="1"/>
    <col min="3049" max="3055" width="9.5703125" bestFit="1" customWidth="1"/>
    <col min="3056" max="3056" width="9.42578125" customWidth="1"/>
    <col min="3057" max="3072" width="9.5703125" bestFit="1" customWidth="1"/>
    <col min="3073" max="3074" width="12.5703125" bestFit="1" customWidth="1"/>
    <col min="3075" max="3075" width="11.42578125" bestFit="1" customWidth="1"/>
    <col min="3076" max="3076" width="11" bestFit="1" customWidth="1"/>
    <col min="3077" max="3077" width="11.7109375" bestFit="1" customWidth="1"/>
    <col min="3267" max="3267" width="6.7109375" customWidth="1"/>
    <col min="3268" max="3268" width="39.140625" customWidth="1"/>
    <col min="3269" max="3269" width="8.7109375" customWidth="1"/>
    <col min="3270" max="3270" width="11.7109375" customWidth="1"/>
    <col min="3271" max="3271" width="12.7109375" customWidth="1"/>
    <col min="3272" max="3272" width="12" customWidth="1"/>
    <col min="3273" max="3273" width="12.85546875" customWidth="1"/>
    <col min="3274" max="3274" width="11.42578125" customWidth="1"/>
    <col min="3275" max="3275" width="10.42578125" customWidth="1"/>
    <col min="3276" max="3276" width="11.7109375" customWidth="1"/>
    <col min="3277" max="3277" width="11.140625" customWidth="1"/>
    <col min="3278" max="3278" width="11.85546875" bestFit="1" customWidth="1"/>
    <col min="3279" max="3279" width="10.5703125" bestFit="1" customWidth="1"/>
    <col min="3280" max="3280" width="9.5703125" bestFit="1" customWidth="1"/>
    <col min="3281" max="3281" width="11.42578125" customWidth="1"/>
    <col min="3282" max="3282" width="10.5703125" customWidth="1"/>
    <col min="3283" max="3283" width="7.5703125" customWidth="1"/>
    <col min="3284" max="3284" width="9.5703125" bestFit="1" customWidth="1"/>
    <col min="3285" max="3285" width="11" bestFit="1" customWidth="1"/>
    <col min="3286" max="3286" width="10.140625" bestFit="1" customWidth="1"/>
    <col min="3287" max="3291" width="9.5703125" bestFit="1" customWidth="1"/>
    <col min="3292" max="3292" width="10.140625" bestFit="1" customWidth="1"/>
    <col min="3293" max="3294" width="9.5703125" bestFit="1" customWidth="1"/>
    <col min="3295" max="3295" width="10.28515625" customWidth="1"/>
    <col min="3296" max="3303" width="9.5703125" bestFit="1" customWidth="1"/>
    <col min="3304" max="3304" width="9.5703125" customWidth="1"/>
    <col min="3305" max="3311" width="9.5703125" bestFit="1" customWidth="1"/>
    <col min="3312" max="3312" width="9.42578125" customWidth="1"/>
    <col min="3313" max="3328" width="9.5703125" bestFit="1" customWidth="1"/>
    <col min="3329" max="3330" width="12.5703125" bestFit="1" customWidth="1"/>
    <col min="3331" max="3331" width="11.42578125" bestFit="1" customWidth="1"/>
    <col min="3332" max="3332" width="11" bestFit="1" customWidth="1"/>
    <col min="3333" max="3333" width="11.7109375" bestFit="1" customWidth="1"/>
    <col min="3523" max="3523" width="6.7109375" customWidth="1"/>
    <col min="3524" max="3524" width="39.140625" customWidth="1"/>
    <col min="3525" max="3525" width="8.7109375" customWidth="1"/>
    <col min="3526" max="3526" width="11.7109375" customWidth="1"/>
    <col min="3527" max="3527" width="12.7109375" customWidth="1"/>
    <col min="3528" max="3528" width="12" customWidth="1"/>
    <col min="3529" max="3529" width="12.85546875" customWidth="1"/>
    <col min="3530" max="3530" width="11.42578125" customWidth="1"/>
    <col min="3531" max="3531" width="10.42578125" customWidth="1"/>
    <col min="3532" max="3532" width="11.7109375" customWidth="1"/>
    <col min="3533" max="3533" width="11.140625" customWidth="1"/>
    <col min="3534" max="3534" width="11.85546875" bestFit="1" customWidth="1"/>
    <col min="3535" max="3535" width="10.5703125" bestFit="1" customWidth="1"/>
    <col min="3536" max="3536" width="9.5703125" bestFit="1" customWidth="1"/>
    <col min="3537" max="3537" width="11.42578125" customWidth="1"/>
    <col min="3538" max="3538" width="10.5703125" customWidth="1"/>
    <col min="3539" max="3539" width="7.5703125" customWidth="1"/>
    <col min="3540" max="3540" width="9.5703125" bestFit="1" customWidth="1"/>
    <col min="3541" max="3541" width="11" bestFit="1" customWidth="1"/>
    <col min="3542" max="3542" width="10.140625" bestFit="1" customWidth="1"/>
    <col min="3543" max="3547" width="9.5703125" bestFit="1" customWidth="1"/>
    <col min="3548" max="3548" width="10.140625" bestFit="1" customWidth="1"/>
    <col min="3549" max="3550" width="9.5703125" bestFit="1" customWidth="1"/>
    <col min="3551" max="3551" width="10.28515625" customWidth="1"/>
    <col min="3552" max="3559" width="9.5703125" bestFit="1" customWidth="1"/>
    <col min="3560" max="3560" width="9.5703125" customWidth="1"/>
    <col min="3561" max="3567" width="9.5703125" bestFit="1" customWidth="1"/>
    <col min="3568" max="3568" width="9.42578125" customWidth="1"/>
    <col min="3569" max="3584" width="9.5703125" bestFit="1" customWidth="1"/>
    <col min="3585" max="3586" width="12.5703125" bestFit="1" customWidth="1"/>
    <col min="3587" max="3587" width="11.42578125" bestFit="1" customWidth="1"/>
    <col min="3588" max="3588" width="11" bestFit="1" customWidth="1"/>
    <col min="3589" max="3589" width="11.7109375" bestFit="1" customWidth="1"/>
    <col min="3779" max="3779" width="6.7109375" customWidth="1"/>
    <col min="3780" max="3780" width="39.140625" customWidth="1"/>
    <col min="3781" max="3781" width="8.7109375" customWidth="1"/>
    <col min="3782" max="3782" width="11.7109375" customWidth="1"/>
    <col min="3783" max="3783" width="12.7109375" customWidth="1"/>
    <col min="3784" max="3784" width="12" customWidth="1"/>
    <col min="3785" max="3785" width="12.85546875" customWidth="1"/>
    <col min="3786" max="3786" width="11.42578125" customWidth="1"/>
    <col min="3787" max="3787" width="10.42578125" customWidth="1"/>
    <col min="3788" max="3788" width="11.7109375" customWidth="1"/>
    <col min="3789" max="3789" width="11.140625" customWidth="1"/>
    <col min="3790" max="3790" width="11.85546875" bestFit="1" customWidth="1"/>
    <col min="3791" max="3791" width="10.5703125" bestFit="1" customWidth="1"/>
    <col min="3792" max="3792" width="9.5703125" bestFit="1" customWidth="1"/>
    <col min="3793" max="3793" width="11.42578125" customWidth="1"/>
    <col min="3794" max="3794" width="10.5703125" customWidth="1"/>
    <col min="3795" max="3795" width="7.5703125" customWidth="1"/>
    <col min="3796" max="3796" width="9.5703125" bestFit="1" customWidth="1"/>
    <col min="3797" max="3797" width="11" bestFit="1" customWidth="1"/>
    <col min="3798" max="3798" width="10.140625" bestFit="1" customWidth="1"/>
    <col min="3799" max="3803" width="9.5703125" bestFit="1" customWidth="1"/>
    <col min="3804" max="3804" width="10.140625" bestFit="1" customWidth="1"/>
    <col min="3805" max="3806" width="9.5703125" bestFit="1" customWidth="1"/>
    <col min="3807" max="3807" width="10.28515625" customWidth="1"/>
    <col min="3808" max="3815" width="9.5703125" bestFit="1" customWidth="1"/>
    <col min="3816" max="3816" width="9.5703125" customWidth="1"/>
    <col min="3817" max="3823" width="9.5703125" bestFit="1" customWidth="1"/>
    <col min="3824" max="3824" width="9.42578125" customWidth="1"/>
    <col min="3825" max="3840" width="9.5703125" bestFit="1" customWidth="1"/>
    <col min="3841" max="3842" width="12.5703125" bestFit="1" customWidth="1"/>
    <col min="3843" max="3843" width="11.42578125" bestFit="1" customWidth="1"/>
    <col min="3844" max="3844" width="11" bestFit="1" customWidth="1"/>
    <col min="3845" max="3845" width="11.7109375" bestFit="1" customWidth="1"/>
    <col min="4035" max="4035" width="6.7109375" customWidth="1"/>
    <col min="4036" max="4036" width="39.140625" customWidth="1"/>
    <col min="4037" max="4037" width="8.7109375" customWidth="1"/>
    <col min="4038" max="4038" width="11.7109375" customWidth="1"/>
    <col min="4039" max="4039" width="12.7109375" customWidth="1"/>
    <col min="4040" max="4040" width="12" customWidth="1"/>
    <col min="4041" max="4041" width="12.85546875" customWidth="1"/>
    <col min="4042" max="4042" width="11.42578125" customWidth="1"/>
    <col min="4043" max="4043" width="10.42578125" customWidth="1"/>
    <col min="4044" max="4044" width="11.7109375" customWidth="1"/>
    <col min="4045" max="4045" width="11.140625" customWidth="1"/>
    <col min="4046" max="4046" width="11.85546875" bestFit="1" customWidth="1"/>
    <col min="4047" max="4047" width="10.5703125" bestFit="1" customWidth="1"/>
    <col min="4048" max="4048" width="9.5703125" bestFit="1" customWidth="1"/>
    <col min="4049" max="4049" width="11.42578125" customWidth="1"/>
    <col min="4050" max="4050" width="10.5703125" customWidth="1"/>
    <col min="4051" max="4051" width="7.5703125" customWidth="1"/>
    <col min="4052" max="4052" width="9.5703125" bestFit="1" customWidth="1"/>
    <col min="4053" max="4053" width="11" bestFit="1" customWidth="1"/>
    <col min="4054" max="4054" width="10.140625" bestFit="1" customWidth="1"/>
    <col min="4055" max="4059" width="9.5703125" bestFit="1" customWidth="1"/>
    <col min="4060" max="4060" width="10.140625" bestFit="1" customWidth="1"/>
    <col min="4061" max="4062" width="9.5703125" bestFit="1" customWidth="1"/>
    <col min="4063" max="4063" width="10.28515625" customWidth="1"/>
    <col min="4064" max="4071" width="9.5703125" bestFit="1" customWidth="1"/>
    <col min="4072" max="4072" width="9.5703125" customWidth="1"/>
    <col min="4073" max="4079" width="9.5703125" bestFit="1" customWidth="1"/>
    <col min="4080" max="4080" width="9.42578125" customWidth="1"/>
    <col min="4081" max="4096" width="9.5703125" bestFit="1" customWidth="1"/>
    <col min="4097" max="4098" width="12.5703125" bestFit="1" customWidth="1"/>
    <col min="4099" max="4099" width="11.42578125" bestFit="1" customWidth="1"/>
    <col min="4100" max="4100" width="11" bestFit="1" customWidth="1"/>
    <col min="4101" max="4101" width="11.7109375" bestFit="1" customWidth="1"/>
    <col min="4291" max="4291" width="6.7109375" customWidth="1"/>
    <col min="4292" max="4292" width="39.140625" customWidth="1"/>
    <col min="4293" max="4293" width="8.7109375" customWidth="1"/>
    <col min="4294" max="4294" width="11.7109375" customWidth="1"/>
    <col min="4295" max="4295" width="12.7109375" customWidth="1"/>
    <col min="4296" max="4296" width="12" customWidth="1"/>
    <col min="4297" max="4297" width="12.85546875" customWidth="1"/>
    <col min="4298" max="4298" width="11.42578125" customWidth="1"/>
    <col min="4299" max="4299" width="10.42578125" customWidth="1"/>
    <col min="4300" max="4300" width="11.7109375" customWidth="1"/>
    <col min="4301" max="4301" width="11.140625" customWidth="1"/>
    <col min="4302" max="4302" width="11.85546875" bestFit="1" customWidth="1"/>
    <col min="4303" max="4303" width="10.5703125" bestFit="1" customWidth="1"/>
    <col min="4304" max="4304" width="9.5703125" bestFit="1" customWidth="1"/>
    <col min="4305" max="4305" width="11.42578125" customWidth="1"/>
    <col min="4306" max="4306" width="10.5703125" customWidth="1"/>
    <col min="4307" max="4307" width="7.5703125" customWidth="1"/>
    <col min="4308" max="4308" width="9.5703125" bestFit="1" customWidth="1"/>
    <col min="4309" max="4309" width="11" bestFit="1" customWidth="1"/>
    <col min="4310" max="4310" width="10.140625" bestFit="1" customWidth="1"/>
    <col min="4311" max="4315" width="9.5703125" bestFit="1" customWidth="1"/>
    <col min="4316" max="4316" width="10.140625" bestFit="1" customWidth="1"/>
    <col min="4317" max="4318" width="9.5703125" bestFit="1" customWidth="1"/>
    <col min="4319" max="4319" width="10.28515625" customWidth="1"/>
    <col min="4320" max="4327" width="9.5703125" bestFit="1" customWidth="1"/>
    <col min="4328" max="4328" width="9.5703125" customWidth="1"/>
    <col min="4329" max="4335" width="9.5703125" bestFit="1" customWidth="1"/>
    <col min="4336" max="4336" width="9.42578125" customWidth="1"/>
    <col min="4337" max="4352" width="9.5703125" bestFit="1" customWidth="1"/>
    <col min="4353" max="4354" width="12.5703125" bestFit="1" customWidth="1"/>
    <col min="4355" max="4355" width="11.42578125" bestFit="1" customWidth="1"/>
    <col min="4356" max="4356" width="11" bestFit="1" customWidth="1"/>
    <col min="4357" max="4357" width="11.7109375" bestFit="1" customWidth="1"/>
    <col min="4547" max="4547" width="6.7109375" customWidth="1"/>
    <col min="4548" max="4548" width="39.140625" customWidth="1"/>
    <col min="4549" max="4549" width="8.7109375" customWidth="1"/>
    <col min="4550" max="4550" width="11.7109375" customWidth="1"/>
    <col min="4551" max="4551" width="12.7109375" customWidth="1"/>
    <col min="4552" max="4552" width="12" customWidth="1"/>
    <col min="4553" max="4553" width="12.85546875" customWidth="1"/>
    <col min="4554" max="4554" width="11.42578125" customWidth="1"/>
    <col min="4555" max="4555" width="10.42578125" customWidth="1"/>
    <col min="4556" max="4556" width="11.7109375" customWidth="1"/>
    <col min="4557" max="4557" width="11.140625" customWidth="1"/>
    <col min="4558" max="4558" width="11.85546875" bestFit="1" customWidth="1"/>
    <col min="4559" max="4559" width="10.5703125" bestFit="1" customWidth="1"/>
    <col min="4560" max="4560" width="9.5703125" bestFit="1" customWidth="1"/>
    <col min="4561" max="4561" width="11.42578125" customWidth="1"/>
    <col min="4562" max="4562" width="10.5703125" customWidth="1"/>
    <col min="4563" max="4563" width="7.5703125" customWidth="1"/>
    <col min="4564" max="4564" width="9.5703125" bestFit="1" customWidth="1"/>
    <col min="4565" max="4565" width="11" bestFit="1" customWidth="1"/>
    <col min="4566" max="4566" width="10.140625" bestFit="1" customWidth="1"/>
    <col min="4567" max="4571" width="9.5703125" bestFit="1" customWidth="1"/>
    <col min="4572" max="4572" width="10.140625" bestFit="1" customWidth="1"/>
    <col min="4573" max="4574" width="9.5703125" bestFit="1" customWidth="1"/>
    <col min="4575" max="4575" width="10.28515625" customWidth="1"/>
    <col min="4576" max="4583" width="9.5703125" bestFit="1" customWidth="1"/>
    <col min="4584" max="4584" width="9.5703125" customWidth="1"/>
    <col min="4585" max="4591" width="9.5703125" bestFit="1" customWidth="1"/>
    <col min="4592" max="4592" width="9.42578125" customWidth="1"/>
    <col min="4593" max="4608" width="9.5703125" bestFit="1" customWidth="1"/>
    <col min="4609" max="4610" width="12.5703125" bestFit="1" customWidth="1"/>
    <col min="4611" max="4611" width="11.42578125" bestFit="1" customWidth="1"/>
    <col min="4612" max="4612" width="11" bestFit="1" customWidth="1"/>
    <col min="4613" max="4613" width="11.7109375" bestFit="1" customWidth="1"/>
    <col min="4803" max="4803" width="6.7109375" customWidth="1"/>
    <col min="4804" max="4804" width="39.140625" customWidth="1"/>
    <col min="4805" max="4805" width="8.7109375" customWidth="1"/>
    <col min="4806" max="4806" width="11.7109375" customWidth="1"/>
    <col min="4807" max="4807" width="12.7109375" customWidth="1"/>
    <col min="4808" max="4808" width="12" customWidth="1"/>
    <col min="4809" max="4809" width="12.85546875" customWidth="1"/>
    <col min="4810" max="4810" width="11.42578125" customWidth="1"/>
    <col min="4811" max="4811" width="10.42578125" customWidth="1"/>
    <col min="4812" max="4812" width="11.7109375" customWidth="1"/>
    <col min="4813" max="4813" width="11.140625" customWidth="1"/>
    <col min="4814" max="4814" width="11.85546875" bestFit="1" customWidth="1"/>
    <col min="4815" max="4815" width="10.5703125" bestFit="1" customWidth="1"/>
    <col min="4816" max="4816" width="9.5703125" bestFit="1" customWidth="1"/>
    <col min="4817" max="4817" width="11.42578125" customWidth="1"/>
    <col min="4818" max="4818" width="10.5703125" customWidth="1"/>
    <col min="4819" max="4819" width="7.5703125" customWidth="1"/>
    <col min="4820" max="4820" width="9.5703125" bestFit="1" customWidth="1"/>
    <col min="4821" max="4821" width="11" bestFit="1" customWidth="1"/>
    <col min="4822" max="4822" width="10.140625" bestFit="1" customWidth="1"/>
    <col min="4823" max="4827" width="9.5703125" bestFit="1" customWidth="1"/>
    <col min="4828" max="4828" width="10.140625" bestFit="1" customWidth="1"/>
    <col min="4829" max="4830" width="9.5703125" bestFit="1" customWidth="1"/>
    <col min="4831" max="4831" width="10.28515625" customWidth="1"/>
    <col min="4832" max="4839" width="9.5703125" bestFit="1" customWidth="1"/>
    <col min="4840" max="4840" width="9.5703125" customWidth="1"/>
    <col min="4841" max="4847" width="9.5703125" bestFit="1" customWidth="1"/>
    <col min="4848" max="4848" width="9.42578125" customWidth="1"/>
    <col min="4849" max="4864" width="9.5703125" bestFit="1" customWidth="1"/>
    <col min="4865" max="4866" width="12.5703125" bestFit="1" customWidth="1"/>
    <col min="4867" max="4867" width="11.42578125" bestFit="1" customWidth="1"/>
    <col min="4868" max="4868" width="11" bestFit="1" customWidth="1"/>
    <col min="4869" max="4869" width="11.7109375" bestFit="1" customWidth="1"/>
    <col min="5059" max="5059" width="6.7109375" customWidth="1"/>
    <col min="5060" max="5060" width="39.140625" customWidth="1"/>
    <col min="5061" max="5061" width="8.7109375" customWidth="1"/>
    <col min="5062" max="5062" width="11.7109375" customWidth="1"/>
    <col min="5063" max="5063" width="12.7109375" customWidth="1"/>
    <col min="5064" max="5064" width="12" customWidth="1"/>
    <col min="5065" max="5065" width="12.85546875" customWidth="1"/>
    <col min="5066" max="5066" width="11.42578125" customWidth="1"/>
    <col min="5067" max="5067" width="10.42578125" customWidth="1"/>
    <col min="5068" max="5068" width="11.7109375" customWidth="1"/>
    <col min="5069" max="5069" width="11.140625" customWidth="1"/>
    <col min="5070" max="5070" width="11.85546875" bestFit="1" customWidth="1"/>
    <col min="5071" max="5071" width="10.5703125" bestFit="1" customWidth="1"/>
    <col min="5072" max="5072" width="9.5703125" bestFit="1" customWidth="1"/>
    <col min="5073" max="5073" width="11.42578125" customWidth="1"/>
    <col min="5074" max="5074" width="10.5703125" customWidth="1"/>
    <col min="5075" max="5075" width="7.5703125" customWidth="1"/>
    <col min="5076" max="5076" width="9.5703125" bestFit="1" customWidth="1"/>
    <col min="5077" max="5077" width="11" bestFit="1" customWidth="1"/>
    <col min="5078" max="5078" width="10.140625" bestFit="1" customWidth="1"/>
    <col min="5079" max="5083" width="9.5703125" bestFit="1" customWidth="1"/>
    <col min="5084" max="5084" width="10.140625" bestFit="1" customWidth="1"/>
    <col min="5085" max="5086" width="9.5703125" bestFit="1" customWidth="1"/>
    <col min="5087" max="5087" width="10.28515625" customWidth="1"/>
    <col min="5088" max="5095" width="9.5703125" bestFit="1" customWidth="1"/>
    <col min="5096" max="5096" width="9.5703125" customWidth="1"/>
    <col min="5097" max="5103" width="9.5703125" bestFit="1" customWidth="1"/>
    <col min="5104" max="5104" width="9.42578125" customWidth="1"/>
    <col min="5105" max="5120" width="9.5703125" bestFit="1" customWidth="1"/>
    <col min="5121" max="5122" width="12.5703125" bestFit="1" customWidth="1"/>
    <col min="5123" max="5123" width="11.42578125" bestFit="1" customWidth="1"/>
    <col min="5124" max="5124" width="11" bestFit="1" customWidth="1"/>
    <col min="5125" max="5125" width="11.7109375" bestFit="1" customWidth="1"/>
    <col min="5315" max="5315" width="6.7109375" customWidth="1"/>
    <col min="5316" max="5316" width="39.140625" customWidth="1"/>
    <col min="5317" max="5317" width="8.7109375" customWidth="1"/>
    <col min="5318" max="5318" width="11.7109375" customWidth="1"/>
    <col min="5319" max="5319" width="12.7109375" customWidth="1"/>
    <col min="5320" max="5320" width="12" customWidth="1"/>
    <col min="5321" max="5321" width="12.85546875" customWidth="1"/>
    <col min="5322" max="5322" width="11.42578125" customWidth="1"/>
    <col min="5323" max="5323" width="10.42578125" customWidth="1"/>
    <col min="5324" max="5324" width="11.7109375" customWidth="1"/>
    <col min="5325" max="5325" width="11.140625" customWidth="1"/>
    <col min="5326" max="5326" width="11.85546875" bestFit="1" customWidth="1"/>
    <col min="5327" max="5327" width="10.5703125" bestFit="1" customWidth="1"/>
    <col min="5328" max="5328" width="9.5703125" bestFit="1" customWidth="1"/>
    <col min="5329" max="5329" width="11.42578125" customWidth="1"/>
    <col min="5330" max="5330" width="10.5703125" customWidth="1"/>
    <col min="5331" max="5331" width="7.5703125" customWidth="1"/>
    <col min="5332" max="5332" width="9.5703125" bestFit="1" customWidth="1"/>
    <col min="5333" max="5333" width="11" bestFit="1" customWidth="1"/>
    <col min="5334" max="5334" width="10.140625" bestFit="1" customWidth="1"/>
    <col min="5335" max="5339" width="9.5703125" bestFit="1" customWidth="1"/>
    <col min="5340" max="5340" width="10.140625" bestFit="1" customWidth="1"/>
    <col min="5341" max="5342" width="9.5703125" bestFit="1" customWidth="1"/>
    <col min="5343" max="5343" width="10.28515625" customWidth="1"/>
    <col min="5344" max="5351" width="9.5703125" bestFit="1" customWidth="1"/>
    <col min="5352" max="5352" width="9.5703125" customWidth="1"/>
    <col min="5353" max="5359" width="9.5703125" bestFit="1" customWidth="1"/>
    <col min="5360" max="5360" width="9.42578125" customWidth="1"/>
    <col min="5361" max="5376" width="9.5703125" bestFit="1" customWidth="1"/>
    <col min="5377" max="5378" width="12.5703125" bestFit="1" customWidth="1"/>
    <col min="5379" max="5379" width="11.42578125" bestFit="1" customWidth="1"/>
    <col min="5380" max="5380" width="11" bestFit="1" customWidth="1"/>
    <col min="5381" max="5381" width="11.7109375" bestFit="1" customWidth="1"/>
    <col min="5571" max="5571" width="6.7109375" customWidth="1"/>
    <col min="5572" max="5572" width="39.140625" customWidth="1"/>
    <col min="5573" max="5573" width="8.7109375" customWidth="1"/>
    <col min="5574" max="5574" width="11.7109375" customWidth="1"/>
    <col min="5575" max="5575" width="12.7109375" customWidth="1"/>
    <col min="5576" max="5576" width="12" customWidth="1"/>
    <col min="5577" max="5577" width="12.85546875" customWidth="1"/>
    <col min="5578" max="5578" width="11.42578125" customWidth="1"/>
    <col min="5579" max="5579" width="10.42578125" customWidth="1"/>
    <col min="5580" max="5580" width="11.7109375" customWidth="1"/>
    <col min="5581" max="5581" width="11.140625" customWidth="1"/>
    <col min="5582" max="5582" width="11.85546875" bestFit="1" customWidth="1"/>
    <col min="5583" max="5583" width="10.5703125" bestFit="1" customWidth="1"/>
    <col min="5584" max="5584" width="9.5703125" bestFit="1" customWidth="1"/>
    <col min="5585" max="5585" width="11.42578125" customWidth="1"/>
    <col min="5586" max="5586" width="10.5703125" customWidth="1"/>
    <col min="5587" max="5587" width="7.5703125" customWidth="1"/>
    <col min="5588" max="5588" width="9.5703125" bestFit="1" customWidth="1"/>
    <col min="5589" max="5589" width="11" bestFit="1" customWidth="1"/>
    <col min="5590" max="5590" width="10.140625" bestFit="1" customWidth="1"/>
    <col min="5591" max="5595" width="9.5703125" bestFit="1" customWidth="1"/>
    <col min="5596" max="5596" width="10.140625" bestFit="1" customWidth="1"/>
    <col min="5597" max="5598" width="9.5703125" bestFit="1" customWidth="1"/>
    <col min="5599" max="5599" width="10.28515625" customWidth="1"/>
    <col min="5600" max="5607" width="9.5703125" bestFit="1" customWidth="1"/>
    <col min="5608" max="5608" width="9.5703125" customWidth="1"/>
    <col min="5609" max="5615" width="9.5703125" bestFit="1" customWidth="1"/>
    <col min="5616" max="5616" width="9.42578125" customWidth="1"/>
    <col min="5617" max="5632" width="9.5703125" bestFit="1" customWidth="1"/>
    <col min="5633" max="5634" width="12.5703125" bestFit="1" customWidth="1"/>
    <col min="5635" max="5635" width="11.42578125" bestFit="1" customWidth="1"/>
    <col min="5636" max="5636" width="11" bestFit="1" customWidth="1"/>
    <col min="5637" max="5637" width="11.7109375" bestFit="1" customWidth="1"/>
    <col min="5827" max="5827" width="6.7109375" customWidth="1"/>
    <col min="5828" max="5828" width="39.140625" customWidth="1"/>
    <col min="5829" max="5829" width="8.7109375" customWidth="1"/>
    <col min="5830" max="5830" width="11.7109375" customWidth="1"/>
    <col min="5831" max="5831" width="12.7109375" customWidth="1"/>
    <col min="5832" max="5832" width="12" customWidth="1"/>
    <col min="5833" max="5833" width="12.85546875" customWidth="1"/>
    <col min="5834" max="5834" width="11.42578125" customWidth="1"/>
    <col min="5835" max="5835" width="10.42578125" customWidth="1"/>
    <col min="5836" max="5836" width="11.7109375" customWidth="1"/>
    <col min="5837" max="5837" width="11.140625" customWidth="1"/>
    <col min="5838" max="5838" width="11.85546875" bestFit="1" customWidth="1"/>
    <col min="5839" max="5839" width="10.5703125" bestFit="1" customWidth="1"/>
    <col min="5840" max="5840" width="9.5703125" bestFit="1" customWidth="1"/>
    <col min="5841" max="5841" width="11.42578125" customWidth="1"/>
    <col min="5842" max="5842" width="10.5703125" customWidth="1"/>
    <col min="5843" max="5843" width="7.5703125" customWidth="1"/>
    <col min="5844" max="5844" width="9.5703125" bestFit="1" customWidth="1"/>
    <col min="5845" max="5845" width="11" bestFit="1" customWidth="1"/>
    <col min="5846" max="5846" width="10.140625" bestFit="1" customWidth="1"/>
    <col min="5847" max="5851" width="9.5703125" bestFit="1" customWidth="1"/>
    <col min="5852" max="5852" width="10.140625" bestFit="1" customWidth="1"/>
    <col min="5853" max="5854" width="9.5703125" bestFit="1" customWidth="1"/>
    <col min="5855" max="5855" width="10.28515625" customWidth="1"/>
    <col min="5856" max="5863" width="9.5703125" bestFit="1" customWidth="1"/>
    <col min="5864" max="5864" width="9.5703125" customWidth="1"/>
    <col min="5865" max="5871" width="9.5703125" bestFit="1" customWidth="1"/>
    <col min="5872" max="5872" width="9.42578125" customWidth="1"/>
    <col min="5873" max="5888" width="9.5703125" bestFit="1" customWidth="1"/>
    <col min="5889" max="5890" width="12.5703125" bestFit="1" customWidth="1"/>
    <col min="5891" max="5891" width="11.42578125" bestFit="1" customWidth="1"/>
    <col min="5892" max="5892" width="11" bestFit="1" customWidth="1"/>
    <col min="5893" max="5893" width="11.7109375" bestFit="1" customWidth="1"/>
    <col min="6083" max="6083" width="6.7109375" customWidth="1"/>
    <col min="6084" max="6084" width="39.140625" customWidth="1"/>
    <col min="6085" max="6085" width="8.7109375" customWidth="1"/>
    <col min="6086" max="6086" width="11.7109375" customWidth="1"/>
    <col min="6087" max="6087" width="12.7109375" customWidth="1"/>
    <col min="6088" max="6088" width="12" customWidth="1"/>
    <col min="6089" max="6089" width="12.85546875" customWidth="1"/>
    <col min="6090" max="6090" width="11.42578125" customWidth="1"/>
    <col min="6091" max="6091" width="10.42578125" customWidth="1"/>
    <col min="6092" max="6092" width="11.7109375" customWidth="1"/>
    <col min="6093" max="6093" width="11.140625" customWidth="1"/>
    <col min="6094" max="6094" width="11.85546875" bestFit="1" customWidth="1"/>
    <col min="6095" max="6095" width="10.5703125" bestFit="1" customWidth="1"/>
    <col min="6096" max="6096" width="9.5703125" bestFit="1" customWidth="1"/>
    <col min="6097" max="6097" width="11.42578125" customWidth="1"/>
    <col min="6098" max="6098" width="10.5703125" customWidth="1"/>
    <col min="6099" max="6099" width="7.5703125" customWidth="1"/>
    <col min="6100" max="6100" width="9.5703125" bestFit="1" customWidth="1"/>
    <col min="6101" max="6101" width="11" bestFit="1" customWidth="1"/>
    <col min="6102" max="6102" width="10.140625" bestFit="1" customWidth="1"/>
    <col min="6103" max="6107" width="9.5703125" bestFit="1" customWidth="1"/>
    <col min="6108" max="6108" width="10.140625" bestFit="1" customWidth="1"/>
    <col min="6109" max="6110" width="9.5703125" bestFit="1" customWidth="1"/>
    <col min="6111" max="6111" width="10.28515625" customWidth="1"/>
    <col min="6112" max="6119" width="9.5703125" bestFit="1" customWidth="1"/>
    <col min="6120" max="6120" width="9.5703125" customWidth="1"/>
    <col min="6121" max="6127" width="9.5703125" bestFit="1" customWidth="1"/>
    <col min="6128" max="6128" width="9.42578125" customWidth="1"/>
    <col min="6129" max="6144" width="9.5703125" bestFit="1" customWidth="1"/>
    <col min="6145" max="6146" width="12.5703125" bestFit="1" customWidth="1"/>
    <col min="6147" max="6147" width="11.42578125" bestFit="1" customWidth="1"/>
    <col min="6148" max="6148" width="11" bestFit="1" customWidth="1"/>
    <col min="6149" max="6149" width="11.7109375" bestFit="1" customWidth="1"/>
    <col min="6339" max="6339" width="6.7109375" customWidth="1"/>
    <col min="6340" max="6340" width="39.140625" customWidth="1"/>
    <col min="6341" max="6341" width="8.7109375" customWidth="1"/>
    <col min="6342" max="6342" width="11.7109375" customWidth="1"/>
    <col min="6343" max="6343" width="12.7109375" customWidth="1"/>
    <col min="6344" max="6344" width="12" customWidth="1"/>
    <col min="6345" max="6345" width="12.85546875" customWidth="1"/>
    <col min="6346" max="6346" width="11.42578125" customWidth="1"/>
    <col min="6347" max="6347" width="10.42578125" customWidth="1"/>
    <col min="6348" max="6348" width="11.7109375" customWidth="1"/>
    <col min="6349" max="6349" width="11.140625" customWidth="1"/>
    <col min="6350" max="6350" width="11.85546875" bestFit="1" customWidth="1"/>
    <col min="6351" max="6351" width="10.5703125" bestFit="1" customWidth="1"/>
    <col min="6352" max="6352" width="9.5703125" bestFit="1" customWidth="1"/>
    <col min="6353" max="6353" width="11.42578125" customWidth="1"/>
    <col min="6354" max="6354" width="10.5703125" customWidth="1"/>
    <col min="6355" max="6355" width="7.5703125" customWidth="1"/>
    <col min="6356" max="6356" width="9.5703125" bestFit="1" customWidth="1"/>
    <col min="6357" max="6357" width="11" bestFit="1" customWidth="1"/>
    <col min="6358" max="6358" width="10.140625" bestFit="1" customWidth="1"/>
    <col min="6359" max="6363" width="9.5703125" bestFit="1" customWidth="1"/>
    <col min="6364" max="6364" width="10.140625" bestFit="1" customWidth="1"/>
    <col min="6365" max="6366" width="9.5703125" bestFit="1" customWidth="1"/>
    <col min="6367" max="6367" width="10.28515625" customWidth="1"/>
    <col min="6368" max="6375" width="9.5703125" bestFit="1" customWidth="1"/>
    <col min="6376" max="6376" width="9.5703125" customWidth="1"/>
    <col min="6377" max="6383" width="9.5703125" bestFit="1" customWidth="1"/>
    <col min="6384" max="6384" width="9.42578125" customWidth="1"/>
    <col min="6385" max="6400" width="9.5703125" bestFit="1" customWidth="1"/>
    <col min="6401" max="6402" width="12.5703125" bestFit="1" customWidth="1"/>
    <col min="6403" max="6403" width="11.42578125" bestFit="1" customWidth="1"/>
    <col min="6404" max="6404" width="11" bestFit="1" customWidth="1"/>
    <col min="6405" max="6405" width="11.7109375" bestFit="1" customWidth="1"/>
    <col min="6595" max="6595" width="6.7109375" customWidth="1"/>
    <col min="6596" max="6596" width="39.140625" customWidth="1"/>
    <col min="6597" max="6597" width="8.7109375" customWidth="1"/>
    <col min="6598" max="6598" width="11.7109375" customWidth="1"/>
    <col min="6599" max="6599" width="12.7109375" customWidth="1"/>
    <col min="6600" max="6600" width="12" customWidth="1"/>
    <col min="6601" max="6601" width="12.85546875" customWidth="1"/>
    <col min="6602" max="6602" width="11.42578125" customWidth="1"/>
    <col min="6603" max="6603" width="10.42578125" customWidth="1"/>
    <col min="6604" max="6604" width="11.7109375" customWidth="1"/>
    <col min="6605" max="6605" width="11.140625" customWidth="1"/>
    <col min="6606" max="6606" width="11.85546875" bestFit="1" customWidth="1"/>
    <col min="6607" max="6607" width="10.5703125" bestFit="1" customWidth="1"/>
    <col min="6608" max="6608" width="9.5703125" bestFit="1" customWidth="1"/>
    <col min="6609" max="6609" width="11.42578125" customWidth="1"/>
    <col min="6610" max="6610" width="10.5703125" customWidth="1"/>
    <col min="6611" max="6611" width="7.5703125" customWidth="1"/>
    <col min="6612" max="6612" width="9.5703125" bestFit="1" customWidth="1"/>
    <col min="6613" max="6613" width="11" bestFit="1" customWidth="1"/>
    <col min="6614" max="6614" width="10.140625" bestFit="1" customWidth="1"/>
    <col min="6615" max="6619" width="9.5703125" bestFit="1" customWidth="1"/>
    <col min="6620" max="6620" width="10.140625" bestFit="1" customWidth="1"/>
    <col min="6621" max="6622" width="9.5703125" bestFit="1" customWidth="1"/>
    <col min="6623" max="6623" width="10.28515625" customWidth="1"/>
    <col min="6624" max="6631" width="9.5703125" bestFit="1" customWidth="1"/>
    <col min="6632" max="6632" width="9.5703125" customWidth="1"/>
    <col min="6633" max="6639" width="9.5703125" bestFit="1" customWidth="1"/>
    <col min="6640" max="6640" width="9.42578125" customWidth="1"/>
    <col min="6641" max="6656" width="9.5703125" bestFit="1" customWidth="1"/>
    <col min="6657" max="6658" width="12.5703125" bestFit="1" customWidth="1"/>
    <col min="6659" max="6659" width="11.42578125" bestFit="1" customWidth="1"/>
    <col min="6660" max="6660" width="11" bestFit="1" customWidth="1"/>
    <col min="6661" max="6661" width="11.7109375" bestFit="1" customWidth="1"/>
    <col min="6851" max="6851" width="6.7109375" customWidth="1"/>
    <col min="6852" max="6852" width="39.140625" customWidth="1"/>
    <col min="6853" max="6853" width="8.7109375" customWidth="1"/>
    <col min="6854" max="6854" width="11.7109375" customWidth="1"/>
    <col min="6855" max="6855" width="12.7109375" customWidth="1"/>
    <col min="6856" max="6856" width="12" customWidth="1"/>
    <col min="6857" max="6857" width="12.85546875" customWidth="1"/>
    <col min="6858" max="6858" width="11.42578125" customWidth="1"/>
    <col min="6859" max="6859" width="10.42578125" customWidth="1"/>
    <col min="6860" max="6860" width="11.7109375" customWidth="1"/>
    <col min="6861" max="6861" width="11.140625" customWidth="1"/>
    <col min="6862" max="6862" width="11.85546875" bestFit="1" customWidth="1"/>
    <col min="6863" max="6863" width="10.5703125" bestFit="1" customWidth="1"/>
    <col min="6864" max="6864" width="9.5703125" bestFit="1" customWidth="1"/>
    <col min="6865" max="6865" width="11.42578125" customWidth="1"/>
    <col min="6866" max="6866" width="10.5703125" customWidth="1"/>
    <col min="6867" max="6867" width="7.5703125" customWidth="1"/>
    <col min="6868" max="6868" width="9.5703125" bestFit="1" customWidth="1"/>
    <col min="6869" max="6869" width="11" bestFit="1" customWidth="1"/>
    <col min="6870" max="6870" width="10.140625" bestFit="1" customWidth="1"/>
    <col min="6871" max="6875" width="9.5703125" bestFit="1" customWidth="1"/>
    <col min="6876" max="6876" width="10.140625" bestFit="1" customWidth="1"/>
    <col min="6877" max="6878" width="9.5703125" bestFit="1" customWidth="1"/>
    <col min="6879" max="6879" width="10.28515625" customWidth="1"/>
    <col min="6880" max="6887" width="9.5703125" bestFit="1" customWidth="1"/>
    <col min="6888" max="6888" width="9.5703125" customWidth="1"/>
    <col min="6889" max="6895" width="9.5703125" bestFit="1" customWidth="1"/>
    <col min="6896" max="6896" width="9.42578125" customWidth="1"/>
    <col min="6897" max="6912" width="9.5703125" bestFit="1" customWidth="1"/>
    <col min="6913" max="6914" width="12.5703125" bestFit="1" customWidth="1"/>
    <col min="6915" max="6915" width="11.42578125" bestFit="1" customWidth="1"/>
    <col min="6916" max="6916" width="11" bestFit="1" customWidth="1"/>
    <col min="6917" max="6917" width="11.7109375" bestFit="1" customWidth="1"/>
    <col min="7107" max="7107" width="6.7109375" customWidth="1"/>
    <col min="7108" max="7108" width="39.140625" customWidth="1"/>
    <col min="7109" max="7109" width="8.7109375" customWidth="1"/>
    <col min="7110" max="7110" width="11.7109375" customWidth="1"/>
    <col min="7111" max="7111" width="12.7109375" customWidth="1"/>
    <col min="7112" max="7112" width="12" customWidth="1"/>
    <col min="7113" max="7113" width="12.85546875" customWidth="1"/>
    <col min="7114" max="7114" width="11.42578125" customWidth="1"/>
    <col min="7115" max="7115" width="10.42578125" customWidth="1"/>
    <col min="7116" max="7116" width="11.7109375" customWidth="1"/>
    <col min="7117" max="7117" width="11.140625" customWidth="1"/>
    <col min="7118" max="7118" width="11.85546875" bestFit="1" customWidth="1"/>
    <col min="7119" max="7119" width="10.5703125" bestFit="1" customWidth="1"/>
    <col min="7120" max="7120" width="9.5703125" bestFit="1" customWidth="1"/>
    <col min="7121" max="7121" width="11.42578125" customWidth="1"/>
    <col min="7122" max="7122" width="10.5703125" customWidth="1"/>
    <col min="7123" max="7123" width="7.5703125" customWidth="1"/>
    <col min="7124" max="7124" width="9.5703125" bestFit="1" customWidth="1"/>
    <col min="7125" max="7125" width="11" bestFit="1" customWidth="1"/>
    <col min="7126" max="7126" width="10.140625" bestFit="1" customWidth="1"/>
    <col min="7127" max="7131" width="9.5703125" bestFit="1" customWidth="1"/>
    <col min="7132" max="7132" width="10.140625" bestFit="1" customWidth="1"/>
    <col min="7133" max="7134" width="9.5703125" bestFit="1" customWidth="1"/>
    <col min="7135" max="7135" width="10.28515625" customWidth="1"/>
    <col min="7136" max="7143" width="9.5703125" bestFit="1" customWidth="1"/>
    <col min="7144" max="7144" width="9.5703125" customWidth="1"/>
    <col min="7145" max="7151" width="9.5703125" bestFit="1" customWidth="1"/>
    <col min="7152" max="7152" width="9.42578125" customWidth="1"/>
    <col min="7153" max="7168" width="9.5703125" bestFit="1" customWidth="1"/>
    <col min="7169" max="7170" width="12.5703125" bestFit="1" customWidth="1"/>
    <col min="7171" max="7171" width="11.42578125" bestFit="1" customWidth="1"/>
    <col min="7172" max="7172" width="11" bestFit="1" customWidth="1"/>
    <col min="7173" max="7173" width="11.7109375" bestFit="1" customWidth="1"/>
    <col min="7363" max="7363" width="6.7109375" customWidth="1"/>
    <col min="7364" max="7364" width="39.140625" customWidth="1"/>
    <col min="7365" max="7365" width="8.7109375" customWidth="1"/>
    <col min="7366" max="7366" width="11.7109375" customWidth="1"/>
    <col min="7367" max="7367" width="12.7109375" customWidth="1"/>
    <col min="7368" max="7368" width="12" customWidth="1"/>
    <col min="7369" max="7369" width="12.85546875" customWidth="1"/>
    <col min="7370" max="7370" width="11.42578125" customWidth="1"/>
    <col min="7371" max="7371" width="10.42578125" customWidth="1"/>
    <col min="7372" max="7372" width="11.7109375" customWidth="1"/>
    <col min="7373" max="7373" width="11.140625" customWidth="1"/>
    <col min="7374" max="7374" width="11.85546875" bestFit="1" customWidth="1"/>
    <col min="7375" max="7375" width="10.5703125" bestFit="1" customWidth="1"/>
    <col min="7376" max="7376" width="9.5703125" bestFit="1" customWidth="1"/>
    <col min="7377" max="7377" width="11.42578125" customWidth="1"/>
    <col min="7378" max="7378" width="10.5703125" customWidth="1"/>
    <col min="7379" max="7379" width="7.5703125" customWidth="1"/>
    <col min="7380" max="7380" width="9.5703125" bestFit="1" customWidth="1"/>
    <col min="7381" max="7381" width="11" bestFit="1" customWidth="1"/>
    <col min="7382" max="7382" width="10.140625" bestFit="1" customWidth="1"/>
    <col min="7383" max="7387" width="9.5703125" bestFit="1" customWidth="1"/>
    <col min="7388" max="7388" width="10.140625" bestFit="1" customWidth="1"/>
    <col min="7389" max="7390" width="9.5703125" bestFit="1" customWidth="1"/>
    <col min="7391" max="7391" width="10.28515625" customWidth="1"/>
    <col min="7392" max="7399" width="9.5703125" bestFit="1" customWidth="1"/>
    <col min="7400" max="7400" width="9.5703125" customWidth="1"/>
    <col min="7401" max="7407" width="9.5703125" bestFit="1" customWidth="1"/>
    <col min="7408" max="7408" width="9.42578125" customWidth="1"/>
    <col min="7409" max="7424" width="9.5703125" bestFit="1" customWidth="1"/>
    <col min="7425" max="7426" width="12.5703125" bestFit="1" customWidth="1"/>
    <col min="7427" max="7427" width="11.42578125" bestFit="1" customWidth="1"/>
    <col min="7428" max="7428" width="11" bestFit="1" customWidth="1"/>
    <col min="7429" max="7429" width="11.7109375" bestFit="1" customWidth="1"/>
    <col min="7619" max="7619" width="6.7109375" customWidth="1"/>
    <col min="7620" max="7620" width="39.140625" customWidth="1"/>
    <col min="7621" max="7621" width="8.7109375" customWidth="1"/>
    <col min="7622" max="7622" width="11.7109375" customWidth="1"/>
    <col min="7623" max="7623" width="12.7109375" customWidth="1"/>
    <col min="7624" max="7624" width="12" customWidth="1"/>
    <col min="7625" max="7625" width="12.85546875" customWidth="1"/>
    <col min="7626" max="7626" width="11.42578125" customWidth="1"/>
    <col min="7627" max="7627" width="10.42578125" customWidth="1"/>
    <col min="7628" max="7628" width="11.7109375" customWidth="1"/>
    <col min="7629" max="7629" width="11.140625" customWidth="1"/>
    <col min="7630" max="7630" width="11.85546875" bestFit="1" customWidth="1"/>
    <col min="7631" max="7631" width="10.5703125" bestFit="1" customWidth="1"/>
    <col min="7632" max="7632" width="9.5703125" bestFit="1" customWidth="1"/>
    <col min="7633" max="7633" width="11.42578125" customWidth="1"/>
    <col min="7634" max="7634" width="10.5703125" customWidth="1"/>
    <col min="7635" max="7635" width="7.5703125" customWidth="1"/>
    <col min="7636" max="7636" width="9.5703125" bestFit="1" customWidth="1"/>
    <col min="7637" max="7637" width="11" bestFit="1" customWidth="1"/>
    <col min="7638" max="7638" width="10.140625" bestFit="1" customWidth="1"/>
    <col min="7639" max="7643" width="9.5703125" bestFit="1" customWidth="1"/>
    <col min="7644" max="7644" width="10.140625" bestFit="1" customWidth="1"/>
    <col min="7645" max="7646" width="9.5703125" bestFit="1" customWidth="1"/>
    <col min="7647" max="7647" width="10.28515625" customWidth="1"/>
    <col min="7648" max="7655" width="9.5703125" bestFit="1" customWidth="1"/>
    <col min="7656" max="7656" width="9.5703125" customWidth="1"/>
    <col min="7657" max="7663" width="9.5703125" bestFit="1" customWidth="1"/>
    <col min="7664" max="7664" width="9.42578125" customWidth="1"/>
    <col min="7665" max="7680" width="9.5703125" bestFit="1" customWidth="1"/>
    <col min="7681" max="7682" width="12.5703125" bestFit="1" customWidth="1"/>
    <col min="7683" max="7683" width="11.42578125" bestFit="1" customWidth="1"/>
    <col min="7684" max="7684" width="11" bestFit="1" customWidth="1"/>
    <col min="7685" max="7685" width="11.7109375" bestFit="1" customWidth="1"/>
    <col min="7875" max="7875" width="6.7109375" customWidth="1"/>
    <col min="7876" max="7876" width="39.140625" customWidth="1"/>
    <col min="7877" max="7877" width="8.7109375" customWidth="1"/>
    <col min="7878" max="7878" width="11.7109375" customWidth="1"/>
    <col min="7879" max="7879" width="12.7109375" customWidth="1"/>
    <col min="7880" max="7880" width="12" customWidth="1"/>
    <col min="7881" max="7881" width="12.85546875" customWidth="1"/>
    <col min="7882" max="7882" width="11.42578125" customWidth="1"/>
    <col min="7883" max="7883" width="10.42578125" customWidth="1"/>
    <col min="7884" max="7884" width="11.7109375" customWidth="1"/>
    <col min="7885" max="7885" width="11.140625" customWidth="1"/>
    <col min="7886" max="7886" width="11.85546875" bestFit="1" customWidth="1"/>
    <col min="7887" max="7887" width="10.5703125" bestFit="1" customWidth="1"/>
    <col min="7888" max="7888" width="9.5703125" bestFit="1" customWidth="1"/>
    <col min="7889" max="7889" width="11.42578125" customWidth="1"/>
    <col min="7890" max="7890" width="10.5703125" customWidth="1"/>
    <col min="7891" max="7891" width="7.5703125" customWidth="1"/>
    <col min="7892" max="7892" width="9.5703125" bestFit="1" customWidth="1"/>
    <col min="7893" max="7893" width="11" bestFit="1" customWidth="1"/>
    <col min="7894" max="7894" width="10.140625" bestFit="1" customWidth="1"/>
    <col min="7895" max="7899" width="9.5703125" bestFit="1" customWidth="1"/>
    <col min="7900" max="7900" width="10.140625" bestFit="1" customWidth="1"/>
    <col min="7901" max="7902" width="9.5703125" bestFit="1" customWidth="1"/>
    <col min="7903" max="7903" width="10.28515625" customWidth="1"/>
    <col min="7904" max="7911" width="9.5703125" bestFit="1" customWidth="1"/>
    <col min="7912" max="7912" width="9.5703125" customWidth="1"/>
    <col min="7913" max="7919" width="9.5703125" bestFit="1" customWidth="1"/>
    <col min="7920" max="7920" width="9.42578125" customWidth="1"/>
    <col min="7921" max="7936" width="9.5703125" bestFit="1" customWidth="1"/>
    <col min="7937" max="7938" width="12.5703125" bestFit="1" customWidth="1"/>
    <col min="7939" max="7939" width="11.42578125" bestFit="1" customWidth="1"/>
    <col min="7940" max="7940" width="11" bestFit="1" customWidth="1"/>
    <col min="7941" max="7941" width="11.7109375" bestFit="1" customWidth="1"/>
    <col min="8131" max="8131" width="6.7109375" customWidth="1"/>
    <col min="8132" max="8132" width="39.140625" customWidth="1"/>
    <col min="8133" max="8133" width="8.7109375" customWidth="1"/>
    <col min="8134" max="8134" width="11.7109375" customWidth="1"/>
    <col min="8135" max="8135" width="12.7109375" customWidth="1"/>
    <col min="8136" max="8136" width="12" customWidth="1"/>
    <col min="8137" max="8137" width="12.85546875" customWidth="1"/>
    <col min="8138" max="8138" width="11.42578125" customWidth="1"/>
    <col min="8139" max="8139" width="10.42578125" customWidth="1"/>
    <col min="8140" max="8140" width="11.7109375" customWidth="1"/>
    <col min="8141" max="8141" width="11.140625" customWidth="1"/>
    <col min="8142" max="8142" width="11.85546875" bestFit="1" customWidth="1"/>
    <col min="8143" max="8143" width="10.5703125" bestFit="1" customWidth="1"/>
    <col min="8144" max="8144" width="9.5703125" bestFit="1" customWidth="1"/>
    <col min="8145" max="8145" width="11.42578125" customWidth="1"/>
    <col min="8146" max="8146" width="10.5703125" customWidth="1"/>
    <col min="8147" max="8147" width="7.5703125" customWidth="1"/>
    <col min="8148" max="8148" width="9.5703125" bestFit="1" customWidth="1"/>
    <col min="8149" max="8149" width="11" bestFit="1" customWidth="1"/>
    <col min="8150" max="8150" width="10.140625" bestFit="1" customWidth="1"/>
    <col min="8151" max="8155" width="9.5703125" bestFit="1" customWidth="1"/>
    <col min="8156" max="8156" width="10.140625" bestFit="1" customWidth="1"/>
    <col min="8157" max="8158" width="9.5703125" bestFit="1" customWidth="1"/>
    <col min="8159" max="8159" width="10.28515625" customWidth="1"/>
    <col min="8160" max="8167" width="9.5703125" bestFit="1" customWidth="1"/>
    <col min="8168" max="8168" width="9.5703125" customWidth="1"/>
    <col min="8169" max="8175" width="9.5703125" bestFit="1" customWidth="1"/>
    <col min="8176" max="8176" width="9.42578125" customWidth="1"/>
    <col min="8177" max="8192" width="9.5703125" bestFit="1" customWidth="1"/>
    <col min="8193" max="8194" width="12.5703125" bestFit="1" customWidth="1"/>
    <col min="8195" max="8195" width="11.42578125" bestFit="1" customWidth="1"/>
    <col min="8196" max="8196" width="11" bestFit="1" customWidth="1"/>
    <col min="8197" max="8197" width="11.7109375" bestFit="1" customWidth="1"/>
    <col min="8387" max="8387" width="6.7109375" customWidth="1"/>
    <col min="8388" max="8388" width="39.140625" customWidth="1"/>
    <col min="8389" max="8389" width="8.7109375" customWidth="1"/>
    <col min="8390" max="8390" width="11.7109375" customWidth="1"/>
    <col min="8391" max="8391" width="12.7109375" customWidth="1"/>
    <col min="8392" max="8392" width="12" customWidth="1"/>
    <col min="8393" max="8393" width="12.85546875" customWidth="1"/>
    <col min="8394" max="8394" width="11.42578125" customWidth="1"/>
    <col min="8395" max="8395" width="10.42578125" customWidth="1"/>
    <col min="8396" max="8396" width="11.7109375" customWidth="1"/>
    <col min="8397" max="8397" width="11.140625" customWidth="1"/>
    <col min="8398" max="8398" width="11.85546875" bestFit="1" customWidth="1"/>
    <col min="8399" max="8399" width="10.5703125" bestFit="1" customWidth="1"/>
    <col min="8400" max="8400" width="9.5703125" bestFit="1" customWidth="1"/>
    <col min="8401" max="8401" width="11.42578125" customWidth="1"/>
    <col min="8402" max="8402" width="10.5703125" customWidth="1"/>
    <col min="8403" max="8403" width="7.5703125" customWidth="1"/>
    <col min="8404" max="8404" width="9.5703125" bestFit="1" customWidth="1"/>
    <col min="8405" max="8405" width="11" bestFit="1" customWidth="1"/>
    <col min="8406" max="8406" width="10.140625" bestFit="1" customWidth="1"/>
    <col min="8407" max="8411" width="9.5703125" bestFit="1" customWidth="1"/>
    <col min="8412" max="8412" width="10.140625" bestFit="1" customWidth="1"/>
    <col min="8413" max="8414" width="9.5703125" bestFit="1" customWidth="1"/>
    <col min="8415" max="8415" width="10.28515625" customWidth="1"/>
    <col min="8416" max="8423" width="9.5703125" bestFit="1" customWidth="1"/>
    <col min="8424" max="8424" width="9.5703125" customWidth="1"/>
    <col min="8425" max="8431" width="9.5703125" bestFit="1" customWidth="1"/>
    <col min="8432" max="8432" width="9.42578125" customWidth="1"/>
    <col min="8433" max="8448" width="9.5703125" bestFit="1" customWidth="1"/>
    <col min="8449" max="8450" width="12.5703125" bestFit="1" customWidth="1"/>
    <col min="8451" max="8451" width="11.42578125" bestFit="1" customWidth="1"/>
    <col min="8452" max="8452" width="11" bestFit="1" customWidth="1"/>
    <col min="8453" max="8453" width="11.7109375" bestFit="1" customWidth="1"/>
    <col min="8643" max="8643" width="6.7109375" customWidth="1"/>
    <col min="8644" max="8644" width="39.140625" customWidth="1"/>
    <col min="8645" max="8645" width="8.7109375" customWidth="1"/>
    <col min="8646" max="8646" width="11.7109375" customWidth="1"/>
    <col min="8647" max="8647" width="12.7109375" customWidth="1"/>
    <col min="8648" max="8648" width="12" customWidth="1"/>
    <col min="8649" max="8649" width="12.85546875" customWidth="1"/>
    <col min="8650" max="8650" width="11.42578125" customWidth="1"/>
    <col min="8651" max="8651" width="10.42578125" customWidth="1"/>
    <col min="8652" max="8652" width="11.7109375" customWidth="1"/>
    <col min="8653" max="8653" width="11.140625" customWidth="1"/>
    <col min="8654" max="8654" width="11.85546875" bestFit="1" customWidth="1"/>
    <col min="8655" max="8655" width="10.5703125" bestFit="1" customWidth="1"/>
    <col min="8656" max="8656" width="9.5703125" bestFit="1" customWidth="1"/>
    <col min="8657" max="8657" width="11.42578125" customWidth="1"/>
    <col min="8658" max="8658" width="10.5703125" customWidth="1"/>
    <col min="8659" max="8659" width="7.5703125" customWidth="1"/>
    <col min="8660" max="8660" width="9.5703125" bestFit="1" customWidth="1"/>
    <col min="8661" max="8661" width="11" bestFit="1" customWidth="1"/>
    <col min="8662" max="8662" width="10.140625" bestFit="1" customWidth="1"/>
    <col min="8663" max="8667" width="9.5703125" bestFit="1" customWidth="1"/>
    <col min="8668" max="8668" width="10.140625" bestFit="1" customWidth="1"/>
    <col min="8669" max="8670" width="9.5703125" bestFit="1" customWidth="1"/>
    <col min="8671" max="8671" width="10.28515625" customWidth="1"/>
    <col min="8672" max="8679" width="9.5703125" bestFit="1" customWidth="1"/>
    <col min="8680" max="8680" width="9.5703125" customWidth="1"/>
    <col min="8681" max="8687" width="9.5703125" bestFit="1" customWidth="1"/>
    <col min="8688" max="8688" width="9.42578125" customWidth="1"/>
    <col min="8689" max="8704" width="9.5703125" bestFit="1" customWidth="1"/>
    <col min="8705" max="8706" width="12.5703125" bestFit="1" customWidth="1"/>
    <col min="8707" max="8707" width="11.42578125" bestFit="1" customWidth="1"/>
    <col min="8708" max="8708" width="11" bestFit="1" customWidth="1"/>
    <col min="8709" max="8709" width="11.7109375" bestFit="1" customWidth="1"/>
    <col min="8899" max="8899" width="6.7109375" customWidth="1"/>
    <col min="8900" max="8900" width="39.140625" customWidth="1"/>
    <col min="8901" max="8901" width="8.7109375" customWidth="1"/>
    <col min="8902" max="8902" width="11.7109375" customWidth="1"/>
    <col min="8903" max="8903" width="12.7109375" customWidth="1"/>
    <col min="8904" max="8904" width="12" customWidth="1"/>
    <col min="8905" max="8905" width="12.85546875" customWidth="1"/>
    <col min="8906" max="8906" width="11.42578125" customWidth="1"/>
    <col min="8907" max="8907" width="10.42578125" customWidth="1"/>
    <col min="8908" max="8908" width="11.7109375" customWidth="1"/>
    <col min="8909" max="8909" width="11.140625" customWidth="1"/>
    <col min="8910" max="8910" width="11.85546875" bestFit="1" customWidth="1"/>
    <col min="8911" max="8911" width="10.5703125" bestFit="1" customWidth="1"/>
    <col min="8912" max="8912" width="9.5703125" bestFit="1" customWidth="1"/>
    <col min="8913" max="8913" width="11.42578125" customWidth="1"/>
    <col min="8914" max="8914" width="10.5703125" customWidth="1"/>
    <col min="8915" max="8915" width="7.5703125" customWidth="1"/>
    <col min="8916" max="8916" width="9.5703125" bestFit="1" customWidth="1"/>
    <col min="8917" max="8917" width="11" bestFit="1" customWidth="1"/>
    <col min="8918" max="8918" width="10.140625" bestFit="1" customWidth="1"/>
    <col min="8919" max="8923" width="9.5703125" bestFit="1" customWidth="1"/>
    <col min="8924" max="8924" width="10.140625" bestFit="1" customWidth="1"/>
    <col min="8925" max="8926" width="9.5703125" bestFit="1" customWidth="1"/>
    <col min="8927" max="8927" width="10.28515625" customWidth="1"/>
    <col min="8928" max="8935" width="9.5703125" bestFit="1" customWidth="1"/>
    <col min="8936" max="8936" width="9.5703125" customWidth="1"/>
    <col min="8937" max="8943" width="9.5703125" bestFit="1" customWidth="1"/>
    <col min="8944" max="8944" width="9.42578125" customWidth="1"/>
    <col min="8945" max="8960" width="9.5703125" bestFit="1" customWidth="1"/>
    <col min="8961" max="8962" width="12.5703125" bestFit="1" customWidth="1"/>
    <col min="8963" max="8963" width="11.42578125" bestFit="1" customWidth="1"/>
    <col min="8964" max="8964" width="11" bestFit="1" customWidth="1"/>
    <col min="8965" max="8965" width="11.7109375" bestFit="1" customWidth="1"/>
    <col min="9155" max="9155" width="6.7109375" customWidth="1"/>
    <col min="9156" max="9156" width="39.140625" customWidth="1"/>
    <col min="9157" max="9157" width="8.7109375" customWidth="1"/>
    <col min="9158" max="9158" width="11.7109375" customWidth="1"/>
    <col min="9159" max="9159" width="12.7109375" customWidth="1"/>
    <col min="9160" max="9160" width="12" customWidth="1"/>
    <col min="9161" max="9161" width="12.85546875" customWidth="1"/>
    <col min="9162" max="9162" width="11.42578125" customWidth="1"/>
    <col min="9163" max="9163" width="10.42578125" customWidth="1"/>
    <col min="9164" max="9164" width="11.7109375" customWidth="1"/>
    <col min="9165" max="9165" width="11.140625" customWidth="1"/>
    <col min="9166" max="9166" width="11.85546875" bestFit="1" customWidth="1"/>
    <col min="9167" max="9167" width="10.5703125" bestFit="1" customWidth="1"/>
    <col min="9168" max="9168" width="9.5703125" bestFit="1" customWidth="1"/>
    <col min="9169" max="9169" width="11.42578125" customWidth="1"/>
    <col min="9170" max="9170" width="10.5703125" customWidth="1"/>
    <col min="9171" max="9171" width="7.5703125" customWidth="1"/>
    <col min="9172" max="9172" width="9.5703125" bestFit="1" customWidth="1"/>
    <col min="9173" max="9173" width="11" bestFit="1" customWidth="1"/>
    <col min="9174" max="9174" width="10.140625" bestFit="1" customWidth="1"/>
    <col min="9175" max="9179" width="9.5703125" bestFit="1" customWidth="1"/>
    <col min="9180" max="9180" width="10.140625" bestFit="1" customWidth="1"/>
    <col min="9181" max="9182" width="9.5703125" bestFit="1" customWidth="1"/>
    <col min="9183" max="9183" width="10.28515625" customWidth="1"/>
    <col min="9184" max="9191" width="9.5703125" bestFit="1" customWidth="1"/>
    <col min="9192" max="9192" width="9.5703125" customWidth="1"/>
    <col min="9193" max="9199" width="9.5703125" bestFit="1" customWidth="1"/>
    <col min="9200" max="9200" width="9.42578125" customWidth="1"/>
    <col min="9201" max="9216" width="9.5703125" bestFit="1" customWidth="1"/>
    <col min="9217" max="9218" width="12.5703125" bestFit="1" customWidth="1"/>
    <col min="9219" max="9219" width="11.42578125" bestFit="1" customWidth="1"/>
    <col min="9220" max="9220" width="11" bestFit="1" customWidth="1"/>
    <col min="9221" max="9221" width="11.7109375" bestFit="1" customWidth="1"/>
    <col min="9411" max="9411" width="6.7109375" customWidth="1"/>
    <col min="9412" max="9412" width="39.140625" customWidth="1"/>
    <col min="9413" max="9413" width="8.7109375" customWidth="1"/>
    <col min="9414" max="9414" width="11.7109375" customWidth="1"/>
    <col min="9415" max="9415" width="12.7109375" customWidth="1"/>
    <col min="9416" max="9416" width="12" customWidth="1"/>
    <col min="9417" max="9417" width="12.85546875" customWidth="1"/>
    <col min="9418" max="9418" width="11.42578125" customWidth="1"/>
    <col min="9419" max="9419" width="10.42578125" customWidth="1"/>
    <col min="9420" max="9420" width="11.7109375" customWidth="1"/>
    <col min="9421" max="9421" width="11.140625" customWidth="1"/>
    <col min="9422" max="9422" width="11.85546875" bestFit="1" customWidth="1"/>
    <col min="9423" max="9423" width="10.5703125" bestFit="1" customWidth="1"/>
    <col min="9424" max="9424" width="9.5703125" bestFit="1" customWidth="1"/>
    <col min="9425" max="9425" width="11.42578125" customWidth="1"/>
    <col min="9426" max="9426" width="10.5703125" customWidth="1"/>
    <col min="9427" max="9427" width="7.5703125" customWidth="1"/>
    <col min="9428" max="9428" width="9.5703125" bestFit="1" customWidth="1"/>
    <col min="9429" max="9429" width="11" bestFit="1" customWidth="1"/>
    <col min="9430" max="9430" width="10.140625" bestFit="1" customWidth="1"/>
    <col min="9431" max="9435" width="9.5703125" bestFit="1" customWidth="1"/>
    <col min="9436" max="9436" width="10.140625" bestFit="1" customWidth="1"/>
    <col min="9437" max="9438" width="9.5703125" bestFit="1" customWidth="1"/>
    <col min="9439" max="9439" width="10.28515625" customWidth="1"/>
    <col min="9440" max="9447" width="9.5703125" bestFit="1" customWidth="1"/>
    <col min="9448" max="9448" width="9.5703125" customWidth="1"/>
    <col min="9449" max="9455" width="9.5703125" bestFit="1" customWidth="1"/>
    <col min="9456" max="9456" width="9.42578125" customWidth="1"/>
    <col min="9457" max="9472" width="9.5703125" bestFit="1" customWidth="1"/>
    <col min="9473" max="9474" width="12.5703125" bestFit="1" customWidth="1"/>
    <col min="9475" max="9475" width="11.42578125" bestFit="1" customWidth="1"/>
    <col min="9476" max="9476" width="11" bestFit="1" customWidth="1"/>
    <col min="9477" max="9477" width="11.7109375" bestFit="1" customWidth="1"/>
    <col min="9667" max="9667" width="6.7109375" customWidth="1"/>
    <col min="9668" max="9668" width="39.140625" customWidth="1"/>
    <col min="9669" max="9669" width="8.7109375" customWidth="1"/>
    <col min="9670" max="9670" width="11.7109375" customWidth="1"/>
    <col min="9671" max="9671" width="12.7109375" customWidth="1"/>
    <col min="9672" max="9672" width="12" customWidth="1"/>
    <col min="9673" max="9673" width="12.85546875" customWidth="1"/>
    <col min="9674" max="9674" width="11.42578125" customWidth="1"/>
    <col min="9675" max="9675" width="10.42578125" customWidth="1"/>
    <col min="9676" max="9676" width="11.7109375" customWidth="1"/>
    <col min="9677" max="9677" width="11.140625" customWidth="1"/>
    <col min="9678" max="9678" width="11.85546875" bestFit="1" customWidth="1"/>
    <col min="9679" max="9679" width="10.5703125" bestFit="1" customWidth="1"/>
    <col min="9680" max="9680" width="9.5703125" bestFit="1" customWidth="1"/>
    <col min="9681" max="9681" width="11.42578125" customWidth="1"/>
    <col min="9682" max="9682" width="10.5703125" customWidth="1"/>
    <col min="9683" max="9683" width="7.5703125" customWidth="1"/>
    <col min="9684" max="9684" width="9.5703125" bestFit="1" customWidth="1"/>
    <col min="9685" max="9685" width="11" bestFit="1" customWidth="1"/>
    <col min="9686" max="9686" width="10.140625" bestFit="1" customWidth="1"/>
    <col min="9687" max="9691" width="9.5703125" bestFit="1" customWidth="1"/>
    <col min="9692" max="9692" width="10.140625" bestFit="1" customWidth="1"/>
    <col min="9693" max="9694" width="9.5703125" bestFit="1" customWidth="1"/>
    <col min="9695" max="9695" width="10.28515625" customWidth="1"/>
    <col min="9696" max="9703" width="9.5703125" bestFit="1" customWidth="1"/>
    <col min="9704" max="9704" width="9.5703125" customWidth="1"/>
    <col min="9705" max="9711" width="9.5703125" bestFit="1" customWidth="1"/>
    <col min="9712" max="9712" width="9.42578125" customWidth="1"/>
    <col min="9713" max="9728" width="9.5703125" bestFit="1" customWidth="1"/>
    <col min="9729" max="9730" width="12.5703125" bestFit="1" customWidth="1"/>
    <col min="9731" max="9731" width="11.42578125" bestFit="1" customWidth="1"/>
    <col min="9732" max="9732" width="11" bestFit="1" customWidth="1"/>
    <col min="9733" max="9733" width="11.7109375" bestFit="1" customWidth="1"/>
    <col min="9923" max="9923" width="6.7109375" customWidth="1"/>
    <col min="9924" max="9924" width="39.140625" customWidth="1"/>
    <col min="9925" max="9925" width="8.7109375" customWidth="1"/>
    <col min="9926" max="9926" width="11.7109375" customWidth="1"/>
    <col min="9927" max="9927" width="12.7109375" customWidth="1"/>
    <col min="9928" max="9928" width="12" customWidth="1"/>
    <col min="9929" max="9929" width="12.85546875" customWidth="1"/>
    <col min="9930" max="9930" width="11.42578125" customWidth="1"/>
    <col min="9931" max="9931" width="10.42578125" customWidth="1"/>
    <col min="9932" max="9932" width="11.7109375" customWidth="1"/>
    <col min="9933" max="9933" width="11.140625" customWidth="1"/>
    <col min="9934" max="9934" width="11.85546875" bestFit="1" customWidth="1"/>
    <col min="9935" max="9935" width="10.5703125" bestFit="1" customWidth="1"/>
    <col min="9936" max="9936" width="9.5703125" bestFit="1" customWidth="1"/>
    <col min="9937" max="9937" width="11.42578125" customWidth="1"/>
    <col min="9938" max="9938" width="10.5703125" customWidth="1"/>
    <col min="9939" max="9939" width="7.5703125" customWidth="1"/>
    <col min="9940" max="9940" width="9.5703125" bestFit="1" customWidth="1"/>
    <col min="9941" max="9941" width="11" bestFit="1" customWidth="1"/>
    <col min="9942" max="9942" width="10.140625" bestFit="1" customWidth="1"/>
    <col min="9943" max="9947" width="9.5703125" bestFit="1" customWidth="1"/>
    <col min="9948" max="9948" width="10.140625" bestFit="1" customWidth="1"/>
    <col min="9949" max="9950" width="9.5703125" bestFit="1" customWidth="1"/>
    <col min="9951" max="9951" width="10.28515625" customWidth="1"/>
    <col min="9952" max="9959" width="9.5703125" bestFit="1" customWidth="1"/>
    <col min="9960" max="9960" width="9.5703125" customWidth="1"/>
    <col min="9961" max="9967" width="9.5703125" bestFit="1" customWidth="1"/>
    <col min="9968" max="9968" width="9.42578125" customWidth="1"/>
    <col min="9969" max="9984" width="9.5703125" bestFit="1" customWidth="1"/>
    <col min="9985" max="9986" width="12.5703125" bestFit="1" customWidth="1"/>
    <col min="9987" max="9987" width="11.42578125" bestFit="1" customWidth="1"/>
    <col min="9988" max="9988" width="11" bestFit="1" customWidth="1"/>
    <col min="9989" max="9989" width="11.7109375" bestFit="1" customWidth="1"/>
    <col min="10179" max="10179" width="6.7109375" customWidth="1"/>
    <col min="10180" max="10180" width="39.140625" customWidth="1"/>
    <col min="10181" max="10181" width="8.7109375" customWidth="1"/>
    <col min="10182" max="10182" width="11.7109375" customWidth="1"/>
    <col min="10183" max="10183" width="12.7109375" customWidth="1"/>
    <col min="10184" max="10184" width="12" customWidth="1"/>
    <col min="10185" max="10185" width="12.85546875" customWidth="1"/>
    <col min="10186" max="10186" width="11.42578125" customWidth="1"/>
    <col min="10187" max="10187" width="10.42578125" customWidth="1"/>
    <col min="10188" max="10188" width="11.7109375" customWidth="1"/>
    <col min="10189" max="10189" width="11.140625" customWidth="1"/>
    <col min="10190" max="10190" width="11.85546875" bestFit="1" customWidth="1"/>
    <col min="10191" max="10191" width="10.5703125" bestFit="1" customWidth="1"/>
    <col min="10192" max="10192" width="9.5703125" bestFit="1" customWidth="1"/>
    <col min="10193" max="10193" width="11.42578125" customWidth="1"/>
    <col min="10194" max="10194" width="10.5703125" customWidth="1"/>
    <col min="10195" max="10195" width="7.5703125" customWidth="1"/>
    <col min="10196" max="10196" width="9.5703125" bestFit="1" customWidth="1"/>
    <col min="10197" max="10197" width="11" bestFit="1" customWidth="1"/>
    <col min="10198" max="10198" width="10.140625" bestFit="1" customWidth="1"/>
    <col min="10199" max="10203" width="9.5703125" bestFit="1" customWidth="1"/>
    <col min="10204" max="10204" width="10.140625" bestFit="1" customWidth="1"/>
    <col min="10205" max="10206" width="9.5703125" bestFit="1" customWidth="1"/>
    <col min="10207" max="10207" width="10.28515625" customWidth="1"/>
    <col min="10208" max="10215" width="9.5703125" bestFit="1" customWidth="1"/>
    <col min="10216" max="10216" width="9.5703125" customWidth="1"/>
    <col min="10217" max="10223" width="9.5703125" bestFit="1" customWidth="1"/>
    <col min="10224" max="10224" width="9.42578125" customWidth="1"/>
    <col min="10225" max="10240" width="9.5703125" bestFit="1" customWidth="1"/>
    <col min="10241" max="10242" width="12.5703125" bestFit="1" customWidth="1"/>
    <col min="10243" max="10243" width="11.42578125" bestFit="1" customWidth="1"/>
    <col min="10244" max="10244" width="11" bestFit="1" customWidth="1"/>
    <col min="10245" max="10245" width="11.7109375" bestFit="1" customWidth="1"/>
    <col min="10435" max="10435" width="6.7109375" customWidth="1"/>
    <col min="10436" max="10436" width="39.140625" customWidth="1"/>
    <col min="10437" max="10437" width="8.7109375" customWidth="1"/>
    <col min="10438" max="10438" width="11.7109375" customWidth="1"/>
    <col min="10439" max="10439" width="12.7109375" customWidth="1"/>
    <col min="10440" max="10440" width="12" customWidth="1"/>
    <col min="10441" max="10441" width="12.85546875" customWidth="1"/>
    <col min="10442" max="10442" width="11.42578125" customWidth="1"/>
    <col min="10443" max="10443" width="10.42578125" customWidth="1"/>
    <col min="10444" max="10444" width="11.7109375" customWidth="1"/>
    <col min="10445" max="10445" width="11.140625" customWidth="1"/>
    <col min="10446" max="10446" width="11.85546875" bestFit="1" customWidth="1"/>
    <col min="10447" max="10447" width="10.5703125" bestFit="1" customWidth="1"/>
    <col min="10448" max="10448" width="9.5703125" bestFit="1" customWidth="1"/>
    <col min="10449" max="10449" width="11.42578125" customWidth="1"/>
    <col min="10450" max="10450" width="10.5703125" customWidth="1"/>
    <col min="10451" max="10451" width="7.5703125" customWidth="1"/>
    <col min="10452" max="10452" width="9.5703125" bestFit="1" customWidth="1"/>
    <col min="10453" max="10453" width="11" bestFit="1" customWidth="1"/>
    <col min="10454" max="10454" width="10.140625" bestFit="1" customWidth="1"/>
    <col min="10455" max="10459" width="9.5703125" bestFit="1" customWidth="1"/>
    <col min="10460" max="10460" width="10.140625" bestFit="1" customWidth="1"/>
    <col min="10461" max="10462" width="9.5703125" bestFit="1" customWidth="1"/>
    <col min="10463" max="10463" width="10.28515625" customWidth="1"/>
    <col min="10464" max="10471" width="9.5703125" bestFit="1" customWidth="1"/>
    <col min="10472" max="10472" width="9.5703125" customWidth="1"/>
    <col min="10473" max="10479" width="9.5703125" bestFit="1" customWidth="1"/>
    <col min="10480" max="10480" width="9.42578125" customWidth="1"/>
    <col min="10481" max="10496" width="9.5703125" bestFit="1" customWidth="1"/>
    <col min="10497" max="10498" width="12.5703125" bestFit="1" customWidth="1"/>
    <col min="10499" max="10499" width="11.42578125" bestFit="1" customWidth="1"/>
    <col min="10500" max="10500" width="11" bestFit="1" customWidth="1"/>
    <col min="10501" max="10501" width="11.7109375" bestFit="1" customWidth="1"/>
    <col min="10691" max="10691" width="6.7109375" customWidth="1"/>
    <col min="10692" max="10692" width="39.140625" customWidth="1"/>
    <col min="10693" max="10693" width="8.7109375" customWidth="1"/>
    <col min="10694" max="10694" width="11.7109375" customWidth="1"/>
    <col min="10695" max="10695" width="12.7109375" customWidth="1"/>
    <col min="10696" max="10696" width="12" customWidth="1"/>
    <col min="10697" max="10697" width="12.85546875" customWidth="1"/>
    <col min="10698" max="10698" width="11.42578125" customWidth="1"/>
    <col min="10699" max="10699" width="10.42578125" customWidth="1"/>
    <col min="10700" max="10700" width="11.7109375" customWidth="1"/>
    <col min="10701" max="10701" width="11.140625" customWidth="1"/>
    <col min="10702" max="10702" width="11.85546875" bestFit="1" customWidth="1"/>
    <col min="10703" max="10703" width="10.5703125" bestFit="1" customWidth="1"/>
    <col min="10704" max="10704" width="9.5703125" bestFit="1" customWidth="1"/>
    <col min="10705" max="10705" width="11.42578125" customWidth="1"/>
    <col min="10706" max="10706" width="10.5703125" customWidth="1"/>
    <col min="10707" max="10707" width="7.5703125" customWidth="1"/>
    <col min="10708" max="10708" width="9.5703125" bestFit="1" customWidth="1"/>
    <col min="10709" max="10709" width="11" bestFit="1" customWidth="1"/>
    <col min="10710" max="10710" width="10.140625" bestFit="1" customWidth="1"/>
    <col min="10711" max="10715" width="9.5703125" bestFit="1" customWidth="1"/>
    <col min="10716" max="10716" width="10.140625" bestFit="1" customWidth="1"/>
    <col min="10717" max="10718" width="9.5703125" bestFit="1" customWidth="1"/>
    <col min="10719" max="10719" width="10.28515625" customWidth="1"/>
    <col min="10720" max="10727" width="9.5703125" bestFit="1" customWidth="1"/>
    <col min="10728" max="10728" width="9.5703125" customWidth="1"/>
    <col min="10729" max="10735" width="9.5703125" bestFit="1" customWidth="1"/>
    <col min="10736" max="10736" width="9.42578125" customWidth="1"/>
    <col min="10737" max="10752" width="9.5703125" bestFit="1" customWidth="1"/>
    <col min="10753" max="10754" width="12.5703125" bestFit="1" customWidth="1"/>
    <col min="10755" max="10755" width="11.42578125" bestFit="1" customWidth="1"/>
    <col min="10756" max="10756" width="11" bestFit="1" customWidth="1"/>
    <col min="10757" max="10757" width="11.7109375" bestFit="1" customWidth="1"/>
    <col min="10947" max="10947" width="6.7109375" customWidth="1"/>
    <col min="10948" max="10948" width="39.140625" customWidth="1"/>
    <col min="10949" max="10949" width="8.7109375" customWidth="1"/>
    <col min="10950" max="10950" width="11.7109375" customWidth="1"/>
    <col min="10951" max="10951" width="12.7109375" customWidth="1"/>
    <col min="10952" max="10952" width="12" customWidth="1"/>
    <col min="10953" max="10953" width="12.85546875" customWidth="1"/>
    <col min="10954" max="10954" width="11.42578125" customWidth="1"/>
    <col min="10955" max="10955" width="10.42578125" customWidth="1"/>
    <col min="10956" max="10956" width="11.7109375" customWidth="1"/>
    <col min="10957" max="10957" width="11.140625" customWidth="1"/>
    <col min="10958" max="10958" width="11.85546875" bestFit="1" customWidth="1"/>
    <col min="10959" max="10959" width="10.5703125" bestFit="1" customWidth="1"/>
    <col min="10960" max="10960" width="9.5703125" bestFit="1" customWidth="1"/>
    <col min="10961" max="10961" width="11.42578125" customWidth="1"/>
    <col min="10962" max="10962" width="10.5703125" customWidth="1"/>
    <col min="10963" max="10963" width="7.5703125" customWidth="1"/>
    <col min="10964" max="10964" width="9.5703125" bestFit="1" customWidth="1"/>
    <col min="10965" max="10965" width="11" bestFit="1" customWidth="1"/>
    <col min="10966" max="10966" width="10.140625" bestFit="1" customWidth="1"/>
    <col min="10967" max="10971" width="9.5703125" bestFit="1" customWidth="1"/>
    <col min="10972" max="10972" width="10.140625" bestFit="1" customWidth="1"/>
    <col min="10973" max="10974" width="9.5703125" bestFit="1" customWidth="1"/>
    <col min="10975" max="10975" width="10.28515625" customWidth="1"/>
    <col min="10976" max="10983" width="9.5703125" bestFit="1" customWidth="1"/>
    <col min="10984" max="10984" width="9.5703125" customWidth="1"/>
    <col min="10985" max="10991" width="9.5703125" bestFit="1" customWidth="1"/>
    <col min="10992" max="10992" width="9.42578125" customWidth="1"/>
    <col min="10993" max="11008" width="9.5703125" bestFit="1" customWidth="1"/>
    <col min="11009" max="11010" width="12.5703125" bestFit="1" customWidth="1"/>
    <col min="11011" max="11011" width="11.42578125" bestFit="1" customWidth="1"/>
    <col min="11012" max="11012" width="11" bestFit="1" customWidth="1"/>
    <col min="11013" max="11013" width="11.7109375" bestFit="1" customWidth="1"/>
    <col min="11203" max="11203" width="6.7109375" customWidth="1"/>
    <col min="11204" max="11204" width="39.140625" customWidth="1"/>
    <col min="11205" max="11205" width="8.7109375" customWidth="1"/>
    <col min="11206" max="11206" width="11.7109375" customWidth="1"/>
    <col min="11207" max="11207" width="12.7109375" customWidth="1"/>
    <col min="11208" max="11208" width="12" customWidth="1"/>
    <col min="11209" max="11209" width="12.85546875" customWidth="1"/>
    <col min="11210" max="11210" width="11.42578125" customWidth="1"/>
    <col min="11211" max="11211" width="10.42578125" customWidth="1"/>
    <col min="11212" max="11212" width="11.7109375" customWidth="1"/>
    <col min="11213" max="11213" width="11.140625" customWidth="1"/>
    <col min="11214" max="11214" width="11.85546875" bestFit="1" customWidth="1"/>
    <col min="11215" max="11215" width="10.5703125" bestFit="1" customWidth="1"/>
    <col min="11216" max="11216" width="9.5703125" bestFit="1" customWidth="1"/>
    <col min="11217" max="11217" width="11.42578125" customWidth="1"/>
    <col min="11218" max="11218" width="10.5703125" customWidth="1"/>
    <col min="11219" max="11219" width="7.5703125" customWidth="1"/>
    <col min="11220" max="11220" width="9.5703125" bestFit="1" customWidth="1"/>
    <col min="11221" max="11221" width="11" bestFit="1" customWidth="1"/>
    <col min="11222" max="11222" width="10.140625" bestFit="1" customWidth="1"/>
    <col min="11223" max="11227" width="9.5703125" bestFit="1" customWidth="1"/>
    <col min="11228" max="11228" width="10.140625" bestFit="1" customWidth="1"/>
    <col min="11229" max="11230" width="9.5703125" bestFit="1" customWidth="1"/>
    <col min="11231" max="11231" width="10.28515625" customWidth="1"/>
    <col min="11232" max="11239" width="9.5703125" bestFit="1" customWidth="1"/>
    <col min="11240" max="11240" width="9.5703125" customWidth="1"/>
    <col min="11241" max="11247" width="9.5703125" bestFit="1" customWidth="1"/>
    <col min="11248" max="11248" width="9.42578125" customWidth="1"/>
    <col min="11249" max="11264" width="9.5703125" bestFit="1" customWidth="1"/>
    <col min="11265" max="11266" width="12.5703125" bestFit="1" customWidth="1"/>
    <col min="11267" max="11267" width="11.42578125" bestFit="1" customWidth="1"/>
    <col min="11268" max="11268" width="11" bestFit="1" customWidth="1"/>
    <col min="11269" max="11269" width="11.7109375" bestFit="1" customWidth="1"/>
    <col min="11459" max="11459" width="6.7109375" customWidth="1"/>
    <col min="11460" max="11460" width="39.140625" customWidth="1"/>
    <col min="11461" max="11461" width="8.7109375" customWidth="1"/>
    <col min="11462" max="11462" width="11.7109375" customWidth="1"/>
    <col min="11463" max="11463" width="12.7109375" customWidth="1"/>
    <col min="11464" max="11464" width="12" customWidth="1"/>
    <col min="11465" max="11465" width="12.85546875" customWidth="1"/>
    <col min="11466" max="11466" width="11.42578125" customWidth="1"/>
    <col min="11467" max="11467" width="10.42578125" customWidth="1"/>
    <col min="11468" max="11468" width="11.7109375" customWidth="1"/>
    <col min="11469" max="11469" width="11.140625" customWidth="1"/>
    <col min="11470" max="11470" width="11.85546875" bestFit="1" customWidth="1"/>
    <col min="11471" max="11471" width="10.5703125" bestFit="1" customWidth="1"/>
    <col min="11472" max="11472" width="9.5703125" bestFit="1" customWidth="1"/>
    <col min="11473" max="11473" width="11.42578125" customWidth="1"/>
    <col min="11474" max="11474" width="10.5703125" customWidth="1"/>
    <col min="11475" max="11475" width="7.5703125" customWidth="1"/>
    <col min="11476" max="11476" width="9.5703125" bestFit="1" customWidth="1"/>
    <col min="11477" max="11477" width="11" bestFit="1" customWidth="1"/>
    <col min="11478" max="11478" width="10.140625" bestFit="1" customWidth="1"/>
    <col min="11479" max="11483" width="9.5703125" bestFit="1" customWidth="1"/>
    <col min="11484" max="11484" width="10.140625" bestFit="1" customWidth="1"/>
    <col min="11485" max="11486" width="9.5703125" bestFit="1" customWidth="1"/>
    <col min="11487" max="11487" width="10.28515625" customWidth="1"/>
    <col min="11488" max="11495" width="9.5703125" bestFit="1" customWidth="1"/>
    <col min="11496" max="11496" width="9.5703125" customWidth="1"/>
    <col min="11497" max="11503" width="9.5703125" bestFit="1" customWidth="1"/>
    <col min="11504" max="11504" width="9.42578125" customWidth="1"/>
    <col min="11505" max="11520" width="9.5703125" bestFit="1" customWidth="1"/>
    <col min="11521" max="11522" width="12.5703125" bestFit="1" customWidth="1"/>
    <col min="11523" max="11523" width="11.42578125" bestFit="1" customWidth="1"/>
    <col min="11524" max="11524" width="11" bestFit="1" customWidth="1"/>
    <col min="11525" max="11525" width="11.7109375" bestFit="1" customWidth="1"/>
    <col min="11715" max="11715" width="6.7109375" customWidth="1"/>
    <col min="11716" max="11716" width="39.140625" customWidth="1"/>
    <col min="11717" max="11717" width="8.7109375" customWidth="1"/>
    <col min="11718" max="11718" width="11.7109375" customWidth="1"/>
    <col min="11719" max="11719" width="12.7109375" customWidth="1"/>
    <col min="11720" max="11720" width="12" customWidth="1"/>
    <col min="11721" max="11721" width="12.85546875" customWidth="1"/>
    <col min="11722" max="11722" width="11.42578125" customWidth="1"/>
    <col min="11723" max="11723" width="10.42578125" customWidth="1"/>
    <col min="11724" max="11724" width="11.7109375" customWidth="1"/>
    <col min="11725" max="11725" width="11.140625" customWidth="1"/>
    <col min="11726" max="11726" width="11.85546875" bestFit="1" customWidth="1"/>
    <col min="11727" max="11727" width="10.5703125" bestFit="1" customWidth="1"/>
    <col min="11728" max="11728" width="9.5703125" bestFit="1" customWidth="1"/>
    <col min="11729" max="11729" width="11.42578125" customWidth="1"/>
    <col min="11730" max="11730" width="10.5703125" customWidth="1"/>
    <col min="11731" max="11731" width="7.5703125" customWidth="1"/>
    <col min="11732" max="11732" width="9.5703125" bestFit="1" customWidth="1"/>
    <col min="11733" max="11733" width="11" bestFit="1" customWidth="1"/>
    <col min="11734" max="11734" width="10.140625" bestFit="1" customWidth="1"/>
    <col min="11735" max="11739" width="9.5703125" bestFit="1" customWidth="1"/>
    <col min="11740" max="11740" width="10.140625" bestFit="1" customWidth="1"/>
    <col min="11741" max="11742" width="9.5703125" bestFit="1" customWidth="1"/>
    <col min="11743" max="11743" width="10.28515625" customWidth="1"/>
    <col min="11744" max="11751" width="9.5703125" bestFit="1" customWidth="1"/>
    <col min="11752" max="11752" width="9.5703125" customWidth="1"/>
    <col min="11753" max="11759" width="9.5703125" bestFit="1" customWidth="1"/>
    <col min="11760" max="11760" width="9.42578125" customWidth="1"/>
    <col min="11761" max="11776" width="9.5703125" bestFit="1" customWidth="1"/>
    <col min="11777" max="11778" width="12.5703125" bestFit="1" customWidth="1"/>
    <col min="11779" max="11779" width="11.42578125" bestFit="1" customWidth="1"/>
    <col min="11780" max="11780" width="11" bestFit="1" customWidth="1"/>
    <col min="11781" max="11781" width="11.7109375" bestFit="1" customWidth="1"/>
    <col min="11971" max="11971" width="6.7109375" customWidth="1"/>
    <col min="11972" max="11972" width="39.140625" customWidth="1"/>
    <col min="11973" max="11973" width="8.7109375" customWidth="1"/>
    <col min="11974" max="11974" width="11.7109375" customWidth="1"/>
    <col min="11975" max="11975" width="12.7109375" customWidth="1"/>
    <col min="11976" max="11976" width="12" customWidth="1"/>
    <col min="11977" max="11977" width="12.85546875" customWidth="1"/>
    <col min="11978" max="11978" width="11.42578125" customWidth="1"/>
    <col min="11979" max="11979" width="10.42578125" customWidth="1"/>
    <col min="11980" max="11980" width="11.7109375" customWidth="1"/>
    <col min="11981" max="11981" width="11.140625" customWidth="1"/>
    <col min="11982" max="11982" width="11.85546875" bestFit="1" customWidth="1"/>
    <col min="11983" max="11983" width="10.5703125" bestFit="1" customWidth="1"/>
    <col min="11984" max="11984" width="9.5703125" bestFit="1" customWidth="1"/>
    <col min="11985" max="11985" width="11.42578125" customWidth="1"/>
    <col min="11986" max="11986" width="10.5703125" customWidth="1"/>
    <col min="11987" max="11987" width="7.5703125" customWidth="1"/>
    <col min="11988" max="11988" width="9.5703125" bestFit="1" customWidth="1"/>
    <col min="11989" max="11989" width="11" bestFit="1" customWidth="1"/>
    <col min="11990" max="11990" width="10.140625" bestFit="1" customWidth="1"/>
    <col min="11991" max="11995" width="9.5703125" bestFit="1" customWidth="1"/>
    <col min="11996" max="11996" width="10.140625" bestFit="1" customWidth="1"/>
    <col min="11997" max="11998" width="9.5703125" bestFit="1" customWidth="1"/>
    <col min="11999" max="11999" width="10.28515625" customWidth="1"/>
    <col min="12000" max="12007" width="9.5703125" bestFit="1" customWidth="1"/>
    <col min="12008" max="12008" width="9.5703125" customWidth="1"/>
    <col min="12009" max="12015" width="9.5703125" bestFit="1" customWidth="1"/>
    <col min="12016" max="12016" width="9.42578125" customWidth="1"/>
    <col min="12017" max="12032" width="9.5703125" bestFit="1" customWidth="1"/>
    <col min="12033" max="12034" width="12.5703125" bestFit="1" customWidth="1"/>
    <col min="12035" max="12035" width="11.42578125" bestFit="1" customWidth="1"/>
    <col min="12036" max="12036" width="11" bestFit="1" customWidth="1"/>
    <col min="12037" max="12037" width="11.7109375" bestFit="1" customWidth="1"/>
    <col min="12227" max="12227" width="6.7109375" customWidth="1"/>
    <col min="12228" max="12228" width="39.140625" customWidth="1"/>
    <col min="12229" max="12229" width="8.7109375" customWidth="1"/>
    <col min="12230" max="12230" width="11.7109375" customWidth="1"/>
    <col min="12231" max="12231" width="12.7109375" customWidth="1"/>
    <col min="12232" max="12232" width="12" customWidth="1"/>
    <col min="12233" max="12233" width="12.85546875" customWidth="1"/>
    <col min="12234" max="12234" width="11.42578125" customWidth="1"/>
    <col min="12235" max="12235" width="10.42578125" customWidth="1"/>
    <col min="12236" max="12236" width="11.7109375" customWidth="1"/>
    <col min="12237" max="12237" width="11.140625" customWidth="1"/>
    <col min="12238" max="12238" width="11.85546875" bestFit="1" customWidth="1"/>
    <col min="12239" max="12239" width="10.5703125" bestFit="1" customWidth="1"/>
    <col min="12240" max="12240" width="9.5703125" bestFit="1" customWidth="1"/>
    <col min="12241" max="12241" width="11.42578125" customWidth="1"/>
    <col min="12242" max="12242" width="10.5703125" customWidth="1"/>
    <col min="12243" max="12243" width="7.5703125" customWidth="1"/>
    <col min="12244" max="12244" width="9.5703125" bestFit="1" customWidth="1"/>
    <col min="12245" max="12245" width="11" bestFit="1" customWidth="1"/>
    <col min="12246" max="12246" width="10.140625" bestFit="1" customWidth="1"/>
    <col min="12247" max="12251" width="9.5703125" bestFit="1" customWidth="1"/>
    <col min="12252" max="12252" width="10.140625" bestFit="1" customWidth="1"/>
    <col min="12253" max="12254" width="9.5703125" bestFit="1" customWidth="1"/>
    <col min="12255" max="12255" width="10.28515625" customWidth="1"/>
    <col min="12256" max="12263" width="9.5703125" bestFit="1" customWidth="1"/>
    <col min="12264" max="12264" width="9.5703125" customWidth="1"/>
    <col min="12265" max="12271" width="9.5703125" bestFit="1" customWidth="1"/>
    <col min="12272" max="12272" width="9.42578125" customWidth="1"/>
    <col min="12273" max="12288" width="9.5703125" bestFit="1" customWidth="1"/>
    <col min="12289" max="12290" width="12.5703125" bestFit="1" customWidth="1"/>
    <col min="12291" max="12291" width="11.42578125" bestFit="1" customWidth="1"/>
    <col min="12292" max="12292" width="11" bestFit="1" customWidth="1"/>
    <col min="12293" max="12293" width="11.7109375" bestFit="1" customWidth="1"/>
    <col min="12483" max="12483" width="6.7109375" customWidth="1"/>
    <col min="12484" max="12484" width="39.140625" customWidth="1"/>
    <col min="12485" max="12485" width="8.7109375" customWidth="1"/>
    <col min="12486" max="12486" width="11.7109375" customWidth="1"/>
    <col min="12487" max="12487" width="12.7109375" customWidth="1"/>
    <col min="12488" max="12488" width="12" customWidth="1"/>
    <col min="12489" max="12489" width="12.85546875" customWidth="1"/>
    <col min="12490" max="12490" width="11.42578125" customWidth="1"/>
    <col min="12491" max="12491" width="10.42578125" customWidth="1"/>
    <col min="12492" max="12492" width="11.7109375" customWidth="1"/>
    <col min="12493" max="12493" width="11.140625" customWidth="1"/>
    <col min="12494" max="12494" width="11.85546875" bestFit="1" customWidth="1"/>
    <col min="12495" max="12495" width="10.5703125" bestFit="1" customWidth="1"/>
    <col min="12496" max="12496" width="9.5703125" bestFit="1" customWidth="1"/>
    <col min="12497" max="12497" width="11.42578125" customWidth="1"/>
    <col min="12498" max="12498" width="10.5703125" customWidth="1"/>
    <col min="12499" max="12499" width="7.5703125" customWidth="1"/>
    <col min="12500" max="12500" width="9.5703125" bestFit="1" customWidth="1"/>
    <col min="12501" max="12501" width="11" bestFit="1" customWidth="1"/>
    <col min="12502" max="12502" width="10.140625" bestFit="1" customWidth="1"/>
    <col min="12503" max="12507" width="9.5703125" bestFit="1" customWidth="1"/>
    <col min="12508" max="12508" width="10.140625" bestFit="1" customWidth="1"/>
    <col min="12509" max="12510" width="9.5703125" bestFit="1" customWidth="1"/>
    <col min="12511" max="12511" width="10.28515625" customWidth="1"/>
    <col min="12512" max="12519" width="9.5703125" bestFit="1" customWidth="1"/>
    <col min="12520" max="12520" width="9.5703125" customWidth="1"/>
    <col min="12521" max="12527" width="9.5703125" bestFit="1" customWidth="1"/>
    <col min="12528" max="12528" width="9.42578125" customWidth="1"/>
    <col min="12529" max="12544" width="9.5703125" bestFit="1" customWidth="1"/>
    <col min="12545" max="12546" width="12.5703125" bestFit="1" customWidth="1"/>
    <col min="12547" max="12547" width="11.42578125" bestFit="1" customWidth="1"/>
    <col min="12548" max="12548" width="11" bestFit="1" customWidth="1"/>
    <col min="12549" max="12549" width="11.7109375" bestFit="1" customWidth="1"/>
    <col min="12739" max="12739" width="6.7109375" customWidth="1"/>
    <col min="12740" max="12740" width="39.140625" customWidth="1"/>
    <col min="12741" max="12741" width="8.7109375" customWidth="1"/>
    <col min="12742" max="12742" width="11.7109375" customWidth="1"/>
    <col min="12743" max="12743" width="12.7109375" customWidth="1"/>
    <col min="12744" max="12744" width="12" customWidth="1"/>
    <col min="12745" max="12745" width="12.85546875" customWidth="1"/>
    <col min="12746" max="12746" width="11.42578125" customWidth="1"/>
    <col min="12747" max="12747" width="10.42578125" customWidth="1"/>
    <col min="12748" max="12748" width="11.7109375" customWidth="1"/>
    <col min="12749" max="12749" width="11.140625" customWidth="1"/>
    <col min="12750" max="12750" width="11.85546875" bestFit="1" customWidth="1"/>
    <col min="12751" max="12751" width="10.5703125" bestFit="1" customWidth="1"/>
    <col min="12752" max="12752" width="9.5703125" bestFit="1" customWidth="1"/>
    <col min="12753" max="12753" width="11.42578125" customWidth="1"/>
    <col min="12754" max="12754" width="10.5703125" customWidth="1"/>
    <col min="12755" max="12755" width="7.5703125" customWidth="1"/>
    <col min="12756" max="12756" width="9.5703125" bestFit="1" customWidth="1"/>
    <col min="12757" max="12757" width="11" bestFit="1" customWidth="1"/>
    <col min="12758" max="12758" width="10.140625" bestFit="1" customWidth="1"/>
    <col min="12759" max="12763" width="9.5703125" bestFit="1" customWidth="1"/>
    <col min="12764" max="12764" width="10.140625" bestFit="1" customWidth="1"/>
    <col min="12765" max="12766" width="9.5703125" bestFit="1" customWidth="1"/>
    <col min="12767" max="12767" width="10.28515625" customWidth="1"/>
    <col min="12768" max="12775" width="9.5703125" bestFit="1" customWidth="1"/>
    <col min="12776" max="12776" width="9.5703125" customWidth="1"/>
    <col min="12777" max="12783" width="9.5703125" bestFit="1" customWidth="1"/>
    <col min="12784" max="12784" width="9.42578125" customWidth="1"/>
    <col min="12785" max="12800" width="9.5703125" bestFit="1" customWidth="1"/>
    <col min="12801" max="12802" width="12.5703125" bestFit="1" customWidth="1"/>
    <col min="12803" max="12803" width="11.42578125" bestFit="1" customWidth="1"/>
    <col min="12804" max="12804" width="11" bestFit="1" customWidth="1"/>
    <col min="12805" max="12805" width="11.7109375" bestFit="1" customWidth="1"/>
    <col min="12995" max="12995" width="6.7109375" customWidth="1"/>
    <col min="12996" max="12996" width="39.140625" customWidth="1"/>
    <col min="12997" max="12997" width="8.7109375" customWidth="1"/>
    <col min="12998" max="12998" width="11.7109375" customWidth="1"/>
    <col min="12999" max="12999" width="12.7109375" customWidth="1"/>
    <col min="13000" max="13000" width="12" customWidth="1"/>
    <col min="13001" max="13001" width="12.85546875" customWidth="1"/>
    <col min="13002" max="13002" width="11.42578125" customWidth="1"/>
    <col min="13003" max="13003" width="10.42578125" customWidth="1"/>
    <col min="13004" max="13004" width="11.7109375" customWidth="1"/>
    <col min="13005" max="13005" width="11.140625" customWidth="1"/>
    <col min="13006" max="13006" width="11.85546875" bestFit="1" customWidth="1"/>
    <col min="13007" max="13007" width="10.5703125" bestFit="1" customWidth="1"/>
    <col min="13008" max="13008" width="9.5703125" bestFit="1" customWidth="1"/>
    <col min="13009" max="13009" width="11.42578125" customWidth="1"/>
    <col min="13010" max="13010" width="10.5703125" customWidth="1"/>
    <col min="13011" max="13011" width="7.5703125" customWidth="1"/>
    <col min="13012" max="13012" width="9.5703125" bestFit="1" customWidth="1"/>
    <col min="13013" max="13013" width="11" bestFit="1" customWidth="1"/>
    <col min="13014" max="13014" width="10.140625" bestFit="1" customWidth="1"/>
    <col min="13015" max="13019" width="9.5703125" bestFit="1" customWidth="1"/>
    <col min="13020" max="13020" width="10.140625" bestFit="1" customWidth="1"/>
    <col min="13021" max="13022" width="9.5703125" bestFit="1" customWidth="1"/>
    <col min="13023" max="13023" width="10.28515625" customWidth="1"/>
    <col min="13024" max="13031" width="9.5703125" bestFit="1" customWidth="1"/>
    <col min="13032" max="13032" width="9.5703125" customWidth="1"/>
    <col min="13033" max="13039" width="9.5703125" bestFit="1" customWidth="1"/>
    <col min="13040" max="13040" width="9.42578125" customWidth="1"/>
    <col min="13041" max="13056" width="9.5703125" bestFit="1" customWidth="1"/>
    <col min="13057" max="13058" width="12.5703125" bestFit="1" customWidth="1"/>
    <col min="13059" max="13059" width="11.42578125" bestFit="1" customWidth="1"/>
    <col min="13060" max="13060" width="11" bestFit="1" customWidth="1"/>
    <col min="13061" max="13061" width="11.7109375" bestFit="1" customWidth="1"/>
    <col min="13251" max="13251" width="6.7109375" customWidth="1"/>
    <col min="13252" max="13252" width="39.140625" customWidth="1"/>
    <col min="13253" max="13253" width="8.7109375" customWidth="1"/>
    <col min="13254" max="13254" width="11.7109375" customWidth="1"/>
    <col min="13255" max="13255" width="12.7109375" customWidth="1"/>
    <col min="13256" max="13256" width="12" customWidth="1"/>
    <col min="13257" max="13257" width="12.85546875" customWidth="1"/>
    <col min="13258" max="13258" width="11.42578125" customWidth="1"/>
    <col min="13259" max="13259" width="10.42578125" customWidth="1"/>
    <col min="13260" max="13260" width="11.7109375" customWidth="1"/>
    <col min="13261" max="13261" width="11.140625" customWidth="1"/>
    <col min="13262" max="13262" width="11.85546875" bestFit="1" customWidth="1"/>
    <col min="13263" max="13263" width="10.5703125" bestFit="1" customWidth="1"/>
    <col min="13264" max="13264" width="9.5703125" bestFit="1" customWidth="1"/>
    <col min="13265" max="13265" width="11.42578125" customWidth="1"/>
    <col min="13266" max="13266" width="10.5703125" customWidth="1"/>
    <col min="13267" max="13267" width="7.5703125" customWidth="1"/>
    <col min="13268" max="13268" width="9.5703125" bestFit="1" customWidth="1"/>
    <col min="13269" max="13269" width="11" bestFit="1" customWidth="1"/>
    <col min="13270" max="13270" width="10.140625" bestFit="1" customWidth="1"/>
    <col min="13271" max="13275" width="9.5703125" bestFit="1" customWidth="1"/>
    <col min="13276" max="13276" width="10.140625" bestFit="1" customWidth="1"/>
    <col min="13277" max="13278" width="9.5703125" bestFit="1" customWidth="1"/>
    <col min="13279" max="13279" width="10.28515625" customWidth="1"/>
    <col min="13280" max="13287" width="9.5703125" bestFit="1" customWidth="1"/>
    <col min="13288" max="13288" width="9.5703125" customWidth="1"/>
    <col min="13289" max="13295" width="9.5703125" bestFit="1" customWidth="1"/>
    <col min="13296" max="13296" width="9.42578125" customWidth="1"/>
    <col min="13297" max="13312" width="9.5703125" bestFit="1" customWidth="1"/>
    <col min="13313" max="13314" width="12.5703125" bestFit="1" customWidth="1"/>
    <col min="13315" max="13315" width="11.42578125" bestFit="1" customWidth="1"/>
    <col min="13316" max="13316" width="11" bestFit="1" customWidth="1"/>
    <col min="13317" max="13317" width="11.7109375" bestFit="1" customWidth="1"/>
    <col min="13507" max="13507" width="6.7109375" customWidth="1"/>
    <col min="13508" max="13508" width="39.140625" customWidth="1"/>
    <col min="13509" max="13509" width="8.7109375" customWidth="1"/>
    <col min="13510" max="13510" width="11.7109375" customWidth="1"/>
    <col min="13511" max="13511" width="12.7109375" customWidth="1"/>
    <col min="13512" max="13512" width="12" customWidth="1"/>
    <col min="13513" max="13513" width="12.85546875" customWidth="1"/>
    <col min="13514" max="13514" width="11.42578125" customWidth="1"/>
    <col min="13515" max="13515" width="10.42578125" customWidth="1"/>
    <col min="13516" max="13516" width="11.7109375" customWidth="1"/>
    <col min="13517" max="13517" width="11.140625" customWidth="1"/>
    <col min="13518" max="13518" width="11.85546875" bestFit="1" customWidth="1"/>
    <col min="13519" max="13519" width="10.5703125" bestFit="1" customWidth="1"/>
    <col min="13520" max="13520" width="9.5703125" bestFit="1" customWidth="1"/>
    <col min="13521" max="13521" width="11.42578125" customWidth="1"/>
    <col min="13522" max="13522" width="10.5703125" customWidth="1"/>
    <col min="13523" max="13523" width="7.5703125" customWidth="1"/>
    <col min="13524" max="13524" width="9.5703125" bestFit="1" customWidth="1"/>
    <col min="13525" max="13525" width="11" bestFit="1" customWidth="1"/>
    <col min="13526" max="13526" width="10.140625" bestFit="1" customWidth="1"/>
    <col min="13527" max="13531" width="9.5703125" bestFit="1" customWidth="1"/>
    <col min="13532" max="13532" width="10.140625" bestFit="1" customWidth="1"/>
    <col min="13533" max="13534" width="9.5703125" bestFit="1" customWidth="1"/>
    <col min="13535" max="13535" width="10.28515625" customWidth="1"/>
    <col min="13536" max="13543" width="9.5703125" bestFit="1" customWidth="1"/>
    <col min="13544" max="13544" width="9.5703125" customWidth="1"/>
    <col min="13545" max="13551" width="9.5703125" bestFit="1" customWidth="1"/>
    <col min="13552" max="13552" width="9.42578125" customWidth="1"/>
    <col min="13553" max="13568" width="9.5703125" bestFit="1" customWidth="1"/>
    <col min="13569" max="13570" width="12.5703125" bestFit="1" customWidth="1"/>
    <col min="13571" max="13571" width="11.42578125" bestFit="1" customWidth="1"/>
    <col min="13572" max="13572" width="11" bestFit="1" customWidth="1"/>
    <col min="13573" max="13573" width="11.7109375" bestFit="1" customWidth="1"/>
    <col min="13763" max="13763" width="6.7109375" customWidth="1"/>
    <col min="13764" max="13764" width="39.140625" customWidth="1"/>
    <col min="13765" max="13765" width="8.7109375" customWidth="1"/>
    <col min="13766" max="13766" width="11.7109375" customWidth="1"/>
    <col min="13767" max="13767" width="12.7109375" customWidth="1"/>
    <col min="13768" max="13768" width="12" customWidth="1"/>
    <col min="13769" max="13769" width="12.85546875" customWidth="1"/>
    <col min="13770" max="13770" width="11.42578125" customWidth="1"/>
    <col min="13771" max="13771" width="10.42578125" customWidth="1"/>
    <col min="13772" max="13772" width="11.7109375" customWidth="1"/>
    <col min="13773" max="13773" width="11.140625" customWidth="1"/>
    <col min="13774" max="13774" width="11.85546875" bestFit="1" customWidth="1"/>
    <col min="13775" max="13775" width="10.5703125" bestFit="1" customWidth="1"/>
    <col min="13776" max="13776" width="9.5703125" bestFit="1" customWidth="1"/>
    <col min="13777" max="13777" width="11.42578125" customWidth="1"/>
    <col min="13778" max="13778" width="10.5703125" customWidth="1"/>
    <col min="13779" max="13779" width="7.5703125" customWidth="1"/>
    <col min="13780" max="13780" width="9.5703125" bestFit="1" customWidth="1"/>
    <col min="13781" max="13781" width="11" bestFit="1" customWidth="1"/>
    <col min="13782" max="13782" width="10.140625" bestFit="1" customWidth="1"/>
    <col min="13783" max="13787" width="9.5703125" bestFit="1" customWidth="1"/>
    <col min="13788" max="13788" width="10.140625" bestFit="1" customWidth="1"/>
    <col min="13789" max="13790" width="9.5703125" bestFit="1" customWidth="1"/>
    <col min="13791" max="13791" width="10.28515625" customWidth="1"/>
    <col min="13792" max="13799" width="9.5703125" bestFit="1" customWidth="1"/>
    <col min="13800" max="13800" width="9.5703125" customWidth="1"/>
    <col min="13801" max="13807" width="9.5703125" bestFit="1" customWidth="1"/>
    <col min="13808" max="13808" width="9.42578125" customWidth="1"/>
    <col min="13809" max="13824" width="9.5703125" bestFit="1" customWidth="1"/>
    <col min="13825" max="13826" width="12.5703125" bestFit="1" customWidth="1"/>
    <col min="13827" max="13827" width="11.42578125" bestFit="1" customWidth="1"/>
    <col min="13828" max="13828" width="11" bestFit="1" customWidth="1"/>
    <col min="13829" max="13829" width="11.7109375" bestFit="1" customWidth="1"/>
    <col min="14019" max="14019" width="6.7109375" customWidth="1"/>
    <col min="14020" max="14020" width="39.140625" customWidth="1"/>
    <col min="14021" max="14021" width="8.7109375" customWidth="1"/>
    <col min="14022" max="14022" width="11.7109375" customWidth="1"/>
    <col min="14023" max="14023" width="12.7109375" customWidth="1"/>
    <col min="14024" max="14024" width="12" customWidth="1"/>
    <col min="14025" max="14025" width="12.85546875" customWidth="1"/>
    <col min="14026" max="14026" width="11.42578125" customWidth="1"/>
    <col min="14027" max="14027" width="10.42578125" customWidth="1"/>
    <col min="14028" max="14028" width="11.7109375" customWidth="1"/>
    <col min="14029" max="14029" width="11.140625" customWidth="1"/>
    <col min="14030" max="14030" width="11.85546875" bestFit="1" customWidth="1"/>
    <col min="14031" max="14031" width="10.5703125" bestFit="1" customWidth="1"/>
    <col min="14032" max="14032" width="9.5703125" bestFit="1" customWidth="1"/>
    <col min="14033" max="14033" width="11.42578125" customWidth="1"/>
    <col min="14034" max="14034" width="10.5703125" customWidth="1"/>
    <col min="14035" max="14035" width="7.5703125" customWidth="1"/>
    <col min="14036" max="14036" width="9.5703125" bestFit="1" customWidth="1"/>
    <col min="14037" max="14037" width="11" bestFit="1" customWidth="1"/>
    <col min="14038" max="14038" width="10.140625" bestFit="1" customWidth="1"/>
    <col min="14039" max="14043" width="9.5703125" bestFit="1" customWidth="1"/>
    <col min="14044" max="14044" width="10.140625" bestFit="1" customWidth="1"/>
    <col min="14045" max="14046" width="9.5703125" bestFit="1" customWidth="1"/>
    <col min="14047" max="14047" width="10.28515625" customWidth="1"/>
    <col min="14048" max="14055" width="9.5703125" bestFit="1" customWidth="1"/>
    <col min="14056" max="14056" width="9.5703125" customWidth="1"/>
    <col min="14057" max="14063" width="9.5703125" bestFit="1" customWidth="1"/>
    <col min="14064" max="14064" width="9.42578125" customWidth="1"/>
    <col min="14065" max="14080" width="9.5703125" bestFit="1" customWidth="1"/>
    <col min="14081" max="14082" width="12.5703125" bestFit="1" customWidth="1"/>
    <col min="14083" max="14083" width="11.42578125" bestFit="1" customWidth="1"/>
    <col min="14084" max="14084" width="11" bestFit="1" customWidth="1"/>
    <col min="14085" max="14085" width="11.7109375" bestFit="1" customWidth="1"/>
    <col min="14275" max="14275" width="6.7109375" customWidth="1"/>
    <col min="14276" max="14276" width="39.140625" customWidth="1"/>
    <col min="14277" max="14277" width="8.7109375" customWidth="1"/>
    <col min="14278" max="14278" width="11.7109375" customWidth="1"/>
    <col min="14279" max="14279" width="12.7109375" customWidth="1"/>
    <col min="14280" max="14280" width="12" customWidth="1"/>
    <col min="14281" max="14281" width="12.85546875" customWidth="1"/>
    <col min="14282" max="14282" width="11.42578125" customWidth="1"/>
    <col min="14283" max="14283" width="10.42578125" customWidth="1"/>
    <col min="14284" max="14284" width="11.7109375" customWidth="1"/>
    <col min="14285" max="14285" width="11.140625" customWidth="1"/>
    <col min="14286" max="14286" width="11.85546875" bestFit="1" customWidth="1"/>
    <col min="14287" max="14287" width="10.5703125" bestFit="1" customWidth="1"/>
    <col min="14288" max="14288" width="9.5703125" bestFit="1" customWidth="1"/>
    <col min="14289" max="14289" width="11.42578125" customWidth="1"/>
    <col min="14290" max="14290" width="10.5703125" customWidth="1"/>
    <col min="14291" max="14291" width="7.5703125" customWidth="1"/>
    <col min="14292" max="14292" width="9.5703125" bestFit="1" customWidth="1"/>
    <col min="14293" max="14293" width="11" bestFit="1" customWidth="1"/>
    <col min="14294" max="14294" width="10.140625" bestFit="1" customWidth="1"/>
    <col min="14295" max="14299" width="9.5703125" bestFit="1" customWidth="1"/>
    <col min="14300" max="14300" width="10.140625" bestFit="1" customWidth="1"/>
    <col min="14301" max="14302" width="9.5703125" bestFit="1" customWidth="1"/>
    <col min="14303" max="14303" width="10.28515625" customWidth="1"/>
    <col min="14304" max="14311" width="9.5703125" bestFit="1" customWidth="1"/>
    <col min="14312" max="14312" width="9.5703125" customWidth="1"/>
    <col min="14313" max="14319" width="9.5703125" bestFit="1" customWidth="1"/>
    <col min="14320" max="14320" width="9.42578125" customWidth="1"/>
    <col min="14321" max="14336" width="9.5703125" bestFit="1" customWidth="1"/>
    <col min="14337" max="14338" width="12.5703125" bestFit="1" customWidth="1"/>
    <col min="14339" max="14339" width="11.42578125" bestFit="1" customWidth="1"/>
    <col min="14340" max="14340" width="11" bestFit="1" customWidth="1"/>
    <col min="14341" max="14341" width="11.7109375" bestFit="1" customWidth="1"/>
    <col min="14531" max="14531" width="6.7109375" customWidth="1"/>
    <col min="14532" max="14532" width="39.140625" customWidth="1"/>
    <col min="14533" max="14533" width="8.7109375" customWidth="1"/>
    <col min="14534" max="14534" width="11.7109375" customWidth="1"/>
    <col min="14535" max="14535" width="12.7109375" customWidth="1"/>
    <col min="14536" max="14536" width="12" customWidth="1"/>
    <col min="14537" max="14537" width="12.85546875" customWidth="1"/>
    <col min="14538" max="14538" width="11.42578125" customWidth="1"/>
    <col min="14539" max="14539" width="10.42578125" customWidth="1"/>
    <col min="14540" max="14540" width="11.7109375" customWidth="1"/>
    <col min="14541" max="14541" width="11.140625" customWidth="1"/>
    <col min="14542" max="14542" width="11.85546875" bestFit="1" customWidth="1"/>
    <col min="14543" max="14543" width="10.5703125" bestFit="1" customWidth="1"/>
    <col min="14544" max="14544" width="9.5703125" bestFit="1" customWidth="1"/>
    <col min="14545" max="14545" width="11.42578125" customWidth="1"/>
    <col min="14546" max="14546" width="10.5703125" customWidth="1"/>
    <col min="14547" max="14547" width="7.5703125" customWidth="1"/>
    <col min="14548" max="14548" width="9.5703125" bestFit="1" customWidth="1"/>
    <col min="14549" max="14549" width="11" bestFit="1" customWidth="1"/>
    <col min="14550" max="14550" width="10.140625" bestFit="1" customWidth="1"/>
    <col min="14551" max="14555" width="9.5703125" bestFit="1" customWidth="1"/>
    <col min="14556" max="14556" width="10.140625" bestFit="1" customWidth="1"/>
    <col min="14557" max="14558" width="9.5703125" bestFit="1" customWidth="1"/>
    <col min="14559" max="14559" width="10.28515625" customWidth="1"/>
    <col min="14560" max="14567" width="9.5703125" bestFit="1" customWidth="1"/>
    <col min="14568" max="14568" width="9.5703125" customWidth="1"/>
    <col min="14569" max="14575" width="9.5703125" bestFit="1" customWidth="1"/>
    <col min="14576" max="14576" width="9.42578125" customWidth="1"/>
    <col min="14577" max="14592" width="9.5703125" bestFit="1" customWidth="1"/>
    <col min="14593" max="14594" width="12.5703125" bestFit="1" customWidth="1"/>
    <col min="14595" max="14595" width="11.42578125" bestFit="1" customWidth="1"/>
    <col min="14596" max="14596" width="11" bestFit="1" customWidth="1"/>
    <col min="14597" max="14597" width="11.7109375" bestFit="1" customWidth="1"/>
    <col min="14787" max="14787" width="6.7109375" customWidth="1"/>
    <col min="14788" max="14788" width="39.140625" customWidth="1"/>
    <col min="14789" max="14789" width="8.7109375" customWidth="1"/>
    <col min="14790" max="14790" width="11.7109375" customWidth="1"/>
    <col min="14791" max="14791" width="12.7109375" customWidth="1"/>
    <col min="14792" max="14792" width="12" customWidth="1"/>
    <col min="14793" max="14793" width="12.85546875" customWidth="1"/>
    <col min="14794" max="14794" width="11.42578125" customWidth="1"/>
    <col min="14795" max="14795" width="10.42578125" customWidth="1"/>
    <col min="14796" max="14796" width="11.7109375" customWidth="1"/>
    <col min="14797" max="14797" width="11.140625" customWidth="1"/>
    <col min="14798" max="14798" width="11.85546875" bestFit="1" customWidth="1"/>
    <col min="14799" max="14799" width="10.5703125" bestFit="1" customWidth="1"/>
    <col min="14800" max="14800" width="9.5703125" bestFit="1" customWidth="1"/>
    <col min="14801" max="14801" width="11.42578125" customWidth="1"/>
    <col min="14802" max="14802" width="10.5703125" customWidth="1"/>
    <col min="14803" max="14803" width="7.5703125" customWidth="1"/>
    <col min="14804" max="14804" width="9.5703125" bestFit="1" customWidth="1"/>
    <col min="14805" max="14805" width="11" bestFit="1" customWidth="1"/>
    <col min="14806" max="14806" width="10.140625" bestFit="1" customWidth="1"/>
    <col min="14807" max="14811" width="9.5703125" bestFit="1" customWidth="1"/>
    <col min="14812" max="14812" width="10.140625" bestFit="1" customWidth="1"/>
    <col min="14813" max="14814" width="9.5703125" bestFit="1" customWidth="1"/>
    <col min="14815" max="14815" width="10.28515625" customWidth="1"/>
    <col min="14816" max="14823" width="9.5703125" bestFit="1" customWidth="1"/>
    <col min="14824" max="14824" width="9.5703125" customWidth="1"/>
    <col min="14825" max="14831" width="9.5703125" bestFit="1" customWidth="1"/>
    <col min="14832" max="14832" width="9.42578125" customWidth="1"/>
    <col min="14833" max="14848" width="9.5703125" bestFit="1" customWidth="1"/>
    <col min="14849" max="14850" width="12.5703125" bestFit="1" customWidth="1"/>
    <col min="14851" max="14851" width="11.42578125" bestFit="1" customWidth="1"/>
    <col min="14852" max="14852" width="11" bestFit="1" customWidth="1"/>
    <col min="14853" max="14853" width="11.7109375" bestFit="1" customWidth="1"/>
    <col min="15043" max="15043" width="6.7109375" customWidth="1"/>
    <col min="15044" max="15044" width="39.140625" customWidth="1"/>
    <col min="15045" max="15045" width="8.7109375" customWidth="1"/>
    <col min="15046" max="15046" width="11.7109375" customWidth="1"/>
    <col min="15047" max="15047" width="12.7109375" customWidth="1"/>
    <col min="15048" max="15048" width="12" customWidth="1"/>
    <col min="15049" max="15049" width="12.85546875" customWidth="1"/>
    <col min="15050" max="15050" width="11.42578125" customWidth="1"/>
    <col min="15051" max="15051" width="10.42578125" customWidth="1"/>
    <col min="15052" max="15052" width="11.7109375" customWidth="1"/>
    <col min="15053" max="15053" width="11.140625" customWidth="1"/>
    <col min="15054" max="15054" width="11.85546875" bestFit="1" customWidth="1"/>
    <col min="15055" max="15055" width="10.5703125" bestFit="1" customWidth="1"/>
    <col min="15056" max="15056" width="9.5703125" bestFit="1" customWidth="1"/>
    <col min="15057" max="15057" width="11.42578125" customWidth="1"/>
    <col min="15058" max="15058" width="10.5703125" customWidth="1"/>
    <col min="15059" max="15059" width="7.5703125" customWidth="1"/>
    <col min="15060" max="15060" width="9.5703125" bestFit="1" customWidth="1"/>
    <col min="15061" max="15061" width="11" bestFit="1" customWidth="1"/>
    <col min="15062" max="15062" width="10.140625" bestFit="1" customWidth="1"/>
    <col min="15063" max="15067" width="9.5703125" bestFit="1" customWidth="1"/>
    <col min="15068" max="15068" width="10.140625" bestFit="1" customWidth="1"/>
    <col min="15069" max="15070" width="9.5703125" bestFit="1" customWidth="1"/>
    <col min="15071" max="15071" width="10.28515625" customWidth="1"/>
    <col min="15072" max="15079" width="9.5703125" bestFit="1" customWidth="1"/>
    <col min="15080" max="15080" width="9.5703125" customWidth="1"/>
    <col min="15081" max="15087" width="9.5703125" bestFit="1" customWidth="1"/>
    <col min="15088" max="15088" width="9.42578125" customWidth="1"/>
    <col min="15089" max="15104" width="9.5703125" bestFit="1" customWidth="1"/>
    <col min="15105" max="15106" width="12.5703125" bestFit="1" customWidth="1"/>
    <col min="15107" max="15107" width="11.42578125" bestFit="1" customWidth="1"/>
    <col min="15108" max="15108" width="11" bestFit="1" customWidth="1"/>
    <col min="15109" max="15109" width="11.7109375" bestFit="1" customWidth="1"/>
    <col min="15299" max="15299" width="6.7109375" customWidth="1"/>
    <col min="15300" max="15300" width="39.140625" customWidth="1"/>
    <col min="15301" max="15301" width="8.7109375" customWidth="1"/>
    <col min="15302" max="15302" width="11.7109375" customWidth="1"/>
    <col min="15303" max="15303" width="12.7109375" customWidth="1"/>
    <col min="15304" max="15304" width="12" customWidth="1"/>
    <col min="15305" max="15305" width="12.85546875" customWidth="1"/>
    <col min="15306" max="15306" width="11.42578125" customWidth="1"/>
    <col min="15307" max="15307" width="10.42578125" customWidth="1"/>
    <col min="15308" max="15308" width="11.7109375" customWidth="1"/>
    <col min="15309" max="15309" width="11.140625" customWidth="1"/>
    <col min="15310" max="15310" width="11.85546875" bestFit="1" customWidth="1"/>
    <col min="15311" max="15311" width="10.5703125" bestFit="1" customWidth="1"/>
    <col min="15312" max="15312" width="9.5703125" bestFit="1" customWidth="1"/>
    <col min="15313" max="15313" width="11.42578125" customWidth="1"/>
    <col min="15314" max="15314" width="10.5703125" customWidth="1"/>
    <col min="15315" max="15315" width="7.5703125" customWidth="1"/>
    <col min="15316" max="15316" width="9.5703125" bestFit="1" customWidth="1"/>
    <col min="15317" max="15317" width="11" bestFit="1" customWidth="1"/>
    <col min="15318" max="15318" width="10.140625" bestFit="1" customWidth="1"/>
    <col min="15319" max="15323" width="9.5703125" bestFit="1" customWidth="1"/>
    <col min="15324" max="15324" width="10.140625" bestFit="1" customWidth="1"/>
    <col min="15325" max="15326" width="9.5703125" bestFit="1" customWidth="1"/>
    <col min="15327" max="15327" width="10.28515625" customWidth="1"/>
    <col min="15328" max="15335" width="9.5703125" bestFit="1" customWidth="1"/>
    <col min="15336" max="15336" width="9.5703125" customWidth="1"/>
    <col min="15337" max="15343" width="9.5703125" bestFit="1" customWidth="1"/>
    <col min="15344" max="15344" width="9.42578125" customWidth="1"/>
    <col min="15345" max="15360" width="9.5703125" bestFit="1" customWidth="1"/>
    <col min="15361" max="15362" width="12.5703125" bestFit="1" customWidth="1"/>
    <col min="15363" max="15363" width="11.42578125" bestFit="1" customWidth="1"/>
    <col min="15364" max="15364" width="11" bestFit="1" customWidth="1"/>
    <col min="15365" max="15365" width="11.7109375" bestFit="1" customWidth="1"/>
    <col min="15555" max="15555" width="6.7109375" customWidth="1"/>
    <col min="15556" max="15556" width="39.140625" customWidth="1"/>
    <col min="15557" max="15557" width="8.7109375" customWidth="1"/>
    <col min="15558" max="15558" width="11.7109375" customWidth="1"/>
    <col min="15559" max="15559" width="12.7109375" customWidth="1"/>
    <col min="15560" max="15560" width="12" customWidth="1"/>
    <col min="15561" max="15561" width="12.85546875" customWidth="1"/>
    <col min="15562" max="15562" width="11.42578125" customWidth="1"/>
    <col min="15563" max="15563" width="10.42578125" customWidth="1"/>
    <col min="15564" max="15564" width="11.7109375" customWidth="1"/>
    <col min="15565" max="15565" width="11.140625" customWidth="1"/>
    <col min="15566" max="15566" width="11.85546875" bestFit="1" customWidth="1"/>
    <col min="15567" max="15567" width="10.5703125" bestFit="1" customWidth="1"/>
    <col min="15568" max="15568" width="9.5703125" bestFit="1" customWidth="1"/>
    <col min="15569" max="15569" width="11.42578125" customWidth="1"/>
    <col min="15570" max="15570" width="10.5703125" customWidth="1"/>
    <col min="15571" max="15571" width="7.5703125" customWidth="1"/>
    <col min="15572" max="15572" width="9.5703125" bestFit="1" customWidth="1"/>
    <col min="15573" max="15573" width="11" bestFit="1" customWidth="1"/>
    <col min="15574" max="15574" width="10.140625" bestFit="1" customWidth="1"/>
    <col min="15575" max="15579" width="9.5703125" bestFit="1" customWidth="1"/>
    <col min="15580" max="15580" width="10.140625" bestFit="1" customWidth="1"/>
    <col min="15581" max="15582" width="9.5703125" bestFit="1" customWidth="1"/>
    <col min="15583" max="15583" width="10.28515625" customWidth="1"/>
    <col min="15584" max="15591" width="9.5703125" bestFit="1" customWidth="1"/>
    <col min="15592" max="15592" width="9.5703125" customWidth="1"/>
    <col min="15593" max="15599" width="9.5703125" bestFit="1" customWidth="1"/>
    <col min="15600" max="15600" width="9.42578125" customWidth="1"/>
    <col min="15601" max="15616" width="9.5703125" bestFit="1" customWidth="1"/>
    <col min="15617" max="15618" width="12.5703125" bestFit="1" customWidth="1"/>
    <col min="15619" max="15619" width="11.42578125" bestFit="1" customWidth="1"/>
    <col min="15620" max="15620" width="11" bestFit="1" customWidth="1"/>
    <col min="15621" max="15621" width="11.7109375" bestFit="1" customWidth="1"/>
    <col min="15811" max="15811" width="6.7109375" customWidth="1"/>
    <col min="15812" max="15812" width="39.140625" customWidth="1"/>
    <col min="15813" max="15813" width="8.7109375" customWidth="1"/>
    <col min="15814" max="15814" width="11.7109375" customWidth="1"/>
    <col min="15815" max="15815" width="12.7109375" customWidth="1"/>
    <col min="15816" max="15816" width="12" customWidth="1"/>
    <col min="15817" max="15817" width="12.85546875" customWidth="1"/>
    <col min="15818" max="15818" width="11.42578125" customWidth="1"/>
    <col min="15819" max="15819" width="10.42578125" customWidth="1"/>
    <col min="15820" max="15820" width="11.7109375" customWidth="1"/>
    <col min="15821" max="15821" width="11.140625" customWidth="1"/>
    <col min="15822" max="15822" width="11.85546875" bestFit="1" customWidth="1"/>
    <col min="15823" max="15823" width="10.5703125" bestFit="1" customWidth="1"/>
    <col min="15824" max="15824" width="9.5703125" bestFit="1" customWidth="1"/>
    <col min="15825" max="15825" width="11.42578125" customWidth="1"/>
    <col min="15826" max="15826" width="10.5703125" customWidth="1"/>
    <col min="15827" max="15827" width="7.5703125" customWidth="1"/>
    <col min="15828" max="15828" width="9.5703125" bestFit="1" customWidth="1"/>
    <col min="15829" max="15829" width="11" bestFit="1" customWidth="1"/>
    <col min="15830" max="15830" width="10.140625" bestFit="1" customWidth="1"/>
    <col min="15831" max="15835" width="9.5703125" bestFit="1" customWidth="1"/>
    <col min="15836" max="15836" width="10.140625" bestFit="1" customWidth="1"/>
    <col min="15837" max="15838" width="9.5703125" bestFit="1" customWidth="1"/>
    <col min="15839" max="15839" width="10.28515625" customWidth="1"/>
    <col min="15840" max="15847" width="9.5703125" bestFit="1" customWidth="1"/>
    <col min="15848" max="15848" width="9.5703125" customWidth="1"/>
    <col min="15849" max="15855" width="9.5703125" bestFit="1" customWidth="1"/>
    <col min="15856" max="15856" width="9.42578125" customWidth="1"/>
    <col min="15857" max="15872" width="9.5703125" bestFit="1" customWidth="1"/>
    <col min="15873" max="15874" width="12.5703125" bestFit="1" customWidth="1"/>
    <col min="15875" max="15875" width="11.42578125" bestFit="1" customWidth="1"/>
    <col min="15876" max="15876" width="11" bestFit="1" customWidth="1"/>
    <col min="15877" max="15877" width="11.7109375" bestFit="1" customWidth="1"/>
    <col min="16067" max="16067" width="6.7109375" customWidth="1"/>
    <col min="16068" max="16068" width="39.140625" customWidth="1"/>
    <col min="16069" max="16069" width="8.7109375" customWidth="1"/>
    <col min="16070" max="16070" width="11.7109375" customWidth="1"/>
    <col min="16071" max="16071" width="12.7109375" customWidth="1"/>
    <col min="16072" max="16072" width="12" customWidth="1"/>
    <col min="16073" max="16073" width="12.85546875" customWidth="1"/>
    <col min="16074" max="16074" width="11.42578125" customWidth="1"/>
    <col min="16075" max="16075" width="10.42578125" customWidth="1"/>
    <col min="16076" max="16076" width="11.7109375" customWidth="1"/>
    <col min="16077" max="16077" width="11.140625" customWidth="1"/>
    <col min="16078" max="16078" width="11.85546875" bestFit="1" customWidth="1"/>
    <col min="16079" max="16079" width="10.5703125" bestFit="1" customWidth="1"/>
    <col min="16080" max="16080" width="9.5703125" bestFit="1" customWidth="1"/>
    <col min="16081" max="16081" width="11.42578125" customWidth="1"/>
    <col min="16082" max="16082" width="10.5703125" customWidth="1"/>
    <col min="16083" max="16083" width="7.5703125" customWidth="1"/>
    <col min="16084" max="16084" width="9.5703125" bestFit="1" customWidth="1"/>
    <col min="16085" max="16085" width="11" bestFit="1" customWidth="1"/>
    <col min="16086" max="16086" width="10.140625" bestFit="1" customWidth="1"/>
    <col min="16087" max="16091" width="9.5703125" bestFit="1" customWidth="1"/>
    <col min="16092" max="16092" width="10.140625" bestFit="1" customWidth="1"/>
    <col min="16093" max="16094" width="9.5703125" bestFit="1" customWidth="1"/>
    <col min="16095" max="16095" width="10.28515625" customWidth="1"/>
    <col min="16096" max="16103" width="9.5703125" bestFit="1" customWidth="1"/>
    <col min="16104" max="16104" width="9.5703125" customWidth="1"/>
    <col min="16105" max="16111" width="9.5703125" bestFit="1" customWidth="1"/>
    <col min="16112" max="16112" width="9.42578125" customWidth="1"/>
    <col min="16113" max="16128" width="9.5703125" bestFit="1" customWidth="1"/>
    <col min="16129" max="16130" width="12.5703125" bestFit="1" customWidth="1"/>
    <col min="16131" max="16131" width="11.42578125" bestFit="1" customWidth="1"/>
    <col min="16132" max="16132" width="11" bestFit="1" customWidth="1"/>
    <col min="16133" max="16133" width="11.7109375" bestFit="1" customWidth="1"/>
  </cols>
  <sheetData>
    <row r="1" spans="1:63" ht="15.75" customHeight="1" x14ac:dyDescent="0.2">
      <c r="A1" s="288" t="s">
        <v>1295</v>
      </c>
      <c r="D1" s="312"/>
      <c r="E1" s="312"/>
      <c r="F1" s="312"/>
      <c r="G1" s="312"/>
      <c r="H1" s="312"/>
      <c r="I1" s="312"/>
      <c r="J1" s="312"/>
      <c r="K1" s="312"/>
      <c r="L1" s="312"/>
      <c r="M1" s="312"/>
      <c r="N1" s="312"/>
      <c r="O1" s="312"/>
      <c r="P1" s="312"/>
      <c r="Q1" s="312"/>
      <c r="R1" s="312"/>
      <c r="S1" s="312"/>
      <c r="T1" s="312"/>
      <c r="U1" s="312"/>
      <c r="V1" s="312"/>
      <c r="W1" s="312"/>
      <c r="X1" s="312"/>
      <c r="Y1" s="312"/>
      <c r="Z1" s="312"/>
      <c r="AA1" s="312"/>
      <c r="AB1" s="312"/>
      <c r="AC1" s="313"/>
      <c r="AD1" s="313"/>
      <c r="AE1" s="313"/>
      <c r="AF1" s="313"/>
      <c r="AG1" s="313"/>
      <c r="AH1" s="313"/>
      <c r="AI1" s="313"/>
      <c r="AJ1" s="313"/>
      <c r="AK1" s="313"/>
      <c r="AL1" s="312"/>
      <c r="AM1" s="312"/>
      <c r="AN1" s="312"/>
      <c r="AO1" s="312"/>
      <c r="AP1" s="313"/>
      <c r="AQ1" s="313"/>
      <c r="AR1" s="313"/>
      <c r="AS1" s="313"/>
      <c r="AT1" s="312"/>
      <c r="AU1" s="312"/>
      <c r="AV1" s="312"/>
      <c r="AW1" s="312"/>
      <c r="AX1" s="312"/>
      <c r="AY1" s="312"/>
      <c r="AZ1" s="312"/>
      <c r="BA1" s="312"/>
      <c r="BB1" s="312"/>
      <c r="BC1" s="312"/>
      <c r="BD1" s="312"/>
      <c r="BE1" s="312"/>
      <c r="BF1" s="312"/>
      <c r="BG1" s="313"/>
      <c r="BH1" s="313"/>
      <c r="BI1" s="313"/>
      <c r="BJ1" s="314"/>
      <c r="BK1" s="314"/>
    </row>
    <row r="2" spans="1:63" ht="27" customHeight="1" x14ac:dyDescent="0.2">
      <c r="A2" s="283" t="s">
        <v>1301</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row>
    <row r="3" spans="1:63" ht="11.25" customHeight="1" thickBot="1" x14ac:dyDescent="0.25">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2"/>
      <c r="AG3" s="312"/>
      <c r="AH3" s="312"/>
      <c r="AI3" s="312"/>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4"/>
      <c r="BJ3" s="314" t="s">
        <v>0</v>
      </c>
      <c r="BK3" s="314"/>
    </row>
    <row r="4" spans="1:63" ht="15.75" customHeight="1" thickTop="1" x14ac:dyDescent="0.2">
      <c r="A4" s="1524" t="s">
        <v>1</v>
      </c>
      <c r="B4" s="1526" t="s">
        <v>514</v>
      </c>
      <c r="C4" s="1526" t="s">
        <v>3</v>
      </c>
      <c r="D4" s="1515" t="s">
        <v>1260</v>
      </c>
      <c r="E4" s="1520" t="s">
        <v>1261</v>
      </c>
      <c r="F4" s="1521" t="s">
        <v>1262</v>
      </c>
      <c r="G4" s="1522"/>
      <c r="H4" s="1522"/>
      <c r="I4" s="1522"/>
      <c r="J4" s="1522"/>
      <c r="K4" s="1522"/>
      <c r="L4" s="1522"/>
      <c r="M4" s="1522"/>
      <c r="N4" s="1522"/>
      <c r="O4" s="1522"/>
      <c r="P4" s="1522"/>
      <c r="Q4" s="1522"/>
      <c r="R4" s="1522"/>
      <c r="S4" s="1522"/>
      <c r="T4" s="1522"/>
      <c r="U4" s="1522"/>
      <c r="V4" s="1522"/>
      <c r="W4" s="1522"/>
      <c r="X4" s="1522"/>
      <c r="Y4" s="1522"/>
      <c r="Z4" s="1522"/>
      <c r="AA4" s="1522"/>
      <c r="AB4" s="1522"/>
      <c r="AC4" s="1522"/>
      <c r="AD4" s="1522"/>
      <c r="AE4" s="1522"/>
      <c r="AF4" s="1522"/>
      <c r="AG4" s="1522"/>
      <c r="AH4" s="1522"/>
      <c r="AI4" s="1522"/>
      <c r="AJ4" s="1522"/>
      <c r="AK4" s="1522"/>
      <c r="AL4" s="1522"/>
      <c r="AM4" s="1522"/>
      <c r="AN4" s="1522"/>
      <c r="AO4" s="1522"/>
      <c r="AP4" s="1522"/>
      <c r="AQ4" s="1522"/>
      <c r="AR4" s="1522"/>
      <c r="AS4" s="1522"/>
      <c r="AT4" s="1522"/>
      <c r="AU4" s="1522"/>
      <c r="AV4" s="1522"/>
      <c r="AW4" s="1522"/>
      <c r="AX4" s="1522"/>
      <c r="AY4" s="1522"/>
      <c r="AZ4" s="1522"/>
      <c r="BA4" s="1522"/>
      <c r="BB4" s="1522"/>
      <c r="BC4" s="1522"/>
      <c r="BD4" s="1522"/>
      <c r="BE4" s="1522"/>
      <c r="BF4" s="1522"/>
      <c r="BG4" s="1522"/>
      <c r="BH4" s="1522"/>
      <c r="BI4" s="1523"/>
      <c r="BJ4" s="1530" t="s">
        <v>1263</v>
      </c>
      <c r="BK4" s="1530" t="s">
        <v>1264</v>
      </c>
    </row>
    <row r="5" spans="1:63" ht="27" customHeight="1" x14ac:dyDescent="0.2">
      <c r="A5" s="1525"/>
      <c r="B5" s="1513"/>
      <c r="C5" s="1513"/>
      <c r="D5" s="1516"/>
      <c r="E5" s="1516"/>
      <c r="F5" s="333" t="s">
        <v>39</v>
      </c>
      <c r="G5" s="184" t="s">
        <v>42</v>
      </c>
      <c r="H5" s="326" t="s">
        <v>44</v>
      </c>
      <c r="I5" s="326" t="s">
        <v>46</v>
      </c>
      <c r="J5" s="184" t="s">
        <v>49</v>
      </c>
      <c r="K5" s="184" t="s">
        <v>52</v>
      </c>
      <c r="L5" s="184" t="s">
        <v>55</v>
      </c>
      <c r="M5" s="184" t="s">
        <v>58</v>
      </c>
      <c r="N5" s="184" t="s">
        <v>61</v>
      </c>
      <c r="O5" s="184" t="s">
        <v>63</v>
      </c>
      <c r="P5" s="184" t="s">
        <v>66</v>
      </c>
      <c r="Q5" s="184" t="s">
        <v>68</v>
      </c>
      <c r="R5" s="333" t="s">
        <v>70</v>
      </c>
      <c r="S5" s="184" t="s">
        <v>73</v>
      </c>
      <c r="T5" s="184" t="s">
        <v>76</v>
      </c>
      <c r="U5" s="184" t="s">
        <v>79</v>
      </c>
      <c r="V5" s="184" t="s">
        <v>521</v>
      </c>
      <c r="W5" s="184" t="s">
        <v>82</v>
      </c>
      <c r="X5" s="184" t="s">
        <v>85</v>
      </c>
      <c r="Y5" s="184" t="s">
        <v>88</v>
      </c>
      <c r="Z5" s="184" t="s">
        <v>91</v>
      </c>
      <c r="AA5" s="184" t="s">
        <v>93</v>
      </c>
      <c r="AB5" s="184" t="s">
        <v>96</v>
      </c>
      <c r="AC5" s="326" t="s">
        <v>99</v>
      </c>
      <c r="AD5" s="326" t="s">
        <v>101</v>
      </c>
      <c r="AE5" s="326" t="s">
        <v>103</v>
      </c>
      <c r="AF5" s="326" t="s">
        <v>105</v>
      </c>
      <c r="AG5" s="326" t="s">
        <v>107</v>
      </c>
      <c r="AH5" s="326" t="s">
        <v>109</v>
      </c>
      <c r="AI5" s="326" t="s">
        <v>111</v>
      </c>
      <c r="AJ5" s="326" t="s">
        <v>113</v>
      </c>
      <c r="AK5" s="326" t="s">
        <v>115</v>
      </c>
      <c r="AL5" s="184" t="s">
        <v>117</v>
      </c>
      <c r="AM5" s="184" t="s">
        <v>119</v>
      </c>
      <c r="AN5" s="184" t="s">
        <v>121</v>
      </c>
      <c r="AO5" s="184" t="s">
        <v>123</v>
      </c>
      <c r="AP5" s="326" t="s">
        <v>125</v>
      </c>
      <c r="AQ5" s="326" t="s">
        <v>127</v>
      </c>
      <c r="AR5" s="326" t="s">
        <v>129</v>
      </c>
      <c r="AS5" s="184" t="s">
        <v>131</v>
      </c>
      <c r="AT5" s="184" t="s">
        <v>134</v>
      </c>
      <c r="AU5" s="184" t="s">
        <v>143</v>
      </c>
      <c r="AV5" s="184" t="s">
        <v>146</v>
      </c>
      <c r="AW5" s="184" t="s">
        <v>149</v>
      </c>
      <c r="AX5" s="184" t="s">
        <v>152</v>
      </c>
      <c r="AY5" s="184" t="s">
        <v>155</v>
      </c>
      <c r="AZ5" s="184" t="s">
        <v>137</v>
      </c>
      <c r="BA5" s="184" t="s">
        <v>140</v>
      </c>
      <c r="BB5" s="184" t="s">
        <v>157</v>
      </c>
      <c r="BC5" s="184" t="s">
        <v>160</v>
      </c>
      <c r="BD5" s="184" t="s">
        <v>163</v>
      </c>
      <c r="BE5" s="333" t="s">
        <v>165</v>
      </c>
      <c r="BF5" s="351" t="s">
        <v>167</v>
      </c>
      <c r="BG5" s="351" t="s">
        <v>525</v>
      </c>
      <c r="BH5" s="351" t="s">
        <v>528</v>
      </c>
      <c r="BI5" s="351" t="s">
        <v>169</v>
      </c>
      <c r="BJ5" s="1511"/>
      <c r="BK5" s="1511"/>
    </row>
    <row r="6" spans="1:63" ht="20.100000000000001" customHeight="1" x14ac:dyDescent="0.2">
      <c r="A6" s="374"/>
      <c r="B6" s="334" t="s">
        <v>1265</v>
      </c>
      <c r="C6" s="334"/>
      <c r="D6" s="308">
        <v>341.61</v>
      </c>
      <c r="E6" s="308"/>
      <c r="F6" s="308"/>
      <c r="G6" s="308"/>
      <c r="H6" s="308"/>
      <c r="I6" s="308"/>
      <c r="J6" s="308"/>
      <c r="K6" s="308"/>
      <c r="L6" s="308"/>
      <c r="M6" s="308"/>
      <c r="N6" s="308"/>
      <c r="O6" s="308"/>
      <c r="P6" s="308"/>
      <c r="Q6" s="308"/>
      <c r="R6" s="308"/>
      <c r="S6" s="308"/>
      <c r="T6" s="308"/>
      <c r="U6" s="308"/>
      <c r="V6" s="308"/>
      <c r="W6" s="308"/>
      <c r="X6" s="308"/>
      <c r="Y6" s="308"/>
      <c r="Z6" s="308"/>
      <c r="AA6" s="308"/>
      <c r="AB6" s="308"/>
      <c r="AC6" s="335"/>
      <c r="AD6" s="335"/>
      <c r="AE6" s="335"/>
      <c r="AF6" s="335"/>
      <c r="AG6" s="335"/>
      <c r="AH6" s="335"/>
      <c r="AI6" s="335"/>
      <c r="AJ6" s="335"/>
      <c r="AK6" s="335"/>
      <c r="AL6" s="308"/>
      <c r="AM6" s="308"/>
      <c r="AN6" s="308"/>
      <c r="AO6" s="308"/>
      <c r="AP6" s="335"/>
      <c r="AQ6" s="335"/>
      <c r="AR6" s="335"/>
      <c r="AS6" s="308"/>
      <c r="AT6" s="308"/>
      <c r="AU6" s="308"/>
      <c r="AV6" s="308"/>
      <c r="AW6" s="308"/>
      <c r="AX6" s="308"/>
      <c r="AY6" s="308"/>
      <c r="AZ6" s="308"/>
      <c r="BA6" s="308"/>
      <c r="BB6" s="308"/>
      <c r="BC6" s="308"/>
      <c r="BD6" s="308"/>
      <c r="BE6" s="308"/>
      <c r="BF6" s="308"/>
      <c r="BG6" s="335"/>
      <c r="BH6" s="335"/>
      <c r="BI6" s="335"/>
      <c r="BJ6" s="336"/>
      <c r="BK6" s="336">
        <v>341.61</v>
      </c>
    </row>
    <row r="7" spans="1:63" ht="20.100000000000001" customHeight="1" x14ac:dyDescent="0.2">
      <c r="A7" s="374">
        <v>1</v>
      </c>
      <c r="B7" s="337" t="s">
        <v>38</v>
      </c>
      <c r="C7" s="334" t="s">
        <v>39</v>
      </c>
      <c r="D7" s="320">
        <v>78.28</v>
      </c>
      <c r="E7" s="320">
        <v>0</v>
      </c>
      <c r="F7" s="320">
        <v>0</v>
      </c>
      <c r="G7" s="320">
        <v>0</v>
      </c>
      <c r="H7" s="320">
        <v>0</v>
      </c>
      <c r="I7" s="320">
        <v>0</v>
      </c>
      <c r="J7" s="320">
        <v>0</v>
      </c>
      <c r="K7" s="320">
        <v>0</v>
      </c>
      <c r="L7" s="320">
        <v>0</v>
      </c>
      <c r="M7" s="320">
        <v>0</v>
      </c>
      <c r="N7" s="320">
        <v>0</v>
      </c>
      <c r="O7" s="320">
        <v>0</v>
      </c>
      <c r="P7" s="320">
        <v>0</v>
      </c>
      <c r="Q7" s="320">
        <v>0</v>
      </c>
      <c r="R7" s="320">
        <v>0</v>
      </c>
      <c r="S7" s="320">
        <v>0</v>
      </c>
      <c r="T7" s="320">
        <v>0</v>
      </c>
      <c r="U7" s="320">
        <v>0</v>
      </c>
      <c r="V7" s="320">
        <v>0</v>
      </c>
      <c r="W7" s="320">
        <v>0</v>
      </c>
      <c r="X7" s="320">
        <v>0</v>
      </c>
      <c r="Y7" s="320">
        <v>0</v>
      </c>
      <c r="Z7" s="320">
        <v>0</v>
      </c>
      <c r="AA7" s="320">
        <v>0</v>
      </c>
      <c r="AB7" s="320">
        <v>0</v>
      </c>
      <c r="AC7" s="338">
        <v>0</v>
      </c>
      <c r="AD7" s="338">
        <v>0</v>
      </c>
      <c r="AE7" s="338">
        <v>0</v>
      </c>
      <c r="AF7" s="338">
        <v>0</v>
      </c>
      <c r="AG7" s="338">
        <v>0</v>
      </c>
      <c r="AH7" s="338">
        <v>0</v>
      </c>
      <c r="AI7" s="338">
        <v>0</v>
      </c>
      <c r="AJ7" s="338">
        <v>0</v>
      </c>
      <c r="AK7" s="338">
        <v>0</v>
      </c>
      <c r="AL7" s="320">
        <v>0</v>
      </c>
      <c r="AM7" s="320">
        <v>0</v>
      </c>
      <c r="AN7" s="320">
        <v>0</v>
      </c>
      <c r="AO7" s="320">
        <v>0</v>
      </c>
      <c r="AP7" s="338">
        <v>0</v>
      </c>
      <c r="AQ7" s="338">
        <v>0</v>
      </c>
      <c r="AR7" s="338">
        <v>0</v>
      </c>
      <c r="AS7" s="320">
        <v>0</v>
      </c>
      <c r="AT7" s="320">
        <v>0</v>
      </c>
      <c r="AU7" s="320">
        <v>0</v>
      </c>
      <c r="AV7" s="320">
        <v>0</v>
      </c>
      <c r="AW7" s="320">
        <v>0</v>
      </c>
      <c r="AX7" s="320">
        <v>0</v>
      </c>
      <c r="AY7" s="320">
        <v>0</v>
      </c>
      <c r="AZ7" s="320">
        <v>0</v>
      </c>
      <c r="BA7" s="320">
        <v>0</v>
      </c>
      <c r="BB7" s="320">
        <v>0</v>
      </c>
      <c r="BC7" s="320">
        <v>0</v>
      </c>
      <c r="BD7" s="320">
        <v>0</v>
      </c>
      <c r="BE7" s="320">
        <v>0</v>
      </c>
      <c r="BF7" s="320">
        <v>0</v>
      </c>
      <c r="BG7" s="338">
        <v>0</v>
      </c>
      <c r="BH7" s="338">
        <v>0</v>
      </c>
      <c r="BI7" s="338">
        <v>0</v>
      </c>
      <c r="BJ7" s="339">
        <v>-33.81</v>
      </c>
      <c r="BK7" s="339">
        <v>44.47</v>
      </c>
    </row>
    <row r="8" spans="1:63" ht="20.100000000000001" customHeight="1" x14ac:dyDescent="0.2">
      <c r="A8" s="375" t="s">
        <v>40</v>
      </c>
      <c r="B8" s="341" t="s">
        <v>41</v>
      </c>
      <c r="C8" s="340" t="s">
        <v>42</v>
      </c>
      <c r="D8" s="202">
        <v>0</v>
      </c>
      <c r="E8" s="202">
        <v>0</v>
      </c>
      <c r="F8" s="320">
        <v>0</v>
      </c>
      <c r="G8" s="202">
        <v>0</v>
      </c>
      <c r="H8" s="202">
        <v>0</v>
      </c>
      <c r="I8" s="202">
        <v>0</v>
      </c>
      <c r="J8" s="202">
        <v>0</v>
      </c>
      <c r="K8" s="202">
        <v>0</v>
      </c>
      <c r="L8" s="202">
        <v>0</v>
      </c>
      <c r="M8" s="202">
        <v>0</v>
      </c>
      <c r="N8" s="202">
        <v>0</v>
      </c>
      <c r="O8" s="202">
        <v>0</v>
      </c>
      <c r="P8" s="202">
        <v>0</v>
      </c>
      <c r="Q8" s="202">
        <v>0</v>
      </c>
      <c r="R8" s="202">
        <v>0</v>
      </c>
      <c r="S8" s="202">
        <v>0</v>
      </c>
      <c r="T8" s="202">
        <v>0</v>
      </c>
      <c r="U8" s="202">
        <v>0</v>
      </c>
      <c r="V8" s="202">
        <v>0</v>
      </c>
      <c r="W8" s="202">
        <v>0</v>
      </c>
      <c r="X8" s="202">
        <v>0</v>
      </c>
      <c r="Y8" s="202">
        <v>0</v>
      </c>
      <c r="Z8" s="202">
        <v>0</v>
      </c>
      <c r="AA8" s="202">
        <v>0</v>
      </c>
      <c r="AB8" s="202">
        <v>0</v>
      </c>
      <c r="AC8" s="319">
        <v>0</v>
      </c>
      <c r="AD8" s="319">
        <v>0</v>
      </c>
      <c r="AE8" s="319">
        <v>0</v>
      </c>
      <c r="AF8" s="319">
        <v>0</v>
      </c>
      <c r="AG8" s="319">
        <v>0</v>
      </c>
      <c r="AH8" s="319">
        <v>0</v>
      </c>
      <c r="AI8" s="319">
        <v>0</v>
      </c>
      <c r="AJ8" s="319">
        <v>0</v>
      </c>
      <c r="AK8" s="319">
        <v>0</v>
      </c>
      <c r="AL8" s="202">
        <v>0</v>
      </c>
      <c r="AM8" s="202">
        <v>0</v>
      </c>
      <c r="AN8" s="202">
        <v>0</v>
      </c>
      <c r="AO8" s="202">
        <v>0</v>
      </c>
      <c r="AP8" s="319">
        <v>0</v>
      </c>
      <c r="AQ8" s="319">
        <v>0</v>
      </c>
      <c r="AR8" s="319">
        <v>0</v>
      </c>
      <c r="AS8" s="202">
        <v>0</v>
      </c>
      <c r="AT8" s="202">
        <v>0</v>
      </c>
      <c r="AU8" s="202">
        <v>0</v>
      </c>
      <c r="AV8" s="202">
        <v>0</v>
      </c>
      <c r="AW8" s="202">
        <v>0</v>
      </c>
      <c r="AX8" s="202">
        <v>0</v>
      </c>
      <c r="AY8" s="202">
        <v>0</v>
      </c>
      <c r="AZ8" s="202">
        <v>0</v>
      </c>
      <c r="BA8" s="202">
        <v>0</v>
      </c>
      <c r="BB8" s="202">
        <v>0</v>
      </c>
      <c r="BC8" s="202">
        <v>0</v>
      </c>
      <c r="BD8" s="202">
        <v>0</v>
      </c>
      <c r="BE8" s="202">
        <v>0</v>
      </c>
      <c r="BF8" s="202">
        <v>0</v>
      </c>
      <c r="BG8" s="319">
        <v>0</v>
      </c>
      <c r="BH8" s="319">
        <v>0</v>
      </c>
      <c r="BI8" s="319">
        <v>0</v>
      </c>
      <c r="BJ8" s="321">
        <v>0</v>
      </c>
      <c r="BK8" s="321">
        <v>0</v>
      </c>
    </row>
    <row r="9" spans="1:63" ht="20.100000000000001" customHeight="1" x14ac:dyDescent="0.2">
      <c r="A9" s="375"/>
      <c r="B9" s="342" t="s">
        <v>43</v>
      </c>
      <c r="C9" s="343" t="s">
        <v>44</v>
      </c>
      <c r="D9" s="202">
        <v>0</v>
      </c>
      <c r="E9" s="202">
        <v>0</v>
      </c>
      <c r="F9" s="320">
        <v>0</v>
      </c>
      <c r="G9" s="202">
        <v>0</v>
      </c>
      <c r="H9" s="202">
        <v>0</v>
      </c>
      <c r="I9" s="202">
        <v>0</v>
      </c>
      <c r="J9" s="202">
        <v>0</v>
      </c>
      <c r="K9" s="202">
        <v>0</v>
      </c>
      <c r="L9" s="202">
        <v>0</v>
      </c>
      <c r="M9" s="202">
        <v>0</v>
      </c>
      <c r="N9" s="202">
        <v>0</v>
      </c>
      <c r="O9" s="202">
        <v>0</v>
      </c>
      <c r="P9" s="202">
        <v>0</v>
      </c>
      <c r="Q9" s="202">
        <v>0</v>
      </c>
      <c r="R9" s="202">
        <v>0</v>
      </c>
      <c r="S9" s="202">
        <v>0</v>
      </c>
      <c r="T9" s="202">
        <v>0</v>
      </c>
      <c r="U9" s="202">
        <v>0</v>
      </c>
      <c r="V9" s="202">
        <v>0</v>
      </c>
      <c r="W9" s="202">
        <v>0</v>
      </c>
      <c r="X9" s="202">
        <v>0</v>
      </c>
      <c r="Y9" s="202">
        <v>0</v>
      </c>
      <c r="Z9" s="202">
        <v>0</v>
      </c>
      <c r="AA9" s="202">
        <v>0</v>
      </c>
      <c r="AB9" s="202">
        <v>0</v>
      </c>
      <c r="AC9" s="319">
        <v>0</v>
      </c>
      <c r="AD9" s="319">
        <v>0</v>
      </c>
      <c r="AE9" s="319">
        <v>0</v>
      </c>
      <c r="AF9" s="319">
        <v>0</v>
      </c>
      <c r="AG9" s="319">
        <v>0</v>
      </c>
      <c r="AH9" s="319">
        <v>0</v>
      </c>
      <c r="AI9" s="319">
        <v>0</v>
      </c>
      <c r="AJ9" s="319">
        <v>0</v>
      </c>
      <c r="AK9" s="319">
        <v>0</v>
      </c>
      <c r="AL9" s="202">
        <v>0</v>
      </c>
      <c r="AM9" s="202">
        <v>0</v>
      </c>
      <c r="AN9" s="202">
        <v>0</v>
      </c>
      <c r="AO9" s="202">
        <v>0</v>
      </c>
      <c r="AP9" s="319">
        <v>0</v>
      </c>
      <c r="AQ9" s="319">
        <v>0</v>
      </c>
      <c r="AR9" s="319">
        <v>0</v>
      </c>
      <c r="AS9" s="202">
        <v>0</v>
      </c>
      <c r="AT9" s="202">
        <v>0</v>
      </c>
      <c r="AU9" s="202">
        <v>0</v>
      </c>
      <c r="AV9" s="202">
        <v>0</v>
      </c>
      <c r="AW9" s="202">
        <v>0</v>
      </c>
      <c r="AX9" s="202">
        <v>0</v>
      </c>
      <c r="AY9" s="202">
        <v>0</v>
      </c>
      <c r="AZ9" s="202">
        <v>0</v>
      </c>
      <c r="BA9" s="202">
        <v>0</v>
      </c>
      <c r="BB9" s="202">
        <v>0</v>
      </c>
      <c r="BC9" s="202">
        <v>0</v>
      </c>
      <c r="BD9" s="202">
        <v>0</v>
      </c>
      <c r="BE9" s="202">
        <v>0</v>
      </c>
      <c r="BF9" s="202">
        <v>0</v>
      </c>
      <c r="BG9" s="319">
        <v>0</v>
      </c>
      <c r="BH9" s="319">
        <v>0</v>
      </c>
      <c r="BI9" s="319">
        <v>0</v>
      </c>
      <c r="BJ9" s="321">
        <v>0</v>
      </c>
      <c r="BK9" s="321">
        <v>0</v>
      </c>
    </row>
    <row r="10" spans="1:63" ht="20.100000000000001" customHeight="1" x14ac:dyDescent="0.2">
      <c r="A10" s="375"/>
      <c r="B10" s="342" t="s">
        <v>661</v>
      </c>
      <c r="C10" s="343" t="s">
        <v>46</v>
      </c>
      <c r="D10" s="202">
        <v>0</v>
      </c>
      <c r="E10" s="202">
        <v>0</v>
      </c>
      <c r="F10" s="320">
        <v>0</v>
      </c>
      <c r="G10" s="202">
        <v>0</v>
      </c>
      <c r="H10" s="202">
        <v>0</v>
      </c>
      <c r="I10" s="202">
        <v>0</v>
      </c>
      <c r="J10" s="202">
        <v>0</v>
      </c>
      <c r="K10" s="202">
        <v>0</v>
      </c>
      <c r="L10" s="202">
        <v>0</v>
      </c>
      <c r="M10" s="202">
        <v>0</v>
      </c>
      <c r="N10" s="202">
        <v>0</v>
      </c>
      <c r="O10" s="202">
        <v>0</v>
      </c>
      <c r="P10" s="202">
        <v>0</v>
      </c>
      <c r="Q10" s="202">
        <v>0</v>
      </c>
      <c r="R10" s="202">
        <v>0</v>
      </c>
      <c r="S10" s="202">
        <v>0</v>
      </c>
      <c r="T10" s="202">
        <v>0</v>
      </c>
      <c r="U10" s="202">
        <v>0</v>
      </c>
      <c r="V10" s="202">
        <v>0</v>
      </c>
      <c r="W10" s="202">
        <v>0</v>
      </c>
      <c r="X10" s="202">
        <v>0</v>
      </c>
      <c r="Y10" s="202">
        <v>0</v>
      </c>
      <c r="Z10" s="202">
        <v>0</v>
      </c>
      <c r="AA10" s="202">
        <v>0</v>
      </c>
      <c r="AB10" s="202">
        <v>0</v>
      </c>
      <c r="AC10" s="319">
        <v>0</v>
      </c>
      <c r="AD10" s="319">
        <v>0</v>
      </c>
      <c r="AE10" s="319">
        <v>0</v>
      </c>
      <c r="AF10" s="319">
        <v>0</v>
      </c>
      <c r="AG10" s="319">
        <v>0</v>
      </c>
      <c r="AH10" s="319">
        <v>0</v>
      </c>
      <c r="AI10" s="319">
        <v>0</v>
      </c>
      <c r="AJ10" s="319">
        <v>0</v>
      </c>
      <c r="AK10" s="319">
        <v>0</v>
      </c>
      <c r="AL10" s="202">
        <v>0</v>
      </c>
      <c r="AM10" s="202">
        <v>0</v>
      </c>
      <c r="AN10" s="202">
        <v>0</v>
      </c>
      <c r="AO10" s="202">
        <v>0</v>
      </c>
      <c r="AP10" s="319">
        <v>0</v>
      </c>
      <c r="AQ10" s="319">
        <v>0</v>
      </c>
      <c r="AR10" s="319">
        <v>0</v>
      </c>
      <c r="AS10" s="202">
        <v>0</v>
      </c>
      <c r="AT10" s="202">
        <v>0</v>
      </c>
      <c r="AU10" s="202">
        <v>0</v>
      </c>
      <c r="AV10" s="202">
        <v>0</v>
      </c>
      <c r="AW10" s="202">
        <v>0</v>
      </c>
      <c r="AX10" s="202">
        <v>0</v>
      </c>
      <c r="AY10" s="202">
        <v>0</v>
      </c>
      <c r="AZ10" s="202">
        <v>0</v>
      </c>
      <c r="BA10" s="202">
        <v>0</v>
      </c>
      <c r="BB10" s="202">
        <v>0</v>
      </c>
      <c r="BC10" s="202">
        <v>0</v>
      </c>
      <c r="BD10" s="202">
        <v>0</v>
      </c>
      <c r="BE10" s="202">
        <v>0</v>
      </c>
      <c r="BF10" s="202">
        <v>0</v>
      </c>
      <c r="BG10" s="319">
        <v>0</v>
      </c>
      <c r="BH10" s="319">
        <v>0</v>
      </c>
      <c r="BI10" s="319">
        <v>0</v>
      </c>
      <c r="BJ10" s="321">
        <v>0</v>
      </c>
      <c r="BK10" s="321">
        <v>0</v>
      </c>
    </row>
    <row r="11" spans="1:63" ht="20.100000000000001" customHeight="1" x14ac:dyDescent="0.2">
      <c r="A11" s="375" t="s">
        <v>47</v>
      </c>
      <c r="B11" s="341" t="s">
        <v>48</v>
      </c>
      <c r="C11" s="340" t="s">
        <v>49</v>
      </c>
      <c r="D11" s="202">
        <v>31.86</v>
      </c>
      <c r="E11" s="202">
        <v>0</v>
      </c>
      <c r="F11" s="320">
        <v>0</v>
      </c>
      <c r="G11" s="202">
        <v>0</v>
      </c>
      <c r="H11" s="202">
        <v>0</v>
      </c>
      <c r="I11" s="202">
        <v>0</v>
      </c>
      <c r="J11" s="202">
        <v>0</v>
      </c>
      <c r="K11" s="202">
        <v>0</v>
      </c>
      <c r="L11" s="202">
        <v>0</v>
      </c>
      <c r="M11" s="202">
        <v>0</v>
      </c>
      <c r="N11" s="202">
        <v>0</v>
      </c>
      <c r="O11" s="202">
        <v>0</v>
      </c>
      <c r="P11" s="202">
        <v>0</v>
      </c>
      <c r="Q11" s="202">
        <v>0</v>
      </c>
      <c r="R11" s="202">
        <v>0</v>
      </c>
      <c r="S11" s="202">
        <v>0</v>
      </c>
      <c r="T11" s="202">
        <v>0</v>
      </c>
      <c r="U11" s="202">
        <v>0</v>
      </c>
      <c r="V11" s="202">
        <v>0</v>
      </c>
      <c r="W11" s="202">
        <v>0</v>
      </c>
      <c r="X11" s="202">
        <v>0</v>
      </c>
      <c r="Y11" s="202">
        <v>0</v>
      </c>
      <c r="Z11" s="202">
        <v>0</v>
      </c>
      <c r="AA11" s="202">
        <v>0</v>
      </c>
      <c r="AB11" s="202">
        <v>0</v>
      </c>
      <c r="AC11" s="319">
        <v>0</v>
      </c>
      <c r="AD11" s="319">
        <v>0</v>
      </c>
      <c r="AE11" s="319">
        <v>0</v>
      </c>
      <c r="AF11" s="319">
        <v>0</v>
      </c>
      <c r="AG11" s="319">
        <v>0</v>
      </c>
      <c r="AH11" s="319">
        <v>0</v>
      </c>
      <c r="AI11" s="319">
        <v>0</v>
      </c>
      <c r="AJ11" s="319">
        <v>0</v>
      </c>
      <c r="AK11" s="319">
        <v>0</v>
      </c>
      <c r="AL11" s="202">
        <v>0</v>
      </c>
      <c r="AM11" s="202">
        <v>0</v>
      </c>
      <c r="AN11" s="202">
        <v>0</v>
      </c>
      <c r="AO11" s="202">
        <v>0</v>
      </c>
      <c r="AP11" s="319">
        <v>0</v>
      </c>
      <c r="AQ11" s="319">
        <v>0</v>
      </c>
      <c r="AR11" s="319">
        <v>0</v>
      </c>
      <c r="AS11" s="202">
        <v>0</v>
      </c>
      <c r="AT11" s="202">
        <v>0</v>
      </c>
      <c r="AU11" s="202">
        <v>0</v>
      </c>
      <c r="AV11" s="202">
        <v>0</v>
      </c>
      <c r="AW11" s="202">
        <v>0</v>
      </c>
      <c r="AX11" s="202">
        <v>0</v>
      </c>
      <c r="AY11" s="202">
        <v>0</v>
      </c>
      <c r="AZ11" s="202">
        <v>0</v>
      </c>
      <c r="BA11" s="202">
        <v>0</v>
      </c>
      <c r="BB11" s="202">
        <v>0</v>
      </c>
      <c r="BC11" s="202">
        <v>0</v>
      </c>
      <c r="BD11" s="202">
        <v>0</v>
      </c>
      <c r="BE11" s="202">
        <v>0</v>
      </c>
      <c r="BF11" s="202">
        <v>0</v>
      </c>
      <c r="BG11" s="319">
        <v>0</v>
      </c>
      <c r="BH11" s="319">
        <v>0</v>
      </c>
      <c r="BI11" s="319">
        <v>0</v>
      </c>
      <c r="BJ11" s="321">
        <v>-11.14</v>
      </c>
      <c r="BK11" s="321">
        <v>20.72</v>
      </c>
    </row>
    <row r="12" spans="1:63" ht="20.100000000000001" customHeight="1" x14ac:dyDescent="0.2">
      <c r="A12" s="375" t="s">
        <v>50</v>
      </c>
      <c r="B12" s="341" t="s">
        <v>51</v>
      </c>
      <c r="C12" s="340" t="s">
        <v>52</v>
      </c>
      <c r="D12" s="202">
        <v>41.06</v>
      </c>
      <c r="E12" s="202">
        <v>0</v>
      </c>
      <c r="F12" s="320">
        <v>0</v>
      </c>
      <c r="G12" s="202">
        <v>0</v>
      </c>
      <c r="H12" s="202">
        <v>0</v>
      </c>
      <c r="I12" s="202">
        <v>0</v>
      </c>
      <c r="J12" s="202">
        <v>0</v>
      </c>
      <c r="K12" s="202">
        <v>0</v>
      </c>
      <c r="L12" s="202">
        <v>0</v>
      </c>
      <c r="M12" s="202">
        <v>0</v>
      </c>
      <c r="N12" s="202">
        <v>0</v>
      </c>
      <c r="O12" s="202">
        <v>0</v>
      </c>
      <c r="P12" s="202">
        <v>0</v>
      </c>
      <c r="Q12" s="202">
        <v>0</v>
      </c>
      <c r="R12" s="202">
        <v>0</v>
      </c>
      <c r="S12" s="202">
        <v>0</v>
      </c>
      <c r="T12" s="202">
        <v>0</v>
      </c>
      <c r="U12" s="202">
        <v>0</v>
      </c>
      <c r="V12" s="202">
        <v>0</v>
      </c>
      <c r="W12" s="202">
        <v>0</v>
      </c>
      <c r="X12" s="202">
        <v>0</v>
      </c>
      <c r="Y12" s="202">
        <v>0</v>
      </c>
      <c r="Z12" s="202">
        <v>0</v>
      </c>
      <c r="AA12" s="202">
        <v>0</v>
      </c>
      <c r="AB12" s="202">
        <v>0</v>
      </c>
      <c r="AC12" s="319">
        <v>0</v>
      </c>
      <c r="AD12" s="319">
        <v>0</v>
      </c>
      <c r="AE12" s="319">
        <v>0</v>
      </c>
      <c r="AF12" s="319">
        <v>0</v>
      </c>
      <c r="AG12" s="319">
        <v>0</v>
      </c>
      <c r="AH12" s="319">
        <v>0</v>
      </c>
      <c r="AI12" s="319">
        <v>0</v>
      </c>
      <c r="AJ12" s="319">
        <v>0</v>
      </c>
      <c r="AK12" s="319">
        <v>0</v>
      </c>
      <c r="AL12" s="202">
        <v>0</v>
      </c>
      <c r="AM12" s="202">
        <v>0</v>
      </c>
      <c r="AN12" s="202">
        <v>0</v>
      </c>
      <c r="AO12" s="202">
        <v>0</v>
      </c>
      <c r="AP12" s="319">
        <v>0</v>
      </c>
      <c r="AQ12" s="319">
        <v>0</v>
      </c>
      <c r="AR12" s="319">
        <v>0</v>
      </c>
      <c r="AS12" s="202">
        <v>0</v>
      </c>
      <c r="AT12" s="202">
        <v>0</v>
      </c>
      <c r="AU12" s="202">
        <v>0</v>
      </c>
      <c r="AV12" s="202">
        <v>0</v>
      </c>
      <c r="AW12" s="202">
        <v>0</v>
      </c>
      <c r="AX12" s="202">
        <v>0</v>
      </c>
      <c r="AY12" s="202">
        <v>0</v>
      </c>
      <c r="AZ12" s="202">
        <v>0</v>
      </c>
      <c r="BA12" s="202">
        <v>0</v>
      </c>
      <c r="BB12" s="202">
        <v>0</v>
      </c>
      <c r="BC12" s="202">
        <v>0</v>
      </c>
      <c r="BD12" s="202">
        <v>0</v>
      </c>
      <c r="BE12" s="202">
        <v>0</v>
      </c>
      <c r="BF12" s="202">
        <v>0</v>
      </c>
      <c r="BG12" s="319">
        <v>0</v>
      </c>
      <c r="BH12" s="319">
        <v>0</v>
      </c>
      <c r="BI12" s="319">
        <v>0</v>
      </c>
      <c r="BJ12" s="321">
        <v>-19.670000000000002</v>
      </c>
      <c r="BK12" s="321">
        <v>21.39</v>
      </c>
    </row>
    <row r="13" spans="1:63" ht="20.100000000000001" customHeight="1" x14ac:dyDescent="0.2">
      <c r="A13" s="375" t="s">
        <v>53</v>
      </c>
      <c r="B13" s="341" t="s">
        <v>54</v>
      </c>
      <c r="C13" s="340" t="s">
        <v>55</v>
      </c>
      <c r="D13" s="202">
        <v>0</v>
      </c>
      <c r="E13" s="202">
        <v>0</v>
      </c>
      <c r="F13" s="320">
        <v>0</v>
      </c>
      <c r="G13" s="202">
        <v>0</v>
      </c>
      <c r="H13" s="202">
        <v>0</v>
      </c>
      <c r="I13" s="202">
        <v>0</v>
      </c>
      <c r="J13" s="202">
        <v>0</v>
      </c>
      <c r="K13" s="202">
        <v>0</v>
      </c>
      <c r="L13" s="202">
        <v>0</v>
      </c>
      <c r="M13" s="202">
        <v>0</v>
      </c>
      <c r="N13" s="202">
        <v>0</v>
      </c>
      <c r="O13" s="202">
        <v>0</v>
      </c>
      <c r="P13" s="202">
        <v>0</v>
      </c>
      <c r="Q13" s="202">
        <v>0</v>
      </c>
      <c r="R13" s="202">
        <v>0</v>
      </c>
      <c r="S13" s="202">
        <v>0</v>
      </c>
      <c r="T13" s="202">
        <v>0</v>
      </c>
      <c r="U13" s="202">
        <v>0</v>
      </c>
      <c r="V13" s="202">
        <v>0</v>
      </c>
      <c r="W13" s="202">
        <v>0</v>
      </c>
      <c r="X13" s="202">
        <v>0</v>
      </c>
      <c r="Y13" s="202">
        <v>0</v>
      </c>
      <c r="Z13" s="202">
        <v>0</v>
      </c>
      <c r="AA13" s="202">
        <v>0</v>
      </c>
      <c r="AB13" s="202">
        <v>0</v>
      </c>
      <c r="AC13" s="319">
        <v>0</v>
      </c>
      <c r="AD13" s="319">
        <v>0</v>
      </c>
      <c r="AE13" s="319">
        <v>0</v>
      </c>
      <c r="AF13" s="319">
        <v>0</v>
      </c>
      <c r="AG13" s="319">
        <v>0</v>
      </c>
      <c r="AH13" s="319">
        <v>0</v>
      </c>
      <c r="AI13" s="319">
        <v>0</v>
      </c>
      <c r="AJ13" s="319">
        <v>0</v>
      </c>
      <c r="AK13" s="319">
        <v>0</v>
      </c>
      <c r="AL13" s="202">
        <v>0</v>
      </c>
      <c r="AM13" s="202">
        <v>0</v>
      </c>
      <c r="AN13" s="202">
        <v>0</v>
      </c>
      <c r="AO13" s="202">
        <v>0</v>
      </c>
      <c r="AP13" s="319">
        <v>0</v>
      </c>
      <c r="AQ13" s="319">
        <v>0</v>
      </c>
      <c r="AR13" s="319">
        <v>0</v>
      </c>
      <c r="AS13" s="202">
        <v>0</v>
      </c>
      <c r="AT13" s="202">
        <v>0</v>
      </c>
      <c r="AU13" s="202">
        <v>0</v>
      </c>
      <c r="AV13" s="202">
        <v>0</v>
      </c>
      <c r="AW13" s="202">
        <v>0</v>
      </c>
      <c r="AX13" s="202">
        <v>0</v>
      </c>
      <c r="AY13" s="202">
        <v>0</v>
      </c>
      <c r="AZ13" s="202">
        <v>0</v>
      </c>
      <c r="BA13" s="202">
        <v>0</v>
      </c>
      <c r="BB13" s="202">
        <v>0</v>
      </c>
      <c r="BC13" s="202">
        <v>0</v>
      </c>
      <c r="BD13" s="202">
        <v>0</v>
      </c>
      <c r="BE13" s="202">
        <v>0</v>
      </c>
      <c r="BF13" s="202">
        <v>0</v>
      </c>
      <c r="BG13" s="319">
        <v>0</v>
      </c>
      <c r="BH13" s="319">
        <v>0</v>
      </c>
      <c r="BI13" s="319">
        <v>0</v>
      </c>
      <c r="BJ13" s="321">
        <v>0</v>
      </c>
      <c r="BK13" s="321">
        <v>0</v>
      </c>
    </row>
    <row r="14" spans="1:63" ht="20.100000000000001" customHeight="1" x14ac:dyDescent="0.2">
      <c r="A14" s="375" t="s">
        <v>56</v>
      </c>
      <c r="B14" s="341" t="s">
        <v>57</v>
      </c>
      <c r="C14" s="340" t="s">
        <v>58</v>
      </c>
      <c r="D14" s="202">
        <v>0</v>
      </c>
      <c r="E14" s="202">
        <v>0</v>
      </c>
      <c r="F14" s="320">
        <v>0</v>
      </c>
      <c r="G14" s="202">
        <v>0</v>
      </c>
      <c r="H14" s="202">
        <v>0</v>
      </c>
      <c r="I14" s="202">
        <v>0</v>
      </c>
      <c r="J14" s="202">
        <v>0</v>
      </c>
      <c r="K14" s="202">
        <v>0</v>
      </c>
      <c r="L14" s="202">
        <v>0</v>
      </c>
      <c r="M14" s="202">
        <v>0</v>
      </c>
      <c r="N14" s="202">
        <v>0</v>
      </c>
      <c r="O14" s="202">
        <v>0</v>
      </c>
      <c r="P14" s="202">
        <v>0</v>
      </c>
      <c r="Q14" s="202">
        <v>0</v>
      </c>
      <c r="R14" s="202">
        <v>0</v>
      </c>
      <c r="S14" s="202">
        <v>0</v>
      </c>
      <c r="T14" s="202">
        <v>0</v>
      </c>
      <c r="U14" s="202">
        <v>0</v>
      </c>
      <c r="V14" s="202">
        <v>0</v>
      </c>
      <c r="W14" s="202">
        <v>0</v>
      </c>
      <c r="X14" s="202">
        <v>0</v>
      </c>
      <c r="Y14" s="202">
        <v>0</v>
      </c>
      <c r="Z14" s="202">
        <v>0</v>
      </c>
      <c r="AA14" s="202">
        <v>0</v>
      </c>
      <c r="AB14" s="202">
        <v>0</v>
      </c>
      <c r="AC14" s="319">
        <v>0</v>
      </c>
      <c r="AD14" s="319">
        <v>0</v>
      </c>
      <c r="AE14" s="319">
        <v>0</v>
      </c>
      <c r="AF14" s="319">
        <v>0</v>
      </c>
      <c r="AG14" s="319">
        <v>0</v>
      </c>
      <c r="AH14" s="319">
        <v>0</v>
      </c>
      <c r="AI14" s="319">
        <v>0</v>
      </c>
      <c r="AJ14" s="319">
        <v>0</v>
      </c>
      <c r="AK14" s="319">
        <v>0</v>
      </c>
      <c r="AL14" s="202">
        <v>0</v>
      </c>
      <c r="AM14" s="202">
        <v>0</v>
      </c>
      <c r="AN14" s="202">
        <v>0</v>
      </c>
      <c r="AO14" s="202">
        <v>0</v>
      </c>
      <c r="AP14" s="319">
        <v>0</v>
      </c>
      <c r="AQ14" s="319">
        <v>0</v>
      </c>
      <c r="AR14" s="319">
        <v>0</v>
      </c>
      <c r="AS14" s="202">
        <v>0</v>
      </c>
      <c r="AT14" s="202">
        <v>0</v>
      </c>
      <c r="AU14" s="202">
        <v>0</v>
      </c>
      <c r="AV14" s="202">
        <v>0</v>
      </c>
      <c r="AW14" s="202">
        <v>0</v>
      </c>
      <c r="AX14" s="202">
        <v>0</v>
      </c>
      <c r="AY14" s="202">
        <v>0</v>
      </c>
      <c r="AZ14" s="202">
        <v>0</v>
      </c>
      <c r="BA14" s="202">
        <v>0</v>
      </c>
      <c r="BB14" s="202">
        <v>0</v>
      </c>
      <c r="BC14" s="202">
        <v>0</v>
      </c>
      <c r="BD14" s="202">
        <v>0</v>
      </c>
      <c r="BE14" s="202">
        <v>0</v>
      </c>
      <c r="BF14" s="202">
        <v>0</v>
      </c>
      <c r="BG14" s="319">
        <v>0</v>
      </c>
      <c r="BH14" s="319">
        <v>0</v>
      </c>
      <c r="BI14" s="319">
        <v>0</v>
      </c>
      <c r="BJ14" s="321">
        <v>0</v>
      </c>
      <c r="BK14" s="321">
        <v>0</v>
      </c>
    </row>
    <row r="15" spans="1:63" ht="20.100000000000001" customHeight="1" x14ac:dyDescent="0.2">
      <c r="A15" s="375" t="s">
        <v>59</v>
      </c>
      <c r="B15" s="341" t="s">
        <v>60</v>
      </c>
      <c r="C15" s="340" t="s">
        <v>61</v>
      </c>
      <c r="D15" s="202">
        <v>0</v>
      </c>
      <c r="E15" s="202">
        <v>0</v>
      </c>
      <c r="F15" s="320">
        <v>0</v>
      </c>
      <c r="G15" s="202">
        <v>0</v>
      </c>
      <c r="H15" s="202">
        <v>0</v>
      </c>
      <c r="I15" s="202">
        <v>0</v>
      </c>
      <c r="J15" s="202">
        <v>0</v>
      </c>
      <c r="K15" s="202">
        <v>0</v>
      </c>
      <c r="L15" s="202">
        <v>0</v>
      </c>
      <c r="M15" s="202">
        <v>0</v>
      </c>
      <c r="N15" s="202">
        <v>0</v>
      </c>
      <c r="O15" s="202">
        <v>0</v>
      </c>
      <c r="P15" s="202">
        <v>0</v>
      </c>
      <c r="Q15" s="202">
        <v>0</v>
      </c>
      <c r="R15" s="202">
        <v>0</v>
      </c>
      <c r="S15" s="202">
        <v>0</v>
      </c>
      <c r="T15" s="202">
        <v>0</v>
      </c>
      <c r="U15" s="202">
        <v>0</v>
      </c>
      <c r="V15" s="202">
        <v>0</v>
      </c>
      <c r="W15" s="202">
        <v>0</v>
      </c>
      <c r="X15" s="202">
        <v>0</v>
      </c>
      <c r="Y15" s="202">
        <v>0</v>
      </c>
      <c r="Z15" s="202">
        <v>0</v>
      </c>
      <c r="AA15" s="202">
        <v>0</v>
      </c>
      <c r="AB15" s="202">
        <v>0</v>
      </c>
      <c r="AC15" s="319">
        <v>0</v>
      </c>
      <c r="AD15" s="319">
        <v>0</v>
      </c>
      <c r="AE15" s="319">
        <v>0</v>
      </c>
      <c r="AF15" s="319">
        <v>0</v>
      </c>
      <c r="AG15" s="319">
        <v>0</v>
      </c>
      <c r="AH15" s="319">
        <v>0</v>
      </c>
      <c r="AI15" s="319">
        <v>0</v>
      </c>
      <c r="AJ15" s="319">
        <v>0</v>
      </c>
      <c r="AK15" s="319">
        <v>0</v>
      </c>
      <c r="AL15" s="202">
        <v>0</v>
      </c>
      <c r="AM15" s="202">
        <v>0</v>
      </c>
      <c r="AN15" s="202">
        <v>0</v>
      </c>
      <c r="AO15" s="202">
        <v>0</v>
      </c>
      <c r="AP15" s="319">
        <v>0</v>
      </c>
      <c r="AQ15" s="319">
        <v>0</v>
      </c>
      <c r="AR15" s="319">
        <v>0</v>
      </c>
      <c r="AS15" s="202">
        <v>0</v>
      </c>
      <c r="AT15" s="202">
        <v>0</v>
      </c>
      <c r="AU15" s="202">
        <v>0</v>
      </c>
      <c r="AV15" s="202">
        <v>0</v>
      </c>
      <c r="AW15" s="202">
        <v>0</v>
      </c>
      <c r="AX15" s="202">
        <v>0</v>
      </c>
      <c r="AY15" s="202">
        <v>0</v>
      </c>
      <c r="AZ15" s="202">
        <v>0</v>
      </c>
      <c r="BA15" s="202">
        <v>0</v>
      </c>
      <c r="BB15" s="202">
        <v>0</v>
      </c>
      <c r="BC15" s="202">
        <v>0</v>
      </c>
      <c r="BD15" s="202">
        <v>0</v>
      </c>
      <c r="BE15" s="202">
        <v>0</v>
      </c>
      <c r="BF15" s="202">
        <v>0</v>
      </c>
      <c r="BG15" s="319">
        <v>0</v>
      </c>
      <c r="BH15" s="319">
        <v>0</v>
      </c>
      <c r="BI15" s="319">
        <v>0</v>
      </c>
      <c r="BJ15" s="321">
        <v>0</v>
      </c>
      <c r="BK15" s="321">
        <v>0</v>
      </c>
    </row>
    <row r="16" spans="1:63" ht="20.100000000000001" customHeight="1" x14ac:dyDescent="0.2">
      <c r="A16" s="375" t="s">
        <v>662</v>
      </c>
      <c r="B16" s="341" t="s">
        <v>62</v>
      </c>
      <c r="C16" s="340" t="s">
        <v>63</v>
      </c>
      <c r="D16" s="202">
        <v>5.36</v>
      </c>
      <c r="E16" s="202">
        <v>0</v>
      </c>
      <c r="F16" s="320">
        <v>0</v>
      </c>
      <c r="G16" s="202">
        <v>0</v>
      </c>
      <c r="H16" s="202">
        <v>0</v>
      </c>
      <c r="I16" s="202">
        <v>0</v>
      </c>
      <c r="J16" s="202">
        <v>0</v>
      </c>
      <c r="K16" s="202">
        <v>0</v>
      </c>
      <c r="L16" s="202">
        <v>0</v>
      </c>
      <c r="M16" s="202">
        <v>0</v>
      </c>
      <c r="N16" s="202">
        <v>0</v>
      </c>
      <c r="O16" s="202">
        <v>0</v>
      </c>
      <c r="P16" s="202">
        <v>0</v>
      </c>
      <c r="Q16" s="202">
        <v>0</v>
      </c>
      <c r="R16" s="202">
        <v>0</v>
      </c>
      <c r="S16" s="202">
        <v>0</v>
      </c>
      <c r="T16" s="202">
        <v>0</v>
      </c>
      <c r="U16" s="202">
        <v>0</v>
      </c>
      <c r="V16" s="202">
        <v>0</v>
      </c>
      <c r="W16" s="202">
        <v>0</v>
      </c>
      <c r="X16" s="202">
        <v>0</v>
      </c>
      <c r="Y16" s="202">
        <v>0</v>
      </c>
      <c r="Z16" s="202">
        <v>0</v>
      </c>
      <c r="AA16" s="202">
        <v>0</v>
      </c>
      <c r="AB16" s="202">
        <v>0</v>
      </c>
      <c r="AC16" s="319">
        <v>0</v>
      </c>
      <c r="AD16" s="319">
        <v>0</v>
      </c>
      <c r="AE16" s="319">
        <v>0</v>
      </c>
      <c r="AF16" s="319">
        <v>0</v>
      </c>
      <c r="AG16" s="319">
        <v>0</v>
      </c>
      <c r="AH16" s="319">
        <v>0</v>
      </c>
      <c r="AI16" s="319">
        <v>0</v>
      </c>
      <c r="AJ16" s="319">
        <v>0</v>
      </c>
      <c r="AK16" s="319">
        <v>0</v>
      </c>
      <c r="AL16" s="202">
        <v>0</v>
      </c>
      <c r="AM16" s="202">
        <v>0</v>
      </c>
      <c r="AN16" s="202">
        <v>0</v>
      </c>
      <c r="AO16" s="202">
        <v>0</v>
      </c>
      <c r="AP16" s="319">
        <v>0</v>
      </c>
      <c r="AQ16" s="319">
        <v>0</v>
      </c>
      <c r="AR16" s="319">
        <v>0</v>
      </c>
      <c r="AS16" s="202">
        <v>0</v>
      </c>
      <c r="AT16" s="202">
        <v>0</v>
      </c>
      <c r="AU16" s="202">
        <v>0</v>
      </c>
      <c r="AV16" s="202">
        <v>0</v>
      </c>
      <c r="AW16" s="202">
        <v>0</v>
      </c>
      <c r="AX16" s="202">
        <v>0</v>
      </c>
      <c r="AY16" s="202">
        <v>0</v>
      </c>
      <c r="AZ16" s="202">
        <v>0</v>
      </c>
      <c r="BA16" s="202">
        <v>0</v>
      </c>
      <c r="BB16" s="202">
        <v>0</v>
      </c>
      <c r="BC16" s="202">
        <v>0</v>
      </c>
      <c r="BD16" s="202">
        <v>0</v>
      </c>
      <c r="BE16" s="202">
        <v>0</v>
      </c>
      <c r="BF16" s="202">
        <v>0</v>
      </c>
      <c r="BG16" s="319">
        <v>0</v>
      </c>
      <c r="BH16" s="319">
        <v>0</v>
      </c>
      <c r="BI16" s="319">
        <v>0</v>
      </c>
      <c r="BJ16" s="321">
        <v>-3</v>
      </c>
      <c r="BK16" s="321">
        <v>2.36</v>
      </c>
    </row>
    <row r="17" spans="1:63" ht="20.100000000000001" customHeight="1" x14ac:dyDescent="0.2">
      <c r="A17" s="375" t="s">
        <v>64</v>
      </c>
      <c r="B17" s="341" t="s">
        <v>65</v>
      </c>
      <c r="C17" s="340" t="s">
        <v>66</v>
      </c>
      <c r="D17" s="202">
        <v>0</v>
      </c>
      <c r="E17" s="202">
        <v>0</v>
      </c>
      <c r="F17" s="320">
        <v>0</v>
      </c>
      <c r="G17" s="202">
        <v>0</v>
      </c>
      <c r="H17" s="202">
        <v>0</v>
      </c>
      <c r="I17" s="202">
        <v>0</v>
      </c>
      <c r="J17" s="202">
        <v>0</v>
      </c>
      <c r="K17" s="202">
        <v>0</v>
      </c>
      <c r="L17" s="202">
        <v>0</v>
      </c>
      <c r="M17" s="202">
        <v>0</v>
      </c>
      <c r="N17" s="202">
        <v>0</v>
      </c>
      <c r="O17" s="202">
        <v>0</v>
      </c>
      <c r="P17" s="202">
        <v>0</v>
      </c>
      <c r="Q17" s="202">
        <v>0</v>
      </c>
      <c r="R17" s="202">
        <v>0</v>
      </c>
      <c r="S17" s="202">
        <v>0</v>
      </c>
      <c r="T17" s="202">
        <v>0</v>
      </c>
      <c r="U17" s="202">
        <v>0</v>
      </c>
      <c r="V17" s="202">
        <v>0</v>
      </c>
      <c r="W17" s="202">
        <v>0</v>
      </c>
      <c r="X17" s="202">
        <v>0</v>
      </c>
      <c r="Y17" s="202">
        <v>0</v>
      </c>
      <c r="Z17" s="202">
        <v>0</v>
      </c>
      <c r="AA17" s="202">
        <v>0</v>
      </c>
      <c r="AB17" s="202">
        <v>0</v>
      </c>
      <c r="AC17" s="319">
        <v>0</v>
      </c>
      <c r="AD17" s="319">
        <v>0</v>
      </c>
      <c r="AE17" s="319">
        <v>0</v>
      </c>
      <c r="AF17" s="319">
        <v>0</v>
      </c>
      <c r="AG17" s="319">
        <v>0</v>
      </c>
      <c r="AH17" s="319">
        <v>0</v>
      </c>
      <c r="AI17" s="319">
        <v>0</v>
      </c>
      <c r="AJ17" s="319">
        <v>0</v>
      </c>
      <c r="AK17" s="319">
        <v>0</v>
      </c>
      <c r="AL17" s="202">
        <v>0</v>
      </c>
      <c r="AM17" s="202">
        <v>0</v>
      </c>
      <c r="AN17" s="202">
        <v>0</v>
      </c>
      <c r="AO17" s="202">
        <v>0</v>
      </c>
      <c r="AP17" s="319">
        <v>0</v>
      </c>
      <c r="AQ17" s="319">
        <v>0</v>
      </c>
      <c r="AR17" s="319">
        <v>0</v>
      </c>
      <c r="AS17" s="202">
        <v>0</v>
      </c>
      <c r="AT17" s="202">
        <v>0</v>
      </c>
      <c r="AU17" s="202">
        <v>0</v>
      </c>
      <c r="AV17" s="202">
        <v>0</v>
      </c>
      <c r="AW17" s="202">
        <v>0</v>
      </c>
      <c r="AX17" s="202">
        <v>0</v>
      </c>
      <c r="AY17" s="202">
        <v>0</v>
      </c>
      <c r="AZ17" s="202">
        <v>0</v>
      </c>
      <c r="BA17" s="202">
        <v>0</v>
      </c>
      <c r="BB17" s="202">
        <v>0</v>
      </c>
      <c r="BC17" s="202">
        <v>0</v>
      </c>
      <c r="BD17" s="202">
        <v>0</v>
      </c>
      <c r="BE17" s="202">
        <v>0</v>
      </c>
      <c r="BF17" s="202">
        <v>0</v>
      </c>
      <c r="BG17" s="319">
        <v>0</v>
      </c>
      <c r="BH17" s="319">
        <v>0</v>
      </c>
      <c r="BI17" s="319">
        <v>0</v>
      </c>
      <c r="BJ17" s="321">
        <v>0</v>
      </c>
      <c r="BK17" s="321">
        <v>0</v>
      </c>
    </row>
    <row r="18" spans="1:63" ht="20.100000000000001" customHeight="1" x14ac:dyDescent="0.2">
      <c r="A18" s="375" t="s">
        <v>1277</v>
      </c>
      <c r="B18" s="341" t="s">
        <v>67</v>
      </c>
      <c r="C18" s="340" t="s">
        <v>68</v>
      </c>
      <c r="D18" s="202">
        <v>0</v>
      </c>
      <c r="E18" s="202">
        <v>0</v>
      </c>
      <c r="F18" s="320">
        <v>0</v>
      </c>
      <c r="G18" s="202">
        <v>0</v>
      </c>
      <c r="H18" s="202">
        <v>0</v>
      </c>
      <c r="I18" s="202">
        <v>0</v>
      </c>
      <c r="J18" s="202">
        <v>0</v>
      </c>
      <c r="K18" s="202">
        <v>0</v>
      </c>
      <c r="L18" s="202">
        <v>0</v>
      </c>
      <c r="M18" s="202">
        <v>0</v>
      </c>
      <c r="N18" s="202">
        <v>0</v>
      </c>
      <c r="O18" s="202">
        <v>0</v>
      </c>
      <c r="P18" s="202">
        <v>0</v>
      </c>
      <c r="Q18" s="202">
        <v>0</v>
      </c>
      <c r="R18" s="202">
        <v>0</v>
      </c>
      <c r="S18" s="202">
        <v>0</v>
      </c>
      <c r="T18" s="202">
        <v>0</v>
      </c>
      <c r="U18" s="202">
        <v>0</v>
      </c>
      <c r="V18" s="202">
        <v>0</v>
      </c>
      <c r="W18" s="202">
        <v>0</v>
      </c>
      <c r="X18" s="202">
        <v>0</v>
      </c>
      <c r="Y18" s="202">
        <v>0</v>
      </c>
      <c r="Z18" s="202">
        <v>0</v>
      </c>
      <c r="AA18" s="202">
        <v>0</v>
      </c>
      <c r="AB18" s="202">
        <v>0</v>
      </c>
      <c r="AC18" s="319">
        <v>0</v>
      </c>
      <c r="AD18" s="319">
        <v>0</v>
      </c>
      <c r="AE18" s="319">
        <v>0</v>
      </c>
      <c r="AF18" s="319">
        <v>0</v>
      </c>
      <c r="AG18" s="319">
        <v>0</v>
      </c>
      <c r="AH18" s="319">
        <v>0</v>
      </c>
      <c r="AI18" s="319">
        <v>0</v>
      </c>
      <c r="AJ18" s="319">
        <v>0</v>
      </c>
      <c r="AK18" s="319">
        <v>0</v>
      </c>
      <c r="AL18" s="202">
        <v>0</v>
      </c>
      <c r="AM18" s="202">
        <v>0</v>
      </c>
      <c r="AN18" s="202">
        <v>0</v>
      </c>
      <c r="AO18" s="202">
        <v>0</v>
      </c>
      <c r="AP18" s="319">
        <v>0</v>
      </c>
      <c r="AQ18" s="319">
        <v>0</v>
      </c>
      <c r="AR18" s="319">
        <v>0</v>
      </c>
      <c r="AS18" s="202">
        <v>0</v>
      </c>
      <c r="AT18" s="202">
        <v>0</v>
      </c>
      <c r="AU18" s="202">
        <v>0</v>
      </c>
      <c r="AV18" s="202">
        <v>0</v>
      </c>
      <c r="AW18" s="202">
        <v>0</v>
      </c>
      <c r="AX18" s="202">
        <v>0</v>
      </c>
      <c r="AY18" s="202">
        <v>0</v>
      </c>
      <c r="AZ18" s="202">
        <v>0</v>
      </c>
      <c r="BA18" s="202">
        <v>0</v>
      </c>
      <c r="BB18" s="202">
        <v>0</v>
      </c>
      <c r="BC18" s="202">
        <v>0</v>
      </c>
      <c r="BD18" s="202">
        <v>0</v>
      </c>
      <c r="BE18" s="202">
        <v>0</v>
      </c>
      <c r="BF18" s="202">
        <v>0</v>
      </c>
      <c r="BG18" s="319">
        <v>0</v>
      </c>
      <c r="BH18" s="319">
        <v>0</v>
      </c>
      <c r="BI18" s="319">
        <v>0</v>
      </c>
      <c r="BJ18" s="321">
        <v>0</v>
      </c>
      <c r="BK18" s="321">
        <v>0</v>
      </c>
    </row>
    <row r="19" spans="1:63" ht="20.100000000000001" customHeight="1" x14ac:dyDescent="0.2">
      <c r="A19" s="376">
        <v>2</v>
      </c>
      <c r="B19" s="317" t="s">
        <v>69</v>
      </c>
      <c r="C19" s="316" t="s">
        <v>70</v>
      </c>
      <c r="D19" s="202">
        <v>263.33</v>
      </c>
      <c r="E19" s="202">
        <v>91.63</v>
      </c>
      <c r="F19" s="202">
        <v>33.81</v>
      </c>
      <c r="G19" s="202">
        <v>0</v>
      </c>
      <c r="H19" s="202">
        <v>0</v>
      </c>
      <c r="I19" s="202">
        <v>0</v>
      </c>
      <c r="J19" s="202">
        <v>11.14</v>
      </c>
      <c r="K19" s="202">
        <v>19.670000000000002</v>
      </c>
      <c r="L19" s="202">
        <v>0</v>
      </c>
      <c r="M19" s="202">
        <v>0</v>
      </c>
      <c r="N19" s="202">
        <v>0</v>
      </c>
      <c r="O19" s="202">
        <v>3</v>
      </c>
      <c r="P19" s="202">
        <v>0</v>
      </c>
      <c r="Q19" s="202">
        <v>0</v>
      </c>
      <c r="R19" s="202">
        <v>57.819999999999993</v>
      </c>
      <c r="S19" s="202">
        <v>0</v>
      </c>
      <c r="T19" s="202">
        <v>0</v>
      </c>
      <c r="U19" s="202">
        <v>0</v>
      </c>
      <c r="V19" s="202">
        <v>0</v>
      </c>
      <c r="W19" s="202">
        <v>0</v>
      </c>
      <c r="X19" s="202">
        <v>0</v>
      </c>
      <c r="Y19" s="202">
        <v>1.1100000000000001</v>
      </c>
      <c r="Z19" s="202">
        <v>0</v>
      </c>
      <c r="AA19" s="202">
        <v>0</v>
      </c>
      <c r="AB19" s="202">
        <v>6.4700000000000006</v>
      </c>
      <c r="AC19" s="202">
        <v>3.62</v>
      </c>
      <c r="AD19" s="202">
        <v>0.06</v>
      </c>
      <c r="AE19" s="202">
        <v>0.08</v>
      </c>
      <c r="AF19" s="202">
        <v>0</v>
      </c>
      <c r="AG19" s="202">
        <v>0.28999999999999998</v>
      </c>
      <c r="AH19" s="202">
        <v>0</v>
      </c>
      <c r="AI19" s="202">
        <v>0.16</v>
      </c>
      <c r="AJ19" s="202">
        <v>0</v>
      </c>
      <c r="AK19" s="202">
        <v>0</v>
      </c>
      <c r="AL19" s="202">
        <v>0</v>
      </c>
      <c r="AM19" s="202">
        <v>0</v>
      </c>
      <c r="AN19" s="202">
        <v>0.03</v>
      </c>
      <c r="AO19" s="202">
        <v>0.35000000000000003</v>
      </c>
      <c r="AP19" s="202">
        <v>0</v>
      </c>
      <c r="AQ19" s="202">
        <v>0</v>
      </c>
      <c r="AR19" s="202">
        <v>0</v>
      </c>
      <c r="AS19" s="202">
        <v>1.88</v>
      </c>
      <c r="AT19" s="202">
        <v>0</v>
      </c>
      <c r="AU19" s="202">
        <v>0</v>
      </c>
      <c r="AV19" s="202">
        <v>49.8</v>
      </c>
      <c r="AW19" s="202">
        <v>0.01</v>
      </c>
      <c r="AX19" s="202">
        <v>0</v>
      </c>
      <c r="AY19" s="202">
        <v>0</v>
      </c>
      <c r="AZ19" s="202">
        <v>6.9999999999999993E-2</v>
      </c>
      <c r="BA19" s="202">
        <v>0.18</v>
      </c>
      <c r="BB19" s="202">
        <v>0.18</v>
      </c>
      <c r="BC19" s="202">
        <v>0</v>
      </c>
      <c r="BD19" s="202">
        <v>0</v>
      </c>
      <c r="BE19" s="202">
        <v>0</v>
      </c>
      <c r="BF19" s="202">
        <v>0</v>
      </c>
      <c r="BG19" s="202">
        <v>0</v>
      </c>
      <c r="BH19" s="202">
        <v>0</v>
      </c>
      <c r="BI19" s="202">
        <v>0</v>
      </c>
      <c r="BJ19" s="202">
        <v>33.81</v>
      </c>
      <c r="BK19" s="202">
        <v>297.14</v>
      </c>
    </row>
    <row r="20" spans="1:63" ht="20.100000000000001" customHeight="1" x14ac:dyDescent="0.2">
      <c r="A20" s="375" t="s">
        <v>71</v>
      </c>
      <c r="B20" s="341" t="s">
        <v>72</v>
      </c>
      <c r="C20" s="340" t="s">
        <v>73</v>
      </c>
      <c r="D20" s="202">
        <v>0</v>
      </c>
      <c r="E20" s="202">
        <v>0</v>
      </c>
      <c r="F20" s="320">
        <v>0</v>
      </c>
      <c r="G20" s="202">
        <v>0</v>
      </c>
      <c r="H20" s="202">
        <v>0</v>
      </c>
      <c r="I20" s="202">
        <v>0</v>
      </c>
      <c r="J20" s="202">
        <v>0</v>
      </c>
      <c r="K20" s="202">
        <v>0</v>
      </c>
      <c r="L20" s="202">
        <v>0</v>
      </c>
      <c r="M20" s="202">
        <v>0</v>
      </c>
      <c r="N20" s="202">
        <v>0</v>
      </c>
      <c r="O20" s="202">
        <v>0</v>
      </c>
      <c r="P20" s="202">
        <v>0</v>
      </c>
      <c r="Q20" s="202">
        <v>0</v>
      </c>
      <c r="R20" s="202">
        <v>0</v>
      </c>
      <c r="S20" s="202">
        <v>0</v>
      </c>
      <c r="T20" s="202">
        <v>0</v>
      </c>
      <c r="U20" s="202">
        <v>0</v>
      </c>
      <c r="V20" s="202">
        <v>0</v>
      </c>
      <c r="W20" s="202">
        <v>0</v>
      </c>
      <c r="X20" s="202">
        <v>0</v>
      </c>
      <c r="Y20" s="202">
        <v>0</v>
      </c>
      <c r="Z20" s="202">
        <v>0</v>
      </c>
      <c r="AA20" s="202">
        <v>0</v>
      </c>
      <c r="AB20" s="202">
        <v>0</v>
      </c>
      <c r="AC20" s="319">
        <v>0</v>
      </c>
      <c r="AD20" s="319">
        <v>0</v>
      </c>
      <c r="AE20" s="319">
        <v>0</v>
      </c>
      <c r="AF20" s="319">
        <v>0</v>
      </c>
      <c r="AG20" s="319">
        <v>0</v>
      </c>
      <c r="AH20" s="319">
        <v>0</v>
      </c>
      <c r="AI20" s="319">
        <v>0</v>
      </c>
      <c r="AJ20" s="319">
        <v>0</v>
      </c>
      <c r="AK20" s="319">
        <v>0</v>
      </c>
      <c r="AL20" s="202">
        <v>0</v>
      </c>
      <c r="AM20" s="202">
        <v>0</v>
      </c>
      <c r="AN20" s="202">
        <v>0</v>
      </c>
      <c r="AO20" s="202">
        <v>0</v>
      </c>
      <c r="AP20" s="319">
        <v>0</v>
      </c>
      <c r="AQ20" s="319">
        <v>0</v>
      </c>
      <c r="AR20" s="319">
        <v>0</v>
      </c>
      <c r="AS20" s="202">
        <v>0</v>
      </c>
      <c r="AT20" s="202">
        <v>0</v>
      </c>
      <c r="AU20" s="202">
        <v>0</v>
      </c>
      <c r="AV20" s="202">
        <v>0</v>
      </c>
      <c r="AW20" s="202">
        <v>0</v>
      </c>
      <c r="AX20" s="202">
        <v>0</v>
      </c>
      <c r="AY20" s="202">
        <v>0</v>
      </c>
      <c r="AZ20" s="202">
        <v>0</v>
      </c>
      <c r="BA20" s="202">
        <v>0</v>
      </c>
      <c r="BB20" s="202">
        <v>0</v>
      </c>
      <c r="BC20" s="202">
        <v>0</v>
      </c>
      <c r="BD20" s="202">
        <v>0</v>
      </c>
      <c r="BE20" s="202">
        <v>0</v>
      </c>
      <c r="BF20" s="202">
        <v>0</v>
      </c>
      <c r="BG20" s="319">
        <v>0</v>
      </c>
      <c r="BH20" s="319">
        <v>0</v>
      </c>
      <c r="BI20" s="319">
        <v>0</v>
      </c>
      <c r="BJ20" s="321">
        <v>0</v>
      </c>
      <c r="BK20" s="321">
        <v>0</v>
      </c>
    </row>
    <row r="21" spans="1:63" ht="20.100000000000001" customHeight="1" x14ac:dyDescent="0.2">
      <c r="A21" s="375" t="s">
        <v>74</v>
      </c>
      <c r="B21" s="341" t="s">
        <v>75</v>
      </c>
      <c r="C21" s="340" t="s">
        <v>76</v>
      </c>
      <c r="D21" s="202">
        <v>0.05</v>
      </c>
      <c r="E21" s="202">
        <v>0</v>
      </c>
      <c r="F21" s="320">
        <v>0</v>
      </c>
      <c r="G21" s="202">
        <v>0</v>
      </c>
      <c r="H21" s="202">
        <v>0</v>
      </c>
      <c r="I21" s="202">
        <v>0</v>
      </c>
      <c r="J21" s="202">
        <v>0</v>
      </c>
      <c r="K21" s="202">
        <v>0</v>
      </c>
      <c r="L21" s="202">
        <v>0</v>
      </c>
      <c r="M21" s="202">
        <v>0</v>
      </c>
      <c r="N21" s="202">
        <v>0</v>
      </c>
      <c r="O21" s="202">
        <v>0</v>
      </c>
      <c r="P21" s="202">
        <v>0</v>
      </c>
      <c r="Q21" s="202">
        <v>0</v>
      </c>
      <c r="R21" s="202">
        <v>0</v>
      </c>
      <c r="S21" s="202">
        <v>0</v>
      </c>
      <c r="T21" s="202">
        <v>0</v>
      </c>
      <c r="U21" s="202">
        <v>0</v>
      </c>
      <c r="V21" s="202">
        <v>0</v>
      </c>
      <c r="W21" s="202">
        <v>0</v>
      </c>
      <c r="X21" s="202">
        <v>0</v>
      </c>
      <c r="Y21" s="202">
        <v>0</v>
      </c>
      <c r="Z21" s="202">
        <v>0</v>
      </c>
      <c r="AA21" s="202">
        <v>0</v>
      </c>
      <c r="AB21" s="202">
        <v>0</v>
      </c>
      <c r="AC21" s="319">
        <v>0</v>
      </c>
      <c r="AD21" s="319">
        <v>0</v>
      </c>
      <c r="AE21" s="319">
        <v>0</v>
      </c>
      <c r="AF21" s="319">
        <v>0</v>
      </c>
      <c r="AG21" s="319">
        <v>0</v>
      </c>
      <c r="AH21" s="319">
        <v>0</v>
      </c>
      <c r="AI21" s="319">
        <v>0</v>
      </c>
      <c r="AJ21" s="319">
        <v>0</v>
      </c>
      <c r="AK21" s="319">
        <v>0</v>
      </c>
      <c r="AL21" s="202">
        <v>0</v>
      </c>
      <c r="AM21" s="202">
        <v>0</v>
      </c>
      <c r="AN21" s="202">
        <v>0</v>
      </c>
      <c r="AO21" s="202">
        <v>0</v>
      </c>
      <c r="AP21" s="319">
        <v>0</v>
      </c>
      <c r="AQ21" s="319">
        <v>0</v>
      </c>
      <c r="AR21" s="319">
        <v>0</v>
      </c>
      <c r="AS21" s="202">
        <v>0</v>
      </c>
      <c r="AT21" s="202">
        <v>0</v>
      </c>
      <c r="AU21" s="202">
        <v>0</v>
      </c>
      <c r="AV21" s="202">
        <v>0</v>
      </c>
      <c r="AW21" s="202">
        <v>0</v>
      </c>
      <c r="AX21" s="202">
        <v>0</v>
      </c>
      <c r="AY21" s="202">
        <v>0</v>
      </c>
      <c r="AZ21" s="202">
        <v>0</v>
      </c>
      <c r="BA21" s="202">
        <v>0</v>
      </c>
      <c r="BB21" s="202">
        <v>0</v>
      </c>
      <c r="BC21" s="202">
        <v>0</v>
      </c>
      <c r="BD21" s="202">
        <v>0</v>
      </c>
      <c r="BE21" s="202">
        <v>0</v>
      </c>
      <c r="BF21" s="202">
        <v>0</v>
      </c>
      <c r="BG21" s="319">
        <v>0</v>
      </c>
      <c r="BH21" s="319">
        <v>0</v>
      </c>
      <c r="BI21" s="319">
        <v>0</v>
      </c>
      <c r="BJ21" s="321">
        <v>0</v>
      </c>
      <c r="BK21" s="321">
        <v>0.05</v>
      </c>
    </row>
    <row r="22" spans="1:63" ht="20.100000000000001" customHeight="1" x14ac:dyDescent="0.2">
      <c r="A22" s="375" t="s">
        <v>77</v>
      </c>
      <c r="B22" s="341" t="s">
        <v>78</v>
      </c>
      <c r="C22" s="340" t="s">
        <v>79</v>
      </c>
      <c r="D22" s="202">
        <v>0</v>
      </c>
      <c r="E22" s="202">
        <v>0</v>
      </c>
      <c r="F22" s="320">
        <v>0</v>
      </c>
      <c r="G22" s="202">
        <v>0</v>
      </c>
      <c r="H22" s="202">
        <v>0</v>
      </c>
      <c r="I22" s="202">
        <v>0</v>
      </c>
      <c r="J22" s="202">
        <v>0</v>
      </c>
      <c r="K22" s="202">
        <v>0</v>
      </c>
      <c r="L22" s="202">
        <v>0</v>
      </c>
      <c r="M22" s="202">
        <v>0</v>
      </c>
      <c r="N22" s="202">
        <v>0</v>
      </c>
      <c r="O22" s="202">
        <v>0</v>
      </c>
      <c r="P22" s="202">
        <v>0</v>
      </c>
      <c r="Q22" s="202">
        <v>0</v>
      </c>
      <c r="R22" s="202">
        <v>0</v>
      </c>
      <c r="S22" s="202">
        <v>0</v>
      </c>
      <c r="T22" s="202">
        <v>0</v>
      </c>
      <c r="U22" s="202">
        <v>0</v>
      </c>
      <c r="V22" s="202">
        <v>0</v>
      </c>
      <c r="W22" s="202">
        <v>0</v>
      </c>
      <c r="X22" s="202">
        <v>0</v>
      </c>
      <c r="Y22" s="202">
        <v>0</v>
      </c>
      <c r="Z22" s="202">
        <v>0</v>
      </c>
      <c r="AA22" s="202">
        <v>0</v>
      </c>
      <c r="AB22" s="202">
        <v>0</v>
      </c>
      <c r="AC22" s="319">
        <v>0</v>
      </c>
      <c r="AD22" s="319">
        <v>0</v>
      </c>
      <c r="AE22" s="319">
        <v>0</v>
      </c>
      <c r="AF22" s="319">
        <v>0</v>
      </c>
      <c r="AG22" s="319">
        <v>0</v>
      </c>
      <c r="AH22" s="319">
        <v>0</v>
      </c>
      <c r="AI22" s="319">
        <v>0</v>
      </c>
      <c r="AJ22" s="319">
        <v>0</v>
      </c>
      <c r="AK22" s="319">
        <v>0</v>
      </c>
      <c r="AL22" s="202">
        <v>0</v>
      </c>
      <c r="AM22" s="202">
        <v>0</v>
      </c>
      <c r="AN22" s="202">
        <v>0</v>
      </c>
      <c r="AO22" s="202">
        <v>0</v>
      </c>
      <c r="AP22" s="319">
        <v>0</v>
      </c>
      <c r="AQ22" s="319">
        <v>0</v>
      </c>
      <c r="AR22" s="319">
        <v>0</v>
      </c>
      <c r="AS22" s="202">
        <v>0</v>
      </c>
      <c r="AT22" s="202">
        <v>0</v>
      </c>
      <c r="AU22" s="202">
        <v>0</v>
      </c>
      <c r="AV22" s="202">
        <v>0</v>
      </c>
      <c r="AW22" s="202">
        <v>0</v>
      </c>
      <c r="AX22" s="202">
        <v>0</v>
      </c>
      <c r="AY22" s="202">
        <v>0</v>
      </c>
      <c r="AZ22" s="202">
        <v>0</v>
      </c>
      <c r="BA22" s="202">
        <v>0</v>
      </c>
      <c r="BB22" s="202">
        <v>0</v>
      </c>
      <c r="BC22" s="202">
        <v>0</v>
      </c>
      <c r="BD22" s="202">
        <v>0</v>
      </c>
      <c r="BE22" s="202">
        <v>0</v>
      </c>
      <c r="BF22" s="202">
        <v>0</v>
      </c>
      <c r="BG22" s="319">
        <v>0</v>
      </c>
      <c r="BH22" s="319">
        <v>0</v>
      </c>
      <c r="BI22" s="319">
        <v>0</v>
      </c>
      <c r="BJ22" s="321">
        <v>0</v>
      </c>
      <c r="BK22" s="321">
        <v>0</v>
      </c>
    </row>
    <row r="23" spans="1:63" ht="20.100000000000001" customHeight="1" x14ac:dyDescent="0.2">
      <c r="A23" s="375" t="s">
        <v>80</v>
      </c>
      <c r="B23" s="341" t="s">
        <v>520</v>
      </c>
      <c r="C23" s="340" t="s">
        <v>521</v>
      </c>
      <c r="D23" s="202">
        <v>0</v>
      </c>
      <c r="E23" s="202">
        <v>0</v>
      </c>
      <c r="F23" s="320">
        <v>0</v>
      </c>
      <c r="G23" s="202">
        <v>0</v>
      </c>
      <c r="H23" s="202">
        <v>0</v>
      </c>
      <c r="I23" s="202">
        <v>0</v>
      </c>
      <c r="J23" s="202">
        <v>0</v>
      </c>
      <c r="K23" s="202">
        <v>0</v>
      </c>
      <c r="L23" s="202">
        <v>0</v>
      </c>
      <c r="M23" s="202">
        <v>0</v>
      </c>
      <c r="N23" s="202">
        <v>0</v>
      </c>
      <c r="O23" s="202">
        <v>0</v>
      </c>
      <c r="P23" s="202">
        <v>0</v>
      </c>
      <c r="Q23" s="202">
        <v>0</v>
      </c>
      <c r="R23" s="202">
        <v>0</v>
      </c>
      <c r="S23" s="202">
        <v>0</v>
      </c>
      <c r="T23" s="202">
        <v>0</v>
      </c>
      <c r="U23" s="202">
        <v>0</v>
      </c>
      <c r="V23" s="202">
        <v>0</v>
      </c>
      <c r="W23" s="202">
        <v>0</v>
      </c>
      <c r="X23" s="202">
        <v>0</v>
      </c>
      <c r="Y23" s="202">
        <v>0</v>
      </c>
      <c r="Z23" s="202">
        <v>0</v>
      </c>
      <c r="AA23" s="202">
        <v>0</v>
      </c>
      <c r="AB23" s="202">
        <v>0</v>
      </c>
      <c r="AC23" s="319">
        <v>0</v>
      </c>
      <c r="AD23" s="319">
        <v>0</v>
      </c>
      <c r="AE23" s="319">
        <v>0</v>
      </c>
      <c r="AF23" s="319">
        <v>0</v>
      </c>
      <c r="AG23" s="319">
        <v>0</v>
      </c>
      <c r="AH23" s="319">
        <v>0</v>
      </c>
      <c r="AI23" s="319">
        <v>0</v>
      </c>
      <c r="AJ23" s="319">
        <v>0</v>
      </c>
      <c r="AK23" s="319">
        <v>0</v>
      </c>
      <c r="AL23" s="202">
        <v>0</v>
      </c>
      <c r="AM23" s="202">
        <v>0</v>
      </c>
      <c r="AN23" s="202">
        <v>0</v>
      </c>
      <c r="AO23" s="202">
        <v>0</v>
      </c>
      <c r="AP23" s="319">
        <v>0</v>
      </c>
      <c r="AQ23" s="319">
        <v>0</v>
      </c>
      <c r="AR23" s="319">
        <v>0</v>
      </c>
      <c r="AS23" s="202">
        <v>0</v>
      </c>
      <c r="AT23" s="202">
        <v>0</v>
      </c>
      <c r="AU23" s="202">
        <v>0</v>
      </c>
      <c r="AV23" s="202">
        <v>0</v>
      </c>
      <c r="AW23" s="202">
        <v>0</v>
      </c>
      <c r="AX23" s="202">
        <v>0</v>
      </c>
      <c r="AY23" s="202">
        <v>0</v>
      </c>
      <c r="AZ23" s="202">
        <v>0</v>
      </c>
      <c r="BA23" s="202">
        <v>0</v>
      </c>
      <c r="BB23" s="202">
        <v>0</v>
      </c>
      <c r="BC23" s="202">
        <v>0</v>
      </c>
      <c r="BD23" s="202">
        <v>0</v>
      </c>
      <c r="BE23" s="202">
        <v>0</v>
      </c>
      <c r="BF23" s="202">
        <v>0</v>
      </c>
      <c r="BG23" s="319">
        <v>0</v>
      </c>
      <c r="BH23" s="319">
        <v>0</v>
      </c>
      <c r="BI23" s="319">
        <v>0</v>
      </c>
      <c r="BJ23" s="321">
        <v>0</v>
      </c>
      <c r="BK23" s="321">
        <v>0</v>
      </c>
    </row>
    <row r="24" spans="1:63" ht="20.100000000000001" customHeight="1" x14ac:dyDescent="0.2">
      <c r="A24" s="375" t="s">
        <v>83</v>
      </c>
      <c r="B24" s="341" t="s">
        <v>81</v>
      </c>
      <c r="C24" s="340" t="s">
        <v>82</v>
      </c>
      <c r="D24" s="202">
        <v>0</v>
      </c>
      <c r="E24" s="202">
        <v>0</v>
      </c>
      <c r="F24" s="320">
        <v>0</v>
      </c>
      <c r="G24" s="202">
        <v>0</v>
      </c>
      <c r="H24" s="202">
        <v>0</v>
      </c>
      <c r="I24" s="202">
        <v>0</v>
      </c>
      <c r="J24" s="202">
        <v>0</v>
      </c>
      <c r="K24" s="202">
        <v>0</v>
      </c>
      <c r="L24" s="202">
        <v>0</v>
      </c>
      <c r="M24" s="202">
        <v>0</v>
      </c>
      <c r="N24" s="202">
        <v>0</v>
      </c>
      <c r="O24" s="202">
        <v>0</v>
      </c>
      <c r="P24" s="202">
        <v>0</v>
      </c>
      <c r="Q24" s="202">
        <v>0</v>
      </c>
      <c r="R24" s="202">
        <v>0</v>
      </c>
      <c r="S24" s="202">
        <v>0</v>
      </c>
      <c r="T24" s="202">
        <v>0</v>
      </c>
      <c r="U24" s="202">
        <v>0</v>
      </c>
      <c r="V24" s="202">
        <v>0</v>
      </c>
      <c r="W24" s="202">
        <v>0</v>
      </c>
      <c r="X24" s="202">
        <v>0</v>
      </c>
      <c r="Y24" s="202">
        <v>0</v>
      </c>
      <c r="Z24" s="202">
        <v>0</v>
      </c>
      <c r="AA24" s="202">
        <v>0</v>
      </c>
      <c r="AB24" s="202">
        <v>0</v>
      </c>
      <c r="AC24" s="319">
        <v>0</v>
      </c>
      <c r="AD24" s="319">
        <v>0</v>
      </c>
      <c r="AE24" s="319">
        <v>0</v>
      </c>
      <c r="AF24" s="319">
        <v>0</v>
      </c>
      <c r="AG24" s="319">
        <v>0</v>
      </c>
      <c r="AH24" s="319">
        <v>0</v>
      </c>
      <c r="AI24" s="319">
        <v>0</v>
      </c>
      <c r="AJ24" s="319">
        <v>0</v>
      </c>
      <c r="AK24" s="319">
        <v>0</v>
      </c>
      <c r="AL24" s="202">
        <v>0</v>
      </c>
      <c r="AM24" s="202">
        <v>0</v>
      </c>
      <c r="AN24" s="202">
        <v>0</v>
      </c>
      <c r="AO24" s="202">
        <v>0</v>
      </c>
      <c r="AP24" s="319">
        <v>0</v>
      </c>
      <c r="AQ24" s="319">
        <v>0</v>
      </c>
      <c r="AR24" s="319">
        <v>0</v>
      </c>
      <c r="AS24" s="202">
        <v>0</v>
      </c>
      <c r="AT24" s="202">
        <v>0</v>
      </c>
      <c r="AU24" s="202">
        <v>0</v>
      </c>
      <c r="AV24" s="202">
        <v>0</v>
      </c>
      <c r="AW24" s="202">
        <v>0</v>
      </c>
      <c r="AX24" s="202">
        <v>0</v>
      </c>
      <c r="AY24" s="202">
        <v>0</v>
      </c>
      <c r="AZ24" s="202">
        <v>0</v>
      </c>
      <c r="BA24" s="202">
        <v>0</v>
      </c>
      <c r="BB24" s="202">
        <v>0</v>
      </c>
      <c r="BC24" s="202">
        <v>0</v>
      </c>
      <c r="BD24" s="202">
        <v>0</v>
      </c>
      <c r="BE24" s="202">
        <v>0</v>
      </c>
      <c r="BF24" s="202">
        <v>0</v>
      </c>
      <c r="BG24" s="319">
        <v>0</v>
      </c>
      <c r="BH24" s="319">
        <v>0</v>
      </c>
      <c r="BI24" s="319">
        <v>0</v>
      </c>
      <c r="BJ24" s="321">
        <v>0</v>
      </c>
      <c r="BK24" s="321">
        <v>0</v>
      </c>
    </row>
    <row r="25" spans="1:63" ht="20.100000000000001" customHeight="1" x14ac:dyDescent="0.2">
      <c r="A25" s="375" t="s">
        <v>86</v>
      </c>
      <c r="B25" s="341" t="s">
        <v>84</v>
      </c>
      <c r="C25" s="340" t="s">
        <v>85</v>
      </c>
      <c r="D25" s="202">
        <v>5.15</v>
      </c>
      <c r="E25" s="202">
        <v>1.83</v>
      </c>
      <c r="F25" s="320">
        <v>0.91</v>
      </c>
      <c r="G25" s="202">
        <v>0</v>
      </c>
      <c r="H25" s="202">
        <v>0</v>
      </c>
      <c r="I25" s="202">
        <v>0</v>
      </c>
      <c r="J25" s="202">
        <v>0.36</v>
      </c>
      <c r="K25" s="202">
        <v>0.55000000000000004</v>
      </c>
      <c r="L25" s="202">
        <v>0</v>
      </c>
      <c r="M25" s="202">
        <v>0</v>
      </c>
      <c r="N25" s="202">
        <v>0</v>
      </c>
      <c r="O25" s="202">
        <v>0</v>
      </c>
      <c r="P25" s="202">
        <v>0</v>
      </c>
      <c r="Q25" s="202">
        <v>0</v>
      </c>
      <c r="R25" s="202">
        <v>0.91999999999999993</v>
      </c>
      <c r="S25" s="202">
        <v>0</v>
      </c>
      <c r="T25" s="202">
        <v>0</v>
      </c>
      <c r="U25" s="202">
        <v>0</v>
      </c>
      <c r="V25" s="202">
        <v>0</v>
      </c>
      <c r="W25" s="202">
        <v>0</v>
      </c>
      <c r="X25" s="202">
        <v>0</v>
      </c>
      <c r="Y25" s="202">
        <v>0</v>
      </c>
      <c r="Z25" s="202">
        <v>0</v>
      </c>
      <c r="AA25" s="202">
        <v>0</v>
      </c>
      <c r="AB25" s="202">
        <v>0.33</v>
      </c>
      <c r="AC25" s="319">
        <v>0.33</v>
      </c>
      <c r="AD25" s="319">
        <v>0</v>
      </c>
      <c r="AE25" s="319">
        <v>0</v>
      </c>
      <c r="AF25" s="319">
        <v>0</v>
      </c>
      <c r="AG25" s="319">
        <v>0</v>
      </c>
      <c r="AH25" s="319">
        <v>0</v>
      </c>
      <c r="AI25" s="319">
        <v>0</v>
      </c>
      <c r="AJ25" s="319">
        <v>0</v>
      </c>
      <c r="AK25" s="319">
        <v>0</v>
      </c>
      <c r="AL25" s="202">
        <v>0</v>
      </c>
      <c r="AM25" s="202">
        <v>0</v>
      </c>
      <c r="AN25" s="202">
        <v>0</v>
      </c>
      <c r="AO25" s="202">
        <v>0</v>
      </c>
      <c r="AP25" s="319">
        <v>0</v>
      </c>
      <c r="AQ25" s="319">
        <v>0</v>
      </c>
      <c r="AR25" s="319">
        <v>0</v>
      </c>
      <c r="AS25" s="202">
        <v>0</v>
      </c>
      <c r="AT25" s="202">
        <v>0</v>
      </c>
      <c r="AU25" s="202">
        <v>0</v>
      </c>
      <c r="AV25" s="202">
        <v>0.59</v>
      </c>
      <c r="AW25" s="202">
        <v>0</v>
      </c>
      <c r="AX25" s="202">
        <v>0</v>
      </c>
      <c r="AY25" s="202">
        <v>0</v>
      </c>
      <c r="AZ25" s="202">
        <v>0</v>
      </c>
      <c r="BA25" s="202">
        <v>0</v>
      </c>
      <c r="BB25" s="202">
        <v>0</v>
      </c>
      <c r="BC25" s="202">
        <v>0</v>
      </c>
      <c r="BD25" s="202">
        <v>0</v>
      </c>
      <c r="BE25" s="202">
        <v>0</v>
      </c>
      <c r="BF25" s="202">
        <v>0</v>
      </c>
      <c r="BG25" s="319">
        <v>0</v>
      </c>
      <c r="BH25" s="319">
        <v>0</v>
      </c>
      <c r="BI25" s="319">
        <v>0</v>
      </c>
      <c r="BJ25" s="321">
        <v>1.83</v>
      </c>
      <c r="BK25" s="321">
        <v>6.98</v>
      </c>
    </row>
    <row r="26" spans="1:63" ht="20.100000000000001" customHeight="1" x14ac:dyDescent="0.2">
      <c r="A26" s="375" t="s">
        <v>89</v>
      </c>
      <c r="B26" s="341" t="s">
        <v>87</v>
      </c>
      <c r="C26" s="340" t="s">
        <v>88</v>
      </c>
      <c r="D26" s="202">
        <v>14.68</v>
      </c>
      <c r="E26" s="202">
        <v>0</v>
      </c>
      <c r="F26" s="320">
        <v>0</v>
      </c>
      <c r="G26" s="202">
        <v>0</v>
      </c>
      <c r="H26" s="202">
        <v>0</v>
      </c>
      <c r="I26" s="202">
        <v>0</v>
      </c>
      <c r="J26" s="202">
        <v>0</v>
      </c>
      <c r="K26" s="202">
        <v>0</v>
      </c>
      <c r="L26" s="202">
        <v>0</v>
      </c>
      <c r="M26" s="202">
        <v>0</v>
      </c>
      <c r="N26" s="202">
        <v>0</v>
      </c>
      <c r="O26" s="202">
        <v>0</v>
      </c>
      <c r="P26" s="202">
        <v>0</v>
      </c>
      <c r="Q26" s="202">
        <v>0</v>
      </c>
      <c r="R26" s="202">
        <v>0</v>
      </c>
      <c r="S26" s="202">
        <v>0</v>
      </c>
      <c r="T26" s="202">
        <v>0</v>
      </c>
      <c r="U26" s="202">
        <v>0</v>
      </c>
      <c r="V26" s="202">
        <v>0</v>
      </c>
      <c r="W26" s="202">
        <v>0</v>
      </c>
      <c r="X26" s="202">
        <v>0</v>
      </c>
      <c r="Y26" s="202">
        <v>0</v>
      </c>
      <c r="Z26" s="202">
        <v>0</v>
      </c>
      <c r="AA26" s="202">
        <v>0</v>
      </c>
      <c r="AB26" s="202">
        <v>0</v>
      </c>
      <c r="AC26" s="319">
        <v>0</v>
      </c>
      <c r="AD26" s="319">
        <v>0</v>
      </c>
      <c r="AE26" s="319">
        <v>0</v>
      </c>
      <c r="AF26" s="319">
        <v>0</v>
      </c>
      <c r="AG26" s="319">
        <v>0</v>
      </c>
      <c r="AH26" s="319">
        <v>0</v>
      </c>
      <c r="AI26" s="319">
        <v>0</v>
      </c>
      <c r="AJ26" s="319">
        <v>0</v>
      </c>
      <c r="AK26" s="319">
        <v>0</v>
      </c>
      <c r="AL26" s="202">
        <v>0</v>
      </c>
      <c r="AM26" s="202">
        <v>0</v>
      </c>
      <c r="AN26" s="202">
        <v>0</v>
      </c>
      <c r="AO26" s="202">
        <v>0</v>
      </c>
      <c r="AP26" s="319">
        <v>0</v>
      </c>
      <c r="AQ26" s="319">
        <v>0</v>
      </c>
      <c r="AR26" s="319">
        <v>0</v>
      </c>
      <c r="AS26" s="202">
        <v>0</v>
      </c>
      <c r="AT26" s="202">
        <v>0</v>
      </c>
      <c r="AU26" s="202">
        <v>0</v>
      </c>
      <c r="AV26" s="202">
        <v>0</v>
      </c>
      <c r="AW26" s="202">
        <v>0</v>
      </c>
      <c r="AX26" s="202">
        <v>0</v>
      </c>
      <c r="AY26" s="202">
        <v>0</v>
      </c>
      <c r="AZ26" s="202">
        <v>0</v>
      </c>
      <c r="BA26" s="202">
        <v>0</v>
      </c>
      <c r="BB26" s="202">
        <v>0</v>
      </c>
      <c r="BC26" s="202">
        <v>0</v>
      </c>
      <c r="BD26" s="202">
        <v>0</v>
      </c>
      <c r="BE26" s="202">
        <v>0</v>
      </c>
      <c r="BF26" s="202">
        <v>0</v>
      </c>
      <c r="BG26" s="319">
        <v>0</v>
      </c>
      <c r="BH26" s="319">
        <v>0</v>
      </c>
      <c r="BI26" s="319">
        <v>0</v>
      </c>
      <c r="BJ26" s="321">
        <v>-1.1100000000000001</v>
      </c>
      <c r="BK26" s="321">
        <v>13.57</v>
      </c>
    </row>
    <row r="27" spans="1:63" ht="20.100000000000001" customHeight="1" x14ac:dyDescent="0.2">
      <c r="A27" s="375" t="s">
        <v>94</v>
      </c>
      <c r="B27" s="341" t="s">
        <v>90</v>
      </c>
      <c r="C27" s="340" t="s">
        <v>91</v>
      </c>
      <c r="D27" s="202">
        <v>0</v>
      </c>
      <c r="E27" s="202">
        <v>0</v>
      </c>
      <c r="F27" s="320">
        <v>0</v>
      </c>
      <c r="G27" s="202">
        <v>0</v>
      </c>
      <c r="H27" s="202">
        <v>0</v>
      </c>
      <c r="I27" s="202">
        <v>0</v>
      </c>
      <c r="J27" s="202">
        <v>0</v>
      </c>
      <c r="K27" s="202">
        <v>0</v>
      </c>
      <c r="L27" s="202">
        <v>0</v>
      </c>
      <c r="M27" s="202">
        <v>0</v>
      </c>
      <c r="N27" s="202">
        <v>0</v>
      </c>
      <c r="O27" s="202">
        <v>0</v>
      </c>
      <c r="P27" s="202">
        <v>0</v>
      </c>
      <c r="Q27" s="202">
        <v>0</v>
      </c>
      <c r="R27" s="202">
        <v>0</v>
      </c>
      <c r="S27" s="202">
        <v>0</v>
      </c>
      <c r="T27" s="202">
        <v>0</v>
      </c>
      <c r="U27" s="202">
        <v>0</v>
      </c>
      <c r="V27" s="202">
        <v>0</v>
      </c>
      <c r="W27" s="202">
        <v>0</v>
      </c>
      <c r="X27" s="202">
        <v>0</v>
      </c>
      <c r="Y27" s="202">
        <v>0</v>
      </c>
      <c r="Z27" s="202">
        <v>0</v>
      </c>
      <c r="AA27" s="202">
        <v>0</v>
      </c>
      <c r="AB27" s="202">
        <v>0</v>
      </c>
      <c r="AC27" s="319">
        <v>0</v>
      </c>
      <c r="AD27" s="319">
        <v>0</v>
      </c>
      <c r="AE27" s="319">
        <v>0</v>
      </c>
      <c r="AF27" s="319">
        <v>0</v>
      </c>
      <c r="AG27" s="319">
        <v>0</v>
      </c>
      <c r="AH27" s="319">
        <v>0</v>
      </c>
      <c r="AI27" s="319">
        <v>0</v>
      </c>
      <c r="AJ27" s="319">
        <v>0</v>
      </c>
      <c r="AK27" s="319">
        <v>0</v>
      </c>
      <c r="AL27" s="202">
        <v>0</v>
      </c>
      <c r="AM27" s="202">
        <v>0</v>
      </c>
      <c r="AN27" s="202">
        <v>0</v>
      </c>
      <c r="AO27" s="202">
        <v>0</v>
      </c>
      <c r="AP27" s="319">
        <v>0</v>
      </c>
      <c r="AQ27" s="319">
        <v>0</v>
      </c>
      <c r="AR27" s="319">
        <v>0</v>
      </c>
      <c r="AS27" s="202">
        <v>0</v>
      </c>
      <c r="AT27" s="202">
        <v>0</v>
      </c>
      <c r="AU27" s="202">
        <v>0</v>
      </c>
      <c r="AV27" s="202">
        <v>0</v>
      </c>
      <c r="AW27" s="202">
        <v>0</v>
      </c>
      <c r="AX27" s="202">
        <v>0</v>
      </c>
      <c r="AY27" s="202">
        <v>0</v>
      </c>
      <c r="AZ27" s="202">
        <v>0</v>
      </c>
      <c r="BA27" s="202">
        <v>0</v>
      </c>
      <c r="BB27" s="202">
        <v>0</v>
      </c>
      <c r="BC27" s="202">
        <v>0</v>
      </c>
      <c r="BD27" s="202">
        <v>0</v>
      </c>
      <c r="BE27" s="202">
        <v>0</v>
      </c>
      <c r="BF27" s="202">
        <v>0</v>
      </c>
      <c r="BG27" s="319">
        <v>0</v>
      </c>
      <c r="BH27" s="319">
        <v>0</v>
      </c>
      <c r="BI27" s="319">
        <v>0</v>
      </c>
      <c r="BJ27" s="321">
        <v>0</v>
      </c>
      <c r="BK27" s="321">
        <v>0</v>
      </c>
    </row>
    <row r="28" spans="1:63" ht="20.100000000000001" customHeight="1" x14ac:dyDescent="0.2">
      <c r="A28" s="377" t="s">
        <v>74</v>
      </c>
      <c r="B28" s="341" t="s">
        <v>92</v>
      </c>
      <c r="C28" s="340" t="s">
        <v>93</v>
      </c>
      <c r="D28" s="202">
        <v>0</v>
      </c>
      <c r="E28" s="202">
        <v>0</v>
      </c>
      <c r="F28" s="320">
        <v>0</v>
      </c>
      <c r="G28" s="202">
        <v>0</v>
      </c>
      <c r="H28" s="202">
        <v>0</v>
      </c>
      <c r="I28" s="202">
        <v>0</v>
      </c>
      <c r="J28" s="202">
        <v>0</v>
      </c>
      <c r="K28" s="202">
        <v>0</v>
      </c>
      <c r="L28" s="202">
        <v>0</v>
      </c>
      <c r="M28" s="202">
        <v>0</v>
      </c>
      <c r="N28" s="202">
        <v>0</v>
      </c>
      <c r="O28" s="202">
        <v>0</v>
      </c>
      <c r="P28" s="202">
        <v>0</v>
      </c>
      <c r="Q28" s="202">
        <v>0</v>
      </c>
      <c r="R28" s="202">
        <v>0</v>
      </c>
      <c r="S28" s="202">
        <v>0</v>
      </c>
      <c r="T28" s="202">
        <v>0</v>
      </c>
      <c r="U28" s="202">
        <v>0</v>
      </c>
      <c r="V28" s="202">
        <v>0</v>
      </c>
      <c r="W28" s="202">
        <v>0</v>
      </c>
      <c r="X28" s="202">
        <v>0</v>
      </c>
      <c r="Y28" s="202">
        <v>0</v>
      </c>
      <c r="Z28" s="202">
        <v>0</v>
      </c>
      <c r="AA28" s="202">
        <v>0</v>
      </c>
      <c r="AB28" s="202">
        <v>0</v>
      </c>
      <c r="AC28" s="319">
        <v>0</v>
      </c>
      <c r="AD28" s="319">
        <v>0</v>
      </c>
      <c r="AE28" s="319">
        <v>0</v>
      </c>
      <c r="AF28" s="319">
        <v>0</v>
      </c>
      <c r="AG28" s="319">
        <v>0</v>
      </c>
      <c r="AH28" s="319">
        <v>0</v>
      </c>
      <c r="AI28" s="319">
        <v>0</v>
      </c>
      <c r="AJ28" s="319">
        <v>0</v>
      </c>
      <c r="AK28" s="319">
        <v>0</v>
      </c>
      <c r="AL28" s="202">
        <v>0</v>
      </c>
      <c r="AM28" s="202">
        <v>0</v>
      </c>
      <c r="AN28" s="202">
        <v>0</v>
      </c>
      <c r="AO28" s="202">
        <v>0</v>
      </c>
      <c r="AP28" s="319">
        <v>0</v>
      </c>
      <c r="AQ28" s="319">
        <v>0</v>
      </c>
      <c r="AR28" s="319">
        <v>0</v>
      </c>
      <c r="AS28" s="202">
        <v>0</v>
      </c>
      <c r="AT28" s="202">
        <v>0</v>
      </c>
      <c r="AU28" s="202">
        <v>0</v>
      </c>
      <c r="AV28" s="202">
        <v>0</v>
      </c>
      <c r="AW28" s="202">
        <v>0</v>
      </c>
      <c r="AX28" s="202">
        <v>0</v>
      </c>
      <c r="AY28" s="202">
        <v>0</v>
      </c>
      <c r="AZ28" s="202">
        <v>0</v>
      </c>
      <c r="BA28" s="202">
        <v>0</v>
      </c>
      <c r="BB28" s="202">
        <v>0</v>
      </c>
      <c r="BC28" s="202">
        <v>0</v>
      </c>
      <c r="BD28" s="202">
        <v>0</v>
      </c>
      <c r="BE28" s="202">
        <v>0</v>
      </c>
      <c r="BF28" s="202">
        <v>0</v>
      </c>
      <c r="BG28" s="319">
        <v>0</v>
      </c>
      <c r="BH28" s="319">
        <v>0</v>
      </c>
      <c r="BI28" s="319">
        <v>0</v>
      </c>
      <c r="BJ28" s="321">
        <v>0</v>
      </c>
      <c r="BK28" s="321">
        <v>0</v>
      </c>
    </row>
    <row r="29" spans="1:63" ht="34.5" customHeight="1" x14ac:dyDescent="0.2">
      <c r="A29" s="375" t="s">
        <v>132</v>
      </c>
      <c r="B29" s="341" t="s">
        <v>1278</v>
      </c>
      <c r="C29" s="340" t="s">
        <v>96</v>
      </c>
      <c r="D29" s="202">
        <v>70.089999999999989</v>
      </c>
      <c r="E29" s="202">
        <v>38.690000000000005</v>
      </c>
      <c r="F29" s="202">
        <v>19.510000000000005</v>
      </c>
      <c r="G29" s="202">
        <v>0</v>
      </c>
      <c r="H29" s="202">
        <v>0</v>
      </c>
      <c r="I29" s="202">
        <v>0</v>
      </c>
      <c r="J29" s="202">
        <v>4.76</v>
      </c>
      <c r="K29" s="202">
        <v>13.56</v>
      </c>
      <c r="L29" s="202">
        <v>0</v>
      </c>
      <c r="M29" s="202">
        <v>0</v>
      </c>
      <c r="N29" s="202">
        <v>0</v>
      </c>
      <c r="O29" s="202">
        <v>1.19</v>
      </c>
      <c r="P29" s="202">
        <v>0</v>
      </c>
      <c r="Q29" s="202">
        <v>0</v>
      </c>
      <c r="R29" s="202">
        <v>19.179999999999996</v>
      </c>
      <c r="S29" s="202">
        <v>0</v>
      </c>
      <c r="T29" s="202">
        <v>0</v>
      </c>
      <c r="U29" s="202">
        <v>0</v>
      </c>
      <c r="V29" s="202">
        <v>0</v>
      </c>
      <c r="W29" s="202">
        <v>0</v>
      </c>
      <c r="X29" s="202">
        <v>0</v>
      </c>
      <c r="Y29" s="202">
        <v>1.1100000000000001</v>
      </c>
      <c r="Z29" s="202">
        <v>0</v>
      </c>
      <c r="AA29" s="202">
        <v>0</v>
      </c>
      <c r="AB29" s="202">
        <v>3.65</v>
      </c>
      <c r="AC29" s="202">
        <v>1.95</v>
      </c>
      <c r="AD29" s="202">
        <v>0.03</v>
      </c>
      <c r="AE29" s="202">
        <v>0.05</v>
      </c>
      <c r="AF29" s="202">
        <v>0</v>
      </c>
      <c r="AG29" s="202">
        <v>0.28999999999999998</v>
      </c>
      <c r="AH29" s="202">
        <v>0</v>
      </c>
      <c r="AI29" s="202">
        <v>0.16</v>
      </c>
      <c r="AJ29" s="202">
        <v>0</v>
      </c>
      <c r="AK29" s="202">
        <v>0</v>
      </c>
      <c r="AL29" s="202">
        <v>0</v>
      </c>
      <c r="AM29" s="202">
        <v>0</v>
      </c>
      <c r="AN29" s="202">
        <v>0.03</v>
      </c>
      <c r="AO29" s="202">
        <v>0.28000000000000003</v>
      </c>
      <c r="AP29" s="202">
        <v>0</v>
      </c>
      <c r="AQ29" s="202">
        <v>0</v>
      </c>
      <c r="AR29" s="202">
        <v>0</v>
      </c>
      <c r="AS29" s="202">
        <v>0.86</v>
      </c>
      <c r="AT29" s="202">
        <v>0</v>
      </c>
      <c r="AU29" s="202">
        <v>0</v>
      </c>
      <c r="AV29" s="202">
        <v>14.040000000000001</v>
      </c>
      <c r="AW29" s="202">
        <v>0.01</v>
      </c>
      <c r="AX29" s="202">
        <v>0</v>
      </c>
      <c r="AY29" s="202">
        <v>0</v>
      </c>
      <c r="AZ29" s="202">
        <v>0.01</v>
      </c>
      <c r="BA29" s="202">
        <v>0.18</v>
      </c>
      <c r="BB29" s="202">
        <v>0.18</v>
      </c>
      <c r="BC29" s="202">
        <v>0</v>
      </c>
      <c r="BD29" s="202">
        <v>0</v>
      </c>
      <c r="BE29" s="202">
        <v>0</v>
      </c>
      <c r="BF29" s="202">
        <v>0</v>
      </c>
      <c r="BG29" s="202">
        <v>0</v>
      </c>
      <c r="BH29" s="202">
        <v>0</v>
      </c>
      <c r="BI29" s="202">
        <v>0</v>
      </c>
      <c r="BJ29" s="202">
        <v>32.220000000000006</v>
      </c>
      <c r="BK29" s="202">
        <v>102.31</v>
      </c>
    </row>
    <row r="30" spans="1:63" ht="16.5" customHeight="1" x14ac:dyDescent="0.2">
      <c r="A30" s="378"/>
      <c r="B30" s="352" t="s">
        <v>98</v>
      </c>
      <c r="C30" s="353" t="s">
        <v>99</v>
      </c>
      <c r="D30" s="202">
        <v>53.01</v>
      </c>
      <c r="E30" s="319">
        <v>32.46</v>
      </c>
      <c r="F30" s="320">
        <v>16.490000000000002</v>
      </c>
      <c r="G30" s="319">
        <v>0</v>
      </c>
      <c r="H30" s="319">
        <v>0</v>
      </c>
      <c r="I30" s="319">
        <v>0</v>
      </c>
      <c r="J30" s="319">
        <v>3.39</v>
      </c>
      <c r="K30" s="319">
        <v>11.950000000000001</v>
      </c>
      <c r="L30" s="319">
        <v>0</v>
      </c>
      <c r="M30" s="319">
        <v>0</v>
      </c>
      <c r="N30" s="319">
        <v>0</v>
      </c>
      <c r="O30" s="319">
        <v>1.1499999999999999</v>
      </c>
      <c r="P30" s="319">
        <v>0</v>
      </c>
      <c r="Q30" s="319">
        <v>0</v>
      </c>
      <c r="R30" s="202">
        <v>15.969999999999999</v>
      </c>
      <c r="S30" s="319">
        <v>0</v>
      </c>
      <c r="T30" s="319">
        <v>0</v>
      </c>
      <c r="U30" s="319">
        <v>0</v>
      </c>
      <c r="V30" s="319">
        <v>0</v>
      </c>
      <c r="W30" s="319">
        <v>0</v>
      </c>
      <c r="X30" s="319">
        <v>0</v>
      </c>
      <c r="Y30" s="319">
        <v>1.1100000000000001</v>
      </c>
      <c r="Z30" s="319">
        <v>0</v>
      </c>
      <c r="AA30" s="319">
        <v>0</v>
      </c>
      <c r="AB30" s="202">
        <v>3.19</v>
      </c>
      <c r="AC30" s="319">
        <v>1.5499999999999998</v>
      </c>
      <c r="AD30" s="319">
        <v>0</v>
      </c>
      <c r="AE30" s="319">
        <v>0.05</v>
      </c>
      <c r="AF30" s="319">
        <v>0</v>
      </c>
      <c r="AG30" s="319">
        <v>0.28999999999999998</v>
      </c>
      <c r="AH30" s="319">
        <v>0</v>
      </c>
      <c r="AI30" s="319">
        <v>0.16</v>
      </c>
      <c r="AJ30" s="319">
        <v>0</v>
      </c>
      <c r="AK30" s="319">
        <v>0</v>
      </c>
      <c r="AL30" s="319">
        <v>0</v>
      </c>
      <c r="AM30" s="319">
        <v>0</v>
      </c>
      <c r="AN30" s="319">
        <v>0</v>
      </c>
      <c r="AO30" s="319">
        <v>0.28000000000000003</v>
      </c>
      <c r="AP30" s="319">
        <v>0</v>
      </c>
      <c r="AQ30" s="319">
        <v>0</v>
      </c>
      <c r="AR30" s="319">
        <v>0</v>
      </c>
      <c r="AS30" s="319">
        <v>0.86</v>
      </c>
      <c r="AT30" s="319">
        <v>0</v>
      </c>
      <c r="AU30" s="319">
        <v>0</v>
      </c>
      <c r="AV30" s="319">
        <v>11.47</v>
      </c>
      <c r="AW30" s="319">
        <v>0.01</v>
      </c>
      <c r="AX30" s="319">
        <v>0</v>
      </c>
      <c r="AY30" s="319">
        <v>0</v>
      </c>
      <c r="AZ30" s="319">
        <v>0.01</v>
      </c>
      <c r="BA30" s="319">
        <v>0</v>
      </c>
      <c r="BB30" s="319">
        <v>0.18</v>
      </c>
      <c r="BC30" s="319">
        <v>0</v>
      </c>
      <c r="BD30" s="319">
        <v>0</v>
      </c>
      <c r="BE30" s="319">
        <v>0</v>
      </c>
      <c r="BF30" s="319">
        <v>0</v>
      </c>
      <c r="BG30" s="319">
        <v>0</v>
      </c>
      <c r="BH30" s="319">
        <v>0</v>
      </c>
      <c r="BI30" s="319">
        <v>0</v>
      </c>
      <c r="BJ30" s="354">
        <v>28.84</v>
      </c>
      <c r="BK30" s="354">
        <v>81.849999999999994</v>
      </c>
    </row>
    <row r="31" spans="1:63" ht="16.5" customHeight="1" x14ac:dyDescent="0.2">
      <c r="A31" s="378"/>
      <c r="B31" s="352" t="s">
        <v>100</v>
      </c>
      <c r="C31" s="353" t="s">
        <v>101</v>
      </c>
      <c r="D31" s="202">
        <v>2.85</v>
      </c>
      <c r="E31" s="319">
        <v>3.3800000000000008</v>
      </c>
      <c r="F31" s="320">
        <v>0.9800000000000002</v>
      </c>
      <c r="G31" s="319">
        <v>0</v>
      </c>
      <c r="H31" s="319">
        <v>0</v>
      </c>
      <c r="I31" s="319">
        <v>0</v>
      </c>
      <c r="J31" s="319">
        <v>0.05</v>
      </c>
      <c r="K31" s="319">
        <v>0.89000000000000012</v>
      </c>
      <c r="L31" s="319">
        <v>0</v>
      </c>
      <c r="M31" s="319">
        <v>0</v>
      </c>
      <c r="N31" s="319">
        <v>0</v>
      </c>
      <c r="O31" s="319">
        <v>0.04</v>
      </c>
      <c r="P31" s="319">
        <v>0</v>
      </c>
      <c r="Q31" s="319">
        <v>0</v>
      </c>
      <c r="R31" s="202">
        <v>2.4000000000000004</v>
      </c>
      <c r="S31" s="319">
        <v>0</v>
      </c>
      <c r="T31" s="319">
        <v>0</v>
      </c>
      <c r="U31" s="319">
        <v>0</v>
      </c>
      <c r="V31" s="319">
        <v>0</v>
      </c>
      <c r="W31" s="319">
        <v>0</v>
      </c>
      <c r="X31" s="319">
        <v>0</v>
      </c>
      <c r="Y31" s="319">
        <v>0</v>
      </c>
      <c r="Z31" s="319">
        <v>0</v>
      </c>
      <c r="AA31" s="319">
        <v>0</v>
      </c>
      <c r="AB31" s="202">
        <v>0.38000000000000012</v>
      </c>
      <c r="AC31" s="319">
        <v>0.32000000000000006</v>
      </c>
      <c r="AD31" s="319">
        <v>0.03</v>
      </c>
      <c r="AE31" s="319">
        <v>0</v>
      </c>
      <c r="AF31" s="319">
        <v>0</v>
      </c>
      <c r="AG31" s="319">
        <v>0</v>
      </c>
      <c r="AH31" s="319">
        <v>0</v>
      </c>
      <c r="AI31" s="319">
        <v>0</v>
      </c>
      <c r="AJ31" s="319">
        <v>0</v>
      </c>
      <c r="AK31" s="319">
        <v>0</v>
      </c>
      <c r="AL31" s="319">
        <v>0</v>
      </c>
      <c r="AM31" s="319">
        <v>0</v>
      </c>
      <c r="AN31" s="319">
        <v>0.03</v>
      </c>
      <c r="AO31" s="319">
        <v>0</v>
      </c>
      <c r="AP31" s="319">
        <v>0</v>
      </c>
      <c r="AQ31" s="319">
        <v>0</v>
      </c>
      <c r="AR31" s="319">
        <v>0</v>
      </c>
      <c r="AS31" s="319">
        <v>0</v>
      </c>
      <c r="AT31" s="319">
        <v>0</v>
      </c>
      <c r="AU31" s="319">
        <v>0</v>
      </c>
      <c r="AV31" s="319">
        <v>2.02</v>
      </c>
      <c r="AW31" s="319">
        <v>0</v>
      </c>
      <c r="AX31" s="319">
        <v>0</v>
      </c>
      <c r="AY31" s="319">
        <v>0</v>
      </c>
      <c r="AZ31" s="319">
        <v>0</v>
      </c>
      <c r="BA31" s="319">
        <v>0</v>
      </c>
      <c r="BB31" s="319">
        <v>0</v>
      </c>
      <c r="BC31" s="319">
        <v>0</v>
      </c>
      <c r="BD31" s="319">
        <v>0</v>
      </c>
      <c r="BE31" s="319">
        <v>0</v>
      </c>
      <c r="BF31" s="319">
        <v>0</v>
      </c>
      <c r="BG31" s="319">
        <v>0</v>
      </c>
      <c r="BH31" s="319">
        <v>0</v>
      </c>
      <c r="BI31" s="319">
        <v>0</v>
      </c>
      <c r="BJ31" s="354">
        <v>3.3200000000000007</v>
      </c>
      <c r="BK31" s="354">
        <v>6.17</v>
      </c>
    </row>
    <row r="32" spans="1:63" ht="20.100000000000001" customHeight="1" x14ac:dyDescent="0.2">
      <c r="A32" s="378"/>
      <c r="B32" s="352" t="s">
        <v>663</v>
      </c>
      <c r="C32" s="353" t="s">
        <v>103</v>
      </c>
      <c r="D32" s="202">
        <v>0.11</v>
      </c>
      <c r="E32" s="319">
        <v>0</v>
      </c>
      <c r="F32" s="320">
        <v>0</v>
      </c>
      <c r="G32" s="319">
        <v>0</v>
      </c>
      <c r="H32" s="319">
        <v>0</v>
      </c>
      <c r="I32" s="319">
        <v>0</v>
      </c>
      <c r="J32" s="319">
        <v>0</v>
      </c>
      <c r="K32" s="319">
        <v>0</v>
      </c>
      <c r="L32" s="319">
        <v>0</v>
      </c>
      <c r="M32" s="319">
        <v>0</v>
      </c>
      <c r="N32" s="319">
        <v>0</v>
      </c>
      <c r="O32" s="319">
        <v>0</v>
      </c>
      <c r="P32" s="319">
        <v>0</v>
      </c>
      <c r="Q32" s="319">
        <v>0</v>
      </c>
      <c r="R32" s="202">
        <v>0</v>
      </c>
      <c r="S32" s="319">
        <v>0</v>
      </c>
      <c r="T32" s="319">
        <v>0</v>
      </c>
      <c r="U32" s="319">
        <v>0</v>
      </c>
      <c r="V32" s="319">
        <v>0</v>
      </c>
      <c r="W32" s="319">
        <v>0</v>
      </c>
      <c r="X32" s="319">
        <v>0</v>
      </c>
      <c r="Y32" s="319">
        <v>0</v>
      </c>
      <c r="Z32" s="319">
        <v>0</v>
      </c>
      <c r="AA32" s="319">
        <v>0</v>
      </c>
      <c r="AB32" s="202">
        <v>0</v>
      </c>
      <c r="AC32" s="319">
        <v>0</v>
      </c>
      <c r="AD32" s="319">
        <v>0</v>
      </c>
      <c r="AE32" s="319">
        <v>0</v>
      </c>
      <c r="AF32" s="319">
        <v>0</v>
      </c>
      <c r="AG32" s="319">
        <v>0</v>
      </c>
      <c r="AH32" s="319">
        <v>0</v>
      </c>
      <c r="AI32" s="319">
        <v>0</v>
      </c>
      <c r="AJ32" s="319">
        <v>0</v>
      </c>
      <c r="AK32" s="319">
        <v>0</v>
      </c>
      <c r="AL32" s="319">
        <v>0</v>
      </c>
      <c r="AM32" s="319">
        <v>0</v>
      </c>
      <c r="AN32" s="319">
        <v>0</v>
      </c>
      <c r="AO32" s="319">
        <v>0</v>
      </c>
      <c r="AP32" s="319">
        <v>0</v>
      </c>
      <c r="AQ32" s="319">
        <v>0</v>
      </c>
      <c r="AR32" s="319">
        <v>0</v>
      </c>
      <c r="AS32" s="319">
        <v>0</v>
      </c>
      <c r="AT32" s="319">
        <v>0</v>
      </c>
      <c r="AU32" s="319">
        <v>0</v>
      </c>
      <c r="AV32" s="319">
        <v>0</v>
      </c>
      <c r="AW32" s="319">
        <v>0</v>
      </c>
      <c r="AX32" s="319">
        <v>0</v>
      </c>
      <c r="AY32" s="319">
        <v>0</v>
      </c>
      <c r="AZ32" s="319">
        <v>0</v>
      </c>
      <c r="BA32" s="319">
        <v>0</v>
      </c>
      <c r="BB32" s="319">
        <v>0</v>
      </c>
      <c r="BC32" s="319">
        <v>0</v>
      </c>
      <c r="BD32" s="319">
        <v>0</v>
      </c>
      <c r="BE32" s="319">
        <v>0</v>
      </c>
      <c r="BF32" s="319">
        <v>0</v>
      </c>
      <c r="BG32" s="319">
        <v>0</v>
      </c>
      <c r="BH32" s="319">
        <v>0</v>
      </c>
      <c r="BI32" s="319">
        <v>0</v>
      </c>
      <c r="BJ32" s="354">
        <v>-0.08</v>
      </c>
      <c r="BK32" s="354">
        <v>0.03</v>
      </c>
    </row>
    <row r="33" spans="1:63" ht="20.100000000000001" customHeight="1" x14ac:dyDescent="0.2">
      <c r="A33" s="378"/>
      <c r="B33" s="352" t="s">
        <v>1279</v>
      </c>
      <c r="C33" s="353" t="s">
        <v>105</v>
      </c>
      <c r="D33" s="202">
        <v>0.15</v>
      </c>
      <c r="E33" s="319">
        <v>0</v>
      </c>
      <c r="F33" s="320">
        <v>0</v>
      </c>
      <c r="G33" s="319">
        <v>0</v>
      </c>
      <c r="H33" s="319">
        <v>0</v>
      </c>
      <c r="I33" s="319">
        <v>0</v>
      </c>
      <c r="J33" s="319">
        <v>0</v>
      </c>
      <c r="K33" s="319">
        <v>0</v>
      </c>
      <c r="L33" s="319">
        <v>0</v>
      </c>
      <c r="M33" s="319">
        <v>0</v>
      </c>
      <c r="N33" s="319">
        <v>0</v>
      </c>
      <c r="O33" s="319">
        <v>0</v>
      </c>
      <c r="P33" s="319">
        <v>0</v>
      </c>
      <c r="Q33" s="319">
        <v>0</v>
      </c>
      <c r="R33" s="202">
        <v>0</v>
      </c>
      <c r="S33" s="319">
        <v>0</v>
      </c>
      <c r="T33" s="319">
        <v>0</v>
      </c>
      <c r="U33" s="319">
        <v>0</v>
      </c>
      <c r="V33" s="319">
        <v>0</v>
      </c>
      <c r="W33" s="319">
        <v>0</v>
      </c>
      <c r="X33" s="319">
        <v>0</v>
      </c>
      <c r="Y33" s="319">
        <v>0</v>
      </c>
      <c r="Z33" s="319">
        <v>0</v>
      </c>
      <c r="AA33" s="319">
        <v>0</v>
      </c>
      <c r="AB33" s="202">
        <v>0</v>
      </c>
      <c r="AC33" s="319">
        <v>0</v>
      </c>
      <c r="AD33" s="319">
        <v>0</v>
      </c>
      <c r="AE33" s="319">
        <v>0</v>
      </c>
      <c r="AF33" s="319">
        <v>0</v>
      </c>
      <c r="AG33" s="319">
        <v>0</v>
      </c>
      <c r="AH33" s="319">
        <v>0</v>
      </c>
      <c r="AI33" s="319">
        <v>0</v>
      </c>
      <c r="AJ33" s="319">
        <v>0</v>
      </c>
      <c r="AK33" s="319">
        <v>0</v>
      </c>
      <c r="AL33" s="319">
        <v>0</v>
      </c>
      <c r="AM33" s="319">
        <v>0</v>
      </c>
      <c r="AN33" s="319">
        <v>0</v>
      </c>
      <c r="AO33" s="319">
        <v>0</v>
      </c>
      <c r="AP33" s="319">
        <v>0</v>
      </c>
      <c r="AQ33" s="319">
        <v>0</v>
      </c>
      <c r="AR33" s="319">
        <v>0</v>
      </c>
      <c r="AS33" s="319">
        <v>0</v>
      </c>
      <c r="AT33" s="319">
        <v>0</v>
      </c>
      <c r="AU33" s="319">
        <v>0</v>
      </c>
      <c r="AV33" s="319">
        <v>0</v>
      </c>
      <c r="AW33" s="319">
        <v>0</v>
      </c>
      <c r="AX33" s="319">
        <v>0</v>
      </c>
      <c r="AY33" s="319">
        <v>0</v>
      </c>
      <c r="AZ33" s="319">
        <v>0</v>
      </c>
      <c r="BA33" s="319">
        <v>0</v>
      </c>
      <c r="BB33" s="319">
        <v>0</v>
      </c>
      <c r="BC33" s="319">
        <v>0</v>
      </c>
      <c r="BD33" s="319">
        <v>0</v>
      </c>
      <c r="BE33" s="319">
        <v>0</v>
      </c>
      <c r="BF33" s="319">
        <v>0</v>
      </c>
      <c r="BG33" s="319">
        <v>0</v>
      </c>
      <c r="BH33" s="319">
        <v>0</v>
      </c>
      <c r="BI33" s="319">
        <v>0</v>
      </c>
      <c r="BJ33" s="354">
        <v>0</v>
      </c>
      <c r="BK33" s="354">
        <v>0.15</v>
      </c>
    </row>
    <row r="34" spans="1:63" ht="20.100000000000001" customHeight="1" x14ac:dyDescent="0.2">
      <c r="A34" s="378"/>
      <c r="B34" s="352" t="s">
        <v>1280</v>
      </c>
      <c r="C34" s="353" t="s">
        <v>107</v>
      </c>
      <c r="D34" s="202">
        <v>6.19</v>
      </c>
      <c r="E34" s="319">
        <v>2.8200000000000003</v>
      </c>
      <c r="F34" s="320">
        <v>2.0300000000000002</v>
      </c>
      <c r="G34" s="319">
        <v>0</v>
      </c>
      <c r="H34" s="319">
        <v>0</v>
      </c>
      <c r="I34" s="319">
        <v>0</v>
      </c>
      <c r="J34" s="319">
        <v>1.32</v>
      </c>
      <c r="K34" s="319">
        <v>0.71</v>
      </c>
      <c r="L34" s="319">
        <v>0</v>
      </c>
      <c r="M34" s="319">
        <v>0</v>
      </c>
      <c r="N34" s="319">
        <v>0</v>
      </c>
      <c r="O34" s="319">
        <v>0</v>
      </c>
      <c r="P34" s="319">
        <v>0</v>
      </c>
      <c r="Q34" s="319">
        <v>0</v>
      </c>
      <c r="R34" s="202">
        <v>0.79</v>
      </c>
      <c r="S34" s="319">
        <v>0</v>
      </c>
      <c r="T34" s="319">
        <v>0</v>
      </c>
      <c r="U34" s="319">
        <v>0</v>
      </c>
      <c r="V34" s="319">
        <v>0</v>
      </c>
      <c r="W34" s="319">
        <v>0</v>
      </c>
      <c r="X34" s="319">
        <v>0</v>
      </c>
      <c r="Y34" s="319">
        <v>0</v>
      </c>
      <c r="Z34" s="319">
        <v>0</v>
      </c>
      <c r="AA34" s="319">
        <v>0</v>
      </c>
      <c r="AB34" s="202">
        <v>7.0000000000000007E-2</v>
      </c>
      <c r="AC34" s="319">
        <v>7.0000000000000007E-2</v>
      </c>
      <c r="AD34" s="319">
        <v>0</v>
      </c>
      <c r="AE34" s="319">
        <v>0</v>
      </c>
      <c r="AF34" s="319">
        <v>0</v>
      </c>
      <c r="AG34" s="319">
        <v>0</v>
      </c>
      <c r="AH34" s="319">
        <v>0</v>
      </c>
      <c r="AI34" s="319">
        <v>0</v>
      </c>
      <c r="AJ34" s="319">
        <v>0</v>
      </c>
      <c r="AK34" s="319">
        <v>0</v>
      </c>
      <c r="AL34" s="319">
        <v>0</v>
      </c>
      <c r="AM34" s="319">
        <v>0</v>
      </c>
      <c r="AN34" s="319">
        <v>0</v>
      </c>
      <c r="AO34" s="319">
        <v>0</v>
      </c>
      <c r="AP34" s="319">
        <v>0</v>
      </c>
      <c r="AQ34" s="319">
        <v>0</v>
      </c>
      <c r="AR34" s="319">
        <v>0</v>
      </c>
      <c r="AS34" s="319">
        <v>0</v>
      </c>
      <c r="AT34" s="319">
        <v>0</v>
      </c>
      <c r="AU34" s="319">
        <v>0</v>
      </c>
      <c r="AV34" s="319">
        <v>0.54</v>
      </c>
      <c r="AW34" s="319">
        <v>0</v>
      </c>
      <c r="AX34" s="319">
        <v>0</v>
      </c>
      <c r="AY34" s="319">
        <v>0</v>
      </c>
      <c r="AZ34" s="319">
        <v>0</v>
      </c>
      <c r="BA34" s="319">
        <v>0.18</v>
      </c>
      <c r="BB34" s="319">
        <v>0</v>
      </c>
      <c r="BC34" s="319">
        <v>0</v>
      </c>
      <c r="BD34" s="319">
        <v>0</v>
      </c>
      <c r="BE34" s="319">
        <v>0</v>
      </c>
      <c r="BF34" s="319">
        <v>0</v>
      </c>
      <c r="BG34" s="319">
        <v>0</v>
      </c>
      <c r="BH34" s="319">
        <v>0</v>
      </c>
      <c r="BI34" s="319">
        <v>0</v>
      </c>
      <c r="BJ34" s="354">
        <v>2.5300000000000002</v>
      </c>
      <c r="BK34" s="354">
        <v>8.7200000000000006</v>
      </c>
    </row>
    <row r="35" spans="1:63" ht="20.100000000000001" customHeight="1" x14ac:dyDescent="0.2">
      <c r="A35" s="378"/>
      <c r="B35" s="352" t="s">
        <v>1281</v>
      </c>
      <c r="C35" s="353" t="s">
        <v>109</v>
      </c>
      <c r="D35" s="202">
        <v>0</v>
      </c>
      <c r="E35" s="319">
        <v>0</v>
      </c>
      <c r="F35" s="320">
        <v>0</v>
      </c>
      <c r="G35" s="319">
        <v>0</v>
      </c>
      <c r="H35" s="319">
        <v>0</v>
      </c>
      <c r="I35" s="319">
        <v>0</v>
      </c>
      <c r="J35" s="319">
        <v>0</v>
      </c>
      <c r="K35" s="319">
        <v>0</v>
      </c>
      <c r="L35" s="319">
        <v>0</v>
      </c>
      <c r="M35" s="319">
        <v>0</v>
      </c>
      <c r="N35" s="319">
        <v>0</v>
      </c>
      <c r="O35" s="319">
        <v>0</v>
      </c>
      <c r="P35" s="319">
        <v>0</v>
      </c>
      <c r="Q35" s="319">
        <v>0</v>
      </c>
      <c r="R35" s="202">
        <v>0</v>
      </c>
      <c r="S35" s="319">
        <v>0</v>
      </c>
      <c r="T35" s="319">
        <v>0</v>
      </c>
      <c r="U35" s="319">
        <v>0</v>
      </c>
      <c r="V35" s="319">
        <v>0</v>
      </c>
      <c r="W35" s="319">
        <v>0</v>
      </c>
      <c r="X35" s="319">
        <v>0</v>
      </c>
      <c r="Y35" s="319">
        <v>0</v>
      </c>
      <c r="Z35" s="319">
        <v>0</v>
      </c>
      <c r="AA35" s="319">
        <v>0</v>
      </c>
      <c r="AB35" s="202">
        <v>0</v>
      </c>
      <c r="AC35" s="319">
        <v>0</v>
      </c>
      <c r="AD35" s="319">
        <v>0</v>
      </c>
      <c r="AE35" s="319">
        <v>0</v>
      </c>
      <c r="AF35" s="319">
        <v>0</v>
      </c>
      <c r="AG35" s="319">
        <v>0</v>
      </c>
      <c r="AH35" s="319">
        <v>0</v>
      </c>
      <c r="AI35" s="319">
        <v>0</v>
      </c>
      <c r="AJ35" s="319">
        <v>0</v>
      </c>
      <c r="AK35" s="319">
        <v>0</v>
      </c>
      <c r="AL35" s="319">
        <v>0</v>
      </c>
      <c r="AM35" s="319">
        <v>0</v>
      </c>
      <c r="AN35" s="319">
        <v>0</v>
      </c>
      <c r="AO35" s="319">
        <v>0</v>
      </c>
      <c r="AP35" s="319">
        <v>0</v>
      </c>
      <c r="AQ35" s="319">
        <v>0</v>
      </c>
      <c r="AR35" s="319">
        <v>0</v>
      </c>
      <c r="AS35" s="319">
        <v>0</v>
      </c>
      <c r="AT35" s="319">
        <v>0</v>
      </c>
      <c r="AU35" s="319">
        <v>0</v>
      </c>
      <c r="AV35" s="319">
        <v>0</v>
      </c>
      <c r="AW35" s="319">
        <v>0</v>
      </c>
      <c r="AX35" s="319">
        <v>0</v>
      </c>
      <c r="AY35" s="319">
        <v>0</v>
      </c>
      <c r="AZ35" s="319">
        <v>0</v>
      </c>
      <c r="BA35" s="319">
        <v>0</v>
      </c>
      <c r="BB35" s="319">
        <v>0</v>
      </c>
      <c r="BC35" s="319">
        <v>0</v>
      </c>
      <c r="BD35" s="319">
        <v>0</v>
      </c>
      <c r="BE35" s="319">
        <v>0</v>
      </c>
      <c r="BF35" s="319">
        <v>0</v>
      </c>
      <c r="BG35" s="319">
        <v>0</v>
      </c>
      <c r="BH35" s="319">
        <v>0</v>
      </c>
      <c r="BI35" s="319">
        <v>0</v>
      </c>
      <c r="BJ35" s="354">
        <v>0</v>
      </c>
      <c r="BK35" s="354">
        <v>0</v>
      </c>
    </row>
    <row r="36" spans="1:63" ht="20.100000000000001" customHeight="1" x14ac:dyDescent="0.2">
      <c r="A36" s="378"/>
      <c r="B36" s="352" t="s">
        <v>110</v>
      </c>
      <c r="C36" s="353" t="s">
        <v>111</v>
      </c>
      <c r="D36" s="202">
        <v>0.57999999999999996</v>
      </c>
      <c r="E36" s="319">
        <v>0</v>
      </c>
      <c r="F36" s="320">
        <v>0</v>
      </c>
      <c r="G36" s="319">
        <v>0</v>
      </c>
      <c r="H36" s="319">
        <v>0</v>
      </c>
      <c r="I36" s="319">
        <v>0</v>
      </c>
      <c r="J36" s="319">
        <v>0</v>
      </c>
      <c r="K36" s="319">
        <v>0</v>
      </c>
      <c r="L36" s="319">
        <v>0</v>
      </c>
      <c r="M36" s="319">
        <v>0</v>
      </c>
      <c r="N36" s="319">
        <v>0</v>
      </c>
      <c r="O36" s="319">
        <v>0</v>
      </c>
      <c r="P36" s="319">
        <v>0</v>
      </c>
      <c r="Q36" s="319">
        <v>0</v>
      </c>
      <c r="R36" s="202">
        <v>0</v>
      </c>
      <c r="S36" s="319">
        <v>0</v>
      </c>
      <c r="T36" s="319">
        <v>0</v>
      </c>
      <c r="U36" s="319">
        <v>0</v>
      </c>
      <c r="V36" s="319">
        <v>0</v>
      </c>
      <c r="W36" s="319">
        <v>0</v>
      </c>
      <c r="X36" s="319">
        <v>0</v>
      </c>
      <c r="Y36" s="319">
        <v>0</v>
      </c>
      <c r="Z36" s="319">
        <v>0</v>
      </c>
      <c r="AA36" s="319">
        <v>0</v>
      </c>
      <c r="AB36" s="202">
        <v>0</v>
      </c>
      <c r="AC36" s="319">
        <v>0</v>
      </c>
      <c r="AD36" s="319">
        <v>0</v>
      </c>
      <c r="AE36" s="319">
        <v>0</v>
      </c>
      <c r="AF36" s="319">
        <v>0</v>
      </c>
      <c r="AG36" s="319">
        <v>0</v>
      </c>
      <c r="AH36" s="319">
        <v>0</v>
      </c>
      <c r="AI36" s="319">
        <v>0</v>
      </c>
      <c r="AJ36" s="319">
        <v>0</v>
      </c>
      <c r="AK36" s="319">
        <v>0</v>
      </c>
      <c r="AL36" s="319">
        <v>0</v>
      </c>
      <c r="AM36" s="319">
        <v>0</v>
      </c>
      <c r="AN36" s="319">
        <v>0</v>
      </c>
      <c r="AO36" s="319">
        <v>0</v>
      </c>
      <c r="AP36" s="319">
        <v>0</v>
      </c>
      <c r="AQ36" s="319">
        <v>0</v>
      </c>
      <c r="AR36" s="319">
        <v>0</v>
      </c>
      <c r="AS36" s="319">
        <v>0</v>
      </c>
      <c r="AT36" s="319">
        <v>0</v>
      </c>
      <c r="AU36" s="319">
        <v>0</v>
      </c>
      <c r="AV36" s="319">
        <v>0</v>
      </c>
      <c r="AW36" s="319">
        <v>0</v>
      </c>
      <c r="AX36" s="319">
        <v>0</v>
      </c>
      <c r="AY36" s="319">
        <v>0</v>
      </c>
      <c r="AZ36" s="319">
        <v>0</v>
      </c>
      <c r="BA36" s="319">
        <v>0</v>
      </c>
      <c r="BB36" s="319">
        <v>0</v>
      </c>
      <c r="BC36" s="319">
        <v>0</v>
      </c>
      <c r="BD36" s="319">
        <v>0</v>
      </c>
      <c r="BE36" s="319">
        <v>0</v>
      </c>
      <c r="BF36" s="319">
        <v>0</v>
      </c>
      <c r="BG36" s="319">
        <v>0</v>
      </c>
      <c r="BH36" s="319">
        <v>0</v>
      </c>
      <c r="BI36" s="319">
        <v>0</v>
      </c>
      <c r="BJ36" s="354">
        <v>-0.16</v>
      </c>
      <c r="BK36" s="354">
        <v>0.42</v>
      </c>
    </row>
    <row r="37" spans="1:63" ht="20.100000000000001" customHeight="1" x14ac:dyDescent="0.2">
      <c r="A37" s="378"/>
      <c r="B37" s="352" t="s">
        <v>1266</v>
      </c>
      <c r="C37" s="353" t="s">
        <v>113</v>
      </c>
      <c r="D37" s="202">
        <v>0.05</v>
      </c>
      <c r="E37" s="319">
        <v>0</v>
      </c>
      <c r="F37" s="320">
        <v>0</v>
      </c>
      <c r="G37" s="319">
        <v>0</v>
      </c>
      <c r="H37" s="319">
        <v>0</v>
      </c>
      <c r="I37" s="319">
        <v>0</v>
      </c>
      <c r="J37" s="319">
        <v>0</v>
      </c>
      <c r="K37" s="319">
        <v>0</v>
      </c>
      <c r="L37" s="319">
        <v>0</v>
      </c>
      <c r="M37" s="319">
        <v>0</v>
      </c>
      <c r="N37" s="319">
        <v>0</v>
      </c>
      <c r="O37" s="319">
        <v>0</v>
      </c>
      <c r="P37" s="319">
        <v>0</v>
      </c>
      <c r="Q37" s="319">
        <v>0</v>
      </c>
      <c r="R37" s="202">
        <v>0</v>
      </c>
      <c r="S37" s="319">
        <v>0</v>
      </c>
      <c r="T37" s="319">
        <v>0</v>
      </c>
      <c r="U37" s="319">
        <v>0</v>
      </c>
      <c r="V37" s="319">
        <v>0</v>
      </c>
      <c r="W37" s="319">
        <v>0</v>
      </c>
      <c r="X37" s="319">
        <v>0</v>
      </c>
      <c r="Y37" s="319">
        <v>0</v>
      </c>
      <c r="Z37" s="319">
        <v>0</v>
      </c>
      <c r="AA37" s="319">
        <v>0</v>
      </c>
      <c r="AB37" s="202">
        <v>0</v>
      </c>
      <c r="AC37" s="319">
        <v>0</v>
      </c>
      <c r="AD37" s="319">
        <v>0</v>
      </c>
      <c r="AE37" s="319">
        <v>0</v>
      </c>
      <c r="AF37" s="319">
        <v>0</v>
      </c>
      <c r="AG37" s="319">
        <v>0</v>
      </c>
      <c r="AH37" s="319">
        <v>0</v>
      </c>
      <c r="AI37" s="319">
        <v>0</v>
      </c>
      <c r="AJ37" s="319">
        <v>0</v>
      </c>
      <c r="AK37" s="319">
        <v>0</v>
      </c>
      <c r="AL37" s="319">
        <v>0</v>
      </c>
      <c r="AM37" s="319">
        <v>0</v>
      </c>
      <c r="AN37" s="319">
        <v>0</v>
      </c>
      <c r="AO37" s="319">
        <v>0</v>
      </c>
      <c r="AP37" s="319">
        <v>0</v>
      </c>
      <c r="AQ37" s="319">
        <v>0</v>
      </c>
      <c r="AR37" s="319">
        <v>0</v>
      </c>
      <c r="AS37" s="319">
        <v>0</v>
      </c>
      <c r="AT37" s="319">
        <v>0</v>
      </c>
      <c r="AU37" s="319">
        <v>0</v>
      </c>
      <c r="AV37" s="319">
        <v>0</v>
      </c>
      <c r="AW37" s="319">
        <v>0</v>
      </c>
      <c r="AX37" s="319">
        <v>0</v>
      </c>
      <c r="AY37" s="319">
        <v>0</v>
      </c>
      <c r="AZ37" s="319">
        <v>0</v>
      </c>
      <c r="BA37" s="319">
        <v>0</v>
      </c>
      <c r="BB37" s="319">
        <v>0</v>
      </c>
      <c r="BC37" s="319">
        <v>0</v>
      </c>
      <c r="BD37" s="319">
        <v>0</v>
      </c>
      <c r="BE37" s="319">
        <v>0</v>
      </c>
      <c r="BF37" s="319">
        <v>0</v>
      </c>
      <c r="BG37" s="319">
        <v>0</v>
      </c>
      <c r="BH37" s="319">
        <v>0</v>
      </c>
      <c r="BI37" s="319">
        <v>0</v>
      </c>
      <c r="BJ37" s="354">
        <v>0</v>
      </c>
      <c r="BK37" s="354">
        <v>0.05</v>
      </c>
    </row>
    <row r="38" spans="1:63" ht="20.100000000000001" customHeight="1" x14ac:dyDescent="0.2">
      <c r="A38" s="378"/>
      <c r="B38" s="352" t="s">
        <v>664</v>
      </c>
      <c r="C38" s="353" t="s">
        <v>115</v>
      </c>
      <c r="D38" s="202">
        <v>0</v>
      </c>
      <c r="E38" s="319">
        <v>0</v>
      </c>
      <c r="F38" s="320">
        <v>0</v>
      </c>
      <c r="G38" s="319">
        <v>0</v>
      </c>
      <c r="H38" s="319">
        <v>0</v>
      </c>
      <c r="I38" s="319">
        <v>0</v>
      </c>
      <c r="J38" s="319">
        <v>0</v>
      </c>
      <c r="K38" s="319">
        <v>0</v>
      </c>
      <c r="L38" s="319">
        <v>0</v>
      </c>
      <c r="M38" s="319">
        <v>0</v>
      </c>
      <c r="N38" s="319">
        <v>0</v>
      </c>
      <c r="O38" s="319">
        <v>0</v>
      </c>
      <c r="P38" s="319">
        <v>0</v>
      </c>
      <c r="Q38" s="319">
        <v>0</v>
      </c>
      <c r="R38" s="202">
        <v>0</v>
      </c>
      <c r="S38" s="319">
        <v>0</v>
      </c>
      <c r="T38" s="319">
        <v>0</v>
      </c>
      <c r="U38" s="319">
        <v>0</v>
      </c>
      <c r="V38" s="319">
        <v>0</v>
      </c>
      <c r="W38" s="319">
        <v>0</v>
      </c>
      <c r="X38" s="319">
        <v>0</v>
      </c>
      <c r="Y38" s="319">
        <v>0</v>
      </c>
      <c r="Z38" s="319">
        <v>0</v>
      </c>
      <c r="AA38" s="319">
        <v>0</v>
      </c>
      <c r="AB38" s="202">
        <v>0</v>
      </c>
      <c r="AC38" s="319">
        <v>0</v>
      </c>
      <c r="AD38" s="319">
        <v>0</v>
      </c>
      <c r="AE38" s="319">
        <v>0</v>
      </c>
      <c r="AF38" s="319">
        <v>0</v>
      </c>
      <c r="AG38" s="319">
        <v>0</v>
      </c>
      <c r="AH38" s="319">
        <v>0</v>
      </c>
      <c r="AI38" s="319">
        <v>0</v>
      </c>
      <c r="AJ38" s="319">
        <v>0</v>
      </c>
      <c r="AK38" s="319">
        <v>0</v>
      </c>
      <c r="AL38" s="319">
        <v>0</v>
      </c>
      <c r="AM38" s="319">
        <v>0</v>
      </c>
      <c r="AN38" s="319">
        <v>0</v>
      </c>
      <c r="AO38" s="319">
        <v>0</v>
      </c>
      <c r="AP38" s="319">
        <v>0</v>
      </c>
      <c r="AQ38" s="319">
        <v>0</v>
      </c>
      <c r="AR38" s="319">
        <v>0</v>
      </c>
      <c r="AS38" s="319">
        <v>0</v>
      </c>
      <c r="AT38" s="319">
        <v>0</v>
      </c>
      <c r="AU38" s="319">
        <v>0</v>
      </c>
      <c r="AV38" s="319">
        <v>0</v>
      </c>
      <c r="AW38" s="319">
        <v>0</v>
      </c>
      <c r="AX38" s="319">
        <v>0</v>
      </c>
      <c r="AY38" s="319">
        <v>0</v>
      </c>
      <c r="AZ38" s="319">
        <v>0</v>
      </c>
      <c r="BA38" s="319">
        <v>0</v>
      </c>
      <c r="BB38" s="319">
        <v>0</v>
      </c>
      <c r="BC38" s="319">
        <v>0</v>
      </c>
      <c r="BD38" s="319">
        <v>0</v>
      </c>
      <c r="BE38" s="319">
        <v>0</v>
      </c>
      <c r="BF38" s="319">
        <v>0</v>
      </c>
      <c r="BG38" s="319">
        <v>0</v>
      </c>
      <c r="BH38" s="319">
        <v>0</v>
      </c>
      <c r="BI38" s="319">
        <v>0</v>
      </c>
      <c r="BJ38" s="354">
        <v>0</v>
      </c>
      <c r="BK38" s="354">
        <v>0</v>
      </c>
    </row>
    <row r="39" spans="1:63" ht="20.100000000000001" customHeight="1" x14ac:dyDescent="0.2">
      <c r="A39" s="377"/>
      <c r="B39" s="342" t="s">
        <v>665</v>
      </c>
      <c r="C39" s="343" t="s">
        <v>117</v>
      </c>
      <c r="D39" s="202">
        <v>0</v>
      </c>
      <c r="E39" s="202">
        <v>0</v>
      </c>
      <c r="F39" s="320">
        <v>0</v>
      </c>
      <c r="G39" s="202">
        <v>0</v>
      </c>
      <c r="H39" s="202">
        <v>0</v>
      </c>
      <c r="I39" s="202">
        <v>0</v>
      </c>
      <c r="J39" s="202">
        <v>0</v>
      </c>
      <c r="K39" s="202">
        <v>0</v>
      </c>
      <c r="L39" s="202">
        <v>0</v>
      </c>
      <c r="M39" s="202">
        <v>0</v>
      </c>
      <c r="N39" s="202">
        <v>0</v>
      </c>
      <c r="O39" s="202">
        <v>0</v>
      </c>
      <c r="P39" s="202">
        <v>0</v>
      </c>
      <c r="Q39" s="202">
        <v>0</v>
      </c>
      <c r="R39" s="202">
        <v>0</v>
      </c>
      <c r="S39" s="202">
        <v>0</v>
      </c>
      <c r="T39" s="202">
        <v>0</v>
      </c>
      <c r="U39" s="202">
        <v>0</v>
      </c>
      <c r="V39" s="202">
        <v>0</v>
      </c>
      <c r="W39" s="202">
        <v>0</v>
      </c>
      <c r="X39" s="202">
        <v>0</v>
      </c>
      <c r="Y39" s="202">
        <v>0</v>
      </c>
      <c r="Z39" s="202">
        <v>0</v>
      </c>
      <c r="AA39" s="202">
        <v>0</v>
      </c>
      <c r="AB39" s="202">
        <v>0</v>
      </c>
      <c r="AC39" s="319">
        <v>0</v>
      </c>
      <c r="AD39" s="319">
        <v>0</v>
      </c>
      <c r="AE39" s="319">
        <v>0</v>
      </c>
      <c r="AF39" s="319">
        <v>0</v>
      </c>
      <c r="AG39" s="319">
        <v>0</v>
      </c>
      <c r="AH39" s="319">
        <v>0</v>
      </c>
      <c r="AI39" s="319">
        <v>0</v>
      </c>
      <c r="AJ39" s="319">
        <v>0</v>
      </c>
      <c r="AK39" s="319">
        <v>0</v>
      </c>
      <c r="AL39" s="202">
        <v>0</v>
      </c>
      <c r="AM39" s="202">
        <v>0</v>
      </c>
      <c r="AN39" s="202">
        <v>0</v>
      </c>
      <c r="AO39" s="202">
        <v>0</v>
      </c>
      <c r="AP39" s="319">
        <v>0</v>
      </c>
      <c r="AQ39" s="319">
        <v>0</v>
      </c>
      <c r="AR39" s="319">
        <v>0</v>
      </c>
      <c r="AS39" s="202">
        <v>0</v>
      </c>
      <c r="AT39" s="202">
        <v>0</v>
      </c>
      <c r="AU39" s="202">
        <v>0</v>
      </c>
      <c r="AV39" s="202">
        <v>0</v>
      </c>
      <c r="AW39" s="202">
        <v>0</v>
      </c>
      <c r="AX39" s="202">
        <v>0</v>
      </c>
      <c r="AY39" s="202">
        <v>0</v>
      </c>
      <c r="AZ39" s="202">
        <v>0</v>
      </c>
      <c r="BA39" s="202">
        <v>0</v>
      </c>
      <c r="BB39" s="202">
        <v>0</v>
      </c>
      <c r="BC39" s="202">
        <v>0</v>
      </c>
      <c r="BD39" s="202">
        <v>0</v>
      </c>
      <c r="BE39" s="202">
        <v>0</v>
      </c>
      <c r="BF39" s="202">
        <v>0</v>
      </c>
      <c r="BG39" s="319">
        <v>0</v>
      </c>
      <c r="BH39" s="319">
        <v>0</v>
      </c>
      <c r="BI39" s="319">
        <v>0</v>
      </c>
      <c r="BJ39" s="321">
        <v>0</v>
      </c>
      <c r="BK39" s="321">
        <v>0</v>
      </c>
    </row>
    <row r="40" spans="1:63" ht="20.100000000000001" customHeight="1" x14ac:dyDescent="0.2">
      <c r="A40" s="375"/>
      <c r="B40" s="342" t="s">
        <v>1282</v>
      </c>
      <c r="C40" s="343" t="s">
        <v>119</v>
      </c>
      <c r="D40" s="202">
        <v>0</v>
      </c>
      <c r="E40" s="202">
        <v>0</v>
      </c>
      <c r="F40" s="320">
        <v>0</v>
      </c>
      <c r="G40" s="202">
        <v>0</v>
      </c>
      <c r="H40" s="202">
        <v>0</v>
      </c>
      <c r="I40" s="202">
        <v>0</v>
      </c>
      <c r="J40" s="202">
        <v>0</v>
      </c>
      <c r="K40" s="202">
        <v>0</v>
      </c>
      <c r="L40" s="202">
        <v>0</v>
      </c>
      <c r="M40" s="202">
        <v>0</v>
      </c>
      <c r="N40" s="202">
        <v>0</v>
      </c>
      <c r="O40" s="202">
        <v>0</v>
      </c>
      <c r="P40" s="202">
        <v>0</v>
      </c>
      <c r="Q40" s="202">
        <v>0</v>
      </c>
      <c r="R40" s="202">
        <v>0</v>
      </c>
      <c r="S40" s="202">
        <v>0</v>
      </c>
      <c r="T40" s="202">
        <v>0</v>
      </c>
      <c r="U40" s="202">
        <v>0</v>
      </c>
      <c r="V40" s="202">
        <v>0</v>
      </c>
      <c r="W40" s="202">
        <v>0</v>
      </c>
      <c r="X40" s="202">
        <v>0</v>
      </c>
      <c r="Y40" s="202">
        <v>0</v>
      </c>
      <c r="Z40" s="202">
        <v>0</v>
      </c>
      <c r="AA40" s="202">
        <v>0</v>
      </c>
      <c r="AB40" s="202">
        <v>0</v>
      </c>
      <c r="AC40" s="319">
        <v>0</v>
      </c>
      <c r="AD40" s="319">
        <v>0</v>
      </c>
      <c r="AE40" s="319">
        <v>0</v>
      </c>
      <c r="AF40" s="319">
        <v>0</v>
      </c>
      <c r="AG40" s="319">
        <v>0</v>
      </c>
      <c r="AH40" s="319">
        <v>0</v>
      </c>
      <c r="AI40" s="319">
        <v>0</v>
      </c>
      <c r="AJ40" s="319">
        <v>0</v>
      </c>
      <c r="AK40" s="319">
        <v>0</v>
      </c>
      <c r="AL40" s="202">
        <v>0</v>
      </c>
      <c r="AM40" s="202">
        <v>0</v>
      </c>
      <c r="AN40" s="202">
        <v>0</v>
      </c>
      <c r="AO40" s="202">
        <v>0</v>
      </c>
      <c r="AP40" s="319">
        <v>0</v>
      </c>
      <c r="AQ40" s="319">
        <v>0</v>
      </c>
      <c r="AR40" s="319">
        <v>0</v>
      </c>
      <c r="AS40" s="202">
        <v>0</v>
      </c>
      <c r="AT40" s="202">
        <v>0</v>
      </c>
      <c r="AU40" s="202">
        <v>0</v>
      </c>
      <c r="AV40" s="202">
        <v>0</v>
      </c>
      <c r="AW40" s="202">
        <v>0</v>
      </c>
      <c r="AX40" s="202">
        <v>0</v>
      </c>
      <c r="AY40" s="202">
        <v>0</v>
      </c>
      <c r="AZ40" s="202">
        <v>0</v>
      </c>
      <c r="BA40" s="202">
        <v>0</v>
      </c>
      <c r="BB40" s="202">
        <v>0</v>
      </c>
      <c r="BC40" s="202">
        <v>0</v>
      </c>
      <c r="BD40" s="202">
        <v>0</v>
      </c>
      <c r="BE40" s="202">
        <v>0</v>
      </c>
      <c r="BF40" s="202">
        <v>0</v>
      </c>
      <c r="BG40" s="319">
        <v>0</v>
      </c>
      <c r="BH40" s="319">
        <v>0</v>
      </c>
      <c r="BI40" s="319">
        <v>0</v>
      </c>
      <c r="BJ40" s="321">
        <v>0</v>
      </c>
      <c r="BK40" s="321">
        <v>0</v>
      </c>
    </row>
    <row r="41" spans="1:63" ht="20.100000000000001" customHeight="1" x14ac:dyDescent="0.2">
      <c r="A41" s="375"/>
      <c r="B41" s="342" t="s">
        <v>1283</v>
      </c>
      <c r="C41" s="343" t="s">
        <v>121</v>
      </c>
      <c r="D41" s="202">
        <v>1.94</v>
      </c>
      <c r="E41" s="202">
        <v>0.03</v>
      </c>
      <c r="F41" s="320">
        <v>0.01</v>
      </c>
      <c r="G41" s="202">
        <v>0</v>
      </c>
      <c r="H41" s="202">
        <v>0</v>
      </c>
      <c r="I41" s="202">
        <v>0</v>
      </c>
      <c r="J41" s="202">
        <v>0</v>
      </c>
      <c r="K41" s="202">
        <v>0.01</v>
      </c>
      <c r="L41" s="202">
        <v>0</v>
      </c>
      <c r="M41" s="202">
        <v>0</v>
      </c>
      <c r="N41" s="202">
        <v>0</v>
      </c>
      <c r="O41" s="202">
        <v>0</v>
      </c>
      <c r="P41" s="202">
        <v>0</v>
      </c>
      <c r="Q41" s="202">
        <v>0</v>
      </c>
      <c r="R41" s="202">
        <v>0.02</v>
      </c>
      <c r="S41" s="202">
        <v>0</v>
      </c>
      <c r="T41" s="202">
        <v>0</v>
      </c>
      <c r="U41" s="202">
        <v>0</v>
      </c>
      <c r="V41" s="202">
        <v>0</v>
      </c>
      <c r="W41" s="202">
        <v>0</v>
      </c>
      <c r="X41" s="202">
        <v>0</v>
      </c>
      <c r="Y41" s="202">
        <v>0</v>
      </c>
      <c r="Z41" s="202">
        <v>0</v>
      </c>
      <c r="AA41" s="202">
        <v>0</v>
      </c>
      <c r="AB41" s="202">
        <v>0.01</v>
      </c>
      <c r="AC41" s="319">
        <v>0.01</v>
      </c>
      <c r="AD41" s="319">
        <v>0</v>
      </c>
      <c r="AE41" s="319">
        <v>0</v>
      </c>
      <c r="AF41" s="319">
        <v>0</v>
      </c>
      <c r="AG41" s="319">
        <v>0</v>
      </c>
      <c r="AH41" s="319">
        <v>0</v>
      </c>
      <c r="AI41" s="319">
        <v>0</v>
      </c>
      <c r="AJ41" s="319">
        <v>0</v>
      </c>
      <c r="AK41" s="319">
        <v>0</v>
      </c>
      <c r="AL41" s="202">
        <v>0</v>
      </c>
      <c r="AM41" s="202">
        <v>0</v>
      </c>
      <c r="AN41" s="202">
        <v>0</v>
      </c>
      <c r="AO41" s="202">
        <v>0</v>
      </c>
      <c r="AP41" s="319">
        <v>0</v>
      </c>
      <c r="AQ41" s="319">
        <v>0</v>
      </c>
      <c r="AR41" s="319">
        <v>0</v>
      </c>
      <c r="AS41" s="202">
        <v>0</v>
      </c>
      <c r="AT41" s="202">
        <v>0</v>
      </c>
      <c r="AU41" s="202">
        <v>0</v>
      </c>
      <c r="AV41" s="202">
        <v>0.01</v>
      </c>
      <c r="AW41" s="202">
        <v>0</v>
      </c>
      <c r="AX41" s="202">
        <v>0</v>
      </c>
      <c r="AY41" s="202">
        <v>0</v>
      </c>
      <c r="AZ41" s="202">
        <v>0</v>
      </c>
      <c r="BA41" s="202">
        <v>0</v>
      </c>
      <c r="BB41" s="202">
        <v>0</v>
      </c>
      <c r="BC41" s="202">
        <v>0</v>
      </c>
      <c r="BD41" s="202">
        <v>0</v>
      </c>
      <c r="BE41" s="202">
        <v>0</v>
      </c>
      <c r="BF41" s="202">
        <v>0</v>
      </c>
      <c r="BG41" s="319">
        <v>0</v>
      </c>
      <c r="BH41" s="319">
        <v>0</v>
      </c>
      <c r="BI41" s="319">
        <v>0</v>
      </c>
      <c r="BJ41" s="321">
        <v>0</v>
      </c>
      <c r="BK41" s="321">
        <v>1.94</v>
      </c>
    </row>
    <row r="42" spans="1:63" ht="26.25" customHeight="1" x14ac:dyDescent="0.2">
      <c r="A42" s="375"/>
      <c r="B42" s="342" t="s">
        <v>1284</v>
      </c>
      <c r="C42" s="343" t="s">
        <v>123</v>
      </c>
      <c r="D42" s="202">
        <v>3.21</v>
      </c>
      <c r="E42" s="202">
        <v>0</v>
      </c>
      <c r="F42" s="320">
        <v>0</v>
      </c>
      <c r="G42" s="202">
        <v>0</v>
      </c>
      <c r="H42" s="202">
        <v>0</v>
      </c>
      <c r="I42" s="202">
        <v>0</v>
      </c>
      <c r="J42" s="202">
        <v>0</v>
      </c>
      <c r="K42" s="202">
        <v>0</v>
      </c>
      <c r="L42" s="202">
        <v>0</v>
      </c>
      <c r="M42" s="202">
        <v>0</v>
      </c>
      <c r="N42" s="202">
        <v>0</v>
      </c>
      <c r="O42" s="202">
        <v>0</v>
      </c>
      <c r="P42" s="202">
        <v>0</v>
      </c>
      <c r="Q42" s="202">
        <v>0</v>
      </c>
      <c r="R42" s="202">
        <v>0</v>
      </c>
      <c r="S42" s="202">
        <v>0</v>
      </c>
      <c r="T42" s="202">
        <v>0</v>
      </c>
      <c r="U42" s="202">
        <v>0</v>
      </c>
      <c r="V42" s="202">
        <v>0</v>
      </c>
      <c r="W42" s="202">
        <v>0</v>
      </c>
      <c r="X42" s="202">
        <v>0</v>
      </c>
      <c r="Y42" s="202">
        <v>0</v>
      </c>
      <c r="Z42" s="202">
        <v>0</v>
      </c>
      <c r="AA42" s="202">
        <v>0</v>
      </c>
      <c r="AB42" s="202">
        <v>0</v>
      </c>
      <c r="AC42" s="319">
        <v>0</v>
      </c>
      <c r="AD42" s="319">
        <v>0</v>
      </c>
      <c r="AE42" s="319">
        <v>0</v>
      </c>
      <c r="AF42" s="319">
        <v>0</v>
      </c>
      <c r="AG42" s="319">
        <v>0</v>
      </c>
      <c r="AH42" s="319">
        <v>0</v>
      </c>
      <c r="AI42" s="319">
        <v>0</v>
      </c>
      <c r="AJ42" s="319">
        <v>0</v>
      </c>
      <c r="AK42" s="319">
        <v>0</v>
      </c>
      <c r="AL42" s="202">
        <v>0</v>
      </c>
      <c r="AM42" s="202">
        <v>0</v>
      </c>
      <c r="AN42" s="202">
        <v>0</v>
      </c>
      <c r="AO42" s="202">
        <v>0</v>
      </c>
      <c r="AP42" s="319">
        <v>0</v>
      </c>
      <c r="AQ42" s="319">
        <v>0</v>
      </c>
      <c r="AR42" s="319">
        <v>0</v>
      </c>
      <c r="AS42" s="202">
        <v>0</v>
      </c>
      <c r="AT42" s="202">
        <v>0</v>
      </c>
      <c r="AU42" s="202">
        <v>0</v>
      </c>
      <c r="AV42" s="202">
        <v>0</v>
      </c>
      <c r="AW42" s="202">
        <v>0</v>
      </c>
      <c r="AX42" s="202">
        <v>0</v>
      </c>
      <c r="AY42" s="202">
        <v>0</v>
      </c>
      <c r="AZ42" s="202">
        <v>0</v>
      </c>
      <c r="BA42" s="202">
        <v>0</v>
      </c>
      <c r="BB42" s="202">
        <v>0</v>
      </c>
      <c r="BC42" s="202">
        <v>0</v>
      </c>
      <c r="BD42" s="202">
        <v>0</v>
      </c>
      <c r="BE42" s="202">
        <v>0</v>
      </c>
      <c r="BF42" s="202">
        <v>0</v>
      </c>
      <c r="BG42" s="319">
        <v>0</v>
      </c>
      <c r="BH42" s="319">
        <v>0</v>
      </c>
      <c r="BI42" s="319">
        <v>0</v>
      </c>
      <c r="BJ42" s="321">
        <v>-0.35000000000000003</v>
      </c>
      <c r="BK42" s="321">
        <v>2.86</v>
      </c>
    </row>
    <row r="43" spans="1:63" ht="20.100000000000001" customHeight="1" x14ac:dyDescent="0.2">
      <c r="A43" s="378"/>
      <c r="B43" s="352" t="s">
        <v>1267</v>
      </c>
      <c r="C43" s="353" t="s">
        <v>125</v>
      </c>
      <c r="D43" s="202">
        <v>0</v>
      </c>
      <c r="E43" s="319">
        <v>0</v>
      </c>
      <c r="F43" s="320">
        <v>0</v>
      </c>
      <c r="G43" s="319">
        <v>0</v>
      </c>
      <c r="H43" s="319">
        <v>0</v>
      </c>
      <c r="I43" s="319">
        <v>0</v>
      </c>
      <c r="J43" s="319">
        <v>0</v>
      </c>
      <c r="K43" s="319">
        <v>0</v>
      </c>
      <c r="L43" s="319">
        <v>0</v>
      </c>
      <c r="M43" s="319">
        <v>0</v>
      </c>
      <c r="N43" s="319">
        <v>0</v>
      </c>
      <c r="O43" s="319">
        <v>0</v>
      </c>
      <c r="P43" s="319">
        <v>0</v>
      </c>
      <c r="Q43" s="319">
        <v>0</v>
      </c>
      <c r="R43" s="202">
        <v>0</v>
      </c>
      <c r="S43" s="319">
        <v>0</v>
      </c>
      <c r="T43" s="319">
        <v>0</v>
      </c>
      <c r="U43" s="319">
        <v>0</v>
      </c>
      <c r="V43" s="319">
        <v>0</v>
      </c>
      <c r="W43" s="319">
        <v>0</v>
      </c>
      <c r="X43" s="319">
        <v>0</v>
      </c>
      <c r="Y43" s="319">
        <v>0</v>
      </c>
      <c r="Z43" s="319">
        <v>0</v>
      </c>
      <c r="AA43" s="319">
        <v>0</v>
      </c>
      <c r="AB43" s="202">
        <v>0</v>
      </c>
      <c r="AC43" s="319">
        <v>0</v>
      </c>
      <c r="AD43" s="319">
        <v>0</v>
      </c>
      <c r="AE43" s="319">
        <v>0</v>
      </c>
      <c r="AF43" s="319">
        <v>0</v>
      </c>
      <c r="AG43" s="319">
        <v>0</v>
      </c>
      <c r="AH43" s="319">
        <v>0</v>
      </c>
      <c r="AI43" s="319">
        <v>0</v>
      </c>
      <c r="AJ43" s="319">
        <v>0</v>
      </c>
      <c r="AK43" s="319">
        <v>0</v>
      </c>
      <c r="AL43" s="319">
        <v>0</v>
      </c>
      <c r="AM43" s="319">
        <v>0</v>
      </c>
      <c r="AN43" s="319">
        <v>0</v>
      </c>
      <c r="AO43" s="319">
        <v>0</v>
      </c>
      <c r="AP43" s="319">
        <v>0</v>
      </c>
      <c r="AQ43" s="319">
        <v>0</v>
      </c>
      <c r="AR43" s="319">
        <v>0</v>
      </c>
      <c r="AS43" s="319">
        <v>0</v>
      </c>
      <c r="AT43" s="319">
        <v>0</v>
      </c>
      <c r="AU43" s="319">
        <v>0</v>
      </c>
      <c r="AV43" s="319">
        <v>0</v>
      </c>
      <c r="AW43" s="319">
        <v>0</v>
      </c>
      <c r="AX43" s="319">
        <v>0</v>
      </c>
      <c r="AY43" s="319">
        <v>0</v>
      </c>
      <c r="AZ43" s="319">
        <v>0</v>
      </c>
      <c r="BA43" s="319">
        <v>0</v>
      </c>
      <c r="BB43" s="319">
        <v>0</v>
      </c>
      <c r="BC43" s="319">
        <v>0</v>
      </c>
      <c r="BD43" s="319">
        <v>0</v>
      </c>
      <c r="BE43" s="319">
        <v>0</v>
      </c>
      <c r="BF43" s="319">
        <v>0</v>
      </c>
      <c r="BG43" s="319">
        <v>0</v>
      </c>
      <c r="BH43" s="319">
        <v>0</v>
      </c>
      <c r="BI43" s="319">
        <v>0</v>
      </c>
      <c r="BJ43" s="354">
        <v>0</v>
      </c>
      <c r="BK43" s="354">
        <v>0</v>
      </c>
    </row>
    <row r="44" spans="1:63" ht="20.100000000000001" customHeight="1" x14ac:dyDescent="0.2">
      <c r="A44" s="378"/>
      <c r="B44" s="352" t="s">
        <v>1268</v>
      </c>
      <c r="C44" s="353" t="s">
        <v>127</v>
      </c>
      <c r="D44" s="202">
        <v>0</v>
      </c>
      <c r="E44" s="319">
        <v>0</v>
      </c>
      <c r="F44" s="320">
        <v>0</v>
      </c>
      <c r="G44" s="319">
        <v>0</v>
      </c>
      <c r="H44" s="319">
        <v>0</v>
      </c>
      <c r="I44" s="319">
        <v>0</v>
      </c>
      <c r="J44" s="319">
        <v>0</v>
      </c>
      <c r="K44" s="319">
        <v>0</v>
      </c>
      <c r="L44" s="319">
        <v>0</v>
      </c>
      <c r="M44" s="319">
        <v>0</v>
      </c>
      <c r="N44" s="319">
        <v>0</v>
      </c>
      <c r="O44" s="319">
        <v>0</v>
      </c>
      <c r="P44" s="319">
        <v>0</v>
      </c>
      <c r="Q44" s="319">
        <v>0</v>
      </c>
      <c r="R44" s="202">
        <v>0</v>
      </c>
      <c r="S44" s="319">
        <v>0</v>
      </c>
      <c r="T44" s="319">
        <v>0</v>
      </c>
      <c r="U44" s="319">
        <v>0</v>
      </c>
      <c r="V44" s="319">
        <v>0</v>
      </c>
      <c r="W44" s="319">
        <v>0</v>
      </c>
      <c r="X44" s="319">
        <v>0</v>
      </c>
      <c r="Y44" s="319">
        <v>0</v>
      </c>
      <c r="Z44" s="319">
        <v>0</v>
      </c>
      <c r="AA44" s="319">
        <v>0</v>
      </c>
      <c r="AB44" s="202">
        <v>0</v>
      </c>
      <c r="AC44" s="319">
        <v>0</v>
      </c>
      <c r="AD44" s="319">
        <v>0</v>
      </c>
      <c r="AE44" s="319">
        <v>0</v>
      </c>
      <c r="AF44" s="319">
        <v>0</v>
      </c>
      <c r="AG44" s="319">
        <v>0</v>
      </c>
      <c r="AH44" s="319">
        <v>0</v>
      </c>
      <c r="AI44" s="319">
        <v>0</v>
      </c>
      <c r="AJ44" s="319">
        <v>0</v>
      </c>
      <c r="AK44" s="319">
        <v>0</v>
      </c>
      <c r="AL44" s="319">
        <v>0</v>
      </c>
      <c r="AM44" s="319">
        <v>0</v>
      </c>
      <c r="AN44" s="319">
        <v>0</v>
      </c>
      <c r="AO44" s="319">
        <v>0</v>
      </c>
      <c r="AP44" s="319">
        <v>0</v>
      </c>
      <c r="AQ44" s="319">
        <v>0</v>
      </c>
      <c r="AR44" s="319">
        <v>0</v>
      </c>
      <c r="AS44" s="319">
        <v>0</v>
      </c>
      <c r="AT44" s="319">
        <v>0</v>
      </c>
      <c r="AU44" s="319">
        <v>0</v>
      </c>
      <c r="AV44" s="319">
        <v>0</v>
      </c>
      <c r="AW44" s="319">
        <v>0</v>
      </c>
      <c r="AX44" s="319">
        <v>0</v>
      </c>
      <c r="AY44" s="319">
        <v>0</v>
      </c>
      <c r="AZ44" s="319">
        <v>0</v>
      </c>
      <c r="BA44" s="319">
        <v>0</v>
      </c>
      <c r="BB44" s="319">
        <v>0</v>
      </c>
      <c r="BC44" s="319">
        <v>0</v>
      </c>
      <c r="BD44" s="319">
        <v>0</v>
      </c>
      <c r="BE44" s="319">
        <v>0</v>
      </c>
      <c r="BF44" s="319">
        <v>0</v>
      </c>
      <c r="BG44" s="319">
        <v>0</v>
      </c>
      <c r="BH44" s="319">
        <v>0</v>
      </c>
      <c r="BI44" s="319">
        <v>0</v>
      </c>
      <c r="BJ44" s="354">
        <v>0</v>
      </c>
      <c r="BK44" s="354">
        <v>0</v>
      </c>
    </row>
    <row r="45" spans="1:63" ht="20.100000000000001" customHeight="1" x14ac:dyDescent="0.2">
      <c r="A45" s="378"/>
      <c r="B45" s="352" t="s">
        <v>173</v>
      </c>
      <c r="C45" s="353" t="s">
        <v>129</v>
      </c>
      <c r="D45" s="202">
        <v>0</v>
      </c>
      <c r="E45" s="319">
        <v>0</v>
      </c>
      <c r="F45" s="320">
        <v>0</v>
      </c>
      <c r="G45" s="319">
        <v>0</v>
      </c>
      <c r="H45" s="319">
        <v>0</v>
      </c>
      <c r="I45" s="319">
        <v>0</v>
      </c>
      <c r="J45" s="319">
        <v>0</v>
      </c>
      <c r="K45" s="319">
        <v>0</v>
      </c>
      <c r="L45" s="319">
        <v>0</v>
      </c>
      <c r="M45" s="319">
        <v>0</v>
      </c>
      <c r="N45" s="319">
        <v>0</v>
      </c>
      <c r="O45" s="319">
        <v>0</v>
      </c>
      <c r="P45" s="319">
        <v>0</v>
      </c>
      <c r="Q45" s="319">
        <v>0</v>
      </c>
      <c r="R45" s="202">
        <v>0</v>
      </c>
      <c r="S45" s="319">
        <v>0</v>
      </c>
      <c r="T45" s="319">
        <v>0</v>
      </c>
      <c r="U45" s="319">
        <v>0</v>
      </c>
      <c r="V45" s="319">
        <v>0</v>
      </c>
      <c r="W45" s="319">
        <v>0</v>
      </c>
      <c r="X45" s="319">
        <v>0</v>
      </c>
      <c r="Y45" s="319">
        <v>0</v>
      </c>
      <c r="Z45" s="319">
        <v>0</v>
      </c>
      <c r="AA45" s="319">
        <v>0</v>
      </c>
      <c r="AB45" s="202">
        <v>0</v>
      </c>
      <c r="AC45" s="319">
        <v>0</v>
      </c>
      <c r="AD45" s="319">
        <v>0</v>
      </c>
      <c r="AE45" s="319">
        <v>0</v>
      </c>
      <c r="AF45" s="319">
        <v>0</v>
      </c>
      <c r="AG45" s="319">
        <v>0</v>
      </c>
      <c r="AH45" s="319">
        <v>0</v>
      </c>
      <c r="AI45" s="319">
        <v>0</v>
      </c>
      <c r="AJ45" s="319">
        <v>0</v>
      </c>
      <c r="AK45" s="319">
        <v>0</v>
      </c>
      <c r="AL45" s="319">
        <v>0</v>
      </c>
      <c r="AM45" s="319">
        <v>0</v>
      </c>
      <c r="AN45" s="319">
        <v>0</v>
      </c>
      <c r="AO45" s="319">
        <v>0</v>
      </c>
      <c r="AP45" s="319">
        <v>0</v>
      </c>
      <c r="AQ45" s="319">
        <v>0</v>
      </c>
      <c r="AR45" s="319">
        <v>0</v>
      </c>
      <c r="AS45" s="319">
        <v>0</v>
      </c>
      <c r="AT45" s="319">
        <v>0</v>
      </c>
      <c r="AU45" s="319">
        <v>0</v>
      </c>
      <c r="AV45" s="319">
        <v>0</v>
      </c>
      <c r="AW45" s="319">
        <v>0</v>
      </c>
      <c r="AX45" s="319">
        <v>0</v>
      </c>
      <c r="AY45" s="319">
        <v>0</v>
      </c>
      <c r="AZ45" s="319">
        <v>0</v>
      </c>
      <c r="BA45" s="319">
        <v>0</v>
      </c>
      <c r="BB45" s="319">
        <v>0</v>
      </c>
      <c r="BC45" s="319">
        <v>0</v>
      </c>
      <c r="BD45" s="319">
        <v>0</v>
      </c>
      <c r="BE45" s="319">
        <v>0</v>
      </c>
      <c r="BF45" s="319">
        <v>0</v>
      </c>
      <c r="BG45" s="319">
        <v>0</v>
      </c>
      <c r="BH45" s="319">
        <v>0</v>
      </c>
      <c r="BI45" s="319">
        <v>0</v>
      </c>
      <c r="BJ45" s="354">
        <v>0</v>
      </c>
      <c r="BK45" s="354">
        <v>0</v>
      </c>
    </row>
    <row r="46" spans="1:63" ht="20.100000000000001" customHeight="1" x14ac:dyDescent="0.2">
      <c r="A46" s="378"/>
      <c r="B46" s="352" t="s">
        <v>174</v>
      </c>
      <c r="C46" s="353" t="s">
        <v>131</v>
      </c>
      <c r="D46" s="202">
        <v>2</v>
      </c>
      <c r="E46" s="319">
        <v>0</v>
      </c>
      <c r="F46" s="320">
        <v>0</v>
      </c>
      <c r="G46" s="319">
        <v>0</v>
      </c>
      <c r="H46" s="319">
        <v>0</v>
      </c>
      <c r="I46" s="319">
        <v>0</v>
      </c>
      <c r="J46" s="319">
        <v>0</v>
      </c>
      <c r="K46" s="319">
        <v>0</v>
      </c>
      <c r="L46" s="319">
        <v>0</v>
      </c>
      <c r="M46" s="319">
        <v>0</v>
      </c>
      <c r="N46" s="319">
        <v>0</v>
      </c>
      <c r="O46" s="319">
        <v>0</v>
      </c>
      <c r="P46" s="319">
        <v>0</v>
      </c>
      <c r="Q46" s="319">
        <v>0</v>
      </c>
      <c r="R46" s="202">
        <v>0</v>
      </c>
      <c r="S46" s="319">
        <v>0</v>
      </c>
      <c r="T46" s="319">
        <v>0</v>
      </c>
      <c r="U46" s="319">
        <v>0</v>
      </c>
      <c r="V46" s="319">
        <v>0</v>
      </c>
      <c r="W46" s="319">
        <v>0</v>
      </c>
      <c r="X46" s="319">
        <v>0</v>
      </c>
      <c r="Y46" s="319">
        <v>0</v>
      </c>
      <c r="Z46" s="319">
        <v>0</v>
      </c>
      <c r="AA46" s="319">
        <v>0</v>
      </c>
      <c r="AB46" s="202">
        <v>0</v>
      </c>
      <c r="AC46" s="319">
        <v>0</v>
      </c>
      <c r="AD46" s="319">
        <v>0</v>
      </c>
      <c r="AE46" s="319">
        <v>0</v>
      </c>
      <c r="AF46" s="319">
        <v>0</v>
      </c>
      <c r="AG46" s="319">
        <v>0</v>
      </c>
      <c r="AH46" s="319">
        <v>0</v>
      </c>
      <c r="AI46" s="319">
        <v>0</v>
      </c>
      <c r="AJ46" s="319">
        <v>0</v>
      </c>
      <c r="AK46" s="319">
        <v>0</v>
      </c>
      <c r="AL46" s="319">
        <v>0</v>
      </c>
      <c r="AM46" s="319">
        <v>0</v>
      </c>
      <c r="AN46" s="319">
        <v>0</v>
      </c>
      <c r="AO46" s="319">
        <v>0</v>
      </c>
      <c r="AP46" s="319">
        <v>0</v>
      </c>
      <c r="AQ46" s="319">
        <v>0</v>
      </c>
      <c r="AR46" s="319">
        <v>0</v>
      </c>
      <c r="AS46" s="319">
        <v>0</v>
      </c>
      <c r="AT46" s="319">
        <v>0</v>
      </c>
      <c r="AU46" s="319">
        <v>0</v>
      </c>
      <c r="AV46" s="319">
        <v>0</v>
      </c>
      <c r="AW46" s="319">
        <v>0</v>
      </c>
      <c r="AX46" s="319">
        <v>0</v>
      </c>
      <c r="AY46" s="319">
        <v>0</v>
      </c>
      <c r="AZ46" s="319">
        <v>0</v>
      </c>
      <c r="BA46" s="319">
        <v>0</v>
      </c>
      <c r="BB46" s="319">
        <v>0</v>
      </c>
      <c r="BC46" s="319">
        <v>0</v>
      </c>
      <c r="BD46" s="319">
        <v>0</v>
      </c>
      <c r="BE46" s="319">
        <v>0</v>
      </c>
      <c r="BF46" s="319">
        <v>0</v>
      </c>
      <c r="BG46" s="319">
        <v>0</v>
      </c>
      <c r="BH46" s="319">
        <v>0</v>
      </c>
      <c r="BI46" s="319">
        <v>0</v>
      </c>
      <c r="BJ46" s="354">
        <v>-1.88</v>
      </c>
      <c r="BK46" s="354">
        <v>0.12</v>
      </c>
    </row>
    <row r="47" spans="1:63" ht="20.100000000000001" customHeight="1" x14ac:dyDescent="0.2">
      <c r="A47" s="375" t="s">
        <v>138</v>
      </c>
      <c r="B47" s="341" t="s">
        <v>133</v>
      </c>
      <c r="C47" s="340" t="s">
        <v>134</v>
      </c>
      <c r="D47" s="202">
        <v>0</v>
      </c>
      <c r="E47" s="202">
        <v>0</v>
      </c>
      <c r="F47" s="320">
        <v>0</v>
      </c>
      <c r="G47" s="202">
        <v>0</v>
      </c>
      <c r="H47" s="202">
        <v>0</v>
      </c>
      <c r="I47" s="202">
        <v>0</v>
      </c>
      <c r="J47" s="202">
        <v>0</v>
      </c>
      <c r="K47" s="202">
        <v>0</v>
      </c>
      <c r="L47" s="202">
        <v>0</v>
      </c>
      <c r="M47" s="202">
        <v>0</v>
      </c>
      <c r="N47" s="202">
        <v>0</v>
      </c>
      <c r="O47" s="202">
        <v>0</v>
      </c>
      <c r="P47" s="202">
        <v>0</v>
      </c>
      <c r="Q47" s="202">
        <v>0</v>
      </c>
      <c r="R47" s="202">
        <v>0</v>
      </c>
      <c r="S47" s="202">
        <v>0</v>
      </c>
      <c r="T47" s="202">
        <v>0</v>
      </c>
      <c r="U47" s="202">
        <v>0</v>
      </c>
      <c r="V47" s="202">
        <v>0</v>
      </c>
      <c r="W47" s="202">
        <v>0</v>
      </c>
      <c r="X47" s="202">
        <v>0</v>
      </c>
      <c r="Y47" s="202">
        <v>0</v>
      </c>
      <c r="Z47" s="202">
        <v>0</v>
      </c>
      <c r="AA47" s="202">
        <v>0</v>
      </c>
      <c r="AB47" s="202">
        <v>0</v>
      </c>
      <c r="AC47" s="319">
        <v>0</v>
      </c>
      <c r="AD47" s="319">
        <v>0</v>
      </c>
      <c r="AE47" s="319">
        <v>0</v>
      </c>
      <c r="AF47" s="319">
        <v>0</v>
      </c>
      <c r="AG47" s="319">
        <v>0</v>
      </c>
      <c r="AH47" s="319">
        <v>0</v>
      </c>
      <c r="AI47" s="319">
        <v>0</v>
      </c>
      <c r="AJ47" s="319">
        <v>0</v>
      </c>
      <c r="AK47" s="319">
        <v>0</v>
      </c>
      <c r="AL47" s="202">
        <v>0</v>
      </c>
      <c r="AM47" s="202">
        <v>0</v>
      </c>
      <c r="AN47" s="202">
        <v>0</v>
      </c>
      <c r="AO47" s="202">
        <v>0</v>
      </c>
      <c r="AP47" s="319">
        <v>0</v>
      </c>
      <c r="AQ47" s="319">
        <v>0</v>
      </c>
      <c r="AR47" s="319">
        <v>0</v>
      </c>
      <c r="AS47" s="202">
        <v>0</v>
      </c>
      <c r="AT47" s="202">
        <v>0</v>
      </c>
      <c r="AU47" s="202">
        <v>0</v>
      </c>
      <c r="AV47" s="202">
        <v>0</v>
      </c>
      <c r="AW47" s="202">
        <v>0</v>
      </c>
      <c r="AX47" s="202">
        <v>0</v>
      </c>
      <c r="AY47" s="202">
        <v>0</v>
      </c>
      <c r="AZ47" s="202">
        <v>0</v>
      </c>
      <c r="BA47" s="202">
        <v>0</v>
      </c>
      <c r="BB47" s="202">
        <v>0</v>
      </c>
      <c r="BC47" s="202">
        <v>0</v>
      </c>
      <c r="BD47" s="202">
        <v>0</v>
      </c>
      <c r="BE47" s="202">
        <v>0</v>
      </c>
      <c r="BF47" s="202">
        <v>0</v>
      </c>
      <c r="BG47" s="319">
        <v>0</v>
      </c>
      <c r="BH47" s="319">
        <v>0</v>
      </c>
      <c r="BI47" s="319">
        <v>0</v>
      </c>
      <c r="BJ47" s="321">
        <v>0</v>
      </c>
      <c r="BK47" s="321">
        <v>0</v>
      </c>
    </row>
    <row r="48" spans="1:63" ht="20.100000000000001" customHeight="1" x14ac:dyDescent="0.2">
      <c r="A48" s="375" t="s">
        <v>1285</v>
      </c>
      <c r="B48" s="341" t="s">
        <v>136</v>
      </c>
      <c r="C48" s="340" t="s">
        <v>137</v>
      </c>
      <c r="D48" s="202">
        <v>0.22999999999999998</v>
      </c>
      <c r="E48" s="202">
        <v>0</v>
      </c>
      <c r="F48" s="320">
        <v>0</v>
      </c>
      <c r="G48" s="202">
        <v>0</v>
      </c>
      <c r="H48" s="202">
        <v>0</v>
      </c>
      <c r="I48" s="202">
        <v>0</v>
      </c>
      <c r="J48" s="202">
        <v>0</v>
      </c>
      <c r="K48" s="202">
        <v>0</v>
      </c>
      <c r="L48" s="202">
        <v>0</v>
      </c>
      <c r="M48" s="202">
        <v>0</v>
      </c>
      <c r="N48" s="202">
        <v>0</v>
      </c>
      <c r="O48" s="202">
        <v>0</v>
      </c>
      <c r="P48" s="202">
        <v>0</v>
      </c>
      <c r="Q48" s="202">
        <v>0</v>
      </c>
      <c r="R48" s="202">
        <v>0</v>
      </c>
      <c r="S48" s="202">
        <v>0</v>
      </c>
      <c r="T48" s="202">
        <v>0</v>
      </c>
      <c r="U48" s="202">
        <v>0</v>
      </c>
      <c r="V48" s="202">
        <v>0</v>
      </c>
      <c r="W48" s="202">
        <v>0</v>
      </c>
      <c r="X48" s="202">
        <v>0</v>
      </c>
      <c r="Y48" s="202">
        <v>0</v>
      </c>
      <c r="Z48" s="202">
        <v>0</v>
      </c>
      <c r="AA48" s="202">
        <v>0</v>
      </c>
      <c r="AB48" s="202">
        <v>0</v>
      </c>
      <c r="AC48" s="319">
        <v>0</v>
      </c>
      <c r="AD48" s="319">
        <v>0</v>
      </c>
      <c r="AE48" s="319">
        <v>0</v>
      </c>
      <c r="AF48" s="319">
        <v>0</v>
      </c>
      <c r="AG48" s="319">
        <v>0</v>
      </c>
      <c r="AH48" s="319">
        <v>0</v>
      </c>
      <c r="AI48" s="319">
        <v>0</v>
      </c>
      <c r="AJ48" s="319">
        <v>0</v>
      </c>
      <c r="AK48" s="319">
        <v>0</v>
      </c>
      <c r="AL48" s="202">
        <v>0</v>
      </c>
      <c r="AM48" s="202">
        <v>0</v>
      </c>
      <c r="AN48" s="202">
        <v>0</v>
      </c>
      <c r="AO48" s="202">
        <v>0</v>
      </c>
      <c r="AP48" s="319">
        <v>0</v>
      </c>
      <c r="AQ48" s="319">
        <v>0</v>
      </c>
      <c r="AR48" s="319">
        <v>0</v>
      </c>
      <c r="AS48" s="202">
        <v>0</v>
      </c>
      <c r="AT48" s="202">
        <v>0</v>
      </c>
      <c r="AU48" s="202">
        <v>0</v>
      </c>
      <c r="AV48" s="202">
        <v>0</v>
      </c>
      <c r="AW48" s="202">
        <v>0</v>
      </c>
      <c r="AX48" s="202">
        <v>0</v>
      </c>
      <c r="AY48" s="202">
        <v>0</v>
      </c>
      <c r="AZ48" s="202">
        <v>0</v>
      </c>
      <c r="BA48" s="202">
        <v>0</v>
      </c>
      <c r="BB48" s="202">
        <v>0</v>
      </c>
      <c r="BC48" s="202">
        <v>0</v>
      </c>
      <c r="BD48" s="202">
        <v>0</v>
      </c>
      <c r="BE48" s="202">
        <v>0</v>
      </c>
      <c r="BF48" s="202">
        <v>0</v>
      </c>
      <c r="BG48" s="319">
        <v>0</v>
      </c>
      <c r="BH48" s="319">
        <v>0</v>
      </c>
      <c r="BI48" s="319">
        <v>0</v>
      </c>
      <c r="BJ48" s="321">
        <v>-6.9999999999999993E-2</v>
      </c>
      <c r="BK48" s="321">
        <v>0.16</v>
      </c>
    </row>
    <row r="49" spans="1:63" ht="20.100000000000001" customHeight="1" x14ac:dyDescent="0.2">
      <c r="A49" s="375" t="s">
        <v>1270</v>
      </c>
      <c r="B49" s="341" t="s">
        <v>139</v>
      </c>
      <c r="C49" s="340" t="s">
        <v>140</v>
      </c>
      <c r="D49" s="202">
        <v>2.2799999999999998</v>
      </c>
      <c r="E49" s="202">
        <v>0.69000000000000006</v>
      </c>
      <c r="F49" s="320">
        <v>0.48000000000000004</v>
      </c>
      <c r="G49" s="202">
        <v>0</v>
      </c>
      <c r="H49" s="202">
        <v>0</v>
      </c>
      <c r="I49" s="202">
        <v>0</v>
      </c>
      <c r="J49" s="202">
        <v>0.4</v>
      </c>
      <c r="K49" s="202">
        <v>0</v>
      </c>
      <c r="L49" s="202">
        <v>0</v>
      </c>
      <c r="M49" s="202">
        <v>0</v>
      </c>
      <c r="N49" s="202">
        <v>0</v>
      </c>
      <c r="O49" s="202">
        <v>0.08</v>
      </c>
      <c r="P49" s="202">
        <v>0</v>
      </c>
      <c r="Q49" s="202">
        <v>0</v>
      </c>
      <c r="R49" s="202">
        <v>0.21</v>
      </c>
      <c r="S49" s="202">
        <v>0</v>
      </c>
      <c r="T49" s="202">
        <v>0</v>
      </c>
      <c r="U49" s="202">
        <v>0</v>
      </c>
      <c r="V49" s="202">
        <v>0</v>
      </c>
      <c r="W49" s="202">
        <v>0</v>
      </c>
      <c r="X49" s="202">
        <v>0</v>
      </c>
      <c r="Y49" s="202">
        <v>0</v>
      </c>
      <c r="Z49" s="202">
        <v>0</v>
      </c>
      <c r="AA49" s="202">
        <v>0</v>
      </c>
      <c r="AB49" s="202">
        <v>0.02</v>
      </c>
      <c r="AC49" s="319">
        <v>0.02</v>
      </c>
      <c r="AD49" s="319">
        <v>0</v>
      </c>
      <c r="AE49" s="319">
        <v>0</v>
      </c>
      <c r="AF49" s="319">
        <v>0</v>
      </c>
      <c r="AG49" s="319">
        <v>0</v>
      </c>
      <c r="AH49" s="319">
        <v>0</v>
      </c>
      <c r="AI49" s="319">
        <v>0</v>
      </c>
      <c r="AJ49" s="319">
        <v>0</v>
      </c>
      <c r="AK49" s="319">
        <v>0</v>
      </c>
      <c r="AL49" s="202">
        <v>0</v>
      </c>
      <c r="AM49" s="202">
        <v>0</v>
      </c>
      <c r="AN49" s="202">
        <v>0</v>
      </c>
      <c r="AO49" s="202">
        <v>0</v>
      </c>
      <c r="AP49" s="319">
        <v>0</v>
      </c>
      <c r="AQ49" s="319">
        <v>0</v>
      </c>
      <c r="AR49" s="319">
        <v>0</v>
      </c>
      <c r="AS49" s="202">
        <v>0</v>
      </c>
      <c r="AT49" s="202">
        <v>0</v>
      </c>
      <c r="AU49" s="202">
        <v>0</v>
      </c>
      <c r="AV49" s="202">
        <v>0.19</v>
      </c>
      <c r="AW49" s="202">
        <v>0</v>
      </c>
      <c r="AX49" s="202">
        <v>0</v>
      </c>
      <c r="AY49" s="202">
        <v>0</v>
      </c>
      <c r="AZ49" s="202">
        <v>0</v>
      </c>
      <c r="BA49" s="202">
        <v>0</v>
      </c>
      <c r="BB49" s="202">
        <v>0</v>
      </c>
      <c r="BC49" s="202">
        <v>0</v>
      </c>
      <c r="BD49" s="202">
        <v>0</v>
      </c>
      <c r="BE49" s="202">
        <v>0</v>
      </c>
      <c r="BF49" s="202">
        <v>0</v>
      </c>
      <c r="BG49" s="319">
        <v>0</v>
      </c>
      <c r="BH49" s="319">
        <v>0</v>
      </c>
      <c r="BI49" s="319">
        <v>0</v>
      </c>
      <c r="BJ49" s="321">
        <v>0.51</v>
      </c>
      <c r="BK49" s="321">
        <v>2.79</v>
      </c>
    </row>
    <row r="50" spans="1:63" ht="20.100000000000001" customHeight="1" x14ac:dyDescent="0.2">
      <c r="A50" s="375" t="s">
        <v>144</v>
      </c>
      <c r="B50" s="341" t="s">
        <v>142</v>
      </c>
      <c r="C50" s="340" t="s">
        <v>143</v>
      </c>
      <c r="D50" s="202">
        <v>0</v>
      </c>
      <c r="E50" s="202">
        <v>0</v>
      </c>
      <c r="F50" s="320">
        <v>0</v>
      </c>
      <c r="G50" s="202">
        <v>0</v>
      </c>
      <c r="H50" s="202">
        <v>0</v>
      </c>
      <c r="I50" s="202">
        <v>0</v>
      </c>
      <c r="J50" s="202">
        <v>0</v>
      </c>
      <c r="K50" s="202">
        <v>0</v>
      </c>
      <c r="L50" s="202">
        <v>0</v>
      </c>
      <c r="M50" s="202">
        <v>0</v>
      </c>
      <c r="N50" s="202">
        <v>0</v>
      </c>
      <c r="O50" s="202">
        <v>0</v>
      </c>
      <c r="P50" s="202">
        <v>0</v>
      </c>
      <c r="Q50" s="202">
        <v>0</v>
      </c>
      <c r="R50" s="202">
        <v>0</v>
      </c>
      <c r="S50" s="202">
        <v>0</v>
      </c>
      <c r="T50" s="202">
        <v>0</v>
      </c>
      <c r="U50" s="202">
        <v>0</v>
      </c>
      <c r="V50" s="202">
        <v>0</v>
      </c>
      <c r="W50" s="202">
        <v>0</v>
      </c>
      <c r="X50" s="202">
        <v>0</v>
      </c>
      <c r="Y50" s="202">
        <v>0</v>
      </c>
      <c r="Z50" s="202">
        <v>0</v>
      </c>
      <c r="AA50" s="202">
        <v>0</v>
      </c>
      <c r="AB50" s="202">
        <v>0</v>
      </c>
      <c r="AC50" s="319">
        <v>0</v>
      </c>
      <c r="AD50" s="319">
        <v>0</v>
      </c>
      <c r="AE50" s="319">
        <v>0</v>
      </c>
      <c r="AF50" s="319">
        <v>0</v>
      </c>
      <c r="AG50" s="319">
        <v>0</v>
      </c>
      <c r="AH50" s="319">
        <v>0</v>
      </c>
      <c r="AI50" s="319">
        <v>0</v>
      </c>
      <c r="AJ50" s="319">
        <v>0</v>
      </c>
      <c r="AK50" s="319">
        <v>0</v>
      </c>
      <c r="AL50" s="202">
        <v>0</v>
      </c>
      <c r="AM50" s="202">
        <v>0</v>
      </c>
      <c r="AN50" s="202">
        <v>0</v>
      </c>
      <c r="AO50" s="202">
        <v>0</v>
      </c>
      <c r="AP50" s="319">
        <v>0</v>
      </c>
      <c r="AQ50" s="319">
        <v>0</v>
      </c>
      <c r="AR50" s="319">
        <v>0</v>
      </c>
      <c r="AS50" s="202">
        <v>0</v>
      </c>
      <c r="AT50" s="202">
        <v>0</v>
      </c>
      <c r="AU50" s="202">
        <v>0</v>
      </c>
      <c r="AV50" s="202">
        <v>0</v>
      </c>
      <c r="AW50" s="202">
        <v>0</v>
      </c>
      <c r="AX50" s="202">
        <v>0</v>
      </c>
      <c r="AY50" s="202">
        <v>0</v>
      </c>
      <c r="AZ50" s="202">
        <v>0</v>
      </c>
      <c r="BA50" s="202">
        <v>0</v>
      </c>
      <c r="BB50" s="202">
        <v>0</v>
      </c>
      <c r="BC50" s="202">
        <v>0</v>
      </c>
      <c r="BD50" s="202">
        <v>0</v>
      </c>
      <c r="BE50" s="202">
        <v>0</v>
      </c>
      <c r="BF50" s="202">
        <v>0</v>
      </c>
      <c r="BG50" s="319">
        <v>0</v>
      </c>
      <c r="BH50" s="319">
        <v>0</v>
      </c>
      <c r="BI50" s="319">
        <v>0</v>
      </c>
      <c r="BJ50" s="321">
        <v>0</v>
      </c>
      <c r="BK50" s="321">
        <v>0</v>
      </c>
    </row>
    <row r="51" spans="1:63" ht="20.100000000000001" customHeight="1" x14ac:dyDescent="0.2">
      <c r="A51" s="375" t="s">
        <v>147</v>
      </c>
      <c r="B51" s="341" t="s">
        <v>145</v>
      </c>
      <c r="C51" s="340" t="s">
        <v>146</v>
      </c>
      <c r="D51" s="202">
        <v>132.18</v>
      </c>
      <c r="E51" s="202">
        <v>49.62</v>
      </c>
      <c r="F51" s="320">
        <v>12.11</v>
      </c>
      <c r="G51" s="202">
        <v>0</v>
      </c>
      <c r="H51" s="202">
        <v>0</v>
      </c>
      <c r="I51" s="202">
        <v>0</v>
      </c>
      <c r="J51" s="202">
        <v>5.37</v>
      </c>
      <c r="K51" s="202">
        <v>5.01</v>
      </c>
      <c r="L51" s="202">
        <v>0</v>
      </c>
      <c r="M51" s="202">
        <v>0</v>
      </c>
      <c r="N51" s="202">
        <v>0</v>
      </c>
      <c r="O51" s="202">
        <v>1.73</v>
      </c>
      <c r="P51" s="202">
        <v>0</v>
      </c>
      <c r="Q51" s="202">
        <v>0</v>
      </c>
      <c r="R51" s="202">
        <v>37.51</v>
      </c>
      <c r="S51" s="202">
        <v>0</v>
      </c>
      <c r="T51" s="202">
        <v>0</v>
      </c>
      <c r="U51" s="202">
        <v>0</v>
      </c>
      <c r="V51" s="202">
        <v>0</v>
      </c>
      <c r="W51" s="202">
        <v>0</v>
      </c>
      <c r="X51" s="202">
        <v>0</v>
      </c>
      <c r="Y51" s="202">
        <v>0</v>
      </c>
      <c r="Z51" s="202">
        <v>0</v>
      </c>
      <c r="AA51" s="202">
        <v>0</v>
      </c>
      <c r="AB51" s="202">
        <v>2.4700000000000002</v>
      </c>
      <c r="AC51" s="319">
        <v>1.32</v>
      </c>
      <c r="AD51" s="319">
        <v>0.03</v>
      </c>
      <c r="AE51" s="319">
        <v>0.03</v>
      </c>
      <c r="AF51" s="319">
        <v>0</v>
      </c>
      <c r="AG51" s="319">
        <v>0</v>
      </c>
      <c r="AH51" s="319">
        <v>0</v>
      </c>
      <c r="AI51" s="319">
        <v>0</v>
      </c>
      <c r="AJ51" s="319">
        <v>0</v>
      </c>
      <c r="AK51" s="319">
        <v>0</v>
      </c>
      <c r="AL51" s="202">
        <v>0</v>
      </c>
      <c r="AM51" s="202">
        <v>0</v>
      </c>
      <c r="AN51" s="202">
        <v>0</v>
      </c>
      <c r="AO51" s="202">
        <v>6.9999999999999993E-2</v>
      </c>
      <c r="AP51" s="319">
        <v>0</v>
      </c>
      <c r="AQ51" s="319">
        <v>0</v>
      </c>
      <c r="AR51" s="319">
        <v>0</v>
      </c>
      <c r="AS51" s="202">
        <v>1.02</v>
      </c>
      <c r="AT51" s="202">
        <v>0</v>
      </c>
      <c r="AU51" s="202">
        <v>0</v>
      </c>
      <c r="AV51" s="202">
        <v>34.979999999999997</v>
      </c>
      <c r="AW51" s="202">
        <v>0</v>
      </c>
      <c r="AX51" s="202">
        <v>0</v>
      </c>
      <c r="AY51" s="202">
        <v>0</v>
      </c>
      <c r="AZ51" s="202">
        <v>0.06</v>
      </c>
      <c r="BA51" s="202">
        <v>0</v>
      </c>
      <c r="BB51" s="202">
        <v>0</v>
      </c>
      <c r="BC51" s="202">
        <v>0</v>
      </c>
      <c r="BD51" s="202">
        <v>0</v>
      </c>
      <c r="BE51" s="202">
        <v>0</v>
      </c>
      <c r="BF51" s="202">
        <v>0</v>
      </c>
      <c r="BG51" s="319">
        <v>0</v>
      </c>
      <c r="BH51" s="319">
        <v>0</v>
      </c>
      <c r="BI51" s="319">
        <v>0</v>
      </c>
      <c r="BJ51" s="321">
        <v>-0.17999999999999972</v>
      </c>
      <c r="BK51" s="321">
        <v>132</v>
      </c>
    </row>
    <row r="52" spans="1:63" ht="20.100000000000001" customHeight="1" x14ac:dyDescent="0.2">
      <c r="A52" s="375" t="s">
        <v>150</v>
      </c>
      <c r="B52" s="341" t="s">
        <v>148</v>
      </c>
      <c r="C52" s="340" t="s">
        <v>149</v>
      </c>
      <c r="D52" s="202">
        <v>1.8</v>
      </c>
      <c r="E52" s="202">
        <v>0.79999999999999993</v>
      </c>
      <c r="F52" s="320">
        <v>0.79999999999999993</v>
      </c>
      <c r="G52" s="202">
        <v>0</v>
      </c>
      <c r="H52" s="202">
        <v>0</v>
      </c>
      <c r="I52" s="202">
        <v>0</v>
      </c>
      <c r="J52" s="202">
        <v>0.25</v>
      </c>
      <c r="K52" s="202">
        <v>0.54999999999999993</v>
      </c>
      <c r="L52" s="202">
        <v>0</v>
      </c>
      <c r="M52" s="202">
        <v>0</v>
      </c>
      <c r="N52" s="202">
        <v>0</v>
      </c>
      <c r="O52" s="202">
        <v>0</v>
      </c>
      <c r="P52" s="202">
        <v>0</v>
      </c>
      <c r="Q52" s="202">
        <v>0</v>
      </c>
      <c r="R52" s="202">
        <v>0</v>
      </c>
      <c r="S52" s="202">
        <v>0</v>
      </c>
      <c r="T52" s="202">
        <v>0</v>
      </c>
      <c r="U52" s="202">
        <v>0</v>
      </c>
      <c r="V52" s="202">
        <v>0</v>
      </c>
      <c r="W52" s="202">
        <v>0</v>
      </c>
      <c r="X52" s="202">
        <v>0</v>
      </c>
      <c r="Y52" s="202">
        <v>0</v>
      </c>
      <c r="Z52" s="202">
        <v>0</v>
      </c>
      <c r="AA52" s="202">
        <v>0</v>
      </c>
      <c r="AB52" s="202">
        <v>0</v>
      </c>
      <c r="AC52" s="319">
        <v>0</v>
      </c>
      <c r="AD52" s="319">
        <v>0</v>
      </c>
      <c r="AE52" s="319">
        <v>0</v>
      </c>
      <c r="AF52" s="319">
        <v>0</v>
      </c>
      <c r="AG52" s="319">
        <v>0</v>
      </c>
      <c r="AH52" s="319">
        <v>0</v>
      </c>
      <c r="AI52" s="319">
        <v>0</v>
      </c>
      <c r="AJ52" s="319">
        <v>0</v>
      </c>
      <c r="AK52" s="319">
        <v>0</v>
      </c>
      <c r="AL52" s="202">
        <v>0</v>
      </c>
      <c r="AM52" s="202">
        <v>0</v>
      </c>
      <c r="AN52" s="202">
        <v>0</v>
      </c>
      <c r="AO52" s="202">
        <v>0</v>
      </c>
      <c r="AP52" s="319">
        <v>0</v>
      </c>
      <c r="AQ52" s="319">
        <v>0</v>
      </c>
      <c r="AR52" s="319">
        <v>0</v>
      </c>
      <c r="AS52" s="202">
        <v>0</v>
      </c>
      <c r="AT52" s="202">
        <v>0</v>
      </c>
      <c r="AU52" s="202">
        <v>0</v>
      </c>
      <c r="AV52" s="202">
        <v>0</v>
      </c>
      <c r="AW52" s="202">
        <v>0</v>
      </c>
      <c r="AX52" s="202">
        <v>0</v>
      </c>
      <c r="AY52" s="202">
        <v>0</v>
      </c>
      <c r="AZ52" s="202">
        <v>0</v>
      </c>
      <c r="BA52" s="202">
        <v>0</v>
      </c>
      <c r="BB52" s="202">
        <v>0</v>
      </c>
      <c r="BC52" s="202">
        <v>0</v>
      </c>
      <c r="BD52" s="202">
        <v>0</v>
      </c>
      <c r="BE52" s="202">
        <v>0</v>
      </c>
      <c r="BF52" s="202">
        <v>0</v>
      </c>
      <c r="BG52" s="319">
        <v>0</v>
      </c>
      <c r="BH52" s="319">
        <v>0</v>
      </c>
      <c r="BI52" s="319">
        <v>0</v>
      </c>
      <c r="BJ52" s="321">
        <v>0.78999999999999992</v>
      </c>
      <c r="BK52" s="321">
        <v>2.59</v>
      </c>
    </row>
    <row r="53" spans="1:63" ht="20.100000000000001" customHeight="1" x14ac:dyDescent="0.2">
      <c r="A53" s="375" t="s">
        <v>153</v>
      </c>
      <c r="B53" s="341" t="s">
        <v>151</v>
      </c>
      <c r="C53" s="340" t="s">
        <v>152</v>
      </c>
      <c r="D53" s="202">
        <v>0</v>
      </c>
      <c r="E53" s="202">
        <v>0</v>
      </c>
      <c r="F53" s="320">
        <v>0</v>
      </c>
      <c r="G53" s="202">
        <v>0</v>
      </c>
      <c r="H53" s="202">
        <v>0</v>
      </c>
      <c r="I53" s="202">
        <v>0</v>
      </c>
      <c r="J53" s="202">
        <v>0</v>
      </c>
      <c r="K53" s="202">
        <v>0</v>
      </c>
      <c r="L53" s="202">
        <v>0</v>
      </c>
      <c r="M53" s="202">
        <v>0</v>
      </c>
      <c r="N53" s="202">
        <v>0</v>
      </c>
      <c r="O53" s="202">
        <v>0</v>
      </c>
      <c r="P53" s="202">
        <v>0</v>
      </c>
      <c r="Q53" s="202">
        <v>0</v>
      </c>
      <c r="R53" s="202">
        <v>0</v>
      </c>
      <c r="S53" s="202">
        <v>0</v>
      </c>
      <c r="T53" s="202">
        <v>0</v>
      </c>
      <c r="U53" s="202">
        <v>0</v>
      </c>
      <c r="V53" s="202">
        <v>0</v>
      </c>
      <c r="W53" s="202">
        <v>0</v>
      </c>
      <c r="X53" s="202">
        <v>0</v>
      </c>
      <c r="Y53" s="202">
        <v>0</v>
      </c>
      <c r="Z53" s="202">
        <v>0</v>
      </c>
      <c r="AA53" s="202">
        <v>0</v>
      </c>
      <c r="AB53" s="202">
        <v>0</v>
      </c>
      <c r="AC53" s="319">
        <v>0</v>
      </c>
      <c r="AD53" s="319">
        <v>0</v>
      </c>
      <c r="AE53" s="319">
        <v>0</v>
      </c>
      <c r="AF53" s="319">
        <v>0</v>
      </c>
      <c r="AG53" s="319">
        <v>0</v>
      </c>
      <c r="AH53" s="319">
        <v>0</v>
      </c>
      <c r="AI53" s="319">
        <v>0</v>
      </c>
      <c r="AJ53" s="319">
        <v>0</v>
      </c>
      <c r="AK53" s="319">
        <v>0</v>
      </c>
      <c r="AL53" s="202">
        <v>0</v>
      </c>
      <c r="AM53" s="202">
        <v>0</v>
      </c>
      <c r="AN53" s="202">
        <v>0</v>
      </c>
      <c r="AO53" s="202">
        <v>0</v>
      </c>
      <c r="AP53" s="319">
        <v>0</v>
      </c>
      <c r="AQ53" s="319">
        <v>0</v>
      </c>
      <c r="AR53" s="319">
        <v>0</v>
      </c>
      <c r="AS53" s="202">
        <v>0</v>
      </c>
      <c r="AT53" s="202">
        <v>0</v>
      </c>
      <c r="AU53" s="202">
        <v>0</v>
      </c>
      <c r="AV53" s="202">
        <v>0</v>
      </c>
      <c r="AW53" s="202">
        <v>0</v>
      </c>
      <c r="AX53" s="202">
        <v>0</v>
      </c>
      <c r="AY53" s="202">
        <v>0</v>
      </c>
      <c r="AZ53" s="202">
        <v>0</v>
      </c>
      <c r="BA53" s="202">
        <v>0</v>
      </c>
      <c r="BB53" s="202">
        <v>0</v>
      </c>
      <c r="BC53" s="202">
        <v>0</v>
      </c>
      <c r="BD53" s="202">
        <v>0</v>
      </c>
      <c r="BE53" s="202">
        <v>0</v>
      </c>
      <c r="BF53" s="202">
        <v>0</v>
      </c>
      <c r="BG53" s="319">
        <v>0</v>
      </c>
      <c r="BH53" s="319">
        <v>0</v>
      </c>
      <c r="BI53" s="319">
        <v>0</v>
      </c>
      <c r="BJ53" s="321">
        <v>0</v>
      </c>
      <c r="BK53" s="321">
        <v>0</v>
      </c>
    </row>
    <row r="54" spans="1:63" ht="20.100000000000001" customHeight="1" x14ac:dyDescent="0.2">
      <c r="A54" s="375" t="s">
        <v>158</v>
      </c>
      <c r="B54" s="341" t="s">
        <v>154</v>
      </c>
      <c r="C54" s="340" t="s">
        <v>155</v>
      </c>
      <c r="D54" s="202">
        <v>0</v>
      </c>
      <c r="E54" s="202">
        <v>0</v>
      </c>
      <c r="F54" s="320">
        <v>0</v>
      </c>
      <c r="G54" s="202">
        <v>0</v>
      </c>
      <c r="H54" s="202">
        <v>0</v>
      </c>
      <c r="I54" s="202">
        <v>0</v>
      </c>
      <c r="J54" s="202">
        <v>0</v>
      </c>
      <c r="K54" s="202">
        <v>0</v>
      </c>
      <c r="L54" s="202">
        <v>0</v>
      </c>
      <c r="M54" s="202">
        <v>0</v>
      </c>
      <c r="N54" s="202">
        <v>0</v>
      </c>
      <c r="O54" s="202">
        <v>0</v>
      </c>
      <c r="P54" s="202">
        <v>0</v>
      </c>
      <c r="Q54" s="202">
        <v>0</v>
      </c>
      <c r="R54" s="202">
        <v>0</v>
      </c>
      <c r="S54" s="202">
        <v>0</v>
      </c>
      <c r="T54" s="202">
        <v>0</v>
      </c>
      <c r="U54" s="202">
        <v>0</v>
      </c>
      <c r="V54" s="202">
        <v>0</v>
      </c>
      <c r="W54" s="202">
        <v>0</v>
      </c>
      <c r="X54" s="202">
        <v>0</v>
      </c>
      <c r="Y54" s="202">
        <v>0</v>
      </c>
      <c r="Z54" s="202">
        <v>0</v>
      </c>
      <c r="AA54" s="202">
        <v>0</v>
      </c>
      <c r="AB54" s="202">
        <v>0</v>
      </c>
      <c r="AC54" s="319">
        <v>0</v>
      </c>
      <c r="AD54" s="319">
        <v>0</v>
      </c>
      <c r="AE54" s="319">
        <v>0</v>
      </c>
      <c r="AF54" s="319">
        <v>0</v>
      </c>
      <c r="AG54" s="319">
        <v>0</v>
      </c>
      <c r="AH54" s="319">
        <v>0</v>
      </c>
      <c r="AI54" s="319">
        <v>0</v>
      </c>
      <c r="AJ54" s="319">
        <v>0</v>
      </c>
      <c r="AK54" s="319">
        <v>0</v>
      </c>
      <c r="AL54" s="202">
        <v>0</v>
      </c>
      <c r="AM54" s="202">
        <v>0</v>
      </c>
      <c r="AN54" s="202">
        <v>0</v>
      </c>
      <c r="AO54" s="202">
        <v>0</v>
      </c>
      <c r="AP54" s="319">
        <v>0</v>
      </c>
      <c r="AQ54" s="319">
        <v>0</v>
      </c>
      <c r="AR54" s="319">
        <v>0</v>
      </c>
      <c r="AS54" s="202">
        <v>0</v>
      </c>
      <c r="AT54" s="202">
        <v>0</v>
      </c>
      <c r="AU54" s="202">
        <v>0</v>
      </c>
      <c r="AV54" s="202">
        <v>0</v>
      </c>
      <c r="AW54" s="202">
        <v>0</v>
      </c>
      <c r="AX54" s="202">
        <v>0</v>
      </c>
      <c r="AY54" s="202">
        <v>0</v>
      </c>
      <c r="AZ54" s="202">
        <v>0</v>
      </c>
      <c r="BA54" s="202">
        <v>0</v>
      </c>
      <c r="BB54" s="202">
        <v>0</v>
      </c>
      <c r="BC54" s="202">
        <v>0</v>
      </c>
      <c r="BD54" s="202">
        <v>0</v>
      </c>
      <c r="BE54" s="202">
        <v>0</v>
      </c>
      <c r="BF54" s="202">
        <v>0</v>
      </c>
      <c r="BG54" s="319">
        <v>0</v>
      </c>
      <c r="BH54" s="319">
        <v>0</v>
      </c>
      <c r="BI54" s="319">
        <v>0</v>
      </c>
      <c r="BJ54" s="321">
        <v>0</v>
      </c>
      <c r="BK54" s="321">
        <v>0</v>
      </c>
    </row>
    <row r="55" spans="1:63" ht="20.100000000000001" customHeight="1" x14ac:dyDescent="0.2">
      <c r="A55" s="375" t="s">
        <v>1286</v>
      </c>
      <c r="B55" s="341" t="s">
        <v>156</v>
      </c>
      <c r="C55" s="340" t="s">
        <v>157</v>
      </c>
      <c r="D55" s="202">
        <v>1.17</v>
      </c>
      <c r="E55" s="202">
        <v>0</v>
      </c>
      <c r="F55" s="320">
        <v>0</v>
      </c>
      <c r="G55" s="202">
        <v>0</v>
      </c>
      <c r="H55" s="202">
        <v>0</v>
      </c>
      <c r="I55" s="202">
        <v>0</v>
      </c>
      <c r="J55" s="202">
        <v>0</v>
      </c>
      <c r="K55" s="202">
        <v>0</v>
      </c>
      <c r="L55" s="202">
        <v>0</v>
      </c>
      <c r="M55" s="202">
        <v>0</v>
      </c>
      <c r="N55" s="202">
        <v>0</v>
      </c>
      <c r="O55" s="202">
        <v>0</v>
      </c>
      <c r="P55" s="202">
        <v>0</v>
      </c>
      <c r="Q55" s="202">
        <v>0</v>
      </c>
      <c r="R55" s="202">
        <v>0</v>
      </c>
      <c r="S55" s="202">
        <v>0</v>
      </c>
      <c r="T55" s="202">
        <v>0</v>
      </c>
      <c r="U55" s="202">
        <v>0</v>
      </c>
      <c r="V55" s="202">
        <v>0</v>
      </c>
      <c r="W55" s="202">
        <v>0</v>
      </c>
      <c r="X55" s="202">
        <v>0</v>
      </c>
      <c r="Y55" s="202">
        <v>0</v>
      </c>
      <c r="Z55" s="202">
        <v>0</v>
      </c>
      <c r="AA55" s="202">
        <v>0</v>
      </c>
      <c r="AB55" s="202">
        <v>0</v>
      </c>
      <c r="AC55" s="319">
        <v>0</v>
      </c>
      <c r="AD55" s="319">
        <v>0</v>
      </c>
      <c r="AE55" s="319">
        <v>0</v>
      </c>
      <c r="AF55" s="319">
        <v>0</v>
      </c>
      <c r="AG55" s="319">
        <v>0</v>
      </c>
      <c r="AH55" s="319">
        <v>0</v>
      </c>
      <c r="AI55" s="319">
        <v>0</v>
      </c>
      <c r="AJ55" s="319">
        <v>0</v>
      </c>
      <c r="AK55" s="319">
        <v>0</v>
      </c>
      <c r="AL55" s="202">
        <v>0</v>
      </c>
      <c r="AM55" s="202">
        <v>0</v>
      </c>
      <c r="AN55" s="202">
        <v>0</v>
      </c>
      <c r="AO55" s="202">
        <v>0</v>
      </c>
      <c r="AP55" s="319">
        <v>0</v>
      </c>
      <c r="AQ55" s="319">
        <v>0</v>
      </c>
      <c r="AR55" s="319">
        <v>0</v>
      </c>
      <c r="AS55" s="202">
        <v>0</v>
      </c>
      <c r="AT55" s="202">
        <v>0</v>
      </c>
      <c r="AU55" s="202">
        <v>0</v>
      </c>
      <c r="AV55" s="202">
        <v>0</v>
      </c>
      <c r="AW55" s="202">
        <v>0</v>
      </c>
      <c r="AX55" s="202">
        <v>0</v>
      </c>
      <c r="AY55" s="202">
        <v>0</v>
      </c>
      <c r="AZ55" s="202">
        <v>0</v>
      </c>
      <c r="BA55" s="202">
        <v>0</v>
      </c>
      <c r="BB55" s="202">
        <v>0</v>
      </c>
      <c r="BC55" s="202">
        <v>0</v>
      </c>
      <c r="BD55" s="202">
        <v>0</v>
      </c>
      <c r="BE55" s="202">
        <v>0</v>
      </c>
      <c r="BF55" s="202">
        <v>0</v>
      </c>
      <c r="BG55" s="319">
        <v>0</v>
      </c>
      <c r="BH55" s="319">
        <v>0</v>
      </c>
      <c r="BI55" s="319">
        <v>0</v>
      </c>
      <c r="BJ55" s="321">
        <v>-0.18</v>
      </c>
      <c r="BK55" s="321">
        <v>0.99</v>
      </c>
    </row>
    <row r="56" spans="1:63" ht="20.100000000000001" customHeight="1" x14ac:dyDescent="0.2">
      <c r="A56" s="375" t="s">
        <v>1269</v>
      </c>
      <c r="B56" s="341" t="s">
        <v>159</v>
      </c>
      <c r="C56" s="340" t="s">
        <v>160</v>
      </c>
      <c r="D56" s="202">
        <v>35.700000000000003</v>
      </c>
      <c r="E56" s="202">
        <v>0</v>
      </c>
      <c r="F56" s="320">
        <v>0</v>
      </c>
      <c r="G56" s="202">
        <v>0</v>
      </c>
      <c r="H56" s="202">
        <v>0</v>
      </c>
      <c r="I56" s="202">
        <v>0</v>
      </c>
      <c r="J56" s="202">
        <v>0</v>
      </c>
      <c r="K56" s="202">
        <v>0</v>
      </c>
      <c r="L56" s="202">
        <v>0</v>
      </c>
      <c r="M56" s="202">
        <v>0</v>
      </c>
      <c r="N56" s="202">
        <v>0</v>
      </c>
      <c r="O56" s="202">
        <v>0</v>
      </c>
      <c r="P56" s="202">
        <v>0</v>
      </c>
      <c r="Q56" s="202">
        <v>0</v>
      </c>
      <c r="R56" s="202">
        <v>0</v>
      </c>
      <c r="S56" s="202">
        <v>0</v>
      </c>
      <c r="T56" s="202">
        <v>0</v>
      </c>
      <c r="U56" s="202">
        <v>0</v>
      </c>
      <c r="V56" s="202">
        <v>0</v>
      </c>
      <c r="W56" s="202">
        <v>0</v>
      </c>
      <c r="X56" s="202">
        <v>0</v>
      </c>
      <c r="Y56" s="202">
        <v>0</v>
      </c>
      <c r="Z56" s="202">
        <v>0</v>
      </c>
      <c r="AA56" s="202">
        <v>0</v>
      </c>
      <c r="AB56" s="202">
        <v>0</v>
      </c>
      <c r="AC56" s="319">
        <v>0</v>
      </c>
      <c r="AD56" s="319">
        <v>0</v>
      </c>
      <c r="AE56" s="319">
        <v>0</v>
      </c>
      <c r="AF56" s="319">
        <v>0</v>
      </c>
      <c r="AG56" s="319">
        <v>0</v>
      </c>
      <c r="AH56" s="319">
        <v>0</v>
      </c>
      <c r="AI56" s="319">
        <v>0</v>
      </c>
      <c r="AJ56" s="319">
        <v>0</v>
      </c>
      <c r="AK56" s="319">
        <v>0</v>
      </c>
      <c r="AL56" s="202">
        <v>0</v>
      </c>
      <c r="AM56" s="202">
        <v>0</v>
      </c>
      <c r="AN56" s="202">
        <v>0</v>
      </c>
      <c r="AO56" s="202">
        <v>0</v>
      </c>
      <c r="AP56" s="319">
        <v>0</v>
      </c>
      <c r="AQ56" s="319">
        <v>0</v>
      </c>
      <c r="AR56" s="319">
        <v>0</v>
      </c>
      <c r="AS56" s="202">
        <v>0</v>
      </c>
      <c r="AT56" s="202">
        <v>0</v>
      </c>
      <c r="AU56" s="202">
        <v>0</v>
      </c>
      <c r="AV56" s="202">
        <v>0</v>
      </c>
      <c r="AW56" s="202">
        <v>0</v>
      </c>
      <c r="AX56" s="202">
        <v>0</v>
      </c>
      <c r="AY56" s="202">
        <v>0</v>
      </c>
      <c r="AZ56" s="202">
        <v>0</v>
      </c>
      <c r="BA56" s="202">
        <v>0</v>
      </c>
      <c r="BB56" s="202">
        <v>0</v>
      </c>
      <c r="BC56" s="202">
        <v>0</v>
      </c>
      <c r="BD56" s="202">
        <v>0</v>
      </c>
      <c r="BE56" s="202">
        <v>0</v>
      </c>
      <c r="BF56" s="202">
        <v>0</v>
      </c>
      <c r="BG56" s="319">
        <v>0</v>
      </c>
      <c r="BH56" s="319">
        <v>0</v>
      </c>
      <c r="BI56" s="319">
        <v>0</v>
      </c>
      <c r="BJ56" s="321">
        <v>0</v>
      </c>
      <c r="BK56" s="321">
        <v>35.700000000000003</v>
      </c>
    </row>
    <row r="57" spans="1:63" ht="20.100000000000001" customHeight="1" x14ac:dyDescent="0.2">
      <c r="A57" s="375" t="s">
        <v>523</v>
      </c>
      <c r="B57" s="341" t="s">
        <v>162</v>
      </c>
      <c r="C57" s="340" t="s">
        <v>163</v>
      </c>
      <c r="D57" s="202">
        <v>0</v>
      </c>
      <c r="E57" s="202">
        <v>0</v>
      </c>
      <c r="F57" s="320">
        <v>0</v>
      </c>
      <c r="G57" s="202">
        <v>0</v>
      </c>
      <c r="H57" s="202">
        <v>0</v>
      </c>
      <c r="I57" s="202">
        <v>0</v>
      </c>
      <c r="J57" s="202">
        <v>0</v>
      </c>
      <c r="K57" s="202">
        <v>0</v>
      </c>
      <c r="L57" s="202">
        <v>0</v>
      </c>
      <c r="M57" s="202">
        <v>0</v>
      </c>
      <c r="N57" s="202">
        <v>0</v>
      </c>
      <c r="O57" s="202">
        <v>0</v>
      </c>
      <c r="P57" s="202">
        <v>0</v>
      </c>
      <c r="Q57" s="202">
        <v>0</v>
      </c>
      <c r="R57" s="202">
        <v>0</v>
      </c>
      <c r="S57" s="202">
        <v>0</v>
      </c>
      <c r="T57" s="202">
        <v>0</v>
      </c>
      <c r="U57" s="202">
        <v>0</v>
      </c>
      <c r="V57" s="202">
        <v>0</v>
      </c>
      <c r="W57" s="202">
        <v>0</v>
      </c>
      <c r="X57" s="202">
        <v>0</v>
      </c>
      <c r="Y57" s="202">
        <v>0</v>
      </c>
      <c r="Z57" s="202">
        <v>0</v>
      </c>
      <c r="AA57" s="202">
        <v>0</v>
      </c>
      <c r="AB57" s="202">
        <v>0</v>
      </c>
      <c r="AC57" s="319">
        <v>0</v>
      </c>
      <c r="AD57" s="319">
        <v>0</v>
      </c>
      <c r="AE57" s="319">
        <v>0</v>
      </c>
      <c r="AF57" s="319">
        <v>0</v>
      </c>
      <c r="AG57" s="319">
        <v>0</v>
      </c>
      <c r="AH57" s="319">
        <v>0</v>
      </c>
      <c r="AI57" s="319">
        <v>0</v>
      </c>
      <c r="AJ57" s="319">
        <v>0</v>
      </c>
      <c r="AK57" s="319">
        <v>0</v>
      </c>
      <c r="AL57" s="202">
        <v>0</v>
      </c>
      <c r="AM57" s="202">
        <v>0</v>
      </c>
      <c r="AN57" s="202">
        <v>0</v>
      </c>
      <c r="AO57" s="202">
        <v>0</v>
      </c>
      <c r="AP57" s="319">
        <v>0</v>
      </c>
      <c r="AQ57" s="319">
        <v>0</v>
      </c>
      <c r="AR57" s="319">
        <v>0</v>
      </c>
      <c r="AS57" s="202">
        <v>0</v>
      </c>
      <c r="AT57" s="202">
        <v>0</v>
      </c>
      <c r="AU57" s="202">
        <v>0</v>
      </c>
      <c r="AV57" s="202">
        <v>0</v>
      </c>
      <c r="AW57" s="202">
        <v>0</v>
      </c>
      <c r="AX57" s="202">
        <v>0</v>
      </c>
      <c r="AY57" s="202">
        <v>0</v>
      </c>
      <c r="AZ57" s="202">
        <v>0</v>
      </c>
      <c r="BA57" s="202">
        <v>0</v>
      </c>
      <c r="BB57" s="202">
        <v>0</v>
      </c>
      <c r="BC57" s="202">
        <v>0</v>
      </c>
      <c r="BD57" s="202">
        <v>0</v>
      </c>
      <c r="BE57" s="202">
        <v>0</v>
      </c>
      <c r="BF57" s="202">
        <v>0</v>
      </c>
      <c r="BG57" s="319">
        <v>0</v>
      </c>
      <c r="BH57" s="319">
        <v>0</v>
      </c>
      <c r="BI57" s="319">
        <v>0</v>
      </c>
      <c r="BJ57" s="321">
        <v>0</v>
      </c>
      <c r="BK57" s="321">
        <v>0</v>
      </c>
    </row>
    <row r="58" spans="1:63" ht="20.100000000000001" customHeight="1" x14ac:dyDescent="0.2">
      <c r="A58" s="375" t="s">
        <v>526</v>
      </c>
      <c r="B58" s="341" t="s">
        <v>164</v>
      </c>
      <c r="C58" s="340" t="s">
        <v>165</v>
      </c>
      <c r="D58" s="202">
        <v>0</v>
      </c>
      <c r="E58" s="202">
        <v>0</v>
      </c>
      <c r="F58" s="320">
        <v>0</v>
      </c>
      <c r="G58" s="202">
        <v>0</v>
      </c>
      <c r="H58" s="202">
        <v>0</v>
      </c>
      <c r="I58" s="202">
        <v>0</v>
      </c>
      <c r="J58" s="202">
        <v>0</v>
      </c>
      <c r="K58" s="202">
        <v>0</v>
      </c>
      <c r="L58" s="202">
        <v>0</v>
      </c>
      <c r="M58" s="202">
        <v>0</v>
      </c>
      <c r="N58" s="202">
        <v>0</v>
      </c>
      <c r="O58" s="202">
        <v>0</v>
      </c>
      <c r="P58" s="202">
        <v>0</v>
      </c>
      <c r="Q58" s="202">
        <v>0</v>
      </c>
      <c r="R58" s="202">
        <v>0</v>
      </c>
      <c r="S58" s="202">
        <v>0</v>
      </c>
      <c r="T58" s="202">
        <v>0</v>
      </c>
      <c r="U58" s="202">
        <v>0</v>
      </c>
      <c r="V58" s="202">
        <v>0</v>
      </c>
      <c r="W58" s="202">
        <v>0</v>
      </c>
      <c r="X58" s="202">
        <v>0</v>
      </c>
      <c r="Y58" s="202">
        <v>0</v>
      </c>
      <c r="Z58" s="202">
        <v>0</v>
      </c>
      <c r="AA58" s="202">
        <v>0</v>
      </c>
      <c r="AB58" s="202">
        <v>0</v>
      </c>
      <c r="AC58" s="319">
        <v>0</v>
      </c>
      <c r="AD58" s="319">
        <v>0</v>
      </c>
      <c r="AE58" s="319">
        <v>0</v>
      </c>
      <c r="AF58" s="319">
        <v>0</v>
      </c>
      <c r="AG58" s="319">
        <v>0</v>
      </c>
      <c r="AH58" s="319">
        <v>0</v>
      </c>
      <c r="AI58" s="319">
        <v>0</v>
      </c>
      <c r="AJ58" s="319">
        <v>0</v>
      </c>
      <c r="AK58" s="319">
        <v>0</v>
      </c>
      <c r="AL58" s="202">
        <v>0</v>
      </c>
      <c r="AM58" s="202">
        <v>0</v>
      </c>
      <c r="AN58" s="202">
        <v>0</v>
      </c>
      <c r="AO58" s="202">
        <v>0</v>
      </c>
      <c r="AP58" s="319">
        <v>0</v>
      </c>
      <c r="AQ58" s="319">
        <v>0</v>
      </c>
      <c r="AR58" s="319">
        <v>0</v>
      </c>
      <c r="AS58" s="202">
        <v>0</v>
      </c>
      <c r="AT58" s="202">
        <v>0</v>
      </c>
      <c r="AU58" s="202">
        <v>0</v>
      </c>
      <c r="AV58" s="202">
        <v>0</v>
      </c>
      <c r="AW58" s="202">
        <v>0</v>
      </c>
      <c r="AX58" s="202">
        <v>0</v>
      </c>
      <c r="AY58" s="202">
        <v>0</v>
      </c>
      <c r="AZ58" s="202">
        <v>0</v>
      </c>
      <c r="BA58" s="202">
        <v>0</v>
      </c>
      <c r="BB58" s="202">
        <v>0</v>
      </c>
      <c r="BC58" s="202">
        <v>0</v>
      </c>
      <c r="BD58" s="202">
        <v>0</v>
      </c>
      <c r="BE58" s="202">
        <v>0</v>
      </c>
      <c r="BF58" s="202">
        <v>0</v>
      </c>
      <c r="BG58" s="319">
        <v>0</v>
      </c>
      <c r="BH58" s="319">
        <v>0</v>
      </c>
      <c r="BI58" s="319">
        <v>0</v>
      </c>
      <c r="BJ58" s="321">
        <v>0</v>
      </c>
      <c r="BK58" s="321">
        <v>0</v>
      </c>
    </row>
    <row r="59" spans="1:63" ht="20.100000000000001" customHeight="1" x14ac:dyDescent="0.2">
      <c r="A59" s="376">
        <v>3</v>
      </c>
      <c r="B59" s="317" t="s">
        <v>166</v>
      </c>
      <c r="C59" s="316" t="s">
        <v>167</v>
      </c>
      <c r="D59" s="202">
        <v>0</v>
      </c>
      <c r="E59" s="320">
        <v>0</v>
      </c>
      <c r="F59" s="320">
        <v>0</v>
      </c>
      <c r="G59" s="320">
        <v>0</v>
      </c>
      <c r="H59" s="320">
        <v>0</v>
      </c>
      <c r="I59" s="320">
        <v>0</v>
      </c>
      <c r="J59" s="320">
        <v>0</v>
      </c>
      <c r="K59" s="320">
        <v>0</v>
      </c>
      <c r="L59" s="320">
        <v>0</v>
      </c>
      <c r="M59" s="320">
        <v>0</v>
      </c>
      <c r="N59" s="320">
        <v>0</v>
      </c>
      <c r="O59" s="320">
        <v>0</v>
      </c>
      <c r="P59" s="320">
        <v>0</v>
      </c>
      <c r="Q59" s="320">
        <v>0</v>
      </c>
      <c r="R59" s="202">
        <v>0</v>
      </c>
      <c r="S59" s="320">
        <v>0</v>
      </c>
      <c r="T59" s="320">
        <v>0</v>
      </c>
      <c r="U59" s="320">
        <v>0</v>
      </c>
      <c r="V59" s="320">
        <v>0</v>
      </c>
      <c r="W59" s="320">
        <v>0</v>
      </c>
      <c r="X59" s="320">
        <v>0</v>
      </c>
      <c r="Y59" s="320">
        <v>0</v>
      </c>
      <c r="Z59" s="320">
        <v>0</v>
      </c>
      <c r="AA59" s="320">
        <v>0</v>
      </c>
      <c r="AB59" s="202">
        <v>0</v>
      </c>
      <c r="AC59" s="338">
        <v>0</v>
      </c>
      <c r="AD59" s="338">
        <v>0</v>
      </c>
      <c r="AE59" s="338">
        <v>0</v>
      </c>
      <c r="AF59" s="338">
        <v>0</v>
      </c>
      <c r="AG59" s="338">
        <v>0</v>
      </c>
      <c r="AH59" s="338">
        <v>0</v>
      </c>
      <c r="AI59" s="338">
        <v>0</v>
      </c>
      <c r="AJ59" s="338">
        <v>0</v>
      </c>
      <c r="AK59" s="338">
        <v>0</v>
      </c>
      <c r="AL59" s="320">
        <v>0</v>
      </c>
      <c r="AM59" s="320">
        <v>0</v>
      </c>
      <c r="AN59" s="320">
        <v>0</v>
      </c>
      <c r="AO59" s="320">
        <v>0</v>
      </c>
      <c r="AP59" s="338">
        <v>0</v>
      </c>
      <c r="AQ59" s="338">
        <v>0</v>
      </c>
      <c r="AR59" s="338">
        <v>0</v>
      </c>
      <c r="AS59" s="320">
        <v>0</v>
      </c>
      <c r="AT59" s="320">
        <v>0</v>
      </c>
      <c r="AU59" s="320">
        <v>0</v>
      </c>
      <c r="AV59" s="320">
        <v>0</v>
      </c>
      <c r="AW59" s="320">
        <v>0</v>
      </c>
      <c r="AX59" s="320">
        <v>0</v>
      </c>
      <c r="AY59" s="320">
        <v>0</v>
      </c>
      <c r="AZ59" s="320">
        <v>0</v>
      </c>
      <c r="BA59" s="320">
        <v>0</v>
      </c>
      <c r="BB59" s="320">
        <v>0</v>
      </c>
      <c r="BC59" s="320">
        <v>0</v>
      </c>
      <c r="BD59" s="320">
        <v>0</v>
      </c>
      <c r="BE59" s="320">
        <v>0</v>
      </c>
      <c r="BF59" s="320">
        <v>0</v>
      </c>
      <c r="BG59" s="338">
        <v>0</v>
      </c>
      <c r="BH59" s="338">
        <v>0</v>
      </c>
      <c r="BI59" s="338">
        <v>0</v>
      </c>
      <c r="BJ59" s="339">
        <v>0</v>
      </c>
      <c r="BK59" s="339">
        <v>0</v>
      </c>
    </row>
    <row r="60" spans="1:63" ht="20.100000000000001" customHeight="1" x14ac:dyDescent="0.2">
      <c r="A60" s="379">
        <v>4</v>
      </c>
      <c r="B60" s="363" t="s">
        <v>168</v>
      </c>
      <c r="C60" s="362" t="s">
        <v>169</v>
      </c>
      <c r="D60" s="324">
        <v>341.61</v>
      </c>
      <c r="E60" s="361">
        <v>0</v>
      </c>
      <c r="F60" s="361">
        <v>0</v>
      </c>
      <c r="G60" s="361">
        <v>0</v>
      </c>
      <c r="H60" s="361">
        <v>0</v>
      </c>
      <c r="I60" s="361">
        <v>0</v>
      </c>
      <c r="J60" s="361">
        <v>0</v>
      </c>
      <c r="K60" s="361">
        <v>0</v>
      </c>
      <c r="L60" s="361">
        <v>0</v>
      </c>
      <c r="M60" s="361">
        <v>0</v>
      </c>
      <c r="N60" s="361">
        <v>0</v>
      </c>
      <c r="O60" s="361">
        <v>0</v>
      </c>
      <c r="P60" s="361">
        <v>0</v>
      </c>
      <c r="Q60" s="361">
        <v>0</v>
      </c>
      <c r="R60" s="324">
        <v>0</v>
      </c>
      <c r="S60" s="361">
        <v>0</v>
      </c>
      <c r="T60" s="361">
        <v>0</v>
      </c>
      <c r="U60" s="361">
        <v>0</v>
      </c>
      <c r="V60" s="361">
        <v>0</v>
      </c>
      <c r="W60" s="361">
        <v>0</v>
      </c>
      <c r="X60" s="361">
        <v>0</v>
      </c>
      <c r="Y60" s="361">
        <v>0</v>
      </c>
      <c r="Z60" s="361">
        <v>0</v>
      </c>
      <c r="AA60" s="361">
        <v>0</v>
      </c>
      <c r="AB60" s="324">
        <v>0</v>
      </c>
      <c r="AC60" s="361">
        <v>0</v>
      </c>
      <c r="AD60" s="361">
        <v>0</v>
      </c>
      <c r="AE60" s="361">
        <v>0</v>
      </c>
      <c r="AF60" s="361">
        <v>0</v>
      </c>
      <c r="AG60" s="361">
        <v>0</v>
      </c>
      <c r="AH60" s="361">
        <v>0</v>
      </c>
      <c r="AI60" s="361">
        <v>0</v>
      </c>
      <c r="AJ60" s="361">
        <v>0</v>
      </c>
      <c r="AK60" s="361">
        <v>0</v>
      </c>
      <c r="AL60" s="361">
        <v>0</v>
      </c>
      <c r="AM60" s="361">
        <v>0</v>
      </c>
      <c r="AN60" s="361">
        <v>0</v>
      </c>
      <c r="AO60" s="361">
        <v>0</v>
      </c>
      <c r="AP60" s="361">
        <v>0</v>
      </c>
      <c r="AQ60" s="361">
        <v>0</v>
      </c>
      <c r="AR60" s="361">
        <v>0</v>
      </c>
      <c r="AS60" s="361">
        <v>0</v>
      </c>
      <c r="AT60" s="361">
        <v>0</v>
      </c>
      <c r="AU60" s="361">
        <v>0</v>
      </c>
      <c r="AV60" s="361">
        <v>0</v>
      </c>
      <c r="AW60" s="361">
        <v>0</v>
      </c>
      <c r="AX60" s="361">
        <v>0</v>
      </c>
      <c r="AY60" s="361">
        <v>0</v>
      </c>
      <c r="AZ60" s="361">
        <v>0</v>
      </c>
      <c r="BA60" s="361">
        <v>0</v>
      </c>
      <c r="BB60" s="361">
        <v>0</v>
      </c>
      <c r="BC60" s="361">
        <v>0</v>
      </c>
      <c r="BD60" s="361">
        <v>0</v>
      </c>
      <c r="BE60" s="361">
        <v>0</v>
      </c>
      <c r="BF60" s="361">
        <v>0</v>
      </c>
      <c r="BG60" s="361">
        <v>0</v>
      </c>
      <c r="BH60" s="361">
        <v>0</v>
      </c>
      <c r="BI60" s="361">
        <v>0</v>
      </c>
      <c r="BJ60" s="364">
        <v>0</v>
      </c>
      <c r="BK60" s="364">
        <v>341.61</v>
      </c>
    </row>
    <row r="61" spans="1:63" ht="20.100000000000001" customHeight="1" x14ac:dyDescent="0.2">
      <c r="A61" s="1514" t="s">
        <v>1271</v>
      </c>
      <c r="B61" s="1514"/>
      <c r="C61" s="366"/>
      <c r="D61" s="367">
        <v>0</v>
      </c>
      <c r="E61" s="367"/>
      <c r="F61" s="368">
        <v>33.81</v>
      </c>
      <c r="G61" s="367">
        <v>0</v>
      </c>
      <c r="H61" s="367">
        <v>0</v>
      </c>
      <c r="I61" s="367">
        <v>0</v>
      </c>
      <c r="J61" s="367">
        <v>11.14</v>
      </c>
      <c r="K61" s="367">
        <v>19.670000000000002</v>
      </c>
      <c r="L61" s="367">
        <v>0</v>
      </c>
      <c r="M61" s="367">
        <v>0</v>
      </c>
      <c r="N61" s="367">
        <v>0</v>
      </c>
      <c r="O61" s="367">
        <v>3</v>
      </c>
      <c r="P61" s="367">
        <v>0</v>
      </c>
      <c r="Q61" s="367">
        <v>0</v>
      </c>
      <c r="R61" s="367">
        <v>57.819999999999993</v>
      </c>
      <c r="S61" s="367">
        <v>0</v>
      </c>
      <c r="T61" s="367">
        <v>0</v>
      </c>
      <c r="U61" s="367">
        <v>0</v>
      </c>
      <c r="V61" s="367">
        <v>0</v>
      </c>
      <c r="W61" s="367">
        <v>0</v>
      </c>
      <c r="X61" s="367">
        <v>0</v>
      </c>
      <c r="Y61" s="367">
        <v>1.1100000000000001</v>
      </c>
      <c r="Z61" s="367">
        <v>0</v>
      </c>
      <c r="AA61" s="367">
        <v>0</v>
      </c>
      <c r="AB61" s="367">
        <v>6.47</v>
      </c>
      <c r="AC61" s="369">
        <v>3.62</v>
      </c>
      <c r="AD61" s="369">
        <v>0.06</v>
      </c>
      <c r="AE61" s="369">
        <v>0.08</v>
      </c>
      <c r="AF61" s="369">
        <v>0</v>
      </c>
      <c r="AG61" s="369">
        <v>0.28999999999999998</v>
      </c>
      <c r="AH61" s="369">
        <v>0</v>
      </c>
      <c r="AI61" s="369">
        <v>0.16</v>
      </c>
      <c r="AJ61" s="369">
        <v>0</v>
      </c>
      <c r="AK61" s="369">
        <v>0</v>
      </c>
      <c r="AL61" s="367">
        <v>0</v>
      </c>
      <c r="AM61" s="367">
        <v>0</v>
      </c>
      <c r="AN61" s="367">
        <v>0.03</v>
      </c>
      <c r="AO61" s="367">
        <v>0.35000000000000003</v>
      </c>
      <c r="AP61" s="369">
        <v>0</v>
      </c>
      <c r="AQ61" s="369">
        <v>0</v>
      </c>
      <c r="AR61" s="369">
        <v>0</v>
      </c>
      <c r="AS61" s="367">
        <v>1.88</v>
      </c>
      <c r="AT61" s="367">
        <v>0</v>
      </c>
      <c r="AU61" s="367">
        <v>0</v>
      </c>
      <c r="AV61" s="367">
        <v>49.8</v>
      </c>
      <c r="AW61" s="367">
        <v>0.01</v>
      </c>
      <c r="AX61" s="367">
        <v>0</v>
      </c>
      <c r="AY61" s="367">
        <v>0</v>
      </c>
      <c r="AZ61" s="367">
        <v>6.9999999999999993E-2</v>
      </c>
      <c r="BA61" s="367">
        <v>0.18</v>
      </c>
      <c r="BB61" s="367">
        <v>0.18</v>
      </c>
      <c r="BC61" s="367">
        <v>0</v>
      </c>
      <c r="BD61" s="367">
        <v>0</v>
      </c>
      <c r="BE61" s="367">
        <v>0</v>
      </c>
      <c r="BF61" s="367">
        <v>0</v>
      </c>
      <c r="BG61" s="369">
        <v>0</v>
      </c>
      <c r="BH61" s="369">
        <v>0</v>
      </c>
      <c r="BI61" s="369">
        <v>0</v>
      </c>
      <c r="BJ61" s="370"/>
      <c r="BK61" s="370"/>
    </row>
    <row r="62" spans="1:63" ht="20.100000000000001" customHeight="1" x14ac:dyDescent="0.2">
      <c r="A62" s="311" t="s">
        <v>1274</v>
      </c>
      <c r="C62" s="349"/>
      <c r="D62" s="312"/>
      <c r="E62" s="312"/>
      <c r="F62" s="312"/>
      <c r="G62" s="312"/>
      <c r="H62" s="312"/>
      <c r="I62" s="312"/>
      <c r="J62" s="312"/>
      <c r="K62" s="312"/>
      <c r="L62" s="312"/>
      <c r="M62" s="312"/>
      <c r="N62" s="312"/>
      <c r="O62" s="312"/>
      <c r="P62" s="312"/>
      <c r="Q62" s="312"/>
      <c r="R62" s="312"/>
      <c r="S62" s="312"/>
      <c r="T62" s="312"/>
      <c r="U62" s="312"/>
      <c r="V62" s="312"/>
      <c r="W62" s="312"/>
      <c r="X62" s="312"/>
      <c r="Y62" s="312"/>
      <c r="Z62" s="312"/>
      <c r="AA62" s="312"/>
      <c r="AB62" s="312"/>
      <c r="AC62" s="313"/>
      <c r="AD62" s="313"/>
      <c r="AE62" s="313"/>
      <c r="AF62" s="313"/>
      <c r="AG62" s="313"/>
      <c r="AH62" s="313"/>
      <c r="AI62" s="313"/>
      <c r="AJ62" s="313"/>
      <c r="AK62" s="313"/>
      <c r="AL62" s="312"/>
      <c r="AM62" s="312"/>
      <c r="AN62" s="312"/>
      <c r="AO62" s="312"/>
      <c r="AP62" s="313"/>
      <c r="AQ62" s="313"/>
      <c r="AR62" s="313"/>
      <c r="AS62" s="313"/>
      <c r="AT62" s="312"/>
      <c r="AU62" s="312"/>
      <c r="AV62" s="312"/>
      <c r="AW62" s="312"/>
      <c r="AX62" s="312"/>
      <c r="AY62" s="312"/>
      <c r="AZ62" s="312"/>
      <c r="BA62" s="312"/>
      <c r="BB62" s="312"/>
      <c r="BC62" s="312"/>
      <c r="BD62" s="312"/>
      <c r="BE62" s="312"/>
      <c r="BF62" s="312"/>
      <c r="BG62" s="313"/>
      <c r="BH62" s="313"/>
      <c r="BI62" s="313"/>
      <c r="BJ62" s="314"/>
      <c r="BK62" s="314"/>
    </row>
  </sheetData>
  <mergeCells count="9">
    <mergeCell ref="BK4:BK5"/>
    <mergeCell ref="F4:BI4"/>
    <mergeCell ref="E4:E5"/>
    <mergeCell ref="A61:B61"/>
    <mergeCell ref="A4:A5"/>
    <mergeCell ref="B4:B5"/>
    <mergeCell ref="C4:C5"/>
    <mergeCell ref="D4:D5"/>
    <mergeCell ref="BJ4:BJ5"/>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5">
    <tabColor theme="0"/>
  </sheetPr>
  <dimension ref="A1:BK62"/>
  <sheetViews>
    <sheetView zoomScale="77" zoomScaleNormal="77" workbookViewId="0">
      <pane xSplit="5" ySplit="6" topLeftCell="F7" activePane="bottomRight" state="frozen"/>
      <selection activeCell="BG59" sqref="BG59"/>
      <selection pane="topRight" activeCell="BG59" sqref="BG59"/>
      <selection pane="bottomLeft" activeCell="BG59" sqref="BG59"/>
      <selection pane="bottomRight" activeCell="BG59" sqref="BG59"/>
    </sheetView>
  </sheetViews>
  <sheetFormatPr defaultRowHeight="20.100000000000001" customHeight="1" x14ac:dyDescent="0.2"/>
  <cols>
    <col min="1" max="1" width="6.7109375" style="280" customWidth="1"/>
    <col min="2" max="2" width="39.140625" style="280" customWidth="1"/>
    <col min="3" max="3" width="8.7109375" style="280" customWidth="1"/>
    <col min="4" max="4" width="12.7109375" style="312" customWidth="1"/>
    <col min="5" max="5" width="12" style="312" customWidth="1"/>
    <col min="6" max="6" width="12.85546875" style="312" customWidth="1"/>
    <col min="7" max="7" width="11.42578125" style="312" customWidth="1"/>
    <col min="8" max="8" width="10.42578125" style="312" customWidth="1"/>
    <col min="9" max="9" width="11.7109375" style="312" customWidth="1"/>
    <col min="10" max="10" width="11.140625" style="312" customWidth="1"/>
    <col min="11" max="11" width="11.85546875" style="312" bestFit="1" customWidth="1"/>
    <col min="12" max="12" width="10.5703125" style="312" bestFit="1" customWidth="1"/>
    <col min="13" max="13" width="9.5703125" style="312" bestFit="1" customWidth="1"/>
    <col min="14" max="14" width="11.42578125" style="312" customWidth="1"/>
    <col min="15" max="15" width="10.5703125" style="312" customWidth="1"/>
    <col min="16" max="16" width="7.5703125" style="312" customWidth="1"/>
    <col min="17" max="17" width="9.5703125" style="312" bestFit="1" customWidth="1"/>
    <col min="18" max="18" width="11" style="312" bestFit="1" customWidth="1"/>
    <col min="19" max="19" width="10.140625" style="312" bestFit="1" customWidth="1"/>
    <col min="20" max="24" width="9.5703125" style="312" bestFit="1" customWidth="1"/>
    <col min="25" max="25" width="10.140625" style="312" bestFit="1" customWidth="1"/>
    <col min="26" max="27" width="9.5703125" style="312" bestFit="1" customWidth="1"/>
    <col min="28" max="28" width="10.28515625" style="312" customWidth="1"/>
    <col min="29" max="36" width="9.5703125" style="313" bestFit="1" customWidth="1"/>
    <col min="37" max="37" width="9.5703125" style="313" customWidth="1"/>
    <col min="38" max="41" width="9.5703125" style="312" bestFit="1" customWidth="1"/>
    <col min="42" max="44" width="9.5703125" style="313" bestFit="1" customWidth="1"/>
    <col min="45" max="45" width="9.42578125" style="313" customWidth="1"/>
    <col min="46" max="58" width="9.5703125" style="312" bestFit="1" customWidth="1"/>
    <col min="59" max="61" width="9.5703125" style="313" bestFit="1" customWidth="1"/>
    <col min="62" max="63" width="12.5703125" style="314" bestFit="1" customWidth="1"/>
    <col min="64" max="194" width="9.140625" style="280"/>
    <col min="195" max="195" width="6.7109375" style="280" customWidth="1"/>
    <col min="196" max="196" width="39.140625" style="280" customWidth="1"/>
    <col min="197" max="197" width="8.7109375" style="280" customWidth="1"/>
    <col min="198" max="198" width="11.7109375" style="280" customWidth="1"/>
    <col min="199" max="199" width="12.7109375" style="280" customWidth="1"/>
    <col min="200" max="200" width="12" style="280" customWidth="1"/>
    <col min="201" max="201" width="12.85546875" style="280" customWidth="1"/>
    <col min="202" max="202" width="11.42578125" style="280" customWidth="1"/>
    <col min="203" max="203" width="10.42578125" style="280" customWidth="1"/>
    <col min="204" max="204" width="11.7109375" style="280" customWidth="1"/>
    <col min="205" max="205" width="11.140625" style="280" customWidth="1"/>
    <col min="206" max="206" width="11.85546875" style="280" bestFit="1" customWidth="1"/>
    <col min="207" max="207" width="10.5703125" style="280" bestFit="1" customWidth="1"/>
    <col min="208" max="208" width="9.5703125" style="280" bestFit="1" customWidth="1"/>
    <col min="209" max="209" width="11.42578125" style="280" customWidth="1"/>
    <col min="210" max="210" width="10.5703125" style="280" customWidth="1"/>
    <col min="211" max="211" width="7.5703125" style="280" customWidth="1"/>
    <col min="212" max="212" width="9.5703125" style="280" bestFit="1" customWidth="1"/>
    <col min="213" max="213" width="11" style="280" bestFit="1" customWidth="1"/>
    <col min="214" max="214" width="10.140625" style="280" bestFit="1" customWidth="1"/>
    <col min="215" max="219" width="9.5703125" style="280" bestFit="1" customWidth="1"/>
    <col min="220" max="220" width="10.140625" style="280" bestFit="1" customWidth="1"/>
    <col min="221" max="222" width="9.5703125" style="280" bestFit="1" customWidth="1"/>
    <col min="223" max="223" width="10.28515625" style="280" customWidth="1"/>
    <col min="224" max="231" width="9.5703125" style="280" bestFit="1" customWidth="1"/>
    <col min="232" max="232" width="9.5703125" style="280" customWidth="1"/>
    <col min="233" max="239" width="9.5703125" style="280" bestFit="1" customWidth="1"/>
    <col min="240" max="240" width="9.42578125" style="280" customWidth="1"/>
    <col min="241" max="256" width="9.5703125" style="280" bestFit="1" customWidth="1"/>
    <col min="257" max="258" width="12.5703125" style="280" bestFit="1" customWidth="1"/>
    <col min="259" max="259" width="11.42578125" style="280" bestFit="1" customWidth="1"/>
    <col min="260" max="260" width="11" style="280" bestFit="1" customWidth="1"/>
    <col min="261" max="261" width="11.7109375" style="280" bestFit="1" customWidth="1"/>
    <col min="262" max="450" width="9.140625" style="280"/>
    <col min="451" max="451" width="6.7109375" style="280" customWidth="1"/>
    <col min="452" max="452" width="39.140625" style="280" customWidth="1"/>
    <col min="453" max="453" width="8.7109375" style="280" customWidth="1"/>
    <col min="454" max="454" width="11.7109375" style="280" customWidth="1"/>
    <col min="455" max="455" width="12.7109375" style="280" customWidth="1"/>
    <col min="456" max="456" width="12" style="280" customWidth="1"/>
    <col min="457" max="457" width="12.85546875" style="280" customWidth="1"/>
    <col min="458" max="458" width="11.42578125" style="280" customWidth="1"/>
    <col min="459" max="459" width="10.42578125" style="280" customWidth="1"/>
    <col min="460" max="460" width="11.7109375" style="280" customWidth="1"/>
    <col min="461" max="461" width="11.140625" style="280" customWidth="1"/>
    <col min="462" max="462" width="11.85546875" style="280" bestFit="1" customWidth="1"/>
    <col min="463" max="463" width="10.5703125" style="280" bestFit="1" customWidth="1"/>
    <col min="464" max="464" width="9.5703125" style="280" bestFit="1" customWidth="1"/>
    <col min="465" max="465" width="11.42578125" style="280" customWidth="1"/>
    <col min="466" max="466" width="10.5703125" style="280" customWidth="1"/>
    <col min="467" max="467" width="7.5703125" style="280" customWidth="1"/>
    <col min="468" max="468" width="9.5703125" style="280" bestFit="1" customWidth="1"/>
    <col min="469" max="469" width="11" style="280" bestFit="1" customWidth="1"/>
    <col min="470" max="470" width="10.140625" style="280" bestFit="1" customWidth="1"/>
    <col min="471" max="475" width="9.5703125" style="280" bestFit="1" customWidth="1"/>
    <col min="476" max="476" width="10.140625" style="280" bestFit="1" customWidth="1"/>
    <col min="477" max="478" width="9.5703125" style="280" bestFit="1" customWidth="1"/>
    <col min="479" max="479" width="10.28515625" style="280" customWidth="1"/>
    <col min="480" max="487" width="9.5703125" style="280" bestFit="1" customWidth="1"/>
    <col min="488" max="488" width="9.5703125" style="280" customWidth="1"/>
    <col min="489" max="495" width="9.5703125" style="280" bestFit="1" customWidth="1"/>
    <col min="496" max="496" width="9.42578125" style="280" customWidth="1"/>
    <col min="497" max="512" width="9.5703125" style="280" bestFit="1" customWidth="1"/>
    <col min="513" max="514" width="12.5703125" style="280" bestFit="1" customWidth="1"/>
    <col min="515" max="515" width="11.42578125" style="280" bestFit="1" customWidth="1"/>
    <col min="516" max="516" width="11" style="280" bestFit="1" customWidth="1"/>
    <col min="517" max="517" width="11.7109375" style="280" bestFit="1" customWidth="1"/>
    <col min="518" max="706" width="9.140625" style="280"/>
    <col min="707" max="707" width="6.7109375" style="280" customWidth="1"/>
    <col min="708" max="708" width="39.140625" style="280" customWidth="1"/>
    <col min="709" max="709" width="8.7109375" style="280" customWidth="1"/>
    <col min="710" max="710" width="11.7109375" style="280" customWidth="1"/>
    <col min="711" max="711" width="12.7109375" style="280" customWidth="1"/>
    <col min="712" max="712" width="12" style="280" customWidth="1"/>
    <col min="713" max="713" width="12.85546875" style="280" customWidth="1"/>
    <col min="714" max="714" width="11.42578125" style="280" customWidth="1"/>
    <col min="715" max="715" width="10.42578125" style="280" customWidth="1"/>
    <col min="716" max="716" width="11.7109375" style="280" customWidth="1"/>
    <col min="717" max="717" width="11.140625" style="280" customWidth="1"/>
    <col min="718" max="718" width="11.85546875" style="280" bestFit="1" customWidth="1"/>
    <col min="719" max="719" width="10.5703125" style="280" bestFit="1" customWidth="1"/>
    <col min="720" max="720" width="9.5703125" style="280" bestFit="1" customWidth="1"/>
    <col min="721" max="721" width="11.42578125" style="280" customWidth="1"/>
    <col min="722" max="722" width="10.5703125" style="280" customWidth="1"/>
    <col min="723" max="723" width="7.5703125" style="280" customWidth="1"/>
    <col min="724" max="724" width="9.5703125" style="280" bestFit="1" customWidth="1"/>
    <col min="725" max="725" width="11" style="280" bestFit="1" customWidth="1"/>
    <col min="726" max="726" width="10.140625" style="280" bestFit="1" customWidth="1"/>
    <col min="727" max="731" width="9.5703125" style="280" bestFit="1" customWidth="1"/>
    <col min="732" max="732" width="10.140625" style="280" bestFit="1" customWidth="1"/>
    <col min="733" max="734" width="9.5703125" style="280" bestFit="1" customWidth="1"/>
    <col min="735" max="735" width="10.28515625" style="280" customWidth="1"/>
    <col min="736" max="743" width="9.5703125" style="280" bestFit="1" customWidth="1"/>
    <col min="744" max="744" width="9.5703125" style="280" customWidth="1"/>
    <col min="745" max="751" width="9.5703125" style="280" bestFit="1" customWidth="1"/>
    <col min="752" max="752" width="9.42578125" style="280" customWidth="1"/>
    <col min="753" max="768" width="9.5703125" style="280" bestFit="1" customWidth="1"/>
    <col min="769" max="770" width="12.5703125" style="280" bestFit="1" customWidth="1"/>
    <col min="771" max="771" width="11.42578125" style="280" bestFit="1" customWidth="1"/>
    <col min="772" max="772" width="11" style="280" bestFit="1" customWidth="1"/>
    <col min="773" max="773" width="11.7109375" style="280" bestFit="1" customWidth="1"/>
    <col min="774" max="962" width="9.140625" style="280"/>
    <col min="963" max="963" width="6.7109375" style="280" customWidth="1"/>
    <col min="964" max="964" width="39.140625" style="280" customWidth="1"/>
    <col min="965" max="965" width="8.7109375" style="280" customWidth="1"/>
    <col min="966" max="966" width="11.7109375" style="280" customWidth="1"/>
    <col min="967" max="967" width="12.7109375" style="280" customWidth="1"/>
    <col min="968" max="968" width="12" style="280" customWidth="1"/>
    <col min="969" max="969" width="12.85546875" style="280" customWidth="1"/>
    <col min="970" max="970" width="11.42578125" style="280" customWidth="1"/>
    <col min="971" max="971" width="10.42578125" style="280" customWidth="1"/>
    <col min="972" max="972" width="11.7109375" style="280" customWidth="1"/>
    <col min="973" max="973" width="11.140625" style="280" customWidth="1"/>
    <col min="974" max="974" width="11.85546875" style="280" bestFit="1" customWidth="1"/>
    <col min="975" max="975" width="10.5703125" style="280" bestFit="1" customWidth="1"/>
    <col min="976" max="976" width="9.5703125" style="280" bestFit="1" customWidth="1"/>
    <col min="977" max="977" width="11.42578125" style="280" customWidth="1"/>
    <col min="978" max="978" width="10.5703125" style="280" customWidth="1"/>
    <col min="979" max="979" width="7.5703125" style="280" customWidth="1"/>
    <col min="980" max="980" width="9.5703125" style="280" bestFit="1" customWidth="1"/>
    <col min="981" max="981" width="11" style="280" bestFit="1" customWidth="1"/>
    <col min="982" max="982" width="10.140625" style="280" bestFit="1" customWidth="1"/>
    <col min="983" max="987" width="9.5703125" style="280" bestFit="1" customWidth="1"/>
    <col min="988" max="988" width="10.140625" style="280" bestFit="1" customWidth="1"/>
    <col min="989" max="990" width="9.5703125" style="280" bestFit="1" customWidth="1"/>
    <col min="991" max="991" width="10.28515625" style="280" customWidth="1"/>
    <col min="992" max="999" width="9.5703125" style="280" bestFit="1" customWidth="1"/>
    <col min="1000" max="1000" width="9.5703125" style="280" customWidth="1"/>
    <col min="1001" max="1007" width="9.5703125" style="280" bestFit="1" customWidth="1"/>
    <col min="1008" max="1008" width="9.42578125" style="280" customWidth="1"/>
    <col min="1009" max="1024" width="9.5703125" style="280" bestFit="1" customWidth="1"/>
    <col min="1025" max="1026" width="12.5703125" style="280" bestFit="1" customWidth="1"/>
    <col min="1027" max="1027" width="11.42578125" style="280" bestFit="1" customWidth="1"/>
    <col min="1028" max="1028" width="11" style="280" bestFit="1" customWidth="1"/>
    <col min="1029" max="1029" width="11.7109375" style="280" bestFit="1" customWidth="1"/>
    <col min="1030" max="1218" width="9.140625" style="280"/>
    <col min="1219" max="1219" width="6.7109375" style="280" customWidth="1"/>
    <col min="1220" max="1220" width="39.140625" style="280" customWidth="1"/>
    <col min="1221" max="1221" width="8.7109375" style="280" customWidth="1"/>
    <col min="1222" max="1222" width="11.7109375" style="280" customWidth="1"/>
    <col min="1223" max="1223" width="12.7109375" style="280" customWidth="1"/>
    <col min="1224" max="1224" width="12" style="280" customWidth="1"/>
    <col min="1225" max="1225" width="12.85546875" style="280" customWidth="1"/>
    <col min="1226" max="1226" width="11.42578125" style="280" customWidth="1"/>
    <col min="1227" max="1227" width="10.42578125" style="280" customWidth="1"/>
    <col min="1228" max="1228" width="11.7109375" style="280" customWidth="1"/>
    <col min="1229" max="1229" width="11.140625" style="280" customWidth="1"/>
    <col min="1230" max="1230" width="11.85546875" style="280" bestFit="1" customWidth="1"/>
    <col min="1231" max="1231" width="10.5703125" style="280" bestFit="1" customWidth="1"/>
    <col min="1232" max="1232" width="9.5703125" style="280" bestFit="1" customWidth="1"/>
    <col min="1233" max="1233" width="11.42578125" style="280" customWidth="1"/>
    <col min="1234" max="1234" width="10.5703125" style="280" customWidth="1"/>
    <col min="1235" max="1235" width="7.5703125" style="280" customWidth="1"/>
    <col min="1236" max="1236" width="9.5703125" style="280" bestFit="1" customWidth="1"/>
    <col min="1237" max="1237" width="11" style="280" bestFit="1" customWidth="1"/>
    <col min="1238" max="1238" width="10.140625" style="280" bestFit="1" customWidth="1"/>
    <col min="1239" max="1243" width="9.5703125" style="280" bestFit="1" customWidth="1"/>
    <col min="1244" max="1244" width="10.140625" style="280" bestFit="1" customWidth="1"/>
    <col min="1245" max="1246" width="9.5703125" style="280" bestFit="1" customWidth="1"/>
    <col min="1247" max="1247" width="10.28515625" style="280" customWidth="1"/>
    <col min="1248" max="1255" width="9.5703125" style="280" bestFit="1" customWidth="1"/>
    <col min="1256" max="1256" width="9.5703125" style="280" customWidth="1"/>
    <col min="1257" max="1263" width="9.5703125" style="280" bestFit="1" customWidth="1"/>
    <col min="1264" max="1264" width="9.42578125" style="280" customWidth="1"/>
    <col min="1265" max="1280" width="9.5703125" style="280" bestFit="1" customWidth="1"/>
    <col min="1281" max="1282" width="12.5703125" style="280" bestFit="1" customWidth="1"/>
    <col min="1283" max="1283" width="11.42578125" style="280" bestFit="1" customWidth="1"/>
    <col min="1284" max="1284" width="11" style="280" bestFit="1" customWidth="1"/>
    <col min="1285" max="1285" width="11.7109375" style="280" bestFit="1" customWidth="1"/>
    <col min="1286" max="1474" width="9.140625" style="280"/>
    <col min="1475" max="1475" width="6.7109375" style="280" customWidth="1"/>
    <col min="1476" max="1476" width="39.140625" style="280" customWidth="1"/>
    <col min="1477" max="1477" width="8.7109375" style="280" customWidth="1"/>
    <col min="1478" max="1478" width="11.7109375" style="280" customWidth="1"/>
    <col min="1479" max="1479" width="12.7109375" style="280" customWidth="1"/>
    <col min="1480" max="1480" width="12" style="280" customWidth="1"/>
    <col min="1481" max="1481" width="12.85546875" style="280" customWidth="1"/>
    <col min="1482" max="1482" width="11.42578125" style="280" customWidth="1"/>
    <col min="1483" max="1483" width="10.42578125" style="280" customWidth="1"/>
    <col min="1484" max="1484" width="11.7109375" style="280" customWidth="1"/>
    <col min="1485" max="1485" width="11.140625" style="280" customWidth="1"/>
    <col min="1486" max="1486" width="11.85546875" style="280" bestFit="1" customWidth="1"/>
    <col min="1487" max="1487" width="10.5703125" style="280" bestFit="1" customWidth="1"/>
    <col min="1488" max="1488" width="9.5703125" style="280" bestFit="1" customWidth="1"/>
    <col min="1489" max="1489" width="11.42578125" style="280" customWidth="1"/>
    <col min="1490" max="1490" width="10.5703125" style="280" customWidth="1"/>
    <col min="1491" max="1491" width="7.5703125" style="280" customWidth="1"/>
    <col min="1492" max="1492" width="9.5703125" style="280" bestFit="1" customWidth="1"/>
    <col min="1493" max="1493" width="11" style="280" bestFit="1" customWidth="1"/>
    <col min="1494" max="1494" width="10.140625" style="280" bestFit="1" customWidth="1"/>
    <col min="1495" max="1499" width="9.5703125" style="280" bestFit="1" customWidth="1"/>
    <col min="1500" max="1500" width="10.140625" style="280" bestFit="1" customWidth="1"/>
    <col min="1501" max="1502" width="9.5703125" style="280" bestFit="1" customWidth="1"/>
    <col min="1503" max="1503" width="10.28515625" style="280" customWidth="1"/>
    <col min="1504" max="1511" width="9.5703125" style="280" bestFit="1" customWidth="1"/>
    <col min="1512" max="1512" width="9.5703125" style="280" customWidth="1"/>
    <col min="1513" max="1519" width="9.5703125" style="280" bestFit="1" customWidth="1"/>
    <col min="1520" max="1520" width="9.42578125" style="280" customWidth="1"/>
    <col min="1521" max="1536" width="9.5703125" style="280" bestFit="1" customWidth="1"/>
    <col min="1537" max="1538" width="12.5703125" style="280" bestFit="1" customWidth="1"/>
    <col min="1539" max="1539" width="11.42578125" style="280" bestFit="1" customWidth="1"/>
    <col min="1540" max="1540" width="11" style="280" bestFit="1" customWidth="1"/>
    <col min="1541" max="1541" width="11.7109375" style="280" bestFit="1" customWidth="1"/>
    <col min="1542" max="1730" width="9.140625" style="280"/>
    <col min="1731" max="1731" width="6.7109375" style="280" customWidth="1"/>
    <col min="1732" max="1732" width="39.140625" style="280" customWidth="1"/>
    <col min="1733" max="1733" width="8.7109375" style="280" customWidth="1"/>
    <col min="1734" max="1734" width="11.7109375" style="280" customWidth="1"/>
    <col min="1735" max="1735" width="12.7109375" style="280" customWidth="1"/>
    <col min="1736" max="1736" width="12" style="280" customWidth="1"/>
    <col min="1737" max="1737" width="12.85546875" style="280" customWidth="1"/>
    <col min="1738" max="1738" width="11.42578125" style="280" customWidth="1"/>
    <col min="1739" max="1739" width="10.42578125" style="280" customWidth="1"/>
    <col min="1740" max="1740" width="11.7109375" style="280" customWidth="1"/>
    <col min="1741" max="1741" width="11.140625" style="280" customWidth="1"/>
    <col min="1742" max="1742" width="11.85546875" style="280" bestFit="1" customWidth="1"/>
    <col min="1743" max="1743" width="10.5703125" style="280" bestFit="1" customWidth="1"/>
    <col min="1744" max="1744" width="9.5703125" style="280" bestFit="1" customWidth="1"/>
    <col min="1745" max="1745" width="11.42578125" style="280" customWidth="1"/>
    <col min="1746" max="1746" width="10.5703125" style="280" customWidth="1"/>
    <col min="1747" max="1747" width="7.5703125" style="280" customWidth="1"/>
    <col min="1748" max="1748" width="9.5703125" style="280" bestFit="1" customWidth="1"/>
    <col min="1749" max="1749" width="11" style="280" bestFit="1" customWidth="1"/>
    <col min="1750" max="1750" width="10.140625" style="280" bestFit="1" customWidth="1"/>
    <col min="1751" max="1755" width="9.5703125" style="280" bestFit="1" customWidth="1"/>
    <col min="1756" max="1756" width="10.140625" style="280" bestFit="1" customWidth="1"/>
    <col min="1757" max="1758" width="9.5703125" style="280" bestFit="1" customWidth="1"/>
    <col min="1759" max="1759" width="10.28515625" style="280" customWidth="1"/>
    <col min="1760" max="1767" width="9.5703125" style="280" bestFit="1" customWidth="1"/>
    <col min="1768" max="1768" width="9.5703125" style="280" customWidth="1"/>
    <col min="1769" max="1775" width="9.5703125" style="280" bestFit="1" customWidth="1"/>
    <col min="1776" max="1776" width="9.42578125" style="280" customWidth="1"/>
    <col min="1777" max="1792" width="9.5703125" style="280" bestFit="1" customWidth="1"/>
    <col min="1793" max="1794" width="12.5703125" style="280" bestFit="1" customWidth="1"/>
    <col min="1795" max="1795" width="11.42578125" style="280" bestFit="1" customWidth="1"/>
    <col min="1796" max="1796" width="11" style="280" bestFit="1" customWidth="1"/>
    <col min="1797" max="1797" width="11.7109375" style="280" bestFit="1" customWidth="1"/>
    <col min="1798" max="1986" width="9.140625" style="280"/>
    <col min="1987" max="1987" width="6.7109375" style="280" customWidth="1"/>
    <col min="1988" max="1988" width="39.140625" style="280" customWidth="1"/>
    <col min="1989" max="1989" width="8.7109375" style="280" customWidth="1"/>
    <col min="1990" max="1990" width="11.7109375" style="280" customWidth="1"/>
    <col min="1991" max="1991" width="12.7109375" style="280" customWidth="1"/>
    <col min="1992" max="1992" width="12" style="280" customWidth="1"/>
    <col min="1993" max="1993" width="12.85546875" style="280" customWidth="1"/>
    <col min="1994" max="1994" width="11.42578125" style="280" customWidth="1"/>
    <col min="1995" max="1995" width="10.42578125" style="280" customWidth="1"/>
    <col min="1996" max="1996" width="11.7109375" style="280" customWidth="1"/>
    <col min="1997" max="1997" width="11.140625" style="280" customWidth="1"/>
    <col min="1998" max="1998" width="11.85546875" style="280" bestFit="1" customWidth="1"/>
    <col min="1999" max="1999" width="10.5703125" style="280" bestFit="1" customWidth="1"/>
    <col min="2000" max="2000" width="9.5703125" style="280" bestFit="1" customWidth="1"/>
    <col min="2001" max="2001" width="11.42578125" style="280" customWidth="1"/>
    <col min="2002" max="2002" width="10.5703125" style="280" customWidth="1"/>
    <col min="2003" max="2003" width="7.5703125" style="280" customWidth="1"/>
    <col min="2004" max="2004" width="9.5703125" style="280" bestFit="1" customWidth="1"/>
    <col min="2005" max="2005" width="11" style="280" bestFit="1" customWidth="1"/>
    <col min="2006" max="2006" width="10.140625" style="280" bestFit="1" customWidth="1"/>
    <col min="2007" max="2011" width="9.5703125" style="280" bestFit="1" customWidth="1"/>
    <col min="2012" max="2012" width="10.140625" style="280" bestFit="1" customWidth="1"/>
    <col min="2013" max="2014" width="9.5703125" style="280" bestFit="1" customWidth="1"/>
    <col min="2015" max="2015" width="10.28515625" style="280" customWidth="1"/>
    <col min="2016" max="2023" width="9.5703125" style="280" bestFit="1" customWidth="1"/>
    <col min="2024" max="2024" width="9.5703125" style="280" customWidth="1"/>
    <col min="2025" max="2031" width="9.5703125" style="280" bestFit="1" customWidth="1"/>
    <col min="2032" max="2032" width="9.42578125" style="280" customWidth="1"/>
    <col min="2033" max="2048" width="9.5703125" style="280" bestFit="1" customWidth="1"/>
    <col min="2049" max="2050" width="12.5703125" style="280" bestFit="1" customWidth="1"/>
    <col min="2051" max="2051" width="11.42578125" style="280" bestFit="1" customWidth="1"/>
    <col min="2052" max="2052" width="11" style="280" bestFit="1" customWidth="1"/>
    <col min="2053" max="2053" width="11.7109375" style="280" bestFit="1" customWidth="1"/>
    <col min="2054" max="2242" width="9.140625" style="280"/>
    <col min="2243" max="2243" width="6.7109375" style="280" customWidth="1"/>
    <col min="2244" max="2244" width="39.140625" style="280" customWidth="1"/>
    <col min="2245" max="2245" width="8.7109375" style="280" customWidth="1"/>
    <col min="2246" max="2246" width="11.7109375" style="280" customWidth="1"/>
    <col min="2247" max="2247" width="12.7109375" style="280" customWidth="1"/>
    <col min="2248" max="2248" width="12" style="280" customWidth="1"/>
    <col min="2249" max="2249" width="12.85546875" style="280" customWidth="1"/>
    <col min="2250" max="2250" width="11.42578125" style="280" customWidth="1"/>
    <col min="2251" max="2251" width="10.42578125" style="280" customWidth="1"/>
    <col min="2252" max="2252" width="11.7109375" style="280" customWidth="1"/>
    <col min="2253" max="2253" width="11.140625" style="280" customWidth="1"/>
    <col min="2254" max="2254" width="11.85546875" style="280" bestFit="1" customWidth="1"/>
    <col min="2255" max="2255" width="10.5703125" style="280" bestFit="1" customWidth="1"/>
    <col min="2256" max="2256" width="9.5703125" style="280" bestFit="1" customWidth="1"/>
    <col min="2257" max="2257" width="11.42578125" style="280" customWidth="1"/>
    <col min="2258" max="2258" width="10.5703125" style="280" customWidth="1"/>
    <col min="2259" max="2259" width="7.5703125" style="280" customWidth="1"/>
    <col min="2260" max="2260" width="9.5703125" style="280" bestFit="1" customWidth="1"/>
    <col min="2261" max="2261" width="11" style="280" bestFit="1" customWidth="1"/>
    <col min="2262" max="2262" width="10.140625" style="280" bestFit="1" customWidth="1"/>
    <col min="2263" max="2267" width="9.5703125" style="280" bestFit="1" customWidth="1"/>
    <col min="2268" max="2268" width="10.140625" style="280" bestFit="1" customWidth="1"/>
    <col min="2269" max="2270" width="9.5703125" style="280" bestFit="1" customWidth="1"/>
    <col min="2271" max="2271" width="10.28515625" style="280" customWidth="1"/>
    <col min="2272" max="2279" width="9.5703125" style="280" bestFit="1" customWidth="1"/>
    <col min="2280" max="2280" width="9.5703125" style="280" customWidth="1"/>
    <col min="2281" max="2287" width="9.5703125" style="280" bestFit="1" customWidth="1"/>
    <col min="2288" max="2288" width="9.42578125" style="280" customWidth="1"/>
    <col min="2289" max="2304" width="9.5703125" style="280" bestFit="1" customWidth="1"/>
    <col min="2305" max="2306" width="12.5703125" style="280" bestFit="1" customWidth="1"/>
    <col min="2307" max="2307" width="11.42578125" style="280" bestFit="1" customWidth="1"/>
    <col min="2308" max="2308" width="11" style="280" bestFit="1" customWidth="1"/>
    <col min="2309" max="2309" width="11.7109375" style="280" bestFit="1" customWidth="1"/>
    <col min="2310" max="2498" width="9.140625" style="280"/>
    <col min="2499" max="2499" width="6.7109375" style="280" customWidth="1"/>
    <col min="2500" max="2500" width="39.140625" style="280" customWidth="1"/>
    <col min="2501" max="2501" width="8.7109375" style="280" customWidth="1"/>
    <col min="2502" max="2502" width="11.7109375" style="280" customWidth="1"/>
    <col min="2503" max="2503" width="12.7109375" style="280" customWidth="1"/>
    <col min="2504" max="2504" width="12" style="280" customWidth="1"/>
    <col min="2505" max="2505" width="12.85546875" style="280" customWidth="1"/>
    <col min="2506" max="2506" width="11.42578125" style="280" customWidth="1"/>
    <col min="2507" max="2507" width="10.42578125" style="280" customWidth="1"/>
    <col min="2508" max="2508" width="11.7109375" style="280" customWidth="1"/>
    <col min="2509" max="2509" width="11.140625" style="280" customWidth="1"/>
    <col min="2510" max="2510" width="11.85546875" style="280" bestFit="1" customWidth="1"/>
    <col min="2511" max="2511" width="10.5703125" style="280" bestFit="1" customWidth="1"/>
    <col min="2512" max="2512" width="9.5703125" style="280" bestFit="1" customWidth="1"/>
    <col min="2513" max="2513" width="11.42578125" style="280" customWidth="1"/>
    <col min="2514" max="2514" width="10.5703125" style="280" customWidth="1"/>
    <col min="2515" max="2515" width="7.5703125" style="280" customWidth="1"/>
    <col min="2516" max="2516" width="9.5703125" style="280" bestFit="1" customWidth="1"/>
    <col min="2517" max="2517" width="11" style="280" bestFit="1" customWidth="1"/>
    <col min="2518" max="2518" width="10.140625" style="280" bestFit="1" customWidth="1"/>
    <col min="2519" max="2523" width="9.5703125" style="280" bestFit="1" customWidth="1"/>
    <col min="2524" max="2524" width="10.140625" style="280" bestFit="1" customWidth="1"/>
    <col min="2525" max="2526" width="9.5703125" style="280" bestFit="1" customWidth="1"/>
    <col min="2527" max="2527" width="10.28515625" style="280" customWidth="1"/>
    <col min="2528" max="2535" width="9.5703125" style="280" bestFit="1" customWidth="1"/>
    <col min="2536" max="2536" width="9.5703125" style="280" customWidth="1"/>
    <col min="2537" max="2543" width="9.5703125" style="280" bestFit="1" customWidth="1"/>
    <col min="2544" max="2544" width="9.42578125" style="280" customWidth="1"/>
    <col min="2545" max="2560" width="9.5703125" style="280" bestFit="1" customWidth="1"/>
    <col min="2561" max="2562" width="12.5703125" style="280" bestFit="1" customWidth="1"/>
    <col min="2563" max="2563" width="11.42578125" style="280" bestFit="1" customWidth="1"/>
    <col min="2564" max="2564" width="11" style="280" bestFit="1" customWidth="1"/>
    <col min="2565" max="2565" width="11.7109375" style="280" bestFit="1" customWidth="1"/>
    <col min="2566" max="2754" width="9.140625" style="280"/>
    <col min="2755" max="2755" width="6.7109375" style="280" customWidth="1"/>
    <col min="2756" max="2756" width="39.140625" style="280" customWidth="1"/>
    <col min="2757" max="2757" width="8.7109375" style="280" customWidth="1"/>
    <col min="2758" max="2758" width="11.7109375" style="280" customWidth="1"/>
    <col min="2759" max="2759" width="12.7109375" style="280" customWidth="1"/>
    <col min="2760" max="2760" width="12" style="280" customWidth="1"/>
    <col min="2761" max="2761" width="12.85546875" style="280" customWidth="1"/>
    <col min="2762" max="2762" width="11.42578125" style="280" customWidth="1"/>
    <col min="2763" max="2763" width="10.42578125" style="280" customWidth="1"/>
    <col min="2764" max="2764" width="11.7109375" style="280" customWidth="1"/>
    <col min="2765" max="2765" width="11.140625" style="280" customWidth="1"/>
    <col min="2766" max="2766" width="11.85546875" style="280" bestFit="1" customWidth="1"/>
    <col min="2767" max="2767" width="10.5703125" style="280" bestFit="1" customWidth="1"/>
    <col min="2768" max="2768" width="9.5703125" style="280" bestFit="1" customWidth="1"/>
    <col min="2769" max="2769" width="11.42578125" style="280" customWidth="1"/>
    <col min="2770" max="2770" width="10.5703125" style="280" customWidth="1"/>
    <col min="2771" max="2771" width="7.5703125" style="280" customWidth="1"/>
    <col min="2772" max="2772" width="9.5703125" style="280" bestFit="1" customWidth="1"/>
    <col min="2773" max="2773" width="11" style="280" bestFit="1" customWidth="1"/>
    <col min="2774" max="2774" width="10.140625" style="280" bestFit="1" customWidth="1"/>
    <col min="2775" max="2779" width="9.5703125" style="280" bestFit="1" customWidth="1"/>
    <col min="2780" max="2780" width="10.140625" style="280" bestFit="1" customWidth="1"/>
    <col min="2781" max="2782" width="9.5703125" style="280" bestFit="1" customWidth="1"/>
    <col min="2783" max="2783" width="10.28515625" style="280" customWidth="1"/>
    <col min="2784" max="2791" width="9.5703125" style="280" bestFit="1" customWidth="1"/>
    <col min="2792" max="2792" width="9.5703125" style="280" customWidth="1"/>
    <col min="2793" max="2799" width="9.5703125" style="280" bestFit="1" customWidth="1"/>
    <col min="2800" max="2800" width="9.42578125" style="280" customWidth="1"/>
    <col min="2801" max="2816" width="9.5703125" style="280" bestFit="1" customWidth="1"/>
    <col min="2817" max="2818" width="12.5703125" style="280" bestFit="1" customWidth="1"/>
    <col min="2819" max="2819" width="11.42578125" style="280" bestFit="1" customWidth="1"/>
    <col min="2820" max="2820" width="11" style="280" bestFit="1" customWidth="1"/>
    <col min="2821" max="2821" width="11.7109375" style="280" bestFit="1" customWidth="1"/>
    <col min="2822" max="3010" width="9.140625" style="280"/>
    <col min="3011" max="3011" width="6.7109375" style="280" customWidth="1"/>
    <col min="3012" max="3012" width="39.140625" style="280" customWidth="1"/>
    <col min="3013" max="3013" width="8.7109375" style="280" customWidth="1"/>
    <col min="3014" max="3014" width="11.7109375" style="280" customWidth="1"/>
    <col min="3015" max="3015" width="12.7109375" style="280" customWidth="1"/>
    <col min="3016" max="3016" width="12" style="280" customWidth="1"/>
    <col min="3017" max="3017" width="12.85546875" style="280" customWidth="1"/>
    <col min="3018" max="3018" width="11.42578125" style="280" customWidth="1"/>
    <col min="3019" max="3019" width="10.42578125" style="280" customWidth="1"/>
    <col min="3020" max="3020" width="11.7109375" style="280" customWidth="1"/>
    <col min="3021" max="3021" width="11.140625" style="280" customWidth="1"/>
    <col min="3022" max="3022" width="11.85546875" style="280" bestFit="1" customWidth="1"/>
    <col min="3023" max="3023" width="10.5703125" style="280" bestFit="1" customWidth="1"/>
    <col min="3024" max="3024" width="9.5703125" style="280" bestFit="1" customWidth="1"/>
    <col min="3025" max="3025" width="11.42578125" style="280" customWidth="1"/>
    <col min="3026" max="3026" width="10.5703125" style="280" customWidth="1"/>
    <col min="3027" max="3027" width="7.5703125" style="280" customWidth="1"/>
    <col min="3028" max="3028" width="9.5703125" style="280" bestFit="1" customWidth="1"/>
    <col min="3029" max="3029" width="11" style="280" bestFit="1" customWidth="1"/>
    <col min="3030" max="3030" width="10.140625" style="280" bestFit="1" customWidth="1"/>
    <col min="3031" max="3035" width="9.5703125" style="280" bestFit="1" customWidth="1"/>
    <col min="3036" max="3036" width="10.140625" style="280" bestFit="1" customWidth="1"/>
    <col min="3037" max="3038" width="9.5703125" style="280" bestFit="1" customWidth="1"/>
    <col min="3039" max="3039" width="10.28515625" style="280" customWidth="1"/>
    <col min="3040" max="3047" width="9.5703125" style="280" bestFit="1" customWidth="1"/>
    <col min="3048" max="3048" width="9.5703125" style="280" customWidth="1"/>
    <col min="3049" max="3055" width="9.5703125" style="280" bestFit="1" customWidth="1"/>
    <col min="3056" max="3056" width="9.42578125" style="280" customWidth="1"/>
    <col min="3057" max="3072" width="9.5703125" style="280" bestFit="1" customWidth="1"/>
    <col min="3073" max="3074" width="12.5703125" style="280" bestFit="1" customWidth="1"/>
    <col min="3075" max="3075" width="11.42578125" style="280" bestFit="1" customWidth="1"/>
    <col min="3076" max="3076" width="11" style="280" bestFit="1" customWidth="1"/>
    <col min="3077" max="3077" width="11.7109375" style="280" bestFit="1" customWidth="1"/>
    <col min="3078" max="3266" width="9.140625" style="280"/>
    <col min="3267" max="3267" width="6.7109375" style="280" customWidth="1"/>
    <col min="3268" max="3268" width="39.140625" style="280" customWidth="1"/>
    <col min="3269" max="3269" width="8.7109375" style="280" customWidth="1"/>
    <col min="3270" max="3270" width="11.7109375" style="280" customWidth="1"/>
    <col min="3271" max="3271" width="12.7109375" style="280" customWidth="1"/>
    <col min="3272" max="3272" width="12" style="280" customWidth="1"/>
    <col min="3273" max="3273" width="12.85546875" style="280" customWidth="1"/>
    <col min="3274" max="3274" width="11.42578125" style="280" customWidth="1"/>
    <col min="3275" max="3275" width="10.42578125" style="280" customWidth="1"/>
    <col min="3276" max="3276" width="11.7109375" style="280" customWidth="1"/>
    <col min="3277" max="3277" width="11.140625" style="280" customWidth="1"/>
    <col min="3278" max="3278" width="11.85546875" style="280" bestFit="1" customWidth="1"/>
    <col min="3279" max="3279" width="10.5703125" style="280" bestFit="1" customWidth="1"/>
    <col min="3280" max="3280" width="9.5703125" style="280" bestFit="1" customWidth="1"/>
    <col min="3281" max="3281" width="11.42578125" style="280" customWidth="1"/>
    <col min="3282" max="3282" width="10.5703125" style="280" customWidth="1"/>
    <col min="3283" max="3283" width="7.5703125" style="280" customWidth="1"/>
    <col min="3284" max="3284" width="9.5703125" style="280" bestFit="1" customWidth="1"/>
    <col min="3285" max="3285" width="11" style="280" bestFit="1" customWidth="1"/>
    <col min="3286" max="3286" width="10.140625" style="280" bestFit="1" customWidth="1"/>
    <col min="3287" max="3291" width="9.5703125" style="280" bestFit="1" customWidth="1"/>
    <col min="3292" max="3292" width="10.140625" style="280" bestFit="1" customWidth="1"/>
    <col min="3293" max="3294" width="9.5703125" style="280" bestFit="1" customWidth="1"/>
    <col min="3295" max="3295" width="10.28515625" style="280" customWidth="1"/>
    <col min="3296" max="3303" width="9.5703125" style="280" bestFit="1" customWidth="1"/>
    <col min="3304" max="3304" width="9.5703125" style="280" customWidth="1"/>
    <col min="3305" max="3311" width="9.5703125" style="280" bestFit="1" customWidth="1"/>
    <col min="3312" max="3312" width="9.42578125" style="280" customWidth="1"/>
    <col min="3313" max="3328" width="9.5703125" style="280" bestFit="1" customWidth="1"/>
    <col min="3329" max="3330" width="12.5703125" style="280" bestFit="1" customWidth="1"/>
    <col min="3331" max="3331" width="11.42578125" style="280" bestFit="1" customWidth="1"/>
    <col min="3332" max="3332" width="11" style="280" bestFit="1" customWidth="1"/>
    <col min="3333" max="3333" width="11.7109375" style="280" bestFit="1" customWidth="1"/>
    <col min="3334" max="3522" width="9.140625" style="280"/>
    <col min="3523" max="3523" width="6.7109375" style="280" customWidth="1"/>
    <col min="3524" max="3524" width="39.140625" style="280" customWidth="1"/>
    <col min="3525" max="3525" width="8.7109375" style="280" customWidth="1"/>
    <col min="3526" max="3526" width="11.7109375" style="280" customWidth="1"/>
    <col min="3527" max="3527" width="12.7109375" style="280" customWidth="1"/>
    <col min="3528" max="3528" width="12" style="280" customWidth="1"/>
    <col min="3529" max="3529" width="12.85546875" style="280" customWidth="1"/>
    <col min="3530" max="3530" width="11.42578125" style="280" customWidth="1"/>
    <col min="3531" max="3531" width="10.42578125" style="280" customWidth="1"/>
    <col min="3532" max="3532" width="11.7109375" style="280" customWidth="1"/>
    <col min="3533" max="3533" width="11.140625" style="280" customWidth="1"/>
    <col min="3534" max="3534" width="11.85546875" style="280" bestFit="1" customWidth="1"/>
    <col min="3535" max="3535" width="10.5703125" style="280" bestFit="1" customWidth="1"/>
    <col min="3536" max="3536" width="9.5703125" style="280" bestFit="1" customWidth="1"/>
    <col min="3537" max="3537" width="11.42578125" style="280" customWidth="1"/>
    <col min="3538" max="3538" width="10.5703125" style="280" customWidth="1"/>
    <col min="3539" max="3539" width="7.5703125" style="280" customWidth="1"/>
    <col min="3540" max="3540" width="9.5703125" style="280" bestFit="1" customWidth="1"/>
    <col min="3541" max="3541" width="11" style="280" bestFit="1" customWidth="1"/>
    <col min="3542" max="3542" width="10.140625" style="280" bestFit="1" customWidth="1"/>
    <col min="3543" max="3547" width="9.5703125" style="280" bestFit="1" customWidth="1"/>
    <col min="3548" max="3548" width="10.140625" style="280" bestFit="1" customWidth="1"/>
    <col min="3549" max="3550" width="9.5703125" style="280" bestFit="1" customWidth="1"/>
    <col min="3551" max="3551" width="10.28515625" style="280" customWidth="1"/>
    <col min="3552" max="3559" width="9.5703125" style="280" bestFit="1" customWidth="1"/>
    <col min="3560" max="3560" width="9.5703125" style="280" customWidth="1"/>
    <col min="3561" max="3567" width="9.5703125" style="280" bestFit="1" customWidth="1"/>
    <col min="3568" max="3568" width="9.42578125" style="280" customWidth="1"/>
    <col min="3569" max="3584" width="9.5703125" style="280" bestFit="1" customWidth="1"/>
    <col min="3585" max="3586" width="12.5703125" style="280" bestFit="1" customWidth="1"/>
    <col min="3587" max="3587" width="11.42578125" style="280" bestFit="1" customWidth="1"/>
    <col min="3588" max="3588" width="11" style="280" bestFit="1" customWidth="1"/>
    <col min="3589" max="3589" width="11.7109375" style="280" bestFit="1" customWidth="1"/>
    <col min="3590" max="3778" width="9.140625" style="280"/>
    <col min="3779" max="3779" width="6.7109375" style="280" customWidth="1"/>
    <col min="3780" max="3780" width="39.140625" style="280" customWidth="1"/>
    <col min="3781" max="3781" width="8.7109375" style="280" customWidth="1"/>
    <col min="3782" max="3782" width="11.7109375" style="280" customWidth="1"/>
    <col min="3783" max="3783" width="12.7109375" style="280" customWidth="1"/>
    <col min="3784" max="3784" width="12" style="280" customWidth="1"/>
    <col min="3785" max="3785" width="12.85546875" style="280" customWidth="1"/>
    <col min="3786" max="3786" width="11.42578125" style="280" customWidth="1"/>
    <col min="3787" max="3787" width="10.42578125" style="280" customWidth="1"/>
    <col min="3788" max="3788" width="11.7109375" style="280" customWidth="1"/>
    <col min="3789" max="3789" width="11.140625" style="280" customWidth="1"/>
    <col min="3790" max="3790" width="11.85546875" style="280" bestFit="1" customWidth="1"/>
    <col min="3791" max="3791" width="10.5703125" style="280" bestFit="1" customWidth="1"/>
    <col min="3792" max="3792" width="9.5703125" style="280" bestFit="1" customWidth="1"/>
    <col min="3793" max="3793" width="11.42578125" style="280" customWidth="1"/>
    <col min="3794" max="3794" width="10.5703125" style="280" customWidth="1"/>
    <col min="3795" max="3795" width="7.5703125" style="280" customWidth="1"/>
    <col min="3796" max="3796" width="9.5703125" style="280" bestFit="1" customWidth="1"/>
    <col min="3797" max="3797" width="11" style="280" bestFit="1" customWidth="1"/>
    <col min="3798" max="3798" width="10.140625" style="280" bestFit="1" customWidth="1"/>
    <col min="3799" max="3803" width="9.5703125" style="280" bestFit="1" customWidth="1"/>
    <col min="3804" max="3804" width="10.140625" style="280" bestFit="1" customWidth="1"/>
    <col min="3805" max="3806" width="9.5703125" style="280" bestFit="1" customWidth="1"/>
    <col min="3807" max="3807" width="10.28515625" style="280" customWidth="1"/>
    <col min="3808" max="3815" width="9.5703125" style="280" bestFit="1" customWidth="1"/>
    <col min="3816" max="3816" width="9.5703125" style="280" customWidth="1"/>
    <col min="3817" max="3823" width="9.5703125" style="280" bestFit="1" customWidth="1"/>
    <col min="3824" max="3824" width="9.42578125" style="280" customWidth="1"/>
    <col min="3825" max="3840" width="9.5703125" style="280" bestFit="1" customWidth="1"/>
    <col min="3841" max="3842" width="12.5703125" style="280" bestFit="1" customWidth="1"/>
    <col min="3843" max="3843" width="11.42578125" style="280" bestFit="1" customWidth="1"/>
    <col min="3844" max="3844" width="11" style="280" bestFit="1" customWidth="1"/>
    <col min="3845" max="3845" width="11.7109375" style="280" bestFit="1" customWidth="1"/>
    <col min="3846" max="4034" width="9.140625" style="280"/>
    <col min="4035" max="4035" width="6.7109375" style="280" customWidth="1"/>
    <col min="4036" max="4036" width="39.140625" style="280" customWidth="1"/>
    <col min="4037" max="4037" width="8.7109375" style="280" customWidth="1"/>
    <col min="4038" max="4038" width="11.7109375" style="280" customWidth="1"/>
    <col min="4039" max="4039" width="12.7109375" style="280" customWidth="1"/>
    <col min="4040" max="4040" width="12" style="280" customWidth="1"/>
    <col min="4041" max="4041" width="12.85546875" style="280" customWidth="1"/>
    <col min="4042" max="4042" width="11.42578125" style="280" customWidth="1"/>
    <col min="4043" max="4043" width="10.42578125" style="280" customWidth="1"/>
    <col min="4044" max="4044" width="11.7109375" style="280" customWidth="1"/>
    <col min="4045" max="4045" width="11.140625" style="280" customWidth="1"/>
    <col min="4046" max="4046" width="11.85546875" style="280" bestFit="1" customWidth="1"/>
    <col min="4047" max="4047" width="10.5703125" style="280" bestFit="1" customWidth="1"/>
    <col min="4048" max="4048" width="9.5703125" style="280" bestFit="1" customWidth="1"/>
    <col min="4049" max="4049" width="11.42578125" style="280" customWidth="1"/>
    <col min="4050" max="4050" width="10.5703125" style="280" customWidth="1"/>
    <col min="4051" max="4051" width="7.5703125" style="280" customWidth="1"/>
    <col min="4052" max="4052" width="9.5703125" style="280" bestFit="1" customWidth="1"/>
    <col min="4053" max="4053" width="11" style="280" bestFit="1" customWidth="1"/>
    <col min="4054" max="4054" width="10.140625" style="280" bestFit="1" customWidth="1"/>
    <col min="4055" max="4059" width="9.5703125" style="280" bestFit="1" customWidth="1"/>
    <col min="4060" max="4060" width="10.140625" style="280" bestFit="1" customWidth="1"/>
    <col min="4061" max="4062" width="9.5703125" style="280" bestFit="1" customWidth="1"/>
    <col min="4063" max="4063" width="10.28515625" style="280" customWidth="1"/>
    <col min="4064" max="4071" width="9.5703125" style="280" bestFit="1" customWidth="1"/>
    <col min="4072" max="4072" width="9.5703125" style="280" customWidth="1"/>
    <col min="4073" max="4079" width="9.5703125" style="280" bestFit="1" customWidth="1"/>
    <col min="4080" max="4080" width="9.42578125" style="280" customWidth="1"/>
    <col min="4081" max="4096" width="9.5703125" style="280" bestFit="1" customWidth="1"/>
    <col min="4097" max="4098" width="12.5703125" style="280" bestFit="1" customWidth="1"/>
    <col min="4099" max="4099" width="11.42578125" style="280" bestFit="1" customWidth="1"/>
    <col min="4100" max="4100" width="11" style="280" bestFit="1" customWidth="1"/>
    <col min="4101" max="4101" width="11.7109375" style="280" bestFit="1" customWidth="1"/>
    <col min="4102" max="4290" width="9.140625" style="280"/>
    <col min="4291" max="4291" width="6.7109375" style="280" customWidth="1"/>
    <col min="4292" max="4292" width="39.140625" style="280" customWidth="1"/>
    <col min="4293" max="4293" width="8.7109375" style="280" customWidth="1"/>
    <col min="4294" max="4294" width="11.7109375" style="280" customWidth="1"/>
    <col min="4295" max="4295" width="12.7109375" style="280" customWidth="1"/>
    <col min="4296" max="4296" width="12" style="280" customWidth="1"/>
    <col min="4297" max="4297" width="12.85546875" style="280" customWidth="1"/>
    <col min="4298" max="4298" width="11.42578125" style="280" customWidth="1"/>
    <col min="4299" max="4299" width="10.42578125" style="280" customWidth="1"/>
    <col min="4300" max="4300" width="11.7109375" style="280" customWidth="1"/>
    <col min="4301" max="4301" width="11.140625" style="280" customWidth="1"/>
    <col min="4302" max="4302" width="11.85546875" style="280" bestFit="1" customWidth="1"/>
    <col min="4303" max="4303" width="10.5703125" style="280" bestFit="1" customWidth="1"/>
    <col min="4304" max="4304" width="9.5703125" style="280" bestFit="1" customWidth="1"/>
    <col min="4305" max="4305" width="11.42578125" style="280" customWidth="1"/>
    <col min="4306" max="4306" width="10.5703125" style="280" customWidth="1"/>
    <col min="4307" max="4307" width="7.5703125" style="280" customWidth="1"/>
    <col min="4308" max="4308" width="9.5703125" style="280" bestFit="1" customWidth="1"/>
    <col min="4309" max="4309" width="11" style="280" bestFit="1" customWidth="1"/>
    <col min="4310" max="4310" width="10.140625" style="280" bestFit="1" customWidth="1"/>
    <col min="4311" max="4315" width="9.5703125" style="280" bestFit="1" customWidth="1"/>
    <col min="4316" max="4316" width="10.140625" style="280" bestFit="1" customWidth="1"/>
    <col min="4317" max="4318" width="9.5703125" style="280" bestFit="1" customWidth="1"/>
    <col min="4319" max="4319" width="10.28515625" style="280" customWidth="1"/>
    <col min="4320" max="4327" width="9.5703125" style="280" bestFit="1" customWidth="1"/>
    <col min="4328" max="4328" width="9.5703125" style="280" customWidth="1"/>
    <col min="4329" max="4335" width="9.5703125" style="280" bestFit="1" customWidth="1"/>
    <col min="4336" max="4336" width="9.42578125" style="280" customWidth="1"/>
    <col min="4337" max="4352" width="9.5703125" style="280" bestFit="1" customWidth="1"/>
    <col min="4353" max="4354" width="12.5703125" style="280" bestFit="1" customWidth="1"/>
    <col min="4355" max="4355" width="11.42578125" style="280" bestFit="1" customWidth="1"/>
    <col min="4356" max="4356" width="11" style="280" bestFit="1" customWidth="1"/>
    <col min="4357" max="4357" width="11.7109375" style="280" bestFit="1" customWidth="1"/>
    <col min="4358" max="4546" width="9.140625" style="280"/>
    <col min="4547" max="4547" width="6.7109375" style="280" customWidth="1"/>
    <col min="4548" max="4548" width="39.140625" style="280" customWidth="1"/>
    <col min="4549" max="4549" width="8.7109375" style="280" customWidth="1"/>
    <col min="4550" max="4550" width="11.7109375" style="280" customWidth="1"/>
    <col min="4551" max="4551" width="12.7109375" style="280" customWidth="1"/>
    <col min="4552" max="4552" width="12" style="280" customWidth="1"/>
    <col min="4553" max="4553" width="12.85546875" style="280" customWidth="1"/>
    <col min="4554" max="4554" width="11.42578125" style="280" customWidth="1"/>
    <col min="4555" max="4555" width="10.42578125" style="280" customWidth="1"/>
    <col min="4556" max="4556" width="11.7109375" style="280" customWidth="1"/>
    <col min="4557" max="4557" width="11.140625" style="280" customWidth="1"/>
    <col min="4558" max="4558" width="11.85546875" style="280" bestFit="1" customWidth="1"/>
    <col min="4559" max="4559" width="10.5703125" style="280" bestFit="1" customWidth="1"/>
    <col min="4560" max="4560" width="9.5703125" style="280" bestFit="1" customWidth="1"/>
    <col min="4561" max="4561" width="11.42578125" style="280" customWidth="1"/>
    <col min="4562" max="4562" width="10.5703125" style="280" customWidth="1"/>
    <col min="4563" max="4563" width="7.5703125" style="280" customWidth="1"/>
    <col min="4564" max="4564" width="9.5703125" style="280" bestFit="1" customWidth="1"/>
    <col min="4565" max="4565" width="11" style="280" bestFit="1" customWidth="1"/>
    <col min="4566" max="4566" width="10.140625" style="280" bestFit="1" customWidth="1"/>
    <col min="4567" max="4571" width="9.5703125" style="280" bestFit="1" customWidth="1"/>
    <col min="4572" max="4572" width="10.140625" style="280" bestFit="1" customWidth="1"/>
    <col min="4573" max="4574" width="9.5703125" style="280" bestFit="1" customWidth="1"/>
    <col min="4575" max="4575" width="10.28515625" style="280" customWidth="1"/>
    <col min="4576" max="4583" width="9.5703125" style="280" bestFit="1" customWidth="1"/>
    <col min="4584" max="4584" width="9.5703125" style="280" customWidth="1"/>
    <col min="4585" max="4591" width="9.5703125" style="280" bestFit="1" customWidth="1"/>
    <col min="4592" max="4592" width="9.42578125" style="280" customWidth="1"/>
    <col min="4593" max="4608" width="9.5703125" style="280" bestFit="1" customWidth="1"/>
    <col min="4609" max="4610" width="12.5703125" style="280" bestFit="1" customWidth="1"/>
    <col min="4611" max="4611" width="11.42578125" style="280" bestFit="1" customWidth="1"/>
    <col min="4612" max="4612" width="11" style="280" bestFit="1" customWidth="1"/>
    <col min="4613" max="4613" width="11.7109375" style="280" bestFit="1" customWidth="1"/>
    <col min="4614" max="4802" width="9.140625" style="280"/>
    <col min="4803" max="4803" width="6.7109375" style="280" customWidth="1"/>
    <col min="4804" max="4804" width="39.140625" style="280" customWidth="1"/>
    <col min="4805" max="4805" width="8.7109375" style="280" customWidth="1"/>
    <col min="4806" max="4806" width="11.7109375" style="280" customWidth="1"/>
    <col min="4807" max="4807" width="12.7109375" style="280" customWidth="1"/>
    <col min="4808" max="4808" width="12" style="280" customWidth="1"/>
    <col min="4809" max="4809" width="12.85546875" style="280" customWidth="1"/>
    <col min="4810" max="4810" width="11.42578125" style="280" customWidth="1"/>
    <col min="4811" max="4811" width="10.42578125" style="280" customWidth="1"/>
    <col min="4812" max="4812" width="11.7109375" style="280" customWidth="1"/>
    <col min="4813" max="4813" width="11.140625" style="280" customWidth="1"/>
    <col min="4814" max="4814" width="11.85546875" style="280" bestFit="1" customWidth="1"/>
    <col min="4815" max="4815" width="10.5703125" style="280" bestFit="1" customWidth="1"/>
    <col min="4816" max="4816" width="9.5703125" style="280" bestFit="1" customWidth="1"/>
    <col min="4817" max="4817" width="11.42578125" style="280" customWidth="1"/>
    <col min="4818" max="4818" width="10.5703125" style="280" customWidth="1"/>
    <col min="4819" max="4819" width="7.5703125" style="280" customWidth="1"/>
    <col min="4820" max="4820" width="9.5703125" style="280" bestFit="1" customWidth="1"/>
    <col min="4821" max="4821" width="11" style="280" bestFit="1" customWidth="1"/>
    <col min="4822" max="4822" width="10.140625" style="280" bestFit="1" customWidth="1"/>
    <col min="4823" max="4827" width="9.5703125" style="280" bestFit="1" customWidth="1"/>
    <col min="4828" max="4828" width="10.140625" style="280" bestFit="1" customWidth="1"/>
    <col min="4829" max="4830" width="9.5703125" style="280" bestFit="1" customWidth="1"/>
    <col min="4831" max="4831" width="10.28515625" style="280" customWidth="1"/>
    <col min="4832" max="4839" width="9.5703125" style="280" bestFit="1" customWidth="1"/>
    <col min="4840" max="4840" width="9.5703125" style="280" customWidth="1"/>
    <col min="4841" max="4847" width="9.5703125" style="280" bestFit="1" customWidth="1"/>
    <col min="4848" max="4848" width="9.42578125" style="280" customWidth="1"/>
    <col min="4849" max="4864" width="9.5703125" style="280" bestFit="1" customWidth="1"/>
    <col min="4865" max="4866" width="12.5703125" style="280" bestFit="1" customWidth="1"/>
    <col min="4867" max="4867" width="11.42578125" style="280" bestFit="1" customWidth="1"/>
    <col min="4868" max="4868" width="11" style="280" bestFit="1" customWidth="1"/>
    <col min="4869" max="4869" width="11.7109375" style="280" bestFit="1" customWidth="1"/>
    <col min="4870" max="5058" width="9.140625" style="280"/>
    <col min="5059" max="5059" width="6.7109375" style="280" customWidth="1"/>
    <col min="5060" max="5060" width="39.140625" style="280" customWidth="1"/>
    <col min="5061" max="5061" width="8.7109375" style="280" customWidth="1"/>
    <col min="5062" max="5062" width="11.7109375" style="280" customWidth="1"/>
    <col min="5063" max="5063" width="12.7109375" style="280" customWidth="1"/>
    <col min="5064" max="5064" width="12" style="280" customWidth="1"/>
    <col min="5065" max="5065" width="12.85546875" style="280" customWidth="1"/>
    <col min="5066" max="5066" width="11.42578125" style="280" customWidth="1"/>
    <col min="5067" max="5067" width="10.42578125" style="280" customWidth="1"/>
    <col min="5068" max="5068" width="11.7109375" style="280" customWidth="1"/>
    <col min="5069" max="5069" width="11.140625" style="280" customWidth="1"/>
    <col min="5070" max="5070" width="11.85546875" style="280" bestFit="1" customWidth="1"/>
    <col min="5071" max="5071" width="10.5703125" style="280" bestFit="1" customWidth="1"/>
    <col min="5072" max="5072" width="9.5703125" style="280" bestFit="1" customWidth="1"/>
    <col min="5073" max="5073" width="11.42578125" style="280" customWidth="1"/>
    <col min="5074" max="5074" width="10.5703125" style="280" customWidth="1"/>
    <col min="5075" max="5075" width="7.5703125" style="280" customWidth="1"/>
    <col min="5076" max="5076" width="9.5703125" style="280" bestFit="1" customWidth="1"/>
    <col min="5077" max="5077" width="11" style="280" bestFit="1" customWidth="1"/>
    <col min="5078" max="5078" width="10.140625" style="280" bestFit="1" customWidth="1"/>
    <col min="5079" max="5083" width="9.5703125" style="280" bestFit="1" customWidth="1"/>
    <col min="5084" max="5084" width="10.140625" style="280" bestFit="1" customWidth="1"/>
    <col min="5085" max="5086" width="9.5703125" style="280" bestFit="1" customWidth="1"/>
    <col min="5087" max="5087" width="10.28515625" style="280" customWidth="1"/>
    <col min="5088" max="5095" width="9.5703125" style="280" bestFit="1" customWidth="1"/>
    <col min="5096" max="5096" width="9.5703125" style="280" customWidth="1"/>
    <col min="5097" max="5103" width="9.5703125" style="280" bestFit="1" customWidth="1"/>
    <col min="5104" max="5104" width="9.42578125" style="280" customWidth="1"/>
    <col min="5105" max="5120" width="9.5703125" style="280" bestFit="1" customWidth="1"/>
    <col min="5121" max="5122" width="12.5703125" style="280" bestFit="1" customWidth="1"/>
    <col min="5123" max="5123" width="11.42578125" style="280" bestFit="1" customWidth="1"/>
    <col min="5124" max="5124" width="11" style="280" bestFit="1" customWidth="1"/>
    <col min="5125" max="5125" width="11.7109375" style="280" bestFit="1" customWidth="1"/>
    <col min="5126" max="5314" width="9.140625" style="280"/>
    <col min="5315" max="5315" width="6.7109375" style="280" customWidth="1"/>
    <col min="5316" max="5316" width="39.140625" style="280" customWidth="1"/>
    <col min="5317" max="5317" width="8.7109375" style="280" customWidth="1"/>
    <col min="5318" max="5318" width="11.7109375" style="280" customWidth="1"/>
    <col min="5319" max="5319" width="12.7109375" style="280" customWidth="1"/>
    <col min="5320" max="5320" width="12" style="280" customWidth="1"/>
    <col min="5321" max="5321" width="12.85546875" style="280" customWidth="1"/>
    <col min="5322" max="5322" width="11.42578125" style="280" customWidth="1"/>
    <col min="5323" max="5323" width="10.42578125" style="280" customWidth="1"/>
    <col min="5324" max="5324" width="11.7109375" style="280" customWidth="1"/>
    <col min="5325" max="5325" width="11.140625" style="280" customWidth="1"/>
    <col min="5326" max="5326" width="11.85546875" style="280" bestFit="1" customWidth="1"/>
    <col min="5327" max="5327" width="10.5703125" style="280" bestFit="1" customWidth="1"/>
    <col min="5328" max="5328" width="9.5703125" style="280" bestFit="1" customWidth="1"/>
    <col min="5329" max="5329" width="11.42578125" style="280" customWidth="1"/>
    <col min="5330" max="5330" width="10.5703125" style="280" customWidth="1"/>
    <col min="5331" max="5331" width="7.5703125" style="280" customWidth="1"/>
    <col min="5332" max="5332" width="9.5703125" style="280" bestFit="1" customWidth="1"/>
    <col min="5333" max="5333" width="11" style="280" bestFit="1" customWidth="1"/>
    <col min="5334" max="5334" width="10.140625" style="280" bestFit="1" customWidth="1"/>
    <col min="5335" max="5339" width="9.5703125" style="280" bestFit="1" customWidth="1"/>
    <col min="5340" max="5340" width="10.140625" style="280" bestFit="1" customWidth="1"/>
    <col min="5341" max="5342" width="9.5703125" style="280" bestFit="1" customWidth="1"/>
    <col min="5343" max="5343" width="10.28515625" style="280" customWidth="1"/>
    <col min="5344" max="5351" width="9.5703125" style="280" bestFit="1" customWidth="1"/>
    <col min="5352" max="5352" width="9.5703125" style="280" customWidth="1"/>
    <col min="5353" max="5359" width="9.5703125" style="280" bestFit="1" customWidth="1"/>
    <col min="5360" max="5360" width="9.42578125" style="280" customWidth="1"/>
    <col min="5361" max="5376" width="9.5703125" style="280" bestFit="1" customWidth="1"/>
    <col min="5377" max="5378" width="12.5703125" style="280" bestFit="1" customWidth="1"/>
    <col min="5379" max="5379" width="11.42578125" style="280" bestFit="1" customWidth="1"/>
    <col min="5380" max="5380" width="11" style="280" bestFit="1" customWidth="1"/>
    <col min="5381" max="5381" width="11.7109375" style="280" bestFit="1" customWidth="1"/>
    <col min="5382" max="5570" width="9.140625" style="280"/>
    <col min="5571" max="5571" width="6.7109375" style="280" customWidth="1"/>
    <col min="5572" max="5572" width="39.140625" style="280" customWidth="1"/>
    <col min="5573" max="5573" width="8.7109375" style="280" customWidth="1"/>
    <col min="5574" max="5574" width="11.7109375" style="280" customWidth="1"/>
    <col min="5575" max="5575" width="12.7109375" style="280" customWidth="1"/>
    <col min="5576" max="5576" width="12" style="280" customWidth="1"/>
    <col min="5577" max="5577" width="12.85546875" style="280" customWidth="1"/>
    <col min="5578" max="5578" width="11.42578125" style="280" customWidth="1"/>
    <col min="5579" max="5579" width="10.42578125" style="280" customWidth="1"/>
    <col min="5580" max="5580" width="11.7109375" style="280" customWidth="1"/>
    <col min="5581" max="5581" width="11.140625" style="280" customWidth="1"/>
    <col min="5582" max="5582" width="11.85546875" style="280" bestFit="1" customWidth="1"/>
    <col min="5583" max="5583" width="10.5703125" style="280" bestFit="1" customWidth="1"/>
    <col min="5584" max="5584" width="9.5703125" style="280" bestFit="1" customWidth="1"/>
    <col min="5585" max="5585" width="11.42578125" style="280" customWidth="1"/>
    <col min="5586" max="5586" width="10.5703125" style="280" customWidth="1"/>
    <col min="5587" max="5587" width="7.5703125" style="280" customWidth="1"/>
    <col min="5588" max="5588" width="9.5703125" style="280" bestFit="1" customWidth="1"/>
    <col min="5589" max="5589" width="11" style="280" bestFit="1" customWidth="1"/>
    <col min="5590" max="5590" width="10.140625" style="280" bestFit="1" customWidth="1"/>
    <col min="5591" max="5595" width="9.5703125" style="280" bestFit="1" customWidth="1"/>
    <col min="5596" max="5596" width="10.140625" style="280" bestFit="1" customWidth="1"/>
    <col min="5597" max="5598" width="9.5703125" style="280" bestFit="1" customWidth="1"/>
    <col min="5599" max="5599" width="10.28515625" style="280" customWidth="1"/>
    <col min="5600" max="5607" width="9.5703125" style="280" bestFit="1" customWidth="1"/>
    <col min="5608" max="5608" width="9.5703125" style="280" customWidth="1"/>
    <col min="5609" max="5615" width="9.5703125" style="280" bestFit="1" customWidth="1"/>
    <col min="5616" max="5616" width="9.42578125" style="280" customWidth="1"/>
    <col min="5617" max="5632" width="9.5703125" style="280" bestFit="1" customWidth="1"/>
    <col min="5633" max="5634" width="12.5703125" style="280" bestFit="1" customWidth="1"/>
    <col min="5635" max="5635" width="11.42578125" style="280" bestFit="1" customWidth="1"/>
    <col min="5636" max="5636" width="11" style="280" bestFit="1" customWidth="1"/>
    <col min="5637" max="5637" width="11.7109375" style="280" bestFit="1" customWidth="1"/>
    <col min="5638" max="5826" width="9.140625" style="280"/>
    <col min="5827" max="5827" width="6.7109375" style="280" customWidth="1"/>
    <col min="5828" max="5828" width="39.140625" style="280" customWidth="1"/>
    <col min="5829" max="5829" width="8.7109375" style="280" customWidth="1"/>
    <col min="5830" max="5830" width="11.7109375" style="280" customWidth="1"/>
    <col min="5831" max="5831" width="12.7109375" style="280" customWidth="1"/>
    <col min="5832" max="5832" width="12" style="280" customWidth="1"/>
    <col min="5833" max="5833" width="12.85546875" style="280" customWidth="1"/>
    <col min="5834" max="5834" width="11.42578125" style="280" customWidth="1"/>
    <col min="5835" max="5835" width="10.42578125" style="280" customWidth="1"/>
    <col min="5836" max="5836" width="11.7109375" style="280" customWidth="1"/>
    <col min="5837" max="5837" width="11.140625" style="280" customWidth="1"/>
    <col min="5838" max="5838" width="11.85546875" style="280" bestFit="1" customWidth="1"/>
    <col min="5839" max="5839" width="10.5703125" style="280" bestFit="1" customWidth="1"/>
    <col min="5840" max="5840" width="9.5703125" style="280" bestFit="1" customWidth="1"/>
    <col min="5841" max="5841" width="11.42578125" style="280" customWidth="1"/>
    <col min="5842" max="5842" width="10.5703125" style="280" customWidth="1"/>
    <col min="5843" max="5843" width="7.5703125" style="280" customWidth="1"/>
    <col min="5844" max="5844" width="9.5703125" style="280" bestFit="1" customWidth="1"/>
    <col min="5845" max="5845" width="11" style="280" bestFit="1" customWidth="1"/>
    <col min="5846" max="5846" width="10.140625" style="280" bestFit="1" customWidth="1"/>
    <col min="5847" max="5851" width="9.5703125" style="280" bestFit="1" customWidth="1"/>
    <col min="5852" max="5852" width="10.140625" style="280" bestFit="1" customWidth="1"/>
    <col min="5853" max="5854" width="9.5703125" style="280" bestFit="1" customWidth="1"/>
    <col min="5855" max="5855" width="10.28515625" style="280" customWidth="1"/>
    <col min="5856" max="5863" width="9.5703125" style="280" bestFit="1" customWidth="1"/>
    <col min="5864" max="5864" width="9.5703125" style="280" customWidth="1"/>
    <col min="5865" max="5871" width="9.5703125" style="280" bestFit="1" customWidth="1"/>
    <col min="5872" max="5872" width="9.42578125" style="280" customWidth="1"/>
    <col min="5873" max="5888" width="9.5703125" style="280" bestFit="1" customWidth="1"/>
    <col min="5889" max="5890" width="12.5703125" style="280" bestFit="1" customWidth="1"/>
    <col min="5891" max="5891" width="11.42578125" style="280" bestFit="1" customWidth="1"/>
    <col min="5892" max="5892" width="11" style="280" bestFit="1" customWidth="1"/>
    <col min="5893" max="5893" width="11.7109375" style="280" bestFit="1" customWidth="1"/>
    <col min="5894" max="6082" width="9.140625" style="280"/>
    <col min="6083" max="6083" width="6.7109375" style="280" customWidth="1"/>
    <col min="6084" max="6084" width="39.140625" style="280" customWidth="1"/>
    <col min="6085" max="6085" width="8.7109375" style="280" customWidth="1"/>
    <col min="6086" max="6086" width="11.7109375" style="280" customWidth="1"/>
    <col min="6087" max="6087" width="12.7109375" style="280" customWidth="1"/>
    <col min="6088" max="6088" width="12" style="280" customWidth="1"/>
    <col min="6089" max="6089" width="12.85546875" style="280" customWidth="1"/>
    <col min="6090" max="6090" width="11.42578125" style="280" customWidth="1"/>
    <col min="6091" max="6091" width="10.42578125" style="280" customWidth="1"/>
    <col min="6092" max="6092" width="11.7109375" style="280" customWidth="1"/>
    <col min="6093" max="6093" width="11.140625" style="280" customWidth="1"/>
    <col min="6094" max="6094" width="11.85546875" style="280" bestFit="1" customWidth="1"/>
    <col min="6095" max="6095" width="10.5703125" style="280" bestFit="1" customWidth="1"/>
    <col min="6096" max="6096" width="9.5703125" style="280" bestFit="1" customWidth="1"/>
    <col min="6097" max="6097" width="11.42578125" style="280" customWidth="1"/>
    <col min="6098" max="6098" width="10.5703125" style="280" customWidth="1"/>
    <col min="6099" max="6099" width="7.5703125" style="280" customWidth="1"/>
    <col min="6100" max="6100" width="9.5703125" style="280" bestFit="1" customWidth="1"/>
    <col min="6101" max="6101" width="11" style="280" bestFit="1" customWidth="1"/>
    <col min="6102" max="6102" width="10.140625" style="280" bestFit="1" customWidth="1"/>
    <col min="6103" max="6107" width="9.5703125" style="280" bestFit="1" customWidth="1"/>
    <col min="6108" max="6108" width="10.140625" style="280" bestFit="1" customWidth="1"/>
    <col min="6109" max="6110" width="9.5703125" style="280" bestFit="1" customWidth="1"/>
    <col min="6111" max="6111" width="10.28515625" style="280" customWidth="1"/>
    <col min="6112" max="6119" width="9.5703125" style="280" bestFit="1" customWidth="1"/>
    <col min="6120" max="6120" width="9.5703125" style="280" customWidth="1"/>
    <col min="6121" max="6127" width="9.5703125" style="280" bestFit="1" customWidth="1"/>
    <col min="6128" max="6128" width="9.42578125" style="280" customWidth="1"/>
    <col min="6129" max="6144" width="9.5703125" style="280" bestFit="1" customWidth="1"/>
    <col min="6145" max="6146" width="12.5703125" style="280" bestFit="1" customWidth="1"/>
    <col min="6147" max="6147" width="11.42578125" style="280" bestFit="1" customWidth="1"/>
    <col min="6148" max="6148" width="11" style="280" bestFit="1" customWidth="1"/>
    <col min="6149" max="6149" width="11.7109375" style="280" bestFit="1" customWidth="1"/>
    <col min="6150" max="6338" width="9.140625" style="280"/>
    <col min="6339" max="6339" width="6.7109375" style="280" customWidth="1"/>
    <col min="6340" max="6340" width="39.140625" style="280" customWidth="1"/>
    <col min="6341" max="6341" width="8.7109375" style="280" customWidth="1"/>
    <col min="6342" max="6342" width="11.7109375" style="280" customWidth="1"/>
    <col min="6343" max="6343" width="12.7109375" style="280" customWidth="1"/>
    <col min="6344" max="6344" width="12" style="280" customWidth="1"/>
    <col min="6345" max="6345" width="12.85546875" style="280" customWidth="1"/>
    <col min="6346" max="6346" width="11.42578125" style="280" customWidth="1"/>
    <col min="6347" max="6347" width="10.42578125" style="280" customWidth="1"/>
    <col min="6348" max="6348" width="11.7109375" style="280" customWidth="1"/>
    <col min="6349" max="6349" width="11.140625" style="280" customWidth="1"/>
    <col min="6350" max="6350" width="11.85546875" style="280" bestFit="1" customWidth="1"/>
    <col min="6351" max="6351" width="10.5703125" style="280" bestFit="1" customWidth="1"/>
    <col min="6352" max="6352" width="9.5703125" style="280" bestFit="1" customWidth="1"/>
    <col min="6353" max="6353" width="11.42578125" style="280" customWidth="1"/>
    <col min="6354" max="6354" width="10.5703125" style="280" customWidth="1"/>
    <col min="6355" max="6355" width="7.5703125" style="280" customWidth="1"/>
    <col min="6356" max="6356" width="9.5703125" style="280" bestFit="1" customWidth="1"/>
    <col min="6357" max="6357" width="11" style="280" bestFit="1" customWidth="1"/>
    <col min="6358" max="6358" width="10.140625" style="280" bestFit="1" customWidth="1"/>
    <col min="6359" max="6363" width="9.5703125" style="280" bestFit="1" customWidth="1"/>
    <col min="6364" max="6364" width="10.140625" style="280" bestFit="1" customWidth="1"/>
    <col min="6365" max="6366" width="9.5703125" style="280" bestFit="1" customWidth="1"/>
    <col min="6367" max="6367" width="10.28515625" style="280" customWidth="1"/>
    <col min="6368" max="6375" width="9.5703125" style="280" bestFit="1" customWidth="1"/>
    <col min="6376" max="6376" width="9.5703125" style="280" customWidth="1"/>
    <col min="6377" max="6383" width="9.5703125" style="280" bestFit="1" customWidth="1"/>
    <col min="6384" max="6384" width="9.42578125" style="280" customWidth="1"/>
    <col min="6385" max="6400" width="9.5703125" style="280" bestFit="1" customWidth="1"/>
    <col min="6401" max="6402" width="12.5703125" style="280" bestFit="1" customWidth="1"/>
    <col min="6403" max="6403" width="11.42578125" style="280" bestFit="1" customWidth="1"/>
    <col min="6404" max="6404" width="11" style="280" bestFit="1" customWidth="1"/>
    <col min="6405" max="6405" width="11.7109375" style="280" bestFit="1" customWidth="1"/>
    <col min="6406" max="6594" width="9.140625" style="280"/>
    <col min="6595" max="6595" width="6.7109375" style="280" customWidth="1"/>
    <col min="6596" max="6596" width="39.140625" style="280" customWidth="1"/>
    <col min="6597" max="6597" width="8.7109375" style="280" customWidth="1"/>
    <col min="6598" max="6598" width="11.7109375" style="280" customWidth="1"/>
    <col min="6599" max="6599" width="12.7109375" style="280" customWidth="1"/>
    <col min="6600" max="6600" width="12" style="280" customWidth="1"/>
    <col min="6601" max="6601" width="12.85546875" style="280" customWidth="1"/>
    <col min="6602" max="6602" width="11.42578125" style="280" customWidth="1"/>
    <col min="6603" max="6603" width="10.42578125" style="280" customWidth="1"/>
    <col min="6604" max="6604" width="11.7109375" style="280" customWidth="1"/>
    <col min="6605" max="6605" width="11.140625" style="280" customWidth="1"/>
    <col min="6606" max="6606" width="11.85546875" style="280" bestFit="1" customWidth="1"/>
    <col min="6607" max="6607" width="10.5703125" style="280" bestFit="1" customWidth="1"/>
    <col min="6608" max="6608" width="9.5703125" style="280" bestFit="1" customWidth="1"/>
    <col min="6609" max="6609" width="11.42578125" style="280" customWidth="1"/>
    <col min="6610" max="6610" width="10.5703125" style="280" customWidth="1"/>
    <col min="6611" max="6611" width="7.5703125" style="280" customWidth="1"/>
    <col min="6612" max="6612" width="9.5703125" style="280" bestFit="1" customWidth="1"/>
    <col min="6613" max="6613" width="11" style="280" bestFit="1" customWidth="1"/>
    <col min="6614" max="6614" width="10.140625" style="280" bestFit="1" customWidth="1"/>
    <col min="6615" max="6619" width="9.5703125" style="280" bestFit="1" customWidth="1"/>
    <col min="6620" max="6620" width="10.140625" style="280" bestFit="1" customWidth="1"/>
    <col min="6621" max="6622" width="9.5703125" style="280" bestFit="1" customWidth="1"/>
    <col min="6623" max="6623" width="10.28515625" style="280" customWidth="1"/>
    <col min="6624" max="6631" width="9.5703125" style="280" bestFit="1" customWidth="1"/>
    <col min="6632" max="6632" width="9.5703125" style="280" customWidth="1"/>
    <col min="6633" max="6639" width="9.5703125" style="280" bestFit="1" customWidth="1"/>
    <col min="6640" max="6640" width="9.42578125" style="280" customWidth="1"/>
    <col min="6641" max="6656" width="9.5703125" style="280" bestFit="1" customWidth="1"/>
    <col min="6657" max="6658" width="12.5703125" style="280" bestFit="1" customWidth="1"/>
    <col min="6659" max="6659" width="11.42578125" style="280" bestFit="1" customWidth="1"/>
    <col min="6660" max="6660" width="11" style="280" bestFit="1" customWidth="1"/>
    <col min="6661" max="6661" width="11.7109375" style="280" bestFit="1" customWidth="1"/>
    <col min="6662" max="6850" width="9.140625" style="280"/>
    <col min="6851" max="6851" width="6.7109375" style="280" customWidth="1"/>
    <col min="6852" max="6852" width="39.140625" style="280" customWidth="1"/>
    <col min="6853" max="6853" width="8.7109375" style="280" customWidth="1"/>
    <col min="6854" max="6854" width="11.7109375" style="280" customWidth="1"/>
    <col min="6855" max="6855" width="12.7109375" style="280" customWidth="1"/>
    <col min="6856" max="6856" width="12" style="280" customWidth="1"/>
    <col min="6857" max="6857" width="12.85546875" style="280" customWidth="1"/>
    <col min="6858" max="6858" width="11.42578125" style="280" customWidth="1"/>
    <col min="6859" max="6859" width="10.42578125" style="280" customWidth="1"/>
    <col min="6860" max="6860" width="11.7109375" style="280" customWidth="1"/>
    <col min="6861" max="6861" width="11.140625" style="280" customWidth="1"/>
    <col min="6862" max="6862" width="11.85546875" style="280" bestFit="1" customWidth="1"/>
    <col min="6863" max="6863" width="10.5703125" style="280" bestFit="1" customWidth="1"/>
    <col min="6864" max="6864" width="9.5703125" style="280" bestFit="1" customWidth="1"/>
    <col min="6865" max="6865" width="11.42578125" style="280" customWidth="1"/>
    <col min="6866" max="6866" width="10.5703125" style="280" customWidth="1"/>
    <col min="6867" max="6867" width="7.5703125" style="280" customWidth="1"/>
    <col min="6868" max="6868" width="9.5703125" style="280" bestFit="1" customWidth="1"/>
    <col min="6869" max="6869" width="11" style="280" bestFit="1" customWidth="1"/>
    <col min="6870" max="6870" width="10.140625" style="280" bestFit="1" customWidth="1"/>
    <col min="6871" max="6875" width="9.5703125" style="280" bestFit="1" customWidth="1"/>
    <col min="6876" max="6876" width="10.140625" style="280" bestFit="1" customWidth="1"/>
    <col min="6877" max="6878" width="9.5703125" style="280" bestFit="1" customWidth="1"/>
    <col min="6879" max="6879" width="10.28515625" style="280" customWidth="1"/>
    <col min="6880" max="6887" width="9.5703125" style="280" bestFit="1" customWidth="1"/>
    <col min="6888" max="6888" width="9.5703125" style="280" customWidth="1"/>
    <col min="6889" max="6895" width="9.5703125" style="280" bestFit="1" customWidth="1"/>
    <col min="6896" max="6896" width="9.42578125" style="280" customWidth="1"/>
    <col min="6897" max="6912" width="9.5703125" style="280" bestFit="1" customWidth="1"/>
    <col min="6913" max="6914" width="12.5703125" style="280" bestFit="1" customWidth="1"/>
    <col min="6915" max="6915" width="11.42578125" style="280" bestFit="1" customWidth="1"/>
    <col min="6916" max="6916" width="11" style="280" bestFit="1" customWidth="1"/>
    <col min="6917" max="6917" width="11.7109375" style="280" bestFit="1" customWidth="1"/>
    <col min="6918" max="7106" width="9.140625" style="280"/>
    <col min="7107" max="7107" width="6.7109375" style="280" customWidth="1"/>
    <col min="7108" max="7108" width="39.140625" style="280" customWidth="1"/>
    <col min="7109" max="7109" width="8.7109375" style="280" customWidth="1"/>
    <col min="7110" max="7110" width="11.7109375" style="280" customWidth="1"/>
    <col min="7111" max="7111" width="12.7109375" style="280" customWidth="1"/>
    <col min="7112" max="7112" width="12" style="280" customWidth="1"/>
    <col min="7113" max="7113" width="12.85546875" style="280" customWidth="1"/>
    <col min="7114" max="7114" width="11.42578125" style="280" customWidth="1"/>
    <col min="7115" max="7115" width="10.42578125" style="280" customWidth="1"/>
    <col min="7116" max="7116" width="11.7109375" style="280" customWidth="1"/>
    <col min="7117" max="7117" width="11.140625" style="280" customWidth="1"/>
    <col min="7118" max="7118" width="11.85546875" style="280" bestFit="1" customWidth="1"/>
    <col min="7119" max="7119" width="10.5703125" style="280" bestFit="1" customWidth="1"/>
    <col min="7120" max="7120" width="9.5703125" style="280" bestFit="1" customWidth="1"/>
    <col min="7121" max="7121" width="11.42578125" style="280" customWidth="1"/>
    <col min="7122" max="7122" width="10.5703125" style="280" customWidth="1"/>
    <col min="7123" max="7123" width="7.5703125" style="280" customWidth="1"/>
    <col min="7124" max="7124" width="9.5703125" style="280" bestFit="1" customWidth="1"/>
    <col min="7125" max="7125" width="11" style="280" bestFit="1" customWidth="1"/>
    <col min="7126" max="7126" width="10.140625" style="280" bestFit="1" customWidth="1"/>
    <col min="7127" max="7131" width="9.5703125" style="280" bestFit="1" customWidth="1"/>
    <col min="7132" max="7132" width="10.140625" style="280" bestFit="1" customWidth="1"/>
    <col min="7133" max="7134" width="9.5703125" style="280" bestFit="1" customWidth="1"/>
    <col min="7135" max="7135" width="10.28515625" style="280" customWidth="1"/>
    <col min="7136" max="7143" width="9.5703125" style="280" bestFit="1" customWidth="1"/>
    <col min="7144" max="7144" width="9.5703125" style="280" customWidth="1"/>
    <col min="7145" max="7151" width="9.5703125" style="280" bestFit="1" customWidth="1"/>
    <col min="7152" max="7152" width="9.42578125" style="280" customWidth="1"/>
    <col min="7153" max="7168" width="9.5703125" style="280" bestFit="1" customWidth="1"/>
    <col min="7169" max="7170" width="12.5703125" style="280" bestFit="1" customWidth="1"/>
    <col min="7171" max="7171" width="11.42578125" style="280" bestFit="1" customWidth="1"/>
    <col min="7172" max="7172" width="11" style="280" bestFit="1" customWidth="1"/>
    <col min="7173" max="7173" width="11.7109375" style="280" bestFit="1" customWidth="1"/>
    <col min="7174" max="7362" width="9.140625" style="280"/>
    <col min="7363" max="7363" width="6.7109375" style="280" customWidth="1"/>
    <col min="7364" max="7364" width="39.140625" style="280" customWidth="1"/>
    <col min="7365" max="7365" width="8.7109375" style="280" customWidth="1"/>
    <col min="7366" max="7366" width="11.7109375" style="280" customWidth="1"/>
    <col min="7367" max="7367" width="12.7109375" style="280" customWidth="1"/>
    <col min="7368" max="7368" width="12" style="280" customWidth="1"/>
    <col min="7369" max="7369" width="12.85546875" style="280" customWidth="1"/>
    <col min="7370" max="7370" width="11.42578125" style="280" customWidth="1"/>
    <col min="7371" max="7371" width="10.42578125" style="280" customWidth="1"/>
    <col min="7372" max="7372" width="11.7109375" style="280" customWidth="1"/>
    <col min="7373" max="7373" width="11.140625" style="280" customWidth="1"/>
    <col min="7374" max="7374" width="11.85546875" style="280" bestFit="1" customWidth="1"/>
    <col min="7375" max="7375" width="10.5703125" style="280" bestFit="1" customWidth="1"/>
    <col min="7376" max="7376" width="9.5703125" style="280" bestFit="1" customWidth="1"/>
    <col min="7377" max="7377" width="11.42578125" style="280" customWidth="1"/>
    <col min="7378" max="7378" width="10.5703125" style="280" customWidth="1"/>
    <col min="7379" max="7379" width="7.5703125" style="280" customWidth="1"/>
    <col min="7380" max="7380" width="9.5703125" style="280" bestFit="1" customWidth="1"/>
    <col min="7381" max="7381" width="11" style="280" bestFit="1" customWidth="1"/>
    <col min="7382" max="7382" width="10.140625" style="280" bestFit="1" customWidth="1"/>
    <col min="7383" max="7387" width="9.5703125" style="280" bestFit="1" customWidth="1"/>
    <col min="7388" max="7388" width="10.140625" style="280" bestFit="1" customWidth="1"/>
    <col min="7389" max="7390" width="9.5703125" style="280" bestFit="1" customWidth="1"/>
    <col min="7391" max="7391" width="10.28515625" style="280" customWidth="1"/>
    <col min="7392" max="7399" width="9.5703125" style="280" bestFit="1" customWidth="1"/>
    <col min="7400" max="7400" width="9.5703125" style="280" customWidth="1"/>
    <col min="7401" max="7407" width="9.5703125" style="280" bestFit="1" customWidth="1"/>
    <col min="7408" max="7408" width="9.42578125" style="280" customWidth="1"/>
    <col min="7409" max="7424" width="9.5703125" style="280" bestFit="1" customWidth="1"/>
    <col min="7425" max="7426" width="12.5703125" style="280" bestFit="1" customWidth="1"/>
    <col min="7427" max="7427" width="11.42578125" style="280" bestFit="1" customWidth="1"/>
    <col min="7428" max="7428" width="11" style="280" bestFit="1" customWidth="1"/>
    <col min="7429" max="7429" width="11.7109375" style="280" bestFit="1" customWidth="1"/>
    <col min="7430" max="7618" width="9.140625" style="280"/>
    <col min="7619" max="7619" width="6.7109375" style="280" customWidth="1"/>
    <col min="7620" max="7620" width="39.140625" style="280" customWidth="1"/>
    <col min="7621" max="7621" width="8.7109375" style="280" customWidth="1"/>
    <col min="7622" max="7622" width="11.7109375" style="280" customWidth="1"/>
    <col min="7623" max="7623" width="12.7109375" style="280" customWidth="1"/>
    <col min="7624" max="7624" width="12" style="280" customWidth="1"/>
    <col min="7625" max="7625" width="12.85546875" style="280" customWidth="1"/>
    <col min="7626" max="7626" width="11.42578125" style="280" customWidth="1"/>
    <col min="7627" max="7627" width="10.42578125" style="280" customWidth="1"/>
    <col min="7628" max="7628" width="11.7109375" style="280" customWidth="1"/>
    <col min="7629" max="7629" width="11.140625" style="280" customWidth="1"/>
    <col min="7630" max="7630" width="11.85546875" style="280" bestFit="1" customWidth="1"/>
    <col min="7631" max="7631" width="10.5703125" style="280" bestFit="1" customWidth="1"/>
    <col min="7632" max="7632" width="9.5703125" style="280" bestFit="1" customWidth="1"/>
    <col min="7633" max="7633" width="11.42578125" style="280" customWidth="1"/>
    <col min="7634" max="7634" width="10.5703125" style="280" customWidth="1"/>
    <col min="7635" max="7635" width="7.5703125" style="280" customWidth="1"/>
    <col min="7636" max="7636" width="9.5703125" style="280" bestFit="1" customWidth="1"/>
    <col min="7637" max="7637" width="11" style="280" bestFit="1" customWidth="1"/>
    <col min="7638" max="7638" width="10.140625" style="280" bestFit="1" customWidth="1"/>
    <col min="7639" max="7643" width="9.5703125" style="280" bestFit="1" customWidth="1"/>
    <col min="7644" max="7644" width="10.140625" style="280" bestFit="1" customWidth="1"/>
    <col min="7645" max="7646" width="9.5703125" style="280" bestFit="1" customWidth="1"/>
    <col min="7647" max="7647" width="10.28515625" style="280" customWidth="1"/>
    <col min="7648" max="7655" width="9.5703125" style="280" bestFit="1" customWidth="1"/>
    <col min="7656" max="7656" width="9.5703125" style="280" customWidth="1"/>
    <col min="7657" max="7663" width="9.5703125" style="280" bestFit="1" customWidth="1"/>
    <col min="7664" max="7664" width="9.42578125" style="280" customWidth="1"/>
    <col min="7665" max="7680" width="9.5703125" style="280" bestFit="1" customWidth="1"/>
    <col min="7681" max="7682" width="12.5703125" style="280" bestFit="1" customWidth="1"/>
    <col min="7683" max="7683" width="11.42578125" style="280" bestFit="1" customWidth="1"/>
    <col min="7684" max="7684" width="11" style="280" bestFit="1" customWidth="1"/>
    <col min="7685" max="7685" width="11.7109375" style="280" bestFit="1" customWidth="1"/>
    <col min="7686" max="7874" width="9.140625" style="280"/>
    <col min="7875" max="7875" width="6.7109375" style="280" customWidth="1"/>
    <col min="7876" max="7876" width="39.140625" style="280" customWidth="1"/>
    <col min="7877" max="7877" width="8.7109375" style="280" customWidth="1"/>
    <col min="7878" max="7878" width="11.7109375" style="280" customWidth="1"/>
    <col min="7879" max="7879" width="12.7109375" style="280" customWidth="1"/>
    <col min="7880" max="7880" width="12" style="280" customWidth="1"/>
    <col min="7881" max="7881" width="12.85546875" style="280" customWidth="1"/>
    <col min="7882" max="7882" width="11.42578125" style="280" customWidth="1"/>
    <col min="7883" max="7883" width="10.42578125" style="280" customWidth="1"/>
    <col min="7884" max="7884" width="11.7109375" style="280" customWidth="1"/>
    <col min="7885" max="7885" width="11.140625" style="280" customWidth="1"/>
    <col min="7886" max="7886" width="11.85546875" style="280" bestFit="1" customWidth="1"/>
    <col min="7887" max="7887" width="10.5703125" style="280" bestFit="1" customWidth="1"/>
    <col min="7888" max="7888" width="9.5703125" style="280" bestFit="1" customWidth="1"/>
    <col min="7889" max="7889" width="11.42578125" style="280" customWidth="1"/>
    <col min="7890" max="7890" width="10.5703125" style="280" customWidth="1"/>
    <col min="7891" max="7891" width="7.5703125" style="280" customWidth="1"/>
    <col min="7892" max="7892" width="9.5703125" style="280" bestFit="1" customWidth="1"/>
    <col min="7893" max="7893" width="11" style="280" bestFit="1" customWidth="1"/>
    <col min="7894" max="7894" width="10.140625" style="280" bestFit="1" customWidth="1"/>
    <col min="7895" max="7899" width="9.5703125" style="280" bestFit="1" customWidth="1"/>
    <col min="7900" max="7900" width="10.140625" style="280" bestFit="1" customWidth="1"/>
    <col min="7901" max="7902" width="9.5703125" style="280" bestFit="1" customWidth="1"/>
    <col min="7903" max="7903" width="10.28515625" style="280" customWidth="1"/>
    <col min="7904" max="7911" width="9.5703125" style="280" bestFit="1" customWidth="1"/>
    <col min="7912" max="7912" width="9.5703125" style="280" customWidth="1"/>
    <col min="7913" max="7919" width="9.5703125" style="280" bestFit="1" customWidth="1"/>
    <col min="7920" max="7920" width="9.42578125" style="280" customWidth="1"/>
    <col min="7921" max="7936" width="9.5703125" style="280" bestFit="1" customWidth="1"/>
    <col min="7937" max="7938" width="12.5703125" style="280" bestFit="1" customWidth="1"/>
    <col min="7939" max="7939" width="11.42578125" style="280" bestFit="1" customWidth="1"/>
    <col min="7940" max="7940" width="11" style="280" bestFit="1" customWidth="1"/>
    <col min="7941" max="7941" width="11.7109375" style="280" bestFit="1" customWidth="1"/>
    <col min="7942" max="8130" width="9.140625" style="280"/>
    <col min="8131" max="8131" width="6.7109375" style="280" customWidth="1"/>
    <col min="8132" max="8132" width="39.140625" style="280" customWidth="1"/>
    <col min="8133" max="8133" width="8.7109375" style="280" customWidth="1"/>
    <col min="8134" max="8134" width="11.7109375" style="280" customWidth="1"/>
    <col min="8135" max="8135" width="12.7109375" style="280" customWidth="1"/>
    <col min="8136" max="8136" width="12" style="280" customWidth="1"/>
    <col min="8137" max="8137" width="12.85546875" style="280" customWidth="1"/>
    <col min="8138" max="8138" width="11.42578125" style="280" customWidth="1"/>
    <col min="8139" max="8139" width="10.42578125" style="280" customWidth="1"/>
    <col min="8140" max="8140" width="11.7109375" style="280" customWidth="1"/>
    <col min="8141" max="8141" width="11.140625" style="280" customWidth="1"/>
    <col min="8142" max="8142" width="11.85546875" style="280" bestFit="1" customWidth="1"/>
    <col min="8143" max="8143" width="10.5703125" style="280" bestFit="1" customWidth="1"/>
    <col min="8144" max="8144" width="9.5703125" style="280" bestFit="1" customWidth="1"/>
    <col min="8145" max="8145" width="11.42578125" style="280" customWidth="1"/>
    <col min="8146" max="8146" width="10.5703125" style="280" customWidth="1"/>
    <col min="8147" max="8147" width="7.5703125" style="280" customWidth="1"/>
    <col min="8148" max="8148" width="9.5703125" style="280" bestFit="1" customWidth="1"/>
    <col min="8149" max="8149" width="11" style="280" bestFit="1" customWidth="1"/>
    <col min="8150" max="8150" width="10.140625" style="280" bestFit="1" customWidth="1"/>
    <col min="8151" max="8155" width="9.5703125" style="280" bestFit="1" customWidth="1"/>
    <col min="8156" max="8156" width="10.140625" style="280" bestFit="1" customWidth="1"/>
    <col min="8157" max="8158" width="9.5703125" style="280" bestFit="1" customWidth="1"/>
    <col min="8159" max="8159" width="10.28515625" style="280" customWidth="1"/>
    <col min="8160" max="8167" width="9.5703125" style="280" bestFit="1" customWidth="1"/>
    <col min="8168" max="8168" width="9.5703125" style="280" customWidth="1"/>
    <col min="8169" max="8175" width="9.5703125" style="280" bestFit="1" customWidth="1"/>
    <col min="8176" max="8176" width="9.42578125" style="280" customWidth="1"/>
    <col min="8177" max="8192" width="9.5703125" style="280" bestFit="1" customWidth="1"/>
    <col min="8193" max="8194" width="12.5703125" style="280" bestFit="1" customWidth="1"/>
    <col min="8195" max="8195" width="11.42578125" style="280" bestFit="1" customWidth="1"/>
    <col min="8196" max="8196" width="11" style="280" bestFit="1" customWidth="1"/>
    <col min="8197" max="8197" width="11.7109375" style="280" bestFit="1" customWidth="1"/>
    <col min="8198" max="8386" width="9.140625" style="280"/>
    <col min="8387" max="8387" width="6.7109375" style="280" customWidth="1"/>
    <col min="8388" max="8388" width="39.140625" style="280" customWidth="1"/>
    <col min="8389" max="8389" width="8.7109375" style="280" customWidth="1"/>
    <col min="8390" max="8390" width="11.7109375" style="280" customWidth="1"/>
    <col min="8391" max="8391" width="12.7109375" style="280" customWidth="1"/>
    <col min="8392" max="8392" width="12" style="280" customWidth="1"/>
    <col min="8393" max="8393" width="12.85546875" style="280" customWidth="1"/>
    <col min="8394" max="8394" width="11.42578125" style="280" customWidth="1"/>
    <col min="8395" max="8395" width="10.42578125" style="280" customWidth="1"/>
    <col min="8396" max="8396" width="11.7109375" style="280" customWidth="1"/>
    <col min="8397" max="8397" width="11.140625" style="280" customWidth="1"/>
    <col min="8398" max="8398" width="11.85546875" style="280" bestFit="1" customWidth="1"/>
    <col min="8399" max="8399" width="10.5703125" style="280" bestFit="1" customWidth="1"/>
    <col min="8400" max="8400" width="9.5703125" style="280" bestFit="1" customWidth="1"/>
    <col min="8401" max="8401" width="11.42578125" style="280" customWidth="1"/>
    <col min="8402" max="8402" width="10.5703125" style="280" customWidth="1"/>
    <col min="8403" max="8403" width="7.5703125" style="280" customWidth="1"/>
    <col min="8404" max="8404" width="9.5703125" style="280" bestFit="1" customWidth="1"/>
    <col min="8405" max="8405" width="11" style="280" bestFit="1" customWidth="1"/>
    <col min="8406" max="8406" width="10.140625" style="280" bestFit="1" customWidth="1"/>
    <col min="8407" max="8411" width="9.5703125" style="280" bestFit="1" customWidth="1"/>
    <col min="8412" max="8412" width="10.140625" style="280" bestFit="1" customWidth="1"/>
    <col min="8413" max="8414" width="9.5703125" style="280" bestFit="1" customWidth="1"/>
    <col min="8415" max="8415" width="10.28515625" style="280" customWidth="1"/>
    <col min="8416" max="8423" width="9.5703125" style="280" bestFit="1" customWidth="1"/>
    <col min="8424" max="8424" width="9.5703125" style="280" customWidth="1"/>
    <col min="8425" max="8431" width="9.5703125" style="280" bestFit="1" customWidth="1"/>
    <col min="8432" max="8432" width="9.42578125" style="280" customWidth="1"/>
    <col min="8433" max="8448" width="9.5703125" style="280" bestFit="1" customWidth="1"/>
    <col min="8449" max="8450" width="12.5703125" style="280" bestFit="1" customWidth="1"/>
    <col min="8451" max="8451" width="11.42578125" style="280" bestFit="1" customWidth="1"/>
    <col min="8452" max="8452" width="11" style="280" bestFit="1" customWidth="1"/>
    <col min="8453" max="8453" width="11.7109375" style="280" bestFit="1" customWidth="1"/>
    <col min="8454" max="8642" width="9.140625" style="280"/>
    <col min="8643" max="8643" width="6.7109375" style="280" customWidth="1"/>
    <col min="8644" max="8644" width="39.140625" style="280" customWidth="1"/>
    <col min="8645" max="8645" width="8.7109375" style="280" customWidth="1"/>
    <col min="8646" max="8646" width="11.7109375" style="280" customWidth="1"/>
    <col min="8647" max="8647" width="12.7109375" style="280" customWidth="1"/>
    <col min="8648" max="8648" width="12" style="280" customWidth="1"/>
    <col min="8649" max="8649" width="12.85546875" style="280" customWidth="1"/>
    <col min="8650" max="8650" width="11.42578125" style="280" customWidth="1"/>
    <col min="8651" max="8651" width="10.42578125" style="280" customWidth="1"/>
    <col min="8652" max="8652" width="11.7109375" style="280" customWidth="1"/>
    <col min="8653" max="8653" width="11.140625" style="280" customWidth="1"/>
    <col min="8654" max="8654" width="11.85546875" style="280" bestFit="1" customWidth="1"/>
    <col min="8655" max="8655" width="10.5703125" style="280" bestFit="1" customWidth="1"/>
    <col min="8656" max="8656" width="9.5703125" style="280" bestFit="1" customWidth="1"/>
    <col min="8657" max="8657" width="11.42578125" style="280" customWidth="1"/>
    <col min="8658" max="8658" width="10.5703125" style="280" customWidth="1"/>
    <col min="8659" max="8659" width="7.5703125" style="280" customWidth="1"/>
    <col min="8660" max="8660" width="9.5703125" style="280" bestFit="1" customWidth="1"/>
    <col min="8661" max="8661" width="11" style="280" bestFit="1" customWidth="1"/>
    <col min="8662" max="8662" width="10.140625" style="280" bestFit="1" customWidth="1"/>
    <col min="8663" max="8667" width="9.5703125" style="280" bestFit="1" customWidth="1"/>
    <col min="8668" max="8668" width="10.140625" style="280" bestFit="1" customWidth="1"/>
    <col min="8669" max="8670" width="9.5703125" style="280" bestFit="1" customWidth="1"/>
    <col min="8671" max="8671" width="10.28515625" style="280" customWidth="1"/>
    <col min="8672" max="8679" width="9.5703125" style="280" bestFit="1" customWidth="1"/>
    <col min="8680" max="8680" width="9.5703125" style="280" customWidth="1"/>
    <col min="8681" max="8687" width="9.5703125" style="280" bestFit="1" customWidth="1"/>
    <col min="8688" max="8688" width="9.42578125" style="280" customWidth="1"/>
    <col min="8689" max="8704" width="9.5703125" style="280" bestFit="1" customWidth="1"/>
    <col min="8705" max="8706" width="12.5703125" style="280" bestFit="1" customWidth="1"/>
    <col min="8707" max="8707" width="11.42578125" style="280" bestFit="1" customWidth="1"/>
    <col min="8708" max="8708" width="11" style="280" bestFit="1" customWidth="1"/>
    <col min="8709" max="8709" width="11.7109375" style="280" bestFit="1" customWidth="1"/>
    <col min="8710" max="8898" width="9.140625" style="280"/>
    <col min="8899" max="8899" width="6.7109375" style="280" customWidth="1"/>
    <col min="8900" max="8900" width="39.140625" style="280" customWidth="1"/>
    <col min="8901" max="8901" width="8.7109375" style="280" customWidth="1"/>
    <col min="8902" max="8902" width="11.7109375" style="280" customWidth="1"/>
    <col min="8903" max="8903" width="12.7109375" style="280" customWidth="1"/>
    <col min="8904" max="8904" width="12" style="280" customWidth="1"/>
    <col min="8905" max="8905" width="12.85546875" style="280" customWidth="1"/>
    <col min="8906" max="8906" width="11.42578125" style="280" customWidth="1"/>
    <col min="8907" max="8907" width="10.42578125" style="280" customWidth="1"/>
    <col min="8908" max="8908" width="11.7109375" style="280" customWidth="1"/>
    <col min="8909" max="8909" width="11.140625" style="280" customWidth="1"/>
    <col min="8910" max="8910" width="11.85546875" style="280" bestFit="1" customWidth="1"/>
    <col min="8911" max="8911" width="10.5703125" style="280" bestFit="1" customWidth="1"/>
    <col min="8912" max="8912" width="9.5703125" style="280" bestFit="1" customWidth="1"/>
    <col min="8913" max="8913" width="11.42578125" style="280" customWidth="1"/>
    <col min="8914" max="8914" width="10.5703125" style="280" customWidth="1"/>
    <col min="8915" max="8915" width="7.5703125" style="280" customWidth="1"/>
    <col min="8916" max="8916" width="9.5703125" style="280" bestFit="1" customWidth="1"/>
    <col min="8917" max="8917" width="11" style="280" bestFit="1" customWidth="1"/>
    <col min="8918" max="8918" width="10.140625" style="280" bestFit="1" customWidth="1"/>
    <col min="8919" max="8923" width="9.5703125" style="280" bestFit="1" customWidth="1"/>
    <col min="8924" max="8924" width="10.140625" style="280" bestFit="1" customWidth="1"/>
    <col min="8925" max="8926" width="9.5703125" style="280" bestFit="1" customWidth="1"/>
    <col min="8927" max="8927" width="10.28515625" style="280" customWidth="1"/>
    <col min="8928" max="8935" width="9.5703125" style="280" bestFit="1" customWidth="1"/>
    <col min="8936" max="8936" width="9.5703125" style="280" customWidth="1"/>
    <col min="8937" max="8943" width="9.5703125" style="280" bestFit="1" customWidth="1"/>
    <col min="8944" max="8944" width="9.42578125" style="280" customWidth="1"/>
    <col min="8945" max="8960" width="9.5703125" style="280" bestFit="1" customWidth="1"/>
    <col min="8961" max="8962" width="12.5703125" style="280" bestFit="1" customWidth="1"/>
    <col min="8963" max="8963" width="11.42578125" style="280" bestFit="1" customWidth="1"/>
    <col min="8964" max="8964" width="11" style="280" bestFit="1" customWidth="1"/>
    <col min="8965" max="8965" width="11.7109375" style="280" bestFit="1" customWidth="1"/>
    <col min="8966" max="9154" width="9.140625" style="280"/>
    <col min="9155" max="9155" width="6.7109375" style="280" customWidth="1"/>
    <col min="9156" max="9156" width="39.140625" style="280" customWidth="1"/>
    <col min="9157" max="9157" width="8.7109375" style="280" customWidth="1"/>
    <col min="9158" max="9158" width="11.7109375" style="280" customWidth="1"/>
    <col min="9159" max="9159" width="12.7109375" style="280" customWidth="1"/>
    <col min="9160" max="9160" width="12" style="280" customWidth="1"/>
    <col min="9161" max="9161" width="12.85546875" style="280" customWidth="1"/>
    <col min="9162" max="9162" width="11.42578125" style="280" customWidth="1"/>
    <col min="9163" max="9163" width="10.42578125" style="280" customWidth="1"/>
    <col min="9164" max="9164" width="11.7109375" style="280" customWidth="1"/>
    <col min="9165" max="9165" width="11.140625" style="280" customWidth="1"/>
    <col min="9166" max="9166" width="11.85546875" style="280" bestFit="1" customWidth="1"/>
    <col min="9167" max="9167" width="10.5703125" style="280" bestFit="1" customWidth="1"/>
    <col min="9168" max="9168" width="9.5703125" style="280" bestFit="1" customWidth="1"/>
    <col min="9169" max="9169" width="11.42578125" style="280" customWidth="1"/>
    <col min="9170" max="9170" width="10.5703125" style="280" customWidth="1"/>
    <col min="9171" max="9171" width="7.5703125" style="280" customWidth="1"/>
    <col min="9172" max="9172" width="9.5703125" style="280" bestFit="1" customWidth="1"/>
    <col min="9173" max="9173" width="11" style="280" bestFit="1" customWidth="1"/>
    <col min="9174" max="9174" width="10.140625" style="280" bestFit="1" customWidth="1"/>
    <col min="9175" max="9179" width="9.5703125" style="280" bestFit="1" customWidth="1"/>
    <col min="9180" max="9180" width="10.140625" style="280" bestFit="1" customWidth="1"/>
    <col min="9181" max="9182" width="9.5703125" style="280" bestFit="1" customWidth="1"/>
    <col min="9183" max="9183" width="10.28515625" style="280" customWidth="1"/>
    <col min="9184" max="9191" width="9.5703125" style="280" bestFit="1" customWidth="1"/>
    <col min="9192" max="9192" width="9.5703125" style="280" customWidth="1"/>
    <col min="9193" max="9199" width="9.5703125" style="280" bestFit="1" customWidth="1"/>
    <col min="9200" max="9200" width="9.42578125" style="280" customWidth="1"/>
    <col min="9201" max="9216" width="9.5703125" style="280" bestFit="1" customWidth="1"/>
    <col min="9217" max="9218" width="12.5703125" style="280" bestFit="1" customWidth="1"/>
    <col min="9219" max="9219" width="11.42578125" style="280" bestFit="1" customWidth="1"/>
    <col min="9220" max="9220" width="11" style="280" bestFit="1" customWidth="1"/>
    <col min="9221" max="9221" width="11.7109375" style="280" bestFit="1" customWidth="1"/>
    <col min="9222" max="9410" width="9.140625" style="280"/>
    <col min="9411" max="9411" width="6.7109375" style="280" customWidth="1"/>
    <col min="9412" max="9412" width="39.140625" style="280" customWidth="1"/>
    <col min="9413" max="9413" width="8.7109375" style="280" customWidth="1"/>
    <col min="9414" max="9414" width="11.7109375" style="280" customWidth="1"/>
    <col min="9415" max="9415" width="12.7109375" style="280" customWidth="1"/>
    <col min="9416" max="9416" width="12" style="280" customWidth="1"/>
    <col min="9417" max="9417" width="12.85546875" style="280" customWidth="1"/>
    <col min="9418" max="9418" width="11.42578125" style="280" customWidth="1"/>
    <col min="9419" max="9419" width="10.42578125" style="280" customWidth="1"/>
    <col min="9420" max="9420" width="11.7109375" style="280" customWidth="1"/>
    <col min="9421" max="9421" width="11.140625" style="280" customWidth="1"/>
    <col min="9422" max="9422" width="11.85546875" style="280" bestFit="1" customWidth="1"/>
    <col min="9423" max="9423" width="10.5703125" style="280" bestFit="1" customWidth="1"/>
    <col min="9424" max="9424" width="9.5703125" style="280" bestFit="1" customWidth="1"/>
    <col min="9425" max="9425" width="11.42578125" style="280" customWidth="1"/>
    <col min="9426" max="9426" width="10.5703125" style="280" customWidth="1"/>
    <col min="9427" max="9427" width="7.5703125" style="280" customWidth="1"/>
    <col min="9428" max="9428" width="9.5703125" style="280" bestFit="1" customWidth="1"/>
    <col min="9429" max="9429" width="11" style="280" bestFit="1" customWidth="1"/>
    <col min="9430" max="9430" width="10.140625" style="280" bestFit="1" customWidth="1"/>
    <col min="9431" max="9435" width="9.5703125" style="280" bestFit="1" customWidth="1"/>
    <col min="9436" max="9436" width="10.140625" style="280" bestFit="1" customWidth="1"/>
    <col min="9437" max="9438" width="9.5703125" style="280" bestFit="1" customWidth="1"/>
    <col min="9439" max="9439" width="10.28515625" style="280" customWidth="1"/>
    <col min="9440" max="9447" width="9.5703125" style="280" bestFit="1" customWidth="1"/>
    <col min="9448" max="9448" width="9.5703125" style="280" customWidth="1"/>
    <col min="9449" max="9455" width="9.5703125" style="280" bestFit="1" customWidth="1"/>
    <col min="9456" max="9456" width="9.42578125" style="280" customWidth="1"/>
    <col min="9457" max="9472" width="9.5703125" style="280" bestFit="1" customWidth="1"/>
    <col min="9473" max="9474" width="12.5703125" style="280" bestFit="1" customWidth="1"/>
    <col min="9475" max="9475" width="11.42578125" style="280" bestFit="1" customWidth="1"/>
    <col min="9476" max="9476" width="11" style="280" bestFit="1" customWidth="1"/>
    <col min="9477" max="9477" width="11.7109375" style="280" bestFit="1" customWidth="1"/>
    <col min="9478" max="9666" width="9.140625" style="280"/>
    <col min="9667" max="9667" width="6.7109375" style="280" customWidth="1"/>
    <col min="9668" max="9668" width="39.140625" style="280" customWidth="1"/>
    <col min="9669" max="9669" width="8.7109375" style="280" customWidth="1"/>
    <col min="9670" max="9670" width="11.7109375" style="280" customWidth="1"/>
    <col min="9671" max="9671" width="12.7109375" style="280" customWidth="1"/>
    <col min="9672" max="9672" width="12" style="280" customWidth="1"/>
    <col min="9673" max="9673" width="12.85546875" style="280" customWidth="1"/>
    <col min="9674" max="9674" width="11.42578125" style="280" customWidth="1"/>
    <col min="9675" max="9675" width="10.42578125" style="280" customWidth="1"/>
    <col min="9676" max="9676" width="11.7109375" style="280" customWidth="1"/>
    <col min="9677" max="9677" width="11.140625" style="280" customWidth="1"/>
    <col min="9678" max="9678" width="11.85546875" style="280" bestFit="1" customWidth="1"/>
    <col min="9679" max="9679" width="10.5703125" style="280" bestFit="1" customWidth="1"/>
    <col min="9680" max="9680" width="9.5703125" style="280" bestFit="1" customWidth="1"/>
    <col min="9681" max="9681" width="11.42578125" style="280" customWidth="1"/>
    <col min="9682" max="9682" width="10.5703125" style="280" customWidth="1"/>
    <col min="9683" max="9683" width="7.5703125" style="280" customWidth="1"/>
    <col min="9684" max="9684" width="9.5703125" style="280" bestFit="1" customWidth="1"/>
    <col min="9685" max="9685" width="11" style="280" bestFit="1" customWidth="1"/>
    <col min="9686" max="9686" width="10.140625" style="280" bestFit="1" customWidth="1"/>
    <col min="9687" max="9691" width="9.5703125" style="280" bestFit="1" customWidth="1"/>
    <col min="9692" max="9692" width="10.140625" style="280" bestFit="1" customWidth="1"/>
    <col min="9693" max="9694" width="9.5703125" style="280" bestFit="1" customWidth="1"/>
    <col min="9695" max="9695" width="10.28515625" style="280" customWidth="1"/>
    <col min="9696" max="9703" width="9.5703125" style="280" bestFit="1" customWidth="1"/>
    <col min="9704" max="9704" width="9.5703125" style="280" customWidth="1"/>
    <col min="9705" max="9711" width="9.5703125" style="280" bestFit="1" customWidth="1"/>
    <col min="9712" max="9712" width="9.42578125" style="280" customWidth="1"/>
    <col min="9713" max="9728" width="9.5703125" style="280" bestFit="1" customWidth="1"/>
    <col min="9729" max="9730" width="12.5703125" style="280" bestFit="1" customWidth="1"/>
    <col min="9731" max="9731" width="11.42578125" style="280" bestFit="1" customWidth="1"/>
    <col min="9732" max="9732" width="11" style="280" bestFit="1" customWidth="1"/>
    <col min="9733" max="9733" width="11.7109375" style="280" bestFit="1" customWidth="1"/>
    <col min="9734" max="9922" width="9.140625" style="280"/>
    <col min="9923" max="9923" width="6.7109375" style="280" customWidth="1"/>
    <col min="9924" max="9924" width="39.140625" style="280" customWidth="1"/>
    <col min="9925" max="9925" width="8.7109375" style="280" customWidth="1"/>
    <col min="9926" max="9926" width="11.7109375" style="280" customWidth="1"/>
    <col min="9927" max="9927" width="12.7109375" style="280" customWidth="1"/>
    <col min="9928" max="9928" width="12" style="280" customWidth="1"/>
    <col min="9929" max="9929" width="12.85546875" style="280" customWidth="1"/>
    <col min="9930" max="9930" width="11.42578125" style="280" customWidth="1"/>
    <col min="9931" max="9931" width="10.42578125" style="280" customWidth="1"/>
    <col min="9932" max="9932" width="11.7109375" style="280" customWidth="1"/>
    <col min="9933" max="9933" width="11.140625" style="280" customWidth="1"/>
    <col min="9934" max="9934" width="11.85546875" style="280" bestFit="1" customWidth="1"/>
    <col min="9935" max="9935" width="10.5703125" style="280" bestFit="1" customWidth="1"/>
    <col min="9936" max="9936" width="9.5703125" style="280" bestFit="1" customWidth="1"/>
    <col min="9937" max="9937" width="11.42578125" style="280" customWidth="1"/>
    <col min="9938" max="9938" width="10.5703125" style="280" customWidth="1"/>
    <col min="9939" max="9939" width="7.5703125" style="280" customWidth="1"/>
    <col min="9940" max="9940" width="9.5703125" style="280" bestFit="1" customWidth="1"/>
    <col min="9941" max="9941" width="11" style="280" bestFit="1" customWidth="1"/>
    <col min="9942" max="9942" width="10.140625" style="280" bestFit="1" customWidth="1"/>
    <col min="9943" max="9947" width="9.5703125" style="280" bestFit="1" customWidth="1"/>
    <col min="9948" max="9948" width="10.140625" style="280" bestFit="1" customWidth="1"/>
    <col min="9949" max="9950" width="9.5703125" style="280" bestFit="1" customWidth="1"/>
    <col min="9951" max="9951" width="10.28515625" style="280" customWidth="1"/>
    <col min="9952" max="9959" width="9.5703125" style="280" bestFit="1" customWidth="1"/>
    <col min="9960" max="9960" width="9.5703125" style="280" customWidth="1"/>
    <col min="9961" max="9967" width="9.5703125" style="280" bestFit="1" customWidth="1"/>
    <col min="9968" max="9968" width="9.42578125" style="280" customWidth="1"/>
    <col min="9969" max="9984" width="9.5703125" style="280" bestFit="1" customWidth="1"/>
    <col min="9985" max="9986" width="12.5703125" style="280" bestFit="1" customWidth="1"/>
    <col min="9987" max="9987" width="11.42578125" style="280" bestFit="1" customWidth="1"/>
    <col min="9988" max="9988" width="11" style="280" bestFit="1" customWidth="1"/>
    <col min="9989" max="9989" width="11.7109375" style="280" bestFit="1" customWidth="1"/>
    <col min="9990" max="10178" width="9.140625" style="280"/>
    <col min="10179" max="10179" width="6.7109375" style="280" customWidth="1"/>
    <col min="10180" max="10180" width="39.140625" style="280" customWidth="1"/>
    <col min="10181" max="10181" width="8.7109375" style="280" customWidth="1"/>
    <col min="10182" max="10182" width="11.7109375" style="280" customWidth="1"/>
    <col min="10183" max="10183" width="12.7109375" style="280" customWidth="1"/>
    <col min="10184" max="10184" width="12" style="280" customWidth="1"/>
    <col min="10185" max="10185" width="12.85546875" style="280" customWidth="1"/>
    <col min="10186" max="10186" width="11.42578125" style="280" customWidth="1"/>
    <col min="10187" max="10187" width="10.42578125" style="280" customWidth="1"/>
    <col min="10188" max="10188" width="11.7109375" style="280" customWidth="1"/>
    <col min="10189" max="10189" width="11.140625" style="280" customWidth="1"/>
    <col min="10190" max="10190" width="11.85546875" style="280" bestFit="1" customWidth="1"/>
    <col min="10191" max="10191" width="10.5703125" style="280" bestFit="1" customWidth="1"/>
    <col min="10192" max="10192" width="9.5703125" style="280" bestFit="1" customWidth="1"/>
    <col min="10193" max="10193" width="11.42578125" style="280" customWidth="1"/>
    <col min="10194" max="10194" width="10.5703125" style="280" customWidth="1"/>
    <col min="10195" max="10195" width="7.5703125" style="280" customWidth="1"/>
    <col min="10196" max="10196" width="9.5703125" style="280" bestFit="1" customWidth="1"/>
    <col min="10197" max="10197" width="11" style="280" bestFit="1" customWidth="1"/>
    <col min="10198" max="10198" width="10.140625" style="280" bestFit="1" customWidth="1"/>
    <col min="10199" max="10203" width="9.5703125" style="280" bestFit="1" customWidth="1"/>
    <col min="10204" max="10204" width="10.140625" style="280" bestFit="1" customWidth="1"/>
    <col min="10205" max="10206" width="9.5703125" style="280" bestFit="1" customWidth="1"/>
    <col min="10207" max="10207" width="10.28515625" style="280" customWidth="1"/>
    <col min="10208" max="10215" width="9.5703125" style="280" bestFit="1" customWidth="1"/>
    <col min="10216" max="10216" width="9.5703125" style="280" customWidth="1"/>
    <col min="10217" max="10223" width="9.5703125" style="280" bestFit="1" customWidth="1"/>
    <col min="10224" max="10224" width="9.42578125" style="280" customWidth="1"/>
    <col min="10225" max="10240" width="9.5703125" style="280" bestFit="1" customWidth="1"/>
    <col min="10241" max="10242" width="12.5703125" style="280" bestFit="1" customWidth="1"/>
    <col min="10243" max="10243" width="11.42578125" style="280" bestFit="1" customWidth="1"/>
    <col min="10244" max="10244" width="11" style="280" bestFit="1" customWidth="1"/>
    <col min="10245" max="10245" width="11.7109375" style="280" bestFit="1" customWidth="1"/>
    <col min="10246" max="10434" width="9.140625" style="280"/>
    <col min="10435" max="10435" width="6.7109375" style="280" customWidth="1"/>
    <col min="10436" max="10436" width="39.140625" style="280" customWidth="1"/>
    <col min="10437" max="10437" width="8.7109375" style="280" customWidth="1"/>
    <col min="10438" max="10438" width="11.7109375" style="280" customWidth="1"/>
    <col min="10439" max="10439" width="12.7109375" style="280" customWidth="1"/>
    <col min="10440" max="10440" width="12" style="280" customWidth="1"/>
    <col min="10441" max="10441" width="12.85546875" style="280" customWidth="1"/>
    <col min="10442" max="10442" width="11.42578125" style="280" customWidth="1"/>
    <col min="10443" max="10443" width="10.42578125" style="280" customWidth="1"/>
    <col min="10444" max="10444" width="11.7109375" style="280" customWidth="1"/>
    <col min="10445" max="10445" width="11.140625" style="280" customWidth="1"/>
    <col min="10446" max="10446" width="11.85546875" style="280" bestFit="1" customWidth="1"/>
    <col min="10447" max="10447" width="10.5703125" style="280" bestFit="1" customWidth="1"/>
    <col min="10448" max="10448" width="9.5703125" style="280" bestFit="1" customWidth="1"/>
    <col min="10449" max="10449" width="11.42578125" style="280" customWidth="1"/>
    <col min="10450" max="10450" width="10.5703125" style="280" customWidth="1"/>
    <col min="10451" max="10451" width="7.5703125" style="280" customWidth="1"/>
    <col min="10452" max="10452" width="9.5703125" style="280" bestFit="1" customWidth="1"/>
    <col min="10453" max="10453" width="11" style="280" bestFit="1" customWidth="1"/>
    <col min="10454" max="10454" width="10.140625" style="280" bestFit="1" customWidth="1"/>
    <col min="10455" max="10459" width="9.5703125" style="280" bestFit="1" customWidth="1"/>
    <col min="10460" max="10460" width="10.140625" style="280" bestFit="1" customWidth="1"/>
    <col min="10461" max="10462" width="9.5703125" style="280" bestFit="1" customWidth="1"/>
    <col min="10463" max="10463" width="10.28515625" style="280" customWidth="1"/>
    <col min="10464" max="10471" width="9.5703125" style="280" bestFit="1" customWidth="1"/>
    <col min="10472" max="10472" width="9.5703125" style="280" customWidth="1"/>
    <col min="10473" max="10479" width="9.5703125" style="280" bestFit="1" customWidth="1"/>
    <col min="10480" max="10480" width="9.42578125" style="280" customWidth="1"/>
    <col min="10481" max="10496" width="9.5703125" style="280" bestFit="1" customWidth="1"/>
    <col min="10497" max="10498" width="12.5703125" style="280" bestFit="1" customWidth="1"/>
    <col min="10499" max="10499" width="11.42578125" style="280" bestFit="1" customWidth="1"/>
    <col min="10500" max="10500" width="11" style="280" bestFit="1" customWidth="1"/>
    <col min="10501" max="10501" width="11.7109375" style="280" bestFit="1" customWidth="1"/>
    <col min="10502" max="10690" width="9.140625" style="280"/>
    <col min="10691" max="10691" width="6.7109375" style="280" customWidth="1"/>
    <col min="10692" max="10692" width="39.140625" style="280" customWidth="1"/>
    <col min="10693" max="10693" width="8.7109375" style="280" customWidth="1"/>
    <col min="10694" max="10694" width="11.7109375" style="280" customWidth="1"/>
    <col min="10695" max="10695" width="12.7109375" style="280" customWidth="1"/>
    <col min="10696" max="10696" width="12" style="280" customWidth="1"/>
    <col min="10697" max="10697" width="12.85546875" style="280" customWidth="1"/>
    <col min="10698" max="10698" width="11.42578125" style="280" customWidth="1"/>
    <col min="10699" max="10699" width="10.42578125" style="280" customWidth="1"/>
    <col min="10700" max="10700" width="11.7109375" style="280" customWidth="1"/>
    <col min="10701" max="10701" width="11.140625" style="280" customWidth="1"/>
    <col min="10702" max="10702" width="11.85546875" style="280" bestFit="1" customWidth="1"/>
    <col min="10703" max="10703" width="10.5703125" style="280" bestFit="1" customWidth="1"/>
    <col min="10704" max="10704" width="9.5703125" style="280" bestFit="1" customWidth="1"/>
    <col min="10705" max="10705" width="11.42578125" style="280" customWidth="1"/>
    <col min="10706" max="10706" width="10.5703125" style="280" customWidth="1"/>
    <col min="10707" max="10707" width="7.5703125" style="280" customWidth="1"/>
    <col min="10708" max="10708" width="9.5703125" style="280" bestFit="1" customWidth="1"/>
    <col min="10709" max="10709" width="11" style="280" bestFit="1" customWidth="1"/>
    <col min="10710" max="10710" width="10.140625" style="280" bestFit="1" customWidth="1"/>
    <col min="10711" max="10715" width="9.5703125" style="280" bestFit="1" customWidth="1"/>
    <col min="10716" max="10716" width="10.140625" style="280" bestFit="1" customWidth="1"/>
    <col min="10717" max="10718" width="9.5703125" style="280" bestFit="1" customWidth="1"/>
    <col min="10719" max="10719" width="10.28515625" style="280" customWidth="1"/>
    <col min="10720" max="10727" width="9.5703125" style="280" bestFit="1" customWidth="1"/>
    <col min="10728" max="10728" width="9.5703125" style="280" customWidth="1"/>
    <col min="10729" max="10735" width="9.5703125" style="280" bestFit="1" customWidth="1"/>
    <col min="10736" max="10736" width="9.42578125" style="280" customWidth="1"/>
    <col min="10737" max="10752" width="9.5703125" style="280" bestFit="1" customWidth="1"/>
    <col min="10753" max="10754" width="12.5703125" style="280" bestFit="1" customWidth="1"/>
    <col min="10755" max="10755" width="11.42578125" style="280" bestFit="1" customWidth="1"/>
    <col min="10756" max="10756" width="11" style="280" bestFit="1" customWidth="1"/>
    <col min="10757" max="10757" width="11.7109375" style="280" bestFit="1" customWidth="1"/>
    <col min="10758" max="10946" width="9.140625" style="280"/>
    <col min="10947" max="10947" width="6.7109375" style="280" customWidth="1"/>
    <col min="10948" max="10948" width="39.140625" style="280" customWidth="1"/>
    <col min="10949" max="10949" width="8.7109375" style="280" customWidth="1"/>
    <col min="10950" max="10950" width="11.7109375" style="280" customWidth="1"/>
    <col min="10951" max="10951" width="12.7109375" style="280" customWidth="1"/>
    <col min="10952" max="10952" width="12" style="280" customWidth="1"/>
    <col min="10953" max="10953" width="12.85546875" style="280" customWidth="1"/>
    <col min="10954" max="10954" width="11.42578125" style="280" customWidth="1"/>
    <col min="10955" max="10955" width="10.42578125" style="280" customWidth="1"/>
    <col min="10956" max="10956" width="11.7109375" style="280" customWidth="1"/>
    <col min="10957" max="10957" width="11.140625" style="280" customWidth="1"/>
    <col min="10958" max="10958" width="11.85546875" style="280" bestFit="1" customWidth="1"/>
    <col min="10959" max="10959" width="10.5703125" style="280" bestFit="1" customWidth="1"/>
    <col min="10960" max="10960" width="9.5703125" style="280" bestFit="1" customWidth="1"/>
    <col min="10961" max="10961" width="11.42578125" style="280" customWidth="1"/>
    <col min="10962" max="10962" width="10.5703125" style="280" customWidth="1"/>
    <col min="10963" max="10963" width="7.5703125" style="280" customWidth="1"/>
    <col min="10964" max="10964" width="9.5703125" style="280" bestFit="1" customWidth="1"/>
    <col min="10965" max="10965" width="11" style="280" bestFit="1" customWidth="1"/>
    <col min="10966" max="10966" width="10.140625" style="280" bestFit="1" customWidth="1"/>
    <col min="10967" max="10971" width="9.5703125" style="280" bestFit="1" customWidth="1"/>
    <col min="10972" max="10972" width="10.140625" style="280" bestFit="1" customWidth="1"/>
    <col min="10973" max="10974" width="9.5703125" style="280" bestFit="1" customWidth="1"/>
    <col min="10975" max="10975" width="10.28515625" style="280" customWidth="1"/>
    <col min="10976" max="10983" width="9.5703125" style="280" bestFit="1" customWidth="1"/>
    <col min="10984" max="10984" width="9.5703125" style="280" customWidth="1"/>
    <col min="10985" max="10991" width="9.5703125" style="280" bestFit="1" customWidth="1"/>
    <col min="10992" max="10992" width="9.42578125" style="280" customWidth="1"/>
    <col min="10993" max="11008" width="9.5703125" style="280" bestFit="1" customWidth="1"/>
    <col min="11009" max="11010" width="12.5703125" style="280" bestFit="1" customWidth="1"/>
    <col min="11011" max="11011" width="11.42578125" style="280" bestFit="1" customWidth="1"/>
    <col min="11012" max="11012" width="11" style="280" bestFit="1" customWidth="1"/>
    <col min="11013" max="11013" width="11.7109375" style="280" bestFit="1" customWidth="1"/>
    <col min="11014" max="11202" width="9.140625" style="280"/>
    <col min="11203" max="11203" width="6.7109375" style="280" customWidth="1"/>
    <col min="11204" max="11204" width="39.140625" style="280" customWidth="1"/>
    <col min="11205" max="11205" width="8.7109375" style="280" customWidth="1"/>
    <col min="11206" max="11206" width="11.7109375" style="280" customWidth="1"/>
    <col min="11207" max="11207" width="12.7109375" style="280" customWidth="1"/>
    <col min="11208" max="11208" width="12" style="280" customWidth="1"/>
    <col min="11209" max="11209" width="12.85546875" style="280" customWidth="1"/>
    <col min="11210" max="11210" width="11.42578125" style="280" customWidth="1"/>
    <col min="11211" max="11211" width="10.42578125" style="280" customWidth="1"/>
    <col min="11212" max="11212" width="11.7109375" style="280" customWidth="1"/>
    <col min="11213" max="11213" width="11.140625" style="280" customWidth="1"/>
    <col min="11214" max="11214" width="11.85546875" style="280" bestFit="1" customWidth="1"/>
    <col min="11215" max="11215" width="10.5703125" style="280" bestFit="1" customWidth="1"/>
    <col min="11216" max="11216" width="9.5703125" style="280" bestFit="1" customWidth="1"/>
    <col min="11217" max="11217" width="11.42578125" style="280" customWidth="1"/>
    <col min="11218" max="11218" width="10.5703125" style="280" customWidth="1"/>
    <col min="11219" max="11219" width="7.5703125" style="280" customWidth="1"/>
    <col min="11220" max="11220" width="9.5703125" style="280" bestFit="1" customWidth="1"/>
    <col min="11221" max="11221" width="11" style="280" bestFit="1" customWidth="1"/>
    <col min="11222" max="11222" width="10.140625" style="280" bestFit="1" customWidth="1"/>
    <col min="11223" max="11227" width="9.5703125" style="280" bestFit="1" customWidth="1"/>
    <col min="11228" max="11228" width="10.140625" style="280" bestFit="1" customWidth="1"/>
    <col min="11229" max="11230" width="9.5703125" style="280" bestFit="1" customWidth="1"/>
    <col min="11231" max="11231" width="10.28515625" style="280" customWidth="1"/>
    <col min="11232" max="11239" width="9.5703125" style="280" bestFit="1" customWidth="1"/>
    <col min="11240" max="11240" width="9.5703125" style="280" customWidth="1"/>
    <col min="11241" max="11247" width="9.5703125" style="280" bestFit="1" customWidth="1"/>
    <col min="11248" max="11248" width="9.42578125" style="280" customWidth="1"/>
    <col min="11249" max="11264" width="9.5703125" style="280" bestFit="1" customWidth="1"/>
    <col min="11265" max="11266" width="12.5703125" style="280" bestFit="1" customWidth="1"/>
    <col min="11267" max="11267" width="11.42578125" style="280" bestFit="1" customWidth="1"/>
    <col min="11268" max="11268" width="11" style="280" bestFit="1" customWidth="1"/>
    <col min="11269" max="11269" width="11.7109375" style="280" bestFit="1" customWidth="1"/>
    <col min="11270" max="11458" width="9.140625" style="280"/>
    <col min="11459" max="11459" width="6.7109375" style="280" customWidth="1"/>
    <col min="11460" max="11460" width="39.140625" style="280" customWidth="1"/>
    <col min="11461" max="11461" width="8.7109375" style="280" customWidth="1"/>
    <col min="11462" max="11462" width="11.7109375" style="280" customWidth="1"/>
    <col min="11463" max="11463" width="12.7109375" style="280" customWidth="1"/>
    <col min="11464" max="11464" width="12" style="280" customWidth="1"/>
    <col min="11465" max="11465" width="12.85546875" style="280" customWidth="1"/>
    <col min="11466" max="11466" width="11.42578125" style="280" customWidth="1"/>
    <col min="11467" max="11467" width="10.42578125" style="280" customWidth="1"/>
    <col min="11468" max="11468" width="11.7109375" style="280" customWidth="1"/>
    <col min="11469" max="11469" width="11.140625" style="280" customWidth="1"/>
    <col min="11470" max="11470" width="11.85546875" style="280" bestFit="1" customWidth="1"/>
    <col min="11471" max="11471" width="10.5703125" style="280" bestFit="1" customWidth="1"/>
    <col min="11472" max="11472" width="9.5703125" style="280" bestFit="1" customWidth="1"/>
    <col min="11473" max="11473" width="11.42578125" style="280" customWidth="1"/>
    <col min="11474" max="11474" width="10.5703125" style="280" customWidth="1"/>
    <col min="11475" max="11475" width="7.5703125" style="280" customWidth="1"/>
    <col min="11476" max="11476" width="9.5703125" style="280" bestFit="1" customWidth="1"/>
    <col min="11477" max="11477" width="11" style="280" bestFit="1" customWidth="1"/>
    <col min="11478" max="11478" width="10.140625" style="280" bestFit="1" customWidth="1"/>
    <col min="11479" max="11483" width="9.5703125" style="280" bestFit="1" customWidth="1"/>
    <col min="11484" max="11484" width="10.140625" style="280" bestFit="1" customWidth="1"/>
    <col min="11485" max="11486" width="9.5703125" style="280" bestFit="1" customWidth="1"/>
    <col min="11487" max="11487" width="10.28515625" style="280" customWidth="1"/>
    <col min="11488" max="11495" width="9.5703125" style="280" bestFit="1" customWidth="1"/>
    <col min="11496" max="11496" width="9.5703125" style="280" customWidth="1"/>
    <col min="11497" max="11503" width="9.5703125" style="280" bestFit="1" customWidth="1"/>
    <col min="11504" max="11504" width="9.42578125" style="280" customWidth="1"/>
    <col min="11505" max="11520" width="9.5703125" style="280" bestFit="1" customWidth="1"/>
    <col min="11521" max="11522" width="12.5703125" style="280" bestFit="1" customWidth="1"/>
    <col min="11523" max="11523" width="11.42578125" style="280" bestFit="1" customWidth="1"/>
    <col min="11524" max="11524" width="11" style="280" bestFit="1" customWidth="1"/>
    <col min="11525" max="11525" width="11.7109375" style="280" bestFit="1" customWidth="1"/>
    <col min="11526" max="11714" width="9.140625" style="280"/>
    <col min="11715" max="11715" width="6.7109375" style="280" customWidth="1"/>
    <col min="11716" max="11716" width="39.140625" style="280" customWidth="1"/>
    <col min="11717" max="11717" width="8.7109375" style="280" customWidth="1"/>
    <col min="11718" max="11718" width="11.7109375" style="280" customWidth="1"/>
    <col min="11719" max="11719" width="12.7109375" style="280" customWidth="1"/>
    <col min="11720" max="11720" width="12" style="280" customWidth="1"/>
    <col min="11721" max="11721" width="12.85546875" style="280" customWidth="1"/>
    <col min="11722" max="11722" width="11.42578125" style="280" customWidth="1"/>
    <col min="11723" max="11723" width="10.42578125" style="280" customWidth="1"/>
    <col min="11724" max="11724" width="11.7109375" style="280" customWidth="1"/>
    <col min="11725" max="11725" width="11.140625" style="280" customWidth="1"/>
    <col min="11726" max="11726" width="11.85546875" style="280" bestFit="1" customWidth="1"/>
    <col min="11727" max="11727" width="10.5703125" style="280" bestFit="1" customWidth="1"/>
    <col min="11728" max="11728" width="9.5703125" style="280" bestFit="1" customWidth="1"/>
    <col min="11729" max="11729" width="11.42578125" style="280" customWidth="1"/>
    <col min="11730" max="11730" width="10.5703125" style="280" customWidth="1"/>
    <col min="11731" max="11731" width="7.5703125" style="280" customWidth="1"/>
    <col min="11732" max="11732" width="9.5703125" style="280" bestFit="1" customWidth="1"/>
    <col min="11733" max="11733" width="11" style="280" bestFit="1" customWidth="1"/>
    <col min="11734" max="11734" width="10.140625" style="280" bestFit="1" customWidth="1"/>
    <col min="11735" max="11739" width="9.5703125" style="280" bestFit="1" customWidth="1"/>
    <col min="11740" max="11740" width="10.140625" style="280" bestFit="1" customWidth="1"/>
    <col min="11741" max="11742" width="9.5703125" style="280" bestFit="1" customWidth="1"/>
    <col min="11743" max="11743" width="10.28515625" style="280" customWidth="1"/>
    <col min="11744" max="11751" width="9.5703125" style="280" bestFit="1" customWidth="1"/>
    <col min="11752" max="11752" width="9.5703125" style="280" customWidth="1"/>
    <col min="11753" max="11759" width="9.5703125" style="280" bestFit="1" customWidth="1"/>
    <col min="11760" max="11760" width="9.42578125" style="280" customWidth="1"/>
    <col min="11761" max="11776" width="9.5703125" style="280" bestFit="1" customWidth="1"/>
    <col min="11777" max="11778" width="12.5703125" style="280" bestFit="1" customWidth="1"/>
    <col min="11779" max="11779" width="11.42578125" style="280" bestFit="1" customWidth="1"/>
    <col min="11780" max="11780" width="11" style="280" bestFit="1" customWidth="1"/>
    <col min="11781" max="11781" width="11.7109375" style="280" bestFit="1" customWidth="1"/>
    <col min="11782" max="11970" width="9.140625" style="280"/>
    <col min="11971" max="11971" width="6.7109375" style="280" customWidth="1"/>
    <col min="11972" max="11972" width="39.140625" style="280" customWidth="1"/>
    <col min="11973" max="11973" width="8.7109375" style="280" customWidth="1"/>
    <col min="11974" max="11974" width="11.7109375" style="280" customWidth="1"/>
    <col min="11975" max="11975" width="12.7109375" style="280" customWidth="1"/>
    <col min="11976" max="11976" width="12" style="280" customWidth="1"/>
    <col min="11977" max="11977" width="12.85546875" style="280" customWidth="1"/>
    <col min="11978" max="11978" width="11.42578125" style="280" customWidth="1"/>
    <col min="11979" max="11979" width="10.42578125" style="280" customWidth="1"/>
    <col min="11980" max="11980" width="11.7109375" style="280" customWidth="1"/>
    <col min="11981" max="11981" width="11.140625" style="280" customWidth="1"/>
    <col min="11982" max="11982" width="11.85546875" style="280" bestFit="1" customWidth="1"/>
    <col min="11983" max="11983" width="10.5703125" style="280" bestFit="1" customWidth="1"/>
    <col min="11984" max="11984" width="9.5703125" style="280" bestFit="1" customWidth="1"/>
    <col min="11985" max="11985" width="11.42578125" style="280" customWidth="1"/>
    <col min="11986" max="11986" width="10.5703125" style="280" customWidth="1"/>
    <col min="11987" max="11987" width="7.5703125" style="280" customWidth="1"/>
    <col min="11988" max="11988" width="9.5703125" style="280" bestFit="1" customWidth="1"/>
    <col min="11989" max="11989" width="11" style="280" bestFit="1" customWidth="1"/>
    <col min="11990" max="11990" width="10.140625" style="280" bestFit="1" customWidth="1"/>
    <col min="11991" max="11995" width="9.5703125" style="280" bestFit="1" customWidth="1"/>
    <col min="11996" max="11996" width="10.140625" style="280" bestFit="1" customWidth="1"/>
    <col min="11997" max="11998" width="9.5703125" style="280" bestFit="1" customWidth="1"/>
    <col min="11999" max="11999" width="10.28515625" style="280" customWidth="1"/>
    <col min="12000" max="12007" width="9.5703125" style="280" bestFit="1" customWidth="1"/>
    <col min="12008" max="12008" width="9.5703125" style="280" customWidth="1"/>
    <col min="12009" max="12015" width="9.5703125" style="280" bestFit="1" customWidth="1"/>
    <col min="12016" max="12016" width="9.42578125" style="280" customWidth="1"/>
    <col min="12017" max="12032" width="9.5703125" style="280" bestFit="1" customWidth="1"/>
    <col min="12033" max="12034" width="12.5703125" style="280" bestFit="1" customWidth="1"/>
    <col min="12035" max="12035" width="11.42578125" style="280" bestFit="1" customWidth="1"/>
    <col min="12036" max="12036" width="11" style="280" bestFit="1" customWidth="1"/>
    <col min="12037" max="12037" width="11.7109375" style="280" bestFit="1" customWidth="1"/>
    <col min="12038" max="12226" width="9.140625" style="280"/>
    <col min="12227" max="12227" width="6.7109375" style="280" customWidth="1"/>
    <col min="12228" max="12228" width="39.140625" style="280" customWidth="1"/>
    <col min="12229" max="12229" width="8.7109375" style="280" customWidth="1"/>
    <col min="12230" max="12230" width="11.7109375" style="280" customWidth="1"/>
    <col min="12231" max="12231" width="12.7109375" style="280" customWidth="1"/>
    <col min="12232" max="12232" width="12" style="280" customWidth="1"/>
    <col min="12233" max="12233" width="12.85546875" style="280" customWidth="1"/>
    <col min="12234" max="12234" width="11.42578125" style="280" customWidth="1"/>
    <col min="12235" max="12235" width="10.42578125" style="280" customWidth="1"/>
    <col min="12236" max="12236" width="11.7109375" style="280" customWidth="1"/>
    <col min="12237" max="12237" width="11.140625" style="280" customWidth="1"/>
    <col min="12238" max="12238" width="11.85546875" style="280" bestFit="1" customWidth="1"/>
    <col min="12239" max="12239" width="10.5703125" style="280" bestFit="1" customWidth="1"/>
    <col min="12240" max="12240" width="9.5703125" style="280" bestFit="1" customWidth="1"/>
    <col min="12241" max="12241" width="11.42578125" style="280" customWidth="1"/>
    <col min="12242" max="12242" width="10.5703125" style="280" customWidth="1"/>
    <col min="12243" max="12243" width="7.5703125" style="280" customWidth="1"/>
    <col min="12244" max="12244" width="9.5703125" style="280" bestFit="1" customWidth="1"/>
    <col min="12245" max="12245" width="11" style="280" bestFit="1" customWidth="1"/>
    <col min="12246" max="12246" width="10.140625" style="280" bestFit="1" customWidth="1"/>
    <col min="12247" max="12251" width="9.5703125" style="280" bestFit="1" customWidth="1"/>
    <col min="12252" max="12252" width="10.140625" style="280" bestFit="1" customWidth="1"/>
    <col min="12253" max="12254" width="9.5703125" style="280" bestFit="1" customWidth="1"/>
    <col min="12255" max="12255" width="10.28515625" style="280" customWidth="1"/>
    <col min="12256" max="12263" width="9.5703125" style="280" bestFit="1" customWidth="1"/>
    <col min="12264" max="12264" width="9.5703125" style="280" customWidth="1"/>
    <col min="12265" max="12271" width="9.5703125" style="280" bestFit="1" customWidth="1"/>
    <col min="12272" max="12272" width="9.42578125" style="280" customWidth="1"/>
    <col min="12273" max="12288" width="9.5703125" style="280" bestFit="1" customWidth="1"/>
    <col min="12289" max="12290" width="12.5703125" style="280" bestFit="1" customWidth="1"/>
    <col min="12291" max="12291" width="11.42578125" style="280" bestFit="1" customWidth="1"/>
    <col min="12292" max="12292" width="11" style="280" bestFit="1" customWidth="1"/>
    <col min="12293" max="12293" width="11.7109375" style="280" bestFit="1" customWidth="1"/>
    <col min="12294" max="12482" width="9.140625" style="280"/>
    <col min="12483" max="12483" width="6.7109375" style="280" customWidth="1"/>
    <col min="12484" max="12484" width="39.140625" style="280" customWidth="1"/>
    <col min="12485" max="12485" width="8.7109375" style="280" customWidth="1"/>
    <col min="12486" max="12486" width="11.7109375" style="280" customWidth="1"/>
    <col min="12487" max="12487" width="12.7109375" style="280" customWidth="1"/>
    <col min="12488" max="12488" width="12" style="280" customWidth="1"/>
    <col min="12489" max="12489" width="12.85546875" style="280" customWidth="1"/>
    <col min="12490" max="12490" width="11.42578125" style="280" customWidth="1"/>
    <col min="12491" max="12491" width="10.42578125" style="280" customWidth="1"/>
    <col min="12492" max="12492" width="11.7109375" style="280" customWidth="1"/>
    <col min="12493" max="12493" width="11.140625" style="280" customWidth="1"/>
    <col min="12494" max="12494" width="11.85546875" style="280" bestFit="1" customWidth="1"/>
    <col min="12495" max="12495" width="10.5703125" style="280" bestFit="1" customWidth="1"/>
    <col min="12496" max="12496" width="9.5703125" style="280" bestFit="1" customWidth="1"/>
    <col min="12497" max="12497" width="11.42578125" style="280" customWidth="1"/>
    <col min="12498" max="12498" width="10.5703125" style="280" customWidth="1"/>
    <col min="12499" max="12499" width="7.5703125" style="280" customWidth="1"/>
    <col min="12500" max="12500" width="9.5703125" style="280" bestFit="1" customWidth="1"/>
    <col min="12501" max="12501" width="11" style="280" bestFit="1" customWidth="1"/>
    <col min="12502" max="12502" width="10.140625" style="280" bestFit="1" customWidth="1"/>
    <col min="12503" max="12507" width="9.5703125" style="280" bestFit="1" customWidth="1"/>
    <col min="12508" max="12508" width="10.140625" style="280" bestFit="1" customWidth="1"/>
    <col min="12509" max="12510" width="9.5703125" style="280" bestFit="1" customWidth="1"/>
    <col min="12511" max="12511" width="10.28515625" style="280" customWidth="1"/>
    <col min="12512" max="12519" width="9.5703125" style="280" bestFit="1" customWidth="1"/>
    <col min="12520" max="12520" width="9.5703125" style="280" customWidth="1"/>
    <col min="12521" max="12527" width="9.5703125" style="280" bestFit="1" customWidth="1"/>
    <col min="12528" max="12528" width="9.42578125" style="280" customWidth="1"/>
    <col min="12529" max="12544" width="9.5703125" style="280" bestFit="1" customWidth="1"/>
    <col min="12545" max="12546" width="12.5703125" style="280" bestFit="1" customWidth="1"/>
    <col min="12547" max="12547" width="11.42578125" style="280" bestFit="1" customWidth="1"/>
    <col min="12548" max="12548" width="11" style="280" bestFit="1" customWidth="1"/>
    <col min="12549" max="12549" width="11.7109375" style="280" bestFit="1" customWidth="1"/>
    <col min="12550" max="12738" width="9.140625" style="280"/>
    <col min="12739" max="12739" width="6.7109375" style="280" customWidth="1"/>
    <col min="12740" max="12740" width="39.140625" style="280" customWidth="1"/>
    <col min="12741" max="12741" width="8.7109375" style="280" customWidth="1"/>
    <col min="12742" max="12742" width="11.7109375" style="280" customWidth="1"/>
    <col min="12743" max="12743" width="12.7109375" style="280" customWidth="1"/>
    <col min="12744" max="12744" width="12" style="280" customWidth="1"/>
    <col min="12745" max="12745" width="12.85546875" style="280" customWidth="1"/>
    <col min="12746" max="12746" width="11.42578125" style="280" customWidth="1"/>
    <col min="12747" max="12747" width="10.42578125" style="280" customWidth="1"/>
    <col min="12748" max="12748" width="11.7109375" style="280" customWidth="1"/>
    <col min="12749" max="12749" width="11.140625" style="280" customWidth="1"/>
    <col min="12750" max="12750" width="11.85546875" style="280" bestFit="1" customWidth="1"/>
    <col min="12751" max="12751" width="10.5703125" style="280" bestFit="1" customWidth="1"/>
    <col min="12752" max="12752" width="9.5703125" style="280" bestFit="1" customWidth="1"/>
    <col min="12753" max="12753" width="11.42578125" style="280" customWidth="1"/>
    <col min="12754" max="12754" width="10.5703125" style="280" customWidth="1"/>
    <col min="12755" max="12755" width="7.5703125" style="280" customWidth="1"/>
    <col min="12756" max="12756" width="9.5703125" style="280" bestFit="1" customWidth="1"/>
    <col min="12757" max="12757" width="11" style="280" bestFit="1" customWidth="1"/>
    <col min="12758" max="12758" width="10.140625" style="280" bestFit="1" customWidth="1"/>
    <col min="12759" max="12763" width="9.5703125" style="280" bestFit="1" customWidth="1"/>
    <col min="12764" max="12764" width="10.140625" style="280" bestFit="1" customWidth="1"/>
    <col min="12765" max="12766" width="9.5703125" style="280" bestFit="1" customWidth="1"/>
    <col min="12767" max="12767" width="10.28515625" style="280" customWidth="1"/>
    <col min="12768" max="12775" width="9.5703125" style="280" bestFit="1" customWidth="1"/>
    <col min="12776" max="12776" width="9.5703125" style="280" customWidth="1"/>
    <col min="12777" max="12783" width="9.5703125" style="280" bestFit="1" customWidth="1"/>
    <col min="12784" max="12784" width="9.42578125" style="280" customWidth="1"/>
    <col min="12785" max="12800" width="9.5703125" style="280" bestFit="1" customWidth="1"/>
    <col min="12801" max="12802" width="12.5703125" style="280" bestFit="1" customWidth="1"/>
    <col min="12803" max="12803" width="11.42578125" style="280" bestFit="1" customWidth="1"/>
    <col min="12804" max="12804" width="11" style="280" bestFit="1" customWidth="1"/>
    <col min="12805" max="12805" width="11.7109375" style="280" bestFit="1" customWidth="1"/>
    <col min="12806" max="12994" width="9.140625" style="280"/>
    <col min="12995" max="12995" width="6.7109375" style="280" customWidth="1"/>
    <col min="12996" max="12996" width="39.140625" style="280" customWidth="1"/>
    <col min="12997" max="12997" width="8.7109375" style="280" customWidth="1"/>
    <col min="12998" max="12998" width="11.7109375" style="280" customWidth="1"/>
    <col min="12999" max="12999" width="12.7109375" style="280" customWidth="1"/>
    <col min="13000" max="13000" width="12" style="280" customWidth="1"/>
    <col min="13001" max="13001" width="12.85546875" style="280" customWidth="1"/>
    <col min="13002" max="13002" width="11.42578125" style="280" customWidth="1"/>
    <col min="13003" max="13003" width="10.42578125" style="280" customWidth="1"/>
    <col min="13004" max="13004" width="11.7109375" style="280" customWidth="1"/>
    <col min="13005" max="13005" width="11.140625" style="280" customWidth="1"/>
    <col min="13006" max="13006" width="11.85546875" style="280" bestFit="1" customWidth="1"/>
    <col min="13007" max="13007" width="10.5703125" style="280" bestFit="1" customWidth="1"/>
    <col min="13008" max="13008" width="9.5703125" style="280" bestFit="1" customWidth="1"/>
    <col min="13009" max="13009" width="11.42578125" style="280" customWidth="1"/>
    <col min="13010" max="13010" width="10.5703125" style="280" customWidth="1"/>
    <col min="13011" max="13011" width="7.5703125" style="280" customWidth="1"/>
    <col min="13012" max="13012" width="9.5703125" style="280" bestFit="1" customWidth="1"/>
    <col min="13013" max="13013" width="11" style="280" bestFit="1" customWidth="1"/>
    <col min="13014" max="13014" width="10.140625" style="280" bestFit="1" customWidth="1"/>
    <col min="13015" max="13019" width="9.5703125" style="280" bestFit="1" customWidth="1"/>
    <col min="13020" max="13020" width="10.140625" style="280" bestFit="1" customWidth="1"/>
    <col min="13021" max="13022" width="9.5703125" style="280" bestFit="1" customWidth="1"/>
    <col min="13023" max="13023" width="10.28515625" style="280" customWidth="1"/>
    <col min="13024" max="13031" width="9.5703125" style="280" bestFit="1" customWidth="1"/>
    <col min="13032" max="13032" width="9.5703125" style="280" customWidth="1"/>
    <col min="13033" max="13039" width="9.5703125" style="280" bestFit="1" customWidth="1"/>
    <col min="13040" max="13040" width="9.42578125" style="280" customWidth="1"/>
    <col min="13041" max="13056" width="9.5703125" style="280" bestFit="1" customWidth="1"/>
    <col min="13057" max="13058" width="12.5703125" style="280" bestFit="1" customWidth="1"/>
    <col min="13059" max="13059" width="11.42578125" style="280" bestFit="1" customWidth="1"/>
    <col min="13060" max="13060" width="11" style="280" bestFit="1" customWidth="1"/>
    <col min="13061" max="13061" width="11.7109375" style="280" bestFit="1" customWidth="1"/>
    <col min="13062" max="13250" width="9.140625" style="280"/>
    <col min="13251" max="13251" width="6.7109375" style="280" customWidth="1"/>
    <col min="13252" max="13252" width="39.140625" style="280" customWidth="1"/>
    <col min="13253" max="13253" width="8.7109375" style="280" customWidth="1"/>
    <col min="13254" max="13254" width="11.7109375" style="280" customWidth="1"/>
    <col min="13255" max="13255" width="12.7109375" style="280" customWidth="1"/>
    <col min="13256" max="13256" width="12" style="280" customWidth="1"/>
    <col min="13257" max="13257" width="12.85546875" style="280" customWidth="1"/>
    <col min="13258" max="13258" width="11.42578125" style="280" customWidth="1"/>
    <col min="13259" max="13259" width="10.42578125" style="280" customWidth="1"/>
    <col min="13260" max="13260" width="11.7109375" style="280" customWidth="1"/>
    <col min="13261" max="13261" width="11.140625" style="280" customWidth="1"/>
    <col min="13262" max="13262" width="11.85546875" style="280" bestFit="1" customWidth="1"/>
    <col min="13263" max="13263" width="10.5703125" style="280" bestFit="1" customWidth="1"/>
    <col min="13264" max="13264" width="9.5703125" style="280" bestFit="1" customWidth="1"/>
    <col min="13265" max="13265" width="11.42578125" style="280" customWidth="1"/>
    <col min="13266" max="13266" width="10.5703125" style="280" customWidth="1"/>
    <col min="13267" max="13267" width="7.5703125" style="280" customWidth="1"/>
    <col min="13268" max="13268" width="9.5703125" style="280" bestFit="1" customWidth="1"/>
    <col min="13269" max="13269" width="11" style="280" bestFit="1" customWidth="1"/>
    <col min="13270" max="13270" width="10.140625" style="280" bestFit="1" customWidth="1"/>
    <col min="13271" max="13275" width="9.5703125" style="280" bestFit="1" customWidth="1"/>
    <col min="13276" max="13276" width="10.140625" style="280" bestFit="1" customWidth="1"/>
    <col min="13277" max="13278" width="9.5703125" style="280" bestFit="1" customWidth="1"/>
    <col min="13279" max="13279" width="10.28515625" style="280" customWidth="1"/>
    <col min="13280" max="13287" width="9.5703125" style="280" bestFit="1" customWidth="1"/>
    <col min="13288" max="13288" width="9.5703125" style="280" customWidth="1"/>
    <col min="13289" max="13295" width="9.5703125" style="280" bestFit="1" customWidth="1"/>
    <col min="13296" max="13296" width="9.42578125" style="280" customWidth="1"/>
    <col min="13297" max="13312" width="9.5703125" style="280" bestFit="1" customWidth="1"/>
    <col min="13313" max="13314" width="12.5703125" style="280" bestFit="1" customWidth="1"/>
    <col min="13315" max="13315" width="11.42578125" style="280" bestFit="1" customWidth="1"/>
    <col min="13316" max="13316" width="11" style="280" bestFit="1" customWidth="1"/>
    <col min="13317" max="13317" width="11.7109375" style="280" bestFit="1" customWidth="1"/>
    <col min="13318" max="13506" width="9.140625" style="280"/>
    <col min="13507" max="13507" width="6.7109375" style="280" customWidth="1"/>
    <col min="13508" max="13508" width="39.140625" style="280" customWidth="1"/>
    <col min="13509" max="13509" width="8.7109375" style="280" customWidth="1"/>
    <col min="13510" max="13510" width="11.7109375" style="280" customWidth="1"/>
    <col min="13511" max="13511" width="12.7109375" style="280" customWidth="1"/>
    <col min="13512" max="13512" width="12" style="280" customWidth="1"/>
    <col min="13513" max="13513" width="12.85546875" style="280" customWidth="1"/>
    <col min="13514" max="13514" width="11.42578125" style="280" customWidth="1"/>
    <col min="13515" max="13515" width="10.42578125" style="280" customWidth="1"/>
    <col min="13516" max="13516" width="11.7109375" style="280" customWidth="1"/>
    <col min="13517" max="13517" width="11.140625" style="280" customWidth="1"/>
    <col min="13518" max="13518" width="11.85546875" style="280" bestFit="1" customWidth="1"/>
    <col min="13519" max="13519" width="10.5703125" style="280" bestFit="1" customWidth="1"/>
    <col min="13520" max="13520" width="9.5703125" style="280" bestFit="1" customWidth="1"/>
    <col min="13521" max="13521" width="11.42578125" style="280" customWidth="1"/>
    <col min="13522" max="13522" width="10.5703125" style="280" customWidth="1"/>
    <col min="13523" max="13523" width="7.5703125" style="280" customWidth="1"/>
    <col min="13524" max="13524" width="9.5703125" style="280" bestFit="1" customWidth="1"/>
    <col min="13525" max="13525" width="11" style="280" bestFit="1" customWidth="1"/>
    <col min="13526" max="13526" width="10.140625" style="280" bestFit="1" customWidth="1"/>
    <col min="13527" max="13531" width="9.5703125" style="280" bestFit="1" customWidth="1"/>
    <col min="13532" max="13532" width="10.140625" style="280" bestFit="1" customWidth="1"/>
    <col min="13533" max="13534" width="9.5703125" style="280" bestFit="1" customWidth="1"/>
    <col min="13535" max="13535" width="10.28515625" style="280" customWidth="1"/>
    <col min="13536" max="13543" width="9.5703125" style="280" bestFit="1" customWidth="1"/>
    <col min="13544" max="13544" width="9.5703125" style="280" customWidth="1"/>
    <col min="13545" max="13551" width="9.5703125" style="280" bestFit="1" customWidth="1"/>
    <col min="13552" max="13552" width="9.42578125" style="280" customWidth="1"/>
    <col min="13553" max="13568" width="9.5703125" style="280" bestFit="1" customWidth="1"/>
    <col min="13569" max="13570" width="12.5703125" style="280" bestFit="1" customWidth="1"/>
    <col min="13571" max="13571" width="11.42578125" style="280" bestFit="1" customWidth="1"/>
    <col min="13572" max="13572" width="11" style="280" bestFit="1" customWidth="1"/>
    <col min="13573" max="13573" width="11.7109375" style="280" bestFit="1" customWidth="1"/>
    <col min="13574" max="13762" width="9.140625" style="280"/>
    <col min="13763" max="13763" width="6.7109375" style="280" customWidth="1"/>
    <col min="13764" max="13764" width="39.140625" style="280" customWidth="1"/>
    <col min="13765" max="13765" width="8.7109375" style="280" customWidth="1"/>
    <col min="13766" max="13766" width="11.7109375" style="280" customWidth="1"/>
    <col min="13767" max="13767" width="12.7109375" style="280" customWidth="1"/>
    <col min="13768" max="13768" width="12" style="280" customWidth="1"/>
    <col min="13769" max="13769" width="12.85546875" style="280" customWidth="1"/>
    <col min="13770" max="13770" width="11.42578125" style="280" customWidth="1"/>
    <col min="13771" max="13771" width="10.42578125" style="280" customWidth="1"/>
    <col min="13772" max="13772" width="11.7109375" style="280" customWidth="1"/>
    <col min="13773" max="13773" width="11.140625" style="280" customWidth="1"/>
    <col min="13774" max="13774" width="11.85546875" style="280" bestFit="1" customWidth="1"/>
    <col min="13775" max="13775" width="10.5703125" style="280" bestFit="1" customWidth="1"/>
    <col min="13776" max="13776" width="9.5703125" style="280" bestFit="1" customWidth="1"/>
    <col min="13777" max="13777" width="11.42578125" style="280" customWidth="1"/>
    <col min="13778" max="13778" width="10.5703125" style="280" customWidth="1"/>
    <col min="13779" max="13779" width="7.5703125" style="280" customWidth="1"/>
    <col min="13780" max="13780" width="9.5703125" style="280" bestFit="1" customWidth="1"/>
    <col min="13781" max="13781" width="11" style="280" bestFit="1" customWidth="1"/>
    <col min="13782" max="13782" width="10.140625" style="280" bestFit="1" customWidth="1"/>
    <col min="13783" max="13787" width="9.5703125" style="280" bestFit="1" customWidth="1"/>
    <col min="13788" max="13788" width="10.140625" style="280" bestFit="1" customWidth="1"/>
    <col min="13789" max="13790" width="9.5703125" style="280" bestFit="1" customWidth="1"/>
    <col min="13791" max="13791" width="10.28515625" style="280" customWidth="1"/>
    <col min="13792" max="13799" width="9.5703125" style="280" bestFit="1" customWidth="1"/>
    <col min="13800" max="13800" width="9.5703125" style="280" customWidth="1"/>
    <col min="13801" max="13807" width="9.5703125" style="280" bestFit="1" customWidth="1"/>
    <col min="13808" max="13808" width="9.42578125" style="280" customWidth="1"/>
    <col min="13809" max="13824" width="9.5703125" style="280" bestFit="1" customWidth="1"/>
    <col min="13825" max="13826" width="12.5703125" style="280" bestFit="1" customWidth="1"/>
    <col min="13827" max="13827" width="11.42578125" style="280" bestFit="1" customWidth="1"/>
    <col min="13828" max="13828" width="11" style="280" bestFit="1" customWidth="1"/>
    <col min="13829" max="13829" width="11.7109375" style="280" bestFit="1" customWidth="1"/>
    <col min="13830" max="14018" width="9.140625" style="280"/>
    <col min="14019" max="14019" width="6.7109375" style="280" customWidth="1"/>
    <col min="14020" max="14020" width="39.140625" style="280" customWidth="1"/>
    <col min="14021" max="14021" width="8.7109375" style="280" customWidth="1"/>
    <col min="14022" max="14022" width="11.7109375" style="280" customWidth="1"/>
    <col min="14023" max="14023" width="12.7109375" style="280" customWidth="1"/>
    <col min="14024" max="14024" width="12" style="280" customWidth="1"/>
    <col min="14025" max="14025" width="12.85546875" style="280" customWidth="1"/>
    <col min="14026" max="14026" width="11.42578125" style="280" customWidth="1"/>
    <col min="14027" max="14027" width="10.42578125" style="280" customWidth="1"/>
    <col min="14028" max="14028" width="11.7109375" style="280" customWidth="1"/>
    <col min="14029" max="14029" width="11.140625" style="280" customWidth="1"/>
    <col min="14030" max="14030" width="11.85546875" style="280" bestFit="1" customWidth="1"/>
    <col min="14031" max="14031" width="10.5703125" style="280" bestFit="1" customWidth="1"/>
    <col min="14032" max="14032" width="9.5703125" style="280" bestFit="1" customWidth="1"/>
    <col min="14033" max="14033" width="11.42578125" style="280" customWidth="1"/>
    <col min="14034" max="14034" width="10.5703125" style="280" customWidth="1"/>
    <col min="14035" max="14035" width="7.5703125" style="280" customWidth="1"/>
    <col min="14036" max="14036" width="9.5703125" style="280" bestFit="1" customWidth="1"/>
    <col min="14037" max="14037" width="11" style="280" bestFit="1" customWidth="1"/>
    <col min="14038" max="14038" width="10.140625" style="280" bestFit="1" customWidth="1"/>
    <col min="14039" max="14043" width="9.5703125" style="280" bestFit="1" customWidth="1"/>
    <col min="14044" max="14044" width="10.140625" style="280" bestFit="1" customWidth="1"/>
    <col min="14045" max="14046" width="9.5703125" style="280" bestFit="1" customWidth="1"/>
    <col min="14047" max="14047" width="10.28515625" style="280" customWidth="1"/>
    <col min="14048" max="14055" width="9.5703125" style="280" bestFit="1" customWidth="1"/>
    <col min="14056" max="14056" width="9.5703125" style="280" customWidth="1"/>
    <col min="14057" max="14063" width="9.5703125" style="280" bestFit="1" customWidth="1"/>
    <col min="14064" max="14064" width="9.42578125" style="280" customWidth="1"/>
    <col min="14065" max="14080" width="9.5703125" style="280" bestFit="1" customWidth="1"/>
    <col min="14081" max="14082" width="12.5703125" style="280" bestFit="1" customWidth="1"/>
    <col min="14083" max="14083" width="11.42578125" style="280" bestFit="1" customWidth="1"/>
    <col min="14084" max="14084" width="11" style="280" bestFit="1" customWidth="1"/>
    <col min="14085" max="14085" width="11.7109375" style="280" bestFit="1" customWidth="1"/>
    <col min="14086" max="14274" width="9.140625" style="280"/>
    <col min="14275" max="14275" width="6.7109375" style="280" customWidth="1"/>
    <col min="14276" max="14276" width="39.140625" style="280" customWidth="1"/>
    <col min="14277" max="14277" width="8.7109375" style="280" customWidth="1"/>
    <col min="14278" max="14278" width="11.7109375" style="280" customWidth="1"/>
    <col min="14279" max="14279" width="12.7109375" style="280" customWidth="1"/>
    <col min="14280" max="14280" width="12" style="280" customWidth="1"/>
    <col min="14281" max="14281" width="12.85546875" style="280" customWidth="1"/>
    <col min="14282" max="14282" width="11.42578125" style="280" customWidth="1"/>
    <col min="14283" max="14283" width="10.42578125" style="280" customWidth="1"/>
    <col min="14284" max="14284" width="11.7109375" style="280" customWidth="1"/>
    <col min="14285" max="14285" width="11.140625" style="280" customWidth="1"/>
    <col min="14286" max="14286" width="11.85546875" style="280" bestFit="1" customWidth="1"/>
    <col min="14287" max="14287" width="10.5703125" style="280" bestFit="1" customWidth="1"/>
    <col min="14288" max="14288" width="9.5703125" style="280" bestFit="1" customWidth="1"/>
    <col min="14289" max="14289" width="11.42578125" style="280" customWidth="1"/>
    <col min="14290" max="14290" width="10.5703125" style="280" customWidth="1"/>
    <col min="14291" max="14291" width="7.5703125" style="280" customWidth="1"/>
    <col min="14292" max="14292" width="9.5703125" style="280" bestFit="1" customWidth="1"/>
    <col min="14293" max="14293" width="11" style="280" bestFit="1" customWidth="1"/>
    <col min="14294" max="14294" width="10.140625" style="280" bestFit="1" customWidth="1"/>
    <col min="14295" max="14299" width="9.5703125" style="280" bestFit="1" customWidth="1"/>
    <col min="14300" max="14300" width="10.140625" style="280" bestFit="1" customWidth="1"/>
    <col min="14301" max="14302" width="9.5703125" style="280" bestFit="1" customWidth="1"/>
    <col min="14303" max="14303" width="10.28515625" style="280" customWidth="1"/>
    <col min="14304" max="14311" width="9.5703125" style="280" bestFit="1" customWidth="1"/>
    <col min="14312" max="14312" width="9.5703125" style="280" customWidth="1"/>
    <col min="14313" max="14319" width="9.5703125" style="280" bestFit="1" customWidth="1"/>
    <col min="14320" max="14320" width="9.42578125" style="280" customWidth="1"/>
    <col min="14321" max="14336" width="9.5703125" style="280" bestFit="1" customWidth="1"/>
    <col min="14337" max="14338" width="12.5703125" style="280" bestFit="1" customWidth="1"/>
    <col min="14339" max="14339" width="11.42578125" style="280" bestFit="1" customWidth="1"/>
    <col min="14340" max="14340" width="11" style="280" bestFit="1" customWidth="1"/>
    <col min="14341" max="14341" width="11.7109375" style="280" bestFit="1" customWidth="1"/>
    <col min="14342" max="14530" width="9.140625" style="280"/>
    <col min="14531" max="14531" width="6.7109375" style="280" customWidth="1"/>
    <col min="14532" max="14532" width="39.140625" style="280" customWidth="1"/>
    <col min="14533" max="14533" width="8.7109375" style="280" customWidth="1"/>
    <col min="14534" max="14534" width="11.7109375" style="280" customWidth="1"/>
    <col min="14535" max="14535" width="12.7109375" style="280" customWidth="1"/>
    <col min="14536" max="14536" width="12" style="280" customWidth="1"/>
    <col min="14537" max="14537" width="12.85546875" style="280" customWidth="1"/>
    <col min="14538" max="14538" width="11.42578125" style="280" customWidth="1"/>
    <col min="14539" max="14539" width="10.42578125" style="280" customWidth="1"/>
    <col min="14540" max="14540" width="11.7109375" style="280" customWidth="1"/>
    <col min="14541" max="14541" width="11.140625" style="280" customWidth="1"/>
    <col min="14542" max="14542" width="11.85546875" style="280" bestFit="1" customWidth="1"/>
    <col min="14543" max="14543" width="10.5703125" style="280" bestFit="1" customWidth="1"/>
    <col min="14544" max="14544" width="9.5703125" style="280" bestFit="1" customWidth="1"/>
    <col min="14545" max="14545" width="11.42578125" style="280" customWidth="1"/>
    <col min="14546" max="14546" width="10.5703125" style="280" customWidth="1"/>
    <col min="14547" max="14547" width="7.5703125" style="280" customWidth="1"/>
    <col min="14548" max="14548" width="9.5703125" style="280" bestFit="1" customWidth="1"/>
    <col min="14549" max="14549" width="11" style="280" bestFit="1" customWidth="1"/>
    <col min="14550" max="14550" width="10.140625" style="280" bestFit="1" customWidth="1"/>
    <col min="14551" max="14555" width="9.5703125" style="280" bestFit="1" customWidth="1"/>
    <col min="14556" max="14556" width="10.140625" style="280" bestFit="1" customWidth="1"/>
    <col min="14557" max="14558" width="9.5703125" style="280" bestFit="1" customWidth="1"/>
    <col min="14559" max="14559" width="10.28515625" style="280" customWidth="1"/>
    <col min="14560" max="14567" width="9.5703125" style="280" bestFit="1" customWidth="1"/>
    <col min="14568" max="14568" width="9.5703125" style="280" customWidth="1"/>
    <col min="14569" max="14575" width="9.5703125" style="280" bestFit="1" customWidth="1"/>
    <col min="14576" max="14576" width="9.42578125" style="280" customWidth="1"/>
    <col min="14577" max="14592" width="9.5703125" style="280" bestFit="1" customWidth="1"/>
    <col min="14593" max="14594" width="12.5703125" style="280" bestFit="1" customWidth="1"/>
    <col min="14595" max="14595" width="11.42578125" style="280" bestFit="1" customWidth="1"/>
    <col min="14596" max="14596" width="11" style="280" bestFit="1" customWidth="1"/>
    <col min="14597" max="14597" width="11.7109375" style="280" bestFit="1" customWidth="1"/>
    <col min="14598" max="14786" width="9.140625" style="280"/>
    <col min="14787" max="14787" width="6.7109375" style="280" customWidth="1"/>
    <col min="14788" max="14788" width="39.140625" style="280" customWidth="1"/>
    <col min="14789" max="14789" width="8.7109375" style="280" customWidth="1"/>
    <col min="14790" max="14790" width="11.7109375" style="280" customWidth="1"/>
    <col min="14791" max="14791" width="12.7109375" style="280" customWidth="1"/>
    <col min="14792" max="14792" width="12" style="280" customWidth="1"/>
    <col min="14793" max="14793" width="12.85546875" style="280" customWidth="1"/>
    <col min="14794" max="14794" width="11.42578125" style="280" customWidth="1"/>
    <col min="14795" max="14795" width="10.42578125" style="280" customWidth="1"/>
    <col min="14796" max="14796" width="11.7109375" style="280" customWidth="1"/>
    <col min="14797" max="14797" width="11.140625" style="280" customWidth="1"/>
    <col min="14798" max="14798" width="11.85546875" style="280" bestFit="1" customWidth="1"/>
    <col min="14799" max="14799" width="10.5703125" style="280" bestFit="1" customWidth="1"/>
    <col min="14800" max="14800" width="9.5703125" style="280" bestFit="1" customWidth="1"/>
    <col min="14801" max="14801" width="11.42578125" style="280" customWidth="1"/>
    <col min="14802" max="14802" width="10.5703125" style="280" customWidth="1"/>
    <col min="14803" max="14803" width="7.5703125" style="280" customWidth="1"/>
    <col min="14804" max="14804" width="9.5703125" style="280" bestFit="1" customWidth="1"/>
    <col min="14805" max="14805" width="11" style="280" bestFit="1" customWidth="1"/>
    <col min="14806" max="14806" width="10.140625" style="280" bestFit="1" customWidth="1"/>
    <col min="14807" max="14811" width="9.5703125" style="280" bestFit="1" customWidth="1"/>
    <col min="14812" max="14812" width="10.140625" style="280" bestFit="1" customWidth="1"/>
    <col min="14813" max="14814" width="9.5703125" style="280" bestFit="1" customWidth="1"/>
    <col min="14815" max="14815" width="10.28515625" style="280" customWidth="1"/>
    <col min="14816" max="14823" width="9.5703125" style="280" bestFit="1" customWidth="1"/>
    <col min="14824" max="14824" width="9.5703125" style="280" customWidth="1"/>
    <col min="14825" max="14831" width="9.5703125" style="280" bestFit="1" customWidth="1"/>
    <col min="14832" max="14832" width="9.42578125" style="280" customWidth="1"/>
    <col min="14833" max="14848" width="9.5703125" style="280" bestFit="1" customWidth="1"/>
    <col min="14849" max="14850" width="12.5703125" style="280" bestFit="1" customWidth="1"/>
    <col min="14851" max="14851" width="11.42578125" style="280" bestFit="1" customWidth="1"/>
    <col min="14852" max="14852" width="11" style="280" bestFit="1" customWidth="1"/>
    <col min="14853" max="14853" width="11.7109375" style="280" bestFit="1" customWidth="1"/>
    <col min="14854" max="15042" width="9.140625" style="280"/>
    <col min="15043" max="15043" width="6.7109375" style="280" customWidth="1"/>
    <col min="15044" max="15044" width="39.140625" style="280" customWidth="1"/>
    <col min="15045" max="15045" width="8.7109375" style="280" customWidth="1"/>
    <col min="15046" max="15046" width="11.7109375" style="280" customWidth="1"/>
    <col min="15047" max="15047" width="12.7109375" style="280" customWidth="1"/>
    <col min="15048" max="15048" width="12" style="280" customWidth="1"/>
    <col min="15049" max="15049" width="12.85546875" style="280" customWidth="1"/>
    <col min="15050" max="15050" width="11.42578125" style="280" customWidth="1"/>
    <col min="15051" max="15051" width="10.42578125" style="280" customWidth="1"/>
    <col min="15052" max="15052" width="11.7109375" style="280" customWidth="1"/>
    <col min="15053" max="15053" width="11.140625" style="280" customWidth="1"/>
    <col min="15054" max="15054" width="11.85546875" style="280" bestFit="1" customWidth="1"/>
    <col min="15055" max="15055" width="10.5703125" style="280" bestFit="1" customWidth="1"/>
    <col min="15056" max="15056" width="9.5703125" style="280" bestFit="1" customWidth="1"/>
    <col min="15057" max="15057" width="11.42578125" style="280" customWidth="1"/>
    <col min="15058" max="15058" width="10.5703125" style="280" customWidth="1"/>
    <col min="15059" max="15059" width="7.5703125" style="280" customWidth="1"/>
    <col min="15060" max="15060" width="9.5703125" style="280" bestFit="1" customWidth="1"/>
    <col min="15061" max="15061" width="11" style="280" bestFit="1" customWidth="1"/>
    <col min="15062" max="15062" width="10.140625" style="280" bestFit="1" customWidth="1"/>
    <col min="15063" max="15067" width="9.5703125" style="280" bestFit="1" customWidth="1"/>
    <col min="15068" max="15068" width="10.140625" style="280" bestFit="1" customWidth="1"/>
    <col min="15069" max="15070" width="9.5703125" style="280" bestFit="1" customWidth="1"/>
    <col min="15071" max="15071" width="10.28515625" style="280" customWidth="1"/>
    <col min="15072" max="15079" width="9.5703125" style="280" bestFit="1" customWidth="1"/>
    <col min="15080" max="15080" width="9.5703125" style="280" customWidth="1"/>
    <col min="15081" max="15087" width="9.5703125" style="280" bestFit="1" customWidth="1"/>
    <col min="15088" max="15088" width="9.42578125" style="280" customWidth="1"/>
    <col min="15089" max="15104" width="9.5703125" style="280" bestFit="1" customWidth="1"/>
    <col min="15105" max="15106" width="12.5703125" style="280" bestFit="1" customWidth="1"/>
    <col min="15107" max="15107" width="11.42578125" style="280" bestFit="1" customWidth="1"/>
    <col min="15108" max="15108" width="11" style="280" bestFit="1" customWidth="1"/>
    <col min="15109" max="15109" width="11.7109375" style="280" bestFit="1" customWidth="1"/>
    <col min="15110" max="15298" width="9.140625" style="280"/>
    <col min="15299" max="15299" width="6.7109375" style="280" customWidth="1"/>
    <col min="15300" max="15300" width="39.140625" style="280" customWidth="1"/>
    <col min="15301" max="15301" width="8.7109375" style="280" customWidth="1"/>
    <col min="15302" max="15302" width="11.7109375" style="280" customWidth="1"/>
    <col min="15303" max="15303" width="12.7109375" style="280" customWidth="1"/>
    <col min="15304" max="15304" width="12" style="280" customWidth="1"/>
    <col min="15305" max="15305" width="12.85546875" style="280" customWidth="1"/>
    <col min="15306" max="15306" width="11.42578125" style="280" customWidth="1"/>
    <col min="15307" max="15307" width="10.42578125" style="280" customWidth="1"/>
    <col min="15308" max="15308" width="11.7109375" style="280" customWidth="1"/>
    <col min="15309" max="15309" width="11.140625" style="280" customWidth="1"/>
    <col min="15310" max="15310" width="11.85546875" style="280" bestFit="1" customWidth="1"/>
    <col min="15311" max="15311" width="10.5703125" style="280" bestFit="1" customWidth="1"/>
    <col min="15312" max="15312" width="9.5703125" style="280" bestFit="1" customWidth="1"/>
    <col min="15313" max="15313" width="11.42578125" style="280" customWidth="1"/>
    <col min="15314" max="15314" width="10.5703125" style="280" customWidth="1"/>
    <col min="15315" max="15315" width="7.5703125" style="280" customWidth="1"/>
    <col min="15316" max="15316" width="9.5703125" style="280" bestFit="1" customWidth="1"/>
    <col min="15317" max="15317" width="11" style="280" bestFit="1" customWidth="1"/>
    <col min="15318" max="15318" width="10.140625" style="280" bestFit="1" customWidth="1"/>
    <col min="15319" max="15323" width="9.5703125" style="280" bestFit="1" customWidth="1"/>
    <col min="15324" max="15324" width="10.140625" style="280" bestFit="1" customWidth="1"/>
    <col min="15325" max="15326" width="9.5703125" style="280" bestFit="1" customWidth="1"/>
    <col min="15327" max="15327" width="10.28515625" style="280" customWidth="1"/>
    <col min="15328" max="15335" width="9.5703125" style="280" bestFit="1" customWidth="1"/>
    <col min="15336" max="15336" width="9.5703125" style="280" customWidth="1"/>
    <col min="15337" max="15343" width="9.5703125" style="280" bestFit="1" customWidth="1"/>
    <col min="15344" max="15344" width="9.42578125" style="280" customWidth="1"/>
    <col min="15345" max="15360" width="9.5703125" style="280" bestFit="1" customWidth="1"/>
    <col min="15361" max="15362" width="12.5703125" style="280" bestFit="1" customWidth="1"/>
    <col min="15363" max="15363" width="11.42578125" style="280" bestFit="1" customWidth="1"/>
    <col min="15364" max="15364" width="11" style="280" bestFit="1" customWidth="1"/>
    <col min="15365" max="15365" width="11.7109375" style="280" bestFit="1" customWidth="1"/>
    <col min="15366" max="15554" width="9.140625" style="280"/>
    <col min="15555" max="15555" width="6.7109375" style="280" customWidth="1"/>
    <col min="15556" max="15556" width="39.140625" style="280" customWidth="1"/>
    <col min="15557" max="15557" width="8.7109375" style="280" customWidth="1"/>
    <col min="15558" max="15558" width="11.7109375" style="280" customWidth="1"/>
    <col min="15559" max="15559" width="12.7109375" style="280" customWidth="1"/>
    <col min="15560" max="15560" width="12" style="280" customWidth="1"/>
    <col min="15561" max="15561" width="12.85546875" style="280" customWidth="1"/>
    <col min="15562" max="15562" width="11.42578125" style="280" customWidth="1"/>
    <col min="15563" max="15563" width="10.42578125" style="280" customWidth="1"/>
    <col min="15564" max="15564" width="11.7109375" style="280" customWidth="1"/>
    <col min="15565" max="15565" width="11.140625" style="280" customWidth="1"/>
    <col min="15566" max="15566" width="11.85546875" style="280" bestFit="1" customWidth="1"/>
    <col min="15567" max="15567" width="10.5703125" style="280" bestFit="1" customWidth="1"/>
    <col min="15568" max="15568" width="9.5703125" style="280" bestFit="1" customWidth="1"/>
    <col min="15569" max="15569" width="11.42578125" style="280" customWidth="1"/>
    <col min="15570" max="15570" width="10.5703125" style="280" customWidth="1"/>
    <col min="15571" max="15571" width="7.5703125" style="280" customWidth="1"/>
    <col min="15572" max="15572" width="9.5703125" style="280" bestFit="1" customWidth="1"/>
    <col min="15573" max="15573" width="11" style="280" bestFit="1" customWidth="1"/>
    <col min="15574" max="15574" width="10.140625" style="280" bestFit="1" customWidth="1"/>
    <col min="15575" max="15579" width="9.5703125" style="280" bestFit="1" customWidth="1"/>
    <col min="15580" max="15580" width="10.140625" style="280" bestFit="1" customWidth="1"/>
    <col min="15581" max="15582" width="9.5703125" style="280" bestFit="1" customWidth="1"/>
    <col min="15583" max="15583" width="10.28515625" style="280" customWidth="1"/>
    <col min="15584" max="15591" width="9.5703125" style="280" bestFit="1" customWidth="1"/>
    <col min="15592" max="15592" width="9.5703125" style="280" customWidth="1"/>
    <col min="15593" max="15599" width="9.5703125" style="280" bestFit="1" customWidth="1"/>
    <col min="15600" max="15600" width="9.42578125" style="280" customWidth="1"/>
    <col min="15601" max="15616" width="9.5703125" style="280" bestFit="1" customWidth="1"/>
    <col min="15617" max="15618" width="12.5703125" style="280" bestFit="1" customWidth="1"/>
    <col min="15619" max="15619" width="11.42578125" style="280" bestFit="1" customWidth="1"/>
    <col min="15620" max="15620" width="11" style="280" bestFit="1" customWidth="1"/>
    <col min="15621" max="15621" width="11.7109375" style="280" bestFit="1" customWidth="1"/>
    <col min="15622" max="15810" width="9.140625" style="280"/>
    <col min="15811" max="15811" width="6.7109375" style="280" customWidth="1"/>
    <col min="15812" max="15812" width="39.140625" style="280" customWidth="1"/>
    <col min="15813" max="15813" width="8.7109375" style="280" customWidth="1"/>
    <col min="15814" max="15814" width="11.7109375" style="280" customWidth="1"/>
    <col min="15815" max="15815" width="12.7109375" style="280" customWidth="1"/>
    <col min="15816" max="15816" width="12" style="280" customWidth="1"/>
    <col min="15817" max="15817" width="12.85546875" style="280" customWidth="1"/>
    <col min="15818" max="15818" width="11.42578125" style="280" customWidth="1"/>
    <col min="15819" max="15819" width="10.42578125" style="280" customWidth="1"/>
    <col min="15820" max="15820" width="11.7109375" style="280" customWidth="1"/>
    <col min="15821" max="15821" width="11.140625" style="280" customWidth="1"/>
    <col min="15822" max="15822" width="11.85546875" style="280" bestFit="1" customWidth="1"/>
    <col min="15823" max="15823" width="10.5703125" style="280" bestFit="1" customWidth="1"/>
    <col min="15824" max="15824" width="9.5703125" style="280" bestFit="1" customWidth="1"/>
    <col min="15825" max="15825" width="11.42578125" style="280" customWidth="1"/>
    <col min="15826" max="15826" width="10.5703125" style="280" customWidth="1"/>
    <col min="15827" max="15827" width="7.5703125" style="280" customWidth="1"/>
    <col min="15828" max="15828" width="9.5703125" style="280" bestFit="1" customWidth="1"/>
    <col min="15829" max="15829" width="11" style="280" bestFit="1" customWidth="1"/>
    <col min="15830" max="15830" width="10.140625" style="280" bestFit="1" customWidth="1"/>
    <col min="15831" max="15835" width="9.5703125" style="280" bestFit="1" customWidth="1"/>
    <col min="15836" max="15836" width="10.140625" style="280" bestFit="1" customWidth="1"/>
    <col min="15837" max="15838" width="9.5703125" style="280" bestFit="1" customWidth="1"/>
    <col min="15839" max="15839" width="10.28515625" style="280" customWidth="1"/>
    <col min="15840" max="15847" width="9.5703125" style="280" bestFit="1" customWidth="1"/>
    <col min="15848" max="15848" width="9.5703125" style="280" customWidth="1"/>
    <col min="15849" max="15855" width="9.5703125" style="280" bestFit="1" customWidth="1"/>
    <col min="15856" max="15856" width="9.42578125" style="280" customWidth="1"/>
    <col min="15857" max="15872" width="9.5703125" style="280" bestFit="1" customWidth="1"/>
    <col min="15873" max="15874" width="12.5703125" style="280" bestFit="1" customWidth="1"/>
    <col min="15875" max="15875" width="11.42578125" style="280" bestFit="1" customWidth="1"/>
    <col min="15876" max="15876" width="11" style="280" bestFit="1" customWidth="1"/>
    <col min="15877" max="15877" width="11.7109375" style="280" bestFit="1" customWidth="1"/>
    <col min="15878" max="16066" width="9.140625" style="280"/>
    <col min="16067" max="16067" width="6.7109375" style="280" customWidth="1"/>
    <col min="16068" max="16068" width="39.140625" style="280" customWidth="1"/>
    <col min="16069" max="16069" width="8.7109375" style="280" customWidth="1"/>
    <col min="16070" max="16070" width="11.7109375" style="280" customWidth="1"/>
    <col min="16071" max="16071" width="12.7109375" style="280" customWidth="1"/>
    <col min="16072" max="16072" width="12" style="280" customWidth="1"/>
    <col min="16073" max="16073" width="12.85546875" style="280" customWidth="1"/>
    <col min="16074" max="16074" width="11.42578125" style="280" customWidth="1"/>
    <col min="16075" max="16075" width="10.42578125" style="280" customWidth="1"/>
    <col min="16076" max="16076" width="11.7109375" style="280" customWidth="1"/>
    <col min="16077" max="16077" width="11.140625" style="280" customWidth="1"/>
    <col min="16078" max="16078" width="11.85546875" style="280" bestFit="1" customWidth="1"/>
    <col min="16079" max="16079" width="10.5703125" style="280" bestFit="1" customWidth="1"/>
    <col min="16080" max="16080" width="9.5703125" style="280" bestFit="1" customWidth="1"/>
    <col min="16081" max="16081" width="11.42578125" style="280" customWidth="1"/>
    <col min="16082" max="16082" width="10.5703125" style="280" customWidth="1"/>
    <col min="16083" max="16083" width="7.5703125" style="280" customWidth="1"/>
    <col min="16084" max="16084" width="9.5703125" style="280" bestFit="1" customWidth="1"/>
    <col min="16085" max="16085" width="11" style="280" bestFit="1" customWidth="1"/>
    <col min="16086" max="16086" width="10.140625" style="280" bestFit="1" customWidth="1"/>
    <col min="16087" max="16091" width="9.5703125" style="280" bestFit="1" customWidth="1"/>
    <col min="16092" max="16092" width="10.140625" style="280" bestFit="1" customWidth="1"/>
    <col min="16093" max="16094" width="9.5703125" style="280" bestFit="1" customWidth="1"/>
    <col min="16095" max="16095" width="10.28515625" style="280" customWidth="1"/>
    <col min="16096" max="16103" width="9.5703125" style="280" bestFit="1" customWidth="1"/>
    <col min="16104" max="16104" width="9.5703125" style="280" customWidth="1"/>
    <col min="16105" max="16111" width="9.5703125" style="280" bestFit="1" customWidth="1"/>
    <col min="16112" max="16112" width="9.42578125" style="280" customWidth="1"/>
    <col min="16113" max="16128" width="9.5703125" style="280" bestFit="1" customWidth="1"/>
    <col min="16129" max="16130" width="12.5703125" style="280" bestFit="1" customWidth="1"/>
    <col min="16131" max="16131" width="11.42578125" style="280" bestFit="1" customWidth="1"/>
    <col min="16132" max="16132" width="11" style="280" bestFit="1" customWidth="1"/>
    <col min="16133" max="16133" width="11.7109375" style="280" bestFit="1" customWidth="1"/>
    <col min="16134" max="16384" width="9.140625" style="280"/>
  </cols>
  <sheetData>
    <row r="1" spans="1:63" ht="15.75" customHeight="1" x14ac:dyDescent="0.2">
      <c r="A1" s="288" t="s">
        <v>1295</v>
      </c>
    </row>
    <row r="2" spans="1:63" ht="27" customHeight="1" x14ac:dyDescent="0.2">
      <c r="A2" s="283" t="s">
        <v>1302</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row>
    <row r="3" spans="1:63" ht="11.25" customHeight="1" thickBot="1" x14ac:dyDescent="0.25">
      <c r="AC3" s="312"/>
      <c r="AD3" s="312"/>
      <c r="AE3" s="312"/>
      <c r="AF3" s="312"/>
      <c r="AG3" s="312"/>
      <c r="AH3" s="312"/>
      <c r="AI3" s="312"/>
      <c r="AJ3" s="312"/>
      <c r="AK3" s="312"/>
      <c r="AP3" s="312"/>
      <c r="AQ3" s="312"/>
      <c r="AR3" s="312"/>
      <c r="AS3" s="312"/>
      <c r="BG3" s="312"/>
      <c r="BH3" s="312"/>
      <c r="BI3" s="314"/>
      <c r="BJ3" s="314" t="s">
        <v>0</v>
      </c>
    </row>
    <row r="4" spans="1:63" ht="15.75" customHeight="1" thickTop="1" x14ac:dyDescent="0.2">
      <c r="A4" s="1524" t="s">
        <v>1</v>
      </c>
      <c r="B4" s="1526" t="s">
        <v>514</v>
      </c>
      <c r="C4" s="1526" t="s">
        <v>3</v>
      </c>
      <c r="D4" s="1515" t="s">
        <v>1260</v>
      </c>
      <c r="E4" s="1520" t="s">
        <v>1261</v>
      </c>
      <c r="F4" s="371" t="s">
        <v>1262</v>
      </c>
      <c r="G4" s="372"/>
      <c r="H4" s="372"/>
      <c r="I4" s="372"/>
      <c r="J4" s="372"/>
      <c r="K4" s="372"/>
      <c r="L4" s="372"/>
      <c r="M4" s="372"/>
      <c r="N4" s="372"/>
      <c r="O4" s="372"/>
      <c r="P4" s="372"/>
      <c r="Q4" s="372"/>
      <c r="R4" s="372"/>
      <c r="S4" s="372"/>
      <c r="T4" s="372"/>
      <c r="U4" s="372"/>
      <c r="V4" s="372"/>
      <c r="W4" s="372"/>
      <c r="X4" s="372"/>
      <c r="Y4" s="372"/>
      <c r="Z4" s="372"/>
      <c r="AA4" s="372"/>
      <c r="AB4" s="372"/>
      <c r="AC4" s="372"/>
      <c r="AD4" s="372"/>
      <c r="AE4" s="372"/>
      <c r="AF4" s="372"/>
      <c r="AG4" s="372"/>
      <c r="AH4" s="372"/>
      <c r="AI4" s="372"/>
      <c r="AJ4" s="372"/>
      <c r="AK4" s="372"/>
      <c r="AL4" s="372"/>
      <c r="AM4" s="372"/>
      <c r="AN4" s="372"/>
      <c r="AO4" s="372"/>
      <c r="AP4" s="372"/>
      <c r="AQ4" s="372"/>
      <c r="AR4" s="372"/>
      <c r="AS4" s="372"/>
      <c r="AT4" s="372"/>
      <c r="AU4" s="372"/>
      <c r="AV4" s="372"/>
      <c r="AW4" s="372"/>
      <c r="AX4" s="372"/>
      <c r="AY4" s="372"/>
      <c r="AZ4" s="372"/>
      <c r="BA4" s="372"/>
      <c r="BB4" s="372"/>
      <c r="BC4" s="372"/>
      <c r="BD4" s="372"/>
      <c r="BE4" s="372"/>
      <c r="BF4" s="372"/>
      <c r="BG4" s="372"/>
      <c r="BH4" s="372"/>
      <c r="BI4" s="373"/>
      <c r="BJ4" s="1530" t="s">
        <v>1263</v>
      </c>
      <c r="BK4" s="1530" t="s">
        <v>1264</v>
      </c>
    </row>
    <row r="5" spans="1:63" ht="27" customHeight="1" x14ac:dyDescent="0.2">
      <c r="A5" s="1525"/>
      <c r="B5" s="1513"/>
      <c r="C5" s="1513"/>
      <c r="D5" s="1516"/>
      <c r="E5" s="1516"/>
      <c r="F5" s="333" t="s">
        <v>39</v>
      </c>
      <c r="G5" s="184" t="s">
        <v>42</v>
      </c>
      <c r="H5" s="326" t="s">
        <v>44</v>
      </c>
      <c r="I5" s="326" t="s">
        <v>46</v>
      </c>
      <c r="J5" s="184" t="s">
        <v>49</v>
      </c>
      <c r="K5" s="184" t="s">
        <v>52</v>
      </c>
      <c r="L5" s="184" t="s">
        <v>55</v>
      </c>
      <c r="M5" s="184" t="s">
        <v>58</v>
      </c>
      <c r="N5" s="184" t="s">
        <v>61</v>
      </c>
      <c r="O5" s="184" t="s">
        <v>63</v>
      </c>
      <c r="P5" s="184" t="s">
        <v>66</v>
      </c>
      <c r="Q5" s="184" t="s">
        <v>68</v>
      </c>
      <c r="R5" s="333" t="s">
        <v>70</v>
      </c>
      <c r="S5" s="184" t="s">
        <v>73</v>
      </c>
      <c r="T5" s="184" t="s">
        <v>76</v>
      </c>
      <c r="U5" s="184" t="s">
        <v>79</v>
      </c>
      <c r="V5" s="184" t="s">
        <v>521</v>
      </c>
      <c r="W5" s="184" t="s">
        <v>82</v>
      </c>
      <c r="X5" s="184" t="s">
        <v>85</v>
      </c>
      <c r="Y5" s="184" t="s">
        <v>88</v>
      </c>
      <c r="Z5" s="184" t="s">
        <v>91</v>
      </c>
      <c r="AA5" s="184" t="s">
        <v>93</v>
      </c>
      <c r="AB5" s="184" t="s">
        <v>96</v>
      </c>
      <c r="AC5" s="326" t="s">
        <v>99</v>
      </c>
      <c r="AD5" s="326" t="s">
        <v>101</v>
      </c>
      <c r="AE5" s="326" t="s">
        <v>103</v>
      </c>
      <c r="AF5" s="326" t="s">
        <v>105</v>
      </c>
      <c r="AG5" s="326" t="s">
        <v>107</v>
      </c>
      <c r="AH5" s="326" t="s">
        <v>109</v>
      </c>
      <c r="AI5" s="326" t="s">
        <v>111</v>
      </c>
      <c r="AJ5" s="326" t="s">
        <v>113</v>
      </c>
      <c r="AK5" s="326" t="s">
        <v>115</v>
      </c>
      <c r="AL5" s="184" t="s">
        <v>117</v>
      </c>
      <c r="AM5" s="184" t="s">
        <v>119</v>
      </c>
      <c r="AN5" s="184" t="s">
        <v>121</v>
      </c>
      <c r="AO5" s="184" t="s">
        <v>123</v>
      </c>
      <c r="AP5" s="326" t="s">
        <v>125</v>
      </c>
      <c r="AQ5" s="326" t="s">
        <v>127</v>
      </c>
      <c r="AR5" s="326" t="s">
        <v>129</v>
      </c>
      <c r="AS5" s="184" t="s">
        <v>131</v>
      </c>
      <c r="AT5" s="184" t="s">
        <v>134</v>
      </c>
      <c r="AU5" s="184" t="s">
        <v>137</v>
      </c>
      <c r="AV5" s="184" t="s">
        <v>140</v>
      </c>
      <c r="AW5" s="184" t="s">
        <v>143</v>
      </c>
      <c r="AX5" s="184" t="s">
        <v>146</v>
      </c>
      <c r="AY5" s="184" t="s">
        <v>149</v>
      </c>
      <c r="AZ5" s="184" t="s">
        <v>152</v>
      </c>
      <c r="BA5" s="184" t="s">
        <v>155</v>
      </c>
      <c r="BB5" s="184" t="s">
        <v>157</v>
      </c>
      <c r="BC5" s="184" t="s">
        <v>160</v>
      </c>
      <c r="BD5" s="184" t="s">
        <v>163</v>
      </c>
      <c r="BE5" s="333" t="s">
        <v>165</v>
      </c>
      <c r="BF5" s="351" t="s">
        <v>167</v>
      </c>
      <c r="BG5" s="351" t="s">
        <v>525</v>
      </c>
      <c r="BH5" s="351" t="s">
        <v>528</v>
      </c>
      <c r="BI5" s="351" t="s">
        <v>169</v>
      </c>
      <c r="BJ5" s="1511"/>
      <c r="BK5" s="1511"/>
    </row>
    <row r="6" spans="1:63" s="288" customFormat="1" ht="20.100000000000001" customHeight="1" x14ac:dyDescent="0.2">
      <c r="A6" s="374"/>
      <c r="B6" s="334" t="s">
        <v>1265</v>
      </c>
      <c r="C6" s="334"/>
      <c r="D6" s="308">
        <v>36.519999999999996</v>
      </c>
      <c r="E6" s="308"/>
      <c r="F6" s="308"/>
      <c r="G6" s="308"/>
      <c r="H6" s="308"/>
      <c r="I6" s="308"/>
      <c r="J6" s="308"/>
      <c r="K6" s="308"/>
      <c r="L6" s="308"/>
      <c r="M6" s="308"/>
      <c r="N6" s="308"/>
      <c r="O6" s="308"/>
      <c r="P6" s="308"/>
      <c r="Q6" s="308"/>
      <c r="R6" s="308"/>
      <c r="S6" s="308"/>
      <c r="T6" s="308"/>
      <c r="U6" s="308"/>
      <c r="V6" s="308"/>
      <c r="W6" s="308"/>
      <c r="X6" s="308"/>
      <c r="Y6" s="308"/>
      <c r="Z6" s="308"/>
      <c r="AA6" s="308"/>
      <c r="AB6" s="308"/>
      <c r="AC6" s="335"/>
      <c r="AD6" s="335"/>
      <c r="AE6" s="335"/>
      <c r="AF6" s="335"/>
      <c r="AG6" s="335"/>
      <c r="AH6" s="335"/>
      <c r="AI6" s="335"/>
      <c r="AJ6" s="335"/>
      <c r="AK6" s="335"/>
      <c r="AL6" s="308"/>
      <c r="AM6" s="308"/>
      <c r="AN6" s="308"/>
      <c r="AO6" s="308"/>
      <c r="AP6" s="335"/>
      <c r="AQ6" s="335"/>
      <c r="AR6" s="335"/>
      <c r="AS6" s="308"/>
      <c r="AT6" s="308"/>
      <c r="AU6" s="308"/>
      <c r="AV6" s="308"/>
      <c r="AW6" s="308"/>
      <c r="AX6" s="308"/>
      <c r="AY6" s="308"/>
      <c r="AZ6" s="308"/>
      <c r="BA6" s="308"/>
      <c r="BB6" s="308"/>
      <c r="BC6" s="308"/>
      <c r="BD6" s="308"/>
      <c r="BE6" s="308"/>
      <c r="BF6" s="308"/>
      <c r="BG6" s="335"/>
      <c r="BH6" s="335"/>
      <c r="BI6" s="335"/>
      <c r="BJ6" s="336"/>
      <c r="BK6" s="336">
        <v>36.519999999999996</v>
      </c>
    </row>
    <row r="7" spans="1:63" ht="20.100000000000001" customHeight="1" x14ac:dyDescent="0.2">
      <c r="A7" s="374">
        <v>1</v>
      </c>
      <c r="B7" s="337" t="s">
        <v>38</v>
      </c>
      <c r="C7" s="334" t="s">
        <v>39</v>
      </c>
      <c r="D7" s="320">
        <v>0.4</v>
      </c>
      <c r="E7" s="320">
        <v>0</v>
      </c>
      <c r="F7" s="320">
        <v>0</v>
      </c>
      <c r="G7" s="320">
        <v>0</v>
      </c>
      <c r="H7" s="320">
        <v>0</v>
      </c>
      <c r="I7" s="320">
        <v>0</v>
      </c>
      <c r="J7" s="320">
        <v>0</v>
      </c>
      <c r="K7" s="320">
        <v>0</v>
      </c>
      <c r="L7" s="320">
        <v>0</v>
      </c>
      <c r="M7" s="320">
        <v>0</v>
      </c>
      <c r="N7" s="320">
        <v>0</v>
      </c>
      <c r="O7" s="320">
        <v>0</v>
      </c>
      <c r="P7" s="320">
        <v>0</v>
      </c>
      <c r="Q7" s="320">
        <v>0</v>
      </c>
      <c r="R7" s="320">
        <v>0</v>
      </c>
      <c r="S7" s="320">
        <v>0</v>
      </c>
      <c r="T7" s="320">
        <v>0</v>
      </c>
      <c r="U7" s="320">
        <v>0</v>
      </c>
      <c r="V7" s="320">
        <v>0</v>
      </c>
      <c r="W7" s="320">
        <v>0</v>
      </c>
      <c r="X7" s="320">
        <v>0</v>
      </c>
      <c r="Y7" s="320">
        <v>0</v>
      </c>
      <c r="Z7" s="320">
        <v>0</v>
      </c>
      <c r="AA7" s="320">
        <v>0</v>
      </c>
      <c r="AB7" s="320">
        <v>0</v>
      </c>
      <c r="AC7" s="338">
        <v>0</v>
      </c>
      <c r="AD7" s="338">
        <v>0</v>
      </c>
      <c r="AE7" s="338">
        <v>0</v>
      </c>
      <c r="AF7" s="338">
        <v>0</v>
      </c>
      <c r="AG7" s="338">
        <v>0</v>
      </c>
      <c r="AH7" s="338">
        <v>0</v>
      </c>
      <c r="AI7" s="338">
        <v>0</v>
      </c>
      <c r="AJ7" s="338">
        <v>0</v>
      </c>
      <c r="AK7" s="338"/>
      <c r="AL7" s="320">
        <v>0</v>
      </c>
      <c r="AM7" s="320">
        <v>0</v>
      </c>
      <c r="AN7" s="320">
        <v>0</v>
      </c>
      <c r="AO7" s="320">
        <v>0</v>
      </c>
      <c r="AP7" s="338">
        <v>0</v>
      </c>
      <c r="AQ7" s="338">
        <v>0</v>
      </c>
      <c r="AR7" s="338">
        <v>0</v>
      </c>
      <c r="AS7" s="320">
        <v>0</v>
      </c>
      <c r="AT7" s="320">
        <v>0</v>
      </c>
      <c r="AU7" s="320">
        <v>0</v>
      </c>
      <c r="AV7" s="320">
        <v>0</v>
      </c>
      <c r="AW7" s="320">
        <v>0</v>
      </c>
      <c r="AX7" s="320">
        <v>0</v>
      </c>
      <c r="AY7" s="320">
        <v>0</v>
      </c>
      <c r="AZ7" s="320">
        <v>0</v>
      </c>
      <c r="BA7" s="320">
        <v>0</v>
      </c>
      <c r="BB7" s="320">
        <v>0</v>
      </c>
      <c r="BC7" s="320">
        <v>0</v>
      </c>
      <c r="BD7" s="320">
        <v>0</v>
      </c>
      <c r="BE7" s="320">
        <v>0</v>
      </c>
      <c r="BF7" s="320">
        <v>0</v>
      </c>
      <c r="BG7" s="338">
        <v>0</v>
      </c>
      <c r="BH7" s="338">
        <v>0</v>
      </c>
      <c r="BI7" s="338">
        <v>0</v>
      </c>
      <c r="BJ7" s="339">
        <v>-0.24</v>
      </c>
      <c r="BK7" s="339">
        <v>0.16</v>
      </c>
    </row>
    <row r="8" spans="1:63" ht="20.100000000000001" customHeight="1" x14ac:dyDescent="0.2">
      <c r="A8" s="375" t="s">
        <v>40</v>
      </c>
      <c r="B8" s="341" t="s">
        <v>41</v>
      </c>
      <c r="C8" s="340" t="s">
        <v>42</v>
      </c>
      <c r="D8" s="202">
        <v>0</v>
      </c>
      <c r="E8" s="202">
        <v>0</v>
      </c>
      <c r="F8" s="320">
        <v>0</v>
      </c>
      <c r="G8" s="202">
        <v>0</v>
      </c>
      <c r="H8" s="202">
        <v>0</v>
      </c>
      <c r="I8" s="202">
        <v>0</v>
      </c>
      <c r="J8" s="202">
        <v>0</v>
      </c>
      <c r="K8" s="202">
        <v>0</v>
      </c>
      <c r="L8" s="202">
        <v>0</v>
      </c>
      <c r="M8" s="202">
        <v>0</v>
      </c>
      <c r="N8" s="202">
        <v>0</v>
      </c>
      <c r="O8" s="202">
        <v>0</v>
      </c>
      <c r="P8" s="202">
        <v>0</v>
      </c>
      <c r="Q8" s="202">
        <v>0</v>
      </c>
      <c r="R8" s="202">
        <v>0</v>
      </c>
      <c r="S8" s="202">
        <v>0</v>
      </c>
      <c r="T8" s="202">
        <v>0</v>
      </c>
      <c r="U8" s="202">
        <v>0</v>
      </c>
      <c r="V8" s="202">
        <v>0</v>
      </c>
      <c r="W8" s="202">
        <v>0</v>
      </c>
      <c r="X8" s="202">
        <v>0</v>
      </c>
      <c r="Y8" s="202">
        <v>0</v>
      </c>
      <c r="Z8" s="202">
        <v>0</v>
      </c>
      <c r="AA8" s="202">
        <v>0</v>
      </c>
      <c r="AB8" s="202">
        <v>0</v>
      </c>
      <c r="AC8" s="319">
        <v>0</v>
      </c>
      <c r="AD8" s="319">
        <v>0</v>
      </c>
      <c r="AE8" s="319">
        <v>0</v>
      </c>
      <c r="AF8" s="319">
        <v>0</v>
      </c>
      <c r="AG8" s="319">
        <v>0</v>
      </c>
      <c r="AH8" s="319">
        <v>0</v>
      </c>
      <c r="AI8" s="319">
        <v>0</v>
      </c>
      <c r="AJ8" s="319">
        <v>0</v>
      </c>
      <c r="AK8" s="338">
        <v>0</v>
      </c>
      <c r="AL8" s="202">
        <v>0</v>
      </c>
      <c r="AM8" s="202">
        <v>0</v>
      </c>
      <c r="AN8" s="202">
        <v>0</v>
      </c>
      <c r="AO8" s="202">
        <v>0</v>
      </c>
      <c r="AP8" s="319">
        <v>0</v>
      </c>
      <c r="AQ8" s="319">
        <v>0</v>
      </c>
      <c r="AR8" s="319">
        <v>0</v>
      </c>
      <c r="AS8" s="202">
        <v>0</v>
      </c>
      <c r="AT8" s="202">
        <v>0</v>
      </c>
      <c r="AU8" s="202">
        <v>0</v>
      </c>
      <c r="AV8" s="202">
        <v>0</v>
      </c>
      <c r="AW8" s="202">
        <v>0</v>
      </c>
      <c r="AX8" s="202">
        <v>0</v>
      </c>
      <c r="AY8" s="202">
        <v>0</v>
      </c>
      <c r="AZ8" s="202">
        <v>0</v>
      </c>
      <c r="BA8" s="202">
        <v>0</v>
      </c>
      <c r="BB8" s="202">
        <v>0</v>
      </c>
      <c r="BC8" s="202">
        <v>0</v>
      </c>
      <c r="BD8" s="202">
        <v>0</v>
      </c>
      <c r="BE8" s="202">
        <v>0</v>
      </c>
      <c r="BF8" s="202">
        <v>0</v>
      </c>
      <c r="BG8" s="319">
        <v>0</v>
      </c>
      <c r="BH8" s="319">
        <v>0</v>
      </c>
      <c r="BI8" s="319">
        <v>0</v>
      </c>
      <c r="BJ8" s="321">
        <v>0</v>
      </c>
      <c r="BK8" s="321">
        <v>0</v>
      </c>
    </row>
    <row r="9" spans="1:63" ht="20.100000000000001" customHeight="1" x14ac:dyDescent="0.2">
      <c r="A9" s="375"/>
      <c r="B9" s="342" t="s">
        <v>43</v>
      </c>
      <c r="C9" s="343" t="s">
        <v>44</v>
      </c>
      <c r="D9" s="202">
        <v>0</v>
      </c>
      <c r="E9" s="202">
        <v>0</v>
      </c>
      <c r="F9" s="320">
        <v>0</v>
      </c>
      <c r="G9" s="202">
        <v>0</v>
      </c>
      <c r="H9" s="202">
        <v>0</v>
      </c>
      <c r="I9" s="202">
        <v>0</v>
      </c>
      <c r="J9" s="202">
        <v>0</v>
      </c>
      <c r="K9" s="202">
        <v>0</v>
      </c>
      <c r="L9" s="202">
        <v>0</v>
      </c>
      <c r="M9" s="202">
        <v>0</v>
      </c>
      <c r="N9" s="202">
        <v>0</v>
      </c>
      <c r="O9" s="202">
        <v>0</v>
      </c>
      <c r="P9" s="202">
        <v>0</v>
      </c>
      <c r="Q9" s="202">
        <v>0</v>
      </c>
      <c r="R9" s="202">
        <v>0</v>
      </c>
      <c r="S9" s="202">
        <v>0</v>
      </c>
      <c r="T9" s="202">
        <v>0</v>
      </c>
      <c r="U9" s="202">
        <v>0</v>
      </c>
      <c r="V9" s="202">
        <v>0</v>
      </c>
      <c r="W9" s="202">
        <v>0</v>
      </c>
      <c r="X9" s="202">
        <v>0</v>
      </c>
      <c r="Y9" s="202">
        <v>0</v>
      </c>
      <c r="Z9" s="202">
        <v>0</v>
      </c>
      <c r="AA9" s="202">
        <v>0</v>
      </c>
      <c r="AB9" s="202">
        <v>0</v>
      </c>
      <c r="AC9" s="319">
        <v>0</v>
      </c>
      <c r="AD9" s="319">
        <v>0</v>
      </c>
      <c r="AE9" s="319">
        <v>0</v>
      </c>
      <c r="AF9" s="319">
        <v>0</v>
      </c>
      <c r="AG9" s="319">
        <v>0</v>
      </c>
      <c r="AH9" s="319">
        <v>0</v>
      </c>
      <c r="AI9" s="319">
        <v>0</v>
      </c>
      <c r="AJ9" s="319">
        <v>0</v>
      </c>
      <c r="AK9" s="319">
        <v>0</v>
      </c>
      <c r="AL9" s="202">
        <v>0</v>
      </c>
      <c r="AM9" s="202">
        <v>0</v>
      </c>
      <c r="AN9" s="202">
        <v>0</v>
      </c>
      <c r="AO9" s="202">
        <v>0</v>
      </c>
      <c r="AP9" s="319">
        <v>0</v>
      </c>
      <c r="AQ9" s="319">
        <v>0</v>
      </c>
      <c r="AR9" s="319">
        <v>0</v>
      </c>
      <c r="AS9" s="202">
        <v>0</v>
      </c>
      <c r="AT9" s="202">
        <v>0</v>
      </c>
      <c r="AU9" s="202">
        <v>0</v>
      </c>
      <c r="AV9" s="202">
        <v>0</v>
      </c>
      <c r="AW9" s="202">
        <v>0</v>
      </c>
      <c r="AX9" s="202">
        <v>0</v>
      </c>
      <c r="AY9" s="202">
        <v>0</v>
      </c>
      <c r="AZ9" s="202">
        <v>0</v>
      </c>
      <c r="BA9" s="202">
        <v>0</v>
      </c>
      <c r="BB9" s="202">
        <v>0</v>
      </c>
      <c r="BC9" s="202">
        <v>0</v>
      </c>
      <c r="BD9" s="202">
        <v>0</v>
      </c>
      <c r="BE9" s="202">
        <v>0</v>
      </c>
      <c r="BF9" s="202">
        <v>0</v>
      </c>
      <c r="BG9" s="319">
        <v>0</v>
      </c>
      <c r="BH9" s="319">
        <v>0</v>
      </c>
      <c r="BI9" s="319">
        <v>0</v>
      </c>
      <c r="BJ9" s="321">
        <v>0</v>
      </c>
      <c r="BK9" s="321">
        <v>0</v>
      </c>
    </row>
    <row r="10" spans="1:63" ht="20.100000000000001" customHeight="1" x14ac:dyDescent="0.2">
      <c r="A10" s="375"/>
      <c r="B10" s="342" t="s">
        <v>661</v>
      </c>
      <c r="C10" s="343" t="s">
        <v>46</v>
      </c>
      <c r="D10" s="202">
        <v>0</v>
      </c>
      <c r="E10" s="202">
        <v>0</v>
      </c>
      <c r="F10" s="320">
        <v>0</v>
      </c>
      <c r="G10" s="202">
        <v>0</v>
      </c>
      <c r="H10" s="202">
        <v>0</v>
      </c>
      <c r="I10" s="202">
        <v>0</v>
      </c>
      <c r="J10" s="202">
        <v>0</v>
      </c>
      <c r="K10" s="202">
        <v>0</v>
      </c>
      <c r="L10" s="202">
        <v>0</v>
      </c>
      <c r="M10" s="202">
        <v>0</v>
      </c>
      <c r="N10" s="202">
        <v>0</v>
      </c>
      <c r="O10" s="202">
        <v>0</v>
      </c>
      <c r="P10" s="202">
        <v>0</v>
      </c>
      <c r="Q10" s="202">
        <v>0</v>
      </c>
      <c r="R10" s="202">
        <v>0</v>
      </c>
      <c r="S10" s="202">
        <v>0</v>
      </c>
      <c r="T10" s="202">
        <v>0</v>
      </c>
      <c r="U10" s="202">
        <v>0</v>
      </c>
      <c r="V10" s="202">
        <v>0</v>
      </c>
      <c r="W10" s="202">
        <v>0</v>
      </c>
      <c r="X10" s="202">
        <v>0</v>
      </c>
      <c r="Y10" s="202">
        <v>0</v>
      </c>
      <c r="Z10" s="202">
        <v>0</v>
      </c>
      <c r="AA10" s="202">
        <v>0</v>
      </c>
      <c r="AB10" s="202">
        <v>0</v>
      </c>
      <c r="AC10" s="319">
        <v>0</v>
      </c>
      <c r="AD10" s="319">
        <v>0</v>
      </c>
      <c r="AE10" s="319">
        <v>0</v>
      </c>
      <c r="AF10" s="319">
        <v>0</v>
      </c>
      <c r="AG10" s="319">
        <v>0</v>
      </c>
      <c r="AH10" s="319">
        <v>0</v>
      </c>
      <c r="AI10" s="319">
        <v>0</v>
      </c>
      <c r="AJ10" s="319">
        <v>0</v>
      </c>
      <c r="AK10" s="319">
        <v>0</v>
      </c>
      <c r="AL10" s="202">
        <v>0</v>
      </c>
      <c r="AM10" s="202">
        <v>0</v>
      </c>
      <c r="AN10" s="202">
        <v>0</v>
      </c>
      <c r="AO10" s="202">
        <v>0</v>
      </c>
      <c r="AP10" s="319">
        <v>0</v>
      </c>
      <c r="AQ10" s="319">
        <v>0</v>
      </c>
      <c r="AR10" s="319">
        <v>0</v>
      </c>
      <c r="AS10" s="202">
        <v>0</v>
      </c>
      <c r="AT10" s="202">
        <v>0</v>
      </c>
      <c r="AU10" s="202">
        <v>0</v>
      </c>
      <c r="AV10" s="202">
        <v>0</v>
      </c>
      <c r="AW10" s="202">
        <v>0</v>
      </c>
      <c r="AX10" s="202">
        <v>0</v>
      </c>
      <c r="AY10" s="202">
        <v>0</v>
      </c>
      <c r="AZ10" s="202">
        <v>0</v>
      </c>
      <c r="BA10" s="202">
        <v>0</v>
      </c>
      <c r="BB10" s="202">
        <v>0</v>
      </c>
      <c r="BC10" s="202">
        <v>0</v>
      </c>
      <c r="BD10" s="202">
        <v>0</v>
      </c>
      <c r="BE10" s="202">
        <v>0</v>
      </c>
      <c r="BF10" s="202">
        <v>0</v>
      </c>
      <c r="BG10" s="319">
        <v>0</v>
      </c>
      <c r="BH10" s="319">
        <v>0</v>
      </c>
      <c r="BI10" s="319">
        <v>0</v>
      </c>
      <c r="BJ10" s="321">
        <v>0</v>
      </c>
      <c r="BK10" s="321">
        <v>0</v>
      </c>
    </row>
    <row r="11" spans="1:63" ht="20.100000000000001" customHeight="1" x14ac:dyDescent="0.2">
      <c r="A11" s="375" t="s">
        <v>47</v>
      </c>
      <c r="B11" s="341" t="s">
        <v>48</v>
      </c>
      <c r="C11" s="340" t="s">
        <v>49</v>
      </c>
      <c r="D11" s="202">
        <v>0.4</v>
      </c>
      <c r="E11" s="202">
        <v>0</v>
      </c>
      <c r="F11" s="320">
        <v>0</v>
      </c>
      <c r="G11" s="202">
        <v>0</v>
      </c>
      <c r="H11" s="202">
        <v>0</v>
      </c>
      <c r="I11" s="202">
        <v>0</v>
      </c>
      <c r="J11" s="202">
        <v>0</v>
      </c>
      <c r="K11" s="202">
        <v>0</v>
      </c>
      <c r="L11" s="202">
        <v>0</v>
      </c>
      <c r="M11" s="202">
        <v>0</v>
      </c>
      <c r="N11" s="202">
        <v>0</v>
      </c>
      <c r="O11" s="202">
        <v>0</v>
      </c>
      <c r="P11" s="202">
        <v>0</v>
      </c>
      <c r="Q11" s="202">
        <v>0</v>
      </c>
      <c r="R11" s="202">
        <v>0</v>
      </c>
      <c r="S11" s="202">
        <v>0</v>
      </c>
      <c r="T11" s="202">
        <v>0</v>
      </c>
      <c r="U11" s="202">
        <v>0</v>
      </c>
      <c r="V11" s="202">
        <v>0</v>
      </c>
      <c r="W11" s="202">
        <v>0</v>
      </c>
      <c r="X11" s="202">
        <v>0</v>
      </c>
      <c r="Y11" s="202">
        <v>0</v>
      </c>
      <c r="Z11" s="202">
        <v>0</v>
      </c>
      <c r="AA11" s="202">
        <v>0</v>
      </c>
      <c r="AB11" s="202">
        <v>0</v>
      </c>
      <c r="AC11" s="319">
        <v>0</v>
      </c>
      <c r="AD11" s="319">
        <v>0</v>
      </c>
      <c r="AE11" s="319">
        <v>0</v>
      </c>
      <c r="AF11" s="319">
        <v>0</v>
      </c>
      <c r="AG11" s="319">
        <v>0</v>
      </c>
      <c r="AH11" s="319">
        <v>0</v>
      </c>
      <c r="AI11" s="319">
        <v>0</v>
      </c>
      <c r="AJ11" s="319">
        <v>0</v>
      </c>
      <c r="AK11" s="319">
        <v>0</v>
      </c>
      <c r="AL11" s="202">
        <v>0</v>
      </c>
      <c r="AM11" s="202">
        <v>0</v>
      </c>
      <c r="AN11" s="202">
        <v>0</v>
      </c>
      <c r="AO11" s="202">
        <v>0</v>
      </c>
      <c r="AP11" s="319">
        <v>0</v>
      </c>
      <c r="AQ11" s="319">
        <v>0</v>
      </c>
      <c r="AR11" s="319">
        <v>0</v>
      </c>
      <c r="AS11" s="202">
        <v>0</v>
      </c>
      <c r="AT11" s="202">
        <v>0</v>
      </c>
      <c r="AU11" s="202">
        <v>0</v>
      </c>
      <c r="AV11" s="202">
        <v>0</v>
      </c>
      <c r="AW11" s="202">
        <v>0</v>
      </c>
      <c r="AX11" s="202">
        <v>0</v>
      </c>
      <c r="AY11" s="202">
        <v>0</v>
      </c>
      <c r="AZ11" s="202">
        <v>0</v>
      </c>
      <c r="BA11" s="202">
        <v>0</v>
      </c>
      <c r="BB11" s="202">
        <v>0</v>
      </c>
      <c r="BC11" s="202">
        <v>0</v>
      </c>
      <c r="BD11" s="202">
        <v>0</v>
      </c>
      <c r="BE11" s="202">
        <v>0</v>
      </c>
      <c r="BF11" s="202">
        <v>0</v>
      </c>
      <c r="BG11" s="319">
        <v>0</v>
      </c>
      <c r="BH11" s="319">
        <v>0</v>
      </c>
      <c r="BI11" s="319">
        <v>0</v>
      </c>
      <c r="BJ11" s="321">
        <v>-0.24</v>
      </c>
      <c r="BK11" s="321">
        <v>0.16</v>
      </c>
    </row>
    <row r="12" spans="1:63" ht="20.100000000000001" customHeight="1" x14ac:dyDescent="0.2">
      <c r="A12" s="375" t="s">
        <v>50</v>
      </c>
      <c r="B12" s="341" t="s">
        <v>51</v>
      </c>
      <c r="C12" s="340" t="s">
        <v>52</v>
      </c>
      <c r="D12" s="202">
        <v>0</v>
      </c>
      <c r="E12" s="202">
        <v>0</v>
      </c>
      <c r="F12" s="320">
        <v>0</v>
      </c>
      <c r="G12" s="202">
        <v>0</v>
      </c>
      <c r="H12" s="202">
        <v>0</v>
      </c>
      <c r="I12" s="202">
        <v>0</v>
      </c>
      <c r="J12" s="202">
        <v>0</v>
      </c>
      <c r="K12" s="202">
        <v>0</v>
      </c>
      <c r="L12" s="202">
        <v>0</v>
      </c>
      <c r="M12" s="202">
        <v>0</v>
      </c>
      <c r="N12" s="202">
        <v>0</v>
      </c>
      <c r="O12" s="202">
        <v>0</v>
      </c>
      <c r="P12" s="202">
        <v>0</v>
      </c>
      <c r="Q12" s="202">
        <v>0</v>
      </c>
      <c r="R12" s="202">
        <v>0</v>
      </c>
      <c r="S12" s="202">
        <v>0</v>
      </c>
      <c r="T12" s="202">
        <v>0</v>
      </c>
      <c r="U12" s="202">
        <v>0</v>
      </c>
      <c r="V12" s="202">
        <v>0</v>
      </c>
      <c r="W12" s="202">
        <v>0</v>
      </c>
      <c r="X12" s="202">
        <v>0</v>
      </c>
      <c r="Y12" s="202">
        <v>0</v>
      </c>
      <c r="Z12" s="202">
        <v>0</v>
      </c>
      <c r="AA12" s="202">
        <v>0</v>
      </c>
      <c r="AB12" s="202">
        <v>0</v>
      </c>
      <c r="AC12" s="319">
        <v>0</v>
      </c>
      <c r="AD12" s="319">
        <v>0</v>
      </c>
      <c r="AE12" s="319">
        <v>0</v>
      </c>
      <c r="AF12" s="319">
        <v>0</v>
      </c>
      <c r="AG12" s="319">
        <v>0</v>
      </c>
      <c r="AH12" s="319">
        <v>0</v>
      </c>
      <c r="AI12" s="319">
        <v>0</v>
      </c>
      <c r="AJ12" s="319">
        <v>0</v>
      </c>
      <c r="AK12" s="319">
        <v>0</v>
      </c>
      <c r="AL12" s="202">
        <v>0</v>
      </c>
      <c r="AM12" s="202">
        <v>0</v>
      </c>
      <c r="AN12" s="202">
        <v>0</v>
      </c>
      <c r="AO12" s="202">
        <v>0</v>
      </c>
      <c r="AP12" s="319">
        <v>0</v>
      </c>
      <c r="AQ12" s="319">
        <v>0</v>
      </c>
      <c r="AR12" s="319">
        <v>0</v>
      </c>
      <c r="AS12" s="202">
        <v>0</v>
      </c>
      <c r="AT12" s="202">
        <v>0</v>
      </c>
      <c r="AU12" s="202">
        <v>0</v>
      </c>
      <c r="AV12" s="202">
        <v>0</v>
      </c>
      <c r="AW12" s="202">
        <v>0</v>
      </c>
      <c r="AX12" s="202">
        <v>0</v>
      </c>
      <c r="AY12" s="202">
        <v>0</v>
      </c>
      <c r="AZ12" s="202">
        <v>0</v>
      </c>
      <c r="BA12" s="202">
        <v>0</v>
      </c>
      <c r="BB12" s="202">
        <v>0</v>
      </c>
      <c r="BC12" s="202">
        <v>0</v>
      </c>
      <c r="BD12" s="202">
        <v>0</v>
      </c>
      <c r="BE12" s="202">
        <v>0</v>
      </c>
      <c r="BF12" s="202">
        <v>0</v>
      </c>
      <c r="BG12" s="319">
        <v>0</v>
      </c>
      <c r="BH12" s="319">
        <v>0</v>
      </c>
      <c r="BI12" s="319">
        <v>0</v>
      </c>
      <c r="BJ12" s="321">
        <v>0</v>
      </c>
      <c r="BK12" s="321">
        <v>0</v>
      </c>
    </row>
    <row r="13" spans="1:63" ht="20.100000000000001" customHeight="1" x14ac:dyDescent="0.2">
      <c r="A13" s="375" t="s">
        <v>53</v>
      </c>
      <c r="B13" s="341" t="s">
        <v>54</v>
      </c>
      <c r="C13" s="340" t="s">
        <v>55</v>
      </c>
      <c r="D13" s="202">
        <v>0</v>
      </c>
      <c r="E13" s="202">
        <v>0</v>
      </c>
      <c r="F13" s="320">
        <v>0</v>
      </c>
      <c r="G13" s="202">
        <v>0</v>
      </c>
      <c r="H13" s="202">
        <v>0</v>
      </c>
      <c r="I13" s="202">
        <v>0</v>
      </c>
      <c r="J13" s="202">
        <v>0</v>
      </c>
      <c r="K13" s="202">
        <v>0</v>
      </c>
      <c r="L13" s="202">
        <v>0</v>
      </c>
      <c r="M13" s="202">
        <v>0</v>
      </c>
      <c r="N13" s="202">
        <v>0</v>
      </c>
      <c r="O13" s="202">
        <v>0</v>
      </c>
      <c r="P13" s="202">
        <v>0</v>
      </c>
      <c r="Q13" s="202">
        <v>0</v>
      </c>
      <c r="R13" s="202">
        <v>0</v>
      </c>
      <c r="S13" s="202">
        <v>0</v>
      </c>
      <c r="T13" s="202">
        <v>0</v>
      </c>
      <c r="U13" s="202">
        <v>0</v>
      </c>
      <c r="V13" s="202">
        <v>0</v>
      </c>
      <c r="W13" s="202">
        <v>0</v>
      </c>
      <c r="X13" s="202">
        <v>0</v>
      </c>
      <c r="Y13" s="202">
        <v>0</v>
      </c>
      <c r="Z13" s="202">
        <v>0</v>
      </c>
      <c r="AA13" s="202">
        <v>0</v>
      </c>
      <c r="AB13" s="202">
        <v>0</v>
      </c>
      <c r="AC13" s="319">
        <v>0</v>
      </c>
      <c r="AD13" s="319">
        <v>0</v>
      </c>
      <c r="AE13" s="319">
        <v>0</v>
      </c>
      <c r="AF13" s="319">
        <v>0</v>
      </c>
      <c r="AG13" s="319">
        <v>0</v>
      </c>
      <c r="AH13" s="319">
        <v>0</v>
      </c>
      <c r="AI13" s="319">
        <v>0</v>
      </c>
      <c r="AJ13" s="319">
        <v>0</v>
      </c>
      <c r="AK13" s="319">
        <v>0</v>
      </c>
      <c r="AL13" s="202">
        <v>0</v>
      </c>
      <c r="AM13" s="202">
        <v>0</v>
      </c>
      <c r="AN13" s="202">
        <v>0</v>
      </c>
      <c r="AO13" s="202">
        <v>0</v>
      </c>
      <c r="AP13" s="319">
        <v>0</v>
      </c>
      <c r="AQ13" s="319">
        <v>0</v>
      </c>
      <c r="AR13" s="319">
        <v>0</v>
      </c>
      <c r="AS13" s="202">
        <v>0</v>
      </c>
      <c r="AT13" s="202">
        <v>0</v>
      </c>
      <c r="AU13" s="202">
        <v>0</v>
      </c>
      <c r="AV13" s="202">
        <v>0</v>
      </c>
      <c r="AW13" s="202">
        <v>0</v>
      </c>
      <c r="AX13" s="202">
        <v>0</v>
      </c>
      <c r="AY13" s="202">
        <v>0</v>
      </c>
      <c r="AZ13" s="202">
        <v>0</v>
      </c>
      <c r="BA13" s="202">
        <v>0</v>
      </c>
      <c r="BB13" s="202">
        <v>0</v>
      </c>
      <c r="BC13" s="202">
        <v>0</v>
      </c>
      <c r="BD13" s="202">
        <v>0</v>
      </c>
      <c r="BE13" s="202">
        <v>0</v>
      </c>
      <c r="BF13" s="202">
        <v>0</v>
      </c>
      <c r="BG13" s="319">
        <v>0</v>
      </c>
      <c r="BH13" s="319">
        <v>0</v>
      </c>
      <c r="BI13" s="319">
        <v>0</v>
      </c>
      <c r="BJ13" s="321">
        <v>0</v>
      </c>
      <c r="BK13" s="321">
        <v>0</v>
      </c>
    </row>
    <row r="14" spans="1:63" ht="20.100000000000001" customHeight="1" x14ac:dyDescent="0.2">
      <c r="A14" s="375" t="s">
        <v>56</v>
      </c>
      <c r="B14" s="341" t="s">
        <v>57</v>
      </c>
      <c r="C14" s="340" t="s">
        <v>58</v>
      </c>
      <c r="D14" s="202">
        <v>0</v>
      </c>
      <c r="E14" s="202">
        <v>0</v>
      </c>
      <c r="F14" s="320">
        <v>0</v>
      </c>
      <c r="G14" s="202">
        <v>0</v>
      </c>
      <c r="H14" s="202">
        <v>0</v>
      </c>
      <c r="I14" s="202">
        <v>0</v>
      </c>
      <c r="J14" s="202">
        <v>0</v>
      </c>
      <c r="K14" s="202">
        <v>0</v>
      </c>
      <c r="L14" s="202">
        <v>0</v>
      </c>
      <c r="M14" s="202">
        <v>0</v>
      </c>
      <c r="N14" s="202">
        <v>0</v>
      </c>
      <c r="O14" s="202">
        <v>0</v>
      </c>
      <c r="P14" s="202">
        <v>0</v>
      </c>
      <c r="Q14" s="202">
        <v>0</v>
      </c>
      <c r="R14" s="202">
        <v>0</v>
      </c>
      <c r="S14" s="202">
        <v>0</v>
      </c>
      <c r="T14" s="202">
        <v>0</v>
      </c>
      <c r="U14" s="202">
        <v>0</v>
      </c>
      <c r="V14" s="202">
        <v>0</v>
      </c>
      <c r="W14" s="202">
        <v>0</v>
      </c>
      <c r="X14" s="202">
        <v>0</v>
      </c>
      <c r="Y14" s="202">
        <v>0</v>
      </c>
      <c r="Z14" s="202">
        <v>0</v>
      </c>
      <c r="AA14" s="202">
        <v>0</v>
      </c>
      <c r="AB14" s="202">
        <v>0</v>
      </c>
      <c r="AC14" s="319">
        <v>0</v>
      </c>
      <c r="AD14" s="319">
        <v>0</v>
      </c>
      <c r="AE14" s="319">
        <v>0</v>
      </c>
      <c r="AF14" s="319">
        <v>0</v>
      </c>
      <c r="AG14" s="319">
        <v>0</v>
      </c>
      <c r="AH14" s="319">
        <v>0</v>
      </c>
      <c r="AI14" s="319">
        <v>0</v>
      </c>
      <c r="AJ14" s="319">
        <v>0</v>
      </c>
      <c r="AK14" s="319">
        <v>0</v>
      </c>
      <c r="AL14" s="202">
        <v>0</v>
      </c>
      <c r="AM14" s="202">
        <v>0</v>
      </c>
      <c r="AN14" s="202">
        <v>0</v>
      </c>
      <c r="AO14" s="202">
        <v>0</v>
      </c>
      <c r="AP14" s="319">
        <v>0</v>
      </c>
      <c r="AQ14" s="319">
        <v>0</v>
      </c>
      <c r="AR14" s="319">
        <v>0</v>
      </c>
      <c r="AS14" s="202">
        <v>0</v>
      </c>
      <c r="AT14" s="202">
        <v>0</v>
      </c>
      <c r="AU14" s="202">
        <v>0</v>
      </c>
      <c r="AV14" s="202">
        <v>0</v>
      </c>
      <c r="AW14" s="202">
        <v>0</v>
      </c>
      <c r="AX14" s="202">
        <v>0</v>
      </c>
      <c r="AY14" s="202">
        <v>0</v>
      </c>
      <c r="AZ14" s="202">
        <v>0</v>
      </c>
      <c r="BA14" s="202">
        <v>0</v>
      </c>
      <c r="BB14" s="202">
        <v>0</v>
      </c>
      <c r="BC14" s="202">
        <v>0</v>
      </c>
      <c r="BD14" s="202">
        <v>0</v>
      </c>
      <c r="BE14" s="202">
        <v>0</v>
      </c>
      <c r="BF14" s="202">
        <v>0</v>
      </c>
      <c r="BG14" s="319">
        <v>0</v>
      </c>
      <c r="BH14" s="319">
        <v>0</v>
      </c>
      <c r="BI14" s="319">
        <v>0</v>
      </c>
      <c r="BJ14" s="321">
        <v>0</v>
      </c>
      <c r="BK14" s="321">
        <v>0</v>
      </c>
    </row>
    <row r="15" spans="1:63" ht="20.100000000000001" customHeight="1" x14ac:dyDescent="0.2">
      <c r="A15" s="375" t="s">
        <v>59</v>
      </c>
      <c r="B15" s="341" t="s">
        <v>60</v>
      </c>
      <c r="C15" s="340" t="s">
        <v>61</v>
      </c>
      <c r="D15" s="202">
        <v>0</v>
      </c>
      <c r="E15" s="202">
        <v>0</v>
      </c>
      <c r="F15" s="320">
        <v>0</v>
      </c>
      <c r="G15" s="202">
        <v>0</v>
      </c>
      <c r="H15" s="202">
        <v>0</v>
      </c>
      <c r="I15" s="202">
        <v>0</v>
      </c>
      <c r="J15" s="202">
        <v>0</v>
      </c>
      <c r="K15" s="202">
        <v>0</v>
      </c>
      <c r="L15" s="202">
        <v>0</v>
      </c>
      <c r="M15" s="202">
        <v>0</v>
      </c>
      <c r="N15" s="202">
        <v>0</v>
      </c>
      <c r="O15" s="202">
        <v>0</v>
      </c>
      <c r="P15" s="202">
        <v>0</v>
      </c>
      <c r="Q15" s="202">
        <v>0</v>
      </c>
      <c r="R15" s="202">
        <v>0</v>
      </c>
      <c r="S15" s="202">
        <v>0</v>
      </c>
      <c r="T15" s="202">
        <v>0</v>
      </c>
      <c r="U15" s="202">
        <v>0</v>
      </c>
      <c r="V15" s="202">
        <v>0</v>
      </c>
      <c r="W15" s="202">
        <v>0</v>
      </c>
      <c r="X15" s="202">
        <v>0</v>
      </c>
      <c r="Y15" s="202">
        <v>0</v>
      </c>
      <c r="Z15" s="202">
        <v>0</v>
      </c>
      <c r="AA15" s="202">
        <v>0</v>
      </c>
      <c r="AB15" s="202">
        <v>0</v>
      </c>
      <c r="AC15" s="319">
        <v>0</v>
      </c>
      <c r="AD15" s="319">
        <v>0</v>
      </c>
      <c r="AE15" s="319">
        <v>0</v>
      </c>
      <c r="AF15" s="319">
        <v>0</v>
      </c>
      <c r="AG15" s="319">
        <v>0</v>
      </c>
      <c r="AH15" s="319">
        <v>0</v>
      </c>
      <c r="AI15" s="319">
        <v>0</v>
      </c>
      <c r="AJ15" s="319">
        <v>0</v>
      </c>
      <c r="AK15" s="319">
        <v>0</v>
      </c>
      <c r="AL15" s="202">
        <v>0</v>
      </c>
      <c r="AM15" s="202">
        <v>0</v>
      </c>
      <c r="AN15" s="202">
        <v>0</v>
      </c>
      <c r="AO15" s="202">
        <v>0</v>
      </c>
      <c r="AP15" s="319">
        <v>0</v>
      </c>
      <c r="AQ15" s="319">
        <v>0</v>
      </c>
      <c r="AR15" s="319">
        <v>0</v>
      </c>
      <c r="AS15" s="202">
        <v>0</v>
      </c>
      <c r="AT15" s="202">
        <v>0</v>
      </c>
      <c r="AU15" s="202">
        <v>0</v>
      </c>
      <c r="AV15" s="202">
        <v>0</v>
      </c>
      <c r="AW15" s="202">
        <v>0</v>
      </c>
      <c r="AX15" s="202">
        <v>0</v>
      </c>
      <c r="AY15" s="202">
        <v>0</v>
      </c>
      <c r="AZ15" s="202">
        <v>0</v>
      </c>
      <c r="BA15" s="202">
        <v>0</v>
      </c>
      <c r="BB15" s="202">
        <v>0</v>
      </c>
      <c r="BC15" s="202">
        <v>0</v>
      </c>
      <c r="BD15" s="202">
        <v>0</v>
      </c>
      <c r="BE15" s="202">
        <v>0</v>
      </c>
      <c r="BF15" s="202">
        <v>0</v>
      </c>
      <c r="BG15" s="319">
        <v>0</v>
      </c>
      <c r="BH15" s="319">
        <v>0</v>
      </c>
      <c r="BI15" s="319">
        <v>0</v>
      </c>
      <c r="BJ15" s="321">
        <v>0</v>
      </c>
      <c r="BK15" s="321">
        <v>0</v>
      </c>
    </row>
    <row r="16" spans="1:63" ht="20.100000000000001" customHeight="1" x14ac:dyDescent="0.2">
      <c r="A16" s="375" t="s">
        <v>662</v>
      </c>
      <c r="B16" s="341" t="s">
        <v>62</v>
      </c>
      <c r="C16" s="340" t="s">
        <v>63</v>
      </c>
      <c r="D16" s="202">
        <v>0</v>
      </c>
      <c r="E16" s="202">
        <v>0</v>
      </c>
      <c r="F16" s="320">
        <v>0</v>
      </c>
      <c r="G16" s="202">
        <v>0</v>
      </c>
      <c r="H16" s="202">
        <v>0</v>
      </c>
      <c r="I16" s="202">
        <v>0</v>
      </c>
      <c r="J16" s="202">
        <v>0</v>
      </c>
      <c r="K16" s="202">
        <v>0</v>
      </c>
      <c r="L16" s="202">
        <v>0</v>
      </c>
      <c r="M16" s="202">
        <v>0</v>
      </c>
      <c r="N16" s="202">
        <v>0</v>
      </c>
      <c r="O16" s="202">
        <v>0</v>
      </c>
      <c r="P16" s="202">
        <v>0</v>
      </c>
      <c r="Q16" s="202">
        <v>0</v>
      </c>
      <c r="R16" s="202">
        <v>0</v>
      </c>
      <c r="S16" s="202">
        <v>0</v>
      </c>
      <c r="T16" s="202">
        <v>0</v>
      </c>
      <c r="U16" s="202">
        <v>0</v>
      </c>
      <c r="V16" s="202">
        <v>0</v>
      </c>
      <c r="W16" s="202">
        <v>0</v>
      </c>
      <c r="X16" s="202">
        <v>0</v>
      </c>
      <c r="Y16" s="202">
        <v>0</v>
      </c>
      <c r="Z16" s="202">
        <v>0</v>
      </c>
      <c r="AA16" s="202">
        <v>0</v>
      </c>
      <c r="AB16" s="202">
        <v>0</v>
      </c>
      <c r="AC16" s="319">
        <v>0</v>
      </c>
      <c r="AD16" s="319">
        <v>0</v>
      </c>
      <c r="AE16" s="319">
        <v>0</v>
      </c>
      <c r="AF16" s="319">
        <v>0</v>
      </c>
      <c r="AG16" s="319">
        <v>0</v>
      </c>
      <c r="AH16" s="319">
        <v>0</v>
      </c>
      <c r="AI16" s="319">
        <v>0</v>
      </c>
      <c r="AJ16" s="319">
        <v>0</v>
      </c>
      <c r="AK16" s="319">
        <v>0</v>
      </c>
      <c r="AL16" s="202">
        <v>0</v>
      </c>
      <c r="AM16" s="202">
        <v>0</v>
      </c>
      <c r="AN16" s="202">
        <v>0</v>
      </c>
      <c r="AO16" s="202">
        <v>0</v>
      </c>
      <c r="AP16" s="319">
        <v>0</v>
      </c>
      <c r="AQ16" s="319">
        <v>0</v>
      </c>
      <c r="AR16" s="319">
        <v>0</v>
      </c>
      <c r="AS16" s="202">
        <v>0</v>
      </c>
      <c r="AT16" s="202">
        <v>0</v>
      </c>
      <c r="AU16" s="202">
        <v>0</v>
      </c>
      <c r="AV16" s="202">
        <v>0</v>
      </c>
      <c r="AW16" s="202">
        <v>0</v>
      </c>
      <c r="AX16" s="202">
        <v>0</v>
      </c>
      <c r="AY16" s="202">
        <v>0</v>
      </c>
      <c r="AZ16" s="202">
        <v>0</v>
      </c>
      <c r="BA16" s="202">
        <v>0</v>
      </c>
      <c r="BB16" s="202">
        <v>0</v>
      </c>
      <c r="BC16" s="202">
        <v>0</v>
      </c>
      <c r="BD16" s="202">
        <v>0</v>
      </c>
      <c r="BE16" s="202">
        <v>0</v>
      </c>
      <c r="BF16" s="202">
        <v>0</v>
      </c>
      <c r="BG16" s="319">
        <v>0</v>
      </c>
      <c r="BH16" s="319">
        <v>0</v>
      </c>
      <c r="BI16" s="319">
        <v>0</v>
      </c>
      <c r="BJ16" s="321">
        <v>0</v>
      </c>
      <c r="BK16" s="321">
        <v>0</v>
      </c>
    </row>
    <row r="17" spans="1:63" ht="20.100000000000001" customHeight="1" x14ac:dyDescent="0.2">
      <c r="A17" s="375" t="s">
        <v>64</v>
      </c>
      <c r="B17" s="341" t="s">
        <v>65</v>
      </c>
      <c r="C17" s="340" t="s">
        <v>66</v>
      </c>
      <c r="D17" s="202">
        <v>0</v>
      </c>
      <c r="E17" s="202">
        <v>0</v>
      </c>
      <c r="F17" s="320">
        <v>0</v>
      </c>
      <c r="G17" s="202">
        <v>0</v>
      </c>
      <c r="H17" s="202">
        <v>0</v>
      </c>
      <c r="I17" s="202">
        <v>0</v>
      </c>
      <c r="J17" s="202">
        <v>0</v>
      </c>
      <c r="K17" s="202">
        <v>0</v>
      </c>
      <c r="L17" s="202">
        <v>0</v>
      </c>
      <c r="M17" s="202">
        <v>0</v>
      </c>
      <c r="N17" s="202">
        <v>0</v>
      </c>
      <c r="O17" s="202">
        <v>0</v>
      </c>
      <c r="P17" s="202">
        <v>0</v>
      </c>
      <c r="Q17" s="202">
        <v>0</v>
      </c>
      <c r="R17" s="202">
        <v>0</v>
      </c>
      <c r="S17" s="202">
        <v>0</v>
      </c>
      <c r="T17" s="202">
        <v>0</v>
      </c>
      <c r="U17" s="202">
        <v>0</v>
      </c>
      <c r="V17" s="202">
        <v>0</v>
      </c>
      <c r="W17" s="202">
        <v>0</v>
      </c>
      <c r="X17" s="202">
        <v>0</v>
      </c>
      <c r="Y17" s="202">
        <v>0</v>
      </c>
      <c r="Z17" s="202">
        <v>0</v>
      </c>
      <c r="AA17" s="202">
        <v>0</v>
      </c>
      <c r="AB17" s="202">
        <v>0</v>
      </c>
      <c r="AC17" s="319">
        <v>0</v>
      </c>
      <c r="AD17" s="319">
        <v>0</v>
      </c>
      <c r="AE17" s="319">
        <v>0</v>
      </c>
      <c r="AF17" s="319">
        <v>0</v>
      </c>
      <c r="AG17" s="319">
        <v>0</v>
      </c>
      <c r="AH17" s="319">
        <v>0</v>
      </c>
      <c r="AI17" s="319">
        <v>0</v>
      </c>
      <c r="AJ17" s="319">
        <v>0</v>
      </c>
      <c r="AK17" s="319">
        <v>0</v>
      </c>
      <c r="AL17" s="202">
        <v>0</v>
      </c>
      <c r="AM17" s="202">
        <v>0</v>
      </c>
      <c r="AN17" s="202">
        <v>0</v>
      </c>
      <c r="AO17" s="202">
        <v>0</v>
      </c>
      <c r="AP17" s="319">
        <v>0</v>
      </c>
      <c r="AQ17" s="319">
        <v>0</v>
      </c>
      <c r="AR17" s="319">
        <v>0</v>
      </c>
      <c r="AS17" s="202">
        <v>0</v>
      </c>
      <c r="AT17" s="202">
        <v>0</v>
      </c>
      <c r="AU17" s="202">
        <v>0</v>
      </c>
      <c r="AV17" s="202">
        <v>0</v>
      </c>
      <c r="AW17" s="202">
        <v>0</v>
      </c>
      <c r="AX17" s="202">
        <v>0</v>
      </c>
      <c r="AY17" s="202">
        <v>0</v>
      </c>
      <c r="AZ17" s="202">
        <v>0</v>
      </c>
      <c r="BA17" s="202">
        <v>0</v>
      </c>
      <c r="BB17" s="202">
        <v>0</v>
      </c>
      <c r="BC17" s="202">
        <v>0</v>
      </c>
      <c r="BD17" s="202">
        <v>0</v>
      </c>
      <c r="BE17" s="202">
        <v>0</v>
      </c>
      <c r="BF17" s="202">
        <v>0</v>
      </c>
      <c r="BG17" s="319">
        <v>0</v>
      </c>
      <c r="BH17" s="319">
        <v>0</v>
      </c>
      <c r="BI17" s="319">
        <v>0</v>
      </c>
      <c r="BJ17" s="321">
        <v>0</v>
      </c>
      <c r="BK17" s="321">
        <v>0</v>
      </c>
    </row>
    <row r="18" spans="1:63" ht="20.100000000000001" customHeight="1" x14ac:dyDescent="0.2">
      <c r="A18" s="375" t="s">
        <v>1277</v>
      </c>
      <c r="B18" s="341" t="s">
        <v>67</v>
      </c>
      <c r="C18" s="340" t="s">
        <v>68</v>
      </c>
      <c r="D18" s="202">
        <v>0</v>
      </c>
      <c r="E18" s="202">
        <v>0</v>
      </c>
      <c r="F18" s="320">
        <v>0</v>
      </c>
      <c r="G18" s="202">
        <v>0</v>
      </c>
      <c r="H18" s="202">
        <v>0</v>
      </c>
      <c r="I18" s="202">
        <v>0</v>
      </c>
      <c r="J18" s="202">
        <v>0</v>
      </c>
      <c r="K18" s="202">
        <v>0</v>
      </c>
      <c r="L18" s="202">
        <v>0</v>
      </c>
      <c r="M18" s="202">
        <v>0</v>
      </c>
      <c r="N18" s="202">
        <v>0</v>
      </c>
      <c r="O18" s="202">
        <v>0</v>
      </c>
      <c r="P18" s="202">
        <v>0</v>
      </c>
      <c r="Q18" s="202">
        <v>0</v>
      </c>
      <c r="R18" s="202">
        <v>0</v>
      </c>
      <c r="S18" s="202">
        <v>0</v>
      </c>
      <c r="T18" s="202">
        <v>0</v>
      </c>
      <c r="U18" s="202">
        <v>0</v>
      </c>
      <c r="V18" s="202">
        <v>0</v>
      </c>
      <c r="W18" s="202">
        <v>0</v>
      </c>
      <c r="X18" s="202">
        <v>0</v>
      </c>
      <c r="Y18" s="202">
        <v>0</v>
      </c>
      <c r="Z18" s="202">
        <v>0</v>
      </c>
      <c r="AA18" s="202">
        <v>0</v>
      </c>
      <c r="AB18" s="202">
        <v>0</v>
      </c>
      <c r="AC18" s="319">
        <v>0</v>
      </c>
      <c r="AD18" s="319">
        <v>0</v>
      </c>
      <c r="AE18" s="319">
        <v>0</v>
      </c>
      <c r="AF18" s="319">
        <v>0</v>
      </c>
      <c r="AG18" s="319">
        <v>0</v>
      </c>
      <c r="AH18" s="319">
        <v>0</v>
      </c>
      <c r="AI18" s="319">
        <v>0</v>
      </c>
      <c r="AJ18" s="319">
        <v>0</v>
      </c>
      <c r="AK18" s="319">
        <v>0</v>
      </c>
      <c r="AL18" s="202">
        <v>0</v>
      </c>
      <c r="AM18" s="202">
        <v>0</v>
      </c>
      <c r="AN18" s="202">
        <v>0</v>
      </c>
      <c r="AO18" s="202">
        <v>0</v>
      </c>
      <c r="AP18" s="319">
        <v>0</v>
      </c>
      <c r="AQ18" s="319">
        <v>0</v>
      </c>
      <c r="AR18" s="319">
        <v>0</v>
      </c>
      <c r="AS18" s="202">
        <v>0</v>
      </c>
      <c r="AT18" s="202">
        <v>0</v>
      </c>
      <c r="AU18" s="202">
        <v>0</v>
      </c>
      <c r="AV18" s="202">
        <v>0</v>
      </c>
      <c r="AW18" s="202">
        <v>0</v>
      </c>
      <c r="AX18" s="202">
        <v>0</v>
      </c>
      <c r="AY18" s="202">
        <v>0</v>
      </c>
      <c r="AZ18" s="202">
        <v>0</v>
      </c>
      <c r="BA18" s="202">
        <v>0</v>
      </c>
      <c r="BB18" s="202">
        <v>0</v>
      </c>
      <c r="BC18" s="202">
        <v>0</v>
      </c>
      <c r="BD18" s="202">
        <v>0</v>
      </c>
      <c r="BE18" s="202">
        <v>0</v>
      </c>
      <c r="BF18" s="202">
        <v>0</v>
      </c>
      <c r="BG18" s="319">
        <v>0</v>
      </c>
      <c r="BH18" s="319">
        <v>0</v>
      </c>
      <c r="BI18" s="319">
        <v>0</v>
      </c>
      <c r="BJ18" s="321">
        <v>0</v>
      </c>
      <c r="BK18" s="321">
        <v>0</v>
      </c>
    </row>
    <row r="19" spans="1:63" ht="20.100000000000001" customHeight="1" x14ac:dyDescent="0.2">
      <c r="A19" s="376">
        <v>2</v>
      </c>
      <c r="B19" s="317" t="s">
        <v>69</v>
      </c>
      <c r="C19" s="316" t="s">
        <v>70</v>
      </c>
      <c r="D19" s="320">
        <v>36.119999999999997</v>
      </c>
      <c r="E19" s="320">
        <v>0.66</v>
      </c>
      <c r="F19" s="320">
        <v>0.24</v>
      </c>
      <c r="G19" s="320">
        <v>0</v>
      </c>
      <c r="H19" s="320">
        <v>0</v>
      </c>
      <c r="I19" s="320">
        <v>0</v>
      </c>
      <c r="J19" s="320">
        <v>0.24</v>
      </c>
      <c r="K19" s="320">
        <v>0</v>
      </c>
      <c r="L19" s="320">
        <v>0</v>
      </c>
      <c r="M19" s="320">
        <v>0</v>
      </c>
      <c r="N19" s="320">
        <v>0</v>
      </c>
      <c r="O19" s="320">
        <v>0</v>
      </c>
      <c r="P19" s="320">
        <v>0</v>
      </c>
      <c r="Q19" s="320">
        <v>0</v>
      </c>
      <c r="R19" s="320">
        <v>0.42000000000000004</v>
      </c>
      <c r="S19" s="320">
        <v>0</v>
      </c>
      <c r="T19" s="320">
        <v>0</v>
      </c>
      <c r="U19" s="320">
        <v>0</v>
      </c>
      <c r="V19" s="320">
        <v>0</v>
      </c>
      <c r="W19" s="320">
        <v>0</v>
      </c>
      <c r="X19" s="320">
        <v>0</v>
      </c>
      <c r="Y19" s="320">
        <v>0</v>
      </c>
      <c r="Z19" s="320">
        <v>0</v>
      </c>
      <c r="AA19" s="320">
        <v>0</v>
      </c>
      <c r="AB19" s="320">
        <v>0.2</v>
      </c>
      <c r="AC19" s="320">
        <v>0.2</v>
      </c>
      <c r="AD19" s="320">
        <v>0</v>
      </c>
      <c r="AE19" s="320">
        <v>0</v>
      </c>
      <c r="AF19" s="320">
        <v>0</v>
      </c>
      <c r="AG19" s="320">
        <v>0</v>
      </c>
      <c r="AH19" s="320">
        <v>0</v>
      </c>
      <c r="AI19" s="320">
        <v>0</v>
      </c>
      <c r="AJ19" s="320">
        <v>0</v>
      </c>
      <c r="AK19" s="320">
        <v>0</v>
      </c>
      <c r="AL19" s="320">
        <v>0</v>
      </c>
      <c r="AM19" s="320">
        <v>0</v>
      </c>
      <c r="AN19" s="320">
        <v>0</v>
      </c>
      <c r="AO19" s="320">
        <v>0</v>
      </c>
      <c r="AP19" s="320">
        <v>0</v>
      </c>
      <c r="AQ19" s="320">
        <v>0</v>
      </c>
      <c r="AR19" s="320">
        <v>0</v>
      </c>
      <c r="AS19" s="320">
        <v>0</v>
      </c>
      <c r="AT19" s="320">
        <v>0</v>
      </c>
      <c r="AU19" s="320">
        <v>0</v>
      </c>
      <c r="AV19" s="320">
        <v>0</v>
      </c>
      <c r="AW19" s="320">
        <v>0</v>
      </c>
      <c r="AX19" s="320">
        <v>0.22000000000000003</v>
      </c>
      <c r="AY19" s="320">
        <v>0</v>
      </c>
      <c r="AZ19" s="320">
        <v>0</v>
      </c>
      <c r="BA19" s="320">
        <v>0</v>
      </c>
      <c r="BB19" s="320">
        <v>0</v>
      </c>
      <c r="BC19" s="320">
        <v>0</v>
      </c>
      <c r="BD19" s="320">
        <v>0</v>
      </c>
      <c r="BE19" s="320">
        <v>0</v>
      </c>
      <c r="BF19" s="320">
        <v>0</v>
      </c>
      <c r="BG19" s="320">
        <v>0</v>
      </c>
      <c r="BH19" s="320">
        <v>0</v>
      </c>
      <c r="BI19" s="320">
        <v>0</v>
      </c>
      <c r="BJ19" s="320">
        <v>0.23999999999999994</v>
      </c>
      <c r="BK19" s="320">
        <v>36.36</v>
      </c>
    </row>
    <row r="20" spans="1:63" ht="20.100000000000001" customHeight="1" x14ac:dyDescent="0.2">
      <c r="A20" s="375" t="s">
        <v>71</v>
      </c>
      <c r="B20" s="341" t="s">
        <v>72</v>
      </c>
      <c r="C20" s="340" t="s">
        <v>73</v>
      </c>
      <c r="D20" s="202">
        <v>0</v>
      </c>
      <c r="E20" s="202">
        <v>0</v>
      </c>
      <c r="F20" s="320">
        <v>0</v>
      </c>
      <c r="G20" s="202">
        <v>0</v>
      </c>
      <c r="H20" s="202">
        <v>0</v>
      </c>
      <c r="I20" s="202">
        <v>0</v>
      </c>
      <c r="J20" s="202">
        <v>0</v>
      </c>
      <c r="K20" s="202">
        <v>0</v>
      </c>
      <c r="L20" s="202">
        <v>0</v>
      </c>
      <c r="M20" s="202">
        <v>0</v>
      </c>
      <c r="N20" s="202">
        <v>0</v>
      </c>
      <c r="O20" s="202">
        <v>0</v>
      </c>
      <c r="P20" s="202">
        <v>0</v>
      </c>
      <c r="Q20" s="202">
        <v>0</v>
      </c>
      <c r="R20" s="202">
        <v>0</v>
      </c>
      <c r="S20" s="202">
        <v>0</v>
      </c>
      <c r="T20" s="202">
        <v>0</v>
      </c>
      <c r="U20" s="202">
        <v>0</v>
      </c>
      <c r="V20" s="202">
        <v>0</v>
      </c>
      <c r="W20" s="202">
        <v>0</v>
      </c>
      <c r="X20" s="202">
        <v>0</v>
      </c>
      <c r="Y20" s="202">
        <v>0</v>
      </c>
      <c r="Z20" s="202">
        <v>0</v>
      </c>
      <c r="AA20" s="202">
        <v>0</v>
      </c>
      <c r="AB20" s="202">
        <v>0</v>
      </c>
      <c r="AC20" s="319">
        <v>0</v>
      </c>
      <c r="AD20" s="319">
        <v>0</v>
      </c>
      <c r="AE20" s="319">
        <v>0</v>
      </c>
      <c r="AF20" s="319">
        <v>0</v>
      </c>
      <c r="AG20" s="319">
        <v>0</v>
      </c>
      <c r="AH20" s="319">
        <v>0</v>
      </c>
      <c r="AI20" s="319">
        <v>0</v>
      </c>
      <c r="AJ20" s="319">
        <v>0</v>
      </c>
      <c r="AK20" s="338">
        <v>0</v>
      </c>
      <c r="AL20" s="202">
        <v>0</v>
      </c>
      <c r="AM20" s="202">
        <v>0</v>
      </c>
      <c r="AN20" s="202">
        <v>0</v>
      </c>
      <c r="AO20" s="202">
        <v>0</v>
      </c>
      <c r="AP20" s="319">
        <v>0</v>
      </c>
      <c r="AQ20" s="319">
        <v>0</v>
      </c>
      <c r="AR20" s="319">
        <v>0</v>
      </c>
      <c r="AS20" s="202">
        <v>0</v>
      </c>
      <c r="AT20" s="202">
        <v>0</v>
      </c>
      <c r="AU20" s="202">
        <v>0</v>
      </c>
      <c r="AV20" s="202">
        <v>0</v>
      </c>
      <c r="AW20" s="202">
        <v>0</v>
      </c>
      <c r="AX20" s="202">
        <v>0</v>
      </c>
      <c r="AY20" s="202">
        <v>0</v>
      </c>
      <c r="AZ20" s="202">
        <v>0</v>
      </c>
      <c r="BA20" s="202">
        <v>0</v>
      </c>
      <c r="BB20" s="202">
        <v>0</v>
      </c>
      <c r="BC20" s="202">
        <v>0</v>
      </c>
      <c r="BD20" s="202">
        <v>0</v>
      </c>
      <c r="BE20" s="202">
        <v>0</v>
      </c>
      <c r="BF20" s="202">
        <v>0</v>
      </c>
      <c r="BG20" s="319">
        <v>0</v>
      </c>
      <c r="BH20" s="319">
        <v>0</v>
      </c>
      <c r="BI20" s="319">
        <v>0</v>
      </c>
      <c r="BJ20" s="321">
        <v>0</v>
      </c>
      <c r="BK20" s="321">
        <v>0</v>
      </c>
    </row>
    <row r="21" spans="1:63" ht="20.100000000000001" customHeight="1" x14ac:dyDescent="0.2">
      <c r="A21" s="375" t="s">
        <v>74</v>
      </c>
      <c r="B21" s="341" t="s">
        <v>75</v>
      </c>
      <c r="C21" s="340" t="s">
        <v>76</v>
      </c>
      <c r="D21" s="202">
        <v>1.9999999999999997E-2</v>
      </c>
      <c r="E21" s="202">
        <v>0</v>
      </c>
      <c r="F21" s="320">
        <v>0</v>
      </c>
      <c r="G21" s="202">
        <v>0</v>
      </c>
      <c r="H21" s="202">
        <v>0</v>
      </c>
      <c r="I21" s="202">
        <v>0</v>
      </c>
      <c r="J21" s="202">
        <v>0</v>
      </c>
      <c r="K21" s="202">
        <v>0</v>
      </c>
      <c r="L21" s="202">
        <v>0</v>
      </c>
      <c r="M21" s="202">
        <v>0</v>
      </c>
      <c r="N21" s="202">
        <v>0</v>
      </c>
      <c r="O21" s="202">
        <v>0</v>
      </c>
      <c r="P21" s="202">
        <v>0</v>
      </c>
      <c r="Q21" s="202">
        <v>0</v>
      </c>
      <c r="R21" s="202">
        <v>0</v>
      </c>
      <c r="S21" s="202">
        <v>0</v>
      </c>
      <c r="T21" s="202">
        <v>0</v>
      </c>
      <c r="U21" s="202">
        <v>0</v>
      </c>
      <c r="V21" s="202">
        <v>0</v>
      </c>
      <c r="W21" s="202">
        <v>0</v>
      </c>
      <c r="X21" s="202">
        <v>0</v>
      </c>
      <c r="Y21" s="202">
        <v>0</v>
      </c>
      <c r="Z21" s="202">
        <v>0</v>
      </c>
      <c r="AA21" s="202">
        <v>0</v>
      </c>
      <c r="AB21" s="202">
        <v>0</v>
      </c>
      <c r="AC21" s="319">
        <v>0</v>
      </c>
      <c r="AD21" s="319">
        <v>0</v>
      </c>
      <c r="AE21" s="319">
        <v>0</v>
      </c>
      <c r="AF21" s="319">
        <v>0</v>
      </c>
      <c r="AG21" s="319">
        <v>0</v>
      </c>
      <c r="AH21" s="319">
        <v>0</v>
      </c>
      <c r="AI21" s="319">
        <v>0</v>
      </c>
      <c r="AJ21" s="319">
        <v>0</v>
      </c>
      <c r="AK21" s="319">
        <v>0</v>
      </c>
      <c r="AL21" s="202">
        <v>0</v>
      </c>
      <c r="AM21" s="202">
        <v>0</v>
      </c>
      <c r="AN21" s="202">
        <v>0</v>
      </c>
      <c r="AO21" s="202">
        <v>0</v>
      </c>
      <c r="AP21" s="319">
        <v>0</v>
      </c>
      <c r="AQ21" s="319">
        <v>0</v>
      </c>
      <c r="AR21" s="319">
        <v>0</v>
      </c>
      <c r="AS21" s="202">
        <v>0</v>
      </c>
      <c r="AT21" s="202">
        <v>0</v>
      </c>
      <c r="AU21" s="202">
        <v>0</v>
      </c>
      <c r="AV21" s="202">
        <v>0</v>
      </c>
      <c r="AW21" s="202">
        <v>0</v>
      </c>
      <c r="AX21" s="202">
        <v>0</v>
      </c>
      <c r="AY21" s="202">
        <v>0</v>
      </c>
      <c r="AZ21" s="202">
        <v>0</v>
      </c>
      <c r="BA21" s="202">
        <v>0</v>
      </c>
      <c r="BB21" s="202">
        <v>0</v>
      </c>
      <c r="BC21" s="202">
        <v>0</v>
      </c>
      <c r="BD21" s="202">
        <v>0</v>
      </c>
      <c r="BE21" s="202">
        <v>0</v>
      </c>
      <c r="BF21" s="202">
        <v>0</v>
      </c>
      <c r="BG21" s="319">
        <v>0</v>
      </c>
      <c r="BH21" s="319">
        <v>0</v>
      </c>
      <c r="BI21" s="319">
        <v>0</v>
      </c>
      <c r="BJ21" s="321">
        <v>0</v>
      </c>
      <c r="BK21" s="321">
        <v>0.02</v>
      </c>
    </row>
    <row r="22" spans="1:63" ht="20.100000000000001" customHeight="1" x14ac:dyDescent="0.2">
      <c r="A22" s="375" t="s">
        <v>77</v>
      </c>
      <c r="B22" s="341" t="s">
        <v>78</v>
      </c>
      <c r="C22" s="340" t="s">
        <v>79</v>
      </c>
      <c r="D22" s="202">
        <v>0</v>
      </c>
      <c r="E22" s="202">
        <v>0</v>
      </c>
      <c r="F22" s="320">
        <v>0</v>
      </c>
      <c r="G22" s="202">
        <v>0</v>
      </c>
      <c r="H22" s="202">
        <v>0</v>
      </c>
      <c r="I22" s="202">
        <v>0</v>
      </c>
      <c r="J22" s="202">
        <v>0</v>
      </c>
      <c r="K22" s="202">
        <v>0</v>
      </c>
      <c r="L22" s="202">
        <v>0</v>
      </c>
      <c r="M22" s="202">
        <v>0</v>
      </c>
      <c r="N22" s="202">
        <v>0</v>
      </c>
      <c r="O22" s="202">
        <v>0</v>
      </c>
      <c r="P22" s="202">
        <v>0</v>
      </c>
      <c r="Q22" s="202">
        <v>0</v>
      </c>
      <c r="R22" s="202">
        <v>0</v>
      </c>
      <c r="S22" s="202">
        <v>0</v>
      </c>
      <c r="T22" s="202">
        <v>0</v>
      </c>
      <c r="U22" s="202">
        <v>0</v>
      </c>
      <c r="V22" s="202">
        <v>0</v>
      </c>
      <c r="W22" s="202">
        <v>0</v>
      </c>
      <c r="X22" s="202">
        <v>0</v>
      </c>
      <c r="Y22" s="202">
        <v>0</v>
      </c>
      <c r="Z22" s="202">
        <v>0</v>
      </c>
      <c r="AA22" s="202">
        <v>0</v>
      </c>
      <c r="AB22" s="202">
        <v>0</v>
      </c>
      <c r="AC22" s="319">
        <v>0</v>
      </c>
      <c r="AD22" s="319">
        <v>0</v>
      </c>
      <c r="AE22" s="319">
        <v>0</v>
      </c>
      <c r="AF22" s="319">
        <v>0</v>
      </c>
      <c r="AG22" s="319">
        <v>0</v>
      </c>
      <c r="AH22" s="319">
        <v>0</v>
      </c>
      <c r="AI22" s="319">
        <v>0</v>
      </c>
      <c r="AJ22" s="319">
        <v>0</v>
      </c>
      <c r="AK22" s="319">
        <v>0</v>
      </c>
      <c r="AL22" s="202">
        <v>0</v>
      </c>
      <c r="AM22" s="202">
        <v>0</v>
      </c>
      <c r="AN22" s="202">
        <v>0</v>
      </c>
      <c r="AO22" s="202">
        <v>0</v>
      </c>
      <c r="AP22" s="319">
        <v>0</v>
      </c>
      <c r="AQ22" s="319">
        <v>0</v>
      </c>
      <c r="AR22" s="319">
        <v>0</v>
      </c>
      <c r="AS22" s="202">
        <v>0</v>
      </c>
      <c r="AT22" s="202">
        <v>0</v>
      </c>
      <c r="AU22" s="202">
        <v>0</v>
      </c>
      <c r="AV22" s="202">
        <v>0</v>
      </c>
      <c r="AW22" s="202">
        <v>0</v>
      </c>
      <c r="AX22" s="202">
        <v>0</v>
      </c>
      <c r="AY22" s="202">
        <v>0</v>
      </c>
      <c r="AZ22" s="202">
        <v>0</v>
      </c>
      <c r="BA22" s="202">
        <v>0</v>
      </c>
      <c r="BB22" s="202">
        <v>0</v>
      </c>
      <c r="BC22" s="202">
        <v>0</v>
      </c>
      <c r="BD22" s="202">
        <v>0</v>
      </c>
      <c r="BE22" s="202">
        <v>0</v>
      </c>
      <c r="BF22" s="202">
        <v>0</v>
      </c>
      <c r="BG22" s="319">
        <v>0</v>
      </c>
      <c r="BH22" s="319">
        <v>0</v>
      </c>
      <c r="BI22" s="319">
        <v>0</v>
      </c>
      <c r="BJ22" s="321">
        <v>0</v>
      </c>
      <c r="BK22" s="321">
        <v>0</v>
      </c>
    </row>
    <row r="23" spans="1:63" ht="20.100000000000001" customHeight="1" x14ac:dyDescent="0.2">
      <c r="A23" s="375" t="s">
        <v>80</v>
      </c>
      <c r="B23" s="341" t="s">
        <v>520</v>
      </c>
      <c r="C23" s="340" t="s">
        <v>521</v>
      </c>
      <c r="D23" s="202">
        <v>0</v>
      </c>
      <c r="E23" s="202">
        <v>0</v>
      </c>
      <c r="F23" s="320">
        <v>0</v>
      </c>
      <c r="G23" s="202">
        <v>0</v>
      </c>
      <c r="H23" s="202">
        <v>0</v>
      </c>
      <c r="I23" s="202">
        <v>0</v>
      </c>
      <c r="J23" s="202">
        <v>0</v>
      </c>
      <c r="K23" s="202">
        <v>0</v>
      </c>
      <c r="L23" s="202">
        <v>0</v>
      </c>
      <c r="M23" s="202">
        <v>0</v>
      </c>
      <c r="N23" s="202">
        <v>0</v>
      </c>
      <c r="O23" s="202">
        <v>0</v>
      </c>
      <c r="P23" s="202">
        <v>0</v>
      </c>
      <c r="Q23" s="202">
        <v>0</v>
      </c>
      <c r="R23" s="202">
        <v>0</v>
      </c>
      <c r="S23" s="202">
        <v>0</v>
      </c>
      <c r="T23" s="202">
        <v>0</v>
      </c>
      <c r="U23" s="202">
        <v>0</v>
      </c>
      <c r="V23" s="202">
        <v>0</v>
      </c>
      <c r="W23" s="202">
        <v>0</v>
      </c>
      <c r="X23" s="202">
        <v>0</v>
      </c>
      <c r="Y23" s="202">
        <v>0</v>
      </c>
      <c r="Z23" s="202">
        <v>0</v>
      </c>
      <c r="AA23" s="202">
        <v>0</v>
      </c>
      <c r="AB23" s="202">
        <v>0</v>
      </c>
      <c r="AC23" s="319">
        <v>0</v>
      </c>
      <c r="AD23" s="319">
        <v>0</v>
      </c>
      <c r="AE23" s="319">
        <v>0</v>
      </c>
      <c r="AF23" s="319">
        <v>0</v>
      </c>
      <c r="AG23" s="319">
        <v>0</v>
      </c>
      <c r="AH23" s="319">
        <v>0</v>
      </c>
      <c r="AI23" s="319">
        <v>0</v>
      </c>
      <c r="AJ23" s="319">
        <v>0</v>
      </c>
      <c r="AK23" s="319">
        <v>0</v>
      </c>
      <c r="AL23" s="202">
        <v>0</v>
      </c>
      <c r="AM23" s="202">
        <v>0</v>
      </c>
      <c r="AN23" s="202">
        <v>0</v>
      </c>
      <c r="AO23" s="202">
        <v>0</v>
      </c>
      <c r="AP23" s="319">
        <v>0</v>
      </c>
      <c r="AQ23" s="319">
        <v>0</v>
      </c>
      <c r="AR23" s="319">
        <v>0</v>
      </c>
      <c r="AS23" s="202">
        <v>0</v>
      </c>
      <c r="AT23" s="202">
        <v>0</v>
      </c>
      <c r="AU23" s="202">
        <v>0</v>
      </c>
      <c r="AV23" s="202">
        <v>0</v>
      </c>
      <c r="AW23" s="202">
        <v>0</v>
      </c>
      <c r="AX23" s="202">
        <v>0</v>
      </c>
      <c r="AY23" s="202">
        <v>0</v>
      </c>
      <c r="AZ23" s="202">
        <v>0</v>
      </c>
      <c r="BA23" s="202">
        <v>0</v>
      </c>
      <c r="BB23" s="202">
        <v>0</v>
      </c>
      <c r="BC23" s="202">
        <v>0</v>
      </c>
      <c r="BD23" s="202">
        <v>0</v>
      </c>
      <c r="BE23" s="202">
        <v>0</v>
      </c>
      <c r="BF23" s="202">
        <v>0</v>
      </c>
      <c r="BG23" s="319">
        <v>0</v>
      </c>
      <c r="BH23" s="319">
        <v>0</v>
      </c>
      <c r="BI23" s="319">
        <v>0</v>
      </c>
      <c r="BJ23" s="321">
        <v>0</v>
      </c>
      <c r="BK23" s="321">
        <v>0</v>
      </c>
    </row>
    <row r="24" spans="1:63" ht="20.100000000000001" customHeight="1" x14ac:dyDescent="0.2">
      <c r="A24" s="375" t="s">
        <v>83</v>
      </c>
      <c r="B24" s="341" t="s">
        <v>81</v>
      </c>
      <c r="C24" s="340" t="s">
        <v>82</v>
      </c>
      <c r="D24" s="202">
        <v>0</v>
      </c>
      <c r="E24" s="202">
        <v>0</v>
      </c>
      <c r="F24" s="320">
        <v>0</v>
      </c>
      <c r="G24" s="202">
        <v>0</v>
      </c>
      <c r="H24" s="202">
        <v>0</v>
      </c>
      <c r="I24" s="202">
        <v>0</v>
      </c>
      <c r="J24" s="202">
        <v>0</v>
      </c>
      <c r="K24" s="202">
        <v>0</v>
      </c>
      <c r="L24" s="202">
        <v>0</v>
      </c>
      <c r="M24" s="202">
        <v>0</v>
      </c>
      <c r="N24" s="202">
        <v>0</v>
      </c>
      <c r="O24" s="202">
        <v>0</v>
      </c>
      <c r="P24" s="202">
        <v>0</v>
      </c>
      <c r="Q24" s="202">
        <v>0</v>
      </c>
      <c r="R24" s="202">
        <v>0</v>
      </c>
      <c r="S24" s="202">
        <v>0</v>
      </c>
      <c r="T24" s="202">
        <v>0</v>
      </c>
      <c r="U24" s="202">
        <v>0</v>
      </c>
      <c r="V24" s="202">
        <v>0</v>
      </c>
      <c r="W24" s="202">
        <v>0</v>
      </c>
      <c r="X24" s="202">
        <v>0</v>
      </c>
      <c r="Y24" s="202">
        <v>0</v>
      </c>
      <c r="Z24" s="202">
        <v>0</v>
      </c>
      <c r="AA24" s="202">
        <v>0</v>
      </c>
      <c r="AB24" s="202">
        <v>0</v>
      </c>
      <c r="AC24" s="319">
        <v>0</v>
      </c>
      <c r="AD24" s="319">
        <v>0</v>
      </c>
      <c r="AE24" s="319">
        <v>0</v>
      </c>
      <c r="AF24" s="319">
        <v>0</v>
      </c>
      <c r="AG24" s="319">
        <v>0</v>
      </c>
      <c r="AH24" s="319">
        <v>0</v>
      </c>
      <c r="AI24" s="319">
        <v>0</v>
      </c>
      <c r="AJ24" s="319">
        <v>0</v>
      </c>
      <c r="AK24" s="319">
        <v>0</v>
      </c>
      <c r="AL24" s="202">
        <v>0</v>
      </c>
      <c r="AM24" s="202">
        <v>0</v>
      </c>
      <c r="AN24" s="202">
        <v>0</v>
      </c>
      <c r="AO24" s="202">
        <v>0</v>
      </c>
      <c r="AP24" s="319">
        <v>0</v>
      </c>
      <c r="AQ24" s="319">
        <v>0</v>
      </c>
      <c r="AR24" s="319">
        <v>0</v>
      </c>
      <c r="AS24" s="202">
        <v>0</v>
      </c>
      <c r="AT24" s="202">
        <v>0</v>
      </c>
      <c r="AU24" s="202">
        <v>0</v>
      </c>
      <c r="AV24" s="202">
        <v>0</v>
      </c>
      <c r="AW24" s="202">
        <v>0</v>
      </c>
      <c r="AX24" s="202">
        <v>0</v>
      </c>
      <c r="AY24" s="202">
        <v>0</v>
      </c>
      <c r="AZ24" s="202">
        <v>0</v>
      </c>
      <c r="BA24" s="202">
        <v>0</v>
      </c>
      <c r="BB24" s="202">
        <v>0</v>
      </c>
      <c r="BC24" s="202">
        <v>0</v>
      </c>
      <c r="BD24" s="202">
        <v>0</v>
      </c>
      <c r="BE24" s="202">
        <v>0</v>
      </c>
      <c r="BF24" s="202">
        <v>0</v>
      </c>
      <c r="BG24" s="319">
        <v>0</v>
      </c>
      <c r="BH24" s="319">
        <v>0</v>
      </c>
      <c r="BI24" s="319">
        <v>0</v>
      </c>
      <c r="BJ24" s="321">
        <v>0</v>
      </c>
      <c r="BK24" s="321">
        <v>0</v>
      </c>
    </row>
    <row r="25" spans="1:63" ht="20.100000000000001" customHeight="1" x14ac:dyDescent="0.2">
      <c r="A25" s="375" t="s">
        <v>86</v>
      </c>
      <c r="B25" s="341" t="s">
        <v>84</v>
      </c>
      <c r="C25" s="340" t="s">
        <v>85</v>
      </c>
      <c r="D25" s="202">
        <v>0.57999999999999996</v>
      </c>
      <c r="E25" s="202">
        <v>0.13</v>
      </c>
      <c r="F25" s="320">
        <v>0</v>
      </c>
      <c r="G25" s="202">
        <v>0</v>
      </c>
      <c r="H25" s="202">
        <v>0</v>
      </c>
      <c r="I25" s="202">
        <v>0</v>
      </c>
      <c r="J25" s="202">
        <v>0</v>
      </c>
      <c r="K25" s="202">
        <v>0</v>
      </c>
      <c r="L25" s="202">
        <v>0</v>
      </c>
      <c r="M25" s="202">
        <v>0</v>
      </c>
      <c r="N25" s="202">
        <v>0</v>
      </c>
      <c r="O25" s="202">
        <v>0</v>
      </c>
      <c r="P25" s="202">
        <v>0</v>
      </c>
      <c r="Q25" s="202">
        <v>0</v>
      </c>
      <c r="R25" s="202">
        <v>0.13</v>
      </c>
      <c r="S25" s="202">
        <v>0</v>
      </c>
      <c r="T25" s="202">
        <v>0</v>
      </c>
      <c r="U25" s="202">
        <v>0</v>
      </c>
      <c r="V25" s="202">
        <v>0</v>
      </c>
      <c r="W25" s="202">
        <v>0</v>
      </c>
      <c r="X25" s="202">
        <v>0</v>
      </c>
      <c r="Y25" s="202">
        <v>0</v>
      </c>
      <c r="Z25" s="202">
        <v>0</v>
      </c>
      <c r="AA25" s="202">
        <v>0</v>
      </c>
      <c r="AB25" s="202">
        <v>0.13</v>
      </c>
      <c r="AC25" s="319">
        <v>0.13</v>
      </c>
      <c r="AD25" s="319">
        <v>0</v>
      </c>
      <c r="AE25" s="319">
        <v>0</v>
      </c>
      <c r="AF25" s="319">
        <v>0</v>
      </c>
      <c r="AG25" s="319">
        <v>0</v>
      </c>
      <c r="AH25" s="319">
        <v>0</v>
      </c>
      <c r="AI25" s="319">
        <v>0</v>
      </c>
      <c r="AJ25" s="319">
        <v>0</v>
      </c>
      <c r="AK25" s="319">
        <v>0</v>
      </c>
      <c r="AL25" s="202">
        <v>0</v>
      </c>
      <c r="AM25" s="202">
        <v>0</v>
      </c>
      <c r="AN25" s="202">
        <v>0</v>
      </c>
      <c r="AO25" s="202">
        <v>0</v>
      </c>
      <c r="AP25" s="319">
        <v>0</v>
      </c>
      <c r="AQ25" s="319">
        <v>0</v>
      </c>
      <c r="AR25" s="319">
        <v>0</v>
      </c>
      <c r="AS25" s="202">
        <v>0</v>
      </c>
      <c r="AT25" s="202">
        <v>0</v>
      </c>
      <c r="AU25" s="202">
        <v>0</v>
      </c>
      <c r="AV25" s="202">
        <v>0</v>
      </c>
      <c r="AW25" s="202">
        <v>0</v>
      </c>
      <c r="AX25" s="202">
        <v>0</v>
      </c>
      <c r="AY25" s="202">
        <v>0</v>
      </c>
      <c r="AZ25" s="202">
        <v>0</v>
      </c>
      <c r="BA25" s="202">
        <v>0</v>
      </c>
      <c r="BB25" s="202">
        <v>0</v>
      </c>
      <c r="BC25" s="202">
        <v>0</v>
      </c>
      <c r="BD25" s="202">
        <v>0</v>
      </c>
      <c r="BE25" s="202">
        <v>0</v>
      </c>
      <c r="BF25" s="202">
        <v>0</v>
      </c>
      <c r="BG25" s="319">
        <v>0</v>
      </c>
      <c r="BH25" s="319">
        <v>0</v>
      </c>
      <c r="BI25" s="319">
        <v>0</v>
      </c>
      <c r="BJ25" s="321">
        <v>0.13</v>
      </c>
      <c r="BK25" s="321">
        <v>0.71</v>
      </c>
    </row>
    <row r="26" spans="1:63" ht="20.100000000000001" customHeight="1" x14ac:dyDescent="0.2">
      <c r="A26" s="375" t="s">
        <v>89</v>
      </c>
      <c r="B26" s="341" t="s">
        <v>87</v>
      </c>
      <c r="C26" s="340" t="s">
        <v>88</v>
      </c>
      <c r="D26" s="202">
        <v>0</v>
      </c>
      <c r="E26" s="202">
        <v>0</v>
      </c>
      <c r="F26" s="320">
        <v>0</v>
      </c>
      <c r="G26" s="202">
        <v>0</v>
      </c>
      <c r="H26" s="202">
        <v>0</v>
      </c>
      <c r="I26" s="202">
        <v>0</v>
      </c>
      <c r="J26" s="202">
        <v>0</v>
      </c>
      <c r="K26" s="202">
        <v>0</v>
      </c>
      <c r="L26" s="202">
        <v>0</v>
      </c>
      <c r="M26" s="202">
        <v>0</v>
      </c>
      <c r="N26" s="202">
        <v>0</v>
      </c>
      <c r="O26" s="202">
        <v>0</v>
      </c>
      <c r="P26" s="202">
        <v>0</v>
      </c>
      <c r="Q26" s="202">
        <v>0</v>
      </c>
      <c r="R26" s="202">
        <v>0</v>
      </c>
      <c r="S26" s="202">
        <v>0</v>
      </c>
      <c r="T26" s="202">
        <v>0</v>
      </c>
      <c r="U26" s="202">
        <v>0</v>
      </c>
      <c r="V26" s="202">
        <v>0</v>
      </c>
      <c r="W26" s="202">
        <v>0</v>
      </c>
      <c r="X26" s="202">
        <v>0</v>
      </c>
      <c r="Y26" s="202">
        <v>0</v>
      </c>
      <c r="Z26" s="202">
        <v>0</v>
      </c>
      <c r="AA26" s="202">
        <v>0</v>
      </c>
      <c r="AB26" s="202">
        <v>0</v>
      </c>
      <c r="AC26" s="319">
        <v>0</v>
      </c>
      <c r="AD26" s="319">
        <v>0</v>
      </c>
      <c r="AE26" s="319">
        <v>0</v>
      </c>
      <c r="AF26" s="319">
        <v>0</v>
      </c>
      <c r="AG26" s="319">
        <v>0</v>
      </c>
      <c r="AH26" s="319">
        <v>0</v>
      </c>
      <c r="AI26" s="319">
        <v>0</v>
      </c>
      <c r="AJ26" s="319">
        <v>0</v>
      </c>
      <c r="AK26" s="319">
        <v>0</v>
      </c>
      <c r="AL26" s="202">
        <v>0</v>
      </c>
      <c r="AM26" s="202">
        <v>0</v>
      </c>
      <c r="AN26" s="202">
        <v>0</v>
      </c>
      <c r="AO26" s="202">
        <v>0</v>
      </c>
      <c r="AP26" s="319">
        <v>0</v>
      </c>
      <c r="AQ26" s="319">
        <v>0</v>
      </c>
      <c r="AR26" s="319">
        <v>0</v>
      </c>
      <c r="AS26" s="202">
        <v>0</v>
      </c>
      <c r="AT26" s="202">
        <v>0</v>
      </c>
      <c r="AU26" s="202">
        <v>0</v>
      </c>
      <c r="AV26" s="202">
        <v>0</v>
      </c>
      <c r="AW26" s="202">
        <v>0</v>
      </c>
      <c r="AX26" s="202">
        <v>0</v>
      </c>
      <c r="AY26" s="202">
        <v>0</v>
      </c>
      <c r="AZ26" s="202">
        <v>0</v>
      </c>
      <c r="BA26" s="202">
        <v>0</v>
      </c>
      <c r="BB26" s="202">
        <v>0</v>
      </c>
      <c r="BC26" s="202">
        <v>0</v>
      </c>
      <c r="BD26" s="202">
        <v>0</v>
      </c>
      <c r="BE26" s="202">
        <v>0</v>
      </c>
      <c r="BF26" s="202">
        <v>0</v>
      </c>
      <c r="BG26" s="319">
        <v>0</v>
      </c>
      <c r="BH26" s="319">
        <v>0</v>
      </c>
      <c r="BI26" s="319">
        <v>0</v>
      </c>
      <c r="BJ26" s="321">
        <v>0</v>
      </c>
      <c r="BK26" s="321">
        <v>0</v>
      </c>
    </row>
    <row r="27" spans="1:63" ht="20.100000000000001" customHeight="1" x14ac:dyDescent="0.2">
      <c r="A27" s="375" t="s">
        <v>94</v>
      </c>
      <c r="B27" s="341" t="s">
        <v>90</v>
      </c>
      <c r="C27" s="340" t="s">
        <v>91</v>
      </c>
      <c r="D27" s="202">
        <v>0</v>
      </c>
      <c r="E27" s="202">
        <v>0</v>
      </c>
      <c r="F27" s="320">
        <v>0</v>
      </c>
      <c r="G27" s="202">
        <v>0</v>
      </c>
      <c r="H27" s="202">
        <v>0</v>
      </c>
      <c r="I27" s="202">
        <v>0</v>
      </c>
      <c r="J27" s="202">
        <v>0</v>
      </c>
      <c r="K27" s="202">
        <v>0</v>
      </c>
      <c r="L27" s="202">
        <v>0</v>
      </c>
      <c r="M27" s="202">
        <v>0</v>
      </c>
      <c r="N27" s="202">
        <v>0</v>
      </c>
      <c r="O27" s="202">
        <v>0</v>
      </c>
      <c r="P27" s="202">
        <v>0</v>
      </c>
      <c r="Q27" s="202">
        <v>0</v>
      </c>
      <c r="R27" s="202">
        <v>0</v>
      </c>
      <c r="S27" s="202">
        <v>0</v>
      </c>
      <c r="T27" s="202">
        <v>0</v>
      </c>
      <c r="U27" s="202">
        <v>0</v>
      </c>
      <c r="V27" s="202">
        <v>0</v>
      </c>
      <c r="W27" s="202">
        <v>0</v>
      </c>
      <c r="X27" s="202">
        <v>0</v>
      </c>
      <c r="Y27" s="202">
        <v>0</v>
      </c>
      <c r="Z27" s="202">
        <v>0</v>
      </c>
      <c r="AA27" s="202">
        <v>0</v>
      </c>
      <c r="AB27" s="202">
        <v>0</v>
      </c>
      <c r="AC27" s="319">
        <v>0</v>
      </c>
      <c r="AD27" s="319">
        <v>0</v>
      </c>
      <c r="AE27" s="319">
        <v>0</v>
      </c>
      <c r="AF27" s="319">
        <v>0</v>
      </c>
      <c r="AG27" s="319">
        <v>0</v>
      </c>
      <c r="AH27" s="319">
        <v>0</v>
      </c>
      <c r="AI27" s="319">
        <v>0</v>
      </c>
      <c r="AJ27" s="319">
        <v>0</v>
      </c>
      <c r="AK27" s="319">
        <v>0</v>
      </c>
      <c r="AL27" s="202">
        <v>0</v>
      </c>
      <c r="AM27" s="202">
        <v>0</v>
      </c>
      <c r="AN27" s="202">
        <v>0</v>
      </c>
      <c r="AO27" s="202">
        <v>0</v>
      </c>
      <c r="AP27" s="319">
        <v>0</v>
      </c>
      <c r="AQ27" s="319">
        <v>0</v>
      </c>
      <c r="AR27" s="319">
        <v>0</v>
      </c>
      <c r="AS27" s="202">
        <v>0</v>
      </c>
      <c r="AT27" s="202">
        <v>0</v>
      </c>
      <c r="AU27" s="202">
        <v>0</v>
      </c>
      <c r="AV27" s="202">
        <v>0</v>
      </c>
      <c r="AW27" s="202">
        <v>0</v>
      </c>
      <c r="AX27" s="202">
        <v>0</v>
      </c>
      <c r="AY27" s="202">
        <v>0</v>
      </c>
      <c r="AZ27" s="202">
        <v>0</v>
      </c>
      <c r="BA27" s="202">
        <v>0</v>
      </c>
      <c r="BB27" s="202">
        <v>0</v>
      </c>
      <c r="BC27" s="202">
        <v>0</v>
      </c>
      <c r="BD27" s="202">
        <v>0</v>
      </c>
      <c r="BE27" s="202">
        <v>0</v>
      </c>
      <c r="BF27" s="202">
        <v>0</v>
      </c>
      <c r="BG27" s="319">
        <v>0</v>
      </c>
      <c r="BH27" s="319">
        <v>0</v>
      </c>
      <c r="BI27" s="319">
        <v>0</v>
      </c>
      <c r="BJ27" s="321">
        <v>0</v>
      </c>
      <c r="BK27" s="321">
        <v>0</v>
      </c>
    </row>
    <row r="28" spans="1:63" ht="20.100000000000001" customHeight="1" x14ac:dyDescent="0.2">
      <c r="A28" s="377" t="s">
        <v>74</v>
      </c>
      <c r="B28" s="341" t="s">
        <v>92</v>
      </c>
      <c r="C28" s="340" t="s">
        <v>93</v>
      </c>
      <c r="D28" s="202">
        <v>0</v>
      </c>
      <c r="E28" s="202">
        <v>0</v>
      </c>
      <c r="F28" s="320">
        <v>0</v>
      </c>
      <c r="G28" s="202">
        <v>0</v>
      </c>
      <c r="H28" s="202">
        <v>0</v>
      </c>
      <c r="I28" s="202">
        <v>0</v>
      </c>
      <c r="J28" s="202">
        <v>0</v>
      </c>
      <c r="K28" s="202">
        <v>0</v>
      </c>
      <c r="L28" s="202">
        <v>0</v>
      </c>
      <c r="M28" s="202">
        <v>0</v>
      </c>
      <c r="N28" s="202">
        <v>0</v>
      </c>
      <c r="O28" s="202">
        <v>0</v>
      </c>
      <c r="P28" s="202">
        <v>0</v>
      </c>
      <c r="Q28" s="202">
        <v>0</v>
      </c>
      <c r="R28" s="202">
        <v>0</v>
      </c>
      <c r="S28" s="202">
        <v>0</v>
      </c>
      <c r="T28" s="202">
        <v>0</v>
      </c>
      <c r="U28" s="202">
        <v>0</v>
      </c>
      <c r="V28" s="202">
        <v>0</v>
      </c>
      <c r="W28" s="202">
        <v>0</v>
      </c>
      <c r="X28" s="202">
        <v>0</v>
      </c>
      <c r="Y28" s="202">
        <v>0</v>
      </c>
      <c r="Z28" s="202">
        <v>0</v>
      </c>
      <c r="AA28" s="202">
        <v>0</v>
      </c>
      <c r="AB28" s="202">
        <v>0</v>
      </c>
      <c r="AC28" s="319">
        <v>0</v>
      </c>
      <c r="AD28" s="319">
        <v>0</v>
      </c>
      <c r="AE28" s="319">
        <v>0</v>
      </c>
      <c r="AF28" s="319">
        <v>0</v>
      </c>
      <c r="AG28" s="319">
        <v>0</v>
      </c>
      <c r="AH28" s="319">
        <v>0</v>
      </c>
      <c r="AI28" s="319">
        <v>0</v>
      </c>
      <c r="AJ28" s="319">
        <v>0</v>
      </c>
      <c r="AK28" s="319">
        <v>0</v>
      </c>
      <c r="AL28" s="202">
        <v>0</v>
      </c>
      <c r="AM28" s="202">
        <v>0</v>
      </c>
      <c r="AN28" s="202">
        <v>0</v>
      </c>
      <c r="AO28" s="202">
        <v>0</v>
      </c>
      <c r="AP28" s="319">
        <v>0</v>
      </c>
      <c r="AQ28" s="319">
        <v>0</v>
      </c>
      <c r="AR28" s="319">
        <v>0</v>
      </c>
      <c r="AS28" s="202">
        <v>0</v>
      </c>
      <c r="AT28" s="202">
        <v>0</v>
      </c>
      <c r="AU28" s="202">
        <v>0</v>
      </c>
      <c r="AV28" s="202">
        <v>0</v>
      </c>
      <c r="AW28" s="202">
        <v>0</v>
      </c>
      <c r="AX28" s="202">
        <v>0</v>
      </c>
      <c r="AY28" s="202">
        <v>0</v>
      </c>
      <c r="AZ28" s="202">
        <v>0</v>
      </c>
      <c r="BA28" s="202">
        <v>0</v>
      </c>
      <c r="BB28" s="202">
        <v>0</v>
      </c>
      <c r="BC28" s="202">
        <v>0</v>
      </c>
      <c r="BD28" s="202">
        <v>0</v>
      </c>
      <c r="BE28" s="202">
        <v>0</v>
      </c>
      <c r="BF28" s="202">
        <v>0</v>
      </c>
      <c r="BG28" s="319">
        <v>0</v>
      </c>
      <c r="BH28" s="319">
        <v>0</v>
      </c>
      <c r="BI28" s="319">
        <v>0</v>
      </c>
      <c r="BJ28" s="321">
        <v>0</v>
      </c>
      <c r="BK28" s="321">
        <v>0</v>
      </c>
    </row>
    <row r="29" spans="1:63" ht="34.5" customHeight="1" x14ac:dyDescent="0.2">
      <c r="A29" s="375" t="s">
        <v>132</v>
      </c>
      <c r="B29" s="341" t="s">
        <v>1278</v>
      </c>
      <c r="C29" s="340" t="s">
        <v>96</v>
      </c>
      <c r="D29" s="202">
        <v>10.209999999999999</v>
      </c>
      <c r="E29" s="202">
        <v>0.53</v>
      </c>
      <c r="F29" s="202">
        <v>0.24</v>
      </c>
      <c r="G29" s="202">
        <v>0</v>
      </c>
      <c r="H29" s="202">
        <v>0</v>
      </c>
      <c r="I29" s="202">
        <v>0</v>
      </c>
      <c r="J29" s="202">
        <v>0.24</v>
      </c>
      <c r="K29" s="202">
        <v>0</v>
      </c>
      <c r="L29" s="202">
        <v>0</v>
      </c>
      <c r="M29" s="202">
        <v>0</v>
      </c>
      <c r="N29" s="202">
        <v>0</v>
      </c>
      <c r="O29" s="202">
        <v>0</v>
      </c>
      <c r="P29" s="202">
        <v>0</v>
      </c>
      <c r="Q29" s="202">
        <v>0</v>
      </c>
      <c r="R29" s="202">
        <v>0.29000000000000004</v>
      </c>
      <c r="S29" s="202">
        <v>0</v>
      </c>
      <c r="T29" s="202">
        <v>0</v>
      </c>
      <c r="U29" s="202">
        <v>0</v>
      </c>
      <c r="V29" s="202">
        <v>0</v>
      </c>
      <c r="W29" s="202">
        <v>0</v>
      </c>
      <c r="X29" s="202">
        <v>0</v>
      </c>
      <c r="Y29" s="202">
        <v>0</v>
      </c>
      <c r="Z29" s="202">
        <v>0</v>
      </c>
      <c r="AA29" s="202">
        <v>0</v>
      </c>
      <c r="AB29" s="202">
        <v>7.0000000000000007E-2</v>
      </c>
      <c r="AC29" s="202">
        <v>7.0000000000000007E-2</v>
      </c>
      <c r="AD29" s="202">
        <v>0</v>
      </c>
      <c r="AE29" s="202">
        <v>0</v>
      </c>
      <c r="AF29" s="202">
        <v>0</v>
      </c>
      <c r="AG29" s="202">
        <v>0</v>
      </c>
      <c r="AH29" s="202">
        <v>0</v>
      </c>
      <c r="AI29" s="202">
        <v>0</v>
      </c>
      <c r="AJ29" s="202">
        <v>0</v>
      </c>
      <c r="AK29" s="202">
        <v>0</v>
      </c>
      <c r="AL29" s="202">
        <v>0</v>
      </c>
      <c r="AM29" s="202">
        <v>0</v>
      </c>
      <c r="AN29" s="202">
        <v>0</v>
      </c>
      <c r="AO29" s="202">
        <v>0</v>
      </c>
      <c r="AP29" s="202">
        <v>0</v>
      </c>
      <c r="AQ29" s="202">
        <v>0</v>
      </c>
      <c r="AR29" s="202">
        <v>0</v>
      </c>
      <c r="AS29" s="202">
        <v>0</v>
      </c>
      <c r="AT29" s="202">
        <v>0</v>
      </c>
      <c r="AU29" s="202">
        <v>0</v>
      </c>
      <c r="AV29" s="202">
        <v>0</v>
      </c>
      <c r="AW29" s="202">
        <v>0</v>
      </c>
      <c r="AX29" s="202">
        <v>0.22000000000000003</v>
      </c>
      <c r="AY29" s="202">
        <v>0</v>
      </c>
      <c r="AZ29" s="202">
        <v>0</v>
      </c>
      <c r="BA29" s="202">
        <v>0</v>
      </c>
      <c r="BB29" s="202">
        <v>0</v>
      </c>
      <c r="BC29" s="202">
        <v>0</v>
      </c>
      <c r="BD29" s="202">
        <v>0</v>
      </c>
      <c r="BE29" s="202">
        <v>0</v>
      </c>
      <c r="BF29" s="202">
        <v>0</v>
      </c>
      <c r="BG29" s="202">
        <v>0</v>
      </c>
      <c r="BH29" s="202">
        <v>0</v>
      </c>
      <c r="BI29" s="202">
        <v>0</v>
      </c>
      <c r="BJ29" s="202">
        <v>0.32999999999999996</v>
      </c>
      <c r="BK29" s="202">
        <v>10.54</v>
      </c>
    </row>
    <row r="30" spans="1:63" s="281" customFormat="1" ht="20.100000000000001" customHeight="1" x14ac:dyDescent="0.2">
      <c r="A30" s="378"/>
      <c r="B30" s="352" t="s">
        <v>98</v>
      </c>
      <c r="C30" s="353" t="s">
        <v>99</v>
      </c>
      <c r="D30" s="202">
        <v>7.34</v>
      </c>
      <c r="E30" s="319">
        <v>0.02</v>
      </c>
      <c r="F30" s="320">
        <v>0</v>
      </c>
      <c r="G30" s="319">
        <v>0</v>
      </c>
      <c r="H30" s="319">
        <v>0</v>
      </c>
      <c r="I30" s="319">
        <v>0</v>
      </c>
      <c r="J30" s="319">
        <v>0</v>
      </c>
      <c r="K30" s="319">
        <v>0</v>
      </c>
      <c r="L30" s="319">
        <v>0</v>
      </c>
      <c r="M30" s="319">
        <v>0</v>
      </c>
      <c r="N30" s="319">
        <v>0</v>
      </c>
      <c r="O30" s="319">
        <v>0</v>
      </c>
      <c r="P30" s="319">
        <v>0</v>
      </c>
      <c r="Q30" s="319">
        <v>0</v>
      </c>
      <c r="R30" s="202">
        <v>0.02</v>
      </c>
      <c r="S30" s="319">
        <v>0</v>
      </c>
      <c r="T30" s="319">
        <v>0</v>
      </c>
      <c r="U30" s="319">
        <v>0</v>
      </c>
      <c r="V30" s="319">
        <v>0</v>
      </c>
      <c r="W30" s="319">
        <v>0</v>
      </c>
      <c r="X30" s="319">
        <v>0</v>
      </c>
      <c r="Y30" s="319">
        <v>0</v>
      </c>
      <c r="Z30" s="319">
        <v>0</v>
      </c>
      <c r="AA30" s="319">
        <v>0</v>
      </c>
      <c r="AB30" s="202">
        <v>0.02</v>
      </c>
      <c r="AC30" s="319">
        <v>0.02</v>
      </c>
      <c r="AD30" s="319">
        <v>0</v>
      </c>
      <c r="AE30" s="319">
        <v>0</v>
      </c>
      <c r="AF30" s="319">
        <v>0</v>
      </c>
      <c r="AG30" s="319">
        <v>0</v>
      </c>
      <c r="AH30" s="319">
        <v>0</v>
      </c>
      <c r="AI30" s="319">
        <v>0</v>
      </c>
      <c r="AJ30" s="319">
        <v>0</v>
      </c>
      <c r="AK30" s="202">
        <v>0</v>
      </c>
      <c r="AL30" s="319">
        <v>0</v>
      </c>
      <c r="AM30" s="319">
        <v>0</v>
      </c>
      <c r="AN30" s="319">
        <v>0</v>
      </c>
      <c r="AO30" s="319">
        <v>0</v>
      </c>
      <c r="AP30" s="319">
        <v>0</v>
      </c>
      <c r="AQ30" s="319">
        <v>0</v>
      </c>
      <c r="AR30" s="319">
        <v>0</v>
      </c>
      <c r="AS30" s="319">
        <v>0</v>
      </c>
      <c r="AT30" s="319">
        <v>0</v>
      </c>
      <c r="AU30" s="319">
        <v>0</v>
      </c>
      <c r="AV30" s="319">
        <v>0</v>
      </c>
      <c r="AW30" s="319">
        <v>0</v>
      </c>
      <c r="AX30" s="319">
        <v>0</v>
      </c>
      <c r="AY30" s="319">
        <v>0</v>
      </c>
      <c r="AZ30" s="319">
        <v>0</v>
      </c>
      <c r="BA30" s="319">
        <v>0</v>
      </c>
      <c r="BB30" s="319">
        <v>0</v>
      </c>
      <c r="BC30" s="319">
        <v>0</v>
      </c>
      <c r="BD30" s="319">
        <v>0</v>
      </c>
      <c r="BE30" s="319">
        <v>0</v>
      </c>
      <c r="BF30" s="319">
        <v>0</v>
      </c>
      <c r="BG30" s="319">
        <v>0</v>
      </c>
      <c r="BH30" s="319">
        <v>0</v>
      </c>
      <c r="BI30" s="319">
        <v>0</v>
      </c>
      <c r="BJ30" s="354">
        <v>-0.18000000000000002</v>
      </c>
      <c r="BK30" s="354">
        <v>7.16</v>
      </c>
    </row>
    <row r="31" spans="1:63" s="281" customFormat="1" ht="20.100000000000001" customHeight="1" x14ac:dyDescent="0.2">
      <c r="A31" s="378"/>
      <c r="B31" s="352" t="s">
        <v>100</v>
      </c>
      <c r="C31" s="353" t="s">
        <v>101</v>
      </c>
      <c r="D31" s="202">
        <v>0.02</v>
      </c>
      <c r="E31" s="319">
        <v>0</v>
      </c>
      <c r="F31" s="320">
        <v>0</v>
      </c>
      <c r="G31" s="319">
        <v>0</v>
      </c>
      <c r="H31" s="319">
        <v>0</v>
      </c>
      <c r="I31" s="319">
        <v>0</v>
      </c>
      <c r="J31" s="319">
        <v>0</v>
      </c>
      <c r="K31" s="319">
        <v>0</v>
      </c>
      <c r="L31" s="319">
        <v>0</v>
      </c>
      <c r="M31" s="319">
        <v>0</v>
      </c>
      <c r="N31" s="319">
        <v>0</v>
      </c>
      <c r="O31" s="319">
        <v>0</v>
      </c>
      <c r="P31" s="319">
        <v>0</v>
      </c>
      <c r="Q31" s="319">
        <v>0</v>
      </c>
      <c r="R31" s="202">
        <v>0</v>
      </c>
      <c r="S31" s="319">
        <v>0</v>
      </c>
      <c r="T31" s="319">
        <v>0</v>
      </c>
      <c r="U31" s="319">
        <v>0</v>
      </c>
      <c r="V31" s="319">
        <v>0</v>
      </c>
      <c r="W31" s="319">
        <v>0</v>
      </c>
      <c r="X31" s="319">
        <v>0</v>
      </c>
      <c r="Y31" s="319">
        <v>0</v>
      </c>
      <c r="Z31" s="319">
        <v>0</v>
      </c>
      <c r="AA31" s="319">
        <v>0</v>
      </c>
      <c r="AB31" s="202">
        <v>0</v>
      </c>
      <c r="AC31" s="319">
        <v>0</v>
      </c>
      <c r="AD31" s="319">
        <v>0</v>
      </c>
      <c r="AE31" s="319">
        <v>0</v>
      </c>
      <c r="AF31" s="319">
        <v>0</v>
      </c>
      <c r="AG31" s="319">
        <v>0</v>
      </c>
      <c r="AH31" s="319">
        <v>0</v>
      </c>
      <c r="AI31" s="319">
        <v>0</v>
      </c>
      <c r="AJ31" s="319">
        <v>0</v>
      </c>
      <c r="AK31" s="319">
        <v>0</v>
      </c>
      <c r="AL31" s="319">
        <v>0</v>
      </c>
      <c r="AM31" s="319">
        <v>0</v>
      </c>
      <c r="AN31" s="319">
        <v>0</v>
      </c>
      <c r="AO31" s="319">
        <v>0</v>
      </c>
      <c r="AP31" s="319">
        <v>0</v>
      </c>
      <c r="AQ31" s="319">
        <v>0</v>
      </c>
      <c r="AR31" s="319">
        <v>0</v>
      </c>
      <c r="AS31" s="319">
        <v>0</v>
      </c>
      <c r="AT31" s="319">
        <v>0</v>
      </c>
      <c r="AU31" s="319">
        <v>0</v>
      </c>
      <c r="AV31" s="319">
        <v>0</v>
      </c>
      <c r="AW31" s="319">
        <v>0</v>
      </c>
      <c r="AX31" s="319">
        <v>0</v>
      </c>
      <c r="AY31" s="319">
        <v>0</v>
      </c>
      <c r="AZ31" s="319">
        <v>0</v>
      </c>
      <c r="BA31" s="319">
        <v>0</v>
      </c>
      <c r="BB31" s="319">
        <v>0</v>
      </c>
      <c r="BC31" s="319">
        <v>0</v>
      </c>
      <c r="BD31" s="319">
        <v>0</v>
      </c>
      <c r="BE31" s="319">
        <v>0</v>
      </c>
      <c r="BF31" s="319">
        <v>0</v>
      </c>
      <c r="BG31" s="319">
        <v>0</v>
      </c>
      <c r="BH31" s="319">
        <v>0</v>
      </c>
      <c r="BI31" s="319">
        <v>0</v>
      </c>
      <c r="BJ31" s="354">
        <v>0</v>
      </c>
      <c r="BK31" s="354">
        <v>0.02</v>
      </c>
    </row>
    <row r="32" spans="1:63" s="281" customFormat="1" ht="20.100000000000001" customHeight="1" x14ac:dyDescent="0.2">
      <c r="A32" s="378"/>
      <c r="B32" s="352" t="s">
        <v>663</v>
      </c>
      <c r="C32" s="353" t="s">
        <v>103</v>
      </c>
      <c r="D32" s="202">
        <v>1.57</v>
      </c>
      <c r="E32" s="319">
        <v>0</v>
      </c>
      <c r="F32" s="320">
        <v>0</v>
      </c>
      <c r="G32" s="319">
        <v>0</v>
      </c>
      <c r="H32" s="319">
        <v>0</v>
      </c>
      <c r="I32" s="319">
        <v>0</v>
      </c>
      <c r="J32" s="319">
        <v>0</v>
      </c>
      <c r="K32" s="319">
        <v>0</v>
      </c>
      <c r="L32" s="319">
        <v>0</v>
      </c>
      <c r="M32" s="319">
        <v>0</v>
      </c>
      <c r="N32" s="319">
        <v>0</v>
      </c>
      <c r="O32" s="319">
        <v>0</v>
      </c>
      <c r="P32" s="319">
        <v>0</v>
      </c>
      <c r="Q32" s="319">
        <v>0</v>
      </c>
      <c r="R32" s="202">
        <v>0</v>
      </c>
      <c r="S32" s="319">
        <v>0</v>
      </c>
      <c r="T32" s="319">
        <v>0</v>
      </c>
      <c r="U32" s="319">
        <v>0</v>
      </c>
      <c r="V32" s="319">
        <v>0</v>
      </c>
      <c r="W32" s="319">
        <v>0</v>
      </c>
      <c r="X32" s="319">
        <v>0</v>
      </c>
      <c r="Y32" s="319">
        <v>0</v>
      </c>
      <c r="Z32" s="319">
        <v>0</v>
      </c>
      <c r="AA32" s="319">
        <v>0</v>
      </c>
      <c r="AB32" s="202">
        <v>0</v>
      </c>
      <c r="AC32" s="319">
        <v>0</v>
      </c>
      <c r="AD32" s="319">
        <v>0</v>
      </c>
      <c r="AE32" s="319">
        <v>0</v>
      </c>
      <c r="AF32" s="319">
        <v>0</v>
      </c>
      <c r="AG32" s="319">
        <v>0</v>
      </c>
      <c r="AH32" s="319">
        <v>0</v>
      </c>
      <c r="AI32" s="319">
        <v>0</v>
      </c>
      <c r="AJ32" s="319">
        <v>0</v>
      </c>
      <c r="AK32" s="319">
        <v>0</v>
      </c>
      <c r="AL32" s="319">
        <v>0</v>
      </c>
      <c r="AM32" s="319">
        <v>0</v>
      </c>
      <c r="AN32" s="319">
        <v>0</v>
      </c>
      <c r="AO32" s="319">
        <v>0</v>
      </c>
      <c r="AP32" s="319">
        <v>0</v>
      </c>
      <c r="AQ32" s="319">
        <v>0</v>
      </c>
      <c r="AR32" s="319">
        <v>0</v>
      </c>
      <c r="AS32" s="319">
        <v>0</v>
      </c>
      <c r="AT32" s="319">
        <v>0</v>
      </c>
      <c r="AU32" s="319">
        <v>0</v>
      </c>
      <c r="AV32" s="319">
        <v>0</v>
      </c>
      <c r="AW32" s="319">
        <v>0</v>
      </c>
      <c r="AX32" s="319">
        <v>0</v>
      </c>
      <c r="AY32" s="319">
        <v>0</v>
      </c>
      <c r="AZ32" s="319">
        <v>0</v>
      </c>
      <c r="BA32" s="319">
        <v>0</v>
      </c>
      <c r="BB32" s="319">
        <v>0</v>
      </c>
      <c r="BC32" s="319">
        <v>0</v>
      </c>
      <c r="BD32" s="319">
        <v>0</v>
      </c>
      <c r="BE32" s="319">
        <v>0</v>
      </c>
      <c r="BF32" s="319">
        <v>0</v>
      </c>
      <c r="BG32" s="319">
        <v>0</v>
      </c>
      <c r="BH32" s="319">
        <v>0</v>
      </c>
      <c r="BI32" s="319">
        <v>0</v>
      </c>
      <c r="BJ32" s="354">
        <v>0</v>
      </c>
      <c r="BK32" s="354">
        <v>1.57</v>
      </c>
    </row>
    <row r="33" spans="1:63" s="281" customFormat="1" ht="20.100000000000001" customHeight="1" x14ac:dyDescent="0.2">
      <c r="A33" s="378"/>
      <c r="B33" s="352" t="s">
        <v>1279</v>
      </c>
      <c r="C33" s="353" t="s">
        <v>105</v>
      </c>
      <c r="D33" s="202">
        <v>0.16</v>
      </c>
      <c r="E33" s="319">
        <v>0</v>
      </c>
      <c r="F33" s="320">
        <v>0</v>
      </c>
      <c r="G33" s="319">
        <v>0</v>
      </c>
      <c r="H33" s="319">
        <v>0</v>
      </c>
      <c r="I33" s="319">
        <v>0</v>
      </c>
      <c r="J33" s="319">
        <v>0</v>
      </c>
      <c r="K33" s="319">
        <v>0</v>
      </c>
      <c r="L33" s="319">
        <v>0</v>
      </c>
      <c r="M33" s="319">
        <v>0</v>
      </c>
      <c r="N33" s="319">
        <v>0</v>
      </c>
      <c r="O33" s="319">
        <v>0</v>
      </c>
      <c r="P33" s="319">
        <v>0</v>
      </c>
      <c r="Q33" s="319">
        <v>0</v>
      </c>
      <c r="R33" s="202">
        <v>0</v>
      </c>
      <c r="S33" s="319">
        <v>0</v>
      </c>
      <c r="T33" s="319">
        <v>0</v>
      </c>
      <c r="U33" s="319">
        <v>0</v>
      </c>
      <c r="V33" s="319">
        <v>0</v>
      </c>
      <c r="W33" s="319">
        <v>0</v>
      </c>
      <c r="X33" s="319">
        <v>0</v>
      </c>
      <c r="Y33" s="319">
        <v>0</v>
      </c>
      <c r="Z33" s="319">
        <v>0</v>
      </c>
      <c r="AA33" s="319">
        <v>0</v>
      </c>
      <c r="AB33" s="202">
        <v>0</v>
      </c>
      <c r="AC33" s="319">
        <v>0</v>
      </c>
      <c r="AD33" s="319">
        <v>0</v>
      </c>
      <c r="AE33" s="319">
        <v>0</v>
      </c>
      <c r="AF33" s="319">
        <v>0</v>
      </c>
      <c r="AG33" s="319">
        <v>0</v>
      </c>
      <c r="AH33" s="319">
        <v>0</v>
      </c>
      <c r="AI33" s="319">
        <v>0</v>
      </c>
      <c r="AJ33" s="319">
        <v>0</v>
      </c>
      <c r="AK33" s="319">
        <v>0</v>
      </c>
      <c r="AL33" s="319">
        <v>0</v>
      </c>
      <c r="AM33" s="319">
        <v>0</v>
      </c>
      <c r="AN33" s="319">
        <v>0</v>
      </c>
      <c r="AO33" s="319">
        <v>0</v>
      </c>
      <c r="AP33" s="319">
        <v>0</v>
      </c>
      <c r="AQ33" s="319">
        <v>0</v>
      </c>
      <c r="AR33" s="319">
        <v>0</v>
      </c>
      <c r="AS33" s="319">
        <v>0</v>
      </c>
      <c r="AT33" s="319">
        <v>0</v>
      </c>
      <c r="AU33" s="319">
        <v>0</v>
      </c>
      <c r="AV33" s="319">
        <v>0</v>
      </c>
      <c r="AW33" s="319">
        <v>0</v>
      </c>
      <c r="AX33" s="319">
        <v>0</v>
      </c>
      <c r="AY33" s="319">
        <v>0</v>
      </c>
      <c r="AZ33" s="319">
        <v>0</v>
      </c>
      <c r="BA33" s="319">
        <v>0</v>
      </c>
      <c r="BB33" s="319">
        <v>0</v>
      </c>
      <c r="BC33" s="319">
        <v>0</v>
      </c>
      <c r="BD33" s="319">
        <v>0</v>
      </c>
      <c r="BE33" s="319">
        <v>0</v>
      </c>
      <c r="BF33" s="319">
        <v>0</v>
      </c>
      <c r="BG33" s="319">
        <v>0</v>
      </c>
      <c r="BH33" s="319">
        <v>0</v>
      </c>
      <c r="BI33" s="319">
        <v>0</v>
      </c>
      <c r="BJ33" s="354">
        <v>0</v>
      </c>
      <c r="BK33" s="354">
        <v>0.16</v>
      </c>
    </row>
    <row r="34" spans="1:63" s="281" customFormat="1" ht="20.100000000000001" customHeight="1" x14ac:dyDescent="0.2">
      <c r="A34" s="378"/>
      <c r="B34" s="352" t="s">
        <v>1280</v>
      </c>
      <c r="C34" s="353" t="s">
        <v>107</v>
      </c>
      <c r="D34" s="202">
        <v>0.4</v>
      </c>
      <c r="E34" s="319">
        <v>0.51</v>
      </c>
      <c r="F34" s="320">
        <v>0.24</v>
      </c>
      <c r="G34" s="319">
        <v>0</v>
      </c>
      <c r="H34" s="319">
        <v>0</v>
      </c>
      <c r="I34" s="319">
        <v>0</v>
      </c>
      <c r="J34" s="319">
        <v>0.24</v>
      </c>
      <c r="K34" s="319">
        <v>0</v>
      </c>
      <c r="L34" s="319">
        <v>0</v>
      </c>
      <c r="M34" s="319">
        <v>0</v>
      </c>
      <c r="N34" s="319">
        <v>0</v>
      </c>
      <c r="O34" s="319">
        <v>0</v>
      </c>
      <c r="P34" s="319">
        <v>0</v>
      </c>
      <c r="Q34" s="319">
        <v>0</v>
      </c>
      <c r="R34" s="202">
        <v>0.27</v>
      </c>
      <c r="S34" s="319">
        <v>0</v>
      </c>
      <c r="T34" s="319">
        <v>0</v>
      </c>
      <c r="U34" s="319">
        <v>0</v>
      </c>
      <c r="V34" s="319">
        <v>0</v>
      </c>
      <c r="W34" s="319">
        <v>0</v>
      </c>
      <c r="X34" s="319">
        <v>0</v>
      </c>
      <c r="Y34" s="319">
        <v>0</v>
      </c>
      <c r="Z34" s="319">
        <v>0</v>
      </c>
      <c r="AA34" s="319">
        <v>0</v>
      </c>
      <c r="AB34" s="202">
        <v>0.05</v>
      </c>
      <c r="AC34" s="319">
        <v>0.05</v>
      </c>
      <c r="AD34" s="319">
        <v>0</v>
      </c>
      <c r="AE34" s="319">
        <v>0</v>
      </c>
      <c r="AF34" s="319">
        <v>0</v>
      </c>
      <c r="AG34" s="319">
        <v>0</v>
      </c>
      <c r="AH34" s="319">
        <v>0</v>
      </c>
      <c r="AI34" s="319">
        <v>0</v>
      </c>
      <c r="AJ34" s="319">
        <v>0</v>
      </c>
      <c r="AK34" s="319">
        <v>0</v>
      </c>
      <c r="AL34" s="319">
        <v>0</v>
      </c>
      <c r="AM34" s="319">
        <v>0</v>
      </c>
      <c r="AN34" s="319">
        <v>0</v>
      </c>
      <c r="AO34" s="319">
        <v>0</v>
      </c>
      <c r="AP34" s="319">
        <v>0</v>
      </c>
      <c r="AQ34" s="319">
        <v>0</v>
      </c>
      <c r="AR34" s="319">
        <v>0</v>
      </c>
      <c r="AS34" s="319">
        <v>0</v>
      </c>
      <c r="AT34" s="319">
        <v>0</v>
      </c>
      <c r="AU34" s="319">
        <v>0</v>
      </c>
      <c r="AV34" s="319">
        <v>0</v>
      </c>
      <c r="AW34" s="319">
        <v>0</v>
      </c>
      <c r="AX34" s="319">
        <v>0.22000000000000003</v>
      </c>
      <c r="AY34" s="319">
        <v>0</v>
      </c>
      <c r="AZ34" s="319">
        <v>0</v>
      </c>
      <c r="BA34" s="319">
        <v>0</v>
      </c>
      <c r="BB34" s="319">
        <v>0</v>
      </c>
      <c r="BC34" s="319">
        <v>0</v>
      </c>
      <c r="BD34" s="319">
        <v>0</v>
      </c>
      <c r="BE34" s="319">
        <v>0</v>
      </c>
      <c r="BF34" s="319">
        <v>0</v>
      </c>
      <c r="BG34" s="319">
        <v>0</v>
      </c>
      <c r="BH34" s="319">
        <v>0</v>
      </c>
      <c r="BI34" s="319">
        <v>0</v>
      </c>
      <c r="BJ34" s="354">
        <v>0.51</v>
      </c>
      <c r="BK34" s="354">
        <v>0.91</v>
      </c>
    </row>
    <row r="35" spans="1:63" s="281" customFormat="1" ht="20.100000000000001" customHeight="1" x14ac:dyDescent="0.2">
      <c r="A35" s="378"/>
      <c r="B35" s="352" t="s">
        <v>1281</v>
      </c>
      <c r="C35" s="353" t="s">
        <v>109</v>
      </c>
      <c r="D35" s="202">
        <v>0</v>
      </c>
      <c r="E35" s="319">
        <v>0</v>
      </c>
      <c r="F35" s="320">
        <v>0</v>
      </c>
      <c r="G35" s="319">
        <v>0</v>
      </c>
      <c r="H35" s="319">
        <v>0</v>
      </c>
      <c r="I35" s="319">
        <v>0</v>
      </c>
      <c r="J35" s="319">
        <v>0</v>
      </c>
      <c r="K35" s="319">
        <v>0</v>
      </c>
      <c r="L35" s="319">
        <v>0</v>
      </c>
      <c r="M35" s="319">
        <v>0</v>
      </c>
      <c r="N35" s="319">
        <v>0</v>
      </c>
      <c r="O35" s="319">
        <v>0</v>
      </c>
      <c r="P35" s="319">
        <v>0</v>
      </c>
      <c r="Q35" s="319">
        <v>0</v>
      </c>
      <c r="R35" s="202">
        <v>0</v>
      </c>
      <c r="S35" s="319">
        <v>0</v>
      </c>
      <c r="T35" s="319">
        <v>0</v>
      </c>
      <c r="U35" s="319">
        <v>0</v>
      </c>
      <c r="V35" s="319">
        <v>0</v>
      </c>
      <c r="W35" s="319">
        <v>0</v>
      </c>
      <c r="X35" s="319">
        <v>0</v>
      </c>
      <c r="Y35" s="319">
        <v>0</v>
      </c>
      <c r="Z35" s="319">
        <v>0</v>
      </c>
      <c r="AA35" s="319">
        <v>0</v>
      </c>
      <c r="AB35" s="202">
        <v>0</v>
      </c>
      <c r="AC35" s="319">
        <v>0</v>
      </c>
      <c r="AD35" s="319">
        <v>0</v>
      </c>
      <c r="AE35" s="319">
        <v>0</v>
      </c>
      <c r="AF35" s="319">
        <v>0</v>
      </c>
      <c r="AG35" s="319">
        <v>0</v>
      </c>
      <c r="AH35" s="319">
        <v>0</v>
      </c>
      <c r="AI35" s="319">
        <v>0</v>
      </c>
      <c r="AJ35" s="319">
        <v>0</v>
      </c>
      <c r="AK35" s="319">
        <v>0</v>
      </c>
      <c r="AL35" s="319">
        <v>0</v>
      </c>
      <c r="AM35" s="319">
        <v>0</v>
      </c>
      <c r="AN35" s="319">
        <v>0</v>
      </c>
      <c r="AO35" s="319">
        <v>0</v>
      </c>
      <c r="AP35" s="319">
        <v>0</v>
      </c>
      <c r="AQ35" s="319">
        <v>0</v>
      </c>
      <c r="AR35" s="319">
        <v>0</v>
      </c>
      <c r="AS35" s="319">
        <v>0</v>
      </c>
      <c r="AT35" s="319">
        <v>0</v>
      </c>
      <c r="AU35" s="319">
        <v>0</v>
      </c>
      <c r="AV35" s="319">
        <v>0</v>
      </c>
      <c r="AW35" s="319">
        <v>0</v>
      </c>
      <c r="AX35" s="319">
        <v>0</v>
      </c>
      <c r="AY35" s="319">
        <v>0</v>
      </c>
      <c r="AZ35" s="319">
        <v>0</v>
      </c>
      <c r="BA35" s="319">
        <v>0</v>
      </c>
      <c r="BB35" s="319">
        <v>0</v>
      </c>
      <c r="BC35" s="319">
        <v>0</v>
      </c>
      <c r="BD35" s="319">
        <v>0</v>
      </c>
      <c r="BE35" s="319">
        <v>0</v>
      </c>
      <c r="BF35" s="319">
        <v>0</v>
      </c>
      <c r="BG35" s="319">
        <v>0</v>
      </c>
      <c r="BH35" s="319">
        <v>0</v>
      </c>
      <c r="BI35" s="319">
        <v>0</v>
      </c>
      <c r="BJ35" s="354">
        <v>0</v>
      </c>
      <c r="BK35" s="354">
        <v>0</v>
      </c>
    </row>
    <row r="36" spans="1:63" s="281" customFormat="1" ht="20.100000000000001" customHeight="1" x14ac:dyDescent="0.2">
      <c r="A36" s="378"/>
      <c r="B36" s="352" t="s">
        <v>110</v>
      </c>
      <c r="C36" s="353" t="s">
        <v>111</v>
      </c>
      <c r="D36" s="202">
        <v>0.01</v>
      </c>
      <c r="E36" s="319">
        <v>0</v>
      </c>
      <c r="F36" s="320">
        <v>0</v>
      </c>
      <c r="G36" s="319">
        <v>0</v>
      </c>
      <c r="H36" s="319">
        <v>0</v>
      </c>
      <c r="I36" s="319">
        <v>0</v>
      </c>
      <c r="J36" s="319">
        <v>0</v>
      </c>
      <c r="K36" s="319">
        <v>0</v>
      </c>
      <c r="L36" s="319">
        <v>0</v>
      </c>
      <c r="M36" s="319">
        <v>0</v>
      </c>
      <c r="N36" s="319">
        <v>0</v>
      </c>
      <c r="O36" s="319">
        <v>0</v>
      </c>
      <c r="P36" s="319">
        <v>0</v>
      </c>
      <c r="Q36" s="319">
        <v>0</v>
      </c>
      <c r="R36" s="202">
        <v>0</v>
      </c>
      <c r="S36" s="319">
        <v>0</v>
      </c>
      <c r="T36" s="319">
        <v>0</v>
      </c>
      <c r="U36" s="319">
        <v>0</v>
      </c>
      <c r="V36" s="319">
        <v>0</v>
      </c>
      <c r="W36" s="319">
        <v>0</v>
      </c>
      <c r="X36" s="319">
        <v>0</v>
      </c>
      <c r="Y36" s="319">
        <v>0</v>
      </c>
      <c r="Z36" s="319">
        <v>0</v>
      </c>
      <c r="AA36" s="319">
        <v>0</v>
      </c>
      <c r="AB36" s="202">
        <v>0</v>
      </c>
      <c r="AC36" s="319">
        <v>0</v>
      </c>
      <c r="AD36" s="319">
        <v>0</v>
      </c>
      <c r="AE36" s="319">
        <v>0</v>
      </c>
      <c r="AF36" s="319">
        <v>0</v>
      </c>
      <c r="AG36" s="319">
        <v>0</v>
      </c>
      <c r="AH36" s="319">
        <v>0</v>
      </c>
      <c r="AI36" s="319">
        <v>0</v>
      </c>
      <c r="AJ36" s="319">
        <v>0</v>
      </c>
      <c r="AK36" s="319">
        <v>0</v>
      </c>
      <c r="AL36" s="319">
        <v>0</v>
      </c>
      <c r="AM36" s="319">
        <v>0</v>
      </c>
      <c r="AN36" s="319">
        <v>0</v>
      </c>
      <c r="AO36" s="319">
        <v>0</v>
      </c>
      <c r="AP36" s="319">
        <v>0</v>
      </c>
      <c r="AQ36" s="319">
        <v>0</v>
      </c>
      <c r="AR36" s="319">
        <v>0</v>
      </c>
      <c r="AS36" s="319">
        <v>0</v>
      </c>
      <c r="AT36" s="319">
        <v>0</v>
      </c>
      <c r="AU36" s="319">
        <v>0</v>
      </c>
      <c r="AV36" s="319">
        <v>0</v>
      </c>
      <c r="AW36" s="319">
        <v>0</v>
      </c>
      <c r="AX36" s="319">
        <v>0</v>
      </c>
      <c r="AY36" s="319">
        <v>0</v>
      </c>
      <c r="AZ36" s="319">
        <v>0</v>
      </c>
      <c r="BA36" s="319">
        <v>0</v>
      </c>
      <c r="BB36" s="319">
        <v>0</v>
      </c>
      <c r="BC36" s="319">
        <v>0</v>
      </c>
      <c r="BD36" s="319">
        <v>0</v>
      </c>
      <c r="BE36" s="319">
        <v>0</v>
      </c>
      <c r="BF36" s="319">
        <v>0</v>
      </c>
      <c r="BG36" s="319">
        <v>0</v>
      </c>
      <c r="BH36" s="319">
        <v>0</v>
      </c>
      <c r="BI36" s="319">
        <v>0</v>
      </c>
      <c r="BJ36" s="354">
        <v>0</v>
      </c>
      <c r="BK36" s="354">
        <v>0.01</v>
      </c>
    </row>
    <row r="37" spans="1:63" s="281" customFormat="1" ht="20.100000000000001" customHeight="1" x14ac:dyDescent="0.2">
      <c r="A37" s="378"/>
      <c r="B37" s="352" t="s">
        <v>1266</v>
      </c>
      <c r="C37" s="353" t="s">
        <v>113</v>
      </c>
      <c r="D37" s="202">
        <v>0</v>
      </c>
      <c r="E37" s="319">
        <v>0</v>
      </c>
      <c r="F37" s="320">
        <v>0</v>
      </c>
      <c r="G37" s="319">
        <v>0</v>
      </c>
      <c r="H37" s="319">
        <v>0</v>
      </c>
      <c r="I37" s="319">
        <v>0</v>
      </c>
      <c r="J37" s="319">
        <v>0</v>
      </c>
      <c r="K37" s="319">
        <v>0</v>
      </c>
      <c r="L37" s="319">
        <v>0</v>
      </c>
      <c r="M37" s="319">
        <v>0</v>
      </c>
      <c r="N37" s="319">
        <v>0</v>
      </c>
      <c r="O37" s="319">
        <v>0</v>
      </c>
      <c r="P37" s="319">
        <v>0</v>
      </c>
      <c r="Q37" s="319">
        <v>0</v>
      </c>
      <c r="R37" s="202">
        <v>0</v>
      </c>
      <c r="S37" s="319">
        <v>0</v>
      </c>
      <c r="T37" s="319">
        <v>0</v>
      </c>
      <c r="U37" s="319">
        <v>0</v>
      </c>
      <c r="V37" s="319">
        <v>0</v>
      </c>
      <c r="W37" s="319">
        <v>0</v>
      </c>
      <c r="X37" s="319">
        <v>0</v>
      </c>
      <c r="Y37" s="319">
        <v>0</v>
      </c>
      <c r="Z37" s="319">
        <v>0</v>
      </c>
      <c r="AA37" s="319">
        <v>0</v>
      </c>
      <c r="AB37" s="202">
        <v>0</v>
      </c>
      <c r="AC37" s="319">
        <v>0</v>
      </c>
      <c r="AD37" s="319">
        <v>0</v>
      </c>
      <c r="AE37" s="319">
        <v>0</v>
      </c>
      <c r="AF37" s="319">
        <v>0</v>
      </c>
      <c r="AG37" s="319">
        <v>0</v>
      </c>
      <c r="AH37" s="319">
        <v>0</v>
      </c>
      <c r="AI37" s="319">
        <v>0</v>
      </c>
      <c r="AJ37" s="319">
        <v>0</v>
      </c>
      <c r="AK37" s="319">
        <v>0</v>
      </c>
      <c r="AL37" s="319">
        <v>0</v>
      </c>
      <c r="AM37" s="319">
        <v>0</v>
      </c>
      <c r="AN37" s="319">
        <v>0</v>
      </c>
      <c r="AO37" s="319">
        <v>0</v>
      </c>
      <c r="AP37" s="319">
        <v>0</v>
      </c>
      <c r="AQ37" s="319">
        <v>0</v>
      </c>
      <c r="AR37" s="319">
        <v>0</v>
      </c>
      <c r="AS37" s="319">
        <v>0</v>
      </c>
      <c r="AT37" s="319">
        <v>0</v>
      </c>
      <c r="AU37" s="319">
        <v>0</v>
      </c>
      <c r="AV37" s="319">
        <v>0</v>
      </c>
      <c r="AW37" s="319">
        <v>0</v>
      </c>
      <c r="AX37" s="319">
        <v>0</v>
      </c>
      <c r="AY37" s="319">
        <v>0</v>
      </c>
      <c r="AZ37" s="319">
        <v>0</v>
      </c>
      <c r="BA37" s="319">
        <v>0</v>
      </c>
      <c r="BB37" s="319">
        <v>0</v>
      </c>
      <c r="BC37" s="319">
        <v>0</v>
      </c>
      <c r="BD37" s="319">
        <v>0</v>
      </c>
      <c r="BE37" s="319">
        <v>0</v>
      </c>
      <c r="BF37" s="319">
        <v>0</v>
      </c>
      <c r="BG37" s="319">
        <v>0</v>
      </c>
      <c r="BH37" s="319">
        <v>0</v>
      </c>
      <c r="BI37" s="319">
        <v>0</v>
      </c>
      <c r="BJ37" s="354">
        <v>0</v>
      </c>
      <c r="BK37" s="354">
        <v>0</v>
      </c>
    </row>
    <row r="38" spans="1:63" s="281" customFormat="1" ht="20.100000000000001" customHeight="1" x14ac:dyDescent="0.2">
      <c r="A38" s="378"/>
      <c r="B38" s="355" t="s">
        <v>664</v>
      </c>
      <c r="C38" s="356" t="s">
        <v>115</v>
      </c>
      <c r="D38" s="202">
        <v>0</v>
      </c>
      <c r="E38" s="319">
        <v>0</v>
      </c>
      <c r="F38" s="320">
        <v>0</v>
      </c>
      <c r="G38" s="319">
        <v>0</v>
      </c>
      <c r="H38" s="319">
        <v>0</v>
      </c>
      <c r="I38" s="319">
        <v>0</v>
      </c>
      <c r="J38" s="319">
        <v>0</v>
      </c>
      <c r="K38" s="319">
        <v>0</v>
      </c>
      <c r="L38" s="319">
        <v>0</v>
      </c>
      <c r="M38" s="319">
        <v>0</v>
      </c>
      <c r="N38" s="319">
        <v>0</v>
      </c>
      <c r="O38" s="319">
        <v>0</v>
      </c>
      <c r="P38" s="319">
        <v>0</v>
      </c>
      <c r="Q38" s="319">
        <v>0</v>
      </c>
      <c r="R38" s="202">
        <v>0</v>
      </c>
      <c r="S38" s="319">
        <v>0</v>
      </c>
      <c r="T38" s="319">
        <v>0</v>
      </c>
      <c r="U38" s="319">
        <v>0</v>
      </c>
      <c r="V38" s="319">
        <v>0</v>
      </c>
      <c r="W38" s="319">
        <v>0</v>
      </c>
      <c r="X38" s="319">
        <v>0</v>
      </c>
      <c r="Y38" s="319">
        <v>0</v>
      </c>
      <c r="Z38" s="319">
        <v>0</v>
      </c>
      <c r="AA38" s="319">
        <v>0</v>
      </c>
      <c r="AB38" s="202">
        <v>0</v>
      </c>
      <c r="AC38" s="319">
        <v>0</v>
      </c>
      <c r="AD38" s="319">
        <v>0</v>
      </c>
      <c r="AE38" s="319">
        <v>0</v>
      </c>
      <c r="AF38" s="319">
        <v>0</v>
      </c>
      <c r="AG38" s="319">
        <v>0</v>
      </c>
      <c r="AH38" s="319">
        <v>0</v>
      </c>
      <c r="AI38" s="319">
        <v>0</v>
      </c>
      <c r="AJ38" s="319">
        <v>0</v>
      </c>
      <c r="AK38" s="319">
        <v>0</v>
      </c>
      <c r="AL38" s="319">
        <v>0</v>
      </c>
      <c r="AM38" s="319">
        <v>0</v>
      </c>
      <c r="AN38" s="319">
        <v>0</v>
      </c>
      <c r="AO38" s="319">
        <v>0</v>
      </c>
      <c r="AP38" s="319">
        <v>0</v>
      </c>
      <c r="AQ38" s="319">
        <v>0</v>
      </c>
      <c r="AR38" s="319">
        <v>0</v>
      </c>
      <c r="AS38" s="319">
        <v>0</v>
      </c>
      <c r="AT38" s="319">
        <v>0</v>
      </c>
      <c r="AU38" s="319">
        <v>0</v>
      </c>
      <c r="AV38" s="319">
        <v>0</v>
      </c>
      <c r="AW38" s="319">
        <v>0</v>
      </c>
      <c r="AX38" s="319">
        <v>0</v>
      </c>
      <c r="AY38" s="319">
        <v>0</v>
      </c>
      <c r="AZ38" s="319">
        <v>0</v>
      </c>
      <c r="BA38" s="319">
        <v>0</v>
      </c>
      <c r="BB38" s="319">
        <v>0</v>
      </c>
      <c r="BC38" s="319">
        <v>0</v>
      </c>
      <c r="BD38" s="319">
        <v>0</v>
      </c>
      <c r="BE38" s="319">
        <v>0</v>
      </c>
      <c r="BF38" s="319">
        <v>0</v>
      </c>
      <c r="BG38" s="319">
        <v>0</v>
      </c>
      <c r="BH38" s="319">
        <v>0</v>
      </c>
      <c r="BI38" s="319">
        <v>0</v>
      </c>
      <c r="BJ38" s="354">
        <v>0</v>
      </c>
      <c r="BK38" s="354">
        <v>0</v>
      </c>
    </row>
    <row r="39" spans="1:63" ht="20.100000000000001" customHeight="1" x14ac:dyDescent="0.2">
      <c r="A39" s="377"/>
      <c r="B39" s="342" t="s">
        <v>665</v>
      </c>
      <c r="C39" s="343" t="s">
        <v>117</v>
      </c>
      <c r="D39" s="202">
        <v>0.1</v>
      </c>
      <c r="E39" s="202">
        <v>0</v>
      </c>
      <c r="F39" s="320">
        <v>0</v>
      </c>
      <c r="G39" s="202">
        <v>0</v>
      </c>
      <c r="H39" s="202">
        <v>0</v>
      </c>
      <c r="I39" s="202">
        <v>0</v>
      </c>
      <c r="J39" s="202">
        <v>0</v>
      </c>
      <c r="K39" s="202">
        <v>0</v>
      </c>
      <c r="L39" s="202">
        <v>0</v>
      </c>
      <c r="M39" s="202">
        <v>0</v>
      </c>
      <c r="N39" s="202">
        <v>0</v>
      </c>
      <c r="O39" s="202">
        <v>0</v>
      </c>
      <c r="P39" s="202">
        <v>0</v>
      </c>
      <c r="Q39" s="202">
        <v>0</v>
      </c>
      <c r="R39" s="202">
        <v>0</v>
      </c>
      <c r="S39" s="202">
        <v>0</v>
      </c>
      <c r="T39" s="202">
        <v>0</v>
      </c>
      <c r="U39" s="202">
        <v>0</v>
      </c>
      <c r="V39" s="202">
        <v>0</v>
      </c>
      <c r="W39" s="202">
        <v>0</v>
      </c>
      <c r="X39" s="202">
        <v>0</v>
      </c>
      <c r="Y39" s="202">
        <v>0</v>
      </c>
      <c r="Z39" s="202">
        <v>0</v>
      </c>
      <c r="AA39" s="202">
        <v>0</v>
      </c>
      <c r="AB39" s="202">
        <v>0</v>
      </c>
      <c r="AC39" s="319">
        <v>0</v>
      </c>
      <c r="AD39" s="319">
        <v>0</v>
      </c>
      <c r="AE39" s="319">
        <v>0</v>
      </c>
      <c r="AF39" s="319">
        <v>0</v>
      </c>
      <c r="AG39" s="319">
        <v>0</v>
      </c>
      <c r="AH39" s="319">
        <v>0</v>
      </c>
      <c r="AI39" s="319">
        <v>0</v>
      </c>
      <c r="AJ39" s="319">
        <v>0</v>
      </c>
      <c r="AK39" s="319">
        <v>0</v>
      </c>
      <c r="AL39" s="202">
        <v>0</v>
      </c>
      <c r="AM39" s="202">
        <v>0</v>
      </c>
      <c r="AN39" s="202">
        <v>0</v>
      </c>
      <c r="AO39" s="202">
        <v>0</v>
      </c>
      <c r="AP39" s="319">
        <v>0</v>
      </c>
      <c r="AQ39" s="319">
        <v>0</v>
      </c>
      <c r="AR39" s="319">
        <v>0</v>
      </c>
      <c r="AS39" s="202">
        <v>0</v>
      </c>
      <c r="AT39" s="202">
        <v>0</v>
      </c>
      <c r="AU39" s="202">
        <v>0</v>
      </c>
      <c r="AV39" s="202">
        <v>0</v>
      </c>
      <c r="AW39" s="202">
        <v>0</v>
      </c>
      <c r="AX39" s="202">
        <v>0</v>
      </c>
      <c r="AY39" s="202">
        <v>0</v>
      </c>
      <c r="AZ39" s="202">
        <v>0</v>
      </c>
      <c r="BA39" s="202">
        <v>0</v>
      </c>
      <c r="BB39" s="202">
        <v>0</v>
      </c>
      <c r="BC39" s="202">
        <v>0</v>
      </c>
      <c r="BD39" s="202">
        <v>0</v>
      </c>
      <c r="BE39" s="202">
        <v>0</v>
      </c>
      <c r="BF39" s="202">
        <v>0</v>
      </c>
      <c r="BG39" s="319">
        <v>0</v>
      </c>
      <c r="BH39" s="319">
        <v>0</v>
      </c>
      <c r="BI39" s="319">
        <v>0</v>
      </c>
      <c r="BJ39" s="321">
        <v>0</v>
      </c>
      <c r="BK39" s="321">
        <v>0.1</v>
      </c>
    </row>
    <row r="40" spans="1:63" ht="20.100000000000001" customHeight="1" x14ac:dyDescent="0.2">
      <c r="A40" s="375"/>
      <c r="B40" s="342" t="s">
        <v>1282</v>
      </c>
      <c r="C40" s="343" t="s">
        <v>119</v>
      </c>
      <c r="D40" s="202">
        <v>0</v>
      </c>
      <c r="E40" s="202">
        <v>0</v>
      </c>
      <c r="F40" s="320">
        <v>0</v>
      </c>
      <c r="G40" s="202">
        <v>0</v>
      </c>
      <c r="H40" s="202">
        <v>0</v>
      </c>
      <c r="I40" s="202">
        <v>0</v>
      </c>
      <c r="J40" s="202">
        <v>0</v>
      </c>
      <c r="K40" s="202">
        <v>0</v>
      </c>
      <c r="L40" s="202">
        <v>0</v>
      </c>
      <c r="M40" s="202">
        <v>0</v>
      </c>
      <c r="N40" s="202">
        <v>0</v>
      </c>
      <c r="O40" s="202">
        <v>0</v>
      </c>
      <c r="P40" s="202">
        <v>0</v>
      </c>
      <c r="Q40" s="202">
        <v>0</v>
      </c>
      <c r="R40" s="202">
        <v>0</v>
      </c>
      <c r="S40" s="202">
        <v>0</v>
      </c>
      <c r="T40" s="202">
        <v>0</v>
      </c>
      <c r="U40" s="202">
        <v>0</v>
      </c>
      <c r="V40" s="202">
        <v>0</v>
      </c>
      <c r="W40" s="202">
        <v>0</v>
      </c>
      <c r="X40" s="202">
        <v>0</v>
      </c>
      <c r="Y40" s="202">
        <v>0</v>
      </c>
      <c r="Z40" s="202">
        <v>0</v>
      </c>
      <c r="AA40" s="202">
        <v>0</v>
      </c>
      <c r="AB40" s="202">
        <v>0</v>
      </c>
      <c r="AC40" s="319">
        <v>0</v>
      </c>
      <c r="AD40" s="319">
        <v>0</v>
      </c>
      <c r="AE40" s="319">
        <v>0</v>
      </c>
      <c r="AF40" s="319">
        <v>0</v>
      </c>
      <c r="AG40" s="319">
        <v>0</v>
      </c>
      <c r="AH40" s="319">
        <v>0</v>
      </c>
      <c r="AI40" s="319">
        <v>0</v>
      </c>
      <c r="AJ40" s="319">
        <v>0</v>
      </c>
      <c r="AK40" s="319">
        <v>0</v>
      </c>
      <c r="AL40" s="202">
        <v>0</v>
      </c>
      <c r="AM40" s="202">
        <v>0</v>
      </c>
      <c r="AN40" s="202">
        <v>0</v>
      </c>
      <c r="AO40" s="202">
        <v>0</v>
      </c>
      <c r="AP40" s="319">
        <v>0</v>
      </c>
      <c r="AQ40" s="319">
        <v>0</v>
      </c>
      <c r="AR40" s="319">
        <v>0</v>
      </c>
      <c r="AS40" s="202">
        <v>0</v>
      </c>
      <c r="AT40" s="202">
        <v>0</v>
      </c>
      <c r="AU40" s="202">
        <v>0</v>
      </c>
      <c r="AV40" s="202">
        <v>0</v>
      </c>
      <c r="AW40" s="202">
        <v>0</v>
      </c>
      <c r="AX40" s="202">
        <v>0</v>
      </c>
      <c r="AY40" s="202">
        <v>0</v>
      </c>
      <c r="AZ40" s="202">
        <v>0</v>
      </c>
      <c r="BA40" s="202">
        <v>0</v>
      </c>
      <c r="BB40" s="202">
        <v>0</v>
      </c>
      <c r="BC40" s="202">
        <v>0</v>
      </c>
      <c r="BD40" s="202">
        <v>0</v>
      </c>
      <c r="BE40" s="202">
        <v>0</v>
      </c>
      <c r="BF40" s="202">
        <v>0</v>
      </c>
      <c r="BG40" s="319">
        <v>0</v>
      </c>
      <c r="BH40" s="319">
        <v>0</v>
      </c>
      <c r="BI40" s="319">
        <v>0</v>
      </c>
      <c r="BJ40" s="321">
        <v>0</v>
      </c>
      <c r="BK40" s="321">
        <v>0</v>
      </c>
    </row>
    <row r="41" spans="1:63" ht="20.100000000000001" customHeight="1" x14ac:dyDescent="0.2">
      <c r="A41" s="375"/>
      <c r="B41" s="342" t="s">
        <v>1283</v>
      </c>
      <c r="C41" s="343" t="s">
        <v>121</v>
      </c>
      <c r="D41" s="202">
        <v>0</v>
      </c>
      <c r="E41" s="202">
        <v>0</v>
      </c>
      <c r="F41" s="320">
        <v>0</v>
      </c>
      <c r="G41" s="202">
        <v>0</v>
      </c>
      <c r="H41" s="202">
        <v>0</v>
      </c>
      <c r="I41" s="202">
        <v>0</v>
      </c>
      <c r="J41" s="202">
        <v>0</v>
      </c>
      <c r="K41" s="202">
        <v>0</v>
      </c>
      <c r="L41" s="202">
        <v>0</v>
      </c>
      <c r="M41" s="202">
        <v>0</v>
      </c>
      <c r="N41" s="202">
        <v>0</v>
      </c>
      <c r="O41" s="202">
        <v>0</v>
      </c>
      <c r="P41" s="202">
        <v>0</v>
      </c>
      <c r="Q41" s="202">
        <v>0</v>
      </c>
      <c r="R41" s="202">
        <v>0</v>
      </c>
      <c r="S41" s="202">
        <v>0</v>
      </c>
      <c r="T41" s="202">
        <v>0</v>
      </c>
      <c r="U41" s="202">
        <v>0</v>
      </c>
      <c r="V41" s="202">
        <v>0</v>
      </c>
      <c r="W41" s="202">
        <v>0</v>
      </c>
      <c r="X41" s="202">
        <v>0</v>
      </c>
      <c r="Y41" s="202">
        <v>0</v>
      </c>
      <c r="Z41" s="202">
        <v>0</v>
      </c>
      <c r="AA41" s="202">
        <v>0</v>
      </c>
      <c r="AB41" s="202">
        <v>0</v>
      </c>
      <c r="AC41" s="319">
        <v>0</v>
      </c>
      <c r="AD41" s="319">
        <v>0</v>
      </c>
      <c r="AE41" s="319">
        <v>0</v>
      </c>
      <c r="AF41" s="319">
        <v>0</v>
      </c>
      <c r="AG41" s="319">
        <v>0</v>
      </c>
      <c r="AH41" s="319">
        <v>0</v>
      </c>
      <c r="AI41" s="319">
        <v>0</v>
      </c>
      <c r="AJ41" s="319">
        <v>0</v>
      </c>
      <c r="AK41" s="319">
        <v>0</v>
      </c>
      <c r="AL41" s="202">
        <v>0</v>
      </c>
      <c r="AM41" s="202">
        <v>0</v>
      </c>
      <c r="AN41" s="202">
        <v>0</v>
      </c>
      <c r="AO41" s="202">
        <v>0</v>
      </c>
      <c r="AP41" s="319">
        <v>0</v>
      </c>
      <c r="AQ41" s="319">
        <v>0</v>
      </c>
      <c r="AR41" s="319">
        <v>0</v>
      </c>
      <c r="AS41" s="202">
        <v>0</v>
      </c>
      <c r="AT41" s="202">
        <v>0</v>
      </c>
      <c r="AU41" s="202">
        <v>0</v>
      </c>
      <c r="AV41" s="202">
        <v>0</v>
      </c>
      <c r="AW41" s="202">
        <v>0</v>
      </c>
      <c r="AX41" s="202">
        <v>0</v>
      </c>
      <c r="AY41" s="202">
        <v>0</v>
      </c>
      <c r="AZ41" s="202">
        <v>0</v>
      </c>
      <c r="BA41" s="202">
        <v>0</v>
      </c>
      <c r="BB41" s="202">
        <v>0</v>
      </c>
      <c r="BC41" s="202">
        <v>0</v>
      </c>
      <c r="BD41" s="202">
        <v>0</v>
      </c>
      <c r="BE41" s="202">
        <v>0</v>
      </c>
      <c r="BF41" s="202">
        <v>0</v>
      </c>
      <c r="BG41" s="319">
        <v>0</v>
      </c>
      <c r="BH41" s="319">
        <v>0</v>
      </c>
      <c r="BI41" s="319">
        <v>0</v>
      </c>
      <c r="BJ41" s="321">
        <v>0</v>
      </c>
      <c r="BK41" s="321">
        <v>0</v>
      </c>
    </row>
    <row r="42" spans="1:63" ht="26.25" customHeight="1" x14ac:dyDescent="0.2">
      <c r="A42" s="375"/>
      <c r="B42" s="342" t="s">
        <v>1284</v>
      </c>
      <c r="C42" s="343" t="s">
        <v>123</v>
      </c>
      <c r="D42" s="202">
        <v>0</v>
      </c>
      <c r="E42" s="202">
        <v>0</v>
      </c>
      <c r="F42" s="320">
        <v>0</v>
      </c>
      <c r="G42" s="202">
        <v>0</v>
      </c>
      <c r="H42" s="202">
        <v>0</v>
      </c>
      <c r="I42" s="202">
        <v>0</v>
      </c>
      <c r="J42" s="202">
        <v>0</v>
      </c>
      <c r="K42" s="202">
        <v>0</v>
      </c>
      <c r="L42" s="202">
        <v>0</v>
      </c>
      <c r="M42" s="202">
        <v>0</v>
      </c>
      <c r="N42" s="202">
        <v>0</v>
      </c>
      <c r="O42" s="202">
        <v>0</v>
      </c>
      <c r="P42" s="202">
        <v>0</v>
      </c>
      <c r="Q42" s="202">
        <v>0</v>
      </c>
      <c r="R42" s="202">
        <v>0</v>
      </c>
      <c r="S42" s="202">
        <v>0</v>
      </c>
      <c r="T42" s="202">
        <v>0</v>
      </c>
      <c r="U42" s="202">
        <v>0</v>
      </c>
      <c r="V42" s="202">
        <v>0</v>
      </c>
      <c r="W42" s="202">
        <v>0</v>
      </c>
      <c r="X42" s="202">
        <v>0</v>
      </c>
      <c r="Y42" s="202">
        <v>0</v>
      </c>
      <c r="Z42" s="202">
        <v>0</v>
      </c>
      <c r="AA42" s="202">
        <v>0</v>
      </c>
      <c r="AB42" s="202">
        <v>0</v>
      </c>
      <c r="AC42" s="319">
        <v>0</v>
      </c>
      <c r="AD42" s="319">
        <v>0</v>
      </c>
      <c r="AE42" s="319">
        <v>0</v>
      </c>
      <c r="AF42" s="319">
        <v>0</v>
      </c>
      <c r="AG42" s="319">
        <v>0</v>
      </c>
      <c r="AH42" s="319">
        <v>0</v>
      </c>
      <c r="AI42" s="319">
        <v>0</v>
      </c>
      <c r="AJ42" s="319">
        <v>0</v>
      </c>
      <c r="AK42" s="319">
        <v>0</v>
      </c>
      <c r="AL42" s="202">
        <v>0</v>
      </c>
      <c r="AM42" s="202">
        <v>0</v>
      </c>
      <c r="AN42" s="202">
        <v>0</v>
      </c>
      <c r="AO42" s="202">
        <v>0</v>
      </c>
      <c r="AP42" s="319">
        <v>0</v>
      </c>
      <c r="AQ42" s="319">
        <v>0</v>
      </c>
      <c r="AR42" s="319">
        <v>0</v>
      </c>
      <c r="AS42" s="202">
        <v>0</v>
      </c>
      <c r="AT42" s="202">
        <v>0</v>
      </c>
      <c r="AU42" s="202">
        <v>0</v>
      </c>
      <c r="AV42" s="202">
        <v>0</v>
      </c>
      <c r="AW42" s="202">
        <v>0</v>
      </c>
      <c r="AX42" s="202">
        <v>0</v>
      </c>
      <c r="AY42" s="202">
        <v>0</v>
      </c>
      <c r="AZ42" s="202">
        <v>0</v>
      </c>
      <c r="BA42" s="202">
        <v>0</v>
      </c>
      <c r="BB42" s="202">
        <v>0</v>
      </c>
      <c r="BC42" s="202">
        <v>0</v>
      </c>
      <c r="BD42" s="202">
        <v>0</v>
      </c>
      <c r="BE42" s="202">
        <v>0</v>
      </c>
      <c r="BF42" s="202">
        <v>0</v>
      </c>
      <c r="BG42" s="319">
        <v>0</v>
      </c>
      <c r="BH42" s="319">
        <v>0</v>
      </c>
      <c r="BI42" s="319">
        <v>0</v>
      </c>
      <c r="BJ42" s="321">
        <v>0</v>
      </c>
      <c r="BK42" s="321">
        <v>0</v>
      </c>
    </row>
    <row r="43" spans="1:63" s="281" customFormat="1" ht="20.100000000000001" customHeight="1" x14ac:dyDescent="0.2">
      <c r="A43" s="378"/>
      <c r="B43" s="352" t="s">
        <v>1267</v>
      </c>
      <c r="C43" s="353" t="s">
        <v>125</v>
      </c>
      <c r="D43" s="202">
        <v>0</v>
      </c>
      <c r="E43" s="319">
        <v>0</v>
      </c>
      <c r="F43" s="320">
        <v>0</v>
      </c>
      <c r="G43" s="319">
        <v>0</v>
      </c>
      <c r="H43" s="319">
        <v>0</v>
      </c>
      <c r="I43" s="319">
        <v>0</v>
      </c>
      <c r="J43" s="319">
        <v>0</v>
      </c>
      <c r="K43" s="319">
        <v>0</v>
      </c>
      <c r="L43" s="319">
        <v>0</v>
      </c>
      <c r="M43" s="319">
        <v>0</v>
      </c>
      <c r="N43" s="319">
        <v>0</v>
      </c>
      <c r="O43" s="319">
        <v>0</v>
      </c>
      <c r="P43" s="319">
        <v>0</v>
      </c>
      <c r="Q43" s="319">
        <v>0</v>
      </c>
      <c r="R43" s="202">
        <v>0</v>
      </c>
      <c r="S43" s="319">
        <v>0</v>
      </c>
      <c r="T43" s="319">
        <v>0</v>
      </c>
      <c r="U43" s="319">
        <v>0</v>
      </c>
      <c r="V43" s="319">
        <v>0</v>
      </c>
      <c r="W43" s="319">
        <v>0</v>
      </c>
      <c r="X43" s="319">
        <v>0</v>
      </c>
      <c r="Y43" s="319">
        <v>0</v>
      </c>
      <c r="Z43" s="319">
        <v>0</v>
      </c>
      <c r="AA43" s="319">
        <v>0</v>
      </c>
      <c r="AB43" s="202">
        <v>0</v>
      </c>
      <c r="AC43" s="319">
        <v>0</v>
      </c>
      <c r="AD43" s="319">
        <v>0</v>
      </c>
      <c r="AE43" s="319">
        <v>0</v>
      </c>
      <c r="AF43" s="319">
        <v>0</v>
      </c>
      <c r="AG43" s="319">
        <v>0</v>
      </c>
      <c r="AH43" s="319">
        <v>0</v>
      </c>
      <c r="AI43" s="319">
        <v>0</v>
      </c>
      <c r="AJ43" s="319">
        <v>0</v>
      </c>
      <c r="AK43" s="319">
        <v>0</v>
      </c>
      <c r="AL43" s="319">
        <v>0</v>
      </c>
      <c r="AM43" s="319">
        <v>0</v>
      </c>
      <c r="AN43" s="319">
        <v>0</v>
      </c>
      <c r="AO43" s="319">
        <v>0</v>
      </c>
      <c r="AP43" s="319">
        <v>0</v>
      </c>
      <c r="AQ43" s="319">
        <v>0</v>
      </c>
      <c r="AR43" s="319">
        <v>0</v>
      </c>
      <c r="AS43" s="319">
        <v>0</v>
      </c>
      <c r="AT43" s="319">
        <v>0</v>
      </c>
      <c r="AU43" s="319">
        <v>0</v>
      </c>
      <c r="AV43" s="319">
        <v>0</v>
      </c>
      <c r="AW43" s="319">
        <v>0</v>
      </c>
      <c r="AX43" s="319">
        <v>0</v>
      </c>
      <c r="AY43" s="319">
        <v>0</v>
      </c>
      <c r="AZ43" s="319">
        <v>0</v>
      </c>
      <c r="BA43" s="319">
        <v>0</v>
      </c>
      <c r="BB43" s="319">
        <v>0</v>
      </c>
      <c r="BC43" s="319">
        <v>0</v>
      </c>
      <c r="BD43" s="319">
        <v>0</v>
      </c>
      <c r="BE43" s="319">
        <v>0</v>
      </c>
      <c r="BF43" s="319">
        <v>0</v>
      </c>
      <c r="BG43" s="319">
        <v>0</v>
      </c>
      <c r="BH43" s="319">
        <v>0</v>
      </c>
      <c r="BI43" s="319">
        <v>0</v>
      </c>
      <c r="BJ43" s="354">
        <v>0</v>
      </c>
      <c r="BK43" s="354">
        <v>0</v>
      </c>
    </row>
    <row r="44" spans="1:63" s="281" customFormat="1" ht="20.100000000000001" customHeight="1" x14ac:dyDescent="0.2">
      <c r="A44" s="378"/>
      <c r="B44" s="352" t="s">
        <v>1268</v>
      </c>
      <c r="C44" s="353" t="s">
        <v>127</v>
      </c>
      <c r="D44" s="202">
        <v>0</v>
      </c>
      <c r="E44" s="319">
        <v>0</v>
      </c>
      <c r="F44" s="320">
        <v>0</v>
      </c>
      <c r="G44" s="319">
        <v>0</v>
      </c>
      <c r="H44" s="319">
        <v>0</v>
      </c>
      <c r="I44" s="319">
        <v>0</v>
      </c>
      <c r="J44" s="319">
        <v>0</v>
      </c>
      <c r="K44" s="319">
        <v>0</v>
      </c>
      <c r="L44" s="319">
        <v>0</v>
      </c>
      <c r="M44" s="319">
        <v>0</v>
      </c>
      <c r="N44" s="319">
        <v>0</v>
      </c>
      <c r="O44" s="319">
        <v>0</v>
      </c>
      <c r="P44" s="319">
        <v>0</v>
      </c>
      <c r="Q44" s="319">
        <v>0</v>
      </c>
      <c r="R44" s="202">
        <v>0</v>
      </c>
      <c r="S44" s="319">
        <v>0</v>
      </c>
      <c r="T44" s="319">
        <v>0</v>
      </c>
      <c r="U44" s="319">
        <v>0</v>
      </c>
      <c r="V44" s="319">
        <v>0</v>
      </c>
      <c r="W44" s="319">
        <v>0</v>
      </c>
      <c r="X44" s="319">
        <v>0</v>
      </c>
      <c r="Y44" s="319">
        <v>0</v>
      </c>
      <c r="Z44" s="319">
        <v>0</v>
      </c>
      <c r="AA44" s="319">
        <v>0</v>
      </c>
      <c r="AB44" s="202">
        <v>0</v>
      </c>
      <c r="AC44" s="319">
        <v>0</v>
      </c>
      <c r="AD44" s="319">
        <v>0</v>
      </c>
      <c r="AE44" s="319">
        <v>0</v>
      </c>
      <c r="AF44" s="319">
        <v>0</v>
      </c>
      <c r="AG44" s="319">
        <v>0</v>
      </c>
      <c r="AH44" s="319">
        <v>0</v>
      </c>
      <c r="AI44" s="319">
        <v>0</v>
      </c>
      <c r="AJ44" s="319">
        <v>0</v>
      </c>
      <c r="AK44" s="319">
        <v>0</v>
      </c>
      <c r="AL44" s="319">
        <v>0</v>
      </c>
      <c r="AM44" s="319">
        <v>0</v>
      </c>
      <c r="AN44" s="319">
        <v>0</v>
      </c>
      <c r="AO44" s="319">
        <v>0</v>
      </c>
      <c r="AP44" s="319">
        <v>0</v>
      </c>
      <c r="AQ44" s="319">
        <v>0</v>
      </c>
      <c r="AR44" s="319">
        <v>0</v>
      </c>
      <c r="AS44" s="319">
        <v>0</v>
      </c>
      <c r="AT44" s="319">
        <v>0</v>
      </c>
      <c r="AU44" s="319">
        <v>0</v>
      </c>
      <c r="AV44" s="319">
        <v>0</v>
      </c>
      <c r="AW44" s="319">
        <v>0</v>
      </c>
      <c r="AX44" s="319">
        <v>0</v>
      </c>
      <c r="AY44" s="319">
        <v>0</v>
      </c>
      <c r="AZ44" s="319">
        <v>0</v>
      </c>
      <c r="BA44" s="319">
        <v>0</v>
      </c>
      <c r="BB44" s="319">
        <v>0</v>
      </c>
      <c r="BC44" s="319">
        <v>0</v>
      </c>
      <c r="BD44" s="319">
        <v>0</v>
      </c>
      <c r="BE44" s="319">
        <v>0</v>
      </c>
      <c r="BF44" s="319">
        <v>0</v>
      </c>
      <c r="BG44" s="319">
        <v>0</v>
      </c>
      <c r="BH44" s="319">
        <v>0</v>
      </c>
      <c r="BI44" s="319">
        <v>0</v>
      </c>
      <c r="BJ44" s="354">
        <v>0</v>
      </c>
      <c r="BK44" s="354">
        <v>0</v>
      </c>
    </row>
    <row r="45" spans="1:63" s="281" customFormat="1" ht="20.100000000000001" customHeight="1" x14ac:dyDescent="0.2">
      <c r="A45" s="378"/>
      <c r="B45" s="352" t="s">
        <v>173</v>
      </c>
      <c r="C45" s="353" t="s">
        <v>129</v>
      </c>
      <c r="D45" s="202">
        <v>0.61</v>
      </c>
      <c r="E45" s="319">
        <v>0</v>
      </c>
      <c r="F45" s="320">
        <v>0</v>
      </c>
      <c r="G45" s="319">
        <v>0</v>
      </c>
      <c r="H45" s="319">
        <v>0</v>
      </c>
      <c r="I45" s="319">
        <v>0</v>
      </c>
      <c r="J45" s="319">
        <v>0</v>
      </c>
      <c r="K45" s="319">
        <v>0</v>
      </c>
      <c r="L45" s="319">
        <v>0</v>
      </c>
      <c r="M45" s="319">
        <v>0</v>
      </c>
      <c r="N45" s="319">
        <v>0</v>
      </c>
      <c r="O45" s="319">
        <v>0</v>
      </c>
      <c r="P45" s="319">
        <v>0</v>
      </c>
      <c r="Q45" s="319">
        <v>0</v>
      </c>
      <c r="R45" s="202">
        <v>0</v>
      </c>
      <c r="S45" s="319">
        <v>0</v>
      </c>
      <c r="T45" s="319">
        <v>0</v>
      </c>
      <c r="U45" s="319">
        <v>0</v>
      </c>
      <c r="V45" s="319">
        <v>0</v>
      </c>
      <c r="W45" s="319">
        <v>0</v>
      </c>
      <c r="X45" s="319">
        <v>0</v>
      </c>
      <c r="Y45" s="319">
        <v>0</v>
      </c>
      <c r="Z45" s="319">
        <v>0</v>
      </c>
      <c r="AA45" s="319">
        <v>0</v>
      </c>
      <c r="AB45" s="202">
        <v>0</v>
      </c>
      <c r="AC45" s="319">
        <v>0</v>
      </c>
      <c r="AD45" s="319">
        <v>0</v>
      </c>
      <c r="AE45" s="319">
        <v>0</v>
      </c>
      <c r="AF45" s="319">
        <v>0</v>
      </c>
      <c r="AG45" s="319">
        <v>0</v>
      </c>
      <c r="AH45" s="319">
        <v>0</v>
      </c>
      <c r="AI45" s="319">
        <v>0</v>
      </c>
      <c r="AJ45" s="319">
        <v>0</v>
      </c>
      <c r="AK45" s="319">
        <v>0</v>
      </c>
      <c r="AL45" s="319">
        <v>0</v>
      </c>
      <c r="AM45" s="319">
        <v>0</v>
      </c>
      <c r="AN45" s="319">
        <v>0</v>
      </c>
      <c r="AO45" s="319">
        <v>0</v>
      </c>
      <c r="AP45" s="319">
        <v>0</v>
      </c>
      <c r="AQ45" s="319">
        <v>0</v>
      </c>
      <c r="AR45" s="319">
        <v>0</v>
      </c>
      <c r="AS45" s="319">
        <v>0</v>
      </c>
      <c r="AT45" s="319">
        <v>0</v>
      </c>
      <c r="AU45" s="319">
        <v>0</v>
      </c>
      <c r="AV45" s="319">
        <v>0</v>
      </c>
      <c r="AW45" s="319">
        <v>0</v>
      </c>
      <c r="AX45" s="319">
        <v>0</v>
      </c>
      <c r="AY45" s="319">
        <v>0</v>
      </c>
      <c r="AZ45" s="319">
        <v>0</v>
      </c>
      <c r="BA45" s="319">
        <v>0</v>
      </c>
      <c r="BB45" s="319">
        <v>0</v>
      </c>
      <c r="BC45" s="319">
        <v>0</v>
      </c>
      <c r="BD45" s="319">
        <v>0</v>
      </c>
      <c r="BE45" s="319">
        <v>0</v>
      </c>
      <c r="BF45" s="319">
        <v>0</v>
      </c>
      <c r="BG45" s="319">
        <v>0</v>
      </c>
      <c r="BH45" s="319">
        <v>0</v>
      </c>
      <c r="BI45" s="319">
        <v>0</v>
      </c>
      <c r="BJ45" s="354">
        <v>0</v>
      </c>
      <c r="BK45" s="354">
        <v>0.61</v>
      </c>
    </row>
    <row r="46" spans="1:63" s="281" customFormat="1" ht="20.100000000000001" customHeight="1" x14ac:dyDescent="0.2">
      <c r="A46" s="378"/>
      <c r="B46" s="352" t="s">
        <v>174</v>
      </c>
      <c r="C46" s="353" t="s">
        <v>131</v>
      </c>
      <c r="D46" s="202">
        <v>0</v>
      </c>
      <c r="E46" s="319">
        <v>0</v>
      </c>
      <c r="F46" s="320">
        <v>0</v>
      </c>
      <c r="G46" s="319">
        <v>0</v>
      </c>
      <c r="H46" s="319">
        <v>0</v>
      </c>
      <c r="I46" s="319">
        <v>0</v>
      </c>
      <c r="J46" s="319">
        <v>0</v>
      </c>
      <c r="K46" s="319">
        <v>0</v>
      </c>
      <c r="L46" s="319">
        <v>0</v>
      </c>
      <c r="M46" s="319">
        <v>0</v>
      </c>
      <c r="N46" s="319">
        <v>0</v>
      </c>
      <c r="O46" s="319">
        <v>0</v>
      </c>
      <c r="P46" s="319">
        <v>0</v>
      </c>
      <c r="Q46" s="319">
        <v>0</v>
      </c>
      <c r="R46" s="202">
        <v>0</v>
      </c>
      <c r="S46" s="319">
        <v>0</v>
      </c>
      <c r="T46" s="319">
        <v>0</v>
      </c>
      <c r="U46" s="319">
        <v>0</v>
      </c>
      <c r="V46" s="319">
        <v>0</v>
      </c>
      <c r="W46" s="319">
        <v>0</v>
      </c>
      <c r="X46" s="319">
        <v>0</v>
      </c>
      <c r="Y46" s="319">
        <v>0</v>
      </c>
      <c r="Z46" s="319">
        <v>0</v>
      </c>
      <c r="AA46" s="319">
        <v>0</v>
      </c>
      <c r="AB46" s="202">
        <v>0</v>
      </c>
      <c r="AC46" s="319">
        <v>0</v>
      </c>
      <c r="AD46" s="319">
        <v>0</v>
      </c>
      <c r="AE46" s="319">
        <v>0</v>
      </c>
      <c r="AF46" s="319">
        <v>0</v>
      </c>
      <c r="AG46" s="319">
        <v>0</v>
      </c>
      <c r="AH46" s="319">
        <v>0</v>
      </c>
      <c r="AI46" s="319">
        <v>0</v>
      </c>
      <c r="AJ46" s="319">
        <v>0</v>
      </c>
      <c r="AK46" s="319">
        <v>0</v>
      </c>
      <c r="AL46" s="319">
        <v>0</v>
      </c>
      <c r="AM46" s="319">
        <v>0</v>
      </c>
      <c r="AN46" s="319">
        <v>0</v>
      </c>
      <c r="AO46" s="319">
        <v>0</v>
      </c>
      <c r="AP46" s="319">
        <v>0</v>
      </c>
      <c r="AQ46" s="319">
        <v>0</v>
      </c>
      <c r="AR46" s="319">
        <v>0</v>
      </c>
      <c r="AS46" s="319">
        <v>0</v>
      </c>
      <c r="AT46" s="319">
        <v>0</v>
      </c>
      <c r="AU46" s="319">
        <v>0</v>
      </c>
      <c r="AV46" s="319">
        <v>0</v>
      </c>
      <c r="AW46" s="319">
        <v>0</v>
      </c>
      <c r="AX46" s="319">
        <v>0</v>
      </c>
      <c r="AY46" s="319">
        <v>0</v>
      </c>
      <c r="AZ46" s="319">
        <v>0</v>
      </c>
      <c r="BA46" s="319">
        <v>0</v>
      </c>
      <c r="BB46" s="319">
        <v>0</v>
      </c>
      <c r="BC46" s="319">
        <v>0</v>
      </c>
      <c r="BD46" s="319">
        <v>0</v>
      </c>
      <c r="BE46" s="319">
        <v>0</v>
      </c>
      <c r="BF46" s="319">
        <v>0</v>
      </c>
      <c r="BG46" s="319">
        <v>0</v>
      </c>
      <c r="BH46" s="319">
        <v>0</v>
      </c>
      <c r="BI46" s="319">
        <v>0</v>
      </c>
      <c r="BJ46" s="354">
        <v>0</v>
      </c>
      <c r="BK46" s="354">
        <v>0</v>
      </c>
    </row>
    <row r="47" spans="1:63" ht="20.100000000000001" customHeight="1" x14ac:dyDescent="0.2">
      <c r="A47" s="375" t="s">
        <v>138</v>
      </c>
      <c r="B47" s="341" t="s">
        <v>133</v>
      </c>
      <c r="C47" s="340" t="s">
        <v>134</v>
      </c>
      <c r="D47" s="202">
        <v>0</v>
      </c>
      <c r="E47" s="202">
        <v>0</v>
      </c>
      <c r="F47" s="320">
        <v>0</v>
      </c>
      <c r="G47" s="202">
        <v>0</v>
      </c>
      <c r="H47" s="202">
        <v>0</v>
      </c>
      <c r="I47" s="202">
        <v>0</v>
      </c>
      <c r="J47" s="202">
        <v>0</v>
      </c>
      <c r="K47" s="202">
        <v>0</v>
      </c>
      <c r="L47" s="202">
        <v>0</v>
      </c>
      <c r="M47" s="202">
        <v>0</v>
      </c>
      <c r="N47" s="202">
        <v>0</v>
      </c>
      <c r="O47" s="202">
        <v>0</v>
      </c>
      <c r="P47" s="202">
        <v>0</v>
      </c>
      <c r="Q47" s="202">
        <v>0</v>
      </c>
      <c r="R47" s="202">
        <v>0</v>
      </c>
      <c r="S47" s="202">
        <v>0</v>
      </c>
      <c r="T47" s="202">
        <v>0</v>
      </c>
      <c r="U47" s="202">
        <v>0</v>
      </c>
      <c r="V47" s="202">
        <v>0</v>
      </c>
      <c r="W47" s="202">
        <v>0</v>
      </c>
      <c r="X47" s="202">
        <v>0</v>
      </c>
      <c r="Y47" s="202">
        <v>0</v>
      </c>
      <c r="Z47" s="202">
        <v>0</v>
      </c>
      <c r="AA47" s="202">
        <v>0</v>
      </c>
      <c r="AB47" s="202">
        <v>0</v>
      </c>
      <c r="AC47" s="319">
        <v>0</v>
      </c>
      <c r="AD47" s="319">
        <v>0</v>
      </c>
      <c r="AE47" s="319">
        <v>0</v>
      </c>
      <c r="AF47" s="319">
        <v>0</v>
      </c>
      <c r="AG47" s="319">
        <v>0</v>
      </c>
      <c r="AH47" s="319">
        <v>0</v>
      </c>
      <c r="AI47" s="319">
        <v>0</v>
      </c>
      <c r="AJ47" s="319">
        <v>0</v>
      </c>
      <c r="AK47" s="319">
        <v>0</v>
      </c>
      <c r="AL47" s="202">
        <v>0</v>
      </c>
      <c r="AM47" s="202">
        <v>0</v>
      </c>
      <c r="AN47" s="202">
        <v>0</v>
      </c>
      <c r="AO47" s="202">
        <v>0</v>
      </c>
      <c r="AP47" s="319">
        <v>0</v>
      </c>
      <c r="AQ47" s="319">
        <v>0</v>
      </c>
      <c r="AR47" s="319">
        <v>0</v>
      </c>
      <c r="AS47" s="202">
        <v>0</v>
      </c>
      <c r="AT47" s="202">
        <v>0</v>
      </c>
      <c r="AU47" s="202">
        <v>0</v>
      </c>
      <c r="AV47" s="202">
        <v>0</v>
      </c>
      <c r="AW47" s="202">
        <v>0</v>
      </c>
      <c r="AX47" s="202">
        <v>0</v>
      </c>
      <c r="AY47" s="202">
        <v>0</v>
      </c>
      <c r="AZ47" s="202">
        <v>0</v>
      </c>
      <c r="BA47" s="202">
        <v>0</v>
      </c>
      <c r="BB47" s="202">
        <v>0</v>
      </c>
      <c r="BC47" s="202">
        <v>0</v>
      </c>
      <c r="BD47" s="202">
        <v>0</v>
      </c>
      <c r="BE47" s="202">
        <v>0</v>
      </c>
      <c r="BF47" s="202">
        <v>0</v>
      </c>
      <c r="BG47" s="319">
        <v>0</v>
      </c>
      <c r="BH47" s="319">
        <v>0</v>
      </c>
      <c r="BI47" s="319">
        <v>0</v>
      </c>
      <c r="BJ47" s="321">
        <v>0</v>
      </c>
      <c r="BK47" s="321">
        <v>0</v>
      </c>
    </row>
    <row r="48" spans="1:63" ht="20.100000000000001" customHeight="1" x14ac:dyDescent="0.2">
      <c r="A48" s="375" t="s">
        <v>1285</v>
      </c>
      <c r="B48" s="341" t="s">
        <v>136</v>
      </c>
      <c r="C48" s="340" t="s">
        <v>137</v>
      </c>
      <c r="D48" s="202">
        <v>0.05</v>
      </c>
      <c r="E48" s="202">
        <v>0</v>
      </c>
      <c r="F48" s="320">
        <v>0</v>
      </c>
      <c r="G48" s="202">
        <v>0</v>
      </c>
      <c r="H48" s="202">
        <v>0</v>
      </c>
      <c r="I48" s="202">
        <v>0</v>
      </c>
      <c r="J48" s="202">
        <v>0</v>
      </c>
      <c r="K48" s="202">
        <v>0</v>
      </c>
      <c r="L48" s="202">
        <v>0</v>
      </c>
      <c r="M48" s="202">
        <v>0</v>
      </c>
      <c r="N48" s="202">
        <v>0</v>
      </c>
      <c r="O48" s="202">
        <v>0</v>
      </c>
      <c r="P48" s="202">
        <v>0</v>
      </c>
      <c r="Q48" s="202">
        <v>0</v>
      </c>
      <c r="R48" s="202">
        <v>0</v>
      </c>
      <c r="S48" s="202">
        <v>0</v>
      </c>
      <c r="T48" s="202">
        <v>0</v>
      </c>
      <c r="U48" s="202">
        <v>0</v>
      </c>
      <c r="V48" s="202">
        <v>0</v>
      </c>
      <c r="W48" s="202">
        <v>0</v>
      </c>
      <c r="X48" s="202">
        <v>0</v>
      </c>
      <c r="Y48" s="202">
        <v>0</v>
      </c>
      <c r="Z48" s="202">
        <v>0</v>
      </c>
      <c r="AA48" s="202">
        <v>0</v>
      </c>
      <c r="AB48" s="202">
        <v>0</v>
      </c>
      <c r="AC48" s="319">
        <v>0</v>
      </c>
      <c r="AD48" s="319">
        <v>0</v>
      </c>
      <c r="AE48" s="319">
        <v>0</v>
      </c>
      <c r="AF48" s="319">
        <v>0</v>
      </c>
      <c r="AG48" s="319">
        <v>0</v>
      </c>
      <c r="AH48" s="319">
        <v>0</v>
      </c>
      <c r="AI48" s="319">
        <v>0</v>
      </c>
      <c r="AJ48" s="319">
        <v>0</v>
      </c>
      <c r="AK48" s="319">
        <v>0</v>
      </c>
      <c r="AL48" s="202">
        <v>0</v>
      </c>
      <c r="AM48" s="202">
        <v>0</v>
      </c>
      <c r="AN48" s="202">
        <v>0</v>
      </c>
      <c r="AO48" s="202">
        <v>0</v>
      </c>
      <c r="AP48" s="319">
        <v>0</v>
      </c>
      <c r="AQ48" s="319">
        <v>0</v>
      </c>
      <c r="AR48" s="319">
        <v>0</v>
      </c>
      <c r="AS48" s="202">
        <v>0</v>
      </c>
      <c r="AT48" s="202">
        <v>0</v>
      </c>
      <c r="AU48" s="202">
        <v>0</v>
      </c>
      <c r="AV48" s="202">
        <v>0</v>
      </c>
      <c r="AW48" s="202">
        <v>0</v>
      </c>
      <c r="AX48" s="202">
        <v>0</v>
      </c>
      <c r="AY48" s="202">
        <v>0</v>
      </c>
      <c r="AZ48" s="202">
        <v>0</v>
      </c>
      <c r="BA48" s="202">
        <v>0</v>
      </c>
      <c r="BB48" s="202">
        <v>0</v>
      </c>
      <c r="BC48" s="202">
        <v>0</v>
      </c>
      <c r="BD48" s="202">
        <v>0</v>
      </c>
      <c r="BE48" s="202">
        <v>0</v>
      </c>
      <c r="BF48" s="202">
        <v>0</v>
      </c>
      <c r="BG48" s="319">
        <v>0</v>
      </c>
      <c r="BH48" s="319">
        <v>0</v>
      </c>
      <c r="BI48" s="319">
        <v>0</v>
      </c>
      <c r="BJ48" s="321">
        <v>0</v>
      </c>
      <c r="BK48" s="321">
        <v>0.05</v>
      </c>
    </row>
    <row r="49" spans="1:63" ht="20.100000000000001" customHeight="1" x14ac:dyDescent="0.2">
      <c r="A49" s="375" t="s">
        <v>1270</v>
      </c>
      <c r="B49" s="341" t="s">
        <v>139</v>
      </c>
      <c r="C49" s="340" t="s">
        <v>140</v>
      </c>
      <c r="D49" s="202">
        <v>0.72</v>
      </c>
      <c r="E49" s="202">
        <v>0</v>
      </c>
      <c r="F49" s="320">
        <v>0</v>
      </c>
      <c r="G49" s="202">
        <v>0</v>
      </c>
      <c r="H49" s="202">
        <v>0</v>
      </c>
      <c r="I49" s="202">
        <v>0</v>
      </c>
      <c r="J49" s="202">
        <v>0</v>
      </c>
      <c r="K49" s="202">
        <v>0</v>
      </c>
      <c r="L49" s="202">
        <v>0</v>
      </c>
      <c r="M49" s="202">
        <v>0</v>
      </c>
      <c r="N49" s="202">
        <v>0</v>
      </c>
      <c r="O49" s="202">
        <v>0</v>
      </c>
      <c r="P49" s="202">
        <v>0</v>
      </c>
      <c r="Q49" s="202">
        <v>0</v>
      </c>
      <c r="R49" s="202">
        <v>0</v>
      </c>
      <c r="S49" s="202">
        <v>0</v>
      </c>
      <c r="T49" s="202">
        <v>0</v>
      </c>
      <c r="U49" s="202">
        <v>0</v>
      </c>
      <c r="V49" s="202">
        <v>0</v>
      </c>
      <c r="W49" s="202">
        <v>0</v>
      </c>
      <c r="X49" s="202">
        <v>0</v>
      </c>
      <c r="Y49" s="202">
        <v>0</v>
      </c>
      <c r="Z49" s="202">
        <v>0</v>
      </c>
      <c r="AA49" s="202">
        <v>0</v>
      </c>
      <c r="AB49" s="202">
        <v>0</v>
      </c>
      <c r="AC49" s="319">
        <v>0</v>
      </c>
      <c r="AD49" s="319">
        <v>0</v>
      </c>
      <c r="AE49" s="319">
        <v>0</v>
      </c>
      <c r="AF49" s="319">
        <v>0</v>
      </c>
      <c r="AG49" s="319">
        <v>0</v>
      </c>
      <c r="AH49" s="319">
        <v>0</v>
      </c>
      <c r="AI49" s="319">
        <v>0</v>
      </c>
      <c r="AJ49" s="319">
        <v>0</v>
      </c>
      <c r="AK49" s="319">
        <v>0</v>
      </c>
      <c r="AL49" s="202">
        <v>0</v>
      </c>
      <c r="AM49" s="202">
        <v>0</v>
      </c>
      <c r="AN49" s="202">
        <v>0</v>
      </c>
      <c r="AO49" s="202">
        <v>0</v>
      </c>
      <c r="AP49" s="319">
        <v>0</v>
      </c>
      <c r="AQ49" s="319">
        <v>0</v>
      </c>
      <c r="AR49" s="319">
        <v>0</v>
      </c>
      <c r="AS49" s="202">
        <v>0</v>
      </c>
      <c r="AT49" s="202">
        <v>0</v>
      </c>
      <c r="AU49" s="202">
        <v>0</v>
      </c>
      <c r="AV49" s="202">
        <v>0</v>
      </c>
      <c r="AW49" s="202">
        <v>0</v>
      </c>
      <c r="AX49" s="202">
        <v>0</v>
      </c>
      <c r="AY49" s="202">
        <v>0</v>
      </c>
      <c r="AZ49" s="202">
        <v>0</v>
      </c>
      <c r="BA49" s="202">
        <v>0</v>
      </c>
      <c r="BB49" s="202">
        <v>0</v>
      </c>
      <c r="BC49" s="202">
        <v>0</v>
      </c>
      <c r="BD49" s="202">
        <v>0</v>
      </c>
      <c r="BE49" s="202">
        <v>0</v>
      </c>
      <c r="BF49" s="202">
        <v>0</v>
      </c>
      <c r="BG49" s="319">
        <v>0</v>
      </c>
      <c r="BH49" s="319">
        <v>0</v>
      </c>
      <c r="BI49" s="319">
        <v>0</v>
      </c>
      <c r="BJ49" s="321">
        <v>0</v>
      </c>
      <c r="BK49" s="321">
        <v>0.72</v>
      </c>
    </row>
    <row r="50" spans="1:63" ht="20.100000000000001" customHeight="1" x14ac:dyDescent="0.2">
      <c r="A50" s="375" t="s">
        <v>144</v>
      </c>
      <c r="B50" s="341" t="s">
        <v>142</v>
      </c>
      <c r="C50" s="340" t="s">
        <v>143</v>
      </c>
      <c r="D50" s="202">
        <v>0</v>
      </c>
      <c r="E50" s="202">
        <v>0</v>
      </c>
      <c r="F50" s="320">
        <v>0</v>
      </c>
      <c r="G50" s="202">
        <v>0</v>
      </c>
      <c r="H50" s="202">
        <v>0</v>
      </c>
      <c r="I50" s="202">
        <v>0</v>
      </c>
      <c r="J50" s="202">
        <v>0</v>
      </c>
      <c r="K50" s="202">
        <v>0</v>
      </c>
      <c r="L50" s="202">
        <v>0</v>
      </c>
      <c r="M50" s="202">
        <v>0</v>
      </c>
      <c r="N50" s="202">
        <v>0</v>
      </c>
      <c r="O50" s="202">
        <v>0</v>
      </c>
      <c r="P50" s="202">
        <v>0</v>
      </c>
      <c r="Q50" s="202">
        <v>0</v>
      </c>
      <c r="R50" s="202">
        <v>0</v>
      </c>
      <c r="S50" s="202">
        <v>0</v>
      </c>
      <c r="T50" s="202">
        <v>0</v>
      </c>
      <c r="U50" s="202">
        <v>0</v>
      </c>
      <c r="V50" s="202">
        <v>0</v>
      </c>
      <c r="W50" s="202">
        <v>0</v>
      </c>
      <c r="X50" s="202">
        <v>0</v>
      </c>
      <c r="Y50" s="202">
        <v>0</v>
      </c>
      <c r="Z50" s="202">
        <v>0</v>
      </c>
      <c r="AA50" s="202">
        <v>0</v>
      </c>
      <c r="AB50" s="202">
        <v>0</v>
      </c>
      <c r="AC50" s="319">
        <v>0</v>
      </c>
      <c r="AD50" s="319">
        <v>0</v>
      </c>
      <c r="AE50" s="319">
        <v>0</v>
      </c>
      <c r="AF50" s="319">
        <v>0</v>
      </c>
      <c r="AG50" s="319">
        <v>0</v>
      </c>
      <c r="AH50" s="319">
        <v>0</v>
      </c>
      <c r="AI50" s="319">
        <v>0</v>
      </c>
      <c r="AJ50" s="319">
        <v>0</v>
      </c>
      <c r="AK50" s="319">
        <v>0</v>
      </c>
      <c r="AL50" s="202">
        <v>0</v>
      </c>
      <c r="AM50" s="202">
        <v>0</v>
      </c>
      <c r="AN50" s="202">
        <v>0</v>
      </c>
      <c r="AO50" s="202">
        <v>0</v>
      </c>
      <c r="AP50" s="319">
        <v>0</v>
      </c>
      <c r="AQ50" s="319">
        <v>0</v>
      </c>
      <c r="AR50" s="319">
        <v>0</v>
      </c>
      <c r="AS50" s="202">
        <v>0</v>
      </c>
      <c r="AT50" s="202">
        <v>0</v>
      </c>
      <c r="AU50" s="202">
        <v>0</v>
      </c>
      <c r="AV50" s="202">
        <v>0</v>
      </c>
      <c r="AW50" s="202">
        <v>0</v>
      </c>
      <c r="AX50" s="202">
        <v>0</v>
      </c>
      <c r="AY50" s="202">
        <v>0</v>
      </c>
      <c r="AZ50" s="202">
        <v>0</v>
      </c>
      <c r="BA50" s="202">
        <v>0</v>
      </c>
      <c r="BB50" s="202">
        <v>0</v>
      </c>
      <c r="BC50" s="202">
        <v>0</v>
      </c>
      <c r="BD50" s="202">
        <v>0</v>
      </c>
      <c r="BE50" s="202">
        <v>0</v>
      </c>
      <c r="BF50" s="202">
        <v>0</v>
      </c>
      <c r="BG50" s="319">
        <v>0</v>
      </c>
      <c r="BH50" s="319">
        <v>0</v>
      </c>
      <c r="BI50" s="319">
        <v>0</v>
      </c>
      <c r="BJ50" s="321">
        <v>0</v>
      </c>
      <c r="BK50" s="321">
        <v>0</v>
      </c>
    </row>
    <row r="51" spans="1:63" ht="20.100000000000001" customHeight="1" x14ac:dyDescent="0.2">
      <c r="A51" s="375" t="s">
        <v>147</v>
      </c>
      <c r="B51" s="341" t="s">
        <v>145</v>
      </c>
      <c r="C51" s="340" t="s">
        <v>146</v>
      </c>
      <c r="D51" s="202">
        <v>11.15</v>
      </c>
      <c r="E51" s="202">
        <v>0</v>
      </c>
      <c r="F51" s="320">
        <v>0</v>
      </c>
      <c r="G51" s="202">
        <v>0</v>
      </c>
      <c r="H51" s="202">
        <v>0</v>
      </c>
      <c r="I51" s="202">
        <v>0</v>
      </c>
      <c r="J51" s="202">
        <v>0</v>
      </c>
      <c r="K51" s="202">
        <v>0</v>
      </c>
      <c r="L51" s="202">
        <v>0</v>
      </c>
      <c r="M51" s="202">
        <v>0</v>
      </c>
      <c r="N51" s="202">
        <v>0</v>
      </c>
      <c r="O51" s="202">
        <v>0</v>
      </c>
      <c r="P51" s="202">
        <v>0</v>
      </c>
      <c r="Q51" s="202">
        <v>0</v>
      </c>
      <c r="R51" s="202">
        <v>0</v>
      </c>
      <c r="S51" s="202">
        <v>0</v>
      </c>
      <c r="T51" s="202">
        <v>0</v>
      </c>
      <c r="U51" s="202">
        <v>0</v>
      </c>
      <c r="V51" s="202">
        <v>0</v>
      </c>
      <c r="W51" s="202">
        <v>0</v>
      </c>
      <c r="X51" s="202">
        <v>0</v>
      </c>
      <c r="Y51" s="202">
        <v>0</v>
      </c>
      <c r="Z51" s="202">
        <v>0</v>
      </c>
      <c r="AA51" s="202">
        <v>0</v>
      </c>
      <c r="AB51" s="202">
        <v>0</v>
      </c>
      <c r="AC51" s="319">
        <v>0</v>
      </c>
      <c r="AD51" s="319">
        <v>0</v>
      </c>
      <c r="AE51" s="319">
        <v>0</v>
      </c>
      <c r="AF51" s="319">
        <v>0</v>
      </c>
      <c r="AG51" s="319">
        <v>0</v>
      </c>
      <c r="AH51" s="319">
        <v>0</v>
      </c>
      <c r="AI51" s="319">
        <v>0</v>
      </c>
      <c r="AJ51" s="319">
        <v>0</v>
      </c>
      <c r="AK51" s="319">
        <v>0</v>
      </c>
      <c r="AL51" s="202">
        <v>0</v>
      </c>
      <c r="AM51" s="202">
        <v>0</v>
      </c>
      <c r="AN51" s="202">
        <v>0</v>
      </c>
      <c r="AO51" s="202">
        <v>0</v>
      </c>
      <c r="AP51" s="319">
        <v>0</v>
      </c>
      <c r="AQ51" s="319">
        <v>0</v>
      </c>
      <c r="AR51" s="319">
        <v>0</v>
      </c>
      <c r="AS51" s="202">
        <v>0</v>
      </c>
      <c r="AT51" s="202">
        <v>0</v>
      </c>
      <c r="AU51" s="202">
        <v>0</v>
      </c>
      <c r="AV51" s="202">
        <v>0</v>
      </c>
      <c r="AW51" s="202">
        <v>0</v>
      </c>
      <c r="AX51" s="202">
        <v>0</v>
      </c>
      <c r="AY51" s="202">
        <v>0</v>
      </c>
      <c r="AZ51" s="202">
        <v>0</v>
      </c>
      <c r="BA51" s="202">
        <v>0</v>
      </c>
      <c r="BB51" s="202">
        <v>0</v>
      </c>
      <c r="BC51" s="202">
        <v>0</v>
      </c>
      <c r="BD51" s="202">
        <v>0</v>
      </c>
      <c r="BE51" s="202">
        <v>0</v>
      </c>
      <c r="BF51" s="202">
        <v>0</v>
      </c>
      <c r="BG51" s="319">
        <v>0</v>
      </c>
      <c r="BH51" s="319">
        <v>0</v>
      </c>
      <c r="BI51" s="319">
        <v>0</v>
      </c>
      <c r="BJ51" s="321">
        <v>-0.22000000000000003</v>
      </c>
      <c r="BK51" s="321">
        <v>10.93</v>
      </c>
    </row>
    <row r="52" spans="1:63" ht="20.100000000000001" customHeight="1" x14ac:dyDescent="0.2">
      <c r="A52" s="375" t="s">
        <v>150</v>
      </c>
      <c r="B52" s="341" t="s">
        <v>148</v>
      </c>
      <c r="C52" s="340" t="s">
        <v>149</v>
      </c>
      <c r="D52" s="202">
        <v>2</v>
      </c>
      <c r="E52" s="202">
        <v>0</v>
      </c>
      <c r="F52" s="320">
        <v>0</v>
      </c>
      <c r="G52" s="202">
        <v>0</v>
      </c>
      <c r="H52" s="202">
        <v>0</v>
      </c>
      <c r="I52" s="202">
        <v>0</v>
      </c>
      <c r="J52" s="202">
        <v>0</v>
      </c>
      <c r="K52" s="202">
        <v>0</v>
      </c>
      <c r="L52" s="202">
        <v>0</v>
      </c>
      <c r="M52" s="202">
        <v>0</v>
      </c>
      <c r="N52" s="202">
        <v>0</v>
      </c>
      <c r="O52" s="202">
        <v>0</v>
      </c>
      <c r="P52" s="202">
        <v>0</v>
      </c>
      <c r="Q52" s="202">
        <v>0</v>
      </c>
      <c r="R52" s="202">
        <v>0</v>
      </c>
      <c r="S52" s="202">
        <v>0</v>
      </c>
      <c r="T52" s="202">
        <v>0</v>
      </c>
      <c r="U52" s="202">
        <v>0</v>
      </c>
      <c r="V52" s="202">
        <v>0</v>
      </c>
      <c r="W52" s="202">
        <v>0</v>
      </c>
      <c r="X52" s="202">
        <v>0</v>
      </c>
      <c r="Y52" s="202">
        <v>0</v>
      </c>
      <c r="Z52" s="202">
        <v>0</v>
      </c>
      <c r="AA52" s="202">
        <v>0</v>
      </c>
      <c r="AB52" s="202">
        <v>0</v>
      </c>
      <c r="AC52" s="319">
        <v>0</v>
      </c>
      <c r="AD52" s="319">
        <v>0</v>
      </c>
      <c r="AE52" s="319">
        <v>0</v>
      </c>
      <c r="AF52" s="319">
        <v>0</v>
      </c>
      <c r="AG52" s="319">
        <v>0</v>
      </c>
      <c r="AH52" s="319">
        <v>0</v>
      </c>
      <c r="AI52" s="319">
        <v>0</v>
      </c>
      <c r="AJ52" s="319">
        <v>0</v>
      </c>
      <c r="AK52" s="319">
        <v>0</v>
      </c>
      <c r="AL52" s="202">
        <v>0</v>
      </c>
      <c r="AM52" s="202">
        <v>0</v>
      </c>
      <c r="AN52" s="202">
        <v>0</v>
      </c>
      <c r="AO52" s="202">
        <v>0</v>
      </c>
      <c r="AP52" s="319">
        <v>0</v>
      </c>
      <c r="AQ52" s="319">
        <v>0</v>
      </c>
      <c r="AR52" s="319">
        <v>0</v>
      </c>
      <c r="AS52" s="202">
        <v>0</v>
      </c>
      <c r="AT52" s="202">
        <v>0</v>
      </c>
      <c r="AU52" s="202">
        <v>0</v>
      </c>
      <c r="AV52" s="202">
        <v>0</v>
      </c>
      <c r="AW52" s="202">
        <v>0</v>
      </c>
      <c r="AX52" s="202">
        <v>0</v>
      </c>
      <c r="AY52" s="202">
        <v>0</v>
      </c>
      <c r="AZ52" s="202">
        <v>0</v>
      </c>
      <c r="BA52" s="202">
        <v>0</v>
      </c>
      <c r="BB52" s="202">
        <v>0</v>
      </c>
      <c r="BC52" s="202">
        <v>0</v>
      </c>
      <c r="BD52" s="202">
        <v>0</v>
      </c>
      <c r="BE52" s="202">
        <v>0</v>
      </c>
      <c r="BF52" s="202">
        <v>0</v>
      </c>
      <c r="BG52" s="319">
        <v>0</v>
      </c>
      <c r="BH52" s="319">
        <v>0</v>
      </c>
      <c r="BI52" s="319">
        <v>0</v>
      </c>
      <c r="BJ52" s="321">
        <v>0</v>
      </c>
      <c r="BK52" s="321">
        <v>2</v>
      </c>
    </row>
    <row r="53" spans="1:63" ht="20.100000000000001" customHeight="1" x14ac:dyDescent="0.2">
      <c r="A53" s="375" t="s">
        <v>153</v>
      </c>
      <c r="B53" s="341" t="s">
        <v>151</v>
      </c>
      <c r="C53" s="340" t="s">
        <v>152</v>
      </c>
      <c r="D53" s="202">
        <v>0.02</v>
      </c>
      <c r="E53" s="202">
        <v>0</v>
      </c>
      <c r="F53" s="320">
        <v>0</v>
      </c>
      <c r="G53" s="202">
        <v>0</v>
      </c>
      <c r="H53" s="202">
        <v>0</v>
      </c>
      <c r="I53" s="202">
        <v>0</v>
      </c>
      <c r="J53" s="202">
        <v>0</v>
      </c>
      <c r="K53" s="202">
        <v>0</v>
      </c>
      <c r="L53" s="202">
        <v>0</v>
      </c>
      <c r="M53" s="202">
        <v>0</v>
      </c>
      <c r="N53" s="202">
        <v>0</v>
      </c>
      <c r="O53" s="202">
        <v>0</v>
      </c>
      <c r="P53" s="202">
        <v>0</v>
      </c>
      <c r="Q53" s="202">
        <v>0</v>
      </c>
      <c r="R53" s="202">
        <v>0</v>
      </c>
      <c r="S53" s="202">
        <v>0</v>
      </c>
      <c r="T53" s="202">
        <v>0</v>
      </c>
      <c r="U53" s="202">
        <v>0</v>
      </c>
      <c r="V53" s="202">
        <v>0</v>
      </c>
      <c r="W53" s="202">
        <v>0</v>
      </c>
      <c r="X53" s="202">
        <v>0</v>
      </c>
      <c r="Y53" s="202">
        <v>0</v>
      </c>
      <c r="Z53" s="202">
        <v>0</v>
      </c>
      <c r="AA53" s="202">
        <v>0</v>
      </c>
      <c r="AB53" s="202">
        <v>0</v>
      </c>
      <c r="AC53" s="319">
        <v>0</v>
      </c>
      <c r="AD53" s="319">
        <v>0</v>
      </c>
      <c r="AE53" s="319">
        <v>0</v>
      </c>
      <c r="AF53" s="319">
        <v>0</v>
      </c>
      <c r="AG53" s="319">
        <v>0</v>
      </c>
      <c r="AH53" s="319">
        <v>0</v>
      </c>
      <c r="AI53" s="319">
        <v>0</v>
      </c>
      <c r="AJ53" s="319">
        <v>0</v>
      </c>
      <c r="AK53" s="319">
        <v>0</v>
      </c>
      <c r="AL53" s="202">
        <v>0</v>
      </c>
      <c r="AM53" s="202">
        <v>0</v>
      </c>
      <c r="AN53" s="202">
        <v>0</v>
      </c>
      <c r="AO53" s="202">
        <v>0</v>
      </c>
      <c r="AP53" s="319">
        <v>0</v>
      </c>
      <c r="AQ53" s="319">
        <v>0</v>
      </c>
      <c r="AR53" s="319">
        <v>0</v>
      </c>
      <c r="AS53" s="202">
        <v>0</v>
      </c>
      <c r="AT53" s="202">
        <v>0</v>
      </c>
      <c r="AU53" s="202">
        <v>0</v>
      </c>
      <c r="AV53" s="202">
        <v>0</v>
      </c>
      <c r="AW53" s="202">
        <v>0</v>
      </c>
      <c r="AX53" s="202">
        <v>0</v>
      </c>
      <c r="AY53" s="202">
        <v>0</v>
      </c>
      <c r="AZ53" s="202">
        <v>0</v>
      </c>
      <c r="BA53" s="202">
        <v>0</v>
      </c>
      <c r="BB53" s="202">
        <v>0</v>
      </c>
      <c r="BC53" s="202">
        <v>0</v>
      </c>
      <c r="BD53" s="202">
        <v>0</v>
      </c>
      <c r="BE53" s="202">
        <v>0</v>
      </c>
      <c r="BF53" s="202">
        <v>0</v>
      </c>
      <c r="BG53" s="319">
        <v>0</v>
      </c>
      <c r="BH53" s="319">
        <v>0</v>
      </c>
      <c r="BI53" s="319">
        <v>0</v>
      </c>
      <c r="BJ53" s="321">
        <v>0</v>
      </c>
      <c r="BK53" s="321">
        <v>0.02</v>
      </c>
    </row>
    <row r="54" spans="1:63" ht="20.100000000000001" customHeight="1" x14ac:dyDescent="0.2">
      <c r="A54" s="375" t="s">
        <v>158</v>
      </c>
      <c r="B54" s="341" t="s">
        <v>154</v>
      </c>
      <c r="C54" s="340" t="s">
        <v>155</v>
      </c>
      <c r="D54" s="202">
        <v>0</v>
      </c>
      <c r="E54" s="202">
        <v>0</v>
      </c>
      <c r="F54" s="320">
        <v>0</v>
      </c>
      <c r="G54" s="202">
        <v>0</v>
      </c>
      <c r="H54" s="202">
        <v>0</v>
      </c>
      <c r="I54" s="202">
        <v>0</v>
      </c>
      <c r="J54" s="202">
        <v>0</v>
      </c>
      <c r="K54" s="202">
        <v>0</v>
      </c>
      <c r="L54" s="202">
        <v>0</v>
      </c>
      <c r="M54" s="202">
        <v>0</v>
      </c>
      <c r="N54" s="202">
        <v>0</v>
      </c>
      <c r="O54" s="202">
        <v>0</v>
      </c>
      <c r="P54" s="202">
        <v>0</v>
      </c>
      <c r="Q54" s="202">
        <v>0</v>
      </c>
      <c r="R54" s="202">
        <v>0</v>
      </c>
      <c r="S54" s="202">
        <v>0</v>
      </c>
      <c r="T54" s="202">
        <v>0</v>
      </c>
      <c r="U54" s="202">
        <v>0</v>
      </c>
      <c r="V54" s="202">
        <v>0</v>
      </c>
      <c r="W54" s="202">
        <v>0</v>
      </c>
      <c r="X54" s="202">
        <v>0</v>
      </c>
      <c r="Y54" s="202">
        <v>0</v>
      </c>
      <c r="Z54" s="202">
        <v>0</v>
      </c>
      <c r="AA54" s="202">
        <v>0</v>
      </c>
      <c r="AB54" s="202">
        <v>0</v>
      </c>
      <c r="AC54" s="319">
        <v>0</v>
      </c>
      <c r="AD54" s="319">
        <v>0</v>
      </c>
      <c r="AE54" s="319">
        <v>0</v>
      </c>
      <c r="AF54" s="319">
        <v>0</v>
      </c>
      <c r="AG54" s="319">
        <v>0</v>
      </c>
      <c r="AH54" s="319">
        <v>0</v>
      </c>
      <c r="AI54" s="319">
        <v>0</v>
      </c>
      <c r="AJ54" s="319">
        <v>0</v>
      </c>
      <c r="AK54" s="319">
        <v>0</v>
      </c>
      <c r="AL54" s="202">
        <v>0</v>
      </c>
      <c r="AM54" s="202">
        <v>0</v>
      </c>
      <c r="AN54" s="202">
        <v>0</v>
      </c>
      <c r="AO54" s="202">
        <v>0</v>
      </c>
      <c r="AP54" s="319">
        <v>0</v>
      </c>
      <c r="AQ54" s="319">
        <v>0</v>
      </c>
      <c r="AR54" s="319">
        <v>0</v>
      </c>
      <c r="AS54" s="202">
        <v>0</v>
      </c>
      <c r="AT54" s="202">
        <v>0</v>
      </c>
      <c r="AU54" s="202">
        <v>0</v>
      </c>
      <c r="AV54" s="202">
        <v>0</v>
      </c>
      <c r="AW54" s="202">
        <v>0</v>
      </c>
      <c r="AX54" s="202">
        <v>0</v>
      </c>
      <c r="AY54" s="202">
        <v>0</v>
      </c>
      <c r="AZ54" s="202">
        <v>0</v>
      </c>
      <c r="BA54" s="202">
        <v>0</v>
      </c>
      <c r="BB54" s="202">
        <v>0</v>
      </c>
      <c r="BC54" s="202">
        <v>0</v>
      </c>
      <c r="BD54" s="202">
        <v>0</v>
      </c>
      <c r="BE54" s="202">
        <v>0</v>
      </c>
      <c r="BF54" s="202">
        <v>0</v>
      </c>
      <c r="BG54" s="319">
        <v>0</v>
      </c>
      <c r="BH54" s="319">
        <v>0</v>
      </c>
      <c r="BI54" s="319">
        <v>0</v>
      </c>
      <c r="BJ54" s="321">
        <v>0</v>
      </c>
      <c r="BK54" s="321">
        <v>0</v>
      </c>
    </row>
    <row r="55" spans="1:63" ht="20.100000000000001" customHeight="1" x14ac:dyDescent="0.2">
      <c r="A55" s="375" t="s">
        <v>1286</v>
      </c>
      <c r="B55" s="341" t="s">
        <v>156</v>
      </c>
      <c r="C55" s="340" t="s">
        <v>157</v>
      </c>
      <c r="D55" s="202">
        <v>0.03</v>
      </c>
      <c r="E55" s="202">
        <v>0</v>
      </c>
      <c r="F55" s="320">
        <v>0</v>
      </c>
      <c r="G55" s="202">
        <v>0</v>
      </c>
      <c r="H55" s="202">
        <v>0</v>
      </c>
      <c r="I55" s="202">
        <v>0</v>
      </c>
      <c r="J55" s="202">
        <v>0</v>
      </c>
      <c r="K55" s="202">
        <v>0</v>
      </c>
      <c r="L55" s="202">
        <v>0</v>
      </c>
      <c r="M55" s="202">
        <v>0</v>
      </c>
      <c r="N55" s="202">
        <v>0</v>
      </c>
      <c r="O55" s="202">
        <v>0</v>
      </c>
      <c r="P55" s="202">
        <v>0</v>
      </c>
      <c r="Q55" s="202">
        <v>0</v>
      </c>
      <c r="R55" s="202">
        <v>0</v>
      </c>
      <c r="S55" s="202">
        <v>0</v>
      </c>
      <c r="T55" s="202">
        <v>0</v>
      </c>
      <c r="U55" s="202">
        <v>0</v>
      </c>
      <c r="V55" s="202">
        <v>0</v>
      </c>
      <c r="W55" s="202">
        <v>0</v>
      </c>
      <c r="X55" s="202">
        <v>0</v>
      </c>
      <c r="Y55" s="202">
        <v>0</v>
      </c>
      <c r="Z55" s="202">
        <v>0</v>
      </c>
      <c r="AA55" s="202">
        <v>0</v>
      </c>
      <c r="AB55" s="202">
        <v>0</v>
      </c>
      <c r="AC55" s="319">
        <v>0</v>
      </c>
      <c r="AD55" s="319">
        <v>0</v>
      </c>
      <c r="AE55" s="319">
        <v>0</v>
      </c>
      <c r="AF55" s="319">
        <v>0</v>
      </c>
      <c r="AG55" s="319">
        <v>0</v>
      </c>
      <c r="AH55" s="319">
        <v>0</v>
      </c>
      <c r="AI55" s="319">
        <v>0</v>
      </c>
      <c r="AJ55" s="319">
        <v>0</v>
      </c>
      <c r="AK55" s="319">
        <v>0</v>
      </c>
      <c r="AL55" s="202">
        <v>0</v>
      </c>
      <c r="AM55" s="202">
        <v>0</v>
      </c>
      <c r="AN55" s="202">
        <v>0</v>
      </c>
      <c r="AO55" s="202">
        <v>0</v>
      </c>
      <c r="AP55" s="319">
        <v>0</v>
      </c>
      <c r="AQ55" s="319">
        <v>0</v>
      </c>
      <c r="AR55" s="319">
        <v>0</v>
      </c>
      <c r="AS55" s="202">
        <v>0</v>
      </c>
      <c r="AT55" s="202">
        <v>0</v>
      </c>
      <c r="AU55" s="202">
        <v>0</v>
      </c>
      <c r="AV55" s="202">
        <v>0</v>
      </c>
      <c r="AW55" s="202">
        <v>0</v>
      </c>
      <c r="AX55" s="202">
        <v>0</v>
      </c>
      <c r="AY55" s="202">
        <v>0</v>
      </c>
      <c r="AZ55" s="202">
        <v>0</v>
      </c>
      <c r="BA55" s="202">
        <v>0</v>
      </c>
      <c r="BB55" s="202">
        <v>0</v>
      </c>
      <c r="BC55" s="202">
        <v>0</v>
      </c>
      <c r="BD55" s="202">
        <v>0</v>
      </c>
      <c r="BE55" s="202">
        <v>0</v>
      </c>
      <c r="BF55" s="202">
        <v>0</v>
      </c>
      <c r="BG55" s="319">
        <v>0</v>
      </c>
      <c r="BH55" s="319">
        <v>0</v>
      </c>
      <c r="BI55" s="319">
        <v>0</v>
      </c>
      <c r="BJ55" s="321">
        <v>0</v>
      </c>
      <c r="BK55" s="321">
        <v>0.03</v>
      </c>
    </row>
    <row r="56" spans="1:63" ht="20.100000000000001" customHeight="1" x14ac:dyDescent="0.2">
      <c r="A56" s="375" t="s">
        <v>1269</v>
      </c>
      <c r="B56" s="341" t="s">
        <v>159</v>
      </c>
      <c r="C56" s="340" t="s">
        <v>160</v>
      </c>
      <c r="D56" s="202">
        <v>11.33</v>
      </c>
      <c r="E56" s="202">
        <v>0</v>
      </c>
      <c r="F56" s="320">
        <v>0</v>
      </c>
      <c r="G56" s="202">
        <v>0</v>
      </c>
      <c r="H56" s="202">
        <v>0</v>
      </c>
      <c r="I56" s="202">
        <v>0</v>
      </c>
      <c r="J56" s="202">
        <v>0</v>
      </c>
      <c r="K56" s="202">
        <v>0</v>
      </c>
      <c r="L56" s="202">
        <v>0</v>
      </c>
      <c r="M56" s="202">
        <v>0</v>
      </c>
      <c r="N56" s="202">
        <v>0</v>
      </c>
      <c r="O56" s="202">
        <v>0</v>
      </c>
      <c r="P56" s="202">
        <v>0</v>
      </c>
      <c r="Q56" s="202">
        <v>0</v>
      </c>
      <c r="R56" s="202">
        <v>0</v>
      </c>
      <c r="S56" s="202">
        <v>0</v>
      </c>
      <c r="T56" s="202">
        <v>0</v>
      </c>
      <c r="U56" s="202">
        <v>0</v>
      </c>
      <c r="V56" s="202">
        <v>0</v>
      </c>
      <c r="W56" s="202">
        <v>0</v>
      </c>
      <c r="X56" s="202">
        <v>0</v>
      </c>
      <c r="Y56" s="202">
        <v>0</v>
      </c>
      <c r="Z56" s="202">
        <v>0</v>
      </c>
      <c r="AA56" s="202">
        <v>0</v>
      </c>
      <c r="AB56" s="202">
        <v>0</v>
      </c>
      <c r="AC56" s="319">
        <v>0</v>
      </c>
      <c r="AD56" s="319">
        <v>0</v>
      </c>
      <c r="AE56" s="319">
        <v>0</v>
      </c>
      <c r="AF56" s="319">
        <v>0</v>
      </c>
      <c r="AG56" s="319">
        <v>0</v>
      </c>
      <c r="AH56" s="319">
        <v>0</v>
      </c>
      <c r="AI56" s="319">
        <v>0</v>
      </c>
      <c r="AJ56" s="319">
        <v>0</v>
      </c>
      <c r="AK56" s="319">
        <v>0</v>
      </c>
      <c r="AL56" s="202">
        <v>0</v>
      </c>
      <c r="AM56" s="202">
        <v>0</v>
      </c>
      <c r="AN56" s="202">
        <v>0</v>
      </c>
      <c r="AO56" s="202">
        <v>0</v>
      </c>
      <c r="AP56" s="319">
        <v>0</v>
      </c>
      <c r="AQ56" s="319">
        <v>0</v>
      </c>
      <c r="AR56" s="319">
        <v>0</v>
      </c>
      <c r="AS56" s="202">
        <v>0</v>
      </c>
      <c r="AT56" s="202">
        <v>0</v>
      </c>
      <c r="AU56" s="202">
        <v>0</v>
      </c>
      <c r="AV56" s="202">
        <v>0</v>
      </c>
      <c r="AW56" s="202">
        <v>0</v>
      </c>
      <c r="AX56" s="202">
        <v>0</v>
      </c>
      <c r="AY56" s="202">
        <v>0</v>
      </c>
      <c r="AZ56" s="202">
        <v>0</v>
      </c>
      <c r="BA56" s="202">
        <v>0</v>
      </c>
      <c r="BB56" s="202">
        <v>0</v>
      </c>
      <c r="BC56" s="202">
        <v>0</v>
      </c>
      <c r="BD56" s="202">
        <v>0</v>
      </c>
      <c r="BE56" s="202">
        <v>0</v>
      </c>
      <c r="BF56" s="202">
        <v>0</v>
      </c>
      <c r="BG56" s="319">
        <v>0</v>
      </c>
      <c r="BH56" s="319">
        <v>0</v>
      </c>
      <c r="BI56" s="319">
        <v>0</v>
      </c>
      <c r="BJ56" s="321">
        <v>0</v>
      </c>
      <c r="BK56" s="321">
        <v>11.33</v>
      </c>
    </row>
    <row r="57" spans="1:63" ht="20.100000000000001" customHeight="1" x14ac:dyDescent="0.2">
      <c r="A57" s="375" t="s">
        <v>523</v>
      </c>
      <c r="B57" s="341" t="s">
        <v>162</v>
      </c>
      <c r="C57" s="340" t="s">
        <v>163</v>
      </c>
      <c r="D57" s="202">
        <v>0.01</v>
      </c>
      <c r="E57" s="202">
        <v>0</v>
      </c>
      <c r="F57" s="320">
        <v>0</v>
      </c>
      <c r="G57" s="202">
        <v>0</v>
      </c>
      <c r="H57" s="202">
        <v>0</v>
      </c>
      <c r="I57" s="202">
        <v>0</v>
      </c>
      <c r="J57" s="202">
        <v>0</v>
      </c>
      <c r="K57" s="202">
        <v>0</v>
      </c>
      <c r="L57" s="202">
        <v>0</v>
      </c>
      <c r="M57" s="202">
        <v>0</v>
      </c>
      <c r="N57" s="202">
        <v>0</v>
      </c>
      <c r="O57" s="202">
        <v>0</v>
      </c>
      <c r="P57" s="202">
        <v>0</v>
      </c>
      <c r="Q57" s="202">
        <v>0</v>
      </c>
      <c r="R57" s="202">
        <v>0</v>
      </c>
      <c r="S57" s="202">
        <v>0</v>
      </c>
      <c r="T57" s="202">
        <v>0</v>
      </c>
      <c r="U57" s="202">
        <v>0</v>
      </c>
      <c r="V57" s="202">
        <v>0</v>
      </c>
      <c r="W57" s="202">
        <v>0</v>
      </c>
      <c r="X57" s="202">
        <v>0</v>
      </c>
      <c r="Y57" s="202">
        <v>0</v>
      </c>
      <c r="Z57" s="202">
        <v>0</v>
      </c>
      <c r="AA57" s="202">
        <v>0</v>
      </c>
      <c r="AB57" s="202">
        <v>0</v>
      </c>
      <c r="AC57" s="319">
        <v>0</v>
      </c>
      <c r="AD57" s="319">
        <v>0</v>
      </c>
      <c r="AE57" s="319">
        <v>0</v>
      </c>
      <c r="AF57" s="319">
        <v>0</v>
      </c>
      <c r="AG57" s="319">
        <v>0</v>
      </c>
      <c r="AH57" s="319">
        <v>0</v>
      </c>
      <c r="AI57" s="319">
        <v>0</v>
      </c>
      <c r="AJ57" s="319">
        <v>0</v>
      </c>
      <c r="AK57" s="319">
        <v>0</v>
      </c>
      <c r="AL57" s="202">
        <v>0</v>
      </c>
      <c r="AM57" s="202">
        <v>0</v>
      </c>
      <c r="AN57" s="202">
        <v>0</v>
      </c>
      <c r="AO57" s="202">
        <v>0</v>
      </c>
      <c r="AP57" s="319">
        <v>0</v>
      </c>
      <c r="AQ57" s="319">
        <v>0</v>
      </c>
      <c r="AR57" s="319">
        <v>0</v>
      </c>
      <c r="AS57" s="202">
        <v>0</v>
      </c>
      <c r="AT57" s="202">
        <v>0</v>
      </c>
      <c r="AU57" s="202">
        <v>0</v>
      </c>
      <c r="AV57" s="202">
        <v>0</v>
      </c>
      <c r="AW57" s="202">
        <v>0</v>
      </c>
      <c r="AX57" s="202">
        <v>0</v>
      </c>
      <c r="AY57" s="202">
        <v>0</v>
      </c>
      <c r="AZ57" s="202">
        <v>0</v>
      </c>
      <c r="BA57" s="202">
        <v>0</v>
      </c>
      <c r="BB57" s="202">
        <v>0</v>
      </c>
      <c r="BC57" s="202">
        <v>0</v>
      </c>
      <c r="BD57" s="202">
        <v>0</v>
      </c>
      <c r="BE57" s="202">
        <v>0</v>
      </c>
      <c r="BF57" s="202">
        <v>0</v>
      </c>
      <c r="BG57" s="319">
        <v>0</v>
      </c>
      <c r="BH57" s="319">
        <v>0</v>
      </c>
      <c r="BI57" s="319">
        <v>0</v>
      </c>
      <c r="BJ57" s="321">
        <v>0</v>
      </c>
      <c r="BK57" s="321">
        <v>0.01</v>
      </c>
    </row>
    <row r="58" spans="1:63" ht="20.100000000000001" customHeight="1" x14ac:dyDescent="0.2">
      <c r="A58" s="375" t="s">
        <v>526</v>
      </c>
      <c r="B58" s="341" t="s">
        <v>164</v>
      </c>
      <c r="C58" s="340" t="s">
        <v>165</v>
      </c>
      <c r="D58" s="202">
        <v>0</v>
      </c>
      <c r="E58" s="202">
        <v>0</v>
      </c>
      <c r="F58" s="320">
        <v>0</v>
      </c>
      <c r="G58" s="202">
        <v>0</v>
      </c>
      <c r="H58" s="202">
        <v>0</v>
      </c>
      <c r="I58" s="202">
        <v>0</v>
      </c>
      <c r="J58" s="202">
        <v>0</v>
      </c>
      <c r="K58" s="202">
        <v>0</v>
      </c>
      <c r="L58" s="202">
        <v>0</v>
      </c>
      <c r="M58" s="202">
        <v>0</v>
      </c>
      <c r="N58" s="202">
        <v>0</v>
      </c>
      <c r="O58" s="202">
        <v>0</v>
      </c>
      <c r="P58" s="202">
        <v>0</v>
      </c>
      <c r="Q58" s="202">
        <v>0</v>
      </c>
      <c r="R58" s="202">
        <v>0</v>
      </c>
      <c r="S58" s="202">
        <v>0</v>
      </c>
      <c r="T58" s="202">
        <v>0</v>
      </c>
      <c r="U58" s="202">
        <v>0</v>
      </c>
      <c r="V58" s="202">
        <v>0</v>
      </c>
      <c r="W58" s="202">
        <v>0</v>
      </c>
      <c r="X58" s="202">
        <v>0</v>
      </c>
      <c r="Y58" s="202">
        <v>0</v>
      </c>
      <c r="Z58" s="202">
        <v>0</v>
      </c>
      <c r="AA58" s="202">
        <v>0</v>
      </c>
      <c r="AB58" s="202">
        <v>0</v>
      </c>
      <c r="AC58" s="319">
        <v>0</v>
      </c>
      <c r="AD58" s="319">
        <v>0</v>
      </c>
      <c r="AE58" s="319">
        <v>0</v>
      </c>
      <c r="AF58" s="319">
        <v>0</v>
      </c>
      <c r="AG58" s="319">
        <v>0</v>
      </c>
      <c r="AH58" s="319">
        <v>0</v>
      </c>
      <c r="AI58" s="319">
        <v>0</v>
      </c>
      <c r="AJ58" s="319">
        <v>0</v>
      </c>
      <c r="AK58" s="319">
        <v>0</v>
      </c>
      <c r="AL58" s="202">
        <v>0</v>
      </c>
      <c r="AM58" s="202">
        <v>0</v>
      </c>
      <c r="AN58" s="202">
        <v>0</v>
      </c>
      <c r="AO58" s="202">
        <v>0</v>
      </c>
      <c r="AP58" s="319">
        <v>0</v>
      </c>
      <c r="AQ58" s="319">
        <v>0</v>
      </c>
      <c r="AR58" s="319">
        <v>0</v>
      </c>
      <c r="AS58" s="202">
        <v>0</v>
      </c>
      <c r="AT58" s="202">
        <v>0</v>
      </c>
      <c r="AU58" s="202">
        <v>0</v>
      </c>
      <c r="AV58" s="202">
        <v>0</v>
      </c>
      <c r="AW58" s="202">
        <v>0</v>
      </c>
      <c r="AX58" s="202">
        <v>0</v>
      </c>
      <c r="AY58" s="202">
        <v>0</v>
      </c>
      <c r="AZ58" s="202">
        <v>0</v>
      </c>
      <c r="BA58" s="202">
        <v>0</v>
      </c>
      <c r="BB58" s="202">
        <v>0</v>
      </c>
      <c r="BC58" s="202">
        <v>0</v>
      </c>
      <c r="BD58" s="202">
        <v>0</v>
      </c>
      <c r="BE58" s="202">
        <v>0</v>
      </c>
      <c r="BF58" s="202">
        <v>0</v>
      </c>
      <c r="BG58" s="319">
        <v>0</v>
      </c>
      <c r="BH58" s="319">
        <v>0</v>
      </c>
      <c r="BI58" s="319">
        <v>0</v>
      </c>
      <c r="BJ58" s="321">
        <v>0</v>
      </c>
      <c r="BK58" s="321">
        <v>0</v>
      </c>
    </row>
    <row r="59" spans="1:63" s="288" customFormat="1" ht="20.100000000000001" customHeight="1" x14ac:dyDescent="0.2">
      <c r="A59" s="376">
        <v>3</v>
      </c>
      <c r="B59" s="317" t="s">
        <v>166</v>
      </c>
      <c r="C59" s="316" t="s">
        <v>167</v>
      </c>
      <c r="D59" s="202">
        <v>0</v>
      </c>
      <c r="E59" s="320">
        <v>0</v>
      </c>
      <c r="F59" s="320">
        <v>0</v>
      </c>
      <c r="G59" s="320">
        <v>0</v>
      </c>
      <c r="H59" s="320">
        <v>0</v>
      </c>
      <c r="I59" s="320">
        <v>0</v>
      </c>
      <c r="J59" s="320">
        <v>0</v>
      </c>
      <c r="K59" s="320">
        <v>0</v>
      </c>
      <c r="L59" s="320">
        <v>0</v>
      </c>
      <c r="M59" s="320">
        <v>0</v>
      </c>
      <c r="N59" s="320">
        <v>0</v>
      </c>
      <c r="O59" s="320">
        <v>0</v>
      </c>
      <c r="P59" s="320">
        <v>0</v>
      </c>
      <c r="Q59" s="320">
        <v>0</v>
      </c>
      <c r="R59" s="202">
        <v>0</v>
      </c>
      <c r="S59" s="320">
        <v>0</v>
      </c>
      <c r="T59" s="320">
        <v>0</v>
      </c>
      <c r="U59" s="320">
        <v>0</v>
      </c>
      <c r="V59" s="320">
        <v>0</v>
      </c>
      <c r="W59" s="320">
        <v>0</v>
      </c>
      <c r="X59" s="320">
        <v>0</v>
      </c>
      <c r="Y59" s="320">
        <v>0</v>
      </c>
      <c r="Z59" s="320">
        <v>0</v>
      </c>
      <c r="AA59" s="320">
        <v>0</v>
      </c>
      <c r="AB59" s="202">
        <v>0</v>
      </c>
      <c r="AC59" s="338">
        <v>0</v>
      </c>
      <c r="AD59" s="338">
        <v>0</v>
      </c>
      <c r="AE59" s="338">
        <v>0</v>
      </c>
      <c r="AF59" s="338">
        <v>0</v>
      </c>
      <c r="AG59" s="338">
        <v>0</v>
      </c>
      <c r="AH59" s="338">
        <v>0</v>
      </c>
      <c r="AI59" s="338">
        <v>0</v>
      </c>
      <c r="AJ59" s="338">
        <v>0</v>
      </c>
      <c r="AK59" s="319">
        <v>0</v>
      </c>
      <c r="AL59" s="320">
        <v>0</v>
      </c>
      <c r="AM59" s="320">
        <v>0</v>
      </c>
      <c r="AN59" s="320">
        <v>0</v>
      </c>
      <c r="AO59" s="320">
        <v>0</v>
      </c>
      <c r="AP59" s="338">
        <v>0</v>
      </c>
      <c r="AQ59" s="338">
        <v>0</v>
      </c>
      <c r="AR59" s="338">
        <v>0</v>
      </c>
      <c r="AS59" s="320">
        <v>0</v>
      </c>
      <c r="AT59" s="320">
        <v>0</v>
      </c>
      <c r="AU59" s="320">
        <v>0</v>
      </c>
      <c r="AV59" s="320">
        <v>0</v>
      </c>
      <c r="AW59" s="320">
        <v>0</v>
      </c>
      <c r="AX59" s="320">
        <v>0</v>
      </c>
      <c r="AY59" s="320">
        <v>0</v>
      </c>
      <c r="AZ59" s="320">
        <v>0</v>
      </c>
      <c r="BA59" s="320">
        <v>0</v>
      </c>
      <c r="BB59" s="320">
        <v>0</v>
      </c>
      <c r="BC59" s="320">
        <v>0</v>
      </c>
      <c r="BD59" s="320">
        <v>0</v>
      </c>
      <c r="BE59" s="320">
        <v>0</v>
      </c>
      <c r="BF59" s="320">
        <v>0</v>
      </c>
      <c r="BG59" s="338">
        <v>0</v>
      </c>
      <c r="BH59" s="338">
        <v>0</v>
      </c>
      <c r="BI59" s="338">
        <v>0</v>
      </c>
      <c r="BJ59" s="339">
        <v>0</v>
      </c>
      <c r="BK59" s="339">
        <v>0</v>
      </c>
    </row>
    <row r="60" spans="1:63" s="281" customFormat="1" ht="20.100000000000001" customHeight="1" x14ac:dyDescent="0.2">
      <c r="A60" s="379">
        <v>4</v>
      </c>
      <c r="B60" s="363" t="s">
        <v>168</v>
      </c>
      <c r="C60" s="362" t="s">
        <v>169</v>
      </c>
      <c r="D60" s="324">
        <v>36.520000000000003</v>
      </c>
      <c r="E60" s="361">
        <v>0</v>
      </c>
      <c r="F60" s="361">
        <v>0</v>
      </c>
      <c r="G60" s="361">
        <v>0</v>
      </c>
      <c r="H60" s="361">
        <v>0</v>
      </c>
      <c r="I60" s="361">
        <v>0</v>
      </c>
      <c r="J60" s="361">
        <v>0</v>
      </c>
      <c r="K60" s="361">
        <v>0</v>
      </c>
      <c r="L60" s="361">
        <v>0</v>
      </c>
      <c r="M60" s="361">
        <v>0</v>
      </c>
      <c r="N60" s="361">
        <v>0</v>
      </c>
      <c r="O60" s="361">
        <v>0</v>
      </c>
      <c r="P60" s="361">
        <v>0</v>
      </c>
      <c r="Q60" s="361">
        <v>0</v>
      </c>
      <c r="R60" s="324">
        <v>0</v>
      </c>
      <c r="S60" s="361">
        <v>0</v>
      </c>
      <c r="T60" s="361">
        <v>0</v>
      </c>
      <c r="U60" s="361">
        <v>0</v>
      </c>
      <c r="V60" s="361">
        <v>0</v>
      </c>
      <c r="W60" s="361">
        <v>0</v>
      </c>
      <c r="X60" s="361">
        <v>0</v>
      </c>
      <c r="Y60" s="361">
        <v>0</v>
      </c>
      <c r="Z60" s="361">
        <v>0</v>
      </c>
      <c r="AA60" s="361">
        <v>0</v>
      </c>
      <c r="AB60" s="324">
        <v>0</v>
      </c>
      <c r="AC60" s="361">
        <v>0</v>
      </c>
      <c r="AD60" s="361">
        <v>0</v>
      </c>
      <c r="AE60" s="361">
        <v>0</v>
      </c>
      <c r="AF60" s="361">
        <v>0</v>
      </c>
      <c r="AG60" s="361">
        <v>0</v>
      </c>
      <c r="AH60" s="361">
        <v>0</v>
      </c>
      <c r="AI60" s="361">
        <v>0</v>
      </c>
      <c r="AJ60" s="361">
        <v>0</v>
      </c>
      <c r="AK60" s="361">
        <v>0</v>
      </c>
      <c r="AL60" s="361">
        <v>0</v>
      </c>
      <c r="AM60" s="361">
        <v>0</v>
      </c>
      <c r="AN60" s="361">
        <v>0</v>
      </c>
      <c r="AO60" s="361">
        <v>0</v>
      </c>
      <c r="AP60" s="361">
        <v>0</v>
      </c>
      <c r="AQ60" s="361">
        <v>0</v>
      </c>
      <c r="AR60" s="361">
        <v>0</v>
      </c>
      <c r="AS60" s="361">
        <v>0</v>
      </c>
      <c r="AT60" s="361">
        <v>0</v>
      </c>
      <c r="AU60" s="361">
        <v>0</v>
      </c>
      <c r="AV60" s="361">
        <v>0</v>
      </c>
      <c r="AW60" s="361">
        <v>0</v>
      </c>
      <c r="AX60" s="361">
        <v>0</v>
      </c>
      <c r="AY60" s="361">
        <v>0</v>
      </c>
      <c r="AZ60" s="361">
        <v>0</v>
      </c>
      <c r="BA60" s="361">
        <v>0</v>
      </c>
      <c r="BB60" s="361">
        <v>0</v>
      </c>
      <c r="BC60" s="361">
        <v>0</v>
      </c>
      <c r="BD60" s="361">
        <v>0</v>
      </c>
      <c r="BE60" s="361">
        <v>0</v>
      </c>
      <c r="BF60" s="361">
        <v>0</v>
      </c>
      <c r="BG60" s="361">
        <v>0</v>
      </c>
      <c r="BH60" s="361">
        <v>0</v>
      </c>
      <c r="BI60" s="361">
        <v>0</v>
      </c>
      <c r="BJ60" s="364">
        <v>0</v>
      </c>
      <c r="BK60" s="364">
        <v>36.520000000000003</v>
      </c>
    </row>
    <row r="61" spans="1:63" s="304" customFormat="1" ht="20.100000000000001" customHeight="1" x14ac:dyDescent="0.2">
      <c r="A61" s="1514" t="s">
        <v>1271</v>
      </c>
      <c r="B61" s="1514"/>
      <c r="C61" s="366"/>
      <c r="D61" s="367">
        <v>0</v>
      </c>
      <c r="E61" s="367"/>
      <c r="F61" s="368">
        <v>0.24</v>
      </c>
      <c r="G61" s="367">
        <v>0</v>
      </c>
      <c r="H61" s="367">
        <v>0</v>
      </c>
      <c r="I61" s="367">
        <v>0</v>
      </c>
      <c r="J61" s="367">
        <v>0.24</v>
      </c>
      <c r="K61" s="367">
        <v>0</v>
      </c>
      <c r="L61" s="367">
        <v>0</v>
      </c>
      <c r="M61" s="367">
        <v>0</v>
      </c>
      <c r="N61" s="367">
        <v>0</v>
      </c>
      <c r="O61" s="367">
        <v>0</v>
      </c>
      <c r="P61" s="367">
        <v>0</v>
      </c>
      <c r="Q61" s="367">
        <v>0</v>
      </c>
      <c r="R61" s="367">
        <v>0.42000000000000004</v>
      </c>
      <c r="S61" s="367">
        <v>0</v>
      </c>
      <c r="T61" s="367">
        <v>0</v>
      </c>
      <c r="U61" s="367">
        <v>0</v>
      </c>
      <c r="V61" s="367">
        <v>0</v>
      </c>
      <c r="W61" s="367">
        <v>0</v>
      </c>
      <c r="X61" s="367">
        <v>0</v>
      </c>
      <c r="Y61" s="367">
        <v>0</v>
      </c>
      <c r="Z61" s="367">
        <v>0</v>
      </c>
      <c r="AA61" s="367">
        <v>0</v>
      </c>
      <c r="AB61" s="367">
        <v>0.2</v>
      </c>
      <c r="AC61" s="369">
        <v>0.2</v>
      </c>
      <c r="AD61" s="369">
        <v>0</v>
      </c>
      <c r="AE61" s="369">
        <v>0</v>
      </c>
      <c r="AF61" s="369">
        <v>0</v>
      </c>
      <c r="AG61" s="369">
        <v>0</v>
      </c>
      <c r="AH61" s="369">
        <v>0</v>
      </c>
      <c r="AI61" s="369">
        <v>0</v>
      </c>
      <c r="AJ61" s="369">
        <v>0</v>
      </c>
      <c r="AK61" s="388">
        <v>0</v>
      </c>
      <c r="AL61" s="367">
        <v>0</v>
      </c>
      <c r="AM61" s="367">
        <v>0</v>
      </c>
      <c r="AN61" s="367">
        <v>0</v>
      </c>
      <c r="AO61" s="367">
        <v>0</v>
      </c>
      <c r="AP61" s="369">
        <v>0</v>
      </c>
      <c r="AQ61" s="369">
        <v>0</v>
      </c>
      <c r="AR61" s="369">
        <v>0</v>
      </c>
      <c r="AS61" s="367">
        <v>0</v>
      </c>
      <c r="AT61" s="367">
        <v>0</v>
      </c>
      <c r="AU61" s="367">
        <v>0</v>
      </c>
      <c r="AV61" s="367">
        <v>0</v>
      </c>
      <c r="AW61" s="367">
        <v>0</v>
      </c>
      <c r="AX61" s="367">
        <v>0.22000000000000003</v>
      </c>
      <c r="AY61" s="367">
        <v>0</v>
      </c>
      <c r="AZ61" s="367">
        <v>0</v>
      </c>
      <c r="BA61" s="367">
        <v>0</v>
      </c>
      <c r="BB61" s="367">
        <v>0</v>
      </c>
      <c r="BC61" s="367">
        <v>0</v>
      </c>
      <c r="BD61" s="367">
        <v>0</v>
      </c>
      <c r="BE61" s="367">
        <v>0</v>
      </c>
      <c r="BF61" s="367">
        <v>0</v>
      </c>
      <c r="BG61" s="369">
        <v>0</v>
      </c>
      <c r="BH61" s="369">
        <v>0</v>
      </c>
      <c r="BI61" s="369">
        <v>0</v>
      </c>
      <c r="BJ61" s="370"/>
      <c r="BK61" s="370"/>
    </row>
    <row r="62" spans="1:63" ht="20.100000000000001" customHeight="1" x14ac:dyDescent="0.2">
      <c r="A62" s="311" t="s">
        <v>1274</v>
      </c>
      <c r="C62" s="349"/>
    </row>
  </sheetData>
  <mergeCells count="8">
    <mergeCell ref="BK4:BK5"/>
    <mergeCell ref="BJ4:BJ5"/>
    <mergeCell ref="A61:B61"/>
    <mergeCell ref="A4:A5"/>
    <mergeCell ref="B4:B5"/>
    <mergeCell ref="C4:C5"/>
    <mergeCell ref="D4:D5"/>
    <mergeCell ref="E4:E5"/>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7">
    <tabColor theme="0"/>
  </sheetPr>
  <dimension ref="A1:BK62"/>
  <sheetViews>
    <sheetView zoomScale="78" zoomScaleNormal="78" workbookViewId="0">
      <pane xSplit="5" ySplit="6" topLeftCell="F58" activePane="bottomRight" state="frozen"/>
      <selection activeCell="BG59" sqref="BG59"/>
      <selection pane="topRight" activeCell="BG59" sqref="BG59"/>
      <selection pane="bottomLeft" activeCell="BG59" sqref="BG59"/>
      <selection pane="bottomRight" activeCell="BG59" sqref="BG59"/>
    </sheetView>
  </sheetViews>
  <sheetFormatPr defaultRowHeight="20.100000000000001" customHeight="1" x14ac:dyDescent="0.2"/>
  <cols>
    <col min="1" max="1" width="6.7109375" style="280" customWidth="1"/>
    <col min="2" max="2" width="39.140625" style="280" customWidth="1"/>
    <col min="3" max="3" width="8.7109375" style="280" customWidth="1"/>
    <col min="4" max="4" width="12.7109375" style="101" customWidth="1"/>
    <col min="5" max="5" width="12" style="101" customWidth="1"/>
    <col min="6" max="6" width="12.85546875" style="101" customWidth="1"/>
    <col min="7" max="7" width="11.42578125" style="101" customWidth="1"/>
    <col min="8" max="8" width="10.42578125" style="101" customWidth="1"/>
    <col min="9" max="9" width="11.7109375" style="101" customWidth="1"/>
    <col min="10" max="10" width="11.140625" style="101" customWidth="1"/>
    <col min="11" max="11" width="11.85546875" style="101" bestFit="1" customWidth="1"/>
    <col min="12" max="12" width="10.5703125" style="101" bestFit="1" customWidth="1"/>
    <col min="13" max="13" width="9.5703125" style="101" bestFit="1" customWidth="1"/>
    <col min="14" max="14" width="11.42578125" style="101" customWidth="1"/>
    <col min="15" max="15" width="10.5703125" style="101" customWidth="1"/>
    <col min="16" max="16" width="7.5703125" style="101" customWidth="1"/>
    <col min="17" max="17" width="9.5703125" style="101" bestFit="1" customWidth="1"/>
    <col min="18" max="18" width="11" style="101" bestFit="1" customWidth="1"/>
    <col min="19" max="19" width="10.140625" style="101" bestFit="1" customWidth="1"/>
    <col min="20" max="24" width="9.5703125" style="101" bestFit="1" customWidth="1"/>
    <col min="25" max="25" width="10.140625" style="101" bestFit="1" customWidth="1"/>
    <col min="26" max="26" width="9.5703125" style="101" bestFit="1" customWidth="1"/>
    <col min="27" max="27" width="9.5703125" style="315" bestFit="1" customWidth="1"/>
    <col min="28" max="28" width="10.28515625" style="101" customWidth="1"/>
    <col min="29" max="30" width="9.5703125" style="328" bestFit="1" customWidth="1"/>
    <col min="31" max="34" width="9.5703125" style="329" bestFit="1" customWidth="1"/>
    <col min="35" max="36" width="9.5703125" style="328" bestFit="1" customWidth="1"/>
    <col min="37" max="37" width="9.5703125" style="328" customWidth="1"/>
    <col min="38" max="41" width="9.5703125" style="315" bestFit="1" customWidth="1"/>
    <col min="42" max="44" width="9.5703125" style="329" bestFit="1" customWidth="1"/>
    <col min="45" max="45" width="9.42578125" style="329" customWidth="1"/>
    <col min="46" max="46" width="9.5703125" style="101" bestFit="1" customWidth="1"/>
    <col min="47" max="48" width="9.5703125" style="315" bestFit="1" customWidth="1"/>
    <col min="49" max="58" width="9.5703125" style="101" bestFit="1" customWidth="1"/>
    <col min="59" max="61" width="9.5703125" style="330" bestFit="1" customWidth="1"/>
    <col min="62" max="63" width="12.5703125" style="325" bestFit="1" customWidth="1"/>
    <col min="195" max="195" width="6.7109375" customWidth="1"/>
    <col min="196" max="196" width="39.140625" customWidth="1"/>
    <col min="197" max="197" width="8.7109375" customWidth="1"/>
    <col min="198" max="198" width="11.7109375" customWidth="1"/>
    <col min="199" max="199" width="12.7109375" customWidth="1"/>
    <col min="200" max="200" width="12" customWidth="1"/>
    <col min="201" max="201" width="12.85546875" customWidth="1"/>
    <col min="202" max="202" width="11.42578125" customWidth="1"/>
    <col min="203" max="203" width="10.42578125" customWidth="1"/>
    <col min="204" max="204" width="11.7109375" customWidth="1"/>
    <col min="205" max="205" width="11.140625" customWidth="1"/>
    <col min="206" max="206" width="11.85546875" bestFit="1" customWidth="1"/>
    <col min="207" max="207" width="10.5703125" bestFit="1" customWidth="1"/>
    <col min="208" max="208" width="9.5703125" bestFit="1" customWidth="1"/>
    <col min="209" max="209" width="11.42578125" customWidth="1"/>
    <col min="210" max="210" width="10.5703125" customWidth="1"/>
    <col min="211" max="211" width="7.5703125" customWidth="1"/>
    <col min="212" max="212" width="9.5703125" bestFit="1" customWidth="1"/>
    <col min="213" max="213" width="11" bestFit="1" customWidth="1"/>
    <col min="214" max="214" width="10.140625" bestFit="1" customWidth="1"/>
    <col min="215" max="219" width="9.5703125" bestFit="1" customWidth="1"/>
    <col min="220" max="220" width="10.140625" bestFit="1" customWidth="1"/>
    <col min="221" max="222" width="9.5703125" bestFit="1" customWidth="1"/>
    <col min="223" max="223" width="10.28515625" customWidth="1"/>
    <col min="224" max="231" width="9.5703125" bestFit="1" customWidth="1"/>
    <col min="232" max="232" width="9.5703125" customWidth="1"/>
    <col min="233" max="239" width="9.5703125" bestFit="1" customWidth="1"/>
    <col min="240" max="240" width="9.42578125" customWidth="1"/>
    <col min="241" max="256" width="9.5703125" bestFit="1" customWidth="1"/>
    <col min="257" max="258" width="12.5703125" bestFit="1" customWidth="1"/>
    <col min="259" max="259" width="11.42578125" bestFit="1" customWidth="1"/>
    <col min="260" max="260" width="11" bestFit="1" customWidth="1"/>
    <col min="261" max="261" width="11.7109375" bestFit="1" customWidth="1"/>
    <col min="451" max="451" width="6.7109375" customWidth="1"/>
    <col min="452" max="452" width="39.140625" customWidth="1"/>
    <col min="453" max="453" width="8.7109375" customWidth="1"/>
    <col min="454" max="454" width="11.7109375" customWidth="1"/>
    <col min="455" max="455" width="12.7109375" customWidth="1"/>
    <col min="456" max="456" width="12" customWidth="1"/>
    <col min="457" max="457" width="12.85546875" customWidth="1"/>
    <col min="458" max="458" width="11.42578125" customWidth="1"/>
    <col min="459" max="459" width="10.42578125" customWidth="1"/>
    <col min="460" max="460" width="11.7109375" customWidth="1"/>
    <col min="461" max="461" width="11.140625" customWidth="1"/>
    <col min="462" max="462" width="11.85546875" bestFit="1" customWidth="1"/>
    <col min="463" max="463" width="10.5703125" bestFit="1" customWidth="1"/>
    <col min="464" max="464" width="9.5703125" bestFit="1" customWidth="1"/>
    <col min="465" max="465" width="11.42578125" customWidth="1"/>
    <col min="466" max="466" width="10.5703125" customWidth="1"/>
    <col min="467" max="467" width="7.5703125" customWidth="1"/>
    <col min="468" max="468" width="9.5703125" bestFit="1" customWidth="1"/>
    <col min="469" max="469" width="11" bestFit="1" customWidth="1"/>
    <col min="470" max="470" width="10.140625" bestFit="1" customWidth="1"/>
    <col min="471" max="475" width="9.5703125" bestFit="1" customWidth="1"/>
    <col min="476" max="476" width="10.140625" bestFit="1" customWidth="1"/>
    <col min="477" max="478" width="9.5703125" bestFit="1" customWidth="1"/>
    <col min="479" max="479" width="10.28515625" customWidth="1"/>
    <col min="480" max="487" width="9.5703125" bestFit="1" customWidth="1"/>
    <col min="488" max="488" width="9.5703125" customWidth="1"/>
    <col min="489" max="495" width="9.5703125" bestFit="1" customWidth="1"/>
    <col min="496" max="496" width="9.42578125" customWidth="1"/>
    <col min="497" max="512" width="9.5703125" bestFit="1" customWidth="1"/>
    <col min="513" max="514" width="12.5703125" bestFit="1" customWidth="1"/>
    <col min="515" max="515" width="11.42578125" bestFit="1" customWidth="1"/>
    <col min="516" max="516" width="11" bestFit="1" customWidth="1"/>
    <col min="517" max="517" width="11.7109375" bestFit="1" customWidth="1"/>
    <col min="707" max="707" width="6.7109375" customWidth="1"/>
    <col min="708" max="708" width="39.140625" customWidth="1"/>
    <col min="709" max="709" width="8.7109375" customWidth="1"/>
    <col min="710" max="710" width="11.7109375" customWidth="1"/>
    <col min="711" max="711" width="12.7109375" customWidth="1"/>
    <col min="712" max="712" width="12" customWidth="1"/>
    <col min="713" max="713" width="12.85546875" customWidth="1"/>
    <col min="714" max="714" width="11.42578125" customWidth="1"/>
    <col min="715" max="715" width="10.42578125" customWidth="1"/>
    <col min="716" max="716" width="11.7109375" customWidth="1"/>
    <col min="717" max="717" width="11.140625" customWidth="1"/>
    <col min="718" max="718" width="11.85546875" bestFit="1" customWidth="1"/>
    <col min="719" max="719" width="10.5703125" bestFit="1" customWidth="1"/>
    <col min="720" max="720" width="9.5703125" bestFit="1" customWidth="1"/>
    <col min="721" max="721" width="11.42578125" customWidth="1"/>
    <col min="722" max="722" width="10.5703125" customWidth="1"/>
    <col min="723" max="723" width="7.5703125" customWidth="1"/>
    <col min="724" max="724" width="9.5703125" bestFit="1" customWidth="1"/>
    <col min="725" max="725" width="11" bestFit="1" customWidth="1"/>
    <col min="726" max="726" width="10.140625" bestFit="1" customWidth="1"/>
    <col min="727" max="731" width="9.5703125" bestFit="1" customWidth="1"/>
    <col min="732" max="732" width="10.140625" bestFit="1" customWidth="1"/>
    <col min="733" max="734" width="9.5703125" bestFit="1" customWidth="1"/>
    <col min="735" max="735" width="10.28515625" customWidth="1"/>
    <col min="736" max="743" width="9.5703125" bestFit="1" customWidth="1"/>
    <col min="744" max="744" width="9.5703125" customWidth="1"/>
    <col min="745" max="751" width="9.5703125" bestFit="1" customWidth="1"/>
    <col min="752" max="752" width="9.42578125" customWidth="1"/>
    <col min="753" max="768" width="9.5703125" bestFit="1" customWidth="1"/>
    <col min="769" max="770" width="12.5703125" bestFit="1" customWidth="1"/>
    <col min="771" max="771" width="11.42578125" bestFit="1" customWidth="1"/>
    <col min="772" max="772" width="11" bestFit="1" customWidth="1"/>
    <col min="773" max="773" width="11.7109375" bestFit="1" customWidth="1"/>
    <col min="963" max="963" width="6.7109375" customWidth="1"/>
    <col min="964" max="964" width="39.140625" customWidth="1"/>
    <col min="965" max="965" width="8.7109375" customWidth="1"/>
    <col min="966" max="966" width="11.7109375" customWidth="1"/>
    <col min="967" max="967" width="12.7109375" customWidth="1"/>
    <col min="968" max="968" width="12" customWidth="1"/>
    <col min="969" max="969" width="12.85546875" customWidth="1"/>
    <col min="970" max="970" width="11.42578125" customWidth="1"/>
    <col min="971" max="971" width="10.42578125" customWidth="1"/>
    <col min="972" max="972" width="11.7109375" customWidth="1"/>
    <col min="973" max="973" width="11.140625" customWidth="1"/>
    <col min="974" max="974" width="11.85546875" bestFit="1" customWidth="1"/>
    <col min="975" max="975" width="10.5703125" bestFit="1" customWidth="1"/>
    <col min="976" max="976" width="9.5703125" bestFit="1" customWidth="1"/>
    <col min="977" max="977" width="11.42578125" customWidth="1"/>
    <col min="978" max="978" width="10.5703125" customWidth="1"/>
    <col min="979" max="979" width="7.5703125" customWidth="1"/>
    <col min="980" max="980" width="9.5703125" bestFit="1" customWidth="1"/>
    <col min="981" max="981" width="11" bestFit="1" customWidth="1"/>
    <col min="982" max="982" width="10.140625" bestFit="1" customWidth="1"/>
    <col min="983" max="987" width="9.5703125" bestFit="1" customWidth="1"/>
    <col min="988" max="988" width="10.140625" bestFit="1" customWidth="1"/>
    <col min="989" max="990" width="9.5703125" bestFit="1" customWidth="1"/>
    <col min="991" max="991" width="10.28515625" customWidth="1"/>
    <col min="992" max="999" width="9.5703125" bestFit="1" customWidth="1"/>
    <col min="1000" max="1000" width="9.5703125" customWidth="1"/>
    <col min="1001" max="1007" width="9.5703125" bestFit="1" customWidth="1"/>
    <col min="1008" max="1008" width="9.42578125" customWidth="1"/>
    <col min="1009" max="1024" width="9.5703125" bestFit="1" customWidth="1"/>
    <col min="1025" max="1026" width="12.5703125" bestFit="1" customWidth="1"/>
    <col min="1027" max="1027" width="11.42578125" bestFit="1" customWidth="1"/>
    <col min="1028" max="1028" width="11" bestFit="1" customWidth="1"/>
    <col min="1029" max="1029" width="11.7109375" bestFit="1" customWidth="1"/>
    <col min="1219" max="1219" width="6.7109375" customWidth="1"/>
    <col min="1220" max="1220" width="39.140625" customWidth="1"/>
    <col min="1221" max="1221" width="8.7109375" customWidth="1"/>
    <col min="1222" max="1222" width="11.7109375" customWidth="1"/>
    <col min="1223" max="1223" width="12.7109375" customWidth="1"/>
    <col min="1224" max="1224" width="12" customWidth="1"/>
    <col min="1225" max="1225" width="12.85546875" customWidth="1"/>
    <col min="1226" max="1226" width="11.42578125" customWidth="1"/>
    <col min="1227" max="1227" width="10.42578125" customWidth="1"/>
    <col min="1228" max="1228" width="11.7109375" customWidth="1"/>
    <col min="1229" max="1229" width="11.140625" customWidth="1"/>
    <col min="1230" max="1230" width="11.85546875" bestFit="1" customWidth="1"/>
    <col min="1231" max="1231" width="10.5703125" bestFit="1" customWidth="1"/>
    <col min="1232" max="1232" width="9.5703125" bestFit="1" customWidth="1"/>
    <col min="1233" max="1233" width="11.42578125" customWidth="1"/>
    <col min="1234" max="1234" width="10.5703125" customWidth="1"/>
    <col min="1235" max="1235" width="7.5703125" customWidth="1"/>
    <col min="1236" max="1236" width="9.5703125" bestFit="1" customWidth="1"/>
    <col min="1237" max="1237" width="11" bestFit="1" customWidth="1"/>
    <col min="1238" max="1238" width="10.140625" bestFit="1" customWidth="1"/>
    <col min="1239" max="1243" width="9.5703125" bestFit="1" customWidth="1"/>
    <col min="1244" max="1244" width="10.140625" bestFit="1" customWidth="1"/>
    <col min="1245" max="1246" width="9.5703125" bestFit="1" customWidth="1"/>
    <col min="1247" max="1247" width="10.28515625" customWidth="1"/>
    <col min="1248" max="1255" width="9.5703125" bestFit="1" customWidth="1"/>
    <col min="1256" max="1256" width="9.5703125" customWidth="1"/>
    <col min="1257" max="1263" width="9.5703125" bestFit="1" customWidth="1"/>
    <col min="1264" max="1264" width="9.42578125" customWidth="1"/>
    <col min="1265" max="1280" width="9.5703125" bestFit="1" customWidth="1"/>
    <col min="1281" max="1282" width="12.5703125" bestFit="1" customWidth="1"/>
    <col min="1283" max="1283" width="11.42578125" bestFit="1" customWidth="1"/>
    <col min="1284" max="1284" width="11" bestFit="1" customWidth="1"/>
    <col min="1285" max="1285" width="11.7109375" bestFit="1" customWidth="1"/>
    <col min="1475" max="1475" width="6.7109375" customWidth="1"/>
    <col min="1476" max="1476" width="39.140625" customWidth="1"/>
    <col min="1477" max="1477" width="8.7109375" customWidth="1"/>
    <col min="1478" max="1478" width="11.7109375" customWidth="1"/>
    <col min="1479" max="1479" width="12.7109375" customWidth="1"/>
    <col min="1480" max="1480" width="12" customWidth="1"/>
    <col min="1481" max="1481" width="12.85546875" customWidth="1"/>
    <col min="1482" max="1482" width="11.42578125" customWidth="1"/>
    <col min="1483" max="1483" width="10.42578125" customWidth="1"/>
    <col min="1484" max="1484" width="11.7109375" customWidth="1"/>
    <col min="1485" max="1485" width="11.140625" customWidth="1"/>
    <col min="1486" max="1486" width="11.85546875" bestFit="1" customWidth="1"/>
    <col min="1487" max="1487" width="10.5703125" bestFit="1" customWidth="1"/>
    <col min="1488" max="1488" width="9.5703125" bestFit="1" customWidth="1"/>
    <col min="1489" max="1489" width="11.42578125" customWidth="1"/>
    <col min="1490" max="1490" width="10.5703125" customWidth="1"/>
    <col min="1491" max="1491" width="7.5703125" customWidth="1"/>
    <col min="1492" max="1492" width="9.5703125" bestFit="1" customWidth="1"/>
    <col min="1493" max="1493" width="11" bestFit="1" customWidth="1"/>
    <col min="1494" max="1494" width="10.140625" bestFit="1" customWidth="1"/>
    <col min="1495" max="1499" width="9.5703125" bestFit="1" customWidth="1"/>
    <col min="1500" max="1500" width="10.140625" bestFit="1" customWidth="1"/>
    <col min="1501" max="1502" width="9.5703125" bestFit="1" customWidth="1"/>
    <col min="1503" max="1503" width="10.28515625" customWidth="1"/>
    <col min="1504" max="1511" width="9.5703125" bestFit="1" customWidth="1"/>
    <col min="1512" max="1512" width="9.5703125" customWidth="1"/>
    <col min="1513" max="1519" width="9.5703125" bestFit="1" customWidth="1"/>
    <col min="1520" max="1520" width="9.42578125" customWidth="1"/>
    <col min="1521" max="1536" width="9.5703125" bestFit="1" customWidth="1"/>
    <col min="1537" max="1538" width="12.5703125" bestFit="1" customWidth="1"/>
    <col min="1539" max="1539" width="11.42578125" bestFit="1" customWidth="1"/>
    <col min="1540" max="1540" width="11" bestFit="1" customWidth="1"/>
    <col min="1541" max="1541" width="11.7109375" bestFit="1" customWidth="1"/>
    <col min="1731" max="1731" width="6.7109375" customWidth="1"/>
    <col min="1732" max="1732" width="39.140625" customWidth="1"/>
    <col min="1733" max="1733" width="8.7109375" customWidth="1"/>
    <col min="1734" max="1734" width="11.7109375" customWidth="1"/>
    <col min="1735" max="1735" width="12.7109375" customWidth="1"/>
    <col min="1736" max="1736" width="12" customWidth="1"/>
    <col min="1737" max="1737" width="12.85546875" customWidth="1"/>
    <col min="1738" max="1738" width="11.42578125" customWidth="1"/>
    <col min="1739" max="1739" width="10.42578125" customWidth="1"/>
    <col min="1740" max="1740" width="11.7109375" customWidth="1"/>
    <col min="1741" max="1741" width="11.140625" customWidth="1"/>
    <col min="1742" max="1742" width="11.85546875" bestFit="1" customWidth="1"/>
    <col min="1743" max="1743" width="10.5703125" bestFit="1" customWidth="1"/>
    <col min="1744" max="1744" width="9.5703125" bestFit="1" customWidth="1"/>
    <col min="1745" max="1745" width="11.42578125" customWidth="1"/>
    <col min="1746" max="1746" width="10.5703125" customWidth="1"/>
    <col min="1747" max="1747" width="7.5703125" customWidth="1"/>
    <col min="1748" max="1748" width="9.5703125" bestFit="1" customWidth="1"/>
    <col min="1749" max="1749" width="11" bestFit="1" customWidth="1"/>
    <col min="1750" max="1750" width="10.140625" bestFit="1" customWidth="1"/>
    <col min="1751" max="1755" width="9.5703125" bestFit="1" customWidth="1"/>
    <col min="1756" max="1756" width="10.140625" bestFit="1" customWidth="1"/>
    <col min="1757" max="1758" width="9.5703125" bestFit="1" customWidth="1"/>
    <col min="1759" max="1759" width="10.28515625" customWidth="1"/>
    <col min="1760" max="1767" width="9.5703125" bestFit="1" customWidth="1"/>
    <col min="1768" max="1768" width="9.5703125" customWidth="1"/>
    <col min="1769" max="1775" width="9.5703125" bestFit="1" customWidth="1"/>
    <col min="1776" max="1776" width="9.42578125" customWidth="1"/>
    <col min="1777" max="1792" width="9.5703125" bestFit="1" customWidth="1"/>
    <col min="1793" max="1794" width="12.5703125" bestFit="1" customWidth="1"/>
    <col min="1795" max="1795" width="11.42578125" bestFit="1" customWidth="1"/>
    <col min="1796" max="1796" width="11" bestFit="1" customWidth="1"/>
    <col min="1797" max="1797" width="11.7109375" bestFit="1" customWidth="1"/>
    <col min="1987" max="1987" width="6.7109375" customWidth="1"/>
    <col min="1988" max="1988" width="39.140625" customWidth="1"/>
    <col min="1989" max="1989" width="8.7109375" customWidth="1"/>
    <col min="1990" max="1990" width="11.7109375" customWidth="1"/>
    <col min="1991" max="1991" width="12.7109375" customWidth="1"/>
    <col min="1992" max="1992" width="12" customWidth="1"/>
    <col min="1993" max="1993" width="12.85546875" customWidth="1"/>
    <col min="1994" max="1994" width="11.42578125" customWidth="1"/>
    <col min="1995" max="1995" width="10.42578125" customWidth="1"/>
    <col min="1996" max="1996" width="11.7109375" customWidth="1"/>
    <col min="1997" max="1997" width="11.140625" customWidth="1"/>
    <col min="1998" max="1998" width="11.85546875" bestFit="1" customWidth="1"/>
    <col min="1999" max="1999" width="10.5703125" bestFit="1" customWidth="1"/>
    <col min="2000" max="2000" width="9.5703125" bestFit="1" customWidth="1"/>
    <col min="2001" max="2001" width="11.42578125" customWidth="1"/>
    <col min="2002" max="2002" width="10.5703125" customWidth="1"/>
    <col min="2003" max="2003" width="7.5703125" customWidth="1"/>
    <col min="2004" max="2004" width="9.5703125" bestFit="1" customWidth="1"/>
    <col min="2005" max="2005" width="11" bestFit="1" customWidth="1"/>
    <col min="2006" max="2006" width="10.140625" bestFit="1" customWidth="1"/>
    <col min="2007" max="2011" width="9.5703125" bestFit="1" customWidth="1"/>
    <col min="2012" max="2012" width="10.140625" bestFit="1" customWidth="1"/>
    <col min="2013" max="2014" width="9.5703125" bestFit="1" customWidth="1"/>
    <col min="2015" max="2015" width="10.28515625" customWidth="1"/>
    <col min="2016" max="2023" width="9.5703125" bestFit="1" customWidth="1"/>
    <col min="2024" max="2024" width="9.5703125" customWidth="1"/>
    <col min="2025" max="2031" width="9.5703125" bestFit="1" customWidth="1"/>
    <col min="2032" max="2032" width="9.42578125" customWidth="1"/>
    <col min="2033" max="2048" width="9.5703125" bestFit="1" customWidth="1"/>
    <col min="2049" max="2050" width="12.5703125" bestFit="1" customWidth="1"/>
    <col min="2051" max="2051" width="11.42578125" bestFit="1" customWidth="1"/>
    <col min="2052" max="2052" width="11" bestFit="1" customWidth="1"/>
    <col min="2053" max="2053" width="11.7109375" bestFit="1" customWidth="1"/>
    <col min="2243" max="2243" width="6.7109375" customWidth="1"/>
    <col min="2244" max="2244" width="39.140625" customWidth="1"/>
    <col min="2245" max="2245" width="8.7109375" customWidth="1"/>
    <col min="2246" max="2246" width="11.7109375" customWidth="1"/>
    <col min="2247" max="2247" width="12.7109375" customWidth="1"/>
    <col min="2248" max="2248" width="12" customWidth="1"/>
    <col min="2249" max="2249" width="12.85546875" customWidth="1"/>
    <col min="2250" max="2250" width="11.42578125" customWidth="1"/>
    <col min="2251" max="2251" width="10.42578125" customWidth="1"/>
    <col min="2252" max="2252" width="11.7109375" customWidth="1"/>
    <col min="2253" max="2253" width="11.140625" customWidth="1"/>
    <col min="2254" max="2254" width="11.85546875" bestFit="1" customWidth="1"/>
    <col min="2255" max="2255" width="10.5703125" bestFit="1" customWidth="1"/>
    <col min="2256" max="2256" width="9.5703125" bestFit="1" customWidth="1"/>
    <col min="2257" max="2257" width="11.42578125" customWidth="1"/>
    <col min="2258" max="2258" width="10.5703125" customWidth="1"/>
    <col min="2259" max="2259" width="7.5703125" customWidth="1"/>
    <col min="2260" max="2260" width="9.5703125" bestFit="1" customWidth="1"/>
    <col min="2261" max="2261" width="11" bestFit="1" customWidth="1"/>
    <col min="2262" max="2262" width="10.140625" bestFit="1" customWidth="1"/>
    <col min="2263" max="2267" width="9.5703125" bestFit="1" customWidth="1"/>
    <col min="2268" max="2268" width="10.140625" bestFit="1" customWidth="1"/>
    <col min="2269" max="2270" width="9.5703125" bestFit="1" customWidth="1"/>
    <col min="2271" max="2271" width="10.28515625" customWidth="1"/>
    <col min="2272" max="2279" width="9.5703125" bestFit="1" customWidth="1"/>
    <col min="2280" max="2280" width="9.5703125" customWidth="1"/>
    <col min="2281" max="2287" width="9.5703125" bestFit="1" customWidth="1"/>
    <col min="2288" max="2288" width="9.42578125" customWidth="1"/>
    <col min="2289" max="2304" width="9.5703125" bestFit="1" customWidth="1"/>
    <col min="2305" max="2306" width="12.5703125" bestFit="1" customWidth="1"/>
    <col min="2307" max="2307" width="11.42578125" bestFit="1" customWidth="1"/>
    <col min="2308" max="2308" width="11" bestFit="1" customWidth="1"/>
    <col min="2309" max="2309" width="11.7109375" bestFit="1" customWidth="1"/>
    <col min="2499" max="2499" width="6.7109375" customWidth="1"/>
    <col min="2500" max="2500" width="39.140625" customWidth="1"/>
    <col min="2501" max="2501" width="8.7109375" customWidth="1"/>
    <col min="2502" max="2502" width="11.7109375" customWidth="1"/>
    <col min="2503" max="2503" width="12.7109375" customWidth="1"/>
    <col min="2504" max="2504" width="12" customWidth="1"/>
    <col min="2505" max="2505" width="12.85546875" customWidth="1"/>
    <col min="2506" max="2506" width="11.42578125" customWidth="1"/>
    <col min="2507" max="2507" width="10.42578125" customWidth="1"/>
    <col min="2508" max="2508" width="11.7109375" customWidth="1"/>
    <col min="2509" max="2509" width="11.140625" customWidth="1"/>
    <col min="2510" max="2510" width="11.85546875" bestFit="1" customWidth="1"/>
    <col min="2511" max="2511" width="10.5703125" bestFit="1" customWidth="1"/>
    <col min="2512" max="2512" width="9.5703125" bestFit="1" customWidth="1"/>
    <col min="2513" max="2513" width="11.42578125" customWidth="1"/>
    <col min="2514" max="2514" width="10.5703125" customWidth="1"/>
    <col min="2515" max="2515" width="7.5703125" customWidth="1"/>
    <col min="2516" max="2516" width="9.5703125" bestFit="1" customWidth="1"/>
    <col min="2517" max="2517" width="11" bestFit="1" customWidth="1"/>
    <col min="2518" max="2518" width="10.140625" bestFit="1" customWidth="1"/>
    <col min="2519" max="2523" width="9.5703125" bestFit="1" customWidth="1"/>
    <col min="2524" max="2524" width="10.140625" bestFit="1" customWidth="1"/>
    <col min="2525" max="2526" width="9.5703125" bestFit="1" customWidth="1"/>
    <col min="2527" max="2527" width="10.28515625" customWidth="1"/>
    <col min="2528" max="2535" width="9.5703125" bestFit="1" customWidth="1"/>
    <col min="2536" max="2536" width="9.5703125" customWidth="1"/>
    <col min="2537" max="2543" width="9.5703125" bestFit="1" customWidth="1"/>
    <col min="2544" max="2544" width="9.42578125" customWidth="1"/>
    <col min="2545" max="2560" width="9.5703125" bestFit="1" customWidth="1"/>
    <col min="2561" max="2562" width="12.5703125" bestFit="1" customWidth="1"/>
    <col min="2563" max="2563" width="11.42578125" bestFit="1" customWidth="1"/>
    <col min="2564" max="2564" width="11" bestFit="1" customWidth="1"/>
    <col min="2565" max="2565" width="11.7109375" bestFit="1" customWidth="1"/>
    <col min="2755" max="2755" width="6.7109375" customWidth="1"/>
    <col min="2756" max="2756" width="39.140625" customWidth="1"/>
    <col min="2757" max="2757" width="8.7109375" customWidth="1"/>
    <col min="2758" max="2758" width="11.7109375" customWidth="1"/>
    <col min="2759" max="2759" width="12.7109375" customWidth="1"/>
    <col min="2760" max="2760" width="12" customWidth="1"/>
    <col min="2761" max="2761" width="12.85546875" customWidth="1"/>
    <col min="2762" max="2762" width="11.42578125" customWidth="1"/>
    <col min="2763" max="2763" width="10.42578125" customWidth="1"/>
    <col min="2764" max="2764" width="11.7109375" customWidth="1"/>
    <col min="2765" max="2765" width="11.140625" customWidth="1"/>
    <col min="2766" max="2766" width="11.85546875" bestFit="1" customWidth="1"/>
    <col min="2767" max="2767" width="10.5703125" bestFit="1" customWidth="1"/>
    <col min="2768" max="2768" width="9.5703125" bestFit="1" customWidth="1"/>
    <col min="2769" max="2769" width="11.42578125" customWidth="1"/>
    <col min="2770" max="2770" width="10.5703125" customWidth="1"/>
    <col min="2771" max="2771" width="7.5703125" customWidth="1"/>
    <col min="2772" max="2772" width="9.5703125" bestFit="1" customWidth="1"/>
    <col min="2773" max="2773" width="11" bestFit="1" customWidth="1"/>
    <col min="2774" max="2774" width="10.140625" bestFit="1" customWidth="1"/>
    <col min="2775" max="2779" width="9.5703125" bestFit="1" customWidth="1"/>
    <col min="2780" max="2780" width="10.140625" bestFit="1" customWidth="1"/>
    <col min="2781" max="2782" width="9.5703125" bestFit="1" customWidth="1"/>
    <col min="2783" max="2783" width="10.28515625" customWidth="1"/>
    <col min="2784" max="2791" width="9.5703125" bestFit="1" customWidth="1"/>
    <col min="2792" max="2792" width="9.5703125" customWidth="1"/>
    <col min="2793" max="2799" width="9.5703125" bestFit="1" customWidth="1"/>
    <col min="2800" max="2800" width="9.42578125" customWidth="1"/>
    <col min="2801" max="2816" width="9.5703125" bestFit="1" customWidth="1"/>
    <col min="2817" max="2818" width="12.5703125" bestFit="1" customWidth="1"/>
    <col min="2819" max="2819" width="11.42578125" bestFit="1" customWidth="1"/>
    <col min="2820" max="2820" width="11" bestFit="1" customWidth="1"/>
    <col min="2821" max="2821" width="11.7109375" bestFit="1" customWidth="1"/>
    <col min="3011" max="3011" width="6.7109375" customWidth="1"/>
    <col min="3012" max="3012" width="39.140625" customWidth="1"/>
    <col min="3013" max="3013" width="8.7109375" customWidth="1"/>
    <col min="3014" max="3014" width="11.7109375" customWidth="1"/>
    <col min="3015" max="3015" width="12.7109375" customWidth="1"/>
    <col min="3016" max="3016" width="12" customWidth="1"/>
    <col min="3017" max="3017" width="12.85546875" customWidth="1"/>
    <col min="3018" max="3018" width="11.42578125" customWidth="1"/>
    <col min="3019" max="3019" width="10.42578125" customWidth="1"/>
    <col min="3020" max="3020" width="11.7109375" customWidth="1"/>
    <col min="3021" max="3021" width="11.140625" customWidth="1"/>
    <col min="3022" max="3022" width="11.85546875" bestFit="1" customWidth="1"/>
    <col min="3023" max="3023" width="10.5703125" bestFit="1" customWidth="1"/>
    <col min="3024" max="3024" width="9.5703125" bestFit="1" customWidth="1"/>
    <col min="3025" max="3025" width="11.42578125" customWidth="1"/>
    <col min="3026" max="3026" width="10.5703125" customWidth="1"/>
    <col min="3027" max="3027" width="7.5703125" customWidth="1"/>
    <col min="3028" max="3028" width="9.5703125" bestFit="1" customWidth="1"/>
    <col min="3029" max="3029" width="11" bestFit="1" customWidth="1"/>
    <col min="3030" max="3030" width="10.140625" bestFit="1" customWidth="1"/>
    <col min="3031" max="3035" width="9.5703125" bestFit="1" customWidth="1"/>
    <col min="3036" max="3036" width="10.140625" bestFit="1" customWidth="1"/>
    <col min="3037" max="3038" width="9.5703125" bestFit="1" customWidth="1"/>
    <col min="3039" max="3039" width="10.28515625" customWidth="1"/>
    <col min="3040" max="3047" width="9.5703125" bestFit="1" customWidth="1"/>
    <col min="3048" max="3048" width="9.5703125" customWidth="1"/>
    <col min="3049" max="3055" width="9.5703125" bestFit="1" customWidth="1"/>
    <col min="3056" max="3056" width="9.42578125" customWidth="1"/>
    <col min="3057" max="3072" width="9.5703125" bestFit="1" customWidth="1"/>
    <col min="3073" max="3074" width="12.5703125" bestFit="1" customWidth="1"/>
    <col min="3075" max="3075" width="11.42578125" bestFit="1" customWidth="1"/>
    <col min="3076" max="3076" width="11" bestFit="1" customWidth="1"/>
    <col min="3077" max="3077" width="11.7109375" bestFit="1" customWidth="1"/>
    <col min="3267" max="3267" width="6.7109375" customWidth="1"/>
    <col min="3268" max="3268" width="39.140625" customWidth="1"/>
    <col min="3269" max="3269" width="8.7109375" customWidth="1"/>
    <col min="3270" max="3270" width="11.7109375" customWidth="1"/>
    <col min="3271" max="3271" width="12.7109375" customWidth="1"/>
    <col min="3272" max="3272" width="12" customWidth="1"/>
    <col min="3273" max="3273" width="12.85546875" customWidth="1"/>
    <col min="3274" max="3274" width="11.42578125" customWidth="1"/>
    <col min="3275" max="3275" width="10.42578125" customWidth="1"/>
    <col min="3276" max="3276" width="11.7109375" customWidth="1"/>
    <col min="3277" max="3277" width="11.140625" customWidth="1"/>
    <col min="3278" max="3278" width="11.85546875" bestFit="1" customWidth="1"/>
    <col min="3279" max="3279" width="10.5703125" bestFit="1" customWidth="1"/>
    <col min="3280" max="3280" width="9.5703125" bestFit="1" customWidth="1"/>
    <col min="3281" max="3281" width="11.42578125" customWidth="1"/>
    <col min="3282" max="3282" width="10.5703125" customWidth="1"/>
    <col min="3283" max="3283" width="7.5703125" customWidth="1"/>
    <col min="3284" max="3284" width="9.5703125" bestFit="1" customWidth="1"/>
    <col min="3285" max="3285" width="11" bestFit="1" customWidth="1"/>
    <col min="3286" max="3286" width="10.140625" bestFit="1" customWidth="1"/>
    <col min="3287" max="3291" width="9.5703125" bestFit="1" customWidth="1"/>
    <col min="3292" max="3292" width="10.140625" bestFit="1" customWidth="1"/>
    <col min="3293" max="3294" width="9.5703125" bestFit="1" customWidth="1"/>
    <col min="3295" max="3295" width="10.28515625" customWidth="1"/>
    <col min="3296" max="3303" width="9.5703125" bestFit="1" customWidth="1"/>
    <col min="3304" max="3304" width="9.5703125" customWidth="1"/>
    <col min="3305" max="3311" width="9.5703125" bestFit="1" customWidth="1"/>
    <col min="3312" max="3312" width="9.42578125" customWidth="1"/>
    <col min="3313" max="3328" width="9.5703125" bestFit="1" customWidth="1"/>
    <col min="3329" max="3330" width="12.5703125" bestFit="1" customWidth="1"/>
    <col min="3331" max="3331" width="11.42578125" bestFit="1" customWidth="1"/>
    <col min="3332" max="3332" width="11" bestFit="1" customWidth="1"/>
    <col min="3333" max="3333" width="11.7109375" bestFit="1" customWidth="1"/>
    <col min="3523" max="3523" width="6.7109375" customWidth="1"/>
    <col min="3524" max="3524" width="39.140625" customWidth="1"/>
    <col min="3525" max="3525" width="8.7109375" customWidth="1"/>
    <col min="3526" max="3526" width="11.7109375" customWidth="1"/>
    <col min="3527" max="3527" width="12.7109375" customWidth="1"/>
    <col min="3528" max="3528" width="12" customWidth="1"/>
    <col min="3529" max="3529" width="12.85546875" customWidth="1"/>
    <col min="3530" max="3530" width="11.42578125" customWidth="1"/>
    <col min="3531" max="3531" width="10.42578125" customWidth="1"/>
    <col min="3532" max="3532" width="11.7109375" customWidth="1"/>
    <col min="3533" max="3533" width="11.140625" customWidth="1"/>
    <col min="3534" max="3534" width="11.85546875" bestFit="1" customWidth="1"/>
    <col min="3535" max="3535" width="10.5703125" bestFit="1" customWidth="1"/>
    <col min="3536" max="3536" width="9.5703125" bestFit="1" customWidth="1"/>
    <col min="3537" max="3537" width="11.42578125" customWidth="1"/>
    <col min="3538" max="3538" width="10.5703125" customWidth="1"/>
    <col min="3539" max="3539" width="7.5703125" customWidth="1"/>
    <col min="3540" max="3540" width="9.5703125" bestFit="1" customWidth="1"/>
    <col min="3541" max="3541" width="11" bestFit="1" customWidth="1"/>
    <col min="3542" max="3542" width="10.140625" bestFit="1" customWidth="1"/>
    <col min="3543" max="3547" width="9.5703125" bestFit="1" customWidth="1"/>
    <col min="3548" max="3548" width="10.140625" bestFit="1" customWidth="1"/>
    <col min="3549" max="3550" width="9.5703125" bestFit="1" customWidth="1"/>
    <col min="3551" max="3551" width="10.28515625" customWidth="1"/>
    <col min="3552" max="3559" width="9.5703125" bestFit="1" customWidth="1"/>
    <col min="3560" max="3560" width="9.5703125" customWidth="1"/>
    <col min="3561" max="3567" width="9.5703125" bestFit="1" customWidth="1"/>
    <col min="3568" max="3568" width="9.42578125" customWidth="1"/>
    <col min="3569" max="3584" width="9.5703125" bestFit="1" customWidth="1"/>
    <col min="3585" max="3586" width="12.5703125" bestFit="1" customWidth="1"/>
    <col min="3587" max="3587" width="11.42578125" bestFit="1" customWidth="1"/>
    <col min="3588" max="3588" width="11" bestFit="1" customWidth="1"/>
    <col min="3589" max="3589" width="11.7109375" bestFit="1" customWidth="1"/>
    <col min="3779" max="3779" width="6.7109375" customWidth="1"/>
    <col min="3780" max="3780" width="39.140625" customWidth="1"/>
    <col min="3781" max="3781" width="8.7109375" customWidth="1"/>
    <col min="3782" max="3782" width="11.7109375" customWidth="1"/>
    <col min="3783" max="3783" width="12.7109375" customWidth="1"/>
    <col min="3784" max="3784" width="12" customWidth="1"/>
    <col min="3785" max="3785" width="12.85546875" customWidth="1"/>
    <col min="3786" max="3786" width="11.42578125" customWidth="1"/>
    <col min="3787" max="3787" width="10.42578125" customWidth="1"/>
    <col min="3788" max="3788" width="11.7109375" customWidth="1"/>
    <col min="3789" max="3789" width="11.140625" customWidth="1"/>
    <col min="3790" max="3790" width="11.85546875" bestFit="1" customWidth="1"/>
    <col min="3791" max="3791" width="10.5703125" bestFit="1" customWidth="1"/>
    <col min="3792" max="3792" width="9.5703125" bestFit="1" customWidth="1"/>
    <col min="3793" max="3793" width="11.42578125" customWidth="1"/>
    <col min="3794" max="3794" width="10.5703125" customWidth="1"/>
    <col min="3795" max="3795" width="7.5703125" customWidth="1"/>
    <col min="3796" max="3796" width="9.5703125" bestFit="1" customWidth="1"/>
    <col min="3797" max="3797" width="11" bestFit="1" customWidth="1"/>
    <col min="3798" max="3798" width="10.140625" bestFit="1" customWidth="1"/>
    <col min="3799" max="3803" width="9.5703125" bestFit="1" customWidth="1"/>
    <col min="3804" max="3804" width="10.140625" bestFit="1" customWidth="1"/>
    <col min="3805" max="3806" width="9.5703125" bestFit="1" customWidth="1"/>
    <col min="3807" max="3807" width="10.28515625" customWidth="1"/>
    <col min="3808" max="3815" width="9.5703125" bestFit="1" customWidth="1"/>
    <col min="3816" max="3816" width="9.5703125" customWidth="1"/>
    <col min="3817" max="3823" width="9.5703125" bestFit="1" customWidth="1"/>
    <col min="3824" max="3824" width="9.42578125" customWidth="1"/>
    <col min="3825" max="3840" width="9.5703125" bestFit="1" customWidth="1"/>
    <col min="3841" max="3842" width="12.5703125" bestFit="1" customWidth="1"/>
    <col min="3843" max="3843" width="11.42578125" bestFit="1" customWidth="1"/>
    <col min="3844" max="3844" width="11" bestFit="1" customWidth="1"/>
    <col min="3845" max="3845" width="11.7109375" bestFit="1" customWidth="1"/>
    <col min="4035" max="4035" width="6.7109375" customWidth="1"/>
    <col min="4036" max="4036" width="39.140625" customWidth="1"/>
    <col min="4037" max="4037" width="8.7109375" customWidth="1"/>
    <col min="4038" max="4038" width="11.7109375" customWidth="1"/>
    <col min="4039" max="4039" width="12.7109375" customWidth="1"/>
    <col min="4040" max="4040" width="12" customWidth="1"/>
    <col min="4041" max="4041" width="12.85546875" customWidth="1"/>
    <col min="4042" max="4042" width="11.42578125" customWidth="1"/>
    <col min="4043" max="4043" width="10.42578125" customWidth="1"/>
    <col min="4044" max="4044" width="11.7109375" customWidth="1"/>
    <col min="4045" max="4045" width="11.140625" customWidth="1"/>
    <col min="4046" max="4046" width="11.85546875" bestFit="1" customWidth="1"/>
    <col min="4047" max="4047" width="10.5703125" bestFit="1" customWidth="1"/>
    <col min="4048" max="4048" width="9.5703125" bestFit="1" customWidth="1"/>
    <col min="4049" max="4049" width="11.42578125" customWidth="1"/>
    <col min="4050" max="4050" width="10.5703125" customWidth="1"/>
    <col min="4051" max="4051" width="7.5703125" customWidth="1"/>
    <col min="4052" max="4052" width="9.5703125" bestFit="1" customWidth="1"/>
    <col min="4053" max="4053" width="11" bestFit="1" customWidth="1"/>
    <col min="4054" max="4054" width="10.140625" bestFit="1" customWidth="1"/>
    <col min="4055" max="4059" width="9.5703125" bestFit="1" customWidth="1"/>
    <col min="4060" max="4060" width="10.140625" bestFit="1" customWidth="1"/>
    <col min="4061" max="4062" width="9.5703125" bestFit="1" customWidth="1"/>
    <col min="4063" max="4063" width="10.28515625" customWidth="1"/>
    <col min="4064" max="4071" width="9.5703125" bestFit="1" customWidth="1"/>
    <col min="4072" max="4072" width="9.5703125" customWidth="1"/>
    <col min="4073" max="4079" width="9.5703125" bestFit="1" customWidth="1"/>
    <col min="4080" max="4080" width="9.42578125" customWidth="1"/>
    <col min="4081" max="4096" width="9.5703125" bestFit="1" customWidth="1"/>
    <col min="4097" max="4098" width="12.5703125" bestFit="1" customWidth="1"/>
    <col min="4099" max="4099" width="11.42578125" bestFit="1" customWidth="1"/>
    <col min="4100" max="4100" width="11" bestFit="1" customWidth="1"/>
    <col min="4101" max="4101" width="11.7109375" bestFit="1" customWidth="1"/>
    <col min="4291" max="4291" width="6.7109375" customWidth="1"/>
    <col min="4292" max="4292" width="39.140625" customWidth="1"/>
    <col min="4293" max="4293" width="8.7109375" customWidth="1"/>
    <col min="4294" max="4294" width="11.7109375" customWidth="1"/>
    <col min="4295" max="4295" width="12.7109375" customWidth="1"/>
    <col min="4296" max="4296" width="12" customWidth="1"/>
    <col min="4297" max="4297" width="12.85546875" customWidth="1"/>
    <col min="4298" max="4298" width="11.42578125" customWidth="1"/>
    <col min="4299" max="4299" width="10.42578125" customWidth="1"/>
    <col min="4300" max="4300" width="11.7109375" customWidth="1"/>
    <col min="4301" max="4301" width="11.140625" customWidth="1"/>
    <col min="4302" max="4302" width="11.85546875" bestFit="1" customWidth="1"/>
    <col min="4303" max="4303" width="10.5703125" bestFit="1" customWidth="1"/>
    <col min="4304" max="4304" width="9.5703125" bestFit="1" customWidth="1"/>
    <col min="4305" max="4305" width="11.42578125" customWidth="1"/>
    <col min="4306" max="4306" width="10.5703125" customWidth="1"/>
    <col min="4307" max="4307" width="7.5703125" customWidth="1"/>
    <col min="4308" max="4308" width="9.5703125" bestFit="1" customWidth="1"/>
    <col min="4309" max="4309" width="11" bestFit="1" customWidth="1"/>
    <col min="4310" max="4310" width="10.140625" bestFit="1" customWidth="1"/>
    <col min="4311" max="4315" width="9.5703125" bestFit="1" customWidth="1"/>
    <col min="4316" max="4316" width="10.140625" bestFit="1" customWidth="1"/>
    <col min="4317" max="4318" width="9.5703125" bestFit="1" customWidth="1"/>
    <col min="4319" max="4319" width="10.28515625" customWidth="1"/>
    <col min="4320" max="4327" width="9.5703125" bestFit="1" customWidth="1"/>
    <col min="4328" max="4328" width="9.5703125" customWidth="1"/>
    <col min="4329" max="4335" width="9.5703125" bestFit="1" customWidth="1"/>
    <col min="4336" max="4336" width="9.42578125" customWidth="1"/>
    <col min="4337" max="4352" width="9.5703125" bestFit="1" customWidth="1"/>
    <col min="4353" max="4354" width="12.5703125" bestFit="1" customWidth="1"/>
    <col min="4355" max="4355" width="11.42578125" bestFit="1" customWidth="1"/>
    <col min="4356" max="4356" width="11" bestFit="1" customWidth="1"/>
    <col min="4357" max="4357" width="11.7109375" bestFit="1" customWidth="1"/>
    <col min="4547" max="4547" width="6.7109375" customWidth="1"/>
    <col min="4548" max="4548" width="39.140625" customWidth="1"/>
    <col min="4549" max="4549" width="8.7109375" customWidth="1"/>
    <col min="4550" max="4550" width="11.7109375" customWidth="1"/>
    <col min="4551" max="4551" width="12.7109375" customWidth="1"/>
    <col min="4552" max="4552" width="12" customWidth="1"/>
    <col min="4553" max="4553" width="12.85546875" customWidth="1"/>
    <col min="4554" max="4554" width="11.42578125" customWidth="1"/>
    <col min="4555" max="4555" width="10.42578125" customWidth="1"/>
    <col min="4556" max="4556" width="11.7109375" customWidth="1"/>
    <col min="4557" max="4557" width="11.140625" customWidth="1"/>
    <col min="4558" max="4558" width="11.85546875" bestFit="1" customWidth="1"/>
    <col min="4559" max="4559" width="10.5703125" bestFit="1" customWidth="1"/>
    <col min="4560" max="4560" width="9.5703125" bestFit="1" customWidth="1"/>
    <col min="4561" max="4561" width="11.42578125" customWidth="1"/>
    <col min="4562" max="4562" width="10.5703125" customWidth="1"/>
    <col min="4563" max="4563" width="7.5703125" customWidth="1"/>
    <col min="4564" max="4564" width="9.5703125" bestFit="1" customWidth="1"/>
    <col min="4565" max="4565" width="11" bestFit="1" customWidth="1"/>
    <col min="4566" max="4566" width="10.140625" bestFit="1" customWidth="1"/>
    <col min="4567" max="4571" width="9.5703125" bestFit="1" customWidth="1"/>
    <col min="4572" max="4572" width="10.140625" bestFit="1" customWidth="1"/>
    <col min="4573" max="4574" width="9.5703125" bestFit="1" customWidth="1"/>
    <col min="4575" max="4575" width="10.28515625" customWidth="1"/>
    <col min="4576" max="4583" width="9.5703125" bestFit="1" customWidth="1"/>
    <col min="4584" max="4584" width="9.5703125" customWidth="1"/>
    <col min="4585" max="4591" width="9.5703125" bestFit="1" customWidth="1"/>
    <col min="4592" max="4592" width="9.42578125" customWidth="1"/>
    <col min="4593" max="4608" width="9.5703125" bestFit="1" customWidth="1"/>
    <col min="4609" max="4610" width="12.5703125" bestFit="1" customWidth="1"/>
    <col min="4611" max="4611" width="11.42578125" bestFit="1" customWidth="1"/>
    <col min="4612" max="4612" width="11" bestFit="1" customWidth="1"/>
    <col min="4613" max="4613" width="11.7109375" bestFit="1" customWidth="1"/>
    <col min="4803" max="4803" width="6.7109375" customWidth="1"/>
    <col min="4804" max="4804" width="39.140625" customWidth="1"/>
    <col min="4805" max="4805" width="8.7109375" customWidth="1"/>
    <col min="4806" max="4806" width="11.7109375" customWidth="1"/>
    <col min="4807" max="4807" width="12.7109375" customWidth="1"/>
    <col min="4808" max="4808" width="12" customWidth="1"/>
    <col min="4809" max="4809" width="12.85546875" customWidth="1"/>
    <col min="4810" max="4810" width="11.42578125" customWidth="1"/>
    <col min="4811" max="4811" width="10.42578125" customWidth="1"/>
    <col min="4812" max="4812" width="11.7109375" customWidth="1"/>
    <col min="4813" max="4813" width="11.140625" customWidth="1"/>
    <col min="4814" max="4814" width="11.85546875" bestFit="1" customWidth="1"/>
    <col min="4815" max="4815" width="10.5703125" bestFit="1" customWidth="1"/>
    <col min="4816" max="4816" width="9.5703125" bestFit="1" customWidth="1"/>
    <col min="4817" max="4817" width="11.42578125" customWidth="1"/>
    <col min="4818" max="4818" width="10.5703125" customWidth="1"/>
    <col min="4819" max="4819" width="7.5703125" customWidth="1"/>
    <col min="4820" max="4820" width="9.5703125" bestFit="1" customWidth="1"/>
    <col min="4821" max="4821" width="11" bestFit="1" customWidth="1"/>
    <col min="4822" max="4822" width="10.140625" bestFit="1" customWidth="1"/>
    <col min="4823" max="4827" width="9.5703125" bestFit="1" customWidth="1"/>
    <col min="4828" max="4828" width="10.140625" bestFit="1" customWidth="1"/>
    <col min="4829" max="4830" width="9.5703125" bestFit="1" customWidth="1"/>
    <col min="4831" max="4831" width="10.28515625" customWidth="1"/>
    <col min="4832" max="4839" width="9.5703125" bestFit="1" customWidth="1"/>
    <col min="4840" max="4840" width="9.5703125" customWidth="1"/>
    <col min="4841" max="4847" width="9.5703125" bestFit="1" customWidth="1"/>
    <col min="4848" max="4848" width="9.42578125" customWidth="1"/>
    <col min="4849" max="4864" width="9.5703125" bestFit="1" customWidth="1"/>
    <col min="4865" max="4866" width="12.5703125" bestFit="1" customWidth="1"/>
    <col min="4867" max="4867" width="11.42578125" bestFit="1" customWidth="1"/>
    <col min="4868" max="4868" width="11" bestFit="1" customWidth="1"/>
    <col min="4869" max="4869" width="11.7109375" bestFit="1" customWidth="1"/>
    <col min="5059" max="5059" width="6.7109375" customWidth="1"/>
    <col min="5060" max="5060" width="39.140625" customWidth="1"/>
    <col min="5061" max="5061" width="8.7109375" customWidth="1"/>
    <col min="5062" max="5062" width="11.7109375" customWidth="1"/>
    <col min="5063" max="5063" width="12.7109375" customWidth="1"/>
    <col min="5064" max="5064" width="12" customWidth="1"/>
    <col min="5065" max="5065" width="12.85546875" customWidth="1"/>
    <col min="5066" max="5066" width="11.42578125" customWidth="1"/>
    <col min="5067" max="5067" width="10.42578125" customWidth="1"/>
    <col min="5068" max="5068" width="11.7109375" customWidth="1"/>
    <col min="5069" max="5069" width="11.140625" customWidth="1"/>
    <col min="5070" max="5070" width="11.85546875" bestFit="1" customWidth="1"/>
    <col min="5071" max="5071" width="10.5703125" bestFit="1" customWidth="1"/>
    <col min="5072" max="5072" width="9.5703125" bestFit="1" customWidth="1"/>
    <col min="5073" max="5073" width="11.42578125" customWidth="1"/>
    <col min="5074" max="5074" width="10.5703125" customWidth="1"/>
    <col min="5075" max="5075" width="7.5703125" customWidth="1"/>
    <col min="5076" max="5076" width="9.5703125" bestFit="1" customWidth="1"/>
    <col min="5077" max="5077" width="11" bestFit="1" customWidth="1"/>
    <col min="5078" max="5078" width="10.140625" bestFit="1" customWidth="1"/>
    <col min="5079" max="5083" width="9.5703125" bestFit="1" customWidth="1"/>
    <col min="5084" max="5084" width="10.140625" bestFit="1" customWidth="1"/>
    <col min="5085" max="5086" width="9.5703125" bestFit="1" customWidth="1"/>
    <col min="5087" max="5087" width="10.28515625" customWidth="1"/>
    <col min="5088" max="5095" width="9.5703125" bestFit="1" customWidth="1"/>
    <col min="5096" max="5096" width="9.5703125" customWidth="1"/>
    <col min="5097" max="5103" width="9.5703125" bestFit="1" customWidth="1"/>
    <col min="5104" max="5104" width="9.42578125" customWidth="1"/>
    <col min="5105" max="5120" width="9.5703125" bestFit="1" customWidth="1"/>
    <col min="5121" max="5122" width="12.5703125" bestFit="1" customWidth="1"/>
    <col min="5123" max="5123" width="11.42578125" bestFit="1" customWidth="1"/>
    <col min="5124" max="5124" width="11" bestFit="1" customWidth="1"/>
    <col min="5125" max="5125" width="11.7109375" bestFit="1" customWidth="1"/>
    <col min="5315" max="5315" width="6.7109375" customWidth="1"/>
    <col min="5316" max="5316" width="39.140625" customWidth="1"/>
    <col min="5317" max="5317" width="8.7109375" customWidth="1"/>
    <col min="5318" max="5318" width="11.7109375" customWidth="1"/>
    <col min="5319" max="5319" width="12.7109375" customWidth="1"/>
    <col min="5320" max="5320" width="12" customWidth="1"/>
    <col min="5321" max="5321" width="12.85546875" customWidth="1"/>
    <col min="5322" max="5322" width="11.42578125" customWidth="1"/>
    <col min="5323" max="5323" width="10.42578125" customWidth="1"/>
    <col min="5324" max="5324" width="11.7109375" customWidth="1"/>
    <col min="5325" max="5325" width="11.140625" customWidth="1"/>
    <col min="5326" max="5326" width="11.85546875" bestFit="1" customWidth="1"/>
    <col min="5327" max="5327" width="10.5703125" bestFit="1" customWidth="1"/>
    <col min="5328" max="5328" width="9.5703125" bestFit="1" customWidth="1"/>
    <col min="5329" max="5329" width="11.42578125" customWidth="1"/>
    <col min="5330" max="5330" width="10.5703125" customWidth="1"/>
    <col min="5331" max="5331" width="7.5703125" customWidth="1"/>
    <col min="5332" max="5332" width="9.5703125" bestFit="1" customWidth="1"/>
    <col min="5333" max="5333" width="11" bestFit="1" customWidth="1"/>
    <col min="5334" max="5334" width="10.140625" bestFit="1" customWidth="1"/>
    <col min="5335" max="5339" width="9.5703125" bestFit="1" customWidth="1"/>
    <col min="5340" max="5340" width="10.140625" bestFit="1" customWidth="1"/>
    <col min="5341" max="5342" width="9.5703125" bestFit="1" customWidth="1"/>
    <col min="5343" max="5343" width="10.28515625" customWidth="1"/>
    <col min="5344" max="5351" width="9.5703125" bestFit="1" customWidth="1"/>
    <col min="5352" max="5352" width="9.5703125" customWidth="1"/>
    <col min="5353" max="5359" width="9.5703125" bestFit="1" customWidth="1"/>
    <col min="5360" max="5360" width="9.42578125" customWidth="1"/>
    <col min="5361" max="5376" width="9.5703125" bestFit="1" customWidth="1"/>
    <col min="5377" max="5378" width="12.5703125" bestFit="1" customWidth="1"/>
    <col min="5379" max="5379" width="11.42578125" bestFit="1" customWidth="1"/>
    <col min="5380" max="5380" width="11" bestFit="1" customWidth="1"/>
    <col min="5381" max="5381" width="11.7109375" bestFit="1" customWidth="1"/>
    <col min="5571" max="5571" width="6.7109375" customWidth="1"/>
    <col min="5572" max="5572" width="39.140625" customWidth="1"/>
    <col min="5573" max="5573" width="8.7109375" customWidth="1"/>
    <col min="5574" max="5574" width="11.7109375" customWidth="1"/>
    <col min="5575" max="5575" width="12.7109375" customWidth="1"/>
    <col min="5576" max="5576" width="12" customWidth="1"/>
    <col min="5577" max="5577" width="12.85546875" customWidth="1"/>
    <col min="5578" max="5578" width="11.42578125" customWidth="1"/>
    <col min="5579" max="5579" width="10.42578125" customWidth="1"/>
    <col min="5580" max="5580" width="11.7109375" customWidth="1"/>
    <col min="5581" max="5581" width="11.140625" customWidth="1"/>
    <col min="5582" max="5582" width="11.85546875" bestFit="1" customWidth="1"/>
    <col min="5583" max="5583" width="10.5703125" bestFit="1" customWidth="1"/>
    <col min="5584" max="5584" width="9.5703125" bestFit="1" customWidth="1"/>
    <col min="5585" max="5585" width="11.42578125" customWidth="1"/>
    <col min="5586" max="5586" width="10.5703125" customWidth="1"/>
    <col min="5587" max="5587" width="7.5703125" customWidth="1"/>
    <col min="5588" max="5588" width="9.5703125" bestFit="1" customWidth="1"/>
    <col min="5589" max="5589" width="11" bestFit="1" customWidth="1"/>
    <col min="5590" max="5590" width="10.140625" bestFit="1" customWidth="1"/>
    <col min="5591" max="5595" width="9.5703125" bestFit="1" customWidth="1"/>
    <col min="5596" max="5596" width="10.140625" bestFit="1" customWidth="1"/>
    <col min="5597" max="5598" width="9.5703125" bestFit="1" customWidth="1"/>
    <col min="5599" max="5599" width="10.28515625" customWidth="1"/>
    <col min="5600" max="5607" width="9.5703125" bestFit="1" customWidth="1"/>
    <col min="5608" max="5608" width="9.5703125" customWidth="1"/>
    <col min="5609" max="5615" width="9.5703125" bestFit="1" customWidth="1"/>
    <col min="5616" max="5616" width="9.42578125" customWidth="1"/>
    <col min="5617" max="5632" width="9.5703125" bestFit="1" customWidth="1"/>
    <col min="5633" max="5634" width="12.5703125" bestFit="1" customWidth="1"/>
    <col min="5635" max="5635" width="11.42578125" bestFit="1" customWidth="1"/>
    <col min="5636" max="5636" width="11" bestFit="1" customWidth="1"/>
    <col min="5637" max="5637" width="11.7109375" bestFit="1" customWidth="1"/>
    <col min="5827" max="5827" width="6.7109375" customWidth="1"/>
    <col min="5828" max="5828" width="39.140625" customWidth="1"/>
    <col min="5829" max="5829" width="8.7109375" customWidth="1"/>
    <col min="5830" max="5830" width="11.7109375" customWidth="1"/>
    <col min="5831" max="5831" width="12.7109375" customWidth="1"/>
    <col min="5832" max="5832" width="12" customWidth="1"/>
    <col min="5833" max="5833" width="12.85546875" customWidth="1"/>
    <col min="5834" max="5834" width="11.42578125" customWidth="1"/>
    <col min="5835" max="5835" width="10.42578125" customWidth="1"/>
    <col min="5836" max="5836" width="11.7109375" customWidth="1"/>
    <col min="5837" max="5837" width="11.140625" customWidth="1"/>
    <col min="5838" max="5838" width="11.85546875" bestFit="1" customWidth="1"/>
    <col min="5839" max="5839" width="10.5703125" bestFit="1" customWidth="1"/>
    <col min="5840" max="5840" width="9.5703125" bestFit="1" customWidth="1"/>
    <col min="5841" max="5841" width="11.42578125" customWidth="1"/>
    <col min="5842" max="5842" width="10.5703125" customWidth="1"/>
    <col min="5843" max="5843" width="7.5703125" customWidth="1"/>
    <col min="5844" max="5844" width="9.5703125" bestFit="1" customWidth="1"/>
    <col min="5845" max="5845" width="11" bestFit="1" customWidth="1"/>
    <col min="5846" max="5846" width="10.140625" bestFit="1" customWidth="1"/>
    <col min="5847" max="5851" width="9.5703125" bestFit="1" customWidth="1"/>
    <col min="5852" max="5852" width="10.140625" bestFit="1" customWidth="1"/>
    <col min="5853" max="5854" width="9.5703125" bestFit="1" customWidth="1"/>
    <col min="5855" max="5855" width="10.28515625" customWidth="1"/>
    <col min="5856" max="5863" width="9.5703125" bestFit="1" customWidth="1"/>
    <col min="5864" max="5864" width="9.5703125" customWidth="1"/>
    <col min="5865" max="5871" width="9.5703125" bestFit="1" customWidth="1"/>
    <col min="5872" max="5872" width="9.42578125" customWidth="1"/>
    <col min="5873" max="5888" width="9.5703125" bestFit="1" customWidth="1"/>
    <col min="5889" max="5890" width="12.5703125" bestFit="1" customWidth="1"/>
    <col min="5891" max="5891" width="11.42578125" bestFit="1" customWidth="1"/>
    <col min="5892" max="5892" width="11" bestFit="1" customWidth="1"/>
    <col min="5893" max="5893" width="11.7109375" bestFit="1" customWidth="1"/>
    <col min="6083" max="6083" width="6.7109375" customWidth="1"/>
    <col min="6084" max="6084" width="39.140625" customWidth="1"/>
    <col min="6085" max="6085" width="8.7109375" customWidth="1"/>
    <col min="6086" max="6086" width="11.7109375" customWidth="1"/>
    <col min="6087" max="6087" width="12.7109375" customWidth="1"/>
    <col min="6088" max="6088" width="12" customWidth="1"/>
    <col min="6089" max="6089" width="12.85546875" customWidth="1"/>
    <col min="6090" max="6090" width="11.42578125" customWidth="1"/>
    <col min="6091" max="6091" width="10.42578125" customWidth="1"/>
    <col min="6092" max="6092" width="11.7109375" customWidth="1"/>
    <col min="6093" max="6093" width="11.140625" customWidth="1"/>
    <col min="6094" max="6094" width="11.85546875" bestFit="1" customWidth="1"/>
    <col min="6095" max="6095" width="10.5703125" bestFit="1" customWidth="1"/>
    <col min="6096" max="6096" width="9.5703125" bestFit="1" customWidth="1"/>
    <col min="6097" max="6097" width="11.42578125" customWidth="1"/>
    <col min="6098" max="6098" width="10.5703125" customWidth="1"/>
    <col min="6099" max="6099" width="7.5703125" customWidth="1"/>
    <col min="6100" max="6100" width="9.5703125" bestFit="1" customWidth="1"/>
    <col min="6101" max="6101" width="11" bestFit="1" customWidth="1"/>
    <col min="6102" max="6102" width="10.140625" bestFit="1" customWidth="1"/>
    <col min="6103" max="6107" width="9.5703125" bestFit="1" customWidth="1"/>
    <col min="6108" max="6108" width="10.140625" bestFit="1" customWidth="1"/>
    <col min="6109" max="6110" width="9.5703125" bestFit="1" customWidth="1"/>
    <col min="6111" max="6111" width="10.28515625" customWidth="1"/>
    <col min="6112" max="6119" width="9.5703125" bestFit="1" customWidth="1"/>
    <col min="6120" max="6120" width="9.5703125" customWidth="1"/>
    <col min="6121" max="6127" width="9.5703125" bestFit="1" customWidth="1"/>
    <col min="6128" max="6128" width="9.42578125" customWidth="1"/>
    <col min="6129" max="6144" width="9.5703125" bestFit="1" customWidth="1"/>
    <col min="6145" max="6146" width="12.5703125" bestFit="1" customWidth="1"/>
    <col min="6147" max="6147" width="11.42578125" bestFit="1" customWidth="1"/>
    <col min="6148" max="6148" width="11" bestFit="1" customWidth="1"/>
    <col min="6149" max="6149" width="11.7109375" bestFit="1" customWidth="1"/>
    <col min="6339" max="6339" width="6.7109375" customWidth="1"/>
    <col min="6340" max="6340" width="39.140625" customWidth="1"/>
    <col min="6341" max="6341" width="8.7109375" customWidth="1"/>
    <col min="6342" max="6342" width="11.7109375" customWidth="1"/>
    <col min="6343" max="6343" width="12.7109375" customWidth="1"/>
    <col min="6344" max="6344" width="12" customWidth="1"/>
    <col min="6345" max="6345" width="12.85546875" customWidth="1"/>
    <col min="6346" max="6346" width="11.42578125" customWidth="1"/>
    <col min="6347" max="6347" width="10.42578125" customWidth="1"/>
    <col min="6348" max="6348" width="11.7109375" customWidth="1"/>
    <col min="6349" max="6349" width="11.140625" customWidth="1"/>
    <col min="6350" max="6350" width="11.85546875" bestFit="1" customWidth="1"/>
    <col min="6351" max="6351" width="10.5703125" bestFit="1" customWidth="1"/>
    <col min="6352" max="6352" width="9.5703125" bestFit="1" customWidth="1"/>
    <col min="6353" max="6353" width="11.42578125" customWidth="1"/>
    <col min="6354" max="6354" width="10.5703125" customWidth="1"/>
    <col min="6355" max="6355" width="7.5703125" customWidth="1"/>
    <col min="6356" max="6356" width="9.5703125" bestFit="1" customWidth="1"/>
    <col min="6357" max="6357" width="11" bestFit="1" customWidth="1"/>
    <col min="6358" max="6358" width="10.140625" bestFit="1" customWidth="1"/>
    <col min="6359" max="6363" width="9.5703125" bestFit="1" customWidth="1"/>
    <col min="6364" max="6364" width="10.140625" bestFit="1" customWidth="1"/>
    <col min="6365" max="6366" width="9.5703125" bestFit="1" customWidth="1"/>
    <col min="6367" max="6367" width="10.28515625" customWidth="1"/>
    <col min="6368" max="6375" width="9.5703125" bestFit="1" customWidth="1"/>
    <col min="6376" max="6376" width="9.5703125" customWidth="1"/>
    <col min="6377" max="6383" width="9.5703125" bestFit="1" customWidth="1"/>
    <col min="6384" max="6384" width="9.42578125" customWidth="1"/>
    <col min="6385" max="6400" width="9.5703125" bestFit="1" customWidth="1"/>
    <col min="6401" max="6402" width="12.5703125" bestFit="1" customWidth="1"/>
    <col min="6403" max="6403" width="11.42578125" bestFit="1" customWidth="1"/>
    <col min="6404" max="6404" width="11" bestFit="1" customWidth="1"/>
    <col min="6405" max="6405" width="11.7109375" bestFit="1" customWidth="1"/>
    <col min="6595" max="6595" width="6.7109375" customWidth="1"/>
    <col min="6596" max="6596" width="39.140625" customWidth="1"/>
    <col min="6597" max="6597" width="8.7109375" customWidth="1"/>
    <col min="6598" max="6598" width="11.7109375" customWidth="1"/>
    <col min="6599" max="6599" width="12.7109375" customWidth="1"/>
    <col min="6600" max="6600" width="12" customWidth="1"/>
    <col min="6601" max="6601" width="12.85546875" customWidth="1"/>
    <col min="6602" max="6602" width="11.42578125" customWidth="1"/>
    <col min="6603" max="6603" width="10.42578125" customWidth="1"/>
    <col min="6604" max="6604" width="11.7109375" customWidth="1"/>
    <col min="6605" max="6605" width="11.140625" customWidth="1"/>
    <col min="6606" max="6606" width="11.85546875" bestFit="1" customWidth="1"/>
    <col min="6607" max="6607" width="10.5703125" bestFit="1" customWidth="1"/>
    <col min="6608" max="6608" width="9.5703125" bestFit="1" customWidth="1"/>
    <col min="6609" max="6609" width="11.42578125" customWidth="1"/>
    <col min="6610" max="6610" width="10.5703125" customWidth="1"/>
    <col min="6611" max="6611" width="7.5703125" customWidth="1"/>
    <col min="6612" max="6612" width="9.5703125" bestFit="1" customWidth="1"/>
    <col min="6613" max="6613" width="11" bestFit="1" customWidth="1"/>
    <col min="6614" max="6614" width="10.140625" bestFit="1" customWidth="1"/>
    <col min="6615" max="6619" width="9.5703125" bestFit="1" customWidth="1"/>
    <col min="6620" max="6620" width="10.140625" bestFit="1" customWidth="1"/>
    <col min="6621" max="6622" width="9.5703125" bestFit="1" customWidth="1"/>
    <col min="6623" max="6623" width="10.28515625" customWidth="1"/>
    <col min="6624" max="6631" width="9.5703125" bestFit="1" customWidth="1"/>
    <col min="6632" max="6632" width="9.5703125" customWidth="1"/>
    <col min="6633" max="6639" width="9.5703125" bestFit="1" customWidth="1"/>
    <col min="6640" max="6640" width="9.42578125" customWidth="1"/>
    <col min="6641" max="6656" width="9.5703125" bestFit="1" customWidth="1"/>
    <col min="6657" max="6658" width="12.5703125" bestFit="1" customWidth="1"/>
    <col min="6659" max="6659" width="11.42578125" bestFit="1" customWidth="1"/>
    <col min="6660" max="6660" width="11" bestFit="1" customWidth="1"/>
    <col min="6661" max="6661" width="11.7109375" bestFit="1" customWidth="1"/>
    <col min="6851" max="6851" width="6.7109375" customWidth="1"/>
    <col min="6852" max="6852" width="39.140625" customWidth="1"/>
    <col min="6853" max="6853" width="8.7109375" customWidth="1"/>
    <col min="6854" max="6854" width="11.7109375" customWidth="1"/>
    <col min="6855" max="6855" width="12.7109375" customWidth="1"/>
    <col min="6856" max="6856" width="12" customWidth="1"/>
    <col min="6857" max="6857" width="12.85546875" customWidth="1"/>
    <col min="6858" max="6858" width="11.42578125" customWidth="1"/>
    <col min="6859" max="6859" width="10.42578125" customWidth="1"/>
    <col min="6860" max="6860" width="11.7109375" customWidth="1"/>
    <col min="6861" max="6861" width="11.140625" customWidth="1"/>
    <col min="6862" max="6862" width="11.85546875" bestFit="1" customWidth="1"/>
    <col min="6863" max="6863" width="10.5703125" bestFit="1" customWidth="1"/>
    <col min="6864" max="6864" width="9.5703125" bestFit="1" customWidth="1"/>
    <col min="6865" max="6865" width="11.42578125" customWidth="1"/>
    <col min="6866" max="6866" width="10.5703125" customWidth="1"/>
    <col min="6867" max="6867" width="7.5703125" customWidth="1"/>
    <col min="6868" max="6868" width="9.5703125" bestFit="1" customWidth="1"/>
    <col min="6869" max="6869" width="11" bestFit="1" customWidth="1"/>
    <col min="6870" max="6870" width="10.140625" bestFit="1" customWidth="1"/>
    <col min="6871" max="6875" width="9.5703125" bestFit="1" customWidth="1"/>
    <col min="6876" max="6876" width="10.140625" bestFit="1" customWidth="1"/>
    <col min="6877" max="6878" width="9.5703125" bestFit="1" customWidth="1"/>
    <col min="6879" max="6879" width="10.28515625" customWidth="1"/>
    <col min="6880" max="6887" width="9.5703125" bestFit="1" customWidth="1"/>
    <col min="6888" max="6888" width="9.5703125" customWidth="1"/>
    <col min="6889" max="6895" width="9.5703125" bestFit="1" customWidth="1"/>
    <col min="6896" max="6896" width="9.42578125" customWidth="1"/>
    <col min="6897" max="6912" width="9.5703125" bestFit="1" customWidth="1"/>
    <col min="6913" max="6914" width="12.5703125" bestFit="1" customWidth="1"/>
    <col min="6915" max="6915" width="11.42578125" bestFit="1" customWidth="1"/>
    <col min="6916" max="6916" width="11" bestFit="1" customWidth="1"/>
    <col min="6917" max="6917" width="11.7109375" bestFit="1" customWidth="1"/>
    <col min="7107" max="7107" width="6.7109375" customWidth="1"/>
    <col min="7108" max="7108" width="39.140625" customWidth="1"/>
    <col min="7109" max="7109" width="8.7109375" customWidth="1"/>
    <col min="7110" max="7110" width="11.7109375" customWidth="1"/>
    <col min="7111" max="7111" width="12.7109375" customWidth="1"/>
    <col min="7112" max="7112" width="12" customWidth="1"/>
    <col min="7113" max="7113" width="12.85546875" customWidth="1"/>
    <col min="7114" max="7114" width="11.42578125" customWidth="1"/>
    <col min="7115" max="7115" width="10.42578125" customWidth="1"/>
    <col min="7116" max="7116" width="11.7109375" customWidth="1"/>
    <col min="7117" max="7117" width="11.140625" customWidth="1"/>
    <col min="7118" max="7118" width="11.85546875" bestFit="1" customWidth="1"/>
    <col min="7119" max="7119" width="10.5703125" bestFit="1" customWidth="1"/>
    <col min="7120" max="7120" width="9.5703125" bestFit="1" customWidth="1"/>
    <col min="7121" max="7121" width="11.42578125" customWidth="1"/>
    <col min="7122" max="7122" width="10.5703125" customWidth="1"/>
    <col min="7123" max="7123" width="7.5703125" customWidth="1"/>
    <col min="7124" max="7124" width="9.5703125" bestFit="1" customWidth="1"/>
    <col min="7125" max="7125" width="11" bestFit="1" customWidth="1"/>
    <col min="7126" max="7126" width="10.140625" bestFit="1" customWidth="1"/>
    <col min="7127" max="7131" width="9.5703125" bestFit="1" customWidth="1"/>
    <col min="7132" max="7132" width="10.140625" bestFit="1" customWidth="1"/>
    <col min="7133" max="7134" width="9.5703125" bestFit="1" customWidth="1"/>
    <col min="7135" max="7135" width="10.28515625" customWidth="1"/>
    <col min="7136" max="7143" width="9.5703125" bestFit="1" customWidth="1"/>
    <col min="7144" max="7144" width="9.5703125" customWidth="1"/>
    <col min="7145" max="7151" width="9.5703125" bestFit="1" customWidth="1"/>
    <col min="7152" max="7152" width="9.42578125" customWidth="1"/>
    <col min="7153" max="7168" width="9.5703125" bestFit="1" customWidth="1"/>
    <col min="7169" max="7170" width="12.5703125" bestFit="1" customWidth="1"/>
    <col min="7171" max="7171" width="11.42578125" bestFit="1" customWidth="1"/>
    <col min="7172" max="7172" width="11" bestFit="1" customWidth="1"/>
    <col min="7173" max="7173" width="11.7109375" bestFit="1" customWidth="1"/>
    <col min="7363" max="7363" width="6.7109375" customWidth="1"/>
    <col min="7364" max="7364" width="39.140625" customWidth="1"/>
    <col min="7365" max="7365" width="8.7109375" customWidth="1"/>
    <col min="7366" max="7366" width="11.7109375" customWidth="1"/>
    <col min="7367" max="7367" width="12.7109375" customWidth="1"/>
    <col min="7368" max="7368" width="12" customWidth="1"/>
    <col min="7369" max="7369" width="12.85546875" customWidth="1"/>
    <col min="7370" max="7370" width="11.42578125" customWidth="1"/>
    <col min="7371" max="7371" width="10.42578125" customWidth="1"/>
    <col min="7372" max="7372" width="11.7109375" customWidth="1"/>
    <col min="7373" max="7373" width="11.140625" customWidth="1"/>
    <col min="7374" max="7374" width="11.85546875" bestFit="1" customWidth="1"/>
    <col min="7375" max="7375" width="10.5703125" bestFit="1" customWidth="1"/>
    <col min="7376" max="7376" width="9.5703125" bestFit="1" customWidth="1"/>
    <col min="7377" max="7377" width="11.42578125" customWidth="1"/>
    <col min="7378" max="7378" width="10.5703125" customWidth="1"/>
    <col min="7379" max="7379" width="7.5703125" customWidth="1"/>
    <col min="7380" max="7380" width="9.5703125" bestFit="1" customWidth="1"/>
    <col min="7381" max="7381" width="11" bestFit="1" customWidth="1"/>
    <col min="7382" max="7382" width="10.140625" bestFit="1" customWidth="1"/>
    <col min="7383" max="7387" width="9.5703125" bestFit="1" customWidth="1"/>
    <col min="7388" max="7388" width="10.140625" bestFit="1" customWidth="1"/>
    <col min="7389" max="7390" width="9.5703125" bestFit="1" customWidth="1"/>
    <col min="7391" max="7391" width="10.28515625" customWidth="1"/>
    <col min="7392" max="7399" width="9.5703125" bestFit="1" customWidth="1"/>
    <col min="7400" max="7400" width="9.5703125" customWidth="1"/>
    <col min="7401" max="7407" width="9.5703125" bestFit="1" customWidth="1"/>
    <col min="7408" max="7408" width="9.42578125" customWidth="1"/>
    <col min="7409" max="7424" width="9.5703125" bestFit="1" customWidth="1"/>
    <col min="7425" max="7426" width="12.5703125" bestFit="1" customWidth="1"/>
    <col min="7427" max="7427" width="11.42578125" bestFit="1" customWidth="1"/>
    <col min="7428" max="7428" width="11" bestFit="1" customWidth="1"/>
    <col min="7429" max="7429" width="11.7109375" bestFit="1" customWidth="1"/>
    <col min="7619" max="7619" width="6.7109375" customWidth="1"/>
    <col min="7620" max="7620" width="39.140625" customWidth="1"/>
    <col min="7621" max="7621" width="8.7109375" customWidth="1"/>
    <col min="7622" max="7622" width="11.7109375" customWidth="1"/>
    <col min="7623" max="7623" width="12.7109375" customWidth="1"/>
    <col min="7624" max="7624" width="12" customWidth="1"/>
    <col min="7625" max="7625" width="12.85546875" customWidth="1"/>
    <col min="7626" max="7626" width="11.42578125" customWidth="1"/>
    <col min="7627" max="7627" width="10.42578125" customWidth="1"/>
    <col min="7628" max="7628" width="11.7109375" customWidth="1"/>
    <col min="7629" max="7629" width="11.140625" customWidth="1"/>
    <col min="7630" max="7630" width="11.85546875" bestFit="1" customWidth="1"/>
    <col min="7631" max="7631" width="10.5703125" bestFit="1" customWidth="1"/>
    <col min="7632" max="7632" width="9.5703125" bestFit="1" customWidth="1"/>
    <col min="7633" max="7633" width="11.42578125" customWidth="1"/>
    <col min="7634" max="7634" width="10.5703125" customWidth="1"/>
    <col min="7635" max="7635" width="7.5703125" customWidth="1"/>
    <col min="7636" max="7636" width="9.5703125" bestFit="1" customWidth="1"/>
    <col min="7637" max="7637" width="11" bestFit="1" customWidth="1"/>
    <col min="7638" max="7638" width="10.140625" bestFit="1" customWidth="1"/>
    <col min="7639" max="7643" width="9.5703125" bestFit="1" customWidth="1"/>
    <col min="7644" max="7644" width="10.140625" bestFit="1" customWidth="1"/>
    <col min="7645" max="7646" width="9.5703125" bestFit="1" customWidth="1"/>
    <col min="7647" max="7647" width="10.28515625" customWidth="1"/>
    <col min="7648" max="7655" width="9.5703125" bestFit="1" customWidth="1"/>
    <col min="7656" max="7656" width="9.5703125" customWidth="1"/>
    <col min="7657" max="7663" width="9.5703125" bestFit="1" customWidth="1"/>
    <col min="7664" max="7664" width="9.42578125" customWidth="1"/>
    <col min="7665" max="7680" width="9.5703125" bestFit="1" customWidth="1"/>
    <col min="7681" max="7682" width="12.5703125" bestFit="1" customWidth="1"/>
    <col min="7683" max="7683" width="11.42578125" bestFit="1" customWidth="1"/>
    <col min="7684" max="7684" width="11" bestFit="1" customWidth="1"/>
    <col min="7685" max="7685" width="11.7109375" bestFit="1" customWidth="1"/>
    <col min="7875" max="7875" width="6.7109375" customWidth="1"/>
    <col min="7876" max="7876" width="39.140625" customWidth="1"/>
    <col min="7877" max="7877" width="8.7109375" customWidth="1"/>
    <col min="7878" max="7878" width="11.7109375" customWidth="1"/>
    <col min="7879" max="7879" width="12.7109375" customWidth="1"/>
    <col min="7880" max="7880" width="12" customWidth="1"/>
    <col min="7881" max="7881" width="12.85546875" customWidth="1"/>
    <col min="7882" max="7882" width="11.42578125" customWidth="1"/>
    <col min="7883" max="7883" width="10.42578125" customWidth="1"/>
    <col min="7884" max="7884" width="11.7109375" customWidth="1"/>
    <col min="7885" max="7885" width="11.140625" customWidth="1"/>
    <col min="7886" max="7886" width="11.85546875" bestFit="1" customWidth="1"/>
    <col min="7887" max="7887" width="10.5703125" bestFit="1" customWidth="1"/>
    <col min="7888" max="7888" width="9.5703125" bestFit="1" customWidth="1"/>
    <col min="7889" max="7889" width="11.42578125" customWidth="1"/>
    <col min="7890" max="7890" width="10.5703125" customWidth="1"/>
    <col min="7891" max="7891" width="7.5703125" customWidth="1"/>
    <col min="7892" max="7892" width="9.5703125" bestFit="1" customWidth="1"/>
    <col min="7893" max="7893" width="11" bestFit="1" customWidth="1"/>
    <col min="7894" max="7894" width="10.140625" bestFit="1" customWidth="1"/>
    <col min="7895" max="7899" width="9.5703125" bestFit="1" customWidth="1"/>
    <col min="7900" max="7900" width="10.140625" bestFit="1" customWidth="1"/>
    <col min="7901" max="7902" width="9.5703125" bestFit="1" customWidth="1"/>
    <col min="7903" max="7903" width="10.28515625" customWidth="1"/>
    <col min="7904" max="7911" width="9.5703125" bestFit="1" customWidth="1"/>
    <col min="7912" max="7912" width="9.5703125" customWidth="1"/>
    <col min="7913" max="7919" width="9.5703125" bestFit="1" customWidth="1"/>
    <col min="7920" max="7920" width="9.42578125" customWidth="1"/>
    <col min="7921" max="7936" width="9.5703125" bestFit="1" customWidth="1"/>
    <col min="7937" max="7938" width="12.5703125" bestFit="1" customWidth="1"/>
    <col min="7939" max="7939" width="11.42578125" bestFit="1" customWidth="1"/>
    <col min="7940" max="7940" width="11" bestFit="1" customWidth="1"/>
    <col min="7941" max="7941" width="11.7109375" bestFit="1" customWidth="1"/>
    <col min="8131" max="8131" width="6.7109375" customWidth="1"/>
    <col min="8132" max="8132" width="39.140625" customWidth="1"/>
    <col min="8133" max="8133" width="8.7109375" customWidth="1"/>
    <col min="8134" max="8134" width="11.7109375" customWidth="1"/>
    <col min="8135" max="8135" width="12.7109375" customWidth="1"/>
    <col min="8136" max="8136" width="12" customWidth="1"/>
    <col min="8137" max="8137" width="12.85546875" customWidth="1"/>
    <col min="8138" max="8138" width="11.42578125" customWidth="1"/>
    <col min="8139" max="8139" width="10.42578125" customWidth="1"/>
    <col min="8140" max="8140" width="11.7109375" customWidth="1"/>
    <col min="8141" max="8141" width="11.140625" customWidth="1"/>
    <col min="8142" max="8142" width="11.85546875" bestFit="1" customWidth="1"/>
    <col min="8143" max="8143" width="10.5703125" bestFit="1" customWidth="1"/>
    <col min="8144" max="8144" width="9.5703125" bestFit="1" customWidth="1"/>
    <col min="8145" max="8145" width="11.42578125" customWidth="1"/>
    <col min="8146" max="8146" width="10.5703125" customWidth="1"/>
    <col min="8147" max="8147" width="7.5703125" customWidth="1"/>
    <col min="8148" max="8148" width="9.5703125" bestFit="1" customWidth="1"/>
    <col min="8149" max="8149" width="11" bestFit="1" customWidth="1"/>
    <col min="8150" max="8150" width="10.140625" bestFit="1" customWidth="1"/>
    <col min="8151" max="8155" width="9.5703125" bestFit="1" customWidth="1"/>
    <col min="8156" max="8156" width="10.140625" bestFit="1" customWidth="1"/>
    <col min="8157" max="8158" width="9.5703125" bestFit="1" customWidth="1"/>
    <col min="8159" max="8159" width="10.28515625" customWidth="1"/>
    <col min="8160" max="8167" width="9.5703125" bestFit="1" customWidth="1"/>
    <col min="8168" max="8168" width="9.5703125" customWidth="1"/>
    <col min="8169" max="8175" width="9.5703125" bestFit="1" customWidth="1"/>
    <col min="8176" max="8176" width="9.42578125" customWidth="1"/>
    <col min="8177" max="8192" width="9.5703125" bestFit="1" customWidth="1"/>
    <col min="8193" max="8194" width="12.5703125" bestFit="1" customWidth="1"/>
    <col min="8195" max="8195" width="11.42578125" bestFit="1" customWidth="1"/>
    <col min="8196" max="8196" width="11" bestFit="1" customWidth="1"/>
    <col min="8197" max="8197" width="11.7109375" bestFit="1" customWidth="1"/>
    <col min="8387" max="8387" width="6.7109375" customWidth="1"/>
    <col min="8388" max="8388" width="39.140625" customWidth="1"/>
    <col min="8389" max="8389" width="8.7109375" customWidth="1"/>
    <col min="8390" max="8390" width="11.7109375" customWidth="1"/>
    <col min="8391" max="8391" width="12.7109375" customWidth="1"/>
    <col min="8392" max="8392" width="12" customWidth="1"/>
    <col min="8393" max="8393" width="12.85546875" customWidth="1"/>
    <col min="8394" max="8394" width="11.42578125" customWidth="1"/>
    <col min="8395" max="8395" width="10.42578125" customWidth="1"/>
    <col min="8396" max="8396" width="11.7109375" customWidth="1"/>
    <col min="8397" max="8397" width="11.140625" customWidth="1"/>
    <col min="8398" max="8398" width="11.85546875" bestFit="1" customWidth="1"/>
    <col min="8399" max="8399" width="10.5703125" bestFit="1" customWidth="1"/>
    <col min="8400" max="8400" width="9.5703125" bestFit="1" customWidth="1"/>
    <col min="8401" max="8401" width="11.42578125" customWidth="1"/>
    <col min="8402" max="8402" width="10.5703125" customWidth="1"/>
    <col min="8403" max="8403" width="7.5703125" customWidth="1"/>
    <col min="8404" max="8404" width="9.5703125" bestFit="1" customWidth="1"/>
    <col min="8405" max="8405" width="11" bestFit="1" customWidth="1"/>
    <col min="8406" max="8406" width="10.140625" bestFit="1" customWidth="1"/>
    <col min="8407" max="8411" width="9.5703125" bestFit="1" customWidth="1"/>
    <col min="8412" max="8412" width="10.140625" bestFit="1" customWidth="1"/>
    <col min="8413" max="8414" width="9.5703125" bestFit="1" customWidth="1"/>
    <col min="8415" max="8415" width="10.28515625" customWidth="1"/>
    <col min="8416" max="8423" width="9.5703125" bestFit="1" customWidth="1"/>
    <col min="8424" max="8424" width="9.5703125" customWidth="1"/>
    <col min="8425" max="8431" width="9.5703125" bestFit="1" customWidth="1"/>
    <col min="8432" max="8432" width="9.42578125" customWidth="1"/>
    <col min="8433" max="8448" width="9.5703125" bestFit="1" customWidth="1"/>
    <col min="8449" max="8450" width="12.5703125" bestFit="1" customWidth="1"/>
    <col min="8451" max="8451" width="11.42578125" bestFit="1" customWidth="1"/>
    <col min="8452" max="8452" width="11" bestFit="1" customWidth="1"/>
    <col min="8453" max="8453" width="11.7109375" bestFit="1" customWidth="1"/>
    <col min="8643" max="8643" width="6.7109375" customWidth="1"/>
    <col min="8644" max="8644" width="39.140625" customWidth="1"/>
    <col min="8645" max="8645" width="8.7109375" customWidth="1"/>
    <col min="8646" max="8646" width="11.7109375" customWidth="1"/>
    <col min="8647" max="8647" width="12.7109375" customWidth="1"/>
    <col min="8648" max="8648" width="12" customWidth="1"/>
    <col min="8649" max="8649" width="12.85546875" customWidth="1"/>
    <col min="8650" max="8650" width="11.42578125" customWidth="1"/>
    <col min="8651" max="8651" width="10.42578125" customWidth="1"/>
    <col min="8652" max="8652" width="11.7109375" customWidth="1"/>
    <col min="8653" max="8653" width="11.140625" customWidth="1"/>
    <col min="8654" max="8654" width="11.85546875" bestFit="1" customWidth="1"/>
    <col min="8655" max="8655" width="10.5703125" bestFit="1" customWidth="1"/>
    <col min="8656" max="8656" width="9.5703125" bestFit="1" customWidth="1"/>
    <col min="8657" max="8657" width="11.42578125" customWidth="1"/>
    <col min="8658" max="8658" width="10.5703125" customWidth="1"/>
    <col min="8659" max="8659" width="7.5703125" customWidth="1"/>
    <col min="8660" max="8660" width="9.5703125" bestFit="1" customWidth="1"/>
    <col min="8661" max="8661" width="11" bestFit="1" customWidth="1"/>
    <col min="8662" max="8662" width="10.140625" bestFit="1" customWidth="1"/>
    <col min="8663" max="8667" width="9.5703125" bestFit="1" customWidth="1"/>
    <col min="8668" max="8668" width="10.140625" bestFit="1" customWidth="1"/>
    <col min="8669" max="8670" width="9.5703125" bestFit="1" customWidth="1"/>
    <col min="8671" max="8671" width="10.28515625" customWidth="1"/>
    <col min="8672" max="8679" width="9.5703125" bestFit="1" customWidth="1"/>
    <col min="8680" max="8680" width="9.5703125" customWidth="1"/>
    <col min="8681" max="8687" width="9.5703125" bestFit="1" customWidth="1"/>
    <col min="8688" max="8688" width="9.42578125" customWidth="1"/>
    <col min="8689" max="8704" width="9.5703125" bestFit="1" customWidth="1"/>
    <col min="8705" max="8706" width="12.5703125" bestFit="1" customWidth="1"/>
    <col min="8707" max="8707" width="11.42578125" bestFit="1" customWidth="1"/>
    <col min="8708" max="8708" width="11" bestFit="1" customWidth="1"/>
    <col min="8709" max="8709" width="11.7109375" bestFit="1" customWidth="1"/>
    <col min="8899" max="8899" width="6.7109375" customWidth="1"/>
    <col min="8900" max="8900" width="39.140625" customWidth="1"/>
    <col min="8901" max="8901" width="8.7109375" customWidth="1"/>
    <col min="8902" max="8902" width="11.7109375" customWidth="1"/>
    <col min="8903" max="8903" width="12.7109375" customWidth="1"/>
    <col min="8904" max="8904" width="12" customWidth="1"/>
    <col min="8905" max="8905" width="12.85546875" customWidth="1"/>
    <col min="8906" max="8906" width="11.42578125" customWidth="1"/>
    <col min="8907" max="8907" width="10.42578125" customWidth="1"/>
    <col min="8908" max="8908" width="11.7109375" customWidth="1"/>
    <col min="8909" max="8909" width="11.140625" customWidth="1"/>
    <col min="8910" max="8910" width="11.85546875" bestFit="1" customWidth="1"/>
    <col min="8911" max="8911" width="10.5703125" bestFit="1" customWidth="1"/>
    <col min="8912" max="8912" width="9.5703125" bestFit="1" customWidth="1"/>
    <col min="8913" max="8913" width="11.42578125" customWidth="1"/>
    <col min="8914" max="8914" width="10.5703125" customWidth="1"/>
    <col min="8915" max="8915" width="7.5703125" customWidth="1"/>
    <col min="8916" max="8916" width="9.5703125" bestFit="1" customWidth="1"/>
    <col min="8917" max="8917" width="11" bestFit="1" customWidth="1"/>
    <col min="8918" max="8918" width="10.140625" bestFit="1" customWidth="1"/>
    <col min="8919" max="8923" width="9.5703125" bestFit="1" customWidth="1"/>
    <col min="8924" max="8924" width="10.140625" bestFit="1" customWidth="1"/>
    <col min="8925" max="8926" width="9.5703125" bestFit="1" customWidth="1"/>
    <col min="8927" max="8927" width="10.28515625" customWidth="1"/>
    <col min="8928" max="8935" width="9.5703125" bestFit="1" customWidth="1"/>
    <col min="8936" max="8936" width="9.5703125" customWidth="1"/>
    <col min="8937" max="8943" width="9.5703125" bestFit="1" customWidth="1"/>
    <col min="8944" max="8944" width="9.42578125" customWidth="1"/>
    <col min="8945" max="8960" width="9.5703125" bestFit="1" customWidth="1"/>
    <col min="8961" max="8962" width="12.5703125" bestFit="1" customWidth="1"/>
    <col min="8963" max="8963" width="11.42578125" bestFit="1" customWidth="1"/>
    <col min="8964" max="8964" width="11" bestFit="1" customWidth="1"/>
    <col min="8965" max="8965" width="11.7109375" bestFit="1" customWidth="1"/>
    <col min="9155" max="9155" width="6.7109375" customWidth="1"/>
    <col min="9156" max="9156" width="39.140625" customWidth="1"/>
    <col min="9157" max="9157" width="8.7109375" customWidth="1"/>
    <col min="9158" max="9158" width="11.7109375" customWidth="1"/>
    <col min="9159" max="9159" width="12.7109375" customWidth="1"/>
    <col min="9160" max="9160" width="12" customWidth="1"/>
    <col min="9161" max="9161" width="12.85546875" customWidth="1"/>
    <col min="9162" max="9162" width="11.42578125" customWidth="1"/>
    <col min="9163" max="9163" width="10.42578125" customWidth="1"/>
    <col min="9164" max="9164" width="11.7109375" customWidth="1"/>
    <col min="9165" max="9165" width="11.140625" customWidth="1"/>
    <col min="9166" max="9166" width="11.85546875" bestFit="1" customWidth="1"/>
    <col min="9167" max="9167" width="10.5703125" bestFit="1" customWidth="1"/>
    <col min="9168" max="9168" width="9.5703125" bestFit="1" customWidth="1"/>
    <col min="9169" max="9169" width="11.42578125" customWidth="1"/>
    <col min="9170" max="9170" width="10.5703125" customWidth="1"/>
    <col min="9171" max="9171" width="7.5703125" customWidth="1"/>
    <col min="9172" max="9172" width="9.5703125" bestFit="1" customWidth="1"/>
    <col min="9173" max="9173" width="11" bestFit="1" customWidth="1"/>
    <col min="9174" max="9174" width="10.140625" bestFit="1" customWidth="1"/>
    <col min="9175" max="9179" width="9.5703125" bestFit="1" customWidth="1"/>
    <col min="9180" max="9180" width="10.140625" bestFit="1" customWidth="1"/>
    <col min="9181" max="9182" width="9.5703125" bestFit="1" customWidth="1"/>
    <col min="9183" max="9183" width="10.28515625" customWidth="1"/>
    <col min="9184" max="9191" width="9.5703125" bestFit="1" customWidth="1"/>
    <col min="9192" max="9192" width="9.5703125" customWidth="1"/>
    <col min="9193" max="9199" width="9.5703125" bestFit="1" customWidth="1"/>
    <col min="9200" max="9200" width="9.42578125" customWidth="1"/>
    <col min="9201" max="9216" width="9.5703125" bestFit="1" customWidth="1"/>
    <col min="9217" max="9218" width="12.5703125" bestFit="1" customWidth="1"/>
    <col min="9219" max="9219" width="11.42578125" bestFit="1" customWidth="1"/>
    <col min="9220" max="9220" width="11" bestFit="1" customWidth="1"/>
    <col min="9221" max="9221" width="11.7109375" bestFit="1" customWidth="1"/>
    <col min="9411" max="9411" width="6.7109375" customWidth="1"/>
    <col min="9412" max="9412" width="39.140625" customWidth="1"/>
    <col min="9413" max="9413" width="8.7109375" customWidth="1"/>
    <col min="9414" max="9414" width="11.7109375" customWidth="1"/>
    <col min="9415" max="9415" width="12.7109375" customWidth="1"/>
    <col min="9416" max="9416" width="12" customWidth="1"/>
    <col min="9417" max="9417" width="12.85546875" customWidth="1"/>
    <col min="9418" max="9418" width="11.42578125" customWidth="1"/>
    <col min="9419" max="9419" width="10.42578125" customWidth="1"/>
    <col min="9420" max="9420" width="11.7109375" customWidth="1"/>
    <col min="9421" max="9421" width="11.140625" customWidth="1"/>
    <col min="9422" max="9422" width="11.85546875" bestFit="1" customWidth="1"/>
    <col min="9423" max="9423" width="10.5703125" bestFit="1" customWidth="1"/>
    <col min="9424" max="9424" width="9.5703125" bestFit="1" customWidth="1"/>
    <col min="9425" max="9425" width="11.42578125" customWidth="1"/>
    <col min="9426" max="9426" width="10.5703125" customWidth="1"/>
    <col min="9427" max="9427" width="7.5703125" customWidth="1"/>
    <col min="9428" max="9428" width="9.5703125" bestFit="1" customWidth="1"/>
    <col min="9429" max="9429" width="11" bestFit="1" customWidth="1"/>
    <col min="9430" max="9430" width="10.140625" bestFit="1" customWidth="1"/>
    <col min="9431" max="9435" width="9.5703125" bestFit="1" customWidth="1"/>
    <col min="9436" max="9436" width="10.140625" bestFit="1" customWidth="1"/>
    <col min="9437" max="9438" width="9.5703125" bestFit="1" customWidth="1"/>
    <col min="9439" max="9439" width="10.28515625" customWidth="1"/>
    <col min="9440" max="9447" width="9.5703125" bestFit="1" customWidth="1"/>
    <col min="9448" max="9448" width="9.5703125" customWidth="1"/>
    <col min="9449" max="9455" width="9.5703125" bestFit="1" customWidth="1"/>
    <col min="9456" max="9456" width="9.42578125" customWidth="1"/>
    <col min="9457" max="9472" width="9.5703125" bestFit="1" customWidth="1"/>
    <col min="9473" max="9474" width="12.5703125" bestFit="1" customWidth="1"/>
    <col min="9475" max="9475" width="11.42578125" bestFit="1" customWidth="1"/>
    <col min="9476" max="9476" width="11" bestFit="1" customWidth="1"/>
    <col min="9477" max="9477" width="11.7109375" bestFit="1" customWidth="1"/>
    <col min="9667" max="9667" width="6.7109375" customWidth="1"/>
    <col min="9668" max="9668" width="39.140625" customWidth="1"/>
    <col min="9669" max="9669" width="8.7109375" customWidth="1"/>
    <col min="9670" max="9670" width="11.7109375" customWidth="1"/>
    <col min="9671" max="9671" width="12.7109375" customWidth="1"/>
    <col min="9672" max="9672" width="12" customWidth="1"/>
    <col min="9673" max="9673" width="12.85546875" customWidth="1"/>
    <col min="9674" max="9674" width="11.42578125" customWidth="1"/>
    <col min="9675" max="9675" width="10.42578125" customWidth="1"/>
    <col min="9676" max="9676" width="11.7109375" customWidth="1"/>
    <col min="9677" max="9677" width="11.140625" customWidth="1"/>
    <col min="9678" max="9678" width="11.85546875" bestFit="1" customWidth="1"/>
    <col min="9679" max="9679" width="10.5703125" bestFit="1" customWidth="1"/>
    <col min="9680" max="9680" width="9.5703125" bestFit="1" customWidth="1"/>
    <col min="9681" max="9681" width="11.42578125" customWidth="1"/>
    <col min="9682" max="9682" width="10.5703125" customWidth="1"/>
    <col min="9683" max="9683" width="7.5703125" customWidth="1"/>
    <col min="9684" max="9684" width="9.5703125" bestFit="1" customWidth="1"/>
    <col min="9685" max="9685" width="11" bestFit="1" customWidth="1"/>
    <col min="9686" max="9686" width="10.140625" bestFit="1" customWidth="1"/>
    <col min="9687" max="9691" width="9.5703125" bestFit="1" customWidth="1"/>
    <col min="9692" max="9692" width="10.140625" bestFit="1" customWidth="1"/>
    <col min="9693" max="9694" width="9.5703125" bestFit="1" customWidth="1"/>
    <col min="9695" max="9695" width="10.28515625" customWidth="1"/>
    <col min="9696" max="9703" width="9.5703125" bestFit="1" customWidth="1"/>
    <col min="9704" max="9704" width="9.5703125" customWidth="1"/>
    <col min="9705" max="9711" width="9.5703125" bestFit="1" customWidth="1"/>
    <col min="9712" max="9712" width="9.42578125" customWidth="1"/>
    <col min="9713" max="9728" width="9.5703125" bestFit="1" customWidth="1"/>
    <col min="9729" max="9730" width="12.5703125" bestFit="1" customWidth="1"/>
    <col min="9731" max="9731" width="11.42578125" bestFit="1" customWidth="1"/>
    <col min="9732" max="9732" width="11" bestFit="1" customWidth="1"/>
    <col min="9733" max="9733" width="11.7109375" bestFit="1" customWidth="1"/>
    <col min="9923" max="9923" width="6.7109375" customWidth="1"/>
    <col min="9924" max="9924" width="39.140625" customWidth="1"/>
    <col min="9925" max="9925" width="8.7109375" customWidth="1"/>
    <col min="9926" max="9926" width="11.7109375" customWidth="1"/>
    <col min="9927" max="9927" width="12.7109375" customWidth="1"/>
    <col min="9928" max="9928" width="12" customWidth="1"/>
    <col min="9929" max="9929" width="12.85546875" customWidth="1"/>
    <col min="9930" max="9930" width="11.42578125" customWidth="1"/>
    <col min="9931" max="9931" width="10.42578125" customWidth="1"/>
    <col min="9932" max="9932" width="11.7109375" customWidth="1"/>
    <col min="9933" max="9933" width="11.140625" customWidth="1"/>
    <col min="9934" max="9934" width="11.85546875" bestFit="1" customWidth="1"/>
    <col min="9935" max="9935" width="10.5703125" bestFit="1" customWidth="1"/>
    <col min="9936" max="9936" width="9.5703125" bestFit="1" customWidth="1"/>
    <col min="9937" max="9937" width="11.42578125" customWidth="1"/>
    <col min="9938" max="9938" width="10.5703125" customWidth="1"/>
    <col min="9939" max="9939" width="7.5703125" customWidth="1"/>
    <col min="9940" max="9940" width="9.5703125" bestFit="1" customWidth="1"/>
    <col min="9941" max="9941" width="11" bestFit="1" customWidth="1"/>
    <col min="9942" max="9942" width="10.140625" bestFit="1" customWidth="1"/>
    <col min="9943" max="9947" width="9.5703125" bestFit="1" customWidth="1"/>
    <col min="9948" max="9948" width="10.140625" bestFit="1" customWidth="1"/>
    <col min="9949" max="9950" width="9.5703125" bestFit="1" customWidth="1"/>
    <col min="9951" max="9951" width="10.28515625" customWidth="1"/>
    <col min="9952" max="9959" width="9.5703125" bestFit="1" customWidth="1"/>
    <col min="9960" max="9960" width="9.5703125" customWidth="1"/>
    <col min="9961" max="9967" width="9.5703125" bestFit="1" customWidth="1"/>
    <col min="9968" max="9968" width="9.42578125" customWidth="1"/>
    <col min="9969" max="9984" width="9.5703125" bestFit="1" customWidth="1"/>
    <col min="9985" max="9986" width="12.5703125" bestFit="1" customWidth="1"/>
    <col min="9987" max="9987" width="11.42578125" bestFit="1" customWidth="1"/>
    <col min="9988" max="9988" width="11" bestFit="1" customWidth="1"/>
    <col min="9989" max="9989" width="11.7109375" bestFit="1" customWidth="1"/>
    <col min="10179" max="10179" width="6.7109375" customWidth="1"/>
    <col min="10180" max="10180" width="39.140625" customWidth="1"/>
    <col min="10181" max="10181" width="8.7109375" customWidth="1"/>
    <col min="10182" max="10182" width="11.7109375" customWidth="1"/>
    <col min="10183" max="10183" width="12.7109375" customWidth="1"/>
    <col min="10184" max="10184" width="12" customWidth="1"/>
    <col min="10185" max="10185" width="12.85546875" customWidth="1"/>
    <col min="10186" max="10186" width="11.42578125" customWidth="1"/>
    <col min="10187" max="10187" width="10.42578125" customWidth="1"/>
    <col min="10188" max="10188" width="11.7109375" customWidth="1"/>
    <col min="10189" max="10189" width="11.140625" customWidth="1"/>
    <col min="10190" max="10190" width="11.85546875" bestFit="1" customWidth="1"/>
    <col min="10191" max="10191" width="10.5703125" bestFit="1" customWidth="1"/>
    <col min="10192" max="10192" width="9.5703125" bestFit="1" customWidth="1"/>
    <col min="10193" max="10193" width="11.42578125" customWidth="1"/>
    <col min="10194" max="10194" width="10.5703125" customWidth="1"/>
    <col min="10195" max="10195" width="7.5703125" customWidth="1"/>
    <col min="10196" max="10196" width="9.5703125" bestFit="1" customWidth="1"/>
    <col min="10197" max="10197" width="11" bestFit="1" customWidth="1"/>
    <col min="10198" max="10198" width="10.140625" bestFit="1" customWidth="1"/>
    <col min="10199" max="10203" width="9.5703125" bestFit="1" customWidth="1"/>
    <col min="10204" max="10204" width="10.140625" bestFit="1" customWidth="1"/>
    <col min="10205" max="10206" width="9.5703125" bestFit="1" customWidth="1"/>
    <col min="10207" max="10207" width="10.28515625" customWidth="1"/>
    <col min="10208" max="10215" width="9.5703125" bestFit="1" customWidth="1"/>
    <col min="10216" max="10216" width="9.5703125" customWidth="1"/>
    <col min="10217" max="10223" width="9.5703125" bestFit="1" customWidth="1"/>
    <col min="10224" max="10224" width="9.42578125" customWidth="1"/>
    <col min="10225" max="10240" width="9.5703125" bestFit="1" customWidth="1"/>
    <col min="10241" max="10242" width="12.5703125" bestFit="1" customWidth="1"/>
    <col min="10243" max="10243" width="11.42578125" bestFit="1" customWidth="1"/>
    <col min="10244" max="10244" width="11" bestFit="1" customWidth="1"/>
    <col min="10245" max="10245" width="11.7109375" bestFit="1" customWidth="1"/>
    <col min="10435" max="10435" width="6.7109375" customWidth="1"/>
    <col min="10436" max="10436" width="39.140625" customWidth="1"/>
    <col min="10437" max="10437" width="8.7109375" customWidth="1"/>
    <col min="10438" max="10438" width="11.7109375" customWidth="1"/>
    <col min="10439" max="10439" width="12.7109375" customWidth="1"/>
    <col min="10440" max="10440" width="12" customWidth="1"/>
    <col min="10441" max="10441" width="12.85546875" customWidth="1"/>
    <col min="10442" max="10442" width="11.42578125" customWidth="1"/>
    <col min="10443" max="10443" width="10.42578125" customWidth="1"/>
    <col min="10444" max="10444" width="11.7109375" customWidth="1"/>
    <col min="10445" max="10445" width="11.140625" customWidth="1"/>
    <col min="10446" max="10446" width="11.85546875" bestFit="1" customWidth="1"/>
    <col min="10447" max="10447" width="10.5703125" bestFit="1" customWidth="1"/>
    <col min="10448" max="10448" width="9.5703125" bestFit="1" customWidth="1"/>
    <col min="10449" max="10449" width="11.42578125" customWidth="1"/>
    <col min="10450" max="10450" width="10.5703125" customWidth="1"/>
    <col min="10451" max="10451" width="7.5703125" customWidth="1"/>
    <col min="10452" max="10452" width="9.5703125" bestFit="1" customWidth="1"/>
    <col min="10453" max="10453" width="11" bestFit="1" customWidth="1"/>
    <col min="10454" max="10454" width="10.140625" bestFit="1" customWidth="1"/>
    <col min="10455" max="10459" width="9.5703125" bestFit="1" customWidth="1"/>
    <col min="10460" max="10460" width="10.140625" bestFit="1" customWidth="1"/>
    <col min="10461" max="10462" width="9.5703125" bestFit="1" customWidth="1"/>
    <col min="10463" max="10463" width="10.28515625" customWidth="1"/>
    <col min="10464" max="10471" width="9.5703125" bestFit="1" customWidth="1"/>
    <col min="10472" max="10472" width="9.5703125" customWidth="1"/>
    <col min="10473" max="10479" width="9.5703125" bestFit="1" customWidth="1"/>
    <col min="10480" max="10480" width="9.42578125" customWidth="1"/>
    <col min="10481" max="10496" width="9.5703125" bestFit="1" customWidth="1"/>
    <col min="10497" max="10498" width="12.5703125" bestFit="1" customWidth="1"/>
    <col min="10499" max="10499" width="11.42578125" bestFit="1" customWidth="1"/>
    <col min="10500" max="10500" width="11" bestFit="1" customWidth="1"/>
    <col min="10501" max="10501" width="11.7109375" bestFit="1" customWidth="1"/>
    <col min="10691" max="10691" width="6.7109375" customWidth="1"/>
    <col min="10692" max="10692" width="39.140625" customWidth="1"/>
    <col min="10693" max="10693" width="8.7109375" customWidth="1"/>
    <col min="10694" max="10694" width="11.7109375" customWidth="1"/>
    <col min="10695" max="10695" width="12.7109375" customWidth="1"/>
    <col min="10696" max="10696" width="12" customWidth="1"/>
    <col min="10697" max="10697" width="12.85546875" customWidth="1"/>
    <col min="10698" max="10698" width="11.42578125" customWidth="1"/>
    <col min="10699" max="10699" width="10.42578125" customWidth="1"/>
    <col min="10700" max="10700" width="11.7109375" customWidth="1"/>
    <col min="10701" max="10701" width="11.140625" customWidth="1"/>
    <col min="10702" max="10702" width="11.85546875" bestFit="1" customWidth="1"/>
    <col min="10703" max="10703" width="10.5703125" bestFit="1" customWidth="1"/>
    <col min="10704" max="10704" width="9.5703125" bestFit="1" customWidth="1"/>
    <col min="10705" max="10705" width="11.42578125" customWidth="1"/>
    <col min="10706" max="10706" width="10.5703125" customWidth="1"/>
    <col min="10707" max="10707" width="7.5703125" customWidth="1"/>
    <col min="10708" max="10708" width="9.5703125" bestFit="1" customWidth="1"/>
    <col min="10709" max="10709" width="11" bestFit="1" customWidth="1"/>
    <col min="10710" max="10710" width="10.140625" bestFit="1" customWidth="1"/>
    <col min="10711" max="10715" width="9.5703125" bestFit="1" customWidth="1"/>
    <col min="10716" max="10716" width="10.140625" bestFit="1" customWidth="1"/>
    <col min="10717" max="10718" width="9.5703125" bestFit="1" customWidth="1"/>
    <col min="10719" max="10719" width="10.28515625" customWidth="1"/>
    <col min="10720" max="10727" width="9.5703125" bestFit="1" customWidth="1"/>
    <col min="10728" max="10728" width="9.5703125" customWidth="1"/>
    <col min="10729" max="10735" width="9.5703125" bestFit="1" customWidth="1"/>
    <col min="10736" max="10736" width="9.42578125" customWidth="1"/>
    <col min="10737" max="10752" width="9.5703125" bestFit="1" customWidth="1"/>
    <col min="10753" max="10754" width="12.5703125" bestFit="1" customWidth="1"/>
    <col min="10755" max="10755" width="11.42578125" bestFit="1" customWidth="1"/>
    <col min="10756" max="10756" width="11" bestFit="1" customWidth="1"/>
    <col min="10757" max="10757" width="11.7109375" bestFit="1" customWidth="1"/>
    <col min="10947" max="10947" width="6.7109375" customWidth="1"/>
    <col min="10948" max="10948" width="39.140625" customWidth="1"/>
    <col min="10949" max="10949" width="8.7109375" customWidth="1"/>
    <col min="10950" max="10950" width="11.7109375" customWidth="1"/>
    <col min="10951" max="10951" width="12.7109375" customWidth="1"/>
    <col min="10952" max="10952" width="12" customWidth="1"/>
    <col min="10953" max="10953" width="12.85546875" customWidth="1"/>
    <col min="10954" max="10954" width="11.42578125" customWidth="1"/>
    <col min="10955" max="10955" width="10.42578125" customWidth="1"/>
    <col min="10956" max="10956" width="11.7109375" customWidth="1"/>
    <col min="10957" max="10957" width="11.140625" customWidth="1"/>
    <col min="10958" max="10958" width="11.85546875" bestFit="1" customWidth="1"/>
    <col min="10959" max="10959" width="10.5703125" bestFit="1" customWidth="1"/>
    <col min="10960" max="10960" width="9.5703125" bestFit="1" customWidth="1"/>
    <col min="10961" max="10961" width="11.42578125" customWidth="1"/>
    <col min="10962" max="10962" width="10.5703125" customWidth="1"/>
    <col min="10963" max="10963" width="7.5703125" customWidth="1"/>
    <col min="10964" max="10964" width="9.5703125" bestFit="1" customWidth="1"/>
    <col min="10965" max="10965" width="11" bestFit="1" customWidth="1"/>
    <col min="10966" max="10966" width="10.140625" bestFit="1" customWidth="1"/>
    <col min="10967" max="10971" width="9.5703125" bestFit="1" customWidth="1"/>
    <col min="10972" max="10972" width="10.140625" bestFit="1" customWidth="1"/>
    <col min="10973" max="10974" width="9.5703125" bestFit="1" customWidth="1"/>
    <col min="10975" max="10975" width="10.28515625" customWidth="1"/>
    <col min="10976" max="10983" width="9.5703125" bestFit="1" customWidth="1"/>
    <col min="10984" max="10984" width="9.5703125" customWidth="1"/>
    <col min="10985" max="10991" width="9.5703125" bestFit="1" customWidth="1"/>
    <col min="10992" max="10992" width="9.42578125" customWidth="1"/>
    <col min="10993" max="11008" width="9.5703125" bestFit="1" customWidth="1"/>
    <col min="11009" max="11010" width="12.5703125" bestFit="1" customWidth="1"/>
    <col min="11011" max="11011" width="11.42578125" bestFit="1" customWidth="1"/>
    <col min="11012" max="11012" width="11" bestFit="1" customWidth="1"/>
    <col min="11013" max="11013" width="11.7109375" bestFit="1" customWidth="1"/>
    <col min="11203" max="11203" width="6.7109375" customWidth="1"/>
    <col min="11204" max="11204" width="39.140625" customWidth="1"/>
    <col min="11205" max="11205" width="8.7109375" customWidth="1"/>
    <col min="11206" max="11206" width="11.7109375" customWidth="1"/>
    <col min="11207" max="11207" width="12.7109375" customWidth="1"/>
    <col min="11208" max="11208" width="12" customWidth="1"/>
    <col min="11209" max="11209" width="12.85546875" customWidth="1"/>
    <col min="11210" max="11210" width="11.42578125" customWidth="1"/>
    <col min="11211" max="11211" width="10.42578125" customWidth="1"/>
    <col min="11212" max="11212" width="11.7109375" customWidth="1"/>
    <col min="11213" max="11213" width="11.140625" customWidth="1"/>
    <col min="11214" max="11214" width="11.85546875" bestFit="1" customWidth="1"/>
    <col min="11215" max="11215" width="10.5703125" bestFit="1" customWidth="1"/>
    <col min="11216" max="11216" width="9.5703125" bestFit="1" customWidth="1"/>
    <col min="11217" max="11217" width="11.42578125" customWidth="1"/>
    <col min="11218" max="11218" width="10.5703125" customWidth="1"/>
    <col min="11219" max="11219" width="7.5703125" customWidth="1"/>
    <col min="11220" max="11220" width="9.5703125" bestFit="1" customWidth="1"/>
    <col min="11221" max="11221" width="11" bestFit="1" customWidth="1"/>
    <col min="11222" max="11222" width="10.140625" bestFit="1" customWidth="1"/>
    <col min="11223" max="11227" width="9.5703125" bestFit="1" customWidth="1"/>
    <col min="11228" max="11228" width="10.140625" bestFit="1" customWidth="1"/>
    <col min="11229" max="11230" width="9.5703125" bestFit="1" customWidth="1"/>
    <col min="11231" max="11231" width="10.28515625" customWidth="1"/>
    <col min="11232" max="11239" width="9.5703125" bestFit="1" customWidth="1"/>
    <col min="11240" max="11240" width="9.5703125" customWidth="1"/>
    <col min="11241" max="11247" width="9.5703125" bestFit="1" customWidth="1"/>
    <col min="11248" max="11248" width="9.42578125" customWidth="1"/>
    <col min="11249" max="11264" width="9.5703125" bestFit="1" customWidth="1"/>
    <col min="11265" max="11266" width="12.5703125" bestFit="1" customWidth="1"/>
    <col min="11267" max="11267" width="11.42578125" bestFit="1" customWidth="1"/>
    <col min="11268" max="11268" width="11" bestFit="1" customWidth="1"/>
    <col min="11269" max="11269" width="11.7109375" bestFit="1" customWidth="1"/>
    <col min="11459" max="11459" width="6.7109375" customWidth="1"/>
    <col min="11460" max="11460" width="39.140625" customWidth="1"/>
    <col min="11461" max="11461" width="8.7109375" customWidth="1"/>
    <col min="11462" max="11462" width="11.7109375" customWidth="1"/>
    <col min="11463" max="11463" width="12.7109375" customWidth="1"/>
    <col min="11464" max="11464" width="12" customWidth="1"/>
    <col min="11465" max="11465" width="12.85546875" customWidth="1"/>
    <col min="11466" max="11466" width="11.42578125" customWidth="1"/>
    <col min="11467" max="11467" width="10.42578125" customWidth="1"/>
    <col min="11468" max="11468" width="11.7109375" customWidth="1"/>
    <col min="11469" max="11469" width="11.140625" customWidth="1"/>
    <col min="11470" max="11470" width="11.85546875" bestFit="1" customWidth="1"/>
    <col min="11471" max="11471" width="10.5703125" bestFit="1" customWidth="1"/>
    <col min="11472" max="11472" width="9.5703125" bestFit="1" customWidth="1"/>
    <col min="11473" max="11473" width="11.42578125" customWidth="1"/>
    <col min="11474" max="11474" width="10.5703125" customWidth="1"/>
    <col min="11475" max="11475" width="7.5703125" customWidth="1"/>
    <col min="11476" max="11476" width="9.5703125" bestFit="1" customWidth="1"/>
    <col min="11477" max="11477" width="11" bestFit="1" customWidth="1"/>
    <col min="11478" max="11478" width="10.140625" bestFit="1" customWidth="1"/>
    <col min="11479" max="11483" width="9.5703125" bestFit="1" customWidth="1"/>
    <col min="11484" max="11484" width="10.140625" bestFit="1" customWidth="1"/>
    <col min="11485" max="11486" width="9.5703125" bestFit="1" customWidth="1"/>
    <col min="11487" max="11487" width="10.28515625" customWidth="1"/>
    <col min="11488" max="11495" width="9.5703125" bestFit="1" customWidth="1"/>
    <col min="11496" max="11496" width="9.5703125" customWidth="1"/>
    <col min="11497" max="11503" width="9.5703125" bestFit="1" customWidth="1"/>
    <col min="11504" max="11504" width="9.42578125" customWidth="1"/>
    <col min="11505" max="11520" width="9.5703125" bestFit="1" customWidth="1"/>
    <col min="11521" max="11522" width="12.5703125" bestFit="1" customWidth="1"/>
    <col min="11523" max="11523" width="11.42578125" bestFit="1" customWidth="1"/>
    <col min="11524" max="11524" width="11" bestFit="1" customWidth="1"/>
    <col min="11525" max="11525" width="11.7109375" bestFit="1" customWidth="1"/>
    <col min="11715" max="11715" width="6.7109375" customWidth="1"/>
    <col min="11716" max="11716" width="39.140625" customWidth="1"/>
    <col min="11717" max="11717" width="8.7109375" customWidth="1"/>
    <col min="11718" max="11718" width="11.7109375" customWidth="1"/>
    <col min="11719" max="11719" width="12.7109375" customWidth="1"/>
    <col min="11720" max="11720" width="12" customWidth="1"/>
    <col min="11721" max="11721" width="12.85546875" customWidth="1"/>
    <col min="11722" max="11722" width="11.42578125" customWidth="1"/>
    <col min="11723" max="11723" width="10.42578125" customWidth="1"/>
    <col min="11724" max="11724" width="11.7109375" customWidth="1"/>
    <col min="11725" max="11725" width="11.140625" customWidth="1"/>
    <col min="11726" max="11726" width="11.85546875" bestFit="1" customWidth="1"/>
    <col min="11727" max="11727" width="10.5703125" bestFit="1" customWidth="1"/>
    <col min="11728" max="11728" width="9.5703125" bestFit="1" customWidth="1"/>
    <col min="11729" max="11729" width="11.42578125" customWidth="1"/>
    <col min="11730" max="11730" width="10.5703125" customWidth="1"/>
    <col min="11731" max="11731" width="7.5703125" customWidth="1"/>
    <col min="11732" max="11732" width="9.5703125" bestFit="1" customWidth="1"/>
    <col min="11733" max="11733" width="11" bestFit="1" customWidth="1"/>
    <col min="11734" max="11734" width="10.140625" bestFit="1" customWidth="1"/>
    <col min="11735" max="11739" width="9.5703125" bestFit="1" customWidth="1"/>
    <col min="11740" max="11740" width="10.140625" bestFit="1" customWidth="1"/>
    <col min="11741" max="11742" width="9.5703125" bestFit="1" customWidth="1"/>
    <col min="11743" max="11743" width="10.28515625" customWidth="1"/>
    <col min="11744" max="11751" width="9.5703125" bestFit="1" customWidth="1"/>
    <col min="11752" max="11752" width="9.5703125" customWidth="1"/>
    <col min="11753" max="11759" width="9.5703125" bestFit="1" customWidth="1"/>
    <col min="11760" max="11760" width="9.42578125" customWidth="1"/>
    <col min="11761" max="11776" width="9.5703125" bestFit="1" customWidth="1"/>
    <col min="11777" max="11778" width="12.5703125" bestFit="1" customWidth="1"/>
    <col min="11779" max="11779" width="11.42578125" bestFit="1" customWidth="1"/>
    <col min="11780" max="11780" width="11" bestFit="1" customWidth="1"/>
    <col min="11781" max="11781" width="11.7109375" bestFit="1" customWidth="1"/>
    <col min="11971" max="11971" width="6.7109375" customWidth="1"/>
    <col min="11972" max="11972" width="39.140625" customWidth="1"/>
    <col min="11973" max="11973" width="8.7109375" customWidth="1"/>
    <col min="11974" max="11974" width="11.7109375" customWidth="1"/>
    <col min="11975" max="11975" width="12.7109375" customWidth="1"/>
    <col min="11976" max="11976" width="12" customWidth="1"/>
    <col min="11977" max="11977" width="12.85546875" customWidth="1"/>
    <col min="11978" max="11978" width="11.42578125" customWidth="1"/>
    <col min="11979" max="11979" width="10.42578125" customWidth="1"/>
    <col min="11980" max="11980" width="11.7109375" customWidth="1"/>
    <col min="11981" max="11981" width="11.140625" customWidth="1"/>
    <col min="11982" max="11982" width="11.85546875" bestFit="1" customWidth="1"/>
    <col min="11983" max="11983" width="10.5703125" bestFit="1" customWidth="1"/>
    <col min="11984" max="11984" width="9.5703125" bestFit="1" customWidth="1"/>
    <col min="11985" max="11985" width="11.42578125" customWidth="1"/>
    <col min="11986" max="11986" width="10.5703125" customWidth="1"/>
    <col min="11987" max="11987" width="7.5703125" customWidth="1"/>
    <col min="11988" max="11988" width="9.5703125" bestFit="1" customWidth="1"/>
    <col min="11989" max="11989" width="11" bestFit="1" customWidth="1"/>
    <col min="11990" max="11990" width="10.140625" bestFit="1" customWidth="1"/>
    <col min="11991" max="11995" width="9.5703125" bestFit="1" customWidth="1"/>
    <col min="11996" max="11996" width="10.140625" bestFit="1" customWidth="1"/>
    <col min="11997" max="11998" width="9.5703125" bestFit="1" customWidth="1"/>
    <col min="11999" max="11999" width="10.28515625" customWidth="1"/>
    <col min="12000" max="12007" width="9.5703125" bestFit="1" customWidth="1"/>
    <col min="12008" max="12008" width="9.5703125" customWidth="1"/>
    <col min="12009" max="12015" width="9.5703125" bestFit="1" customWidth="1"/>
    <col min="12016" max="12016" width="9.42578125" customWidth="1"/>
    <col min="12017" max="12032" width="9.5703125" bestFit="1" customWidth="1"/>
    <col min="12033" max="12034" width="12.5703125" bestFit="1" customWidth="1"/>
    <col min="12035" max="12035" width="11.42578125" bestFit="1" customWidth="1"/>
    <col min="12036" max="12036" width="11" bestFit="1" customWidth="1"/>
    <col min="12037" max="12037" width="11.7109375" bestFit="1" customWidth="1"/>
    <col min="12227" max="12227" width="6.7109375" customWidth="1"/>
    <col min="12228" max="12228" width="39.140625" customWidth="1"/>
    <col min="12229" max="12229" width="8.7109375" customWidth="1"/>
    <col min="12230" max="12230" width="11.7109375" customWidth="1"/>
    <col min="12231" max="12231" width="12.7109375" customWidth="1"/>
    <col min="12232" max="12232" width="12" customWidth="1"/>
    <col min="12233" max="12233" width="12.85546875" customWidth="1"/>
    <col min="12234" max="12234" width="11.42578125" customWidth="1"/>
    <col min="12235" max="12235" width="10.42578125" customWidth="1"/>
    <col min="12236" max="12236" width="11.7109375" customWidth="1"/>
    <col min="12237" max="12237" width="11.140625" customWidth="1"/>
    <col min="12238" max="12238" width="11.85546875" bestFit="1" customWidth="1"/>
    <col min="12239" max="12239" width="10.5703125" bestFit="1" customWidth="1"/>
    <col min="12240" max="12240" width="9.5703125" bestFit="1" customWidth="1"/>
    <col min="12241" max="12241" width="11.42578125" customWidth="1"/>
    <col min="12242" max="12242" width="10.5703125" customWidth="1"/>
    <col min="12243" max="12243" width="7.5703125" customWidth="1"/>
    <col min="12244" max="12244" width="9.5703125" bestFit="1" customWidth="1"/>
    <col min="12245" max="12245" width="11" bestFit="1" customWidth="1"/>
    <col min="12246" max="12246" width="10.140625" bestFit="1" customWidth="1"/>
    <col min="12247" max="12251" width="9.5703125" bestFit="1" customWidth="1"/>
    <col min="12252" max="12252" width="10.140625" bestFit="1" customWidth="1"/>
    <col min="12253" max="12254" width="9.5703125" bestFit="1" customWidth="1"/>
    <col min="12255" max="12255" width="10.28515625" customWidth="1"/>
    <col min="12256" max="12263" width="9.5703125" bestFit="1" customWidth="1"/>
    <col min="12264" max="12264" width="9.5703125" customWidth="1"/>
    <col min="12265" max="12271" width="9.5703125" bestFit="1" customWidth="1"/>
    <col min="12272" max="12272" width="9.42578125" customWidth="1"/>
    <col min="12273" max="12288" width="9.5703125" bestFit="1" customWidth="1"/>
    <col min="12289" max="12290" width="12.5703125" bestFit="1" customWidth="1"/>
    <col min="12291" max="12291" width="11.42578125" bestFit="1" customWidth="1"/>
    <col min="12292" max="12292" width="11" bestFit="1" customWidth="1"/>
    <col min="12293" max="12293" width="11.7109375" bestFit="1" customWidth="1"/>
    <col min="12483" max="12483" width="6.7109375" customWidth="1"/>
    <col min="12484" max="12484" width="39.140625" customWidth="1"/>
    <col min="12485" max="12485" width="8.7109375" customWidth="1"/>
    <col min="12486" max="12486" width="11.7109375" customWidth="1"/>
    <col min="12487" max="12487" width="12.7109375" customWidth="1"/>
    <col min="12488" max="12488" width="12" customWidth="1"/>
    <col min="12489" max="12489" width="12.85546875" customWidth="1"/>
    <col min="12490" max="12490" width="11.42578125" customWidth="1"/>
    <col min="12491" max="12491" width="10.42578125" customWidth="1"/>
    <col min="12492" max="12492" width="11.7109375" customWidth="1"/>
    <col min="12493" max="12493" width="11.140625" customWidth="1"/>
    <col min="12494" max="12494" width="11.85546875" bestFit="1" customWidth="1"/>
    <col min="12495" max="12495" width="10.5703125" bestFit="1" customWidth="1"/>
    <col min="12496" max="12496" width="9.5703125" bestFit="1" customWidth="1"/>
    <col min="12497" max="12497" width="11.42578125" customWidth="1"/>
    <col min="12498" max="12498" width="10.5703125" customWidth="1"/>
    <col min="12499" max="12499" width="7.5703125" customWidth="1"/>
    <col min="12500" max="12500" width="9.5703125" bestFit="1" customWidth="1"/>
    <col min="12501" max="12501" width="11" bestFit="1" customWidth="1"/>
    <col min="12502" max="12502" width="10.140625" bestFit="1" customWidth="1"/>
    <col min="12503" max="12507" width="9.5703125" bestFit="1" customWidth="1"/>
    <col min="12508" max="12508" width="10.140625" bestFit="1" customWidth="1"/>
    <col min="12509" max="12510" width="9.5703125" bestFit="1" customWidth="1"/>
    <col min="12511" max="12511" width="10.28515625" customWidth="1"/>
    <col min="12512" max="12519" width="9.5703125" bestFit="1" customWidth="1"/>
    <col min="12520" max="12520" width="9.5703125" customWidth="1"/>
    <col min="12521" max="12527" width="9.5703125" bestFit="1" customWidth="1"/>
    <col min="12528" max="12528" width="9.42578125" customWidth="1"/>
    <col min="12529" max="12544" width="9.5703125" bestFit="1" customWidth="1"/>
    <col min="12545" max="12546" width="12.5703125" bestFit="1" customWidth="1"/>
    <col min="12547" max="12547" width="11.42578125" bestFit="1" customWidth="1"/>
    <col min="12548" max="12548" width="11" bestFit="1" customWidth="1"/>
    <col min="12549" max="12549" width="11.7109375" bestFit="1" customWidth="1"/>
    <col min="12739" max="12739" width="6.7109375" customWidth="1"/>
    <col min="12740" max="12740" width="39.140625" customWidth="1"/>
    <col min="12741" max="12741" width="8.7109375" customWidth="1"/>
    <col min="12742" max="12742" width="11.7109375" customWidth="1"/>
    <col min="12743" max="12743" width="12.7109375" customWidth="1"/>
    <col min="12744" max="12744" width="12" customWidth="1"/>
    <col min="12745" max="12745" width="12.85546875" customWidth="1"/>
    <col min="12746" max="12746" width="11.42578125" customWidth="1"/>
    <col min="12747" max="12747" width="10.42578125" customWidth="1"/>
    <col min="12748" max="12748" width="11.7109375" customWidth="1"/>
    <col min="12749" max="12749" width="11.140625" customWidth="1"/>
    <col min="12750" max="12750" width="11.85546875" bestFit="1" customWidth="1"/>
    <col min="12751" max="12751" width="10.5703125" bestFit="1" customWidth="1"/>
    <col min="12752" max="12752" width="9.5703125" bestFit="1" customWidth="1"/>
    <col min="12753" max="12753" width="11.42578125" customWidth="1"/>
    <col min="12754" max="12754" width="10.5703125" customWidth="1"/>
    <col min="12755" max="12755" width="7.5703125" customWidth="1"/>
    <col min="12756" max="12756" width="9.5703125" bestFit="1" customWidth="1"/>
    <col min="12757" max="12757" width="11" bestFit="1" customWidth="1"/>
    <col min="12758" max="12758" width="10.140625" bestFit="1" customWidth="1"/>
    <col min="12759" max="12763" width="9.5703125" bestFit="1" customWidth="1"/>
    <col min="12764" max="12764" width="10.140625" bestFit="1" customWidth="1"/>
    <col min="12765" max="12766" width="9.5703125" bestFit="1" customWidth="1"/>
    <col min="12767" max="12767" width="10.28515625" customWidth="1"/>
    <col min="12768" max="12775" width="9.5703125" bestFit="1" customWidth="1"/>
    <col min="12776" max="12776" width="9.5703125" customWidth="1"/>
    <col min="12777" max="12783" width="9.5703125" bestFit="1" customWidth="1"/>
    <col min="12784" max="12784" width="9.42578125" customWidth="1"/>
    <col min="12785" max="12800" width="9.5703125" bestFit="1" customWidth="1"/>
    <col min="12801" max="12802" width="12.5703125" bestFit="1" customWidth="1"/>
    <col min="12803" max="12803" width="11.42578125" bestFit="1" customWidth="1"/>
    <col min="12804" max="12804" width="11" bestFit="1" customWidth="1"/>
    <col min="12805" max="12805" width="11.7109375" bestFit="1" customWidth="1"/>
    <col min="12995" max="12995" width="6.7109375" customWidth="1"/>
    <col min="12996" max="12996" width="39.140625" customWidth="1"/>
    <col min="12997" max="12997" width="8.7109375" customWidth="1"/>
    <col min="12998" max="12998" width="11.7109375" customWidth="1"/>
    <col min="12999" max="12999" width="12.7109375" customWidth="1"/>
    <col min="13000" max="13000" width="12" customWidth="1"/>
    <col min="13001" max="13001" width="12.85546875" customWidth="1"/>
    <col min="13002" max="13002" width="11.42578125" customWidth="1"/>
    <col min="13003" max="13003" width="10.42578125" customWidth="1"/>
    <col min="13004" max="13004" width="11.7109375" customWidth="1"/>
    <col min="13005" max="13005" width="11.140625" customWidth="1"/>
    <col min="13006" max="13006" width="11.85546875" bestFit="1" customWidth="1"/>
    <col min="13007" max="13007" width="10.5703125" bestFit="1" customWidth="1"/>
    <col min="13008" max="13008" width="9.5703125" bestFit="1" customWidth="1"/>
    <col min="13009" max="13009" width="11.42578125" customWidth="1"/>
    <col min="13010" max="13010" width="10.5703125" customWidth="1"/>
    <col min="13011" max="13011" width="7.5703125" customWidth="1"/>
    <col min="13012" max="13012" width="9.5703125" bestFit="1" customWidth="1"/>
    <col min="13013" max="13013" width="11" bestFit="1" customWidth="1"/>
    <col min="13014" max="13014" width="10.140625" bestFit="1" customWidth="1"/>
    <col min="13015" max="13019" width="9.5703125" bestFit="1" customWidth="1"/>
    <col min="13020" max="13020" width="10.140625" bestFit="1" customWidth="1"/>
    <col min="13021" max="13022" width="9.5703125" bestFit="1" customWidth="1"/>
    <col min="13023" max="13023" width="10.28515625" customWidth="1"/>
    <col min="13024" max="13031" width="9.5703125" bestFit="1" customWidth="1"/>
    <col min="13032" max="13032" width="9.5703125" customWidth="1"/>
    <col min="13033" max="13039" width="9.5703125" bestFit="1" customWidth="1"/>
    <col min="13040" max="13040" width="9.42578125" customWidth="1"/>
    <col min="13041" max="13056" width="9.5703125" bestFit="1" customWidth="1"/>
    <col min="13057" max="13058" width="12.5703125" bestFit="1" customWidth="1"/>
    <col min="13059" max="13059" width="11.42578125" bestFit="1" customWidth="1"/>
    <col min="13060" max="13060" width="11" bestFit="1" customWidth="1"/>
    <col min="13061" max="13061" width="11.7109375" bestFit="1" customWidth="1"/>
    <col min="13251" max="13251" width="6.7109375" customWidth="1"/>
    <col min="13252" max="13252" width="39.140625" customWidth="1"/>
    <col min="13253" max="13253" width="8.7109375" customWidth="1"/>
    <col min="13254" max="13254" width="11.7109375" customWidth="1"/>
    <col min="13255" max="13255" width="12.7109375" customWidth="1"/>
    <col min="13256" max="13256" width="12" customWidth="1"/>
    <col min="13257" max="13257" width="12.85546875" customWidth="1"/>
    <col min="13258" max="13258" width="11.42578125" customWidth="1"/>
    <col min="13259" max="13259" width="10.42578125" customWidth="1"/>
    <col min="13260" max="13260" width="11.7109375" customWidth="1"/>
    <col min="13261" max="13261" width="11.140625" customWidth="1"/>
    <col min="13262" max="13262" width="11.85546875" bestFit="1" customWidth="1"/>
    <col min="13263" max="13263" width="10.5703125" bestFit="1" customWidth="1"/>
    <col min="13264" max="13264" width="9.5703125" bestFit="1" customWidth="1"/>
    <col min="13265" max="13265" width="11.42578125" customWidth="1"/>
    <col min="13266" max="13266" width="10.5703125" customWidth="1"/>
    <col min="13267" max="13267" width="7.5703125" customWidth="1"/>
    <col min="13268" max="13268" width="9.5703125" bestFit="1" customWidth="1"/>
    <col min="13269" max="13269" width="11" bestFit="1" customWidth="1"/>
    <col min="13270" max="13270" width="10.140625" bestFit="1" customWidth="1"/>
    <col min="13271" max="13275" width="9.5703125" bestFit="1" customWidth="1"/>
    <col min="13276" max="13276" width="10.140625" bestFit="1" customWidth="1"/>
    <col min="13277" max="13278" width="9.5703125" bestFit="1" customWidth="1"/>
    <col min="13279" max="13279" width="10.28515625" customWidth="1"/>
    <col min="13280" max="13287" width="9.5703125" bestFit="1" customWidth="1"/>
    <col min="13288" max="13288" width="9.5703125" customWidth="1"/>
    <col min="13289" max="13295" width="9.5703125" bestFit="1" customWidth="1"/>
    <col min="13296" max="13296" width="9.42578125" customWidth="1"/>
    <col min="13297" max="13312" width="9.5703125" bestFit="1" customWidth="1"/>
    <col min="13313" max="13314" width="12.5703125" bestFit="1" customWidth="1"/>
    <col min="13315" max="13315" width="11.42578125" bestFit="1" customWidth="1"/>
    <col min="13316" max="13316" width="11" bestFit="1" customWidth="1"/>
    <col min="13317" max="13317" width="11.7109375" bestFit="1" customWidth="1"/>
    <col min="13507" max="13507" width="6.7109375" customWidth="1"/>
    <col min="13508" max="13508" width="39.140625" customWidth="1"/>
    <col min="13509" max="13509" width="8.7109375" customWidth="1"/>
    <col min="13510" max="13510" width="11.7109375" customWidth="1"/>
    <col min="13511" max="13511" width="12.7109375" customWidth="1"/>
    <col min="13512" max="13512" width="12" customWidth="1"/>
    <col min="13513" max="13513" width="12.85546875" customWidth="1"/>
    <col min="13514" max="13514" width="11.42578125" customWidth="1"/>
    <col min="13515" max="13515" width="10.42578125" customWidth="1"/>
    <col min="13516" max="13516" width="11.7109375" customWidth="1"/>
    <col min="13517" max="13517" width="11.140625" customWidth="1"/>
    <col min="13518" max="13518" width="11.85546875" bestFit="1" customWidth="1"/>
    <col min="13519" max="13519" width="10.5703125" bestFit="1" customWidth="1"/>
    <col min="13520" max="13520" width="9.5703125" bestFit="1" customWidth="1"/>
    <col min="13521" max="13521" width="11.42578125" customWidth="1"/>
    <col min="13522" max="13522" width="10.5703125" customWidth="1"/>
    <col min="13523" max="13523" width="7.5703125" customWidth="1"/>
    <col min="13524" max="13524" width="9.5703125" bestFit="1" customWidth="1"/>
    <col min="13525" max="13525" width="11" bestFit="1" customWidth="1"/>
    <col min="13526" max="13526" width="10.140625" bestFit="1" customWidth="1"/>
    <col min="13527" max="13531" width="9.5703125" bestFit="1" customWidth="1"/>
    <col min="13532" max="13532" width="10.140625" bestFit="1" customWidth="1"/>
    <col min="13533" max="13534" width="9.5703125" bestFit="1" customWidth="1"/>
    <col min="13535" max="13535" width="10.28515625" customWidth="1"/>
    <col min="13536" max="13543" width="9.5703125" bestFit="1" customWidth="1"/>
    <col min="13544" max="13544" width="9.5703125" customWidth="1"/>
    <col min="13545" max="13551" width="9.5703125" bestFit="1" customWidth="1"/>
    <col min="13552" max="13552" width="9.42578125" customWidth="1"/>
    <col min="13553" max="13568" width="9.5703125" bestFit="1" customWidth="1"/>
    <col min="13569" max="13570" width="12.5703125" bestFit="1" customWidth="1"/>
    <col min="13571" max="13571" width="11.42578125" bestFit="1" customWidth="1"/>
    <col min="13572" max="13572" width="11" bestFit="1" customWidth="1"/>
    <col min="13573" max="13573" width="11.7109375" bestFit="1" customWidth="1"/>
    <col min="13763" max="13763" width="6.7109375" customWidth="1"/>
    <col min="13764" max="13764" width="39.140625" customWidth="1"/>
    <col min="13765" max="13765" width="8.7109375" customWidth="1"/>
    <col min="13766" max="13766" width="11.7109375" customWidth="1"/>
    <col min="13767" max="13767" width="12.7109375" customWidth="1"/>
    <col min="13768" max="13768" width="12" customWidth="1"/>
    <col min="13769" max="13769" width="12.85546875" customWidth="1"/>
    <col min="13770" max="13770" width="11.42578125" customWidth="1"/>
    <col min="13771" max="13771" width="10.42578125" customWidth="1"/>
    <col min="13772" max="13772" width="11.7109375" customWidth="1"/>
    <col min="13773" max="13773" width="11.140625" customWidth="1"/>
    <col min="13774" max="13774" width="11.85546875" bestFit="1" customWidth="1"/>
    <col min="13775" max="13775" width="10.5703125" bestFit="1" customWidth="1"/>
    <col min="13776" max="13776" width="9.5703125" bestFit="1" customWidth="1"/>
    <col min="13777" max="13777" width="11.42578125" customWidth="1"/>
    <col min="13778" max="13778" width="10.5703125" customWidth="1"/>
    <col min="13779" max="13779" width="7.5703125" customWidth="1"/>
    <col min="13780" max="13780" width="9.5703125" bestFit="1" customWidth="1"/>
    <col min="13781" max="13781" width="11" bestFit="1" customWidth="1"/>
    <col min="13782" max="13782" width="10.140625" bestFit="1" customWidth="1"/>
    <col min="13783" max="13787" width="9.5703125" bestFit="1" customWidth="1"/>
    <col min="13788" max="13788" width="10.140625" bestFit="1" customWidth="1"/>
    <col min="13789" max="13790" width="9.5703125" bestFit="1" customWidth="1"/>
    <col min="13791" max="13791" width="10.28515625" customWidth="1"/>
    <col min="13792" max="13799" width="9.5703125" bestFit="1" customWidth="1"/>
    <col min="13800" max="13800" width="9.5703125" customWidth="1"/>
    <col min="13801" max="13807" width="9.5703125" bestFit="1" customWidth="1"/>
    <col min="13808" max="13808" width="9.42578125" customWidth="1"/>
    <col min="13809" max="13824" width="9.5703125" bestFit="1" customWidth="1"/>
    <col min="13825" max="13826" width="12.5703125" bestFit="1" customWidth="1"/>
    <col min="13827" max="13827" width="11.42578125" bestFit="1" customWidth="1"/>
    <col min="13828" max="13828" width="11" bestFit="1" customWidth="1"/>
    <col min="13829" max="13829" width="11.7109375" bestFit="1" customWidth="1"/>
    <col min="14019" max="14019" width="6.7109375" customWidth="1"/>
    <col min="14020" max="14020" width="39.140625" customWidth="1"/>
    <col min="14021" max="14021" width="8.7109375" customWidth="1"/>
    <col min="14022" max="14022" width="11.7109375" customWidth="1"/>
    <col min="14023" max="14023" width="12.7109375" customWidth="1"/>
    <col min="14024" max="14024" width="12" customWidth="1"/>
    <col min="14025" max="14025" width="12.85546875" customWidth="1"/>
    <col min="14026" max="14026" width="11.42578125" customWidth="1"/>
    <col min="14027" max="14027" width="10.42578125" customWidth="1"/>
    <col min="14028" max="14028" width="11.7109375" customWidth="1"/>
    <col min="14029" max="14029" width="11.140625" customWidth="1"/>
    <col min="14030" max="14030" width="11.85546875" bestFit="1" customWidth="1"/>
    <col min="14031" max="14031" width="10.5703125" bestFit="1" customWidth="1"/>
    <col min="14032" max="14032" width="9.5703125" bestFit="1" customWidth="1"/>
    <col min="14033" max="14033" width="11.42578125" customWidth="1"/>
    <col min="14034" max="14034" width="10.5703125" customWidth="1"/>
    <col min="14035" max="14035" width="7.5703125" customWidth="1"/>
    <col min="14036" max="14036" width="9.5703125" bestFit="1" customWidth="1"/>
    <col min="14037" max="14037" width="11" bestFit="1" customWidth="1"/>
    <col min="14038" max="14038" width="10.140625" bestFit="1" customWidth="1"/>
    <col min="14039" max="14043" width="9.5703125" bestFit="1" customWidth="1"/>
    <col min="14044" max="14044" width="10.140625" bestFit="1" customWidth="1"/>
    <col min="14045" max="14046" width="9.5703125" bestFit="1" customWidth="1"/>
    <col min="14047" max="14047" width="10.28515625" customWidth="1"/>
    <col min="14048" max="14055" width="9.5703125" bestFit="1" customWidth="1"/>
    <col min="14056" max="14056" width="9.5703125" customWidth="1"/>
    <col min="14057" max="14063" width="9.5703125" bestFit="1" customWidth="1"/>
    <col min="14064" max="14064" width="9.42578125" customWidth="1"/>
    <col min="14065" max="14080" width="9.5703125" bestFit="1" customWidth="1"/>
    <col min="14081" max="14082" width="12.5703125" bestFit="1" customWidth="1"/>
    <col min="14083" max="14083" width="11.42578125" bestFit="1" customWidth="1"/>
    <col min="14084" max="14084" width="11" bestFit="1" customWidth="1"/>
    <col min="14085" max="14085" width="11.7109375" bestFit="1" customWidth="1"/>
    <col min="14275" max="14275" width="6.7109375" customWidth="1"/>
    <col min="14276" max="14276" width="39.140625" customWidth="1"/>
    <col min="14277" max="14277" width="8.7109375" customWidth="1"/>
    <col min="14278" max="14278" width="11.7109375" customWidth="1"/>
    <col min="14279" max="14279" width="12.7109375" customWidth="1"/>
    <col min="14280" max="14280" width="12" customWidth="1"/>
    <col min="14281" max="14281" width="12.85546875" customWidth="1"/>
    <col min="14282" max="14282" width="11.42578125" customWidth="1"/>
    <col min="14283" max="14283" width="10.42578125" customWidth="1"/>
    <col min="14284" max="14284" width="11.7109375" customWidth="1"/>
    <col min="14285" max="14285" width="11.140625" customWidth="1"/>
    <col min="14286" max="14286" width="11.85546875" bestFit="1" customWidth="1"/>
    <col min="14287" max="14287" width="10.5703125" bestFit="1" customWidth="1"/>
    <col min="14288" max="14288" width="9.5703125" bestFit="1" customWidth="1"/>
    <col min="14289" max="14289" width="11.42578125" customWidth="1"/>
    <col min="14290" max="14290" width="10.5703125" customWidth="1"/>
    <col min="14291" max="14291" width="7.5703125" customWidth="1"/>
    <col min="14292" max="14292" width="9.5703125" bestFit="1" customWidth="1"/>
    <col min="14293" max="14293" width="11" bestFit="1" customWidth="1"/>
    <col min="14294" max="14294" width="10.140625" bestFit="1" customWidth="1"/>
    <col min="14295" max="14299" width="9.5703125" bestFit="1" customWidth="1"/>
    <col min="14300" max="14300" width="10.140625" bestFit="1" customWidth="1"/>
    <col min="14301" max="14302" width="9.5703125" bestFit="1" customWidth="1"/>
    <col min="14303" max="14303" width="10.28515625" customWidth="1"/>
    <col min="14304" max="14311" width="9.5703125" bestFit="1" customWidth="1"/>
    <col min="14312" max="14312" width="9.5703125" customWidth="1"/>
    <col min="14313" max="14319" width="9.5703125" bestFit="1" customWidth="1"/>
    <col min="14320" max="14320" width="9.42578125" customWidth="1"/>
    <col min="14321" max="14336" width="9.5703125" bestFit="1" customWidth="1"/>
    <col min="14337" max="14338" width="12.5703125" bestFit="1" customWidth="1"/>
    <col min="14339" max="14339" width="11.42578125" bestFit="1" customWidth="1"/>
    <col min="14340" max="14340" width="11" bestFit="1" customWidth="1"/>
    <col min="14341" max="14341" width="11.7109375" bestFit="1" customWidth="1"/>
    <col min="14531" max="14531" width="6.7109375" customWidth="1"/>
    <col min="14532" max="14532" width="39.140625" customWidth="1"/>
    <col min="14533" max="14533" width="8.7109375" customWidth="1"/>
    <col min="14534" max="14534" width="11.7109375" customWidth="1"/>
    <col min="14535" max="14535" width="12.7109375" customWidth="1"/>
    <col min="14536" max="14536" width="12" customWidth="1"/>
    <col min="14537" max="14537" width="12.85546875" customWidth="1"/>
    <col min="14538" max="14538" width="11.42578125" customWidth="1"/>
    <col min="14539" max="14539" width="10.42578125" customWidth="1"/>
    <col min="14540" max="14540" width="11.7109375" customWidth="1"/>
    <col min="14541" max="14541" width="11.140625" customWidth="1"/>
    <col min="14542" max="14542" width="11.85546875" bestFit="1" customWidth="1"/>
    <col min="14543" max="14543" width="10.5703125" bestFit="1" customWidth="1"/>
    <col min="14544" max="14544" width="9.5703125" bestFit="1" customWidth="1"/>
    <col min="14545" max="14545" width="11.42578125" customWidth="1"/>
    <col min="14546" max="14546" width="10.5703125" customWidth="1"/>
    <col min="14547" max="14547" width="7.5703125" customWidth="1"/>
    <col min="14548" max="14548" width="9.5703125" bestFit="1" customWidth="1"/>
    <col min="14549" max="14549" width="11" bestFit="1" customWidth="1"/>
    <col min="14550" max="14550" width="10.140625" bestFit="1" customWidth="1"/>
    <col min="14551" max="14555" width="9.5703125" bestFit="1" customWidth="1"/>
    <col min="14556" max="14556" width="10.140625" bestFit="1" customWidth="1"/>
    <col min="14557" max="14558" width="9.5703125" bestFit="1" customWidth="1"/>
    <col min="14559" max="14559" width="10.28515625" customWidth="1"/>
    <col min="14560" max="14567" width="9.5703125" bestFit="1" customWidth="1"/>
    <col min="14568" max="14568" width="9.5703125" customWidth="1"/>
    <col min="14569" max="14575" width="9.5703125" bestFit="1" customWidth="1"/>
    <col min="14576" max="14576" width="9.42578125" customWidth="1"/>
    <col min="14577" max="14592" width="9.5703125" bestFit="1" customWidth="1"/>
    <col min="14593" max="14594" width="12.5703125" bestFit="1" customWidth="1"/>
    <col min="14595" max="14595" width="11.42578125" bestFit="1" customWidth="1"/>
    <col min="14596" max="14596" width="11" bestFit="1" customWidth="1"/>
    <col min="14597" max="14597" width="11.7109375" bestFit="1" customWidth="1"/>
    <col min="14787" max="14787" width="6.7109375" customWidth="1"/>
    <col min="14788" max="14788" width="39.140625" customWidth="1"/>
    <col min="14789" max="14789" width="8.7109375" customWidth="1"/>
    <col min="14790" max="14790" width="11.7109375" customWidth="1"/>
    <col min="14791" max="14791" width="12.7109375" customWidth="1"/>
    <col min="14792" max="14792" width="12" customWidth="1"/>
    <col min="14793" max="14793" width="12.85546875" customWidth="1"/>
    <col min="14794" max="14794" width="11.42578125" customWidth="1"/>
    <col min="14795" max="14795" width="10.42578125" customWidth="1"/>
    <col min="14796" max="14796" width="11.7109375" customWidth="1"/>
    <col min="14797" max="14797" width="11.140625" customWidth="1"/>
    <col min="14798" max="14798" width="11.85546875" bestFit="1" customWidth="1"/>
    <col min="14799" max="14799" width="10.5703125" bestFit="1" customWidth="1"/>
    <col min="14800" max="14800" width="9.5703125" bestFit="1" customWidth="1"/>
    <col min="14801" max="14801" width="11.42578125" customWidth="1"/>
    <col min="14802" max="14802" width="10.5703125" customWidth="1"/>
    <col min="14803" max="14803" width="7.5703125" customWidth="1"/>
    <col min="14804" max="14804" width="9.5703125" bestFit="1" customWidth="1"/>
    <col min="14805" max="14805" width="11" bestFit="1" customWidth="1"/>
    <col min="14806" max="14806" width="10.140625" bestFit="1" customWidth="1"/>
    <col min="14807" max="14811" width="9.5703125" bestFit="1" customWidth="1"/>
    <col min="14812" max="14812" width="10.140625" bestFit="1" customWidth="1"/>
    <col min="14813" max="14814" width="9.5703125" bestFit="1" customWidth="1"/>
    <col min="14815" max="14815" width="10.28515625" customWidth="1"/>
    <col min="14816" max="14823" width="9.5703125" bestFit="1" customWidth="1"/>
    <col min="14824" max="14824" width="9.5703125" customWidth="1"/>
    <col min="14825" max="14831" width="9.5703125" bestFit="1" customWidth="1"/>
    <col min="14832" max="14832" width="9.42578125" customWidth="1"/>
    <col min="14833" max="14848" width="9.5703125" bestFit="1" customWidth="1"/>
    <col min="14849" max="14850" width="12.5703125" bestFit="1" customWidth="1"/>
    <col min="14851" max="14851" width="11.42578125" bestFit="1" customWidth="1"/>
    <col min="14852" max="14852" width="11" bestFit="1" customWidth="1"/>
    <col min="14853" max="14853" width="11.7109375" bestFit="1" customWidth="1"/>
    <col min="15043" max="15043" width="6.7109375" customWidth="1"/>
    <col min="15044" max="15044" width="39.140625" customWidth="1"/>
    <col min="15045" max="15045" width="8.7109375" customWidth="1"/>
    <col min="15046" max="15046" width="11.7109375" customWidth="1"/>
    <col min="15047" max="15047" width="12.7109375" customWidth="1"/>
    <col min="15048" max="15048" width="12" customWidth="1"/>
    <col min="15049" max="15049" width="12.85546875" customWidth="1"/>
    <col min="15050" max="15050" width="11.42578125" customWidth="1"/>
    <col min="15051" max="15051" width="10.42578125" customWidth="1"/>
    <col min="15052" max="15052" width="11.7109375" customWidth="1"/>
    <col min="15053" max="15053" width="11.140625" customWidth="1"/>
    <col min="15054" max="15054" width="11.85546875" bestFit="1" customWidth="1"/>
    <col min="15055" max="15055" width="10.5703125" bestFit="1" customWidth="1"/>
    <col min="15056" max="15056" width="9.5703125" bestFit="1" customWidth="1"/>
    <col min="15057" max="15057" width="11.42578125" customWidth="1"/>
    <col min="15058" max="15058" width="10.5703125" customWidth="1"/>
    <col min="15059" max="15059" width="7.5703125" customWidth="1"/>
    <col min="15060" max="15060" width="9.5703125" bestFit="1" customWidth="1"/>
    <col min="15061" max="15061" width="11" bestFit="1" customWidth="1"/>
    <col min="15062" max="15062" width="10.140625" bestFit="1" customWidth="1"/>
    <col min="15063" max="15067" width="9.5703125" bestFit="1" customWidth="1"/>
    <col min="15068" max="15068" width="10.140625" bestFit="1" customWidth="1"/>
    <col min="15069" max="15070" width="9.5703125" bestFit="1" customWidth="1"/>
    <col min="15071" max="15071" width="10.28515625" customWidth="1"/>
    <col min="15072" max="15079" width="9.5703125" bestFit="1" customWidth="1"/>
    <col min="15080" max="15080" width="9.5703125" customWidth="1"/>
    <col min="15081" max="15087" width="9.5703125" bestFit="1" customWidth="1"/>
    <col min="15088" max="15088" width="9.42578125" customWidth="1"/>
    <col min="15089" max="15104" width="9.5703125" bestFit="1" customWidth="1"/>
    <col min="15105" max="15106" width="12.5703125" bestFit="1" customWidth="1"/>
    <col min="15107" max="15107" width="11.42578125" bestFit="1" customWidth="1"/>
    <col min="15108" max="15108" width="11" bestFit="1" customWidth="1"/>
    <col min="15109" max="15109" width="11.7109375" bestFit="1" customWidth="1"/>
    <col min="15299" max="15299" width="6.7109375" customWidth="1"/>
    <col min="15300" max="15300" width="39.140625" customWidth="1"/>
    <col min="15301" max="15301" width="8.7109375" customWidth="1"/>
    <col min="15302" max="15302" width="11.7109375" customWidth="1"/>
    <col min="15303" max="15303" width="12.7109375" customWidth="1"/>
    <col min="15304" max="15304" width="12" customWidth="1"/>
    <col min="15305" max="15305" width="12.85546875" customWidth="1"/>
    <col min="15306" max="15306" width="11.42578125" customWidth="1"/>
    <col min="15307" max="15307" width="10.42578125" customWidth="1"/>
    <col min="15308" max="15308" width="11.7109375" customWidth="1"/>
    <col min="15309" max="15309" width="11.140625" customWidth="1"/>
    <col min="15310" max="15310" width="11.85546875" bestFit="1" customWidth="1"/>
    <col min="15311" max="15311" width="10.5703125" bestFit="1" customWidth="1"/>
    <col min="15312" max="15312" width="9.5703125" bestFit="1" customWidth="1"/>
    <col min="15313" max="15313" width="11.42578125" customWidth="1"/>
    <col min="15314" max="15314" width="10.5703125" customWidth="1"/>
    <col min="15315" max="15315" width="7.5703125" customWidth="1"/>
    <col min="15316" max="15316" width="9.5703125" bestFit="1" customWidth="1"/>
    <col min="15317" max="15317" width="11" bestFit="1" customWidth="1"/>
    <col min="15318" max="15318" width="10.140625" bestFit="1" customWidth="1"/>
    <col min="15319" max="15323" width="9.5703125" bestFit="1" customWidth="1"/>
    <col min="15324" max="15324" width="10.140625" bestFit="1" customWidth="1"/>
    <col min="15325" max="15326" width="9.5703125" bestFit="1" customWidth="1"/>
    <col min="15327" max="15327" width="10.28515625" customWidth="1"/>
    <col min="15328" max="15335" width="9.5703125" bestFit="1" customWidth="1"/>
    <col min="15336" max="15336" width="9.5703125" customWidth="1"/>
    <col min="15337" max="15343" width="9.5703125" bestFit="1" customWidth="1"/>
    <col min="15344" max="15344" width="9.42578125" customWidth="1"/>
    <col min="15345" max="15360" width="9.5703125" bestFit="1" customWidth="1"/>
    <col min="15361" max="15362" width="12.5703125" bestFit="1" customWidth="1"/>
    <col min="15363" max="15363" width="11.42578125" bestFit="1" customWidth="1"/>
    <col min="15364" max="15364" width="11" bestFit="1" customWidth="1"/>
    <col min="15365" max="15365" width="11.7109375" bestFit="1" customWidth="1"/>
    <col min="15555" max="15555" width="6.7109375" customWidth="1"/>
    <col min="15556" max="15556" width="39.140625" customWidth="1"/>
    <col min="15557" max="15557" width="8.7109375" customWidth="1"/>
    <col min="15558" max="15558" width="11.7109375" customWidth="1"/>
    <col min="15559" max="15559" width="12.7109375" customWidth="1"/>
    <col min="15560" max="15560" width="12" customWidth="1"/>
    <col min="15561" max="15561" width="12.85546875" customWidth="1"/>
    <col min="15562" max="15562" width="11.42578125" customWidth="1"/>
    <col min="15563" max="15563" width="10.42578125" customWidth="1"/>
    <col min="15564" max="15564" width="11.7109375" customWidth="1"/>
    <col min="15565" max="15565" width="11.140625" customWidth="1"/>
    <col min="15566" max="15566" width="11.85546875" bestFit="1" customWidth="1"/>
    <col min="15567" max="15567" width="10.5703125" bestFit="1" customWidth="1"/>
    <col min="15568" max="15568" width="9.5703125" bestFit="1" customWidth="1"/>
    <col min="15569" max="15569" width="11.42578125" customWidth="1"/>
    <col min="15570" max="15570" width="10.5703125" customWidth="1"/>
    <col min="15571" max="15571" width="7.5703125" customWidth="1"/>
    <col min="15572" max="15572" width="9.5703125" bestFit="1" customWidth="1"/>
    <col min="15573" max="15573" width="11" bestFit="1" customWidth="1"/>
    <col min="15574" max="15574" width="10.140625" bestFit="1" customWidth="1"/>
    <col min="15575" max="15579" width="9.5703125" bestFit="1" customWidth="1"/>
    <col min="15580" max="15580" width="10.140625" bestFit="1" customWidth="1"/>
    <col min="15581" max="15582" width="9.5703125" bestFit="1" customWidth="1"/>
    <col min="15583" max="15583" width="10.28515625" customWidth="1"/>
    <col min="15584" max="15591" width="9.5703125" bestFit="1" customWidth="1"/>
    <col min="15592" max="15592" width="9.5703125" customWidth="1"/>
    <col min="15593" max="15599" width="9.5703125" bestFit="1" customWidth="1"/>
    <col min="15600" max="15600" width="9.42578125" customWidth="1"/>
    <col min="15601" max="15616" width="9.5703125" bestFit="1" customWidth="1"/>
    <col min="15617" max="15618" width="12.5703125" bestFit="1" customWidth="1"/>
    <col min="15619" max="15619" width="11.42578125" bestFit="1" customWidth="1"/>
    <col min="15620" max="15620" width="11" bestFit="1" customWidth="1"/>
    <col min="15621" max="15621" width="11.7109375" bestFit="1" customWidth="1"/>
    <col min="15811" max="15811" width="6.7109375" customWidth="1"/>
    <col min="15812" max="15812" width="39.140625" customWidth="1"/>
    <col min="15813" max="15813" width="8.7109375" customWidth="1"/>
    <col min="15814" max="15814" width="11.7109375" customWidth="1"/>
    <col min="15815" max="15815" width="12.7109375" customWidth="1"/>
    <col min="15816" max="15816" width="12" customWidth="1"/>
    <col min="15817" max="15817" width="12.85546875" customWidth="1"/>
    <col min="15818" max="15818" width="11.42578125" customWidth="1"/>
    <col min="15819" max="15819" width="10.42578125" customWidth="1"/>
    <col min="15820" max="15820" width="11.7109375" customWidth="1"/>
    <col min="15821" max="15821" width="11.140625" customWidth="1"/>
    <col min="15822" max="15822" width="11.85546875" bestFit="1" customWidth="1"/>
    <col min="15823" max="15823" width="10.5703125" bestFit="1" customWidth="1"/>
    <col min="15824" max="15824" width="9.5703125" bestFit="1" customWidth="1"/>
    <col min="15825" max="15825" width="11.42578125" customWidth="1"/>
    <col min="15826" max="15826" width="10.5703125" customWidth="1"/>
    <col min="15827" max="15827" width="7.5703125" customWidth="1"/>
    <col min="15828" max="15828" width="9.5703125" bestFit="1" customWidth="1"/>
    <col min="15829" max="15829" width="11" bestFit="1" customWidth="1"/>
    <col min="15830" max="15830" width="10.140625" bestFit="1" customWidth="1"/>
    <col min="15831" max="15835" width="9.5703125" bestFit="1" customWidth="1"/>
    <col min="15836" max="15836" width="10.140625" bestFit="1" customWidth="1"/>
    <col min="15837" max="15838" width="9.5703125" bestFit="1" customWidth="1"/>
    <col min="15839" max="15839" width="10.28515625" customWidth="1"/>
    <col min="15840" max="15847" width="9.5703125" bestFit="1" customWidth="1"/>
    <col min="15848" max="15848" width="9.5703125" customWidth="1"/>
    <col min="15849" max="15855" width="9.5703125" bestFit="1" customWidth="1"/>
    <col min="15856" max="15856" width="9.42578125" customWidth="1"/>
    <col min="15857" max="15872" width="9.5703125" bestFit="1" customWidth="1"/>
    <col min="15873" max="15874" width="12.5703125" bestFit="1" customWidth="1"/>
    <col min="15875" max="15875" width="11.42578125" bestFit="1" customWidth="1"/>
    <col min="15876" max="15876" width="11" bestFit="1" customWidth="1"/>
    <col min="15877" max="15877" width="11.7109375" bestFit="1" customWidth="1"/>
    <col min="16067" max="16067" width="6.7109375" customWidth="1"/>
    <col min="16068" max="16068" width="39.140625" customWidth="1"/>
    <col min="16069" max="16069" width="8.7109375" customWidth="1"/>
    <col min="16070" max="16070" width="11.7109375" customWidth="1"/>
    <col min="16071" max="16071" width="12.7109375" customWidth="1"/>
    <col min="16072" max="16072" width="12" customWidth="1"/>
    <col min="16073" max="16073" width="12.85546875" customWidth="1"/>
    <col min="16074" max="16074" width="11.42578125" customWidth="1"/>
    <col min="16075" max="16075" width="10.42578125" customWidth="1"/>
    <col min="16076" max="16076" width="11.7109375" customWidth="1"/>
    <col min="16077" max="16077" width="11.140625" customWidth="1"/>
    <col min="16078" max="16078" width="11.85546875" bestFit="1" customWidth="1"/>
    <col min="16079" max="16079" width="10.5703125" bestFit="1" customWidth="1"/>
    <col min="16080" max="16080" width="9.5703125" bestFit="1" customWidth="1"/>
    <col min="16081" max="16081" width="11.42578125" customWidth="1"/>
    <col min="16082" max="16082" width="10.5703125" customWidth="1"/>
    <col min="16083" max="16083" width="7.5703125" customWidth="1"/>
    <col min="16084" max="16084" width="9.5703125" bestFit="1" customWidth="1"/>
    <col min="16085" max="16085" width="11" bestFit="1" customWidth="1"/>
    <col min="16086" max="16086" width="10.140625" bestFit="1" customWidth="1"/>
    <col min="16087" max="16091" width="9.5703125" bestFit="1" customWidth="1"/>
    <col min="16092" max="16092" width="10.140625" bestFit="1" customWidth="1"/>
    <col min="16093" max="16094" width="9.5703125" bestFit="1" customWidth="1"/>
    <col min="16095" max="16095" width="10.28515625" customWidth="1"/>
    <col min="16096" max="16103" width="9.5703125" bestFit="1" customWidth="1"/>
    <col min="16104" max="16104" width="9.5703125" customWidth="1"/>
    <col min="16105" max="16111" width="9.5703125" bestFit="1" customWidth="1"/>
    <col min="16112" max="16112" width="9.42578125" customWidth="1"/>
    <col min="16113" max="16128" width="9.5703125" bestFit="1" customWidth="1"/>
    <col min="16129" max="16130" width="12.5703125" bestFit="1" customWidth="1"/>
    <col min="16131" max="16131" width="11.42578125" bestFit="1" customWidth="1"/>
    <col min="16132" max="16132" width="11" bestFit="1" customWidth="1"/>
    <col min="16133" max="16133" width="11.7109375" bestFit="1" customWidth="1"/>
  </cols>
  <sheetData>
    <row r="1" spans="1:63" ht="15.75" customHeight="1" x14ac:dyDescent="0.2">
      <c r="A1" s="288" t="s">
        <v>1295</v>
      </c>
      <c r="D1" s="312"/>
      <c r="E1" s="312"/>
      <c r="F1" s="312"/>
      <c r="G1" s="312"/>
      <c r="H1" s="312"/>
      <c r="I1" s="312"/>
      <c r="J1" s="312"/>
      <c r="K1" s="312"/>
      <c r="L1" s="312"/>
      <c r="M1" s="312"/>
      <c r="N1" s="312"/>
      <c r="O1" s="312"/>
      <c r="P1" s="312"/>
      <c r="Q1" s="312"/>
      <c r="R1" s="312"/>
      <c r="S1" s="312"/>
      <c r="T1" s="312"/>
      <c r="U1" s="312"/>
      <c r="V1" s="312"/>
      <c r="W1" s="312"/>
      <c r="X1" s="312"/>
      <c r="Y1" s="312"/>
      <c r="Z1" s="312"/>
      <c r="AA1" s="312"/>
      <c r="AB1" s="312"/>
      <c r="AC1" s="313"/>
      <c r="AD1" s="313"/>
      <c r="AE1" s="313"/>
      <c r="AF1" s="313"/>
      <c r="AG1" s="313"/>
      <c r="AH1" s="313"/>
      <c r="AI1" s="313"/>
      <c r="AJ1" s="313"/>
      <c r="AK1" s="313"/>
      <c r="AL1" s="312"/>
      <c r="AM1" s="312"/>
      <c r="AN1" s="312"/>
      <c r="AO1" s="312"/>
      <c r="AP1" s="313"/>
      <c r="AQ1" s="313"/>
      <c r="AR1" s="313"/>
      <c r="AS1" s="313"/>
      <c r="AT1" s="312"/>
      <c r="AU1" s="312"/>
      <c r="AV1" s="312"/>
      <c r="AW1" s="312"/>
      <c r="AX1" s="312"/>
      <c r="AY1" s="312"/>
      <c r="AZ1" s="312"/>
      <c r="BA1" s="312"/>
      <c r="BB1" s="312"/>
      <c r="BC1" s="312"/>
      <c r="BD1" s="312"/>
      <c r="BE1" s="312"/>
      <c r="BF1" s="312"/>
      <c r="BG1" s="313"/>
      <c r="BH1" s="313"/>
      <c r="BI1" s="313"/>
      <c r="BJ1" s="314"/>
      <c r="BK1" s="314"/>
    </row>
    <row r="2" spans="1:63" ht="27" customHeight="1" x14ac:dyDescent="0.2">
      <c r="A2" s="283" t="s">
        <v>1303</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row>
    <row r="3" spans="1:63" ht="11.25" customHeight="1" thickBot="1" x14ac:dyDescent="0.25">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2"/>
      <c r="AG3" s="312"/>
      <c r="AH3" s="312"/>
      <c r="AI3" s="312"/>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4"/>
      <c r="BJ3" s="314" t="s">
        <v>0</v>
      </c>
      <c r="BK3" s="314"/>
    </row>
    <row r="4" spans="1:63" ht="15.75" customHeight="1" thickTop="1" x14ac:dyDescent="0.2">
      <c r="A4" s="1524" t="s">
        <v>1</v>
      </c>
      <c r="B4" s="1526" t="s">
        <v>514</v>
      </c>
      <c r="C4" s="1526" t="s">
        <v>3</v>
      </c>
      <c r="D4" s="1515" t="s">
        <v>1260</v>
      </c>
      <c r="E4" s="1520" t="s">
        <v>1261</v>
      </c>
      <c r="F4" s="1521" t="s">
        <v>1262</v>
      </c>
      <c r="G4" s="1522"/>
      <c r="H4" s="1522"/>
      <c r="I4" s="1522"/>
      <c r="J4" s="1522"/>
      <c r="K4" s="1522"/>
      <c r="L4" s="1522"/>
      <c r="M4" s="1522"/>
      <c r="N4" s="1522"/>
      <c r="O4" s="1522"/>
      <c r="P4" s="1522"/>
      <c r="Q4" s="1522"/>
      <c r="R4" s="1522"/>
      <c r="S4" s="1522"/>
      <c r="T4" s="1522"/>
      <c r="U4" s="1522"/>
      <c r="V4" s="1522"/>
      <c r="W4" s="1522"/>
      <c r="X4" s="1522"/>
      <c r="Y4" s="1522"/>
      <c r="Z4" s="1522"/>
      <c r="AA4" s="1522"/>
      <c r="AB4" s="1522"/>
      <c r="AC4" s="1522"/>
      <c r="AD4" s="1522"/>
      <c r="AE4" s="1522"/>
      <c r="AF4" s="1522"/>
      <c r="AG4" s="1522"/>
      <c r="AH4" s="1522"/>
      <c r="AI4" s="1522"/>
      <c r="AJ4" s="1522"/>
      <c r="AK4" s="1522"/>
      <c r="AL4" s="1522"/>
      <c r="AM4" s="1522"/>
      <c r="AN4" s="1522"/>
      <c r="AO4" s="1522"/>
      <c r="AP4" s="1522"/>
      <c r="AQ4" s="1522"/>
      <c r="AR4" s="1522"/>
      <c r="AS4" s="1522"/>
      <c r="AT4" s="1522"/>
      <c r="AU4" s="1522"/>
      <c r="AV4" s="1522"/>
      <c r="AW4" s="1522"/>
      <c r="AX4" s="1522"/>
      <c r="AY4" s="1522"/>
      <c r="AZ4" s="1522"/>
      <c r="BA4" s="1522"/>
      <c r="BB4" s="1522"/>
      <c r="BC4" s="1522"/>
      <c r="BD4" s="1522"/>
      <c r="BE4" s="1522"/>
      <c r="BF4" s="1522"/>
      <c r="BG4" s="1522"/>
      <c r="BH4" s="1522"/>
      <c r="BI4" s="1523"/>
      <c r="BJ4" s="1530" t="s">
        <v>1263</v>
      </c>
      <c r="BK4" s="1530" t="s">
        <v>1264</v>
      </c>
    </row>
    <row r="5" spans="1:63" ht="27" customHeight="1" x14ac:dyDescent="0.2">
      <c r="A5" s="1525"/>
      <c r="B5" s="1513"/>
      <c r="C5" s="1513"/>
      <c r="D5" s="1516"/>
      <c r="E5" s="1516"/>
      <c r="F5" s="333" t="s">
        <v>39</v>
      </c>
      <c r="G5" s="184" t="s">
        <v>42</v>
      </c>
      <c r="H5" s="326" t="s">
        <v>44</v>
      </c>
      <c r="I5" s="326" t="s">
        <v>46</v>
      </c>
      <c r="J5" s="184" t="s">
        <v>49</v>
      </c>
      <c r="K5" s="184" t="s">
        <v>52</v>
      </c>
      <c r="L5" s="184" t="s">
        <v>55</v>
      </c>
      <c r="M5" s="184" t="s">
        <v>58</v>
      </c>
      <c r="N5" s="184" t="s">
        <v>61</v>
      </c>
      <c r="O5" s="184" t="s">
        <v>63</v>
      </c>
      <c r="P5" s="184" t="s">
        <v>66</v>
      </c>
      <c r="Q5" s="184" t="s">
        <v>68</v>
      </c>
      <c r="R5" s="333" t="s">
        <v>70</v>
      </c>
      <c r="S5" s="184" t="s">
        <v>73</v>
      </c>
      <c r="T5" s="184" t="s">
        <v>76</v>
      </c>
      <c r="U5" s="184" t="s">
        <v>79</v>
      </c>
      <c r="V5" s="184" t="s">
        <v>521</v>
      </c>
      <c r="W5" s="184" t="s">
        <v>82</v>
      </c>
      <c r="X5" s="184" t="s">
        <v>85</v>
      </c>
      <c r="Y5" s="184" t="s">
        <v>88</v>
      </c>
      <c r="Z5" s="184" t="s">
        <v>91</v>
      </c>
      <c r="AA5" s="184" t="s">
        <v>93</v>
      </c>
      <c r="AB5" s="184" t="s">
        <v>96</v>
      </c>
      <c r="AC5" s="326" t="s">
        <v>99</v>
      </c>
      <c r="AD5" s="326" t="s">
        <v>101</v>
      </c>
      <c r="AE5" s="326" t="s">
        <v>103</v>
      </c>
      <c r="AF5" s="326" t="s">
        <v>105</v>
      </c>
      <c r="AG5" s="326" t="s">
        <v>107</v>
      </c>
      <c r="AH5" s="326" t="s">
        <v>109</v>
      </c>
      <c r="AI5" s="326" t="s">
        <v>111</v>
      </c>
      <c r="AJ5" s="326" t="s">
        <v>113</v>
      </c>
      <c r="AK5" s="326" t="s">
        <v>115</v>
      </c>
      <c r="AL5" s="184" t="s">
        <v>117</v>
      </c>
      <c r="AM5" s="184" t="s">
        <v>119</v>
      </c>
      <c r="AN5" s="184" t="s">
        <v>121</v>
      </c>
      <c r="AO5" s="184" t="s">
        <v>123</v>
      </c>
      <c r="AP5" s="326" t="s">
        <v>125</v>
      </c>
      <c r="AQ5" s="326" t="s">
        <v>127</v>
      </c>
      <c r="AR5" s="326" t="s">
        <v>129</v>
      </c>
      <c r="AS5" s="184" t="s">
        <v>131</v>
      </c>
      <c r="AT5" s="184" t="s">
        <v>134</v>
      </c>
      <c r="AU5" s="184" t="s">
        <v>137</v>
      </c>
      <c r="AV5" s="184" t="s">
        <v>140</v>
      </c>
      <c r="AW5" s="184" t="s">
        <v>143</v>
      </c>
      <c r="AX5" s="184" t="s">
        <v>146</v>
      </c>
      <c r="AY5" s="184" t="s">
        <v>149</v>
      </c>
      <c r="AZ5" s="184" t="s">
        <v>152</v>
      </c>
      <c r="BA5" s="184" t="s">
        <v>155</v>
      </c>
      <c r="BB5" s="184" t="s">
        <v>157</v>
      </c>
      <c r="BC5" s="184" t="s">
        <v>160</v>
      </c>
      <c r="BD5" s="184" t="s">
        <v>163</v>
      </c>
      <c r="BE5" s="333" t="s">
        <v>165</v>
      </c>
      <c r="BF5" s="351" t="s">
        <v>167</v>
      </c>
      <c r="BG5" s="351" t="s">
        <v>525</v>
      </c>
      <c r="BH5" s="351" t="s">
        <v>528</v>
      </c>
      <c r="BI5" s="351" t="s">
        <v>169</v>
      </c>
      <c r="BJ5" s="1511"/>
      <c r="BK5" s="1511"/>
    </row>
    <row r="6" spans="1:63" ht="20.100000000000001" customHeight="1" x14ac:dyDescent="0.2">
      <c r="A6" s="374"/>
      <c r="B6" s="334" t="s">
        <v>1265</v>
      </c>
      <c r="C6" s="334"/>
      <c r="D6" s="308">
        <v>1445.87</v>
      </c>
      <c r="E6" s="308"/>
      <c r="F6" s="308"/>
      <c r="G6" s="308"/>
      <c r="H6" s="308"/>
      <c r="I6" s="308"/>
      <c r="J6" s="308"/>
      <c r="K6" s="308"/>
      <c r="L6" s="308"/>
      <c r="M6" s="308"/>
      <c r="N6" s="308"/>
      <c r="O6" s="308"/>
      <c r="P6" s="308"/>
      <c r="Q6" s="308"/>
      <c r="R6" s="308"/>
      <c r="S6" s="308"/>
      <c r="T6" s="308"/>
      <c r="U6" s="308"/>
      <c r="V6" s="308"/>
      <c r="W6" s="308"/>
      <c r="X6" s="308"/>
      <c r="Y6" s="308"/>
      <c r="Z6" s="308"/>
      <c r="AA6" s="308"/>
      <c r="AB6" s="308"/>
      <c r="AC6" s="335"/>
      <c r="AD6" s="335"/>
      <c r="AE6" s="335"/>
      <c r="AF6" s="335"/>
      <c r="AG6" s="335"/>
      <c r="AH6" s="335"/>
      <c r="AI6" s="335"/>
      <c r="AJ6" s="335"/>
      <c r="AK6" s="335"/>
      <c r="AL6" s="308"/>
      <c r="AM6" s="308"/>
      <c r="AN6" s="308"/>
      <c r="AO6" s="308"/>
      <c r="AP6" s="335"/>
      <c r="AQ6" s="335"/>
      <c r="AR6" s="335"/>
      <c r="AS6" s="308"/>
      <c r="AT6" s="308"/>
      <c r="AU6" s="308"/>
      <c r="AV6" s="308"/>
      <c r="AW6" s="308"/>
      <c r="AX6" s="308"/>
      <c r="AY6" s="308"/>
      <c r="AZ6" s="308"/>
      <c r="BA6" s="308"/>
      <c r="BB6" s="308"/>
      <c r="BC6" s="308"/>
      <c r="BD6" s="308"/>
      <c r="BE6" s="308"/>
      <c r="BF6" s="308"/>
      <c r="BG6" s="335"/>
      <c r="BH6" s="335"/>
      <c r="BI6" s="335"/>
      <c r="BJ6" s="336"/>
      <c r="BK6" s="336">
        <v>1445.87</v>
      </c>
    </row>
    <row r="7" spans="1:63" ht="20.100000000000001" customHeight="1" x14ac:dyDescent="0.2">
      <c r="A7" s="374">
        <v>1</v>
      </c>
      <c r="B7" s="337" t="s">
        <v>38</v>
      </c>
      <c r="C7" s="334" t="s">
        <v>39</v>
      </c>
      <c r="D7" s="320">
        <v>690.27</v>
      </c>
      <c r="E7" s="320">
        <v>0</v>
      </c>
      <c r="F7" s="320">
        <v>0</v>
      </c>
      <c r="G7" s="320">
        <v>0</v>
      </c>
      <c r="H7" s="320">
        <v>0</v>
      </c>
      <c r="I7" s="320">
        <v>0</v>
      </c>
      <c r="J7" s="320">
        <v>0</v>
      </c>
      <c r="K7" s="320">
        <v>0</v>
      </c>
      <c r="L7" s="320">
        <v>0</v>
      </c>
      <c r="M7" s="320">
        <v>0</v>
      </c>
      <c r="N7" s="320">
        <v>0</v>
      </c>
      <c r="O7" s="320">
        <v>0</v>
      </c>
      <c r="P7" s="320">
        <v>0</v>
      </c>
      <c r="Q7" s="320">
        <v>0</v>
      </c>
      <c r="R7" s="320">
        <v>0</v>
      </c>
      <c r="S7" s="320">
        <v>0</v>
      </c>
      <c r="T7" s="320">
        <v>0</v>
      </c>
      <c r="U7" s="320">
        <v>0</v>
      </c>
      <c r="V7" s="320">
        <v>0</v>
      </c>
      <c r="W7" s="320">
        <v>0</v>
      </c>
      <c r="X7" s="320">
        <v>0</v>
      </c>
      <c r="Y7" s="320">
        <v>0</v>
      </c>
      <c r="Z7" s="320">
        <v>0</v>
      </c>
      <c r="AA7" s="320">
        <v>0</v>
      </c>
      <c r="AB7" s="320">
        <v>0</v>
      </c>
      <c r="AC7" s="338">
        <v>0</v>
      </c>
      <c r="AD7" s="338">
        <v>0</v>
      </c>
      <c r="AE7" s="338">
        <v>0</v>
      </c>
      <c r="AF7" s="338">
        <v>0</v>
      </c>
      <c r="AG7" s="338">
        <v>0</v>
      </c>
      <c r="AH7" s="338">
        <v>0</v>
      </c>
      <c r="AI7" s="338">
        <v>0</v>
      </c>
      <c r="AJ7" s="338">
        <v>0</v>
      </c>
      <c r="AK7" s="338">
        <v>0</v>
      </c>
      <c r="AL7" s="320">
        <v>0</v>
      </c>
      <c r="AM7" s="320">
        <v>0</v>
      </c>
      <c r="AN7" s="320">
        <v>0</v>
      </c>
      <c r="AO7" s="320">
        <v>0</v>
      </c>
      <c r="AP7" s="338">
        <v>0</v>
      </c>
      <c r="AQ7" s="338">
        <v>0</v>
      </c>
      <c r="AR7" s="338">
        <v>0</v>
      </c>
      <c r="AS7" s="320">
        <v>0</v>
      </c>
      <c r="AT7" s="320">
        <v>0</v>
      </c>
      <c r="AU7" s="320">
        <v>0</v>
      </c>
      <c r="AV7" s="320">
        <v>0</v>
      </c>
      <c r="AW7" s="320">
        <v>0</v>
      </c>
      <c r="AX7" s="320">
        <v>0</v>
      </c>
      <c r="AY7" s="320">
        <v>0</v>
      </c>
      <c r="AZ7" s="320">
        <v>0</v>
      </c>
      <c r="BA7" s="320">
        <v>0</v>
      </c>
      <c r="BB7" s="320">
        <v>0</v>
      </c>
      <c r="BC7" s="320">
        <v>0</v>
      </c>
      <c r="BD7" s="320">
        <v>0</v>
      </c>
      <c r="BE7" s="320">
        <v>0</v>
      </c>
      <c r="BF7" s="320">
        <v>0</v>
      </c>
      <c r="BG7" s="338">
        <v>0</v>
      </c>
      <c r="BH7" s="338">
        <v>0</v>
      </c>
      <c r="BI7" s="338">
        <v>0</v>
      </c>
      <c r="BJ7" s="339">
        <v>-3.9399999999999995</v>
      </c>
      <c r="BK7" s="339">
        <v>686.33</v>
      </c>
    </row>
    <row r="8" spans="1:63" ht="20.100000000000001" customHeight="1" x14ac:dyDescent="0.2">
      <c r="A8" s="375" t="s">
        <v>40</v>
      </c>
      <c r="B8" s="341" t="s">
        <v>41</v>
      </c>
      <c r="C8" s="340" t="s">
        <v>42</v>
      </c>
      <c r="D8" s="202">
        <v>0</v>
      </c>
      <c r="E8" s="202">
        <v>0</v>
      </c>
      <c r="F8" s="320">
        <v>0</v>
      </c>
      <c r="G8" s="202">
        <v>0</v>
      </c>
      <c r="H8" s="202">
        <v>0</v>
      </c>
      <c r="I8" s="202">
        <v>0</v>
      </c>
      <c r="J8" s="202">
        <v>0</v>
      </c>
      <c r="K8" s="202">
        <v>0</v>
      </c>
      <c r="L8" s="202">
        <v>0</v>
      </c>
      <c r="M8" s="202">
        <v>0</v>
      </c>
      <c r="N8" s="202">
        <v>0</v>
      </c>
      <c r="O8" s="202">
        <v>0</v>
      </c>
      <c r="P8" s="202">
        <v>0</v>
      </c>
      <c r="Q8" s="202">
        <v>0</v>
      </c>
      <c r="R8" s="202">
        <v>0</v>
      </c>
      <c r="S8" s="202">
        <v>0</v>
      </c>
      <c r="T8" s="202">
        <v>0</v>
      </c>
      <c r="U8" s="202">
        <v>0</v>
      </c>
      <c r="V8" s="202">
        <v>0</v>
      </c>
      <c r="W8" s="202">
        <v>0</v>
      </c>
      <c r="X8" s="202">
        <v>0</v>
      </c>
      <c r="Y8" s="202">
        <v>0</v>
      </c>
      <c r="Z8" s="202">
        <v>0</v>
      </c>
      <c r="AA8" s="202">
        <v>0</v>
      </c>
      <c r="AB8" s="202">
        <v>0</v>
      </c>
      <c r="AC8" s="319">
        <v>0</v>
      </c>
      <c r="AD8" s="319">
        <v>0</v>
      </c>
      <c r="AE8" s="319">
        <v>0</v>
      </c>
      <c r="AF8" s="319">
        <v>0</v>
      </c>
      <c r="AG8" s="319">
        <v>0</v>
      </c>
      <c r="AH8" s="319">
        <v>0</v>
      </c>
      <c r="AI8" s="319">
        <v>0</v>
      </c>
      <c r="AJ8" s="319">
        <v>0</v>
      </c>
      <c r="AK8" s="319">
        <v>0</v>
      </c>
      <c r="AL8" s="202">
        <v>0</v>
      </c>
      <c r="AM8" s="202">
        <v>0</v>
      </c>
      <c r="AN8" s="202">
        <v>0</v>
      </c>
      <c r="AO8" s="202">
        <v>0</v>
      </c>
      <c r="AP8" s="319">
        <v>0</v>
      </c>
      <c r="AQ8" s="319">
        <v>0</v>
      </c>
      <c r="AR8" s="319">
        <v>0</v>
      </c>
      <c r="AS8" s="202">
        <v>0</v>
      </c>
      <c r="AT8" s="202">
        <v>0</v>
      </c>
      <c r="AU8" s="202">
        <v>0</v>
      </c>
      <c r="AV8" s="202">
        <v>0</v>
      </c>
      <c r="AW8" s="202">
        <v>0</v>
      </c>
      <c r="AX8" s="202">
        <v>0</v>
      </c>
      <c r="AY8" s="202">
        <v>0</v>
      </c>
      <c r="AZ8" s="202">
        <v>0</v>
      </c>
      <c r="BA8" s="202">
        <v>0</v>
      </c>
      <c r="BB8" s="202">
        <v>0</v>
      </c>
      <c r="BC8" s="202">
        <v>0</v>
      </c>
      <c r="BD8" s="202">
        <v>0</v>
      </c>
      <c r="BE8" s="202">
        <v>0</v>
      </c>
      <c r="BF8" s="202">
        <v>0</v>
      </c>
      <c r="BG8" s="319">
        <v>0</v>
      </c>
      <c r="BH8" s="319">
        <v>0</v>
      </c>
      <c r="BI8" s="319">
        <v>0</v>
      </c>
      <c r="BJ8" s="321">
        <v>0</v>
      </c>
      <c r="BK8" s="321">
        <v>0</v>
      </c>
    </row>
    <row r="9" spans="1:63" ht="20.100000000000001" customHeight="1" x14ac:dyDescent="0.2">
      <c r="A9" s="375"/>
      <c r="B9" s="342" t="s">
        <v>43</v>
      </c>
      <c r="C9" s="343" t="s">
        <v>44</v>
      </c>
      <c r="D9" s="202">
        <v>0</v>
      </c>
      <c r="E9" s="202">
        <v>0</v>
      </c>
      <c r="F9" s="320">
        <v>0</v>
      </c>
      <c r="G9" s="202">
        <v>0</v>
      </c>
      <c r="H9" s="202">
        <v>0</v>
      </c>
      <c r="I9" s="202">
        <v>0</v>
      </c>
      <c r="J9" s="202">
        <v>0</v>
      </c>
      <c r="K9" s="202">
        <v>0</v>
      </c>
      <c r="L9" s="202">
        <v>0</v>
      </c>
      <c r="M9" s="202">
        <v>0</v>
      </c>
      <c r="N9" s="202">
        <v>0</v>
      </c>
      <c r="O9" s="202">
        <v>0</v>
      </c>
      <c r="P9" s="202">
        <v>0</v>
      </c>
      <c r="Q9" s="202">
        <v>0</v>
      </c>
      <c r="R9" s="202">
        <v>0</v>
      </c>
      <c r="S9" s="202">
        <v>0</v>
      </c>
      <c r="T9" s="202">
        <v>0</v>
      </c>
      <c r="U9" s="202">
        <v>0</v>
      </c>
      <c r="V9" s="202">
        <v>0</v>
      </c>
      <c r="W9" s="202">
        <v>0</v>
      </c>
      <c r="X9" s="202">
        <v>0</v>
      </c>
      <c r="Y9" s="202">
        <v>0</v>
      </c>
      <c r="Z9" s="202">
        <v>0</v>
      </c>
      <c r="AA9" s="202">
        <v>0</v>
      </c>
      <c r="AB9" s="202">
        <v>0</v>
      </c>
      <c r="AC9" s="319">
        <v>0</v>
      </c>
      <c r="AD9" s="319">
        <v>0</v>
      </c>
      <c r="AE9" s="319">
        <v>0</v>
      </c>
      <c r="AF9" s="319">
        <v>0</v>
      </c>
      <c r="AG9" s="319">
        <v>0</v>
      </c>
      <c r="AH9" s="319">
        <v>0</v>
      </c>
      <c r="AI9" s="319">
        <v>0</v>
      </c>
      <c r="AJ9" s="319">
        <v>0</v>
      </c>
      <c r="AK9" s="319">
        <v>0</v>
      </c>
      <c r="AL9" s="202">
        <v>0</v>
      </c>
      <c r="AM9" s="202">
        <v>0</v>
      </c>
      <c r="AN9" s="202">
        <v>0</v>
      </c>
      <c r="AO9" s="202">
        <v>0</v>
      </c>
      <c r="AP9" s="319">
        <v>0</v>
      </c>
      <c r="AQ9" s="319">
        <v>0</v>
      </c>
      <c r="AR9" s="319">
        <v>0</v>
      </c>
      <c r="AS9" s="202">
        <v>0</v>
      </c>
      <c r="AT9" s="202">
        <v>0</v>
      </c>
      <c r="AU9" s="202">
        <v>0</v>
      </c>
      <c r="AV9" s="202">
        <v>0</v>
      </c>
      <c r="AW9" s="202">
        <v>0</v>
      </c>
      <c r="AX9" s="202">
        <v>0</v>
      </c>
      <c r="AY9" s="202">
        <v>0</v>
      </c>
      <c r="AZ9" s="202">
        <v>0</v>
      </c>
      <c r="BA9" s="202">
        <v>0</v>
      </c>
      <c r="BB9" s="202">
        <v>0</v>
      </c>
      <c r="BC9" s="202">
        <v>0</v>
      </c>
      <c r="BD9" s="202">
        <v>0</v>
      </c>
      <c r="BE9" s="202">
        <v>0</v>
      </c>
      <c r="BF9" s="202">
        <v>0</v>
      </c>
      <c r="BG9" s="319">
        <v>0</v>
      </c>
      <c r="BH9" s="319">
        <v>0</v>
      </c>
      <c r="BI9" s="319">
        <v>0</v>
      </c>
      <c r="BJ9" s="321">
        <v>0</v>
      </c>
      <c r="BK9" s="321">
        <v>0</v>
      </c>
    </row>
    <row r="10" spans="1:63" ht="20.100000000000001" customHeight="1" x14ac:dyDescent="0.2">
      <c r="A10" s="375"/>
      <c r="B10" s="342" t="s">
        <v>661</v>
      </c>
      <c r="C10" s="343" t="s">
        <v>46</v>
      </c>
      <c r="D10" s="202">
        <v>0</v>
      </c>
      <c r="E10" s="202">
        <v>0</v>
      </c>
      <c r="F10" s="320">
        <v>0</v>
      </c>
      <c r="G10" s="202">
        <v>0</v>
      </c>
      <c r="H10" s="202">
        <v>0</v>
      </c>
      <c r="I10" s="202">
        <v>0</v>
      </c>
      <c r="J10" s="202">
        <v>0</v>
      </c>
      <c r="K10" s="202">
        <v>0</v>
      </c>
      <c r="L10" s="202">
        <v>0</v>
      </c>
      <c r="M10" s="202">
        <v>0</v>
      </c>
      <c r="N10" s="202">
        <v>0</v>
      </c>
      <c r="O10" s="202">
        <v>0</v>
      </c>
      <c r="P10" s="202">
        <v>0</v>
      </c>
      <c r="Q10" s="202">
        <v>0</v>
      </c>
      <c r="R10" s="202">
        <v>0</v>
      </c>
      <c r="S10" s="202">
        <v>0</v>
      </c>
      <c r="T10" s="202">
        <v>0</v>
      </c>
      <c r="U10" s="202">
        <v>0</v>
      </c>
      <c r="V10" s="202">
        <v>0</v>
      </c>
      <c r="W10" s="202">
        <v>0</v>
      </c>
      <c r="X10" s="202">
        <v>0</v>
      </c>
      <c r="Y10" s="202">
        <v>0</v>
      </c>
      <c r="Z10" s="202">
        <v>0</v>
      </c>
      <c r="AA10" s="202">
        <v>0</v>
      </c>
      <c r="AB10" s="202">
        <v>0</v>
      </c>
      <c r="AC10" s="319">
        <v>0</v>
      </c>
      <c r="AD10" s="319">
        <v>0</v>
      </c>
      <c r="AE10" s="319">
        <v>0</v>
      </c>
      <c r="AF10" s="319">
        <v>0</v>
      </c>
      <c r="AG10" s="319">
        <v>0</v>
      </c>
      <c r="AH10" s="319">
        <v>0</v>
      </c>
      <c r="AI10" s="319">
        <v>0</v>
      </c>
      <c r="AJ10" s="319">
        <v>0</v>
      </c>
      <c r="AK10" s="319">
        <v>0</v>
      </c>
      <c r="AL10" s="202">
        <v>0</v>
      </c>
      <c r="AM10" s="202">
        <v>0</v>
      </c>
      <c r="AN10" s="202">
        <v>0</v>
      </c>
      <c r="AO10" s="202">
        <v>0</v>
      </c>
      <c r="AP10" s="319">
        <v>0</v>
      </c>
      <c r="AQ10" s="319">
        <v>0</v>
      </c>
      <c r="AR10" s="319">
        <v>0</v>
      </c>
      <c r="AS10" s="202">
        <v>0</v>
      </c>
      <c r="AT10" s="202">
        <v>0</v>
      </c>
      <c r="AU10" s="202">
        <v>0</v>
      </c>
      <c r="AV10" s="202">
        <v>0</v>
      </c>
      <c r="AW10" s="202">
        <v>0</v>
      </c>
      <c r="AX10" s="202">
        <v>0</v>
      </c>
      <c r="AY10" s="202">
        <v>0</v>
      </c>
      <c r="AZ10" s="202">
        <v>0</v>
      </c>
      <c r="BA10" s="202">
        <v>0</v>
      </c>
      <c r="BB10" s="202">
        <v>0</v>
      </c>
      <c r="BC10" s="202">
        <v>0</v>
      </c>
      <c r="BD10" s="202">
        <v>0</v>
      </c>
      <c r="BE10" s="202">
        <v>0</v>
      </c>
      <c r="BF10" s="202">
        <v>0</v>
      </c>
      <c r="BG10" s="319">
        <v>0</v>
      </c>
      <c r="BH10" s="319">
        <v>0</v>
      </c>
      <c r="BI10" s="319">
        <v>0</v>
      </c>
      <c r="BJ10" s="321">
        <v>0</v>
      </c>
      <c r="BK10" s="321">
        <v>0</v>
      </c>
    </row>
    <row r="11" spans="1:63" ht="20.100000000000001" customHeight="1" x14ac:dyDescent="0.2">
      <c r="A11" s="375" t="s">
        <v>47</v>
      </c>
      <c r="B11" s="341" t="s">
        <v>48</v>
      </c>
      <c r="C11" s="340" t="s">
        <v>49</v>
      </c>
      <c r="D11" s="202">
        <v>479.81</v>
      </c>
      <c r="E11" s="202">
        <v>0</v>
      </c>
      <c r="F11" s="320">
        <v>0</v>
      </c>
      <c r="G11" s="202">
        <v>0</v>
      </c>
      <c r="H11" s="202">
        <v>0</v>
      </c>
      <c r="I11" s="202">
        <v>0</v>
      </c>
      <c r="J11" s="202">
        <v>0</v>
      </c>
      <c r="K11" s="202">
        <v>0</v>
      </c>
      <c r="L11" s="202">
        <v>0</v>
      </c>
      <c r="M11" s="202">
        <v>0</v>
      </c>
      <c r="N11" s="202">
        <v>0</v>
      </c>
      <c r="O11" s="202">
        <v>0</v>
      </c>
      <c r="P11" s="202">
        <v>0</v>
      </c>
      <c r="Q11" s="202">
        <v>0</v>
      </c>
      <c r="R11" s="202">
        <v>0</v>
      </c>
      <c r="S11" s="202">
        <v>0</v>
      </c>
      <c r="T11" s="202">
        <v>0</v>
      </c>
      <c r="U11" s="202">
        <v>0</v>
      </c>
      <c r="V11" s="202">
        <v>0</v>
      </c>
      <c r="W11" s="202">
        <v>0</v>
      </c>
      <c r="X11" s="202">
        <v>0</v>
      </c>
      <c r="Y11" s="202">
        <v>0</v>
      </c>
      <c r="Z11" s="202">
        <v>0</v>
      </c>
      <c r="AA11" s="202">
        <v>0</v>
      </c>
      <c r="AB11" s="202">
        <v>0</v>
      </c>
      <c r="AC11" s="319">
        <v>0</v>
      </c>
      <c r="AD11" s="319">
        <v>0</v>
      </c>
      <c r="AE11" s="319">
        <v>0</v>
      </c>
      <c r="AF11" s="319">
        <v>0</v>
      </c>
      <c r="AG11" s="319">
        <v>0</v>
      </c>
      <c r="AH11" s="319">
        <v>0</v>
      </c>
      <c r="AI11" s="319">
        <v>0</v>
      </c>
      <c r="AJ11" s="319">
        <v>0</v>
      </c>
      <c r="AK11" s="319">
        <v>0</v>
      </c>
      <c r="AL11" s="202">
        <v>0</v>
      </c>
      <c r="AM11" s="202">
        <v>0</v>
      </c>
      <c r="AN11" s="202">
        <v>0</v>
      </c>
      <c r="AO11" s="202">
        <v>0</v>
      </c>
      <c r="AP11" s="319">
        <v>0</v>
      </c>
      <c r="AQ11" s="319">
        <v>0</v>
      </c>
      <c r="AR11" s="319">
        <v>0</v>
      </c>
      <c r="AS11" s="202">
        <v>0</v>
      </c>
      <c r="AT11" s="202">
        <v>0</v>
      </c>
      <c r="AU11" s="202">
        <v>0</v>
      </c>
      <c r="AV11" s="202">
        <v>0</v>
      </c>
      <c r="AW11" s="202">
        <v>0</v>
      </c>
      <c r="AX11" s="202">
        <v>0</v>
      </c>
      <c r="AY11" s="202">
        <v>0</v>
      </c>
      <c r="AZ11" s="202">
        <v>0</v>
      </c>
      <c r="BA11" s="202">
        <v>0</v>
      </c>
      <c r="BB11" s="202">
        <v>0</v>
      </c>
      <c r="BC11" s="202">
        <v>0</v>
      </c>
      <c r="BD11" s="202">
        <v>0</v>
      </c>
      <c r="BE11" s="202">
        <v>0</v>
      </c>
      <c r="BF11" s="202">
        <v>0</v>
      </c>
      <c r="BG11" s="319">
        <v>0</v>
      </c>
      <c r="BH11" s="319">
        <v>0</v>
      </c>
      <c r="BI11" s="319">
        <v>0</v>
      </c>
      <c r="BJ11" s="321">
        <v>-3.3799999999999994</v>
      </c>
      <c r="BK11" s="321">
        <v>476.43</v>
      </c>
    </row>
    <row r="12" spans="1:63" ht="20.100000000000001" customHeight="1" x14ac:dyDescent="0.2">
      <c r="A12" s="375" t="s">
        <v>50</v>
      </c>
      <c r="B12" s="341" t="s">
        <v>51</v>
      </c>
      <c r="C12" s="340" t="s">
        <v>52</v>
      </c>
      <c r="D12" s="202">
        <v>134.22</v>
      </c>
      <c r="E12" s="202">
        <v>0</v>
      </c>
      <c r="F12" s="320">
        <v>0</v>
      </c>
      <c r="G12" s="202">
        <v>0</v>
      </c>
      <c r="H12" s="202">
        <v>0</v>
      </c>
      <c r="I12" s="202">
        <v>0</v>
      </c>
      <c r="J12" s="202">
        <v>0</v>
      </c>
      <c r="K12" s="202">
        <v>0</v>
      </c>
      <c r="L12" s="202">
        <v>0</v>
      </c>
      <c r="M12" s="202">
        <v>0</v>
      </c>
      <c r="N12" s="202">
        <v>0</v>
      </c>
      <c r="O12" s="202">
        <v>0</v>
      </c>
      <c r="P12" s="202">
        <v>0</v>
      </c>
      <c r="Q12" s="202">
        <v>0</v>
      </c>
      <c r="R12" s="202">
        <v>0</v>
      </c>
      <c r="S12" s="202">
        <v>0</v>
      </c>
      <c r="T12" s="202">
        <v>0</v>
      </c>
      <c r="U12" s="202">
        <v>0</v>
      </c>
      <c r="V12" s="202">
        <v>0</v>
      </c>
      <c r="W12" s="202">
        <v>0</v>
      </c>
      <c r="X12" s="202">
        <v>0</v>
      </c>
      <c r="Y12" s="202">
        <v>0</v>
      </c>
      <c r="Z12" s="202">
        <v>0</v>
      </c>
      <c r="AA12" s="202">
        <v>0</v>
      </c>
      <c r="AB12" s="202">
        <v>0</v>
      </c>
      <c r="AC12" s="319">
        <v>0</v>
      </c>
      <c r="AD12" s="319">
        <v>0</v>
      </c>
      <c r="AE12" s="319">
        <v>0</v>
      </c>
      <c r="AF12" s="319">
        <v>0</v>
      </c>
      <c r="AG12" s="319">
        <v>0</v>
      </c>
      <c r="AH12" s="319">
        <v>0</v>
      </c>
      <c r="AI12" s="319">
        <v>0</v>
      </c>
      <c r="AJ12" s="319">
        <v>0</v>
      </c>
      <c r="AK12" s="319">
        <v>0</v>
      </c>
      <c r="AL12" s="202">
        <v>0</v>
      </c>
      <c r="AM12" s="202">
        <v>0</v>
      </c>
      <c r="AN12" s="202">
        <v>0</v>
      </c>
      <c r="AO12" s="202">
        <v>0</v>
      </c>
      <c r="AP12" s="319">
        <v>0</v>
      </c>
      <c r="AQ12" s="319">
        <v>0</v>
      </c>
      <c r="AR12" s="319">
        <v>0</v>
      </c>
      <c r="AS12" s="202">
        <v>0</v>
      </c>
      <c r="AT12" s="202">
        <v>0</v>
      </c>
      <c r="AU12" s="202">
        <v>0</v>
      </c>
      <c r="AV12" s="202">
        <v>0</v>
      </c>
      <c r="AW12" s="202">
        <v>0</v>
      </c>
      <c r="AX12" s="202">
        <v>0</v>
      </c>
      <c r="AY12" s="202">
        <v>0</v>
      </c>
      <c r="AZ12" s="202">
        <v>0</v>
      </c>
      <c r="BA12" s="202">
        <v>0</v>
      </c>
      <c r="BB12" s="202">
        <v>0</v>
      </c>
      <c r="BC12" s="202">
        <v>0</v>
      </c>
      <c r="BD12" s="202">
        <v>0</v>
      </c>
      <c r="BE12" s="202">
        <v>0</v>
      </c>
      <c r="BF12" s="202">
        <v>0</v>
      </c>
      <c r="BG12" s="319">
        <v>0</v>
      </c>
      <c r="BH12" s="319">
        <v>0</v>
      </c>
      <c r="BI12" s="319">
        <v>0</v>
      </c>
      <c r="BJ12" s="321">
        <v>-0.56000000000000005</v>
      </c>
      <c r="BK12" s="321">
        <v>133.66</v>
      </c>
    </row>
    <row r="13" spans="1:63" ht="20.100000000000001" customHeight="1" x14ac:dyDescent="0.2">
      <c r="A13" s="375" t="s">
        <v>53</v>
      </c>
      <c r="B13" s="341" t="s">
        <v>54</v>
      </c>
      <c r="C13" s="340" t="s">
        <v>55</v>
      </c>
      <c r="D13" s="202">
        <v>74.72</v>
      </c>
      <c r="E13" s="202">
        <v>0</v>
      </c>
      <c r="F13" s="320">
        <v>0</v>
      </c>
      <c r="G13" s="202">
        <v>0</v>
      </c>
      <c r="H13" s="202">
        <v>0</v>
      </c>
      <c r="I13" s="202">
        <v>0</v>
      </c>
      <c r="J13" s="202">
        <v>0</v>
      </c>
      <c r="K13" s="202">
        <v>0</v>
      </c>
      <c r="L13" s="202">
        <v>0</v>
      </c>
      <c r="M13" s="202">
        <v>0</v>
      </c>
      <c r="N13" s="202">
        <v>0</v>
      </c>
      <c r="O13" s="202">
        <v>0</v>
      </c>
      <c r="P13" s="202">
        <v>0</v>
      </c>
      <c r="Q13" s="202">
        <v>0</v>
      </c>
      <c r="R13" s="202">
        <v>0</v>
      </c>
      <c r="S13" s="202">
        <v>0</v>
      </c>
      <c r="T13" s="202">
        <v>0</v>
      </c>
      <c r="U13" s="202">
        <v>0</v>
      </c>
      <c r="V13" s="202">
        <v>0</v>
      </c>
      <c r="W13" s="202">
        <v>0</v>
      </c>
      <c r="X13" s="202">
        <v>0</v>
      </c>
      <c r="Y13" s="202">
        <v>0</v>
      </c>
      <c r="Z13" s="202">
        <v>0</v>
      </c>
      <c r="AA13" s="202">
        <v>0</v>
      </c>
      <c r="AB13" s="202">
        <v>0</v>
      </c>
      <c r="AC13" s="319">
        <v>0</v>
      </c>
      <c r="AD13" s="319">
        <v>0</v>
      </c>
      <c r="AE13" s="319">
        <v>0</v>
      </c>
      <c r="AF13" s="319">
        <v>0</v>
      </c>
      <c r="AG13" s="319">
        <v>0</v>
      </c>
      <c r="AH13" s="319">
        <v>0</v>
      </c>
      <c r="AI13" s="319">
        <v>0</v>
      </c>
      <c r="AJ13" s="319">
        <v>0</v>
      </c>
      <c r="AK13" s="319">
        <v>0</v>
      </c>
      <c r="AL13" s="202">
        <v>0</v>
      </c>
      <c r="AM13" s="202">
        <v>0</v>
      </c>
      <c r="AN13" s="202">
        <v>0</v>
      </c>
      <c r="AO13" s="202">
        <v>0</v>
      </c>
      <c r="AP13" s="319">
        <v>0</v>
      </c>
      <c r="AQ13" s="319">
        <v>0</v>
      </c>
      <c r="AR13" s="319">
        <v>0</v>
      </c>
      <c r="AS13" s="202">
        <v>0</v>
      </c>
      <c r="AT13" s="202">
        <v>0</v>
      </c>
      <c r="AU13" s="202">
        <v>0</v>
      </c>
      <c r="AV13" s="202">
        <v>0</v>
      </c>
      <c r="AW13" s="202">
        <v>0</v>
      </c>
      <c r="AX13" s="202">
        <v>0</v>
      </c>
      <c r="AY13" s="202">
        <v>0</v>
      </c>
      <c r="AZ13" s="202">
        <v>0</v>
      </c>
      <c r="BA13" s="202">
        <v>0</v>
      </c>
      <c r="BB13" s="202">
        <v>0</v>
      </c>
      <c r="BC13" s="202">
        <v>0</v>
      </c>
      <c r="BD13" s="202">
        <v>0</v>
      </c>
      <c r="BE13" s="202">
        <v>0</v>
      </c>
      <c r="BF13" s="202">
        <v>0</v>
      </c>
      <c r="BG13" s="319">
        <v>0</v>
      </c>
      <c r="BH13" s="319">
        <v>0</v>
      </c>
      <c r="BI13" s="319">
        <v>0</v>
      </c>
      <c r="BJ13" s="321">
        <v>0</v>
      </c>
      <c r="BK13" s="321">
        <v>74.72</v>
      </c>
    </row>
    <row r="14" spans="1:63" ht="20.100000000000001" customHeight="1" x14ac:dyDescent="0.2">
      <c r="A14" s="375" t="s">
        <v>56</v>
      </c>
      <c r="B14" s="341" t="s">
        <v>57</v>
      </c>
      <c r="C14" s="340" t="s">
        <v>58</v>
      </c>
      <c r="D14" s="202">
        <v>0</v>
      </c>
      <c r="E14" s="202">
        <v>0</v>
      </c>
      <c r="F14" s="320">
        <v>0</v>
      </c>
      <c r="G14" s="202">
        <v>0</v>
      </c>
      <c r="H14" s="202">
        <v>0</v>
      </c>
      <c r="I14" s="202">
        <v>0</v>
      </c>
      <c r="J14" s="202">
        <v>0</v>
      </c>
      <c r="K14" s="202">
        <v>0</v>
      </c>
      <c r="L14" s="202">
        <v>0</v>
      </c>
      <c r="M14" s="202">
        <v>0</v>
      </c>
      <c r="N14" s="202">
        <v>0</v>
      </c>
      <c r="O14" s="202">
        <v>0</v>
      </c>
      <c r="P14" s="202">
        <v>0</v>
      </c>
      <c r="Q14" s="202">
        <v>0</v>
      </c>
      <c r="R14" s="202">
        <v>0</v>
      </c>
      <c r="S14" s="202">
        <v>0</v>
      </c>
      <c r="T14" s="202">
        <v>0</v>
      </c>
      <c r="U14" s="202">
        <v>0</v>
      </c>
      <c r="V14" s="202">
        <v>0</v>
      </c>
      <c r="W14" s="202">
        <v>0</v>
      </c>
      <c r="X14" s="202">
        <v>0</v>
      </c>
      <c r="Y14" s="202">
        <v>0</v>
      </c>
      <c r="Z14" s="202">
        <v>0</v>
      </c>
      <c r="AA14" s="202">
        <v>0</v>
      </c>
      <c r="AB14" s="202">
        <v>0</v>
      </c>
      <c r="AC14" s="319">
        <v>0</v>
      </c>
      <c r="AD14" s="319">
        <v>0</v>
      </c>
      <c r="AE14" s="319">
        <v>0</v>
      </c>
      <c r="AF14" s="319">
        <v>0</v>
      </c>
      <c r="AG14" s="319">
        <v>0</v>
      </c>
      <c r="AH14" s="319">
        <v>0</v>
      </c>
      <c r="AI14" s="319">
        <v>0</v>
      </c>
      <c r="AJ14" s="319">
        <v>0</v>
      </c>
      <c r="AK14" s="319">
        <v>0</v>
      </c>
      <c r="AL14" s="202">
        <v>0</v>
      </c>
      <c r="AM14" s="202">
        <v>0</v>
      </c>
      <c r="AN14" s="202">
        <v>0</v>
      </c>
      <c r="AO14" s="202">
        <v>0</v>
      </c>
      <c r="AP14" s="319">
        <v>0</v>
      </c>
      <c r="AQ14" s="319">
        <v>0</v>
      </c>
      <c r="AR14" s="319">
        <v>0</v>
      </c>
      <c r="AS14" s="202">
        <v>0</v>
      </c>
      <c r="AT14" s="202">
        <v>0</v>
      </c>
      <c r="AU14" s="202">
        <v>0</v>
      </c>
      <c r="AV14" s="202">
        <v>0</v>
      </c>
      <c r="AW14" s="202">
        <v>0</v>
      </c>
      <c r="AX14" s="202">
        <v>0</v>
      </c>
      <c r="AY14" s="202">
        <v>0</v>
      </c>
      <c r="AZ14" s="202">
        <v>0</v>
      </c>
      <c r="BA14" s="202">
        <v>0</v>
      </c>
      <c r="BB14" s="202">
        <v>0</v>
      </c>
      <c r="BC14" s="202">
        <v>0</v>
      </c>
      <c r="BD14" s="202">
        <v>0</v>
      </c>
      <c r="BE14" s="202">
        <v>0</v>
      </c>
      <c r="BF14" s="202">
        <v>0</v>
      </c>
      <c r="BG14" s="319">
        <v>0</v>
      </c>
      <c r="BH14" s="319">
        <v>0</v>
      </c>
      <c r="BI14" s="319">
        <v>0</v>
      </c>
      <c r="BJ14" s="321">
        <v>0</v>
      </c>
      <c r="BK14" s="321">
        <v>0</v>
      </c>
    </row>
    <row r="15" spans="1:63" ht="20.100000000000001" customHeight="1" x14ac:dyDescent="0.2">
      <c r="A15" s="375" t="s">
        <v>59</v>
      </c>
      <c r="B15" s="341" t="s">
        <v>60</v>
      </c>
      <c r="C15" s="340" t="s">
        <v>61</v>
      </c>
      <c r="D15" s="202">
        <v>0</v>
      </c>
      <c r="E15" s="202">
        <v>0</v>
      </c>
      <c r="F15" s="320">
        <v>0</v>
      </c>
      <c r="G15" s="202">
        <v>0</v>
      </c>
      <c r="H15" s="202">
        <v>0</v>
      </c>
      <c r="I15" s="202">
        <v>0</v>
      </c>
      <c r="J15" s="202">
        <v>0</v>
      </c>
      <c r="K15" s="202">
        <v>0</v>
      </c>
      <c r="L15" s="202">
        <v>0</v>
      </c>
      <c r="M15" s="202">
        <v>0</v>
      </c>
      <c r="N15" s="202">
        <v>0</v>
      </c>
      <c r="O15" s="202">
        <v>0</v>
      </c>
      <c r="P15" s="202">
        <v>0</v>
      </c>
      <c r="Q15" s="202">
        <v>0</v>
      </c>
      <c r="R15" s="202">
        <v>0</v>
      </c>
      <c r="S15" s="202">
        <v>0</v>
      </c>
      <c r="T15" s="202">
        <v>0</v>
      </c>
      <c r="U15" s="202">
        <v>0</v>
      </c>
      <c r="V15" s="202">
        <v>0</v>
      </c>
      <c r="W15" s="202">
        <v>0</v>
      </c>
      <c r="X15" s="202">
        <v>0</v>
      </c>
      <c r="Y15" s="202">
        <v>0</v>
      </c>
      <c r="Z15" s="202">
        <v>0</v>
      </c>
      <c r="AA15" s="202">
        <v>0</v>
      </c>
      <c r="AB15" s="202">
        <v>0</v>
      </c>
      <c r="AC15" s="319">
        <v>0</v>
      </c>
      <c r="AD15" s="319">
        <v>0</v>
      </c>
      <c r="AE15" s="319">
        <v>0</v>
      </c>
      <c r="AF15" s="319">
        <v>0</v>
      </c>
      <c r="AG15" s="319">
        <v>0</v>
      </c>
      <c r="AH15" s="319">
        <v>0</v>
      </c>
      <c r="AI15" s="319">
        <v>0</v>
      </c>
      <c r="AJ15" s="319">
        <v>0</v>
      </c>
      <c r="AK15" s="319">
        <v>0</v>
      </c>
      <c r="AL15" s="202">
        <v>0</v>
      </c>
      <c r="AM15" s="202">
        <v>0</v>
      </c>
      <c r="AN15" s="202">
        <v>0</v>
      </c>
      <c r="AO15" s="202">
        <v>0</v>
      </c>
      <c r="AP15" s="319">
        <v>0</v>
      </c>
      <c r="AQ15" s="319">
        <v>0</v>
      </c>
      <c r="AR15" s="319">
        <v>0</v>
      </c>
      <c r="AS15" s="202">
        <v>0</v>
      </c>
      <c r="AT15" s="202">
        <v>0</v>
      </c>
      <c r="AU15" s="202">
        <v>0</v>
      </c>
      <c r="AV15" s="202">
        <v>0</v>
      </c>
      <c r="AW15" s="202">
        <v>0</v>
      </c>
      <c r="AX15" s="202">
        <v>0</v>
      </c>
      <c r="AY15" s="202">
        <v>0</v>
      </c>
      <c r="AZ15" s="202">
        <v>0</v>
      </c>
      <c r="BA15" s="202">
        <v>0</v>
      </c>
      <c r="BB15" s="202">
        <v>0</v>
      </c>
      <c r="BC15" s="202">
        <v>0</v>
      </c>
      <c r="BD15" s="202">
        <v>0</v>
      </c>
      <c r="BE15" s="202">
        <v>0</v>
      </c>
      <c r="BF15" s="202">
        <v>0</v>
      </c>
      <c r="BG15" s="319">
        <v>0</v>
      </c>
      <c r="BH15" s="319">
        <v>0</v>
      </c>
      <c r="BI15" s="319">
        <v>0</v>
      </c>
      <c r="BJ15" s="321">
        <v>0</v>
      </c>
      <c r="BK15" s="321">
        <v>0</v>
      </c>
    </row>
    <row r="16" spans="1:63" ht="20.100000000000001" customHeight="1" x14ac:dyDescent="0.2">
      <c r="A16" s="375" t="s">
        <v>662</v>
      </c>
      <c r="B16" s="341" t="s">
        <v>62</v>
      </c>
      <c r="C16" s="340" t="s">
        <v>63</v>
      </c>
      <c r="D16" s="202">
        <v>0.49</v>
      </c>
      <c r="E16" s="202">
        <v>0</v>
      </c>
      <c r="F16" s="320">
        <v>0</v>
      </c>
      <c r="G16" s="202">
        <v>0</v>
      </c>
      <c r="H16" s="202">
        <v>0</v>
      </c>
      <c r="I16" s="202">
        <v>0</v>
      </c>
      <c r="J16" s="202">
        <v>0</v>
      </c>
      <c r="K16" s="202">
        <v>0</v>
      </c>
      <c r="L16" s="202">
        <v>0</v>
      </c>
      <c r="M16" s="202">
        <v>0</v>
      </c>
      <c r="N16" s="202">
        <v>0</v>
      </c>
      <c r="O16" s="202">
        <v>0</v>
      </c>
      <c r="P16" s="202">
        <v>0</v>
      </c>
      <c r="Q16" s="202">
        <v>0</v>
      </c>
      <c r="R16" s="202">
        <v>0</v>
      </c>
      <c r="S16" s="202">
        <v>0</v>
      </c>
      <c r="T16" s="202">
        <v>0</v>
      </c>
      <c r="U16" s="202">
        <v>0</v>
      </c>
      <c r="V16" s="202">
        <v>0</v>
      </c>
      <c r="W16" s="202">
        <v>0</v>
      </c>
      <c r="X16" s="202">
        <v>0</v>
      </c>
      <c r="Y16" s="202">
        <v>0</v>
      </c>
      <c r="Z16" s="202">
        <v>0</v>
      </c>
      <c r="AA16" s="202">
        <v>0</v>
      </c>
      <c r="AB16" s="202">
        <v>0</v>
      </c>
      <c r="AC16" s="319">
        <v>0</v>
      </c>
      <c r="AD16" s="319">
        <v>0</v>
      </c>
      <c r="AE16" s="319">
        <v>0</v>
      </c>
      <c r="AF16" s="319">
        <v>0</v>
      </c>
      <c r="AG16" s="319">
        <v>0</v>
      </c>
      <c r="AH16" s="319">
        <v>0</v>
      </c>
      <c r="AI16" s="319">
        <v>0</v>
      </c>
      <c r="AJ16" s="319">
        <v>0</v>
      </c>
      <c r="AK16" s="319">
        <v>0</v>
      </c>
      <c r="AL16" s="202">
        <v>0</v>
      </c>
      <c r="AM16" s="202">
        <v>0</v>
      </c>
      <c r="AN16" s="202">
        <v>0</v>
      </c>
      <c r="AO16" s="202">
        <v>0</v>
      </c>
      <c r="AP16" s="319">
        <v>0</v>
      </c>
      <c r="AQ16" s="319">
        <v>0</v>
      </c>
      <c r="AR16" s="319">
        <v>0</v>
      </c>
      <c r="AS16" s="202">
        <v>0</v>
      </c>
      <c r="AT16" s="202">
        <v>0</v>
      </c>
      <c r="AU16" s="202">
        <v>0</v>
      </c>
      <c r="AV16" s="202">
        <v>0</v>
      </c>
      <c r="AW16" s="202">
        <v>0</v>
      </c>
      <c r="AX16" s="202">
        <v>0</v>
      </c>
      <c r="AY16" s="202">
        <v>0</v>
      </c>
      <c r="AZ16" s="202">
        <v>0</v>
      </c>
      <c r="BA16" s="202">
        <v>0</v>
      </c>
      <c r="BB16" s="202">
        <v>0</v>
      </c>
      <c r="BC16" s="202">
        <v>0</v>
      </c>
      <c r="BD16" s="202">
        <v>0</v>
      </c>
      <c r="BE16" s="202">
        <v>0</v>
      </c>
      <c r="BF16" s="202">
        <v>0</v>
      </c>
      <c r="BG16" s="319">
        <v>0</v>
      </c>
      <c r="BH16" s="319">
        <v>0</v>
      </c>
      <c r="BI16" s="319">
        <v>0</v>
      </c>
      <c r="BJ16" s="321">
        <v>0</v>
      </c>
      <c r="BK16" s="321">
        <v>0.49</v>
      </c>
    </row>
    <row r="17" spans="1:63" ht="20.100000000000001" customHeight="1" x14ac:dyDescent="0.2">
      <c r="A17" s="375" t="s">
        <v>64</v>
      </c>
      <c r="B17" s="341" t="s">
        <v>65</v>
      </c>
      <c r="C17" s="340" t="s">
        <v>66</v>
      </c>
      <c r="D17" s="202">
        <v>0</v>
      </c>
      <c r="E17" s="202">
        <v>0</v>
      </c>
      <c r="F17" s="320">
        <v>0</v>
      </c>
      <c r="G17" s="202">
        <v>0</v>
      </c>
      <c r="H17" s="202">
        <v>0</v>
      </c>
      <c r="I17" s="202">
        <v>0</v>
      </c>
      <c r="J17" s="202">
        <v>0</v>
      </c>
      <c r="K17" s="202">
        <v>0</v>
      </c>
      <c r="L17" s="202">
        <v>0</v>
      </c>
      <c r="M17" s="202">
        <v>0</v>
      </c>
      <c r="N17" s="202">
        <v>0</v>
      </c>
      <c r="O17" s="202">
        <v>0</v>
      </c>
      <c r="P17" s="202">
        <v>0</v>
      </c>
      <c r="Q17" s="202">
        <v>0</v>
      </c>
      <c r="R17" s="202">
        <v>0</v>
      </c>
      <c r="S17" s="202">
        <v>0</v>
      </c>
      <c r="T17" s="202">
        <v>0</v>
      </c>
      <c r="U17" s="202">
        <v>0</v>
      </c>
      <c r="V17" s="202">
        <v>0</v>
      </c>
      <c r="W17" s="202">
        <v>0</v>
      </c>
      <c r="X17" s="202">
        <v>0</v>
      </c>
      <c r="Y17" s="202">
        <v>0</v>
      </c>
      <c r="Z17" s="202">
        <v>0</v>
      </c>
      <c r="AA17" s="202">
        <v>0</v>
      </c>
      <c r="AB17" s="202">
        <v>0</v>
      </c>
      <c r="AC17" s="319">
        <v>0</v>
      </c>
      <c r="AD17" s="319">
        <v>0</v>
      </c>
      <c r="AE17" s="319">
        <v>0</v>
      </c>
      <c r="AF17" s="319">
        <v>0</v>
      </c>
      <c r="AG17" s="319">
        <v>0</v>
      </c>
      <c r="AH17" s="319">
        <v>0</v>
      </c>
      <c r="AI17" s="319">
        <v>0</v>
      </c>
      <c r="AJ17" s="319">
        <v>0</v>
      </c>
      <c r="AK17" s="319">
        <v>0</v>
      </c>
      <c r="AL17" s="202">
        <v>0</v>
      </c>
      <c r="AM17" s="202">
        <v>0</v>
      </c>
      <c r="AN17" s="202">
        <v>0</v>
      </c>
      <c r="AO17" s="202">
        <v>0</v>
      </c>
      <c r="AP17" s="319">
        <v>0</v>
      </c>
      <c r="AQ17" s="319">
        <v>0</v>
      </c>
      <c r="AR17" s="319">
        <v>0</v>
      </c>
      <c r="AS17" s="202">
        <v>0</v>
      </c>
      <c r="AT17" s="202">
        <v>0</v>
      </c>
      <c r="AU17" s="202">
        <v>0</v>
      </c>
      <c r="AV17" s="202">
        <v>0</v>
      </c>
      <c r="AW17" s="202">
        <v>0</v>
      </c>
      <c r="AX17" s="202">
        <v>0</v>
      </c>
      <c r="AY17" s="202">
        <v>0</v>
      </c>
      <c r="AZ17" s="202">
        <v>0</v>
      </c>
      <c r="BA17" s="202">
        <v>0</v>
      </c>
      <c r="BB17" s="202">
        <v>0</v>
      </c>
      <c r="BC17" s="202">
        <v>0</v>
      </c>
      <c r="BD17" s="202">
        <v>0</v>
      </c>
      <c r="BE17" s="202">
        <v>0</v>
      </c>
      <c r="BF17" s="202">
        <v>0</v>
      </c>
      <c r="BG17" s="319">
        <v>0</v>
      </c>
      <c r="BH17" s="319">
        <v>0</v>
      </c>
      <c r="BI17" s="319">
        <v>0</v>
      </c>
      <c r="BJ17" s="321">
        <v>0</v>
      </c>
      <c r="BK17" s="321">
        <v>0</v>
      </c>
    </row>
    <row r="18" spans="1:63" ht="20.100000000000001" customHeight="1" x14ac:dyDescent="0.2">
      <c r="A18" s="375" t="s">
        <v>1277</v>
      </c>
      <c r="B18" s="341" t="s">
        <v>67</v>
      </c>
      <c r="C18" s="340" t="s">
        <v>68</v>
      </c>
      <c r="D18" s="202">
        <v>1.03</v>
      </c>
      <c r="E18" s="202">
        <v>0</v>
      </c>
      <c r="F18" s="320">
        <v>0</v>
      </c>
      <c r="G18" s="202">
        <v>0</v>
      </c>
      <c r="H18" s="202">
        <v>0</v>
      </c>
      <c r="I18" s="202">
        <v>0</v>
      </c>
      <c r="J18" s="202">
        <v>0</v>
      </c>
      <c r="K18" s="202">
        <v>0</v>
      </c>
      <c r="L18" s="202">
        <v>0</v>
      </c>
      <c r="M18" s="202">
        <v>0</v>
      </c>
      <c r="N18" s="202">
        <v>0</v>
      </c>
      <c r="O18" s="202">
        <v>0</v>
      </c>
      <c r="P18" s="202">
        <v>0</v>
      </c>
      <c r="Q18" s="202">
        <v>0</v>
      </c>
      <c r="R18" s="202">
        <v>0</v>
      </c>
      <c r="S18" s="202">
        <v>0</v>
      </c>
      <c r="T18" s="202">
        <v>0</v>
      </c>
      <c r="U18" s="202">
        <v>0</v>
      </c>
      <c r="V18" s="202">
        <v>0</v>
      </c>
      <c r="W18" s="202">
        <v>0</v>
      </c>
      <c r="X18" s="202">
        <v>0</v>
      </c>
      <c r="Y18" s="202">
        <v>0</v>
      </c>
      <c r="Z18" s="202">
        <v>0</v>
      </c>
      <c r="AA18" s="202">
        <v>0</v>
      </c>
      <c r="AB18" s="202">
        <v>0</v>
      </c>
      <c r="AC18" s="319">
        <v>0</v>
      </c>
      <c r="AD18" s="319">
        <v>0</v>
      </c>
      <c r="AE18" s="319">
        <v>0</v>
      </c>
      <c r="AF18" s="319">
        <v>0</v>
      </c>
      <c r="AG18" s="319">
        <v>0</v>
      </c>
      <c r="AH18" s="319">
        <v>0</v>
      </c>
      <c r="AI18" s="319">
        <v>0</v>
      </c>
      <c r="AJ18" s="319">
        <v>0</v>
      </c>
      <c r="AK18" s="319">
        <v>0</v>
      </c>
      <c r="AL18" s="202">
        <v>0</v>
      </c>
      <c r="AM18" s="202">
        <v>0</v>
      </c>
      <c r="AN18" s="202">
        <v>0</v>
      </c>
      <c r="AO18" s="202">
        <v>0</v>
      </c>
      <c r="AP18" s="319">
        <v>0</v>
      </c>
      <c r="AQ18" s="319">
        <v>0</v>
      </c>
      <c r="AR18" s="319">
        <v>0</v>
      </c>
      <c r="AS18" s="202">
        <v>0</v>
      </c>
      <c r="AT18" s="202">
        <v>0</v>
      </c>
      <c r="AU18" s="202">
        <v>0</v>
      </c>
      <c r="AV18" s="202">
        <v>0</v>
      </c>
      <c r="AW18" s="202">
        <v>0</v>
      </c>
      <c r="AX18" s="202">
        <v>0</v>
      </c>
      <c r="AY18" s="202">
        <v>0</v>
      </c>
      <c r="AZ18" s="202">
        <v>0</v>
      </c>
      <c r="BA18" s="202">
        <v>0</v>
      </c>
      <c r="BB18" s="202">
        <v>0</v>
      </c>
      <c r="BC18" s="202">
        <v>0</v>
      </c>
      <c r="BD18" s="202">
        <v>0</v>
      </c>
      <c r="BE18" s="202">
        <v>0</v>
      </c>
      <c r="BF18" s="202">
        <v>0</v>
      </c>
      <c r="BG18" s="319">
        <v>0</v>
      </c>
      <c r="BH18" s="319">
        <v>0</v>
      </c>
      <c r="BI18" s="319">
        <v>0</v>
      </c>
      <c r="BJ18" s="321">
        <v>0</v>
      </c>
      <c r="BK18" s="321">
        <v>1.03</v>
      </c>
    </row>
    <row r="19" spans="1:63" ht="20.100000000000001" customHeight="1" x14ac:dyDescent="0.2">
      <c r="A19" s="376">
        <v>2</v>
      </c>
      <c r="B19" s="317" t="s">
        <v>69</v>
      </c>
      <c r="C19" s="316" t="s">
        <v>70</v>
      </c>
      <c r="D19" s="320">
        <v>755.6</v>
      </c>
      <c r="E19" s="320">
        <v>15.43</v>
      </c>
      <c r="F19" s="320">
        <v>3.9399999999999995</v>
      </c>
      <c r="G19" s="320">
        <v>0</v>
      </c>
      <c r="H19" s="320">
        <v>0</v>
      </c>
      <c r="I19" s="320">
        <v>0</v>
      </c>
      <c r="J19" s="320">
        <v>3.3799999999999994</v>
      </c>
      <c r="K19" s="320">
        <v>0.56000000000000005</v>
      </c>
      <c r="L19" s="320">
        <v>0</v>
      </c>
      <c r="M19" s="320">
        <v>0</v>
      </c>
      <c r="N19" s="320">
        <v>0</v>
      </c>
      <c r="O19" s="320">
        <v>0</v>
      </c>
      <c r="P19" s="320">
        <v>0</v>
      </c>
      <c r="Q19" s="320">
        <v>0</v>
      </c>
      <c r="R19" s="320">
        <v>11.49</v>
      </c>
      <c r="S19" s="320">
        <v>0</v>
      </c>
      <c r="T19" s="320">
        <v>0</v>
      </c>
      <c r="U19" s="320">
        <v>0</v>
      </c>
      <c r="V19" s="320">
        <v>0</v>
      </c>
      <c r="W19" s="320">
        <v>0</v>
      </c>
      <c r="X19" s="320">
        <v>0</v>
      </c>
      <c r="Y19" s="320">
        <v>0</v>
      </c>
      <c r="Z19" s="320">
        <v>0</v>
      </c>
      <c r="AA19" s="320">
        <v>0</v>
      </c>
      <c r="AB19" s="320">
        <v>0.89999999999999991</v>
      </c>
      <c r="AC19" s="320">
        <v>0.77999999999999992</v>
      </c>
      <c r="AD19" s="320">
        <v>0.04</v>
      </c>
      <c r="AE19" s="320">
        <v>0.08</v>
      </c>
      <c r="AF19" s="320">
        <v>0</v>
      </c>
      <c r="AG19" s="320">
        <v>0</v>
      </c>
      <c r="AH19" s="320">
        <v>0</v>
      </c>
      <c r="AI19" s="320">
        <v>0</v>
      </c>
      <c r="AJ19" s="320">
        <v>0</v>
      </c>
      <c r="AK19" s="320">
        <v>0</v>
      </c>
      <c r="AL19" s="320">
        <v>0</v>
      </c>
      <c r="AM19" s="320">
        <v>0</v>
      </c>
      <c r="AN19" s="320">
        <v>0</v>
      </c>
      <c r="AO19" s="320">
        <v>0</v>
      </c>
      <c r="AP19" s="320">
        <v>0</v>
      </c>
      <c r="AQ19" s="320">
        <v>0</v>
      </c>
      <c r="AR19" s="320">
        <v>0</v>
      </c>
      <c r="AS19" s="320">
        <v>0</v>
      </c>
      <c r="AT19" s="320">
        <v>0</v>
      </c>
      <c r="AU19" s="320">
        <v>0</v>
      </c>
      <c r="AV19" s="320">
        <v>0</v>
      </c>
      <c r="AW19" s="320">
        <v>0</v>
      </c>
      <c r="AX19" s="320">
        <v>10.59</v>
      </c>
      <c r="AY19" s="320">
        <v>0</v>
      </c>
      <c r="AZ19" s="320">
        <v>0</v>
      </c>
      <c r="BA19" s="320">
        <v>0</v>
      </c>
      <c r="BB19" s="320">
        <v>0</v>
      </c>
      <c r="BC19" s="320">
        <v>0</v>
      </c>
      <c r="BD19" s="320">
        <v>0</v>
      </c>
      <c r="BE19" s="320">
        <v>0</v>
      </c>
      <c r="BF19" s="320">
        <v>0</v>
      </c>
      <c r="BG19" s="320">
        <v>0</v>
      </c>
      <c r="BH19" s="320">
        <v>0</v>
      </c>
      <c r="BI19" s="320">
        <v>0</v>
      </c>
      <c r="BJ19" s="320">
        <v>3.9400000000000004</v>
      </c>
      <c r="BK19" s="320">
        <v>759.54</v>
      </c>
    </row>
    <row r="20" spans="1:63" ht="20.100000000000001" customHeight="1" x14ac:dyDescent="0.2">
      <c r="A20" s="375" t="s">
        <v>71</v>
      </c>
      <c r="B20" s="341" t="s">
        <v>72</v>
      </c>
      <c r="C20" s="340" t="s">
        <v>73</v>
      </c>
      <c r="D20" s="202">
        <v>35.950000000000003</v>
      </c>
      <c r="E20" s="202">
        <v>0</v>
      </c>
      <c r="F20" s="320">
        <v>0</v>
      </c>
      <c r="G20" s="202">
        <v>0</v>
      </c>
      <c r="H20" s="202">
        <v>0</v>
      </c>
      <c r="I20" s="202">
        <v>0</v>
      </c>
      <c r="J20" s="202">
        <v>0</v>
      </c>
      <c r="K20" s="202">
        <v>0</v>
      </c>
      <c r="L20" s="202">
        <v>0</v>
      </c>
      <c r="M20" s="202">
        <v>0</v>
      </c>
      <c r="N20" s="202">
        <v>0</v>
      </c>
      <c r="O20" s="202">
        <v>0</v>
      </c>
      <c r="P20" s="202">
        <v>0</v>
      </c>
      <c r="Q20" s="202">
        <v>0</v>
      </c>
      <c r="R20" s="202">
        <v>0</v>
      </c>
      <c r="S20" s="202">
        <v>0</v>
      </c>
      <c r="T20" s="202">
        <v>0</v>
      </c>
      <c r="U20" s="202">
        <v>0</v>
      </c>
      <c r="V20" s="202">
        <v>0</v>
      </c>
      <c r="W20" s="202">
        <v>0</v>
      </c>
      <c r="X20" s="202">
        <v>0</v>
      </c>
      <c r="Y20" s="202">
        <v>0</v>
      </c>
      <c r="Z20" s="202">
        <v>0</v>
      </c>
      <c r="AA20" s="202">
        <v>0</v>
      </c>
      <c r="AB20" s="202">
        <v>0</v>
      </c>
      <c r="AC20" s="319">
        <v>0</v>
      </c>
      <c r="AD20" s="319">
        <v>0</v>
      </c>
      <c r="AE20" s="319">
        <v>0</v>
      </c>
      <c r="AF20" s="319">
        <v>0</v>
      </c>
      <c r="AG20" s="319">
        <v>0</v>
      </c>
      <c r="AH20" s="319">
        <v>0</v>
      </c>
      <c r="AI20" s="319">
        <v>0</v>
      </c>
      <c r="AJ20" s="319">
        <v>0</v>
      </c>
      <c r="AK20" s="319">
        <v>0</v>
      </c>
      <c r="AL20" s="202">
        <v>0</v>
      </c>
      <c r="AM20" s="202">
        <v>0</v>
      </c>
      <c r="AN20" s="202">
        <v>0</v>
      </c>
      <c r="AO20" s="202">
        <v>0</v>
      </c>
      <c r="AP20" s="319">
        <v>0</v>
      </c>
      <c r="AQ20" s="319">
        <v>0</v>
      </c>
      <c r="AR20" s="319">
        <v>0</v>
      </c>
      <c r="AS20" s="202">
        <v>0</v>
      </c>
      <c r="AT20" s="202">
        <v>0</v>
      </c>
      <c r="AU20" s="202">
        <v>0</v>
      </c>
      <c r="AV20" s="202">
        <v>0</v>
      </c>
      <c r="AW20" s="202">
        <v>0</v>
      </c>
      <c r="AX20" s="202">
        <v>0</v>
      </c>
      <c r="AY20" s="202">
        <v>0</v>
      </c>
      <c r="AZ20" s="202">
        <v>0</v>
      </c>
      <c r="BA20" s="202">
        <v>0</v>
      </c>
      <c r="BB20" s="202">
        <v>0</v>
      </c>
      <c r="BC20" s="202">
        <v>0</v>
      </c>
      <c r="BD20" s="202">
        <v>0</v>
      </c>
      <c r="BE20" s="202">
        <v>0</v>
      </c>
      <c r="BF20" s="202">
        <v>0</v>
      </c>
      <c r="BG20" s="319">
        <v>0</v>
      </c>
      <c r="BH20" s="319">
        <v>0</v>
      </c>
      <c r="BI20" s="319">
        <v>0</v>
      </c>
      <c r="BJ20" s="321">
        <v>0</v>
      </c>
      <c r="BK20" s="321">
        <v>35.950000000000003</v>
      </c>
    </row>
    <row r="21" spans="1:63" ht="20.100000000000001" customHeight="1" x14ac:dyDescent="0.2">
      <c r="A21" s="375" t="s">
        <v>74</v>
      </c>
      <c r="B21" s="341" t="s">
        <v>75</v>
      </c>
      <c r="C21" s="340" t="s">
        <v>76</v>
      </c>
      <c r="D21" s="202">
        <v>1.84</v>
      </c>
      <c r="E21" s="202">
        <v>0</v>
      </c>
      <c r="F21" s="320">
        <v>0</v>
      </c>
      <c r="G21" s="202">
        <v>0</v>
      </c>
      <c r="H21" s="202">
        <v>0</v>
      </c>
      <c r="I21" s="202">
        <v>0</v>
      </c>
      <c r="J21" s="202">
        <v>0</v>
      </c>
      <c r="K21" s="202">
        <v>0</v>
      </c>
      <c r="L21" s="202">
        <v>0</v>
      </c>
      <c r="M21" s="202">
        <v>0</v>
      </c>
      <c r="N21" s="202">
        <v>0</v>
      </c>
      <c r="O21" s="202">
        <v>0</v>
      </c>
      <c r="P21" s="202">
        <v>0</v>
      </c>
      <c r="Q21" s="202">
        <v>0</v>
      </c>
      <c r="R21" s="202">
        <v>0</v>
      </c>
      <c r="S21" s="202">
        <v>0</v>
      </c>
      <c r="T21" s="202">
        <v>0</v>
      </c>
      <c r="U21" s="202">
        <v>0</v>
      </c>
      <c r="V21" s="202">
        <v>0</v>
      </c>
      <c r="W21" s="202">
        <v>0</v>
      </c>
      <c r="X21" s="202">
        <v>0</v>
      </c>
      <c r="Y21" s="202">
        <v>0</v>
      </c>
      <c r="Z21" s="202">
        <v>0</v>
      </c>
      <c r="AA21" s="202">
        <v>0</v>
      </c>
      <c r="AB21" s="202">
        <v>0</v>
      </c>
      <c r="AC21" s="319">
        <v>0</v>
      </c>
      <c r="AD21" s="319">
        <v>0</v>
      </c>
      <c r="AE21" s="319">
        <v>0</v>
      </c>
      <c r="AF21" s="319">
        <v>0</v>
      </c>
      <c r="AG21" s="319">
        <v>0</v>
      </c>
      <c r="AH21" s="319">
        <v>0</v>
      </c>
      <c r="AI21" s="319">
        <v>0</v>
      </c>
      <c r="AJ21" s="319">
        <v>0</v>
      </c>
      <c r="AK21" s="319">
        <v>0</v>
      </c>
      <c r="AL21" s="202">
        <v>0</v>
      </c>
      <c r="AM21" s="202">
        <v>0</v>
      </c>
      <c r="AN21" s="202">
        <v>0</v>
      </c>
      <c r="AO21" s="202">
        <v>0</v>
      </c>
      <c r="AP21" s="319">
        <v>0</v>
      </c>
      <c r="AQ21" s="319">
        <v>0</v>
      </c>
      <c r="AR21" s="319">
        <v>0</v>
      </c>
      <c r="AS21" s="202">
        <v>0</v>
      </c>
      <c r="AT21" s="202">
        <v>0</v>
      </c>
      <c r="AU21" s="202">
        <v>0</v>
      </c>
      <c r="AV21" s="202">
        <v>0</v>
      </c>
      <c r="AW21" s="202">
        <v>0</v>
      </c>
      <c r="AX21" s="202">
        <v>0</v>
      </c>
      <c r="AY21" s="202">
        <v>0</v>
      </c>
      <c r="AZ21" s="202">
        <v>0</v>
      </c>
      <c r="BA21" s="202">
        <v>0</v>
      </c>
      <c r="BB21" s="202">
        <v>0</v>
      </c>
      <c r="BC21" s="202">
        <v>0</v>
      </c>
      <c r="BD21" s="202">
        <v>0</v>
      </c>
      <c r="BE21" s="202">
        <v>0</v>
      </c>
      <c r="BF21" s="202">
        <v>0</v>
      </c>
      <c r="BG21" s="319">
        <v>0</v>
      </c>
      <c r="BH21" s="319">
        <v>0</v>
      </c>
      <c r="BI21" s="319">
        <v>0</v>
      </c>
      <c r="BJ21" s="321">
        <v>0</v>
      </c>
      <c r="BK21" s="321">
        <v>1.84</v>
      </c>
    </row>
    <row r="22" spans="1:63" ht="20.100000000000001" customHeight="1" x14ac:dyDescent="0.2">
      <c r="A22" s="375" t="s">
        <v>77</v>
      </c>
      <c r="B22" s="341" t="s">
        <v>78</v>
      </c>
      <c r="C22" s="340" t="s">
        <v>79</v>
      </c>
      <c r="D22" s="202">
        <v>0</v>
      </c>
      <c r="E22" s="202">
        <v>0</v>
      </c>
      <c r="F22" s="320">
        <v>0</v>
      </c>
      <c r="G22" s="202">
        <v>0</v>
      </c>
      <c r="H22" s="202">
        <v>0</v>
      </c>
      <c r="I22" s="202">
        <v>0</v>
      </c>
      <c r="J22" s="202">
        <v>0</v>
      </c>
      <c r="K22" s="202">
        <v>0</v>
      </c>
      <c r="L22" s="202">
        <v>0</v>
      </c>
      <c r="M22" s="202">
        <v>0</v>
      </c>
      <c r="N22" s="202">
        <v>0</v>
      </c>
      <c r="O22" s="202">
        <v>0</v>
      </c>
      <c r="P22" s="202">
        <v>0</v>
      </c>
      <c r="Q22" s="202">
        <v>0</v>
      </c>
      <c r="R22" s="202">
        <v>0</v>
      </c>
      <c r="S22" s="202">
        <v>0</v>
      </c>
      <c r="T22" s="202">
        <v>0</v>
      </c>
      <c r="U22" s="202">
        <v>0</v>
      </c>
      <c r="V22" s="202">
        <v>0</v>
      </c>
      <c r="W22" s="202">
        <v>0</v>
      </c>
      <c r="X22" s="202">
        <v>0</v>
      </c>
      <c r="Y22" s="202">
        <v>0</v>
      </c>
      <c r="Z22" s="202">
        <v>0</v>
      </c>
      <c r="AA22" s="202">
        <v>0</v>
      </c>
      <c r="AB22" s="202">
        <v>0</v>
      </c>
      <c r="AC22" s="319">
        <v>0</v>
      </c>
      <c r="AD22" s="319">
        <v>0</v>
      </c>
      <c r="AE22" s="319">
        <v>0</v>
      </c>
      <c r="AF22" s="319">
        <v>0</v>
      </c>
      <c r="AG22" s="319">
        <v>0</v>
      </c>
      <c r="AH22" s="319">
        <v>0</v>
      </c>
      <c r="AI22" s="319">
        <v>0</v>
      </c>
      <c r="AJ22" s="319">
        <v>0</v>
      </c>
      <c r="AK22" s="319">
        <v>0</v>
      </c>
      <c r="AL22" s="202">
        <v>0</v>
      </c>
      <c r="AM22" s="202">
        <v>0</v>
      </c>
      <c r="AN22" s="202">
        <v>0</v>
      </c>
      <c r="AO22" s="202">
        <v>0</v>
      </c>
      <c r="AP22" s="319">
        <v>0</v>
      </c>
      <c r="AQ22" s="319">
        <v>0</v>
      </c>
      <c r="AR22" s="319">
        <v>0</v>
      </c>
      <c r="AS22" s="202">
        <v>0</v>
      </c>
      <c r="AT22" s="202">
        <v>0</v>
      </c>
      <c r="AU22" s="202">
        <v>0</v>
      </c>
      <c r="AV22" s="202">
        <v>0</v>
      </c>
      <c r="AW22" s="202">
        <v>0</v>
      </c>
      <c r="AX22" s="202">
        <v>0</v>
      </c>
      <c r="AY22" s="202">
        <v>0</v>
      </c>
      <c r="AZ22" s="202">
        <v>0</v>
      </c>
      <c r="BA22" s="202">
        <v>0</v>
      </c>
      <c r="BB22" s="202">
        <v>0</v>
      </c>
      <c r="BC22" s="202">
        <v>0</v>
      </c>
      <c r="BD22" s="202">
        <v>0</v>
      </c>
      <c r="BE22" s="202">
        <v>0</v>
      </c>
      <c r="BF22" s="202">
        <v>0</v>
      </c>
      <c r="BG22" s="319">
        <v>0</v>
      </c>
      <c r="BH22" s="319">
        <v>0</v>
      </c>
      <c r="BI22" s="319">
        <v>0</v>
      </c>
      <c r="BJ22" s="321">
        <v>0</v>
      </c>
      <c r="BK22" s="321">
        <v>0</v>
      </c>
    </row>
    <row r="23" spans="1:63" ht="20.100000000000001" customHeight="1" x14ac:dyDescent="0.2">
      <c r="A23" s="375" t="s">
        <v>80</v>
      </c>
      <c r="B23" s="341" t="s">
        <v>520</v>
      </c>
      <c r="C23" s="340" t="s">
        <v>521</v>
      </c>
      <c r="D23" s="202">
        <v>0</v>
      </c>
      <c r="E23" s="202">
        <v>0</v>
      </c>
      <c r="F23" s="320">
        <v>0</v>
      </c>
      <c r="G23" s="202">
        <v>0</v>
      </c>
      <c r="H23" s="202">
        <v>0</v>
      </c>
      <c r="I23" s="202">
        <v>0</v>
      </c>
      <c r="J23" s="202">
        <v>0</v>
      </c>
      <c r="K23" s="202">
        <v>0</v>
      </c>
      <c r="L23" s="202">
        <v>0</v>
      </c>
      <c r="M23" s="202">
        <v>0</v>
      </c>
      <c r="N23" s="202">
        <v>0</v>
      </c>
      <c r="O23" s="202">
        <v>0</v>
      </c>
      <c r="P23" s="202">
        <v>0</v>
      </c>
      <c r="Q23" s="202">
        <v>0</v>
      </c>
      <c r="R23" s="202">
        <v>0</v>
      </c>
      <c r="S23" s="202">
        <v>0</v>
      </c>
      <c r="T23" s="202">
        <v>0</v>
      </c>
      <c r="U23" s="202">
        <v>0</v>
      </c>
      <c r="V23" s="202">
        <v>0</v>
      </c>
      <c r="W23" s="202">
        <v>0</v>
      </c>
      <c r="X23" s="202">
        <v>0</v>
      </c>
      <c r="Y23" s="202">
        <v>0</v>
      </c>
      <c r="Z23" s="202">
        <v>0</v>
      </c>
      <c r="AA23" s="202">
        <v>0</v>
      </c>
      <c r="AB23" s="202">
        <v>0</v>
      </c>
      <c r="AC23" s="319">
        <v>0</v>
      </c>
      <c r="AD23" s="319">
        <v>0</v>
      </c>
      <c r="AE23" s="319">
        <v>0</v>
      </c>
      <c r="AF23" s="319">
        <v>0</v>
      </c>
      <c r="AG23" s="319">
        <v>0</v>
      </c>
      <c r="AH23" s="319">
        <v>0</v>
      </c>
      <c r="AI23" s="319">
        <v>0</v>
      </c>
      <c r="AJ23" s="319">
        <v>0</v>
      </c>
      <c r="AK23" s="319">
        <v>0</v>
      </c>
      <c r="AL23" s="202">
        <v>0</v>
      </c>
      <c r="AM23" s="202">
        <v>0</v>
      </c>
      <c r="AN23" s="202">
        <v>0</v>
      </c>
      <c r="AO23" s="202">
        <v>0</v>
      </c>
      <c r="AP23" s="319">
        <v>0</v>
      </c>
      <c r="AQ23" s="319">
        <v>0</v>
      </c>
      <c r="AR23" s="319">
        <v>0</v>
      </c>
      <c r="AS23" s="202">
        <v>0</v>
      </c>
      <c r="AT23" s="202">
        <v>0</v>
      </c>
      <c r="AU23" s="202">
        <v>0</v>
      </c>
      <c r="AV23" s="202">
        <v>0</v>
      </c>
      <c r="AW23" s="202">
        <v>0</v>
      </c>
      <c r="AX23" s="202">
        <v>0</v>
      </c>
      <c r="AY23" s="202">
        <v>0</v>
      </c>
      <c r="AZ23" s="202">
        <v>0</v>
      </c>
      <c r="BA23" s="202">
        <v>0</v>
      </c>
      <c r="BB23" s="202">
        <v>0</v>
      </c>
      <c r="BC23" s="202">
        <v>0</v>
      </c>
      <c r="BD23" s="202">
        <v>0</v>
      </c>
      <c r="BE23" s="202">
        <v>0</v>
      </c>
      <c r="BF23" s="202">
        <v>0</v>
      </c>
      <c r="BG23" s="319">
        <v>0</v>
      </c>
      <c r="BH23" s="319">
        <v>0</v>
      </c>
      <c r="BI23" s="319">
        <v>0</v>
      </c>
      <c r="BJ23" s="321">
        <v>0</v>
      </c>
      <c r="BK23" s="321">
        <v>0</v>
      </c>
    </row>
    <row r="24" spans="1:63" ht="20.100000000000001" customHeight="1" x14ac:dyDescent="0.2">
      <c r="A24" s="375" t="s">
        <v>83</v>
      </c>
      <c r="B24" s="341" t="s">
        <v>81</v>
      </c>
      <c r="C24" s="340" t="s">
        <v>82</v>
      </c>
      <c r="D24" s="202">
        <v>0</v>
      </c>
      <c r="E24" s="202">
        <v>0</v>
      </c>
      <c r="F24" s="320">
        <v>0</v>
      </c>
      <c r="G24" s="202">
        <v>0</v>
      </c>
      <c r="H24" s="202">
        <v>0</v>
      </c>
      <c r="I24" s="202">
        <v>0</v>
      </c>
      <c r="J24" s="202">
        <v>0</v>
      </c>
      <c r="K24" s="202">
        <v>0</v>
      </c>
      <c r="L24" s="202">
        <v>0</v>
      </c>
      <c r="M24" s="202">
        <v>0</v>
      </c>
      <c r="N24" s="202">
        <v>0</v>
      </c>
      <c r="O24" s="202">
        <v>0</v>
      </c>
      <c r="P24" s="202">
        <v>0</v>
      </c>
      <c r="Q24" s="202">
        <v>0</v>
      </c>
      <c r="R24" s="202">
        <v>0</v>
      </c>
      <c r="S24" s="202">
        <v>0</v>
      </c>
      <c r="T24" s="202">
        <v>0</v>
      </c>
      <c r="U24" s="202">
        <v>0</v>
      </c>
      <c r="V24" s="202">
        <v>0</v>
      </c>
      <c r="W24" s="202">
        <v>0</v>
      </c>
      <c r="X24" s="202">
        <v>0</v>
      </c>
      <c r="Y24" s="202">
        <v>0</v>
      </c>
      <c r="Z24" s="202">
        <v>0</v>
      </c>
      <c r="AA24" s="202">
        <v>0</v>
      </c>
      <c r="AB24" s="202">
        <v>0</v>
      </c>
      <c r="AC24" s="319">
        <v>0</v>
      </c>
      <c r="AD24" s="319">
        <v>0</v>
      </c>
      <c r="AE24" s="319">
        <v>0</v>
      </c>
      <c r="AF24" s="319">
        <v>0</v>
      </c>
      <c r="AG24" s="319">
        <v>0</v>
      </c>
      <c r="AH24" s="319">
        <v>0</v>
      </c>
      <c r="AI24" s="319">
        <v>0</v>
      </c>
      <c r="AJ24" s="319">
        <v>0</v>
      </c>
      <c r="AK24" s="319">
        <v>0</v>
      </c>
      <c r="AL24" s="202">
        <v>0</v>
      </c>
      <c r="AM24" s="202">
        <v>0</v>
      </c>
      <c r="AN24" s="202">
        <v>0</v>
      </c>
      <c r="AO24" s="202">
        <v>0</v>
      </c>
      <c r="AP24" s="319">
        <v>0</v>
      </c>
      <c r="AQ24" s="319">
        <v>0</v>
      </c>
      <c r="AR24" s="319">
        <v>0</v>
      </c>
      <c r="AS24" s="202">
        <v>0</v>
      </c>
      <c r="AT24" s="202">
        <v>0</v>
      </c>
      <c r="AU24" s="202">
        <v>0</v>
      </c>
      <c r="AV24" s="202">
        <v>0</v>
      </c>
      <c r="AW24" s="202">
        <v>0</v>
      </c>
      <c r="AX24" s="202">
        <v>0</v>
      </c>
      <c r="AY24" s="202">
        <v>0</v>
      </c>
      <c r="AZ24" s="202">
        <v>0</v>
      </c>
      <c r="BA24" s="202">
        <v>0</v>
      </c>
      <c r="BB24" s="202">
        <v>0</v>
      </c>
      <c r="BC24" s="202">
        <v>0</v>
      </c>
      <c r="BD24" s="202">
        <v>0</v>
      </c>
      <c r="BE24" s="202">
        <v>0</v>
      </c>
      <c r="BF24" s="202">
        <v>0</v>
      </c>
      <c r="BG24" s="319">
        <v>0</v>
      </c>
      <c r="BH24" s="319">
        <v>0</v>
      </c>
      <c r="BI24" s="319">
        <v>0</v>
      </c>
      <c r="BJ24" s="321">
        <v>0</v>
      </c>
      <c r="BK24" s="321">
        <v>0</v>
      </c>
    </row>
    <row r="25" spans="1:63" ht="20.100000000000001" customHeight="1" x14ac:dyDescent="0.2">
      <c r="A25" s="375" t="s">
        <v>86</v>
      </c>
      <c r="B25" s="341" t="s">
        <v>84</v>
      </c>
      <c r="C25" s="340" t="s">
        <v>85</v>
      </c>
      <c r="D25" s="202">
        <v>5.78</v>
      </c>
      <c r="E25" s="202">
        <v>0</v>
      </c>
      <c r="F25" s="320">
        <v>0</v>
      </c>
      <c r="G25" s="202">
        <v>0</v>
      </c>
      <c r="H25" s="202">
        <v>0</v>
      </c>
      <c r="I25" s="202">
        <v>0</v>
      </c>
      <c r="J25" s="202">
        <v>0</v>
      </c>
      <c r="K25" s="202">
        <v>0</v>
      </c>
      <c r="L25" s="202">
        <v>0</v>
      </c>
      <c r="M25" s="202">
        <v>0</v>
      </c>
      <c r="N25" s="202">
        <v>0</v>
      </c>
      <c r="O25" s="202">
        <v>0</v>
      </c>
      <c r="P25" s="202">
        <v>0</v>
      </c>
      <c r="Q25" s="202">
        <v>0</v>
      </c>
      <c r="R25" s="202">
        <v>0</v>
      </c>
      <c r="S25" s="202">
        <v>0</v>
      </c>
      <c r="T25" s="202">
        <v>0</v>
      </c>
      <c r="U25" s="202">
        <v>0</v>
      </c>
      <c r="V25" s="202">
        <v>0</v>
      </c>
      <c r="W25" s="202">
        <v>0</v>
      </c>
      <c r="X25" s="202">
        <v>0</v>
      </c>
      <c r="Y25" s="202">
        <v>0</v>
      </c>
      <c r="Z25" s="202">
        <v>0</v>
      </c>
      <c r="AA25" s="202">
        <v>0</v>
      </c>
      <c r="AB25" s="202">
        <v>0</v>
      </c>
      <c r="AC25" s="319">
        <v>0</v>
      </c>
      <c r="AD25" s="319">
        <v>0</v>
      </c>
      <c r="AE25" s="319">
        <v>0</v>
      </c>
      <c r="AF25" s="319">
        <v>0</v>
      </c>
      <c r="AG25" s="319">
        <v>0</v>
      </c>
      <c r="AH25" s="319">
        <v>0</v>
      </c>
      <c r="AI25" s="319">
        <v>0</v>
      </c>
      <c r="AJ25" s="319">
        <v>0</v>
      </c>
      <c r="AK25" s="319">
        <v>0</v>
      </c>
      <c r="AL25" s="202">
        <v>0</v>
      </c>
      <c r="AM25" s="202">
        <v>0</v>
      </c>
      <c r="AN25" s="202">
        <v>0</v>
      </c>
      <c r="AO25" s="202">
        <v>0</v>
      </c>
      <c r="AP25" s="319">
        <v>0</v>
      </c>
      <c r="AQ25" s="319">
        <v>0</v>
      </c>
      <c r="AR25" s="319">
        <v>0</v>
      </c>
      <c r="AS25" s="202">
        <v>0</v>
      </c>
      <c r="AT25" s="202">
        <v>0</v>
      </c>
      <c r="AU25" s="202">
        <v>0</v>
      </c>
      <c r="AV25" s="202">
        <v>0</v>
      </c>
      <c r="AW25" s="202">
        <v>0</v>
      </c>
      <c r="AX25" s="202">
        <v>0</v>
      </c>
      <c r="AY25" s="202">
        <v>0</v>
      </c>
      <c r="AZ25" s="202">
        <v>0</v>
      </c>
      <c r="BA25" s="202">
        <v>0</v>
      </c>
      <c r="BB25" s="202">
        <v>0</v>
      </c>
      <c r="BC25" s="202">
        <v>0</v>
      </c>
      <c r="BD25" s="202">
        <v>0</v>
      </c>
      <c r="BE25" s="202">
        <v>0</v>
      </c>
      <c r="BF25" s="202">
        <v>0</v>
      </c>
      <c r="BG25" s="319">
        <v>0</v>
      </c>
      <c r="BH25" s="319">
        <v>0</v>
      </c>
      <c r="BI25" s="319">
        <v>0</v>
      </c>
      <c r="BJ25" s="321">
        <v>0</v>
      </c>
      <c r="BK25" s="321">
        <v>5.78</v>
      </c>
    </row>
    <row r="26" spans="1:63" ht="20.100000000000001" customHeight="1" x14ac:dyDescent="0.2">
      <c r="A26" s="375" t="s">
        <v>89</v>
      </c>
      <c r="B26" s="341" t="s">
        <v>87</v>
      </c>
      <c r="C26" s="340" t="s">
        <v>88</v>
      </c>
      <c r="D26" s="202">
        <v>7.98</v>
      </c>
      <c r="E26" s="202">
        <v>0</v>
      </c>
      <c r="F26" s="320">
        <v>0</v>
      </c>
      <c r="G26" s="202">
        <v>0</v>
      </c>
      <c r="H26" s="202">
        <v>0</v>
      </c>
      <c r="I26" s="202">
        <v>0</v>
      </c>
      <c r="J26" s="202">
        <v>0</v>
      </c>
      <c r="K26" s="202">
        <v>0</v>
      </c>
      <c r="L26" s="202">
        <v>0</v>
      </c>
      <c r="M26" s="202">
        <v>0</v>
      </c>
      <c r="N26" s="202">
        <v>0</v>
      </c>
      <c r="O26" s="202">
        <v>0</v>
      </c>
      <c r="P26" s="202">
        <v>0</v>
      </c>
      <c r="Q26" s="202">
        <v>0</v>
      </c>
      <c r="R26" s="202">
        <v>0</v>
      </c>
      <c r="S26" s="202">
        <v>0</v>
      </c>
      <c r="T26" s="202">
        <v>0</v>
      </c>
      <c r="U26" s="202">
        <v>0</v>
      </c>
      <c r="V26" s="202">
        <v>0</v>
      </c>
      <c r="W26" s="202">
        <v>0</v>
      </c>
      <c r="X26" s="202">
        <v>0</v>
      </c>
      <c r="Y26" s="202">
        <v>0</v>
      </c>
      <c r="Z26" s="202">
        <v>0</v>
      </c>
      <c r="AA26" s="202">
        <v>0</v>
      </c>
      <c r="AB26" s="202">
        <v>0</v>
      </c>
      <c r="AC26" s="319">
        <v>0</v>
      </c>
      <c r="AD26" s="319">
        <v>0</v>
      </c>
      <c r="AE26" s="319">
        <v>0</v>
      </c>
      <c r="AF26" s="319">
        <v>0</v>
      </c>
      <c r="AG26" s="319">
        <v>0</v>
      </c>
      <c r="AH26" s="319">
        <v>0</v>
      </c>
      <c r="AI26" s="319">
        <v>0</v>
      </c>
      <c r="AJ26" s="319">
        <v>0</v>
      </c>
      <c r="AK26" s="319">
        <v>0</v>
      </c>
      <c r="AL26" s="202">
        <v>0</v>
      </c>
      <c r="AM26" s="202">
        <v>0</v>
      </c>
      <c r="AN26" s="202">
        <v>0</v>
      </c>
      <c r="AO26" s="202">
        <v>0</v>
      </c>
      <c r="AP26" s="319">
        <v>0</v>
      </c>
      <c r="AQ26" s="319">
        <v>0</v>
      </c>
      <c r="AR26" s="319">
        <v>0</v>
      </c>
      <c r="AS26" s="202">
        <v>0</v>
      </c>
      <c r="AT26" s="202">
        <v>0</v>
      </c>
      <c r="AU26" s="202">
        <v>0</v>
      </c>
      <c r="AV26" s="202">
        <v>0</v>
      </c>
      <c r="AW26" s="202">
        <v>0</v>
      </c>
      <c r="AX26" s="202">
        <v>0</v>
      </c>
      <c r="AY26" s="202">
        <v>0</v>
      </c>
      <c r="AZ26" s="202">
        <v>0</v>
      </c>
      <c r="BA26" s="202">
        <v>0</v>
      </c>
      <c r="BB26" s="202">
        <v>0</v>
      </c>
      <c r="BC26" s="202">
        <v>0</v>
      </c>
      <c r="BD26" s="202">
        <v>0</v>
      </c>
      <c r="BE26" s="202">
        <v>0</v>
      </c>
      <c r="BF26" s="202">
        <v>0</v>
      </c>
      <c r="BG26" s="319">
        <v>0</v>
      </c>
      <c r="BH26" s="319">
        <v>0</v>
      </c>
      <c r="BI26" s="319">
        <v>0</v>
      </c>
      <c r="BJ26" s="321">
        <v>0</v>
      </c>
      <c r="BK26" s="321">
        <v>7.98</v>
      </c>
    </row>
    <row r="27" spans="1:63" ht="20.100000000000001" customHeight="1" x14ac:dyDescent="0.2">
      <c r="A27" s="375" t="s">
        <v>94</v>
      </c>
      <c r="B27" s="341" t="s">
        <v>90</v>
      </c>
      <c r="C27" s="340" t="s">
        <v>91</v>
      </c>
      <c r="D27" s="202">
        <v>0</v>
      </c>
      <c r="E27" s="202">
        <v>0</v>
      </c>
      <c r="F27" s="320">
        <v>0</v>
      </c>
      <c r="G27" s="202">
        <v>0</v>
      </c>
      <c r="H27" s="202">
        <v>0</v>
      </c>
      <c r="I27" s="202">
        <v>0</v>
      </c>
      <c r="J27" s="202">
        <v>0</v>
      </c>
      <c r="K27" s="202">
        <v>0</v>
      </c>
      <c r="L27" s="202">
        <v>0</v>
      </c>
      <c r="M27" s="202">
        <v>0</v>
      </c>
      <c r="N27" s="202">
        <v>0</v>
      </c>
      <c r="O27" s="202">
        <v>0</v>
      </c>
      <c r="P27" s="202">
        <v>0</v>
      </c>
      <c r="Q27" s="202">
        <v>0</v>
      </c>
      <c r="R27" s="202">
        <v>0</v>
      </c>
      <c r="S27" s="202">
        <v>0</v>
      </c>
      <c r="T27" s="202">
        <v>0</v>
      </c>
      <c r="U27" s="202">
        <v>0</v>
      </c>
      <c r="V27" s="202">
        <v>0</v>
      </c>
      <c r="W27" s="202">
        <v>0</v>
      </c>
      <c r="X27" s="202">
        <v>0</v>
      </c>
      <c r="Y27" s="202">
        <v>0</v>
      </c>
      <c r="Z27" s="202">
        <v>0</v>
      </c>
      <c r="AA27" s="202">
        <v>0</v>
      </c>
      <c r="AB27" s="202">
        <v>0</v>
      </c>
      <c r="AC27" s="319">
        <v>0</v>
      </c>
      <c r="AD27" s="319">
        <v>0</v>
      </c>
      <c r="AE27" s="319">
        <v>0</v>
      </c>
      <c r="AF27" s="319">
        <v>0</v>
      </c>
      <c r="AG27" s="319">
        <v>0</v>
      </c>
      <c r="AH27" s="319">
        <v>0</v>
      </c>
      <c r="AI27" s="319">
        <v>0</v>
      </c>
      <c r="AJ27" s="319">
        <v>0</v>
      </c>
      <c r="AK27" s="319">
        <v>0</v>
      </c>
      <c r="AL27" s="202">
        <v>0</v>
      </c>
      <c r="AM27" s="202">
        <v>0</v>
      </c>
      <c r="AN27" s="202">
        <v>0</v>
      </c>
      <c r="AO27" s="202">
        <v>0</v>
      </c>
      <c r="AP27" s="319">
        <v>0</v>
      </c>
      <c r="AQ27" s="319">
        <v>0</v>
      </c>
      <c r="AR27" s="319">
        <v>0</v>
      </c>
      <c r="AS27" s="202">
        <v>0</v>
      </c>
      <c r="AT27" s="202">
        <v>0</v>
      </c>
      <c r="AU27" s="202">
        <v>0</v>
      </c>
      <c r="AV27" s="202">
        <v>0</v>
      </c>
      <c r="AW27" s="202">
        <v>0</v>
      </c>
      <c r="AX27" s="202">
        <v>0</v>
      </c>
      <c r="AY27" s="202">
        <v>0</v>
      </c>
      <c r="AZ27" s="202">
        <v>0</v>
      </c>
      <c r="BA27" s="202">
        <v>0</v>
      </c>
      <c r="BB27" s="202">
        <v>0</v>
      </c>
      <c r="BC27" s="202">
        <v>0</v>
      </c>
      <c r="BD27" s="202">
        <v>0</v>
      </c>
      <c r="BE27" s="202">
        <v>0</v>
      </c>
      <c r="BF27" s="202">
        <v>0</v>
      </c>
      <c r="BG27" s="319">
        <v>0</v>
      </c>
      <c r="BH27" s="319">
        <v>0</v>
      </c>
      <c r="BI27" s="319">
        <v>0</v>
      </c>
      <c r="BJ27" s="321">
        <v>0</v>
      </c>
      <c r="BK27" s="321">
        <v>0</v>
      </c>
    </row>
    <row r="28" spans="1:63" ht="20.100000000000001" customHeight="1" x14ac:dyDescent="0.2">
      <c r="A28" s="377" t="s">
        <v>74</v>
      </c>
      <c r="B28" s="341" t="s">
        <v>92</v>
      </c>
      <c r="C28" s="340" t="s">
        <v>93</v>
      </c>
      <c r="D28" s="202">
        <v>0</v>
      </c>
      <c r="E28" s="202">
        <v>0</v>
      </c>
      <c r="F28" s="320">
        <v>0</v>
      </c>
      <c r="G28" s="202">
        <v>0</v>
      </c>
      <c r="H28" s="202">
        <v>0</v>
      </c>
      <c r="I28" s="202">
        <v>0</v>
      </c>
      <c r="J28" s="202">
        <v>0</v>
      </c>
      <c r="K28" s="202">
        <v>0</v>
      </c>
      <c r="L28" s="202">
        <v>0</v>
      </c>
      <c r="M28" s="202">
        <v>0</v>
      </c>
      <c r="N28" s="202">
        <v>0</v>
      </c>
      <c r="O28" s="202">
        <v>0</v>
      </c>
      <c r="P28" s="202">
        <v>0</v>
      </c>
      <c r="Q28" s="202">
        <v>0</v>
      </c>
      <c r="R28" s="202">
        <v>0</v>
      </c>
      <c r="S28" s="202">
        <v>0</v>
      </c>
      <c r="T28" s="202">
        <v>0</v>
      </c>
      <c r="U28" s="202">
        <v>0</v>
      </c>
      <c r="V28" s="202">
        <v>0</v>
      </c>
      <c r="W28" s="202">
        <v>0</v>
      </c>
      <c r="X28" s="202">
        <v>0</v>
      </c>
      <c r="Y28" s="202">
        <v>0</v>
      </c>
      <c r="Z28" s="202">
        <v>0</v>
      </c>
      <c r="AA28" s="202">
        <v>0</v>
      </c>
      <c r="AB28" s="202">
        <v>0</v>
      </c>
      <c r="AC28" s="319">
        <v>0</v>
      </c>
      <c r="AD28" s="319">
        <v>0</v>
      </c>
      <c r="AE28" s="319">
        <v>0</v>
      </c>
      <c r="AF28" s="319">
        <v>0</v>
      </c>
      <c r="AG28" s="319">
        <v>0</v>
      </c>
      <c r="AH28" s="319">
        <v>0</v>
      </c>
      <c r="AI28" s="319">
        <v>0</v>
      </c>
      <c r="AJ28" s="319">
        <v>0</v>
      </c>
      <c r="AK28" s="319">
        <v>0</v>
      </c>
      <c r="AL28" s="202">
        <v>0</v>
      </c>
      <c r="AM28" s="202">
        <v>0</v>
      </c>
      <c r="AN28" s="202">
        <v>0</v>
      </c>
      <c r="AO28" s="202">
        <v>0</v>
      </c>
      <c r="AP28" s="319">
        <v>0</v>
      </c>
      <c r="AQ28" s="319">
        <v>0</v>
      </c>
      <c r="AR28" s="319">
        <v>0</v>
      </c>
      <c r="AS28" s="202">
        <v>0</v>
      </c>
      <c r="AT28" s="202">
        <v>0</v>
      </c>
      <c r="AU28" s="202">
        <v>0</v>
      </c>
      <c r="AV28" s="202">
        <v>0</v>
      </c>
      <c r="AW28" s="202">
        <v>0</v>
      </c>
      <c r="AX28" s="202">
        <v>0</v>
      </c>
      <c r="AY28" s="202">
        <v>0</v>
      </c>
      <c r="AZ28" s="202">
        <v>0</v>
      </c>
      <c r="BA28" s="202">
        <v>0</v>
      </c>
      <c r="BB28" s="202">
        <v>0</v>
      </c>
      <c r="BC28" s="202">
        <v>0</v>
      </c>
      <c r="BD28" s="202">
        <v>0</v>
      </c>
      <c r="BE28" s="202">
        <v>0</v>
      </c>
      <c r="BF28" s="202">
        <v>0</v>
      </c>
      <c r="BG28" s="319">
        <v>0</v>
      </c>
      <c r="BH28" s="319">
        <v>0</v>
      </c>
      <c r="BI28" s="319">
        <v>0</v>
      </c>
      <c r="BJ28" s="321">
        <v>0</v>
      </c>
      <c r="BK28" s="321">
        <v>0</v>
      </c>
    </row>
    <row r="29" spans="1:63" ht="34.5" customHeight="1" x14ac:dyDescent="0.2">
      <c r="A29" s="375" t="s">
        <v>132</v>
      </c>
      <c r="B29" s="341" t="s">
        <v>1278</v>
      </c>
      <c r="C29" s="340" t="s">
        <v>96</v>
      </c>
      <c r="D29" s="202">
        <v>198.69000000000003</v>
      </c>
      <c r="E29" s="202">
        <v>1.83</v>
      </c>
      <c r="F29" s="202">
        <v>0.99</v>
      </c>
      <c r="G29" s="202">
        <v>0</v>
      </c>
      <c r="H29" s="202">
        <v>0</v>
      </c>
      <c r="I29" s="202">
        <v>0</v>
      </c>
      <c r="J29" s="202">
        <v>0.96</v>
      </c>
      <c r="K29" s="202">
        <v>0.03</v>
      </c>
      <c r="L29" s="202">
        <v>0</v>
      </c>
      <c r="M29" s="202">
        <v>0</v>
      </c>
      <c r="N29" s="202">
        <v>0</v>
      </c>
      <c r="O29" s="202">
        <v>0</v>
      </c>
      <c r="P29" s="202">
        <v>0</v>
      </c>
      <c r="Q29" s="202">
        <v>0</v>
      </c>
      <c r="R29" s="202">
        <v>0.84</v>
      </c>
      <c r="S29" s="202">
        <v>0</v>
      </c>
      <c r="T29" s="202">
        <v>0</v>
      </c>
      <c r="U29" s="202">
        <v>0</v>
      </c>
      <c r="V29" s="202">
        <v>0</v>
      </c>
      <c r="W29" s="202">
        <v>0</v>
      </c>
      <c r="X29" s="202">
        <v>0</v>
      </c>
      <c r="Y29" s="202">
        <v>0</v>
      </c>
      <c r="Z29" s="202">
        <v>0</v>
      </c>
      <c r="AA29" s="202">
        <v>0</v>
      </c>
      <c r="AB29" s="202">
        <v>0.08</v>
      </c>
      <c r="AC29" s="202">
        <v>0.08</v>
      </c>
      <c r="AD29" s="202">
        <v>0</v>
      </c>
      <c r="AE29" s="202">
        <v>0</v>
      </c>
      <c r="AF29" s="202">
        <v>0</v>
      </c>
      <c r="AG29" s="202">
        <v>0</v>
      </c>
      <c r="AH29" s="202">
        <v>0</v>
      </c>
      <c r="AI29" s="202">
        <v>0</v>
      </c>
      <c r="AJ29" s="202">
        <v>0</v>
      </c>
      <c r="AK29" s="202">
        <v>0</v>
      </c>
      <c r="AL29" s="202">
        <v>0</v>
      </c>
      <c r="AM29" s="202">
        <v>0</v>
      </c>
      <c r="AN29" s="202">
        <v>0</v>
      </c>
      <c r="AO29" s="202">
        <v>0</v>
      </c>
      <c r="AP29" s="202">
        <v>0</v>
      </c>
      <c r="AQ29" s="202">
        <v>0</v>
      </c>
      <c r="AR29" s="202">
        <v>0</v>
      </c>
      <c r="AS29" s="202">
        <v>0</v>
      </c>
      <c r="AT29" s="202">
        <v>0</v>
      </c>
      <c r="AU29" s="202">
        <v>0</v>
      </c>
      <c r="AV29" s="202">
        <v>0</v>
      </c>
      <c r="AW29" s="202">
        <v>0</v>
      </c>
      <c r="AX29" s="202">
        <v>0.76</v>
      </c>
      <c r="AY29" s="202">
        <v>0</v>
      </c>
      <c r="AZ29" s="202">
        <v>0</v>
      </c>
      <c r="BA29" s="202">
        <v>0</v>
      </c>
      <c r="BB29" s="202">
        <v>0</v>
      </c>
      <c r="BC29" s="202">
        <v>0</v>
      </c>
      <c r="BD29" s="202">
        <v>0</v>
      </c>
      <c r="BE29" s="202">
        <v>0</v>
      </c>
      <c r="BF29" s="202">
        <v>0</v>
      </c>
      <c r="BG29" s="202">
        <v>0</v>
      </c>
      <c r="BH29" s="202">
        <v>0</v>
      </c>
      <c r="BI29" s="202">
        <v>0</v>
      </c>
      <c r="BJ29" s="202">
        <v>0.93000000000000016</v>
      </c>
      <c r="BK29" s="202">
        <v>199.61999999999998</v>
      </c>
    </row>
    <row r="30" spans="1:63" ht="20.100000000000001" customHeight="1" x14ac:dyDescent="0.2">
      <c r="A30" s="378"/>
      <c r="B30" s="352" t="s">
        <v>98</v>
      </c>
      <c r="C30" s="353" t="s">
        <v>99</v>
      </c>
      <c r="D30" s="202">
        <v>158.86000000000001</v>
      </c>
      <c r="E30" s="319">
        <v>0</v>
      </c>
      <c r="F30" s="320">
        <v>0</v>
      </c>
      <c r="G30" s="319">
        <v>0</v>
      </c>
      <c r="H30" s="319">
        <v>0</v>
      </c>
      <c r="I30" s="319">
        <v>0</v>
      </c>
      <c r="J30" s="319">
        <v>0</v>
      </c>
      <c r="K30" s="319">
        <v>0</v>
      </c>
      <c r="L30" s="319">
        <v>0</v>
      </c>
      <c r="M30" s="319">
        <v>0</v>
      </c>
      <c r="N30" s="319">
        <v>0</v>
      </c>
      <c r="O30" s="319">
        <v>0</v>
      </c>
      <c r="P30" s="319">
        <v>0</v>
      </c>
      <c r="Q30" s="319">
        <v>0</v>
      </c>
      <c r="R30" s="202">
        <v>0</v>
      </c>
      <c r="S30" s="319">
        <v>0</v>
      </c>
      <c r="T30" s="319">
        <v>0</v>
      </c>
      <c r="U30" s="319">
        <v>0</v>
      </c>
      <c r="V30" s="319">
        <v>0</v>
      </c>
      <c r="W30" s="319">
        <v>0</v>
      </c>
      <c r="X30" s="319">
        <v>0</v>
      </c>
      <c r="Y30" s="319">
        <v>0</v>
      </c>
      <c r="Z30" s="319">
        <v>0</v>
      </c>
      <c r="AA30" s="319">
        <v>0</v>
      </c>
      <c r="AB30" s="202">
        <v>0</v>
      </c>
      <c r="AC30" s="319">
        <v>0</v>
      </c>
      <c r="AD30" s="319">
        <v>0</v>
      </c>
      <c r="AE30" s="319">
        <v>0</v>
      </c>
      <c r="AF30" s="319">
        <v>0</v>
      </c>
      <c r="AG30" s="319">
        <v>0</v>
      </c>
      <c r="AH30" s="319">
        <v>0</v>
      </c>
      <c r="AI30" s="319">
        <v>0</v>
      </c>
      <c r="AJ30" s="319">
        <v>0</v>
      </c>
      <c r="AK30" s="319">
        <v>0</v>
      </c>
      <c r="AL30" s="319">
        <v>0</v>
      </c>
      <c r="AM30" s="319">
        <v>0</v>
      </c>
      <c r="AN30" s="319">
        <v>0</v>
      </c>
      <c r="AO30" s="319">
        <v>0</v>
      </c>
      <c r="AP30" s="319">
        <v>0</v>
      </c>
      <c r="AQ30" s="319">
        <v>0</v>
      </c>
      <c r="AR30" s="319">
        <v>0</v>
      </c>
      <c r="AS30" s="319">
        <v>0</v>
      </c>
      <c r="AT30" s="319">
        <v>0</v>
      </c>
      <c r="AU30" s="319">
        <v>0</v>
      </c>
      <c r="AV30" s="319">
        <v>0</v>
      </c>
      <c r="AW30" s="319">
        <v>0</v>
      </c>
      <c r="AX30" s="319">
        <v>0</v>
      </c>
      <c r="AY30" s="319">
        <v>0</v>
      </c>
      <c r="AZ30" s="319">
        <v>0</v>
      </c>
      <c r="BA30" s="319">
        <v>0</v>
      </c>
      <c r="BB30" s="319">
        <v>0</v>
      </c>
      <c r="BC30" s="319">
        <v>0</v>
      </c>
      <c r="BD30" s="319">
        <v>0</v>
      </c>
      <c r="BE30" s="319">
        <v>0</v>
      </c>
      <c r="BF30" s="319">
        <v>0</v>
      </c>
      <c r="BG30" s="319">
        <v>0</v>
      </c>
      <c r="BH30" s="319">
        <v>0</v>
      </c>
      <c r="BI30" s="319">
        <v>0</v>
      </c>
      <c r="BJ30" s="354">
        <v>-0.77999999999999992</v>
      </c>
      <c r="BK30" s="354">
        <v>158.08000000000001</v>
      </c>
    </row>
    <row r="31" spans="1:63" ht="20.100000000000001" customHeight="1" x14ac:dyDescent="0.2">
      <c r="A31" s="378"/>
      <c r="B31" s="352" t="s">
        <v>100</v>
      </c>
      <c r="C31" s="353" t="s">
        <v>101</v>
      </c>
      <c r="D31" s="202">
        <v>1.44</v>
      </c>
      <c r="E31" s="319">
        <v>0</v>
      </c>
      <c r="F31" s="320">
        <v>0</v>
      </c>
      <c r="G31" s="319">
        <v>0</v>
      </c>
      <c r="H31" s="319">
        <v>0</v>
      </c>
      <c r="I31" s="319">
        <v>0</v>
      </c>
      <c r="J31" s="319">
        <v>0</v>
      </c>
      <c r="K31" s="319">
        <v>0</v>
      </c>
      <c r="L31" s="319">
        <v>0</v>
      </c>
      <c r="M31" s="319">
        <v>0</v>
      </c>
      <c r="N31" s="319">
        <v>0</v>
      </c>
      <c r="O31" s="319">
        <v>0</v>
      </c>
      <c r="P31" s="319">
        <v>0</v>
      </c>
      <c r="Q31" s="319">
        <v>0</v>
      </c>
      <c r="R31" s="202">
        <v>0</v>
      </c>
      <c r="S31" s="319">
        <v>0</v>
      </c>
      <c r="T31" s="319">
        <v>0</v>
      </c>
      <c r="U31" s="319">
        <v>0</v>
      </c>
      <c r="V31" s="319">
        <v>0</v>
      </c>
      <c r="W31" s="319">
        <v>0</v>
      </c>
      <c r="X31" s="319">
        <v>0</v>
      </c>
      <c r="Y31" s="319">
        <v>0</v>
      </c>
      <c r="Z31" s="319">
        <v>0</v>
      </c>
      <c r="AA31" s="319">
        <v>0</v>
      </c>
      <c r="AB31" s="202">
        <v>0</v>
      </c>
      <c r="AC31" s="319">
        <v>0</v>
      </c>
      <c r="AD31" s="319">
        <v>0</v>
      </c>
      <c r="AE31" s="319">
        <v>0</v>
      </c>
      <c r="AF31" s="319">
        <v>0</v>
      </c>
      <c r="AG31" s="319">
        <v>0</v>
      </c>
      <c r="AH31" s="319">
        <v>0</v>
      </c>
      <c r="AI31" s="319">
        <v>0</v>
      </c>
      <c r="AJ31" s="319">
        <v>0</v>
      </c>
      <c r="AK31" s="319">
        <v>0</v>
      </c>
      <c r="AL31" s="319">
        <v>0</v>
      </c>
      <c r="AM31" s="319">
        <v>0</v>
      </c>
      <c r="AN31" s="319">
        <v>0</v>
      </c>
      <c r="AO31" s="319">
        <v>0</v>
      </c>
      <c r="AP31" s="319">
        <v>0</v>
      </c>
      <c r="AQ31" s="319">
        <v>0</v>
      </c>
      <c r="AR31" s="319">
        <v>0</v>
      </c>
      <c r="AS31" s="319">
        <v>0</v>
      </c>
      <c r="AT31" s="319">
        <v>0</v>
      </c>
      <c r="AU31" s="319">
        <v>0</v>
      </c>
      <c r="AV31" s="319">
        <v>0</v>
      </c>
      <c r="AW31" s="319">
        <v>0</v>
      </c>
      <c r="AX31" s="319">
        <v>0</v>
      </c>
      <c r="AY31" s="319">
        <v>0</v>
      </c>
      <c r="AZ31" s="319">
        <v>0</v>
      </c>
      <c r="BA31" s="319">
        <v>0</v>
      </c>
      <c r="BB31" s="319">
        <v>0</v>
      </c>
      <c r="BC31" s="319">
        <v>0</v>
      </c>
      <c r="BD31" s="319">
        <v>0</v>
      </c>
      <c r="BE31" s="319">
        <v>0</v>
      </c>
      <c r="BF31" s="319">
        <v>0</v>
      </c>
      <c r="BG31" s="319">
        <v>0</v>
      </c>
      <c r="BH31" s="319">
        <v>0</v>
      </c>
      <c r="BI31" s="319">
        <v>0</v>
      </c>
      <c r="BJ31" s="354">
        <v>-0.04</v>
      </c>
      <c r="BK31" s="354">
        <v>1.4</v>
      </c>
    </row>
    <row r="32" spans="1:63" ht="20.100000000000001" customHeight="1" x14ac:dyDescent="0.2">
      <c r="A32" s="378"/>
      <c r="B32" s="352" t="s">
        <v>663</v>
      </c>
      <c r="C32" s="353" t="s">
        <v>103</v>
      </c>
      <c r="D32" s="202">
        <v>0.5</v>
      </c>
      <c r="E32" s="319">
        <v>0</v>
      </c>
      <c r="F32" s="320">
        <v>0</v>
      </c>
      <c r="G32" s="319">
        <v>0</v>
      </c>
      <c r="H32" s="319">
        <v>0</v>
      </c>
      <c r="I32" s="319">
        <v>0</v>
      </c>
      <c r="J32" s="319">
        <v>0</v>
      </c>
      <c r="K32" s="319">
        <v>0</v>
      </c>
      <c r="L32" s="319">
        <v>0</v>
      </c>
      <c r="M32" s="319">
        <v>0</v>
      </c>
      <c r="N32" s="319">
        <v>0</v>
      </c>
      <c r="O32" s="319">
        <v>0</v>
      </c>
      <c r="P32" s="319">
        <v>0</v>
      </c>
      <c r="Q32" s="319">
        <v>0</v>
      </c>
      <c r="R32" s="202">
        <v>0</v>
      </c>
      <c r="S32" s="319">
        <v>0</v>
      </c>
      <c r="T32" s="319">
        <v>0</v>
      </c>
      <c r="U32" s="319">
        <v>0</v>
      </c>
      <c r="V32" s="319">
        <v>0</v>
      </c>
      <c r="W32" s="319">
        <v>0</v>
      </c>
      <c r="X32" s="319">
        <v>0</v>
      </c>
      <c r="Y32" s="319">
        <v>0</v>
      </c>
      <c r="Z32" s="319">
        <v>0</v>
      </c>
      <c r="AA32" s="319">
        <v>0</v>
      </c>
      <c r="AB32" s="202">
        <v>0</v>
      </c>
      <c r="AC32" s="319">
        <v>0</v>
      </c>
      <c r="AD32" s="319">
        <v>0</v>
      </c>
      <c r="AE32" s="319">
        <v>0</v>
      </c>
      <c r="AF32" s="319">
        <v>0</v>
      </c>
      <c r="AG32" s="319">
        <v>0</v>
      </c>
      <c r="AH32" s="319">
        <v>0</v>
      </c>
      <c r="AI32" s="319">
        <v>0</v>
      </c>
      <c r="AJ32" s="319">
        <v>0</v>
      </c>
      <c r="AK32" s="319">
        <v>0</v>
      </c>
      <c r="AL32" s="319">
        <v>0</v>
      </c>
      <c r="AM32" s="319">
        <v>0</v>
      </c>
      <c r="AN32" s="319">
        <v>0</v>
      </c>
      <c r="AO32" s="319">
        <v>0</v>
      </c>
      <c r="AP32" s="319">
        <v>0</v>
      </c>
      <c r="AQ32" s="319">
        <v>0</v>
      </c>
      <c r="AR32" s="319">
        <v>0</v>
      </c>
      <c r="AS32" s="319">
        <v>0</v>
      </c>
      <c r="AT32" s="319">
        <v>0</v>
      </c>
      <c r="AU32" s="319">
        <v>0</v>
      </c>
      <c r="AV32" s="319">
        <v>0</v>
      </c>
      <c r="AW32" s="319">
        <v>0</v>
      </c>
      <c r="AX32" s="319">
        <v>0</v>
      </c>
      <c r="AY32" s="319">
        <v>0</v>
      </c>
      <c r="AZ32" s="319">
        <v>0</v>
      </c>
      <c r="BA32" s="319">
        <v>0</v>
      </c>
      <c r="BB32" s="319">
        <v>0</v>
      </c>
      <c r="BC32" s="319">
        <v>0</v>
      </c>
      <c r="BD32" s="319">
        <v>0</v>
      </c>
      <c r="BE32" s="319">
        <v>0</v>
      </c>
      <c r="BF32" s="319">
        <v>0</v>
      </c>
      <c r="BG32" s="319">
        <v>0</v>
      </c>
      <c r="BH32" s="319">
        <v>0</v>
      </c>
      <c r="BI32" s="319">
        <v>0</v>
      </c>
      <c r="BJ32" s="354">
        <v>-0.08</v>
      </c>
      <c r="BK32" s="354">
        <v>0.42</v>
      </c>
    </row>
    <row r="33" spans="1:63" ht="20.100000000000001" customHeight="1" x14ac:dyDescent="0.2">
      <c r="A33" s="378"/>
      <c r="B33" s="352" t="s">
        <v>1279</v>
      </c>
      <c r="C33" s="353" t="s">
        <v>105</v>
      </c>
      <c r="D33" s="202">
        <v>2.5</v>
      </c>
      <c r="E33" s="319">
        <v>0</v>
      </c>
      <c r="F33" s="320">
        <v>0</v>
      </c>
      <c r="G33" s="319">
        <v>0</v>
      </c>
      <c r="H33" s="319">
        <v>0</v>
      </c>
      <c r="I33" s="319">
        <v>0</v>
      </c>
      <c r="J33" s="319">
        <v>0</v>
      </c>
      <c r="K33" s="319">
        <v>0</v>
      </c>
      <c r="L33" s="319">
        <v>0</v>
      </c>
      <c r="M33" s="319">
        <v>0</v>
      </c>
      <c r="N33" s="319">
        <v>0</v>
      </c>
      <c r="O33" s="319">
        <v>0</v>
      </c>
      <c r="P33" s="319">
        <v>0</v>
      </c>
      <c r="Q33" s="319">
        <v>0</v>
      </c>
      <c r="R33" s="202">
        <v>0</v>
      </c>
      <c r="S33" s="319">
        <v>0</v>
      </c>
      <c r="T33" s="319">
        <v>0</v>
      </c>
      <c r="U33" s="319">
        <v>0</v>
      </c>
      <c r="V33" s="319">
        <v>0</v>
      </c>
      <c r="W33" s="319">
        <v>0</v>
      </c>
      <c r="X33" s="319">
        <v>0</v>
      </c>
      <c r="Y33" s="319">
        <v>0</v>
      </c>
      <c r="Z33" s="319">
        <v>0</v>
      </c>
      <c r="AA33" s="319">
        <v>0</v>
      </c>
      <c r="AB33" s="202">
        <v>0</v>
      </c>
      <c r="AC33" s="319">
        <v>0</v>
      </c>
      <c r="AD33" s="319">
        <v>0</v>
      </c>
      <c r="AE33" s="319">
        <v>0</v>
      </c>
      <c r="AF33" s="319">
        <v>0</v>
      </c>
      <c r="AG33" s="319">
        <v>0</v>
      </c>
      <c r="AH33" s="319">
        <v>0</v>
      </c>
      <c r="AI33" s="319">
        <v>0</v>
      </c>
      <c r="AJ33" s="319">
        <v>0</v>
      </c>
      <c r="AK33" s="319">
        <v>0</v>
      </c>
      <c r="AL33" s="319">
        <v>0</v>
      </c>
      <c r="AM33" s="319">
        <v>0</v>
      </c>
      <c r="AN33" s="319">
        <v>0</v>
      </c>
      <c r="AO33" s="319">
        <v>0</v>
      </c>
      <c r="AP33" s="319">
        <v>0</v>
      </c>
      <c r="AQ33" s="319">
        <v>0</v>
      </c>
      <c r="AR33" s="319">
        <v>0</v>
      </c>
      <c r="AS33" s="319">
        <v>0</v>
      </c>
      <c r="AT33" s="319">
        <v>0</v>
      </c>
      <c r="AU33" s="319">
        <v>0</v>
      </c>
      <c r="AV33" s="319">
        <v>0</v>
      </c>
      <c r="AW33" s="319">
        <v>0</v>
      </c>
      <c r="AX33" s="319">
        <v>0</v>
      </c>
      <c r="AY33" s="319">
        <v>0</v>
      </c>
      <c r="AZ33" s="319">
        <v>0</v>
      </c>
      <c r="BA33" s="319">
        <v>0</v>
      </c>
      <c r="BB33" s="319">
        <v>0</v>
      </c>
      <c r="BC33" s="319">
        <v>0</v>
      </c>
      <c r="BD33" s="319">
        <v>0</v>
      </c>
      <c r="BE33" s="319">
        <v>0</v>
      </c>
      <c r="BF33" s="319">
        <v>0</v>
      </c>
      <c r="BG33" s="319">
        <v>0</v>
      </c>
      <c r="BH33" s="319">
        <v>0</v>
      </c>
      <c r="BI33" s="319">
        <v>0</v>
      </c>
      <c r="BJ33" s="354">
        <v>0</v>
      </c>
      <c r="BK33" s="354">
        <v>2.5</v>
      </c>
    </row>
    <row r="34" spans="1:63" ht="20.100000000000001" customHeight="1" x14ac:dyDescent="0.2">
      <c r="A34" s="378"/>
      <c r="B34" s="352" t="s">
        <v>1280</v>
      </c>
      <c r="C34" s="353" t="s">
        <v>107</v>
      </c>
      <c r="D34" s="202">
        <v>9.77</v>
      </c>
      <c r="E34" s="319">
        <v>1.83</v>
      </c>
      <c r="F34" s="320">
        <v>0.99</v>
      </c>
      <c r="G34" s="319">
        <v>0</v>
      </c>
      <c r="H34" s="319">
        <v>0</v>
      </c>
      <c r="I34" s="319">
        <v>0</v>
      </c>
      <c r="J34" s="319">
        <v>0.96</v>
      </c>
      <c r="K34" s="319">
        <v>0.03</v>
      </c>
      <c r="L34" s="319">
        <v>0</v>
      </c>
      <c r="M34" s="319">
        <v>0</v>
      </c>
      <c r="N34" s="319">
        <v>0</v>
      </c>
      <c r="O34" s="319">
        <v>0</v>
      </c>
      <c r="P34" s="319">
        <v>0</v>
      </c>
      <c r="Q34" s="319">
        <v>0</v>
      </c>
      <c r="R34" s="202">
        <v>0.84</v>
      </c>
      <c r="S34" s="319">
        <v>0</v>
      </c>
      <c r="T34" s="319">
        <v>0</v>
      </c>
      <c r="U34" s="319">
        <v>0</v>
      </c>
      <c r="V34" s="319">
        <v>0</v>
      </c>
      <c r="W34" s="319">
        <v>0</v>
      </c>
      <c r="X34" s="319">
        <v>0</v>
      </c>
      <c r="Y34" s="319">
        <v>0</v>
      </c>
      <c r="Z34" s="319">
        <v>0</v>
      </c>
      <c r="AA34" s="319">
        <v>0</v>
      </c>
      <c r="AB34" s="202">
        <v>0.08</v>
      </c>
      <c r="AC34" s="319">
        <v>0.08</v>
      </c>
      <c r="AD34" s="319">
        <v>0</v>
      </c>
      <c r="AE34" s="319">
        <v>0</v>
      </c>
      <c r="AF34" s="319">
        <v>0</v>
      </c>
      <c r="AG34" s="319">
        <v>0</v>
      </c>
      <c r="AH34" s="319">
        <v>0</v>
      </c>
      <c r="AI34" s="319">
        <v>0</v>
      </c>
      <c r="AJ34" s="319">
        <v>0</v>
      </c>
      <c r="AK34" s="319">
        <v>0</v>
      </c>
      <c r="AL34" s="319">
        <v>0</v>
      </c>
      <c r="AM34" s="319">
        <v>0</v>
      </c>
      <c r="AN34" s="319">
        <v>0</v>
      </c>
      <c r="AO34" s="319">
        <v>0</v>
      </c>
      <c r="AP34" s="319">
        <v>0</v>
      </c>
      <c r="AQ34" s="319">
        <v>0</v>
      </c>
      <c r="AR34" s="319">
        <v>0</v>
      </c>
      <c r="AS34" s="319">
        <v>0</v>
      </c>
      <c r="AT34" s="319">
        <v>0</v>
      </c>
      <c r="AU34" s="319">
        <v>0</v>
      </c>
      <c r="AV34" s="319">
        <v>0</v>
      </c>
      <c r="AW34" s="319">
        <v>0</v>
      </c>
      <c r="AX34" s="319">
        <v>0.76</v>
      </c>
      <c r="AY34" s="319">
        <v>0</v>
      </c>
      <c r="AZ34" s="319">
        <v>0</v>
      </c>
      <c r="BA34" s="319">
        <v>0</v>
      </c>
      <c r="BB34" s="319">
        <v>0</v>
      </c>
      <c r="BC34" s="319">
        <v>0</v>
      </c>
      <c r="BD34" s="319">
        <v>0</v>
      </c>
      <c r="BE34" s="319">
        <v>0</v>
      </c>
      <c r="BF34" s="319">
        <v>0</v>
      </c>
      <c r="BG34" s="319">
        <v>0</v>
      </c>
      <c r="BH34" s="319">
        <v>0</v>
      </c>
      <c r="BI34" s="319">
        <v>0</v>
      </c>
      <c r="BJ34" s="354">
        <v>1.83</v>
      </c>
      <c r="BK34" s="354">
        <v>11.6</v>
      </c>
    </row>
    <row r="35" spans="1:63" ht="20.100000000000001" customHeight="1" x14ac:dyDescent="0.2">
      <c r="A35" s="378"/>
      <c r="B35" s="352" t="s">
        <v>1281</v>
      </c>
      <c r="C35" s="353" t="s">
        <v>109</v>
      </c>
      <c r="D35" s="202">
        <v>1.94</v>
      </c>
      <c r="E35" s="319">
        <v>0</v>
      </c>
      <c r="F35" s="320">
        <v>0</v>
      </c>
      <c r="G35" s="319">
        <v>0</v>
      </c>
      <c r="H35" s="319">
        <v>0</v>
      </c>
      <c r="I35" s="319">
        <v>0</v>
      </c>
      <c r="J35" s="319">
        <v>0</v>
      </c>
      <c r="K35" s="319">
        <v>0</v>
      </c>
      <c r="L35" s="319">
        <v>0</v>
      </c>
      <c r="M35" s="319">
        <v>0</v>
      </c>
      <c r="N35" s="319">
        <v>0</v>
      </c>
      <c r="O35" s="319">
        <v>0</v>
      </c>
      <c r="P35" s="319">
        <v>0</v>
      </c>
      <c r="Q35" s="319">
        <v>0</v>
      </c>
      <c r="R35" s="202">
        <v>0</v>
      </c>
      <c r="S35" s="319">
        <v>0</v>
      </c>
      <c r="T35" s="319">
        <v>0</v>
      </c>
      <c r="U35" s="319">
        <v>0</v>
      </c>
      <c r="V35" s="319">
        <v>0</v>
      </c>
      <c r="W35" s="319">
        <v>0</v>
      </c>
      <c r="X35" s="319">
        <v>0</v>
      </c>
      <c r="Y35" s="319">
        <v>0</v>
      </c>
      <c r="Z35" s="319">
        <v>0</v>
      </c>
      <c r="AA35" s="319">
        <v>0</v>
      </c>
      <c r="AB35" s="202">
        <v>0</v>
      </c>
      <c r="AC35" s="319">
        <v>0</v>
      </c>
      <c r="AD35" s="319">
        <v>0</v>
      </c>
      <c r="AE35" s="319">
        <v>0</v>
      </c>
      <c r="AF35" s="319">
        <v>0</v>
      </c>
      <c r="AG35" s="319">
        <v>0</v>
      </c>
      <c r="AH35" s="319">
        <v>0</v>
      </c>
      <c r="AI35" s="319">
        <v>0</v>
      </c>
      <c r="AJ35" s="319">
        <v>0</v>
      </c>
      <c r="AK35" s="319">
        <v>0</v>
      </c>
      <c r="AL35" s="319">
        <v>0</v>
      </c>
      <c r="AM35" s="319">
        <v>0</v>
      </c>
      <c r="AN35" s="319">
        <v>0</v>
      </c>
      <c r="AO35" s="319">
        <v>0</v>
      </c>
      <c r="AP35" s="319">
        <v>0</v>
      </c>
      <c r="AQ35" s="319">
        <v>0</v>
      </c>
      <c r="AR35" s="319">
        <v>0</v>
      </c>
      <c r="AS35" s="319">
        <v>0</v>
      </c>
      <c r="AT35" s="319">
        <v>0</v>
      </c>
      <c r="AU35" s="319">
        <v>0</v>
      </c>
      <c r="AV35" s="319">
        <v>0</v>
      </c>
      <c r="AW35" s="319">
        <v>0</v>
      </c>
      <c r="AX35" s="319">
        <v>0</v>
      </c>
      <c r="AY35" s="319">
        <v>0</v>
      </c>
      <c r="AZ35" s="319">
        <v>0</v>
      </c>
      <c r="BA35" s="319">
        <v>0</v>
      </c>
      <c r="BB35" s="319">
        <v>0</v>
      </c>
      <c r="BC35" s="319">
        <v>0</v>
      </c>
      <c r="BD35" s="319">
        <v>0</v>
      </c>
      <c r="BE35" s="319">
        <v>0</v>
      </c>
      <c r="BF35" s="319">
        <v>0</v>
      </c>
      <c r="BG35" s="319">
        <v>0</v>
      </c>
      <c r="BH35" s="319">
        <v>0</v>
      </c>
      <c r="BI35" s="319">
        <v>0</v>
      </c>
      <c r="BJ35" s="354">
        <v>0</v>
      </c>
      <c r="BK35" s="354">
        <v>1.94</v>
      </c>
    </row>
    <row r="36" spans="1:63" ht="20.100000000000001" customHeight="1" x14ac:dyDescent="0.2">
      <c r="A36" s="378"/>
      <c r="B36" s="352" t="s">
        <v>110</v>
      </c>
      <c r="C36" s="353" t="s">
        <v>111</v>
      </c>
      <c r="D36" s="202">
        <v>0</v>
      </c>
      <c r="E36" s="319">
        <v>0</v>
      </c>
      <c r="F36" s="320">
        <v>0</v>
      </c>
      <c r="G36" s="319">
        <v>0</v>
      </c>
      <c r="H36" s="319">
        <v>0</v>
      </c>
      <c r="I36" s="319">
        <v>0</v>
      </c>
      <c r="J36" s="319">
        <v>0</v>
      </c>
      <c r="K36" s="319">
        <v>0</v>
      </c>
      <c r="L36" s="319">
        <v>0</v>
      </c>
      <c r="M36" s="319">
        <v>0</v>
      </c>
      <c r="N36" s="319">
        <v>0</v>
      </c>
      <c r="O36" s="319">
        <v>0</v>
      </c>
      <c r="P36" s="319">
        <v>0</v>
      </c>
      <c r="Q36" s="319">
        <v>0</v>
      </c>
      <c r="R36" s="202">
        <v>0</v>
      </c>
      <c r="S36" s="319">
        <v>0</v>
      </c>
      <c r="T36" s="319">
        <v>0</v>
      </c>
      <c r="U36" s="319">
        <v>0</v>
      </c>
      <c r="V36" s="319">
        <v>0</v>
      </c>
      <c r="W36" s="319">
        <v>0</v>
      </c>
      <c r="X36" s="319">
        <v>0</v>
      </c>
      <c r="Y36" s="319">
        <v>0</v>
      </c>
      <c r="Z36" s="319">
        <v>0</v>
      </c>
      <c r="AA36" s="319">
        <v>0</v>
      </c>
      <c r="AB36" s="202">
        <v>0</v>
      </c>
      <c r="AC36" s="319">
        <v>0</v>
      </c>
      <c r="AD36" s="319">
        <v>0</v>
      </c>
      <c r="AE36" s="319">
        <v>0</v>
      </c>
      <c r="AF36" s="319">
        <v>0</v>
      </c>
      <c r="AG36" s="319">
        <v>0</v>
      </c>
      <c r="AH36" s="319">
        <v>0</v>
      </c>
      <c r="AI36" s="319">
        <v>0</v>
      </c>
      <c r="AJ36" s="319">
        <v>0</v>
      </c>
      <c r="AK36" s="319">
        <v>0</v>
      </c>
      <c r="AL36" s="319">
        <v>0</v>
      </c>
      <c r="AM36" s="319">
        <v>0</v>
      </c>
      <c r="AN36" s="319">
        <v>0</v>
      </c>
      <c r="AO36" s="319">
        <v>0</v>
      </c>
      <c r="AP36" s="319">
        <v>0</v>
      </c>
      <c r="AQ36" s="319">
        <v>0</v>
      </c>
      <c r="AR36" s="319">
        <v>0</v>
      </c>
      <c r="AS36" s="319">
        <v>0</v>
      </c>
      <c r="AT36" s="319">
        <v>0</v>
      </c>
      <c r="AU36" s="319">
        <v>0</v>
      </c>
      <c r="AV36" s="319">
        <v>0</v>
      </c>
      <c r="AW36" s="319">
        <v>0</v>
      </c>
      <c r="AX36" s="319">
        <v>0</v>
      </c>
      <c r="AY36" s="319">
        <v>0</v>
      </c>
      <c r="AZ36" s="319">
        <v>0</v>
      </c>
      <c r="BA36" s="319">
        <v>0</v>
      </c>
      <c r="BB36" s="319">
        <v>0</v>
      </c>
      <c r="BC36" s="319">
        <v>0</v>
      </c>
      <c r="BD36" s="319">
        <v>0</v>
      </c>
      <c r="BE36" s="319">
        <v>0</v>
      </c>
      <c r="BF36" s="319">
        <v>0</v>
      </c>
      <c r="BG36" s="319">
        <v>0</v>
      </c>
      <c r="BH36" s="319">
        <v>0</v>
      </c>
      <c r="BI36" s="319">
        <v>0</v>
      </c>
      <c r="BJ36" s="354">
        <v>0</v>
      </c>
      <c r="BK36" s="354">
        <v>0</v>
      </c>
    </row>
    <row r="37" spans="1:63" ht="20.100000000000001" customHeight="1" x14ac:dyDescent="0.2">
      <c r="A37" s="378"/>
      <c r="B37" s="352" t="s">
        <v>1266</v>
      </c>
      <c r="C37" s="353" t="s">
        <v>113</v>
      </c>
      <c r="D37" s="202">
        <v>0.01</v>
      </c>
      <c r="E37" s="319">
        <v>0</v>
      </c>
      <c r="F37" s="320">
        <v>0</v>
      </c>
      <c r="G37" s="319">
        <v>0</v>
      </c>
      <c r="H37" s="319">
        <v>0</v>
      </c>
      <c r="I37" s="319">
        <v>0</v>
      </c>
      <c r="J37" s="319">
        <v>0</v>
      </c>
      <c r="K37" s="319">
        <v>0</v>
      </c>
      <c r="L37" s="319">
        <v>0</v>
      </c>
      <c r="M37" s="319">
        <v>0</v>
      </c>
      <c r="N37" s="319">
        <v>0</v>
      </c>
      <c r="O37" s="319">
        <v>0</v>
      </c>
      <c r="P37" s="319">
        <v>0</v>
      </c>
      <c r="Q37" s="319">
        <v>0</v>
      </c>
      <c r="R37" s="202">
        <v>0</v>
      </c>
      <c r="S37" s="319">
        <v>0</v>
      </c>
      <c r="T37" s="319">
        <v>0</v>
      </c>
      <c r="U37" s="319">
        <v>0</v>
      </c>
      <c r="V37" s="319">
        <v>0</v>
      </c>
      <c r="W37" s="319">
        <v>0</v>
      </c>
      <c r="X37" s="319">
        <v>0</v>
      </c>
      <c r="Y37" s="319">
        <v>0</v>
      </c>
      <c r="Z37" s="319">
        <v>0</v>
      </c>
      <c r="AA37" s="319">
        <v>0</v>
      </c>
      <c r="AB37" s="202">
        <v>0</v>
      </c>
      <c r="AC37" s="319">
        <v>0</v>
      </c>
      <c r="AD37" s="319">
        <v>0</v>
      </c>
      <c r="AE37" s="319">
        <v>0</v>
      </c>
      <c r="AF37" s="319">
        <v>0</v>
      </c>
      <c r="AG37" s="319">
        <v>0</v>
      </c>
      <c r="AH37" s="319">
        <v>0</v>
      </c>
      <c r="AI37" s="319">
        <v>0</v>
      </c>
      <c r="AJ37" s="319">
        <v>0</v>
      </c>
      <c r="AK37" s="319">
        <v>0</v>
      </c>
      <c r="AL37" s="319">
        <v>0</v>
      </c>
      <c r="AM37" s="319">
        <v>0</v>
      </c>
      <c r="AN37" s="319">
        <v>0</v>
      </c>
      <c r="AO37" s="319">
        <v>0</v>
      </c>
      <c r="AP37" s="319">
        <v>0</v>
      </c>
      <c r="AQ37" s="319">
        <v>0</v>
      </c>
      <c r="AR37" s="319">
        <v>0</v>
      </c>
      <c r="AS37" s="319">
        <v>0</v>
      </c>
      <c r="AT37" s="319">
        <v>0</v>
      </c>
      <c r="AU37" s="319">
        <v>0</v>
      </c>
      <c r="AV37" s="319">
        <v>0</v>
      </c>
      <c r="AW37" s="319">
        <v>0</v>
      </c>
      <c r="AX37" s="319">
        <v>0</v>
      </c>
      <c r="AY37" s="319">
        <v>0</v>
      </c>
      <c r="AZ37" s="319">
        <v>0</v>
      </c>
      <c r="BA37" s="319">
        <v>0</v>
      </c>
      <c r="BB37" s="319">
        <v>0</v>
      </c>
      <c r="BC37" s="319">
        <v>0</v>
      </c>
      <c r="BD37" s="319">
        <v>0</v>
      </c>
      <c r="BE37" s="319">
        <v>0</v>
      </c>
      <c r="BF37" s="319">
        <v>0</v>
      </c>
      <c r="BG37" s="319">
        <v>0</v>
      </c>
      <c r="BH37" s="319">
        <v>0</v>
      </c>
      <c r="BI37" s="319">
        <v>0</v>
      </c>
      <c r="BJ37" s="354">
        <v>0</v>
      </c>
      <c r="BK37" s="354">
        <v>0.01</v>
      </c>
    </row>
    <row r="38" spans="1:63" ht="20.100000000000001" customHeight="1" x14ac:dyDescent="0.2">
      <c r="A38" s="378"/>
      <c r="B38" s="355" t="s">
        <v>664</v>
      </c>
      <c r="C38" s="356" t="s">
        <v>115</v>
      </c>
      <c r="D38" s="202">
        <v>0</v>
      </c>
      <c r="E38" s="319">
        <v>0</v>
      </c>
      <c r="F38" s="320">
        <v>0</v>
      </c>
      <c r="G38" s="319">
        <v>0</v>
      </c>
      <c r="H38" s="319">
        <v>0</v>
      </c>
      <c r="I38" s="319">
        <v>0</v>
      </c>
      <c r="J38" s="319">
        <v>0</v>
      </c>
      <c r="K38" s="319">
        <v>0</v>
      </c>
      <c r="L38" s="319">
        <v>0</v>
      </c>
      <c r="M38" s="319">
        <v>0</v>
      </c>
      <c r="N38" s="319">
        <v>0</v>
      </c>
      <c r="O38" s="319">
        <v>0</v>
      </c>
      <c r="P38" s="319">
        <v>0</v>
      </c>
      <c r="Q38" s="319">
        <v>0</v>
      </c>
      <c r="R38" s="202">
        <v>0</v>
      </c>
      <c r="S38" s="319">
        <v>0</v>
      </c>
      <c r="T38" s="319">
        <v>0</v>
      </c>
      <c r="U38" s="319">
        <v>0</v>
      </c>
      <c r="V38" s="319">
        <v>0</v>
      </c>
      <c r="W38" s="319">
        <v>0</v>
      </c>
      <c r="X38" s="319">
        <v>0</v>
      </c>
      <c r="Y38" s="319">
        <v>0</v>
      </c>
      <c r="Z38" s="319">
        <v>0</v>
      </c>
      <c r="AA38" s="319">
        <v>0</v>
      </c>
      <c r="AB38" s="202">
        <v>0</v>
      </c>
      <c r="AC38" s="319">
        <v>0</v>
      </c>
      <c r="AD38" s="319">
        <v>0</v>
      </c>
      <c r="AE38" s="319">
        <v>0</v>
      </c>
      <c r="AF38" s="319">
        <v>0</v>
      </c>
      <c r="AG38" s="319">
        <v>0</v>
      </c>
      <c r="AH38" s="319">
        <v>0</v>
      </c>
      <c r="AI38" s="319">
        <v>0</v>
      </c>
      <c r="AJ38" s="319">
        <v>0</v>
      </c>
      <c r="AK38" s="319">
        <v>0</v>
      </c>
      <c r="AL38" s="319">
        <v>0</v>
      </c>
      <c r="AM38" s="319">
        <v>0</v>
      </c>
      <c r="AN38" s="319">
        <v>0</v>
      </c>
      <c r="AO38" s="319">
        <v>0</v>
      </c>
      <c r="AP38" s="319">
        <v>0</v>
      </c>
      <c r="AQ38" s="319">
        <v>0</v>
      </c>
      <c r="AR38" s="319">
        <v>0</v>
      </c>
      <c r="AS38" s="319">
        <v>0</v>
      </c>
      <c r="AT38" s="319">
        <v>0</v>
      </c>
      <c r="AU38" s="319">
        <v>0</v>
      </c>
      <c r="AV38" s="319">
        <v>0</v>
      </c>
      <c r="AW38" s="319">
        <v>0</v>
      </c>
      <c r="AX38" s="319">
        <v>0</v>
      </c>
      <c r="AY38" s="319">
        <v>0</v>
      </c>
      <c r="AZ38" s="319">
        <v>0</v>
      </c>
      <c r="BA38" s="319">
        <v>0</v>
      </c>
      <c r="BB38" s="319">
        <v>0</v>
      </c>
      <c r="BC38" s="319">
        <v>0</v>
      </c>
      <c r="BD38" s="319">
        <v>0</v>
      </c>
      <c r="BE38" s="319">
        <v>0</v>
      </c>
      <c r="BF38" s="319">
        <v>0</v>
      </c>
      <c r="BG38" s="319">
        <v>0</v>
      </c>
      <c r="BH38" s="319">
        <v>0</v>
      </c>
      <c r="BI38" s="319">
        <v>0</v>
      </c>
      <c r="BJ38" s="354">
        <v>0</v>
      </c>
      <c r="BK38" s="354">
        <v>0</v>
      </c>
    </row>
    <row r="39" spans="1:63" ht="20.100000000000001" customHeight="1" x14ac:dyDescent="0.2">
      <c r="A39" s="377"/>
      <c r="B39" s="342" t="s">
        <v>665</v>
      </c>
      <c r="C39" s="343" t="s">
        <v>117</v>
      </c>
      <c r="D39" s="202">
        <v>0</v>
      </c>
      <c r="E39" s="202">
        <v>0</v>
      </c>
      <c r="F39" s="320">
        <v>0</v>
      </c>
      <c r="G39" s="202">
        <v>0</v>
      </c>
      <c r="H39" s="202">
        <v>0</v>
      </c>
      <c r="I39" s="202">
        <v>0</v>
      </c>
      <c r="J39" s="202">
        <v>0</v>
      </c>
      <c r="K39" s="202">
        <v>0</v>
      </c>
      <c r="L39" s="202">
        <v>0</v>
      </c>
      <c r="M39" s="202">
        <v>0</v>
      </c>
      <c r="N39" s="202">
        <v>0</v>
      </c>
      <c r="O39" s="202">
        <v>0</v>
      </c>
      <c r="P39" s="202">
        <v>0</v>
      </c>
      <c r="Q39" s="202">
        <v>0</v>
      </c>
      <c r="R39" s="202">
        <v>0</v>
      </c>
      <c r="S39" s="202">
        <v>0</v>
      </c>
      <c r="T39" s="202">
        <v>0</v>
      </c>
      <c r="U39" s="202">
        <v>0</v>
      </c>
      <c r="V39" s="202">
        <v>0</v>
      </c>
      <c r="W39" s="202">
        <v>0</v>
      </c>
      <c r="X39" s="202">
        <v>0</v>
      </c>
      <c r="Y39" s="202">
        <v>0</v>
      </c>
      <c r="Z39" s="202">
        <v>0</v>
      </c>
      <c r="AA39" s="202">
        <v>0</v>
      </c>
      <c r="AB39" s="202">
        <v>0</v>
      </c>
      <c r="AC39" s="319">
        <v>0</v>
      </c>
      <c r="AD39" s="319">
        <v>0</v>
      </c>
      <c r="AE39" s="319">
        <v>0</v>
      </c>
      <c r="AF39" s="319">
        <v>0</v>
      </c>
      <c r="AG39" s="319">
        <v>0</v>
      </c>
      <c r="AH39" s="319">
        <v>0</v>
      </c>
      <c r="AI39" s="319">
        <v>0</v>
      </c>
      <c r="AJ39" s="319">
        <v>0</v>
      </c>
      <c r="AK39" s="319">
        <v>0</v>
      </c>
      <c r="AL39" s="202">
        <v>0</v>
      </c>
      <c r="AM39" s="202">
        <v>0</v>
      </c>
      <c r="AN39" s="202">
        <v>0</v>
      </c>
      <c r="AO39" s="202">
        <v>0</v>
      </c>
      <c r="AP39" s="319">
        <v>0</v>
      </c>
      <c r="AQ39" s="319">
        <v>0</v>
      </c>
      <c r="AR39" s="319">
        <v>0</v>
      </c>
      <c r="AS39" s="202">
        <v>0</v>
      </c>
      <c r="AT39" s="202">
        <v>0</v>
      </c>
      <c r="AU39" s="202">
        <v>0</v>
      </c>
      <c r="AV39" s="202">
        <v>0</v>
      </c>
      <c r="AW39" s="202">
        <v>0</v>
      </c>
      <c r="AX39" s="202">
        <v>0</v>
      </c>
      <c r="AY39" s="202">
        <v>0</v>
      </c>
      <c r="AZ39" s="202">
        <v>0</v>
      </c>
      <c r="BA39" s="202">
        <v>0</v>
      </c>
      <c r="BB39" s="202">
        <v>0</v>
      </c>
      <c r="BC39" s="202">
        <v>0</v>
      </c>
      <c r="BD39" s="202">
        <v>0</v>
      </c>
      <c r="BE39" s="202">
        <v>0</v>
      </c>
      <c r="BF39" s="202">
        <v>0</v>
      </c>
      <c r="BG39" s="319">
        <v>0</v>
      </c>
      <c r="BH39" s="319">
        <v>0</v>
      </c>
      <c r="BI39" s="319">
        <v>0</v>
      </c>
      <c r="BJ39" s="321">
        <v>0</v>
      </c>
      <c r="BK39" s="321">
        <v>0</v>
      </c>
    </row>
    <row r="40" spans="1:63" ht="20.100000000000001" customHeight="1" x14ac:dyDescent="0.2">
      <c r="A40" s="375"/>
      <c r="B40" s="342" t="s">
        <v>1282</v>
      </c>
      <c r="C40" s="343" t="s">
        <v>119</v>
      </c>
      <c r="D40" s="202">
        <v>20.329999999999998</v>
      </c>
      <c r="E40" s="202">
        <v>0</v>
      </c>
      <c r="F40" s="320">
        <v>0</v>
      </c>
      <c r="G40" s="202">
        <v>0</v>
      </c>
      <c r="H40" s="202">
        <v>0</v>
      </c>
      <c r="I40" s="202">
        <v>0</v>
      </c>
      <c r="J40" s="202">
        <v>0</v>
      </c>
      <c r="K40" s="202">
        <v>0</v>
      </c>
      <c r="L40" s="202">
        <v>0</v>
      </c>
      <c r="M40" s="202">
        <v>0</v>
      </c>
      <c r="N40" s="202">
        <v>0</v>
      </c>
      <c r="O40" s="202">
        <v>0</v>
      </c>
      <c r="P40" s="202">
        <v>0</v>
      </c>
      <c r="Q40" s="202">
        <v>0</v>
      </c>
      <c r="R40" s="202">
        <v>0</v>
      </c>
      <c r="S40" s="202">
        <v>0</v>
      </c>
      <c r="T40" s="202">
        <v>0</v>
      </c>
      <c r="U40" s="202">
        <v>0</v>
      </c>
      <c r="V40" s="202">
        <v>0</v>
      </c>
      <c r="W40" s="202">
        <v>0</v>
      </c>
      <c r="X40" s="202">
        <v>0</v>
      </c>
      <c r="Y40" s="202">
        <v>0</v>
      </c>
      <c r="Z40" s="202">
        <v>0</v>
      </c>
      <c r="AA40" s="202">
        <v>0</v>
      </c>
      <c r="AB40" s="202">
        <v>0</v>
      </c>
      <c r="AC40" s="319">
        <v>0</v>
      </c>
      <c r="AD40" s="319">
        <v>0</v>
      </c>
      <c r="AE40" s="319">
        <v>0</v>
      </c>
      <c r="AF40" s="319">
        <v>0</v>
      </c>
      <c r="AG40" s="319">
        <v>0</v>
      </c>
      <c r="AH40" s="319">
        <v>0</v>
      </c>
      <c r="AI40" s="319">
        <v>0</v>
      </c>
      <c r="AJ40" s="319">
        <v>0</v>
      </c>
      <c r="AK40" s="319">
        <v>0</v>
      </c>
      <c r="AL40" s="202">
        <v>0</v>
      </c>
      <c r="AM40" s="202">
        <v>0</v>
      </c>
      <c r="AN40" s="202">
        <v>0</v>
      </c>
      <c r="AO40" s="202">
        <v>0</v>
      </c>
      <c r="AP40" s="319">
        <v>0</v>
      </c>
      <c r="AQ40" s="319">
        <v>0</v>
      </c>
      <c r="AR40" s="319">
        <v>0</v>
      </c>
      <c r="AS40" s="202">
        <v>0</v>
      </c>
      <c r="AT40" s="202">
        <v>0</v>
      </c>
      <c r="AU40" s="202">
        <v>0</v>
      </c>
      <c r="AV40" s="202">
        <v>0</v>
      </c>
      <c r="AW40" s="202">
        <v>0</v>
      </c>
      <c r="AX40" s="202">
        <v>0</v>
      </c>
      <c r="AY40" s="202">
        <v>0</v>
      </c>
      <c r="AZ40" s="202">
        <v>0</v>
      </c>
      <c r="BA40" s="202">
        <v>0</v>
      </c>
      <c r="BB40" s="202">
        <v>0</v>
      </c>
      <c r="BC40" s="202">
        <v>0</v>
      </c>
      <c r="BD40" s="202">
        <v>0</v>
      </c>
      <c r="BE40" s="202">
        <v>0</v>
      </c>
      <c r="BF40" s="202">
        <v>0</v>
      </c>
      <c r="BG40" s="319">
        <v>0</v>
      </c>
      <c r="BH40" s="319">
        <v>0</v>
      </c>
      <c r="BI40" s="319">
        <v>0</v>
      </c>
      <c r="BJ40" s="321">
        <v>0</v>
      </c>
      <c r="BK40" s="321">
        <v>20.329999999999998</v>
      </c>
    </row>
    <row r="41" spans="1:63" ht="20.100000000000001" customHeight="1" x14ac:dyDescent="0.2">
      <c r="A41" s="375"/>
      <c r="B41" s="342" t="s">
        <v>1283</v>
      </c>
      <c r="C41" s="343" t="s">
        <v>121</v>
      </c>
      <c r="D41" s="202">
        <v>0.81</v>
      </c>
      <c r="E41" s="202">
        <v>0</v>
      </c>
      <c r="F41" s="320">
        <v>0</v>
      </c>
      <c r="G41" s="202">
        <v>0</v>
      </c>
      <c r="H41" s="202">
        <v>0</v>
      </c>
      <c r="I41" s="202">
        <v>0</v>
      </c>
      <c r="J41" s="202">
        <v>0</v>
      </c>
      <c r="K41" s="202">
        <v>0</v>
      </c>
      <c r="L41" s="202">
        <v>0</v>
      </c>
      <c r="M41" s="202">
        <v>0</v>
      </c>
      <c r="N41" s="202">
        <v>0</v>
      </c>
      <c r="O41" s="202">
        <v>0</v>
      </c>
      <c r="P41" s="202">
        <v>0</v>
      </c>
      <c r="Q41" s="202">
        <v>0</v>
      </c>
      <c r="R41" s="202">
        <v>0</v>
      </c>
      <c r="S41" s="202">
        <v>0</v>
      </c>
      <c r="T41" s="202">
        <v>0</v>
      </c>
      <c r="U41" s="202">
        <v>0</v>
      </c>
      <c r="V41" s="202">
        <v>0</v>
      </c>
      <c r="W41" s="202">
        <v>0</v>
      </c>
      <c r="X41" s="202">
        <v>0</v>
      </c>
      <c r="Y41" s="202">
        <v>0</v>
      </c>
      <c r="Z41" s="202">
        <v>0</v>
      </c>
      <c r="AA41" s="202">
        <v>0</v>
      </c>
      <c r="AB41" s="202">
        <v>0</v>
      </c>
      <c r="AC41" s="319">
        <v>0</v>
      </c>
      <c r="AD41" s="319">
        <v>0</v>
      </c>
      <c r="AE41" s="319">
        <v>0</v>
      </c>
      <c r="AF41" s="319">
        <v>0</v>
      </c>
      <c r="AG41" s="319">
        <v>0</v>
      </c>
      <c r="AH41" s="319">
        <v>0</v>
      </c>
      <c r="AI41" s="319">
        <v>0</v>
      </c>
      <c r="AJ41" s="319">
        <v>0</v>
      </c>
      <c r="AK41" s="319">
        <v>0</v>
      </c>
      <c r="AL41" s="202">
        <v>0</v>
      </c>
      <c r="AM41" s="202">
        <v>0</v>
      </c>
      <c r="AN41" s="202">
        <v>0</v>
      </c>
      <c r="AO41" s="202">
        <v>0</v>
      </c>
      <c r="AP41" s="319">
        <v>0</v>
      </c>
      <c r="AQ41" s="319">
        <v>0</v>
      </c>
      <c r="AR41" s="319">
        <v>0</v>
      </c>
      <c r="AS41" s="202">
        <v>0</v>
      </c>
      <c r="AT41" s="202">
        <v>0</v>
      </c>
      <c r="AU41" s="202">
        <v>0</v>
      </c>
      <c r="AV41" s="202">
        <v>0</v>
      </c>
      <c r="AW41" s="202">
        <v>0</v>
      </c>
      <c r="AX41" s="202">
        <v>0</v>
      </c>
      <c r="AY41" s="202">
        <v>0</v>
      </c>
      <c r="AZ41" s="202">
        <v>0</v>
      </c>
      <c r="BA41" s="202">
        <v>0</v>
      </c>
      <c r="BB41" s="202">
        <v>0</v>
      </c>
      <c r="BC41" s="202">
        <v>0</v>
      </c>
      <c r="BD41" s="202">
        <v>0</v>
      </c>
      <c r="BE41" s="202">
        <v>0</v>
      </c>
      <c r="BF41" s="202">
        <v>0</v>
      </c>
      <c r="BG41" s="319">
        <v>0</v>
      </c>
      <c r="BH41" s="319">
        <v>0</v>
      </c>
      <c r="BI41" s="319">
        <v>0</v>
      </c>
      <c r="BJ41" s="321">
        <v>0</v>
      </c>
      <c r="BK41" s="321">
        <v>0.81</v>
      </c>
    </row>
    <row r="42" spans="1:63" ht="26.25" customHeight="1" x14ac:dyDescent="0.2">
      <c r="A42" s="375"/>
      <c r="B42" s="342" t="s">
        <v>1284</v>
      </c>
      <c r="C42" s="343" t="s">
        <v>123</v>
      </c>
      <c r="D42" s="202">
        <v>2.5299999999999998</v>
      </c>
      <c r="E42" s="202">
        <v>0</v>
      </c>
      <c r="F42" s="320">
        <v>0</v>
      </c>
      <c r="G42" s="202">
        <v>0</v>
      </c>
      <c r="H42" s="202">
        <v>0</v>
      </c>
      <c r="I42" s="202">
        <v>0</v>
      </c>
      <c r="J42" s="202">
        <v>0</v>
      </c>
      <c r="K42" s="202">
        <v>0</v>
      </c>
      <c r="L42" s="202">
        <v>0</v>
      </c>
      <c r="M42" s="202">
        <v>0</v>
      </c>
      <c r="N42" s="202">
        <v>0</v>
      </c>
      <c r="O42" s="202">
        <v>0</v>
      </c>
      <c r="P42" s="202">
        <v>0</v>
      </c>
      <c r="Q42" s="202">
        <v>0</v>
      </c>
      <c r="R42" s="202">
        <v>0</v>
      </c>
      <c r="S42" s="202">
        <v>0</v>
      </c>
      <c r="T42" s="202">
        <v>0</v>
      </c>
      <c r="U42" s="202">
        <v>0</v>
      </c>
      <c r="V42" s="202">
        <v>0</v>
      </c>
      <c r="W42" s="202">
        <v>0</v>
      </c>
      <c r="X42" s="202">
        <v>0</v>
      </c>
      <c r="Y42" s="202">
        <v>0</v>
      </c>
      <c r="Z42" s="202">
        <v>0</v>
      </c>
      <c r="AA42" s="202">
        <v>0</v>
      </c>
      <c r="AB42" s="202">
        <v>0</v>
      </c>
      <c r="AC42" s="319">
        <v>0</v>
      </c>
      <c r="AD42" s="319">
        <v>0</v>
      </c>
      <c r="AE42" s="319">
        <v>0</v>
      </c>
      <c r="AF42" s="319">
        <v>0</v>
      </c>
      <c r="AG42" s="319">
        <v>0</v>
      </c>
      <c r="AH42" s="319">
        <v>0</v>
      </c>
      <c r="AI42" s="319">
        <v>0</v>
      </c>
      <c r="AJ42" s="319">
        <v>0</v>
      </c>
      <c r="AK42" s="319">
        <v>0</v>
      </c>
      <c r="AL42" s="202">
        <v>0</v>
      </c>
      <c r="AM42" s="202">
        <v>0</v>
      </c>
      <c r="AN42" s="202">
        <v>0</v>
      </c>
      <c r="AO42" s="202">
        <v>0</v>
      </c>
      <c r="AP42" s="319">
        <v>0</v>
      </c>
      <c r="AQ42" s="319">
        <v>0</v>
      </c>
      <c r="AR42" s="319">
        <v>0</v>
      </c>
      <c r="AS42" s="202">
        <v>0</v>
      </c>
      <c r="AT42" s="202">
        <v>0</v>
      </c>
      <c r="AU42" s="202">
        <v>0</v>
      </c>
      <c r="AV42" s="202">
        <v>0</v>
      </c>
      <c r="AW42" s="202">
        <v>0</v>
      </c>
      <c r="AX42" s="202">
        <v>0</v>
      </c>
      <c r="AY42" s="202">
        <v>0</v>
      </c>
      <c r="AZ42" s="202">
        <v>0</v>
      </c>
      <c r="BA42" s="202">
        <v>0</v>
      </c>
      <c r="BB42" s="202">
        <v>0</v>
      </c>
      <c r="BC42" s="202">
        <v>0</v>
      </c>
      <c r="BD42" s="202">
        <v>0</v>
      </c>
      <c r="BE42" s="202">
        <v>0</v>
      </c>
      <c r="BF42" s="202">
        <v>0</v>
      </c>
      <c r="BG42" s="319">
        <v>0</v>
      </c>
      <c r="BH42" s="319">
        <v>0</v>
      </c>
      <c r="BI42" s="319">
        <v>0</v>
      </c>
      <c r="BJ42" s="321">
        <v>0</v>
      </c>
      <c r="BK42" s="321">
        <v>2.5299999999999998</v>
      </c>
    </row>
    <row r="43" spans="1:63" ht="20.100000000000001" customHeight="1" x14ac:dyDescent="0.2">
      <c r="A43" s="378"/>
      <c r="B43" s="352" t="s">
        <v>1267</v>
      </c>
      <c r="C43" s="353" t="s">
        <v>125</v>
      </c>
      <c r="D43" s="202">
        <v>0</v>
      </c>
      <c r="E43" s="319">
        <v>0</v>
      </c>
      <c r="F43" s="320">
        <v>0</v>
      </c>
      <c r="G43" s="319">
        <v>0</v>
      </c>
      <c r="H43" s="319">
        <v>0</v>
      </c>
      <c r="I43" s="319">
        <v>0</v>
      </c>
      <c r="J43" s="319">
        <v>0</v>
      </c>
      <c r="K43" s="319">
        <v>0</v>
      </c>
      <c r="L43" s="319">
        <v>0</v>
      </c>
      <c r="M43" s="319">
        <v>0</v>
      </c>
      <c r="N43" s="319">
        <v>0</v>
      </c>
      <c r="O43" s="319">
        <v>0</v>
      </c>
      <c r="P43" s="319">
        <v>0</v>
      </c>
      <c r="Q43" s="319">
        <v>0</v>
      </c>
      <c r="R43" s="202">
        <v>0</v>
      </c>
      <c r="S43" s="319">
        <v>0</v>
      </c>
      <c r="T43" s="319">
        <v>0</v>
      </c>
      <c r="U43" s="319">
        <v>0</v>
      </c>
      <c r="V43" s="319">
        <v>0</v>
      </c>
      <c r="W43" s="319">
        <v>0</v>
      </c>
      <c r="X43" s="319">
        <v>0</v>
      </c>
      <c r="Y43" s="319">
        <v>0</v>
      </c>
      <c r="Z43" s="319">
        <v>0</v>
      </c>
      <c r="AA43" s="319">
        <v>0</v>
      </c>
      <c r="AB43" s="202">
        <v>0</v>
      </c>
      <c r="AC43" s="319">
        <v>0</v>
      </c>
      <c r="AD43" s="319">
        <v>0</v>
      </c>
      <c r="AE43" s="319">
        <v>0</v>
      </c>
      <c r="AF43" s="319">
        <v>0</v>
      </c>
      <c r="AG43" s="319">
        <v>0</v>
      </c>
      <c r="AH43" s="319">
        <v>0</v>
      </c>
      <c r="AI43" s="319">
        <v>0</v>
      </c>
      <c r="AJ43" s="319">
        <v>0</v>
      </c>
      <c r="AK43" s="319">
        <v>0</v>
      </c>
      <c r="AL43" s="319">
        <v>0</v>
      </c>
      <c r="AM43" s="319">
        <v>0</v>
      </c>
      <c r="AN43" s="319">
        <v>0</v>
      </c>
      <c r="AO43" s="319">
        <v>0</v>
      </c>
      <c r="AP43" s="319">
        <v>0</v>
      </c>
      <c r="AQ43" s="319">
        <v>0</v>
      </c>
      <c r="AR43" s="319">
        <v>0</v>
      </c>
      <c r="AS43" s="319">
        <v>0</v>
      </c>
      <c r="AT43" s="319">
        <v>0</v>
      </c>
      <c r="AU43" s="319">
        <v>0</v>
      </c>
      <c r="AV43" s="319">
        <v>0</v>
      </c>
      <c r="AW43" s="319">
        <v>0</v>
      </c>
      <c r="AX43" s="319">
        <v>0</v>
      </c>
      <c r="AY43" s="319">
        <v>0</v>
      </c>
      <c r="AZ43" s="319">
        <v>0</v>
      </c>
      <c r="BA43" s="319">
        <v>0</v>
      </c>
      <c r="BB43" s="319">
        <v>0</v>
      </c>
      <c r="BC43" s="319">
        <v>0</v>
      </c>
      <c r="BD43" s="319">
        <v>0</v>
      </c>
      <c r="BE43" s="319">
        <v>0</v>
      </c>
      <c r="BF43" s="319">
        <v>0</v>
      </c>
      <c r="BG43" s="319">
        <v>0</v>
      </c>
      <c r="BH43" s="319">
        <v>0</v>
      </c>
      <c r="BI43" s="319">
        <v>0</v>
      </c>
      <c r="BJ43" s="354">
        <v>0</v>
      </c>
      <c r="BK43" s="354">
        <v>0</v>
      </c>
    </row>
    <row r="44" spans="1:63" ht="20.100000000000001" customHeight="1" x14ac:dyDescent="0.2">
      <c r="A44" s="378"/>
      <c r="B44" s="352" t="s">
        <v>1268</v>
      </c>
      <c r="C44" s="353" t="s">
        <v>127</v>
      </c>
      <c r="D44" s="202">
        <v>0</v>
      </c>
      <c r="E44" s="319">
        <v>0</v>
      </c>
      <c r="F44" s="320">
        <v>0</v>
      </c>
      <c r="G44" s="319">
        <v>0</v>
      </c>
      <c r="H44" s="319">
        <v>0</v>
      </c>
      <c r="I44" s="319">
        <v>0</v>
      </c>
      <c r="J44" s="319">
        <v>0</v>
      </c>
      <c r="K44" s="319">
        <v>0</v>
      </c>
      <c r="L44" s="319">
        <v>0</v>
      </c>
      <c r="M44" s="319">
        <v>0</v>
      </c>
      <c r="N44" s="319">
        <v>0</v>
      </c>
      <c r="O44" s="319">
        <v>0</v>
      </c>
      <c r="P44" s="319">
        <v>0</v>
      </c>
      <c r="Q44" s="319">
        <v>0</v>
      </c>
      <c r="R44" s="202">
        <v>0</v>
      </c>
      <c r="S44" s="319">
        <v>0</v>
      </c>
      <c r="T44" s="319">
        <v>0</v>
      </c>
      <c r="U44" s="319">
        <v>0</v>
      </c>
      <c r="V44" s="319">
        <v>0</v>
      </c>
      <c r="W44" s="319">
        <v>0</v>
      </c>
      <c r="X44" s="319">
        <v>0</v>
      </c>
      <c r="Y44" s="319">
        <v>0</v>
      </c>
      <c r="Z44" s="319">
        <v>0</v>
      </c>
      <c r="AA44" s="319">
        <v>0</v>
      </c>
      <c r="AB44" s="202">
        <v>0</v>
      </c>
      <c r="AC44" s="319">
        <v>0</v>
      </c>
      <c r="AD44" s="319">
        <v>0</v>
      </c>
      <c r="AE44" s="319">
        <v>0</v>
      </c>
      <c r="AF44" s="319">
        <v>0</v>
      </c>
      <c r="AG44" s="319">
        <v>0</v>
      </c>
      <c r="AH44" s="319">
        <v>0</v>
      </c>
      <c r="AI44" s="319">
        <v>0</v>
      </c>
      <c r="AJ44" s="319">
        <v>0</v>
      </c>
      <c r="AK44" s="319">
        <v>0</v>
      </c>
      <c r="AL44" s="319">
        <v>0</v>
      </c>
      <c r="AM44" s="319">
        <v>0</v>
      </c>
      <c r="AN44" s="319">
        <v>0</v>
      </c>
      <c r="AO44" s="319">
        <v>0</v>
      </c>
      <c r="AP44" s="319">
        <v>0</v>
      </c>
      <c r="AQ44" s="319">
        <v>0</v>
      </c>
      <c r="AR44" s="319">
        <v>0</v>
      </c>
      <c r="AS44" s="319">
        <v>0</v>
      </c>
      <c r="AT44" s="319">
        <v>0</v>
      </c>
      <c r="AU44" s="319">
        <v>0</v>
      </c>
      <c r="AV44" s="319">
        <v>0</v>
      </c>
      <c r="AW44" s="319">
        <v>0</v>
      </c>
      <c r="AX44" s="319">
        <v>0</v>
      </c>
      <c r="AY44" s="319">
        <v>0</v>
      </c>
      <c r="AZ44" s="319">
        <v>0</v>
      </c>
      <c r="BA44" s="319">
        <v>0</v>
      </c>
      <c r="BB44" s="319">
        <v>0</v>
      </c>
      <c r="BC44" s="319">
        <v>0</v>
      </c>
      <c r="BD44" s="319">
        <v>0</v>
      </c>
      <c r="BE44" s="319">
        <v>0</v>
      </c>
      <c r="BF44" s="319">
        <v>0</v>
      </c>
      <c r="BG44" s="319">
        <v>0</v>
      </c>
      <c r="BH44" s="319">
        <v>0</v>
      </c>
      <c r="BI44" s="319">
        <v>0</v>
      </c>
      <c r="BJ44" s="354">
        <v>0</v>
      </c>
      <c r="BK44" s="354">
        <v>0</v>
      </c>
    </row>
    <row r="45" spans="1:63" ht="20.100000000000001" customHeight="1" x14ac:dyDescent="0.2">
      <c r="A45" s="378"/>
      <c r="B45" s="352" t="s">
        <v>173</v>
      </c>
      <c r="C45" s="353" t="s">
        <v>129</v>
      </c>
      <c r="D45" s="202">
        <v>0</v>
      </c>
      <c r="E45" s="319">
        <v>0</v>
      </c>
      <c r="F45" s="320">
        <v>0</v>
      </c>
      <c r="G45" s="319">
        <v>0</v>
      </c>
      <c r="H45" s="319">
        <v>0</v>
      </c>
      <c r="I45" s="319">
        <v>0</v>
      </c>
      <c r="J45" s="319">
        <v>0</v>
      </c>
      <c r="K45" s="319">
        <v>0</v>
      </c>
      <c r="L45" s="319">
        <v>0</v>
      </c>
      <c r="M45" s="319">
        <v>0</v>
      </c>
      <c r="N45" s="319">
        <v>0</v>
      </c>
      <c r="O45" s="319">
        <v>0</v>
      </c>
      <c r="P45" s="319">
        <v>0</v>
      </c>
      <c r="Q45" s="319">
        <v>0</v>
      </c>
      <c r="R45" s="202">
        <v>0</v>
      </c>
      <c r="S45" s="319">
        <v>0</v>
      </c>
      <c r="T45" s="319">
        <v>0</v>
      </c>
      <c r="U45" s="319">
        <v>0</v>
      </c>
      <c r="V45" s="319">
        <v>0</v>
      </c>
      <c r="W45" s="319">
        <v>0</v>
      </c>
      <c r="X45" s="319">
        <v>0</v>
      </c>
      <c r="Y45" s="319">
        <v>0</v>
      </c>
      <c r="Z45" s="319">
        <v>0</v>
      </c>
      <c r="AA45" s="319">
        <v>0</v>
      </c>
      <c r="AB45" s="202">
        <v>0</v>
      </c>
      <c r="AC45" s="319">
        <v>0</v>
      </c>
      <c r="AD45" s="319">
        <v>0</v>
      </c>
      <c r="AE45" s="319">
        <v>0</v>
      </c>
      <c r="AF45" s="319">
        <v>0</v>
      </c>
      <c r="AG45" s="319">
        <v>0</v>
      </c>
      <c r="AH45" s="319">
        <v>0</v>
      </c>
      <c r="AI45" s="319">
        <v>0</v>
      </c>
      <c r="AJ45" s="319">
        <v>0</v>
      </c>
      <c r="AK45" s="319">
        <v>0</v>
      </c>
      <c r="AL45" s="319">
        <v>0</v>
      </c>
      <c r="AM45" s="319">
        <v>0</v>
      </c>
      <c r="AN45" s="319">
        <v>0</v>
      </c>
      <c r="AO45" s="319">
        <v>0</v>
      </c>
      <c r="AP45" s="319">
        <v>0</v>
      </c>
      <c r="AQ45" s="319">
        <v>0</v>
      </c>
      <c r="AR45" s="319">
        <v>0</v>
      </c>
      <c r="AS45" s="319">
        <v>0</v>
      </c>
      <c r="AT45" s="319">
        <v>0</v>
      </c>
      <c r="AU45" s="319">
        <v>0</v>
      </c>
      <c r="AV45" s="319">
        <v>0</v>
      </c>
      <c r="AW45" s="319">
        <v>0</v>
      </c>
      <c r="AX45" s="319">
        <v>0</v>
      </c>
      <c r="AY45" s="319">
        <v>0</v>
      </c>
      <c r="AZ45" s="319">
        <v>0</v>
      </c>
      <c r="BA45" s="319">
        <v>0</v>
      </c>
      <c r="BB45" s="319">
        <v>0</v>
      </c>
      <c r="BC45" s="319">
        <v>0</v>
      </c>
      <c r="BD45" s="319">
        <v>0</v>
      </c>
      <c r="BE45" s="319">
        <v>0</v>
      </c>
      <c r="BF45" s="319">
        <v>0</v>
      </c>
      <c r="BG45" s="319">
        <v>0</v>
      </c>
      <c r="BH45" s="319">
        <v>0</v>
      </c>
      <c r="BI45" s="319">
        <v>0</v>
      </c>
      <c r="BJ45" s="354">
        <v>0</v>
      </c>
      <c r="BK45" s="354">
        <v>0</v>
      </c>
    </row>
    <row r="46" spans="1:63" ht="20.100000000000001" customHeight="1" x14ac:dyDescent="0.2">
      <c r="A46" s="378"/>
      <c r="B46" s="352" t="s">
        <v>174</v>
      </c>
      <c r="C46" s="353" t="s">
        <v>131</v>
      </c>
      <c r="D46" s="202">
        <v>0</v>
      </c>
      <c r="E46" s="319">
        <v>0</v>
      </c>
      <c r="F46" s="320">
        <v>0</v>
      </c>
      <c r="G46" s="319">
        <v>0</v>
      </c>
      <c r="H46" s="319">
        <v>0</v>
      </c>
      <c r="I46" s="319">
        <v>0</v>
      </c>
      <c r="J46" s="319">
        <v>0</v>
      </c>
      <c r="K46" s="319">
        <v>0</v>
      </c>
      <c r="L46" s="319">
        <v>0</v>
      </c>
      <c r="M46" s="319">
        <v>0</v>
      </c>
      <c r="N46" s="319">
        <v>0</v>
      </c>
      <c r="O46" s="319">
        <v>0</v>
      </c>
      <c r="P46" s="319">
        <v>0</v>
      </c>
      <c r="Q46" s="319">
        <v>0</v>
      </c>
      <c r="R46" s="202">
        <v>0</v>
      </c>
      <c r="S46" s="319">
        <v>0</v>
      </c>
      <c r="T46" s="319">
        <v>0</v>
      </c>
      <c r="U46" s="319">
        <v>0</v>
      </c>
      <c r="V46" s="319">
        <v>0</v>
      </c>
      <c r="W46" s="319">
        <v>0</v>
      </c>
      <c r="X46" s="319">
        <v>0</v>
      </c>
      <c r="Y46" s="319">
        <v>0</v>
      </c>
      <c r="Z46" s="319">
        <v>0</v>
      </c>
      <c r="AA46" s="319">
        <v>0</v>
      </c>
      <c r="AB46" s="202">
        <v>0</v>
      </c>
      <c r="AC46" s="319">
        <v>0</v>
      </c>
      <c r="AD46" s="319">
        <v>0</v>
      </c>
      <c r="AE46" s="319">
        <v>0</v>
      </c>
      <c r="AF46" s="319">
        <v>0</v>
      </c>
      <c r="AG46" s="319">
        <v>0</v>
      </c>
      <c r="AH46" s="319">
        <v>0</v>
      </c>
      <c r="AI46" s="319">
        <v>0</v>
      </c>
      <c r="AJ46" s="319">
        <v>0</v>
      </c>
      <c r="AK46" s="319">
        <v>0</v>
      </c>
      <c r="AL46" s="319">
        <v>0</v>
      </c>
      <c r="AM46" s="319">
        <v>0</v>
      </c>
      <c r="AN46" s="319">
        <v>0</v>
      </c>
      <c r="AO46" s="319">
        <v>0</v>
      </c>
      <c r="AP46" s="319">
        <v>0</v>
      </c>
      <c r="AQ46" s="319">
        <v>0</v>
      </c>
      <c r="AR46" s="319">
        <v>0</v>
      </c>
      <c r="AS46" s="319">
        <v>0</v>
      </c>
      <c r="AT46" s="319">
        <v>0</v>
      </c>
      <c r="AU46" s="319">
        <v>0</v>
      </c>
      <c r="AV46" s="319">
        <v>0</v>
      </c>
      <c r="AW46" s="319">
        <v>0</v>
      </c>
      <c r="AX46" s="319">
        <v>0</v>
      </c>
      <c r="AY46" s="319">
        <v>0</v>
      </c>
      <c r="AZ46" s="319">
        <v>0</v>
      </c>
      <c r="BA46" s="319">
        <v>0</v>
      </c>
      <c r="BB46" s="319">
        <v>0</v>
      </c>
      <c r="BC46" s="319">
        <v>0</v>
      </c>
      <c r="BD46" s="319">
        <v>0</v>
      </c>
      <c r="BE46" s="319">
        <v>0</v>
      </c>
      <c r="BF46" s="319">
        <v>0</v>
      </c>
      <c r="BG46" s="319">
        <v>0</v>
      </c>
      <c r="BH46" s="319">
        <v>0</v>
      </c>
      <c r="BI46" s="319">
        <v>0</v>
      </c>
      <c r="BJ46" s="354">
        <v>0</v>
      </c>
      <c r="BK46" s="354">
        <v>0</v>
      </c>
    </row>
    <row r="47" spans="1:63" ht="20.100000000000001" customHeight="1" x14ac:dyDescent="0.2">
      <c r="A47" s="375" t="s">
        <v>138</v>
      </c>
      <c r="B47" s="341" t="s">
        <v>133</v>
      </c>
      <c r="C47" s="340" t="s">
        <v>134</v>
      </c>
      <c r="D47" s="202">
        <v>0</v>
      </c>
      <c r="E47" s="202">
        <v>0</v>
      </c>
      <c r="F47" s="320">
        <v>0</v>
      </c>
      <c r="G47" s="202">
        <v>0</v>
      </c>
      <c r="H47" s="202">
        <v>0</v>
      </c>
      <c r="I47" s="202">
        <v>0</v>
      </c>
      <c r="J47" s="202">
        <v>0</v>
      </c>
      <c r="K47" s="202">
        <v>0</v>
      </c>
      <c r="L47" s="202">
        <v>0</v>
      </c>
      <c r="M47" s="202">
        <v>0</v>
      </c>
      <c r="N47" s="202">
        <v>0</v>
      </c>
      <c r="O47" s="202">
        <v>0</v>
      </c>
      <c r="P47" s="202">
        <v>0</v>
      </c>
      <c r="Q47" s="202">
        <v>0</v>
      </c>
      <c r="R47" s="202">
        <v>0</v>
      </c>
      <c r="S47" s="202">
        <v>0</v>
      </c>
      <c r="T47" s="202">
        <v>0</v>
      </c>
      <c r="U47" s="202">
        <v>0</v>
      </c>
      <c r="V47" s="202">
        <v>0</v>
      </c>
      <c r="W47" s="202">
        <v>0</v>
      </c>
      <c r="X47" s="202">
        <v>0</v>
      </c>
      <c r="Y47" s="202">
        <v>0</v>
      </c>
      <c r="Z47" s="202">
        <v>0</v>
      </c>
      <c r="AA47" s="202">
        <v>0</v>
      </c>
      <c r="AB47" s="202">
        <v>0</v>
      </c>
      <c r="AC47" s="319">
        <v>0</v>
      </c>
      <c r="AD47" s="319">
        <v>0</v>
      </c>
      <c r="AE47" s="319">
        <v>0</v>
      </c>
      <c r="AF47" s="319">
        <v>0</v>
      </c>
      <c r="AG47" s="319">
        <v>0</v>
      </c>
      <c r="AH47" s="319">
        <v>0</v>
      </c>
      <c r="AI47" s="319">
        <v>0</v>
      </c>
      <c r="AJ47" s="319">
        <v>0</v>
      </c>
      <c r="AK47" s="319">
        <v>0</v>
      </c>
      <c r="AL47" s="202">
        <v>0</v>
      </c>
      <c r="AM47" s="202">
        <v>0</v>
      </c>
      <c r="AN47" s="202">
        <v>0</v>
      </c>
      <c r="AO47" s="202">
        <v>0</v>
      </c>
      <c r="AP47" s="319">
        <v>0</v>
      </c>
      <c r="AQ47" s="319">
        <v>0</v>
      </c>
      <c r="AR47" s="319">
        <v>0</v>
      </c>
      <c r="AS47" s="202">
        <v>0</v>
      </c>
      <c r="AT47" s="202">
        <v>0</v>
      </c>
      <c r="AU47" s="202">
        <v>0</v>
      </c>
      <c r="AV47" s="202">
        <v>0</v>
      </c>
      <c r="AW47" s="202">
        <v>0</v>
      </c>
      <c r="AX47" s="202">
        <v>0</v>
      </c>
      <c r="AY47" s="202">
        <v>0</v>
      </c>
      <c r="AZ47" s="202">
        <v>0</v>
      </c>
      <c r="BA47" s="202">
        <v>0</v>
      </c>
      <c r="BB47" s="202">
        <v>0</v>
      </c>
      <c r="BC47" s="202">
        <v>0</v>
      </c>
      <c r="BD47" s="202">
        <v>0</v>
      </c>
      <c r="BE47" s="202">
        <v>0</v>
      </c>
      <c r="BF47" s="202">
        <v>0</v>
      </c>
      <c r="BG47" s="319">
        <v>0</v>
      </c>
      <c r="BH47" s="319">
        <v>0</v>
      </c>
      <c r="BI47" s="319">
        <v>0</v>
      </c>
      <c r="BJ47" s="321">
        <v>0</v>
      </c>
      <c r="BK47" s="321">
        <v>0</v>
      </c>
    </row>
    <row r="48" spans="1:63" ht="20.100000000000001" customHeight="1" x14ac:dyDescent="0.2">
      <c r="A48" s="375" t="s">
        <v>158</v>
      </c>
      <c r="B48" s="341" t="s">
        <v>154</v>
      </c>
      <c r="C48" s="340" t="s">
        <v>155</v>
      </c>
      <c r="D48" s="202">
        <v>0</v>
      </c>
      <c r="E48" s="202">
        <v>0</v>
      </c>
      <c r="F48" s="320">
        <v>0</v>
      </c>
      <c r="G48" s="202">
        <v>0</v>
      </c>
      <c r="H48" s="202">
        <v>0</v>
      </c>
      <c r="I48" s="202">
        <v>0</v>
      </c>
      <c r="J48" s="202">
        <v>0</v>
      </c>
      <c r="K48" s="202">
        <v>0</v>
      </c>
      <c r="L48" s="202">
        <v>0</v>
      </c>
      <c r="M48" s="202">
        <v>0</v>
      </c>
      <c r="N48" s="202">
        <v>0</v>
      </c>
      <c r="O48" s="202">
        <v>0</v>
      </c>
      <c r="P48" s="202">
        <v>0</v>
      </c>
      <c r="Q48" s="202">
        <v>0</v>
      </c>
      <c r="R48" s="202">
        <v>0</v>
      </c>
      <c r="S48" s="202">
        <v>0</v>
      </c>
      <c r="T48" s="202">
        <v>0</v>
      </c>
      <c r="U48" s="202">
        <v>0</v>
      </c>
      <c r="V48" s="202">
        <v>0</v>
      </c>
      <c r="W48" s="202">
        <v>0</v>
      </c>
      <c r="X48" s="202">
        <v>0</v>
      </c>
      <c r="Y48" s="202">
        <v>0</v>
      </c>
      <c r="Z48" s="202">
        <v>0</v>
      </c>
      <c r="AA48" s="202">
        <v>0</v>
      </c>
      <c r="AB48" s="202">
        <v>0</v>
      </c>
      <c r="AC48" s="319">
        <v>0</v>
      </c>
      <c r="AD48" s="319">
        <v>0</v>
      </c>
      <c r="AE48" s="319">
        <v>0</v>
      </c>
      <c r="AF48" s="319">
        <v>0</v>
      </c>
      <c r="AG48" s="319">
        <v>0</v>
      </c>
      <c r="AH48" s="319">
        <v>0</v>
      </c>
      <c r="AI48" s="319">
        <v>0</v>
      </c>
      <c r="AJ48" s="319">
        <v>0</v>
      </c>
      <c r="AK48" s="319">
        <v>0</v>
      </c>
      <c r="AL48" s="202">
        <v>0</v>
      </c>
      <c r="AM48" s="202">
        <v>0</v>
      </c>
      <c r="AN48" s="202">
        <v>0</v>
      </c>
      <c r="AO48" s="202">
        <v>0</v>
      </c>
      <c r="AP48" s="319">
        <v>0</v>
      </c>
      <c r="AQ48" s="319">
        <v>0</v>
      </c>
      <c r="AR48" s="319">
        <v>0</v>
      </c>
      <c r="AS48" s="202">
        <v>0</v>
      </c>
      <c r="AT48" s="202">
        <v>0</v>
      </c>
      <c r="AU48" s="202">
        <v>0</v>
      </c>
      <c r="AV48" s="202">
        <v>0</v>
      </c>
      <c r="AW48" s="202">
        <v>0</v>
      </c>
      <c r="AX48" s="202">
        <v>0</v>
      </c>
      <c r="AY48" s="202">
        <v>0</v>
      </c>
      <c r="AZ48" s="202">
        <v>0</v>
      </c>
      <c r="BA48" s="202">
        <v>0</v>
      </c>
      <c r="BB48" s="202">
        <v>0</v>
      </c>
      <c r="BC48" s="202">
        <v>0</v>
      </c>
      <c r="BD48" s="202">
        <v>0</v>
      </c>
      <c r="BE48" s="202">
        <v>0</v>
      </c>
      <c r="BF48" s="202">
        <v>0</v>
      </c>
      <c r="BG48" s="319">
        <v>0</v>
      </c>
      <c r="BH48" s="319">
        <v>0</v>
      </c>
      <c r="BI48" s="319">
        <v>0</v>
      </c>
      <c r="BJ48" s="321">
        <v>0</v>
      </c>
      <c r="BK48" s="321">
        <v>0</v>
      </c>
    </row>
    <row r="49" spans="1:63" ht="20.100000000000001" customHeight="1" x14ac:dyDescent="0.2">
      <c r="A49" s="375" t="s">
        <v>1285</v>
      </c>
      <c r="B49" s="341" t="s">
        <v>136</v>
      </c>
      <c r="C49" s="340" t="s">
        <v>137</v>
      </c>
      <c r="D49" s="202">
        <v>0.19</v>
      </c>
      <c r="E49" s="202">
        <v>0.03</v>
      </c>
      <c r="F49" s="320">
        <v>0.03</v>
      </c>
      <c r="G49" s="202">
        <v>0</v>
      </c>
      <c r="H49" s="202">
        <v>0</v>
      </c>
      <c r="I49" s="202">
        <v>0</v>
      </c>
      <c r="J49" s="202">
        <v>0.03</v>
      </c>
      <c r="K49" s="202">
        <v>0</v>
      </c>
      <c r="L49" s="202">
        <v>0</v>
      </c>
      <c r="M49" s="202">
        <v>0</v>
      </c>
      <c r="N49" s="202">
        <v>0</v>
      </c>
      <c r="O49" s="202">
        <v>0</v>
      </c>
      <c r="P49" s="202">
        <v>0</v>
      </c>
      <c r="Q49" s="202">
        <v>0</v>
      </c>
      <c r="R49" s="202">
        <v>0</v>
      </c>
      <c r="S49" s="202">
        <v>0</v>
      </c>
      <c r="T49" s="202">
        <v>0</v>
      </c>
      <c r="U49" s="202">
        <v>0</v>
      </c>
      <c r="V49" s="202">
        <v>0</v>
      </c>
      <c r="W49" s="202">
        <v>0</v>
      </c>
      <c r="X49" s="202">
        <v>0</v>
      </c>
      <c r="Y49" s="202">
        <v>0</v>
      </c>
      <c r="Z49" s="202">
        <v>0</v>
      </c>
      <c r="AA49" s="202">
        <v>0</v>
      </c>
      <c r="AB49" s="202">
        <v>0</v>
      </c>
      <c r="AC49" s="319">
        <v>0</v>
      </c>
      <c r="AD49" s="319">
        <v>0</v>
      </c>
      <c r="AE49" s="319">
        <v>0</v>
      </c>
      <c r="AF49" s="319">
        <v>0</v>
      </c>
      <c r="AG49" s="319">
        <v>0</v>
      </c>
      <c r="AH49" s="319">
        <v>0</v>
      </c>
      <c r="AI49" s="319">
        <v>0</v>
      </c>
      <c r="AJ49" s="319">
        <v>0</v>
      </c>
      <c r="AK49" s="319">
        <v>0</v>
      </c>
      <c r="AL49" s="202">
        <v>0</v>
      </c>
      <c r="AM49" s="202">
        <v>0</v>
      </c>
      <c r="AN49" s="202">
        <v>0</v>
      </c>
      <c r="AO49" s="202">
        <v>0</v>
      </c>
      <c r="AP49" s="319">
        <v>0</v>
      </c>
      <c r="AQ49" s="319">
        <v>0</v>
      </c>
      <c r="AR49" s="319">
        <v>0</v>
      </c>
      <c r="AS49" s="202">
        <v>0</v>
      </c>
      <c r="AT49" s="202">
        <v>0</v>
      </c>
      <c r="AU49" s="202">
        <v>0</v>
      </c>
      <c r="AV49" s="202">
        <v>0</v>
      </c>
      <c r="AW49" s="202">
        <v>0</v>
      </c>
      <c r="AX49" s="202">
        <v>0</v>
      </c>
      <c r="AY49" s="202">
        <v>0</v>
      </c>
      <c r="AZ49" s="202">
        <v>0</v>
      </c>
      <c r="BA49" s="202">
        <v>0</v>
      </c>
      <c r="BB49" s="202">
        <v>0</v>
      </c>
      <c r="BC49" s="202">
        <v>0</v>
      </c>
      <c r="BD49" s="202">
        <v>0</v>
      </c>
      <c r="BE49" s="202">
        <v>0</v>
      </c>
      <c r="BF49" s="202">
        <v>0</v>
      </c>
      <c r="BG49" s="319">
        <v>0</v>
      </c>
      <c r="BH49" s="319">
        <v>0</v>
      </c>
      <c r="BI49" s="319">
        <v>0</v>
      </c>
      <c r="BJ49" s="321">
        <v>0.03</v>
      </c>
      <c r="BK49" s="321">
        <v>0.22</v>
      </c>
    </row>
    <row r="50" spans="1:63" ht="20.100000000000001" customHeight="1" x14ac:dyDescent="0.2">
      <c r="A50" s="375" t="s">
        <v>144</v>
      </c>
      <c r="B50" s="341" t="s">
        <v>142</v>
      </c>
      <c r="C50" s="340" t="s">
        <v>143</v>
      </c>
      <c r="D50" s="202">
        <v>0</v>
      </c>
      <c r="E50" s="202">
        <v>0</v>
      </c>
      <c r="F50" s="320">
        <v>0</v>
      </c>
      <c r="G50" s="202">
        <v>0</v>
      </c>
      <c r="H50" s="202">
        <v>0</v>
      </c>
      <c r="I50" s="202">
        <v>0</v>
      </c>
      <c r="J50" s="202">
        <v>0</v>
      </c>
      <c r="K50" s="202">
        <v>0</v>
      </c>
      <c r="L50" s="202">
        <v>0</v>
      </c>
      <c r="M50" s="202">
        <v>0</v>
      </c>
      <c r="N50" s="202">
        <v>0</v>
      </c>
      <c r="O50" s="202">
        <v>0</v>
      </c>
      <c r="P50" s="202">
        <v>0</v>
      </c>
      <c r="Q50" s="202">
        <v>0</v>
      </c>
      <c r="R50" s="202">
        <v>0</v>
      </c>
      <c r="S50" s="202">
        <v>0</v>
      </c>
      <c r="T50" s="202">
        <v>0</v>
      </c>
      <c r="U50" s="202">
        <v>0</v>
      </c>
      <c r="V50" s="202">
        <v>0</v>
      </c>
      <c r="W50" s="202">
        <v>0</v>
      </c>
      <c r="X50" s="202">
        <v>0</v>
      </c>
      <c r="Y50" s="202">
        <v>0</v>
      </c>
      <c r="Z50" s="202">
        <v>0</v>
      </c>
      <c r="AA50" s="202">
        <v>0</v>
      </c>
      <c r="AB50" s="202">
        <v>0</v>
      </c>
      <c r="AC50" s="319">
        <v>0</v>
      </c>
      <c r="AD50" s="319">
        <v>0</v>
      </c>
      <c r="AE50" s="319">
        <v>0</v>
      </c>
      <c r="AF50" s="319">
        <v>0</v>
      </c>
      <c r="AG50" s="319">
        <v>0</v>
      </c>
      <c r="AH50" s="319">
        <v>0</v>
      </c>
      <c r="AI50" s="319">
        <v>0</v>
      </c>
      <c r="AJ50" s="319">
        <v>0</v>
      </c>
      <c r="AK50" s="319">
        <v>0</v>
      </c>
      <c r="AL50" s="202">
        <v>0</v>
      </c>
      <c r="AM50" s="202">
        <v>0</v>
      </c>
      <c r="AN50" s="202">
        <v>0</v>
      </c>
      <c r="AO50" s="202">
        <v>0</v>
      </c>
      <c r="AP50" s="319">
        <v>0</v>
      </c>
      <c r="AQ50" s="319">
        <v>0</v>
      </c>
      <c r="AR50" s="319">
        <v>0</v>
      </c>
      <c r="AS50" s="202">
        <v>0</v>
      </c>
      <c r="AT50" s="202">
        <v>0</v>
      </c>
      <c r="AU50" s="202">
        <v>0</v>
      </c>
      <c r="AV50" s="202">
        <v>0</v>
      </c>
      <c r="AW50" s="202">
        <v>0</v>
      </c>
      <c r="AX50" s="202">
        <v>0</v>
      </c>
      <c r="AY50" s="202">
        <v>0</v>
      </c>
      <c r="AZ50" s="202">
        <v>0</v>
      </c>
      <c r="BA50" s="202">
        <v>0</v>
      </c>
      <c r="BB50" s="202">
        <v>0</v>
      </c>
      <c r="BC50" s="202">
        <v>0</v>
      </c>
      <c r="BD50" s="202">
        <v>0</v>
      </c>
      <c r="BE50" s="202">
        <v>0</v>
      </c>
      <c r="BF50" s="202">
        <v>0</v>
      </c>
      <c r="BG50" s="319">
        <v>0</v>
      </c>
      <c r="BH50" s="319">
        <v>0</v>
      </c>
      <c r="BI50" s="319">
        <v>0</v>
      </c>
      <c r="BJ50" s="321">
        <v>0</v>
      </c>
      <c r="BK50" s="321">
        <v>0</v>
      </c>
    </row>
    <row r="51" spans="1:63" ht="20.100000000000001" customHeight="1" x14ac:dyDescent="0.2">
      <c r="A51" s="375" t="s">
        <v>147</v>
      </c>
      <c r="B51" s="341" t="s">
        <v>145</v>
      </c>
      <c r="C51" s="340" t="s">
        <v>146</v>
      </c>
      <c r="D51" s="202">
        <v>485.8</v>
      </c>
      <c r="E51" s="202">
        <v>13.57</v>
      </c>
      <c r="F51" s="320">
        <v>2.92</v>
      </c>
      <c r="G51" s="202">
        <v>0</v>
      </c>
      <c r="H51" s="202">
        <v>0</v>
      </c>
      <c r="I51" s="202">
        <v>0</v>
      </c>
      <c r="J51" s="202">
        <v>2.3899999999999997</v>
      </c>
      <c r="K51" s="202">
        <v>0.53</v>
      </c>
      <c r="L51" s="202">
        <v>0</v>
      </c>
      <c r="M51" s="202">
        <v>0</v>
      </c>
      <c r="N51" s="202">
        <v>0</v>
      </c>
      <c r="O51" s="202">
        <v>0</v>
      </c>
      <c r="P51" s="202">
        <v>0</v>
      </c>
      <c r="Q51" s="202">
        <v>0</v>
      </c>
      <c r="R51" s="202">
        <v>10.65</v>
      </c>
      <c r="S51" s="202">
        <v>0</v>
      </c>
      <c r="T51" s="202">
        <v>0</v>
      </c>
      <c r="U51" s="202">
        <v>0</v>
      </c>
      <c r="V51" s="202">
        <v>0</v>
      </c>
      <c r="W51" s="202">
        <v>0</v>
      </c>
      <c r="X51" s="202">
        <v>0</v>
      </c>
      <c r="Y51" s="202">
        <v>0</v>
      </c>
      <c r="Z51" s="202">
        <v>0</v>
      </c>
      <c r="AA51" s="202">
        <v>0</v>
      </c>
      <c r="AB51" s="202">
        <v>0.82</v>
      </c>
      <c r="AC51" s="319">
        <v>0.7</v>
      </c>
      <c r="AD51" s="319">
        <v>0.04</v>
      </c>
      <c r="AE51" s="319">
        <v>0.08</v>
      </c>
      <c r="AF51" s="319">
        <v>0</v>
      </c>
      <c r="AG51" s="319">
        <v>0</v>
      </c>
      <c r="AH51" s="319">
        <v>0</v>
      </c>
      <c r="AI51" s="319">
        <v>0</v>
      </c>
      <c r="AJ51" s="319">
        <v>0</v>
      </c>
      <c r="AK51" s="319">
        <v>0</v>
      </c>
      <c r="AL51" s="202">
        <v>0</v>
      </c>
      <c r="AM51" s="202">
        <v>0</v>
      </c>
      <c r="AN51" s="202">
        <v>0</v>
      </c>
      <c r="AO51" s="202">
        <v>0</v>
      </c>
      <c r="AP51" s="319">
        <v>0</v>
      </c>
      <c r="AQ51" s="319">
        <v>0</v>
      </c>
      <c r="AR51" s="319">
        <v>0</v>
      </c>
      <c r="AS51" s="202">
        <v>0</v>
      </c>
      <c r="AT51" s="202">
        <v>0</v>
      </c>
      <c r="AU51" s="202">
        <v>0</v>
      </c>
      <c r="AV51" s="202">
        <v>0</v>
      </c>
      <c r="AW51" s="202">
        <v>0</v>
      </c>
      <c r="AX51" s="202">
        <v>9.83</v>
      </c>
      <c r="AY51" s="202">
        <v>0</v>
      </c>
      <c r="AZ51" s="202">
        <v>0</v>
      </c>
      <c r="BA51" s="202">
        <v>0</v>
      </c>
      <c r="BB51" s="202">
        <v>0</v>
      </c>
      <c r="BC51" s="202">
        <v>0</v>
      </c>
      <c r="BD51" s="202">
        <v>0</v>
      </c>
      <c r="BE51" s="202">
        <v>0</v>
      </c>
      <c r="BF51" s="202">
        <v>0</v>
      </c>
      <c r="BG51" s="319">
        <v>0</v>
      </c>
      <c r="BH51" s="319">
        <v>0</v>
      </c>
      <c r="BI51" s="319">
        <v>0</v>
      </c>
      <c r="BJ51" s="321">
        <v>2.9800000000000004</v>
      </c>
      <c r="BK51" s="321">
        <v>488.78</v>
      </c>
    </row>
    <row r="52" spans="1:63" ht="20.100000000000001" customHeight="1" x14ac:dyDescent="0.2">
      <c r="A52" s="375" t="s">
        <v>150</v>
      </c>
      <c r="B52" s="341" t="s">
        <v>148</v>
      </c>
      <c r="C52" s="340" t="s">
        <v>149</v>
      </c>
      <c r="D52" s="202">
        <v>0.59</v>
      </c>
      <c r="E52" s="202">
        <v>0</v>
      </c>
      <c r="F52" s="320">
        <v>0</v>
      </c>
      <c r="G52" s="202">
        <v>0</v>
      </c>
      <c r="H52" s="202">
        <v>0</v>
      </c>
      <c r="I52" s="202">
        <v>0</v>
      </c>
      <c r="J52" s="202">
        <v>0</v>
      </c>
      <c r="K52" s="202">
        <v>0</v>
      </c>
      <c r="L52" s="202">
        <v>0</v>
      </c>
      <c r="M52" s="202">
        <v>0</v>
      </c>
      <c r="N52" s="202">
        <v>0</v>
      </c>
      <c r="O52" s="202">
        <v>0</v>
      </c>
      <c r="P52" s="202">
        <v>0</v>
      </c>
      <c r="Q52" s="202">
        <v>0</v>
      </c>
      <c r="R52" s="202">
        <v>0</v>
      </c>
      <c r="S52" s="202">
        <v>0</v>
      </c>
      <c r="T52" s="202">
        <v>0</v>
      </c>
      <c r="U52" s="202">
        <v>0</v>
      </c>
      <c r="V52" s="202">
        <v>0</v>
      </c>
      <c r="W52" s="202">
        <v>0</v>
      </c>
      <c r="X52" s="202">
        <v>0</v>
      </c>
      <c r="Y52" s="202">
        <v>0</v>
      </c>
      <c r="Z52" s="202">
        <v>0</v>
      </c>
      <c r="AA52" s="202">
        <v>0</v>
      </c>
      <c r="AB52" s="202">
        <v>0</v>
      </c>
      <c r="AC52" s="319">
        <v>0</v>
      </c>
      <c r="AD52" s="319">
        <v>0</v>
      </c>
      <c r="AE52" s="319">
        <v>0</v>
      </c>
      <c r="AF52" s="319">
        <v>0</v>
      </c>
      <c r="AG52" s="319">
        <v>0</v>
      </c>
      <c r="AH52" s="319">
        <v>0</v>
      </c>
      <c r="AI52" s="319">
        <v>0</v>
      </c>
      <c r="AJ52" s="319">
        <v>0</v>
      </c>
      <c r="AK52" s="319">
        <v>0</v>
      </c>
      <c r="AL52" s="202">
        <v>0</v>
      </c>
      <c r="AM52" s="202">
        <v>0</v>
      </c>
      <c r="AN52" s="202">
        <v>0</v>
      </c>
      <c r="AO52" s="202">
        <v>0</v>
      </c>
      <c r="AP52" s="319">
        <v>0</v>
      </c>
      <c r="AQ52" s="319">
        <v>0</v>
      </c>
      <c r="AR52" s="319">
        <v>0</v>
      </c>
      <c r="AS52" s="202">
        <v>0</v>
      </c>
      <c r="AT52" s="202">
        <v>0</v>
      </c>
      <c r="AU52" s="202">
        <v>0</v>
      </c>
      <c r="AV52" s="202">
        <v>0</v>
      </c>
      <c r="AW52" s="202">
        <v>0</v>
      </c>
      <c r="AX52" s="202">
        <v>0</v>
      </c>
      <c r="AY52" s="202">
        <v>0</v>
      </c>
      <c r="AZ52" s="202">
        <v>0</v>
      </c>
      <c r="BA52" s="202">
        <v>0</v>
      </c>
      <c r="BB52" s="202">
        <v>0</v>
      </c>
      <c r="BC52" s="202">
        <v>0</v>
      </c>
      <c r="BD52" s="202">
        <v>0</v>
      </c>
      <c r="BE52" s="202">
        <v>0</v>
      </c>
      <c r="BF52" s="202">
        <v>0</v>
      </c>
      <c r="BG52" s="319">
        <v>0</v>
      </c>
      <c r="BH52" s="319">
        <v>0</v>
      </c>
      <c r="BI52" s="319">
        <v>0</v>
      </c>
      <c r="BJ52" s="321">
        <v>0</v>
      </c>
      <c r="BK52" s="321">
        <v>0.59</v>
      </c>
    </row>
    <row r="53" spans="1:63" ht="20.100000000000001" customHeight="1" x14ac:dyDescent="0.2">
      <c r="A53" s="375" t="s">
        <v>153</v>
      </c>
      <c r="B53" s="341" t="s">
        <v>151</v>
      </c>
      <c r="C53" s="340" t="s">
        <v>152</v>
      </c>
      <c r="D53" s="202">
        <v>0</v>
      </c>
      <c r="E53" s="202">
        <v>0</v>
      </c>
      <c r="F53" s="320">
        <v>0</v>
      </c>
      <c r="G53" s="202">
        <v>0</v>
      </c>
      <c r="H53" s="202">
        <v>0</v>
      </c>
      <c r="I53" s="202">
        <v>0</v>
      </c>
      <c r="J53" s="202">
        <v>0</v>
      </c>
      <c r="K53" s="202">
        <v>0</v>
      </c>
      <c r="L53" s="202">
        <v>0</v>
      </c>
      <c r="M53" s="202">
        <v>0</v>
      </c>
      <c r="N53" s="202">
        <v>0</v>
      </c>
      <c r="O53" s="202">
        <v>0</v>
      </c>
      <c r="P53" s="202">
        <v>0</v>
      </c>
      <c r="Q53" s="202">
        <v>0</v>
      </c>
      <c r="R53" s="202">
        <v>0</v>
      </c>
      <c r="S53" s="202">
        <v>0</v>
      </c>
      <c r="T53" s="202">
        <v>0</v>
      </c>
      <c r="U53" s="202">
        <v>0</v>
      </c>
      <c r="V53" s="202">
        <v>0</v>
      </c>
      <c r="W53" s="202">
        <v>0</v>
      </c>
      <c r="X53" s="202">
        <v>0</v>
      </c>
      <c r="Y53" s="202">
        <v>0</v>
      </c>
      <c r="Z53" s="202">
        <v>0</v>
      </c>
      <c r="AA53" s="202">
        <v>0</v>
      </c>
      <c r="AB53" s="202">
        <v>0</v>
      </c>
      <c r="AC53" s="319">
        <v>0</v>
      </c>
      <c r="AD53" s="319">
        <v>0</v>
      </c>
      <c r="AE53" s="319">
        <v>0</v>
      </c>
      <c r="AF53" s="319">
        <v>0</v>
      </c>
      <c r="AG53" s="319">
        <v>0</v>
      </c>
      <c r="AH53" s="319">
        <v>0</v>
      </c>
      <c r="AI53" s="319">
        <v>0</v>
      </c>
      <c r="AJ53" s="319">
        <v>0</v>
      </c>
      <c r="AK53" s="319">
        <v>0</v>
      </c>
      <c r="AL53" s="202">
        <v>0</v>
      </c>
      <c r="AM53" s="202">
        <v>0</v>
      </c>
      <c r="AN53" s="202">
        <v>0</v>
      </c>
      <c r="AO53" s="202">
        <v>0</v>
      </c>
      <c r="AP53" s="319">
        <v>0</v>
      </c>
      <c r="AQ53" s="319">
        <v>0</v>
      </c>
      <c r="AR53" s="319">
        <v>0</v>
      </c>
      <c r="AS53" s="202">
        <v>0</v>
      </c>
      <c r="AT53" s="202">
        <v>0</v>
      </c>
      <c r="AU53" s="202">
        <v>0</v>
      </c>
      <c r="AV53" s="202">
        <v>0</v>
      </c>
      <c r="AW53" s="202">
        <v>0</v>
      </c>
      <c r="AX53" s="202">
        <v>0</v>
      </c>
      <c r="AY53" s="202">
        <v>0</v>
      </c>
      <c r="AZ53" s="202">
        <v>0</v>
      </c>
      <c r="BA53" s="202">
        <v>0</v>
      </c>
      <c r="BB53" s="202">
        <v>0</v>
      </c>
      <c r="BC53" s="202">
        <v>0</v>
      </c>
      <c r="BD53" s="202">
        <v>0</v>
      </c>
      <c r="BE53" s="202">
        <v>0</v>
      </c>
      <c r="BF53" s="202">
        <v>0</v>
      </c>
      <c r="BG53" s="319">
        <v>0</v>
      </c>
      <c r="BH53" s="319">
        <v>0</v>
      </c>
      <c r="BI53" s="319">
        <v>0</v>
      </c>
      <c r="BJ53" s="321">
        <v>0</v>
      </c>
      <c r="BK53" s="321">
        <v>0</v>
      </c>
    </row>
    <row r="54" spans="1:63" ht="20.100000000000001" customHeight="1" x14ac:dyDescent="0.2">
      <c r="A54" s="375" t="s">
        <v>1270</v>
      </c>
      <c r="B54" s="341" t="s">
        <v>139</v>
      </c>
      <c r="C54" s="340" t="s">
        <v>140</v>
      </c>
      <c r="D54" s="202">
        <v>0.53</v>
      </c>
      <c r="E54" s="202">
        <v>0</v>
      </c>
      <c r="F54" s="320">
        <v>0</v>
      </c>
      <c r="G54" s="202">
        <v>0</v>
      </c>
      <c r="H54" s="202">
        <v>0</v>
      </c>
      <c r="I54" s="202">
        <v>0</v>
      </c>
      <c r="J54" s="202">
        <v>0</v>
      </c>
      <c r="K54" s="202">
        <v>0</v>
      </c>
      <c r="L54" s="202">
        <v>0</v>
      </c>
      <c r="M54" s="202">
        <v>0</v>
      </c>
      <c r="N54" s="202">
        <v>0</v>
      </c>
      <c r="O54" s="202">
        <v>0</v>
      </c>
      <c r="P54" s="202">
        <v>0</v>
      </c>
      <c r="Q54" s="202">
        <v>0</v>
      </c>
      <c r="R54" s="202">
        <v>0</v>
      </c>
      <c r="S54" s="202">
        <v>0</v>
      </c>
      <c r="T54" s="202">
        <v>0</v>
      </c>
      <c r="U54" s="202">
        <v>0</v>
      </c>
      <c r="V54" s="202">
        <v>0</v>
      </c>
      <c r="W54" s="202">
        <v>0</v>
      </c>
      <c r="X54" s="202">
        <v>0</v>
      </c>
      <c r="Y54" s="202">
        <v>0</v>
      </c>
      <c r="Z54" s="202">
        <v>0</v>
      </c>
      <c r="AA54" s="202">
        <v>0</v>
      </c>
      <c r="AB54" s="202">
        <v>0</v>
      </c>
      <c r="AC54" s="319">
        <v>0</v>
      </c>
      <c r="AD54" s="319">
        <v>0</v>
      </c>
      <c r="AE54" s="319">
        <v>0</v>
      </c>
      <c r="AF54" s="319">
        <v>0</v>
      </c>
      <c r="AG54" s="319">
        <v>0</v>
      </c>
      <c r="AH54" s="319">
        <v>0</v>
      </c>
      <c r="AI54" s="319">
        <v>0</v>
      </c>
      <c r="AJ54" s="319">
        <v>0</v>
      </c>
      <c r="AK54" s="319">
        <v>0</v>
      </c>
      <c r="AL54" s="202">
        <v>0</v>
      </c>
      <c r="AM54" s="202">
        <v>0</v>
      </c>
      <c r="AN54" s="202">
        <v>0</v>
      </c>
      <c r="AO54" s="202">
        <v>0</v>
      </c>
      <c r="AP54" s="319">
        <v>0</v>
      </c>
      <c r="AQ54" s="319">
        <v>0</v>
      </c>
      <c r="AR54" s="319">
        <v>0</v>
      </c>
      <c r="AS54" s="202">
        <v>0</v>
      </c>
      <c r="AT54" s="202">
        <v>0</v>
      </c>
      <c r="AU54" s="202">
        <v>0</v>
      </c>
      <c r="AV54" s="202">
        <v>0</v>
      </c>
      <c r="AW54" s="202">
        <v>0</v>
      </c>
      <c r="AX54" s="202">
        <v>0</v>
      </c>
      <c r="AY54" s="202">
        <v>0</v>
      </c>
      <c r="AZ54" s="202">
        <v>0</v>
      </c>
      <c r="BA54" s="202">
        <v>0</v>
      </c>
      <c r="BB54" s="202">
        <v>0</v>
      </c>
      <c r="BC54" s="202">
        <v>0</v>
      </c>
      <c r="BD54" s="202">
        <v>0</v>
      </c>
      <c r="BE54" s="202">
        <v>0</v>
      </c>
      <c r="BF54" s="202">
        <v>0</v>
      </c>
      <c r="BG54" s="319">
        <v>0</v>
      </c>
      <c r="BH54" s="319">
        <v>0</v>
      </c>
      <c r="BI54" s="319">
        <v>0</v>
      </c>
      <c r="BJ54" s="321">
        <v>0</v>
      </c>
      <c r="BK54" s="321">
        <v>0.53</v>
      </c>
    </row>
    <row r="55" spans="1:63" ht="20.100000000000001" customHeight="1" x14ac:dyDescent="0.2">
      <c r="A55" s="375" t="s">
        <v>1286</v>
      </c>
      <c r="B55" s="341" t="s">
        <v>156</v>
      </c>
      <c r="C55" s="340" t="s">
        <v>157</v>
      </c>
      <c r="D55" s="202">
        <v>0</v>
      </c>
      <c r="E55" s="202">
        <v>0</v>
      </c>
      <c r="F55" s="320">
        <v>0</v>
      </c>
      <c r="G55" s="202">
        <v>0</v>
      </c>
      <c r="H55" s="202">
        <v>0</v>
      </c>
      <c r="I55" s="202">
        <v>0</v>
      </c>
      <c r="J55" s="202">
        <v>0</v>
      </c>
      <c r="K55" s="202">
        <v>0</v>
      </c>
      <c r="L55" s="202">
        <v>0</v>
      </c>
      <c r="M55" s="202">
        <v>0</v>
      </c>
      <c r="N55" s="202">
        <v>0</v>
      </c>
      <c r="O55" s="202">
        <v>0</v>
      </c>
      <c r="P55" s="202">
        <v>0</v>
      </c>
      <c r="Q55" s="202">
        <v>0</v>
      </c>
      <c r="R55" s="202">
        <v>0</v>
      </c>
      <c r="S55" s="202">
        <v>0</v>
      </c>
      <c r="T55" s="202">
        <v>0</v>
      </c>
      <c r="U55" s="202">
        <v>0</v>
      </c>
      <c r="V55" s="202">
        <v>0</v>
      </c>
      <c r="W55" s="202">
        <v>0</v>
      </c>
      <c r="X55" s="202">
        <v>0</v>
      </c>
      <c r="Y55" s="202">
        <v>0</v>
      </c>
      <c r="Z55" s="202">
        <v>0</v>
      </c>
      <c r="AA55" s="202">
        <v>0</v>
      </c>
      <c r="AB55" s="202">
        <v>0</v>
      </c>
      <c r="AC55" s="319">
        <v>0</v>
      </c>
      <c r="AD55" s="319">
        <v>0</v>
      </c>
      <c r="AE55" s="319">
        <v>0</v>
      </c>
      <c r="AF55" s="319">
        <v>0</v>
      </c>
      <c r="AG55" s="319">
        <v>0</v>
      </c>
      <c r="AH55" s="319">
        <v>0</v>
      </c>
      <c r="AI55" s="319">
        <v>0</v>
      </c>
      <c r="AJ55" s="319">
        <v>0</v>
      </c>
      <c r="AK55" s="319">
        <v>0</v>
      </c>
      <c r="AL55" s="202">
        <v>0</v>
      </c>
      <c r="AM55" s="202">
        <v>0</v>
      </c>
      <c r="AN55" s="202">
        <v>0</v>
      </c>
      <c r="AO55" s="202">
        <v>0</v>
      </c>
      <c r="AP55" s="319">
        <v>0</v>
      </c>
      <c r="AQ55" s="319">
        <v>0</v>
      </c>
      <c r="AR55" s="319">
        <v>0</v>
      </c>
      <c r="AS55" s="202">
        <v>0</v>
      </c>
      <c r="AT55" s="202">
        <v>0</v>
      </c>
      <c r="AU55" s="202">
        <v>0</v>
      </c>
      <c r="AV55" s="202">
        <v>0</v>
      </c>
      <c r="AW55" s="202">
        <v>0</v>
      </c>
      <c r="AX55" s="202">
        <v>0</v>
      </c>
      <c r="AY55" s="202">
        <v>0</v>
      </c>
      <c r="AZ55" s="202">
        <v>0</v>
      </c>
      <c r="BA55" s="202">
        <v>0</v>
      </c>
      <c r="BB55" s="202">
        <v>0</v>
      </c>
      <c r="BC55" s="202">
        <v>0</v>
      </c>
      <c r="BD55" s="202">
        <v>0</v>
      </c>
      <c r="BE55" s="202">
        <v>0</v>
      </c>
      <c r="BF55" s="202">
        <v>0</v>
      </c>
      <c r="BG55" s="319">
        <v>0</v>
      </c>
      <c r="BH55" s="319">
        <v>0</v>
      </c>
      <c r="BI55" s="319">
        <v>0</v>
      </c>
      <c r="BJ55" s="321">
        <v>0</v>
      </c>
      <c r="BK55" s="321">
        <v>0</v>
      </c>
    </row>
    <row r="56" spans="1:63" ht="20.100000000000001" customHeight="1" x14ac:dyDescent="0.2">
      <c r="A56" s="375" t="s">
        <v>1269</v>
      </c>
      <c r="B56" s="341" t="s">
        <v>159</v>
      </c>
      <c r="C56" s="340" t="s">
        <v>160</v>
      </c>
      <c r="D56" s="202">
        <v>18.25</v>
      </c>
      <c r="E56" s="202">
        <v>0</v>
      </c>
      <c r="F56" s="320">
        <v>0</v>
      </c>
      <c r="G56" s="202">
        <v>0</v>
      </c>
      <c r="H56" s="202">
        <v>0</v>
      </c>
      <c r="I56" s="202">
        <v>0</v>
      </c>
      <c r="J56" s="202">
        <v>0</v>
      </c>
      <c r="K56" s="202">
        <v>0</v>
      </c>
      <c r="L56" s="202">
        <v>0</v>
      </c>
      <c r="M56" s="202">
        <v>0</v>
      </c>
      <c r="N56" s="202">
        <v>0</v>
      </c>
      <c r="O56" s="202">
        <v>0</v>
      </c>
      <c r="P56" s="202">
        <v>0</v>
      </c>
      <c r="Q56" s="202">
        <v>0</v>
      </c>
      <c r="R56" s="202">
        <v>0</v>
      </c>
      <c r="S56" s="202">
        <v>0</v>
      </c>
      <c r="T56" s="202">
        <v>0</v>
      </c>
      <c r="U56" s="202">
        <v>0</v>
      </c>
      <c r="V56" s="202">
        <v>0</v>
      </c>
      <c r="W56" s="202">
        <v>0</v>
      </c>
      <c r="X56" s="202">
        <v>0</v>
      </c>
      <c r="Y56" s="202">
        <v>0</v>
      </c>
      <c r="Z56" s="202">
        <v>0</v>
      </c>
      <c r="AA56" s="202">
        <v>0</v>
      </c>
      <c r="AB56" s="202">
        <v>0</v>
      </c>
      <c r="AC56" s="319">
        <v>0</v>
      </c>
      <c r="AD56" s="319">
        <v>0</v>
      </c>
      <c r="AE56" s="319">
        <v>0</v>
      </c>
      <c r="AF56" s="319">
        <v>0</v>
      </c>
      <c r="AG56" s="319">
        <v>0</v>
      </c>
      <c r="AH56" s="319">
        <v>0</v>
      </c>
      <c r="AI56" s="319">
        <v>0</v>
      </c>
      <c r="AJ56" s="319">
        <v>0</v>
      </c>
      <c r="AK56" s="319">
        <v>0</v>
      </c>
      <c r="AL56" s="202">
        <v>0</v>
      </c>
      <c r="AM56" s="202">
        <v>0</v>
      </c>
      <c r="AN56" s="202">
        <v>0</v>
      </c>
      <c r="AO56" s="202">
        <v>0</v>
      </c>
      <c r="AP56" s="319">
        <v>0</v>
      </c>
      <c r="AQ56" s="319">
        <v>0</v>
      </c>
      <c r="AR56" s="319">
        <v>0</v>
      </c>
      <c r="AS56" s="202">
        <v>0</v>
      </c>
      <c r="AT56" s="202">
        <v>0</v>
      </c>
      <c r="AU56" s="202">
        <v>0</v>
      </c>
      <c r="AV56" s="202">
        <v>0</v>
      </c>
      <c r="AW56" s="202">
        <v>0</v>
      </c>
      <c r="AX56" s="202">
        <v>0</v>
      </c>
      <c r="AY56" s="202">
        <v>0</v>
      </c>
      <c r="AZ56" s="202">
        <v>0</v>
      </c>
      <c r="BA56" s="202">
        <v>0</v>
      </c>
      <c r="BB56" s="202">
        <v>0</v>
      </c>
      <c r="BC56" s="202">
        <v>0</v>
      </c>
      <c r="BD56" s="202">
        <v>0</v>
      </c>
      <c r="BE56" s="202">
        <v>0</v>
      </c>
      <c r="BF56" s="202">
        <v>0</v>
      </c>
      <c r="BG56" s="319">
        <v>0</v>
      </c>
      <c r="BH56" s="319">
        <v>0</v>
      </c>
      <c r="BI56" s="319">
        <v>0</v>
      </c>
      <c r="BJ56" s="321">
        <v>0</v>
      </c>
      <c r="BK56" s="321">
        <v>18.25</v>
      </c>
    </row>
    <row r="57" spans="1:63" ht="20.100000000000001" customHeight="1" x14ac:dyDescent="0.2">
      <c r="A57" s="375" t="s">
        <v>523</v>
      </c>
      <c r="B57" s="341" t="s">
        <v>162</v>
      </c>
      <c r="C57" s="340" t="s">
        <v>163</v>
      </c>
      <c r="D57" s="202">
        <v>0</v>
      </c>
      <c r="E57" s="202">
        <v>0</v>
      </c>
      <c r="F57" s="320">
        <v>0</v>
      </c>
      <c r="G57" s="202">
        <v>0</v>
      </c>
      <c r="H57" s="202">
        <v>0</v>
      </c>
      <c r="I57" s="202">
        <v>0</v>
      </c>
      <c r="J57" s="202">
        <v>0</v>
      </c>
      <c r="K57" s="202">
        <v>0</v>
      </c>
      <c r="L57" s="202">
        <v>0</v>
      </c>
      <c r="M57" s="202">
        <v>0</v>
      </c>
      <c r="N57" s="202">
        <v>0</v>
      </c>
      <c r="O57" s="202">
        <v>0</v>
      </c>
      <c r="P57" s="202">
        <v>0</v>
      </c>
      <c r="Q57" s="202">
        <v>0</v>
      </c>
      <c r="R57" s="202">
        <v>0</v>
      </c>
      <c r="S57" s="202">
        <v>0</v>
      </c>
      <c r="T57" s="202">
        <v>0</v>
      </c>
      <c r="U57" s="202">
        <v>0</v>
      </c>
      <c r="V57" s="202">
        <v>0</v>
      </c>
      <c r="W57" s="202">
        <v>0</v>
      </c>
      <c r="X57" s="202">
        <v>0</v>
      </c>
      <c r="Y57" s="202">
        <v>0</v>
      </c>
      <c r="Z57" s="202">
        <v>0</v>
      </c>
      <c r="AA57" s="202">
        <v>0</v>
      </c>
      <c r="AB57" s="202">
        <v>0</v>
      </c>
      <c r="AC57" s="319">
        <v>0</v>
      </c>
      <c r="AD57" s="319">
        <v>0</v>
      </c>
      <c r="AE57" s="319">
        <v>0</v>
      </c>
      <c r="AF57" s="319">
        <v>0</v>
      </c>
      <c r="AG57" s="319">
        <v>0</v>
      </c>
      <c r="AH57" s="319">
        <v>0</v>
      </c>
      <c r="AI57" s="319">
        <v>0</v>
      </c>
      <c r="AJ57" s="319">
        <v>0</v>
      </c>
      <c r="AK57" s="319">
        <v>0</v>
      </c>
      <c r="AL57" s="202">
        <v>0</v>
      </c>
      <c r="AM57" s="202">
        <v>0</v>
      </c>
      <c r="AN57" s="202">
        <v>0</v>
      </c>
      <c r="AO57" s="202">
        <v>0</v>
      </c>
      <c r="AP57" s="319">
        <v>0</v>
      </c>
      <c r="AQ57" s="319">
        <v>0</v>
      </c>
      <c r="AR57" s="319">
        <v>0</v>
      </c>
      <c r="AS57" s="202">
        <v>0</v>
      </c>
      <c r="AT57" s="202">
        <v>0</v>
      </c>
      <c r="AU57" s="202">
        <v>0</v>
      </c>
      <c r="AV57" s="202">
        <v>0</v>
      </c>
      <c r="AW57" s="202">
        <v>0</v>
      </c>
      <c r="AX57" s="202">
        <v>0</v>
      </c>
      <c r="AY57" s="202">
        <v>0</v>
      </c>
      <c r="AZ57" s="202">
        <v>0</v>
      </c>
      <c r="BA57" s="202">
        <v>0</v>
      </c>
      <c r="BB57" s="202">
        <v>0</v>
      </c>
      <c r="BC57" s="202">
        <v>0</v>
      </c>
      <c r="BD57" s="202">
        <v>0</v>
      </c>
      <c r="BE57" s="202">
        <v>0</v>
      </c>
      <c r="BF57" s="202">
        <v>0</v>
      </c>
      <c r="BG57" s="319">
        <v>0</v>
      </c>
      <c r="BH57" s="319">
        <v>0</v>
      </c>
      <c r="BI57" s="319">
        <v>0</v>
      </c>
      <c r="BJ57" s="321">
        <v>0</v>
      </c>
      <c r="BK57" s="321">
        <v>0</v>
      </c>
    </row>
    <row r="58" spans="1:63" ht="20.100000000000001" customHeight="1" x14ac:dyDescent="0.2">
      <c r="A58" s="375" t="s">
        <v>526</v>
      </c>
      <c r="B58" s="341" t="s">
        <v>164</v>
      </c>
      <c r="C58" s="340" t="s">
        <v>165</v>
      </c>
      <c r="D58" s="202">
        <v>0</v>
      </c>
      <c r="E58" s="202">
        <v>0</v>
      </c>
      <c r="F58" s="320">
        <v>0</v>
      </c>
      <c r="G58" s="202">
        <v>0</v>
      </c>
      <c r="H58" s="202">
        <v>0</v>
      </c>
      <c r="I58" s="202">
        <v>0</v>
      </c>
      <c r="J58" s="202">
        <v>0</v>
      </c>
      <c r="K58" s="202">
        <v>0</v>
      </c>
      <c r="L58" s="202">
        <v>0</v>
      </c>
      <c r="M58" s="202">
        <v>0</v>
      </c>
      <c r="N58" s="202">
        <v>0</v>
      </c>
      <c r="O58" s="202">
        <v>0</v>
      </c>
      <c r="P58" s="202">
        <v>0</v>
      </c>
      <c r="Q58" s="202">
        <v>0</v>
      </c>
      <c r="R58" s="202">
        <v>0</v>
      </c>
      <c r="S58" s="202">
        <v>0</v>
      </c>
      <c r="T58" s="202">
        <v>0</v>
      </c>
      <c r="U58" s="202">
        <v>0</v>
      </c>
      <c r="V58" s="202">
        <v>0</v>
      </c>
      <c r="W58" s="202">
        <v>0</v>
      </c>
      <c r="X58" s="202">
        <v>0</v>
      </c>
      <c r="Y58" s="202">
        <v>0</v>
      </c>
      <c r="Z58" s="202">
        <v>0</v>
      </c>
      <c r="AA58" s="202">
        <v>0</v>
      </c>
      <c r="AB58" s="202">
        <v>0</v>
      </c>
      <c r="AC58" s="319">
        <v>0</v>
      </c>
      <c r="AD58" s="319">
        <v>0</v>
      </c>
      <c r="AE58" s="319">
        <v>0</v>
      </c>
      <c r="AF58" s="319">
        <v>0</v>
      </c>
      <c r="AG58" s="319">
        <v>0</v>
      </c>
      <c r="AH58" s="319">
        <v>0</v>
      </c>
      <c r="AI58" s="319">
        <v>0</v>
      </c>
      <c r="AJ58" s="319">
        <v>0</v>
      </c>
      <c r="AK58" s="319">
        <v>0</v>
      </c>
      <c r="AL58" s="202">
        <v>0</v>
      </c>
      <c r="AM58" s="202">
        <v>0</v>
      </c>
      <c r="AN58" s="202">
        <v>0</v>
      </c>
      <c r="AO58" s="202">
        <v>0</v>
      </c>
      <c r="AP58" s="319">
        <v>0</v>
      </c>
      <c r="AQ58" s="319">
        <v>0</v>
      </c>
      <c r="AR58" s="319">
        <v>0</v>
      </c>
      <c r="AS58" s="202">
        <v>0</v>
      </c>
      <c r="AT58" s="202">
        <v>0</v>
      </c>
      <c r="AU58" s="202">
        <v>0</v>
      </c>
      <c r="AV58" s="202">
        <v>0</v>
      </c>
      <c r="AW58" s="202">
        <v>0</v>
      </c>
      <c r="AX58" s="202">
        <v>0</v>
      </c>
      <c r="AY58" s="202">
        <v>0</v>
      </c>
      <c r="AZ58" s="202">
        <v>0</v>
      </c>
      <c r="BA58" s="202">
        <v>0</v>
      </c>
      <c r="BB58" s="202">
        <v>0</v>
      </c>
      <c r="BC58" s="202">
        <v>0</v>
      </c>
      <c r="BD58" s="202">
        <v>0</v>
      </c>
      <c r="BE58" s="202">
        <v>0</v>
      </c>
      <c r="BF58" s="202">
        <v>0</v>
      </c>
      <c r="BG58" s="319">
        <v>0</v>
      </c>
      <c r="BH58" s="319">
        <v>0</v>
      </c>
      <c r="BI58" s="319">
        <v>0</v>
      </c>
      <c r="BJ58" s="321">
        <v>0</v>
      </c>
      <c r="BK58" s="321">
        <v>0</v>
      </c>
    </row>
    <row r="59" spans="1:63" ht="20.100000000000001" customHeight="1" x14ac:dyDescent="0.2">
      <c r="A59" s="376">
        <v>3</v>
      </c>
      <c r="B59" s="317" t="s">
        <v>166</v>
      </c>
      <c r="C59" s="316" t="s">
        <v>167</v>
      </c>
      <c r="D59" s="202">
        <v>0</v>
      </c>
      <c r="E59" s="320">
        <v>0</v>
      </c>
      <c r="F59" s="320">
        <v>0</v>
      </c>
      <c r="G59" s="320">
        <v>0</v>
      </c>
      <c r="H59" s="320">
        <v>0</v>
      </c>
      <c r="I59" s="320">
        <v>0</v>
      </c>
      <c r="J59" s="320">
        <v>0</v>
      </c>
      <c r="K59" s="320">
        <v>0</v>
      </c>
      <c r="L59" s="320">
        <v>0</v>
      </c>
      <c r="M59" s="320">
        <v>0</v>
      </c>
      <c r="N59" s="320">
        <v>0</v>
      </c>
      <c r="O59" s="320">
        <v>0</v>
      </c>
      <c r="P59" s="320">
        <v>0</v>
      </c>
      <c r="Q59" s="320">
        <v>0</v>
      </c>
      <c r="R59" s="202">
        <v>0</v>
      </c>
      <c r="S59" s="320">
        <v>0</v>
      </c>
      <c r="T59" s="320">
        <v>0</v>
      </c>
      <c r="U59" s="320">
        <v>0</v>
      </c>
      <c r="V59" s="320">
        <v>0</v>
      </c>
      <c r="W59" s="320">
        <v>0</v>
      </c>
      <c r="X59" s="320">
        <v>0</v>
      </c>
      <c r="Y59" s="320">
        <v>0</v>
      </c>
      <c r="Z59" s="320">
        <v>0</v>
      </c>
      <c r="AA59" s="320">
        <v>0</v>
      </c>
      <c r="AB59" s="202">
        <v>0</v>
      </c>
      <c r="AC59" s="338">
        <v>0</v>
      </c>
      <c r="AD59" s="338">
        <v>0</v>
      </c>
      <c r="AE59" s="338">
        <v>0</v>
      </c>
      <c r="AF59" s="338">
        <v>0</v>
      </c>
      <c r="AG59" s="338">
        <v>0</v>
      </c>
      <c r="AH59" s="338">
        <v>0</v>
      </c>
      <c r="AI59" s="338">
        <v>0</v>
      </c>
      <c r="AJ59" s="338">
        <v>0</v>
      </c>
      <c r="AK59" s="338">
        <v>0</v>
      </c>
      <c r="AL59" s="320">
        <v>0</v>
      </c>
      <c r="AM59" s="320">
        <v>0</v>
      </c>
      <c r="AN59" s="320">
        <v>0</v>
      </c>
      <c r="AO59" s="320">
        <v>0</v>
      </c>
      <c r="AP59" s="338">
        <v>0</v>
      </c>
      <c r="AQ59" s="338">
        <v>0</v>
      </c>
      <c r="AR59" s="338">
        <v>0</v>
      </c>
      <c r="AS59" s="320">
        <v>0</v>
      </c>
      <c r="AT59" s="320">
        <v>0</v>
      </c>
      <c r="AU59" s="320">
        <v>0</v>
      </c>
      <c r="AV59" s="320">
        <v>0</v>
      </c>
      <c r="AW59" s="320">
        <v>0</v>
      </c>
      <c r="AX59" s="320">
        <v>0</v>
      </c>
      <c r="AY59" s="320">
        <v>0</v>
      </c>
      <c r="AZ59" s="320">
        <v>0</v>
      </c>
      <c r="BA59" s="320">
        <v>0</v>
      </c>
      <c r="BB59" s="320">
        <v>0</v>
      </c>
      <c r="BC59" s="320">
        <v>0</v>
      </c>
      <c r="BD59" s="320">
        <v>0</v>
      </c>
      <c r="BE59" s="320">
        <v>0</v>
      </c>
      <c r="BF59" s="320">
        <v>0</v>
      </c>
      <c r="BG59" s="338">
        <v>0</v>
      </c>
      <c r="BH59" s="338">
        <v>0</v>
      </c>
      <c r="BI59" s="338">
        <v>0</v>
      </c>
      <c r="BJ59" s="339">
        <v>0</v>
      </c>
      <c r="BK59" s="339">
        <v>0</v>
      </c>
    </row>
    <row r="60" spans="1:63" ht="20.100000000000001" customHeight="1" x14ac:dyDescent="0.2">
      <c r="A60" s="379">
        <v>4</v>
      </c>
      <c r="B60" s="363" t="s">
        <v>168</v>
      </c>
      <c r="C60" s="362" t="s">
        <v>169</v>
      </c>
      <c r="D60" s="324">
        <v>1445.87</v>
      </c>
      <c r="E60" s="361">
        <v>0</v>
      </c>
      <c r="F60" s="361">
        <v>0</v>
      </c>
      <c r="G60" s="361">
        <v>0</v>
      </c>
      <c r="H60" s="361">
        <v>0</v>
      </c>
      <c r="I60" s="361">
        <v>0</v>
      </c>
      <c r="J60" s="361">
        <v>0</v>
      </c>
      <c r="K60" s="361">
        <v>0</v>
      </c>
      <c r="L60" s="361">
        <v>0</v>
      </c>
      <c r="M60" s="361">
        <v>0</v>
      </c>
      <c r="N60" s="361">
        <v>0</v>
      </c>
      <c r="O60" s="361">
        <v>0</v>
      </c>
      <c r="P60" s="361">
        <v>0</v>
      </c>
      <c r="Q60" s="361">
        <v>0</v>
      </c>
      <c r="R60" s="324">
        <v>0</v>
      </c>
      <c r="S60" s="361">
        <v>0</v>
      </c>
      <c r="T60" s="361">
        <v>0</v>
      </c>
      <c r="U60" s="361">
        <v>0</v>
      </c>
      <c r="V60" s="361">
        <v>0</v>
      </c>
      <c r="W60" s="361">
        <v>0</v>
      </c>
      <c r="X60" s="361">
        <v>0</v>
      </c>
      <c r="Y60" s="361">
        <v>0</v>
      </c>
      <c r="Z60" s="361">
        <v>0</v>
      </c>
      <c r="AA60" s="361">
        <v>0</v>
      </c>
      <c r="AB60" s="324">
        <v>0</v>
      </c>
      <c r="AC60" s="361">
        <v>0</v>
      </c>
      <c r="AD60" s="361">
        <v>0</v>
      </c>
      <c r="AE60" s="361">
        <v>0</v>
      </c>
      <c r="AF60" s="361">
        <v>0</v>
      </c>
      <c r="AG60" s="361">
        <v>0</v>
      </c>
      <c r="AH60" s="361">
        <v>0</v>
      </c>
      <c r="AI60" s="361">
        <v>0</v>
      </c>
      <c r="AJ60" s="361">
        <v>0</v>
      </c>
      <c r="AK60" s="361">
        <v>0</v>
      </c>
      <c r="AL60" s="361">
        <v>0</v>
      </c>
      <c r="AM60" s="361">
        <v>0</v>
      </c>
      <c r="AN60" s="361">
        <v>0</v>
      </c>
      <c r="AO60" s="361">
        <v>0</v>
      </c>
      <c r="AP60" s="361">
        <v>0</v>
      </c>
      <c r="AQ60" s="361">
        <v>0</v>
      </c>
      <c r="AR60" s="361">
        <v>0</v>
      </c>
      <c r="AS60" s="361">
        <v>0</v>
      </c>
      <c r="AT60" s="361">
        <v>0</v>
      </c>
      <c r="AU60" s="361">
        <v>0</v>
      </c>
      <c r="AV60" s="361">
        <v>0</v>
      </c>
      <c r="AW60" s="361">
        <v>0</v>
      </c>
      <c r="AX60" s="361">
        <v>0</v>
      </c>
      <c r="AY60" s="361">
        <v>0</v>
      </c>
      <c r="AZ60" s="361">
        <v>0</v>
      </c>
      <c r="BA60" s="361">
        <v>0</v>
      </c>
      <c r="BB60" s="361">
        <v>0</v>
      </c>
      <c r="BC60" s="361">
        <v>0</v>
      </c>
      <c r="BD60" s="361">
        <v>0</v>
      </c>
      <c r="BE60" s="361">
        <v>0</v>
      </c>
      <c r="BF60" s="361">
        <v>0</v>
      </c>
      <c r="BG60" s="361">
        <v>0</v>
      </c>
      <c r="BH60" s="361">
        <v>0</v>
      </c>
      <c r="BI60" s="361">
        <v>0</v>
      </c>
      <c r="BJ60" s="364">
        <v>0</v>
      </c>
      <c r="BK60" s="364">
        <v>1445.87</v>
      </c>
    </row>
    <row r="61" spans="1:63" ht="20.100000000000001" customHeight="1" x14ac:dyDescent="0.2">
      <c r="A61" s="1514" t="s">
        <v>1271</v>
      </c>
      <c r="B61" s="1514"/>
      <c r="C61" s="366"/>
      <c r="D61" s="367">
        <v>0</v>
      </c>
      <c r="E61" s="367"/>
      <c r="F61" s="368">
        <v>3.9399999999999995</v>
      </c>
      <c r="G61" s="367">
        <v>0</v>
      </c>
      <c r="H61" s="367">
        <v>0</v>
      </c>
      <c r="I61" s="367">
        <v>0</v>
      </c>
      <c r="J61" s="367">
        <v>3.3799999999999994</v>
      </c>
      <c r="K61" s="367">
        <v>0.56000000000000005</v>
      </c>
      <c r="L61" s="367">
        <v>0</v>
      </c>
      <c r="M61" s="367">
        <v>0</v>
      </c>
      <c r="N61" s="367">
        <v>0</v>
      </c>
      <c r="O61" s="367">
        <v>0</v>
      </c>
      <c r="P61" s="367">
        <v>0</v>
      </c>
      <c r="Q61" s="367">
        <v>0</v>
      </c>
      <c r="R61" s="367">
        <v>11.49</v>
      </c>
      <c r="S61" s="367">
        <v>0</v>
      </c>
      <c r="T61" s="367">
        <v>0</v>
      </c>
      <c r="U61" s="367">
        <v>0</v>
      </c>
      <c r="V61" s="367">
        <v>0</v>
      </c>
      <c r="W61" s="367">
        <v>0</v>
      </c>
      <c r="X61" s="367">
        <v>0</v>
      </c>
      <c r="Y61" s="367">
        <v>0</v>
      </c>
      <c r="Z61" s="367">
        <v>0</v>
      </c>
      <c r="AA61" s="367">
        <v>0</v>
      </c>
      <c r="AB61" s="367">
        <v>0.89999999999999991</v>
      </c>
      <c r="AC61" s="369">
        <v>0.77999999999999992</v>
      </c>
      <c r="AD61" s="369">
        <v>0.04</v>
      </c>
      <c r="AE61" s="369">
        <v>0.08</v>
      </c>
      <c r="AF61" s="369">
        <v>0</v>
      </c>
      <c r="AG61" s="369">
        <v>0</v>
      </c>
      <c r="AH61" s="369">
        <v>0</v>
      </c>
      <c r="AI61" s="369">
        <v>0</v>
      </c>
      <c r="AJ61" s="369">
        <v>0</v>
      </c>
      <c r="AK61" s="369">
        <v>0</v>
      </c>
      <c r="AL61" s="367">
        <v>0</v>
      </c>
      <c r="AM61" s="367">
        <v>0</v>
      </c>
      <c r="AN61" s="367">
        <v>0</v>
      </c>
      <c r="AO61" s="367">
        <v>0</v>
      </c>
      <c r="AP61" s="369">
        <v>0</v>
      </c>
      <c r="AQ61" s="369">
        <v>0</v>
      </c>
      <c r="AR61" s="369">
        <v>0</v>
      </c>
      <c r="AS61" s="367">
        <v>0</v>
      </c>
      <c r="AT61" s="367">
        <v>0</v>
      </c>
      <c r="AU61" s="367">
        <v>0</v>
      </c>
      <c r="AV61" s="367">
        <v>0</v>
      </c>
      <c r="AW61" s="367">
        <v>0</v>
      </c>
      <c r="AX61" s="367">
        <v>10.59</v>
      </c>
      <c r="AY61" s="367">
        <v>0</v>
      </c>
      <c r="AZ61" s="367">
        <v>0</v>
      </c>
      <c r="BA61" s="367">
        <v>0</v>
      </c>
      <c r="BB61" s="367">
        <v>0</v>
      </c>
      <c r="BC61" s="367">
        <v>0</v>
      </c>
      <c r="BD61" s="367">
        <v>0</v>
      </c>
      <c r="BE61" s="367">
        <v>0</v>
      </c>
      <c r="BF61" s="367">
        <v>0</v>
      </c>
      <c r="BG61" s="369">
        <v>0</v>
      </c>
      <c r="BH61" s="369">
        <v>0</v>
      </c>
      <c r="BI61" s="369">
        <v>0</v>
      </c>
      <c r="BJ61" s="370"/>
      <c r="BK61" s="370"/>
    </row>
    <row r="62" spans="1:63" ht="20.100000000000001" customHeight="1" x14ac:dyDescent="0.2">
      <c r="A62" s="311" t="s">
        <v>1274</v>
      </c>
      <c r="C62" s="349"/>
      <c r="D62" s="312"/>
      <c r="E62" s="312"/>
      <c r="F62" s="312"/>
      <c r="G62" s="312"/>
      <c r="H62" s="312"/>
      <c r="I62" s="312"/>
      <c r="J62" s="312"/>
      <c r="K62" s="312"/>
      <c r="L62" s="312"/>
      <c r="M62" s="312"/>
      <c r="N62" s="312"/>
      <c r="O62" s="312"/>
      <c r="P62" s="312"/>
      <c r="Q62" s="312"/>
      <c r="R62" s="312"/>
      <c r="S62" s="312"/>
      <c r="T62" s="312"/>
      <c r="U62" s="312"/>
      <c r="V62" s="312"/>
      <c r="W62" s="312"/>
      <c r="X62" s="312"/>
      <c r="Y62" s="312"/>
      <c r="Z62" s="312"/>
      <c r="AA62" s="312"/>
      <c r="AB62" s="312"/>
      <c r="AC62" s="313"/>
      <c r="AD62" s="313"/>
      <c r="AE62" s="313"/>
      <c r="AF62" s="313"/>
      <c r="AG62" s="313"/>
      <c r="AH62" s="313"/>
      <c r="AI62" s="313"/>
      <c r="AJ62" s="313"/>
      <c r="AK62" s="313"/>
      <c r="AL62" s="312"/>
      <c r="AM62" s="312"/>
      <c r="AN62" s="312"/>
      <c r="AO62" s="312"/>
      <c r="AP62" s="313"/>
      <c r="AQ62" s="313"/>
      <c r="AR62" s="313"/>
      <c r="AS62" s="313"/>
      <c r="AT62" s="312"/>
      <c r="AU62" s="312"/>
      <c r="AV62" s="312"/>
      <c r="AW62" s="312"/>
      <c r="AX62" s="312"/>
      <c r="AY62" s="312"/>
      <c r="AZ62" s="312"/>
      <c r="BA62" s="312"/>
      <c r="BB62" s="312"/>
      <c r="BC62" s="312"/>
      <c r="BD62" s="312"/>
      <c r="BE62" s="312"/>
      <c r="BF62" s="312"/>
      <c r="BG62" s="313"/>
      <c r="BH62" s="313"/>
      <c r="BI62" s="313"/>
      <c r="BJ62" s="314"/>
      <c r="BK62" s="314"/>
    </row>
  </sheetData>
  <mergeCells count="9">
    <mergeCell ref="A61:B61"/>
    <mergeCell ref="BJ4:BJ5"/>
    <mergeCell ref="BK4:BK5"/>
    <mergeCell ref="E4:E5"/>
    <mergeCell ref="F4:BI4"/>
    <mergeCell ref="A4:A5"/>
    <mergeCell ref="B4:B5"/>
    <mergeCell ref="C4:C5"/>
    <mergeCell ref="D4:D5"/>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4">
    <tabColor theme="0"/>
  </sheetPr>
  <dimension ref="A1:BK62"/>
  <sheetViews>
    <sheetView zoomScale="73" zoomScaleNormal="73" workbookViewId="0">
      <pane xSplit="5" ySplit="6" topLeftCell="F7" activePane="bottomRight" state="frozen"/>
      <selection activeCell="BG59" sqref="BG59"/>
      <selection pane="topRight" activeCell="BG59" sqref="BG59"/>
      <selection pane="bottomLeft" activeCell="BG59" sqref="BG59"/>
      <selection pane="bottomRight" activeCell="BG59" sqref="BG59"/>
    </sheetView>
  </sheetViews>
  <sheetFormatPr defaultRowHeight="20.100000000000001" customHeight="1" x14ac:dyDescent="0.2"/>
  <cols>
    <col min="1" max="1" width="6.7109375" style="280" customWidth="1"/>
    <col min="2" max="2" width="39.140625" style="280" customWidth="1"/>
    <col min="3" max="3" width="8.7109375" style="280" customWidth="1"/>
    <col min="4" max="4" width="12.7109375" style="101" customWidth="1"/>
    <col min="5" max="5" width="12" style="101" customWidth="1"/>
    <col min="6" max="6" width="12.85546875" style="101" customWidth="1"/>
    <col min="7" max="7" width="11.42578125" style="101" customWidth="1"/>
    <col min="8" max="8" width="10.42578125" style="101" customWidth="1"/>
    <col min="9" max="9" width="11.7109375" style="101" customWidth="1"/>
    <col min="10" max="10" width="11.140625" style="101" customWidth="1"/>
    <col min="11" max="11" width="11.85546875" style="101" bestFit="1" customWidth="1"/>
    <col min="12" max="12" width="10.5703125" style="101" bestFit="1" customWidth="1"/>
    <col min="13" max="13" width="9.5703125" style="101" bestFit="1" customWidth="1"/>
    <col min="14" max="14" width="11.42578125" style="101" customWidth="1"/>
    <col min="15" max="15" width="10.5703125" style="101" customWidth="1"/>
    <col min="16" max="16" width="7.5703125" style="101" customWidth="1"/>
    <col min="17" max="17" width="9.5703125" style="101" bestFit="1" customWidth="1"/>
    <col min="18" max="18" width="11" style="101" bestFit="1" customWidth="1"/>
    <col min="19" max="19" width="10.140625" style="101" bestFit="1" customWidth="1"/>
    <col min="20" max="24" width="9.5703125" style="101" bestFit="1" customWidth="1"/>
    <col min="25" max="25" width="10.140625" style="101" bestFit="1" customWidth="1"/>
    <col min="26" max="26" width="9.5703125" style="101" bestFit="1" customWidth="1"/>
    <col min="27" max="27" width="9.5703125" style="315" bestFit="1" customWidth="1"/>
    <col min="28" max="28" width="10.28515625" style="101" customWidth="1"/>
    <col min="29" max="30" width="9.5703125" style="328" bestFit="1" customWidth="1"/>
    <col min="31" max="34" width="9.5703125" style="329" bestFit="1" customWidth="1"/>
    <col min="35" max="36" width="9.5703125" style="328" bestFit="1" customWidth="1"/>
    <col min="37" max="37" width="9.5703125" style="328" customWidth="1"/>
    <col min="38" max="41" width="9.5703125" style="315" bestFit="1" customWidth="1"/>
    <col min="42" max="44" width="9.5703125" style="329" bestFit="1" customWidth="1"/>
    <col min="45" max="45" width="9.42578125" style="329" customWidth="1"/>
    <col min="46" max="46" width="9.5703125" style="101" bestFit="1" customWidth="1"/>
    <col min="47" max="48" width="9.5703125" style="315" bestFit="1" customWidth="1"/>
    <col min="49" max="58" width="9.5703125" style="101" bestFit="1" customWidth="1"/>
    <col min="59" max="61" width="9.5703125" style="330" bestFit="1" customWidth="1"/>
    <col min="62" max="63" width="12.5703125" style="325" bestFit="1" customWidth="1"/>
    <col min="195" max="195" width="6.7109375" customWidth="1"/>
    <col min="196" max="196" width="39.140625" customWidth="1"/>
    <col min="197" max="197" width="8.7109375" customWidth="1"/>
    <col min="198" max="198" width="11.7109375" customWidth="1"/>
    <col min="199" max="199" width="12.7109375" customWidth="1"/>
    <col min="200" max="200" width="12" customWidth="1"/>
    <col min="201" max="201" width="12.85546875" customWidth="1"/>
    <col min="202" max="202" width="11.42578125" customWidth="1"/>
    <col min="203" max="203" width="10.42578125" customWidth="1"/>
    <col min="204" max="204" width="11.7109375" customWidth="1"/>
    <col min="205" max="205" width="11.140625" customWidth="1"/>
    <col min="206" max="206" width="11.85546875" bestFit="1" customWidth="1"/>
    <col min="207" max="207" width="10.5703125" bestFit="1" customWidth="1"/>
    <col min="208" max="208" width="9.5703125" bestFit="1" customWidth="1"/>
    <col min="209" max="209" width="11.42578125" customWidth="1"/>
    <col min="210" max="210" width="10.5703125" customWidth="1"/>
    <col min="211" max="211" width="7.5703125" customWidth="1"/>
    <col min="212" max="212" width="9.5703125" bestFit="1" customWidth="1"/>
    <col min="213" max="213" width="11" bestFit="1" customWidth="1"/>
    <col min="214" max="214" width="10.140625" bestFit="1" customWidth="1"/>
    <col min="215" max="219" width="9.5703125" bestFit="1" customWidth="1"/>
    <col min="220" max="220" width="10.140625" bestFit="1" customWidth="1"/>
    <col min="221" max="222" width="9.5703125" bestFit="1" customWidth="1"/>
    <col min="223" max="223" width="10.28515625" customWidth="1"/>
    <col min="224" max="231" width="9.5703125" bestFit="1" customWidth="1"/>
    <col min="232" max="232" width="9.5703125" customWidth="1"/>
    <col min="233" max="239" width="9.5703125" bestFit="1" customWidth="1"/>
    <col min="240" max="240" width="9.42578125" customWidth="1"/>
    <col min="241" max="256" width="9.5703125" bestFit="1" customWidth="1"/>
    <col min="257" max="258" width="12.5703125" bestFit="1" customWidth="1"/>
    <col min="259" max="259" width="11.42578125" bestFit="1" customWidth="1"/>
    <col min="260" max="260" width="11" bestFit="1" customWidth="1"/>
    <col min="261" max="261" width="11.7109375" bestFit="1" customWidth="1"/>
    <col min="451" max="451" width="6.7109375" customWidth="1"/>
    <col min="452" max="452" width="39.140625" customWidth="1"/>
    <col min="453" max="453" width="8.7109375" customWidth="1"/>
    <col min="454" max="454" width="11.7109375" customWidth="1"/>
    <col min="455" max="455" width="12.7109375" customWidth="1"/>
    <col min="456" max="456" width="12" customWidth="1"/>
    <col min="457" max="457" width="12.85546875" customWidth="1"/>
    <col min="458" max="458" width="11.42578125" customWidth="1"/>
    <col min="459" max="459" width="10.42578125" customWidth="1"/>
    <col min="460" max="460" width="11.7109375" customWidth="1"/>
    <col min="461" max="461" width="11.140625" customWidth="1"/>
    <col min="462" max="462" width="11.85546875" bestFit="1" customWidth="1"/>
    <col min="463" max="463" width="10.5703125" bestFit="1" customWidth="1"/>
    <col min="464" max="464" width="9.5703125" bestFit="1" customWidth="1"/>
    <col min="465" max="465" width="11.42578125" customWidth="1"/>
    <col min="466" max="466" width="10.5703125" customWidth="1"/>
    <col min="467" max="467" width="7.5703125" customWidth="1"/>
    <col min="468" max="468" width="9.5703125" bestFit="1" customWidth="1"/>
    <col min="469" max="469" width="11" bestFit="1" customWidth="1"/>
    <col min="470" max="470" width="10.140625" bestFit="1" customWidth="1"/>
    <col min="471" max="475" width="9.5703125" bestFit="1" customWidth="1"/>
    <col min="476" max="476" width="10.140625" bestFit="1" customWidth="1"/>
    <col min="477" max="478" width="9.5703125" bestFit="1" customWidth="1"/>
    <col min="479" max="479" width="10.28515625" customWidth="1"/>
    <col min="480" max="487" width="9.5703125" bestFit="1" customWidth="1"/>
    <col min="488" max="488" width="9.5703125" customWidth="1"/>
    <col min="489" max="495" width="9.5703125" bestFit="1" customWidth="1"/>
    <col min="496" max="496" width="9.42578125" customWidth="1"/>
    <col min="497" max="512" width="9.5703125" bestFit="1" customWidth="1"/>
    <col min="513" max="514" width="12.5703125" bestFit="1" customWidth="1"/>
    <col min="515" max="515" width="11.42578125" bestFit="1" customWidth="1"/>
    <col min="516" max="516" width="11" bestFit="1" customWidth="1"/>
    <col min="517" max="517" width="11.7109375" bestFit="1" customWidth="1"/>
    <col min="707" max="707" width="6.7109375" customWidth="1"/>
    <col min="708" max="708" width="39.140625" customWidth="1"/>
    <col min="709" max="709" width="8.7109375" customWidth="1"/>
    <col min="710" max="710" width="11.7109375" customWidth="1"/>
    <col min="711" max="711" width="12.7109375" customWidth="1"/>
    <col min="712" max="712" width="12" customWidth="1"/>
    <col min="713" max="713" width="12.85546875" customWidth="1"/>
    <col min="714" max="714" width="11.42578125" customWidth="1"/>
    <col min="715" max="715" width="10.42578125" customWidth="1"/>
    <col min="716" max="716" width="11.7109375" customWidth="1"/>
    <col min="717" max="717" width="11.140625" customWidth="1"/>
    <col min="718" max="718" width="11.85546875" bestFit="1" customWidth="1"/>
    <col min="719" max="719" width="10.5703125" bestFit="1" customWidth="1"/>
    <col min="720" max="720" width="9.5703125" bestFit="1" customWidth="1"/>
    <col min="721" max="721" width="11.42578125" customWidth="1"/>
    <col min="722" max="722" width="10.5703125" customWidth="1"/>
    <col min="723" max="723" width="7.5703125" customWidth="1"/>
    <col min="724" max="724" width="9.5703125" bestFit="1" customWidth="1"/>
    <col min="725" max="725" width="11" bestFit="1" customWidth="1"/>
    <col min="726" max="726" width="10.140625" bestFit="1" customWidth="1"/>
    <col min="727" max="731" width="9.5703125" bestFit="1" customWidth="1"/>
    <col min="732" max="732" width="10.140625" bestFit="1" customWidth="1"/>
    <col min="733" max="734" width="9.5703125" bestFit="1" customWidth="1"/>
    <col min="735" max="735" width="10.28515625" customWidth="1"/>
    <col min="736" max="743" width="9.5703125" bestFit="1" customWidth="1"/>
    <col min="744" max="744" width="9.5703125" customWidth="1"/>
    <col min="745" max="751" width="9.5703125" bestFit="1" customWidth="1"/>
    <col min="752" max="752" width="9.42578125" customWidth="1"/>
    <col min="753" max="768" width="9.5703125" bestFit="1" customWidth="1"/>
    <col min="769" max="770" width="12.5703125" bestFit="1" customWidth="1"/>
    <col min="771" max="771" width="11.42578125" bestFit="1" customWidth="1"/>
    <col min="772" max="772" width="11" bestFit="1" customWidth="1"/>
    <col min="773" max="773" width="11.7109375" bestFit="1" customWidth="1"/>
    <col min="963" max="963" width="6.7109375" customWidth="1"/>
    <col min="964" max="964" width="39.140625" customWidth="1"/>
    <col min="965" max="965" width="8.7109375" customWidth="1"/>
    <col min="966" max="966" width="11.7109375" customWidth="1"/>
    <col min="967" max="967" width="12.7109375" customWidth="1"/>
    <col min="968" max="968" width="12" customWidth="1"/>
    <col min="969" max="969" width="12.85546875" customWidth="1"/>
    <col min="970" max="970" width="11.42578125" customWidth="1"/>
    <col min="971" max="971" width="10.42578125" customWidth="1"/>
    <col min="972" max="972" width="11.7109375" customWidth="1"/>
    <col min="973" max="973" width="11.140625" customWidth="1"/>
    <col min="974" max="974" width="11.85546875" bestFit="1" customWidth="1"/>
    <col min="975" max="975" width="10.5703125" bestFit="1" customWidth="1"/>
    <col min="976" max="976" width="9.5703125" bestFit="1" customWidth="1"/>
    <col min="977" max="977" width="11.42578125" customWidth="1"/>
    <col min="978" max="978" width="10.5703125" customWidth="1"/>
    <col min="979" max="979" width="7.5703125" customWidth="1"/>
    <col min="980" max="980" width="9.5703125" bestFit="1" customWidth="1"/>
    <col min="981" max="981" width="11" bestFit="1" customWidth="1"/>
    <col min="982" max="982" width="10.140625" bestFit="1" customWidth="1"/>
    <col min="983" max="987" width="9.5703125" bestFit="1" customWidth="1"/>
    <col min="988" max="988" width="10.140625" bestFit="1" customWidth="1"/>
    <col min="989" max="990" width="9.5703125" bestFit="1" customWidth="1"/>
    <col min="991" max="991" width="10.28515625" customWidth="1"/>
    <col min="992" max="999" width="9.5703125" bestFit="1" customWidth="1"/>
    <col min="1000" max="1000" width="9.5703125" customWidth="1"/>
    <col min="1001" max="1007" width="9.5703125" bestFit="1" customWidth="1"/>
    <col min="1008" max="1008" width="9.42578125" customWidth="1"/>
    <col min="1009" max="1024" width="9.5703125" bestFit="1" customWidth="1"/>
    <col min="1025" max="1026" width="12.5703125" bestFit="1" customWidth="1"/>
    <col min="1027" max="1027" width="11.42578125" bestFit="1" customWidth="1"/>
    <col min="1028" max="1028" width="11" bestFit="1" customWidth="1"/>
    <col min="1029" max="1029" width="11.7109375" bestFit="1" customWidth="1"/>
    <col min="1219" max="1219" width="6.7109375" customWidth="1"/>
    <col min="1220" max="1220" width="39.140625" customWidth="1"/>
    <col min="1221" max="1221" width="8.7109375" customWidth="1"/>
    <col min="1222" max="1222" width="11.7109375" customWidth="1"/>
    <col min="1223" max="1223" width="12.7109375" customWidth="1"/>
    <col min="1224" max="1224" width="12" customWidth="1"/>
    <col min="1225" max="1225" width="12.85546875" customWidth="1"/>
    <col min="1226" max="1226" width="11.42578125" customWidth="1"/>
    <col min="1227" max="1227" width="10.42578125" customWidth="1"/>
    <col min="1228" max="1228" width="11.7109375" customWidth="1"/>
    <col min="1229" max="1229" width="11.140625" customWidth="1"/>
    <col min="1230" max="1230" width="11.85546875" bestFit="1" customWidth="1"/>
    <col min="1231" max="1231" width="10.5703125" bestFit="1" customWidth="1"/>
    <col min="1232" max="1232" width="9.5703125" bestFit="1" customWidth="1"/>
    <col min="1233" max="1233" width="11.42578125" customWidth="1"/>
    <col min="1234" max="1234" width="10.5703125" customWidth="1"/>
    <col min="1235" max="1235" width="7.5703125" customWidth="1"/>
    <col min="1236" max="1236" width="9.5703125" bestFit="1" customWidth="1"/>
    <col min="1237" max="1237" width="11" bestFit="1" customWidth="1"/>
    <col min="1238" max="1238" width="10.140625" bestFit="1" customWidth="1"/>
    <col min="1239" max="1243" width="9.5703125" bestFit="1" customWidth="1"/>
    <col min="1244" max="1244" width="10.140625" bestFit="1" customWidth="1"/>
    <col min="1245" max="1246" width="9.5703125" bestFit="1" customWidth="1"/>
    <col min="1247" max="1247" width="10.28515625" customWidth="1"/>
    <col min="1248" max="1255" width="9.5703125" bestFit="1" customWidth="1"/>
    <col min="1256" max="1256" width="9.5703125" customWidth="1"/>
    <col min="1257" max="1263" width="9.5703125" bestFit="1" customWidth="1"/>
    <col min="1264" max="1264" width="9.42578125" customWidth="1"/>
    <col min="1265" max="1280" width="9.5703125" bestFit="1" customWidth="1"/>
    <col min="1281" max="1282" width="12.5703125" bestFit="1" customWidth="1"/>
    <col min="1283" max="1283" width="11.42578125" bestFit="1" customWidth="1"/>
    <col min="1284" max="1284" width="11" bestFit="1" customWidth="1"/>
    <col min="1285" max="1285" width="11.7109375" bestFit="1" customWidth="1"/>
    <col min="1475" max="1475" width="6.7109375" customWidth="1"/>
    <col min="1476" max="1476" width="39.140625" customWidth="1"/>
    <col min="1477" max="1477" width="8.7109375" customWidth="1"/>
    <col min="1478" max="1478" width="11.7109375" customWidth="1"/>
    <col min="1479" max="1479" width="12.7109375" customWidth="1"/>
    <col min="1480" max="1480" width="12" customWidth="1"/>
    <col min="1481" max="1481" width="12.85546875" customWidth="1"/>
    <col min="1482" max="1482" width="11.42578125" customWidth="1"/>
    <col min="1483" max="1483" width="10.42578125" customWidth="1"/>
    <col min="1484" max="1484" width="11.7109375" customWidth="1"/>
    <col min="1485" max="1485" width="11.140625" customWidth="1"/>
    <col min="1486" max="1486" width="11.85546875" bestFit="1" customWidth="1"/>
    <col min="1487" max="1487" width="10.5703125" bestFit="1" customWidth="1"/>
    <col min="1488" max="1488" width="9.5703125" bestFit="1" customWidth="1"/>
    <col min="1489" max="1489" width="11.42578125" customWidth="1"/>
    <col min="1490" max="1490" width="10.5703125" customWidth="1"/>
    <col min="1491" max="1491" width="7.5703125" customWidth="1"/>
    <col min="1492" max="1492" width="9.5703125" bestFit="1" customWidth="1"/>
    <col min="1493" max="1493" width="11" bestFit="1" customWidth="1"/>
    <col min="1494" max="1494" width="10.140625" bestFit="1" customWidth="1"/>
    <col min="1495" max="1499" width="9.5703125" bestFit="1" customWidth="1"/>
    <col min="1500" max="1500" width="10.140625" bestFit="1" customWidth="1"/>
    <col min="1501" max="1502" width="9.5703125" bestFit="1" customWidth="1"/>
    <col min="1503" max="1503" width="10.28515625" customWidth="1"/>
    <col min="1504" max="1511" width="9.5703125" bestFit="1" customWidth="1"/>
    <col min="1512" max="1512" width="9.5703125" customWidth="1"/>
    <col min="1513" max="1519" width="9.5703125" bestFit="1" customWidth="1"/>
    <col min="1520" max="1520" width="9.42578125" customWidth="1"/>
    <col min="1521" max="1536" width="9.5703125" bestFit="1" customWidth="1"/>
    <col min="1537" max="1538" width="12.5703125" bestFit="1" customWidth="1"/>
    <col min="1539" max="1539" width="11.42578125" bestFit="1" customWidth="1"/>
    <col min="1540" max="1540" width="11" bestFit="1" customWidth="1"/>
    <col min="1541" max="1541" width="11.7109375" bestFit="1" customWidth="1"/>
    <col min="1731" max="1731" width="6.7109375" customWidth="1"/>
    <col min="1732" max="1732" width="39.140625" customWidth="1"/>
    <col min="1733" max="1733" width="8.7109375" customWidth="1"/>
    <col min="1734" max="1734" width="11.7109375" customWidth="1"/>
    <col min="1735" max="1735" width="12.7109375" customWidth="1"/>
    <col min="1736" max="1736" width="12" customWidth="1"/>
    <col min="1737" max="1737" width="12.85546875" customWidth="1"/>
    <col min="1738" max="1738" width="11.42578125" customWidth="1"/>
    <col min="1739" max="1739" width="10.42578125" customWidth="1"/>
    <col min="1740" max="1740" width="11.7109375" customWidth="1"/>
    <col min="1741" max="1741" width="11.140625" customWidth="1"/>
    <col min="1742" max="1742" width="11.85546875" bestFit="1" customWidth="1"/>
    <col min="1743" max="1743" width="10.5703125" bestFit="1" customWidth="1"/>
    <col min="1744" max="1744" width="9.5703125" bestFit="1" customWidth="1"/>
    <col min="1745" max="1745" width="11.42578125" customWidth="1"/>
    <col min="1746" max="1746" width="10.5703125" customWidth="1"/>
    <col min="1747" max="1747" width="7.5703125" customWidth="1"/>
    <col min="1748" max="1748" width="9.5703125" bestFit="1" customWidth="1"/>
    <col min="1749" max="1749" width="11" bestFit="1" customWidth="1"/>
    <col min="1750" max="1750" width="10.140625" bestFit="1" customWidth="1"/>
    <col min="1751" max="1755" width="9.5703125" bestFit="1" customWidth="1"/>
    <col min="1756" max="1756" width="10.140625" bestFit="1" customWidth="1"/>
    <col min="1757" max="1758" width="9.5703125" bestFit="1" customWidth="1"/>
    <col min="1759" max="1759" width="10.28515625" customWidth="1"/>
    <col min="1760" max="1767" width="9.5703125" bestFit="1" customWidth="1"/>
    <col min="1768" max="1768" width="9.5703125" customWidth="1"/>
    <col min="1769" max="1775" width="9.5703125" bestFit="1" customWidth="1"/>
    <col min="1776" max="1776" width="9.42578125" customWidth="1"/>
    <col min="1777" max="1792" width="9.5703125" bestFit="1" customWidth="1"/>
    <col min="1793" max="1794" width="12.5703125" bestFit="1" customWidth="1"/>
    <col min="1795" max="1795" width="11.42578125" bestFit="1" customWidth="1"/>
    <col min="1796" max="1796" width="11" bestFit="1" customWidth="1"/>
    <col min="1797" max="1797" width="11.7109375" bestFit="1" customWidth="1"/>
    <col min="1987" max="1987" width="6.7109375" customWidth="1"/>
    <col min="1988" max="1988" width="39.140625" customWidth="1"/>
    <col min="1989" max="1989" width="8.7109375" customWidth="1"/>
    <col min="1990" max="1990" width="11.7109375" customWidth="1"/>
    <col min="1991" max="1991" width="12.7109375" customWidth="1"/>
    <col min="1992" max="1992" width="12" customWidth="1"/>
    <col min="1993" max="1993" width="12.85546875" customWidth="1"/>
    <col min="1994" max="1994" width="11.42578125" customWidth="1"/>
    <col min="1995" max="1995" width="10.42578125" customWidth="1"/>
    <col min="1996" max="1996" width="11.7109375" customWidth="1"/>
    <col min="1997" max="1997" width="11.140625" customWidth="1"/>
    <col min="1998" max="1998" width="11.85546875" bestFit="1" customWidth="1"/>
    <col min="1999" max="1999" width="10.5703125" bestFit="1" customWidth="1"/>
    <col min="2000" max="2000" width="9.5703125" bestFit="1" customWidth="1"/>
    <col min="2001" max="2001" width="11.42578125" customWidth="1"/>
    <col min="2002" max="2002" width="10.5703125" customWidth="1"/>
    <col min="2003" max="2003" width="7.5703125" customWidth="1"/>
    <col min="2004" max="2004" width="9.5703125" bestFit="1" customWidth="1"/>
    <col min="2005" max="2005" width="11" bestFit="1" customWidth="1"/>
    <col min="2006" max="2006" width="10.140625" bestFit="1" customWidth="1"/>
    <col min="2007" max="2011" width="9.5703125" bestFit="1" customWidth="1"/>
    <col min="2012" max="2012" width="10.140625" bestFit="1" customWidth="1"/>
    <col min="2013" max="2014" width="9.5703125" bestFit="1" customWidth="1"/>
    <col min="2015" max="2015" width="10.28515625" customWidth="1"/>
    <col min="2016" max="2023" width="9.5703125" bestFit="1" customWidth="1"/>
    <col min="2024" max="2024" width="9.5703125" customWidth="1"/>
    <col min="2025" max="2031" width="9.5703125" bestFit="1" customWidth="1"/>
    <col min="2032" max="2032" width="9.42578125" customWidth="1"/>
    <col min="2033" max="2048" width="9.5703125" bestFit="1" customWidth="1"/>
    <col min="2049" max="2050" width="12.5703125" bestFit="1" customWidth="1"/>
    <col min="2051" max="2051" width="11.42578125" bestFit="1" customWidth="1"/>
    <col min="2052" max="2052" width="11" bestFit="1" customWidth="1"/>
    <col min="2053" max="2053" width="11.7109375" bestFit="1" customWidth="1"/>
    <col min="2243" max="2243" width="6.7109375" customWidth="1"/>
    <col min="2244" max="2244" width="39.140625" customWidth="1"/>
    <col min="2245" max="2245" width="8.7109375" customWidth="1"/>
    <col min="2246" max="2246" width="11.7109375" customWidth="1"/>
    <col min="2247" max="2247" width="12.7109375" customWidth="1"/>
    <col min="2248" max="2248" width="12" customWidth="1"/>
    <col min="2249" max="2249" width="12.85546875" customWidth="1"/>
    <col min="2250" max="2250" width="11.42578125" customWidth="1"/>
    <col min="2251" max="2251" width="10.42578125" customWidth="1"/>
    <col min="2252" max="2252" width="11.7109375" customWidth="1"/>
    <col min="2253" max="2253" width="11.140625" customWidth="1"/>
    <col min="2254" max="2254" width="11.85546875" bestFit="1" customWidth="1"/>
    <col min="2255" max="2255" width="10.5703125" bestFit="1" customWidth="1"/>
    <col min="2256" max="2256" width="9.5703125" bestFit="1" customWidth="1"/>
    <col min="2257" max="2257" width="11.42578125" customWidth="1"/>
    <col min="2258" max="2258" width="10.5703125" customWidth="1"/>
    <col min="2259" max="2259" width="7.5703125" customWidth="1"/>
    <col min="2260" max="2260" width="9.5703125" bestFit="1" customWidth="1"/>
    <col min="2261" max="2261" width="11" bestFit="1" customWidth="1"/>
    <col min="2262" max="2262" width="10.140625" bestFit="1" customWidth="1"/>
    <col min="2263" max="2267" width="9.5703125" bestFit="1" customWidth="1"/>
    <col min="2268" max="2268" width="10.140625" bestFit="1" customWidth="1"/>
    <col min="2269" max="2270" width="9.5703125" bestFit="1" customWidth="1"/>
    <col min="2271" max="2271" width="10.28515625" customWidth="1"/>
    <col min="2272" max="2279" width="9.5703125" bestFit="1" customWidth="1"/>
    <col min="2280" max="2280" width="9.5703125" customWidth="1"/>
    <col min="2281" max="2287" width="9.5703125" bestFit="1" customWidth="1"/>
    <col min="2288" max="2288" width="9.42578125" customWidth="1"/>
    <col min="2289" max="2304" width="9.5703125" bestFit="1" customWidth="1"/>
    <col min="2305" max="2306" width="12.5703125" bestFit="1" customWidth="1"/>
    <col min="2307" max="2307" width="11.42578125" bestFit="1" customWidth="1"/>
    <col min="2308" max="2308" width="11" bestFit="1" customWidth="1"/>
    <col min="2309" max="2309" width="11.7109375" bestFit="1" customWidth="1"/>
    <col min="2499" max="2499" width="6.7109375" customWidth="1"/>
    <col min="2500" max="2500" width="39.140625" customWidth="1"/>
    <col min="2501" max="2501" width="8.7109375" customWidth="1"/>
    <col min="2502" max="2502" width="11.7109375" customWidth="1"/>
    <col min="2503" max="2503" width="12.7109375" customWidth="1"/>
    <col min="2504" max="2504" width="12" customWidth="1"/>
    <col min="2505" max="2505" width="12.85546875" customWidth="1"/>
    <col min="2506" max="2506" width="11.42578125" customWidth="1"/>
    <col min="2507" max="2507" width="10.42578125" customWidth="1"/>
    <col min="2508" max="2508" width="11.7109375" customWidth="1"/>
    <col min="2509" max="2509" width="11.140625" customWidth="1"/>
    <col min="2510" max="2510" width="11.85546875" bestFit="1" customWidth="1"/>
    <col min="2511" max="2511" width="10.5703125" bestFit="1" customWidth="1"/>
    <col min="2512" max="2512" width="9.5703125" bestFit="1" customWidth="1"/>
    <col min="2513" max="2513" width="11.42578125" customWidth="1"/>
    <col min="2514" max="2514" width="10.5703125" customWidth="1"/>
    <col min="2515" max="2515" width="7.5703125" customWidth="1"/>
    <col min="2516" max="2516" width="9.5703125" bestFit="1" customWidth="1"/>
    <col min="2517" max="2517" width="11" bestFit="1" customWidth="1"/>
    <col min="2518" max="2518" width="10.140625" bestFit="1" customWidth="1"/>
    <col min="2519" max="2523" width="9.5703125" bestFit="1" customWidth="1"/>
    <col min="2524" max="2524" width="10.140625" bestFit="1" customWidth="1"/>
    <col min="2525" max="2526" width="9.5703125" bestFit="1" customWidth="1"/>
    <col min="2527" max="2527" width="10.28515625" customWidth="1"/>
    <col min="2528" max="2535" width="9.5703125" bestFit="1" customWidth="1"/>
    <col min="2536" max="2536" width="9.5703125" customWidth="1"/>
    <col min="2537" max="2543" width="9.5703125" bestFit="1" customWidth="1"/>
    <col min="2544" max="2544" width="9.42578125" customWidth="1"/>
    <col min="2545" max="2560" width="9.5703125" bestFit="1" customWidth="1"/>
    <col min="2561" max="2562" width="12.5703125" bestFit="1" customWidth="1"/>
    <col min="2563" max="2563" width="11.42578125" bestFit="1" customWidth="1"/>
    <col min="2564" max="2564" width="11" bestFit="1" customWidth="1"/>
    <col min="2565" max="2565" width="11.7109375" bestFit="1" customWidth="1"/>
    <col min="2755" max="2755" width="6.7109375" customWidth="1"/>
    <col min="2756" max="2756" width="39.140625" customWidth="1"/>
    <col min="2757" max="2757" width="8.7109375" customWidth="1"/>
    <col min="2758" max="2758" width="11.7109375" customWidth="1"/>
    <col min="2759" max="2759" width="12.7109375" customWidth="1"/>
    <col min="2760" max="2760" width="12" customWidth="1"/>
    <col min="2761" max="2761" width="12.85546875" customWidth="1"/>
    <col min="2762" max="2762" width="11.42578125" customWidth="1"/>
    <col min="2763" max="2763" width="10.42578125" customWidth="1"/>
    <col min="2764" max="2764" width="11.7109375" customWidth="1"/>
    <col min="2765" max="2765" width="11.140625" customWidth="1"/>
    <col min="2766" max="2766" width="11.85546875" bestFit="1" customWidth="1"/>
    <col min="2767" max="2767" width="10.5703125" bestFit="1" customWidth="1"/>
    <col min="2768" max="2768" width="9.5703125" bestFit="1" customWidth="1"/>
    <col min="2769" max="2769" width="11.42578125" customWidth="1"/>
    <col min="2770" max="2770" width="10.5703125" customWidth="1"/>
    <col min="2771" max="2771" width="7.5703125" customWidth="1"/>
    <col min="2772" max="2772" width="9.5703125" bestFit="1" customWidth="1"/>
    <col min="2773" max="2773" width="11" bestFit="1" customWidth="1"/>
    <col min="2774" max="2774" width="10.140625" bestFit="1" customWidth="1"/>
    <col min="2775" max="2779" width="9.5703125" bestFit="1" customWidth="1"/>
    <col min="2780" max="2780" width="10.140625" bestFit="1" customWidth="1"/>
    <col min="2781" max="2782" width="9.5703125" bestFit="1" customWidth="1"/>
    <col min="2783" max="2783" width="10.28515625" customWidth="1"/>
    <col min="2784" max="2791" width="9.5703125" bestFit="1" customWidth="1"/>
    <col min="2792" max="2792" width="9.5703125" customWidth="1"/>
    <col min="2793" max="2799" width="9.5703125" bestFit="1" customWidth="1"/>
    <col min="2800" max="2800" width="9.42578125" customWidth="1"/>
    <col min="2801" max="2816" width="9.5703125" bestFit="1" customWidth="1"/>
    <col min="2817" max="2818" width="12.5703125" bestFit="1" customWidth="1"/>
    <col min="2819" max="2819" width="11.42578125" bestFit="1" customWidth="1"/>
    <col min="2820" max="2820" width="11" bestFit="1" customWidth="1"/>
    <col min="2821" max="2821" width="11.7109375" bestFit="1" customWidth="1"/>
    <col min="3011" max="3011" width="6.7109375" customWidth="1"/>
    <col min="3012" max="3012" width="39.140625" customWidth="1"/>
    <col min="3013" max="3013" width="8.7109375" customWidth="1"/>
    <col min="3014" max="3014" width="11.7109375" customWidth="1"/>
    <col min="3015" max="3015" width="12.7109375" customWidth="1"/>
    <col min="3016" max="3016" width="12" customWidth="1"/>
    <col min="3017" max="3017" width="12.85546875" customWidth="1"/>
    <col min="3018" max="3018" width="11.42578125" customWidth="1"/>
    <col min="3019" max="3019" width="10.42578125" customWidth="1"/>
    <col min="3020" max="3020" width="11.7109375" customWidth="1"/>
    <col min="3021" max="3021" width="11.140625" customWidth="1"/>
    <col min="3022" max="3022" width="11.85546875" bestFit="1" customWidth="1"/>
    <col min="3023" max="3023" width="10.5703125" bestFit="1" customWidth="1"/>
    <col min="3024" max="3024" width="9.5703125" bestFit="1" customWidth="1"/>
    <col min="3025" max="3025" width="11.42578125" customWidth="1"/>
    <col min="3026" max="3026" width="10.5703125" customWidth="1"/>
    <col min="3027" max="3027" width="7.5703125" customWidth="1"/>
    <col min="3028" max="3028" width="9.5703125" bestFit="1" customWidth="1"/>
    <col min="3029" max="3029" width="11" bestFit="1" customWidth="1"/>
    <col min="3030" max="3030" width="10.140625" bestFit="1" customWidth="1"/>
    <col min="3031" max="3035" width="9.5703125" bestFit="1" customWidth="1"/>
    <col min="3036" max="3036" width="10.140625" bestFit="1" customWidth="1"/>
    <col min="3037" max="3038" width="9.5703125" bestFit="1" customWidth="1"/>
    <col min="3039" max="3039" width="10.28515625" customWidth="1"/>
    <col min="3040" max="3047" width="9.5703125" bestFit="1" customWidth="1"/>
    <col min="3048" max="3048" width="9.5703125" customWidth="1"/>
    <col min="3049" max="3055" width="9.5703125" bestFit="1" customWidth="1"/>
    <col min="3056" max="3056" width="9.42578125" customWidth="1"/>
    <col min="3057" max="3072" width="9.5703125" bestFit="1" customWidth="1"/>
    <col min="3073" max="3074" width="12.5703125" bestFit="1" customWidth="1"/>
    <col min="3075" max="3075" width="11.42578125" bestFit="1" customWidth="1"/>
    <col min="3076" max="3076" width="11" bestFit="1" customWidth="1"/>
    <col min="3077" max="3077" width="11.7109375" bestFit="1" customWidth="1"/>
    <col min="3267" max="3267" width="6.7109375" customWidth="1"/>
    <col min="3268" max="3268" width="39.140625" customWidth="1"/>
    <col min="3269" max="3269" width="8.7109375" customWidth="1"/>
    <col min="3270" max="3270" width="11.7109375" customWidth="1"/>
    <col min="3271" max="3271" width="12.7109375" customWidth="1"/>
    <col min="3272" max="3272" width="12" customWidth="1"/>
    <col min="3273" max="3273" width="12.85546875" customWidth="1"/>
    <col min="3274" max="3274" width="11.42578125" customWidth="1"/>
    <col min="3275" max="3275" width="10.42578125" customWidth="1"/>
    <col min="3276" max="3276" width="11.7109375" customWidth="1"/>
    <col min="3277" max="3277" width="11.140625" customWidth="1"/>
    <col min="3278" max="3278" width="11.85546875" bestFit="1" customWidth="1"/>
    <col min="3279" max="3279" width="10.5703125" bestFit="1" customWidth="1"/>
    <col min="3280" max="3280" width="9.5703125" bestFit="1" customWidth="1"/>
    <col min="3281" max="3281" width="11.42578125" customWidth="1"/>
    <col min="3282" max="3282" width="10.5703125" customWidth="1"/>
    <col min="3283" max="3283" width="7.5703125" customWidth="1"/>
    <col min="3284" max="3284" width="9.5703125" bestFit="1" customWidth="1"/>
    <col min="3285" max="3285" width="11" bestFit="1" customWidth="1"/>
    <col min="3286" max="3286" width="10.140625" bestFit="1" customWidth="1"/>
    <col min="3287" max="3291" width="9.5703125" bestFit="1" customWidth="1"/>
    <col min="3292" max="3292" width="10.140625" bestFit="1" customWidth="1"/>
    <col min="3293" max="3294" width="9.5703125" bestFit="1" customWidth="1"/>
    <col min="3295" max="3295" width="10.28515625" customWidth="1"/>
    <col min="3296" max="3303" width="9.5703125" bestFit="1" customWidth="1"/>
    <col min="3304" max="3304" width="9.5703125" customWidth="1"/>
    <col min="3305" max="3311" width="9.5703125" bestFit="1" customWidth="1"/>
    <col min="3312" max="3312" width="9.42578125" customWidth="1"/>
    <col min="3313" max="3328" width="9.5703125" bestFit="1" customWidth="1"/>
    <col min="3329" max="3330" width="12.5703125" bestFit="1" customWidth="1"/>
    <col min="3331" max="3331" width="11.42578125" bestFit="1" customWidth="1"/>
    <col min="3332" max="3332" width="11" bestFit="1" customWidth="1"/>
    <col min="3333" max="3333" width="11.7109375" bestFit="1" customWidth="1"/>
    <col min="3523" max="3523" width="6.7109375" customWidth="1"/>
    <col min="3524" max="3524" width="39.140625" customWidth="1"/>
    <col min="3525" max="3525" width="8.7109375" customWidth="1"/>
    <col min="3526" max="3526" width="11.7109375" customWidth="1"/>
    <col min="3527" max="3527" width="12.7109375" customWidth="1"/>
    <col min="3528" max="3528" width="12" customWidth="1"/>
    <col min="3529" max="3529" width="12.85546875" customWidth="1"/>
    <col min="3530" max="3530" width="11.42578125" customWidth="1"/>
    <col min="3531" max="3531" width="10.42578125" customWidth="1"/>
    <col min="3532" max="3532" width="11.7109375" customWidth="1"/>
    <col min="3533" max="3533" width="11.140625" customWidth="1"/>
    <col min="3534" max="3534" width="11.85546875" bestFit="1" customWidth="1"/>
    <col min="3535" max="3535" width="10.5703125" bestFit="1" customWidth="1"/>
    <col min="3536" max="3536" width="9.5703125" bestFit="1" customWidth="1"/>
    <col min="3537" max="3537" width="11.42578125" customWidth="1"/>
    <col min="3538" max="3538" width="10.5703125" customWidth="1"/>
    <col min="3539" max="3539" width="7.5703125" customWidth="1"/>
    <col min="3540" max="3540" width="9.5703125" bestFit="1" customWidth="1"/>
    <col min="3541" max="3541" width="11" bestFit="1" customWidth="1"/>
    <col min="3542" max="3542" width="10.140625" bestFit="1" customWidth="1"/>
    <col min="3543" max="3547" width="9.5703125" bestFit="1" customWidth="1"/>
    <col min="3548" max="3548" width="10.140625" bestFit="1" customWidth="1"/>
    <col min="3549" max="3550" width="9.5703125" bestFit="1" customWidth="1"/>
    <col min="3551" max="3551" width="10.28515625" customWidth="1"/>
    <col min="3552" max="3559" width="9.5703125" bestFit="1" customWidth="1"/>
    <col min="3560" max="3560" width="9.5703125" customWidth="1"/>
    <col min="3561" max="3567" width="9.5703125" bestFit="1" customWidth="1"/>
    <col min="3568" max="3568" width="9.42578125" customWidth="1"/>
    <col min="3569" max="3584" width="9.5703125" bestFit="1" customWidth="1"/>
    <col min="3585" max="3586" width="12.5703125" bestFit="1" customWidth="1"/>
    <col min="3587" max="3587" width="11.42578125" bestFit="1" customWidth="1"/>
    <col min="3588" max="3588" width="11" bestFit="1" customWidth="1"/>
    <col min="3589" max="3589" width="11.7109375" bestFit="1" customWidth="1"/>
    <col min="3779" max="3779" width="6.7109375" customWidth="1"/>
    <col min="3780" max="3780" width="39.140625" customWidth="1"/>
    <col min="3781" max="3781" width="8.7109375" customWidth="1"/>
    <col min="3782" max="3782" width="11.7109375" customWidth="1"/>
    <col min="3783" max="3783" width="12.7109375" customWidth="1"/>
    <col min="3784" max="3784" width="12" customWidth="1"/>
    <col min="3785" max="3785" width="12.85546875" customWidth="1"/>
    <col min="3786" max="3786" width="11.42578125" customWidth="1"/>
    <col min="3787" max="3787" width="10.42578125" customWidth="1"/>
    <col min="3788" max="3788" width="11.7109375" customWidth="1"/>
    <col min="3789" max="3789" width="11.140625" customWidth="1"/>
    <col min="3790" max="3790" width="11.85546875" bestFit="1" customWidth="1"/>
    <col min="3791" max="3791" width="10.5703125" bestFit="1" customWidth="1"/>
    <col min="3792" max="3792" width="9.5703125" bestFit="1" customWidth="1"/>
    <col min="3793" max="3793" width="11.42578125" customWidth="1"/>
    <col min="3794" max="3794" width="10.5703125" customWidth="1"/>
    <col min="3795" max="3795" width="7.5703125" customWidth="1"/>
    <col min="3796" max="3796" width="9.5703125" bestFit="1" customWidth="1"/>
    <col min="3797" max="3797" width="11" bestFit="1" customWidth="1"/>
    <col min="3798" max="3798" width="10.140625" bestFit="1" customWidth="1"/>
    <col min="3799" max="3803" width="9.5703125" bestFit="1" customWidth="1"/>
    <col min="3804" max="3804" width="10.140625" bestFit="1" customWidth="1"/>
    <col min="3805" max="3806" width="9.5703125" bestFit="1" customWidth="1"/>
    <col min="3807" max="3807" width="10.28515625" customWidth="1"/>
    <col min="3808" max="3815" width="9.5703125" bestFit="1" customWidth="1"/>
    <col min="3816" max="3816" width="9.5703125" customWidth="1"/>
    <col min="3817" max="3823" width="9.5703125" bestFit="1" customWidth="1"/>
    <col min="3824" max="3824" width="9.42578125" customWidth="1"/>
    <col min="3825" max="3840" width="9.5703125" bestFit="1" customWidth="1"/>
    <col min="3841" max="3842" width="12.5703125" bestFit="1" customWidth="1"/>
    <col min="3843" max="3843" width="11.42578125" bestFit="1" customWidth="1"/>
    <col min="3844" max="3844" width="11" bestFit="1" customWidth="1"/>
    <col min="3845" max="3845" width="11.7109375" bestFit="1" customWidth="1"/>
    <col min="4035" max="4035" width="6.7109375" customWidth="1"/>
    <col min="4036" max="4036" width="39.140625" customWidth="1"/>
    <col min="4037" max="4037" width="8.7109375" customWidth="1"/>
    <col min="4038" max="4038" width="11.7109375" customWidth="1"/>
    <col min="4039" max="4039" width="12.7109375" customWidth="1"/>
    <col min="4040" max="4040" width="12" customWidth="1"/>
    <col min="4041" max="4041" width="12.85546875" customWidth="1"/>
    <col min="4042" max="4042" width="11.42578125" customWidth="1"/>
    <col min="4043" max="4043" width="10.42578125" customWidth="1"/>
    <col min="4044" max="4044" width="11.7109375" customWidth="1"/>
    <col min="4045" max="4045" width="11.140625" customWidth="1"/>
    <col min="4046" max="4046" width="11.85546875" bestFit="1" customWidth="1"/>
    <col min="4047" max="4047" width="10.5703125" bestFit="1" customWidth="1"/>
    <col min="4048" max="4048" width="9.5703125" bestFit="1" customWidth="1"/>
    <col min="4049" max="4049" width="11.42578125" customWidth="1"/>
    <col min="4050" max="4050" width="10.5703125" customWidth="1"/>
    <col min="4051" max="4051" width="7.5703125" customWidth="1"/>
    <col min="4052" max="4052" width="9.5703125" bestFit="1" customWidth="1"/>
    <col min="4053" max="4053" width="11" bestFit="1" customWidth="1"/>
    <col min="4054" max="4054" width="10.140625" bestFit="1" customWidth="1"/>
    <col min="4055" max="4059" width="9.5703125" bestFit="1" customWidth="1"/>
    <col min="4060" max="4060" width="10.140625" bestFit="1" customWidth="1"/>
    <col min="4061" max="4062" width="9.5703125" bestFit="1" customWidth="1"/>
    <col min="4063" max="4063" width="10.28515625" customWidth="1"/>
    <col min="4064" max="4071" width="9.5703125" bestFit="1" customWidth="1"/>
    <col min="4072" max="4072" width="9.5703125" customWidth="1"/>
    <col min="4073" max="4079" width="9.5703125" bestFit="1" customWidth="1"/>
    <col min="4080" max="4080" width="9.42578125" customWidth="1"/>
    <col min="4081" max="4096" width="9.5703125" bestFit="1" customWidth="1"/>
    <col min="4097" max="4098" width="12.5703125" bestFit="1" customWidth="1"/>
    <col min="4099" max="4099" width="11.42578125" bestFit="1" customWidth="1"/>
    <col min="4100" max="4100" width="11" bestFit="1" customWidth="1"/>
    <col min="4101" max="4101" width="11.7109375" bestFit="1" customWidth="1"/>
    <col min="4291" max="4291" width="6.7109375" customWidth="1"/>
    <col min="4292" max="4292" width="39.140625" customWidth="1"/>
    <col min="4293" max="4293" width="8.7109375" customWidth="1"/>
    <col min="4294" max="4294" width="11.7109375" customWidth="1"/>
    <col min="4295" max="4295" width="12.7109375" customWidth="1"/>
    <col min="4296" max="4296" width="12" customWidth="1"/>
    <col min="4297" max="4297" width="12.85546875" customWidth="1"/>
    <col min="4298" max="4298" width="11.42578125" customWidth="1"/>
    <col min="4299" max="4299" width="10.42578125" customWidth="1"/>
    <col min="4300" max="4300" width="11.7109375" customWidth="1"/>
    <col min="4301" max="4301" width="11.140625" customWidth="1"/>
    <col min="4302" max="4302" width="11.85546875" bestFit="1" customWidth="1"/>
    <col min="4303" max="4303" width="10.5703125" bestFit="1" customWidth="1"/>
    <col min="4304" max="4304" width="9.5703125" bestFit="1" customWidth="1"/>
    <col min="4305" max="4305" width="11.42578125" customWidth="1"/>
    <col min="4306" max="4306" width="10.5703125" customWidth="1"/>
    <col min="4307" max="4307" width="7.5703125" customWidth="1"/>
    <col min="4308" max="4308" width="9.5703125" bestFit="1" customWidth="1"/>
    <col min="4309" max="4309" width="11" bestFit="1" customWidth="1"/>
    <col min="4310" max="4310" width="10.140625" bestFit="1" customWidth="1"/>
    <col min="4311" max="4315" width="9.5703125" bestFit="1" customWidth="1"/>
    <col min="4316" max="4316" width="10.140625" bestFit="1" customWidth="1"/>
    <col min="4317" max="4318" width="9.5703125" bestFit="1" customWidth="1"/>
    <col min="4319" max="4319" width="10.28515625" customWidth="1"/>
    <col min="4320" max="4327" width="9.5703125" bestFit="1" customWidth="1"/>
    <col min="4328" max="4328" width="9.5703125" customWidth="1"/>
    <col min="4329" max="4335" width="9.5703125" bestFit="1" customWidth="1"/>
    <col min="4336" max="4336" width="9.42578125" customWidth="1"/>
    <col min="4337" max="4352" width="9.5703125" bestFit="1" customWidth="1"/>
    <col min="4353" max="4354" width="12.5703125" bestFit="1" customWidth="1"/>
    <col min="4355" max="4355" width="11.42578125" bestFit="1" customWidth="1"/>
    <col min="4356" max="4356" width="11" bestFit="1" customWidth="1"/>
    <col min="4357" max="4357" width="11.7109375" bestFit="1" customWidth="1"/>
    <col min="4547" max="4547" width="6.7109375" customWidth="1"/>
    <col min="4548" max="4548" width="39.140625" customWidth="1"/>
    <col min="4549" max="4549" width="8.7109375" customWidth="1"/>
    <col min="4550" max="4550" width="11.7109375" customWidth="1"/>
    <col min="4551" max="4551" width="12.7109375" customWidth="1"/>
    <col min="4552" max="4552" width="12" customWidth="1"/>
    <col min="4553" max="4553" width="12.85546875" customWidth="1"/>
    <col min="4554" max="4554" width="11.42578125" customWidth="1"/>
    <col min="4555" max="4555" width="10.42578125" customWidth="1"/>
    <col min="4556" max="4556" width="11.7109375" customWidth="1"/>
    <col min="4557" max="4557" width="11.140625" customWidth="1"/>
    <col min="4558" max="4558" width="11.85546875" bestFit="1" customWidth="1"/>
    <col min="4559" max="4559" width="10.5703125" bestFit="1" customWidth="1"/>
    <col min="4560" max="4560" width="9.5703125" bestFit="1" customWidth="1"/>
    <col min="4561" max="4561" width="11.42578125" customWidth="1"/>
    <col min="4562" max="4562" width="10.5703125" customWidth="1"/>
    <col min="4563" max="4563" width="7.5703125" customWidth="1"/>
    <col min="4564" max="4564" width="9.5703125" bestFit="1" customWidth="1"/>
    <col min="4565" max="4565" width="11" bestFit="1" customWidth="1"/>
    <col min="4566" max="4566" width="10.140625" bestFit="1" customWidth="1"/>
    <col min="4567" max="4571" width="9.5703125" bestFit="1" customWidth="1"/>
    <col min="4572" max="4572" width="10.140625" bestFit="1" customWidth="1"/>
    <col min="4573" max="4574" width="9.5703125" bestFit="1" customWidth="1"/>
    <col min="4575" max="4575" width="10.28515625" customWidth="1"/>
    <col min="4576" max="4583" width="9.5703125" bestFit="1" customWidth="1"/>
    <col min="4584" max="4584" width="9.5703125" customWidth="1"/>
    <col min="4585" max="4591" width="9.5703125" bestFit="1" customWidth="1"/>
    <col min="4592" max="4592" width="9.42578125" customWidth="1"/>
    <col min="4593" max="4608" width="9.5703125" bestFit="1" customWidth="1"/>
    <col min="4609" max="4610" width="12.5703125" bestFit="1" customWidth="1"/>
    <col min="4611" max="4611" width="11.42578125" bestFit="1" customWidth="1"/>
    <col min="4612" max="4612" width="11" bestFit="1" customWidth="1"/>
    <col min="4613" max="4613" width="11.7109375" bestFit="1" customWidth="1"/>
    <col min="4803" max="4803" width="6.7109375" customWidth="1"/>
    <col min="4804" max="4804" width="39.140625" customWidth="1"/>
    <col min="4805" max="4805" width="8.7109375" customWidth="1"/>
    <col min="4806" max="4806" width="11.7109375" customWidth="1"/>
    <col min="4807" max="4807" width="12.7109375" customWidth="1"/>
    <col min="4808" max="4808" width="12" customWidth="1"/>
    <col min="4809" max="4809" width="12.85546875" customWidth="1"/>
    <col min="4810" max="4810" width="11.42578125" customWidth="1"/>
    <col min="4811" max="4811" width="10.42578125" customWidth="1"/>
    <col min="4812" max="4812" width="11.7109375" customWidth="1"/>
    <col min="4813" max="4813" width="11.140625" customWidth="1"/>
    <col min="4814" max="4814" width="11.85546875" bestFit="1" customWidth="1"/>
    <col min="4815" max="4815" width="10.5703125" bestFit="1" customWidth="1"/>
    <col min="4816" max="4816" width="9.5703125" bestFit="1" customWidth="1"/>
    <col min="4817" max="4817" width="11.42578125" customWidth="1"/>
    <col min="4818" max="4818" width="10.5703125" customWidth="1"/>
    <col min="4819" max="4819" width="7.5703125" customWidth="1"/>
    <col min="4820" max="4820" width="9.5703125" bestFit="1" customWidth="1"/>
    <col min="4821" max="4821" width="11" bestFit="1" customWidth="1"/>
    <col min="4822" max="4822" width="10.140625" bestFit="1" customWidth="1"/>
    <col min="4823" max="4827" width="9.5703125" bestFit="1" customWidth="1"/>
    <col min="4828" max="4828" width="10.140625" bestFit="1" customWidth="1"/>
    <col min="4829" max="4830" width="9.5703125" bestFit="1" customWidth="1"/>
    <col min="4831" max="4831" width="10.28515625" customWidth="1"/>
    <col min="4832" max="4839" width="9.5703125" bestFit="1" customWidth="1"/>
    <col min="4840" max="4840" width="9.5703125" customWidth="1"/>
    <col min="4841" max="4847" width="9.5703125" bestFit="1" customWidth="1"/>
    <col min="4848" max="4848" width="9.42578125" customWidth="1"/>
    <col min="4849" max="4864" width="9.5703125" bestFit="1" customWidth="1"/>
    <col min="4865" max="4866" width="12.5703125" bestFit="1" customWidth="1"/>
    <col min="4867" max="4867" width="11.42578125" bestFit="1" customWidth="1"/>
    <col min="4868" max="4868" width="11" bestFit="1" customWidth="1"/>
    <col min="4869" max="4869" width="11.7109375" bestFit="1" customWidth="1"/>
    <col min="5059" max="5059" width="6.7109375" customWidth="1"/>
    <col min="5060" max="5060" width="39.140625" customWidth="1"/>
    <col min="5061" max="5061" width="8.7109375" customWidth="1"/>
    <col min="5062" max="5062" width="11.7109375" customWidth="1"/>
    <col min="5063" max="5063" width="12.7109375" customWidth="1"/>
    <col min="5064" max="5064" width="12" customWidth="1"/>
    <col min="5065" max="5065" width="12.85546875" customWidth="1"/>
    <col min="5066" max="5066" width="11.42578125" customWidth="1"/>
    <col min="5067" max="5067" width="10.42578125" customWidth="1"/>
    <col min="5068" max="5068" width="11.7109375" customWidth="1"/>
    <col min="5069" max="5069" width="11.140625" customWidth="1"/>
    <col min="5070" max="5070" width="11.85546875" bestFit="1" customWidth="1"/>
    <col min="5071" max="5071" width="10.5703125" bestFit="1" customWidth="1"/>
    <col min="5072" max="5072" width="9.5703125" bestFit="1" customWidth="1"/>
    <col min="5073" max="5073" width="11.42578125" customWidth="1"/>
    <col min="5074" max="5074" width="10.5703125" customWidth="1"/>
    <col min="5075" max="5075" width="7.5703125" customWidth="1"/>
    <col min="5076" max="5076" width="9.5703125" bestFit="1" customWidth="1"/>
    <col min="5077" max="5077" width="11" bestFit="1" customWidth="1"/>
    <col min="5078" max="5078" width="10.140625" bestFit="1" customWidth="1"/>
    <col min="5079" max="5083" width="9.5703125" bestFit="1" customWidth="1"/>
    <col min="5084" max="5084" width="10.140625" bestFit="1" customWidth="1"/>
    <col min="5085" max="5086" width="9.5703125" bestFit="1" customWidth="1"/>
    <col min="5087" max="5087" width="10.28515625" customWidth="1"/>
    <col min="5088" max="5095" width="9.5703125" bestFit="1" customWidth="1"/>
    <col min="5096" max="5096" width="9.5703125" customWidth="1"/>
    <col min="5097" max="5103" width="9.5703125" bestFit="1" customWidth="1"/>
    <col min="5104" max="5104" width="9.42578125" customWidth="1"/>
    <col min="5105" max="5120" width="9.5703125" bestFit="1" customWidth="1"/>
    <col min="5121" max="5122" width="12.5703125" bestFit="1" customWidth="1"/>
    <col min="5123" max="5123" width="11.42578125" bestFit="1" customWidth="1"/>
    <col min="5124" max="5124" width="11" bestFit="1" customWidth="1"/>
    <col min="5125" max="5125" width="11.7109375" bestFit="1" customWidth="1"/>
    <col min="5315" max="5315" width="6.7109375" customWidth="1"/>
    <col min="5316" max="5316" width="39.140625" customWidth="1"/>
    <col min="5317" max="5317" width="8.7109375" customWidth="1"/>
    <col min="5318" max="5318" width="11.7109375" customWidth="1"/>
    <col min="5319" max="5319" width="12.7109375" customWidth="1"/>
    <col min="5320" max="5320" width="12" customWidth="1"/>
    <col min="5321" max="5321" width="12.85546875" customWidth="1"/>
    <col min="5322" max="5322" width="11.42578125" customWidth="1"/>
    <col min="5323" max="5323" width="10.42578125" customWidth="1"/>
    <col min="5324" max="5324" width="11.7109375" customWidth="1"/>
    <col min="5325" max="5325" width="11.140625" customWidth="1"/>
    <col min="5326" max="5326" width="11.85546875" bestFit="1" customWidth="1"/>
    <col min="5327" max="5327" width="10.5703125" bestFit="1" customWidth="1"/>
    <col min="5328" max="5328" width="9.5703125" bestFit="1" customWidth="1"/>
    <col min="5329" max="5329" width="11.42578125" customWidth="1"/>
    <col min="5330" max="5330" width="10.5703125" customWidth="1"/>
    <col min="5331" max="5331" width="7.5703125" customWidth="1"/>
    <col min="5332" max="5332" width="9.5703125" bestFit="1" customWidth="1"/>
    <col min="5333" max="5333" width="11" bestFit="1" customWidth="1"/>
    <col min="5334" max="5334" width="10.140625" bestFit="1" customWidth="1"/>
    <col min="5335" max="5339" width="9.5703125" bestFit="1" customWidth="1"/>
    <col min="5340" max="5340" width="10.140625" bestFit="1" customWidth="1"/>
    <col min="5341" max="5342" width="9.5703125" bestFit="1" customWidth="1"/>
    <col min="5343" max="5343" width="10.28515625" customWidth="1"/>
    <col min="5344" max="5351" width="9.5703125" bestFit="1" customWidth="1"/>
    <col min="5352" max="5352" width="9.5703125" customWidth="1"/>
    <col min="5353" max="5359" width="9.5703125" bestFit="1" customWidth="1"/>
    <col min="5360" max="5360" width="9.42578125" customWidth="1"/>
    <col min="5361" max="5376" width="9.5703125" bestFit="1" customWidth="1"/>
    <col min="5377" max="5378" width="12.5703125" bestFit="1" customWidth="1"/>
    <col min="5379" max="5379" width="11.42578125" bestFit="1" customWidth="1"/>
    <col min="5380" max="5380" width="11" bestFit="1" customWidth="1"/>
    <col min="5381" max="5381" width="11.7109375" bestFit="1" customWidth="1"/>
    <col min="5571" max="5571" width="6.7109375" customWidth="1"/>
    <col min="5572" max="5572" width="39.140625" customWidth="1"/>
    <col min="5573" max="5573" width="8.7109375" customWidth="1"/>
    <col min="5574" max="5574" width="11.7109375" customWidth="1"/>
    <col min="5575" max="5575" width="12.7109375" customWidth="1"/>
    <col min="5576" max="5576" width="12" customWidth="1"/>
    <col min="5577" max="5577" width="12.85546875" customWidth="1"/>
    <col min="5578" max="5578" width="11.42578125" customWidth="1"/>
    <col min="5579" max="5579" width="10.42578125" customWidth="1"/>
    <col min="5580" max="5580" width="11.7109375" customWidth="1"/>
    <col min="5581" max="5581" width="11.140625" customWidth="1"/>
    <col min="5582" max="5582" width="11.85546875" bestFit="1" customWidth="1"/>
    <col min="5583" max="5583" width="10.5703125" bestFit="1" customWidth="1"/>
    <col min="5584" max="5584" width="9.5703125" bestFit="1" customWidth="1"/>
    <col min="5585" max="5585" width="11.42578125" customWidth="1"/>
    <col min="5586" max="5586" width="10.5703125" customWidth="1"/>
    <col min="5587" max="5587" width="7.5703125" customWidth="1"/>
    <col min="5588" max="5588" width="9.5703125" bestFit="1" customWidth="1"/>
    <col min="5589" max="5589" width="11" bestFit="1" customWidth="1"/>
    <col min="5590" max="5590" width="10.140625" bestFit="1" customWidth="1"/>
    <col min="5591" max="5595" width="9.5703125" bestFit="1" customWidth="1"/>
    <col min="5596" max="5596" width="10.140625" bestFit="1" customWidth="1"/>
    <col min="5597" max="5598" width="9.5703125" bestFit="1" customWidth="1"/>
    <col min="5599" max="5599" width="10.28515625" customWidth="1"/>
    <col min="5600" max="5607" width="9.5703125" bestFit="1" customWidth="1"/>
    <col min="5608" max="5608" width="9.5703125" customWidth="1"/>
    <col min="5609" max="5615" width="9.5703125" bestFit="1" customWidth="1"/>
    <col min="5616" max="5616" width="9.42578125" customWidth="1"/>
    <col min="5617" max="5632" width="9.5703125" bestFit="1" customWidth="1"/>
    <col min="5633" max="5634" width="12.5703125" bestFit="1" customWidth="1"/>
    <col min="5635" max="5635" width="11.42578125" bestFit="1" customWidth="1"/>
    <col min="5636" max="5636" width="11" bestFit="1" customWidth="1"/>
    <col min="5637" max="5637" width="11.7109375" bestFit="1" customWidth="1"/>
    <col min="5827" max="5827" width="6.7109375" customWidth="1"/>
    <col min="5828" max="5828" width="39.140625" customWidth="1"/>
    <col min="5829" max="5829" width="8.7109375" customWidth="1"/>
    <col min="5830" max="5830" width="11.7109375" customWidth="1"/>
    <col min="5831" max="5831" width="12.7109375" customWidth="1"/>
    <col min="5832" max="5832" width="12" customWidth="1"/>
    <col min="5833" max="5833" width="12.85546875" customWidth="1"/>
    <col min="5834" max="5834" width="11.42578125" customWidth="1"/>
    <col min="5835" max="5835" width="10.42578125" customWidth="1"/>
    <col min="5836" max="5836" width="11.7109375" customWidth="1"/>
    <col min="5837" max="5837" width="11.140625" customWidth="1"/>
    <col min="5838" max="5838" width="11.85546875" bestFit="1" customWidth="1"/>
    <col min="5839" max="5839" width="10.5703125" bestFit="1" customWidth="1"/>
    <col min="5840" max="5840" width="9.5703125" bestFit="1" customWidth="1"/>
    <col min="5841" max="5841" width="11.42578125" customWidth="1"/>
    <col min="5842" max="5842" width="10.5703125" customWidth="1"/>
    <col min="5843" max="5843" width="7.5703125" customWidth="1"/>
    <col min="5844" max="5844" width="9.5703125" bestFit="1" customWidth="1"/>
    <col min="5845" max="5845" width="11" bestFit="1" customWidth="1"/>
    <col min="5846" max="5846" width="10.140625" bestFit="1" customWidth="1"/>
    <col min="5847" max="5851" width="9.5703125" bestFit="1" customWidth="1"/>
    <col min="5852" max="5852" width="10.140625" bestFit="1" customWidth="1"/>
    <col min="5853" max="5854" width="9.5703125" bestFit="1" customWidth="1"/>
    <col min="5855" max="5855" width="10.28515625" customWidth="1"/>
    <col min="5856" max="5863" width="9.5703125" bestFit="1" customWidth="1"/>
    <col min="5864" max="5864" width="9.5703125" customWidth="1"/>
    <col min="5865" max="5871" width="9.5703125" bestFit="1" customWidth="1"/>
    <col min="5872" max="5872" width="9.42578125" customWidth="1"/>
    <col min="5873" max="5888" width="9.5703125" bestFit="1" customWidth="1"/>
    <col min="5889" max="5890" width="12.5703125" bestFit="1" customWidth="1"/>
    <col min="5891" max="5891" width="11.42578125" bestFit="1" customWidth="1"/>
    <col min="5892" max="5892" width="11" bestFit="1" customWidth="1"/>
    <col min="5893" max="5893" width="11.7109375" bestFit="1" customWidth="1"/>
    <col min="6083" max="6083" width="6.7109375" customWidth="1"/>
    <col min="6084" max="6084" width="39.140625" customWidth="1"/>
    <col min="6085" max="6085" width="8.7109375" customWidth="1"/>
    <col min="6086" max="6086" width="11.7109375" customWidth="1"/>
    <col min="6087" max="6087" width="12.7109375" customWidth="1"/>
    <col min="6088" max="6088" width="12" customWidth="1"/>
    <col min="6089" max="6089" width="12.85546875" customWidth="1"/>
    <col min="6090" max="6090" width="11.42578125" customWidth="1"/>
    <col min="6091" max="6091" width="10.42578125" customWidth="1"/>
    <col min="6092" max="6092" width="11.7109375" customWidth="1"/>
    <col min="6093" max="6093" width="11.140625" customWidth="1"/>
    <col min="6094" max="6094" width="11.85546875" bestFit="1" customWidth="1"/>
    <col min="6095" max="6095" width="10.5703125" bestFit="1" customWidth="1"/>
    <col min="6096" max="6096" width="9.5703125" bestFit="1" customWidth="1"/>
    <col min="6097" max="6097" width="11.42578125" customWidth="1"/>
    <col min="6098" max="6098" width="10.5703125" customWidth="1"/>
    <col min="6099" max="6099" width="7.5703125" customWidth="1"/>
    <col min="6100" max="6100" width="9.5703125" bestFit="1" customWidth="1"/>
    <col min="6101" max="6101" width="11" bestFit="1" customWidth="1"/>
    <col min="6102" max="6102" width="10.140625" bestFit="1" customWidth="1"/>
    <col min="6103" max="6107" width="9.5703125" bestFit="1" customWidth="1"/>
    <col min="6108" max="6108" width="10.140625" bestFit="1" customWidth="1"/>
    <col min="6109" max="6110" width="9.5703125" bestFit="1" customWidth="1"/>
    <col min="6111" max="6111" width="10.28515625" customWidth="1"/>
    <col min="6112" max="6119" width="9.5703125" bestFit="1" customWidth="1"/>
    <col min="6120" max="6120" width="9.5703125" customWidth="1"/>
    <col min="6121" max="6127" width="9.5703125" bestFit="1" customWidth="1"/>
    <col min="6128" max="6128" width="9.42578125" customWidth="1"/>
    <col min="6129" max="6144" width="9.5703125" bestFit="1" customWidth="1"/>
    <col min="6145" max="6146" width="12.5703125" bestFit="1" customWidth="1"/>
    <col min="6147" max="6147" width="11.42578125" bestFit="1" customWidth="1"/>
    <col min="6148" max="6148" width="11" bestFit="1" customWidth="1"/>
    <col min="6149" max="6149" width="11.7109375" bestFit="1" customWidth="1"/>
    <col min="6339" max="6339" width="6.7109375" customWidth="1"/>
    <col min="6340" max="6340" width="39.140625" customWidth="1"/>
    <col min="6341" max="6341" width="8.7109375" customWidth="1"/>
    <col min="6342" max="6342" width="11.7109375" customWidth="1"/>
    <col min="6343" max="6343" width="12.7109375" customWidth="1"/>
    <col min="6344" max="6344" width="12" customWidth="1"/>
    <col min="6345" max="6345" width="12.85546875" customWidth="1"/>
    <col min="6346" max="6346" width="11.42578125" customWidth="1"/>
    <col min="6347" max="6347" width="10.42578125" customWidth="1"/>
    <col min="6348" max="6348" width="11.7109375" customWidth="1"/>
    <col min="6349" max="6349" width="11.140625" customWidth="1"/>
    <col min="6350" max="6350" width="11.85546875" bestFit="1" customWidth="1"/>
    <col min="6351" max="6351" width="10.5703125" bestFit="1" customWidth="1"/>
    <col min="6352" max="6352" width="9.5703125" bestFit="1" customWidth="1"/>
    <col min="6353" max="6353" width="11.42578125" customWidth="1"/>
    <col min="6354" max="6354" width="10.5703125" customWidth="1"/>
    <col min="6355" max="6355" width="7.5703125" customWidth="1"/>
    <col min="6356" max="6356" width="9.5703125" bestFit="1" customWidth="1"/>
    <col min="6357" max="6357" width="11" bestFit="1" customWidth="1"/>
    <col min="6358" max="6358" width="10.140625" bestFit="1" customWidth="1"/>
    <col min="6359" max="6363" width="9.5703125" bestFit="1" customWidth="1"/>
    <col min="6364" max="6364" width="10.140625" bestFit="1" customWidth="1"/>
    <col min="6365" max="6366" width="9.5703125" bestFit="1" customWidth="1"/>
    <col min="6367" max="6367" width="10.28515625" customWidth="1"/>
    <col min="6368" max="6375" width="9.5703125" bestFit="1" customWidth="1"/>
    <col min="6376" max="6376" width="9.5703125" customWidth="1"/>
    <col min="6377" max="6383" width="9.5703125" bestFit="1" customWidth="1"/>
    <col min="6384" max="6384" width="9.42578125" customWidth="1"/>
    <col min="6385" max="6400" width="9.5703125" bestFit="1" customWidth="1"/>
    <col min="6401" max="6402" width="12.5703125" bestFit="1" customWidth="1"/>
    <col min="6403" max="6403" width="11.42578125" bestFit="1" customWidth="1"/>
    <col min="6404" max="6404" width="11" bestFit="1" customWidth="1"/>
    <col min="6405" max="6405" width="11.7109375" bestFit="1" customWidth="1"/>
    <col min="6595" max="6595" width="6.7109375" customWidth="1"/>
    <col min="6596" max="6596" width="39.140625" customWidth="1"/>
    <col min="6597" max="6597" width="8.7109375" customWidth="1"/>
    <col min="6598" max="6598" width="11.7109375" customWidth="1"/>
    <col min="6599" max="6599" width="12.7109375" customWidth="1"/>
    <col min="6600" max="6600" width="12" customWidth="1"/>
    <col min="6601" max="6601" width="12.85546875" customWidth="1"/>
    <col min="6602" max="6602" width="11.42578125" customWidth="1"/>
    <col min="6603" max="6603" width="10.42578125" customWidth="1"/>
    <col min="6604" max="6604" width="11.7109375" customWidth="1"/>
    <col min="6605" max="6605" width="11.140625" customWidth="1"/>
    <col min="6606" max="6606" width="11.85546875" bestFit="1" customWidth="1"/>
    <col min="6607" max="6607" width="10.5703125" bestFit="1" customWidth="1"/>
    <col min="6608" max="6608" width="9.5703125" bestFit="1" customWidth="1"/>
    <col min="6609" max="6609" width="11.42578125" customWidth="1"/>
    <col min="6610" max="6610" width="10.5703125" customWidth="1"/>
    <col min="6611" max="6611" width="7.5703125" customWidth="1"/>
    <col min="6612" max="6612" width="9.5703125" bestFit="1" customWidth="1"/>
    <col min="6613" max="6613" width="11" bestFit="1" customWidth="1"/>
    <col min="6614" max="6614" width="10.140625" bestFit="1" customWidth="1"/>
    <col min="6615" max="6619" width="9.5703125" bestFit="1" customWidth="1"/>
    <col min="6620" max="6620" width="10.140625" bestFit="1" customWidth="1"/>
    <col min="6621" max="6622" width="9.5703125" bestFit="1" customWidth="1"/>
    <col min="6623" max="6623" width="10.28515625" customWidth="1"/>
    <col min="6624" max="6631" width="9.5703125" bestFit="1" customWidth="1"/>
    <col min="6632" max="6632" width="9.5703125" customWidth="1"/>
    <col min="6633" max="6639" width="9.5703125" bestFit="1" customWidth="1"/>
    <col min="6640" max="6640" width="9.42578125" customWidth="1"/>
    <col min="6641" max="6656" width="9.5703125" bestFit="1" customWidth="1"/>
    <col min="6657" max="6658" width="12.5703125" bestFit="1" customWidth="1"/>
    <col min="6659" max="6659" width="11.42578125" bestFit="1" customWidth="1"/>
    <col min="6660" max="6660" width="11" bestFit="1" customWidth="1"/>
    <col min="6661" max="6661" width="11.7109375" bestFit="1" customWidth="1"/>
    <col min="6851" max="6851" width="6.7109375" customWidth="1"/>
    <col min="6852" max="6852" width="39.140625" customWidth="1"/>
    <col min="6853" max="6853" width="8.7109375" customWidth="1"/>
    <col min="6854" max="6854" width="11.7109375" customWidth="1"/>
    <col min="6855" max="6855" width="12.7109375" customWidth="1"/>
    <col min="6856" max="6856" width="12" customWidth="1"/>
    <col min="6857" max="6857" width="12.85546875" customWidth="1"/>
    <col min="6858" max="6858" width="11.42578125" customWidth="1"/>
    <col min="6859" max="6859" width="10.42578125" customWidth="1"/>
    <col min="6860" max="6860" width="11.7109375" customWidth="1"/>
    <col min="6861" max="6861" width="11.140625" customWidth="1"/>
    <col min="6862" max="6862" width="11.85546875" bestFit="1" customWidth="1"/>
    <col min="6863" max="6863" width="10.5703125" bestFit="1" customWidth="1"/>
    <col min="6864" max="6864" width="9.5703125" bestFit="1" customWidth="1"/>
    <col min="6865" max="6865" width="11.42578125" customWidth="1"/>
    <col min="6866" max="6866" width="10.5703125" customWidth="1"/>
    <col min="6867" max="6867" width="7.5703125" customWidth="1"/>
    <col min="6868" max="6868" width="9.5703125" bestFit="1" customWidth="1"/>
    <col min="6869" max="6869" width="11" bestFit="1" customWidth="1"/>
    <col min="6870" max="6870" width="10.140625" bestFit="1" customWidth="1"/>
    <col min="6871" max="6875" width="9.5703125" bestFit="1" customWidth="1"/>
    <col min="6876" max="6876" width="10.140625" bestFit="1" customWidth="1"/>
    <col min="6877" max="6878" width="9.5703125" bestFit="1" customWidth="1"/>
    <col min="6879" max="6879" width="10.28515625" customWidth="1"/>
    <col min="6880" max="6887" width="9.5703125" bestFit="1" customWidth="1"/>
    <col min="6888" max="6888" width="9.5703125" customWidth="1"/>
    <col min="6889" max="6895" width="9.5703125" bestFit="1" customWidth="1"/>
    <col min="6896" max="6896" width="9.42578125" customWidth="1"/>
    <col min="6897" max="6912" width="9.5703125" bestFit="1" customWidth="1"/>
    <col min="6913" max="6914" width="12.5703125" bestFit="1" customWidth="1"/>
    <col min="6915" max="6915" width="11.42578125" bestFit="1" customWidth="1"/>
    <col min="6916" max="6916" width="11" bestFit="1" customWidth="1"/>
    <col min="6917" max="6917" width="11.7109375" bestFit="1" customWidth="1"/>
    <col min="7107" max="7107" width="6.7109375" customWidth="1"/>
    <col min="7108" max="7108" width="39.140625" customWidth="1"/>
    <col min="7109" max="7109" width="8.7109375" customWidth="1"/>
    <col min="7110" max="7110" width="11.7109375" customWidth="1"/>
    <col min="7111" max="7111" width="12.7109375" customWidth="1"/>
    <col min="7112" max="7112" width="12" customWidth="1"/>
    <col min="7113" max="7113" width="12.85546875" customWidth="1"/>
    <col min="7114" max="7114" width="11.42578125" customWidth="1"/>
    <col min="7115" max="7115" width="10.42578125" customWidth="1"/>
    <col min="7116" max="7116" width="11.7109375" customWidth="1"/>
    <col min="7117" max="7117" width="11.140625" customWidth="1"/>
    <col min="7118" max="7118" width="11.85546875" bestFit="1" customWidth="1"/>
    <col min="7119" max="7119" width="10.5703125" bestFit="1" customWidth="1"/>
    <col min="7120" max="7120" width="9.5703125" bestFit="1" customWidth="1"/>
    <col min="7121" max="7121" width="11.42578125" customWidth="1"/>
    <col min="7122" max="7122" width="10.5703125" customWidth="1"/>
    <col min="7123" max="7123" width="7.5703125" customWidth="1"/>
    <col min="7124" max="7124" width="9.5703125" bestFit="1" customWidth="1"/>
    <col min="7125" max="7125" width="11" bestFit="1" customWidth="1"/>
    <col min="7126" max="7126" width="10.140625" bestFit="1" customWidth="1"/>
    <col min="7127" max="7131" width="9.5703125" bestFit="1" customWidth="1"/>
    <col min="7132" max="7132" width="10.140625" bestFit="1" customWidth="1"/>
    <col min="7133" max="7134" width="9.5703125" bestFit="1" customWidth="1"/>
    <col min="7135" max="7135" width="10.28515625" customWidth="1"/>
    <col min="7136" max="7143" width="9.5703125" bestFit="1" customWidth="1"/>
    <col min="7144" max="7144" width="9.5703125" customWidth="1"/>
    <col min="7145" max="7151" width="9.5703125" bestFit="1" customWidth="1"/>
    <col min="7152" max="7152" width="9.42578125" customWidth="1"/>
    <col min="7153" max="7168" width="9.5703125" bestFit="1" customWidth="1"/>
    <col min="7169" max="7170" width="12.5703125" bestFit="1" customWidth="1"/>
    <col min="7171" max="7171" width="11.42578125" bestFit="1" customWidth="1"/>
    <col min="7172" max="7172" width="11" bestFit="1" customWidth="1"/>
    <col min="7173" max="7173" width="11.7109375" bestFit="1" customWidth="1"/>
    <col min="7363" max="7363" width="6.7109375" customWidth="1"/>
    <col min="7364" max="7364" width="39.140625" customWidth="1"/>
    <col min="7365" max="7365" width="8.7109375" customWidth="1"/>
    <col min="7366" max="7366" width="11.7109375" customWidth="1"/>
    <col min="7367" max="7367" width="12.7109375" customWidth="1"/>
    <col min="7368" max="7368" width="12" customWidth="1"/>
    <col min="7369" max="7369" width="12.85546875" customWidth="1"/>
    <col min="7370" max="7370" width="11.42578125" customWidth="1"/>
    <col min="7371" max="7371" width="10.42578125" customWidth="1"/>
    <col min="7372" max="7372" width="11.7109375" customWidth="1"/>
    <col min="7373" max="7373" width="11.140625" customWidth="1"/>
    <col min="7374" max="7374" width="11.85546875" bestFit="1" customWidth="1"/>
    <col min="7375" max="7375" width="10.5703125" bestFit="1" customWidth="1"/>
    <col min="7376" max="7376" width="9.5703125" bestFit="1" customWidth="1"/>
    <col min="7377" max="7377" width="11.42578125" customWidth="1"/>
    <col min="7378" max="7378" width="10.5703125" customWidth="1"/>
    <col min="7379" max="7379" width="7.5703125" customWidth="1"/>
    <col min="7380" max="7380" width="9.5703125" bestFit="1" customWidth="1"/>
    <col min="7381" max="7381" width="11" bestFit="1" customWidth="1"/>
    <col min="7382" max="7382" width="10.140625" bestFit="1" customWidth="1"/>
    <col min="7383" max="7387" width="9.5703125" bestFit="1" customWidth="1"/>
    <col min="7388" max="7388" width="10.140625" bestFit="1" customWidth="1"/>
    <col min="7389" max="7390" width="9.5703125" bestFit="1" customWidth="1"/>
    <col min="7391" max="7391" width="10.28515625" customWidth="1"/>
    <col min="7392" max="7399" width="9.5703125" bestFit="1" customWidth="1"/>
    <col min="7400" max="7400" width="9.5703125" customWidth="1"/>
    <col min="7401" max="7407" width="9.5703125" bestFit="1" customWidth="1"/>
    <col min="7408" max="7408" width="9.42578125" customWidth="1"/>
    <col min="7409" max="7424" width="9.5703125" bestFit="1" customWidth="1"/>
    <col min="7425" max="7426" width="12.5703125" bestFit="1" customWidth="1"/>
    <col min="7427" max="7427" width="11.42578125" bestFit="1" customWidth="1"/>
    <col min="7428" max="7428" width="11" bestFit="1" customWidth="1"/>
    <col min="7429" max="7429" width="11.7109375" bestFit="1" customWidth="1"/>
    <col min="7619" max="7619" width="6.7109375" customWidth="1"/>
    <col min="7620" max="7620" width="39.140625" customWidth="1"/>
    <col min="7621" max="7621" width="8.7109375" customWidth="1"/>
    <col min="7622" max="7622" width="11.7109375" customWidth="1"/>
    <col min="7623" max="7623" width="12.7109375" customWidth="1"/>
    <col min="7624" max="7624" width="12" customWidth="1"/>
    <col min="7625" max="7625" width="12.85546875" customWidth="1"/>
    <col min="7626" max="7626" width="11.42578125" customWidth="1"/>
    <col min="7627" max="7627" width="10.42578125" customWidth="1"/>
    <col min="7628" max="7628" width="11.7109375" customWidth="1"/>
    <col min="7629" max="7629" width="11.140625" customWidth="1"/>
    <col min="7630" max="7630" width="11.85546875" bestFit="1" customWidth="1"/>
    <col min="7631" max="7631" width="10.5703125" bestFit="1" customWidth="1"/>
    <col min="7632" max="7632" width="9.5703125" bestFit="1" customWidth="1"/>
    <col min="7633" max="7633" width="11.42578125" customWidth="1"/>
    <col min="7634" max="7634" width="10.5703125" customWidth="1"/>
    <col min="7635" max="7635" width="7.5703125" customWidth="1"/>
    <col min="7636" max="7636" width="9.5703125" bestFit="1" customWidth="1"/>
    <col min="7637" max="7637" width="11" bestFit="1" customWidth="1"/>
    <col min="7638" max="7638" width="10.140625" bestFit="1" customWidth="1"/>
    <col min="7639" max="7643" width="9.5703125" bestFit="1" customWidth="1"/>
    <col min="7644" max="7644" width="10.140625" bestFit="1" customWidth="1"/>
    <col min="7645" max="7646" width="9.5703125" bestFit="1" customWidth="1"/>
    <col min="7647" max="7647" width="10.28515625" customWidth="1"/>
    <col min="7648" max="7655" width="9.5703125" bestFit="1" customWidth="1"/>
    <col min="7656" max="7656" width="9.5703125" customWidth="1"/>
    <col min="7657" max="7663" width="9.5703125" bestFit="1" customWidth="1"/>
    <col min="7664" max="7664" width="9.42578125" customWidth="1"/>
    <col min="7665" max="7680" width="9.5703125" bestFit="1" customWidth="1"/>
    <col min="7681" max="7682" width="12.5703125" bestFit="1" customWidth="1"/>
    <col min="7683" max="7683" width="11.42578125" bestFit="1" customWidth="1"/>
    <col min="7684" max="7684" width="11" bestFit="1" customWidth="1"/>
    <col min="7685" max="7685" width="11.7109375" bestFit="1" customWidth="1"/>
    <col min="7875" max="7875" width="6.7109375" customWidth="1"/>
    <col min="7876" max="7876" width="39.140625" customWidth="1"/>
    <col min="7877" max="7877" width="8.7109375" customWidth="1"/>
    <col min="7878" max="7878" width="11.7109375" customWidth="1"/>
    <col min="7879" max="7879" width="12.7109375" customWidth="1"/>
    <col min="7880" max="7880" width="12" customWidth="1"/>
    <col min="7881" max="7881" width="12.85546875" customWidth="1"/>
    <col min="7882" max="7882" width="11.42578125" customWidth="1"/>
    <col min="7883" max="7883" width="10.42578125" customWidth="1"/>
    <col min="7884" max="7884" width="11.7109375" customWidth="1"/>
    <col min="7885" max="7885" width="11.140625" customWidth="1"/>
    <col min="7886" max="7886" width="11.85546875" bestFit="1" customWidth="1"/>
    <col min="7887" max="7887" width="10.5703125" bestFit="1" customWidth="1"/>
    <col min="7888" max="7888" width="9.5703125" bestFit="1" customWidth="1"/>
    <col min="7889" max="7889" width="11.42578125" customWidth="1"/>
    <col min="7890" max="7890" width="10.5703125" customWidth="1"/>
    <col min="7891" max="7891" width="7.5703125" customWidth="1"/>
    <col min="7892" max="7892" width="9.5703125" bestFit="1" customWidth="1"/>
    <col min="7893" max="7893" width="11" bestFit="1" customWidth="1"/>
    <col min="7894" max="7894" width="10.140625" bestFit="1" customWidth="1"/>
    <col min="7895" max="7899" width="9.5703125" bestFit="1" customWidth="1"/>
    <col min="7900" max="7900" width="10.140625" bestFit="1" customWidth="1"/>
    <col min="7901" max="7902" width="9.5703125" bestFit="1" customWidth="1"/>
    <col min="7903" max="7903" width="10.28515625" customWidth="1"/>
    <col min="7904" max="7911" width="9.5703125" bestFit="1" customWidth="1"/>
    <col min="7912" max="7912" width="9.5703125" customWidth="1"/>
    <col min="7913" max="7919" width="9.5703125" bestFit="1" customWidth="1"/>
    <col min="7920" max="7920" width="9.42578125" customWidth="1"/>
    <col min="7921" max="7936" width="9.5703125" bestFit="1" customWidth="1"/>
    <col min="7937" max="7938" width="12.5703125" bestFit="1" customWidth="1"/>
    <col min="7939" max="7939" width="11.42578125" bestFit="1" customWidth="1"/>
    <col min="7940" max="7940" width="11" bestFit="1" customWidth="1"/>
    <col min="7941" max="7941" width="11.7109375" bestFit="1" customWidth="1"/>
    <col min="8131" max="8131" width="6.7109375" customWidth="1"/>
    <col min="8132" max="8132" width="39.140625" customWidth="1"/>
    <col min="8133" max="8133" width="8.7109375" customWidth="1"/>
    <col min="8134" max="8134" width="11.7109375" customWidth="1"/>
    <col min="8135" max="8135" width="12.7109375" customWidth="1"/>
    <col min="8136" max="8136" width="12" customWidth="1"/>
    <col min="8137" max="8137" width="12.85546875" customWidth="1"/>
    <col min="8138" max="8138" width="11.42578125" customWidth="1"/>
    <col min="8139" max="8139" width="10.42578125" customWidth="1"/>
    <col min="8140" max="8140" width="11.7109375" customWidth="1"/>
    <col min="8141" max="8141" width="11.140625" customWidth="1"/>
    <col min="8142" max="8142" width="11.85546875" bestFit="1" customWidth="1"/>
    <col min="8143" max="8143" width="10.5703125" bestFit="1" customWidth="1"/>
    <col min="8144" max="8144" width="9.5703125" bestFit="1" customWidth="1"/>
    <col min="8145" max="8145" width="11.42578125" customWidth="1"/>
    <col min="8146" max="8146" width="10.5703125" customWidth="1"/>
    <col min="8147" max="8147" width="7.5703125" customWidth="1"/>
    <col min="8148" max="8148" width="9.5703125" bestFit="1" customWidth="1"/>
    <col min="8149" max="8149" width="11" bestFit="1" customWidth="1"/>
    <col min="8150" max="8150" width="10.140625" bestFit="1" customWidth="1"/>
    <col min="8151" max="8155" width="9.5703125" bestFit="1" customWidth="1"/>
    <col min="8156" max="8156" width="10.140625" bestFit="1" customWidth="1"/>
    <col min="8157" max="8158" width="9.5703125" bestFit="1" customWidth="1"/>
    <col min="8159" max="8159" width="10.28515625" customWidth="1"/>
    <col min="8160" max="8167" width="9.5703125" bestFit="1" customWidth="1"/>
    <col min="8168" max="8168" width="9.5703125" customWidth="1"/>
    <col min="8169" max="8175" width="9.5703125" bestFit="1" customWidth="1"/>
    <col min="8176" max="8176" width="9.42578125" customWidth="1"/>
    <col min="8177" max="8192" width="9.5703125" bestFit="1" customWidth="1"/>
    <col min="8193" max="8194" width="12.5703125" bestFit="1" customWidth="1"/>
    <col min="8195" max="8195" width="11.42578125" bestFit="1" customWidth="1"/>
    <col min="8196" max="8196" width="11" bestFit="1" customWidth="1"/>
    <col min="8197" max="8197" width="11.7109375" bestFit="1" customWidth="1"/>
    <col min="8387" max="8387" width="6.7109375" customWidth="1"/>
    <col min="8388" max="8388" width="39.140625" customWidth="1"/>
    <col min="8389" max="8389" width="8.7109375" customWidth="1"/>
    <col min="8390" max="8390" width="11.7109375" customWidth="1"/>
    <col min="8391" max="8391" width="12.7109375" customWidth="1"/>
    <col min="8392" max="8392" width="12" customWidth="1"/>
    <col min="8393" max="8393" width="12.85546875" customWidth="1"/>
    <col min="8394" max="8394" width="11.42578125" customWidth="1"/>
    <col min="8395" max="8395" width="10.42578125" customWidth="1"/>
    <col min="8396" max="8396" width="11.7109375" customWidth="1"/>
    <col min="8397" max="8397" width="11.140625" customWidth="1"/>
    <col min="8398" max="8398" width="11.85546875" bestFit="1" customWidth="1"/>
    <col min="8399" max="8399" width="10.5703125" bestFit="1" customWidth="1"/>
    <col min="8400" max="8400" width="9.5703125" bestFit="1" customWidth="1"/>
    <col min="8401" max="8401" width="11.42578125" customWidth="1"/>
    <col min="8402" max="8402" width="10.5703125" customWidth="1"/>
    <col min="8403" max="8403" width="7.5703125" customWidth="1"/>
    <col min="8404" max="8404" width="9.5703125" bestFit="1" customWidth="1"/>
    <col min="8405" max="8405" width="11" bestFit="1" customWidth="1"/>
    <col min="8406" max="8406" width="10.140625" bestFit="1" customWidth="1"/>
    <col min="8407" max="8411" width="9.5703125" bestFit="1" customWidth="1"/>
    <col min="8412" max="8412" width="10.140625" bestFit="1" customWidth="1"/>
    <col min="8413" max="8414" width="9.5703125" bestFit="1" customWidth="1"/>
    <col min="8415" max="8415" width="10.28515625" customWidth="1"/>
    <col min="8416" max="8423" width="9.5703125" bestFit="1" customWidth="1"/>
    <col min="8424" max="8424" width="9.5703125" customWidth="1"/>
    <col min="8425" max="8431" width="9.5703125" bestFit="1" customWidth="1"/>
    <col min="8432" max="8432" width="9.42578125" customWidth="1"/>
    <col min="8433" max="8448" width="9.5703125" bestFit="1" customWidth="1"/>
    <col min="8449" max="8450" width="12.5703125" bestFit="1" customWidth="1"/>
    <col min="8451" max="8451" width="11.42578125" bestFit="1" customWidth="1"/>
    <col min="8452" max="8452" width="11" bestFit="1" customWidth="1"/>
    <col min="8453" max="8453" width="11.7109375" bestFit="1" customWidth="1"/>
    <col min="8643" max="8643" width="6.7109375" customWidth="1"/>
    <col min="8644" max="8644" width="39.140625" customWidth="1"/>
    <col min="8645" max="8645" width="8.7109375" customWidth="1"/>
    <col min="8646" max="8646" width="11.7109375" customWidth="1"/>
    <col min="8647" max="8647" width="12.7109375" customWidth="1"/>
    <col min="8648" max="8648" width="12" customWidth="1"/>
    <col min="8649" max="8649" width="12.85546875" customWidth="1"/>
    <col min="8650" max="8650" width="11.42578125" customWidth="1"/>
    <col min="8651" max="8651" width="10.42578125" customWidth="1"/>
    <col min="8652" max="8652" width="11.7109375" customWidth="1"/>
    <col min="8653" max="8653" width="11.140625" customWidth="1"/>
    <col min="8654" max="8654" width="11.85546875" bestFit="1" customWidth="1"/>
    <col min="8655" max="8655" width="10.5703125" bestFit="1" customWidth="1"/>
    <col min="8656" max="8656" width="9.5703125" bestFit="1" customWidth="1"/>
    <col min="8657" max="8657" width="11.42578125" customWidth="1"/>
    <col min="8658" max="8658" width="10.5703125" customWidth="1"/>
    <col min="8659" max="8659" width="7.5703125" customWidth="1"/>
    <col min="8660" max="8660" width="9.5703125" bestFit="1" customWidth="1"/>
    <col min="8661" max="8661" width="11" bestFit="1" customWidth="1"/>
    <col min="8662" max="8662" width="10.140625" bestFit="1" customWidth="1"/>
    <col min="8663" max="8667" width="9.5703125" bestFit="1" customWidth="1"/>
    <col min="8668" max="8668" width="10.140625" bestFit="1" customWidth="1"/>
    <col min="8669" max="8670" width="9.5703125" bestFit="1" customWidth="1"/>
    <col min="8671" max="8671" width="10.28515625" customWidth="1"/>
    <col min="8672" max="8679" width="9.5703125" bestFit="1" customWidth="1"/>
    <col min="8680" max="8680" width="9.5703125" customWidth="1"/>
    <col min="8681" max="8687" width="9.5703125" bestFit="1" customWidth="1"/>
    <col min="8688" max="8688" width="9.42578125" customWidth="1"/>
    <col min="8689" max="8704" width="9.5703125" bestFit="1" customWidth="1"/>
    <col min="8705" max="8706" width="12.5703125" bestFit="1" customWidth="1"/>
    <col min="8707" max="8707" width="11.42578125" bestFit="1" customWidth="1"/>
    <col min="8708" max="8708" width="11" bestFit="1" customWidth="1"/>
    <col min="8709" max="8709" width="11.7109375" bestFit="1" customWidth="1"/>
    <col min="8899" max="8899" width="6.7109375" customWidth="1"/>
    <col min="8900" max="8900" width="39.140625" customWidth="1"/>
    <col min="8901" max="8901" width="8.7109375" customWidth="1"/>
    <col min="8902" max="8902" width="11.7109375" customWidth="1"/>
    <col min="8903" max="8903" width="12.7109375" customWidth="1"/>
    <col min="8904" max="8904" width="12" customWidth="1"/>
    <col min="8905" max="8905" width="12.85546875" customWidth="1"/>
    <col min="8906" max="8906" width="11.42578125" customWidth="1"/>
    <col min="8907" max="8907" width="10.42578125" customWidth="1"/>
    <col min="8908" max="8908" width="11.7109375" customWidth="1"/>
    <col min="8909" max="8909" width="11.140625" customWidth="1"/>
    <col min="8910" max="8910" width="11.85546875" bestFit="1" customWidth="1"/>
    <col min="8911" max="8911" width="10.5703125" bestFit="1" customWidth="1"/>
    <col min="8912" max="8912" width="9.5703125" bestFit="1" customWidth="1"/>
    <col min="8913" max="8913" width="11.42578125" customWidth="1"/>
    <col min="8914" max="8914" width="10.5703125" customWidth="1"/>
    <col min="8915" max="8915" width="7.5703125" customWidth="1"/>
    <col min="8916" max="8916" width="9.5703125" bestFit="1" customWidth="1"/>
    <col min="8917" max="8917" width="11" bestFit="1" customWidth="1"/>
    <col min="8918" max="8918" width="10.140625" bestFit="1" customWidth="1"/>
    <col min="8919" max="8923" width="9.5703125" bestFit="1" customWidth="1"/>
    <col min="8924" max="8924" width="10.140625" bestFit="1" customWidth="1"/>
    <col min="8925" max="8926" width="9.5703125" bestFit="1" customWidth="1"/>
    <col min="8927" max="8927" width="10.28515625" customWidth="1"/>
    <col min="8928" max="8935" width="9.5703125" bestFit="1" customWidth="1"/>
    <col min="8936" max="8936" width="9.5703125" customWidth="1"/>
    <col min="8937" max="8943" width="9.5703125" bestFit="1" customWidth="1"/>
    <col min="8944" max="8944" width="9.42578125" customWidth="1"/>
    <col min="8945" max="8960" width="9.5703125" bestFit="1" customWidth="1"/>
    <col min="8961" max="8962" width="12.5703125" bestFit="1" customWidth="1"/>
    <col min="8963" max="8963" width="11.42578125" bestFit="1" customWidth="1"/>
    <col min="8964" max="8964" width="11" bestFit="1" customWidth="1"/>
    <col min="8965" max="8965" width="11.7109375" bestFit="1" customWidth="1"/>
    <col min="9155" max="9155" width="6.7109375" customWidth="1"/>
    <col min="9156" max="9156" width="39.140625" customWidth="1"/>
    <col min="9157" max="9157" width="8.7109375" customWidth="1"/>
    <col min="9158" max="9158" width="11.7109375" customWidth="1"/>
    <col min="9159" max="9159" width="12.7109375" customWidth="1"/>
    <col min="9160" max="9160" width="12" customWidth="1"/>
    <col min="9161" max="9161" width="12.85546875" customWidth="1"/>
    <col min="9162" max="9162" width="11.42578125" customWidth="1"/>
    <col min="9163" max="9163" width="10.42578125" customWidth="1"/>
    <col min="9164" max="9164" width="11.7109375" customWidth="1"/>
    <col min="9165" max="9165" width="11.140625" customWidth="1"/>
    <col min="9166" max="9166" width="11.85546875" bestFit="1" customWidth="1"/>
    <col min="9167" max="9167" width="10.5703125" bestFit="1" customWidth="1"/>
    <col min="9168" max="9168" width="9.5703125" bestFit="1" customWidth="1"/>
    <col min="9169" max="9169" width="11.42578125" customWidth="1"/>
    <col min="9170" max="9170" width="10.5703125" customWidth="1"/>
    <col min="9171" max="9171" width="7.5703125" customWidth="1"/>
    <col min="9172" max="9172" width="9.5703125" bestFit="1" customWidth="1"/>
    <col min="9173" max="9173" width="11" bestFit="1" customWidth="1"/>
    <col min="9174" max="9174" width="10.140625" bestFit="1" customWidth="1"/>
    <col min="9175" max="9179" width="9.5703125" bestFit="1" customWidth="1"/>
    <col min="9180" max="9180" width="10.140625" bestFit="1" customWidth="1"/>
    <col min="9181" max="9182" width="9.5703125" bestFit="1" customWidth="1"/>
    <col min="9183" max="9183" width="10.28515625" customWidth="1"/>
    <col min="9184" max="9191" width="9.5703125" bestFit="1" customWidth="1"/>
    <col min="9192" max="9192" width="9.5703125" customWidth="1"/>
    <col min="9193" max="9199" width="9.5703125" bestFit="1" customWidth="1"/>
    <col min="9200" max="9200" width="9.42578125" customWidth="1"/>
    <col min="9201" max="9216" width="9.5703125" bestFit="1" customWidth="1"/>
    <col min="9217" max="9218" width="12.5703125" bestFit="1" customWidth="1"/>
    <col min="9219" max="9219" width="11.42578125" bestFit="1" customWidth="1"/>
    <col min="9220" max="9220" width="11" bestFit="1" customWidth="1"/>
    <col min="9221" max="9221" width="11.7109375" bestFit="1" customWidth="1"/>
    <col min="9411" max="9411" width="6.7109375" customWidth="1"/>
    <col min="9412" max="9412" width="39.140625" customWidth="1"/>
    <col min="9413" max="9413" width="8.7109375" customWidth="1"/>
    <col min="9414" max="9414" width="11.7109375" customWidth="1"/>
    <col min="9415" max="9415" width="12.7109375" customWidth="1"/>
    <col min="9416" max="9416" width="12" customWidth="1"/>
    <col min="9417" max="9417" width="12.85546875" customWidth="1"/>
    <col min="9418" max="9418" width="11.42578125" customWidth="1"/>
    <col min="9419" max="9419" width="10.42578125" customWidth="1"/>
    <col min="9420" max="9420" width="11.7109375" customWidth="1"/>
    <col min="9421" max="9421" width="11.140625" customWidth="1"/>
    <col min="9422" max="9422" width="11.85546875" bestFit="1" customWidth="1"/>
    <col min="9423" max="9423" width="10.5703125" bestFit="1" customWidth="1"/>
    <col min="9424" max="9424" width="9.5703125" bestFit="1" customWidth="1"/>
    <col min="9425" max="9425" width="11.42578125" customWidth="1"/>
    <col min="9426" max="9426" width="10.5703125" customWidth="1"/>
    <col min="9427" max="9427" width="7.5703125" customWidth="1"/>
    <col min="9428" max="9428" width="9.5703125" bestFit="1" customWidth="1"/>
    <col min="9429" max="9429" width="11" bestFit="1" customWidth="1"/>
    <col min="9430" max="9430" width="10.140625" bestFit="1" customWidth="1"/>
    <col min="9431" max="9435" width="9.5703125" bestFit="1" customWidth="1"/>
    <col min="9436" max="9436" width="10.140625" bestFit="1" customWidth="1"/>
    <col min="9437" max="9438" width="9.5703125" bestFit="1" customWidth="1"/>
    <col min="9439" max="9439" width="10.28515625" customWidth="1"/>
    <col min="9440" max="9447" width="9.5703125" bestFit="1" customWidth="1"/>
    <col min="9448" max="9448" width="9.5703125" customWidth="1"/>
    <col min="9449" max="9455" width="9.5703125" bestFit="1" customWidth="1"/>
    <col min="9456" max="9456" width="9.42578125" customWidth="1"/>
    <col min="9457" max="9472" width="9.5703125" bestFit="1" customWidth="1"/>
    <col min="9473" max="9474" width="12.5703125" bestFit="1" customWidth="1"/>
    <col min="9475" max="9475" width="11.42578125" bestFit="1" customWidth="1"/>
    <col min="9476" max="9476" width="11" bestFit="1" customWidth="1"/>
    <col min="9477" max="9477" width="11.7109375" bestFit="1" customWidth="1"/>
    <col min="9667" max="9667" width="6.7109375" customWidth="1"/>
    <col min="9668" max="9668" width="39.140625" customWidth="1"/>
    <col min="9669" max="9669" width="8.7109375" customWidth="1"/>
    <col min="9670" max="9670" width="11.7109375" customWidth="1"/>
    <col min="9671" max="9671" width="12.7109375" customWidth="1"/>
    <col min="9672" max="9672" width="12" customWidth="1"/>
    <col min="9673" max="9673" width="12.85546875" customWidth="1"/>
    <col min="9674" max="9674" width="11.42578125" customWidth="1"/>
    <col min="9675" max="9675" width="10.42578125" customWidth="1"/>
    <col min="9676" max="9676" width="11.7109375" customWidth="1"/>
    <col min="9677" max="9677" width="11.140625" customWidth="1"/>
    <col min="9678" max="9678" width="11.85546875" bestFit="1" customWidth="1"/>
    <col min="9679" max="9679" width="10.5703125" bestFit="1" customWidth="1"/>
    <col min="9680" max="9680" width="9.5703125" bestFit="1" customWidth="1"/>
    <col min="9681" max="9681" width="11.42578125" customWidth="1"/>
    <col min="9682" max="9682" width="10.5703125" customWidth="1"/>
    <col min="9683" max="9683" width="7.5703125" customWidth="1"/>
    <col min="9684" max="9684" width="9.5703125" bestFit="1" customWidth="1"/>
    <col min="9685" max="9685" width="11" bestFit="1" customWidth="1"/>
    <col min="9686" max="9686" width="10.140625" bestFit="1" customWidth="1"/>
    <col min="9687" max="9691" width="9.5703125" bestFit="1" customWidth="1"/>
    <col min="9692" max="9692" width="10.140625" bestFit="1" customWidth="1"/>
    <col min="9693" max="9694" width="9.5703125" bestFit="1" customWidth="1"/>
    <col min="9695" max="9695" width="10.28515625" customWidth="1"/>
    <col min="9696" max="9703" width="9.5703125" bestFit="1" customWidth="1"/>
    <col min="9704" max="9704" width="9.5703125" customWidth="1"/>
    <col min="9705" max="9711" width="9.5703125" bestFit="1" customWidth="1"/>
    <col min="9712" max="9712" width="9.42578125" customWidth="1"/>
    <col min="9713" max="9728" width="9.5703125" bestFit="1" customWidth="1"/>
    <col min="9729" max="9730" width="12.5703125" bestFit="1" customWidth="1"/>
    <col min="9731" max="9731" width="11.42578125" bestFit="1" customWidth="1"/>
    <col min="9732" max="9732" width="11" bestFit="1" customWidth="1"/>
    <col min="9733" max="9733" width="11.7109375" bestFit="1" customWidth="1"/>
    <col min="9923" max="9923" width="6.7109375" customWidth="1"/>
    <col min="9924" max="9924" width="39.140625" customWidth="1"/>
    <col min="9925" max="9925" width="8.7109375" customWidth="1"/>
    <col min="9926" max="9926" width="11.7109375" customWidth="1"/>
    <col min="9927" max="9927" width="12.7109375" customWidth="1"/>
    <col min="9928" max="9928" width="12" customWidth="1"/>
    <col min="9929" max="9929" width="12.85546875" customWidth="1"/>
    <col min="9930" max="9930" width="11.42578125" customWidth="1"/>
    <col min="9931" max="9931" width="10.42578125" customWidth="1"/>
    <col min="9932" max="9932" width="11.7109375" customWidth="1"/>
    <col min="9933" max="9933" width="11.140625" customWidth="1"/>
    <col min="9934" max="9934" width="11.85546875" bestFit="1" customWidth="1"/>
    <col min="9935" max="9935" width="10.5703125" bestFit="1" customWidth="1"/>
    <col min="9936" max="9936" width="9.5703125" bestFit="1" customWidth="1"/>
    <col min="9937" max="9937" width="11.42578125" customWidth="1"/>
    <col min="9938" max="9938" width="10.5703125" customWidth="1"/>
    <col min="9939" max="9939" width="7.5703125" customWidth="1"/>
    <col min="9940" max="9940" width="9.5703125" bestFit="1" customWidth="1"/>
    <col min="9941" max="9941" width="11" bestFit="1" customWidth="1"/>
    <col min="9942" max="9942" width="10.140625" bestFit="1" customWidth="1"/>
    <col min="9943" max="9947" width="9.5703125" bestFit="1" customWidth="1"/>
    <col min="9948" max="9948" width="10.140625" bestFit="1" customWidth="1"/>
    <col min="9949" max="9950" width="9.5703125" bestFit="1" customWidth="1"/>
    <col min="9951" max="9951" width="10.28515625" customWidth="1"/>
    <col min="9952" max="9959" width="9.5703125" bestFit="1" customWidth="1"/>
    <col min="9960" max="9960" width="9.5703125" customWidth="1"/>
    <col min="9961" max="9967" width="9.5703125" bestFit="1" customWidth="1"/>
    <col min="9968" max="9968" width="9.42578125" customWidth="1"/>
    <col min="9969" max="9984" width="9.5703125" bestFit="1" customWidth="1"/>
    <col min="9985" max="9986" width="12.5703125" bestFit="1" customWidth="1"/>
    <col min="9987" max="9987" width="11.42578125" bestFit="1" customWidth="1"/>
    <col min="9988" max="9988" width="11" bestFit="1" customWidth="1"/>
    <col min="9989" max="9989" width="11.7109375" bestFit="1" customWidth="1"/>
    <col min="10179" max="10179" width="6.7109375" customWidth="1"/>
    <col min="10180" max="10180" width="39.140625" customWidth="1"/>
    <col min="10181" max="10181" width="8.7109375" customWidth="1"/>
    <col min="10182" max="10182" width="11.7109375" customWidth="1"/>
    <col min="10183" max="10183" width="12.7109375" customWidth="1"/>
    <col min="10184" max="10184" width="12" customWidth="1"/>
    <col min="10185" max="10185" width="12.85546875" customWidth="1"/>
    <col min="10186" max="10186" width="11.42578125" customWidth="1"/>
    <col min="10187" max="10187" width="10.42578125" customWidth="1"/>
    <col min="10188" max="10188" width="11.7109375" customWidth="1"/>
    <col min="10189" max="10189" width="11.140625" customWidth="1"/>
    <col min="10190" max="10190" width="11.85546875" bestFit="1" customWidth="1"/>
    <col min="10191" max="10191" width="10.5703125" bestFit="1" customWidth="1"/>
    <col min="10192" max="10192" width="9.5703125" bestFit="1" customWidth="1"/>
    <col min="10193" max="10193" width="11.42578125" customWidth="1"/>
    <col min="10194" max="10194" width="10.5703125" customWidth="1"/>
    <col min="10195" max="10195" width="7.5703125" customWidth="1"/>
    <col min="10196" max="10196" width="9.5703125" bestFit="1" customWidth="1"/>
    <col min="10197" max="10197" width="11" bestFit="1" customWidth="1"/>
    <col min="10198" max="10198" width="10.140625" bestFit="1" customWidth="1"/>
    <col min="10199" max="10203" width="9.5703125" bestFit="1" customWidth="1"/>
    <col min="10204" max="10204" width="10.140625" bestFit="1" customWidth="1"/>
    <col min="10205" max="10206" width="9.5703125" bestFit="1" customWidth="1"/>
    <col min="10207" max="10207" width="10.28515625" customWidth="1"/>
    <col min="10208" max="10215" width="9.5703125" bestFit="1" customWidth="1"/>
    <col min="10216" max="10216" width="9.5703125" customWidth="1"/>
    <col min="10217" max="10223" width="9.5703125" bestFit="1" customWidth="1"/>
    <col min="10224" max="10224" width="9.42578125" customWidth="1"/>
    <col min="10225" max="10240" width="9.5703125" bestFit="1" customWidth="1"/>
    <col min="10241" max="10242" width="12.5703125" bestFit="1" customWidth="1"/>
    <col min="10243" max="10243" width="11.42578125" bestFit="1" customWidth="1"/>
    <col min="10244" max="10244" width="11" bestFit="1" customWidth="1"/>
    <col min="10245" max="10245" width="11.7109375" bestFit="1" customWidth="1"/>
    <col min="10435" max="10435" width="6.7109375" customWidth="1"/>
    <col min="10436" max="10436" width="39.140625" customWidth="1"/>
    <col min="10437" max="10437" width="8.7109375" customWidth="1"/>
    <col min="10438" max="10438" width="11.7109375" customWidth="1"/>
    <col min="10439" max="10439" width="12.7109375" customWidth="1"/>
    <col min="10440" max="10440" width="12" customWidth="1"/>
    <col min="10441" max="10441" width="12.85546875" customWidth="1"/>
    <col min="10442" max="10442" width="11.42578125" customWidth="1"/>
    <col min="10443" max="10443" width="10.42578125" customWidth="1"/>
    <col min="10444" max="10444" width="11.7109375" customWidth="1"/>
    <col min="10445" max="10445" width="11.140625" customWidth="1"/>
    <col min="10446" max="10446" width="11.85546875" bestFit="1" customWidth="1"/>
    <col min="10447" max="10447" width="10.5703125" bestFit="1" customWidth="1"/>
    <col min="10448" max="10448" width="9.5703125" bestFit="1" customWidth="1"/>
    <col min="10449" max="10449" width="11.42578125" customWidth="1"/>
    <col min="10450" max="10450" width="10.5703125" customWidth="1"/>
    <col min="10451" max="10451" width="7.5703125" customWidth="1"/>
    <col min="10452" max="10452" width="9.5703125" bestFit="1" customWidth="1"/>
    <col min="10453" max="10453" width="11" bestFit="1" customWidth="1"/>
    <col min="10454" max="10454" width="10.140625" bestFit="1" customWidth="1"/>
    <col min="10455" max="10459" width="9.5703125" bestFit="1" customWidth="1"/>
    <col min="10460" max="10460" width="10.140625" bestFit="1" customWidth="1"/>
    <col min="10461" max="10462" width="9.5703125" bestFit="1" customWidth="1"/>
    <col min="10463" max="10463" width="10.28515625" customWidth="1"/>
    <col min="10464" max="10471" width="9.5703125" bestFit="1" customWidth="1"/>
    <col min="10472" max="10472" width="9.5703125" customWidth="1"/>
    <col min="10473" max="10479" width="9.5703125" bestFit="1" customWidth="1"/>
    <col min="10480" max="10480" width="9.42578125" customWidth="1"/>
    <col min="10481" max="10496" width="9.5703125" bestFit="1" customWidth="1"/>
    <col min="10497" max="10498" width="12.5703125" bestFit="1" customWidth="1"/>
    <col min="10499" max="10499" width="11.42578125" bestFit="1" customWidth="1"/>
    <col min="10500" max="10500" width="11" bestFit="1" customWidth="1"/>
    <col min="10501" max="10501" width="11.7109375" bestFit="1" customWidth="1"/>
    <col min="10691" max="10691" width="6.7109375" customWidth="1"/>
    <col min="10692" max="10692" width="39.140625" customWidth="1"/>
    <col min="10693" max="10693" width="8.7109375" customWidth="1"/>
    <col min="10694" max="10694" width="11.7109375" customWidth="1"/>
    <col min="10695" max="10695" width="12.7109375" customWidth="1"/>
    <col min="10696" max="10696" width="12" customWidth="1"/>
    <col min="10697" max="10697" width="12.85546875" customWidth="1"/>
    <col min="10698" max="10698" width="11.42578125" customWidth="1"/>
    <col min="10699" max="10699" width="10.42578125" customWidth="1"/>
    <col min="10700" max="10700" width="11.7109375" customWidth="1"/>
    <col min="10701" max="10701" width="11.140625" customWidth="1"/>
    <col min="10702" max="10702" width="11.85546875" bestFit="1" customWidth="1"/>
    <col min="10703" max="10703" width="10.5703125" bestFit="1" customWidth="1"/>
    <col min="10704" max="10704" width="9.5703125" bestFit="1" customWidth="1"/>
    <col min="10705" max="10705" width="11.42578125" customWidth="1"/>
    <col min="10706" max="10706" width="10.5703125" customWidth="1"/>
    <col min="10707" max="10707" width="7.5703125" customWidth="1"/>
    <col min="10708" max="10708" width="9.5703125" bestFit="1" customWidth="1"/>
    <col min="10709" max="10709" width="11" bestFit="1" customWidth="1"/>
    <col min="10710" max="10710" width="10.140625" bestFit="1" customWidth="1"/>
    <col min="10711" max="10715" width="9.5703125" bestFit="1" customWidth="1"/>
    <col min="10716" max="10716" width="10.140625" bestFit="1" customWidth="1"/>
    <col min="10717" max="10718" width="9.5703125" bestFit="1" customWidth="1"/>
    <col min="10719" max="10719" width="10.28515625" customWidth="1"/>
    <col min="10720" max="10727" width="9.5703125" bestFit="1" customWidth="1"/>
    <col min="10728" max="10728" width="9.5703125" customWidth="1"/>
    <col min="10729" max="10735" width="9.5703125" bestFit="1" customWidth="1"/>
    <col min="10736" max="10736" width="9.42578125" customWidth="1"/>
    <col min="10737" max="10752" width="9.5703125" bestFit="1" customWidth="1"/>
    <col min="10753" max="10754" width="12.5703125" bestFit="1" customWidth="1"/>
    <col min="10755" max="10755" width="11.42578125" bestFit="1" customWidth="1"/>
    <col min="10756" max="10756" width="11" bestFit="1" customWidth="1"/>
    <col min="10757" max="10757" width="11.7109375" bestFit="1" customWidth="1"/>
    <col min="10947" max="10947" width="6.7109375" customWidth="1"/>
    <col min="10948" max="10948" width="39.140625" customWidth="1"/>
    <col min="10949" max="10949" width="8.7109375" customWidth="1"/>
    <col min="10950" max="10950" width="11.7109375" customWidth="1"/>
    <col min="10951" max="10951" width="12.7109375" customWidth="1"/>
    <col min="10952" max="10952" width="12" customWidth="1"/>
    <col min="10953" max="10953" width="12.85546875" customWidth="1"/>
    <col min="10954" max="10954" width="11.42578125" customWidth="1"/>
    <col min="10955" max="10955" width="10.42578125" customWidth="1"/>
    <col min="10956" max="10956" width="11.7109375" customWidth="1"/>
    <col min="10957" max="10957" width="11.140625" customWidth="1"/>
    <col min="10958" max="10958" width="11.85546875" bestFit="1" customWidth="1"/>
    <col min="10959" max="10959" width="10.5703125" bestFit="1" customWidth="1"/>
    <col min="10960" max="10960" width="9.5703125" bestFit="1" customWidth="1"/>
    <col min="10961" max="10961" width="11.42578125" customWidth="1"/>
    <col min="10962" max="10962" width="10.5703125" customWidth="1"/>
    <col min="10963" max="10963" width="7.5703125" customWidth="1"/>
    <col min="10964" max="10964" width="9.5703125" bestFit="1" customWidth="1"/>
    <col min="10965" max="10965" width="11" bestFit="1" customWidth="1"/>
    <col min="10966" max="10966" width="10.140625" bestFit="1" customWidth="1"/>
    <col min="10967" max="10971" width="9.5703125" bestFit="1" customWidth="1"/>
    <col min="10972" max="10972" width="10.140625" bestFit="1" customWidth="1"/>
    <col min="10973" max="10974" width="9.5703125" bestFit="1" customWidth="1"/>
    <col min="10975" max="10975" width="10.28515625" customWidth="1"/>
    <col min="10976" max="10983" width="9.5703125" bestFit="1" customWidth="1"/>
    <col min="10984" max="10984" width="9.5703125" customWidth="1"/>
    <col min="10985" max="10991" width="9.5703125" bestFit="1" customWidth="1"/>
    <col min="10992" max="10992" width="9.42578125" customWidth="1"/>
    <col min="10993" max="11008" width="9.5703125" bestFit="1" customWidth="1"/>
    <col min="11009" max="11010" width="12.5703125" bestFit="1" customWidth="1"/>
    <col min="11011" max="11011" width="11.42578125" bestFit="1" customWidth="1"/>
    <col min="11012" max="11012" width="11" bestFit="1" customWidth="1"/>
    <col min="11013" max="11013" width="11.7109375" bestFit="1" customWidth="1"/>
    <col min="11203" max="11203" width="6.7109375" customWidth="1"/>
    <col min="11204" max="11204" width="39.140625" customWidth="1"/>
    <col min="11205" max="11205" width="8.7109375" customWidth="1"/>
    <col min="11206" max="11206" width="11.7109375" customWidth="1"/>
    <col min="11207" max="11207" width="12.7109375" customWidth="1"/>
    <col min="11208" max="11208" width="12" customWidth="1"/>
    <col min="11209" max="11209" width="12.85546875" customWidth="1"/>
    <col min="11210" max="11210" width="11.42578125" customWidth="1"/>
    <col min="11211" max="11211" width="10.42578125" customWidth="1"/>
    <col min="11212" max="11212" width="11.7109375" customWidth="1"/>
    <col min="11213" max="11213" width="11.140625" customWidth="1"/>
    <col min="11214" max="11214" width="11.85546875" bestFit="1" customWidth="1"/>
    <col min="11215" max="11215" width="10.5703125" bestFit="1" customWidth="1"/>
    <col min="11216" max="11216" width="9.5703125" bestFit="1" customWidth="1"/>
    <col min="11217" max="11217" width="11.42578125" customWidth="1"/>
    <col min="11218" max="11218" width="10.5703125" customWidth="1"/>
    <col min="11219" max="11219" width="7.5703125" customWidth="1"/>
    <col min="11220" max="11220" width="9.5703125" bestFit="1" customWidth="1"/>
    <col min="11221" max="11221" width="11" bestFit="1" customWidth="1"/>
    <col min="11222" max="11222" width="10.140625" bestFit="1" customWidth="1"/>
    <col min="11223" max="11227" width="9.5703125" bestFit="1" customWidth="1"/>
    <col min="11228" max="11228" width="10.140625" bestFit="1" customWidth="1"/>
    <col min="11229" max="11230" width="9.5703125" bestFit="1" customWidth="1"/>
    <col min="11231" max="11231" width="10.28515625" customWidth="1"/>
    <col min="11232" max="11239" width="9.5703125" bestFit="1" customWidth="1"/>
    <col min="11240" max="11240" width="9.5703125" customWidth="1"/>
    <col min="11241" max="11247" width="9.5703125" bestFit="1" customWidth="1"/>
    <col min="11248" max="11248" width="9.42578125" customWidth="1"/>
    <col min="11249" max="11264" width="9.5703125" bestFit="1" customWidth="1"/>
    <col min="11265" max="11266" width="12.5703125" bestFit="1" customWidth="1"/>
    <col min="11267" max="11267" width="11.42578125" bestFit="1" customWidth="1"/>
    <col min="11268" max="11268" width="11" bestFit="1" customWidth="1"/>
    <col min="11269" max="11269" width="11.7109375" bestFit="1" customWidth="1"/>
    <col min="11459" max="11459" width="6.7109375" customWidth="1"/>
    <col min="11460" max="11460" width="39.140625" customWidth="1"/>
    <col min="11461" max="11461" width="8.7109375" customWidth="1"/>
    <col min="11462" max="11462" width="11.7109375" customWidth="1"/>
    <col min="11463" max="11463" width="12.7109375" customWidth="1"/>
    <col min="11464" max="11464" width="12" customWidth="1"/>
    <col min="11465" max="11465" width="12.85546875" customWidth="1"/>
    <col min="11466" max="11466" width="11.42578125" customWidth="1"/>
    <col min="11467" max="11467" width="10.42578125" customWidth="1"/>
    <col min="11468" max="11468" width="11.7109375" customWidth="1"/>
    <col min="11469" max="11469" width="11.140625" customWidth="1"/>
    <col min="11470" max="11470" width="11.85546875" bestFit="1" customWidth="1"/>
    <col min="11471" max="11471" width="10.5703125" bestFit="1" customWidth="1"/>
    <col min="11472" max="11472" width="9.5703125" bestFit="1" customWidth="1"/>
    <col min="11473" max="11473" width="11.42578125" customWidth="1"/>
    <col min="11474" max="11474" width="10.5703125" customWidth="1"/>
    <col min="11475" max="11475" width="7.5703125" customWidth="1"/>
    <col min="11476" max="11476" width="9.5703125" bestFit="1" customWidth="1"/>
    <col min="11477" max="11477" width="11" bestFit="1" customWidth="1"/>
    <col min="11478" max="11478" width="10.140625" bestFit="1" customWidth="1"/>
    <col min="11479" max="11483" width="9.5703125" bestFit="1" customWidth="1"/>
    <col min="11484" max="11484" width="10.140625" bestFit="1" customWidth="1"/>
    <col min="11485" max="11486" width="9.5703125" bestFit="1" customWidth="1"/>
    <col min="11487" max="11487" width="10.28515625" customWidth="1"/>
    <col min="11488" max="11495" width="9.5703125" bestFit="1" customWidth="1"/>
    <col min="11496" max="11496" width="9.5703125" customWidth="1"/>
    <col min="11497" max="11503" width="9.5703125" bestFit="1" customWidth="1"/>
    <col min="11504" max="11504" width="9.42578125" customWidth="1"/>
    <col min="11505" max="11520" width="9.5703125" bestFit="1" customWidth="1"/>
    <col min="11521" max="11522" width="12.5703125" bestFit="1" customWidth="1"/>
    <col min="11523" max="11523" width="11.42578125" bestFit="1" customWidth="1"/>
    <col min="11524" max="11524" width="11" bestFit="1" customWidth="1"/>
    <col min="11525" max="11525" width="11.7109375" bestFit="1" customWidth="1"/>
    <col min="11715" max="11715" width="6.7109375" customWidth="1"/>
    <col min="11716" max="11716" width="39.140625" customWidth="1"/>
    <col min="11717" max="11717" width="8.7109375" customWidth="1"/>
    <col min="11718" max="11718" width="11.7109375" customWidth="1"/>
    <col min="11719" max="11719" width="12.7109375" customWidth="1"/>
    <col min="11720" max="11720" width="12" customWidth="1"/>
    <col min="11721" max="11721" width="12.85546875" customWidth="1"/>
    <col min="11722" max="11722" width="11.42578125" customWidth="1"/>
    <col min="11723" max="11723" width="10.42578125" customWidth="1"/>
    <col min="11724" max="11724" width="11.7109375" customWidth="1"/>
    <col min="11725" max="11725" width="11.140625" customWidth="1"/>
    <col min="11726" max="11726" width="11.85546875" bestFit="1" customWidth="1"/>
    <col min="11727" max="11727" width="10.5703125" bestFit="1" customWidth="1"/>
    <col min="11728" max="11728" width="9.5703125" bestFit="1" customWidth="1"/>
    <col min="11729" max="11729" width="11.42578125" customWidth="1"/>
    <col min="11730" max="11730" width="10.5703125" customWidth="1"/>
    <col min="11731" max="11731" width="7.5703125" customWidth="1"/>
    <col min="11732" max="11732" width="9.5703125" bestFit="1" customWidth="1"/>
    <col min="11733" max="11733" width="11" bestFit="1" customWidth="1"/>
    <col min="11734" max="11734" width="10.140625" bestFit="1" customWidth="1"/>
    <col min="11735" max="11739" width="9.5703125" bestFit="1" customWidth="1"/>
    <col min="11740" max="11740" width="10.140625" bestFit="1" customWidth="1"/>
    <col min="11741" max="11742" width="9.5703125" bestFit="1" customWidth="1"/>
    <col min="11743" max="11743" width="10.28515625" customWidth="1"/>
    <col min="11744" max="11751" width="9.5703125" bestFit="1" customWidth="1"/>
    <col min="11752" max="11752" width="9.5703125" customWidth="1"/>
    <col min="11753" max="11759" width="9.5703125" bestFit="1" customWidth="1"/>
    <col min="11760" max="11760" width="9.42578125" customWidth="1"/>
    <col min="11761" max="11776" width="9.5703125" bestFit="1" customWidth="1"/>
    <col min="11777" max="11778" width="12.5703125" bestFit="1" customWidth="1"/>
    <col min="11779" max="11779" width="11.42578125" bestFit="1" customWidth="1"/>
    <col min="11780" max="11780" width="11" bestFit="1" customWidth="1"/>
    <col min="11781" max="11781" width="11.7109375" bestFit="1" customWidth="1"/>
    <col min="11971" max="11971" width="6.7109375" customWidth="1"/>
    <col min="11972" max="11972" width="39.140625" customWidth="1"/>
    <col min="11973" max="11973" width="8.7109375" customWidth="1"/>
    <col min="11974" max="11974" width="11.7109375" customWidth="1"/>
    <col min="11975" max="11975" width="12.7109375" customWidth="1"/>
    <col min="11976" max="11976" width="12" customWidth="1"/>
    <col min="11977" max="11977" width="12.85546875" customWidth="1"/>
    <col min="11978" max="11978" width="11.42578125" customWidth="1"/>
    <col min="11979" max="11979" width="10.42578125" customWidth="1"/>
    <col min="11980" max="11980" width="11.7109375" customWidth="1"/>
    <col min="11981" max="11981" width="11.140625" customWidth="1"/>
    <col min="11982" max="11982" width="11.85546875" bestFit="1" customWidth="1"/>
    <col min="11983" max="11983" width="10.5703125" bestFit="1" customWidth="1"/>
    <col min="11984" max="11984" width="9.5703125" bestFit="1" customWidth="1"/>
    <col min="11985" max="11985" width="11.42578125" customWidth="1"/>
    <col min="11986" max="11986" width="10.5703125" customWidth="1"/>
    <col min="11987" max="11987" width="7.5703125" customWidth="1"/>
    <col min="11988" max="11988" width="9.5703125" bestFit="1" customWidth="1"/>
    <col min="11989" max="11989" width="11" bestFit="1" customWidth="1"/>
    <col min="11990" max="11990" width="10.140625" bestFit="1" customWidth="1"/>
    <col min="11991" max="11995" width="9.5703125" bestFit="1" customWidth="1"/>
    <col min="11996" max="11996" width="10.140625" bestFit="1" customWidth="1"/>
    <col min="11997" max="11998" width="9.5703125" bestFit="1" customWidth="1"/>
    <col min="11999" max="11999" width="10.28515625" customWidth="1"/>
    <col min="12000" max="12007" width="9.5703125" bestFit="1" customWidth="1"/>
    <col min="12008" max="12008" width="9.5703125" customWidth="1"/>
    <col min="12009" max="12015" width="9.5703125" bestFit="1" customWidth="1"/>
    <col min="12016" max="12016" width="9.42578125" customWidth="1"/>
    <col min="12017" max="12032" width="9.5703125" bestFit="1" customWidth="1"/>
    <col min="12033" max="12034" width="12.5703125" bestFit="1" customWidth="1"/>
    <col min="12035" max="12035" width="11.42578125" bestFit="1" customWidth="1"/>
    <col min="12036" max="12036" width="11" bestFit="1" customWidth="1"/>
    <col min="12037" max="12037" width="11.7109375" bestFit="1" customWidth="1"/>
    <col min="12227" max="12227" width="6.7109375" customWidth="1"/>
    <col min="12228" max="12228" width="39.140625" customWidth="1"/>
    <col min="12229" max="12229" width="8.7109375" customWidth="1"/>
    <col min="12230" max="12230" width="11.7109375" customWidth="1"/>
    <col min="12231" max="12231" width="12.7109375" customWidth="1"/>
    <col min="12232" max="12232" width="12" customWidth="1"/>
    <col min="12233" max="12233" width="12.85546875" customWidth="1"/>
    <col min="12234" max="12234" width="11.42578125" customWidth="1"/>
    <col min="12235" max="12235" width="10.42578125" customWidth="1"/>
    <col min="12236" max="12236" width="11.7109375" customWidth="1"/>
    <col min="12237" max="12237" width="11.140625" customWidth="1"/>
    <col min="12238" max="12238" width="11.85546875" bestFit="1" customWidth="1"/>
    <col min="12239" max="12239" width="10.5703125" bestFit="1" customWidth="1"/>
    <col min="12240" max="12240" width="9.5703125" bestFit="1" customWidth="1"/>
    <col min="12241" max="12241" width="11.42578125" customWidth="1"/>
    <col min="12242" max="12242" width="10.5703125" customWidth="1"/>
    <col min="12243" max="12243" width="7.5703125" customWidth="1"/>
    <col min="12244" max="12244" width="9.5703125" bestFit="1" customWidth="1"/>
    <col min="12245" max="12245" width="11" bestFit="1" customWidth="1"/>
    <col min="12246" max="12246" width="10.140625" bestFit="1" customWidth="1"/>
    <col min="12247" max="12251" width="9.5703125" bestFit="1" customWidth="1"/>
    <col min="12252" max="12252" width="10.140625" bestFit="1" customWidth="1"/>
    <col min="12253" max="12254" width="9.5703125" bestFit="1" customWidth="1"/>
    <col min="12255" max="12255" width="10.28515625" customWidth="1"/>
    <col min="12256" max="12263" width="9.5703125" bestFit="1" customWidth="1"/>
    <col min="12264" max="12264" width="9.5703125" customWidth="1"/>
    <col min="12265" max="12271" width="9.5703125" bestFit="1" customWidth="1"/>
    <col min="12272" max="12272" width="9.42578125" customWidth="1"/>
    <col min="12273" max="12288" width="9.5703125" bestFit="1" customWidth="1"/>
    <col min="12289" max="12290" width="12.5703125" bestFit="1" customWidth="1"/>
    <col min="12291" max="12291" width="11.42578125" bestFit="1" customWidth="1"/>
    <col min="12292" max="12292" width="11" bestFit="1" customWidth="1"/>
    <col min="12293" max="12293" width="11.7109375" bestFit="1" customWidth="1"/>
    <col min="12483" max="12483" width="6.7109375" customWidth="1"/>
    <col min="12484" max="12484" width="39.140625" customWidth="1"/>
    <col min="12485" max="12485" width="8.7109375" customWidth="1"/>
    <col min="12486" max="12486" width="11.7109375" customWidth="1"/>
    <col min="12487" max="12487" width="12.7109375" customWidth="1"/>
    <col min="12488" max="12488" width="12" customWidth="1"/>
    <col min="12489" max="12489" width="12.85546875" customWidth="1"/>
    <col min="12490" max="12490" width="11.42578125" customWidth="1"/>
    <col min="12491" max="12491" width="10.42578125" customWidth="1"/>
    <col min="12492" max="12492" width="11.7109375" customWidth="1"/>
    <col min="12493" max="12493" width="11.140625" customWidth="1"/>
    <col min="12494" max="12494" width="11.85546875" bestFit="1" customWidth="1"/>
    <col min="12495" max="12495" width="10.5703125" bestFit="1" customWidth="1"/>
    <col min="12496" max="12496" width="9.5703125" bestFit="1" customWidth="1"/>
    <col min="12497" max="12497" width="11.42578125" customWidth="1"/>
    <col min="12498" max="12498" width="10.5703125" customWidth="1"/>
    <col min="12499" max="12499" width="7.5703125" customWidth="1"/>
    <col min="12500" max="12500" width="9.5703125" bestFit="1" customWidth="1"/>
    <col min="12501" max="12501" width="11" bestFit="1" customWidth="1"/>
    <col min="12502" max="12502" width="10.140625" bestFit="1" customWidth="1"/>
    <col min="12503" max="12507" width="9.5703125" bestFit="1" customWidth="1"/>
    <col min="12508" max="12508" width="10.140625" bestFit="1" customWidth="1"/>
    <col min="12509" max="12510" width="9.5703125" bestFit="1" customWidth="1"/>
    <col min="12511" max="12511" width="10.28515625" customWidth="1"/>
    <col min="12512" max="12519" width="9.5703125" bestFit="1" customWidth="1"/>
    <col min="12520" max="12520" width="9.5703125" customWidth="1"/>
    <col min="12521" max="12527" width="9.5703125" bestFit="1" customWidth="1"/>
    <col min="12528" max="12528" width="9.42578125" customWidth="1"/>
    <col min="12529" max="12544" width="9.5703125" bestFit="1" customWidth="1"/>
    <col min="12545" max="12546" width="12.5703125" bestFit="1" customWidth="1"/>
    <col min="12547" max="12547" width="11.42578125" bestFit="1" customWidth="1"/>
    <col min="12548" max="12548" width="11" bestFit="1" customWidth="1"/>
    <col min="12549" max="12549" width="11.7109375" bestFit="1" customWidth="1"/>
    <col min="12739" max="12739" width="6.7109375" customWidth="1"/>
    <col min="12740" max="12740" width="39.140625" customWidth="1"/>
    <col min="12741" max="12741" width="8.7109375" customWidth="1"/>
    <col min="12742" max="12742" width="11.7109375" customWidth="1"/>
    <col min="12743" max="12743" width="12.7109375" customWidth="1"/>
    <col min="12744" max="12744" width="12" customWidth="1"/>
    <col min="12745" max="12745" width="12.85546875" customWidth="1"/>
    <col min="12746" max="12746" width="11.42578125" customWidth="1"/>
    <col min="12747" max="12747" width="10.42578125" customWidth="1"/>
    <col min="12748" max="12748" width="11.7109375" customWidth="1"/>
    <col min="12749" max="12749" width="11.140625" customWidth="1"/>
    <col min="12750" max="12750" width="11.85546875" bestFit="1" customWidth="1"/>
    <col min="12751" max="12751" width="10.5703125" bestFit="1" customWidth="1"/>
    <col min="12752" max="12752" width="9.5703125" bestFit="1" customWidth="1"/>
    <col min="12753" max="12753" width="11.42578125" customWidth="1"/>
    <col min="12754" max="12754" width="10.5703125" customWidth="1"/>
    <col min="12755" max="12755" width="7.5703125" customWidth="1"/>
    <col min="12756" max="12756" width="9.5703125" bestFit="1" customWidth="1"/>
    <col min="12757" max="12757" width="11" bestFit="1" customWidth="1"/>
    <col min="12758" max="12758" width="10.140625" bestFit="1" customWidth="1"/>
    <col min="12759" max="12763" width="9.5703125" bestFit="1" customWidth="1"/>
    <col min="12764" max="12764" width="10.140625" bestFit="1" customWidth="1"/>
    <col min="12765" max="12766" width="9.5703125" bestFit="1" customWidth="1"/>
    <col min="12767" max="12767" width="10.28515625" customWidth="1"/>
    <col min="12768" max="12775" width="9.5703125" bestFit="1" customWidth="1"/>
    <col min="12776" max="12776" width="9.5703125" customWidth="1"/>
    <col min="12777" max="12783" width="9.5703125" bestFit="1" customWidth="1"/>
    <col min="12784" max="12784" width="9.42578125" customWidth="1"/>
    <col min="12785" max="12800" width="9.5703125" bestFit="1" customWidth="1"/>
    <col min="12801" max="12802" width="12.5703125" bestFit="1" customWidth="1"/>
    <col min="12803" max="12803" width="11.42578125" bestFit="1" customWidth="1"/>
    <col min="12804" max="12804" width="11" bestFit="1" customWidth="1"/>
    <col min="12805" max="12805" width="11.7109375" bestFit="1" customWidth="1"/>
    <col min="12995" max="12995" width="6.7109375" customWidth="1"/>
    <col min="12996" max="12996" width="39.140625" customWidth="1"/>
    <col min="12997" max="12997" width="8.7109375" customWidth="1"/>
    <col min="12998" max="12998" width="11.7109375" customWidth="1"/>
    <col min="12999" max="12999" width="12.7109375" customWidth="1"/>
    <col min="13000" max="13000" width="12" customWidth="1"/>
    <col min="13001" max="13001" width="12.85546875" customWidth="1"/>
    <col min="13002" max="13002" width="11.42578125" customWidth="1"/>
    <col min="13003" max="13003" width="10.42578125" customWidth="1"/>
    <col min="13004" max="13004" width="11.7109375" customWidth="1"/>
    <col min="13005" max="13005" width="11.140625" customWidth="1"/>
    <col min="13006" max="13006" width="11.85546875" bestFit="1" customWidth="1"/>
    <col min="13007" max="13007" width="10.5703125" bestFit="1" customWidth="1"/>
    <col min="13008" max="13008" width="9.5703125" bestFit="1" customWidth="1"/>
    <col min="13009" max="13009" width="11.42578125" customWidth="1"/>
    <col min="13010" max="13010" width="10.5703125" customWidth="1"/>
    <col min="13011" max="13011" width="7.5703125" customWidth="1"/>
    <col min="13012" max="13012" width="9.5703125" bestFit="1" customWidth="1"/>
    <col min="13013" max="13013" width="11" bestFit="1" customWidth="1"/>
    <col min="13014" max="13014" width="10.140625" bestFit="1" customWidth="1"/>
    <col min="13015" max="13019" width="9.5703125" bestFit="1" customWidth="1"/>
    <col min="13020" max="13020" width="10.140625" bestFit="1" customWidth="1"/>
    <col min="13021" max="13022" width="9.5703125" bestFit="1" customWidth="1"/>
    <col min="13023" max="13023" width="10.28515625" customWidth="1"/>
    <col min="13024" max="13031" width="9.5703125" bestFit="1" customWidth="1"/>
    <col min="13032" max="13032" width="9.5703125" customWidth="1"/>
    <col min="13033" max="13039" width="9.5703125" bestFit="1" customWidth="1"/>
    <col min="13040" max="13040" width="9.42578125" customWidth="1"/>
    <col min="13041" max="13056" width="9.5703125" bestFit="1" customWidth="1"/>
    <col min="13057" max="13058" width="12.5703125" bestFit="1" customWidth="1"/>
    <col min="13059" max="13059" width="11.42578125" bestFit="1" customWidth="1"/>
    <col min="13060" max="13060" width="11" bestFit="1" customWidth="1"/>
    <col min="13061" max="13061" width="11.7109375" bestFit="1" customWidth="1"/>
    <col min="13251" max="13251" width="6.7109375" customWidth="1"/>
    <col min="13252" max="13252" width="39.140625" customWidth="1"/>
    <col min="13253" max="13253" width="8.7109375" customWidth="1"/>
    <col min="13254" max="13254" width="11.7109375" customWidth="1"/>
    <col min="13255" max="13255" width="12.7109375" customWidth="1"/>
    <col min="13256" max="13256" width="12" customWidth="1"/>
    <col min="13257" max="13257" width="12.85546875" customWidth="1"/>
    <col min="13258" max="13258" width="11.42578125" customWidth="1"/>
    <col min="13259" max="13259" width="10.42578125" customWidth="1"/>
    <col min="13260" max="13260" width="11.7109375" customWidth="1"/>
    <col min="13261" max="13261" width="11.140625" customWidth="1"/>
    <col min="13262" max="13262" width="11.85546875" bestFit="1" customWidth="1"/>
    <col min="13263" max="13263" width="10.5703125" bestFit="1" customWidth="1"/>
    <col min="13264" max="13264" width="9.5703125" bestFit="1" customWidth="1"/>
    <col min="13265" max="13265" width="11.42578125" customWidth="1"/>
    <col min="13266" max="13266" width="10.5703125" customWidth="1"/>
    <col min="13267" max="13267" width="7.5703125" customWidth="1"/>
    <col min="13268" max="13268" width="9.5703125" bestFit="1" customWidth="1"/>
    <col min="13269" max="13269" width="11" bestFit="1" customWidth="1"/>
    <col min="13270" max="13270" width="10.140625" bestFit="1" customWidth="1"/>
    <col min="13271" max="13275" width="9.5703125" bestFit="1" customWidth="1"/>
    <col min="13276" max="13276" width="10.140625" bestFit="1" customWidth="1"/>
    <col min="13277" max="13278" width="9.5703125" bestFit="1" customWidth="1"/>
    <col min="13279" max="13279" width="10.28515625" customWidth="1"/>
    <col min="13280" max="13287" width="9.5703125" bestFit="1" customWidth="1"/>
    <col min="13288" max="13288" width="9.5703125" customWidth="1"/>
    <col min="13289" max="13295" width="9.5703125" bestFit="1" customWidth="1"/>
    <col min="13296" max="13296" width="9.42578125" customWidth="1"/>
    <col min="13297" max="13312" width="9.5703125" bestFit="1" customWidth="1"/>
    <col min="13313" max="13314" width="12.5703125" bestFit="1" customWidth="1"/>
    <col min="13315" max="13315" width="11.42578125" bestFit="1" customWidth="1"/>
    <col min="13316" max="13316" width="11" bestFit="1" customWidth="1"/>
    <col min="13317" max="13317" width="11.7109375" bestFit="1" customWidth="1"/>
    <col min="13507" max="13507" width="6.7109375" customWidth="1"/>
    <col min="13508" max="13508" width="39.140625" customWidth="1"/>
    <col min="13509" max="13509" width="8.7109375" customWidth="1"/>
    <col min="13510" max="13510" width="11.7109375" customWidth="1"/>
    <col min="13511" max="13511" width="12.7109375" customWidth="1"/>
    <col min="13512" max="13512" width="12" customWidth="1"/>
    <col min="13513" max="13513" width="12.85546875" customWidth="1"/>
    <col min="13514" max="13514" width="11.42578125" customWidth="1"/>
    <col min="13515" max="13515" width="10.42578125" customWidth="1"/>
    <col min="13516" max="13516" width="11.7109375" customWidth="1"/>
    <col min="13517" max="13517" width="11.140625" customWidth="1"/>
    <col min="13518" max="13518" width="11.85546875" bestFit="1" customWidth="1"/>
    <col min="13519" max="13519" width="10.5703125" bestFit="1" customWidth="1"/>
    <col min="13520" max="13520" width="9.5703125" bestFit="1" customWidth="1"/>
    <col min="13521" max="13521" width="11.42578125" customWidth="1"/>
    <col min="13522" max="13522" width="10.5703125" customWidth="1"/>
    <col min="13523" max="13523" width="7.5703125" customWidth="1"/>
    <col min="13524" max="13524" width="9.5703125" bestFit="1" customWidth="1"/>
    <col min="13525" max="13525" width="11" bestFit="1" customWidth="1"/>
    <col min="13526" max="13526" width="10.140625" bestFit="1" customWidth="1"/>
    <col min="13527" max="13531" width="9.5703125" bestFit="1" customWidth="1"/>
    <col min="13532" max="13532" width="10.140625" bestFit="1" customWidth="1"/>
    <col min="13533" max="13534" width="9.5703125" bestFit="1" customWidth="1"/>
    <col min="13535" max="13535" width="10.28515625" customWidth="1"/>
    <col min="13536" max="13543" width="9.5703125" bestFit="1" customWidth="1"/>
    <col min="13544" max="13544" width="9.5703125" customWidth="1"/>
    <col min="13545" max="13551" width="9.5703125" bestFit="1" customWidth="1"/>
    <col min="13552" max="13552" width="9.42578125" customWidth="1"/>
    <col min="13553" max="13568" width="9.5703125" bestFit="1" customWidth="1"/>
    <col min="13569" max="13570" width="12.5703125" bestFit="1" customWidth="1"/>
    <col min="13571" max="13571" width="11.42578125" bestFit="1" customWidth="1"/>
    <col min="13572" max="13572" width="11" bestFit="1" customWidth="1"/>
    <col min="13573" max="13573" width="11.7109375" bestFit="1" customWidth="1"/>
    <col min="13763" max="13763" width="6.7109375" customWidth="1"/>
    <col min="13764" max="13764" width="39.140625" customWidth="1"/>
    <col min="13765" max="13765" width="8.7109375" customWidth="1"/>
    <col min="13766" max="13766" width="11.7109375" customWidth="1"/>
    <col min="13767" max="13767" width="12.7109375" customWidth="1"/>
    <col min="13768" max="13768" width="12" customWidth="1"/>
    <col min="13769" max="13769" width="12.85546875" customWidth="1"/>
    <col min="13770" max="13770" width="11.42578125" customWidth="1"/>
    <col min="13771" max="13771" width="10.42578125" customWidth="1"/>
    <col min="13772" max="13772" width="11.7109375" customWidth="1"/>
    <col min="13773" max="13773" width="11.140625" customWidth="1"/>
    <col min="13774" max="13774" width="11.85546875" bestFit="1" customWidth="1"/>
    <col min="13775" max="13775" width="10.5703125" bestFit="1" customWidth="1"/>
    <col min="13776" max="13776" width="9.5703125" bestFit="1" customWidth="1"/>
    <col min="13777" max="13777" width="11.42578125" customWidth="1"/>
    <col min="13778" max="13778" width="10.5703125" customWidth="1"/>
    <col min="13779" max="13779" width="7.5703125" customWidth="1"/>
    <col min="13780" max="13780" width="9.5703125" bestFit="1" customWidth="1"/>
    <col min="13781" max="13781" width="11" bestFit="1" customWidth="1"/>
    <col min="13782" max="13782" width="10.140625" bestFit="1" customWidth="1"/>
    <col min="13783" max="13787" width="9.5703125" bestFit="1" customWidth="1"/>
    <col min="13788" max="13788" width="10.140625" bestFit="1" customWidth="1"/>
    <col min="13789" max="13790" width="9.5703125" bestFit="1" customWidth="1"/>
    <col min="13791" max="13791" width="10.28515625" customWidth="1"/>
    <col min="13792" max="13799" width="9.5703125" bestFit="1" customWidth="1"/>
    <col min="13800" max="13800" width="9.5703125" customWidth="1"/>
    <col min="13801" max="13807" width="9.5703125" bestFit="1" customWidth="1"/>
    <col min="13808" max="13808" width="9.42578125" customWidth="1"/>
    <col min="13809" max="13824" width="9.5703125" bestFit="1" customWidth="1"/>
    <col min="13825" max="13826" width="12.5703125" bestFit="1" customWidth="1"/>
    <col min="13827" max="13827" width="11.42578125" bestFit="1" customWidth="1"/>
    <col min="13828" max="13828" width="11" bestFit="1" customWidth="1"/>
    <col min="13829" max="13829" width="11.7109375" bestFit="1" customWidth="1"/>
    <col min="14019" max="14019" width="6.7109375" customWidth="1"/>
    <col min="14020" max="14020" width="39.140625" customWidth="1"/>
    <col min="14021" max="14021" width="8.7109375" customWidth="1"/>
    <col min="14022" max="14022" width="11.7109375" customWidth="1"/>
    <col min="14023" max="14023" width="12.7109375" customWidth="1"/>
    <col min="14024" max="14024" width="12" customWidth="1"/>
    <col min="14025" max="14025" width="12.85546875" customWidth="1"/>
    <col min="14026" max="14026" width="11.42578125" customWidth="1"/>
    <col min="14027" max="14027" width="10.42578125" customWidth="1"/>
    <col min="14028" max="14028" width="11.7109375" customWidth="1"/>
    <col min="14029" max="14029" width="11.140625" customWidth="1"/>
    <col min="14030" max="14030" width="11.85546875" bestFit="1" customWidth="1"/>
    <col min="14031" max="14031" width="10.5703125" bestFit="1" customWidth="1"/>
    <col min="14032" max="14032" width="9.5703125" bestFit="1" customWidth="1"/>
    <col min="14033" max="14033" width="11.42578125" customWidth="1"/>
    <col min="14034" max="14034" width="10.5703125" customWidth="1"/>
    <col min="14035" max="14035" width="7.5703125" customWidth="1"/>
    <col min="14036" max="14036" width="9.5703125" bestFit="1" customWidth="1"/>
    <col min="14037" max="14037" width="11" bestFit="1" customWidth="1"/>
    <col min="14038" max="14038" width="10.140625" bestFit="1" customWidth="1"/>
    <col min="14039" max="14043" width="9.5703125" bestFit="1" customWidth="1"/>
    <col min="14044" max="14044" width="10.140625" bestFit="1" customWidth="1"/>
    <col min="14045" max="14046" width="9.5703125" bestFit="1" customWidth="1"/>
    <col min="14047" max="14047" width="10.28515625" customWidth="1"/>
    <col min="14048" max="14055" width="9.5703125" bestFit="1" customWidth="1"/>
    <col min="14056" max="14056" width="9.5703125" customWidth="1"/>
    <col min="14057" max="14063" width="9.5703125" bestFit="1" customWidth="1"/>
    <col min="14064" max="14064" width="9.42578125" customWidth="1"/>
    <col min="14065" max="14080" width="9.5703125" bestFit="1" customWidth="1"/>
    <col min="14081" max="14082" width="12.5703125" bestFit="1" customWidth="1"/>
    <col min="14083" max="14083" width="11.42578125" bestFit="1" customWidth="1"/>
    <col min="14084" max="14084" width="11" bestFit="1" customWidth="1"/>
    <col min="14085" max="14085" width="11.7109375" bestFit="1" customWidth="1"/>
    <col min="14275" max="14275" width="6.7109375" customWidth="1"/>
    <col min="14276" max="14276" width="39.140625" customWidth="1"/>
    <col min="14277" max="14277" width="8.7109375" customWidth="1"/>
    <col min="14278" max="14278" width="11.7109375" customWidth="1"/>
    <col min="14279" max="14279" width="12.7109375" customWidth="1"/>
    <col min="14280" max="14280" width="12" customWidth="1"/>
    <col min="14281" max="14281" width="12.85546875" customWidth="1"/>
    <col min="14282" max="14282" width="11.42578125" customWidth="1"/>
    <col min="14283" max="14283" width="10.42578125" customWidth="1"/>
    <col min="14284" max="14284" width="11.7109375" customWidth="1"/>
    <col min="14285" max="14285" width="11.140625" customWidth="1"/>
    <col min="14286" max="14286" width="11.85546875" bestFit="1" customWidth="1"/>
    <col min="14287" max="14287" width="10.5703125" bestFit="1" customWidth="1"/>
    <col min="14288" max="14288" width="9.5703125" bestFit="1" customWidth="1"/>
    <col min="14289" max="14289" width="11.42578125" customWidth="1"/>
    <col min="14290" max="14290" width="10.5703125" customWidth="1"/>
    <col min="14291" max="14291" width="7.5703125" customWidth="1"/>
    <col min="14292" max="14292" width="9.5703125" bestFit="1" customWidth="1"/>
    <col min="14293" max="14293" width="11" bestFit="1" customWidth="1"/>
    <col min="14294" max="14294" width="10.140625" bestFit="1" customWidth="1"/>
    <col min="14295" max="14299" width="9.5703125" bestFit="1" customWidth="1"/>
    <col min="14300" max="14300" width="10.140625" bestFit="1" customWidth="1"/>
    <col min="14301" max="14302" width="9.5703125" bestFit="1" customWidth="1"/>
    <col min="14303" max="14303" width="10.28515625" customWidth="1"/>
    <col min="14304" max="14311" width="9.5703125" bestFit="1" customWidth="1"/>
    <col min="14312" max="14312" width="9.5703125" customWidth="1"/>
    <col min="14313" max="14319" width="9.5703125" bestFit="1" customWidth="1"/>
    <col min="14320" max="14320" width="9.42578125" customWidth="1"/>
    <col min="14321" max="14336" width="9.5703125" bestFit="1" customWidth="1"/>
    <col min="14337" max="14338" width="12.5703125" bestFit="1" customWidth="1"/>
    <col min="14339" max="14339" width="11.42578125" bestFit="1" customWidth="1"/>
    <col min="14340" max="14340" width="11" bestFit="1" customWidth="1"/>
    <col min="14341" max="14341" width="11.7109375" bestFit="1" customWidth="1"/>
    <col min="14531" max="14531" width="6.7109375" customWidth="1"/>
    <col min="14532" max="14532" width="39.140625" customWidth="1"/>
    <col min="14533" max="14533" width="8.7109375" customWidth="1"/>
    <col min="14534" max="14534" width="11.7109375" customWidth="1"/>
    <col min="14535" max="14535" width="12.7109375" customWidth="1"/>
    <col min="14536" max="14536" width="12" customWidth="1"/>
    <col min="14537" max="14537" width="12.85546875" customWidth="1"/>
    <col min="14538" max="14538" width="11.42578125" customWidth="1"/>
    <col min="14539" max="14539" width="10.42578125" customWidth="1"/>
    <col min="14540" max="14540" width="11.7109375" customWidth="1"/>
    <col min="14541" max="14541" width="11.140625" customWidth="1"/>
    <col min="14542" max="14542" width="11.85546875" bestFit="1" customWidth="1"/>
    <col min="14543" max="14543" width="10.5703125" bestFit="1" customWidth="1"/>
    <col min="14544" max="14544" width="9.5703125" bestFit="1" customWidth="1"/>
    <col min="14545" max="14545" width="11.42578125" customWidth="1"/>
    <col min="14546" max="14546" width="10.5703125" customWidth="1"/>
    <col min="14547" max="14547" width="7.5703125" customWidth="1"/>
    <col min="14548" max="14548" width="9.5703125" bestFit="1" customWidth="1"/>
    <col min="14549" max="14549" width="11" bestFit="1" customWidth="1"/>
    <col min="14550" max="14550" width="10.140625" bestFit="1" customWidth="1"/>
    <col min="14551" max="14555" width="9.5703125" bestFit="1" customWidth="1"/>
    <col min="14556" max="14556" width="10.140625" bestFit="1" customWidth="1"/>
    <col min="14557" max="14558" width="9.5703125" bestFit="1" customWidth="1"/>
    <col min="14559" max="14559" width="10.28515625" customWidth="1"/>
    <col min="14560" max="14567" width="9.5703125" bestFit="1" customWidth="1"/>
    <col min="14568" max="14568" width="9.5703125" customWidth="1"/>
    <col min="14569" max="14575" width="9.5703125" bestFit="1" customWidth="1"/>
    <col min="14576" max="14576" width="9.42578125" customWidth="1"/>
    <col min="14577" max="14592" width="9.5703125" bestFit="1" customWidth="1"/>
    <col min="14593" max="14594" width="12.5703125" bestFit="1" customWidth="1"/>
    <col min="14595" max="14595" width="11.42578125" bestFit="1" customWidth="1"/>
    <col min="14596" max="14596" width="11" bestFit="1" customWidth="1"/>
    <col min="14597" max="14597" width="11.7109375" bestFit="1" customWidth="1"/>
    <col min="14787" max="14787" width="6.7109375" customWidth="1"/>
    <col min="14788" max="14788" width="39.140625" customWidth="1"/>
    <col min="14789" max="14789" width="8.7109375" customWidth="1"/>
    <col min="14790" max="14790" width="11.7109375" customWidth="1"/>
    <col min="14791" max="14791" width="12.7109375" customWidth="1"/>
    <col min="14792" max="14792" width="12" customWidth="1"/>
    <col min="14793" max="14793" width="12.85546875" customWidth="1"/>
    <col min="14794" max="14794" width="11.42578125" customWidth="1"/>
    <col min="14795" max="14795" width="10.42578125" customWidth="1"/>
    <col min="14796" max="14796" width="11.7109375" customWidth="1"/>
    <col min="14797" max="14797" width="11.140625" customWidth="1"/>
    <col min="14798" max="14798" width="11.85546875" bestFit="1" customWidth="1"/>
    <col min="14799" max="14799" width="10.5703125" bestFit="1" customWidth="1"/>
    <col min="14800" max="14800" width="9.5703125" bestFit="1" customWidth="1"/>
    <col min="14801" max="14801" width="11.42578125" customWidth="1"/>
    <col min="14802" max="14802" width="10.5703125" customWidth="1"/>
    <col min="14803" max="14803" width="7.5703125" customWidth="1"/>
    <col min="14804" max="14804" width="9.5703125" bestFit="1" customWidth="1"/>
    <col min="14805" max="14805" width="11" bestFit="1" customWidth="1"/>
    <col min="14806" max="14806" width="10.140625" bestFit="1" customWidth="1"/>
    <col min="14807" max="14811" width="9.5703125" bestFit="1" customWidth="1"/>
    <col min="14812" max="14812" width="10.140625" bestFit="1" customWidth="1"/>
    <col min="14813" max="14814" width="9.5703125" bestFit="1" customWidth="1"/>
    <col min="14815" max="14815" width="10.28515625" customWidth="1"/>
    <col min="14816" max="14823" width="9.5703125" bestFit="1" customWidth="1"/>
    <col min="14824" max="14824" width="9.5703125" customWidth="1"/>
    <col min="14825" max="14831" width="9.5703125" bestFit="1" customWidth="1"/>
    <col min="14832" max="14832" width="9.42578125" customWidth="1"/>
    <col min="14833" max="14848" width="9.5703125" bestFit="1" customWidth="1"/>
    <col min="14849" max="14850" width="12.5703125" bestFit="1" customWidth="1"/>
    <col min="14851" max="14851" width="11.42578125" bestFit="1" customWidth="1"/>
    <col min="14852" max="14852" width="11" bestFit="1" customWidth="1"/>
    <col min="14853" max="14853" width="11.7109375" bestFit="1" customWidth="1"/>
    <col min="15043" max="15043" width="6.7109375" customWidth="1"/>
    <col min="15044" max="15044" width="39.140625" customWidth="1"/>
    <col min="15045" max="15045" width="8.7109375" customWidth="1"/>
    <col min="15046" max="15046" width="11.7109375" customWidth="1"/>
    <col min="15047" max="15047" width="12.7109375" customWidth="1"/>
    <col min="15048" max="15048" width="12" customWidth="1"/>
    <col min="15049" max="15049" width="12.85546875" customWidth="1"/>
    <col min="15050" max="15050" width="11.42578125" customWidth="1"/>
    <col min="15051" max="15051" width="10.42578125" customWidth="1"/>
    <col min="15052" max="15052" width="11.7109375" customWidth="1"/>
    <col min="15053" max="15053" width="11.140625" customWidth="1"/>
    <col min="15054" max="15054" width="11.85546875" bestFit="1" customWidth="1"/>
    <col min="15055" max="15055" width="10.5703125" bestFit="1" customWidth="1"/>
    <col min="15056" max="15056" width="9.5703125" bestFit="1" customWidth="1"/>
    <col min="15057" max="15057" width="11.42578125" customWidth="1"/>
    <col min="15058" max="15058" width="10.5703125" customWidth="1"/>
    <col min="15059" max="15059" width="7.5703125" customWidth="1"/>
    <col min="15060" max="15060" width="9.5703125" bestFit="1" customWidth="1"/>
    <col min="15061" max="15061" width="11" bestFit="1" customWidth="1"/>
    <col min="15062" max="15062" width="10.140625" bestFit="1" customWidth="1"/>
    <col min="15063" max="15067" width="9.5703125" bestFit="1" customWidth="1"/>
    <col min="15068" max="15068" width="10.140625" bestFit="1" customWidth="1"/>
    <col min="15069" max="15070" width="9.5703125" bestFit="1" customWidth="1"/>
    <col min="15071" max="15071" width="10.28515625" customWidth="1"/>
    <col min="15072" max="15079" width="9.5703125" bestFit="1" customWidth="1"/>
    <col min="15080" max="15080" width="9.5703125" customWidth="1"/>
    <col min="15081" max="15087" width="9.5703125" bestFit="1" customWidth="1"/>
    <col min="15088" max="15088" width="9.42578125" customWidth="1"/>
    <col min="15089" max="15104" width="9.5703125" bestFit="1" customWidth="1"/>
    <col min="15105" max="15106" width="12.5703125" bestFit="1" customWidth="1"/>
    <col min="15107" max="15107" width="11.42578125" bestFit="1" customWidth="1"/>
    <col min="15108" max="15108" width="11" bestFit="1" customWidth="1"/>
    <col min="15109" max="15109" width="11.7109375" bestFit="1" customWidth="1"/>
    <col min="15299" max="15299" width="6.7109375" customWidth="1"/>
    <col min="15300" max="15300" width="39.140625" customWidth="1"/>
    <col min="15301" max="15301" width="8.7109375" customWidth="1"/>
    <col min="15302" max="15302" width="11.7109375" customWidth="1"/>
    <col min="15303" max="15303" width="12.7109375" customWidth="1"/>
    <col min="15304" max="15304" width="12" customWidth="1"/>
    <col min="15305" max="15305" width="12.85546875" customWidth="1"/>
    <col min="15306" max="15306" width="11.42578125" customWidth="1"/>
    <col min="15307" max="15307" width="10.42578125" customWidth="1"/>
    <col min="15308" max="15308" width="11.7109375" customWidth="1"/>
    <col min="15309" max="15309" width="11.140625" customWidth="1"/>
    <col min="15310" max="15310" width="11.85546875" bestFit="1" customWidth="1"/>
    <col min="15311" max="15311" width="10.5703125" bestFit="1" customWidth="1"/>
    <col min="15312" max="15312" width="9.5703125" bestFit="1" customWidth="1"/>
    <col min="15313" max="15313" width="11.42578125" customWidth="1"/>
    <col min="15314" max="15314" width="10.5703125" customWidth="1"/>
    <col min="15315" max="15315" width="7.5703125" customWidth="1"/>
    <col min="15316" max="15316" width="9.5703125" bestFit="1" customWidth="1"/>
    <col min="15317" max="15317" width="11" bestFit="1" customWidth="1"/>
    <col min="15318" max="15318" width="10.140625" bestFit="1" customWidth="1"/>
    <col min="15319" max="15323" width="9.5703125" bestFit="1" customWidth="1"/>
    <col min="15324" max="15324" width="10.140625" bestFit="1" customWidth="1"/>
    <col min="15325" max="15326" width="9.5703125" bestFit="1" customWidth="1"/>
    <col min="15327" max="15327" width="10.28515625" customWidth="1"/>
    <col min="15328" max="15335" width="9.5703125" bestFit="1" customWidth="1"/>
    <col min="15336" max="15336" width="9.5703125" customWidth="1"/>
    <col min="15337" max="15343" width="9.5703125" bestFit="1" customWidth="1"/>
    <col min="15344" max="15344" width="9.42578125" customWidth="1"/>
    <col min="15345" max="15360" width="9.5703125" bestFit="1" customWidth="1"/>
    <col min="15361" max="15362" width="12.5703125" bestFit="1" customWidth="1"/>
    <col min="15363" max="15363" width="11.42578125" bestFit="1" customWidth="1"/>
    <col min="15364" max="15364" width="11" bestFit="1" customWidth="1"/>
    <col min="15365" max="15365" width="11.7109375" bestFit="1" customWidth="1"/>
    <col min="15555" max="15555" width="6.7109375" customWidth="1"/>
    <col min="15556" max="15556" width="39.140625" customWidth="1"/>
    <col min="15557" max="15557" width="8.7109375" customWidth="1"/>
    <col min="15558" max="15558" width="11.7109375" customWidth="1"/>
    <col min="15559" max="15559" width="12.7109375" customWidth="1"/>
    <col min="15560" max="15560" width="12" customWidth="1"/>
    <col min="15561" max="15561" width="12.85546875" customWidth="1"/>
    <col min="15562" max="15562" width="11.42578125" customWidth="1"/>
    <col min="15563" max="15563" width="10.42578125" customWidth="1"/>
    <col min="15564" max="15564" width="11.7109375" customWidth="1"/>
    <col min="15565" max="15565" width="11.140625" customWidth="1"/>
    <col min="15566" max="15566" width="11.85546875" bestFit="1" customWidth="1"/>
    <col min="15567" max="15567" width="10.5703125" bestFit="1" customWidth="1"/>
    <col min="15568" max="15568" width="9.5703125" bestFit="1" customWidth="1"/>
    <col min="15569" max="15569" width="11.42578125" customWidth="1"/>
    <col min="15570" max="15570" width="10.5703125" customWidth="1"/>
    <col min="15571" max="15571" width="7.5703125" customWidth="1"/>
    <col min="15572" max="15572" width="9.5703125" bestFit="1" customWidth="1"/>
    <col min="15573" max="15573" width="11" bestFit="1" customWidth="1"/>
    <col min="15574" max="15574" width="10.140625" bestFit="1" customWidth="1"/>
    <col min="15575" max="15579" width="9.5703125" bestFit="1" customWidth="1"/>
    <col min="15580" max="15580" width="10.140625" bestFit="1" customWidth="1"/>
    <col min="15581" max="15582" width="9.5703125" bestFit="1" customWidth="1"/>
    <col min="15583" max="15583" width="10.28515625" customWidth="1"/>
    <col min="15584" max="15591" width="9.5703125" bestFit="1" customWidth="1"/>
    <col min="15592" max="15592" width="9.5703125" customWidth="1"/>
    <col min="15593" max="15599" width="9.5703125" bestFit="1" customWidth="1"/>
    <col min="15600" max="15600" width="9.42578125" customWidth="1"/>
    <col min="15601" max="15616" width="9.5703125" bestFit="1" customWidth="1"/>
    <col min="15617" max="15618" width="12.5703125" bestFit="1" customWidth="1"/>
    <col min="15619" max="15619" width="11.42578125" bestFit="1" customWidth="1"/>
    <col min="15620" max="15620" width="11" bestFit="1" customWidth="1"/>
    <col min="15621" max="15621" width="11.7109375" bestFit="1" customWidth="1"/>
    <col min="15811" max="15811" width="6.7109375" customWidth="1"/>
    <col min="15812" max="15812" width="39.140625" customWidth="1"/>
    <col min="15813" max="15813" width="8.7109375" customWidth="1"/>
    <col min="15814" max="15814" width="11.7109375" customWidth="1"/>
    <col min="15815" max="15815" width="12.7109375" customWidth="1"/>
    <col min="15816" max="15816" width="12" customWidth="1"/>
    <col min="15817" max="15817" width="12.85546875" customWidth="1"/>
    <col min="15818" max="15818" width="11.42578125" customWidth="1"/>
    <col min="15819" max="15819" width="10.42578125" customWidth="1"/>
    <col min="15820" max="15820" width="11.7109375" customWidth="1"/>
    <col min="15821" max="15821" width="11.140625" customWidth="1"/>
    <col min="15822" max="15822" width="11.85546875" bestFit="1" customWidth="1"/>
    <col min="15823" max="15823" width="10.5703125" bestFit="1" customWidth="1"/>
    <col min="15824" max="15824" width="9.5703125" bestFit="1" customWidth="1"/>
    <col min="15825" max="15825" width="11.42578125" customWidth="1"/>
    <col min="15826" max="15826" width="10.5703125" customWidth="1"/>
    <col min="15827" max="15827" width="7.5703125" customWidth="1"/>
    <col min="15828" max="15828" width="9.5703125" bestFit="1" customWidth="1"/>
    <col min="15829" max="15829" width="11" bestFit="1" customWidth="1"/>
    <col min="15830" max="15830" width="10.140625" bestFit="1" customWidth="1"/>
    <col min="15831" max="15835" width="9.5703125" bestFit="1" customWidth="1"/>
    <col min="15836" max="15836" width="10.140625" bestFit="1" customWidth="1"/>
    <col min="15837" max="15838" width="9.5703125" bestFit="1" customWidth="1"/>
    <col min="15839" max="15839" width="10.28515625" customWidth="1"/>
    <col min="15840" max="15847" width="9.5703125" bestFit="1" customWidth="1"/>
    <col min="15848" max="15848" width="9.5703125" customWidth="1"/>
    <col min="15849" max="15855" width="9.5703125" bestFit="1" customWidth="1"/>
    <col min="15856" max="15856" width="9.42578125" customWidth="1"/>
    <col min="15857" max="15872" width="9.5703125" bestFit="1" customWidth="1"/>
    <col min="15873" max="15874" width="12.5703125" bestFit="1" customWidth="1"/>
    <col min="15875" max="15875" width="11.42578125" bestFit="1" customWidth="1"/>
    <col min="15876" max="15876" width="11" bestFit="1" customWidth="1"/>
    <col min="15877" max="15877" width="11.7109375" bestFit="1" customWidth="1"/>
    <col min="16067" max="16067" width="6.7109375" customWidth="1"/>
    <col min="16068" max="16068" width="39.140625" customWidth="1"/>
    <col min="16069" max="16069" width="8.7109375" customWidth="1"/>
    <col min="16070" max="16070" width="11.7109375" customWidth="1"/>
    <col min="16071" max="16071" width="12.7109375" customWidth="1"/>
    <col min="16072" max="16072" width="12" customWidth="1"/>
    <col min="16073" max="16073" width="12.85546875" customWidth="1"/>
    <col min="16074" max="16074" width="11.42578125" customWidth="1"/>
    <col min="16075" max="16075" width="10.42578125" customWidth="1"/>
    <col min="16076" max="16076" width="11.7109375" customWidth="1"/>
    <col min="16077" max="16077" width="11.140625" customWidth="1"/>
    <col min="16078" max="16078" width="11.85546875" bestFit="1" customWidth="1"/>
    <col min="16079" max="16079" width="10.5703125" bestFit="1" customWidth="1"/>
    <col min="16080" max="16080" width="9.5703125" bestFit="1" customWidth="1"/>
    <col min="16081" max="16081" width="11.42578125" customWidth="1"/>
    <col min="16082" max="16082" width="10.5703125" customWidth="1"/>
    <col min="16083" max="16083" width="7.5703125" customWidth="1"/>
    <col min="16084" max="16084" width="9.5703125" bestFit="1" customWidth="1"/>
    <col min="16085" max="16085" width="11" bestFit="1" customWidth="1"/>
    <col min="16086" max="16086" width="10.140625" bestFit="1" customWidth="1"/>
    <col min="16087" max="16091" width="9.5703125" bestFit="1" customWidth="1"/>
    <col min="16092" max="16092" width="10.140625" bestFit="1" customWidth="1"/>
    <col min="16093" max="16094" width="9.5703125" bestFit="1" customWidth="1"/>
    <col min="16095" max="16095" width="10.28515625" customWidth="1"/>
    <col min="16096" max="16103" width="9.5703125" bestFit="1" customWidth="1"/>
    <col min="16104" max="16104" width="9.5703125" customWidth="1"/>
    <col min="16105" max="16111" width="9.5703125" bestFit="1" customWidth="1"/>
    <col min="16112" max="16112" width="9.42578125" customWidth="1"/>
    <col min="16113" max="16128" width="9.5703125" bestFit="1" customWidth="1"/>
    <col min="16129" max="16130" width="12.5703125" bestFit="1" customWidth="1"/>
    <col min="16131" max="16131" width="11.42578125" bestFit="1" customWidth="1"/>
    <col min="16132" max="16132" width="11" bestFit="1" customWidth="1"/>
    <col min="16133" max="16133" width="11.7109375" bestFit="1" customWidth="1"/>
  </cols>
  <sheetData>
    <row r="1" spans="1:63" ht="15.75" customHeight="1" x14ac:dyDescent="0.2">
      <c r="A1" s="288" t="s">
        <v>1295</v>
      </c>
      <c r="D1" s="312"/>
      <c r="E1" s="312"/>
      <c r="F1" s="312"/>
      <c r="G1" s="312"/>
      <c r="H1" s="312"/>
      <c r="I1" s="312"/>
      <c r="J1" s="312"/>
      <c r="K1" s="312"/>
      <c r="L1" s="312"/>
      <c r="M1" s="312"/>
      <c r="N1" s="312"/>
      <c r="O1" s="312"/>
      <c r="P1" s="312"/>
      <c r="Q1" s="312"/>
      <c r="R1" s="312"/>
      <c r="S1" s="312"/>
      <c r="T1" s="312"/>
      <c r="U1" s="312"/>
      <c r="V1" s="312"/>
      <c r="W1" s="312"/>
      <c r="X1" s="312"/>
      <c r="Y1" s="312"/>
      <c r="Z1" s="312"/>
      <c r="AA1" s="312"/>
      <c r="AB1" s="312"/>
      <c r="AC1" s="313"/>
      <c r="AD1" s="313"/>
      <c r="AE1" s="313"/>
      <c r="AF1" s="313"/>
      <c r="AG1" s="313"/>
      <c r="AH1" s="313"/>
      <c r="AI1" s="313"/>
      <c r="AJ1" s="313"/>
      <c r="AK1" s="313"/>
      <c r="AL1" s="312"/>
      <c r="AM1" s="312"/>
      <c r="AN1" s="312"/>
      <c r="AO1" s="312"/>
      <c r="AP1" s="313"/>
      <c r="AQ1" s="313"/>
      <c r="AR1" s="313"/>
      <c r="AS1" s="313"/>
      <c r="AT1" s="312"/>
      <c r="AU1" s="312"/>
      <c r="AV1" s="312"/>
      <c r="AW1" s="312"/>
      <c r="AX1" s="312"/>
      <c r="AY1" s="312"/>
      <c r="AZ1" s="312"/>
      <c r="BA1" s="312"/>
      <c r="BB1" s="312"/>
      <c r="BC1" s="312"/>
      <c r="BD1" s="312"/>
      <c r="BE1" s="312"/>
      <c r="BF1" s="312"/>
      <c r="BG1" s="313"/>
      <c r="BH1" s="313"/>
      <c r="BI1" s="313"/>
      <c r="BJ1" s="314"/>
      <c r="BK1" s="314"/>
    </row>
    <row r="2" spans="1:63" ht="27" customHeight="1" x14ac:dyDescent="0.2">
      <c r="A2" s="283" t="s">
        <v>1304</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row>
    <row r="3" spans="1:63" ht="11.25" customHeight="1" thickBot="1" x14ac:dyDescent="0.25">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2"/>
      <c r="AG3" s="312"/>
      <c r="AH3" s="312"/>
      <c r="AI3" s="312"/>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4"/>
      <c r="BJ3" s="314" t="s">
        <v>0</v>
      </c>
      <c r="BK3" s="314"/>
    </row>
    <row r="4" spans="1:63" ht="15.75" customHeight="1" thickTop="1" x14ac:dyDescent="0.2">
      <c r="A4" s="1524" t="s">
        <v>1</v>
      </c>
      <c r="B4" s="1526" t="s">
        <v>514</v>
      </c>
      <c r="C4" s="1526" t="s">
        <v>3</v>
      </c>
      <c r="D4" s="1515" t="s">
        <v>1260</v>
      </c>
      <c r="E4" s="1520" t="s">
        <v>1261</v>
      </c>
      <c r="F4" s="1521" t="s">
        <v>1262</v>
      </c>
      <c r="G4" s="1522"/>
      <c r="H4" s="1522"/>
      <c r="I4" s="1522"/>
      <c r="J4" s="1522"/>
      <c r="K4" s="1522"/>
      <c r="L4" s="1522"/>
      <c r="M4" s="1522"/>
      <c r="N4" s="1522"/>
      <c r="O4" s="1522"/>
      <c r="P4" s="1522"/>
      <c r="Q4" s="1522"/>
      <c r="R4" s="1522"/>
      <c r="S4" s="1522"/>
      <c r="T4" s="1522"/>
      <c r="U4" s="1522"/>
      <c r="V4" s="1522"/>
      <c r="W4" s="1522"/>
      <c r="X4" s="1522"/>
      <c r="Y4" s="1522"/>
      <c r="Z4" s="1522"/>
      <c r="AA4" s="1522"/>
      <c r="AB4" s="1522"/>
      <c r="AC4" s="1522"/>
      <c r="AD4" s="1522"/>
      <c r="AE4" s="1522"/>
      <c r="AF4" s="1522"/>
      <c r="AG4" s="1522"/>
      <c r="AH4" s="1522"/>
      <c r="AI4" s="1522"/>
      <c r="AJ4" s="1522"/>
      <c r="AK4" s="1522"/>
      <c r="AL4" s="1522"/>
      <c r="AM4" s="1522"/>
      <c r="AN4" s="1522"/>
      <c r="AO4" s="1522"/>
      <c r="AP4" s="1522"/>
      <c r="AQ4" s="1522"/>
      <c r="AR4" s="1522"/>
      <c r="AS4" s="1522"/>
      <c r="AT4" s="1522"/>
      <c r="AU4" s="1522"/>
      <c r="AV4" s="1522"/>
      <c r="AW4" s="1522"/>
      <c r="AX4" s="1522"/>
      <c r="AY4" s="1522"/>
      <c r="AZ4" s="1522"/>
      <c r="BA4" s="1522"/>
      <c r="BB4" s="1522"/>
      <c r="BC4" s="1522"/>
      <c r="BD4" s="1522"/>
      <c r="BE4" s="1522"/>
      <c r="BF4" s="1522"/>
      <c r="BG4" s="1522"/>
      <c r="BH4" s="1522"/>
      <c r="BI4" s="1523"/>
      <c r="BJ4" s="1530" t="s">
        <v>1263</v>
      </c>
      <c r="BK4" s="1530" t="s">
        <v>1264</v>
      </c>
    </row>
    <row r="5" spans="1:63" ht="27" customHeight="1" x14ac:dyDescent="0.2">
      <c r="A5" s="1525"/>
      <c r="B5" s="1513"/>
      <c r="C5" s="1513"/>
      <c r="D5" s="1516"/>
      <c r="E5" s="1516"/>
      <c r="F5" s="333" t="s">
        <v>39</v>
      </c>
      <c r="G5" s="184" t="s">
        <v>42</v>
      </c>
      <c r="H5" s="326" t="s">
        <v>44</v>
      </c>
      <c r="I5" s="326" t="s">
        <v>46</v>
      </c>
      <c r="J5" s="184" t="s">
        <v>49</v>
      </c>
      <c r="K5" s="184" t="s">
        <v>52</v>
      </c>
      <c r="L5" s="184" t="s">
        <v>55</v>
      </c>
      <c r="M5" s="184" t="s">
        <v>58</v>
      </c>
      <c r="N5" s="184" t="s">
        <v>61</v>
      </c>
      <c r="O5" s="184" t="s">
        <v>63</v>
      </c>
      <c r="P5" s="184" t="s">
        <v>66</v>
      </c>
      <c r="Q5" s="184" t="s">
        <v>68</v>
      </c>
      <c r="R5" s="333" t="s">
        <v>70</v>
      </c>
      <c r="S5" s="184" t="s">
        <v>73</v>
      </c>
      <c r="T5" s="184" t="s">
        <v>76</v>
      </c>
      <c r="U5" s="184" t="s">
        <v>79</v>
      </c>
      <c r="V5" s="184" t="s">
        <v>521</v>
      </c>
      <c r="W5" s="184" t="s">
        <v>82</v>
      </c>
      <c r="X5" s="184" t="s">
        <v>85</v>
      </c>
      <c r="Y5" s="184" t="s">
        <v>88</v>
      </c>
      <c r="Z5" s="184" t="s">
        <v>91</v>
      </c>
      <c r="AA5" s="184" t="s">
        <v>93</v>
      </c>
      <c r="AB5" s="184" t="s">
        <v>96</v>
      </c>
      <c r="AC5" s="326" t="s">
        <v>99</v>
      </c>
      <c r="AD5" s="326" t="s">
        <v>101</v>
      </c>
      <c r="AE5" s="326" t="s">
        <v>103</v>
      </c>
      <c r="AF5" s="326" t="s">
        <v>105</v>
      </c>
      <c r="AG5" s="326" t="s">
        <v>107</v>
      </c>
      <c r="AH5" s="326" t="s">
        <v>109</v>
      </c>
      <c r="AI5" s="326" t="s">
        <v>111</v>
      </c>
      <c r="AJ5" s="326" t="s">
        <v>113</v>
      </c>
      <c r="AK5" s="326" t="s">
        <v>115</v>
      </c>
      <c r="AL5" s="184" t="s">
        <v>117</v>
      </c>
      <c r="AM5" s="184" t="s">
        <v>119</v>
      </c>
      <c r="AN5" s="184" t="s">
        <v>121</v>
      </c>
      <c r="AO5" s="184" t="s">
        <v>123</v>
      </c>
      <c r="AP5" s="326" t="s">
        <v>125</v>
      </c>
      <c r="AQ5" s="326" t="s">
        <v>127</v>
      </c>
      <c r="AR5" s="326" t="s">
        <v>129</v>
      </c>
      <c r="AS5" s="184" t="s">
        <v>131</v>
      </c>
      <c r="AT5" s="184" t="s">
        <v>134</v>
      </c>
      <c r="AU5" s="184" t="s">
        <v>137</v>
      </c>
      <c r="AV5" s="184" t="s">
        <v>140</v>
      </c>
      <c r="AW5" s="184" t="s">
        <v>143</v>
      </c>
      <c r="AX5" s="184" t="s">
        <v>146</v>
      </c>
      <c r="AY5" s="184" t="s">
        <v>149</v>
      </c>
      <c r="AZ5" s="184" t="s">
        <v>152</v>
      </c>
      <c r="BA5" s="184" t="s">
        <v>155</v>
      </c>
      <c r="BB5" s="184" t="s">
        <v>157</v>
      </c>
      <c r="BC5" s="184" t="s">
        <v>160</v>
      </c>
      <c r="BD5" s="184" t="s">
        <v>163</v>
      </c>
      <c r="BE5" s="333" t="s">
        <v>165</v>
      </c>
      <c r="BF5" s="351" t="s">
        <v>167</v>
      </c>
      <c r="BG5" s="351" t="s">
        <v>525</v>
      </c>
      <c r="BH5" s="351" t="s">
        <v>528</v>
      </c>
      <c r="BI5" s="351" t="s">
        <v>169</v>
      </c>
      <c r="BJ5" s="1511"/>
      <c r="BK5" s="1511"/>
    </row>
    <row r="6" spans="1:63" ht="20.100000000000001" customHeight="1" x14ac:dyDescent="0.2">
      <c r="A6" s="374"/>
      <c r="B6" s="334" t="s">
        <v>1265</v>
      </c>
      <c r="C6" s="334"/>
      <c r="D6" s="308">
        <v>435.96</v>
      </c>
      <c r="E6" s="308"/>
      <c r="F6" s="308"/>
      <c r="G6" s="308"/>
      <c r="H6" s="308"/>
      <c r="I6" s="308"/>
      <c r="J6" s="308"/>
      <c r="K6" s="308"/>
      <c r="L6" s="308"/>
      <c r="M6" s="308"/>
      <c r="N6" s="308"/>
      <c r="O6" s="308"/>
      <c r="P6" s="308"/>
      <c r="Q6" s="308"/>
      <c r="R6" s="308"/>
      <c r="S6" s="308"/>
      <c r="T6" s="308"/>
      <c r="U6" s="308"/>
      <c r="V6" s="308"/>
      <c r="W6" s="308"/>
      <c r="X6" s="308"/>
      <c r="Y6" s="308"/>
      <c r="Z6" s="308"/>
      <c r="AA6" s="308"/>
      <c r="AB6" s="308"/>
      <c r="AC6" s="335"/>
      <c r="AD6" s="335"/>
      <c r="AE6" s="335"/>
      <c r="AF6" s="335"/>
      <c r="AG6" s="335"/>
      <c r="AH6" s="335"/>
      <c r="AI6" s="335"/>
      <c r="AJ6" s="335"/>
      <c r="AK6" s="335"/>
      <c r="AL6" s="308"/>
      <c r="AM6" s="308"/>
      <c r="AN6" s="308"/>
      <c r="AO6" s="308"/>
      <c r="AP6" s="335"/>
      <c r="AQ6" s="335"/>
      <c r="AR6" s="335"/>
      <c r="AS6" s="308"/>
      <c r="AT6" s="308"/>
      <c r="AU6" s="308"/>
      <c r="AV6" s="308"/>
      <c r="AW6" s="308"/>
      <c r="AX6" s="308"/>
      <c r="AY6" s="308"/>
      <c r="AZ6" s="308"/>
      <c r="BA6" s="308"/>
      <c r="BB6" s="308"/>
      <c r="BC6" s="308"/>
      <c r="BD6" s="308"/>
      <c r="BE6" s="308"/>
      <c r="BF6" s="308"/>
      <c r="BG6" s="335"/>
      <c r="BH6" s="335"/>
      <c r="BI6" s="335"/>
      <c r="BJ6" s="336"/>
      <c r="BK6" s="336">
        <v>435.96000000000004</v>
      </c>
    </row>
    <row r="7" spans="1:63" ht="20.100000000000001" customHeight="1" x14ac:dyDescent="0.2">
      <c r="A7" s="374">
        <v>1</v>
      </c>
      <c r="B7" s="337" t="s">
        <v>38</v>
      </c>
      <c r="C7" s="334" t="s">
        <v>39</v>
      </c>
      <c r="D7" s="320">
        <v>122.18</v>
      </c>
      <c r="E7" s="320">
        <v>0</v>
      </c>
      <c r="F7" s="320">
        <v>0</v>
      </c>
      <c r="G7" s="320">
        <v>0</v>
      </c>
      <c r="H7" s="320">
        <v>0</v>
      </c>
      <c r="I7" s="320">
        <v>0</v>
      </c>
      <c r="J7" s="320">
        <v>0</v>
      </c>
      <c r="K7" s="320">
        <v>0</v>
      </c>
      <c r="L7" s="320">
        <v>0</v>
      </c>
      <c r="M7" s="320">
        <v>0</v>
      </c>
      <c r="N7" s="320">
        <v>0</v>
      </c>
      <c r="O7" s="320">
        <v>0</v>
      </c>
      <c r="P7" s="320">
        <v>0</v>
      </c>
      <c r="Q7" s="320">
        <v>0</v>
      </c>
      <c r="R7" s="320">
        <v>0</v>
      </c>
      <c r="S7" s="320">
        <v>0</v>
      </c>
      <c r="T7" s="320">
        <v>0</v>
      </c>
      <c r="U7" s="320">
        <v>0</v>
      </c>
      <c r="V7" s="320">
        <v>0</v>
      </c>
      <c r="W7" s="320">
        <v>0</v>
      </c>
      <c r="X7" s="320">
        <v>0</v>
      </c>
      <c r="Y7" s="320">
        <v>0</v>
      </c>
      <c r="Z7" s="320">
        <v>0</v>
      </c>
      <c r="AA7" s="320">
        <v>0</v>
      </c>
      <c r="AB7" s="320">
        <v>0</v>
      </c>
      <c r="AC7" s="338">
        <v>0</v>
      </c>
      <c r="AD7" s="338">
        <v>0</v>
      </c>
      <c r="AE7" s="338">
        <v>0</v>
      </c>
      <c r="AF7" s="338">
        <v>0</v>
      </c>
      <c r="AG7" s="338">
        <v>0</v>
      </c>
      <c r="AH7" s="338">
        <v>0</v>
      </c>
      <c r="AI7" s="338">
        <v>0</v>
      </c>
      <c r="AJ7" s="338">
        <v>0</v>
      </c>
      <c r="AK7" s="338">
        <v>0</v>
      </c>
      <c r="AL7" s="320">
        <v>0</v>
      </c>
      <c r="AM7" s="320">
        <v>0</v>
      </c>
      <c r="AN7" s="320">
        <v>0</v>
      </c>
      <c r="AO7" s="320">
        <v>0</v>
      </c>
      <c r="AP7" s="338">
        <v>0</v>
      </c>
      <c r="AQ7" s="338">
        <v>0</v>
      </c>
      <c r="AR7" s="338">
        <v>0</v>
      </c>
      <c r="AS7" s="320">
        <v>0</v>
      </c>
      <c r="AT7" s="320">
        <v>0</v>
      </c>
      <c r="AU7" s="320">
        <v>0</v>
      </c>
      <c r="AV7" s="320">
        <v>0</v>
      </c>
      <c r="AW7" s="320">
        <v>0</v>
      </c>
      <c r="AX7" s="320">
        <v>0</v>
      </c>
      <c r="AY7" s="320">
        <v>0</v>
      </c>
      <c r="AZ7" s="320">
        <v>0</v>
      </c>
      <c r="BA7" s="320">
        <v>0</v>
      </c>
      <c r="BB7" s="320">
        <v>0</v>
      </c>
      <c r="BC7" s="320">
        <v>0</v>
      </c>
      <c r="BD7" s="320">
        <v>0</v>
      </c>
      <c r="BE7" s="320">
        <v>0</v>
      </c>
      <c r="BF7" s="320">
        <v>0</v>
      </c>
      <c r="BG7" s="338">
        <v>0</v>
      </c>
      <c r="BH7" s="338">
        <v>0</v>
      </c>
      <c r="BI7" s="338">
        <v>0</v>
      </c>
      <c r="BJ7" s="339">
        <v>-18.34</v>
      </c>
      <c r="BK7" s="339">
        <v>103.84</v>
      </c>
    </row>
    <row r="8" spans="1:63" ht="20.100000000000001" customHeight="1" x14ac:dyDescent="0.2">
      <c r="A8" s="375" t="s">
        <v>40</v>
      </c>
      <c r="B8" s="341" t="s">
        <v>41</v>
      </c>
      <c r="C8" s="340" t="s">
        <v>42</v>
      </c>
      <c r="D8" s="202">
        <v>0</v>
      </c>
      <c r="E8" s="202">
        <v>0</v>
      </c>
      <c r="F8" s="320">
        <v>0</v>
      </c>
      <c r="G8" s="202">
        <v>0</v>
      </c>
      <c r="H8" s="202">
        <v>0</v>
      </c>
      <c r="I8" s="202">
        <v>0</v>
      </c>
      <c r="J8" s="202">
        <v>0</v>
      </c>
      <c r="K8" s="202">
        <v>0</v>
      </c>
      <c r="L8" s="202">
        <v>0</v>
      </c>
      <c r="M8" s="202">
        <v>0</v>
      </c>
      <c r="N8" s="202">
        <v>0</v>
      </c>
      <c r="O8" s="202">
        <v>0</v>
      </c>
      <c r="P8" s="202">
        <v>0</v>
      </c>
      <c r="Q8" s="202">
        <v>0</v>
      </c>
      <c r="R8" s="202">
        <v>0</v>
      </c>
      <c r="S8" s="202">
        <v>0</v>
      </c>
      <c r="T8" s="202">
        <v>0</v>
      </c>
      <c r="U8" s="202">
        <v>0</v>
      </c>
      <c r="V8" s="202">
        <v>0</v>
      </c>
      <c r="W8" s="202">
        <v>0</v>
      </c>
      <c r="X8" s="202">
        <v>0</v>
      </c>
      <c r="Y8" s="202">
        <v>0</v>
      </c>
      <c r="Z8" s="202">
        <v>0</v>
      </c>
      <c r="AA8" s="202">
        <v>0</v>
      </c>
      <c r="AB8" s="202">
        <v>0</v>
      </c>
      <c r="AC8" s="319">
        <v>0</v>
      </c>
      <c r="AD8" s="319">
        <v>0</v>
      </c>
      <c r="AE8" s="319">
        <v>0</v>
      </c>
      <c r="AF8" s="319">
        <v>0</v>
      </c>
      <c r="AG8" s="319">
        <v>0</v>
      </c>
      <c r="AH8" s="319">
        <v>0</v>
      </c>
      <c r="AI8" s="319">
        <v>0</v>
      </c>
      <c r="AJ8" s="319">
        <v>0</v>
      </c>
      <c r="AK8" s="319">
        <v>0</v>
      </c>
      <c r="AL8" s="202">
        <v>0</v>
      </c>
      <c r="AM8" s="202">
        <v>0</v>
      </c>
      <c r="AN8" s="202">
        <v>0</v>
      </c>
      <c r="AO8" s="202">
        <v>0</v>
      </c>
      <c r="AP8" s="319">
        <v>0</v>
      </c>
      <c r="AQ8" s="319">
        <v>0</v>
      </c>
      <c r="AR8" s="319">
        <v>0</v>
      </c>
      <c r="AS8" s="202">
        <v>0</v>
      </c>
      <c r="AT8" s="202">
        <v>0</v>
      </c>
      <c r="AU8" s="202">
        <v>0</v>
      </c>
      <c r="AV8" s="202">
        <v>0</v>
      </c>
      <c r="AW8" s="202">
        <v>0</v>
      </c>
      <c r="AX8" s="202">
        <v>0</v>
      </c>
      <c r="AY8" s="202">
        <v>0</v>
      </c>
      <c r="AZ8" s="202">
        <v>0</v>
      </c>
      <c r="BA8" s="202">
        <v>0</v>
      </c>
      <c r="BB8" s="202">
        <v>0</v>
      </c>
      <c r="BC8" s="202">
        <v>0</v>
      </c>
      <c r="BD8" s="202">
        <v>0</v>
      </c>
      <c r="BE8" s="202">
        <v>0</v>
      </c>
      <c r="BF8" s="202">
        <v>0</v>
      </c>
      <c r="BG8" s="319">
        <v>0</v>
      </c>
      <c r="BH8" s="319">
        <v>0</v>
      </c>
      <c r="BI8" s="319">
        <v>0</v>
      </c>
      <c r="BJ8" s="321">
        <v>0</v>
      </c>
      <c r="BK8" s="321">
        <v>0</v>
      </c>
    </row>
    <row r="9" spans="1:63" ht="20.100000000000001" customHeight="1" x14ac:dyDescent="0.2">
      <c r="A9" s="375"/>
      <c r="B9" s="342" t="s">
        <v>43</v>
      </c>
      <c r="C9" s="343" t="s">
        <v>44</v>
      </c>
      <c r="D9" s="202">
        <v>0</v>
      </c>
      <c r="E9" s="202">
        <v>0</v>
      </c>
      <c r="F9" s="320">
        <v>0</v>
      </c>
      <c r="G9" s="202">
        <v>0</v>
      </c>
      <c r="H9" s="202">
        <v>0</v>
      </c>
      <c r="I9" s="202">
        <v>0</v>
      </c>
      <c r="J9" s="202">
        <v>0</v>
      </c>
      <c r="K9" s="202">
        <v>0</v>
      </c>
      <c r="L9" s="202">
        <v>0</v>
      </c>
      <c r="M9" s="202">
        <v>0</v>
      </c>
      <c r="N9" s="202">
        <v>0</v>
      </c>
      <c r="O9" s="202">
        <v>0</v>
      </c>
      <c r="P9" s="202">
        <v>0</v>
      </c>
      <c r="Q9" s="202">
        <v>0</v>
      </c>
      <c r="R9" s="202">
        <v>0</v>
      </c>
      <c r="S9" s="202">
        <v>0</v>
      </c>
      <c r="T9" s="202">
        <v>0</v>
      </c>
      <c r="U9" s="202">
        <v>0</v>
      </c>
      <c r="V9" s="202">
        <v>0</v>
      </c>
      <c r="W9" s="202">
        <v>0</v>
      </c>
      <c r="X9" s="202">
        <v>0</v>
      </c>
      <c r="Y9" s="202">
        <v>0</v>
      </c>
      <c r="Z9" s="202">
        <v>0</v>
      </c>
      <c r="AA9" s="202">
        <v>0</v>
      </c>
      <c r="AB9" s="202">
        <v>0</v>
      </c>
      <c r="AC9" s="319">
        <v>0</v>
      </c>
      <c r="AD9" s="319">
        <v>0</v>
      </c>
      <c r="AE9" s="319">
        <v>0</v>
      </c>
      <c r="AF9" s="319">
        <v>0</v>
      </c>
      <c r="AG9" s="319">
        <v>0</v>
      </c>
      <c r="AH9" s="319">
        <v>0</v>
      </c>
      <c r="AI9" s="319">
        <v>0</v>
      </c>
      <c r="AJ9" s="319">
        <v>0</v>
      </c>
      <c r="AK9" s="319">
        <v>0</v>
      </c>
      <c r="AL9" s="202">
        <v>0</v>
      </c>
      <c r="AM9" s="202">
        <v>0</v>
      </c>
      <c r="AN9" s="202">
        <v>0</v>
      </c>
      <c r="AO9" s="202">
        <v>0</v>
      </c>
      <c r="AP9" s="319">
        <v>0</v>
      </c>
      <c r="AQ9" s="319">
        <v>0</v>
      </c>
      <c r="AR9" s="319">
        <v>0</v>
      </c>
      <c r="AS9" s="202">
        <v>0</v>
      </c>
      <c r="AT9" s="202">
        <v>0</v>
      </c>
      <c r="AU9" s="202">
        <v>0</v>
      </c>
      <c r="AV9" s="202">
        <v>0</v>
      </c>
      <c r="AW9" s="202">
        <v>0</v>
      </c>
      <c r="AX9" s="202">
        <v>0</v>
      </c>
      <c r="AY9" s="202">
        <v>0</v>
      </c>
      <c r="AZ9" s="202">
        <v>0</v>
      </c>
      <c r="BA9" s="202">
        <v>0</v>
      </c>
      <c r="BB9" s="202">
        <v>0</v>
      </c>
      <c r="BC9" s="202">
        <v>0</v>
      </c>
      <c r="BD9" s="202">
        <v>0</v>
      </c>
      <c r="BE9" s="202">
        <v>0</v>
      </c>
      <c r="BF9" s="202">
        <v>0</v>
      </c>
      <c r="BG9" s="319">
        <v>0</v>
      </c>
      <c r="BH9" s="319">
        <v>0</v>
      </c>
      <c r="BI9" s="319">
        <v>0</v>
      </c>
      <c r="BJ9" s="321">
        <v>0</v>
      </c>
      <c r="BK9" s="321">
        <v>0</v>
      </c>
    </row>
    <row r="10" spans="1:63" ht="20.100000000000001" customHeight="1" x14ac:dyDescent="0.2">
      <c r="A10" s="375"/>
      <c r="B10" s="342" t="s">
        <v>661</v>
      </c>
      <c r="C10" s="343" t="s">
        <v>46</v>
      </c>
      <c r="D10" s="202">
        <v>0</v>
      </c>
      <c r="E10" s="202">
        <v>0</v>
      </c>
      <c r="F10" s="320">
        <v>0</v>
      </c>
      <c r="G10" s="202">
        <v>0</v>
      </c>
      <c r="H10" s="202">
        <v>0</v>
      </c>
      <c r="I10" s="202">
        <v>0</v>
      </c>
      <c r="J10" s="202">
        <v>0</v>
      </c>
      <c r="K10" s="202">
        <v>0</v>
      </c>
      <c r="L10" s="202">
        <v>0</v>
      </c>
      <c r="M10" s="202">
        <v>0</v>
      </c>
      <c r="N10" s="202">
        <v>0</v>
      </c>
      <c r="O10" s="202">
        <v>0</v>
      </c>
      <c r="P10" s="202">
        <v>0</v>
      </c>
      <c r="Q10" s="202">
        <v>0</v>
      </c>
      <c r="R10" s="202">
        <v>0</v>
      </c>
      <c r="S10" s="202">
        <v>0</v>
      </c>
      <c r="T10" s="202">
        <v>0</v>
      </c>
      <c r="U10" s="202">
        <v>0</v>
      </c>
      <c r="V10" s="202">
        <v>0</v>
      </c>
      <c r="W10" s="202">
        <v>0</v>
      </c>
      <c r="X10" s="202">
        <v>0</v>
      </c>
      <c r="Y10" s="202">
        <v>0</v>
      </c>
      <c r="Z10" s="202">
        <v>0</v>
      </c>
      <c r="AA10" s="202">
        <v>0</v>
      </c>
      <c r="AB10" s="202">
        <v>0</v>
      </c>
      <c r="AC10" s="319">
        <v>0</v>
      </c>
      <c r="AD10" s="319">
        <v>0</v>
      </c>
      <c r="AE10" s="319">
        <v>0</v>
      </c>
      <c r="AF10" s="319">
        <v>0</v>
      </c>
      <c r="AG10" s="319">
        <v>0</v>
      </c>
      <c r="AH10" s="319">
        <v>0</v>
      </c>
      <c r="AI10" s="319">
        <v>0</v>
      </c>
      <c r="AJ10" s="319">
        <v>0</v>
      </c>
      <c r="AK10" s="319">
        <v>0</v>
      </c>
      <c r="AL10" s="202">
        <v>0</v>
      </c>
      <c r="AM10" s="202">
        <v>0</v>
      </c>
      <c r="AN10" s="202">
        <v>0</v>
      </c>
      <c r="AO10" s="202">
        <v>0</v>
      </c>
      <c r="AP10" s="319">
        <v>0</v>
      </c>
      <c r="AQ10" s="319">
        <v>0</v>
      </c>
      <c r="AR10" s="319">
        <v>0</v>
      </c>
      <c r="AS10" s="202">
        <v>0</v>
      </c>
      <c r="AT10" s="202">
        <v>0</v>
      </c>
      <c r="AU10" s="202">
        <v>0</v>
      </c>
      <c r="AV10" s="202">
        <v>0</v>
      </c>
      <c r="AW10" s="202">
        <v>0</v>
      </c>
      <c r="AX10" s="202">
        <v>0</v>
      </c>
      <c r="AY10" s="202">
        <v>0</v>
      </c>
      <c r="AZ10" s="202">
        <v>0</v>
      </c>
      <c r="BA10" s="202">
        <v>0</v>
      </c>
      <c r="BB10" s="202">
        <v>0</v>
      </c>
      <c r="BC10" s="202">
        <v>0</v>
      </c>
      <c r="BD10" s="202">
        <v>0</v>
      </c>
      <c r="BE10" s="202">
        <v>0</v>
      </c>
      <c r="BF10" s="202">
        <v>0</v>
      </c>
      <c r="BG10" s="319">
        <v>0</v>
      </c>
      <c r="BH10" s="319">
        <v>0</v>
      </c>
      <c r="BI10" s="319">
        <v>0</v>
      </c>
      <c r="BJ10" s="321">
        <v>0</v>
      </c>
      <c r="BK10" s="321">
        <v>0</v>
      </c>
    </row>
    <row r="11" spans="1:63" ht="20.100000000000001" customHeight="1" x14ac:dyDescent="0.2">
      <c r="A11" s="375" t="s">
        <v>47</v>
      </c>
      <c r="B11" s="341" t="s">
        <v>48</v>
      </c>
      <c r="C11" s="340" t="s">
        <v>49</v>
      </c>
      <c r="D11" s="202">
        <v>58.68</v>
      </c>
      <c r="E11" s="202">
        <v>0</v>
      </c>
      <c r="F11" s="320">
        <v>0</v>
      </c>
      <c r="G11" s="202">
        <v>0</v>
      </c>
      <c r="H11" s="202">
        <v>0</v>
      </c>
      <c r="I11" s="202">
        <v>0</v>
      </c>
      <c r="J11" s="202">
        <v>0</v>
      </c>
      <c r="K11" s="202">
        <v>0</v>
      </c>
      <c r="L11" s="202">
        <v>0</v>
      </c>
      <c r="M11" s="202">
        <v>0</v>
      </c>
      <c r="N11" s="202">
        <v>0</v>
      </c>
      <c r="O11" s="202">
        <v>0</v>
      </c>
      <c r="P11" s="202">
        <v>0</v>
      </c>
      <c r="Q11" s="202">
        <v>0</v>
      </c>
      <c r="R11" s="202">
        <v>0</v>
      </c>
      <c r="S11" s="202">
        <v>0</v>
      </c>
      <c r="T11" s="202">
        <v>0</v>
      </c>
      <c r="U11" s="202">
        <v>0</v>
      </c>
      <c r="V11" s="202">
        <v>0</v>
      </c>
      <c r="W11" s="202">
        <v>0</v>
      </c>
      <c r="X11" s="202">
        <v>0</v>
      </c>
      <c r="Y11" s="202">
        <v>0</v>
      </c>
      <c r="Z11" s="202">
        <v>0</v>
      </c>
      <c r="AA11" s="202">
        <v>0</v>
      </c>
      <c r="AB11" s="202">
        <v>0</v>
      </c>
      <c r="AC11" s="319">
        <v>0</v>
      </c>
      <c r="AD11" s="319">
        <v>0</v>
      </c>
      <c r="AE11" s="319">
        <v>0</v>
      </c>
      <c r="AF11" s="319">
        <v>0</v>
      </c>
      <c r="AG11" s="319">
        <v>0</v>
      </c>
      <c r="AH11" s="319">
        <v>0</v>
      </c>
      <c r="AI11" s="319">
        <v>0</v>
      </c>
      <c r="AJ11" s="319">
        <v>0</v>
      </c>
      <c r="AK11" s="319">
        <v>0</v>
      </c>
      <c r="AL11" s="202">
        <v>0</v>
      </c>
      <c r="AM11" s="202">
        <v>0</v>
      </c>
      <c r="AN11" s="202">
        <v>0</v>
      </c>
      <c r="AO11" s="202">
        <v>0</v>
      </c>
      <c r="AP11" s="319">
        <v>0</v>
      </c>
      <c r="AQ11" s="319">
        <v>0</v>
      </c>
      <c r="AR11" s="319">
        <v>0</v>
      </c>
      <c r="AS11" s="202">
        <v>0</v>
      </c>
      <c r="AT11" s="202">
        <v>0</v>
      </c>
      <c r="AU11" s="202">
        <v>0</v>
      </c>
      <c r="AV11" s="202">
        <v>0</v>
      </c>
      <c r="AW11" s="202">
        <v>0</v>
      </c>
      <c r="AX11" s="202">
        <v>0</v>
      </c>
      <c r="AY11" s="202">
        <v>0</v>
      </c>
      <c r="AZ11" s="202">
        <v>0</v>
      </c>
      <c r="BA11" s="202">
        <v>0</v>
      </c>
      <c r="BB11" s="202">
        <v>0</v>
      </c>
      <c r="BC11" s="202">
        <v>0</v>
      </c>
      <c r="BD11" s="202">
        <v>0</v>
      </c>
      <c r="BE11" s="202">
        <v>0</v>
      </c>
      <c r="BF11" s="202">
        <v>0</v>
      </c>
      <c r="BG11" s="319">
        <v>0</v>
      </c>
      <c r="BH11" s="319">
        <v>0</v>
      </c>
      <c r="BI11" s="319">
        <v>0</v>
      </c>
      <c r="BJ11" s="321">
        <v>-8.5</v>
      </c>
      <c r="BK11" s="321">
        <v>50.18</v>
      </c>
    </row>
    <row r="12" spans="1:63" ht="20.100000000000001" customHeight="1" x14ac:dyDescent="0.2">
      <c r="A12" s="375" t="s">
        <v>50</v>
      </c>
      <c r="B12" s="341" t="s">
        <v>51</v>
      </c>
      <c r="C12" s="340" t="s">
        <v>52</v>
      </c>
      <c r="D12" s="202">
        <v>41.03</v>
      </c>
      <c r="E12" s="202">
        <v>0</v>
      </c>
      <c r="F12" s="320">
        <v>0</v>
      </c>
      <c r="G12" s="202">
        <v>0</v>
      </c>
      <c r="H12" s="202">
        <v>0</v>
      </c>
      <c r="I12" s="202">
        <v>0</v>
      </c>
      <c r="J12" s="202">
        <v>0</v>
      </c>
      <c r="K12" s="202">
        <v>0</v>
      </c>
      <c r="L12" s="202">
        <v>0</v>
      </c>
      <c r="M12" s="202">
        <v>0</v>
      </c>
      <c r="N12" s="202">
        <v>0</v>
      </c>
      <c r="O12" s="202">
        <v>0</v>
      </c>
      <c r="P12" s="202">
        <v>0</v>
      </c>
      <c r="Q12" s="202">
        <v>0</v>
      </c>
      <c r="R12" s="202">
        <v>0</v>
      </c>
      <c r="S12" s="202">
        <v>0</v>
      </c>
      <c r="T12" s="202">
        <v>0</v>
      </c>
      <c r="U12" s="202">
        <v>0</v>
      </c>
      <c r="V12" s="202">
        <v>0</v>
      </c>
      <c r="W12" s="202">
        <v>0</v>
      </c>
      <c r="X12" s="202">
        <v>0</v>
      </c>
      <c r="Y12" s="202">
        <v>0</v>
      </c>
      <c r="Z12" s="202">
        <v>0</v>
      </c>
      <c r="AA12" s="202">
        <v>0</v>
      </c>
      <c r="AB12" s="202">
        <v>0</v>
      </c>
      <c r="AC12" s="319">
        <v>0</v>
      </c>
      <c r="AD12" s="319">
        <v>0</v>
      </c>
      <c r="AE12" s="319">
        <v>0</v>
      </c>
      <c r="AF12" s="319">
        <v>0</v>
      </c>
      <c r="AG12" s="319">
        <v>0</v>
      </c>
      <c r="AH12" s="319">
        <v>0</v>
      </c>
      <c r="AI12" s="319">
        <v>0</v>
      </c>
      <c r="AJ12" s="319">
        <v>0</v>
      </c>
      <c r="AK12" s="319">
        <v>0</v>
      </c>
      <c r="AL12" s="202">
        <v>0</v>
      </c>
      <c r="AM12" s="202">
        <v>0</v>
      </c>
      <c r="AN12" s="202">
        <v>0</v>
      </c>
      <c r="AO12" s="202">
        <v>0</v>
      </c>
      <c r="AP12" s="319">
        <v>0</v>
      </c>
      <c r="AQ12" s="319">
        <v>0</v>
      </c>
      <c r="AR12" s="319">
        <v>0</v>
      </c>
      <c r="AS12" s="202">
        <v>0</v>
      </c>
      <c r="AT12" s="202">
        <v>0</v>
      </c>
      <c r="AU12" s="202">
        <v>0</v>
      </c>
      <c r="AV12" s="202">
        <v>0</v>
      </c>
      <c r="AW12" s="202">
        <v>0</v>
      </c>
      <c r="AX12" s="202">
        <v>0</v>
      </c>
      <c r="AY12" s="202">
        <v>0</v>
      </c>
      <c r="AZ12" s="202">
        <v>0</v>
      </c>
      <c r="BA12" s="202">
        <v>0</v>
      </c>
      <c r="BB12" s="202">
        <v>0</v>
      </c>
      <c r="BC12" s="202">
        <v>0</v>
      </c>
      <c r="BD12" s="202">
        <v>0</v>
      </c>
      <c r="BE12" s="202">
        <v>0</v>
      </c>
      <c r="BF12" s="202">
        <v>0</v>
      </c>
      <c r="BG12" s="319">
        <v>0</v>
      </c>
      <c r="BH12" s="319">
        <v>0</v>
      </c>
      <c r="BI12" s="319">
        <v>0</v>
      </c>
      <c r="BJ12" s="321">
        <v>-9.82</v>
      </c>
      <c r="BK12" s="321">
        <v>31.21</v>
      </c>
    </row>
    <row r="13" spans="1:63" ht="20.100000000000001" customHeight="1" x14ac:dyDescent="0.2">
      <c r="A13" s="375" t="s">
        <v>53</v>
      </c>
      <c r="B13" s="341" t="s">
        <v>54</v>
      </c>
      <c r="C13" s="340" t="s">
        <v>55</v>
      </c>
      <c r="D13" s="202">
        <v>0</v>
      </c>
      <c r="E13" s="202">
        <v>0</v>
      </c>
      <c r="F13" s="320">
        <v>0</v>
      </c>
      <c r="G13" s="202">
        <v>0</v>
      </c>
      <c r="H13" s="202">
        <v>0</v>
      </c>
      <c r="I13" s="202">
        <v>0</v>
      </c>
      <c r="J13" s="202">
        <v>0</v>
      </c>
      <c r="K13" s="202">
        <v>0</v>
      </c>
      <c r="L13" s="202">
        <v>0</v>
      </c>
      <c r="M13" s="202">
        <v>0</v>
      </c>
      <c r="N13" s="202">
        <v>0</v>
      </c>
      <c r="O13" s="202">
        <v>0</v>
      </c>
      <c r="P13" s="202">
        <v>0</v>
      </c>
      <c r="Q13" s="202">
        <v>0</v>
      </c>
      <c r="R13" s="202">
        <v>0</v>
      </c>
      <c r="S13" s="202">
        <v>0</v>
      </c>
      <c r="T13" s="202">
        <v>0</v>
      </c>
      <c r="U13" s="202">
        <v>0</v>
      </c>
      <c r="V13" s="202">
        <v>0</v>
      </c>
      <c r="W13" s="202">
        <v>0</v>
      </c>
      <c r="X13" s="202">
        <v>0</v>
      </c>
      <c r="Y13" s="202">
        <v>0</v>
      </c>
      <c r="Z13" s="202">
        <v>0</v>
      </c>
      <c r="AA13" s="202">
        <v>0</v>
      </c>
      <c r="AB13" s="202">
        <v>0</v>
      </c>
      <c r="AC13" s="319">
        <v>0</v>
      </c>
      <c r="AD13" s="319">
        <v>0</v>
      </c>
      <c r="AE13" s="319">
        <v>0</v>
      </c>
      <c r="AF13" s="319">
        <v>0</v>
      </c>
      <c r="AG13" s="319">
        <v>0</v>
      </c>
      <c r="AH13" s="319">
        <v>0</v>
      </c>
      <c r="AI13" s="319">
        <v>0</v>
      </c>
      <c r="AJ13" s="319">
        <v>0</v>
      </c>
      <c r="AK13" s="319">
        <v>0</v>
      </c>
      <c r="AL13" s="202">
        <v>0</v>
      </c>
      <c r="AM13" s="202">
        <v>0</v>
      </c>
      <c r="AN13" s="202">
        <v>0</v>
      </c>
      <c r="AO13" s="202">
        <v>0</v>
      </c>
      <c r="AP13" s="319">
        <v>0</v>
      </c>
      <c r="AQ13" s="319">
        <v>0</v>
      </c>
      <c r="AR13" s="319">
        <v>0</v>
      </c>
      <c r="AS13" s="202">
        <v>0</v>
      </c>
      <c r="AT13" s="202">
        <v>0</v>
      </c>
      <c r="AU13" s="202">
        <v>0</v>
      </c>
      <c r="AV13" s="202">
        <v>0</v>
      </c>
      <c r="AW13" s="202">
        <v>0</v>
      </c>
      <c r="AX13" s="202">
        <v>0</v>
      </c>
      <c r="AY13" s="202">
        <v>0</v>
      </c>
      <c r="AZ13" s="202">
        <v>0</v>
      </c>
      <c r="BA13" s="202">
        <v>0</v>
      </c>
      <c r="BB13" s="202">
        <v>0</v>
      </c>
      <c r="BC13" s="202">
        <v>0</v>
      </c>
      <c r="BD13" s="202">
        <v>0</v>
      </c>
      <c r="BE13" s="202">
        <v>0</v>
      </c>
      <c r="BF13" s="202">
        <v>0</v>
      </c>
      <c r="BG13" s="319">
        <v>0</v>
      </c>
      <c r="BH13" s="319">
        <v>0</v>
      </c>
      <c r="BI13" s="319">
        <v>0</v>
      </c>
      <c r="BJ13" s="321">
        <v>0</v>
      </c>
      <c r="BK13" s="321">
        <v>0</v>
      </c>
    </row>
    <row r="14" spans="1:63" ht="20.100000000000001" customHeight="1" x14ac:dyDescent="0.2">
      <c r="A14" s="375" t="s">
        <v>56</v>
      </c>
      <c r="B14" s="341" t="s">
        <v>57</v>
      </c>
      <c r="C14" s="340" t="s">
        <v>58</v>
      </c>
      <c r="D14" s="202">
        <v>0</v>
      </c>
      <c r="E14" s="202">
        <v>0</v>
      </c>
      <c r="F14" s="320">
        <v>0</v>
      </c>
      <c r="G14" s="202">
        <v>0</v>
      </c>
      <c r="H14" s="202">
        <v>0</v>
      </c>
      <c r="I14" s="202">
        <v>0</v>
      </c>
      <c r="J14" s="202">
        <v>0</v>
      </c>
      <c r="K14" s="202">
        <v>0</v>
      </c>
      <c r="L14" s="202">
        <v>0</v>
      </c>
      <c r="M14" s="202">
        <v>0</v>
      </c>
      <c r="N14" s="202">
        <v>0</v>
      </c>
      <c r="O14" s="202">
        <v>0</v>
      </c>
      <c r="P14" s="202">
        <v>0</v>
      </c>
      <c r="Q14" s="202">
        <v>0</v>
      </c>
      <c r="R14" s="202">
        <v>0</v>
      </c>
      <c r="S14" s="202">
        <v>0</v>
      </c>
      <c r="T14" s="202">
        <v>0</v>
      </c>
      <c r="U14" s="202">
        <v>0</v>
      </c>
      <c r="V14" s="202">
        <v>0</v>
      </c>
      <c r="W14" s="202">
        <v>0</v>
      </c>
      <c r="X14" s="202">
        <v>0</v>
      </c>
      <c r="Y14" s="202">
        <v>0</v>
      </c>
      <c r="Z14" s="202">
        <v>0</v>
      </c>
      <c r="AA14" s="202">
        <v>0</v>
      </c>
      <c r="AB14" s="202">
        <v>0</v>
      </c>
      <c r="AC14" s="319">
        <v>0</v>
      </c>
      <c r="AD14" s="319">
        <v>0</v>
      </c>
      <c r="AE14" s="319">
        <v>0</v>
      </c>
      <c r="AF14" s="319">
        <v>0</v>
      </c>
      <c r="AG14" s="319">
        <v>0</v>
      </c>
      <c r="AH14" s="319">
        <v>0</v>
      </c>
      <c r="AI14" s="319">
        <v>0</v>
      </c>
      <c r="AJ14" s="319">
        <v>0</v>
      </c>
      <c r="AK14" s="319">
        <v>0</v>
      </c>
      <c r="AL14" s="202">
        <v>0</v>
      </c>
      <c r="AM14" s="202">
        <v>0</v>
      </c>
      <c r="AN14" s="202">
        <v>0</v>
      </c>
      <c r="AO14" s="202">
        <v>0</v>
      </c>
      <c r="AP14" s="319">
        <v>0</v>
      </c>
      <c r="AQ14" s="319">
        <v>0</v>
      </c>
      <c r="AR14" s="319">
        <v>0</v>
      </c>
      <c r="AS14" s="202">
        <v>0</v>
      </c>
      <c r="AT14" s="202">
        <v>0</v>
      </c>
      <c r="AU14" s="202">
        <v>0</v>
      </c>
      <c r="AV14" s="202">
        <v>0</v>
      </c>
      <c r="AW14" s="202">
        <v>0</v>
      </c>
      <c r="AX14" s="202">
        <v>0</v>
      </c>
      <c r="AY14" s="202">
        <v>0</v>
      </c>
      <c r="AZ14" s="202">
        <v>0</v>
      </c>
      <c r="BA14" s="202">
        <v>0</v>
      </c>
      <c r="BB14" s="202">
        <v>0</v>
      </c>
      <c r="BC14" s="202">
        <v>0</v>
      </c>
      <c r="BD14" s="202">
        <v>0</v>
      </c>
      <c r="BE14" s="202">
        <v>0</v>
      </c>
      <c r="BF14" s="202">
        <v>0</v>
      </c>
      <c r="BG14" s="319">
        <v>0</v>
      </c>
      <c r="BH14" s="319">
        <v>0</v>
      </c>
      <c r="BI14" s="319">
        <v>0</v>
      </c>
      <c r="BJ14" s="321">
        <v>0</v>
      </c>
      <c r="BK14" s="321">
        <v>0</v>
      </c>
    </row>
    <row r="15" spans="1:63" ht="20.100000000000001" customHeight="1" x14ac:dyDescent="0.2">
      <c r="A15" s="375" t="s">
        <v>59</v>
      </c>
      <c r="B15" s="341" t="s">
        <v>60</v>
      </c>
      <c r="C15" s="340" t="s">
        <v>61</v>
      </c>
      <c r="D15" s="202">
        <v>0</v>
      </c>
      <c r="E15" s="202">
        <v>0</v>
      </c>
      <c r="F15" s="320">
        <v>0</v>
      </c>
      <c r="G15" s="202">
        <v>0</v>
      </c>
      <c r="H15" s="202">
        <v>0</v>
      </c>
      <c r="I15" s="202">
        <v>0</v>
      </c>
      <c r="J15" s="202">
        <v>0</v>
      </c>
      <c r="K15" s="202">
        <v>0</v>
      </c>
      <c r="L15" s="202">
        <v>0</v>
      </c>
      <c r="M15" s="202">
        <v>0</v>
      </c>
      <c r="N15" s="202">
        <v>0</v>
      </c>
      <c r="O15" s="202">
        <v>0</v>
      </c>
      <c r="P15" s="202">
        <v>0</v>
      </c>
      <c r="Q15" s="202">
        <v>0</v>
      </c>
      <c r="R15" s="202">
        <v>0</v>
      </c>
      <c r="S15" s="202">
        <v>0</v>
      </c>
      <c r="T15" s="202">
        <v>0</v>
      </c>
      <c r="U15" s="202">
        <v>0</v>
      </c>
      <c r="V15" s="202">
        <v>0</v>
      </c>
      <c r="W15" s="202">
        <v>0</v>
      </c>
      <c r="X15" s="202">
        <v>0</v>
      </c>
      <c r="Y15" s="202">
        <v>0</v>
      </c>
      <c r="Z15" s="202">
        <v>0</v>
      </c>
      <c r="AA15" s="202">
        <v>0</v>
      </c>
      <c r="AB15" s="202">
        <v>0</v>
      </c>
      <c r="AC15" s="319">
        <v>0</v>
      </c>
      <c r="AD15" s="319">
        <v>0</v>
      </c>
      <c r="AE15" s="319">
        <v>0</v>
      </c>
      <c r="AF15" s="319">
        <v>0</v>
      </c>
      <c r="AG15" s="319">
        <v>0</v>
      </c>
      <c r="AH15" s="319">
        <v>0</v>
      </c>
      <c r="AI15" s="319">
        <v>0</v>
      </c>
      <c r="AJ15" s="319">
        <v>0</v>
      </c>
      <c r="AK15" s="319">
        <v>0</v>
      </c>
      <c r="AL15" s="202">
        <v>0</v>
      </c>
      <c r="AM15" s="202">
        <v>0</v>
      </c>
      <c r="AN15" s="202">
        <v>0</v>
      </c>
      <c r="AO15" s="202">
        <v>0</v>
      </c>
      <c r="AP15" s="319">
        <v>0</v>
      </c>
      <c r="AQ15" s="319">
        <v>0</v>
      </c>
      <c r="AR15" s="319">
        <v>0</v>
      </c>
      <c r="AS15" s="202">
        <v>0</v>
      </c>
      <c r="AT15" s="202">
        <v>0</v>
      </c>
      <c r="AU15" s="202">
        <v>0</v>
      </c>
      <c r="AV15" s="202">
        <v>0</v>
      </c>
      <c r="AW15" s="202">
        <v>0</v>
      </c>
      <c r="AX15" s="202">
        <v>0</v>
      </c>
      <c r="AY15" s="202">
        <v>0</v>
      </c>
      <c r="AZ15" s="202">
        <v>0</v>
      </c>
      <c r="BA15" s="202">
        <v>0</v>
      </c>
      <c r="BB15" s="202">
        <v>0</v>
      </c>
      <c r="BC15" s="202">
        <v>0</v>
      </c>
      <c r="BD15" s="202">
        <v>0</v>
      </c>
      <c r="BE15" s="202">
        <v>0</v>
      </c>
      <c r="BF15" s="202">
        <v>0</v>
      </c>
      <c r="BG15" s="319">
        <v>0</v>
      </c>
      <c r="BH15" s="319">
        <v>0</v>
      </c>
      <c r="BI15" s="319">
        <v>0</v>
      </c>
      <c r="BJ15" s="321">
        <v>0</v>
      </c>
      <c r="BK15" s="321">
        <v>0</v>
      </c>
    </row>
    <row r="16" spans="1:63" ht="20.100000000000001" customHeight="1" x14ac:dyDescent="0.2">
      <c r="A16" s="375" t="s">
        <v>662</v>
      </c>
      <c r="B16" s="341" t="s">
        <v>62</v>
      </c>
      <c r="C16" s="340" t="s">
        <v>63</v>
      </c>
      <c r="D16" s="202">
        <v>22.47</v>
      </c>
      <c r="E16" s="202">
        <v>0</v>
      </c>
      <c r="F16" s="320">
        <v>0</v>
      </c>
      <c r="G16" s="202">
        <v>0</v>
      </c>
      <c r="H16" s="202">
        <v>0</v>
      </c>
      <c r="I16" s="202">
        <v>0</v>
      </c>
      <c r="J16" s="202">
        <v>0</v>
      </c>
      <c r="K16" s="202">
        <v>0</v>
      </c>
      <c r="L16" s="202">
        <v>0</v>
      </c>
      <c r="M16" s="202">
        <v>0</v>
      </c>
      <c r="N16" s="202">
        <v>0</v>
      </c>
      <c r="O16" s="202">
        <v>0</v>
      </c>
      <c r="P16" s="202">
        <v>0</v>
      </c>
      <c r="Q16" s="202">
        <v>0</v>
      </c>
      <c r="R16" s="202">
        <v>0</v>
      </c>
      <c r="S16" s="202">
        <v>0</v>
      </c>
      <c r="T16" s="202">
        <v>0</v>
      </c>
      <c r="U16" s="202">
        <v>0</v>
      </c>
      <c r="V16" s="202">
        <v>0</v>
      </c>
      <c r="W16" s="202">
        <v>0</v>
      </c>
      <c r="X16" s="202">
        <v>0</v>
      </c>
      <c r="Y16" s="202">
        <v>0</v>
      </c>
      <c r="Z16" s="202">
        <v>0</v>
      </c>
      <c r="AA16" s="202">
        <v>0</v>
      </c>
      <c r="AB16" s="202">
        <v>0</v>
      </c>
      <c r="AC16" s="319">
        <v>0</v>
      </c>
      <c r="AD16" s="319">
        <v>0</v>
      </c>
      <c r="AE16" s="319">
        <v>0</v>
      </c>
      <c r="AF16" s="319">
        <v>0</v>
      </c>
      <c r="AG16" s="319">
        <v>0</v>
      </c>
      <c r="AH16" s="319">
        <v>0</v>
      </c>
      <c r="AI16" s="319">
        <v>0</v>
      </c>
      <c r="AJ16" s="319">
        <v>0</v>
      </c>
      <c r="AK16" s="319">
        <v>0</v>
      </c>
      <c r="AL16" s="202">
        <v>0</v>
      </c>
      <c r="AM16" s="202">
        <v>0</v>
      </c>
      <c r="AN16" s="202">
        <v>0</v>
      </c>
      <c r="AO16" s="202">
        <v>0</v>
      </c>
      <c r="AP16" s="319">
        <v>0</v>
      </c>
      <c r="AQ16" s="319">
        <v>0</v>
      </c>
      <c r="AR16" s="319">
        <v>0</v>
      </c>
      <c r="AS16" s="202">
        <v>0</v>
      </c>
      <c r="AT16" s="202">
        <v>0</v>
      </c>
      <c r="AU16" s="202">
        <v>0</v>
      </c>
      <c r="AV16" s="202">
        <v>0</v>
      </c>
      <c r="AW16" s="202">
        <v>0</v>
      </c>
      <c r="AX16" s="202">
        <v>0</v>
      </c>
      <c r="AY16" s="202">
        <v>0</v>
      </c>
      <c r="AZ16" s="202">
        <v>0</v>
      </c>
      <c r="BA16" s="202">
        <v>0</v>
      </c>
      <c r="BB16" s="202">
        <v>0</v>
      </c>
      <c r="BC16" s="202">
        <v>0</v>
      </c>
      <c r="BD16" s="202">
        <v>0</v>
      </c>
      <c r="BE16" s="202">
        <v>0</v>
      </c>
      <c r="BF16" s="202">
        <v>0</v>
      </c>
      <c r="BG16" s="319">
        <v>0</v>
      </c>
      <c r="BH16" s="319">
        <v>0</v>
      </c>
      <c r="BI16" s="319">
        <v>0</v>
      </c>
      <c r="BJ16" s="321">
        <v>-0.02</v>
      </c>
      <c r="BK16" s="321">
        <v>22.45</v>
      </c>
    </row>
    <row r="17" spans="1:63" ht="20.100000000000001" customHeight="1" x14ac:dyDescent="0.2">
      <c r="A17" s="375" t="s">
        <v>64</v>
      </c>
      <c r="B17" s="341" t="s">
        <v>65</v>
      </c>
      <c r="C17" s="340" t="s">
        <v>66</v>
      </c>
      <c r="D17" s="202">
        <v>0</v>
      </c>
      <c r="E17" s="202">
        <v>0</v>
      </c>
      <c r="F17" s="320">
        <v>0</v>
      </c>
      <c r="G17" s="202">
        <v>0</v>
      </c>
      <c r="H17" s="202">
        <v>0</v>
      </c>
      <c r="I17" s="202">
        <v>0</v>
      </c>
      <c r="J17" s="202">
        <v>0</v>
      </c>
      <c r="K17" s="202">
        <v>0</v>
      </c>
      <c r="L17" s="202">
        <v>0</v>
      </c>
      <c r="M17" s="202">
        <v>0</v>
      </c>
      <c r="N17" s="202">
        <v>0</v>
      </c>
      <c r="O17" s="202">
        <v>0</v>
      </c>
      <c r="P17" s="202">
        <v>0</v>
      </c>
      <c r="Q17" s="202">
        <v>0</v>
      </c>
      <c r="R17" s="202">
        <v>0</v>
      </c>
      <c r="S17" s="202">
        <v>0</v>
      </c>
      <c r="T17" s="202">
        <v>0</v>
      </c>
      <c r="U17" s="202">
        <v>0</v>
      </c>
      <c r="V17" s="202">
        <v>0</v>
      </c>
      <c r="W17" s="202">
        <v>0</v>
      </c>
      <c r="X17" s="202">
        <v>0</v>
      </c>
      <c r="Y17" s="202">
        <v>0</v>
      </c>
      <c r="Z17" s="202">
        <v>0</v>
      </c>
      <c r="AA17" s="202">
        <v>0</v>
      </c>
      <c r="AB17" s="202">
        <v>0</v>
      </c>
      <c r="AC17" s="319">
        <v>0</v>
      </c>
      <c r="AD17" s="319">
        <v>0</v>
      </c>
      <c r="AE17" s="319">
        <v>0</v>
      </c>
      <c r="AF17" s="319">
        <v>0</v>
      </c>
      <c r="AG17" s="319">
        <v>0</v>
      </c>
      <c r="AH17" s="319">
        <v>0</v>
      </c>
      <c r="AI17" s="319">
        <v>0</v>
      </c>
      <c r="AJ17" s="319">
        <v>0</v>
      </c>
      <c r="AK17" s="319">
        <v>0</v>
      </c>
      <c r="AL17" s="202">
        <v>0</v>
      </c>
      <c r="AM17" s="202">
        <v>0</v>
      </c>
      <c r="AN17" s="202">
        <v>0</v>
      </c>
      <c r="AO17" s="202">
        <v>0</v>
      </c>
      <c r="AP17" s="319">
        <v>0</v>
      </c>
      <c r="AQ17" s="319">
        <v>0</v>
      </c>
      <c r="AR17" s="319">
        <v>0</v>
      </c>
      <c r="AS17" s="202">
        <v>0</v>
      </c>
      <c r="AT17" s="202">
        <v>0</v>
      </c>
      <c r="AU17" s="202">
        <v>0</v>
      </c>
      <c r="AV17" s="202">
        <v>0</v>
      </c>
      <c r="AW17" s="202">
        <v>0</v>
      </c>
      <c r="AX17" s="202">
        <v>0</v>
      </c>
      <c r="AY17" s="202">
        <v>0</v>
      </c>
      <c r="AZ17" s="202">
        <v>0</v>
      </c>
      <c r="BA17" s="202">
        <v>0</v>
      </c>
      <c r="BB17" s="202">
        <v>0</v>
      </c>
      <c r="BC17" s="202">
        <v>0</v>
      </c>
      <c r="BD17" s="202">
        <v>0</v>
      </c>
      <c r="BE17" s="202">
        <v>0</v>
      </c>
      <c r="BF17" s="202">
        <v>0</v>
      </c>
      <c r="BG17" s="319">
        <v>0</v>
      </c>
      <c r="BH17" s="319">
        <v>0</v>
      </c>
      <c r="BI17" s="319">
        <v>0</v>
      </c>
      <c r="BJ17" s="321">
        <v>0</v>
      </c>
      <c r="BK17" s="321">
        <v>0</v>
      </c>
    </row>
    <row r="18" spans="1:63" ht="20.100000000000001" customHeight="1" x14ac:dyDescent="0.2">
      <c r="A18" s="375" t="s">
        <v>1277</v>
      </c>
      <c r="B18" s="341" t="s">
        <v>67</v>
      </c>
      <c r="C18" s="340" t="s">
        <v>68</v>
      </c>
      <c r="D18" s="202">
        <v>0</v>
      </c>
      <c r="E18" s="202">
        <v>0</v>
      </c>
      <c r="F18" s="320">
        <v>0</v>
      </c>
      <c r="G18" s="202">
        <v>0</v>
      </c>
      <c r="H18" s="202">
        <v>0</v>
      </c>
      <c r="I18" s="202">
        <v>0</v>
      </c>
      <c r="J18" s="202">
        <v>0</v>
      </c>
      <c r="K18" s="202">
        <v>0</v>
      </c>
      <c r="L18" s="202">
        <v>0</v>
      </c>
      <c r="M18" s="202">
        <v>0</v>
      </c>
      <c r="N18" s="202">
        <v>0</v>
      </c>
      <c r="O18" s="202">
        <v>0</v>
      </c>
      <c r="P18" s="202">
        <v>0</v>
      </c>
      <c r="Q18" s="202">
        <v>0</v>
      </c>
      <c r="R18" s="202">
        <v>0</v>
      </c>
      <c r="S18" s="202">
        <v>0</v>
      </c>
      <c r="T18" s="202">
        <v>0</v>
      </c>
      <c r="U18" s="202">
        <v>0</v>
      </c>
      <c r="V18" s="202">
        <v>0</v>
      </c>
      <c r="W18" s="202">
        <v>0</v>
      </c>
      <c r="X18" s="202">
        <v>0</v>
      </c>
      <c r="Y18" s="202">
        <v>0</v>
      </c>
      <c r="Z18" s="202">
        <v>0</v>
      </c>
      <c r="AA18" s="202">
        <v>0</v>
      </c>
      <c r="AB18" s="202">
        <v>0</v>
      </c>
      <c r="AC18" s="319">
        <v>0</v>
      </c>
      <c r="AD18" s="319">
        <v>0</v>
      </c>
      <c r="AE18" s="319">
        <v>0</v>
      </c>
      <c r="AF18" s="319">
        <v>0</v>
      </c>
      <c r="AG18" s="319">
        <v>0</v>
      </c>
      <c r="AH18" s="319">
        <v>0</v>
      </c>
      <c r="AI18" s="319">
        <v>0</v>
      </c>
      <c r="AJ18" s="319">
        <v>0</v>
      </c>
      <c r="AK18" s="319">
        <v>0</v>
      </c>
      <c r="AL18" s="202">
        <v>0</v>
      </c>
      <c r="AM18" s="202">
        <v>0</v>
      </c>
      <c r="AN18" s="202">
        <v>0</v>
      </c>
      <c r="AO18" s="202">
        <v>0</v>
      </c>
      <c r="AP18" s="319">
        <v>0</v>
      </c>
      <c r="AQ18" s="319">
        <v>0</v>
      </c>
      <c r="AR18" s="319">
        <v>0</v>
      </c>
      <c r="AS18" s="202">
        <v>0</v>
      </c>
      <c r="AT18" s="202">
        <v>0</v>
      </c>
      <c r="AU18" s="202">
        <v>0</v>
      </c>
      <c r="AV18" s="202">
        <v>0</v>
      </c>
      <c r="AW18" s="202">
        <v>0</v>
      </c>
      <c r="AX18" s="202">
        <v>0</v>
      </c>
      <c r="AY18" s="202">
        <v>0</v>
      </c>
      <c r="AZ18" s="202">
        <v>0</v>
      </c>
      <c r="BA18" s="202">
        <v>0</v>
      </c>
      <c r="BB18" s="202">
        <v>0</v>
      </c>
      <c r="BC18" s="202">
        <v>0</v>
      </c>
      <c r="BD18" s="202">
        <v>0</v>
      </c>
      <c r="BE18" s="202">
        <v>0</v>
      </c>
      <c r="BF18" s="202">
        <v>0</v>
      </c>
      <c r="BG18" s="319">
        <v>0</v>
      </c>
      <c r="BH18" s="319">
        <v>0</v>
      </c>
      <c r="BI18" s="319">
        <v>0</v>
      </c>
      <c r="BJ18" s="321">
        <v>0</v>
      </c>
      <c r="BK18" s="321">
        <v>0</v>
      </c>
    </row>
    <row r="19" spans="1:63" ht="20.100000000000001" customHeight="1" x14ac:dyDescent="0.2">
      <c r="A19" s="376">
        <v>2</v>
      </c>
      <c r="B19" s="317" t="s">
        <v>69</v>
      </c>
      <c r="C19" s="316" t="s">
        <v>70</v>
      </c>
      <c r="D19" s="320">
        <v>313.77999999999997</v>
      </c>
      <c r="E19" s="320">
        <v>29.85</v>
      </c>
      <c r="F19" s="320">
        <v>18.34</v>
      </c>
      <c r="G19" s="320">
        <v>0</v>
      </c>
      <c r="H19" s="320">
        <v>0</v>
      </c>
      <c r="I19" s="320">
        <v>0</v>
      </c>
      <c r="J19" s="320">
        <v>8.5</v>
      </c>
      <c r="K19" s="320">
        <v>9.82</v>
      </c>
      <c r="L19" s="320">
        <v>0</v>
      </c>
      <c r="M19" s="320">
        <v>0</v>
      </c>
      <c r="N19" s="320">
        <v>0</v>
      </c>
      <c r="O19" s="320">
        <v>0.02</v>
      </c>
      <c r="P19" s="320">
        <v>0</v>
      </c>
      <c r="Q19" s="320">
        <v>0</v>
      </c>
      <c r="R19" s="320">
        <v>11.51</v>
      </c>
      <c r="S19" s="320">
        <v>0</v>
      </c>
      <c r="T19" s="320">
        <v>0</v>
      </c>
      <c r="U19" s="320">
        <v>0</v>
      </c>
      <c r="V19" s="320">
        <v>0</v>
      </c>
      <c r="W19" s="320">
        <v>0</v>
      </c>
      <c r="X19" s="320">
        <v>0.03</v>
      </c>
      <c r="Y19" s="320">
        <v>0.97</v>
      </c>
      <c r="Z19" s="320">
        <v>0</v>
      </c>
      <c r="AA19" s="320">
        <v>0</v>
      </c>
      <c r="AB19" s="320">
        <v>0.22999999999999998</v>
      </c>
      <c r="AC19" s="320">
        <v>0.22999999999999998</v>
      </c>
      <c r="AD19" s="320">
        <v>0</v>
      </c>
      <c r="AE19" s="320">
        <v>0</v>
      </c>
      <c r="AF19" s="320">
        <v>0</v>
      </c>
      <c r="AG19" s="320">
        <v>0</v>
      </c>
      <c r="AH19" s="320">
        <v>0</v>
      </c>
      <c r="AI19" s="320">
        <v>0</v>
      </c>
      <c r="AJ19" s="320">
        <v>0</v>
      </c>
      <c r="AK19" s="320">
        <v>0</v>
      </c>
      <c r="AL19" s="320">
        <v>0</v>
      </c>
      <c r="AM19" s="320">
        <v>0</v>
      </c>
      <c r="AN19" s="320">
        <v>0</v>
      </c>
      <c r="AO19" s="320">
        <v>0</v>
      </c>
      <c r="AP19" s="320">
        <v>0</v>
      </c>
      <c r="AQ19" s="320">
        <v>0</v>
      </c>
      <c r="AR19" s="320">
        <v>0</v>
      </c>
      <c r="AS19" s="320">
        <v>0</v>
      </c>
      <c r="AT19" s="320">
        <v>0</v>
      </c>
      <c r="AU19" s="320">
        <v>0</v>
      </c>
      <c r="AV19" s="320">
        <v>0</v>
      </c>
      <c r="AW19" s="320">
        <v>0</v>
      </c>
      <c r="AX19" s="320">
        <v>10.28</v>
      </c>
      <c r="AY19" s="320">
        <v>0</v>
      </c>
      <c r="AZ19" s="320">
        <v>0</v>
      </c>
      <c r="BA19" s="320">
        <v>0</v>
      </c>
      <c r="BB19" s="320">
        <v>0</v>
      </c>
      <c r="BC19" s="320">
        <v>0</v>
      </c>
      <c r="BD19" s="320">
        <v>0</v>
      </c>
      <c r="BE19" s="320">
        <v>0</v>
      </c>
      <c r="BF19" s="320">
        <v>0</v>
      </c>
      <c r="BG19" s="320">
        <v>0</v>
      </c>
      <c r="BH19" s="320">
        <v>0</v>
      </c>
      <c r="BI19" s="320">
        <v>0</v>
      </c>
      <c r="BJ19" s="320">
        <v>18.340000000000003</v>
      </c>
      <c r="BK19" s="320">
        <v>332.12</v>
      </c>
    </row>
    <row r="20" spans="1:63" ht="20.100000000000001" customHeight="1" x14ac:dyDescent="0.2">
      <c r="A20" s="375" t="s">
        <v>71</v>
      </c>
      <c r="B20" s="341" t="s">
        <v>72</v>
      </c>
      <c r="C20" s="340" t="s">
        <v>73</v>
      </c>
      <c r="D20" s="202">
        <v>0</v>
      </c>
      <c r="E20" s="202">
        <v>0</v>
      </c>
      <c r="F20" s="320">
        <v>0</v>
      </c>
      <c r="G20" s="202">
        <v>0</v>
      </c>
      <c r="H20" s="202">
        <v>0</v>
      </c>
      <c r="I20" s="202">
        <v>0</v>
      </c>
      <c r="J20" s="202">
        <v>0</v>
      </c>
      <c r="K20" s="202">
        <v>0</v>
      </c>
      <c r="L20" s="202">
        <v>0</v>
      </c>
      <c r="M20" s="202">
        <v>0</v>
      </c>
      <c r="N20" s="202">
        <v>0</v>
      </c>
      <c r="O20" s="202">
        <v>0</v>
      </c>
      <c r="P20" s="202">
        <v>0</v>
      </c>
      <c r="Q20" s="202">
        <v>0</v>
      </c>
      <c r="R20" s="202">
        <v>0</v>
      </c>
      <c r="S20" s="202">
        <v>0</v>
      </c>
      <c r="T20" s="202">
        <v>0</v>
      </c>
      <c r="U20" s="202">
        <v>0</v>
      </c>
      <c r="V20" s="202">
        <v>0</v>
      </c>
      <c r="W20" s="202">
        <v>0</v>
      </c>
      <c r="X20" s="202">
        <v>0</v>
      </c>
      <c r="Y20" s="202">
        <v>0</v>
      </c>
      <c r="Z20" s="202">
        <v>0</v>
      </c>
      <c r="AA20" s="202">
        <v>0</v>
      </c>
      <c r="AB20" s="202">
        <v>0</v>
      </c>
      <c r="AC20" s="319">
        <v>0</v>
      </c>
      <c r="AD20" s="319">
        <v>0</v>
      </c>
      <c r="AE20" s="319">
        <v>0</v>
      </c>
      <c r="AF20" s="319">
        <v>0</v>
      </c>
      <c r="AG20" s="319">
        <v>0</v>
      </c>
      <c r="AH20" s="319">
        <v>0</v>
      </c>
      <c r="AI20" s="319">
        <v>0</v>
      </c>
      <c r="AJ20" s="319">
        <v>0</v>
      </c>
      <c r="AK20" s="319">
        <v>0</v>
      </c>
      <c r="AL20" s="202">
        <v>0</v>
      </c>
      <c r="AM20" s="202">
        <v>0</v>
      </c>
      <c r="AN20" s="202">
        <v>0</v>
      </c>
      <c r="AO20" s="202">
        <v>0</v>
      </c>
      <c r="AP20" s="319">
        <v>0</v>
      </c>
      <c r="AQ20" s="319">
        <v>0</v>
      </c>
      <c r="AR20" s="319">
        <v>0</v>
      </c>
      <c r="AS20" s="202">
        <v>0</v>
      </c>
      <c r="AT20" s="202">
        <v>0</v>
      </c>
      <c r="AU20" s="202">
        <v>0</v>
      </c>
      <c r="AV20" s="202">
        <v>0</v>
      </c>
      <c r="AW20" s="202">
        <v>0</v>
      </c>
      <c r="AX20" s="202">
        <v>0</v>
      </c>
      <c r="AY20" s="202">
        <v>0</v>
      </c>
      <c r="AZ20" s="202">
        <v>0</v>
      </c>
      <c r="BA20" s="202">
        <v>0</v>
      </c>
      <c r="BB20" s="202">
        <v>0</v>
      </c>
      <c r="BC20" s="202">
        <v>0</v>
      </c>
      <c r="BD20" s="202">
        <v>0</v>
      </c>
      <c r="BE20" s="202">
        <v>0</v>
      </c>
      <c r="BF20" s="202">
        <v>0</v>
      </c>
      <c r="BG20" s="319">
        <v>0</v>
      </c>
      <c r="BH20" s="319">
        <v>0</v>
      </c>
      <c r="BI20" s="319">
        <v>0</v>
      </c>
      <c r="BJ20" s="321">
        <v>0</v>
      </c>
      <c r="BK20" s="321">
        <v>0</v>
      </c>
    </row>
    <row r="21" spans="1:63" ht="20.100000000000001" customHeight="1" x14ac:dyDescent="0.2">
      <c r="A21" s="375" t="s">
        <v>74</v>
      </c>
      <c r="B21" s="341" t="s">
        <v>75</v>
      </c>
      <c r="C21" s="340" t="s">
        <v>76</v>
      </c>
      <c r="D21" s="202">
        <v>0.03</v>
      </c>
      <c r="E21" s="202">
        <v>0</v>
      </c>
      <c r="F21" s="320">
        <v>0</v>
      </c>
      <c r="G21" s="202">
        <v>0</v>
      </c>
      <c r="H21" s="202">
        <v>0</v>
      </c>
      <c r="I21" s="202">
        <v>0</v>
      </c>
      <c r="J21" s="202">
        <v>0</v>
      </c>
      <c r="K21" s="202">
        <v>0</v>
      </c>
      <c r="L21" s="202">
        <v>0</v>
      </c>
      <c r="M21" s="202">
        <v>0</v>
      </c>
      <c r="N21" s="202">
        <v>0</v>
      </c>
      <c r="O21" s="202">
        <v>0</v>
      </c>
      <c r="P21" s="202">
        <v>0</v>
      </c>
      <c r="Q21" s="202">
        <v>0</v>
      </c>
      <c r="R21" s="202">
        <v>0</v>
      </c>
      <c r="S21" s="202">
        <v>0</v>
      </c>
      <c r="T21" s="202">
        <v>0</v>
      </c>
      <c r="U21" s="202">
        <v>0</v>
      </c>
      <c r="V21" s="202">
        <v>0</v>
      </c>
      <c r="W21" s="202">
        <v>0</v>
      </c>
      <c r="X21" s="202">
        <v>0</v>
      </c>
      <c r="Y21" s="202">
        <v>0</v>
      </c>
      <c r="Z21" s="202">
        <v>0</v>
      </c>
      <c r="AA21" s="202">
        <v>0</v>
      </c>
      <c r="AB21" s="202">
        <v>0</v>
      </c>
      <c r="AC21" s="319">
        <v>0</v>
      </c>
      <c r="AD21" s="319">
        <v>0</v>
      </c>
      <c r="AE21" s="319">
        <v>0</v>
      </c>
      <c r="AF21" s="319">
        <v>0</v>
      </c>
      <c r="AG21" s="319">
        <v>0</v>
      </c>
      <c r="AH21" s="319">
        <v>0</v>
      </c>
      <c r="AI21" s="319">
        <v>0</v>
      </c>
      <c r="AJ21" s="319">
        <v>0</v>
      </c>
      <c r="AK21" s="319">
        <v>0</v>
      </c>
      <c r="AL21" s="202">
        <v>0</v>
      </c>
      <c r="AM21" s="202">
        <v>0</v>
      </c>
      <c r="AN21" s="202">
        <v>0</v>
      </c>
      <c r="AO21" s="202">
        <v>0</v>
      </c>
      <c r="AP21" s="319">
        <v>0</v>
      </c>
      <c r="AQ21" s="319">
        <v>0</v>
      </c>
      <c r="AR21" s="319">
        <v>0</v>
      </c>
      <c r="AS21" s="202">
        <v>0</v>
      </c>
      <c r="AT21" s="202">
        <v>0</v>
      </c>
      <c r="AU21" s="202">
        <v>0</v>
      </c>
      <c r="AV21" s="202">
        <v>0</v>
      </c>
      <c r="AW21" s="202">
        <v>0</v>
      </c>
      <c r="AX21" s="202">
        <v>0</v>
      </c>
      <c r="AY21" s="202">
        <v>0</v>
      </c>
      <c r="AZ21" s="202">
        <v>0</v>
      </c>
      <c r="BA21" s="202">
        <v>0</v>
      </c>
      <c r="BB21" s="202">
        <v>0</v>
      </c>
      <c r="BC21" s="202">
        <v>0</v>
      </c>
      <c r="BD21" s="202">
        <v>0</v>
      </c>
      <c r="BE21" s="202">
        <v>0</v>
      </c>
      <c r="BF21" s="202">
        <v>0</v>
      </c>
      <c r="BG21" s="319">
        <v>0</v>
      </c>
      <c r="BH21" s="319">
        <v>0</v>
      </c>
      <c r="BI21" s="319">
        <v>0</v>
      </c>
      <c r="BJ21" s="321">
        <v>0</v>
      </c>
      <c r="BK21" s="321">
        <v>0.03</v>
      </c>
    </row>
    <row r="22" spans="1:63" ht="20.100000000000001" customHeight="1" x14ac:dyDescent="0.2">
      <c r="A22" s="375" t="s">
        <v>77</v>
      </c>
      <c r="B22" s="341" t="s">
        <v>78</v>
      </c>
      <c r="C22" s="340" t="s">
        <v>79</v>
      </c>
      <c r="D22" s="202">
        <v>0</v>
      </c>
      <c r="E22" s="202">
        <v>0</v>
      </c>
      <c r="F22" s="320">
        <v>0</v>
      </c>
      <c r="G22" s="202">
        <v>0</v>
      </c>
      <c r="H22" s="202">
        <v>0</v>
      </c>
      <c r="I22" s="202">
        <v>0</v>
      </c>
      <c r="J22" s="202">
        <v>0</v>
      </c>
      <c r="K22" s="202">
        <v>0</v>
      </c>
      <c r="L22" s="202">
        <v>0</v>
      </c>
      <c r="M22" s="202">
        <v>0</v>
      </c>
      <c r="N22" s="202">
        <v>0</v>
      </c>
      <c r="O22" s="202">
        <v>0</v>
      </c>
      <c r="P22" s="202">
        <v>0</v>
      </c>
      <c r="Q22" s="202">
        <v>0</v>
      </c>
      <c r="R22" s="202">
        <v>0</v>
      </c>
      <c r="S22" s="202">
        <v>0</v>
      </c>
      <c r="T22" s="202">
        <v>0</v>
      </c>
      <c r="U22" s="202">
        <v>0</v>
      </c>
      <c r="V22" s="202">
        <v>0</v>
      </c>
      <c r="W22" s="202">
        <v>0</v>
      </c>
      <c r="X22" s="202">
        <v>0</v>
      </c>
      <c r="Y22" s="202">
        <v>0</v>
      </c>
      <c r="Z22" s="202">
        <v>0</v>
      </c>
      <c r="AA22" s="202">
        <v>0</v>
      </c>
      <c r="AB22" s="202">
        <v>0</v>
      </c>
      <c r="AC22" s="319">
        <v>0</v>
      </c>
      <c r="AD22" s="319">
        <v>0</v>
      </c>
      <c r="AE22" s="319">
        <v>0</v>
      </c>
      <c r="AF22" s="319">
        <v>0</v>
      </c>
      <c r="AG22" s="319">
        <v>0</v>
      </c>
      <c r="AH22" s="319">
        <v>0</v>
      </c>
      <c r="AI22" s="319">
        <v>0</v>
      </c>
      <c r="AJ22" s="319">
        <v>0</v>
      </c>
      <c r="AK22" s="319">
        <v>0</v>
      </c>
      <c r="AL22" s="202">
        <v>0</v>
      </c>
      <c r="AM22" s="202">
        <v>0</v>
      </c>
      <c r="AN22" s="202">
        <v>0</v>
      </c>
      <c r="AO22" s="202">
        <v>0</v>
      </c>
      <c r="AP22" s="319">
        <v>0</v>
      </c>
      <c r="AQ22" s="319">
        <v>0</v>
      </c>
      <c r="AR22" s="319">
        <v>0</v>
      </c>
      <c r="AS22" s="202">
        <v>0</v>
      </c>
      <c r="AT22" s="202">
        <v>0</v>
      </c>
      <c r="AU22" s="202">
        <v>0</v>
      </c>
      <c r="AV22" s="202">
        <v>0</v>
      </c>
      <c r="AW22" s="202">
        <v>0</v>
      </c>
      <c r="AX22" s="202">
        <v>0</v>
      </c>
      <c r="AY22" s="202">
        <v>0</v>
      </c>
      <c r="AZ22" s="202">
        <v>0</v>
      </c>
      <c r="BA22" s="202">
        <v>0</v>
      </c>
      <c r="BB22" s="202">
        <v>0</v>
      </c>
      <c r="BC22" s="202">
        <v>0</v>
      </c>
      <c r="BD22" s="202">
        <v>0</v>
      </c>
      <c r="BE22" s="202">
        <v>0</v>
      </c>
      <c r="BF22" s="202">
        <v>0</v>
      </c>
      <c r="BG22" s="319">
        <v>0</v>
      </c>
      <c r="BH22" s="319">
        <v>0</v>
      </c>
      <c r="BI22" s="319">
        <v>0</v>
      </c>
      <c r="BJ22" s="321">
        <v>0</v>
      </c>
      <c r="BK22" s="321">
        <v>0</v>
      </c>
    </row>
    <row r="23" spans="1:63" ht="20.100000000000001" customHeight="1" x14ac:dyDescent="0.2">
      <c r="A23" s="375" t="s">
        <v>80</v>
      </c>
      <c r="B23" s="341" t="s">
        <v>520</v>
      </c>
      <c r="C23" s="340" t="s">
        <v>521</v>
      </c>
      <c r="D23" s="202">
        <v>0</v>
      </c>
      <c r="E23" s="202">
        <v>0</v>
      </c>
      <c r="F23" s="320">
        <v>0</v>
      </c>
      <c r="G23" s="202">
        <v>0</v>
      </c>
      <c r="H23" s="202">
        <v>0</v>
      </c>
      <c r="I23" s="202">
        <v>0</v>
      </c>
      <c r="J23" s="202">
        <v>0</v>
      </c>
      <c r="K23" s="202">
        <v>0</v>
      </c>
      <c r="L23" s="202">
        <v>0</v>
      </c>
      <c r="M23" s="202">
        <v>0</v>
      </c>
      <c r="N23" s="202">
        <v>0</v>
      </c>
      <c r="O23" s="202">
        <v>0</v>
      </c>
      <c r="P23" s="202">
        <v>0</v>
      </c>
      <c r="Q23" s="202">
        <v>0</v>
      </c>
      <c r="R23" s="202">
        <v>0</v>
      </c>
      <c r="S23" s="202">
        <v>0</v>
      </c>
      <c r="T23" s="202">
        <v>0</v>
      </c>
      <c r="U23" s="202">
        <v>0</v>
      </c>
      <c r="V23" s="202">
        <v>0</v>
      </c>
      <c r="W23" s="202">
        <v>0</v>
      </c>
      <c r="X23" s="202">
        <v>0</v>
      </c>
      <c r="Y23" s="202">
        <v>0</v>
      </c>
      <c r="Z23" s="202">
        <v>0</v>
      </c>
      <c r="AA23" s="202">
        <v>0</v>
      </c>
      <c r="AB23" s="202">
        <v>0</v>
      </c>
      <c r="AC23" s="319">
        <v>0</v>
      </c>
      <c r="AD23" s="319">
        <v>0</v>
      </c>
      <c r="AE23" s="319">
        <v>0</v>
      </c>
      <c r="AF23" s="319">
        <v>0</v>
      </c>
      <c r="AG23" s="319">
        <v>0</v>
      </c>
      <c r="AH23" s="319">
        <v>0</v>
      </c>
      <c r="AI23" s="319">
        <v>0</v>
      </c>
      <c r="AJ23" s="319">
        <v>0</v>
      </c>
      <c r="AK23" s="319">
        <v>0</v>
      </c>
      <c r="AL23" s="202">
        <v>0</v>
      </c>
      <c r="AM23" s="202">
        <v>0</v>
      </c>
      <c r="AN23" s="202">
        <v>0</v>
      </c>
      <c r="AO23" s="202">
        <v>0</v>
      </c>
      <c r="AP23" s="319">
        <v>0</v>
      </c>
      <c r="AQ23" s="319">
        <v>0</v>
      </c>
      <c r="AR23" s="319">
        <v>0</v>
      </c>
      <c r="AS23" s="202">
        <v>0</v>
      </c>
      <c r="AT23" s="202">
        <v>0</v>
      </c>
      <c r="AU23" s="202">
        <v>0</v>
      </c>
      <c r="AV23" s="202">
        <v>0</v>
      </c>
      <c r="AW23" s="202">
        <v>0</v>
      </c>
      <c r="AX23" s="202">
        <v>0</v>
      </c>
      <c r="AY23" s="202">
        <v>0</v>
      </c>
      <c r="AZ23" s="202">
        <v>0</v>
      </c>
      <c r="BA23" s="202">
        <v>0</v>
      </c>
      <c r="BB23" s="202">
        <v>0</v>
      </c>
      <c r="BC23" s="202">
        <v>0</v>
      </c>
      <c r="BD23" s="202">
        <v>0</v>
      </c>
      <c r="BE23" s="202">
        <v>0</v>
      </c>
      <c r="BF23" s="202">
        <v>0</v>
      </c>
      <c r="BG23" s="319">
        <v>0</v>
      </c>
      <c r="BH23" s="319">
        <v>0</v>
      </c>
      <c r="BI23" s="319">
        <v>0</v>
      </c>
      <c r="BJ23" s="321">
        <v>0</v>
      </c>
      <c r="BK23" s="321">
        <v>0</v>
      </c>
    </row>
    <row r="24" spans="1:63" ht="20.100000000000001" customHeight="1" x14ac:dyDescent="0.2">
      <c r="A24" s="375" t="s">
        <v>83</v>
      </c>
      <c r="B24" s="341" t="s">
        <v>81</v>
      </c>
      <c r="C24" s="340" t="s">
        <v>82</v>
      </c>
      <c r="D24" s="202">
        <v>0</v>
      </c>
      <c r="E24" s="202">
        <v>0</v>
      </c>
      <c r="F24" s="320">
        <v>0</v>
      </c>
      <c r="G24" s="202">
        <v>0</v>
      </c>
      <c r="H24" s="202">
        <v>0</v>
      </c>
      <c r="I24" s="202">
        <v>0</v>
      </c>
      <c r="J24" s="202">
        <v>0</v>
      </c>
      <c r="K24" s="202">
        <v>0</v>
      </c>
      <c r="L24" s="202">
        <v>0</v>
      </c>
      <c r="M24" s="202">
        <v>0</v>
      </c>
      <c r="N24" s="202">
        <v>0</v>
      </c>
      <c r="O24" s="202">
        <v>0</v>
      </c>
      <c r="P24" s="202">
        <v>0</v>
      </c>
      <c r="Q24" s="202">
        <v>0</v>
      </c>
      <c r="R24" s="202">
        <v>0</v>
      </c>
      <c r="S24" s="202">
        <v>0</v>
      </c>
      <c r="T24" s="202">
        <v>0</v>
      </c>
      <c r="U24" s="202">
        <v>0</v>
      </c>
      <c r="V24" s="202">
        <v>0</v>
      </c>
      <c r="W24" s="202">
        <v>0</v>
      </c>
      <c r="X24" s="202">
        <v>0</v>
      </c>
      <c r="Y24" s="202">
        <v>0</v>
      </c>
      <c r="Z24" s="202">
        <v>0</v>
      </c>
      <c r="AA24" s="202">
        <v>0</v>
      </c>
      <c r="AB24" s="202">
        <v>0</v>
      </c>
      <c r="AC24" s="319">
        <v>0</v>
      </c>
      <c r="AD24" s="319">
        <v>0</v>
      </c>
      <c r="AE24" s="319">
        <v>0</v>
      </c>
      <c r="AF24" s="319">
        <v>0</v>
      </c>
      <c r="AG24" s="319">
        <v>0</v>
      </c>
      <c r="AH24" s="319">
        <v>0</v>
      </c>
      <c r="AI24" s="319">
        <v>0</v>
      </c>
      <c r="AJ24" s="319">
        <v>0</v>
      </c>
      <c r="AK24" s="319">
        <v>0</v>
      </c>
      <c r="AL24" s="202">
        <v>0</v>
      </c>
      <c r="AM24" s="202">
        <v>0</v>
      </c>
      <c r="AN24" s="202">
        <v>0</v>
      </c>
      <c r="AO24" s="202">
        <v>0</v>
      </c>
      <c r="AP24" s="319">
        <v>0</v>
      </c>
      <c r="AQ24" s="319">
        <v>0</v>
      </c>
      <c r="AR24" s="319">
        <v>0</v>
      </c>
      <c r="AS24" s="202">
        <v>0</v>
      </c>
      <c r="AT24" s="202">
        <v>0</v>
      </c>
      <c r="AU24" s="202">
        <v>0</v>
      </c>
      <c r="AV24" s="202">
        <v>0</v>
      </c>
      <c r="AW24" s="202">
        <v>0</v>
      </c>
      <c r="AX24" s="202">
        <v>0</v>
      </c>
      <c r="AY24" s="202">
        <v>0</v>
      </c>
      <c r="AZ24" s="202">
        <v>0</v>
      </c>
      <c r="BA24" s="202">
        <v>0</v>
      </c>
      <c r="BB24" s="202">
        <v>0</v>
      </c>
      <c r="BC24" s="202">
        <v>0</v>
      </c>
      <c r="BD24" s="202">
        <v>0</v>
      </c>
      <c r="BE24" s="202">
        <v>0</v>
      </c>
      <c r="BF24" s="202">
        <v>0</v>
      </c>
      <c r="BG24" s="319">
        <v>0</v>
      </c>
      <c r="BH24" s="319">
        <v>0</v>
      </c>
      <c r="BI24" s="319">
        <v>0</v>
      </c>
      <c r="BJ24" s="321">
        <v>0</v>
      </c>
      <c r="BK24" s="321">
        <v>0</v>
      </c>
    </row>
    <row r="25" spans="1:63" ht="20.100000000000001" customHeight="1" x14ac:dyDescent="0.2">
      <c r="A25" s="375" t="s">
        <v>86</v>
      </c>
      <c r="B25" s="341" t="s">
        <v>84</v>
      </c>
      <c r="C25" s="340" t="s">
        <v>85</v>
      </c>
      <c r="D25" s="202">
        <v>44.99</v>
      </c>
      <c r="E25" s="202">
        <v>0.15</v>
      </c>
      <c r="F25" s="320">
        <v>0</v>
      </c>
      <c r="G25" s="202">
        <v>0</v>
      </c>
      <c r="H25" s="202">
        <v>0</v>
      </c>
      <c r="I25" s="202">
        <v>0</v>
      </c>
      <c r="J25" s="202">
        <v>0</v>
      </c>
      <c r="K25" s="202">
        <v>0</v>
      </c>
      <c r="L25" s="202">
        <v>0</v>
      </c>
      <c r="M25" s="202">
        <v>0</v>
      </c>
      <c r="N25" s="202">
        <v>0</v>
      </c>
      <c r="O25" s="202">
        <v>0</v>
      </c>
      <c r="P25" s="202">
        <v>0</v>
      </c>
      <c r="Q25" s="202">
        <v>0</v>
      </c>
      <c r="R25" s="202">
        <v>0.15</v>
      </c>
      <c r="S25" s="202">
        <v>0</v>
      </c>
      <c r="T25" s="202">
        <v>0</v>
      </c>
      <c r="U25" s="202">
        <v>0</v>
      </c>
      <c r="V25" s="202">
        <v>0</v>
      </c>
      <c r="W25" s="202">
        <v>0</v>
      </c>
      <c r="X25" s="202">
        <v>0</v>
      </c>
      <c r="Y25" s="202">
        <v>0</v>
      </c>
      <c r="Z25" s="202">
        <v>0</v>
      </c>
      <c r="AA25" s="202">
        <v>0</v>
      </c>
      <c r="AB25" s="202">
        <v>0</v>
      </c>
      <c r="AC25" s="319">
        <v>0</v>
      </c>
      <c r="AD25" s="319">
        <v>0</v>
      </c>
      <c r="AE25" s="319">
        <v>0</v>
      </c>
      <c r="AF25" s="319">
        <v>0</v>
      </c>
      <c r="AG25" s="319">
        <v>0</v>
      </c>
      <c r="AH25" s="319">
        <v>0</v>
      </c>
      <c r="AI25" s="319">
        <v>0</v>
      </c>
      <c r="AJ25" s="319">
        <v>0</v>
      </c>
      <c r="AK25" s="319">
        <v>0</v>
      </c>
      <c r="AL25" s="202">
        <v>0</v>
      </c>
      <c r="AM25" s="202">
        <v>0</v>
      </c>
      <c r="AN25" s="202">
        <v>0</v>
      </c>
      <c r="AO25" s="202">
        <v>0</v>
      </c>
      <c r="AP25" s="319">
        <v>0</v>
      </c>
      <c r="AQ25" s="319">
        <v>0</v>
      </c>
      <c r="AR25" s="319">
        <v>0</v>
      </c>
      <c r="AS25" s="202">
        <v>0</v>
      </c>
      <c r="AT25" s="202">
        <v>0</v>
      </c>
      <c r="AU25" s="202">
        <v>0</v>
      </c>
      <c r="AV25" s="202">
        <v>0</v>
      </c>
      <c r="AW25" s="202">
        <v>0</v>
      </c>
      <c r="AX25" s="202">
        <v>0.15</v>
      </c>
      <c r="AY25" s="202">
        <v>0</v>
      </c>
      <c r="AZ25" s="202">
        <v>0</v>
      </c>
      <c r="BA25" s="202">
        <v>0</v>
      </c>
      <c r="BB25" s="202">
        <v>0</v>
      </c>
      <c r="BC25" s="202">
        <v>0</v>
      </c>
      <c r="BD25" s="202">
        <v>0</v>
      </c>
      <c r="BE25" s="202">
        <v>0</v>
      </c>
      <c r="BF25" s="202">
        <v>0</v>
      </c>
      <c r="BG25" s="319">
        <v>0</v>
      </c>
      <c r="BH25" s="319">
        <v>0</v>
      </c>
      <c r="BI25" s="319">
        <v>0</v>
      </c>
      <c r="BJ25" s="321">
        <v>0.12</v>
      </c>
      <c r="BK25" s="321">
        <v>45.11</v>
      </c>
    </row>
    <row r="26" spans="1:63" ht="20.100000000000001" customHeight="1" x14ac:dyDescent="0.2">
      <c r="A26" s="375" t="s">
        <v>89</v>
      </c>
      <c r="B26" s="341" t="s">
        <v>87</v>
      </c>
      <c r="C26" s="340" t="s">
        <v>88</v>
      </c>
      <c r="D26" s="202">
        <v>20.72</v>
      </c>
      <c r="E26" s="202">
        <v>0</v>
      </c>
      <c r="F26" s="320">
        <v>0</v>
      </c>
      <c r="G26" s="202">
        <v>0</v>
      </c>
      <c r="H26" s="202">
        <v>0</v>
      </c>
      <c r="I26" s="202">
        <v>0</v>
      </c>
      <c r="J26" s="202">
        <v>0</v>
      </c>
      <c r="K26" s="202">
        <v>0</v>
      </c>
      <c r="L26" s="202">
        <v>0</v>
      </c>
      <c r="M26" s="202">
        <v>0</v>
      </c>
      <c r="N26" s="202">
        <v>0</v>
      </c>
      <c r="O26" s="202">
        <v>0</v>
      </c>
      <c r="P26" s="202">
        <v>0</v>
      </c>
      <c r="Q26" s="202">
        <v>0</v>
      </c>
      <c r="R26" s="202">
        <v>0</v>
      </c>
      <c r="S26" s="202">
        <v>0</v>
      </c>
      <c r="T26" s="202">
        <v>0</v>
      </c>
      <c r="U26" s="202">
        <v>0</v>
      </c>
      <c r="V26" s="202">
        <v>0</v>
      </c>
      <c r="W26" s="202">
        <v>0</v>
      </c>
      <c r="X26" s="202">
        <v>0</v>
      </c>
      <c r="Y26" s="202">
        <v>0</v>
      </c>
      <c r="Z26" s="202">
        <v>0</v>
      </c>
      <c r="AA26" s="202">
        <v>0</v>
      </c>
      <c r="AB26" s="202">
        <v>0</v>
      </c>
      <c r="AC26" s="319">
        <v>0</v>
      </c>
      <c r="AD26" s="319">
        <v>0</v>
      </c>
      <c r="AE26" s="319">
        <v>0</v>
      </c>
      <c r="AF26" s="319">
        <v>0</v>
      </c>
      <c r="AG26" s="319">
        <v>0</v>
      </c>
      <c r="AH26" s="319">
        <v>0</v>
      </c>
      <c r="AI26" s="319">
        <v>0</v>
      </c>
      <c r="AJ26" s="319">
        <v>0</v>
      </c>
      <c r="AK26" s="319">
        <v>0</v>
      </c>
      <c r="AL26" s="202">
        <v>0</v>
      </c>
      <c r="AM26" s="202">
        <v>0</v>
      </c>
      <c r="AN26" s="202">
        <v>0</v>
      </c>
      <c r="AO26" s="202">
        <v>0</v>
      </c>
      <c r="AP26" s="319">
        <v>0</v>
      </c>
      <c r="AQ26" s="319">
        <v>0</v>
      </c>
      <c r="AR26" s="319">
        <v>0</v>
      </c>
      <c r="AS26" s="202">
        <v>0</v>
      </c>
      <c r="AT26" s="202">
        <v>0</v>
      </c>
      <c r="AU26" s="202">
        <v>0</v>
      </c>
      <c r="AV26" s="202">
        <v>0</v>
      </c>
      <c r="AW26" s="202">
        <v>0</v>
      </c>
      <c r="AX26" s="202">
        <v>0</v>
      </c>
      <c r="AY26" s="202">
        <v>0</v>
      </c>
      <c r="AZ26" s="202">
        <v>0</v>
      </c>
      <c r="BA26" s="202">
        <v>0</v>
      </c>
      <c r="BB26" s="202">
        <v>0</v>
      </c>
      <c r="BC26" s="202">
        <v>0</v>
      </c>
      <c r="BD26" s="202">
        <v>0</v>
      </c>
      <c r="BE26" s="202">
        <v>0</v>
      </c>
      <c r="BF26" s="202">
        <v>0</v>
      </c>
      <c r="BG26" s="319">
        <v>0</v>
      </c>
      <c r="BH26" s="319">
        <v>0</v>
      </c>
      <c r="BI26" s="319">
        <v>0</v>
      </c>
      <c r="BJ26" s="321">
        <v>-0.97</v>
      </c>
      <c r="BK26" s="321">
        <v>19.75</v>
      </c>
    </row>
    <row r="27" spans="1:63" ht="20.100000000000001" customHeight="1" x14ac:dyDescent="0.2">
      <c r="A27" s="375" t="s">
        <v>94</v>
      </c>
      <c r="B27" s="341" t="s">
        <v>90</v>
      </c>
      <c r="C27" s="340" t="s">
        <v>91</v>
      </c>
      <c r="D27" s="202">
        <v>0</v>
      </c>
      <c r="E27" s="202">
        <v>0</v>
      </c>
      <c r="F27" s="320">
        <v>0</v>
      </c>
      <c r="G27" s="202">
        <v>0</v>
      </c>
      <c r="H27" s="202">
        <v>0</v>
      </c>
      <c r="I27" s="202">
        <v>0</v>
      </c>
      <c r="J27" s="202">
        <v>0</v>
      </c>
      <c r="K27" s="202">
        <v>0</v>
      </c>
      <c r="L27" s="202">
        <v>0</v>
      </c>
      <c r="M27" s="202">
        <v>0</v>
      </c>
      <c r="N27" s="202">
        <v>0</v>
      </c>
      <c r="O27" s="202">
        <v>0</v>
      </c>
      <c r="P27" s="202">
        <v>0</v>
      </c>
      <c r="Q27" s="202">
        <v>0</v>
      </c>
      <c r="R27" s="202">
        <v>0</v>
      </c>
      <c r="S27" s="202">
        <v>0</v>
      </c>
      <c r="T27" s="202">
        <v>0</v>
      </c>
      <c r="U27" s="202">
        <v>0</v>
      </c>
      <c r="V27" s="202">
        <v>0</v>
      </c>
      <c r="W27" s="202">
        <v>0</v>
      </c>
      <c r="X27" s="202">
        <v>0</v>
      </c>
      <c r="Y27" s="202">
        <v>0</v>
      </c>
      <c r="Z27" s="202">
        <v>0</v>
      </c>
      <c r="AA27" s="202">
        <v>0</v>
      </c>
      <c r="AB27" s="202">
        <v>0</v>
      </c>
      <c r="AC27" s="319">
        <v>0</v>
      </c>
      <c r="AD27" s="319">
        <v>0</v>
      </c>
      <c r="AE27" s="319">
        <v>0</v>
      </c>
      <c r="AF27" s="319">
        <v>0</v>
      </c>
      <c r="AG27" s="319">
        <v>0</v>
      </c>
      <c r="AH27" s="319">
        <v>0</v>
      </c>
      <c r="AI27" s="319">
        <v>0</v>
      </c>
      <c r="AJ27" s="319">
        <v>0</v>
      </c>
      <c r="AK27" s="319">
        <v>0</v>
      </c>
      <c r="AL27" s="202">
        <v>0</v>
      </c>
      <c r="AM27" s="202">
        <v>0</v>
      </c>
      <c r="AN27" s="202">
        <v>0</v>
      </c>
      <c r="AO27" s="202">
        <v>0</v>
      </c>
      <c r="AP27" s="319">
        <v>0</v>
      </c>
      <c r="AQ27" s="319">
        <v>0</v>
      </c>
      <c r="AR27" s="319">
        <v>0</v>
      </c>
      <c r="AS27" s="202">
        <v>0</v>
      </c>
      <c r="AT27" s="202">
        <v>0</v>
      </c>
      <c r="AU27" s="202">
        <v>0</v>
      </c>
      <c r="AV27" s="202">
        <v>0</v>
      </c>
      <c r="AW27" s="202">
        <v>0</v>
      </c>
      <c r="AX27" s="202">
        <v>0</v>
      </c>
      <c r="AY27" s="202">
        <v>0</v>
      </c>
      <c r="AZ27" s="202">
        <v>0</v>
      </c>
      <c r="BA27" s="202">
        <v>0</v>
      </c>
      <c r="BB27" s="202">
        <v>0</v>
      </c>
      <c r="BC27" s="202">
        <v>0</v>
      </c>
      <c r="BD27" s="202">
        <v>0</v>
      </c>
      <c r="BE27" s="202">
        <v>0</v>
      </c>
      <c r="BF27" s="202">
        <v>0</v>
      </c>
      <c r="BG27" s="319">
        <v>0</v>
      </c>
      <c r="BH27" s="319">
        <v>0</v>
      </c>
      <c r="BI27" s="319">
        <v>0</v>
      </c>
      <c r="BJ27" s="321">
        <v>0</v>
      </c>
      <c r="BK27" s="321">
        <v>0</v>
      </c>
    </row>
    <row r="28" spans="1:63" ht="20.100000000000001" customHeight="1" x14ac:dyDescent="0.2">
      <c r="A28" s="377" t="s">
        <v>74</v>
      </c>
      <c r="B28" s="341" t="s">
        <v>92</v>
      </c>
      <c r="C28" s="340" t="s">
        <v>93</v>
      </c>
      <c r="D28" s="202">
        <v>0</v>
      </c>
      <c r="E28" s="202">
        <v>0</v>
      </c>
      <c r="F28" s="320">
        <v>0</v>
      </c>
      <c r="G28" s="202">
        <v>0</v>
      </c>
      <c r="H28" s="202">
        <v>0</v>
      </c>
      <c r="I28" s="202">
        <v>0</v>
      </c>
      <c r="J28" s="202">
        <v>0</v>
      </c>
      <c r="K28" s="202">
        <v>0</v>
      </c>
      <c r="L28" s="202">
        <v>0</v>
      </c>
      <c r="M28" s="202">
        <v>0</v>
      </c>
      <c r="N28" s="202">
        <v>0</v>
      </c>
      <c r="O28" s="202">
        <v>0</v>
      </c>
      <c r="P28" s="202">
        <v>0</v>
      </c>
      <c r="Q28" s="202">
        <v>0</v>
      </c>
      <c r="R28" s="202">
        <v>0</v>
      </c>
      <c r="S28" s="202">
        <v>0</v>
      </c>
      <c r="T28" s="202">
        <v>0</v>
      </c>
      <c r="U28" s="202">
        <v>0</v>
      </c>
      <c r="V28" s="202">
        <v>0</v>
      </c>
      <c r="W28" s="202">
        <v>0</v>
      </c>
      <c r="X28" s="202">
        <v>0</v>
      </c>
      <c r="Y28" s="202">
        <v>0</v>
      </c>
      <c r="Z28" s="202">
        <v>0</v>
      </c>
      <c r="AA28" s="202">
        <v>0</v>
      </c>
      <c r="AB28" s="202">
        <v>0</v>
      </c>
      <c r="AC28" s="319">
        <v>0</v>
      </c>
      <c r="AD28" s="319">
        <v>0</v>
      </c>
      <c r="AE28" s="319">
        <v>0</v>
      </c>
      <c r="AF28" s="319">
        <v>0</v>
      </c>
      <c r="AG28" s="319">
        <v>0</v>
      </c>
      <c r="AH28" s="319">
        <v>0</v>
      </c>
      <c r="AI28" s="319">
        <v>0</v>
      </c>
      <c r="AJ28" s="319">
        <v>0</v>
      </c>
      <c r="AK28" s="319">
        <v>0</v>
      </c>
      <c r="AL28" s="202">
        <v>0</v>
      </c>
      <c r="AM28" s="202">
        <v>0</v>
      </c>
      <c r="AN28" s="202">
        <v>0</v>
      </c>
      <c r="AO28" s="202">
        <v>0</v>
      </c>
      <c r="AP28" s="319">
        <v>0</v>
      </c>
      <c r="AQ28" s="319">
        <v>0</v>
      </c>
      <c r="AR28" s="319">
        <v>0</v>
      </c>
      <c r="AS28" s="202">
        <v>0</v>
      </c>
      <c r="AT28" s="202">
        <v>0</v>
      </c>
      <c r="AU28" s="202">
        <v>0</v>
      </c>
      <c r="AV28" s="202">
        <v>0</v>
      </c>
      <c r="AW28" s="202">
        <v>0</v>
      </c>
      <c r="AX28" s="202">
        <v>0</v>
      </c>
      <c r="AY28" s="202">
        <v>0</v>
      </c>
      <c r="AZ28" s="202">
        <v>0</v>
      </c>
      <c r="BA28" s="202">
        <v>0</v>
      </c>
      <c r="BB28" s="202">
        <v>0</v>
      </c>
      <c r="BC28" s="202">
        <v>0</v>
      </c>
      <c r="BD28" s="202">
        <v>0</v>
      </c>
      <c r="BE28" s="202">
        <v>0</v>
      </c>
      <c r="BF28" s="202">
        <v>0</v>
      </c>
      <c r="BG28" s="319">
        <v>0</v>
      </c>
      <c r="BH28" s="319">
        <v>0</v>
      </c>
      <c r="BI28" s="319">
        <v>0</v>
      </c>
      <c r="BJ28" s="321">
        <v>0</v>
      </c>
      <c r="BK28" s="321">
        <v>0</v>
      </c>
    </row>
    <row r="29" spans="1:63" ht="34.5" customHeight="1" x14ac:dyDescent="0.2">
      <c r="A29" s="375" t="s">
        <v>132</v>
      </c>
      <c r="B29" s="341" t="s">
        <v>1278</v>
      </c>
      <c r="C29" s="340" t="s">
        <v>96</v>
      </c>
      <c r="D29" s="202">
        <v>48.6</v>
      </c>
      <c r="E29" s="202">
        <v>9.5300000000000011</v>
      </c>
      <c r="F29" s="202">
        <v>8.16</v>
      </c>
      <c r="G29" s="202">
        <v>0</v>
      </c>
      <c r="H29" s="202">
        <v>0</v>
      </c>
      <c r="I29" s="202">
        <v>0</v>
      </c>
      <c r="J29" s="202">
        <v>4.6099999999999994</v>
      </c>
      <c r="K29" s="202">
        <v>3.5500000000000003</v>
      </c>
      <c r="L29" s="202">
        <v>0</v>
      </c>
      <c r="M29" s="202">
        <v>0</v>
      </c>
      <c r="N29" s="202">
        <v>0</v>
      </c>
      <c r="O29" s="202">
        <v>0</v>
      </c>
      <c r="P29" s="202">
        <v>0</v>
      </c>
      <c r="Q29" s="202">
        <v>0</v>
      </c>
      <c r="R29" s="202">
        <v>1.37</v>
      </c>
      <c r="S29" s="202">
        <v>0</v>
      </c>
      <c r="T29" s="202">
        <v>0</v>
      </c>
      <c r="U29" s="202">
        <v>0</v>
      </c>
      <c r="V29" s="202">
        <v>0</v>
      </c>
      <c r="W29" s="202">
        <v>0</v>
      </c>
      <c r="X29" s="202">
        <v>0</v>
      </c>
      <c r="Y29" s="202">
        <v>0</v>
      </c>
      <c r="Z29" s="202">
        <v>0</v>
      </c>
      <c r="AA29" s="202">
        <v>0</v>
      </c>
      <c r="AB29" s="202">
        <v>0</v>
      </c>
      <c r="AC29" s="202">
        <v>0</v>
      </c>
      <c r="AD29" s="202">
        <v>0</v>
      </c>
      <c r="AE29" s="202">
        <v>0</v>
      </c>
      <c r="AF29" s="202">
        <v>0</v>
      </c>
      <c r="AG29" s="202">
        <v>0</v>
      </c>
      <c r="AH29" s="202">
        <v>0</v>
      </c>
      <c r="AI29" s="202">
        <v>0</v>
      </c>
      <c r="AJ29" s="202">
        <v>0</v>
      </c>
      <c r="AK29" s="202">
        <v>0</v>
      </c>
      <c r="AL29" s="202">
        <v>0</v>
      </c>
      <c r="AM29" s="202">
        <v>0</v>
      </c>
      <c r="AN29" s="202">
        <v>0</v>
      </c>
      <c r="AO29" s="202">
        <v>0</v>
      </c>
      <c r="AP29" s="202">
        <v>0</v>
      </c>
      <c r="AQ29" s="202">
        <v>0</v>
      </c>
      <c r="AR29" s="202">
        <v>0</v>
      </c>
      <c r="AS29" s="202">
        <v>0</v>
      </c>
      <c r="AT29" s="202">
        <v>0</v>
      </c>
      <c r="AU29" s="202">
        <v>0</v>
      </c>
      <c r="AV29" s="202">
        <v>0</v>
      </c>
      <c r="AW29" s="202">
        <v>0</v>
      </c>
      <c r="AX29" s="202">
        <v>1.37</v>
      </c>
      <c r="AY29" s="202">
        <v>0</v>
      </c>
      <c r="AZ29" s="202">
        <v>0</v>
      </c>
      <c r="BA29" s="202">
        <v>0</v>
      </c>
      <c r="BB29" s="202">
        <v>0</v>
      </c>
      <c r="BC29" s="202">
        <v>0</v>
      </c>
      <c r="BD29" s="202">
        <v>0</v>
      </c>
      <c r="BE29" s="202">
        <v>0</v>
      </c>
      <c r="BF29" s="202">
        <v>0</v>
      </c>
      <c r="BG29" s="202">
        <v>0</v>
      </c>
      <c r="BH29" s="202">
        <v>0</v>
      </c>
      <c r="BI29" s="202">
        <v>0</v>
      </c>
      <c r="BJ29" s="202">
        <v>9.3000000000000007</v>
      </c>
      <c r="BK29" s="202">
        <v>57.9</v>
      </c>
    </row>
    <row r="30" spans="1:63" ht="20.100000000000001" customHeight="1" x14ac:dyDescent="0.2">
      <c r="A30" s="378"/>
      <c r="B30" s="352" t="s">
        <v>98</v>
      </c>
      <c r="C30" s="353" t="s">
        <v>99</v>
      </c>
      <c r="D30" s="202">
        <v>30.78</v>
      </c>
      <c r="E30" s="319">
        <v>7.5600000000000005</v>
      </c>
      <c r="F30" s="320">
        <v>7.1400000000000006</v>
      </c>
      <c r="G30" s="319">
        <v>0</v>
      </c>
      <c r="H30" s="319">
        <v>0</v>
      </c>
      <c r="I30" s="319">
        <v>0</v>
      </c>
      <c r="J30" s="319">
        <v>3.69</v>
      </c>
      <c r="K30" s="319">
        <v>3.45</v>
      </c>
      <c r="L30" s="319">
        <v>0</v>
      </c>
      <c r="M30" s="319">
        <v>0</v>
      </c>
      <c r="N30" s="319">
        <v>0</v>
      </c>
      <c r="O30" s="319">
        <v>0</v>
      </c>
      <c r="P30" s="319">
        <v>0</v>
      </c>
      <c r="Q30" s="319">
        <v>0</v>
      </c>
      <c r="R30" s="202">
        <v>0.42</v>
      </c>
      <c r="S30" s="319">
        <v>0</v>
      </c>
      <c r="T30" s="319">
        <v>0</v>
      </c>
      <c r="U30" s="319">
        <v>0</v>
      </c>
      <c r="V30" s="319">
        <v>0</v>
      </c>
      <c r="W30" s="319">
        <v>0</v>
      </c>
      <c r="X30" s="319">
        <v>0</v>
      </c>
      <c r="Y30" s="319">
        <v>0</v>
      </c>
      <c r="Z30" s="319">
        <v>0</v>
      </c>
      <c r="AA30" s="319">
        <v>0</v>
      </c>
      <c r="AB30" s="202">
        <v>0</v>
      </c>
      <c r="AC30" s="319">
        <v>0</v>
      </c>
      <c r="AD30" s="319">
        <v>0</v>
      </c>
      <c r="AE30" s="319">
        <v>0</v>
      </c>
      <c r="AF30" s="319">
        <v>0</v>
      </c>
      <c r="AG30" s="319">
        <v>0</v>
      </c>
      <c r="AH30" s="319">
        <v>0</v>
      </c>
      <c r="AI30" s="319">
        <v>0</v>
      </c>
      <c r="AJ30" s="319">
        <v>0</v>
      </c>
      <c r="AK30" s="319">
        <v>0</v>
      </c>
      <c r="AL30" s="319">
        <v>0</v>
      </c>
      <c r="AM30" s="319">
        <v>0</v>
      </c>
      <c r="AN30" s="319">
        <v>0</v>
      </c>
      <c r="AO30" s="319">
        <v>0</v>
      </c>
      <c r="AP30" s="319">
        <v>0</v>
      </c>
      <c r="AQ30" s="319">
        <v>0</v>
      </c>
      <c r="AR30" s="319">
        <v>0</v>
      </c>
      <c r="AS30" s="319">
        <v>0</v>
      </c>
      <c r="AT30" s="319">
        <v>0</v>
      </c>
      <c r="AU30" s="319">
        <v>0</v>
      </c>
      <c r="AV30" s="319">
        <v>0</v>
      </c>
      <c r="AW30" s="319">
        <v>0</v>
      </c>
      <c r="AX30" s="319">
        <v>0.42</v>
      </c>
      <c r="AY30" s="319">
        <v>0</v>
      </c>
      <c r="AZ30" s="319">
        <v>0</v>
      </c>
      <c r="BA30" s="319">
        <v>0</v>
      </c>
      <c r="BB30" s="319">
        <v>0</v>
      </c>
      <c r="BC30" s="319">
        <v>0</v>
      </c>
      <c r="BD30" s="319">
        <v>0</v>
      </c>
      <c r="BE30" s="319">
        <v>0</v>
      </c>
      <c r="BF30" s="319">
        <v>0</v>
      </c>
      <c r="BG30" s="319">
        <v>0</v>
      </c>
      <c r="BH30" s="319">
        <v>0</v>
      </c>
      <c r="BI30" s="319">
        <v>0</v>
      </c>
      <c r="BJ30" s="354">
        <v>7.33</v>
      </c>
      <c r="BK30" s="354">
        <v>38.11</v>
      </c>
    </row>
    <row r="31" spans="1:63" ht="20.100000000000001" customHeight="1" x14ac:dyDescent="0.2">
      <c r="A31" s="378"/>
      <c r="B31" s="352" t="s">
        <v>100</v>
      </c>
      <c r="C31" s="353" t="s">
        <v>101</v>
      </c>
      <c r="D31" s="202">
        <v>4.1099999999999994</v>
      </c>
      <c r="E31" s="319">
        <v>0.1</v>
      </c>
      <c r="F31" s="320">
        <v>0</v>
      </c>
      <c r="G31" s="319">
        <v>0</v>
      </c>
      <c r="H31" s="319">
        <v>0</v>
      </c>
      <c r="I31" s="319">
        <v>0</v>
      </c>
      <c r="J31" s="319">
        <v>0</v>
      </c>
      <c r="K31" s="319">
        <v>0</v>
      </c>
      <c r="L31" s="319">
        <v>0</v>
      </c>
      <c r="M31" s="319">
        <v>0</v>
      </c>
      <c r="N31" s="319">
        <v>0</v>
      </c>
      <c r="O31" s="319">
        <v>0</v>
      </c>
      <c r="P31" s="319">
        <v>0</v>
      </c>
      <c r="Q31" s="319">
        <v>0</v>
      </c>
      <c r="R31" s="202">
        <v>0.1</v>
      </c>
      <c r="S31" s="319">
        <v>0</v>
      </c>
      <c r="T31" s="319">
        <v>0</v>
      </c>
      <c r="U31" s="319">
        <v>0</v>
      </c>
      <c r="V31" s="319">
        <v>0</v>
      </c>
      <c r="W31" s="319">
        <v>0</v>
      </c>
      <c r="X31" s="319">
        <v>0</v>
      </c>
      <c r="Y31" s="319">
        <v>0</v>
      </c>
      <c r="Z31" s="319">
        <v>0</v>
      </c>
      <c r="AA31" s="319">
        <v>0</v>
      </c>
      <c r="AB31" s="202">
        <v>0</v>
      </c>
      <c r="AC31" s="319">
        <v>0</v>
      </c>
      <c r="AD31" s="319">
        <v>0</v>
      </c>
      <c r="AE31" s="319">
        <v>0</v>
      </c>
      <c r="AF31" s="319">
        <v>0</v>
      </c>
      <c r="AG31" s="319">
        <v>0</v>
      </c>
      <c r="AH31" s="319">
        <v>0</v>
      </c>
      <c r="AI31" s="319">
        <v>0</v>
      </c>
      <c r="AJ31" s="319">
        <v>0</v>
      </c>
      <c r="AK31" s="319">
        <v>0</v>
      </c>
      <c r="AL31" s="319">
        <v>0</v>
      </c>
      <c r="AM31" s="319">
        <v>0</v>
      </c>
      <c r="AN31" s="319">
        <v>0</v>
      </c>
      <c r="AO31" s="319">
        <v>0</v>
      </c>
      <c r="AP31" s="319">
        <v>0</v>
      </c>
      <c r="AQ31" s="319">
        <v>0</v>
      </c>
      <c r="AR31" s="319">
        <v>0</v>
      </c>
      <c r="AS31" s="319">
        <v>0</v>
      </c>
      <c r="AT31" s="319">
        <v>0</v>
      </c>
      <c r="AU31" s="319">
        <v>0</v>
      </c>
      <c r="AV31" s="319">
        <v>0</v>
      </c>
      <c r="AW31" s="319">
        <v>0</v>
      </c>
      <c r="AX31" s="319">
        <v>0.1</v>
      </c>
      <c r="AY31" s="319">
        <v>0</v>
      </c>
      <c r="AZ31" s="319">
        <v>0</v>
      </c>
      <c r="BA31" s="319">
        <v>0</v>
      </c>
      <c r="BB31" s="319">
        <v>0</v>
      </c>
      <c r="BC31" s="319">
        <v>0</v>
      </c>
      <c r="BD31" s="319">
        <v>0</v>
      </c>
      <c r="BE31" s="319">
        <v>0</v>
      </c>
      <c r="BF31" s="319">
        <v>0</v>
      </c>
      <c r="BG31" s="319">
        <v>0</v>
      </c>
      <c r="BH31" s="319">
        <v>0</v>
      </c>
      <c r="BI31" s="319">
        <v>0</v>
      </c>
      <c r="BJ31" s="354">
        <v>0.1</v>
      </c>
      <c r="BK31" s="354">
        <v>4.21</v>
      </c>
    </row>
    <row r="32" spans="1:63" ht="20.100000000000001" customHeight="1" x14ac:dyDescent="0.2">
      <c r="A32" s="378"/>
      <c r="B32" s="352" t="s">
        <v>663</v>
      </c>
      <c r="C32" s="353" t="s">
        <v>103</v>
      </c>
      <c r="D32" s="202">
        <v>0</v>
      </c>
      <c r="E32" s="319">
        <v>0</v>
      </c>
      <c r="F32" s="320">
        <v>0</v>
      </c>
      <c r="G32" s="319">
        <v>0</v>
      </c>
      <c r="H32" s="319">
        <v>0</v>
      </c>
      <c r="I32" s="319">
        <v>0</v>
      </c>
      <c r="J32" s="319">
        <v>0</v>
      </c>
      <c r="K32" s="319">
        <v>0</v>
      </c>
      <c r="L32" s="319">
        <v>0</v>
      </c>
      <c r="M32" s="319">
        <v>0</v>
      </c>
      <c r="N32" s="319">
        <v>0</v>
      </c>
      <c r="O32" s="319">
        <v>0</v>
      </c>
      <c r="P32" s="319">
        <v>0</v>
      </c>
      <c r="Q32" s="319">
        <v>0</v>
      </c>
      <c r="R32" s="202">
        <v>0</v>
      </c>
      <c r="S32" s="319">
        <v>0</v>
      </c>
      <c r="T32" s="319">
        <v>0</v>
      </c>
      <c r="U32" s="319">
        <v>0</v>
      </c>
      <c r="V32" s="319">
        <v>0</v>
      </c>
      <c r="W32" s="319">
        <v>0</v>
      </c>
      <c r="X32" s="319">
        <v>0</v>
      </c>
      <c r="Y32" s="319">
        <v>0</v>
      </c>
      <c r="Z32" s="319">
        <v>0</v>
      </c>
      <c r="AA32" s="319">
        <v>0</v>
      </c>
      <c r="AB32" s="202">
        <v>0</v>
      </c>
      <c r="AC32" s="319">
        <v>0</v>
      </c>
      <c r="AD32" s="319">
        <v>0</v>
      </c>
      <c r="AE32" s="319">
        <v>0</v>
      </c>
      <c r="AF32" s="319">
        <v>0</v>
      </c>
      <c r="AG32" s="319">
        <v>0</v>
      </c>
      <c r="AH32" s="319">
        <v>0</v>
      </c>
      <c r="AI32" s="319">
        <v>0</v>
      </c>
      <c r="AJ32" s="319">
        <v>0</v>
      </c>
      <c r="AK32" s="319">
        <v>0</v>
      </c>
      <c r="AL32" s="319">
        <v>0</v>
      </c>
      <c r="AM32" s="319">
        <v>0</v>
      </c>
      <c r="AN32" s="319">
        <v>0</v>
      </c>
      <c r="AO32" s="319">
        <v>0</v>
      </c>
      <c r="AP32" s="319">
        <v>0</v>
      </c>
      <c r="AQ32" s="319">
        <v>0</v>
      </c>
      <c r="AR32" s="319">
        <v>0</v>
      </c>
      <c r="AS32" s="319">
        <v>0</v>
      </c>
      <c r="AT32" s="319">
        <v>0</v>
      </c>
      <c r="AU32" s="319">
        <v>0</v>
      </c>
      <c r="AV32" s="319">
        <v>0</v>
      </c>
      <c r="AW32" s="319">
        <v>0</v>
      </c>
      <c r="AX32" s="319">
        <v>0</v>
      </c>
      <c r="AY32" s="319">
        <v>0</v>
      </c>
      <c r="AZ32" s="319">
        <v>0</v>
      </c>
      <c r="BA32" s="319">
        <v>0</v>
      </c>
      <c r="BB32" s="319">
        <v>0</v>
      </c>
      <c r="BC32" s="319">
        <v>0</v>
      </c>
      <c r="BD32" s="319">
        <v>0</v>
      </c>
      <c r="BE32" s="319">
        <v>0</v>
      </c>
      <c r="BF32" s="319">
        <v>0</v>
      </c>
      <c r="BG32" s="319">
        <v>0</v>
      </c>
      <c r="BH32" s="319">
        <v>0</v>
      </c>
      <c r="BI32" s="319">
        <v>0</v>
      </c>
      <c r="BJ32" s="354">
        <v>0</v>
      </c>
      <c r="BK32" s="354">
        <v>0</v>
      </c>
    </row>
    <row r="33" spans="1:63" ht="20.100000000000001" customHeight="1" x14ac:dyDescent="0.2">
      <c r="A33" s="378"/>
      <c r="B33" s="352" t="s">
        <v>1279</v>
      </c>
      <c r="C33" s="353" t="s">
        <v>105</v>
      </c>
      <c r="D33" s="202">
        <v>0.28000000000000003</v>
      </c>
      <c r="E33" s="319">
        <v>0</v>
      </c>
      <c r="F33" s="320">
        <v>0</v>
      </c>
      <c r="G33" s="319">
        <v>0</v>
      </c>
      <c r="H33" s="319">
        <v>0</v>
      </c>
      <c r="I33" s="319">
        <v>0</v>
      </c>
      <c r="J33" s="319">
        <v>0</v>
      </c>
      <c r="K33" s="319">
        <v>0</v>
      </c>
      <c r="L33" s="319">
        <v>0</v>
      </c>
      <c r="M33" s="319">
        <v>0</v>
      </c>
      <c r="N33" s="319">
        <v>0</v>
      </c>
      <c r="O33" s="319">
        <v>0</v>
      </c>
      <c r="P33" s="319">
        <v>0</v>
      </c>
      <c r="Q33" s="319">
        <v>0</v>
      </c>
      <c r="R33" s="202">
        <v>0</v>
      </c>
      <c r="S33" s="319">
        <v>0</v>
      </c>
      <c r="T33" s="319">
        <v>0</v>
      </c>
      <c r="U33" s="319">
        <v>0</v>
      </c>
      <c r="V33" s="319">
        <v>0</v>
      </c>
      <c r="W33" s="319">
        <v>0</v>
      </c>
      <c r="X33" s="319">
        <v>0</v>
      </c>
      <c r="Y33" s="319">
        <v>0</v>
      </c>
      <c r="Z33" s="319">
        <v>0</v>
      </c>
      <c r="AA33" s="319">
        <v>0</v>
      </c>
      <c r="AB33" s="202">
        <v>0</v>
      </c>
      <c r="AC33" s="319">
        <v>0</v>
      </c>
      <c r="AD33" s="319">
        <v>0</v>
      </c>
      <c r="AE33" s="319">
        <v>0</v>
      </c>
      <c r="AF33" s="319">
        <v>0</v>
      </c>
      <c r="AG33" s="319">
        <v>0</v>
      </c>
      <c r="AH33" s="319">
        <v>0</v>
      </c>
      <c r="AI33" s="319">
        <v>0</v>
      </c>
      <c r="AJ33" s="319">
        <v>0</v>
      </c>
      <c r="AK33" s="319">
        <v>0</v>
      </c>
      <c r="AL33" s="319">
        <v>0</v>
      </c>
      <c r="AM33" s="319">
        <v>0</v>
      </c>
      <c r="AN33" s="319">
        <v>0</v>
      </c>
      <c r="AO33" s="319">
        <v>0</v>
      </c>
      <c r="AP33" s="319">
        <v>0</v>
      </c>
      <c r="AQ33" s="319">
        <v>0</v>
      </c>
      <c r="AR33" s="319">
        <v>0</v>
      </c>
      <c r="AS33" s="319">
        <v>0</v>
      </c>
      <c r="AT33" s="319">
        <v>0</v>
      </c>
      <c r="AU33" s="319">
        <v>0</v>
      </c>
      <c r="AV33" s="319">
        <v>0</v>
      </c>
      <c r="AW33" s="319">
        <v>0</v>
      </c>
      <c r="AX33" s="319">
        <v>0</v>
      </c>
      <c r="AY33" s="319">
        <v>0</v>
      </c>
      <c r="AZ33" s="319">
        <v>0</v>
      </c>
      <c r="BA33" s="319">
        <v>0</v>
      </c>
      <c r="BB33" s="319">
        <v>0</v>
      </c>
      <c r="BC33" s="319">
        <v>0</v>
      </c>
      <c r="BD33" s="319">
        <v>0</v>
      </c>
      <c r="BE33" s="319">
        <v>0</v>
      </c>
      <c r="BF33" s="319">
        <v>0</v>
      </c>
      <c r="BG33" s="319">
        <v>0</v>
      </c>
      <c r="BH33" s="319">
        <v>0</v>
      </c>
      <c r="BI33" s="319">
        <v>0</v>
      </c>
      <c r="BJ33" s="354">
        <v>0</v>
      </c>
      <c r="BK33" s="354">
        <v>0.28000000000000003</v>
      </c>
    </row>
    <row r="34" spans="1:63" ht="20.100000000000001" customHeight="1" x14ac:dyDescent="0.2">
      <c r="A34" s="378"/>
      <c r="B34" s="352" t="s">
        <v>1280</v>
      </c>
      <c r="C34" s="353" t="s">
        <v>107</v>
      </c>
      <c r="D34" s="202">
        <v>3</v>
      </c>
      <c r="E34" s="319">
        <v>0.65</v>
      </c>
      <c r="F34" s="320">
        <v>0.5</v>
      </c>
      <c r="G34" s="319">
        <v>0</v>
      </c>
      <c r="H34" s="319">
        <v>0</v>
      </c>
      <c r="I34" s="319">
        <v>0</v>
      </c>
      <c r="J34" s="319">
        <v>0.4</v>
      </c>
      <c r="K34" s="319">
        <v>0.1</v>
      </c>
      <c r="L34" s="319">
        <v>0</v>
      </c>
      <c r="M34" s="319">
        <v>0</v>
      </c>
      <c r="N34" s="319">
        <v>0</v>
      </c>
      <c r="O34" s="319">
        <v>0</v>
      </c>
      <c r="P34" s="319">
        <v>0</v>
      </c>
      <c r="Q34" s="319">
        <v>0</v>
      </c>
      <c r="R34" s="202">
        <v>0.15</v>
      </c>
      <c r="S34" s="319">
        <v>0</v>
      </c>
      <c r="T34" s="319">
        <v>0</v>
      </c>
      <c r="U34" s="319">
        <v>0</v>
      </c>
      <c r="V34" s="319">
        <v>0</v>
      </c>
      <c r="W34" s="319">
        <v>0</v>
      </c>
      <c r="X34" s="319">
        <v>0</v>
      </c>
      <c r="Y34" s="319">
        <v>0</v>
      </c>
      <c r="Z34" s="319">
        <v>0</v>
      </c>
      <c r="AA34" s="319">
        <v>0</v>
      </c>
      <c r="AB34" s="202">
        <v>0</v>
      </c>
      <c r="AC34" s="319">
        <v>0</v>
      </c>
      <c r="AD34" s="319">
        <v>0</v>
      </c>
      <c r="AE34" s="319">
        <v>0</v>
      </c>
      <c r="AF34" s="319">
        <v>0</v>
      </c>
      <c r="AG34" s="319">
        <v>0</v>
      </c>
      <c r="AH34" s="319">
        <v>0</v>
      </c>
      <c r="AI34" s="319">
        <v>0</v>
      </c>
      <c r="AJ34" s="319">
        <v>0</v>
      </c>
      <c r="AK34" s="319">
        <v>0</v>
      </c>
      <c r="AL34" s="319">
        <v>0</v>
      </c>
      <c r="AM34" s="319">
        <v>0</v>
      </c>
      <c r="AN34" s="319">
        <v>0</v>
      </c>
      <c r="AO34" s="319">
        <v>0</v>
      </c>
      <c r="AP34" s="319">
        <v>0</v>
      </c>
      <c r="AQ34" s="319">
        <v>0</v>
      </c>
      <c r="AR34" s="319">
        <v>0</v>
      </c>
      <c r="AS34" s="319">
        <v>0</v>
      </c>
      <c r="AT34" s="319">
        <v>0</v>
      </c>
      <c r="AU34" s="319">
        <v>0</v>
      </c>
      <c r="AV34" s="319">
        <v>0</v>
      </c>
      <c r="AW34" s="319">
        <v>0</v>
      </c>
      <c r="AX34" s="319">
        <v>0.15</v>
      </c>
      <c r="AY34" s="319">
        <v>0</v>
      </c>
      <c r="AZ34" s="319">
        <v>0</v>
      </c>
      <c r="BA34" s="319">
        <v>0</v>
      </c>
      <c r="BB34" s="319">
        <v>0</v>
      </c>
      <c r="BC34" s="319">
        <v>0</v>
      </c>
      <c r="BD34" s="319">
        <v>0</v>
      </c>
      <c r="BE34" s="319">
        <v>0</v>
      </c>
      <c r="BF34" s="319">
        <v>0</v>
      </c>
      <c r="BG34" s="319">
        <v>0</v>
      </c>
      <c r="BH34" s="319">
        <v>0</v>
      </c>
      <c r="BI34" s="319">
        <v>0</v>
      </c>
      <c r="BJ34" s="354">
        <v>0.65</v>
      </c>
      <c r="BK34" s="354">
        <v>3.65</v>
      </c>
    </row>
    <row r="35" spans="1:63" ht="20.100000000000001" customHeight="1" x14ac:dyDescent="0.2">
      <c r="A35" s="378"/>
      <c r="B35" s="352" t="s">
        <v>1281</v>
      </c>
      <c r="C35" s="353" t="s">
        <v>109</v>
      </c>
      <c r="D35" s="202">
        <v>5.97</v>
      </c>
      <c r="E35" s="319">
        <v>0</v>
      </c>
      <c r="F35" s="320">
        <v>0</v>
      </c>
      <c r="G35" s="319">
        <v>0</v>
      </c>
      <c r="H35" s="319">
        <v>0</v>
      </c>
      <c r="I35" s="319">
        <v>0</v>
      </c>
      <c r="J35" s="319">
        <v>0</v>
      </c>
      <c r="K35" s="319">
        <v>0</v>
      </c>
      <c r="L35" s="319">
        <v>0</v>
      </c>
      <c r="M35" s="319">
        <v>0</v>
      </c>
      <c r="N35" s="319">
        <v>0</v>
      </c>
      <c r="O35" s="319">
        <v>0</v>
      </c>
      <c r="P35" s="319">
        <v>0</v>
      </c>
      <c r="Q35" s="319">
        <v>0</v>
      </c>
      <c r="R35" s="202">
        <v>0</v>
      </c>
      <c r="S35" s="319">
        <v>0</v>
      </c>
      <c r="T35" s="319">
        <v>0</v>
      </c>
      <c r="U35" s="319">
        <v>0</v>
      </c>
      <c r="V35" s="319">
        <v>0</v>
      </c>
      <c r="W35" s="319">
        <v>0</v>
      </c>
      <c r="X35" s="319">
        <v>0</v>
      </c>
      <c r="Y35" s="319">
        <v>0</v>
      </c>
      <c r="Z35" s="319">
        <v>0</v>
      </c>
      <c r="AA35" s="319">
        <v>0</v>
      </c>
      <c r="AB35" s="202">
        <v>0</v>
      </c>
      <c r="AC35" s="319">
        <v>0</v>
      </c>
      <c r="AD35" s="319">
        <v>0</v>
      </c>
      <c r="AE35" s="319">
        <v>0</v>
      </c>
      <c r="AF35" s="319">
        <v>0</v>
      </c>
      <c r="AG35" s="319">
        <v>0</v>
      </c>
      <c r="AH35" s="319">
        <v>0</v>
      </c>
      <c r="AI35" s="319">
        <v>0</v>
      </c>
      <c r="AJ35" s="319">
        <v>0</v>
      </c>
      <c r="AK35" s="319">
        <v>0</v>
      </c>
      <c r="AL35" s="319">
        <v>0</v>
      </c>
      <c r="AM35" s="319">
        <v>0</v>
      </c>
      <c r="AN35" s="319">
        <v>0</v>
      </c>
      <c r="AO35" s="319">
        <v>0</v>
      </c>
      <c r="AP35" s="319">
        <v>0</v>
      </c>
      <c r="AQ35" s="319">
        <v>0</v>
      </c>
      <c r="AR35" s="319">
        <v>0</v>
      </c>
      <c r="AS35" s="319">
        <v>0</v>
      </c>
      <c r="AT35" s="319">
        <v>0</v>
      </c>
      <c r="AU35" s="319">
        <v>0</v>
      </c>
      <c r="AV35" s="319">
        <v>0</v>
      </c>
      <c r="AW35" s="319">
        <v>0</v>
      </c>
      <c r="AX35" s="319">
        <v>0</v>
      </c>
      <c r="AY35" s="319">
        <v>0</v>
      </c>
      <c r="AZ35" s="319">
        <v>0</v>
      </c>
      <c r="BA35" s="319">
        <v>0</v>
      </c>
      <c r="BB35" s="319">
        <v>0</v>
      </c>
      <c r="BC35" s="319">
        <v>0</v>
      </c>
      <c r="BD35" s="319">
        <v>0</v>
      </c>
      <c r="BE35" s="319">
        <v>0</v>
      </c>
      <c r="BF35" s="319">
        <v>0</v>
      </c>
      <c r="BG35" s="319">
        <v>0</v>
      </c>
      <c r="BH35" s="319">
        <v>0</v>
      </c>
      <c r="BI35" s="319">
        <v>0</v>
      </c>
      <c r="BJ35" s="354">
        <v>0</v>
      </c>
      <c r="BK35" s="354">
        <v>5.97</v>
      </c>
    </row>
    <row r="36" spans="1:63" ht="20.100000000000001" customHeight="1" x14ac:dyDescent="0.2">
      <c r="A36" s="378"/>
      <c r="B36" s="352" t="s">
        <v>110</v>
      </c>
      <c r="C36" s="353" t="s">
        <v>111</v>
      </c>
      <c r="D36" s="202">
        <v>0.04</v>
      </c>
      <c r="E36" s="319">
        <v>0</v>
      </c>
      <c r="F36" s="320">
        <v>0</v>
      </c>
      <c r="G36" s="319">
        <v>0</v>
      </c>
      <c r="H36" s="319">
        <v>0</v>
      </c>
      <c r="I36" s="319">
        <v>0</v>
      </c>
      <c r="J36" s="319">
        <v>0</v>
      </c>
      <c r="K36" s="319">
        <v>0</v>
      </c>
      <c r="L36" s="319">
        <v>0</v>
      </c>
      <c r="M36" s="319">
        <v>0</v>
      </c>
      <c r="N36" s="319">
        <v>0</v>
      </c>
      <c r="O36" s="319">
        <v>0</v>
      </c>
      <c r="P36" s="319">
        <v>0</v>
      </c>
      <c r="Q36" s="319">
        <v>0</v>
      </c>
      <c r="R36" s="202">
        <v>0</v>
      </c>
      <c r="S36" s="319">
        <v>0</v>
      </c>
      <c r="T36" s="319">
        <v>0</v>
      </c>
      <c r="U36" s="319">
        <v>0</v>
      </c>
      <c r="V36" s="319">
        <v>0</v>
      </c>
      <c r="W36" s="319">
        <v>0</v>
      </c>
      <c r="X36" s="319">
        <v>0</v>
      </c>
      <c r="Y36" s="319">
        <v>0</v>
      </c>
      <c r="Z36" s="319">
        <v>0</v>
      </c>
      <c r="AA36" s="319">
        <v>0</v>
      </c>
      <c r="AB36" s="202">
        <v>0</v>
      </c>
      <c r="AC36" s="319">
        <v>0</v>
      </c>
      <c r="AD36" s="319">
        <v>0</v>
      </c>
      <c r="AE36" s="319">
        <v>0</v>
      </c>
      <c r="AF36" s="319">
        <v>0</v>
      </c>
      <c r="AG36" s="319">
        <v>0</v>
      </c>
      <c r="AH36" s="319">
        <v>0</v>
      </c>
      <c r="AI36" s="319">
        <v>0</v>
      </c>
      <c r="AJ36" s="319">
        <v>0</v>
      </c>
      <c r="AK36" s="319">
        <v>0</v>
      </c>
      <c r="AL36" s="319">
        <v>0</v>
      </c>
      <c r="AM36" s="319">
        <v>0</v>
      </c>
      <c r="AN36" s="319">
        <v>0</v>
      </c>
      <c r="AO36" s="319">
        <v>0</v>
      </c>
      <c r="AP36" s="319">
        <v>0</v>
      </c>
      <c r="AQ36" s="319">
        <v>0</v>
      </c>
      <c r="AR36" s="319">
        <v>0</v>
      </c>
      <c r="AS36" s="319">
        <v>0</v>
      </c>
      <c r="AT36" s="319">
        <v>0</v>
      </c>
      <c r="AU36" s="319">
        <v>0</v>
      </c>
      <c r="AV36" s="319">
        <v>0</v>
      </c>
      <c r="AW36" s="319">
        <v>0</v>
      </c>
      <c r="AX36" s="319">
        <v>0</v>
      </c>
      <c r="AY36" s="319">
        <v>0</v>
      </c>
      <c r="AZ36" s="319">
        <v>0</v>
      </c>
      <c r="BA36" s="319">
        <v>0</v>
      </c>
      <c r="BB36" s="319">
        <v>0</v>
      </c>
      <c r="BC36" s="319">
        <v>0</v>
      </c>
      <c r="BD36" s="319">
        <v>0</v>
      </c>
      <c r="BE36" s="319">
        <v>0</v>
      </c>
      <c r="BF36" s="319">
        <v>0</v>
      </c>
      <c r="BG36" s="319">
        <v>0</v>
      </c>
      <c r="BH36" s="319">
        <v>0</v>
      </c>
      <c r="BI36" s="319">
        <v>0</v>
      </c>
      <c r="BJ36" s="354">
        <v>0</v>
      </c>
      <c r="BK36" s="354">
        <v>0.04</v>
      </c>
    </row>
    <row r="37" spans="1:63" ht="20.100000000000001" customHeight="1" x14ac:dyDescent="0.2">
      <c r="A37" s="378"/>
      <c r="B37" s="352" t="s">
        <v>1266</v>
      </c>
      <c r="C37" s="353" t="s">
        <v>113</v>
      </c>
      <c r="D37" s="202">
        <v>0.01</v>
      </c>
      <c r="E37" s="319">
        <v>0</v>
      </c>
      <c r="F37" s="320">
        <v>0</v>
      </c>
      <c r="G37" s="319">
        <v>0</v>
      </c>
      <c r="H37" s="319">
        <v>0</v>
      </c>
      <c r="I37" s="319">
        <v>0</v>
      </c>
      <c r="J37" s="319">
        <v>0</v>
      </c>
      <c r="K37" s="319">
        <v>0</v>
      </c>
      <c r="L37" s="319">
        <v>0</v>
      </c>
      <c r="M37" s="319">
        <v>0</v>
      </c>
      <c r="N37" s="319">
        <v>0</v>
      </c>
      <c r="O37" s="319">
        <v>0</v>
      </c>
      <c r="P37" s="319">
        <v>0</v>
      </c>
      <c r="Q37" s="319">
        <v>0</v>
      </c>
      <c r="R37" s="202">
        <v>0</v>
      </c>
      <c r="S37" s="319">
        <v>0</v>
      </c>
      <c r="T37" s="319">
        <v>0</v>
      </c>
      <c r="U37" s="319">
        <v>0</v>
      </c>
      <c r="V37" s="319">
        <v>0</v>
      </c>
      <c r="W37" s="319">
        <v>0</v>
      </c>
      <c r="X37" s="319">
        <v>0</v>
      </c>
      <c r="Y37" s="319">
        <v>0</v>
      </c>
      <c r="Z37" s="319">
        <v>0</v>
      </c>
      <c r="AA37" s="319">
        <v>0</v>
      </c>
      <c r="AB37" s="202">
        <v>0</v>
      </c>
      <c r="AC37" s="319">
        <v>0</v>
      </c>
      <c r="AD37" s="319">
        <v>0</v>
      </c>
      <c r="AE37" s="319">
        <v>0</v>
      </c>
      <c r="AF37" s="319">
        <v>0</v>
      </c>
      <c r="AG37" s="319">
        <v>0</v>
      </c>
      <c r="AH37" s="319">
        <v>0</v>
      </c>
      <c r="AI37" s="319">
        <v>0</v>
      </c>
      <c r="AJ37" s="319">
        <v>0</v>
      </c>
      <c r="AK37" s="319">
        <v>0</v>
      </c>
      <c r="AL37" s="319">
        <v>0</v>
      </c>
      <c r="AM37" s="319">
        <v>0</v>
      </c>
      <c r="AN37" s="319">
        <v>0</v>
      </c>
      <c r="AO37" s="319">
        <v>0</v>
      </c>
      <c r="AP37" s="319">
        <v>0</v>
      </c>
      <c r="AQ37" s="319">
        <v>0</v>
      </c>
      <c r="AR37" s="319">
        <v>0</v>
      </c>
      <c r="AS37" s="319">
        <v>0</v>
      </c>
      <c r="AT37" s="319">
        <v>0</v>
      </c>
      <c r="AU37" s="319">
        <v>0</v>
      </c>
      <c r="AV37" s="319">
        <v>0</v>
      </c>
      <c r="AW37" s="319">
        <v>0</v>
      </c>
      <c r="AX37" s="319">
        <v>0</v>
      </c>
      <c r="AY37" s="319">
        <v>0</v>
      </c>
      <c r="AZ37" s="319">
        <v>0</v>
      </c>
      <c r="BA37" s="319">
        <v>0</v>
      </c>
      <c r="BB37" s="319">
        <v>0</v>
      </c>
      <c r="BC37" s="319">
        <v>0</v>
      </c>
      <c r="BD37" s="319">
        <v>0</v>
      </c>
      <c r="BE37" s="319">
        <v>0</v>
      </c>
      <c r="BF37" s="319">
        <v>0</v>
      </c>
      <c r="BG37" s="319">
        <v>0</v>
      </c>
      <c r="BH37" s="319">
        <v>0</v>
      </c>
      <c r="BI37" s="319">
        <v>0</v>
      </c>
      <c r="BJ37" s="354">
        <v>0</v>
      </c>
      <c r="BK37" s="354">
        <v>0.01</v>
      </c>
    </row>
    <row r="38" spans="1:63" ht="20.100000000000001" customHeight="1" x14ac:dyDescent="0.2">
      <c r="A38" s="378"/>
      <c r="B38" s="355" t="s">
        <v>664</v>
      </c>
      <c r="C38" s="356" t="s">
        <v>115</v>
      </c>
      <c r="D38" s="202">
        <v>0</v>
      </c>
      <c r="E38" s="319">
        <v>0</v>
      </c>
      <c r="F38" s="320">
        <v>0</v>
      </c>
      <c r="G38" s="319">
        <v>0</v>
      </c>
      <c r="H38" s="319">
        <v>0</v>
      </c>
      <c r="I38" s="319">
        <v>0</v>
      </c>
      <c r="J38" s="319">
        <v>0</v>
      </c>
      <c r="K38" s="319">
        <v>0</v>
      </c>
      <c r="L38" s="319">
        <v>0</v>
      </c>
      <c r="M38" s="319">
        <v>0</v>
      </c>
      <c r="N38" s="319">
        <v>0</v>
      </c>
      <c r="O38" s="319">
        <v>0</v>
      </c>
      <c r="P38" s="319">
        <v>0</v>
      </c>
      <c r="Q38" s="319">
        <v>0</v>
      </c>
      <c r="R38" s="202">
        <v>0</v>
      </c>
      <c r="S38" s="319">
        <v>0</v>
      </c>
      <c r="T38" s="319">
        <v>0</v>
      </c>
      <c r="U38" s="319">
        <v>0</v>
      </c>
      <c r="V38" s="319">
        <v>0</v>
      </c>
      <c r="W38" s="319">
        <v>0</v>
      </c>
      <c r="X38" s="319">
        <v>0</v>
      </c>
      <c r="Y38" s="319">
        <v>0</v>
      </c>
      <c r="Z38" s="319">
        <v>0</v>
      </c>
      <c r="AA38" s="319">
        <v>0</v>
      </c>
      <c r="AB38" s="202">
        <v>0</v>
      </c>
      <c r="AC38" s="319">
        <v>0</v>
      </c>
      <c r="AD38" s="319">
        <v>0</v>
      </c>
      <c r="AE38" s="319">
        <v>0</v>
      </c>
      <c r="AF38" s="319">
        <v>0</v>
      </c>
      <c r="AG38" s="319">
        <v>0</v>
      </c>
      <c r="AH38" s="319">
        <v>0</v>
      </c>
      <c r="AI38" s="319">
        <v>0</v>
      </c>
      <c r="AJ38" s="319">
        <v>0</v>
      </c>
      <c r="AK38" s="319">
        <v>0</v>
      </c>
      <c r="AL38" s="319">
        <v>0</v>
      </c>
      <c r="AM38" s="319">
        <v>0</v>
      </c>
      <c r="AN38" s="319">
        <v>0</v>
      </c>
      <c r="AO38" s="319">
        <v>0</v>
      </c>
      <c r="AP38" s="319">
        <v>0</v>
      </c>
      <c r="AQ38" s="319">
        <v>0</v>
      </c>
      <c r="AR38" s="319">
        <v>0</v>
      </c>
      <c r="AS38" s="319">
        <v>0</v>
      </c>
      <c r="AT38" s="319">
        <v>0</v>
      </c>
      <c r="AU38" s="319">
        <v>0</v>
      </c>
      <c r="AV38" s="319">
        <v>0</v>
      </c>
      <c r="AW38" s="319">
        <v>0</v>
      </c>
      <c r="AX38" s="319">
        <v>0</v>
      </c>
      <c r="AY38" s="319">
        <v>0</v>
      </c>
      <c r="AZ38" s="319">
        <v>0</v>
      </c>
      <c r="BA38" s="319">
        <v>0</v>
      </c>
      <c r="BB38" s="319">
        <v>0</v>
      </c>
      <c r="BC38" s="319">
        <v>0</v>
      </c>
      <c r="BD38" s="319">
        <v>0</v>
      </c>
      <c r="BE38" s="319">
        <v>0</v>
      </c>
      <c r="BF38" s="319">
        <v>0</v>
      </c>
      <c r="BG38" s="319">
        <v>0</v>
      </c>
      <c r="BH38" s="319">
        <v>0</v>
      </c>
      <c r="BI38" s="319">
        <v>0</v>
      </c>
      <c r="BJ38" s="354">
        <v>0</v>
      </c>
      <c r="BK38" s="354">
        <v>0</v>
      </c>
    </row>
    <row r="39" spans="1:63" ht="20.100000000000001" customHeight="1" x14ac:dyDescent="0.2">
      <c r="A39" s="377"/>
      <c r="B39" s="341" t="s">
        <v>665</v>
      </c>
      <c r="C39" s="340" t="s">
        <v>117</v>
      </c>
      <c r="D39" s="202">
        <v>0</v>
      </c>
      <c r="E39" s="202">
        <v>0</v>
      </c>
      <c r="F39" s="320">
        <v>0</v>
      </c>
      <c r="G39" s="202">
        <v>0</v>
      </c>
      <c r="H39" s="202">
        <v>0</v>
      </c>
      <c r="I39" s="202">
        <v>0</v>
      </c>
      <c r="J39" s="202">
        <v>0</v>
      </c>
      <c r="K39" s="202">
        <v>0</v>
      </c>
      <c r="L39" s="202">
        <v>0</v>
      </c>
      <c r="M39" s="202">
        <v>0</v>
      </c>
      <c r="N39" s="202">
        <v>0</v>
      </c>
      <c r="O39" s="202">
        <v>0</v>
      </c>
      <c r="P39" s="202">
        <v>0</v>
      </c>
      <c r="Q39" s="202">
        <v>0</v>
      </c>
      <c r="R39" s="202">
        <v>0</v>
      </c>
      <c r="S39" s="202">
        <v>0</v>
      </c>
      <c r="T39" s="202">
        <v>0</v>
      </c>
      <c r="U39" s="202">
        <v>0</v>
      </c>
      <c r="V39" s="202">
        <v>0</v>
      </c>
      <c r="W39" s="202">
        <v>0</v>
      </c>
      <c r="X39" s="202">
        <v>0</v>
      </c>
      <c r="Y39" s="202">
        <v>0</v>
      </c>
      <c r="Z39" s="202">
        <v>0</v>
      </c>
      <c r="AA39" s="202">
        <v>0</v>
      </c>
      <c r="AB39" s="202">
        <v>0</v>
      </c>
      <c r="AC39" s="319">
        <v>0</v>
      </c>
      <c r="AD39" s="319">
        <v>0</v>
      </c>
      <c r="AE39" s="319">
        <v>0</v>
      </c>
      <c r="AF39" s="319">
        <v>0</v>
      </c>
      <c r="AG39" s="319">
        <v>0</v>
      </c>
      <c r="AH39" s="319">
        <v>0</v>
      </c>
      <c r="AI39" s="319">
        <v>0</v>
      </c>
      <c r="AJ39" s="319">
        <v>0</v>
      </c>
      <c r="AK39" s="319">
        <v>0</v>
      </c>
      <c r="AL39" s="202">
        <v>0</v>
      </c>
      <c r="AM39" s="202">
        <v>0</v>
      </c>
      <c r="AN39" s="202">
        <v>0</v>
      </c>
      <c r="AO39" s="202">
        <v>0</v>
      </c>
      <c r="AP39" s="319">
        <v>0</v>
      </c>
      <c r="AQ39" s="319">
        <v>0</v>
      </c>
      <c r="AR39" s="319">
        <v>0</v>
      </c>
      <c r="AS39" s="202">
        <v>0</v>
      </c>
      <c r="AT39" s="202">
        <v>0</v>
      </c>
      <c r="AU39" s="202">
        <v>0</v>
      </c>
      <c r="AV39" s="202">
        <v>0</v>
      </c>
      <c r="AW39" s="202">
        <v>0</v>
      </c>
      <c r="AX39" s="202">
        <v>0</v>
      </c>
      <c r="AY39" s="202">
        <v>0</v>
      </c>
      <c r="AZ39" s="202">
        <v>0</v>
      </c>
      <c r="BA39" s="202">
        <v>0</v>
      </c>
      <c r="BB39" s="202">
        <v>0</v>
      </c>
      <c r="BC39" s="202">
        <v>0</v>
      </c>
      <c r="BD39" s="202">
        <v>0</v>
      </c>
      <c r="BE39" s="202">
        <v>0</v>
      </c>
      <c r="BF39" s="202">
        <v>0</v>
      </c>
      <c r="BG39" s="319">
        <v>0</v>
      </c>
      <c r="BH39" s="319">
        <v>0</v>
      </c>
      <c r="BI39" s="319">
        <v>0</v>
      </c>
      <c r="BJ39" s="321">
        <v>0</v>
      </c>
      <c r="BK39" s="321">
        <v>0</v>
      </c>
    </row>
    <row r="40" spans="1:63" ht="20.100000000000001" customHeight="1" x14ac:dyDescent="0.2">
      <c r="A40" s="375"/>
      <c r="B40" s="341" t="s">
        <v>1282</v>
      </c>
      <c r="C40" s="340" t="s">
        <v>119</v>
      </c>
      <c r="D40" s="202">
        <v>0</v>
      </c>
      <c r="E40" s="202">
        <v>0</v>
      </c>
      <c r="F40" s="320">
        <v>0</v>
      </c>
      <c r="G40" s="202">
        <v>0</v>
      </c>
      <c r="H40" s="202">
        <v>0</v>
      </c>
      <c r="I40" s="202">
        <v>0</v>
      </c>
      <c r="J40" s="202">
        <v>0</v>
      </c>
      <c r="K40" s="202">
        <v>0</v>
      </c>
      <c r="L40" s="202">
        <v>0</v>
      </c>
      <c r="M40" s="202">
        <v>0</v>
      </c>
      <c r="N40" s="202">
        <v>0</v>
      </c>
      <c r="O40" s="202">
        <v>0</v>
      </c>
      <c r="P40" s="202">
        <v>0</v>
      </c>
      <c r="Q40" s="202">
        <v>0</v>
      </c>
      <c r="R40" s="202">
        <v>0</v>
      </c>
      <c r="S40" s="202">
        <v>0</v>
      </c>
      <c r="T40" s="202">
        <v>0</v>
      </c>
      <c r="U40" s="202">
        <v>0</v>
      </c>
      <c r="V40" s="202">
        <v>0</v>
      </c>
      <c r="W40" s="202">
        <v>0</v>
      </c>
      <c r="X40" s="202">
        <v>0</v>
      </c>
      <c r="Y40" s="202">
        <v>0</v>
      </c>
      <c r="Z40" s="202">
        <v>0</v>
      </c>
      <c r="AA40" s="202">
        <v>0</v>
      </c>
      <c r="AB40" s="202">
        <v>0</v>
      </c>
      <c r="AC40" s="319">
        <v>0</v>
      </c>
      <c r="AD40" s="319">
        <v>0</v>
      </c>
      <c r="AE40" s="319">
        <v>0</v>
      </c>
      <c r="AF40" s="319">
        <v>0</v>
      </c>
      <c r="AG40" s="319">
        <v>0</v>
      </c>
      <c r="AH40" s="319">
        <v>0</v>
      </c>
      <c r="AI40" s="319">
        <v>0</v>
      </c>
      <c r="AJ40" s="319">
        <v>0</v>
      </c>
      <c r="AK40" s="319">
        <v>0</v>
      </c>
      <c r="AL40" s="202">
        <v>0</v>
      </c>
      <c r="AM40" s="202">
        <v>0</v>
      </c>
      <c r="AN40" s="202">
        <v>0</v>
      </c>
      <c r="AO40" s="202">
        <v>0</v>
      </c>
      <c r="AP40" s="319">
        <v>0</v>
      </c>
      <c r="AQ40" s="319">
        <v>0</v>
      </c>
      <c r="AR40" s="319">
        <v>0</v>
      </c>
      <c r="AS40" s="202">
        <v>0</v>
      </c>
      <c r="AT40" s="202">
        <v>0</v>
      </c>
      <c r="AU40" s="202">
        <v>0</v>
      </c>
      <c r="AV40" s="202">
        <v>0</v>
      </c>
      <c r="AW40" s="202">
        <v>0</v>
      </c>
      <c r="AX40" s="202">
        <v>0</v>
      </c>
      <c r="AY40" s="202">
        <v>0</v>
      </c>
      <c r="AZ40" s="202">
        <v>0</v>
      </c>
      <c r="BA40" s="202">
        <v>0</v>
      </c>
      <c r="BB40" s="202">
        <v>0</v>
      </c>
      <c r="BC40" s="202">
        <v>0</v>
      </c>
      <c r="BD40" s="202">
        <v>0</v>
      </c>
      <c r="BE40" s="202">
        <v>0</v>
      </c>
      <c r="BF40" s="202">
        <v>0</v>
      </c>
      <c r="BG40" s="319">
        <v>0</v>
      </c>
      <c r="BH40" s="319">
        <v>0</v>
      </c>
      <c r="BI40" s="319">
        <v>0</v>
      </c>
      <c r="BJ40" s="321">
        <v>0</v>
      </c>
      <c r="BK40" s="321">
        <v>0</v>
      </c>
    </row>
    <row r="41" spans="1:63" ht="20.100000000000001" customHeight="1" x14ac:dyDescent="0.2">
      <c r="A41" s="375"/>
      <c r="B41" s="341" t="s">
        <v>1283</v>
      </c>
      <c r="C41" s="340" t="s">
        <v>121</v>
      </c>
      <c r="D41" s="202">
        <v>0.79</v>
      </c>
      <c r="E41" s="202">
        <v>0</v>
      </c>
      <c r="F41" s="320">
        <v>0</v>
      </c>
      <c r="G41" s="202">
        <v>0</v>
      </c>
      <c r="H41" s="202">
        <v>0</v>
      </c>
      <c r="I41" s="202">
        <v>0</v>
      </c>
      <c r="J41" s="202">
        <v>0</v>
      </c>
      <c r="K41" s="202">
        <v>0</v>
      </c>
      <c r="L41" s="202">
        <v>0</v>
      </c>
      <c r="M41" s="202">
        <v>0</v>
      </c>
      <c r="N41" s="202">
        <v>0</v>
      </c>
      <c r="O41" s="202">
        <v>0</v>
      </c>
      <c r="P41" s="202">
        <v>0</v>
      </c>
      <c r="Q41" s="202">
        <v>0</v>
      </c>
      <c r="R41" s="202">
        <v>0</v>
      </c>
      <c r="S41" s="202">
        <v>0</v>
      </c>
      <c r="T41" s="202">
        <v>0</v>
      </c>
      <c r="U41" s="202">
        <v>0</v>
      </c>
      <c r="V41" s="202">
        <v>0</v>
      </c>
      <c r="W41" s="202">
        <v>0</v>
      </c>
      <c r="X41" s="202">
        <v>0</v>
      </c>
      <c r="Y41" s="202">
        <v>0</v>
      </c>
      <c r="Z41" s="202">
        <v>0</v>
      </c>
      <c r="AA41" s="202">
        <v>0</v>
      </c>
      <c r="AB41" s="202">
        <v>0</v>
      </c>
      <c r="AC41" s="319">
        <v>0</v>
      </c>
      <c r="AD41" s="319">
        <v>0</v>
      </c>
      <c r="AE41" s="319">
        <v>0</v>
      </c>
      <c r="AF41" s="319">
        <v>0</v>
      </c>
      <c r="AG41" s="319">
        <v>0</v>
      </c>
      <c r="AH41" s="319">
        <v>0</v>
      </c>
      <c r="AI41" s="319">
        <v>0</v>
      </c>
      <c r="AJ41" s="319">
        <v>0</v>
      </c>
      <c r="AK41" s="319">
        <v>0</v>
      </c>
      <c r="AL41" s="202">
        <v>0</v>
      </c>
      <c r="AM41" s="202">
        <v>0</v>
      </c>
      <c r="AN41" s="202">
        <v>0</v>
      </c>
      <c r="AO41" s="202">
        <v>0</v>
      </c>
      <c r="AP41" s="319">
        <v>0</v>
      </c>
      <c r="AQ41" s="319">
        <v>0</v>
      </c>
      <c r="AR41" s="319">
        <v>0</v>
      </c>
      <c r="AS41" s="202">
        <v>0</v>
      </c>
      <c r="AT41" s="202">
        <v>0</v>
      </c>
      <c r="AU41" s="202">
        <v>0</v>
      </c>
      <c r="AV41" s="202">
        <v>0</v>
      </c>
      <c r="AW41" s="202">
        <v>0</v>
      </c>
      <c r="AX41" s="202">
        <v>0</v>
      </c>
      <c r="AY41" s="202">
        <v>0</v>
      </c>
      <c r="AZ41" s="202">
        <v>0</v>
      </c>
      <c r="BA41" s="202">
        <v>0</v>
      </c>
      <c r="BB41" s="202">
        <v>0</v>
      </c>
      <c r="BC41" s="202">
        <v>0</v>
      </c>
      <c r="BD41" s="202">
        <v>0</v>
      </c>
      <c r="BE41" s="202">
        <v>0</v>
      </c>
      <c r="BF41" s="202">
        <v>0</v>
      </c>
      <c r="BG41" s="319">
        <v>0</v>
      </c>
      <c r="BH41" s="319">
        <v>0</v>
      </c>
      <c r="BI41" s="319">
        <v>0</v>
      </c>
      <c r="BJ41" s="321">
        <v>0</v>
      </c>
      <c r="BK41" s="321">
        <v>0.79</v>
      </c>
    </row>
    <row r="42" spans="1:63" ht="26.25" customHeight="1" x14ac:dyDescent="0.2">
      <c r="A42" s="375"/>
      <c r="B42" s="341" t="s">
        <v>1284</v>
      </c>
      <c r="C42" s="340" t="s">
        <v>123</v>
      </c>
      <c r="D42" s="202">
        <v>3.49</v>
      </c>
      <c r="E42" s="202">
        <v>0</v>
      </c>
      <c r="F42" s="320">
        <v>0</v>
      </c>
      <c r="G42" s="202">
        <v>0</v>
      </c>
      <c r="H42" s="202">
        <v>0</v>
      </c>
      <c r="I42" s="202">
        <v>0</v>
      </c>
      <c r="J42" s="202">
        <v>0</v>
      </c>
      <c r="K42" s="202">
        <v>0</v>
      </c>
      <c r="L42" s="202">
        <v>0</v>
      </c>
      <c r="M42" s="202">
        <v>0</v>
      </c>
      <c r="N42" s="202">
        <v>0</v>
      </c>
      <c r="O42" s="202">
        <v>0</v>
      </c>
      <c r="P42" s="202">
        <v>0</v>
      </c>
      <c r="Q42" s="202">
        <v>0</v>
      </c>
      <c r="R42" s="202">
        <v>0</v>
      </c>
      <c r="S42" s="202">
        <v>0</v>
      </c>
      <c r="T42" s="202">
        <v>0</v>
      </c>
      <c r="U42" s="202">
        <v>0</v>
      </c>
      <c r="V42" s="202">
        <v>0</v>
      </c>
      <c r="W42" s="202">
        <v>0</v>
      </c>
      <c r="X42" s="202">
        <v>0</v>
      </c>
      <c r="Y42" s="202">
        <v>0</v>
      </c>
      <c r="Z42" s="202">
        <v>0</v>
      </c>
      <c r="AA42" s="202">
        <v>0</v>
      </c>
      <c r="AB42" s="202">
        <v>0</v>
      </c>
      <c r="AC42" s="319">
        <v>0</v>
      </c>
      <c r="AD42" s="319">
        <v>0</v>
      </c>
      <c r="AE42" s="319">
        <v>0</v>
      </c>
      <c r="AF42" s="319">
        <v>0</v>
      </c>
      <c r="AG42" s="319">
        <v>0</v>
      </c>
      <c r="AH42" s="319">
        <v>0</v>
      </c>
      <c r="AI42" s="319">
        <v>0</v>
      </c>
      <c r="AJ42" s="319">
        <v>0</v>
      </c>
      <c r="AK42" s="319">
        <v>0</v>
      </c>
      <c r="AL42" s="202">
        <v>0</v>
      </c>
      <c r="AM42" s="202">
        <v>0</v>
      </c>
      <c r="AN42" s="202">
        <v>0</v>
      </c>
      <c r="AO42" s="202">
        <v>0</v>
      </c>
      <c r="AP42" s="319">
        <v>0</v>
      </c>
      <c r="AQ42" s="319">
        <v>0</v>
      </c>
      <c r="AR42" s="319">
        <v>0</v>
      </c>
      <c r="AS42" s="202">
        <v>0</v>
      </c>
      <c r="AT42" s="202">
        <v>0</v>
      </c>
      <c r="AU42" s="202">
        <v>0</v>
      </c>
      <c r="AV42" s="202">
        <v>0</v>
      </c>
      <c r="AW42" s="202">
        <v>0</v>
      </c>
      <c r="AX42" s="202">
        <v>0</v>
      </c>
      <c r="AY42" s="202">
        <v>0</v>
      </c>
      <c r="AZ42" s="202">
        <v>0</v>
      </c>
      <c r="BA42" s="202">
        <v>0</v>
      </c>
      <c r="BB42" s="202">
        <v>0</v>
      </c>
      <c r="BC42" s="202">
        <v>0</v>
      </c>
      <c r="BD42" s="202">
        <v>0</v>
      </c>
      <c r="BE42" s="202">
        <v>0</v>
      </c>
      <c r="BF42" s="202">
        <v>0</v>
      </c>
      <c r="BG42" s="319">
        <v>0</v>
      </c>
      <c r="BH42" s="319">
        <v>0</v>
      </c>
      <c r="BI42" s="319">
        <v>0</v>
      </c>
      <c r="BJ42" s="321">
        <v>0</v>
      </c>
      <c r="BK42" s="321">
        <v>3.49</v>
      </c>
    </row>
    <row r="43" spans="1:63" ht="20.100000000000001" customHeight="1" x14ac:dyDescent="0.2">
      <c r="A43" s="378"/>
      <c r="B43" s="352" t="s">
        <v>1267</v>
      </c>
      <c r="C43" s="353" t="s">
        <v>125</v>
      </c>
      <c r="D43" s="202">
        <v>0</v>
      </c>
      <c r="E43" s="319">
        <v>0</v>
      </c>
      <c r="F43" s="320">
        <v>0</v>
      </c>
      <c r="G43" s="319">
        <v>0</v>
      </c>
      <c r="H43" s="319">
        <v>0</v>
      </c>
      <c r="I43" s="319">
        <v>0</v>
      </c>
      <c r="J43" s="319">
        <v>0</v>
      </c>
      <c r="K43" s="319">
        <v>0</v>
      </c>
      <c r="L43" s="319">
        <v>0</v>
      </c>
      <c r="M43" s="319">
        <v>0</v>
      </c>
      <c r="N43" s="319">
        <v>0</v>
      </c>
      <c r="O43" s="319">
        <v>0</v>
      </c>
      <c r="P43" s="319">
        <v>0</v>
      </c>
      <c r="Q43" s="319">
        <v>0</v>
      </c>
      <c r="R43" s="202">
        <v>0</v>
      </c>
      <c r="S43" s="319">
        <v>0</v>
      </c>
      <c r="T43" s="319">
        <v>0</v>
      </c>
      <c r="U43" s="319">
        <v>0</v>
      </c>
      <c r="V43" s="319">
        <v>0</v>
      </c>
      <c r="W43" s="319">
        <v>0</v>
      </c>
      <c r="X43" s="319">
        <v>0</v>
      </c>
      <c r="Y43" s="319">
        <v>0</v>
      </c>
      <c r="Z43" s="319">
        <v>0</v>
      </c>
      <c r="AA43" s="319">
        <v>0</v>
      </c>
      <c r="AB43" s="202">
        <v>0</v>
      </c>
      <c r="AC43" s="319">
        <v>0</v>
      </c>
      <c r="AD43" s="319">
        <v>0</v>
      </c>
      <c r="AE43" s="319">
        <v>0</v>
      </c>
      <c r="AF43" s="319">
        <v>0</v>
      </c>
      <c r="AG43" s="319">
        <v>0</v>
      </c>
      <c r="AH43" s="319">
        <v>0</v>
      </c>
      <c r="AI43" s="319">
        <v>0</v>
      </c>
      <c r="AJ43" s="319">
        <v>0</v>
      </c>
      <c r="AK43" s="319">
        <v>0</v>
      </c>
      <c r="AL43" s="319">
        <v>0</v>
      </c>
      <c r="AM43" s="319">
        <v>0</v>
      </c>
      <c r="AN43" s="319">
        <v>0</v>
      </c>
      <c r="AO43" s="319">
        <v>0</v>
      </c>
      <c r="AP43" s="319">
        <v>0</v>
      </c>
      <c r="AQ43" s="319">
        <v>0</v>
      </c>
      <c r="AR43" s="319">
        <v>0</v>
      </c>
      <c r="AS43" s="319">
        <v>0</v>
      </c>
      <c r="AT43" s="319">
        <v>0</v>
      </c>
      <c r="AU43" s="319">
        <v>0</v>
      </c>
      <c r="AV43" s="319">
        <v>0</v>
      </c>
      <c r="AW43" s="319">
        <v>0</v>
      </c>
      <c r="AX43" s="319">
        <v>0</v>
      </c>
      <c r="AY43" s="319">
        <v>0</v>
      </c>
      <c r="AZ43" s="319">
        <v>0</v>
      </c>
      <c r="BA43" s="319">
        <v>0</v>
      </c>
      <c r="BB43" s="319">
        <v>0</v>
      </c>
      <c r="BC43" s="319">
        <v>0</v>
      </c>
      <c r="BD43" s="319">
        <v>0</v>
      </c>
      <c r="BE43" s="319">
        <v>0</v>
      </c>
      <c r="BF43" s="319">
        <v>0</v>
      </c>
      <c r="BG43" s="319">
        <v>0</v>
      </c>
      <c r="BH43" s="319">
        <v>0</v>
      </c>
      <c r="BI43" s="319">
        <v>0</v>
      </c>
      <c r="BJ43" s="354">
        <v>0</v>
      </c>
      <c r="BK43" s="354">
        <v>0</v>
      </c>
    </row>
    <row r="44" spans="1:63" ht="20.100000000000001" customHeight="1" x14ac:dyDescent="0.2">
      <c r="A44" s="378"/>
      <c r="B44" s="352" t="s">
        <v>1268</v>
      </c>
      <c r="C44" s="353" t="s">
        <v>127</v>
      </c>
      <c r="D44" s="202">
        <v>0</v>
      </c>
      <c r="E44" s="319">
        <v>0</v>
      </c>
      <c r="F44" s="320">
        <v>0</v>
      </c>
      <c r="G44" s="319">
        <v>0</v>
      </c>
      <c r="H44" s="319">
        <v>0</v>
      </c>
      <c r="I44" s="319">
        <v>0</v>
      </c>
      <c r="J44" s="319">
        <v>0</v>
      </c>
      <c r="K44" s="319">
        <v>0</v>
      </c>
      <c r="L44" s="319">
        <v>0</v>
      </c>
      <c r="M44" s="319">
        <v>0</v>
      </c>
      <c r="N44" s="319">
        <v>0</v>
      </c>
      <c r="O44" s="319">
        <v>0</v>
      </c>
      <c r="P44" s="319">
        <v>0</v>
      </c>
      <c r="Q44" s="319">
        <v>0</v>
      </c>
      <c r="R44" s="202">
        <v>0</v>
      </c>
      <c r="S44" s="319">
        <v>0</v>
      </c>
      <c r="T44" s="319">
        <v>0</v>
      </c>
      <c r="U44" s="319">
        <v>0</v>
      </c>
      <c r="V44" s="319">
        <v>0</v>
      </c>
      <c r="W44" s="319">
        <v>0</v>
      </c>
      <c r="X44" s="319">
        <v>0</v>
      </c>
      <c r="Y44" s="319">
        <v>0</v>
      </c>
      <c r="Z44" s="319">
        <v>0</v>
      </c>
      <c r="AA44" s="319">
        <v>0</v>
      </c>
      <c r="AB44" s="202">
        <v>0</v>
      </c>
      <c r="AC44" s="319">
        <v>0</v>
      </c>
      <c r="AD44" s="319">
        <v>0</v>
      </c>
      <c r="AE44" s="319">
        <v>0</v>
      </c>
      <c r="AF44" s="319">
        <v>0</v>
      </c>
      <c r="AG44" s="319">
        <v>0</v>
      </c>
      <c r="AH44" s="319">
        <v>0</v>
      </c>
      <c r="AI44" s="319">
        <v>0</v>
      </c>
      <c r="AJ44" s="319">
        <v>0</v>
      </c>
      <c r="AK44" s="319">
        <v>0</v>
      </c>
      <c r="AL44" s="319">
        <v>0</v>
      </c>
      <c r="AM44" s="319">
        <v>0</v>
      </c>
      <c r="AN44" s="319">
        <v>0</v>
      </c>
      <c r="AO44" s="319">
        <v>0</v>
      </c>
      <c r="AP44" s="319">
        <v>0</v>
      </c>
      <c r="AQ44" s="319">
        <v>0</v>
      </c>
      <c r="AR44" s="319">
        <v>0</v>
      </c>
      <c r="AS44" s="319">
        <v>0</v>
      </c>
      <c r="AT44" s="319">
        <v>0</v>
      </c>
      <c r="AU44" s="319">
        <v>0</v>
      </c>
      <c r="AV44" s="319">
        <v>0</v>
      </c>
      <c r="AW44" s="319">
        <v>0</v>
      </c>
      <c r="AX44" s="319">
        <v>0</v>
      </c>
      <c r="AY44" s="319">
        <v>0</v>
      </c>
      <c r="AZ44" s="319">
        <v>0</v>
      </c>
      <c r="BA44" s="319">
        <v>0</v>
      </c>
      <c r="BB44" s="319">
        <v>0</v>
      </c>
      <c r="BC44" s="319">
        <v>0</v>
      </c>
      <c r="BD44" s="319">
        <v>0</v>
      </c>
      <c r="BE44" s="319">
        <v>0</v>
      </c>
      <c r="BF44" s="319">
        <v>0</v>
      </c>
      <c r="BG44" s="319">
        <v>0</v>
      </c>
      <c r="BH44" s="319">
        <v>0</v>
      </c>
      <c r="BI44" s="319">
        <v>0</v>
      </c>
      <c r="BJ44" s="354">
        <v>0</v>
      </c>
      <c r="BK44" s="354">
        <v>0</v>
      </c>
    </row>
    <row r="45" spans="1:63" ht="20.100000000000001" customHeight="1" x14ac:dyDescent="0.2">
      <c r="A45" s="378"/>
      <c r="B45" s="352" t="s">
        <v>173</v>
      </c>
      <c r="C45" s="353" t="s">
        <v>129</v>
      </c>
      <c r="D45" s="202">
        <v>0.04</v>
      </c>
      <c r="E45" s="319">
        <v>0</v>
      </c>
      <c r="F45" s="320">
        <v>0</v>
      </c>
      <c r="G45" s="319">
        <v>0</v>
      </c>
      <c r="H45" s="319">
        <v>0</v>
      </c>
      <c r="I45" s="319">
        <v>0</v>
      </c>
      <c r="J45" s="319">
        <v>0</v>
      </c>
      <c r="K45" s="319">
        <v>0</v>
      </c>
      <c r="L45" s="319">
        <v>0</v>
      </c>
      <c r="M45" s="319">
        <v>0</v>
      </c>
      <c r="N45" s="319">
        <v>0</v>
      </c>
      <c r="O45" s="319">
        <v>0</v>
      </c>
      <c r="P45" s="319">
        <v>0</v>
      </c>
      <c r="Q45" s="319">
        <v>0</v>
      </c>
      <c r="R45" s="202">
        <v>0</v>
      </c>
      <c r="S45" s="319">
        <v>0</v>
      </c>
      <c r="T45" s="319">
        <v>0</v>
      </c>
      <c r="U45" s="319">
        <v>0</v>
      </c>
      <c r="V45" s="319">
        <v>0</v>
      </c>
      <c r="W45" s="319">
        <v>0</v>
      </c>
      <c r="X45" s="319">
        <v>0</v>
      </c>
      <c r="Y45" s="319">
        <v>0</v>
      </c>
      <c r="Z45" s="319">
        <v>0</v>
      </c>
      <c r="AA45" s="319">
        <v>0</v>
      </c>
      <c r="AB45" s="202">
        <v>0</v>
      </c>
      <c r="AC45" s="319">
        <v>0</v>
      </c>
      <c r="AD45" s="319">
        <v>0</v>
      </c>
      <c r="AE45" s="319">
        <v>0</v>
      </c>
      <c r="AF45" s="319">
        <v>0</v>
      </c>
      <c r="AG45" s="319">
        <v>0</v>
      </c>
      <c r="AH45" s="319">
        <v>0</v>
      </c>
      <c r="AI45" s="319">
        <v>0</v>
      </c>
      <c r="AJ45" s="319">
        <v>0</v>
      </c>
      <c r="AK45" s="319">
        <v>0</v>
      </c>
      <c r="AL45" s="319">
        <v>0</v>
      </c>
      <c r="AM45" s="319">
        <v>0</v>
      </c>
      <c r="AN45" s="319">
        <v>0</v>
      </c>
      <c r="AO45" s="319">
        <v>0</v>
      </c>
      <c r="AP45" s="319">
        <v>0</v>
      </c>
      <c r="AQ45" s="319">
        <v>0</v>
      </c>
      <c r="AR45" s="319">
        <v>0</v>
      </c>
      <c r="AS45" s="319">
        <v>0</v>
      </c>
      <c r="AT45" s="319">
        <v>0</v>
      </c>
      <c r="AU45" s="319">
        <v>0</v>
      </c>
      <c r="AV45" s="319">
        <v>0</v>
      </c>
      <c r="AW45" s="319">
        <v>0</v>
      </c>
      <c r="AX45" s="319">
        <v>0</v>
      </c>
      <c r="AY45" s="319">
        <v>0</v>
      </c>
      <c r="AZ45" s="319">
        <v>0</v>
      </c>
      <c r="BA45" s="319">
        <v>0</v>
      </c>
      <c r="BB45" s="319">
        <v>0</v>
      </c>
      <c r="BC45" s="319">
        <v>0</v>
      </c>
      <c r="BD45" s="319">
        <v>0</v>
      </c>
      <c r="BE45" s="319">
        <v>0</v>
      </c>
      <c r="BF45" s="319">
        <v>0</v>
      </c>
      <c r="BG45" s="319">
        <v>0</v>
      </c>
      <c r="BH45" s="319">
        <v>0</v>
      </c>
      <c r="BI45" s="319">
        <v>0</v>
      </c>
      <c r="BJ45" s="354">
        <v>0</v>
      </c>
      <c r="BK45" s="354">
        <v>0.04</v>
      </c>
    </row>
    <row r="46" spans="1:63" ht="20.100000000000001" customHeight="1" x14ac:dyDescent="0.2">
      <c r="A46" s="378"/>
      <c r="B46" s="352" t="s">
        <v>174</v>
      </c>
      <c r="C46" s="353" t="s">
        <v>131</v>
      </c>
      <c r="D46" s="202">
        <v>0.09</v>
      </c>
      <c r="E46" s="319">
        <v>1.22</v>
      </c>
      <c r="F46" s="320">
        <v>0.52</v>
      </c>
      <c r="G46" s="319">
        <v>0</v>
      </c>
      <c r="H46" s="319">
        <v>0</v>
      </c>
      <c r="I46" s="319">
        <v>0</v>
      </c>
      <c r="J46" s="319">
        <v>0.52</v>
      </c>
      <c r="K46" s="319">
        <v>0</v>
      </c>
      <c r="L46" s="319">
        <v>0</v>
      </c>
      <c r="M46" s="319">
        <v>0</v>
      </c>
      <c r="N46" s="319">
        <v>0</v>
      </c>
      <c r="O46" s="319">
        <v>0</v>
      </c>
      <c r="P46" s="319">
        <v>0</v>
      </c>
      <c r="Q46" s="319">
        <v>0</v>
      </c>
      <c r="R46" s="202">
        <v>0.7</v>
      </c>
      <c r="S46" s="319">
        <v>0</v>
      </c>
      <c r="T46" s="319">
        <v>0</v>
      </c>
      <c r="U46" s="319">
        <v>0</v>
      </c>
      <c r="V46" s="319">
        <v>0</v>
      </c>
      <c r="W46" s="319">
        <v>0</v>
      </c>
      <c r="X46" s="319">
        <v>0</v>
      </c>
      <c r="Y46" s="319">
        <v>0</v>
      </c>
      <c r="Z46" s="319">
        <v>0</v>
      </c>
      <c r="AA46" s="319">
        <v>0</v>
      </c>
      <c r="AB46" s="202">
        <v>0</v>
      </c>
      <c r="AC46" s="319">
        <v>0</v>
      </c>
      <c r="AD46" s="319">
        <v>0</v>
      </c>
      <c r="AE46" s="319">
        <v>0</v>
      </c>
      <c r="AF46" s="319">
        <v>0</v>
      </c>
      <c r="AG46" s="319">
        <v>0</v>
      </c>
      <c r="AH46" s="319">
        <v>0</v>
      </c>
      <c r="AI46" s="319">
        <v>0</v>
      </c>
      <c r="AJ46" s="319">
        <v>0</v>
      </c>
      <c r="AK46" s="319">
        <v>0</v>
      </c>
      <c r="AL46" s="319">
        <v>0</v>
      </c>
      <c r="AM46" s="319">
        <v>0</v>
      </c>
      <c r="AN46" s="319">
        <v>0</v>
      </c>
      <c r="AO46" s="319">
        <v>0</v>
      </c>
      <c r="AP46" s="319">
        <v>0</v>
      </c>
      <c r="AQ46" s="319">
        <v>0</v>
      </c>
      <c r="AR46" s="319">
        <v>0</v>
      </c>
      <c r="AS46" s="319">
        <v>0</v>
      </c>
      <c r="AT46" s="319">
        <v>0</v>
      </c>
      <c r="AU46" s="319">
        <v>0</v>
      </c>
      <c r="AV46" s="319">
        <v>0</v>
      </c>
      <c r="AW46" s="319">
        <v>0</v>
      </c>
      <c r="AX46" s="319">
        <v>0.7</v>
      </c>
      <c r="AY46" s="319">
        <v>0</v>
      </c>
      <c r="AZ46" s="319">
        <v>0</v>
      </c>
      <c r="BA46" s="319">
        <v>0</v>
      </c>
      <c r="BB46" s="319">
        <v>0</v>
      </c>
      <c r="BC46" s="319">
        <v>0</v>
      </c>
      <c r="BD46" s="319">
        <v>0</v>
      </c>
      <c r="BE46" s="319">
        <v>0</v>
      </c>
      <c r="BF46" s="319">
        <v>0</v>
      </c>
      <c r="BG46" s="319">
        <v>0</v>
      </c>
      <c r="BH46" s="319">
        <v>0</v>
      </c>
      <c r="BI46" s="319">
        <v>0</v>
      </c>
      <c r="BJ46" s="354">
        <v>1.22</v>
      </c>
      <c r="BK46" s="354">
        <v>1.31</v>
      </c>
    </row>
    <row r="47" spans="1:63" ht="20.100000000000001" customHeight="1" x14ac:dyDescent="0.2">
      <c r="A47" s="375" t="s">
        <v>138</v>
      </c>
      <c r="B47" s="341" t="s">
        <v>133</v>
      </c>
      <c r="C47" s="340" t="s">
        <v>134</v>
      </c>
      <c r="D47" s="202">
        <v>0</v>
      </c>
      <c r="E47" s="202">
        <v>0</v>
      </c>
      <c r="F47" s="320">
        <v>0</v>
      </c>
      <c r="G47" s="202">
        <v>0</v>
      </c>
      <c r="H47" s="202">
        <v>0</v>
      </c>
      <c r="I47" s="202">
        <v>0</v>
      </c>
      <c r="J47" s="202">
        <v>0</v>
      </c>
      <c r="K47" s="202">
        <v>0</v>
      </c>
      <c r="L47" s="202">
        <v>0</v>
      </c>
      <c r="M47" s="202">
        <v>0</v>
      </c>
      <c r="N47" s="202">
        <v>0</v>
      </c>
      <c r="O47" s="202">
        <v>0</v>
      </c>
      <c r="P47" s="202">
        <v>0</v>
      </c>
      <c r="Q47" s="202">
        <v>0</v>
      </c>
      <c r="R47" s="202">
        <v>0</v>
      </c>
      <c r="S47" s="202">
        <v>0</v>
      </c>
      <c r="T47" s="202">
        <v>0</v>
      </c>
      <c r="U47" s="202">
        <v>0</v>
      </c>
      <c r="V47" s="202">
        <v>0</v>
      </c>
      <c r="W47" s="202">
        <v>0</v>
      </c>
      <c r="X47" s="202">
        <v>0</v>
      </c>
      <c r="Y47" s="202">
        <v>0</v>
      </c>
      <c r="Z47" s="202">
        <v>0</v>
      </c>
      <c r="AA47" s="202">
        <v>0</v>
      </c>
      <c r="AB47" s="202">
        <v>0</v>
      </c>
      <c r="AC47" s="319">
        <v>0</v>
      </c>
      <c r="AD47" s="319">
        <v>0</v>
      </c>
      <c r="AE47" s="319">
        <v>0</v>
      </c>
      <c r="AF47" s="319">
        <v>0</v>
      </c>
      <c r="AG47" s="319">
        <v>0</v>
      </c>
      <c r="AH47" s="319">
        <v>0</v>
      </c>
      <c r="AI47" s="319">
        <v>0</v>
      </c>
      <c r="AJ47" s="319">
        <v>0</v>
      </c>
      <c r="AK47" s="319">
        <v>0</v>
      </c>
      <c r="AL47" s="202">
        <v>0</v>
      </c>
      <c r="AM47" s="202">
        <v>0</v>
      </c>
      <c r="AN47" s="202">
        <v>0</v>
      </c>
      <c r="AO47" s="202">
        <v>0</v>
      </c>
      <c r="AP47" s="319">
        <v>0</v>
      </c>
      <c r="AQ47" s="319">
        <v>0</v>
      </c>
      <c r="AR47" s="319">
        <v>0</v>
      </c>
      <c r="AS47" s="202">
        <v>0</v>
      </c>
      <c r="AT47" s="202">
        <v>0</v>
      </c>
      <c r="AU47" s="202">
        <v>0</v>
      </c>
      <c r="AV47" s="202">
        <v>0</v>
      </c>
      <c r="AW47" s="202">
        <v>0</v>
      </c>
      <c r="AX47" s="202">
        <v>0</v>
      </c>
      <c r="AY47" s="202">
        <v>0</v>
      </c>
      <c r="AZ47" s="202">
        <v>0</v>
      </c>
      <c r="BA47" s="202">
        <v>0</v>
      </c>
      <c r="BB47" s="202">
        <v>0</v>
      </c>
      <c r="BC47" s="202">
        <v>0</v>
      </c>
      <c r="BD47" s="202">
        <v>0</v>
      </c>
      <c r="BE47" s="202">
        <v>0</v>
      </c>
      <c r="BF47" s="202">
        <v>0</v>
      </c>
      <c r="BG47" s="319">
        <v>0</v>
      </c>
      <c r="BH47" s="319">
        <v>0</v>
      </c>
      <c r="BI47" s="319">
        <v>0</v>
      </c>
      <c r="BJ47" s="321">
        <v>0</v>
      </c>
      <c r="BK47" s="321">
        <v>0</v>
      </c>
    </row>
    <row r="48" spans="1:63" ht="20.100000000000001" customHeight="1" x14ac:dyDescent="0.2">
      <c r="A48" s="375" t="s">
        <v>1285</v>
      </c>
      <c r="B48" s="341" t="s">
        <v>136</v>
      </c>
      <c r="C48" s="340" t="s">
        <v>137</v>
      </c>
      <c r="D48" s="202">
        <v>0.03</v>
      </c>
      <c r="E48" s="202">
        <v>0.01</v>
      </c>
      <c r="F48" s="320">
        <v>0</v>
      </c>
      <c r="G48" s="202">
        <v>0</v>
      </c>
      <c r="H48" s="202">
        <v>0</v>
      </c>
      <c r="I48" s="202">
        <v>0</v>
      </c>
      <c r="J48" s="202">
        <v>0</v>
      </c>
      <c r="K48" s="202">
        <v>0</v>
      </c>
      <c r="L48" s="202">
        <v>0</v>
      </c>
      <c r="M48" s="202">
        <v>0</v>
      </c>
      <c r="N48" s="202">
        <v>0</v>
      </c>
      <c r="O48" s="202">
        <v>0</v>
      </c>
      <c r="P48" s="202">
        <v>0</v>
      </c>
      <c r="Q48" s="202">
        <v>0</v>
      </c>
      <c r="R48" s="202">
        <v>0.01</v>
      </c>
      <c r="S48" s="202">
        <v>0</v>
      </c>
      <c r="T48" s="202">
        <v>0</v>
      </c>
      <c r="U48" s="202">
        <v>0</v>
      </c>
      <c r="V48" s="202">
        <v>0</v>
      </c>
      <c r="W48" s="202">
        <v>0</v>
      </c>
      <c r="X48" s="202">
        <v>0</v>
      </c>
      <c r="Y48" s="202">
        <v>0</v>
      </c>
      <c r="Z48" s="202">
        <v>0</v>
      </c>
      <c r="AA48" s="202">
        <v>0</v>
      </c>
      <c r="AB48" s="202">
        <v>0</v>
      </c>
      <c r="AC48" s="319">
        <v>0</v>
      </c>
      <c r="AD48" s="319">
        <v>0</v>
      </c>
      <c r="AE48" s="319">
        <v>0</v>
      </c>
      <c r="AF48" s="319">
        <v>0</v>
      </c>
      <c r="AG48" s="319">
        <v>0</v>
      </c>
      <c r="AH48" s="319">
        <v>0</v>
      </c>
      <c r="AI48" s="319">
        <v>0</v>
      </c>
      <c r="AJ48" s="319">
        <v>0</v>
      </c>
      <c r="AK48" s="319">
        <v>0</v>
      </c>
      <c r="AL48" s="202">
        <v>0</v>
      </c>
      <c r="AM48" s="202">
        <v>0</v>
      </c>
      <c r="AN48" s="202">
        <v>0</v>
      </c>
      <c r="AO48" s="202">
        <v>0</v>
      </c>
      <c r="AP48" s="319">
        <v>0</v>
      </c>
      <c r="AQ48" s="319">
        <v>0</v>
      </c>
      <c r="AR48" s="319">
        <v>0</v>
      </c>
      <c r="AS48" s="202">
        <v>0</v>
      </c>
      <c r="AT48" s="202">
        <v>0</v>
      </c>
      <c r="AU48" s="202">
        <v>0</v>
      </c>
      <c r="AV48" s="202">
        <v>0</v>
      </c>
      <c r="AW48" s="202">
        <v>0</v>
      </c>
      <c r="AX48" s="202">
        <v>0.01</v>
      </c>
      <c r="AY48" s="202">
        <v>0</v>
      </c>
      <c r="AZ48" s="202">
        <v>0</v>
      </c>
      <c r="BA48" s="202">
        <v>0</v>
      </c>
      <c r="BB48" s="202">
        <v>0</v>
      </c>
      <c r="BC48" s="202">
        <v>0</v>
      </c>
      <c r="BD48" s="202">
        <v>0</v>
      </c>
      <c r="BE48" s="202">
        <v>0</v>
      </c>
      <c r="BF48" s="202">
        <v>0</v>
      </c>
      <c r="BG48" s="319">
        <v>0</v>
      </c>
      <c r="BH48" s="319">
        <v>0</v>
      </c>
      <c r="BI48" s="319">
        <v>0</v>
      </c>
      <c r="BJ48" s="321">
        <v>0.01</v>
      </c>
      <c r="BK48" s="321">
        <v>0.04</v>
      </c>
    </row>
    <row r="49" spans="1:63" ht="20.100000000000001" customHeight="1" x14ac:dyDescent="0.2">
      <c r="A49" s="375" t="s">
        <v>1270</v>
      </c>
      <c r="B49" s="341" t="s">
        <v>139</v>
      </c>
      <c r="C49" s="340" t="s">
        <v>140</v>
      </c>
      <c r="D49" s="202">
        <v>9.64</v>
      </c>
      <c r="E49" s="202">
        <v>0.84</v>
      </c>
      <c r="F49" s="320">
        <v>0.73</v>
      </c>
      <c r="G49" s="202">
        <v>0</v>
      </c>
      <c r="H49" s="202">
        <v>0</v>
      </c>
      <c r="I49" s="202">
        <v>0</v>
      </c>
      <c r="J49" s="202">
        <v>0.73</v>
      </c>
      <c r="K49" s="202">
        <v>0</v>
      </c>
      <c r="L49" s="202">
        <v>0</v>
      </c>
      <c r="M49" s="202">
        <v>0</v>
      </c>
      <c r="N49" s="202">
        <v>0</v>
      </c>
      <c r="O49" s="202">
        <v>0</v>
      </c>
      <c r="P49" s="202">
        <v>0</v>
      </c>
      <c r="Q49" s="202">
        <v>0</v>
      </c>
      <c r="R49" s="202">
        <v>0.11</v>
      </c>
      <c r="S49" s="202">
        <v>0</v>
      </c>
      <c r="T49" s="202">
        <v>0</v>
      </c>
      <c r="U49" s="202">
        <v>0</v>
      </c>
      <c r="V49" s="202">
        <v>0</v>
      </c>
      <c r="W49" s="202">
        <v>0</v>
      </c>
      <c r="X49" s="202">
        <v>0</v>
      </c>
      <c r="Y49" s="202">
        <v>0</v>
      </c>
      <c r="Z49" s="202">
        <v>0</v>
      </c>
      <c r="AA49" s="202">
        <v>0</v>
      </c>
      <c r="AB49" s="202">
        <v>0</v>
      </c>
      <c r="AC49" s="319">
        <v>0</v>
      </c>
      <c r="AD49" s="319">
        <v>0</v>
      </c>
      <c r="AE49" s="319">
        <v>0</v>
      </c>
      <c r="AF49" s="319">
        <v>0</v>
      </c>
      <c r="AG49" s="319">
        <v>0</v>
      </c>
      <c r="AH49" s="319">
        <v>0</v>
      </c>
      <c r="AI49" s="319">
        <v>0</v>
      </c>
      <c r="AJ49" s="319">
        <v>0</v>
      </c>
      <c r="AK49" s="319">
        <v>0</v>
      </c>
      <c r="AL49" s="202">
        <v>0</v>
      </c>
      <c r="AM49" s="202">
        <v>0</v>
      </c>
      <c r="AN49" s="202">
        <v>0</v>
      </c>
      <c r="AO49" s="202">
        <v>0</v>
      </c>
      <c r="AP49" s="319">
        <v>0</v>
      </c>
      <c r="AQ49" s="319">
        <v>0</v>
      </c>
      <c r="AR49" s="319">
        <v>0</v>
      </c>
      <c r="AS49" s="202">
        <v>0</v>
      </c>
      <c r="AT49" s="202">
        <v>0</v>
      </c>
      <c r="AU49" s="202">
        <v>0</v>
      </c>
      <c r="AV49" s="202">
        <v>0</v>
      </c>
      <c r="AW49" s="202">
        <v>0</v>
      </c>
      <c r="AX49" s="202">
        <v>0.11</v>
      </c>
      <c r="AY49" s="202">
        <v>0</v>
      </c>
      <c r="AZ49" s="202">
        <v>0</v>
      </c>
      <c r="BA49" s="202">
        <v>0</v>
      </c>
      <c r="BB49" s="202">
        <v>0</v>
      </c>
      <c r="BC49" s="202">
        <v>0</v>
      </c>
      <c r="BD49" s="202">
        <v>0</v>
      </c>
      <c r="BE49" s="202">
        <v>0</v>
      </c>
      <c r="BF49" s="202">
        <v>0</v>
      </c>
      <c r="BG49" s="319">
        <v>0</v>
      </c>
      <c r="BH49" s="319">
        <v>0</v>
      </c>
      <c r="BI49" s="319">
        <v>0</v>
      </c>
      <c r="BJ49" s="321">
        <v>0.84</v>
      </c>
      <c r="BK49" s="321">
        <v>10.48</v>
      </c>
    </row>
    <row r="50" spans="1:63" ht="20.100000000000001" customHeight="1" x14ac:dyDescent="0.2">
      <c r="A50" s="375" t="s">
        <v>144</v>
      </c>
      <c r="B50" s="341" t="s">
        <v>142</v>
      </c>
      <c r="C50" s="340" t="s">
        <v>143</v>
      </c>
      <c r="D50" s="202">
        <v>0</v>
      </c>
      <c r="E50" s="202">
        <v>0</v>
      </c>
      <c r="F50" s="320">
        <v>0</v>
      </c>
      <c r="G50" s="202">
        <v>0</v>
      </c>
      <c r="H50" s="202">
        <v>0</v>
      </c>
      <c r="I50" s="202">
        <v>0</v>
      </c>
      <c r="J50" s="202">
        <v>0</v>
      </c>
      <c r="K50" s="202">
        <v>0</v>
      </c>
      <c r="L50" s="202">
        <v>0</v>
      </c>
      <c r="M50" s="202">
        <v>0</v>
      </c>
      <c r="N50" s="202">
        <v>0</v>
      </c>
      <c r="O50" s="202">
        <v>0</v>
      </c>
      <c r="P50" s="202">
        <v>0</v>
      </c>
      <c r="Q50" s="202">
        <v>0</v>
      </c>
      <c r="R50" s="202">
        <v>0</v>
      </c>
      <c r="S50" s="202">
        <v>0</v>
      </c>
      <c r="T50" s="202">
        <v>0</v>
      </c>
      <c r="U50" s="202">
        <v>0</v>
      </c>
      <c r="V50" s="202">
        <v>0</v>
      </c>
      <c r="W50" s="202">
        <v>0</v>
      </c>
      <c r="X50" s="202">
        <v>0</v>
      </c>
      <c r="Y50" s="202">
        <v>0</v>
      </c>
      <c r="Z50" s="202">
        <v>0</v>
      </c>
      <c r="AA50" s="202">
        <v>0</v>
      </c>
      <c r="AB50" s="202">
        <v>0</v>
      </c>
      <c r="AC50" s="319">
        <v>0</v>
      </c>
      <c r="AD50" s="319">
        <v>0</v>
      </c>
      <c r="AE50" s="319">
        <v>0</v>
      </c>
      <c r="AF50" s="319">
        <v>0</v>
      </c>
      <c r="AG50" s="319">
        <v>0</v>
      </c>
      <c r="AH50" s="319">
        <v>0</v>
      </c>
      <c r="AI50" s="319">
        <v>0</v>
      </c>
      <c r="AJ50" s="319">
        <v>0</v>
      </c>
      <c r="AK50" s="319">
        <v>0</v>
      </c>
      <c r="AL50" s="202">
        <v>0</v>
      </c>
      <c r="AM50" s="202">
        <v>0</v>
      </c>
      <c r="AN50" s="202">
        <v>0</v>
      </c>
      <c r="AO50" s="202">
        <v>0</v>
      </c>
      <c r="AP50" s="319">
        <v>0</v>
      </c>
      <c r="AQ50" s="319">
        <v>0</v>
      </c>
      <c r="AR50" s="319">
        <v>0</v>
      </c>
      <c r="AS50" s="202">
        <v>0</v>
      </c>
      <c r="AT50" s="202">
        <v>0</v>
      </c>
      <c r="AU50" s="202">
        <v>0</v>
      </c>
      <c r="AV50" s="202">
        <v>0</v>
      </c>
      <c r="AW50" s="202">
        <v>0</v>
      </c>
      <c r="AX50" s="202">
        <v>0</v>
      </c>
      <c r="AY50" s="202">
        <v>0</v>
      </c>
      <c r="AZ50" s="202">
        <v>0</v>
      </c>
      <c r="BA50" s="202">
        <v>0</v>
      </c>
      <c r="BB50" s="202">
        <v>0</v>
      </c>
      <c r="BC50" s="202">
        <v>0</v>
      </c>
      <c r="BD50" s="202">
        <v>0</v>
      </c>
      <c r="BE50" s="202">
        <v>0</v>
      </c>
      <c r="BF50" s="202">
        <v>0</v>
      </c>
      <c r="BG50" s="319">
        <v>0</v>
      </c>
      <c r="BH50" s="319">
        <v>0</v>
      </c>
      <c r="BI50" s="319">
        <v>0</v>
      </c>
      <c r="BJ50" s="321">
        <v>0</v>
      </c>
      <c r="BK50" s="321">
        <v>0</v>
      </c>
    </row>
    <row r="51" spans="1:63" ht="20.100000000000001" customHeight="1" x14ac:dyDescent="0.2">
      <c r="A51" s="375" t="s">
        <v>147</v>
      </c>
      <c r="B51" s="341" t="s">
        <v>145</v>
      </c>
      <c r="C51" s="340" t="s">
        <v>146</v>
      </c>
      <c r="D51" s="202">
        <v>82.88</v>
      </c>
      <c r="E51" s="202">
        <v>19.32</v>
      </c>
      <c r="F51" s="320">
        <v>9.4499999999999993</v>
      </c>
      <c r="G51" s="202">
        <v>0</v>
      </c>
      <c r="H51" s="202">
        <v>0</v>
      </c>
      <c r="I51" s="202">
        <v>0</v>
      </c>
      <c r="J51" s="202">
        <v>3.16</v>
      </c>
      <c r="K51" s="202">
        <v>6.27</v>
      </c>
      <c r="L51" s="202">
        <v>0</v>
      </c>
      <c r="M51" s="202">
        <v>0</v>
      </c>
      <c r="N51" s="202">
        <v>0</v>
      </c>
      <c r="O51" s="202">
        <v>0.02</v>
      </c>
      <c r="P51" s="202">
        <v>0</v>
      </c>
      <c r="Q51" s="202">
        <v>0</v>
      </c>
      <c r="R51" s="202">
        <v>9.870000000000001</v>
      </c>
      <c r="S51" s="202">
        <v>0</v>
      </c>
      <c r="T51" s="202">
        <v>0</v>
      </c>
      <c r="U51" s="202">
        <v>0</v>
      </c>
      <c r="V51" s="202">
        <v>0</v>
      </c>
      <c r="W51" s="202">
        <v>0</v>
      </c>
      <c r="X51" s="202">
        <v>0.03</v>
      </c>
      <c r="Y51" s="202">
        <v>0.97</v>
      </c>
      <c r="Z51" s="202">
        <v>0</v>
      </c>
      <c r="AA51" s="202">
        <v>0</v>
      </c>
      <c r="AB51" s="202">
        <v>0.22999999999999998</v>
      </c>
      <c r="AC51" s="319">
        <v>0.22999999999999998</v>
      </c>
      <c r="AD51" s="319">
        <v>0</v>
      </c>
      <c r="AE51" s="319">
        <v>0</v>
      </c>
      <c r="AF51" s="319">
        <v>0</v>
      </c>
      <c r="AG51" s="319">
        <v>0</v>
      </c>
      <c r="AH51" s="319">
        <v>0</v>
      </c>
      <c r="AI51" s="319">
        <v>0</v>
      </c>
      <c r="AJ51" s="319">
        <v>0</v>
      </c>
      <c r="AK51" s="319">
        <v>0</v>
      </c>
      <c r="AL51" s="202">
        <v>0</v>
      </c>
      <c r="AM51" s="202">
        <v>0</v>
      </c>
      <c r="AN51" s="202">
        <v>0</v>
      </c>
      <c r="AO51" s="202">
        <v>0</v>
      </c>
      <c r="AP51" s="319">
        <v>0</v>
      </c>
      <c r="AQ51" s="319">
        <v>0</v>
      </c>
      <c r="AR51" s="319">
        <v>0</v>
      </c>
      <c r="AS51" s="202">
        <v>0</v>
      </c>
      <c r="AT51" s="202">
        <v>0</v>
      </c>
      <c r="AU51" s="202">
        <v>0</v>
      </c>
      <c r="AV51" s="202">
        <v>0</v>
      </c>
      <c r="AW51" s="202">
        <v>0</v>
      </c>
      <c r="AX51" s="202">
        <v>8.64</v>
      </c>
      <c r="AY51" s="202">
        <v>0</v>
      </c>
      <c r="AZ51" s="202">
        <v>0</v>
      </c>
      <c r="BA51" s="202">
        <v>0</v>
      </c>
      <c r="BB51" s="202">
        <v>0</v>
      </c>
      <c r="BC51" s="202">
        <v>0</v>
      </c>
      <c r="BD51" s="202">
        <v>0</v>
      </c>
      <c r="BE51" s="202">
        <v>0</v>
      </c>
      <c r="BF51" s="202">
        <v>0</v>
      </c>
      <c r="BG51" s="319">
        <v>0</v>
      </c>
      <c r="BH51" s="319">
        <v>0</v>
      </c>
      <c r="BI51" s="319">
        <v>0</v>
      </c>
      <c r="BJ51" s="321">
        <v>9.0400000000000009</v>
      </c>
      <c r="BK51" s="321">
        <v>91.92</v>
      </c>
    </row>
    <row r="52" spans="1:63" ht="20.100000000000001" customHeight="1" x14ac:dyDescent="0.2">
      <c r="A52" s="375" t="s">
        <v>150</v>
      </c>
      <c r="B52" s="341" t="s">
        <v>148</v>
      </c>
      <c r="C52" s="340" t="s">
        <v>149</v>
      </c>
      <c r="D52" s="202">
        <v>0.5</v>
      </c>
      <c r="E52" s="202">
        <v>0</v>
      </c>
      <c r="F52" s="320">
        <v>0</v>
      </c>
      <c r="G52" s="202">
        <v>0</v>
      </c>
      <c r="H52" s="202">
        <v>0</v>
      </c>
      <c r="I52" s="202">
        <v>0</v>
      </c>
      <c r="J52" s="202">
        <v>0</v>
      </c>
      <c r="K52" s="202">
        <v>0</v>
      </c>
      <c r="L52" s="202">
        <v>0</v>
      </c>
      <c r="M52" s="202">
        <v>0</v>
      </c>
      <c r="N52" s="202">
        <v>0</v>
      </c>
      <c r="O52" s="202">
        <v>0</v>
      </c>
      <c r="P52" s="202">
        <v>0</v>
      </c>
      <c r="Q52" s="202">
        <v>0</v>
      </c>
      <c r="R52" s="202">
        <v>0</v>
      </c>
      <c r="S52" s="202">
        <v>0</v>
      </c>
      <c r="T52" s="202">
        <v>0</v>
      </c>
      <c r="U52" s="202">
        <v>0</v>
      </c>
      <c r="V52" s="202">
        <v>0</v>
      </c>
      <c r="W52" s="202">
        <v>0</v>
      </c>
      <c r="X52" s="202">
        <v>0</v>
      </c>
      <c r="Y52" s="202">
        <v>0</v>
      </c>
      <c r="Z52" s="202">
        <v>0</v>
      </c>
      <c r="AA52" s="202">
        <v>0</v>
      </c>
      <c r="AB52" s="202">
        <v>0</v>
      </c>
      <c r="AC52" s="319">
        <v>0</v>
      </c>
      <c r="AD52" s="319">
        <v>0</v>
      </c>
      <c r="AE52" s="319">
        <v>0</v>
      </c>
      <c r="AF52" s="319">
        <v>0</v>
      </c>
      <c r="AG52" s="319">
        <v>0</v>
      </c>
      <c r="AH52" s="319">
        <v>0</v>
      </c>
      <c r="AI52" s="319">
        <v>0</v>
      </c>
      <c r="AJ52" s="319">
        <v>0</v>
      </c>
      <c r="AK52" s="319">
        <v>0</v>
      </c>
      <c r="AL52" s="202">
        <v>0</v>
      </c>
      <c r="AM52" s="202">
        <v>0</v>
      </c>
      <c r="AN52" s="202">
        <v>0</v>
      </c>
      <c r="AO52" s="202">
        <v>0</v>
      </c>
      <c r="AP52" s="319">
        <v>0</v>
      </c>
      <c r="AQ52" s="319">
        <v>0</v>
      </c>
      <c r="AR52" s="319">
        <v>0</v>
      </c>
      <c r="AS52" s="202">
        <v>0</v>
      </c>
      <c r="AT52" s="202">
        <v>0</v>
      </c>
      <c r="AU52" s="202">
        <v>0</v>
      </c>
      <c r="AV52" s="202">
        <v>0</v>
      </c>
      <c r="AW52" s="202">
        <v>0</v>
      </c>
      <c r="AX52" s="202">
        <v>0</v>
      </c>
      <c r="AY52" s="202">
        <v>0</v>
      </c>
      <c r="AZ52" s="202">
        <v>0</v>
      </c>
      <c r="BA52" s="202">
        <v>0</v>
      </c>
      <c r="BB52" s="202">
        <v>0</v>
      </c>
      <c r="BC52" s="202">
        <v>0</v>
      </c>
      <c r="BD52" s="202">
        <v>0</v>
      </c>
      <c r="BE52" s="202">
        <v>0</v>
      </c>
      <c r="BF52" s="202">
        <v>0</v>
      </c>
      <c r="BG52" s="319">
        <v>0</v>
      </c>
      <c r="BH52" s="319">
        <v>0</v>
      </c>
      <c r="BI52" s="319">
        <v>0</v>
      </c>
      <c r="BJ52" s="321">
        <v>0</v>
      </c>
      <c r="BK52" s="321">
        <v>0.5</v>
      </c>
    </row>
    <row r="53" spans="1:63" ht="20.100000000000001" customHeight="1" x14ac:dyDescent="0.2">
      <c r="A53" s="375" t="s">
        <v>153</v>
      </c>
      <c r="B53" s="341" t="s">
        <v>151</v>
      </c>
      <c r="C53" s="340" t="s">
        <v>152</v>
      </c>
      <c r="D53" s="202">
        <v>0</v>
      </c>
      <c r="E53" s="202">
        <v>0</v>
      </c>
      <c r="F53" s="320">
        <v>0</v>
      </c>
      <c r="G53" s="202">
        <v>0</v>
      </c>
      <c r="H53" s="202">
        <v>0</v>
      </c>
      <c r="I53" s="202">
        <v>0</v>
      </c>
      <c r="J53" s="202">
        <v>0</v>
      </c>
      <c r="K53" s="202">
        <v>0</v>
      </c>
      <c r="L53" s="202">
        <v>0</v>
      </c>
      <c r="M53" s="202">
        <v>0</v>
      </c>
      <c r="N53" s="202">
        <v>0</v>
      </c>
      <c r="O53" s="202">
        <v>0</v>
      </c>
      <c r="P53" s="202">
        <v>0</v>
      </c>
      <c r="Q53" s="202">
        <v>0</v>
      </c>
      <c r="R53" s="202">
        <v>0</v>
      </c>
      <c r="S53" s="202">
        <v>0</v>
      </c>
      <c r="T53" s="202">
        <v>0</v>
      </c>
      <c r="U53" s="202">
        <v>0</v>
      </c>
      <c r="V53" s="202">
        <v>0</v>
      </c>
      <c r="W53" s="202">
        <v>0</v>
      </c>
      <c r="X53" s="202">
        <v>0</v>
      </c>
      <c r="Y53" s="202">
        <v>0</v>
      </c>
      <c r="Z53" s="202">
        <v>0</v>
      </c>
      <c r="AA53" s="202">
        <v>0</v>
      </c>
      <c r="AB53" s="202">
        <v>0</v>
      </c>
      <c r="AC53" s="319">
        <v>0</v>
      </c>
      <c r="AD53" s="319">
        <v>0</v>
      </c>
      <c r="AE53" s="319">
        <v>0</v>
      </c>
      <c r="AF53" s="319">
        <v>0</v>
      </c>
      <c r="AG53" s="319">
        <v>0</v>
      </c>
      <c r="AH53" s="319">
        <v>0</v>
      </c>
      <c r="AI53" s="319">
        <v>0</v>
      </c>
      <c r="AJ53" s="319">
        <v>0</v>
      </c>
      <c r="AK53" s="319">
        <v>0</v>
      </c>
      <c r="AL53" s="202">
        <v>0</v>
      </c>
      <c r="AM53" s="202">
        <v>0</v>
      </c>
      <c r="AN53" s="202">
        <v>0</v>
      </c>
      <c r="AO53" s="202">
        <v>0</v>
      </c>
      <c r="AP53" s="319">
        <v>0</v>
      </c>
      <c r="AQ53" s="319">
        <v>0</v>
      </c>
      <c r="AR53" s="319">
        <v>0</v>
      </c>
      <c r="AS53" s="202">
        <v>0</v>
      </c>
      <c r="AT53" s="202">
        <v>0</v>
      </c>
      <c r="AU53" s="202">
        <v>0</v>
      </c>
      <c r="AV53" s="202">
        <v>0</v>
      </c>
      <c r="AW53" s="202">
        <v>0</v>
      </c>
      <c r="AX53" s="202">
        <v>0</v>
      </c>
      <c r="AY53" s="202">
        <v>0</v>
      </c>
      <c r="AZ53" s="202">
        <v>0</v>
      </c>
      <c r="BA53" s="202">
        <v>0</v>
      </c>
      <c r="BB53" s="202">
        <v>0</v>
      </c>
      <c r="BC53" s="202">
        <v>0</v>
      </c>
      <c r="BD53" s="202">
        <v>0</v>
      </c>
      <c r="BE53" s="202">
        <v>0</v>
      </c>
      <c r="BF53" s="202">
        <v>0</v>
      </c>
      <c r="BG53" s="319">
        <v>0</v>
      </c>
      <c r="BH53" s="319">
        <v>0</v>
      </c>
      <c r="BI53" s="319">
        <v>0</v>
      </c>
      <c r="BJ53" s="321">
        <v>0</v>
      </c>
      <c r="BK53" s="321">
        <v>0</v>
      </c>
    </row>
    <row r="54" spans="1:63" ht="20.100000000000001" customHeight="1" x14ac:dyDescent="0.2">
      <c r="A54" s="375" t="s">
        <v>158</v>
      </c>
      <c r="B54" s="341" t="s">
        <v>154</v>
      </c>
      <c r="C54" s="340" t="s">
        <v>155</v>
      </c>
      <c r="D54" s="202">
        <v>0</v>
      </c>
      <c r="E54" s="202">
        <v>0</v>
      </c>
      <c r="F54" s="320">
        <v>0</v>
      </c>
      <c r="G54" s="202">
        <v>0</v>
      </c>
      <c r="H54" s="202">
        <v>0</v>
      </c>
      <c r="I54" s="202">
        <v>0</v>
      </c>
      <c r="J54" s="202">
        <v>0</v>
      </c>
      <c r="K54" s="202">
        <v>0</v>
      </c>
      <c r="L54" s="202">
        <v>0</v>
      </c>
      <c r="M54" s="202">
        <v>0</v>
      </c>
      <c r="N54" s="202">
        <v>0</v>
      </c>
      <c r="O54" s="202">
        <v>0</v>
      </c>
      <c r="P54" s="202">
        <v>0</v>
      </c>
      <c r="Q54" s="202">
        <v>0</v>
      </c>
      <c r="R54" s="202">
        <v>0</v>
      </c>
      <c r="S54" s="202">
        <v>0</v>
      </c>
      <c r="T54" s="202">
        <v>0</v>
      </c>
      <c r="U54" s="202">
        <v>0</v>
      </c>
      <c r="V54" s="202">
        <v>0</v>
      </c>
      <c r="W54" s="202">
        <v>0</v>
      </c>
      <c r="X54" s="202">
        <v>0</v>
      </c>
      <c r="Y54" s="202">
        <v>0</v>
      </c>
      <c r="Z54" s="202">
        <v>0</v>
      </c>
      <c r="AA54" s="202">
        <v>0</v>
      </c>
      <c r="AB54" s="202">
        <v>0</v>
      </c>
      <c r="AC54" s="319">
        <v>0</v>
      </c>
      <c r="AD54" s="319">
        <v>0</v>
      </c>
      <c r="AE54" s="319">
        <v>0</v>
      </c>
      <c r="AF54" s="319">
        <v>0</v>
      </c>
      <c r="AG54" s="319">
        <v>0</v>
      </c>
      <c r="AH54" s="319">
        <v>0</v>
      </c>
      <c r="AI54" s="319">
        <v>0</v>
      </c>
      <c r="AJ54" s="319">
        <v>0</v>
      </c>
      <c r="AK54" s="319">
        <v>0</v>
      </c>
      <c r="AL54" s="202">
        <v>0</v>
      </c>
      <c r="AM54" s="202">
        <v>0</v>
      </c>
      <c r="AN54" s="202">
        <v>0</v>
      </c>
      <c r="AO54" s="202">
        <v>0</v>
      </c>
      <c r="AP54" s="319">
        <v>0</v>
      </c>
      <c r="AQ54" s="319">
        <v>0</v>
      </c>
      <c r="AR54" s="319">
        <v>0</v>
      </c>
      <c r="AS54" s="202">
        <v>0</v>
      </c>
      <c r="AT54" s="202">
        <v>0</v>
      </c>
      <c r="AU54" s="202">
        <v>0</v>
      </c>
      <c r="AV54" s="202">
        <v>0</v>
      </c>
      <c r="AW54" s="202">
        <v>0</v>
      </c>
      <c r="AX54" s="202">
        <v>0</v>
      </c>
      <c r="AY54" s="202">
        <v>0</v>
      </c>
      <c r="AZ54" s="202">
        <v>0</v>
      </c>
      <c r="BA54" s="202">
        <v>0</v>
      </c>
      <c r="BB54" s="202">
        <v>0</v>
      </c>
      <c r="BC54" s="202">
        <v>0</v>
      </c>
      <c r="BD54" s="202">
        <v>0</v>
      </c>
      <c r="BE54" s="202">
        <v>0</v>
      </c>
      <c r="BF54" s="202">
        <v>0</v>
      </c>
      <c r="BG54" s="319">
        <v>0</v>
      </c>
      <c r="BH54" s="319">
        <v>0</v>
      </c>
      <c r="BI54" s="319">
        <v>0</v>
      </c>
      <c r="BJ54" s="321">
        <v>0</v>
      </c>
      <c r="BK54" s="321">
        <v>0</v>
      </c>
    </row>
    <row r="55" spans="1:63" ht="20.100000000000001" customHeight="1" x14ac:dyDescent="0.2">
      <c r="A55" s="375" t="s">
        <v>1286</v>
      </c>
      <c r="B55" s="341" t="s">
        <v>156</v>
      </c>
      <c r="C55" s="340" t="s">
        <v>157</v>
      </c>
      <c r="D55" s="202">
        <v>0.45</v>
      </c>
      <c r="E55" s="202">
        <v>0</v>
      </c>
      <c r="F55" s="320">
        <v>0</v>
      </c>
      <c r="G55" s="202">
        <v>0</v>
      </c>
      <c r="H55" s="202">
        <v>0</v>
      </c>
      <c r="I55" s="202">
        <v>0</v>
      </c>
      <c r="J55" s="202">
        <v>0</v>
      </c>
      <c r="K55" s="202">
        <v>0</v>
      </c>
      <c r="L55" s="202">
        <v>0</v>
      </c>
      <c r="M55" s="202">
        <v>0</v>
      </c>
      <c r="N55" s="202">
        <v>0</v>
      </c>
      <c r="O55" s="202">
        <v>0</v>
      </c>
      <c r="P55" s="202">
        <v>0</v>
      </c>
      <c r="Q55" s="202">
        <v>0</v>
      </c>
      <c r="R55" s="202">
        <v>0</v>
      </c>
      <c r="S55" s="202">
        <v>0</v>
      </c>
      <c r="T55" s="202">
        <v>0</v>
      </c>
      <c r="U55" s="202">
        <v>0</v>
      </c>
      <c r="V55" s="202">
        <v>0</v>
      </c>
      <c r="W55" s="202">
        <v>0</v>
      </c>
      <c r="X55" s="202">
        <v>0</v>
      </c>
      <c r="Y55" s="202">
        <v>0</v>
      </c>
      <c r="Z55" s="202">
        <v>0</v>
      </c>
      <c r="AA55" s="202">
        <v>0</v>
      </c>
      <c r="AB55" s="202">
        <v>0</v>
      </c>
      <c r="AC55" s="319">
        <v>0</v>
      </c>
      <c r="AD55" s="319">
        <v>0</v>
      </c>
      <c r="AE55" s="319">
        <v>0</v>
      </c>
      <c r="AF55" s="319">
        <v>0</v>
      </c>
      <c r="AG55" s="319">
        <v>0</v>
      </c>
      <c r="AH55" s="319">
        <v>0</v>
      </c>
      <c r="AI55" s="319">
        <v>0</v>
      </c>
      <c r="AJ55" s="319">
        <v>0</v>
      </c>
      <c r="AK55" s="319">
        <v>0</v>
      </c>
      <c r="AL55" s="202">
        <v>0</v>
      </c>
      <c r="AM55" s="202">
        <v>0</v>
      </c>
      <c r="AN55" s="202">
        <v>0</v>
      </c>
      <c r="AO55" s="202">
        <v>0</v>
      </c>
      <c r="AP55" s="319">
        <v>0</v>
      </c>
      <c r="AQ55" s="319">
        <v>0</v>
      </c>
      <c r="AR55" s="319">
        <v>0</v>
      </c>
      <c r="AS55" s="202">
        <v>0</v>
      </c>
      <c r="AT55" s="202">
        <v>0</v>
      </c>
      <c r="AU55" s="202">
        <v>0</v>
      </c>
      <c r="AV55" s="202">
        <v>0</v>
      </c>
      <c r="AW55" s="202">
        <v>0</v>
      </c>
      <c r="AX55" s="202">
        <v>0</v>
      </c>
      <c r="AY55" s="202">
        <v>0</v>
      </c>
      <c r="AZ55" s="202">
        <v>0</v>
      </c>
      <c r="BA55" s="202">
        <v>0</v>
      </c>
      <c r="BB55" s="202">
        <v>0</v>
      </c>
      <c r="BC55" s="202">
        <v>0</v>
      </c>
      <c r="BD55" s="202">
        <v>0</v>
      </c>
      <c r="BE55" s="202">
        <v>0</v>
      </c>
      <c r="BF55" s="202">
        <v>0</v>
      </c>
      <c r="BG55" s="319">
        <v>0</v>
      </c>
      <c r="BH55" s="319">
        <v>0</v>
      </c>
      <c r="BI55" s="319">
        <v>0</v>
      </c>
      <c r="BJ55" s="321">
        <v>0</v>
      </c>
      <c r="BK55" s="321">
        <v>0.45</v>
      </c>
    </row>
    <row r="56" spans="1:63" ht="20.100000000000001" customHeight="1" x14ac:dyDescent="0.2">
      <c r="A56" s="375" t="s">
        <v>1269</v>
      </c>
      <c r="B56" s="341" t="s">
        <v>159</v>
      </c>
      <c r="C56" s="340" t="s">
        <v>160</v>
      </c>
      <c r="D56" s="202">
        <v>85.76</v>
      </c>
      <c r="E56" s="202">
        <v>0</v>
      </c>
      <c r="F56" s="320">
        <v>0</v>
      </c>
      <c r="G56" s="202">
        <v>0</v>
      </c>
      <c r="H56" s="202">
        <v>0</v>
      </c>
      <c r="I56" s="202">
        <v>0</v>
      </c>
      <c r="J56" s="202">
        <v>0</v>
      </c>
      <c r="K56" s="202">
        <v>0</v>
      </c>
      <c r="L56" s="202">
        <v>0</v>
      </c>
      <c r="M56" s="202">
        <v>0</v>
      </c>
      <c r="N56" s="202">
        <v>0</v>
      </c>
      <c r="O56" s="202">
        <v>0</v>
      </c>
      <c r="P56" s="202">
        <v>0</v>
      </c>
      <c r="Q56" s="202">
        <v>0</v>
      </c>
      <c r="R56" s="202">
        <v>0</v>
      </c>
      <c r="S56" s="202">
        <v>0</v>
      </c>
      <c r="T56" s="202">
        <v>0</v>
      </c>
      <c r="U56" s="202">
        <v>0</v>
      </c>
      <c r="V56" s="202">
        <v>0</v>
      </c>
      <c r="W56" s="202">
        <v>0</v>
      </c>
      <c r="X56" s="202">
        <v>0</v>
      </c>
      <c r="Y56" s="202">
        <v>0</v>
      </c>
      <c r="Z56" s="202">
        <v>0</v>
      </c>
      <c r="AA56" s="202">
        <v>0</v>
      </c>
      <c r="AB56" s="202">
        <v>0</v>
      </c>
      <c r="AC56" s="319">
        <v>0</v>
      </c>
      <c r="AD56" s="319">
        <v>0</v>
      </c>
      <c r="AE56" s="319">
        <v>0</v>
      </c>
      <c r="AF56" s="319">
        <v>0</v>
      </c>
      <c r="AG56" s="319">
        <v>0</v>
      </c>
      <c r="AH56" s="319">
        <v>0</v>
      </c>
      <c r="AI56" s="319">
        <v>0</v>
      </c>
      <c r="AJ56" s="319">
        <v>0</v>
      </c>
      <c r="AK56" s="319">
        <v>0</v>
      </c>
      <c r="AL56" s="202">
        <v>0</v>
      </c>
      <c r="AM56" s="202">
        <v>0</v>
      </c>
      <c r="AN56" s="202">
        <v>0</v>
      </c>
      <c r="AO56" s="202">
        <v>0</v>
      </c>
      <c r="AP56" s="319">
        <v>0</v>
      </c>
      <c r="AQ56" s="319">
        <v>0</v>
      </c>
      <c r="AR56" s="319">
        <v>0</v>
      </c>
      <c r="AS56" s="202">
        <v>0</v>
      </c>
      <c r="AT56" s="202">
        <v>0</v>
      </c>
      <c r="AU56" s="202">
        <v>0</v>
      </c>
      <c r="AV56" s="202">
        <v>0</v>
      </c>
      <c r="AW56" s="202">
        <v>0</v>
      </c>
      <c r="AX56" s="202">
        <v>0</v>
      </c>
      <c r="AY56" s="202">
        <v>0</v>
      </c>
      <c r="AZ56" s="202">
        <v>0</v>
      </c>
      <c r="BA56" s="202">
        <v>0</v>
      </c>
      <c r="BB56" s="202">
        <v>0</v>
      </c>
      <c r="BC56" s="202">
        <v>0</v>
      </c>
      <c r="BD56" s="202">
        <v>0</v>
      </c>
      <c r="BE56" s="202">
        <v>0</v>
      </c>
      <c r="BF56" s="202">
        <v>0</v>
      </c>
      <c r="BG56" s="319">
        <v>0</v>
      </c>
      <c r="BH56" s="319">
        <v>0</v>
      </c>
      <c r="BI56" s="319">
        <v>0</v>
      </c>
      <c r="BJ56" s="321">
        <v>0</v>
      </c>
      <c r="BK56" s="321">
        <v>85.76</v>
      </c>
    </row>
    <row r="57" spans="1:63" ht="20.100000000000001" customHeight="1" x14ac:dyDescent="0.2">
      <c r="A57" s="375" t="s">
        <v>523</v>
      </c>
      <c r="B57" s="341" t="s">
        <v>162</v>
      </c>
      <c r="C57" s="340" t="s">
        <v>163</v>
      </c>
      <c r="D57" s="202">
        <v>20.18</v>
      </c>
      <c r="E57" s="202">
        <v>0</v>
      </c>
      <c r="F57" s="320">
        <v>0</v>
      </c>
      <c r="G57" s="202">
        <v>0</v>
      </c>
      <c r="H57" s="202">
        <v>0</v>
      </c>
      <c r="I57" s="202">
        <v>0</v>
      </c>
      <c r="J57" s="202">
        <v>0</v>
      </c>
      <c r="K57" s="202">
        <v>0</v>
      </c>
      <c r="L57" s="202">
        <v>0</v>
      </c>
      <c r="M57" s="202">
        <v>0</v>
      </c>
      <c r="N57" s="202">
        <v>0</v>
      </c>
      <c r="O57" s="202">
        <v>0</v>
      </c>
      <c r="P57" s="202">
        <v>0</v>
      </c>
      <c r="Q57" s="202">
        <v>0</v>
      </c>
      <c r="R57" s="202">
        <v>0</v>
      </c>
      <c r="S57" s="202">
        <v>0</v>
      </c>
      <c r="T57" s="202">
        <v>0</v>
      </c>
      <c r="U57" s="202">
        <v>0</v>
      </c>
      <c r="V57" s="202">
        <v>0</v>
      </c>
      <c r="W57" s="202">
        <v>0</v>
      </c>
      <c r="X57" s="202">
        <v>0</v>
      </c>
      <c r="Y57" s="202">
        <v>0</v>
      </c>
      <c r="Z57" s="202">
        <v>0</v>
      </c>
      <c r="AA57" s="202">
        <v>0</v>
      </c>
      <c r="AB57" s="202">
        <v>0</v>
      </c>
      <c r="AC57" s="319">
        <v>0</v>
      </c>
      <c r="AD57" s="319">
        <v>0</v>
      </c>
      <c r="AE57" s="319">
        <v>0</v>
      </c>
      <c r="AF57" s="319">
        <v>0</v>
      </c>
      <c r="AG57" s="319">
        <v>0</v>
      </c>
      <c r="AH57" s="319">
        <v>0</v>
      </c>
      <c r="AI57" s="319">
        <v>0</v>
      </c>
      <c r="AJ57" s="319">
        <v>0</v>
      </c>
      <c r="AK57" s="319">
        <v>0</v>
      </c>
      <c r="AL57" s="202">
        <v>0</v>
      </c>
      <c r="AM57" s="202">
        <v>0</v>
      </c>
      <c r="AN57" s="202">
        <v>0</v>
      </c>
      <c r="AO57" s="202">
        <v>0</v>
      </c>
      <c r="AP57" s="319">
        <v>0</v>
      </c>
      <c r="AQ57" s="319">
        <v>0</v>
      </c>
      <c r="AR57" s="319">
        <v>0</v>
      </c>
      <c r="AS57" s="202">
        <v>0</v>
      </c>
      <c r="AT57" s="202">
        <v>0</v>
      </c>
      <c r="AU57" s="202">
        <v>0</v>
      </c>
      <c r="AV57" s="202">
        <v>0</v>
      </c>
      <c r="AW57" s="202">
        <v>0</v>
      </c>
      <c r="AX57" s="202">
        <v>0</v>
      </c>
      <c r="AY57" s="202">
        <v>0</v>
      </c>
      <c r="AZ57" s="202">
        <v>0</v>
      </c>
      <c r="BA57" s="202">
        <v>0</v>
      </c>
      <c r="BB57" s="202">
        <v>0</v>
      </c>
      <c r="BC57" s="202">
        <v>0</v>
      </c>
      <c r="BD57" s="202">
        <v>0</v>
      </c>
      <c r="BE57" s="202">
        <v>0</v>
      </c>
      <c r="BF57" s="202">
        <v>0</v>
      </c>
      <c r="BG57" s="319">
        <v>0</v>
      </c>
      <c r="BH57" s="319">
        <v>0</v>
      </c>
      <c r="BI57" s="319">
        <v>0</v>
      </c>
      <c r="BJ57" s="321">
        <v>0</v>
      </c>
      <c r="BK57" s="321">
        <v>20.18</v>
      </c>
    </row>
    <row r="58" spans="1:63" ht="20.100000000000001" customHeight="1" x14ac:dyDescent="0.2">
      <c r="A58" s="375" t="s">
        <v>526</v>
      </c>
      <c r="B58" s="341" t="s">
        <v>164</v>
      </c>
      <c r="C58" s="340" t="s">
        <v>165</v>
      </c>
      <c r="D58" s="202">
        <v>0</v>
      </c>
      <c r="E58" s="202">
        <v>0</v>
      </c>
      <c r="F58" s="320">
        <v>0</v>
      </c>
      <c r="G58" s="202">
        <v>0</v>
      </c>
      <c r="H58" s="202">
        <v>0</v>
      </c>
      <c r="I58" s="202">
        <v>0</v>
      </c>
      <c r="J58" s="202">
        <v>0</v>
      </c>
      <c r="K58" s="202">
        <v>0</v>
      </c>
      <c r="L58" s="202">
        <v>0</v>
      </c>
      <c r="M58" s="202">
        <v>0</v>
      </c>
      <c r="N58" s="202">
        <v>0</v>
      </c>
      <c r="O58" s="202">
        <v>0</v>
      </c>
      <c r="P58" s="202">
        <v>0</v>
      </c>
      <c r="Q58" s="202">
        <v>0</v>
      </c>
      <c r="R58" s="202">
        <v>0</v>
      </c>
      <c r="S58" s="202">
        <v>0</v>
      </c>
      <c r="T58" s="202">
        <v>0</v>
      </c>
      <c r="U58" s="202">
        <v>0</v>
      </c>
      <c r="V58" s="202">
        <v>0</v>
      </c>
      <c r="W58" s="202">
        <v>0</v>
      </c>
      <c r="X58" s="202">
        <v>0</v>
      </c>
      <c r="Y58" s="202">
        <v>0</v>
      </c>
      <c r="Z58" s="202">
        <v>0</v>
      </c>
      <c r="AA58" s="202">
        <v>0</v>
      </c>
      <c r="AB58" s="202">
        <v>0</v>
      </c>
      <c r="AC58" s="319">
        <v>0</v>
      </c>
      <c r="AD58" s="319">
        <v>0</v>
      </c>
      <c r="AE58" s="319">
        <v>0</v>
      </c>
      <c r="AF58" s="319">
        <v>0</v>
      </c>
      <c r="AG58" s="319">
        <v>0</v>
      </c>
      <c r="AH58" s="319">
        <v>0</v>
      </c>
      <c r="AI58" s="319">
        <v>0</v>
      </c>
      <c r="AJ58" s="319">
        <v>0</v>
      </c>
      <c r="AK58" s="319">
        <v>0</v>
      </c>
      <c r="AL58" s="202">
        <v>0</v>
      </c>
      <c r="AM58" s="202">
        <v>0</v>
      </c>
      <c r="AN58" s="202">
        <v>0</v>
      </c>
      <c r="AO58" s="202">
        <v>0</v>
      </c>
      <c r="AP58" s="319">
        <v>0</v>
      </c>
      <c r="AQ58" s="319">
        <v>0</v>
      </c>
      <c r="AR58" s="319">
        <v>0</v>
      </c>
      <c r="AS58" s="202">
        <v>0</v>
      </c>
      <c r="AT58" s="202">
        <v>0</v>
      </c>
      <c r="AU58" s="202">
        <v>0</v>
      </c>
      <c r="AV58" s="202">
        <v>0</v>
      </c>
      <c r="AW58" s="202">
        <v>0</v>
      </c>
      <c r="AX58" s="202">
        <v>0</v>
      </c>
      <c r="AY58" s="202">
        <v>0</v>
      </c>
      <c r="AZ58" s="202">
        <v>0</v>
      </c>
      <c r="BA58" s="202">
        <v>0</v>
      </c>
      <c r="BB58" s="202">
        <v>0</v>
      </c>
      <c r="BC58" s="202">
        <v>0</v>
      </c>
      <c r="BD58" s="202">
        <v>0</v>
      </c>
      <c r="BE58" s="202">
        <v>0</v>
      </c>
      <c r="BF58" s="202">
        <v>0</v>
      </c>
      <c r="BG58" s="319">
        <v>0</v>
      </c>
      <c r="BH58" s="319">
        <v>0</v>
      </c>
      <c r="BI58" s="319">
        <v>0</v>
      </c>
      <c r="BJ58" s="321">
        <v>0</v>
      </c>
      <c r="BK58" s="321">
        <v>0</v>
      </c>
    </row>
    <row r="59" spans="1:63" ht="27" customHeight="1" x14ac:dyDescent="0.2">
      <c r="A59" s="376">
        <v>3</v>
      </c>
      <c r="B59" s="317" t="s">
        <v>166</v>
      </c>
      <c r="C59" s="316" t="s">
        <v>167</v>
      </c>
      <c r="D59" s="202">
        <v>0</v>
      </c>
      <c r="E59" s="320">
        <v>0</v>
      </c>
      <c r="F59" s="320">
        <v>0</v>
      </c>
      <c r="G59" s="320">
        <v>0</v>
      </c>
      <c r="H59" s="320">
        <v>0</v>
      </c>
      <c r="I59" s="320">
        <v>0</v>
      </c>
      <c r="J59" s="320">
        <v>0</v>
      </c>
      <c r="K59" s="320">
        <v>0</v>
      </c>
      <c r="L59" s="320">
        <v>0</v>
      </c>
      <c r="M59" s="320">
        <v>0</v>
      </c>
      <c r="N59" s="320">
        <v>0</v>
      </c>
      <c r="O59" s="320">
        <v>0</v>
      </c>
      <c r="P59" s="320">
        <v>0</v>
      </c>
      <c r="Q59" s="320">
        <v>0</v>
      </c>
      <c r="R59" s="202">
        <v>0</v>
      </c>
      <c r="S59" s="320">
        <v>0</v>
      </c>
      <c r="T59" s="320">
        <v>0</v>
      </c>
      <c r="U59" s="320">
        <v>0</v>
      </c>
      <c r="V59" s="320">
        <v>0</v>
      </c>
      <c r="W59" s="320">
        <v>0</v>
      </c>
      <c r="X59" s="320">
        <v>0</v>
      </c>
      <c r="Y59" s="320">
        <v>0</v>
      </c>
      <c r="Z59" s="320">
        <v>0</v>
      </c>
      <c r="AA59" s="320">
        <v>0</v>
      </c>
      <c r="AB59" s="202">
        <v>0</v>
      </c>
      <c r="AC59" s="338">
        <v>0</v>
      </c>
      <c r="AD59" s="338">
        <v>0</v>
      </c>
      <c r="AE59" s="338">
        <v>0</v>
      </c>
      <c r="AF59" s="338">
        <v>0</v>
      </c>
      <c r="AG59" s="338">
        <v>0</v>
      </c>
      <c r="AH59" s="338">
        <v>0</v>
      </c>
      <c r="AI59" s="338">
        <v>0</v>
      </c>
      <c r="AJ59" s="338">
        <v>0</v>
      </c>
      <c r="AK59" s="338">
        <v>0</v>
      </c>
      <c r="AL59" s="320">
        <v>0</v>
      </c>
      <c r="AM59" s="320">
        <v>0</v>
      </c>
      <c r="AN59" s="320">
        <v>0</v>
      </c>
      <c r="AO59" s="320">
        <v>0</v>
      </c>
      <c r="AP59" s="338">
        <v>0</v>
      </c>
      <c r="AQ59" s="338">
        <v>0</v>
      </c>
      <c r="AR59" s="338">
        <v>0</v>
      </c>
      <c r="AS59" s="320">
        <v>0</v>
      </c>
      <c r="AT59" s="320">
        <v>0</v>
      </c>
      <c r="AU59" s="320">
        <v>0</v>
      </c>
      <c r="AV59" s="320">
        <v>0</v>
      </c>
      <c r="AW59" s="320">
        <v>0</v>
      </c>
      <c r="AX59" s="320">
        <v>0</v>
      </c>
      <c r="AY59" s="320">
        <v>0</v>
      </c>
      <c r="AZ59" s="320">
        <v>0</v>
      </c>
      <c r="BA59" s="320">
        <v>0</v>
      </c>
      <c r="BB59" s="320">
        <v>0</v>
      </c>
      <c r="BC59" s="320">
        <v>0</v>
      </c>
      <c r="BD59" s="320">
        <v>0</v>
      </c>
      <c r="BE59" s="320">
        <v>0</v>
      </c>
      <c r="BF59" s="320">
        <v>0</v>
      </c>
      <c r="BG59" s="338">
        <v>0</v>
      </c>
      <c r="BH59" s="338">
        <v>0</v>
      </c>
      <c r="BI59" s="338">
        <v>0</v>
      </c>
      <c r="BJ59" s="339">
        <v>0</v>
      </c>
      <c r="BK59" s="339">
        <v>0</v>
      </c>
    </row>
    <row r="60" spans="1:63" ht="20.100000000000001" customHeight="1" x14ac:dyDescent="0.2">
      <c r="A60" s="379">
        <v>6</v>
      </c>
      <c r="B60" s="363" t="s">
        <v>168</v>
      </c>
      <c r="C60" s="362" t="s">
        <v>169</v>
      </c>
      <c r="D60" s="324">
        <v>435.96</v>
      </c>
      <c r="E60" s="361">
        <v>0</v>
      </c>
      <c r="F60" s="361">
        <v>0</v>
      </c>
      <c r="G60" s="361">
        <v>0</v>
      </c>
      <c r="H60" s="361">
        <v>0</v>
      </c>
      <c r="I60" s="361">
        <v>0</v>
      </c>
      <c r="J60" s="361">
        <v>0</v>
      </c>
      <c r="K60" s="361">
        <v>0</v>
      </c>
      <c r="L60" s="361">
        <v>0</v>
      </c>
      <c r="M60" s="361">
        <v>0</v>
      </c>
      <c r="N60" s="361">
        <v>0</v>
      </c>
      <c r="O60" s="361">
        <v>0</v>
      </c>
      <c r="P60" s="361">
        <v>0</v>
      </c>
      <c r="Q60" s="361">
        <v>0</v>
      </c>
      <c r="R60" s="324">
        <v>0</v>
      </c>
      <c r="S60" s="361">
        <v>0</v>
      </c>
      <c r="T60" s="361">
        <v>0</v>
      </c>
      <c r="U60" s="361">
        <v>0</v>
      </c>
      <c r="V60" s="361">
        <v>0</v>
      </c>
      <c r="W60" s="361">
        <v>0</v>
      </c>
      <c r="X60" s="361">
        <v>0</v>
      </c>
      <c r="Y60" s="361">
        <v>0</v>
      </c>
      <c r="Z60" s="361">
        <v>0</v>
      </c>
      <c r="AA60" s="361">
        <v>0</v>
      </c>
      <c r="AB60" s="324">
        <v>0</v>
      </c>
      <c r="AC60" s="361">
        <v>0</v>
      </c>
      <c r="AD60" s="361">
        <v>0</v>
      </c>
      <c r="AE60" s="361">
        <v>0</v>
      </c>
      <c r="AF60" s="361">
        <v>0</v>
      </c>
      <c r="AG60" s="361">
        <v>0</v>
      </c>
      <c r="AH60" s="361">
        <v>0</v>
      </c>
      <c r="AI60" s="361">
        <v>0</v>
      </c>
      <c r="AJ60" s="361">
        <v>0</v>
      </c>
      <c r="AK60" s="361">
        <v>0</v>
      </c>
      <c r="AL60" s="361">
        <v>0</v>
      </c>
      <c r="AM60" s="361">
        <v>0</v>
      </c>
      <c r="AN60" s="361">
        <v>0</v>
      </c>
      <c r="AO60" s="361">
        <v>0</v>
      </c>
      <c r="AP60" s="361">
        <v>0</v>
      </c>
      <c r="AQ60" s="361">
        <v>0</v>
      </c>
      <c r="AR60" s="361">
        <v>0</v>
      </c>
      <c r="AS60" s="361">
        <v>0</v>
      </c>
      <c r="AT60" s="361">
        <v>0</v>
      </c>
      <c r="AU60" s="361">
        <v>0</v>
      </c>
      <c r="AV60" s="361">
        <v>0</v>
      </c>
      <c r="AW60" s="361">
        <v>0</v>
      </c>
      <c r="AX60" s="361">
        <v>0</v>
      </c>
      <c r="AY60" s="361">
        <v>0</v>
      </c>
      <c r="AZ60" s="361">
        <v>0</v>
      </c>
      <c r="BA60" s="361">
        <v>0</v>
      </c>
      <c r="BB60" s="361">
        <v>0</v>
      </c>
      <c r="BC60" s="361">
        <v>0</v>
      </c>
      <c r="BD60" s="361">
        <v>0</v>
      </c>
      <c r="BE60" s="361">
        <v>0</v>
      </c>
      <c r="BF60" s="361">
        <v>0</v>
      </c>
      <c r="BG60" s="361">
        <v>0</v>
      </c>
      <c r="BH60" s="361">
        <v>0</v>
      </c>
      <c r="BI60" s="361">
        <v>0</v>
      </c>
      <c r="BJ60" s="364">
        <v>0</v>
      </c>
      <c r="BK60" s="364">
        <v>435.96</v>
      </c>
    </row>
    <row r="61" spans="1:63" ht="20.100000000000001" customHeight="1" x14ac:dyDescent="0.2">
      <c r="A61" s="1514" t="s">
        <v>1271</v>
      </c>
      <c r="B61" s="1514"/>
      <c r="C61" s="366"/>
      <c r="D61" s="367">
        <v>0</v>
      </c>
      <c r="E61" s="367"/>
      <c r="F61" s="368">
        <v>18.34</v>
      </c>
      <c r="G61" s="367">
        <v>0</v>
      </c>
      <c r="H61" s="367">
        <v>0</v>
      </c>
      <c r="I61" s="367">
        <v>0</v>
      </c>
      <c r="J61" s="367">
        <v>8.5</v>
      </c>
      <c r="K61" s="367">
        <v>9.82</v>
      </c>
      <c r="L61" s="367">
        <v>0</v>
      </c>
      <c r="M61" s="367">
        <v>0</v>
      </c>
      <c r="N61" s="367">
        <v>0</v>
      </c>
      <c r="O61" s="367">
        <v>0.02</v>
      </c>
      <c r="P61" s="367">
        <v>0</v>
      </c>
      <c r="Q61" s="367">
        <v>0</v>
      </c>
      <c r="R61" s="367">
        <v>11.51</v>
      </c>
      <c r="S61" s="367">
        <v>0</v>
      </c>
      <c r="T61" s="367">
        <v>0</v>
      </c>
      <c r="U61" s="367">
        <v>0</v>
      </c>
      <c r="V61" s="367">
        <v>0</v>
      </c>
      <c r="W61" s="367">
        <v>0</v>
      </c>
      <c r="X61" s="367">
        <v>0.03</v>
      </c>
      <c r="Y61" s="367">
        <v>0.97</v>
      </c>
      <c r="Z61" s="367">
        <v>0</v>
      </c>
      <c r="AA61" s="367">
        <v>0</v>
      </c>
      <c r="AB61" s="367">
        <v>0.22999999999999998</v>
      </c>
      <c r="AC61" s="369">
        <v>0.22999999999999998</v>
      </c>
      <c r="AD61" s="369">
        <v>0</v>
      </c>
      <c r="AE61" s="369">
        <v>0</v>
      </c>
      <c r="AF61" s="369">
        <v>0</v>
      </c>
      <c r="AG61" s="369">
        <v>0</v>
      </c>
      <c r="AH61" s="369">
        <v>0</v>
      </c>
      <c r="AI61" s="369">
        <v>0</v>
      </c>
      <c r="AJ61" s="369">
        <v>0</v>
      </c>
      <c r="AK61" s="369">
        <v>0</v>
      </c>
      <c r="AL61" s="367">
        <v>0</v>
      </c>
      <c r="AM61" s="367">
        <v>0</v>
      </c>
      <c r="AN61" s="367">
        <v>0</v>
      </c>
      <c r="AO61" s="367">
        <v>0</v>
      </c>
      <c r="AP61" s="369">
        <v>0</v>
      </c>
      <c r="AQ61" s="369">
        <v>0</v>
      </c>
      <c r="AR61" s="369">
        <v>0</v>
      </c>
      <c r="AS61" s="367">
        <v>0</v>
      </c>
      <c r="AT61" s="367">
        <v>0</v>
      </c>
      <c r="AU61" s="367">
        <v>0</v>
      </c>
      <c r="AV61" s="367">
        <v>0</v>
      </c>
      <c r="AW61" s="367">
        <v>0</v>
      </c>
      <c r="AX61" s="367">
        <v>10.28</v>
      </c>
      <c r="AY61" s="367">
        <v>0</v>
      </c>
      <c r="AZ61" s="367">
        <v>0</v>
      </c>
      <c r="BA61" s="367">
        <v>0</v>
      </c>
      <c r="BB61" s="367">
        <v>0</v>
      </c>
      <c r="BC61" s="367">
        <v>0</v>
      </c>
      <c r="BD61" s="367">
        <v>0</v>
      </c>
      <c r="BE61" s="367">
        <v>0</v>
      </c>
      <c r="BF61" s="367">
        <v>0</v>
      </c>
      <c r="BG61" s="369">
        <v>0</v>
      </c>
      <c r="BH61" s="369">
        <v>0</v>
      </c>
      <c r="BI61" s="369">
        <v>0</v>
      </c>
      <c r="BJ61" s="370"/>
      <c r="BK61" s="370"/>
    </row>
    <row r="62" spans="1:63" ht="20.100000000000001" customHeight="1" x14ac:dyDescent="0.2">
      <c r="A62" s="311" t="s">
        <v>1274</v>
      </c>
      <c r="C62" s="349"/>
      <c r="D62" s="312"/>
      <c r="E62" s="312"/>
      <c r="F62" s="312"/>
      <c r="G62" s="312"/>
      <c r="H62" s="312"/>
      <c r="I62" s="312"/>
      <c r="J62" s="312"/>
      <c r="K62" s="312"/>
      <c r="L62" s="312"/>
      <c r="M62" s="312"/>
      <c r="N62" s="312"/>
      <c r="O62" s="312"/>
      <c r="P62" s="312"/>
      <c r="Q62" s="312"/>
      <c r="R62" s="312"/>
      <c r="S62" s="312"/>
      <c r="T62" s="312"/>
      <c r="U62" s="312"/>
      <c r="V62" s="312"/>
      <c r="W62" s="312"/>
      <c r="X62" s="312"/>
      <c r="Y62" s="312"/>
      <c r="Z62" s="312"/>
      <c r="AA62" s="312"/>
      <c r="AB62" s="312"/>
      <c r="AC62" s="313"/>
      <c r="AD62" s="313"/>
      <c r="AE62" s="313"/>
      <c r="AF62" s="313"/>
      <c r="AG62" s="313"/>
      <c r="AH62" s="313"/>
      <c r="AI62" s="313"/>
      <c r="AJ62" s="313"/>
      <c r="AK62" s="313"/>
      <c r="AL62" s="312"/>
      <c r="AM62" s="312"/>
      <c r="AN62" s="312"/>
      <c r="AO62" s="312"/>
      <c r="AP62" s="313"/>
      <c r="AQ62" s="313"/>
      <c r="AR62" s="313"/>
      <c r="AS62" s="313"/>
      <c r="AT62" s="312"/>
      <c r="AU62" s="312"/>
      <c r="AV62" s="312"/>
      <c r="AW62" s="312"/>
      <c r="AX62" s="312"/>
      <c r="AY62" s="312"/>
      <c r="AZ62" s="312"/>
      <c r="BA62" s="312"/>
      <c r="BB62" s="312"/>
      <c r="BC62" s="312"/>
      <c r="BD62" s="312"/>
      <c r="BE62" s="312"/>
      <c r="BF62" s="312"/>
      <c r="BG62" s="313"/>
      <c r="BH62" s="313"/>
      <c r="BI62" s="313"/>
      <c r="BJ62" s="314"/>
      <c r="BK62" s="314"/>
    </row>
  </sheetData>
  <mergeCells count="9">
    <mergeCell ref="F4:BI4"/>
    <mergeCell ref="BJ4:BJ5"/>
    <mergeCell ref="BK4:BK5"/>
    <mergeCell ref="A61:B61"/>
    <mergeCell ref="A4:A5"/>
    <mergeCell ref="B4:B5"/>
    <mergeCell ref="C4:C5"/>
    <mergeCell ref="D4:D5"/>
    <mergeCell ref="E4:E5"/>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63">
    <tabColor theme="0"/>
  </sheetPr>
  <dimension ref="A1:BK62"/>
  <sheetViews>
    <sheetView zoomScale="75" zoomScaleNormal="75" workbookViewId="0">
      <pane xSplit="5" ySplit="6" topLeftCell="F7" activePane="bottomRight" state="frozen"/>
      <selection activeCell="BG59" sqref="BG59"/>
      <selection pane="topRight" activeCell="BG59" sqref="BG59"/>
      <selection pane="bottomLeft" activeCell="BG59" sqref="BG59"/>
      <selection pane="bottomRight" activeCell="BG59" sqref="BG59"/>
    </sheetView>
  </sheetViews>
  <sheetFormatPr defaultRowHeight="20.100000000000001" customHeight="1" x14ac:dyDescent="0.2"/>
  <cols>
    <col min="1" max="1" width="6.7109375" style="280" customWidth="1"/>
    <col min="2" max="2" width="39.140625" style="280" customWidth="1"/>
    <col min="3" max="3" width="8.7109375" style="280" customWidth="1"/>
    <col min="4" max="4" width="12.7109375" style="312" customWidth="1"/>
    <col min="5" max="5" width="12" style="312" customWidth="1"/>
    <col min="6" max="6" width="12.85546875" style="312" customWidth="1"/>
    <col min="7" max="7" width="11.42578125" style="312" customWidth="1"/>
    <col min="8" max="8" width="10.42578125" style="312" customWidth="1"/>
    <col min="9" max="9" width="11.7109375" style="312" customWidth="1"/>
    <col min="10" max="10" width="11.140625" style="312" customWidth="1"/>
    <col min="11" max="11" width="11.85546875" style="312" bestFit="1" customWidth="1"/>
    <col min="12" max="12" width="10.5703125" style="312" bestFit="1" customWidth="1"/>
    <col min="13" max="13" width="9.5703125" style="312" bestFit="1" customWidth="1"/>
    <col min="14" max="14" width="11.42578125" style="312" customWidth="1"/>
    <col min="15" max="15" width="10.5703125" style="312" customWidth="1"/>
    <col min="16" max="16" width="7.5703125" style="312" customWidth="1"/>
    <col min="17" max="17" width="9.5703125" style="312" bestFit="1" customWidth="1"/>
    <col min="18" max="18" width="11" style="312" bestFit="1" customWidth="1"/>
    <col min="19" max="19" width="10.140625" style="312" bestFit="1" customWidth="1"/>
    <col min="20" max="24" width="9.5703125" style="312" bestFit="1" customWidth="1"/>
    <col min="25" max="25" width="10.140625" style="312" bestFit="1" customWidth="1"/>
    <col min="26" max="27" width="9.5703125" style="312" bestFit="1" customWidth="1"/>
    <col min="28" max="28" width="10.28515625" style="312" customWidth="1"/>
    <col min="29" max="36" width="9.5703125" style="313" bestFit="1" customWidth="1"/>
    <col min="37" max="37" width="9.5703125" style="313" customWidth="1"/>
    <col min="38" max="41" width="9.5703125" style="312" bestFit="1" customWidth="1"/>
    <col min="42" max="44" width="9.5703125" style="313" bestFit="1" customWidth="1"/>
    <col min="45" max="45" width="9.42578125" style="313" customWidth="1"/>
    <col min="46" max="58" width="9.5703125" style="312" bestFit="1" customWidth="1"/>
    <col min="59" max="61" width="9.5703125" style="313" bestFit="1" customWidth="1"/>
    <col min="62" max="63" width="12.5703125" style="314" bestFit="1" customWidth="1"/>
    <col min="64" max="193" width="9.140625" style="280"/>
    <col min="194" max="194" width="6.7109375" style="280" customWidth="1"/>
    <col min="195" max="195" width="39.140625" style="280" customWidth="1"/>
    <col min="196" max="196" width="8.7109375" style="280" customWidth="1"/>
    <col min="197" max="197" width="11.7109375" style="280" customWidth="1"/>
    <col min="198" max="198" width="12.7109375" style="280" customWidth="1"/>
    <col min="199" max="199" width="12" style="280" customWidth="1"/>
    <col min="200" max="200" width="12.85546875" style="280" customWidth="1"/>
    <col min="201" max="201" width="11.42578125" style="280" customWidth="1"/>
    <col min="202" max="202" width="10.42578125" style="280" customWidth="1"/>
    <col min="203" max="203" width="11.7109375" style="280" customWidth="1"/>
    <col min="204" max="204" width="11.140625" style="280" customWidth="1"/>
    <col min="205" max="205" width="11.85546875" style="280" bestFit="1" customWidth="1"/>
    <col min="206" max="206" width="10.5703125" style="280" bestFit="1" customWidth="1"/>
    <col min="207" max="207" width="9.5703125" style="280" bestFit="1" customWidth="1"/>
    <col min="208" max="208" width="11.42578125" style="280" customWidth="1"/>
    <col min="209" max="209" width="10.5703125" style="280" customWidth="1"/>
    <col min="210" max="210" width="7.5703125" style="280" customWidth="1"/>
    <col min="211" max="211" width="9.5703125" style="280" bestFit="1" customWidth="1"/>
    <col min="212" max="212" width="11" style="280" bestFit="1" customWidth="1"/>
    <col min="213" max="213" width="10.140625" style="280" bestFit="1" customWidth="1"/>
    <col min="214" max="218" width="9.5703125" style="280" bestFit="1" customWidth="1"/>
    <col min="219" max="219" width="10.140625" style="280" bestFit="1" customWidth="1"/>
    <col min="220" max="221" width="9.5703125" style="280" bestFit="1" customWidth="1"/>
    <col min="222" max="222" width="10.28515625" style="280" customWidth="1"/>
    <col min="223" max="230" width="9.5703125" style="280" bestFit="1" customWidth="1"/>
    <col min="231" max="231" width="9.5703125" style="280" customWidth="1"/>
    <col min="232" max="238" width="9.5703125" style="280" bestFit="1" customWidth="1"/>
    <col min="239" max="239" width="9.42578125" style="280" customWidth="1"/>
    <col min="240" max="255" width="9.5703125" style="280" bestFit="1" customWidth="1"/>
    <col min="256" max="257" width="12.5703125" style="280" bestFit="1" customWidth="1"/>
    <col min="258" max="258" width="11.42578125" style="280" bestFit="1" customWidth="1"/>
    <col min="259" max="259" width="11" style="280" bestFit="1" customWidth="1"/>
    <col min="260" max="260" width="11.7109375" style="280" bestFit="1" customWidth="1"/>
    <col min="261" max="449" width="9.140625" style="280"/>
    <col min="450" max="450" width="6.7109375" style="280" customWidth="1"/>
    <col min="451" max="451" width="39.140625" style="280" customWidth="1"/>
    <col min="452" max="452" width="8.7109375" style="280" customWidth="1"/>
    <col min="453" max="453" width="11.7109375" style="280" customWidth="1"/>
    <col min="454" max="454" width="12.7109375" style="280" customWidth="1"/>
    <col min="455" max="455" width="12" style="280" customWidth="1"/>
    <col min="456" max="456" width="12.85546875" style="280" customWidth="1"/>
    <col min="457" max="457" width="11.42578125" style="280" customWidth="1"/>
    <col min="458" max="458" width="10.42578125" style="280" customWidth="1"/>
    <col min="459" max="459" width="11.7109375" style="280" customWidth="1"/>
    <col min="460" max="460" width="11.140625" style="280" customWidth="1"/>
    <col min="461" max="461" width="11.85546875" style="280" bestFit="1" customWidth="1"/>
    <col min="462" max="462" width="10.5703125" style="280" bestFit="1" customWidth="1"/>
    <col min="463" max="463" width="9.5703125" style="280" bestFit="1" customWidth="1"/>
    <col min="464" max="464" width="11.42578125" style="280" customWidth="1"/>
    <col min="465" max="465" width="10.5703125" style="280" customWidth="1"/>
    <col min="466" max="466" width="7.5703125" style="280" customWidth="1"/>
    <col min="467" max="467" width="9.5703125" style="280" bestFit="1" customWidth="1"/>
    <col min="468" max="468" width="11" style="280" bestFit="1" customWidth="1"/>
    <col min="469" max="469" width="10.140625" style="280" bestFit="1" customWidth="1"/>
    <col min="470" max="474" width="9.5703125" style="280" bestFit="1" customWidth="1"/>
    <col min="475" max="475" width="10.140625" style="280" bestFit="1" customWidth="1"/>
    <col min="476" max="477" width="9.5703125" style="280" bestFit="1" customWidth="1"/>
    <col min="478" max="478" width="10.28515625" style="280" customWidth="1"/>
    <col min="479" max="486" width="9.5703125" style="280" bestFit="1" customWidth="1"/>
    <col min="487" max="487" width="9.5703125" style="280" customWidth="1"/>
    <col min="488" max="494" width="9.5703125" style="280" bestFit="1" customWidth="1"/>
    <col min="495" max="495" width="9.42578125" style="280" customWidth="1"/>
    <col min="496" max="511" width="9.5703125" style="280" bestFit="1" customWidth="1"/>
    <col min="512" max="513" width="12.5703125" style="280" bestFit="1" customWidth="1"/>
    <col min="514" max="514" width="11.42578125" style="280" bestFit="1" customWidth="1"/>
    <col min="515" max="515" width="11" style="280" bestFit="1" customWidth="1"/>
    <col min="516" max="516" width="11.7109375" style="280" bestFit="1" customWidth="1"/>
    <col min="517" max="705" width="9.140625" style="280"/>
    <col min="706" max="706" width="6.7109375" style="280" customWidth="1"/>
    <col min="707" max="707" width="39.140625" style="280" customWidth="1"/>
    <col min="708" max="708" width="8.7109375" style="280" customWidth="1"/>
    <col min="709" max="709" width="11.7109375" style="280" customWidth="1"/>
    <col min="710" max="710" width="12.7109375" style="280" customWidth="1"/>
    <col min="711" max="711" width="12" style="280" customWidth="1"/>
    <col min="712" max="712" width="12.85546875" style="280" customWidth="1"/>
    <col min="713" max="713" width="11.42578125" style="280" customWidth="1"/>
    <col min="714" max="714" width="10.42578125" style="280" customWidth="1"/>
    <col min="715" max="715" width="11.7109375" style="280" customWidth="1"/>
    <col min="716" max="716" width="11.140625" style="280" customWidth="1"/>
    <col min="717" max="717" width="11.85546875" style="280" bestFit="1" customWidth="1"/>
    <col min="718" max="718" width="10.5703125" style="280" bestFit="1" customWidth="1"/>
    <col min="719" max="719" width="9.5703125" style="280" bestFit="1" customWidth="1"/>
    <col min="720" max="720" width="11.42578125" style="280" customWidth="1"/>
    <col min="721" max="721" width="10.5703125" style="280" customWidth="1"/>
    <col min="722" max="722" width="7.5703125" style="280" customWidth="1"/>
    <col min="723" max="723" width="9.5703125" style="280" bestFit="1" customWidth="1"/>
    <col min="724" max="724" width="11" style="280" bestFit="1" customWidth="1"/>
    <col min="725" max="725" width="10.140625" style="280" bestFit="1" customWidth="1"/>
    <col min="726" max="730" width="9.5703125" style="280" bestFit="1" customWidth="1"/>
    <col min="731" max="731" width="10.140625" style="280" bestFit="1" customWidth="1"/>
    <col min="732" max="733" width="9.5703125" style="280" bestFit="1" customWidth="1"/>
    <col min="734" max="734" width="10.28515625" style="280" customWidth="1"/>
    <col min="735" max="742" width="9.5703125" style="280" bestFit="1" customWidth="1"/>
    <col min="743" max="743" width="9.5703125" style="280" customWidth="1"/>
    <col min="744" max="750" width="9.5703125" style="280" bestFit="1" customWidth="1"/>
    <col min="751" max="751" width="9.42578125" style="280" customWidth="1"/>
    <col min="752" max="767" width="9.5703125" style="280" bestFit="1" customWidth="1"/>
    <col min="768" max="769" width="12.5703125" style="280" bestFit="1" customWidth="1"/>
    <col min="770" max="770" width="11.42578125" style="280" bestFit="1" customWidth="1"/>
    <col min="771" max="771" width="11" style="280" bestFit="1" customWidth="1"/>
    <col min="772" max="772" width="11.7109375" style="280" bestFit="1" customWidth="1"/>
    <col min="773" max="961" width="9.140625" style="280"/>
    <col min="962" max="962" width="6.7109375" style="280" customWidth="1"/>
    <col min="963" max="963" width="39.140625" style="280" customWidth="1"/>
    <col min="964" max="964" width="8.7109375" style="280" customWidth="1"/>
    <col min="965" max="965" width="11.7109375" style="280" customWidth="1"/>
    <col min="966" max="966" width="12.7109375" style="280" customWidth="1"/>
    <col min="967" max="967" width="12" style="280" customWidth="1"/>
    <col min="968" max="968" width="12.85546875" style="280" customWidth="1"/>
    <col min="969" max="969" width="11.42578125" style="280" customWidth="1"/>
    <col min="970" max="970" width="10.42578125" style="280" customWidth="1"/>
    <col min="971" max="971" width="11.7109375" style="280" customWidth="1"/>
    <col min="972" max="972" width="11.140625" style="280" customWidth="1"/>
    <col min="973" max="973" width="11.85546875" style="280" bestFit="1" customWidth="1"/>
    <col min="974" max="974" width="10.5703125" style="280" bestFit="1" customWidth="1"/>
    <col min="975" max="975" width="9.5703125" style="280" bestFit="1" customWidth="1"/>
    <col min="976" max="976" width="11.42578125" style="280" customWidth="1"/>
    <col min="977" max="977" width="10.5703125" style="280" customWidth="1"/>
    <col min="978" max="978" width="7.5703125" style="280" customWidth="1"/>
    <col min="979" max="979" width="9.5703125" style="280" bestFit="1" customWidth="1"/>
    <col min="980" max="980" width="11" style="280" bestFit="1" customWidth="1"/>
    <col min="981" max="981" width="10.140625" style="280" bestFit="1" customWidth="1"/>
    <col min="982" max="986" width="9.5703125" style="280" bestFit="1" customWidth="1"/>
    <col min="987" max="987" width="10.140625" style="280" bestFit="1" customWidth="1"/>
    <col min="988" max="989" width="9.5703125" style="280" bestFit="1" customWidth="1"/>
    <col min="990" max="990" width="10.28515625" style="280" customWidth="1"/>
    <col min="991" max="998" width="9.5703125" style="280" bestFit="1" customWidth="1"/>
    <col min="999" max="999" width="9.5703125" style="280" customWidth="1"/>
    <col min="1000" max="1006" width="9.5703125" style="280" bestFit="1" customWidth="1"/>
    <col min="1007" max="1007" width="9.42578125" style="280" customWidth="1"/>
    <col min="1008" max="1023" width="9.5703125" style="280" bestFit="1" customWidth="1"/>
    <col min="1024" max="1025" width="12.5703125" style="280" bestFit="1" customWidth="1"/>
    <col min="1026" max="1026" width="11.42578125" style="280" bestFit="1" customWidth="1"/>
    <col min="1027" max="1027" width="11" style="280" bestFit="1" customWidth="1"/>
    <col min="1028" max="1028" width="11.7109375" style="280" bestFit="1" customWidth="1"/>
    <col min="1029" max="1217" width="9.140625" style="280"/>
    <col min="1218" max="1218" width="6.7109375" style="280" customWidth="1"/>
    <col min="1219" max="1219" width="39.140625" style="280" customWidth="1"/>
    <col min="1220" max="1220" width="8.7109375" style="280" customWidth="1"/>
    <col min="1221" max="1221" width="11.7109375" style="280" customWidth="1"/>
    <col min="1222" max="1222" width="12.7109375" style="280" customWidth="1"/>
    <col min="1223" max="1223" width="12" style="280" customWidth="1"/>
    <col min="1224" max="1224" width="12.85546875" style="280" customWidth="1"/>
    <col min="1225" max="1225" width="11.42578125" style="280" customWidth="1"/>
    <col min="1226" max="1226" width="10.42578125" style="280" customWidth="1"/>
    <col min="1227" max="1227" width="11.7109375" style="280" customWidth="1"/>
    <col min="1228" max="1228" width="11.140625" style="280" customWidth="1"/>
    <col min="1229" max="1229" width="11.85546875" style="280" bestFit="1" customWidth="1"/>
    <col min="1230" max="1230" width="10.5703125" style="280" bestFit="1" customWidth="1"/>
    <col min="1231" max="1231" width="9.5703125" style="280" bestFit="1" customWidth="1"/>
    <col min="1232" max="1232" width="11.42578125" style="280" customWidth="1"/>
    <col min="1233" max="1233" width="10.5703125" style="280" customWidth="1"/>
    <col min="1234" max="1234" width="7.5703125" style="280" customWidth="1"/>
    <col min="1235" max="1235" width="9.5703125" style="280" bestFit="1" customWidth="1"/>
    <col min="1236" max="1236" width="11" style="280" bestFit="1" customWidth="1"/>
    <col min="1237" max="1237" width="10.140625" style="280" bestFit="1" customWidth="1"/>
    <col min="1238" max="1242" width="9.5703125" style="280" bestFit="1" customWidth="1"/>
    <col min="1243" max="1243" width="10.140625" style="280" bestFit="1" customWidth="1"/>
    <col min="1244" max="1245" width="9.5703125" style="280" bestFit="1" customWidth="1"/>
    <col min="1246" max="1246" width="10.28515625" style="280" customWidth="1"/>
    <col min="1247" max="1254" width="9.5703125" style="280" bestFit="1" customWidth="1"/>
    <col min="1255" max="1255" width="9.5703125" style="280" customWidth="1"/>
    <col min="1256" max="1262" width="9.5703125" style="280" bestFit="1" customWidth="1"/>
    <col min="1263" max="1263" width="9.42578125" style="280" customWidth="1"/>
    <col min="1264" max="1279" width="9.5703125" style="280" bestFit="1" customWidth="1"/>
    <col min="1280" max="1281" width="12.5703125" style="280" bestFit="1" customWidth="1"/>
    <col min="1282" max="1282" width="11.42578125" style="280" bestFit="1" customWidth="1"/>
    <col min="1283" max="1283" width="11" style="280" bestFit="1" customWidth="1"/>
    <col min="1284" max="1284" width="11.7109375" style="280" bestFit="1" customWidth="1"/>
    <col min="1285" max="1473" width="9.140625" style="280"/>
    <col min="1474" max="1474" width="6.7109375" style="280" customWidth="1"/>
    <col min="1475" max="1475" width="39.140625" style="280" customWidth="1"/>
    <col min="1476" max="1476" width="8.7109375" style="280" customWidth="1"/>
    <col min="1477" max="1477" width="11.7109375" style="280" customWidth="1"/>
    <col min="1478" max="1478" width="12.7109375" style="280" customWidth="1"/>
    <col min="1479" max="1479" width="12" style="280" customWidth="1"/>
    <col min="1480" max="1480" width="12.85546875" style="280" customWidth="1"/>
    <col min="1481" max="1481" width="11.42578125" style="280" customWidth="1"/>
    <col min="1482" max="1482" width="10.42578125" style="280" customWidth="1"/>
    <col min="1483" max="1483" width="11.7109375" style="280" customWidth="1"/>
    <col min="1484" max="1484" width="11.140625" style="280" customWidth="1"/>
    <col min="1485" max="1485" width="11.85546875" style="280" bestFit="1" customWidth="1"/>
    <col min="1486" max="1486" width="10.5703125" style="280" bestFit="1" customWidth="1"/>
    <col min="1487" max="1487" width="9.5703125" style="280" bestFit="1" customWidth="1"/>
    <col min="1488" max="1488" width="11.42578125" style="280" customWidth="1"/>
    <col min="1489" max="1489" width="10.5703125" style="280" customWidth="1"/>
    <col min="1490" max="1490" width="7.5703125" style="280" customWidth="1"/>
    <col min="1491" max="1491" width="9.5703125" style="280" bestFit="1" customWidth="1"/>
    <col min="1492" max="1492" width="11" style="280" bestFit="1" customWidth="1"/>
    <col min="1493" max="1493" width="10.140625" style="280" bestFit="1" customWidth="1"/>
    <col min="1494" max="1498" width="9.5703125" style="280" bestFit="1" customWidth="1"/>
    <col min="1499" max="1499" width="10.140625" style="280" bestFit="1" customWidth="1"/>
    <col min="1500" max="1501" width="9.5703125" style="280" bestFit="1" customWidth="1"/>
    <col min="1502" max="1502" width="10.28515625" style="280" customWidth="1"/>
    <col min="1503" max="1510" width="9.5703125" style="280" bestFit="1" customWidth="1"/>
    <col min="1511" max="1511" width="9.5703125" style="280" customWidth="1"/>
    <col min="1512" max="1518" width="9.5703125" style="280" bestFit="1" customWidth="1"/>
    <col min="1519" max="1519" width="9.42578125" style="280" customWidth="1"/>
    <col min="1520" max="1535" width="9.5703125" style="280" bestFit="1" customWidth="1"/>
    <col min="1536" max="1537" width="12.5703125" style="280" bestFit="1" customWidth="1"/>
    <col min="1538" max="1538" width="11.42578125" style="280" bestFit="1" customWidth="1"/>
    <col min="1539" max="1539" width="11" style="280" bestFit="1" customWidth="1"/>
    <col min="1540" max="1540" width="11.7109375" style="280" bestFit="1" customWidth="1"/>
    <col min="1541" max="1729" width="9.140625" style="280"/>
    <col min="1730" max="1730" width="6.7109375" style="280" customWidth="1"/>
    <col min="1731" max="1731" width="39.140625" style="280" customWidth="1"/>
    <col min="1732" max="1732" width="8.7109375" style="280" customWidth="1"/>
    <col min="1733" max="1733" width="11.7109375" style="280" customWidth="1"/>
    <col min="1734" max="1734" width="12.7109375" style="280" customWidth="1"/>
    <col min="1735" max="1735" width="12" style="280" customWidth="1"/>
    <col min="1736" max="1736" width="12.85546875" style="280" customWidth="1"/>
    <col min="1737" max="1737" width="11.42578125" style="280" customWidth="1"/>
    <col min="1738" max="1738" width="10.42578125" style="280" customWidth="1"/>
    <col min="1739" max="1739" width="11.7109375" style="280" customWidth="1"/>
    <col min="1740" max="1740" width="11.140625" style="280" customWidth="1"/>
    <col min="1741" max="1741" width="11.85546875" style="280" bestFit="1" customWidth="1"/>
    <col min="1742" max="1742" width="10.5703125" style="280" bestFit="1" customWidth="1"/>
    <col min="1743" max="1743" width="9.5703125" style="280" bestFit="1" customWidth="1"/>
    <col min="1744" max="1744" width="11.42578125" style="280" customWidth="1"/>
    <col min="1745" max="1745" width="10.5703125" style="280" customWidth="1"/>
    <col min="1746" max="1746" width="7.5703125" style="280" customWidth="1"/>
    <col min="1747" max="1747" width="9.5703125" style="280" bestFit="1" customWidth="1"/>
    <col min="1748" max="1748" width="11" style="280" bestFit="1" customWidth="1"/>
    <col min="1749" max="1749" width="10.140625" style="280" bestFit="1" customWidth="1"/>
    <col min="1750" max="1754" width="9.5703125" style="280" bestFit="1" customWidth="1"/>
    <col min="1755" max="1755" width="10.140625" style="280" bestFit="1" customWidth="1"/>
    <col min="1756" max="1757" width="9.5703125" style="280" bestFit="1" customWidth="1"/>
    <col min="1758" max="1758" width="10.28515625" style="280" customWidth="1"/>
    <col min="1759" max="1766" width="9.5703125" style="280" bestFit="1" customWidth="1"/>
    <col min="1767" max="1767" width="9.5703125" style="280" customWidth="1"/>
    <col min="1768" max="1774" width="9.5703125" style="280" bestFit="1" customWidth="1"/>
    <col min="1775" max="1775" width="9.42578125" style="280" customWidth="1"/>
    <col min="1776" max="1791" width="9.5703125" style="280" bestFit="1" customWidth="1"/>
    <col min="1792" max="1793" width="12.5703125" style="280" bestFit="1" customWidth="1"/>
    <col min="1794" max="1794" width="11.42578125" style="280" bestFit="1" customWidth="1"/>
    <col min="1795" max="1795" width="11" style="280" bestFit="1" customWidth="1"/>
    <col min="1796" max="1796" width="11.7109375" style="280" bestFit="1" customWidth="1"/>
    <col min="1797" max="1985" width="9.140625" style="280"/>
    <col min="1986" max="1986" width="6.7109375" style="280" customWidth="1"/>
    <col min="1987" max="1987" width="39.140625" style="280" customWidth="1"/>
    <col min="1988" max="1988" width="8.7109375" style="280" customWidth="1"/>
    <col min="1989" max="1989" width="11.7109375" style="280" customWidth="1"/>
    <col min="1990" max="1990" width="12.7109375" style="280" customWidth="1"/>
    <col min="1991" max="1991" width="12" style="280" customWidth="1"/>
    <col min="1992" max="1992" width="12.85546875" style="280" customWidth="1"/>
    <col min="1993" max="1993" width="11.42578125" style="280" customWidth="1"/>
    <col min="1994" max="1994" width="10.42578125" style="280" customWidth="1"/>
    <col min="1995" max="1995" width="11.7109375" style="280" customWidth="1"/>
    <col min="1996" max="1996" width="11.140625" style="280" customWidth="1"/>
    <col min="1997" max="1997" width="11.85546875" style="280" bestFit="1" customWidth="1"/>
    <col min="1998" max="1998" width="10.5703125" style="280" bestFit="1" customWidth="1"/>
    <col min="1999" max="1999" width="9.5703125" style="280" bestFit="1" customWidth="1"/>
    <col min="2000" max="2000" width="11.42578125" style="280" customWidth="1"/>
    <col min="2001" max="2001" width="10.5703125" style="280" customWidth="1"/>
    <col min="2002" max="2002" width="7.5703125" style="280" customWidth="1"/>
    <col min="2003" max="2003" width="9.5703125" style="280" bestFit="1" customWidth="1"/>
    <col min="2004" max="2004" width="11" style="280" bestFit="1" customWidth="1"/>
    <col min="2005" max="2005" width="10.140625" style="280" bestFit="1" customWidth="1"/>
    <col min="2006" max="2010" width="9.5703125" style="280" bestFit="1" customWidth="1"/>
    <col min="2011" max="2011" width="10.140625" style="280" bestFit="1" customWidth="1"/>
    <col min="2012" max="2013" width="9.5703125" style="280" bestFit="1" customWidth="1"/>
    <col min="2014" max="2014" width="10.28515625" style="280" customWidth="1"/>
    <col min="2015" max="2022" width="9.5703125" style="280" bestFit="1" customWidth="1"/>
    <col min="2023" max="2023" width="9.5703125" style="280" customWidth="1"/>
    <col min="2024" max="2030" width="9.5703125" style="280" bestFit="1" customWidth="1"/>
    <col min="2031" max="2031" width="9.42578125" style="280" customWidth="1"/>
    <col min="2032" max="2047" width="9.5703125" style="280" bestFit="1" customWidth="1"/>
    <col min="2048" max="2049" width="12.5703125" style="280" bestFit="1" customWidth="1"/>
    <col min="2050" max="2050" width="11.42578125" style="280" bestFit="1" customWidth="1"/>
    <col min="2051" max="2051" width="11" style="280" bestFit="1" customWidth="1"/>
    <col min="2052" max="2052" width="11.7109375" style="280" bestFit="1" customWidth="1"/>
    <col min="2053" max="2241" width="9.140625" style="280"/>
    <col min="2242" max="2242" width="6.7109375" style="280" customWidth="1"/>
    <col min="2243" max="2243" width="39.140625" style="280" customWidth="1"/>
    <col min="2244" max="2244" width="8.7109375" style="280" customWidth="1"/>
    <col min="2245" max="2245" width="11.7109375" style="280" customWidth="1"/>
    <col min="2246" max="2246" width="12.7109375" style="280" customWidth="1"/>
    <col min="2247" max="2247" width="12" style="280" customWidth="1"/>
    <col min="2248" max="2248" width="12.85546875" style="280" customWidth="1"/>
    <col min="2249" max="2249" width="11.42578125" style="280" customWidth="1"/>
    <col min="2250" max="2250" width="10.42578125" style="280" customWidth="1"/>
    <col min="2251" max="2251" width="11.7109375" style="280" customWidth="1"/>
    <col min="2252" max="2252" width="11.140625" style="280" customWidth="1"/>
    <col min="2253" max="2253" width="11.85546875" style="280" bestFit="1" customWidth="1"/>
    <col min="2254" max="2254" width="10.5703125" style="280" bestFit="1" customWidth="1"/>
    <col min="2255" max="2255" width="9.5703125" style="280" bestFit="1" customWidth="1"/>
    <col min="2256" max="2256" width="11.42578125" style="280" customWidth="1"/>
    <col min="2257" max="2257" width="10.5703125" style="280" customWidth="1"/>
    <col min="2258" max="2258" width="7.5703125" style="280" customWidth="1"/>
    <col min="2259" max="2259" width="9.5703125" style="280" bestFit="1" customWidth="1"/>
    <col min="2260" max="2260" width="11" style="280" bestFit="1" customWidth="1"/>
    <col min="2261" max="2261" width="10.140625" style="280" bestFit="1" customWidth="1"/>
    <col min="2262" max="2266" width="9.5703125" style="280" bestFit="1" customWidth="1"/>
    <col min="2267" max="2267" width="10.140625" style="280" bestFit="1" customWidth="1"/>
    <col min="2268" max="2269" width="9.5703125" style="280" bestFit="1" customWidth="1"/>
    <col min="2270" max="2270" width="10.28515625" style="280" customWidth="1"/>
    <col min="2271" max="2278" width="9.5703125" style="280" bestFit="1" customWidth="1"/>
    <col min="2279" max="2279" width="9.5703125" style="280" customWidth="1"/>
    <col min="2280" max="2286" width="9.5703125" style="280" bestFit="1" customWidth="1"/>
    <col min="2287" max="2287" width="9.42578125" style="280" customWidth="1"/>
    <col min="2288" max="2303" width="9.5703125" style="280" bestFit="1" customWidth="1"/>
    <col min="2304" max="2305" width="12.5703125" style="280" bestFit="1" customWidth="1"/>
    <col min="2306" max="2306" width="11.42578125" style="280" bestFit="1" customWidth="1"/>
    <col min="2307" max="2307" width="11" style="280" bestFit="1" customWidth="1"/>
    <col min="2308" max="2308" width="11.7109375" style="280" bestFit="1" customWidth="1"/>
    <col min="2309" max="2497" width="9.140625" style="280"/>
    <col min="2498" max="2498" width="6.7109375" style="280" customWidth="1"/>
    <col min="2499" max="2499" width="39.140625" style="280" customWidth="1"/>
    <col min="2500" max="2500" width="8.7109375" style="280" customWidth="1"/>
    <col min="2501" max="2501" width="11.7109375" style="280" customWidth="1"/>
    <col min="2502" max="2502" width="12.7109375" style="280" customWidth="1"/>
    <col min="2503" max="2503" width="12" style="280" customWidth="1"/>
    <col min="2504" max="2504" width="12.85546875" style="280" customWidth="1"/>
    <col min="2505" max="2505" width="11.42578125" style="280" customWidth="1"/>
    <col min="2506" max="2506" width="10.42578125" style="280" customWidth="1"/>
    <col min="2507" max="2507" width="11.7109375" style="280" customWidth="1"/>
    <col min="2508" max="2508" width="11.140625" style="280" customWidth="1"/>
    <col min="2509" max="2509" width="11.85546875" style="280" bestFit="1" customWidth="1"/>
    <col min="2510" max="2510" width="10.5703125" style="280" bestFit="1" customWidth="1"/>
    <col min="2511" max="2511" width="9.5703125" style="280" bestFit="1" customWidth="1"/>
    <col min="2512" max="2512" width="11.42578125" style="280" customWidth="1"/>
    <col min="2513" max="2513" width="10.5703125" style="280" customWidth="1"/>
    <col min="2514" max="2514" width="7.5703125" style="280" customWidth="1"/>
    <col min="2515" max="2515" width="9.5703125" style="280" bestFit="1" customWidth="1"/>
    <col min="2516" max="2516" width="11" style="280" bestFit="1" customWidth="1"/>
    <col min="2517" max="2517" width="10.140625" style="280" bestFit="1" customWidth="1"/>
    <col min="2518" max="2522" width="9.5703125" style="280" bestFit="1" customWidth="1"/>
    <col min="2523" max="2523" width="10.140625" style="280" bestFit="1" customWidth="1"/>
    <col min="2524" max="2525" width="9.5703125" style="280" bestFit="1" customWidth="1"/>
    <col min="2526" max="2526" width="10.28515625" style="280" customWidth="1"/>
    <col min="2527" max="2534" width="9.5703125" style="280" bestFit="1" customWidth="1"/>
    <col min="2535" max="2535" width="9.5703125" style="280" customWidth="1"/>
    <col min="2536" max="2542" width="9.5703125" style="280" bestFit="1" customWidth="1"/>
    <col min="2543" max="2543" width="9.42578125" style="280" customWidth="1"/>
    <col min="2544" max="2559" width="9.5703125" style="280" bestFit="1" customWidth="1"/>
    <col min="2560" max="2561" width="12.5703125" style="280" bestFit="1" customWidth="1"/>
    <col min="2562" max="2562" width="11.42578125" style="280" bestFit="1" customWidth="1"/>
    <col min="2563" max="2563" width="11" style="280" bestFit="1" customWidth="1"/>
    <col min="2564" max="2564" width="11.7109375" style="280" bestFit="1" customWidth="1"/>
    <col min="2565" max="2753" width="9.140625" style="280"/>
    <col min="2754" max="2754" width="6.7109375" style="280" customWidth="1"/>
    <col min="2755" max="2755" width="39.140625" style="280" customWidth="1"/>
    <col min="2756" max="2756" width="8.7109375" style="280" customWidth="1"/>
    <col min="2757" max="2757" width="11.7109375" style="280" customWidth="1"/>
    <col min="2758" max="2758" width="12.7109375" style="280" customWidth="1"/>
    <col min="2759" max="2759" width="12" style="280" customWidth="1"/>
    <col min="2760" max="2760" width="12.85546875" style="280" customWidth="1"/>
    <col min="2761" max="2761" width="11.42578125" style="280" customWidth="1"/>
    <col min="2762" max="2762" width="10.42578125" style="280" customWidth="1"/>
    <col min="2763" max="2763" width="11.7109375" style="280" customWidth="1"/>
    <col min="2764" max="2764" width="11.140625" style="280" customWidth="1"/>
    <col min="2765" max="2765" width="11.85546875" style="280" bestFit="1" customWidth="1"/>
    <col min="2766" max="2766" width="10.5703125" style="280" bestFit="1" customWidth="1"/>
    <col min="2767" max="2767" width="9.5703125" style="280" bestFit="1" customWidth="1"/>
    <col min="2768" max="2768" width="11.42578125" style="280" customWidth="1"/>
    <col min="2769" max="2769" width="10.5703125" style="280" customWidth="1"/>
    <col min="2770" max="2770" width="7.5703125" style="280" customWidth="1"/>
    <col min="2771" max="2771" width="9.5703125" style="280" bestFit="1" customWidth="1"/>
    <col min="2772" max="2772" width="11" style="280" bestFit="1" customWidth="1"/>
    <col min="2773" max="2773" width="10.140625" style="280" bestFit="1" customWidth="1"/>
    <col min="2774" max="2778" width="9.5703125" style="280" bestFit="1" customWidth="1"/>
    <col min="2779" max="2779" width="10.140625" style="280" bestFit="1" customWidth="1"/>
    <col min="2780" max="2781" width="9.5703125" style="280" bestFit="1" customWidth="1"/>
    <col min="2782" max="2782" width="10.28515625" style="280" customWidth="1"/>
    <col min="2783" max="2790" width="9.5703125" style="280" bestFit="1" customWidth="1"/>
    <col min="2791" max="2791" width="9.5703125" style="280" customWidth="1"/>
    <col min="2792" max="2798" width="9.5703125" style="280" bestFit="1" customWidth="1"/>
    <col min="2799" max="2799" width="9.42578125" style="280" customWidth="1"/>
    <col min="2800" max="2815" width="9.5703125" style="280" bestFit="1" customWidth="1"/>
    <col min="2816" max="2817" width="12.5703125" style="280" bestFit="1" customWidth="1"/>
    <col min="2818" max="2818" width="11.42578125" style="280" bestFit="1" customWidth="1"/>
    <col min="2819" max="2819" width="11" style="280" bestFit="1" customWidth="1"/>
    <col min="2820" max="2820" width="11.7109375" style="280" bestFit="1" customWidth="1"/>
    <col min="2821" max="3009" width="9.140625" style="280"/>
    <col min="3010" max="3010" width="6.7109375" style="280" customWidth="1"/>
    <col min="3011" max="3011" width="39.140625" style="280" customWidth="1"/>
    <col min="3012" max="3012" width="8.7109375" style="280" customWidth="1"/>
    <col min="3013" max="3013" width="11.7109375" style="280" customWidth="1"/>
    <col min="3014" max="3014" width="12.7109375" style="280" customWidth="1"/>
    <col min="3015" max="3015" width="12" style="280" customWidth="1"/>
    <col min="3016" max="3016" width="12.85546875" style="280" customWidth="1"/>
    <col min="3017" max="3017" width="11.42578125" style="280" customWidth="1"/>
    <col min="3018" max="3018" width="10.42578125" style="280" customWidth="1"/>
    <col min="3019" max="3019" width="11.7109375" style="280" customWidth="1"/>
    <col min="3020" max="3020" width="11.140625" style="280" customWidth="1"/>
    <col min="3021" max="3021" width="11.85546875" style="280" bestFit="1" customWidth="1"/>
    <col min="3022" max="3022" width="10.5703125" style="280" bestFit="1" customWidth="1"/>
    <col min="3023" max="3023" width="9.5703125" style="280" bestFit="1" customWidth="1"/>
    <col min="3024" max="3024" width="11.42578125" style="280" customWidth="1"/>
    <col min="3025" max="3025" width="10.5703125" style="280" customWidth="1"/>
    <col min="3026" max="3026" width="7.5703125" style="280" customWidth="1"/>
    <col min="3027" max="3027" width="9.5703125" style="280" bestFit="1" customWidth="1"/>
    <col min="3028" max="3028" width="11" style="280" bestFit="1" customWidth="1"/>
    <col min="3029" max="3029" width="10.140625" style="280" bestFit="1" customWidth="1"/>
    <col min="3030" max="3034" width="9.5703125" style="280" bestFit="1" customWidth="1"/>
    <col min="3035" max="3035" width="10.140625" style="280" bestFit="1" customWidth="1"/>
    <col min="3036" max="3037" width="9.5703125" style="280" bestFit="1" customWidth="1"/>
    <col min="3038" max="3038" width="10.28515625" style="280" customWidth="1"/>
    <col min="3039" max="3046" width="9.5703125" style="280" bestFit="1" customWidth="1"/>
    <col min="3047" max="3047" width="9.5703125" style="280" customWidth="1"/>
    <col min="3048" max="3054" width="9.5703125" style="280" bestFit="1" customWidth="1"/>
    <col min="3055" max="3055" width="9.42578125" style="280" customWidth="1"/>
    <col min="3056" max="3071" width="9.5703125" style="280" bestFit="1" customWidth="1"/>
    <col min="3072" max="3073" width="12.5703125" style="280" bestFit="1" customWidth="1"/>
    <col min="3074" max="3074" width="11.42578125" style="280" bestFit="1" customWidth="1"/>
    <col min="3075" max="3075" width="11" style="280" bestFit="1" customWidth="1"/>
    <col min="3076" max="3076" width="11.7109375" style="280" bestFit="1" customWidth="1"/>
    <col min="3077" max="3265" width="9.140625" style="280"/>
    <col min="3266" max="3266" width="6.7109375" style="280" customWidth="1"/>
    <col min="3267" max="3267" width="39.140625" style="280" customWidth="1"/>
    <col min="3268" max="3268" width="8.7109375" style="280" customWidth="1"/>
    <col min="3269" max="3269" width="11.7109375" style="280" customWidth="1"/>
    <col min="3270" max="3270" width="12.7109375" style="280" customWidth="1"/>
    <col min="3271" max="3271" width="12" style="280" customWidth="1"/>
    <col min="3272" max="3272" width="12.85546875" style="280" customWidth="1"/>
    <col min="3273" max="3273" width="11.42578125" style="280" customWidth="1"/>
    <col min="3274" max="3274" width="10.42578125" style="280" customWidth="1"/>
    <col min="3275" max="3275" width="11.7109375" style="280" customWidth="1"/>
    <col min="3276" max="3276" width="11.140625" style="280" customWidth="1"/>
    <col min="3277" max="3277" width="11.85546875" style="280" bestFit="1" customWidth="1"/>
    <col min="3278" max="3278" width="10.5703125" style="280" bestFit="1" customWidth="1"/>
    <col min="3279" max="3279" width="9.5703125" style="280" bestFit="1" customWidth="1"/>
    <col min="3280" max="3280" width="11.42578125" style="280" customWidth="1"/>
    <col min="3281" max="3281" width="10.5703125" style="280" customWidth="1"/>
    <col min="3282" max="3282" width="7.5703125" style="280" customWidth="1"/>
    <col min="3283" max="3283" width="9.5703125" style="280" bestFit="1" customWidth="1"/>
    <col min="3284" max="3284" width="11" style="280" bestFit="1" customWidth="1"/>
    <col min="3285" max="3285" width="10.140625" style="280" bestFit="1" customWidth="1"/>
    <col min="3286" max="3290" width="9.5703125" style="280" bestFit="1" customWidth="1"/>
    <col min="3291" max="3291" width="10.140625" style="280" bestFit="1" customWidth="1"/>
    <col min="3292" max="3293" width="9.5703125" style="280" bestFit="1" customWidth="1"/>
    <col min="3294" max="3294" width="10.28515625" style="280" customWidth="1"/>
    <col min="3295" max="3302" width="9.5703125" style="280" bestFit="1" customWidth="1"/>
    <col min="3303" max="3303" width="9.5703125" style="280" customWidth="1"/>
    <col min="3304" max="3310" width="9.5703125" style="280" bestFit="1" customWidth="1"/>
    <col min="3311" max="3311" width="9.42578125" style="280" customWidth="1"/>
    <col min="3312" max="3327" width="9.5703125" style="280" bestFit="1" customWidth="1"/>
    <col min="3328" max="3329" width="12.5703125" style="280" bestFit="1" customWidth="1"/>
    <col min="3330" max="3330" width="11.42578125" style="280" bestFit="1" customWidth="1"/>
    <col min="3331" max="3331" width="11" style="280" bestFit="1" customWidth="1"/>
    <col min="3332" max="3332" width="11.7109375" style="280" bestFit="1" customWidth="1"/>
    <col min="3333" max="3521" width="9.140625" style="280"/>
    <col min="3522" max="3522" width="6.7109375" style="280" customWidth="1"/>
    <col min="3523" max="3523" width="39.140625" style="280" customWidth="1"/>
    <col min="3524" max="3524" width="8.7109375" style="280" customWidth="1"/>
    <col min="3525" max="3525" width="11.7109375" style="280" customWidth="1"/>
    <col min="3526" max="3526" width="12.7109375" style="280" customWidth="1"/>
    <col min="3527" max="3527" width="12" style="280" customWidth="1"/>
    <col min="3528" max="3528" width="12.85546875" style="280" customWidth="1"/>
    <col min="3529" max="3529" width="11.42578125" style="280" customWidth="1"/>
    <col min="3530" max="3530" width="10.42578125" style="280" customWidth="1"/>
    <col min="3531" max="3531" width="11.7109375" style="280" customWidth="1"/>
    <col min="3532" max="3532" width="11.140625" style="280" customWidth="1"/>
    <col min="3533" max="3533" width="11.85546875" style="280" bestFit="1" customWidth="1"/>
    <col min="3534" max="3534" width="10.5703125" style="280" bestFit="1" customWidth="1"/>
    <col min="3535" max="3535" width="9.5703125" style="280" bestFit="1" customWidth="1"/>
    <col min="3536" max="3536" width="11.42578125" style="280" customWidth="1"/>
    <col min="3537" max="3537" width="10.5703125" style="280" customWidth="1"/>
    <col min="3538" max="3538" width="7.5703125" style="280" customWidth="1"/>
    <col min="3539" max="3539" width="9.5703125" style="280" bestFit="1" customWidth="1"/>
    <col min="3540" max="3540" width="11" style="280" bestFit="1" customWidth="1"/>
    <col min="3541" max="3541" width="10.140625" style="280" bestFit="1" customWidth="1"/>
    <col min="3542" max="3546" width="9.5703125" style="280" bestFit="1" customWidth="1"/>
    <col min="3547" max="3547" width="10.140625" style="280" bestFit="1" customWidth="1"/>
    <col min="3548" max="3549" width="9.5703125" style="280" bestFit="1" customWidth="1"/>
    <col min="3550" max="3550" width="10.28515625" style="280" customWidth="1"/>
    <col min="3551" max="3558" width="9.5703125" style="280" bestFit="1" customWidth="1"/>
    <col min="3559" max="3559" width="9.5703125" style="280" customWidth="1"/>
    <col min="3560" max="3566" width="9.5703125" style="280" bestFit="1" customWidth="1"/>
    <col min="3567" max="3567" width="9.42578125" style="280" customWidth="1"/>
    <col min="3568" max="3583" width="9.5703125" style="280" bestFit="1" customWidth="1"/>
    <col min="3584" max="3585" width="12.5703125" style="280" bestFit="1" customWidth="1"/>
    <col min="3586" max="3586" width="11.42578125" style="280" bestFit="1" customWidth="1"/>
    <col min="3587" max="3587" width="11" style="280" bestFit="1" customWidth="1"/>
    <col min="3588" max="3588" width="11.7109375" style="280" bestFit="1" customWidth="1"/>
    <col min="3589" max="3777" width="9.140625" style="280"/>
    <col min="3778" max="3778" width="6.7109375" style="280" customWidth="1"/>
    <col min="3779" max="3779" width="39.140625" style="280" customWidth="1"/>
    <col min="3780" max="3780" width="8.7109375" style="280" customWidth="1"/>
    <col min="3781" max="3781" width="11.7109375" style="280" customWidth="1"/>
    <col min="3782" max="3782" width="12.7109375" style="280" customWidth="1"/>
    <col min="3783" max="3783" width="12" style="280" customWidth="1"/>
    <col min="3784" max="3784" width="12.85546875" style="280" customWidth="1"/>
    <col min="3785" max="3785" width="11.42578125" style="280" customWidth="1"/>
    <col min="3786" max="3786" width="10.42578125" style="280" customWidth="1"/>
    <col min="3787" max="3787" width="11.7109375" style="280" customWidth="1"/>
    <col min="3788" max="3788" width="11.140625" style="280" customWidth="1"/>
    <col min="3789" max="3789" width="11.85546875" style="280" bestFit="1" customWidth="1"/>
    <col min="3790" max="3790" width="10.5703125" style="280" bestFit="1" customWidth="1"/>
    <col min="3791" max="3791" width="9.5703125" style="280" bestFit="1" customWidth="1"/>
    <col min="3792" max="3792" width="11.42578125" style="280" customWidth="1"/>
    <col min="3793" max="3793" width="10.5703125" style="280" customWidth="1"/>
    <col min="3794" max="3794" width="7.5703125" style="280" customWidth="1"/>
    <col min="3795" max="3795" width="9.5703125" style="280" bestFit="1" customWidth="1"/>
    <col min="3796" max="3796" width="11" style="280" bestFit="1" customWidth="1"/>
    <col min="3797" max="3797" width="10.140625" style="280" bestFit="1" customWidth="1"/>
    <col min="3798" max="3802" width="9.5703125" style="280" bestFit="1" customWidth="1"/>
    <col min="3803" max="3803" width="10.140625" style="280" bestFit="1" customWidth="1"/>
    <col min="3804" max="3805" width="9.5703125" style="280" bestFit="1" customWidth="1"/>
    <col min="3806" max="3806" width="10.28515625" style="280" customWidth="1"/>
    <col min="3807" max="3814" width="9.5703125" style="280" bestFit="1" customWidth="1"/>
    <col min="3815" max="3815" width="9.5703125" style="280" customWidth="1"/>
    <col min="3816" max="3822" width="9.5703125" style="280" bestFit="1" customWidth="1"/>
    <col min="3823" max="3823" width="9.42578125" style="280" customWidth="1"/>
    <col min="3824" max="3839" width="9.5703125" style="280" bestFit="1" customWidth="1"/>
    <col min="3840" max="3841" width="12.5703125" style="280" bestFit="1" customWidth="1"/>
    <col min="3842" max="3842" width="11.42578125" style="280" bestFit="1" customWidth="1"/>
    <col min="3843" max="3843" width="11" style="280" bestFit="1" customWidth="1"/>
    <col min="3844" max="3844" width="11.7109375" style="280" bestFit="1" customWidth="1"/>
    <col min="3845" max="4033" width="9.140625" style="280"/>
    <col min="4034" max="4034" width="6.7109375" style="280" customWidth="1"/>
    <col min="4035" max="4035" width="39.140625" style="280" customWidth="1"/>
    <col min="4036" max="4036" width="8.7109375" style="280" customWidth="1"/>
    <col min="4037" max="4037" width="11.7109375" style="280" customWidth="1"/>
    <col min="4038" max="4038" width="12.7109375" style="280" customWidth="1"/>
    <col min="4039" max="4039" width="12" style="280" customWidth="1"/>
    <col min="4040" max="4040" width="12.85546875" style="280" customWidth="1"/>
    <col min="4041" max="4041" width="11.42578125" style="280" customWidth="1"/>
    <col min="4042" max="4042" width="10.42578125" style="280" customWidth="1"/>
    <col min="4043" max="4043" width="11.7109375" style="280" customWidth="1"/>
    <col min="4044" max="4044" width="11.140625" style="280" customWidth="1"/>
    <col min="4045" max="4045" width="11.85546875" style="280" bestFit="1" customWidth="1"/>
    <col min="4046" max="4046" width="10.5703125" style="280" bestFit="1" customWidth="1"/>
    <col min="4047" max="4047" width="9.5703125" style="280" bestFit="1" customWidth="1"/>
    <col min="4048" max="4048" width="11.42578125" style="280" customWidth="1"/>
    <col min="4049" max="4049" width="10.5703125" style="280" customWidth="1"/>
    <col min="4050" max="4050" width="7.5703125" style="280" customWidth="1"/>
    <col min="4051" max="4051" width="9.5703125" style="280" bestFit="1" customWidth="1"/>
    <col min="4052" max="4052" width="11" style="280" bestFit="1" customWidth="1"/>
    <col min="4053" max="4053" width="10.140625" style="280" bestFit="1" customWidth="1"/>
    <col min="4054" max="4058" width="9.5703125" style="280" bestFit="1" customWidth="1"/>
    <col min="4059" max="4059" width="10.140625" style="280" bestFit="1" customWidth="1"/>
    <col min="4060" max="4061" width="9.5703125" style="280" bestFit="1" customWidth="1"/>
    <col min="4062" max="4062" width="10.28515625" style="280" customWidth="1"/>
    <col min="4063" max="4070" width="9.5703125" style="280" bestFit="1" customWidth="1"/>
    <col min="4071" max="4071" width="9.5703125" style="280" customWidth="1"/>
    <col min="4072" max="4078" width="9.5703125" style="280" bestFit="1" customWidth="1"/>
    <col min="4079" max="4079" width="9.42578125" style="280" customWidth="1"/>
    <col min="4080" max="4095" width="9.5703125" style="280" bestFit="1" customWidth="1"/>
    <col min="4096" max="4097" width="12.5703125" style="280" bestFit="1" customWidth="1"/>
    <col min="4098" max="4098" width="11.42578125" style="280" bestFit="1" customWidth="1"/>
    <col min="4099" max="4099" width="11" style="280" bestFit="1" customWidth="1"/>
    <col min="4100" max="4100" width="11.7109375" style="280" bestFit="1" customWidth="1"/>
    <col min="4101" max="4289" width="9.140625" style="280"/>
    <col min="4290" max="4290" width="6.7109375" style="280" customWidth="1"/>
    <col min="4291" max="4291" width="39.140625" style="280" customWidth="1"/>
    <col min="4292" max="4292" width="8.7109375" style="280" customWidth="1"/>
    <col min="4293" max="4293" width="11.7109375" style="280" customWidth="1"/>
    <col min="4294" max="4294" width="12.7109375" style="280" customWidth="1"/>
    <col min="4295" max="4295" width="12" style="280" customWidth="1"/>
    <col min="4296" max="4296" width="12.85546875" style="280" customWidth="1"/>
    <col min="4297" max="4297" width="11.42578125" style="280" customWidth="1"/>
    <col min="4298" max="4298" width="10.42578125" style="280" customWidth="1"/>
    <col min="4299" max="4299" width="11.7109375" style="280" customWidth="1"/>
    <col min="4300" max="4300" width="11.140625" style="280" customWidth="1"/>
    <col min="4301" max="4301" width="11.85546875" style="280" bestFit="1" customWidth="1"/>
    <col min="4302" max="4302" width="10.5703125" style="280" bestFit="1" customWidth="1"/>
    <col min="4303" max="4303" width="9.5703125" style="280" bestFit="1" customWidth="1"/>
    <col min="4304" max="4304" width="11.42578125" style="280" customWidth="1"/>
    <col min="4305" max="4305" width="10.5703125" style="280" customWidth="1"/>
    <col min="4306" max="4306" width="7.5703125" style="280" customWidth="1"/>
    <col min="4307" max="4307" width="9.5703125" style="280" bestFit="1" customWidth="1"/>
    <col min="4308" max="4308" width="11" style="280" bestFit="1" customWidth="1"/>
    <col min="4309" max="4309" width="10.140625" style="280" bestFit="1" customWidth="1"/>
    <col min="4310" max="4314" width="9.5703125" style="280" bestFit="1" customWidth="1"/>
    <col min="4315" max="4315" width="10.140625" style="280" bestFit="1" customWidth="1"/>
    <col min="4316" max="4317" width="9.5703125" style="280" bestFit="1" customWidth="1"/>
    <col min="4318" max="4318" width="10.28515625" style="280" customWidth="1"/>
    <col min="4319" max="4326" width="9.5703125" style="280" bestFit="1" customWidth="1"/>
    <col min="4327" max="4327" width="9.5703125" style="280" customWidth="1"/>
    <col min="4328" max="4334" width="9.5703125" style="280" bestFit="1" customWidth="1"/>
    <col min="4335" max="4335" width="9.42578125" style="280" customWidth="1"/>
    <col min="4336" max="4351" width="9.5703125" style="280" bestFit="1" customWidth="1"/>
    <col min="4352" max="4353" width="12.5703125" style="280" bestFit="1" customWidth="1"/>
    <col min="4354" max="4354" width="11.42578125" style="280" bestFit="1" customWidth="1"/>
    <col min="4355" max="4355" width="11" style="280" bestFit="1" customWidth="1"/>
    <col min="4356" max="4356" width="11.7109375" style="280" bestFit="1" customWidth="1"/>
    <col min="4357" max="4545" width="9.140625" style="280"/>
    <col min="4546" max="4546" width="6.7109375" style="280" customWidth="1"/>
    <col min="4547" max="4547" width="39.140625" style="280" customWidth="1"/>
    <col min="4548" max="4548" width="8.7109375" style="280" customWidth="1"/>
    <col min="4549" max="4549" width="11.7109375" style="280" customWidth="1"/>
    <col min="4550" max="4550" width="12.7109375" style="280" customWidth="1"/>
    <col min="4551" max="4551" width="12" style="280" customWidth="1"/>
    <col min="4552" max="4552" width="12.85546875" style="280" customWidth="1"/>
    <col min="4553" max="4553" width="11.42578125" style="280" customWidth="1"/>
    <col min="4554" max="4554" width="10.42578125" style="280" customWidth="1"/>
    <col min="4555" max="4555" width="11.7109375" style="280" customWidth="1"/>
    <col min="4556" max="4556" width="11.140625" style="280" customWidth="1"/>
    <col min="4557" max="4557" width="11.85546875" style="280" bestFit="1" customWidth="1"/>
    <col min="4558" max="4558" width="10.5703125" style="280" bestFit="1" customWidth="1"/>
    <col min="4559" max="4559" width="9.5703125" style="280" bestFit="1" customWidth="1"/>
    <col min="4560" max="4560" width="11.42578125" style="280" customWidth="1"/>
    <col min="4561" max="4561" width="10.5703125" style="280" customWidth="1"/>
    <col min="4562" max="4562" width="7.5703125" style="280" customWidth="1"/>
    <col min="4563" max="4563" width="9.5703125" style="280" bestFit="1" customWidth="1"/>
    <col min="4564" max="4564" width="11" style="280" bestFit="1" customWidth="1"/>
    <col min="4565" max="4565" width="10.140625" style="280" bestFit="1" customWidth="1"/>
    <col min="4566" max="4570" width="9.5703125" style="280" bestFit="1" customWidth="1"/>
    <col min="4571" max="4571" width="10.140625" style="280" bestFit="1" customWidth="1"/>
    <col min="4572" max="4573" width="9.5703125" style="280" bestFit="1" customWidth="1"/>
    <col min="4574" max="4574" width="10.28515625" style="280" customWidth="1"/>
    <col min="4575" max="4582" width="9.5703125" style="280" bestFit="1" customWidth="1"/>
    <col min="4583" max="4583" width="9.5703125" style="280" customWidth="1"/>
    <col min="4584" max="4590" width="9.5703125" style="280" bestFit="1" customWidth="1"/>
    <col min="4591" max="4591" width="9.42578125" style="280" customWidth="1"/>
    <col min="4592" max="4607" width="9.5703125" style="280" bestFit="1" customWidth="1"/>
    <col min="4608" max="4609" width="12.5703125" style="280" bestFit="1" customWidth="1"/>
    <col min="4610" max="4610" width="11.42578125" style="280" bestFit="1" customWidth="1"/>
    <col min="4611" max="4611" width="11" style="280" bestFit="1" customWidth="1"/>
    <col min="4612" max="4612" width="11.7109375" style="280" bestFit="1" customWidth="1"/>
    <col min="4613" max="4801" width="9.140625" style="280"/>
    <col min="4802" max="4802" width="6.7109375" style="280" customWidth="1"/>
    <col min="4803" max="4803" width="39.140625" style="280" customWidth="1"/>
    <col min="4804" max="4804" width="8.7109375" style="280" customWidth="1"/>
    <col min="4805" max="4805" width="11.7109375" style="280" customWidth="1"/>
    <col min="4806" max="4806" width="12.7109375" style="280" customWidth="1"/>
    <col min="4807" max="4807" width="12" style="280" customWidth="1"/>
    <col min="4808" max="4808" width="12.85546875" style="280" customWidth="1"/>
    <col min="4809" max="4809" width="11.42578125" style="280" customWidth="1"/>
    <col min="4810" max="4810" width="10.42578125" style="280" customWidth="1"/>
    <col min="4811" max="4811" width="11.7109375" style="280" customWidth="1"/>
    <col min="4812" max="4812" width="11.140625" style="280" customWidth="1"/>
    <col min="4813" max="4813" width="11.85546875" style="280" bestFit="1" customWidth="1"/>
    <col min="4814" max="4814" width="10.5703125" style="280" bestFit="1" customWidth="1"/>
    <col min="4815" max="4815" width="9.5703125" style="280" bestFit="1" customWidth="1"/>
    <col min="4816" max="4816" width="11.42578125" style="280" customWidth="1"/>
    <col min="4817" max="4817" width="10.5703125" style="280" customWidth="1"/>
    <col min="4818" max="4818" width="7.5703125" style="280" customWidth="1"/>
    <col min="4819" max="4819" width="9.5703125" style="280" bestFit="1" customWidth="1"/>
    <col min="4820" max="4820" width="11" style="280" bestFit="1" customWidth="1"/>
    <col min="4821" max="4821" width="10.140625" style="280" bestFit="1" customWidth="1"/>
    <col min="4822" max="4826" width="9.5703125" style="280" bestFit="1" customWidth="1"/>
    <col min="4827" max="4827" width="10.140625" style="280" bestFit="1" customWidth="1"/>
    <col min="4828" max="4829" width="9.5703125" style="280" bestFit="1" customWidth="1"/>
    <col min="4830" max="4830" width="10.28515625" style="280" customWidth="1"/>
    <col min="4831" max="4838" width="9.5703125" style="280" bestFit="1" customWidth="1"/>
    <col min="4839" max="4839" width="9.5703125" style="280" customWidth="1"/>
    <col min="4840" max="4846" width="9.5703125" style="280" bestFit="1" customWidth="1"/>
    <col min="4847" max="4847" width="9.42578125" style="280" customWidth="1"/>
    <col min="4848" max="4863" width="9.5703125" style="280" bestFit="1" customWidth="1"/>
    <col min="4864" max="4865" width="12.5703125" style="280" bestFit="1" customWidth="1"/>
    <col min="4866" max="4866" width="11.42578125" style="280" bestFit="1" customWidth="1"/>
    <col min="4867" max="4867" width="11" style="280" bestFit="1" customWidth="1"/>
    <col min="4868" max="4868" width="11.7109375" style="280" bestFit="1" customWidth="1"/>
    <col min="4869" max="5057" width="9.140625" style="280"/>
    <col min="5058" max="5058" width="6.7109375" style="280" customWidth="1"/>
    <col min="5059" max="5059" width="39.140625" style="280" customWidth="1"/>
    <col min="5060" max="5060" width="8.7109375" style="280" customWidth="1"/>
    <col min="5061" max="5061" width="11.7109375" style="280" customWidth="1"/>
    <col min="5062" max="5062" width="12.7109375" style="280" customWidth="1"/>
    <col min="5063" max="5063" width="12" style="280" customWidth="1"/>
    <col min="5064" max="5064" width="12.85546875" style="280" customWidth="1"/>
    <col min="5065" max="5065" width="11.42578125" style="280" customWidth="1"/>
    <col min="5066" max="5066" width="10.42578125" style="280" customWidth="1"/>
    <col min="5067" max="5067" width="11.7109375" style="280" customWidth="1"/>
    <col min="5068" max="5068" width="11.140625" style="280" customWidth="1"/>
    <col min="5069" max="5069" width="11.85546875" style="280" bestFit="1" customWidth="1"/>
    <col min="5070" max="5070" width="10.5703125" style="280" bestFit="1" customWidth="1"/>
    <col min="5071" max="5071" width="9.5703125" style="280" bestFit="1" customWidth="1"/>
    <col min="5072" max="5072" width="11.42578125" style="280" customWidth="1"/>
    <col min="5073" max="5073" width="10.5703125" style="280" customWidth="1"/>
    <col min="5074" max="5074" width="7.5703125" style="280" customWidth="1"/>
    <col min="5075" max="5075" width="9.5703125" style="280" bestFit="1" customWidth="1"/>
    <col min="5076" max="5076" width="11" style="280" bestFit="1" customWidth="1"/>
    <col min="5077" max="5077" width="10.140625" style="280" bestFit="1" customWidth="1"/>
    <col min="5078" max="5082" width="9.5703125" style="280" bestFit="1" customWidth="1"/>
    <col min="5083" max="5083" width="10.140625" style="280" bestFit="1" customWidth="1"/>
    <col min="5084" max="5085" width="9.5703125" style="280" bestFit="1" customWidth="1"/>
    <col min="5086" max="5086" width="10.28515625" style="280" customWidth="1"/>
    <col min="5087" max="5094" width="9.5703125" style="280" bestFit="1" customWidth="1"/>
    <col min="5095" max="5095" width="9.5703125" style="280" customWidth="1"/>
    <col min="5096" max="5102" width="9.5703125" style="280" bestFit="1" customWidth="1"/>
    <col min="5103" max="5103" width="9.42578125" style="280" customWidth="1"/>
    <col min="5104" max="5119" width="9.5703125" style="280" bestFit="1" customWidth="1"/>
    <col min="5120" max="5121" width="12.5703125" style="280" bestFit="1" customWidth="1"/>
    <col min="5122" max="5122" width="11.42578125" style="280" bestFit="1" customWidth="1"/>
    <col min="5123" max="5123" width="11" style="280" bestFit="1" customWidth="1"/>
    <col min="5124" max="5124" width="11.7109375" style="280" bestFit="1" customWidth="1"/>
    <col min="5125" max="5313" width="9.140625" style="280"/>
    <col min="5314" max="5314" width="6.7109375" style="280" customWidth="1"/>
    <col min="5315" max="5315" width="39.140625" style="280" customWidth="1"/>
    <col min="5316" max="5316" width="8.7109375" style="280" customWidth="1"/>
    <col min="5317" max="5317" width="11.7109375" style="280" customWidth="1"/>
    <col min="5318" max="5318" width="12.7109375" style="280" customWidth="1"/>
    <col min="5319" max="5319" width="12" style="280" customWidth="1"/>
    <col min="5320" max="5320" width="12.85546875" style="280" customWidth="1"/>
    <col min="5321" max="5321" width="11.42578125" style="280" customWidth="1"/>
    <col min="5322" max="5322" width="10.42578125" style="280" customWidth="1"/>
    <col min="5323" max="5323" width="11.7109375" style="280" customWidth="1"/>
    <col min="5324" max="5324" width="11.140625" style="280" customWidth="1"/>
    <col min="5325" max="5325" width="11.85546875" style="280" bestFit="1" customWidth="1"/>
    <col min="5326" max="5326" width="10.5703125" style="280" bestFit="1" customWidth="1"/>
    <col min="5327" max="5327" width="9.5703125" style="280" bestFit="1" customWidth="1"/>
    <col min="5328" max="5328" width="11.42578125" style="280" customWidth="1"/>
    <col min="5329" max="5329" width="10.5703125" style="280" customWidth="1"/>
    <col min="5330" max="5330" width="7.5703125" style="280" customWidth="1"/>
    <col min="5331" max="5331" width="9.5703125" style="280" bestFit="1" customWidth="1"/>
    <col min="5332" max="5332" width="11" style="280" bestFit="1" customWidth="1"/>
    <col min="5333" max="5333" width="10.140625" style="280" bestFit="1" customWidth="1"/>
    <col min="5334" max="5338" width="9.5703125" style="280" bestFit="1" customWidth="1"/>
    <col min="5339" max="5339" width="10.140625" style="280" bestFit="1" customWidth="1"/>
    <col min="5340" max="5341" width="9.5703125" style="280" bestFit="1" customWidth="1"/>
    <col min="5342" max="5342" width="10.28515625" style="280" customWidth="1"/>
    <col min="5343" max="5350" width="9.5703125" style="280" bestFit="1" customWidth="1"/>
    <col min="5351" max="5351" width="9.5703125" style="280" customWidth="1"/>
    <col min="5352" max="5358" width="9.5703125" style="280" bestFit="1" customWidth="1"/>
    <col min="5359" max="5359" width="9.42578125" style="280" customWidth="1"/>
    <col min="5360" max="5375" width="9.5703125" style="280" bestFit="1" customWidth="1"/>
    <col min="5376" max="5377" width="12.5703125" style="280" bestFit="1" customWidth="1"/>
    <col min="5378" max="5378" width="11.42578125" style="280" bestFit="1" customWidth="1"/>
    <col min="5379" max="5379" width="11" style="280" bestFit="1" customWidth="1"/>
    <col min="5380" max="5380" width="11.7109375" style="280" bestFit="1" customWidth="1"/>
    <col min="5381" max="5569" width="9.140625" style="280"/>
    <col min="5570" max="5570" width="6.7109375" style="280" customWidth="1"/>
    <col min="5571" max="5571" width="39.140625" style="280" customWidth="1"/>
    <col min="5572" max="5572" width="8.7109375" style="280" customWidth="1"/>
    <col min="5573" max="5573" width="11.7109375" style="280" customWidth="1"/>
    <col min="5574" max="5574" width="12.7109375" style="280" customWidth="1"/>
    <col min="5575" max="5575" width="12" style="280" customWidth="1"/>
    <col min="5576" max="5576" width="12.85546875" style="280" customWidth="1"/>
    <col min="5577" max="5577" width="11.42578125" style="280" customWidth="1"/>
    <col min="5578" max="5578" width="10.42578125" style="280" customWidth="1"/>
    <col min="5579" max="5579" width="11.7109375" style="280" customWidth="1"/>
    <col min="5580" max="5580" width="11.140625" style="280" customWidth="1"/>
    <col min="5581" max="5581" width="11.85546875" style="280" bestFit="1" customWidth="1"/>
    <col min="5582" max="5582" width="10.5703125" style="280" bestFit="1" customWidth="1"/>
    <col min="5583" max="5583" width="9.5703125" style="280" bestFit="1" customWidth="1"/>
    <col min="5584" max="5584" width="11.42578125" style="280" customWidth="1"/>
    <col min="5585" max="5585" width="10.5703125" style="280" customWidth="1"/>
    <col min="5586" max="5586" width="7.5703125" style="280" customWidth="1"/>
    <col min="5587" max="5587" width="9.5703125" style="280" bestFit="1" customWidth="1"/>
    <col min="5588" max="5588" width="11" style="280" bestFit="1" customWidth="1"/>
    <col min="5589" max="5589" width="10.140625" style="280" bestFit="1" customWidth="1"/>
    <col min="5590" max="5594" width="9.5703125" style="280" bestFit="1" customWidth="1"/>
    <col min="5595" max="5595" width="10.140625" style="280" bestFit="1" customWidth="1"/>
    <col min="5596" max="5597" width="9.5703125" style="280" bestFit="1" customWidth="1"/>
    <col min="5598" max="5598" width="10.28515625" style="280" customWidth="1"/>
    <col min="5599" max="5606" width="9.5703125" style="280" bestFit="1" customWidth="1"/>
    <col min="5607" max="5607" width="9.5703125" style="280" customWidth="1"/>
    <col min="5608" max="5614" width="9.5703125" style="280" bestFit="1" customWidth="1"/>
    <col min="5615" max="5615" width="9.42578125" style="280" customWidth="1"/>
    <col min="5616" max="5631" width="9.5703125" style="280" bestFit="1" customWidth="1"/>
    <col min="5632" max="5633" width="12.5703125" style="280" bestFit="1" customWidth="1"/>
    <col min="5634" max="5634" width="11.42578125" style="280" bestFit="1" customWidth="1"/>
    <col min="5635" max="5635" width="11" style="280" bestFit="1" customWidth="1"/>
    <col min="5636" max="5636" width="11.7109375" style="280" bestFit="1" customWidth="1"/>
    <col min="5637" max="5825" width="9.140625" style="280"/>
    <col min="5826" max="5826" width="6.7109375" style="280" customWidth="1"/>
    <col min="5827" max="5827" width="39.140625" style="280" customWidth="1"/>
    <col min="5828" max="5828" width="8.7109375" style="280" customWidth="1"/>
    <col min="5829" max="5829" width="11.7109375" style="280" customWidth="1"/>
    <col min="5830" max="5830" width="12.7109375" style="280" customWidth="1"/>
    <col min="5831" max="5831" width="12" style="280" customWidth="1"/>
    <col min="5832" max="5832" width="12.85546875" style="280" customWidth="1"/>
    <col min="5833" max="5833" width="11.42578125" style="280" customWidth="1"/>
    <col min="5834" max="5834" width="10.42578125" style="280" customWidth="1"/>
    <col min="5835" max="5835" width="11.7109375" style="280" customWidth="1"/>
    <col min="5836" max="5836" width="11.140625" style="280" customWidth="1"/>
    <col min="5837" max="5837" width="11.85546875" style="280" bestFit="1" customWidth="1"/>
    <col min="5838" max="5838" width="10.5703125" style="280" bestFit="1" customWidth="1"/>
    <col min="5839" max="5839" width="9.5703125" style="280" bestFit="1" customWidth="1"/>
    <col min="5840" max="5840" width="11.42578125" style="280" customWidth="1"/>
    <col min="5841" max="5841" width="10.5703125" style="280" customWidth="1"/>
    <col min="5842" max="5842" width="7.5703125" style="280" customWidth="1"/>
    <col min="5843" max="5843" width="9.5703125" style="280" bestFit="1" customWidth="1"/>
    <col min="5844" max="5844" width="11" style="280" bestFit="1" customWidth="1"/>
    <col min="5845" max="5845" width="10.140625" style="280" bestFit="1" customWidth="1"/>
    <col min="5846" max="5850" width="9.5703125" style="280" bestFit="1" customWidth="1"/>
    <col min="5851" max="5851" width="10.140625" style="280" bestFit="1" customWidth="1"/>
    <col min="5852" max="5853" width="9.5703125" style="280" bestFit="1" customWidth="1"/>
    <col min="5854" max="5854" width="10.28515625" style="280" customWidth="1"/>
    <col min="5855" max="5862" width="9.5703125" style="280" bestFit="1" customWidth="1"/>
    <col min="5863" max="5863" width="9.5703125" style="280" customWidth="1"/>
    <col min="5864" max="5870" width="9.5703125" style="280" bestFit="1" customWidth="1"/>
    <col min="5871" max="5871" width="9.42578125" style="280" customWidth="1"/>
    <col min="5872" max="5887" width="9.5703125" style="280" bestFit="1" customWidth="1"/>
    <col min="5888" max="5889" width="12.5703125" style="280" bestFit="1" customWidth="1"/>
    <col min="5890" max="5890" width="11.42578125" style="280" bestFit="1" customWidth="1"/>
    <col min="5891" max="5891" width="11" style="280" bestFit="1" customWidth="1"/>
    <col min="5892" max="5892" width="11.7109375" style="280" bestFit="1" customWidth="1"/>
    <col min="5893" max="6081" width="9.140625" style="280"/>
    <col min="6082" max="6082" width="6.7109375" style="280" customWidth="1"/>
    <col min="6083" max="6083" width="39.140625" style="280" customWidth="1"/>
    <col min="6084" max="6084" width="8.7109375" style="280" customWidth="1"/>
    <col min="6085" max="6085" width="11.7109375" style="280" customWidth="1"/>
    <col min="6086" max="6086" width="12.7109375" style="280" customWidth="1"/>
    <col min="6087" max="6087" width="12" style="280" customWidth="1"/>
    <col min="6088" max="6088" width="12.85546875" style="280" customWidth="1"/>
    <col min="6089" max="6089" width="11.42578125" style="280" customWidth="1"/>
    <col min="6090" max="6090" width="10.42578125" style="280" customWidth="1"/>
    <col min="6091" max="6091" width="11.7109375" style="280" customWidth="1"/>
    <col min="6092" max="6092" width="11.140625" style="280" customWidth="1"/>
    <col min="6093" max="6093" width="11.85546875" style="280" bestFit="1" customWidth="1"/>
    <col min="6094" max="6094" width="10.5703125" style="280" bestFit="1" customWidth="1"/>
    <col min="6095" max="6095" width="9.5703125" style="280" bestFit="1" customWidth="1"/>
    <col min="6096" max="6096" width="11.42578125" style="280" customWidth="1"/>
    <col min="6097" max="6097" width="10.5703125" style="280" customWidth="1"/>
    <col min="6098" max="6098" width="7.5703125" style="280" customWidth="1"/>
    <col min="6099" max="6099" width="9.5703125" style="280" bestFit="1" customWidth="1"/>
    <col min="6100" max="6100" width="11" style="280" bestFit="1" customWidth="1"/>
    <col min="6101" max="6101" width="10.140625" style="280" bestFit="1" customWidth="1"/>
    <col min="6102" max="6106" width="9.5703125" style="280" bestFit="1" customWidth="1"/>
    <col min="6107" max="6107" width="10.140625" style="280" bestFit="1" customWidth="1"/>
    <col min="6108" max="6109" width="9.5703125" style="280" bestFit="1" customWidth="1"/>
    <col min="6110" max="6110" width="10.28515625" style="280" customWidth="1"/>
    <col min="6111" max="6118" width="9.5703125" style="280" bestFit="1" customWidth="1"/>
    <col min="6119" max="6119" width="9.5703125" style="280" customWidth="1"/>
    <col min="6120" max="6126" width="9.5703125" style="280" bestFit="1" customWidth="1"/>
    <col min="6127" max="6127" width="9.42578125" style="280" customWidth="1"/>
    <col min="6128" max="6143" width="9.5703125" style="280" bestFit="1" customWidth="1"/>
    <col min="6144" max="6145" width="12.5703125" style="280" bestFit="1" customWidth="1"/>
    <col min="6146" max="6146" width="11.42578125" style="280" bestFit="1" customWidth="1"/>
    <col min="6147" max="6147" width="11" style="280" bestFit="1" customWidth="1"/>
    <col min="6148" max="6148" width="11.7109375" style="280" bestFit="1" customWidth="1"/>
    <col min="6149" max="6337" width="9.140625" style="280"/>
    <col min="6338" max="6338" width="6.7109375" style="280" customWidth="1"/>
    <col min="6339" max="6339" width="39.140625" style="280" customWidth="1"/>
    <col min="6340" max="6340" width="8.7109375" style="280" customWidth="1"/>
    <col min="6341" max="6341" width="11.7109375" style="280" customWidth="1"/>
    <col min="6342" max="6342" width="12.7109375" style="280" customWidth="1"/>
    <col min="6343" max="6343" width="12" style="280" customWidth="1"/>
    <col min="6344" max="6344" width="12.85546875" style="280" customWidth="1"/>
    <col min="6345" max="6345" width="11.42578125" style="280" customWidth="1"/>
    <col min="6346" max="6346" width="10.42578125" style="280" customWidth="1"/>
    <col min="6347" max="6347" width="11.7109375" style="280" customWidth="1"/>
    <col min="6348" max="6348" width="11.140625" style="280" customWidth="1"/>
    <col min="6349" max="6349" width="11.85546875" style="280" bestFit="1" customWidth="1"/>
    <col min="6350" max="6350" width="10.5703125" style="280" bestFit="1" customWidth="1"/>
    <col min="6351" max="6351" width="9.5703125" style="280" bestFit="1" customWidth="1"/>
    <col min="6352" max="6352" width="11.42578125" style="280" customWidth="1"/>
    <col min="6353" max="6353" width="10.5703125" style="280" customWidth="1"/>
    <col min="6354" max="6354" width="7.5703125" style="280" customWidth="1"/>
    <col min="6355" max="6355" width="9.5703125" style="280" bestFit="1" customWidth="1"/>
    <col min="6356" max="6356" width="11" style="280" bestFit="1" customWidth="1"/>
    <col min="6357" max="6357" width="10.140625" style="280" bestFit="1" customWidth="1"/>
    <col min="6358" max="6362" width="9.5703125" style="280" bestFit="1" customWidth="1"/>
    <col min="6363" max="6363" width="10.140625" style="280" bestFit="1" customWidth="1"/>
    <col min="6364" max="6365" width="9.5703125" style="280" bestFit="1" customWidth="1"/>
    <col min="6366" max="6366" width="10.28515625" style="280" customWidth="1"/>
    <col min="6367" max="6374" width="9.5703125" style="280" bestFit="1" customWidth="1"/>
    <col min="6375" max="6375" width="9.5703125" style="280" customWidth="1"/>
    <col min="6376" max="6382" width="9.5703125" style="280" bestFit="1" customWidth="1"/>
    <col min="6383" max="6383" width="9.42578125" style="280" customWidth="1"/>
    <col min="6384" max="6399" width="9.5703125" style="280" bestFit="1" customWidth="1"/>
    <col min="6400" max="6401" width="12.5703125" style="280" bestFit="1" customWidth="1"/>
    <col min="6402" max="6402" width="11.42578125" style="280" bestFit="1" customWidth="1"/>
    <col min="6403" max="6403" width="11" style="280" bestFit="1" customWidth="1"/>
    <col min="6404" max="6404" width="11.7109375" style="280" bestFit="1" customWidth="1"/>
    <col min="6405" max="6593" width="9.140625" style="280"/>
    <col min="6594" max="6594" width="6.7109375" style="280" customWidth="1"/>
    <col min="6595" max="6595" width="39.140625" style="280" customWidth="1"/>
    <col min="6596" max="6596" width="8.7109375" style="280" customWidth="1"/>
    <col min="6597" max="6597" width="11.7109375" style="280" customWidth="1"/>
    <col min="6598" max="6598" width="12.7109375" style="280" customWidth="1"/>
    <col min="6599" max="6599" width="12" style="280" customWidth="1"/>
    <col min="6600" max="6600" width="12.85546875" style="280" customWidth="1"/>
    <col min="6601" max="6601" width="11.42578125" style="280" customWidth="1"/>
    <col min="6602" max="6602" width="10.42578125" style="280" customWidth="1"/>
    <col min="6603" max="6603" width="11.7109375" style="280" customWidth="1"/>
    <col min="6604" max="6604" width="11.140625" style="280" customWidth="1"/>
    <col min="6605" max="6605" width="11.85546875" style="280" bestFit="1" customWidth="1"/>
    <col min="6606" max="6606" width="10.5703125" style="280" bestFit="1" customWidth="1"/>
    <col min="6607" max="6607" width="9.5703125" style="280" bestFit="1" customWidth="1"/>
    <col min="6608" max="6608" width="11.42578125" style="280" customWidth="1"/>
    <col min="6609" max="6609" width="10.5703125" style="280" customWidth="1"/>
    <col min="6610" max="6610" width="7.5703125" style="280" customWidth="1"/>
    <col min="6611" max="6611" width="9.5703125" style="280" bestFit="1" customWidth="1"/>
    <col min="6612" max="6612" width="11" style="280" bestFit="1" customWidth="1"/>
    <col min="6613" max="6613" width="10.140625" style="280" bestFit="1" customWidth="1"/>
    <col min="6614" max="6618" width="9.5703125" style="280" bestFit="1" customWidth="1"/>
    <col min="6619" max="6619" width="10.140625" style="280" bestFit="1" customWidth="1"/>
    <col min="6620" max="6621" width="9.5703125" style="280" bestFit="1" customWidth="1"/>
    <col min="6622" max="6622" width="10.28515625" style="280" customWidth="1"/>
    <col min="6623" max="6630" width="9.5703125" style="280" bestFit="1" customWidth="1"/>
    <col min="6631" max="6631" width="9.5703125" style="280" customWidth="1"/>
    <col min="6632" max="6638" width="9.5703125" style="280" bestFit="1" customWidth="1"/>
    <col min="6639" max="6639" width="9.42578125" style="280" customWidth="1"/>
    <col min="6640" max="6655" width="9.5703125" style="280" bestFit="1" customWidth="1"/>
    <col min="6656" max="6657" width="12.5703125" style="280" bestFit="1" customWidth="1"/>
    <col min="6658" max="6658" width="11.42578125" style="280" bestFit="1" customWidth="1"/>
    <col min="6659" max="6659" width="11" style="280" bestFit="1" customWidth="1"/>
    <col min="6660" max="6660" width="11.7109375" style="280" bestFit="1" customWidth="1"/>
    <col min="6661" max="6849" width="9.140625" style="280"/>
    <col min="6850" max="6850" width="6.7109375" style="280" customWidth="1"/>
    <col min="6851" max="6851" width="39.140625" style="280" customWidth="1"/>
    <col min="6852" max="6852" width="8.7109375" style="280" customWidth="1"/>
    <col min="6853" max="6853" width="11.7109375" style="280" customWidth="1"/>
    <col min="6854" max="6854" width="12.7109375" style="280" customWidth="1"/>
    <col min="6855" max="6855" width="12" style="280" customWidth="1"/>
    <col min="6856" max="6856" width="12.85546875" style="280" customWidth="1"/>
    <col min="6857" max="6857" width="11.42578125" style="280" customWidth="1"/>
    <col min="6858" max="6858" width="10.42578125" style="280" customWidth="1"/>
    <col min="6859" max="6859" width="11.7109375" style="280" customWidth="1"/>
    <col min="6860" max="6860" width="11.140625" style="280" customWidth="1"/>
    <col min="6861" max="6861" width="11.85546875" style="280" bestFit="1" customWidth="1"/>
    <col min="6862" max="6862" width="10.5703125" style="280" bestFit="1" customWidth="1"/>
    <col min="6863" max="6863" width="9.5703125" style="280" bestFit="1" customWidth="1"/>
    <col min="6864" max="6864" width="11.42578125" style="280" customWidth="1"/>
    <col min="6865" max="6865" width="10.5703125" style="280" customWidth="1"/>
    <col min="6866" max="6866" width="7.5703125" style="280" customWidth="1"/>
    <col min="6867" max="6867" width="9.5703125" style="280" bestFit="1" customWidth="1"/>
    <col min="6868" max="6868" width="11" style="280" bestFit="1" customWidth="1"/>
    <col min="6869" max="6869" width="10.140625" style="280" bestFit="1" customWidth="1"/>
    <col min="6870" max="6874" width="9.5703125" style="280" bestFit="1" customWidth="1"/>
    <col min="6875" max="6875" width="10.140625" style="280" bestFit="1" customWidth="1"/>
    <col min="6876" max="6877" width="9.5703125" style="280" bestFit="1" customWidth="1"/>
    <col min="6878" max="6878" width="10.28515625" style="280" customWidth="1"/>
    <col min="6879" max="6886" width="9.5703125" style="280" bestFit="1" customWidth="1"/>
    <col min="6887" max="6887" width="9.5703125" style="280" customWidth="1"/>
    <col min="6888" max="6894" width="9.5703125" style="280" bestFit="1" customWidth="1"/>
    <col min="6895" max="6895" width="9.42578125" style="280" customWidth="1"/>
    <col min="6896" max="6911" width="9.5703125" style="280" bestFit="1" customWidth="1"/>
    <col min="6912" max="6913" width="12.5703125" style="280" bestFit="1" customWidth="1"/>
    <col min="6914" max="6914" width="11.42578125" style="280" bestFit="1" customWidth="1"/>
    <col min="6915" max="6915" width="11" style="280" bestFit="1" customWidth="1"/>
    <col min="6916" max="6916" width="11.7109375" style="280" bestFit="1" customWidth="1"/>
    <col min="6917" max="7105" width="9.140625" style="280"/>
    <col min="7106" max="7106" width="6.7109375" style="280" customWidth="1"/>
    <col min="7107" max="7107" width="39.140625" style="280" customWidth="1"/>
    <col min="7108" max="7108" width="8.7109375" style="280" customWidth="1"/>
    <col min="7109" max="7109" width="11.7109375" style="280" customWidth="1"/>
    <col min="7110" max="7110" width="12.7109375" style="280" customWidth="1"/>
    <col min="7111" max="7111" width="12" style="280" customWidth="1"/>
    <col min="7112" max="7112" width="12.85546875" style="280" customWidth="1"/>
    <col min="7113" max="7113" width="11.42578125" style="280" customWidth="1"/>
    <col min="7114" max="7114" width="10.42578125" style="280" customWidth="1"/>
    <col min="7115" max="7115" width="11.7109375" style="280" customWidth="1"/>
    <col min="7116" max="7116" width="11.140625" style="280" customWidth="1"/>
    <col min="7117" max="7117" width="11.85546875" style="280" bestFit="1" customWidth="1"/>
    <col min="7118" max="7118" width="10.5703125" style="280" bestFit="1" customWidth="1"/>
    <col min="7119" max="7119" width="9.5703125" style="280" bestFit="1" customWidth="1"/>
    <col min="7120" max="7120" width="11.42578125" style="280" customWidth="1"/>
    <col min="7121" max="7121" width="10.5703125" style="280" customWidth="1"/>
    <col min="7122" max="7122" width="7.5703125" style="280" customWidth="1"/>
    <col min="7123" max="7123" width="9.5703125" style="280" bestFit="1" customWidth="1"/>
    <col min="7124" max="7124" width="11" style="280" bestFit="1" customWidth="1"/>
    <col min="7125" max="7125" width="10.140625" style="280" bestFit="1" customWidth="1"/>
    <col min="7126" max="7130" width="9.5703125" style="280" bestFit="1" customWidth="1"/>
    <col min="7131" max="7131" width="10.140625" style="280" bestFit="1" customWidth="1"/>
    <col min="7132" max="7133" width="9.5703125" style="280" bestFit="1" customWidth="1"/>
    <col min="7134" max="7134" width="10.28515625" style="280" customWidth="1"/>
    <col min="7135" max="7142" width="9.5703125" style="280" bestFit="1" customWidth="1"/>
    <col min="7143" max="7143" width="9.5703125" style="280" customWidth="1"/>
    <col min="7144" max="7150" width="9.5703125" style="280" bestFit="1" customWidth="1"/>
    <col min="7151" max="7151" width="9.42578125" style="280" customWidth="1"/>
    <col min="7152" max="7167" width="9.5703125" style="280" bestFit="1" customWidth="1"/>
    <col min="7168" max="7169" width="12.5703125" style="280" bestFit="1" customWidth="1"/>
    <col min="7170" max="7170" width="11.42578125" style="280" bestFit="1" customWidth="1"/>
    <col min="7171" max="7171" width="11" style="280" bestFit="1" customWidth="1"/>
    <col min="7172" max="7172" width="11.7109375" style="280" bestFit="1" customWidth="1"/>
    <col min="7173" max="7361" width="9.140625" style="280"/>
    <col min="7362" max="7362" width="6.7109375" style="280" customWidth="1"/>
    <col min="7363" max="7363" width="39.140625" style="280" customWidth="1"/>
    <col min="7364" max="7364" width="8.7109375" style="280" customWidth="1"/>
    <col min="7365" max="7365" width="11.7109375" style="280" customWidth="1"/>
    <col min="7366" max="7366" width="12.7109375" style="280" customWidth="1"/>
    <col min="7367" max="7367" width="12" style="280" customWidth="1"/>
    <col min="7368" max="7368" width="12.85546875" style="280" customWidth="1"/>
    <col min="7369" max="7369" width="11.42578125" style="280" customWidth="1"/>
    <col min="7370" max="7370" width="10.42578125" style="280" customWidth="1"/>
    <col min="7371" max="7371" width="11.7109375" style="280" customWidth="1"/>
    <col min="7372" max="7372" width="11.140625" style="280" customWidth="1"/>
    <col min="7373" max="7373" width="11.85546875" style="280" bestFit="1" customWidth="1"/>
    <col min="7374" max="7374" width="10.5703125" style="280" bestFit="1" customWidth="1"/>
    <col min="7375" max="7375" width="9.5703125" style="280" bestFit="1" customWidth="1"/>
    <col min="7376" max="7376" width="11.42578125" style="280" customWidth="1"/>
    <col min="7377" max="7377" width="10.5703125" style="280" customWidth="1"/>
    <col min="7378" max="7378" width="7.5703125" style="280" customWidth="1"/>
    <col min="7379" max="7379" width="9.5703125" style="280" bestFit="1" customWidth="1"/>
    <col min="7380" max="7380" width="11" style="280" bestFit="1" customWidth="1"/>
    <col min="7381" max="7381" width="10.140625" style="280" bestFit="1" customWidth="1"/>
    <col min="7382" max="7386" width="9.5703125" style="280" bestFit="1" customWidth="1"/>
    <col min="7387" max="7387" width="10.140625" style="280" bestFit="1" customWidth="1"/>
    <col min="7388" max="7389" width="9.5703125" style="280" bestFit="1" customWidth="1"/>
    <col min="7390" max="7390" width="10.28515625" style="280" customWidth="1"/>
    <col min="7391" max="7398" width="9.5703125" style="280" bestFit="1" customWidth="1"/>
    <col min="7399" max="7399" width="9.5703125" style="280" customWidth="1"/>
    <col min="7400" max="7406" width="9.5703125" style="280" bestFit="1" customWidth="1"/>
    <col min="7407" max="7407" width="9.42578125" style="280" customWidth="1"/>
    <col min="7408" max="7423" width="9.5703125" style="280" bestFit="1" customWidth="1"/>
    <col min="7424" max="7425" width="12.5703125" style="280" bestFit="1" customWidth="1"/>
    <col min="7426" max="7426" width="11.42578125" style="280" bestFit="1" customWidth="1"/>
    <col min="7427" max="7427" width="11" style="280" bestFit="1" customWidth="1"/>
    <col min="7428" max="7428" width="11.7109375" style="280" bestFit="1" customWidth="1"/>
    <col min="7429" max="7617" width="9.140625" style="280"/>
    <col min="7618" max="7618" width="6.7109375" style="280" customWidth="1"/>
    <col min="7619" max="7619" width="39.140625" style="280" customWidth="1"/>
    <col min="7620" max="7620" width="8.7109375" style="280" customWidth="1"/>
    <col min="7621" max="7621" width="11.7109375" style="280" customWidth="1"/>
    <col min="7622" max="7622" width="12.7109375" style="280" customWidth="1"/>
    <col min="7623" max="7623" width="12" style="280" customWidth="1"/>
    <col min="7624" max="7624" width="12.85546875" style="280" customWidth="1"/>
    <col min="7625" max="7625" width="11.42578125" style="280" customWidth="1"/>
    <col min="7626" max="7626" width="10.42578125" style="280" customWidth="1"/>
    <col min="7627" max="7627" width="11.7109375" style="280" customWidth="1"/>
    <col min="7628" max="7628" width="11.140625" style="280" customWidth="1"/>
    <col min="7629" max="7629" width="11.85546875" style="280" bestFit="1" customWidth="1"/>
    <col min="7630" max="7630" width="10.5703125" style="280" bestFit="1" customWidth="1"/>
    <col min="7631" max="7631" width="9.5703125" style="280" bestFit="1" customWidth="1"/>
    <col min="7632" max="7632" width="11.42578125" style="280" customWidth="1"/>
    <col min="7633" max="7633" width="10.5703125" style="280" customWidth="1"/>
    <col min="7634" max="7634" width="7.5703125" style="280" customWidth="1"/>
    <col min="7635" max="7635" width="9.5703125" style="280" bestFit="1" customWidth="1"/>
    <col min="7636" max="7636" width="11" style="280" bestFit="1" customWidth="1"/>
    <col min="7637" max="7637" width="10.140625" style="280" bestFit="1" customWidth="1"/>
    <col min="7638" max="7642" width="9.5703125" style="280" bestFit="1" customWidth="1"/>
    <col min="7643" max="7643" width="10.140625" style="280" bestFit="1" customWidth="1"/>
    <col min="7644" max="7645" width="9.5703125" style="280" bestFit="1" customWidth="1"/>
    <col min="7646" max="7646" width="10.28515625" style="280" customWidth="1"/>
    <col min="7647" max="7654" width="9.5703125" style="280" bestFit="1" customWidth="1"/>
    <col min="7655" max="7655" width="9.5703125" style="280" customWidth="1"/>
    <col min="7656" max="7662" width="9.5703125" style="280" bestFit="1" customWidth="1"/>
    <col min="7663" max="7663" width="9.42578125" style="280" customWidth="1"/>
    <col min="7664" max="7679" width="9.5703125" style="280" bestFit="1" customWidth="1"/>
    <col min="7680" max="7681" width="12.5703125" style="280" bestFit="1" customWidth="1"/>
    <col min="7682" max="7682" width="11.42578125" style="280" bestFit="1" customWidth="1"/>
    <col min="7683" max="7683" width="11" style="280" bestFit="1" customWidth="1"/>
    <col min="7684" max="7684" width="11.7109375" style="280" bestFit="1" customWidth="1"/>
    <col min="7685" max="7873" width="9.140625" style="280"/>
    <col min="7874" max="7874" width="6.7109375" style="280" customWidth="1"/>
    <col min="7875" max="7875" width="39.140625" style="280" customWidth="1"/>
    <col min="7876" max="7876" width="8.7109375" style="280" customWidth="1"/>
    <col min="7877" max="7877" width="11.7109375" style="280" customWidth="1"/>
    <col min="7878" max="7878" width="12.7109375" style="280" customWidth="1"/>
    <col min="7879" max="7879" width="12" style="280" customWidth="1"/>
    <col min="7880" max="7880" width="12.85546875" style="280" customWidth="1"/>
    <col min="7881" max="7881" width="11.42578125" style="280" customWidth="1"/>
    <col min="7882" max="7882" width="10.42578125" style="280" customWidth="1"/>
    <col min="7883" max="7883" width="11.7109375" style="280" customWidth="1"/>
    <col min="7884" max="7884" width="11.140625" style="280" customWidth="1"/>
    <col min="7885" max="7885" width="11.85546875" style="280" bestFit="1" customWidth="1"/>
    <col min="7886" max="7886" width="10.5703125" style="280" bestFit="1" customWidth="1"/>
    <col min="7887" max="7887" width="9.5703125" style="280" bestFit="1" customWidth="1"/>
    <col min="7888" max="7888" width="11.42578125" style="280" customWidth="1"/>
    <col min="7889" max="7889" width="10.5703125" style="280" customWidth="1"/>
    <col min="7890" max="7890" width="7.5703125" style="280" customWidth="1"/>
    <col min="7891" max="7891" width="9.5703125" style="280" bestFit="1" customWidth="1"/>
    <col min="7892" max="7892" width="11" style="280" bestFit="1" customWidth="1"/>
    <col min="7893" max="7893" width="10.140625" style="280" bestFit="1" customWidth="1"/>
    <col min="7894" max="7898" width="9.5703125" style="280" bestFit="1" customWidth="1"/>
    <col min="7899" max="7899" width="10.140625" style="280" bestFit="1" customWidth="1"/>
    <col min="7900" max="7901" width="9.5703125" style="280" bestFit="1" customWidth="1"/>
    <col min="7902" max="7902" width="10.28515625" style="280" customWidth="1"/>
    <col min="7903" max="7910" width="9.5703125" style="280" bestFit="1" customWidth="1"/>
    <col min="7911" max="7911" width="9.5703125" style="280" customWidth="1"/>
    <col min="7912" max="7918" width="9.5703125" style="280" bestFit="1" customWidth="1"/>
    <col min="7919" max="7919" width="9.42578125" style="280" customWidth="1"/>
    <col min="7920" max="7935" width="9.5703125" style="280" bestFit="1" customWidth="1"/>
    <col min="7936" max="7937" width="12.5703125" style="280" bestFit="1" customWidth="1"/>
    <col min="7938" max="7938" width="11.42578125" style="280" bestFit="1" customWidth="1"/>
    <col min="7939" max="7939" width="11" style="280" bestFit="1" customWidth="1"/>
    <col min="7940" max="7940" width="11.7109375" style="280" bestFit="1" customWidth="1"/>
    <col min="7941" max="8129" width="9.140625" style="280"/>
    <col min="8130" max="8130" width="6.7109375" style="280" customWidth="1"/>
    <col min="8131" max="8131" width="39.140625" style="280" customWidth="1"/>
    <col min="8132" max="8132" width="8.7109375" style="280" customWidth="1"/>
    <col min="8133" max="8133" width="11.7109375" style="280" customWidth="1"/>
    <col min="8134" max="8134" width="12.7109375" style="280" customWidth="1"/>
    <col min="8135" max="8135" width="12" style="280" customWidth="1"/>
    <col min="8136" max="8136" width="12.85546875" style="280" customWidth="1"/>
    <col min="8137" max="8137" width="11.42578125" style="280" customWidth="1"/>
    <col min="8138" max="8138" width="10.42578125" style="280" customWidth="1"/>
    <col min="8139" max="8139" width="11.7109375" style="280" customWidth="1"/>
    <col min="8140" max="8140" width="11.140625" style="280" customWidth="1"/>
    <col min="8141" max="8141" width="11.85546875" style="280" bestFit="1" customWidth="1"/>
    <col min="8142" max="8142" width="10.5703125" style="280" bestFit="1" customWidth="1"/>
    <col min="8143" max="8143" width="9.5703125" style="280" bestFit="1" customWidth="1"/>
    <col min="8144" max="8144" width="11.42578125" style="280" customWidth="1"/>
    <col min="8145" max="8145" width="10.5703125" style="280" customWidth="1"/>
    <col min="8146" max="8146" width="7.5703125" style="280" customWidth="1"/>
    <col min="8147" max="8147" width="9.5703125" style="280" bestFit="1" customWidth="1"/>
    <col min="8148" max="8148" width="11" style="280" bestFit="1" customWidth="1"/>
    <col min="8149" max="8149" width="10.140625" style="280" bestFit="1" customWidth="1"/>
    <col min="8150" max="8154" width="9.5703125" style="280" bestFit="1" customWidth="1"/>
    <col min="8155" max="8155" width="10.140625" style="280" bestFit="1" customWidth="1"/>
    <col min="8156" max="8157" width="9.5703125" style="280" bestFit="1" customWidth="1"/>
    <col min="8158" max="8158" width="10.28515625" style="280" customWidth="1"/>
    <col min="8159" max="8166" width="9.5703125" style="280" bestFit="1" customWidth="1"/>
    <col min="8167" max="8167" width="9.5703125" style="280" customWidth="1"/>
    <col min="8168" max="8174" width="9.5703125" style="280" bestFit="1" customWidth="1"/>
    <col min="8175" max="8175" width="9.42578125" style="280" customWidth="1"/>
    <col min="8176" max="8191" width="9.5703125" style="280" bestFit="1" customWidth="1"/>
    <col min="8192" max="8193" width="12.5703125" style="280" bestFit="1" customWidth="1"/>
    <col min="8194" max="8194" width="11.42578125" style="280" bestFit="1" customWidth="1"/>
    <col min="8195" max="8195" width="11" style="280" bestFit="1" customWidth="1"/>
    <col min="8196" max="8196" width="11.7109375" style="280" bestFit="1" customWidth="1"/>
    <col min="8197" max="8385" width="9.140625" style="280"/>
    <col min="8386" max="8386" width="6.7109375" style="280" customWidth="1"/>
    <col min="8387" max="8387" width="39.140625" style="280" customWidth="1"/>
    <col min="8388" max="8388" width="8.7109375" style="280" customWidth="1"/>
    <col min="8389" max="8389" width="11.7109375" style="280" customWidth="1"/>
    <col min="8390" max="8390" width="12.7109375" style="280" customWidth="1"/>
    <col min="8391" max="8391" width="12" style="280" customWidth="1"/>
    <col min="8392" max="8392" width="12.85546875" style="280" customWidth="1"/>
    <col min="8393" max="8393" width="11.42578125" style="280" customWidth="1"/>
    <col min="8394" max="8394" width="10.42578125" style="280" customWidth="1"/>
    <col min="8395" max="8395" width="11.7109375" style="280" customWidth="1"/>
    <col min="8396" max="8396" width="11.140625" style="280" customWidth="1"/>
    <col min="8397" max="8397" width="11.85546875" style="280" bestFit="1" customWidth="1"/>
    <col min="8398" max="8398" width="10.5703125" style="280" bestFit="1" customWidth="1"/>
    <col min="8399" max="8399" width="9.5703125" style="280" bestFit="1" customWidth="1"/>
    <col min="8400" max="8400" width="11.42578125" style="280" customWidth="1"/>
    <col min="8401" max="8401" width="10.5703125" style="280" customWidth="1"/>
    <col min="8402" max="8402" width="7.5703125" style="280" customWidth="1"/>
    <col min="8403" max="8403" width="9.5703125" style="280" bestFit="1" customWidth="1"/>
    <col min="8404" max="8404" width="11" style="280" bestFit="1" customWidth="1"/>
    <col min="8405" max="8405" width="10.140625" style="280" bestFit="1" customWidth="1"/>
    <col min="8406" max="8410" width="9.5703125" style="280" bestFit="1" customWidth="1"/>
    <col min="8411" max="8411" width="10.140625" style="280" bestFit="1" customWidth="1"/>
    <col min="8412" max="8413" width="9.5703125" style="280" bestFit="1" customWidth="1"/>
    <col min="8414" max="8414" width="10.28515625" style="280" customWidth="1"/>
    <col min="8415" max="8422" width="9.5703125" style="280" bestFit="1" customWidth="1"/>
    <col min="8423" max="8423" width="9.5703125" style="280" customWidth="1"/>
    <col min="8424" max="8430" width="9.5703125" style="280" bestFit="1" customWidth="1"/>
    <col min="8431" max="8431" width="9.42578125" style="280" customWidth="1"/>
    <col min="8432" max="8447" width="9.5703125" style="280" bestFit="1" customWidth="1"/>
    <col min="8448" max="8449" width="12.5703125" style="280" bestFit="1" customWidth="1"/>
    <col min="8450" max="8450" width="11.42578125" style="280" bestFit="1" customWidth="1"/>
    <col min="8451" max="8451" width="11" style="280" bestFit="1" customWidth="1"/>
    <col min="8452" max="8452" width="11.7109375" style="280" bestFit="1" customWidth="1"/>
    <col min="8453" max="8641" width="9.140625" style="280"/>
    <col min="8642" max="8642" width="6.7109375" style="280" customWidth="1"/>
    <col min="8643" max="8643" width="39.140625" style="280" customWidth="1"/>
    <col min="8644" max="8644" width="8.7109375" style="280" customWidth="1"/>
    <col min="8645" max="8645" width="11.7109375" style="280" customWidth="1"/>
    <col min="8646" max="8646" width="12.7109375" style="280" customWidth="1"/>
    <col min="8647" max="8647" width="12" style="280" customWidth="1"/>
    <col min="8648" max="8648" width="12.85546875" style="280" customWidth="1"/>
    <col min="8649" max="8649" width="11.42578125" style="280" customWidth="1"/>
    <col min="8650" max="8650" width="10.42578125" style="280" customWidth="1"/>
    <col min="8651" max="8651" width="11.7109375" style="280" customWidth="1"/>
    <col min="8652" max="8652" width="11.140625" style="280" customWidth="1"/>
    <col min="8653" max="8653" width="11.85546875" style="280" bestFit="1" customWidth="1"/>
    <col min="8654" max="8654" width="10.5703125" style="280" bestFit="1" customWidth="1"/>
    <col min="8655" max="8655" width="9.5703125" style="280" bestFit="1" customWidth="1"/>
    <col min="8656" max="8656" width="11.42578125" style="280" customWidth="1"/>
    <col min="8657" max="8657" width="10.5703125" style="280" customWidth="1"/>
    <col min="8658" max="8658" width="7.5703125" style="280" customWidth="1"/>
    <col min="8659" max="8659" width="9.5703125" style="280" bestFit="1" customWidth="1"/>
    <col min="8660" max="8660" width="11" style="280" bestFit="1" customWidth="1"/>
    <col min="8661" max="8661" width="10.140625" style="280" bestFit="1" customWidth="1"/>
    <col min="8662" max="8666" width="9.5703125" style="280" bestFit="1" customWidth="1"/>
    <col min="8667" max="8667" width="10.140625" style="280" bestFit="1" customWidth="1"/>
    <col min="8668" max="8669" width="9.5703125" style="280" bestFit="1" customWidth="1"/>
    <col min="8670" max="8670" width="10.28515625" style="280" customWidth="1"/>
    <col min="8671" max="8678" width="9.5703125" style="280" bestFit="1" customWidth="1"/>
    <col min="8679" max="8679" width="9.5703125" style="280" customWidth="1"/>
    <col min="8680" max="8686" width="9.5703125" style="280" bestFit="1" customWidth="1"/>
    <col min="8687" max="8687" width="9.42578125" style="280" customWidth="1"/>
    <col min="8688" max="8703" width="9.5703125" style="280" bestFit="1" customWidth="1"/>
    <col min="8704" max="8705" width="12.5703125" style="280" bestFit="1" customWidth="1"/>
    <col min="8706" max="8706" width="11.42578125" style="280" bestFit="1" customWidth="1"/>
    <col min="8707" max="8707" width="11" style="280" bestFit="1" customWidth="1"/>
    <col min="8708" max="8708" width="11.7109375" style="280" bestFit="1" customWidth="1"/>
    <col min="8709" max="8897" width="9.140625" style="280"/>
    <col min="8898" max="8898" width="6.7109375" style="280" customWidth="1"/>
    <col min="8899" max="8899" width="39.140625" style="280" customWidth="1"/>
    <col min="8900" max="8900" width="8.7109375" style="280" customWidth="1"/>
    <col min="8901" max="8901" width="11.7109375" style="280" customWidth="1"/>
    <col min="8902" max="8902" width="12.7109375" style="280" customWidth="1"/>
    <col min="8903" max="8903" width="12" style="280" customWidth="1"/>
    <col min="8904" max="8904" width="12.85546875" style="280" customWidth="1"/>
    <col min="8905" max="8905" width="11.42578125" style="280" customWidth="1"/>
    <col min="8906" max="8906" width="10.42578125" style="280" customWidth="1"/>
    <col min="8907" max="8907" width="11.7109375" style="280" customWidth="1"/>
    <col min="8908" max="8908" width="11.140625" style="280" customWidth="1"/>
    <col min="8909" max="8909" width="11.85546875" style="280" bestFit="1" customWidth="1"/>
    <col min="8910" max="8910" width="10.5703125" style="280" bestFit="1" customWidth="1"/>
    <col min="8911" max="8911" width="9.5703125" style="280" bestFit="1" customWidth="1"/>
    <col min="8912" max="8912" width="11.42578125" style="280" customWidth="1"/>
    <col min="8913" max="8913" width="10.5703125" style="280" customWidth="1"/>
    <col min="8914" max="8914" width="7.5703125" style="280" customWidth="1"/>
    <col min="8915" max="8915" width="9.5703125" style="280" bestFit="1" customWidth="1"/>
    <col min="8916" max="8916" width="11" style="280" bestFit="1" customWidth="1"/>
    <col min="8917" max="8917" width="10.140625" style="280" bestFit="1" customWidth="1"/>
    <col min="8918" max="8922" width="9.5703125" style="280" bestFit="1" customWidth="1"/>
    <col min="8923" max="8923" width="10.140625" style="280" bestFit="1" customWidth="1"/>
    <col min="8924" max="8925" width="9.5703125" style="280" bestFit="1" customWidth="1"/>
    <col min="8926" max="8926" width="10.28515625" style="280" customWidth="1"/>
    <col min="8927" max="8934" width="9.5703125" style="280" bestFit="1" customWidth="1"/>
    <col min="8935" max="8935" width="9.5703125" style="280" customWidth="1"/>
    <col min="8936" max="8942" width="9.5703125" style="280" bestFit="1" customWidth="1"/>
    <col min="8943" max="8943" width="9.42578125" style="280" customWidth="1"/>
    <col min="8944" max="8959" width="9.5703125" style="280" bestFit="1" customWidth="1"/>
    <col min="8960" max="8961" width="12.5703125" style="280" bestFit="1" customWidth="1"/>
    <col min="8962" max="8962" width="11.42578125" style="280" bestFit="1" customWidth="1"/>
    <col min="8963" max="8963" width="11" style="280" bestFit="1" customWidth="1"/>
    <col min="8964" max="8964" width="11.7109375" style="280" bestFit="1" customWidth="1"/>
    <col min="8965" max="9153" width="9.140625" style="280"/>
    <col min="9154" max="9154" width="6.7109375" style="280" customWidth="1"/>
    <col min="9155" max="9155" width="39.140625" style="280" customWidth="1"/>
    <col min="9156" max="9156" width="8.7109375" style="280" customWidth="1"/>
    <col min="9157" max="9157" width="11.7109375" style="280" customWidth="1"/>
    <col min="9158" max="9158" width="12.7109375" style="280" customWidth="1"/>
    <col min="9159" max="9159" width="12" style="280" customWidth="1"/>
    <col min="9160" max="9160" width="12.85546875" style="280" customWidth="1"/>
    <col min="9161" max="9161" width="11.42578125" style="280" customWidth="1"/>
    <col min="9162" max="9162" width="10.42578125" style="280" customWidth="1"/>
    <col min="9163" max="9163" width="11.7109375" style="280" customWidth="1"/>
    <col min="9164" max="9164" width="11.140625" style="280" customWidth="1"/>
    <col min="9165" max="9165" width="11.85546875" style="280" bestFit="1" customWidth="1"/>
    <col min="9166" max="9166" width="10.5703125" style="280" bestFit="1" customWidth="1"/>
    <col min="9167" max="9167" width="9.5703125" style="280" bestFit="1" customWidth="1"/>
    <col min="9168" max="9168" width="11.42578125" style="280" customWidth="1"/>
    <col min="9169" max="9169" width="10.5703125" style="280" customWidth="1"/>
    <col min="9170" max="9170" width="7.5703125" style="280" customWidth="1"/>
    <col min="9171" max="9171" width="9.5703125" style="280" bestFit="1" customWidth="1"/>
    <col min="9172" max="9172" width="11" style="280" bestFit="1" customWidth="1"/>
    <col min="9173" max="9173" width="10.140625" style="280" bestFit="1" customWidth="1"/>
    <col min="9174" max="9178" width="9.5703125" style="280" bestFit="1" customWidth="1"/>
    <col min="9179" max="9179" width="10.140625" style="280" bestFit="1" customWidth="1"/>
    <col min="9180" max="9181" width="9.5703125" style="280" bestFit="1" customWidth="1"/>
    <col min="9182" max="9182" width="10.28515625" style="280" customWidth="1"/>
    <col min="9183" max="9190" width="9.5703125" style="280" bestFit="1" customWidth="1"/>
    <col min="9191" max="9191" width="9.5703125" style="280" customWidth="1"/>
    <col min="9192" max="9198" width="9.5703125" style="280" bestFit="1" customWidth="1"/>
    <col min="9199" max="9199" width="9.42578125" style="280" customWidth="1"/>
    <col min="9200" max="9215" width="9.5703125" style="280" bestFit="1" customWidth="1"/>
    <col min="9216" max="9217" width="12.5703125" style="280" bestFit="1" customWidth="1"/>
    <col min="9218" max="9218" width="11.42578125" style="280" bestFit="1" customWidth="1"/>
    <col min="9219" max="9219" width="11" style="280" bestFit="1" customWidth="1"/>
    <col min="9220" max="9220" width="11.7109375" style="280" bestFit="1" customWidth="1"/>
    <col min="9221" max="9409" width="9.140625" style="280"/>
    <col min="9410" max="9410" width="6.7109375" style="280" customWidth="1"/>
    <col min="9411" max="9411" width="39.140625" style="280" customWidth="1"/>
    <col min="9412" max="9412" width="8.7109375" style="280" customWidth="1"/>
    <col min="9413" max="9413" width="11.7109375" style="280" customWidth="1"/>
    <col min="9414" max="9414" width="12.7109375" style="280" customWidth="1"/>
    <col min="9415" max="9415" width="12" style="280" customWidth="1"/>
    <col min="9416" max="9416" width="12.85546875" style="280" customWidth="1"/>
    <col min="9417" max="9417" width="11.42578125" style="280" customWidth="1"/>
    <col min="9418" max="9418" width="10.42578125" style="280" customWidth="1"/>
    <col min="9419" max="9419" width="11.7109375" style="280" customWidth="1"/>
    <col min="9420" max="9420" width="11.140625" style="280" customWidth="1"/>
    <col min="9421" max="9421" width="11.85546875" style="280" bestFit="1" customWidth="1"/>
    <col min="9422" max="9422" width="10.5703125" style="280" bestFit="1" customWidth="1"/>
    <col min="9423" max="9423" width="9.5703125" style="280" bestFit="1" customWidth="1"/>
    <col min="9424" max="9424" width="11.42578125" style="280" customWidth="1"/>
    <col min="9425" max="9425" width="10.5703125" style="280" customWidth="1"/>
    <col min="9426" max="9426" width="7.5703125" style="280" customWidth="1"/>
    <col min="9427" max="9427" width="9.5703125" style="280" bestFit="1" customWidth="1"/>
    <col min="9428" max="9428" width="11" style="280" bestFit="1" customWidth="1"/>
    <col min="9429" max="9429" width="10.140625" style="280" bestFit="1" customWidth="1"/>
    <col min="9430" max="9434" width="9.5703125" style="280" bestFit="1" customWidth="1"/>
    <col min="9435" max="9435" width="10.140625" style="280" bestFit="1" customWidth="1"/>
    <col min="9436" max="9437" width="9.5703125" style="280" bestFit="1" customWidth="1"/>
    <col min="9438" max="9438" width="10.28515625" style="280" customWidth="1"/>
    <col min="9439" max="9446" width="9.5703125" style="280" bestFit="1" customWidth="1"/>
    <col min="9447" max="9447" width="9.5703125" style="280" customWidth="1"/>
    <col min="9448" max="9454" width="9.5703125" style="280" bestFit="1" customWidth="1"/>
    <col min="9455" max="9455" width="9.42578125" style="280" customWidth="1"/>
    <col min="9456" max="9471" width="9.5703125" style="280" bestFit="1" customWidth="1"/>
    <col min="9472" max="9473" width="12.5703125" style="280" bestFit="1" customWidth="1"/>
    <col min="9474" max="9474" width="11.42578125" style="280" bestFit="1" customWidth="1"/>
    <col min="9475" max="9475" width="11" style="280" bestFit="1" customWidth="1"/>
    <col min="9476" max="9476" width="11.7109375" style="280" bestFit="1" customWidth="1"/>
    <col min="9477" max="9665" width="9.140625" style="280"/>
    <col min="9666" max="9666" width="6.7109375" style="280" customWidth="1"/>
    <col min="9667" max="9667" width="39.140625" style="280" customWidth="1"/>
    <col min="9668" max="9668" width="8.7109375" style="280" customWidth="1"/>
    <col min="9669" max="9669" width="11.7109375" style="280" customWidth="1"/>
    <col min="9670" max="9670" width="12.7109375" style="280" customWidth="1"/>
    <col min="9671" max="9671" width="12" style="280" customWidth="1"/>
    <col min="9672" max="9672" width="12.85546875" style="280" customWidth="1"/>
    <col min="9673" max="9673" width="11.42578125" style="280" customWidth="1"/>
    <col min="9674" max="9674" width="10.42578125" style="280" customWidth="1"/>
    <col min="9675" max="9675" width="11.7109375" style="280" customWidth="1"/>
    <col min="9676" max="9676" width="11.140625" style="280" customWidth="1"/>
    <col min="9677" max="9677" width="11.85546875" style="280" bestFit="1" customWidth="1"/>
    <col min="9678" max="9678" width="10.5703125" style="280" bestFit="1" customWidth="1"/>
    <col min="9679" max="9679" width="9.5703125" style="280" bestFit="1" customWidth="1"/>
    <col min="9680" max="9680" width="11.42578125" style="280" customWidth="1"/>
    <col min="9681" max="9681" width="10.5703125" style="280" customWidth="1"/>
    <col min="9682" max="9682" width="7.5703125" style="280" customWidth="1"/>
    <col min="9683" max="9683" width="9.5703125" style="280" bestFit="1" customWidth="1"/>
    <col min="9684" max="9684" width="11" style="280" bestFit="1" customWidth="1"/>
    <col min="9685" max="9685" width="10.140625" style="280" bestFit="1" customWidth="1"/>
    <col min="9686" max="9690" width="9.5703125" style="280" bestFit="1" customWidth="1"/>
    <col min="9691" max="9691" width="10.140625" style="280" bestFit="1" customWidth="1"/>
    <col min="9692" max="9693" width="9.5703125" style="280" bestFit="1" customWidth="1"/>
    <col min="9694" max="9694" width="10.28515625" style="280" customWidth="1"/>
    <col min="9695" max="9702" width="9.5703125" style="280" bestFit="1" customWidth="1"/>
    <col min="9703" max="9703" width="9.5703125" style="280" customWidth="1"/>
    <col min="9704" max="9710" width="9.5703125" style="280" bestFit="1" customWidth="1"/>
    <col min="9711" max="9711" width="9.42578125" style="280" customWidth="1"/>
    <col min="9712" max="9727" width="9.5703125" style="280" bestFit="1" customWidth="1"/>
    <col min="9728" max="9729" width="12.5703125" style="280" bestFit="1" customWidth="1"/>
    <col min="9730" max="9730" width="11.42578125" style="280" bestFit="1" customWidth="1"/>
    <col min="9731" max="9731" width="11" style="280" bestFit="1" customWidth="1"/>
    <col min="9732" max="9732" width="11.7109375" style="280" bestFit="1" customWidth="1"/>
    <col min="9733" max="9921" width="9.140625" style="280"/>
    <col min="9922" max="9922" width="6.7109375" style="280" customWidth="1"/>
    <col min="9923" max="9923" width="39.140625" style="280" customWidth="1"/>
    <col min="9924" max="9924" width="8.7109375" style="280" customWidth="1"/>
    <col min="9925" max="9925" width="11.7109375" style="280" customWidth="1"/>
    <col min="9926" max="9926" width="12.7109375" style="280" customWidth="1"/>
    <col min="9927" max="9927" width="12" style="280" customWidth="1"/>
    <col min="9928" max="9928" width="12.85546875" style="280" customWidth="1"/>
    <col min="9929" max="9929" width="11.42578125" style="280" customWidth="1"/>
    <col min="9930" max="9930" width="10.42578125" style="280" customWidth="1"/>
    <col min="9931" max="9931" width="11.7109375" style="280" customWidth="1"/>
    <col min="9932" max="9932" width="11.140625" style="280" customWidth="1"/>
    <col min="9933" max="9933" width="11.85546875" style="280" bestFit="1" customWidth="1"/>
    <col min="9934" max="9934" width="10.5703125" style="280" bestFit="1" customWidth="1"/>
    <col min="9935" max="9935" width="9.5703125" style="280" bestFit="1" customWidth="1"/>
    <col min="9936" max="9936" width="11.42578125" style="280" customWidth="1"/>
    <col min="9937" max="9937" width="10.5703125" style="280" customWidth="1"/>
    <col min="9938" max="9938" width="7.5703125" style="280" customWidth="1"/>
    <col min="9939" max="9939" width="9.5703125" style="280" bestFit="1" customWidth="1"/>
    <col min="9940" max="9940" width="11" style="280" bestFit="1" customWidth="1"/>
    <col min="9941" max="9941" width="10.140625" style="280" bestFit="1" customWidth="1"/>
    <col min="9942" max="9946" width="9.5703125" style="280" bestFit="1" customWidth="1"/>
    <col min="9947" max="9947" width="10.140625" style="280" bestFit="1" customWidth="1"/>
    <col min="9948" max="9949" width="9.5703125" style="280" bestFit="1" customWidth="1"/>
    <col min="9950" max="9950" width="10.28515625" style="280" customWidth="1"/>
    <col min="9951" max="9958" width="9.5703125" style="280" bestFit="1" customWidth="1"/>
    <col min="9959" max="9959" width="9.5703125" style="280" customWidth="1"/>
    <col min="9960" max="9966" width="9.5703125" style="280" bestFit="1" customWidth="1"/>
    <col min="9967" max="9967" width="9.42578125" style="280" customWidth="1"/>
    <col min="9968" max="9983" width="9.5703125" style="280" bestFit="1" customWidth="1"/>
    <col min="9984" max="9985" width="12.5703125" style="280" bestFit="1" customWidth="1"/>
    <col min="9986" max="9986" width="11.42578125" style="280" bestFit="1" customWidth="1"/>
    <col min="9987" max="9987" width="11" style="280" bestFit="1" customWidth="1"/>
    <col min="9988" max="9988" width="11.7109375" style="280" bestFit="1" customWidth="1"/>
    <col min="9989" max="10177" width="9.140625" style="280"/>
    <col min="10178" max="10178" width="6.7109375" style="280" customWidth="1"/>
    <col min="10179" max="10179" width="39.140625" style="280" customWidth="1"/>
    <col min="10180" max="10180" width="8.7109375" style="280" customWidth="1"/>
    <col min="10181" max="10181" width="11.7109375" style="280" customWidth="1"/>
    <col min="10182" max="10182" width="12.7109375" style="280" customWidth="1"/>
    <col min="10183" max="10183" width="12" style="280" customWidth="1"/>
    <col min="10184" max="10184" width="12.85546875" style="280" customWidth="1"/>
    <col min="10185" max="10185" width="11.42578125" style="280" customWidth="1"/>
    <col min="10186" max="10186" width="10.42578125" style="280" customWidth="1"/>
    <col min="10187" max="10187" width="11.7109375" style="280" customWidth="1"/>
    <col min="10188" max="10188" width="11.140625" style="280" customWidth="1"/>
    <col min="10189" max="10189" width="11.85546875" style="280" bestFit="1" customWidth="1"/>
    <col min="10190" max="10190" width="10.5703125" style="280" bestFit="1" customWidth="1"/>
    <col min="10191" max="10191" width="9.5703125" style="280" bestFit="1" customWidth="1"/>
    <col min="10192" max="10192" width="11.42578125" style="280" customWidth="1"/>
    <col min="10193" max="10193" width="10.5703125" style="280" customWidth="1"/>
    <col min="10194" max="10194" width="7.5703125" style="280" customWidth="1"/>
    <col min="10195" max="10195" width="9.5703125" style="280" bestFit="1" customWidth="1"/>
    <col min="10196" max="10196" width="11" style="280" bestFit="1" customWidth="1"/>
    <col min="10197" max="10197" width="10.140625" style="280" bestFit="1" customWidth="1"/>
    <col min="10198" max="10202" width="9.5703125" style="280" bestFit="1" customWidth="1"/>
    <col min="10203" max="10203" width="10.140625" style="280" bestFit="1" customWidth="1"/>
    <col min="10204" max="10205" width="9.5703125" style="280" bestFit="1" customWidth="1"/>
    <col min="10206" max="10206" width="10.28515625" style="280" customWidth="1"/>
    <col min="10207" max="10214" width="9.5703125" style="280" bestFit="1" customWidth="1"/>
    <col min="10215" max="10215" width="9.5703125" style="280" customWidth="1"/>
    <col min="10216" max="10222" width="9.5703125" style="280" bestFit="1" customWidth="1"/>
    <col min="10223" max="10223" width="9.42578125" style="280" customWidth="1"/>
    <col min="10224" max="10239" width="9.5703125" style="280" bestFit="1" customWidth="1"/>
    <col min="10240" max="10241" width="12.5703125" style="280" bestFit="1" customWidth="1"/>
    <col min="10242" max="10242" width="11.42578125" style="280" bestFit="1" customWidth="1"/>
    <col min="10243" max="10243" width="11" style="280" bestFit="1" customWidth="1"/>
    <col min="10244" max="10244" width="11.7109375" style="280" bestFit="1" customWidth="1"/>
    <col min="10245" max="10433" width="9.140625" style="280"/>
    <col min="10434" max="10434" width="6.7109375" style="280" customWidth="1"/>
    <col min="10435" max="10435" width="39.140625" style="280" customWidth="1"/>
    <col min="10436" max="10436" width="8.7109375" style="280" customWidth="1"/>
    <col min="10437" max="10437" width="11.7109375" style="280" customWidth="1"/>
    <col min="10438" max="10438" width="12.7109375" style="280" customWidth="1"/>
    <col min="10439" max="10439" width="12" style="280" customWidth="1"/>
    <col min="10440" max="10440" width="12.85546875" style="280" customWidth="1"/>
    <col min="10441" max="10441" width="11.42578125" style="280" customWidth="1"/>
    <col min="10442" max="10442" width="10.42578125" style="280" customWidth="1"/>
    <col min="10443" max="10443" width="11.7109375" style="280" customWidth="1"/>
    <col min="10444" max="10444" width="11.140625" style="280" customWidth="1"/>
    <col min="10445" max="10445" width="11.85546875" style="280" bestFit="1" customWidth="1"/>
    <col min="10446" max="10446" width="10.5703125" style="280" bestFit="1" customWidth="1"/>
    <col min="10447" max="10447" width="9.5703125" style="280" bestFit="1" customWidth="1"/>
    <col min="10448" max="10448" width="11.42578125" style="280" customWidth="1"/>
    <col min="10449" max="10449" width="10.5703125" style="280" customWidth="1"/>
    <col min="10450" max="10450" width="7.5703125" style="280" customWidth="1"/>
    <col min="10451" max="10451" width="9.5703125" style="280" bestFit="1" customWidth="1"/>
    <col min="10452" max="10452" width="11" style="280" bestFit="1" customWidth="1"/>
    <col min="10453" max="10453" width="10.140625" style="280" bestFit="1" customWidth="1"/>
    <col min="10454" max="10458" width="9.5703125" style="280" bestFit="1" customWidth="1"/>
    <col min="10459" max="10459" width="10.140625" style="280" bestFit="1" customWidth="1"/>
    <col min="10460" max="10461" width="9.5703125" style="280" bestFit="1" customWidth="1"/>
    <col min="10462" max="10462" width="10.28515625" style="280" customWidth="1"/>
    <col min="10463" max="10470" width="9.5703125" style="280" bestFit="1" customWidth="1"/>
    <col min="10471" max="10471" width="9.5703125" style="280" customWidth="1"/>
    <col min="10472" max="10478" width="9.5703125" style="280" bestFit="1" customWidth="1"/>
    <col min="10479" max="10479" width="9.42578125" style="280" customWidth="1"/>
    <col min="10480" max="10495" width="9.5703125" style="280" bestFit="1" customWidth="1"/>
    <col min="10496" max="10497" width="12.5703125" style="280" bestFit="1" customWidth="1"/>
    <col min="10498" max="10498" width="11.42578125" style="280" bestFit="1" customWidth="1"/>
    <col min="10499" max="10499" width="11" style="280" bestFit="1" customWidth="1"/>
    <col min="10500" max="10500" width="11.7109375" style="280" bestFit="1" customWidth="1"/>
    <col min="10501" max="10689" width="9.140625" style="280"/>
    <col min="10690" max="10690" width="6.7109375" style="280" customWidth="1"/>
    <col min="10691" max="10691" width="39.140625" style="280" customWidth="1"/>
    <col min="10692" max="10692" width="8.7109375" style="280" customWidth="1"/>
    <col min="10693" max="10693" width="11.7109375" style="280" customWidth="1"/>
    <col min="10694" max="10694" width="12.7109375" style="280" customWidth="1"/>
    <col min="10695" max="10695" width="12" style="280" customWidth="1"/>
    <col min="10696" max="10696" width="12.85546875" style="280" customWidth="1"/>
    <col min="10697" max="10697" width="11.42578125" style="280" customWidth="1"/>
    <col min="10698" max="10698" width="10.42578125" style="280" customWidth="1"/>
    <col min="10699" max="10699" width="11.7109375" style="280" customWidth="1"/>
    <col min="10700" max="10700" width="11.140625" style="280" customWidth="1"/>
    <col min="10701" max="10701" width="11.85546875" style="280" bestFit="1" customWidth="1"/>
    <col min="10702" max="10702" width="10.5703125" style="280" bestFit="1" customWidth="1"/>
    <col min="10703" max="10703" width="9.5703125" style="280" bestFit="1" customWidth="1"/>
    <col min="10704" max="10704" width="11.42578125" style="280" customWidth="1"/>
    <col min="10705" max="10705" width="10.5703125" style="280" customWidth="1"/>
    <col min="10706" max="10706" width="7.5703125" style="280" customWidth="1"/>
    <col min="10707" max="10707" width="9.5703125" style="280" bestFit="1" customWidth="1"/>
    <col min="10708" max="10708" width="11" style="280" bestFit="1" customWidth="1"/>
    <col min="10709" max="10709" width="10.140625" style="280" bestFit="1" customWidth="1"/>
    <col min="10710" max="10714" width="9.5703125" style="280" bestFit="1" customWidth="1"/>
    <col min="10715" max="10715" width="10.140625" style="280" bestFit="1" customWidth="1"/>
    <col min="10716" max="10717" width="9.5703125" style="280" bestFit="1" customWidth="1"/>
    <col min="10718" max="10718" width="10.28515625" style="280" customWidth="1"/>
    <col min="10719" max="10726" width="9.5703125" style="280" bestFit="1" customWidth="1"/>
    <col min="10727" max="10727" width="9.5703125" style="280" customWidth="1"/>
    <col min="10728" max="10734" width="9.5703125" style="280" bestFit="1" customWidth="1"/>
    <col min="10735" max="10735" width="9.42578125" style="280" customWidth="1"/>
    <col min="10736" max="10751" width="9.5703125" style="280" bestFit="1" customWidth="1"/>
    <col min="10752" max="10753" width="12.5703125" style="280" bestFit="1" customWidth="1"/>
    <col min="10754" max="10754" width="11.42578125" style="280" bestFit="1" customWidth="1"/>
    <col min="10755" max="10755" width="11" style="280" bestFit="1" customWidth="1"/>
    <col min="10756" max="10756" width="11.7109375" style="280" bestFit="1" customWidth="1"/>
    <col min="10757" max="10945" width="9.140625" style="280"/>
    <col min="10946" max="10946" width="6.7109375" style="280" customWidth="1"/>
    <col min="10947" max="10947" width="39.140625" style="280" customWidth="1"/>
    <col min="10948" max="10948" width="8.7109375" style="280" customWidth="1"/>
    <col min="10949" max="10949" width="11.7109375" style="280" customWidth="1"/>
    <col min="10950" max="10950" width="12.7109375" style="280" customWidth="1"/>
    <col min="10951" max="10951" width="12" style="280" customWidth="1"/>
    <col min="10952" max="10952" width="12.85546875" style="280" customWidth="1"/>
    <col min="10953" max="10953" width="11.42578125" style="280" customWidth="1"/>
    <col min="10954" max="10954" width="10.42578125" style="280" customWidth="1"/>
    <col min="10955" max="10955" width="11.7109375" style="280" customWidth="1"/>
    <col min="10956" max="10956" width="11.140625" style="280" customWidth="1"/>
    <col min="10957" max="10957" width="11.85546875" style="280" bestFit="1" customWidth="1"/>
    <col min="10958" max="10958" width="10.5703125" style="280" bestFit="1" customWidth="1"/>
    <col min="10959" max="10959" width="9.5703125" style="280" bestFit="1" customWidth="1"/>
    <col min="10960" max="10960" width="11.42578125" style="280" customWidth="1"/>
    <col min="10961" max="10961" width="10.5703125" style="280" customWidth="1"/>
    <col min="10962" max="10962" width="7.5703125" style="280" customWidth="1"/>
    <col min="10963" max="10963" width="9.5703125" style="280" bestFit="1" customWidth="1"/>
    <col min="10964" max="10964" width="11" style="280" bestFit="1" customWidth="1"/>
    <col min="10965" max="10965" width="10.140625" style="280" bestFit="1" customWidth="1"/>
    <col min="10966" max="10970" width="9.5703125" style="280" bestFit="1" customWidth="1"/>
    <col min="10971" max="10971" width="10.140625" style="280" bestFit="1" customWidth="1"/>
    <col min="10972" max="10973" width="9.5703125" style="280" bestFit="1" customWidth="1"/>
    <col min="10974" max="10974" width="10.28515625" style="280" customWidth="1"/>
    <col min="10975" max="10982" width="9.5703125" style="280" bestFit="1" customWidth="1"/>
    <col min="10983" max="10983" width="9.5703125" style="280" customWidth="1"/>
    <col min="10984" max="10990" width="9.5703125" style="280" bestFit="1" customWidth="1"/>
    <col min="10991" max="10991" width="9.42578125" style="280" customWidth="1"/>
    <col min="10992" max="11007" width="9.5703125" style="280" bestFit="1" customWidth="1"/>
    <col min="11008" max="11009" width="12.5703125" style="280" bestFit="1" customWidth="1"/>
    <col min="11010" max="11010" width="11.42578125" style="280" bestFit="1" customWidth="1"/>
    <col min="11011" max="11011" width="11" style="280" bestFit="1" customWidth="1"/>
    <col min="11012" max="11012" width="11.7109375" style="280" bestFit="1" customWidth="1"/>
    <col min="11013" max="11201" width="9.140625" style="280"/>
    <col min="11202" max="11202" width="6.7109375" style="280" customWidth="1"/>
    <col min="11203" max="11203" width="39.140625" style="280" customWidth="1"/>
    <col min="11204" max="11204" width="8.7109375" style="280" customWidth="1"/>
    <col min="11205" max="11205" width="11.7109375" style="280" customWidth="1"/>
    <col min="11206" max="11206" width="12.7109375" style="280" customWidth="1"/>
    <col min="11207" max="11207" width="12" style="280" customWidth="1"/>
    <col min="11208" max="11208" width="12.85546875" style="280" customWidth="1"/>
    <col min="11209" max="11209" width="11.42578125" style="280" customWidth="1"/>
    <col min="11210" max="11210" width="10.42578125" style="280" customWidth="1"/>
    <col min="11211" max="11211" width="11.7109375" style="280" customWidth="1"/>
    <col min="11212" max="11212" width="11.140625" style="280" customWidth="1"/>
    <col min="11213" max="11213" width="11.85546875" style="280" bestFit="1" customWidth="1"/>
    <col min="11214" max="11214" width="10.5703125" style="280" bestFit="1" customWidth="1"/>
    <col min="11215" max="11215" width="9.5703125" style="280" bestFit="1" customWidth="1"/>
    <col min="11216" max="11216" width="11.42578125" style="280" customWidth="1"/>
    <col min="11217" max="11217" width="10.5703125" style="280" customWidth="1"/>
    <col min="11218" max="11218" width="7.5703125" style="280" customWidth="1"/>
    <col min="11219" max="11219" width="9.5703125" style="280" bestFit="1" customWidth="1"/>
    <col min="11220" max="11220" width="11" style="280" bestFit="1" customWidth="1"/>
    <col min="11221" max="11221" width="10.140625" style="280" bestFit="1" customWidth="1"/>
    <col min="11222" max="11226" width="9.5703125" style="280" bestFit="1" customWidth="1"/>
    <col min="11227" max="11227" width="10.140625" style="280" bestFit="1" customWidth="1"/>
    <col min="11228" max="11229" width="9.5703125" style="280" bestFit="1" customWidth="1"/>
    <col min="11230" max="11230" width="10.28515625" style="280" customWidth="1"/>
    <col min="11231" max="11238" width="9.5703125" style="280" bestFit="1" customWidth="1"/>
    <col min="11239" max="11239" width="9.5703125" style="280" customWidth="1"/>
    <col min="11240" max="11246" width="9.5703125" style="280" bestFit="1" customWidth="1"/>
    <col min="11247" max="11247" width="9.42578125" style="280" customWidth="1"/>
    <col min="11248" max="11263" width="9.5703125" style="280" bestFit="1" customWidth="1"/>
    <col min="11264" max="11265" width="12.5703125" style="280" bestFit="1" customWidth="1"/>
    <col min="11266" max="11266" width="11.42578125" style="280" bestFit="1" customWidth="1"/>
    <col min="11267" max="11267" width="11" style="280" bestFit="1" customWidth="1"/>
    <col min="11268" max="11268" width="11.7109375" style="280" bestFit="1" customWidth="1"/>
    <col min="11269" max="11457" width="9.140625" style="280"/>
    <col min="11458" max="11458" width="6.7109375" style="280" customWidth="1"/>
    <col min="11459" max="11459" width="39.140625" style="280" customWidth="1"/>
    <col min="11460" max="11460" width="8.7109375" style="280" customWidth="1"/>
    <col min="11461" max="11461" width="11.7109375" style="280" customWidth="1"/>
    <col min="11462" max="11462" width="12.7109375" style="280" customWidth="1"/>
    <col min="11463" max="11463" width="12" style="280" customWidth="1"/>
    <col min="11464" max="11464" width="12.85546875" style="280" customWidth="1"/>
    <col min="11465" max="11465" width="11.42578125" style="280" customWidth="1"/>
    <col min="11466" max="11466" width="10.42578125" style="280" customWidth="1"/>
    <col min="11467" max="11467" width="11.7109375" style="280" customWidth="1"/>
    <col min="11468" max="11468" width="11.140625" style="280" customWidth="1"/>
    <col min="11469" max="11469" width="11.85546875" style="280" bestFit="1" customWidth="1"/>
    <col min="11470" max="11470" width="10.5703125" style="280" bestFit="1" customWidth="1"/>
    <col min="11471" max="11471" width="9.5703125" style="280" bestFit="1" customWidth="1"/>
    <col min="11472" max="11472" width="11.42578125" style="280" customWidth="1"/>
    <col min="11473" max="11473" width="10.5703125" style="280" customWidth="1"/>
    <col min="11474" max="11474" width="7.5703125" style="280" customWidth="1"/>
    <col min="11475" max="11475" width="9.5703125" style="280" bestFit="1" customWidth="1"/>
    <col min="11476" max="11476" width="11" style="280" bestFit="1" customWidth="1"/>
    <col min="11477" max="11477" width="10.140625" style="280" bestFit="1" customWidth="1"/>
    <col min="11478" max="11482" width="9.5703125" style="280" bestFit="1" customWidth="1"/>
    <col min="11483" max="11483" width="10.140625" style="280" bestFit="1" customWidth="1"/>
    <col min="11484" max="11485" width="9.5703125" style="280" bestFit="1" customWidth="1"/>
    <col min="11486" max="11486" width="10.28515625" style="280" customWidth="1"/>
    <col min="11487" max="11494" width="9.5703125" style="280" bestFit="1" customWidth="1"/>
    <col min="11495" max="11495" width="9.5703125" style="280" customWidth="1"/>
    <col min="11496" max="11502" width="9.5703125" style="280" bestFit="1" customWidth="1"/>
    <col min="11503" max="11503" width="9.42578125" style="280" customWidth="1"/>
    <col min="11504" max="11519" width="9.5703125" style="280" bestFit="1" customWidth="1"/>
    <col min="11520" max="11521" width="12.5703125" style="280" bestFit="1" customWidth="1"/>
    <col min="11522" max="11522" width="11.42578125" style="280" bestFit="1" customWidth="1"/>
    <col min="11523" max="11523" width="11" style="280" bestFit="1" customWidth="1"/>
    <col min="11524" max="11524" width="11.7109375" style="280" bestFit="1" customWidth="1"/>
    <col min="11525" max="11713" width="9.140625" style="280"/>
    <col min="11714" max="11714" width="6.7109375" style="280" customWidth="1"/>
    <col min="11715" max="11715" width="39.140625" style="280" customWidth="1"/>
    <col min="11716" max="11716" width="8.7109375" style="280" customWidth="1"/>
    <col min="11717" max="11717" width="11.7109375" style="280" customWidth="1"/>
    <col min="11718" max="11718" width="12.7109375" style="280" customWidth="1"/>
    <col min="11719" max="11719" width="12" style="280" customWidth="1"/>
    <col min="11720" max="11720" width="12.85546875" style="280" customWidth="1"/>
    <col min="11721" max="11721" width="11.42578125" style="280" customWidth="1"/>
    <col min="11722" max="11722" width="10.42578125" style="280" customWidth="1"/>
    <col min="11723" max="11723" width="11.7109375" style="280" customWidth="1"/>
    <col min="11724" max="11724" width="11.140625" style="280" customWidth="1"/>
    <col min="11725" max="11725" width="11.85546875" style="280" bestFit="1" customWidth="1"/>
    <col min="11726" max="11726" width="10.5703125" style="280" bestFit="1" customWidth="1"/>
    <col min="11727" max="11727" width="9.5703125" style="280" bestFit="1" customWidth="1"/>
    <col min="11728" max="11728" width="11.42578125" style="280" customWidth="1"/>
    <col min="11729" max="11729" width="10.5703125" style="280" customWidth="1"/>
    <col min="11730" max="11730" width="7.5703125" style="280" customWidth="1"/>
    <col min="11731" max="11731" width="9.5703125" style="280" bestFit="1" customWidth="1"/>
    <col min="11732" max="11732" width="11" style="280" bestFit="1" customWidth="1"/>
    <col min="11733" max="11733" width="10.140625" style="280" bestFit="1" customWidth="1"/>
    <col min="11734" max="11738" width="9.5703125" style="280" bestFit="1" customWidth="1"/>
    <col min="11739" max="11739" width="10.140625" style="280" bestFit="1" customWidth="1"/>
    <col min="11740" max="11741" width="9.5703125" style="280" bestFit="1" customWidth="1"/>
    <col min="11742" max="11742" width="10.28515625" style="280" customWidth="1"/>
    <col min="11743" max="11750" width="9.5703125" style="280" bestFit="1" customWidth="1"/>
    <col min="11751" max="11751" width="9.5703125" style="280" customWidth="1"/>
    <col min="11752" max="11758" width="9.5703125" style="280" bestFit="1" customWidth="1"/>
    <col min="11759" max="11759" width="9.42578125" style="280" customWidth="1"/>
    <col min="11760" max="11775" width="9.5703125" style="280" bestFit="1" customWidth="1"/>
    <col min="11776" max="11777" width="12.5703125" style="280" bestFit="1" customWidth="1"/>
    <col min="11778" max="11778" width="11.42578125" style="280" bestFit="1" customWidth="1"/>
    <col min="11779" max="11779" width="11" style="280" bestFit="1" customWidth="1"/>
    <col min="11780" max="11780" width="11.7109375" style="280" bestFit="1" customWidth="1"/>
    <col min="11781" max="11969" width="9.140625" style="280"/>
    <col min="11970" max="11970" width="6.7109375" style="280" customWidth="1"/>
    <col min="11971" max="11971" width="39.140625" style="280" customWidth="1"/>
    <col min="11972" max="11972" width="8.7109375" style="280" customWidth="1"/>
    <col min="11973" max="11973" width="11.7109375" style="280" customWidth="1"/>
    <col min="11974" max="11974" width="12.7109375" style="280" customWidth="1"/>
    <col min="11975" max="11975" width="12" style="280" customWidth="1"/>
    <col min="11976" max="11976" width="12.85546875" style="280" customWidth="1"/>
    <col min="11977" max="11977" width="11.42578125" style="280" customWidth="1"/>
    <col min="11978" max="11978" width="10.42578125" style="280" customWidth="1"/>
    <col min="11979" max="11979" width="11.7109375" style="280" customWidth="1"/>
    <col min="11980" max="11980" width="11.140625" style="280" customWidth="1"/>
    <col min="11981" max="11981" width="11.85546875" style="280" bestFit="1" customWidth="1"/>
    <col min="11982" max="11982" width="10.5703125" style="280" bestFit="1" customWidth="1"/>
    <col min="11983" max="11983" width="9.5703125" style="280" bestFit="1" customWidth="1"/>
    <col min="11984" max="11984" width="11.42578125" style="280" customWidth="1"/>
    <col min="11985" max="11985" width="10.5703125" style="280" customWidth="1"/>
    <col min="11986" max="11986" width="7.5703125" style="280" customWidth="1"/>
    <col min="11987" max="11987" width="9.5703125" style="280" bestFit="1" customWidth="1"/>
    <col min="11988" max="11988" width="11" style="280" bestFit="1" customWidth="1"/>
    <col min="11989" max="11989" width="10.140625" style="280" bestFit="1" customWidth="1"/>
    <col min="11990" max="11994" width="9.5703125" style="280" bestFit="1" customWidth="1"/>
    <col min="11995" max="11995" width="10.140625" style="280" bestFit="1" customWidth="1"/>
    <col min="11996" max="11997" width="9.5703125" style="280" bestFit="1" customWidth="1"/>
    <col min="11998" max="11998" width="10.28515625" style="280" customWidth="1"/>
    <col min="11999" max="12006" width="9.5703125" style="280" bestFit="1" customWidth="1"/>
    <col min="12007" max="12007" width="9.5703125" style="280" customWidth="1"/>
    <col min="12008" max="12014" width="9.5703125" style="280" bestFit="1" customWidth="1"/>
    <col min="12015" max="12015" width="9.42578125" style="280" customWidth="1"/>
    <col min="12016" max="12031" width="9.5703125" style="280" bestFit="1" customWidth="1"/>
    <col min="12032" max="12033" width="12.5703125" style="280" bestFit="1" customWidth="1"/>
    <col min="12034" max="12034" width="11.42578125" style="280" bestFit="1" customWidth="1"/>
    <col min="12035" max="12035" width="11" style="280" bestFit="1" customWidth="1"/>
    <col min="12036" max="12036" width="11.7109375" style="280" bestFit="1" customWidth="1"/>
    <col min="12037" max="12225" width="9.140625" style="280"/>
    <col min="12226" max="12226" width="6.7109375" style="280" customWidth="1"/>
    <col min="12227" max="12227" width="39.140625" style="280" customWidth="1"/>
    <col min="12228" max="12228" width="8.7109375" style="280" customWidth="1"/>
    <col min="12229" max="12229" width="11.7109375" style="280" customWidth="1"/>
    <col min="12230" max="12230" width="12.7109375" style="280" customWidth="1"/>
    <col min="12231" max="12231" width="12" style="280" customWidth="1"/>
    <col min="12232" max="12232" width="12.85546875" style="280" customWidth="1"/>
    <col min="12233" max="12233" width="11.42578125" style="280" customWidth="1"/>
    <col min="12234" max="12234" width="10.42578125" style="280" customWidth="1"/>
    <col min="12235" max="12235" width="11.7109375" style="280" customWidth="1"/>
    <col min="12236" max="12236" width="11.140625" style="280" customWidth="1"/>
    <col min="12237" max="12237" width="11.85546875" style="280" bestFit="1" customWidth="1"/>
    <col min="12238" max="12238" width="10.5703125" style="280" bestFit="1" customWidth="1"/>
    <col min="12239" max="12239" width="9.5703125" style="280" bestFit="1" customWidth="1"/>
    <col min="12240" max="12240" width="11.42578125" style="280" customWidth="1"/>
    <col min="12241" max="12241" width="10.5703125" style="280" customWidth="1"/>
    <col min="12242" max="12242" width="7.5703125" style="280" customWidth="1"/>
    <col min="12243" max="12243" width="9.5703125" style="280" bestFit="1" customWidth="1"/>
    <col min="12244" max="12244" width="11" style="280" bestFit="1" customWidth="1"/>
    <col min="12245" max="12245" width="10.140625" style="280" bestFit="1" customWidth="1"/>
    <col min="12246" max="12250" width="9.5703125" style="280" bestFit="1" customWidth="1"/>
    <col min="12251" max="12251" width="10.140625" style="280" bestFit="1" customWidth="1"/>
    <col min="12252" max="12253" width="9.5703125" style="280" bestFit="1" customWidth="1"/>
    <col min="12254" max="12254" width="10.28515625" style="280" customWidth="1"/>
    <col min="12255" max="12262" width="9.5703125" style="280" bestFit="1" customWidth="1"/>
    <col min="12263" max="12263" width="9.5703125" style="280" customWidth="1"/>
    <col min="12264" max="12270" width="9.5703125" style="280" bestFit="1" customWidth="1"/>
    <col min="12271" max="12271" width="9.42578125" style="280" customWidth="1"/>
    <col min="12272" max="12287" width="9.5703125" style="280" bestFit="1" customWidth="1"/>
    <col min="12288" max="12289" width="12.5703125" style="280" bestFit="1" customWidth="1"/>
    <col min="12290" max="12290" width="11.42578125" style="280" bestFit="1" customWidth="1"/>
    <col min="12291" max="12291" width="11" style="280" bestFit="1" customWidth="1"/>
    <col min="12292" max="12292" width="11.7109375" style="280" bestFit="1" customWidth="1"/>
    <col min="12293" max="12481" width="9.140625" style="280"/>
    <col min="12482" max="12482" width="6.7109375" style="280" customWidth="1"/>
    <col min="12483" max="12483" width="39.140625" style="280" customWidth="1"/>
    <col min="12484" max="12484" width="8.7109375" style="280" customWidth="1"/>
    <col min="12485" max="12485" width="11.7109375" style="280" customWidth="1"/>
    <col min="12486" max="12486" width="12.7109375" style="280" customWidth="1"/>
    <col min="12487" max="12487" width="12" style="280" customWidth="1"/>
    <col min="12488" max="12488" width="12.85546875" style="280" customWidth="1"/>
    <col min="12489" max="12489" width="11.42578125" style="280" customWidth="1"/>
    <col min="12490" max="12490" width="10.42578125" style="280" customWidth="1"/>
    <col min="12491" max="12491" width="11.7109375" style="280" customWidth="1"/>
    <col min="12492" max="12492" width="11.140625" style="280" customWidth="1"/>
    <col min="12493" max="12493" width="11.85546875" style="280" bestFit="1" customWidth="1"/>
    <col min="12494" max="12494" width="10.5703125" style="280" bestFit="1" customWidth="1"/>
    <col min="12495" max="12495" width="9.5703125" style="280" bestFit="1" customWidth="1"/>
    <col min="12496" max="12496" width="11.42578125" style="280" customWidth="1"/>
    <col min="12497" max="12497" width="10.5703125" style="280" customWidth="1"/>
    <col min="12498" max="12498" width="7.5703125" style="280" customWidth="1"/>
    <col min="12499" max="12499" width="9.5703125" style="280" bestFit="1" customWidth="1"/>
    <col min="12500" max="12500" width="11" style="280" bestFit="1" customWidth="1"/>
    <col min="12501" max="12501" width="10.140625" style="280" bestFit="1" customWidth="1"/>
    <col min="12502" max="12506" width="9.5703125" style="280" bestFit="1" customWidth="1"/>
    <col min="12507" max="12507" width="10.140625" style="280" bestFit="1" customWidth="1"/>
    <col min="12508" max="12509" width="9.5703125" style="280" bestFit="1" customWidth="1"/>
    <col min="12510" max="12510" width="10.28515625" style="280" customWidth="1"/>
    <col min="12511" max="12518" width="9.5703125" style="280" bestFit="1" customWidth="1"/>
    <col min="12519" max="12519" width="9.5703125" style="280" customWidth="1"/>
    <col min="12520" max="12526" width="9.5703125" style="280" bestFit="1" customWidth="1"/>
    <col min="12527" max="12527" width="9.42578125" style="280" customWidth="1"/>
    <col min="12528" max="12543" width="9.5703125" style="280" bestFit="1" customWidth="1"/>
    <col min="12544" max="12545" width="12.5703125" style="280" bestFit="1" customWidth="1"/>
    <col min="12546" max="12546" width="11.42578125" style="280" bestFit="1" customWidth="1"/>
    <col min="12547" max="12547" width="11" style="280" bestFit="1" customWidth="1"/>
    <col min="12548" max="12548" width="11.7109375" style="280" bestFit="1" customWidth="1"/>
    <col min="12549" max="12737" width="9.140625" style="280"/>
    <col min="12738" max="12738" width="6.7109375" style="280" customWidth="1"/>
    <col min="12739" max="12739" width="39.140625" style="280" customWidth="1"/>
    <col min="12740" max="12740" width="8.7109375" style="280" customWidth="1"/>
    <col min="12741" max="12741" width="11.7109375" style="280" customWidth="1"/>
    <col min="12742" max="12742" width="12.7109375" style="280" customWidth="1"/>
    <col min="12743" max="12743" width="12" style="280" customWidth="1"/>
    <col min="12744" max="12744" width="12.85546875" style="280" customWidth="1"/>
    <col min="12745" max="12745" width="11.42578125" style="280" customWidth="1"/>
    <col min="12746" max="12746" width="10.42578125" style="280" customWidth="1"/>
    <col min="12747" max="12747" width="11.7109375" style="280" customWidth="1"/>
    <col min="12748" max="12748" width="11.140625" style="280" customWidth="1"/>
    <col min="12749" max="12749" width="11.85546875" style="280" bestFit="1" customWidth="1"/>
    <col min="12750" max="12750" width="10.5703125" style="280" bestFit="1" customWidth="1"/>
    <col min="12751" max="12751" width="9.5703125" style="280" bestFit="1" customWidth="1"/>
    <col min="12752" max="12752" width="11.42578125" style="280" customWidth="1"/>
    <col min="12753" max="12753" width="10.5703125" style="280" customWidth="1"/>
    <col min="12754" max="12754" width="7.5703125" style="280" customWidth="1"/>
    <col min="12755" max="12755" width="9.5703125" style="280" bestFit="1" customWidth="1"/>
    <col min="12756" max="12756" width="11" style="280" bestFit="1" customWidth="1"/>
    <col min="12757" max="12757" width="10.140625" style="280" bestFit="1" customWidth="1"/>
    <col min="12758" max="12762" width="9.5703125" style="280" bestFit="1" customWidth="1"/>
    <col min="12763" max="12763" width="10.140625" style="280" bestFit="1" customWidth="1"/>
    <col min="12764" max="12765" width="9.5703125" style="280" bestFit="1" customWidth="1"/>
    <col min="12766" max="12766" width="10.28515625" style="280" customWidth="1"/>
    <col min="12767" max="12774" width="9.5703125" style="280" bestFit="1" customWidth="1"/>
    <col min="12775" max="12775" width="9.5703125" style="280" customWidth="1"/>
    <col min="12776" max="12782" width="9.5703125" style="280" bestFit="1" customWidth="1"/>
    <col min="12783" max="12783" width="9.42578125" style="280" customWidth="1"/>
    <col min="12784" max="12799" width="9.5703125" style="280" bestFit="1" customWidth="1"/>
    <col min="12800" max="12801" width="12.5703125" style="280" bestFit="1" customWidth="1"/>
    <col min="12802" max="12802" width="11.42578125" style="280" bestFit="1" customWidth="1"/>
    <col min="12803" max="12803" width="11" style="280" bestFit="1" customWidth="1"/>
    <col min="12804" max="12804" width="11.7109375" style="280" bestFit="1" customWidth="1"/>
    <col min="12805" max="12993" width="9.140625" style="280"/>
    <col min="12994" max="12994" width="6.7109375" style="280" customWidth="1"/>
    <col min="12995" max="12995" width="39.140625" style="280" customWidth="1"/>
    <col min="12996" max="12996" width="8.7109375" style="280" customWidth="1"/>
    <col min="12997" max="12997" width="11.7109375" style="280" customWidth="1"/>
    <col min="12998" max="12998" width="12.7109375" style="280" customWidth="1"/>
    <col min="12999" max="12999" width="12" style="280" customWidth="1"/>
    <col min="13000" max="13000" width="12.85546875" style="280" customWidth="1"/>
    <col min="13001" max="13001" width="11.42578125" style="280" customWidth="1"/>
    <col min="13002" max="13002" width="10.42578125" style="280" customWidth="1"/>
    <col min="13003" max="13003" width="11.7109375" style="280" customWidth="1"/>
    <col min="13004" max="13004" width="11.140625" style="280" customWidth="1"/>
    <col min="13005" max="13005" width="11.85546875" style="280" bestFit="1" customWidth="1"/>
    <col min="13006" max="13006" width="10.5703125" style="280" bestFit="1" customWidth="1"/>
    <col min="13007" max="13007" width="9.5703125" style="280" bestFit="1" customWidth="1"/>
    <col min="13008" max="13008" width="11.42578125" style="280" customWidth="1"/>
    <col min="13009" max="13009" width="10.5703125" style="280" customWidth="1"/>
    <col min="13010" max="13010" width="7.5703125" style="280" customWidth="1"/>
    <col min="13011" max="13011" width="9.5703125" style="280" bestFit="1" customWidth="1"/>
    <col min="13012" max="13012" width="11" style="280" bestFit="1" customWidth="1"/>
    <col min="13013" max="13013" width="10.140625" style="280" bestFit="1" customWidth="1"/>
    <col min="13014" max="13018" width="9.5703125" style="280" bestFit="1" customWidth="1"/>
    <col min="13019" max="13019" width="10.140625" style="280" bestFit="1" customWidth="1"/>
    <col min="13020" max="13021" width="9.5703125" style="280" bestFit="1" customWidth="1"/>
    <col min="13022" max="13022" width="10.28515625" style="280" customWidth="1"/>
    <col min="13023" max="13030" width="9.5703125" style="280" bestFit="1" customWidth="1"/>
    <col min="13031" max="13031" width="9.5703125" style="280" customWidth="1"/>
    <col min="13032" max="13038" width="9.5703125" style="280" bestFit="1" customWidth="1"/>
    <col min="13039" max="13039" width="9.42578125" style="280" customWidth="1"/>
    <col min="13040" max="13055" width="9.5703125" style="280" bestFit="1" customWidth="1"/>
    <col min="13056" max="13057" width="12.5703125" style="280" bestFit="1" customWidth="1"/>
    <col min="13058" max="13058" width="11.42578125" style="280" bestFit="1" customWidth="1"/>
    <col min="13059" max="13059" width="11" style="280" bestFit="1" customWidth="1"/>
    <col min="13060" max="13060" width="11.7109375" style="280" bestFit="1" customWidth="1"/>
    <col min="13061" max="13249" width="9.140625" style="280"/>
    <col min="13250" max="13250" width="6.7109375" style="280" customWidth="1"/>
    <col min="13251" max="13251" width="39.140625" style="280" customWidth="1"/>
    <col min="13252" max="13252" width="8.7109375" style="280" customWidth="1"/>
    <col min="13253" max="13253" width="11.7109375" style="280" customWidth="1"/>
    <col min="13254" max="13254" width="12.7109375" style="280" customWidth="1"/>
    <col min="13255" max="13255" width="12" style="280" customWidth="1"/>
    <col min="13256" max="13256" width="12.85546875" style="280" customWidth="1"/>
    <col min="13257" max="13257" width="11.42578125" style="280" customWidth="1"/>
    <col min="13258" max="13258" width="10.42578125" style="280" customWidth="1"/>
    <col min="13259" max="13259" width="11.7109375" style="280" customWidth="1"/>
    <col min="13260" max="13260" width="11.140625" style="280" customWidth="1"/>
    <col min="13261" max="13261" width="11.85546875" style="280" bestFit="1" customWidth="1"/>
    <col min="13262" max="13262" width="10.5703125" style="280" bestFit="1" customWidth="1"/>
    <col min="13263" max="13263" width="9.5703125" style="280" bestFit="1" customWidth="1"/>
    <col min="13264" max="13264" width="11.42578125" style="280" customWidth="1"/>
    <col min="13265" max="13265" width="10.5703125" style="280" customWidth="1"/>
    <col min="13266" max="13266" width="7.5703125" style="280" customWidth="1"/>
    <col min="13267" max="13267" width="9.5703125" style="280" bestFit="1" customWidth="1"/>
    <col min="13268" max="13268" width="11" style="280" bestFit="1" customWidth="1"/>
    <col min="13269" max="13269" width="10.140625" style="280" bestFit="1" customWidth="1"/>
    <col min="13270" max="13274" width="9.5703125" style="280" bestFit="1" customWidth="1"/>
    <col min="13275" max="13275" width="10.140625" style="280" bestFit="1" customWidth="1"/>
    <col min="13276" max="13277" width="9.5703125" style="280" bestFit="1" customWidth="1"/>
    <col min="13278" max="13278" width="10.28515625" style="280" customWidth="1"/>
    <col min="13279" max="13286" width="9.5703125" style="280" bestFit="1" customWidth="1"/>
    <col min="13287" max="13287" width="9.5703125" style="280" customWidth="1"/>
    <col min="13288" max="13294" width="9.5703125" style="280" bestFit="1" customWidth="1"/>
    <col min="13295" max="13295" width="9.42578125" style="280" customWidth="1"/>
    <col min="13296" max="13311" width="9.5703125" style="280" bestFit="1" customWidth="1"/>
    <col min="13312" max="13313" width="12.5703125" style="280" bestFit="1" customWidth="1"/>
    <col min="13314" max="13314" width="11.42578125" style="280" bestFit="1" customWidth="1"/>
    <col min="13315" max="13315" width="11" style="280" bestFit="1" customWidth="1"/>
    <col min="13316" max="13316" width="11.7109375" style="280" bestFit="1" customWidth="1"/>
    <col min="13317" max="13505" width="9.140625" style="280"/>
    <col min="13506" max="13506" width="6.7109375" style="280" customWidth="1"/>
    <col min="13507" max="13507" width="39.140625" style="280" customWidth="1"/>
    <col min="13508" max="13508" width="8.7109375" style="280" customWidth="1"/>
    <col min="13509" max="13509" width="11.7109375" style="280" customWidth="1"/>
    <col min="13510" max="13510" width="12.7109375" style="280" customWidth="1"/>
    <col min="13511" max="13511" width="12" style="280" customWidth="1"/>
    <col min="13512" max="13512" width="12.85546875" style="280" customWidth="1"/>
    <col min="13513" max="13513" width="11.42578125" style="280" customWidth="1"/>
    <col min="13514" max="13514" width="10.42578125" style="280" customWidth="1"/>
    <col min="13515" max="13515" width="11.7109375" style="280" customWidth="1"/>
    <col min="13516" max="13516" width="11.140625" style="280" customWidth="1"/>
    <col min="13517" max="13517" width="11.85546875" style="280" bestFit="1" customWidth="1"/>
    <col min="13518" max="13518" width="10.5703125" style="280" bestFit="1" customWidth="1"/>
    <col min="13519" max="13519" width="9.5703125" style="280" bestFit="1" customWidth="1"/>
    <col min="13520" max="13520" width="11.42578125" style="280" customWidth="1"/>
    <col min="13521" max="13521" width="10.5703125" style="280" customWidth="1"/>
    <col min="13522" max="13522" width="7.5703125" style="280" customWidth="1"/>
    <col min="13523" max="13523" width="9.5703125" style="280" bestFit="1" customWidth="1"/>
    <col min="13524" max="13524" width="11" style="280" bestFit="1" customWidth="1"/>
    <col min="13525" max="13525" width="10.140625" style="280" bestFit="1" customWidth="1"/>
    <col min="13526" max="13530" width="9.5703125" style="280" bestFit="1" customWidth="1"/>
    <col min="13531" max="13531" width="10.140625" style="280" bestFit="1" customWidth="1"/>
    <col min="13532" max="13533" width="9.5703125" style="280" bestFit="1" customWidth="1"/>
    <col min="13534" max="13534" width="10.28515625" style="280" customWidth="1"/>
    <col min="13535" max="13542" width="9.5703125" style="280" bestFit="1" customWidth="1"/>
    <col min="13543" max="13543" width="9.5703125" style="280" customWidth="1"/>
    <col min="13544" max="13550" width="9.5703125" style="280" bestFit="1" customWidth="1"/>
    <col min="13551" max="13551" width="9.42578125" style="280" customWidth="1"/>
    <col min="13552" max="13567" width="9.5703125" style="280" bestFit="1" customWidth="1"/>
    <col min="13568" max="13569" width="12.5703125" style="280" bestFit="1" customWidth="1"/>
    <col min="13570" max="13570" width="11.42578125" style="280" bestFit="1" customWidth="1"/>
    <col min="13571" max="13571" width="11" style="280" bestFit="1" customWidth="1"/>
    <col min="13572" max="13572" width="11.7109375" style="280" bestFit="1" customWidth="1"/>
    <col min="13573" max="13761" width="9.140625" style="280"/>
    <col min="13762" max="13762" width="6.7109375" style="280" customWidth="1"/>
    <col min="13763" max="13763" width="39.140625" style="280" customWidth="1"/>
    <col min="13764" max="13764" width="8.7109375" style="280" customWidth="1"/>
    <col min="13765" max="13765" width="11.7109375" style="280" customWidth="1"/>
    <col min="13766" max="13766" width="12.7109375" style="280" customWidth="1"/>
    <col min="13767" max="13767" width="12" style="280" customWidth="1"/>
    <col min="13768" max="13768" width="12.85546875" style="280" customWidth="1"/>
    <col min="13769" max="13769" width="11.42578125" style="280" customWidth="1"/>
    <col min="13770" max="13770" width="10.42578125" style="280" customWidth="1"/>
    <col min="13771" max="13771" width="11.7109375" style="280" customWidth="1"/>
    <col min="13772" max="13772" width="11.140625" style="280" customWidth="1"/>
    <col min="13773" max="13773" width="11.85546875" style="280" bestFit="1" customWidth="1"/>
    <col min="13774" max="13774" width="10.5703125" style="280" bestFit="1" customWidth="1"/>
    <col min="13775" max="13775" width="9.5703125" style="280" bestFit="1" customWidth="1"/>
    <col min="13776" max="13776" width="11.42578125" style="280" customWidth="1"/>
    <col min="13777" max="13777" width="10.5703125" style="280" customWidth="1"/>
    <col min="13778" max="13778" width="7.5703125" style="280" customWidth="1"/>
    <col min="13779" max="13779" width="9.5703125" style="280" bestFit="1" customWidth="1"/>
    <col min="13780" max="13780" width="11" style="280" bestFit="1" customWidth="1"/>
    <col min="13781" max="13781" width="10.140625" style="280" bestFit="1" customWidth="1"/>
    <col min="13782" max="13786" width="9.5703125" style="280" bestFit="1" customWidth="1"/>
    <col min="13787" max="13787" width="10.140625" style="280" bestFit="1" customWidth="1"/>
    <col min="13788" max="13789" width="9.5703125" style="280" bestFit="1" customWidth="1"/>
    <col min="13790" max="13790" width="10.28515625" style="280" customWidth="1"/>
    <col min="13791" max="13798" width="9.5703125" style="280" bestFit="1" customWidth="1"/>
    <col min="13799" max="13799" width="9.5703125" style="280" customWidth="1"/>
    <col min="13800" max="13806" width="9.5703125" style="280" bestFit="1" customWidth="1"/>
    <col min="13807" max="13807" width="9.42578125" style="280" customWidth="1"/>
    <col min="13808" max="13823" width="9.5703125" style="280" bestFit="1" customWidth="1"/>
    <col min="13824" max="13825" width="12.5703125" style="280" bestFit="1" customWidth="1"/>
    <col min="13826" max="13826" width="11.42578125" style="280" bestFit="1" customWidth="1"/>
    <col min="13827" max="13827" width="11" style="280" bestFit="1" customWidth="1"/>
    <col min="13828" max="13828" width="11.7109375" style="280" bestFit="1" customWidth="1"/>
    <col min="13829" max="14017" width="9.140625" style="280"/>
    <col min="14018" max="14018" width="6.7109375" style="280" customWidth="1"/>
    <col min="14019" max="14019" width="39.140625" style="280" customWidth="1"/>
    <col min="14020" max="14020" width="8.7109375" style="280" customWidth="1"/>
    <col min="14021" max="14021" width="11.7109375" style="280" customWidth="1"/>
    <col min="14022" max="14022" width="12.7109375" style="280" customWidth="1"/>
    <col min="14023" max="14023" width="12" style="280" customWidth="1"/>
    <col min="14024" max="14024" width="12.85546875" style="280" customWidth="1"/>
    <col min="14025" max="14025" width="11.42578125" style="280" customWidth="1"/>
    <col min="14026" max="14026" width="10.42578125" style="280" customWidth="1"/>
    <col min="14027" max="14027" width="11.7109375" style="280" customWidth="1"/>
    <col min="14028" max="14028" width="11.140625" style="280" customWidth="1"/>
    <col min="14029" max="14029" width="11.85546875" style="280" bestFit="1" customWidth="1"/>
    <col min="14030" max="14030" width="10.5703125" style="280" bestFit="1" customWidth="1"/>
    <col min="14031" max="14031" width="9.5703125" style="280" bestFit="1" customWidth="1"/>
    <col min="14032" max="14032" width="11.42578125" style="280" customWidth="1"/>
    <col min="14033" max="14033" width="10.5703125" style="280" customWidth="1"/>
    <col min="14034" max="14034" width="7.5703125" style="280" customWidth="1"/>
    <col min="14035" max="14035" width="9.5703125" style="280" bestFit="1" customWidth="1"/>
    <col min="14036" max="14036" width="11" style="280" bestFit="1" customWidth="1"/>
    <col min="14037" max="14037" width="10.140625" style="280" bestFit="1" customWidth="1"/>
    <col min="14038" max="14042" width="9.5703125" style="280" bestFit="1" customWidth="1"/>
    <col min="14043" max="14043" width="10.140625" style="280" bestFit="1" customWidth="1"/>
    <col min="14044" max="14045" width="9.5703125" style="280" bestFit="1" customWidth="1"/>
    <col min="14046" max="14046" width="10.28515625" style="280" customWidth="1"/>
    <col min="14047" max="14054" width="9.5703125" style="280" bestFit="1" customWidth="1"/>
    <col min="14055" max="14055" width="9.5703125" style="280" customWidth="1"/>
    <col min="14056" max="14062" width="9.5703125" style="280" bestFit="1" customWidth="1"/>
    <col min="14063" max="14063" width="9.42578125" style="280" customWidth="1"/>
    <col min="14064" max="14079" width="9.5703125" style="280" bestFit="1" customWidth="1"/>
    <col min="14080" max="14081" width="12.5703125" style="280" bestFit="1" customWidth="1"/>
    <col min="14082" max="14082" width="11.42578125" style="280" bestFit="1" customWidth="1"/>
    <col min="14083" max="14083" width="11" style="280" bestFit="1" customWidth="1"/>
    <col min="14084" max="14084" width="11.7109375" style="280" bestFit="1" customWidth="1"/>
    <col min="14085" max="14273" width="9.140625" style="280"/>
    <col min="14274" max="14274" width="6.7109375" style="280" customWidth="1"/>
    <col min="14275" max="14275" width="39.140625" style="280" customWidth="1"/>
    <col min="14276" max="14276" width="8.7109375" style="280" customWidth="1"/>
    <col min="14277" max="14277" width="11.7109375" style="280" customWidth="1"/>
    <col min="14278" max="14278" width="12.7109375" style="280" customWidth="1"/>
    <col min="14279" max="14279" width="12" style="280" customWidth="1"/>
    <col min="14280" max="14280" width="12.85546875" style="280" customWidth="1"/>
    <col min="14281" max="14281" width="11.42578125" style="280" customWidth="1"/>
    <col min="14282" max="14282" width="10.42578125" style="280" customWidth="1"/>
    <col min="14283" max="14283" width="11.7109375" style="280" customWidth="1"/>
    <col min="14284" max="14284" width="11.140625" style="280" customWidth="1"/>
    <col min="14285" max="14285" width="11.85546875" style="280" bestFit="1" customWidth="1"/>
    <col min="14286" max="14286" width="10.5703125" style="280" bestFit="1" customWidth="1"/>
    <col min="14287" max="14287" width="9.5703125" style="280" bestFit="1" customWidth="1"/>
    <col min="14288" max="14288" width="11.42578125" style="280" customWidth="1"/>
    <col min="14289" max="14289" width="10.5703125" style="280" customWidth="1"/>
    <col min="14290" max="14290" width="7.5703125" style="280" customWidth="1"/>
    <col min="14291" max="14291" width="9.5703125" style="280" bestFit="1" customWidth="1"/>
    <col min="14292" max="14292" width="11" style="280" bestFit="1" customWidth="1"/>
    <col min="14293" max="14293" width="10.140625" style="280" bestFit="1" customWidth="1"/>
    <col min="14294" max="14298" width="9.5703125" style="280" bestFit="1" customWidth="1"/>
    <col min="14299" max="14299" width="10.140625" style="280" bestFit="1" customWidth="1"/>
    <col min="14300" max="14301" width="9.5703125" style="280" bestFit="1" customWidth="1"/>
    <col min="14302" max="14302" width="10.28515625" style="280" customWidth="1"/>
    <col min="14303" max="14310" width="9.5703125" style="280" bestFit="1" customWidth="1"/>
    <col min="14311" max="14311" width="9.5703125" style="280" customWidth="1"/>
    <col min="14312" max="14318" width="9.5703125" style="280" bestFit="1" customWidth="1"/>
    <col min="14319" max="14319" width="9.42578125" style="280" customWidth="1"/>
    <col min="14320" max="14335" width="9.5703125" style="280" bestFit="1" customWidth="1"/>
    <col min="14336" max="14337" width="12.5703125" style="280" bestFit="1" customWidth="1"/>
    <col min="14338" max="14338" width="11.42578125" style="280" bestFit="1" customWidth="1"/>
    <col min="14339" max="14339" width="11" style="280" bestFit="1" customWidth="1"/>
    <col min="14340" max="14340" width="11.7109375" style="280" bestFit="1" customWidth="1"/>
    <col min="14341" max="14529" width="9.140625" style="280"/>
    <col min="14530" max="14530" width="6.7109375" style="280" customWidth="1"/>
    <col min="14531" max="14531" width="39.140625" style="280" customWidth="1"/>
    <col min="14532" max="14532" width="8.7109375" style="280" customWidth="1"/>
    <col min="14533" max="14533" width="11.7109375" style="280" customWidth="1"/>
    <col min="14534" max="14534" width="12.7109375" style="280" customWidth="1"/>
    <col min="14535" max="14535" width="12" style="280" customWidth="1"/>
    <col min="14536" max="14536" width="12.85546875" style="280" customWidth="1"/>
    <col min="14537" max="14537" width="11.42578125" style="280" customWidth="1"/>
    <col min="14538" max="14538" width="10.42578125" style="280" customWidth="1"/>
    <col min="14539" max="14539" width="11.7109375" style="280" customWidth="1"/>
    <col min="14540" max="14540" width="11.140625" style="280" customWidth="1"/>
    <col min="14541" max="14541" width="11.85546875" style="280" bestFit="1" customWidth="1"/>
    <col min="14542" max="14542" width="10.5703125" style="280" bestFit="1" customWidth="1"/>
    <col min="14543" max="14543" width="9.5703125" style="280" bestFit="1" customWidth="1"/>
    <col min="14544" max="14544" width="11.42578125" style="280" customWidth="1"/>
    <col min="14545" max="14545" width="10.5703125" style="280" customWidth="1"/>
    <col min="14546" max="14546" width="7.5703125" style="280" customWidth="1"/>
    <col min="14547" max="14547" width="9.5703125" style="280" bestFit="1" customWidth="1"/>
    <col min="14548" max="14548" width="11" style="280" bestFit="1" customWidth="1"/>
    <col min="14549" max="14549" width="10.140625" style="280" bestFit="1" customWidth="1"/>
    <col min="14550" max="14554" width="9.5703125" style="280" bestFit="1" customWidth="1"/>
    <col min="14555" max="14555" width="10.140625" style="280" bestFit="1" customWidth="1"/>
    <col min="14556" max="14557" width="9.5703125" style="280" bestFit="1" customWidth="1"/>
    <col min="14558" max="14558" width="10.28515625" style="280" customWidth="1"/>
    <col min="14559" max="14566" width="9.5703125" style="280" bestFit="1" customWidth="1"/>
    <col min="14567" max="14567" width="9.5703125" style="280" customWidth="1"/>
    <col min="14568" max="14574" width="9.5703125" style="280" bestFit="1" customWidth="1"/>
    <col min="14575" max="14575" width="9.42578125" style="280" customWidth="1"/>
    <col min="14576" max="14591" width="9.5703125" style="280" bestFit="1" customWidth="1"/>
    <col min="14592" max="14593" width="12.5703125" style="280" bestFit="1" customWidth="1"/>
    <col min="14594" max="14594" width="11.42578125" style="280" bestFit="1" customWidth="1"/>
    <col min="14595" max="14595" width="11" style="280" bestFit="1" customWidth="1"/>
    <col min="14596" max="14596" width="11.7109375" style="280" bestFit="1" customWidth="1"/>
    <col min="14597" max="14785" width="9.140625" style="280"/>
    <col min="14786" max="14786" width="6.7109375" style="280" customWidth="1"/>
    <col min="14787" max="14787" width="39.140625" style="280" customWidth="1"/>
    <col min="14788" max="14788" width="8.7109375" style="280" customWidth="1"/>
    <col min="14789" max="14789" width="11.7109375" style="280" customWidth="1"/>
    <col min="14790" max="14790" width="12.7109375" style="280" customWidth="1"/>
    <col min="14791" max="14791" width="12" style="280" customWidth="1"/>
    <col min="14792" max="14792" width="12.85546875" style="280" customWidth="1"/>
    <col min="14793" max="14793" width="11.42578125" style="280" customWidth="1"/>
    <col min="14794" max="14794" width="10.42578125" style="280" customWidth="1"/>
    <col min="14795" max="14795" width="11.7109375" style="280" customWidth="1"/>
    <col min="14796" max="14796" width="11.140625" style="280" customWidth="1"/>
    <col min="14797" max="14797" width="11.85546875" style="280" bestFit="1" customWidth="1"/>
    <col min="14798" max="14798" width="10.5703125" style="280" bestFit="1" customWidth="1"/>
    <col min="14799" max="14799" width="9.5703125" style="280" bestFit="1" customWidth="1"/>
    <col min="14800" max="14800" width="11.42578125" style="280" customWidth="1"/>
    <col min="14801" max="14801" width="10.5703125" style="280" customWidth="1"/>
    <col min="14802" max="14802" width="7.5703125" style="280" customWidth="1"/>
    <col min="14803" max="14803" width="9.5703125" style="280" bestFit="1" customWidth="1"/>
    <col min="14804" max="14804" width="11" style="280" bestFit="1" customWidth="1"/>
    <col min="14805" max="14805" width="10.140625" style="280" bestFit="1" customWidth="1"/>
    <col min="14806" max="14810" width="9.5703125" style="280" bestFit="1" customWidth="1"/>
    <col min="14811" max="14811" width="10.140625" style="280" bestFit="1" customWidth="1"/>
    <col min="14812" max="14813" width="9.5703125" style="280" bestFit="1" customWidth="1"/>
    <col min="14814" max="14814" width="10.28515625" style="280" customWidth="1"/>
    <col min="14815" max="14822" width="9.5703125" style="280" bestFit="1" customWidth="1"/>
    <col min="14823" max="14823" width="9.5703125" style="280" customWidth="1"/>
    <col min="14824" max="14830" width="9.5703125" style="280" bestFit="1" customWidth="1"/>
    <col min="14831" max="14831" width="9.42578125" style="280" customWidth="1"/>
    <col min="14832" max="14847" width="9.5703125" style="280" bestFit="1" customWidth="1"/>
    <col min="14848" max="14849" width="12.5703125" style="280" bestFit="1" customWidth="1"/>
    <col min="14850" max="14850" width="11.42578125" style="280" bestFit="1" customWidth="1"/>
    <col min="14851" max="14851" width="11" style="280" bestFit="1" customWidth="1"/>
    <col min="14852" max="14852" width="11.7109375" style="280" bestFit="1" customWidth="1"/>
    <col min="14853" max="15041" width="9.140625" style="280"/>
    <col min="15042" max="15042" width="6.7109375" style="280" customWidth="1"/>
    <col min="15043" max="15043" width="39.140625" style="280" customWidth="1"/>
    <col min="15044" max="15044" width="8.7109375" style="280" customWidth="1"/>
    <col min="15045" max="15045" width="11.7109375" style="280" customWidth="1"/>
    <col min="15046" max="15046" width="12.7109375" style="280" customWidth="1"/>
    <col min="15047" max="15047" width="12" style="280" customWidth="1"/>
    <col min="15048" max="15048" width="12.85546875" style="280" customWidth="1"/>
    <col min="15049" max="15049" width="11.42578125" style="280" customWidth="1"/>
    <col min="15050" max="15050" width="10.42578125" style="280" customWidth="1"/>
    <col min="15051" max="15051" width="11.7109375" style="280" customWidth="1"/>
    <col min="15052" max="15052" width="11.140625" style="280" customWidth="1"/>
    <col min="15053" max="15053" width="11.85546875" style="280" bestFit="1" customWidth="1"/>
    <col min="15054" max="15054" width="10.5703125" style="280" bestFit="1" customWidth="1"/>
    <col min="15055" max="15055" width="9.5703125" style="280" bestFit="1" customWidth="1"/>
    <col min="15056" max="15056" width="11.42578125" style="280" customWidth="1"/>
    <col min="15057" max="15057" width="10.5703125" style="280" customWidth="1"/>
    <col min="15058" max="15058" width="7.5703125" style="280" customWidth="1"/>
    <col min="15059" max="15059" width="9.5703125" style="280" bestFit="1" customWidth="1"/>
    <col min="15060" max="15060" width="11" style="280" bestFit="1" customWidth="1"/>
    <col min="15061" max="15061" width="10.140625" style="280" bestFit="1" customWidth="1"/>
    <col min="15062" max="15066" width="9.5703125" style="280" bestFit="1" customWidth="1"/>
    <col min="15067" max="15067" width="10.140625" style="280" bestFit="1" customWidth="1"/>
    <col min="15068" max="15069" width="9.5703125" style="280" bestFit="1" customWidth="1"/>
    <col min="15070" max="15070" width="10.28515625" style="280" customWidth="1"/>
    <col min="15071" max="15078" width="9.5703125" style="280" bestFit="1" customWidth="1"/>
    <col min="15079" max="15079" width="9.5703125" style="280" customWidth="1"/>
    <col min="15080" max="15086" width="9.5703125" style="280" bestFit="1" customWidth="1"/>
    <col min="15087" max="15087" width="9.42578125" style="280" customWidth="1"/>
    <col min="15088" max="15103" width="9.5703125" style="280" bestFit="1" customWidth="1"/>
    <col min="15104" max="15105" width="12.5703125" style="280" bestFit="1" customWidth="1"/>
    <col min="15106" max="15106" width="11.42578125" style="280" bestFit="1" customWidth="1"/>
    <col min="15107" max="15107" width="11" style="280" bestFit="1" customWidth="1"/>
    <col min="15108" max="15108" width="11.7109375" style="280" bestFit="1" customWidth="1"/>
    <col min="15109" max="15297" width="9.140625" style="280"/>
    <col min="15298" max="15298" width="6.7109375" style="280" customWidth="1"/>
    <col min="15299" max="15299" width="39.140625" style="280" customWidth="1"/>
    <col min="15300" max="15300" width="8.7109375" style="280" customWidth="1"/>
    <col min="15301" max="15301" width="11.7109375" style="280" customWidth="1"/>
    <col min="15302" max="15302" width="12.7109375" style="280" customWidth="1"/>
    <col min="15303" max="15303" width="12" style="280" customWidth="1"/>
    <col min="15304" max="15304" width="12.85546875" style="280" customWidth="1"/>
    <col min="15305" max="15305" width="11.42578125" style="280" customWidth="1"/>
    <col min="15306" max="15306" width="10.42578125" style="280" customWidth="1"/>
    <col min="15307" max="15307" width="11.7109375" style="280" customWidth="1"/>
    <col min="15308" max="15308" width="11.140625" style="280" customWidth="1"/>
    <col min="15309" max="15309" width="11.85546875" style="280" bestFit="1" customWidth="1"/>
    <col min="15310" max="15310" width="10.5703125" style="280" bestFit="1" customWidth="1"/>
    <col min="15311" max="15311" width="9.5703125" style="280" bestFit="1" customWidth="1"/>
    <col min="15312" max="15312" width="11.42578125" style="280" customWidth="1"/>
    <col min="15313" max="15313" width="10.5703125" style="280" customWidth="1"/>
    <col min="15314" max="15314" width="7.5703125" style="280" customWidth="1"/>
    <col min="15315" max="15315" width="9.5703125" style="280" bestFit="1" customWidth="1"/>
    <col min="15316" max="15316" width="11" style="280" bestFit="1" customWidth="1"/>
    <col min="15317" max="15317" width="10.140625" style="280" bestFit="1" customWidth="1"/>
    <col min="15318" max="15322" width="9.5703125" style="280" bestFit="1" customWidth="1"/>
    <col min="15323" max="15323" width="10.140625" style="280" bestFit="1" customWidth="1"/>
    <col min="15324" max="15325" width="9.5703125" style="280" bestFit="1" customWidth="1"/>
    <col min="15326" max="15326" width="10.28515625" style="280" customWidth="1"/>
    <col min="15327" max="15334" width="9.5703125" style="280" bestFit="1" customWidth="1"/>
    <col min="15335" max="15335" width="9.5703125" style="280" customWidth="1"/>
    <col min="15336" max="15342" width="9.5703125" style="280" bestFit="1" customWidth="1"/>
    <col min="15343" max="15343" width="9.42578125" style="280" customWidth="1"/>
    <col min="15344" max="15359" width="9.5703125" style="280" bestFit="1" customWidth="1"/>
    <col min="15360" max="15361" width="12.5703125" style="280" bestFit="1" customWidth="1"/>
    <col min="15362" max="15362" width="11.42578125" style="280" bestFit="1" customWidth="1"/>
    <col min="15363" max="15363" width="11" style="280" bestFit="1" customWidth="1"/>
    <col min="15364" max="15364" width="11.7109375" style="280" bestFit="1" customWidth="1"/>
    <col min="15365" max="15553" width="9.140625" style="280"/>
    <col min="15554" max="15554" width="6.7109375" style="280" customWidth="1"/>
    <col min="15555" max="15555" width="39.140625" style="280" customWidth="1"/>
    <col min="15556" max="15556" width="8.7109375" style="280" customWidth="1"/>
    <col min="15557" max="15557" width="11.7109375" style="280" customWidth="1"/>
    <col min="15558" max="15558" width="12.7109375" style="280" customWidth="1"/>
    <col min="15559" max="15559" width="12" style="280" customWidth="1"/>
    <col min="15560" max="15560" width="12.85546875" style="280" customWidth="1"/>
    <col min="15561" max="15561" width="11.42578125" style="280" customWidth="1"/>
    <col min="15562" max="15562" width="10.42578125" style="280" customWidth="1"/>
    <col min="15563" max="15563" width="11.7109375" style="280" customWidth="1"/>
    <col min="15564" max="15564" width="11.140625" style="280" customWidth="1"/>
    <col min="15565" max="15565" width="11.85546875" style="280" bestFit="1" customWidth="1"/>
    <col min="15566" max="15566" width="10.5703125" style="280" bestFit="1" customWidth="1"/>
    <col min="15567" max="15567" width="9.5703125" style="280" bestFit="1" customWidth="1"/>
    <col min="15568" max="15568" width="11.42578125" style="280" customWidth="1"/>
    <col min="15569" max="15569" width="10.5703125" style="280" customWidth="1"/>
    <col min="15570" max="15570" width="7.5703125" style="280" customWidth="1"/>
    <col min="15571" max="15571" width="9.5703125" style="280" bestFit="1" customWidth="1"/>
    <col min="15572" max="15572" width="11" style="280" bestFit="1" customWidth="1"/>
    <col min="15573" max="15573" width="10.140625" style="280" bestFit="1" customWidth="1"/>
    <col min="15574" max="15578" width="9.5703125" style="280" bestFit="1" customWidth="1"/>
    <col min="15579" max="15579" width="10.140625" style="280" bestFit="1" customWidth="1"/>
    <col min="15580" max="15581" width="9.5703125" style="280" bestFit="1" customWidth="1"/>
    <col min="15582" max="15582" width="10.28515625" style="280" customWidth="1"/>
    <col min="15583" max="15590" width="9.5703125" style="280" bestFit="1" customWidth="1"/>
    <col min="15591" max="15591" width="9.5703125" style="280" customWidth="1"/>
    <col min="15592" max="15598" width="9.5703125" style="280" bestFit="1" customWidth="1"/>
    <col min="15599" max="15599" width="9.42578125" style="280" customWidth="1"/>
    <col min="15600" max="15615" width="9.5703125" style="280" bestFit="1" customWidth="1"/>
    <col min="15616" max="15617" width="12.5703125" style="280" bestFit="1" customWidth="1"/>
    <col min="15618" max="15618" width="11.42578125" style="280" bestFit="1" customWidth="1"/>
    <col min="15619" max="15619" width="11" style="280" bestFit="1" customWidth="1"/>
    <col min="15620" max="15620" width="11.7109375" style="280" bestFit="1" customWidth="1"/>
    <col min="15621" max="15809" width="9.140625" style="280"/>
    <col min="15810" max="15810" width="6.7109375" style="280" customWidth="1"/>
    <col min="15811" max="15811" width="39.140625" style="280" customWidth="1"/>
    <col min="15812" max="15812" width="8.7109375" style="280" customWidth="1"/>
    <col min="15813" max="15813" width="11.7109375" style="280" customWidth="1"/>
    <col min="15814" max="15814" width="12.7109375" style="280" customWidth="1"/>
    <col min="15815" max="15815" width="12" style="280" customWidth="1"/>
    <col min="15816" max="15816" width="12.85546875" style="280" customWidth="1"/>
    <col min="15817" max="15817" width="11.42578125" style="280" customWidth="1"/>
    <col min="15818" max="15818" width="10.42578125" style="280" customWidth="1"/>
    <col min="15819" max="15819" width="11.7109375" style="280" customWidth="1"/>
    <col min="15820" max="15820" width="11.140625" style="280" customWidth="1"/>
    <col min="15821" max="15821" width="11.85546875" style="280" bestFit="1" customWidth="1"/>
    <col min="15822" max="15822" width="10.5703125" style="280" bestFit="1" customWidth="1"/>
    <col min="15823" max="15823" width="9.5703125" style="280" bestFit="1" customWidth="1"/>
    <col min="15824" max="15824" width="11.42578125" style="280" customWidth="1"/>
    <col min="15825" max="15825" width="10.5703125" style="280" customWidth="1"/>
    <col min="15826" max="15826" width="7.5703125" style="280" customWidth="1"/>
    <col min="15827" max="15827" width="9.5703125" style="280" bestFit="1" customWidth="1"/>
    <col min="15828" max="15828" width="11" style="280" bestFit="1" customWidth="1"/>
    <col min="15829" max="15829" width="10.140625" style="280" bestFit="1" customWidth="1"/>
    <col min="15830" max="15834" width="9.5703125" style="280" bestFit="1" customWidth="1"/>
    <col min="15835" max="15835" width="10.140625" style="280" bestFit="1" customWidth="1"/>
    <col min="15836" max="15837" width="9.5703125" style="280" bestFit="1" customWidth="1"/>
    <col min="15838" max="15838" width="10.28515625" style="280" customWidth="1"/>
    <col min="15839" max="15846" width="9.5703125" style="280" bestFit="1" customWidth="1"/>
    <col min="15847" max="15847" width="9.5703125" style="280" customWidth="1"/>
    <col min="15848" max="15854" width="9.5703125" style="280" bestFit="1" customWidth="1"/>
    <col min="15855" max="15855" width="9.42578125" style="280" customWidth="1"/>
    <col min="15856" max="15871" width="9.5703125" style="280" bestFit="1" customWidth="1"/>
    <col min="15872" max="15873" width="12.5703125" style="280" bestFit="1" customWidth="1"/>
    <col min="15874" max="15874" width="11.42578125" style="280" bestFit="1" customWidth="1"/>
    <col min="15875" max="15875" width="11" style="280" bestFit="1" customWidth="1"/>
    <col min="15876" max="15876" width="11.7109375" style="280" bestFit="1" customWidth="1"/>
    <col min="15877" max="16065" width="9.140625" style="280"/>
    <col min="16066" max="16066" width="6.7109375" style="280" customWidth="1"/>
    <col min="16067" max="16067" width="39.140625" style="280" customWidth="1"/>
    <col min="16068" max="16068" width="8.7109375" style="280" customWidth="1"/>
    <col min="16069" max="16069" width="11.7109375" style="280" customWidth="1"/>
    <col min="16070" max="16070" width="12.7109375" style="280" customWidth="1"/>
    <col min="16071" max="16071" width="12" style="280" customWidth="1"/>
    <col min="16072" max="16072" width="12.85546875" style="280" customWidth="1"/>
    <col min="16073" max="16073" width="11.42578125" style="280" customWidth="1"/>
    <col min="16074" max="16074" width="10.42578125" style="280" customWidth="1"/>
    <col min="16075" max="16075" width="11.7109375" style="280" customWidth="1"/>
    <col min="16076" max="16076" width="11.140625" style="280" customWidth="1"/>
    <col min="16077" max="16077" width="11.85546875" style="280" bestFit="1" customWidth="1"/>
    <col min="16078" max="16078" width="10.5703125" style="280" bestFit="1" customWidth="1"/>
    <col min="16079" max="16079" width="9.5703125" style="280" bestFit="1" customWidth="1"/>
    <col min="16080" max="16080" width="11.42578125" style="280" customWidth="1"/>
    <col min="16081" max="16081" width="10.5703125" style="280" customWidth="1"/>
    <col min="16082" max="16082" width="7.5703125" style="280" customWidth="1"/>
    <col min="16083" max="16083" width="9.5703125" style="280" bestFit="1" customWidth="1"/>
    <col min="16084" max="16084" width="11" style="280" bestFit="1" customWidth="1"/>
    <col min="16085" max="16085" width="10.140625" style="280" bestFit="1" customWidth="1"/>
    <col min="16086" max="16090" width="9.5703125" style="280" bestFit="1" customWidth="1"/>
    <col min="16091" max="16091" width="10.140625" style="280" bestFit="1" customWidth="1"/>
    <col min="16092" max="16093" width="9.5703125" style="280" bestFit="1" customWidth="1"/>
    <col min="16094" max="16094" width="10.28515625" style="280" customWidth="1"/>
    <col min="16095" max="16102" width="9.5703125" style="280" bestFit="1" customWidth="1"/>
    <col min="16103" max="16103" width="9.5703125" style="280" customWidth="1"/>
    <col min="16104" max="16110" width="9.5703125" style="280" bestFit="1" customWidth="1"/>
    <col min="16111" max="16111" width="9.42578125" style="280" customWidth="1"/>
    <col min="16112" max="16127" width="9.5703125" style="280" bestFit="1" customWidth="1"/>
    <col min="16128" max="16129" width="12.5703125" style="280" bestFit="1" customWidth="1"/>
    <col min="16130" max="16130" width="11.42578125" style="280" bestFit="1" customWidth="1"/>
    <col min="16131" max="16131" width="11" style="280" bestFit="1" customWidth="1"/>
    <col min="16132" max="16132" width="11.7109375" style="280" bestFit="1" customWidth="1"/>
    <col min="16133" max="16384" width="9.140625" style="280"/>
  </cols>
  <sheetData>
    <row r="1" spans="1:63" ht="15.75" customHeight="1" x14ac:dyDescent="0.2">
      <c r="A1" s="288" t="s">
        <v>1295</v>
      </c>
    </row>
    <row r="2" spans="1:63" ht="27" customHeight="1" x14ac:dyDescent="0.2">
      <c r="A2" s="283" t="s">
        <v>1305</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row>
    <row r="3" spans="1:63" ht="11.25" customHeight="1" thickBot="1" x14ac:dyDescent="0.25">
      <c r="AC3" s="312"/>
      <c r="AD3" s="312"/>
      <c r="AE3" s="312"/>
      <c r="AF3" s="312"/>
      <c r="AG3" s="312"/>
      <c r="AH3" s="312"/>
      <c r="AI3" s="312"/>
      <c r="AJ3" s="312"/>
      <c r="AK3" s="312"/>
      <c r="AP3" s="312"/>
      <c r="AQ3" s="312"/>
      <c r="AR3" s="312"/>
      <c r="AS3" s="312"/>
      <c r="BG3" s="312"/>
      <c r="BH3" s="312"/>
      <c r="BI3" s="314"/>
      <c r="BJ3" s="314" t="s">
        <v>0</v>
      </c>
    </row>
    <row r="4" spans="1:63" ht="15.75" customHeight="1" thickTop="1" x14ac:dyDescent="0.2">
      <c r="A4" s="1524" t="s">
        <v>1</v>
      </c>
      <c r="B4" s="1526" t="s">
        <v>514</v>
      </c>
      <c r="C4" s="1526" t="s">
        <v>3</v>
      </c>
      <c r="D4" s="1515" t="s">
        <v>1260</v>
      </c>
      <c r="E4" s="1520" t="s">
        <v>1261</v>
      </c>
      <c r="F4" s="1521" t="s">
        <v>1262</v>
      </c>
      <c r="G4" s="1522"/>
      <c r="H4" s="1522"/>
      <c r="I4" s="1522"/>
      <c r="J4" s="1522"/>
      <c r="K4" s="1522"/>
      <c r="L4" s="1522"/>
      <c r="M4" s="1522"/>
      <c r="N4" s="1522"/>
      <c r="O4" s="1522"/>
      <c r="P4" s="1522"/>
      <c r="Q4" s="1522"/>
      <c r="R4" s="1522"/>
      <c r="S4" s="1522"/>
      <c r="T4" s="1522"/>
      <c r="U4" s="1522"/>
      <c r="V4" s="1522"/>
      <c r="W4" s="1522"/>
      <c r="X4" s="1522"/>
      <c r="Y4" s="1522"/>
      <c r="Z4" s="1522"/>
      <c r="AA4" s="1522"/>
      <c r="AB4" s="1522"/>
      <c r="AC4" s="1522"/>
      <c r="AD4" s="1522"/>
      <c r="AE4" s="1522"/>
      <c r="AF4" s="1522"/>
      <c r="AG4" s="1522"/>
      <c r="AH4" s="1522"/>
      <c r="AI4" s="1522"/>
      <c r="AJ4" s="1522"/>
      <c r="AK4" s="1522"/>
      <c r="AL4" s="1522"/>
      <c r="AM4" s="1522"/>
      <c r="AN4" s="1522"/>
      <c r="AO4" s="1522"/>
      <c r="AP4" s="1522"/>
      <c r="AQ4" s="1522"/>
      <c r="AR4" s="1522"/>
      <c r="AS4" s="1522"/>
      <c r="AT4" s="1522"/>
      <c r="AU4" s="1522"/>
      <c r="AV4" s="1522"/>
      <c r="AW4" s="1522"/>
      <c r="AX4" s="1522"/>
      <c r="AY4" s="1522"/>
      <c r="AZ4" s="1522"/>
      <c r="BA4" s="1522"/>
      <c r="BB4" s="1522"/>
      <c r="BC4" s="1522"/>
      <c r="BD4" s="1522"/>
      <c r="BE4" s="1522"/>
      <c r="BF4" s="1522"/>
      <c r="BG4" s="1522"/>
      <c r="BH4" s="1522"/>
      <c r="BI4" s="1523"/>
      <c r="BJ4" s="1530" t="s">
        <v>1263</v>
      </c>
      <c r="BK4" s="1530" t="s">
        <v>1264</v>
      </c>
    </row>
    <row r="5" spans="1:63" ht="27" customHeight="1" x14ac:dyDescent="0.2">
      <c r="A5" s="1525"/>
      <c r="B5" s="1513"/>
      <c r="C5" s="1513"/>
      <c r="D5" s="1516"/>
      <c r="E5" s="1516"/>
      <c r="F5" s="333" t="s">
        <v>39</v>
      </c>
      <c r="G5" s="184" t="s">
        <v>42</v>
      </c>
      <c r="H5" s="326" t="s">
        <v>44</v>
      </c>
      <c r="I5" s="326" t="s">
        <v>46</v>
      </c>
      <c r="J5" s="184" t="s">
        <v>49</v>
      </c>
      <c r="K5" s="184" t="s">
        <v>52</v>
      </c>
      <c r="L5" s="184" t="s">
        <v>55</v>
      </c>
      <c r="M5" s="184" t="s">
        <v>58</v>
      </c>
      <c r="N5" s="184" t="s">
        <v>61</v>
      </c>
      <c r="O5" s="184" t="s">
        <v>63</v>
      </c>
      <c r="P5" s="184" t="s">
        <v>66</v>
      </c>
      <c r="Q5" s="184" t="s">
        <v>68</v>
      </c>
      <c r="R5" s="333" t="s">
        <v>70</v>
      </c>
      <c r="S5" s="184" t="s">
        <v>73</v>
      </c>
      <c r="T5" s="184" t="s">
        <v>76</v>
      </c>
      <c r="U5" s="184" t="s">
        <v>79</v>
      </c>
      <c r="V5" s="184" t="s">
        <v>521</v>
      </c>
      <c r="W5" s="184" t="s">
        <v>82</v>
      </c>
      <c r="X5" s="184" t="s">
        <v>85</v>
      </c>
      <c r="Y5" s="184" t="s">
        <v>88</v>
      </c>
      <c r="Z5" s="184" t="s">
        <v>91</v>
      </c>
      <c r="AA5" s="184" t="s">
        <v>93</v>
      </c>
      <c r="AB5" s="184" t="s">
        <v>96</v>
      </c>
      <c r="AC5" s="326" t="s">
        <v>99</v>
      </c>
      <c r="AD5" s="326" t="s">
        <v>101</v>
      </c>
      <c r="AE5" s="326" t="s">
        <v>103</v>
      </c>
      <c r="AF5" s="326" t="s">
        <v>105</v>
      </c>
      <c r="AG5" s="326" t="s">
        <v>107</v>
      </c>
      <c r="AH5" s="326" t="s">
        <v>109</v>
      </c>
      <c r="AI5" s="326" t="s">
        <v>111</v>
      </c>
      <c r="AJ5" s="326" t="s">
        <v>113</v>
      </c>
      <c r="AK5" s="326" t="s">
        <v>115</v>
      </c>
      <c r="AL5" s="184" t="s">
        <v>117</v>
      </c>
      <c r="AM5" s="184" t="s">
        <v>119</v>
      </c>
      <c r="AN5" s="184" t="s">
        <v>121</v>
      </c>
      <c r="AO5" s="184" t="s">
        <v>123</v>
      </c>
      <c r="AP5" s="326" t="s">
        <v>125</v>
      </c>
      <c r="AQ5" s="326" t="s">
        <v>127</v>
      </c>
      <c r="AR5" s="326" t="s">
        <v>129</v>
      </c>
      <c r="AS5" s="184" t="s">
        <v>131</v>
      </c>
      <c r="AT5" s="184" t="s">
        <v>134</v>
      </c>
      <c r="AU5" s="184" t="s">
        <v>137</v>
      </c>
      <c r="AV5" s="184" t="s">
        <v>140</v>
      </c>
      <c r="AW5" s="184" t="s">
        <v>143</v>
      </c>
      <c r="AX5" s="184" t="s">
        <v>146</v>
      </c>
      <c r="AY5" s="184" t="s">
        <v>149</v>
      </c>
      <c r="AZ5" s="184" t="s">
        <v>152</v>
      </c>
      <c r="BA5" s="184" t="s">
        <v>155</v>
      </c>
      <c r="BB5" s="184" t="s">
        <v>157</v>
      </c>
      <c r="BC5" s="184" t="s">
        <v>160</v>
      </c>
      <c r="BD5" s="184" t="s">
        <v>163</v>
      </c>
      <c r="BE5" s="333" t="s">
        <v>165</v>
      </c>
      <c r="BF5" s="351" t="s">
        <v>167</v>
      </c>
      <c r="BG5" s="351" t="s">
        <v>525</v>
      </c>
      <c r="BH5" s="351" t="s">
        <v>528</v>
      </c>
      <c r="BI5" s="351" t="s">
        <v>169</v>
      </c>
      <c r="BJ5" s="1511"/>
      <c r="BK5" s="1511"/>
    </row>
    <row r="6" spans="1:63" s="288" customFormat="1" ht="20.100000000000001" customHeight="1" x14ac:dyDescent="0.2">
      <c r="A6" s="374"/>
      <c r="B6" s="334" t="s">
        <v>1265</v>
      </c>
      <c r="C6" s="334"/>
      <c r="D6" s="308">
        <v>131.4</v>
      </c>
      <c r="E6" s="308"/>
      <c r="F6" s="308"/>
      <c r="G6" s="308"/>
      <c r="H6" s="308"/>
      <c r="I6" s="308"/>
      <c r="J6" s="308"/>
      <c r="K6" s="308"/>
      <c r="L6" s="308"/>
      <c r="M6" s="308"/>
      <c r="N6" s="308"/>
      <c r="O6" s="308"/>
      <c r="P6" s="308"/>
      <c r="Q6" s="308"/>
      <c r="R6" s="308"/>
      <c r="S6" s="308"/>
      <c r="T6" s="308"/>
      <c r="U6" s="308"/>
      <c r="V6" s="308"/>
      <c r="W6" s="308"/>
      <c r="X6" s="308"/>
      <c r="Y6" s="308"/>
      <c r="Z6" s="308"/>
      <c r="AA6" s="308"/>
      <c r="AB6" s="308"/>
      <c r="AC6" s="335"/>
      <c r="AD6" s="335"/>
      <c r="AE6" s="335"/>
      <c r="AF6" s="335"/>
      <c r="AG6" s="335"/>
      <c r="AH6" s="335"/>
      <c r="AI6" s="335"/>
      <c r="AJ6" s="335"/>
      <c r="AK6" s="335"/>
      <c r="AL6" s="308"/>
      <c r="AM6" s="308"/>
      <c r="AN6" s="308"/>
      <c r="AO6" s="308"/>
      <c r="AP6" s="335"/>
      <c r="AQ6" s="335"/>
      <c r="AR6" s="335"/>
      <c r="AS6" s="308"/>
      <c r="AT6" s="308"/>
      <c r="AU6" s="308"/>
      <c r="AV6" s="308"/>
      <c r="AW6" s="308"/>
      <c r="AX6" s="308"/>
      <c r="AY6" s="308"/>
      <c r="AZ6" s="308"/>
      <c r="BA6" s="308"/>
      <c r="BB6" s="308"/>
      <c r="BC6" s="308"/>
      <c r="BD6" s="308"/>
      <c r="BE6" s="308"/>
      <c r="BF6" s="308"/>
      <c r="BG6" s="335"/>
      <c r="BH6" s="335"/>
      <c r="BI6" s="335"/>
      <c r="BJ6" s="336"/>
      <c r="BK6" s="336">
        <v>131.39999999999998</v>
      </c>
    </row>
    <row r="7" spans="1:63" ht="20.100000000000001" customHeight="1" x14ac:dyDescent="0.2">
      <c r="A7" s="374">
        <v>1</v>
      </c>
      <c r="B7" s="337" t="s">
        <v>38</v>
      </c>
      <c r="C7" s="334" t="s">
        <v>39</v>
      </c>
      <c r="D7" s="320">
        <v>8.629999999999999</v>
      </c>
      <c r="E7" s="320">
        <v>0</v>
      </c>
      <c r="F7" s="320">
        <v>0</v>
      </c>
      <c r="G7" s="320">
        <v>0</v>
      </c>
      <c r="H7" s="320">
        <v>0</v>
      </c>
      <c r="I7" s="320">
        <v>0</v>
      </c>
      <c r="J7" s="320">
        <v>0</v>
      </c>
      <c r="K7" s="320">
        <v>0</v>
      </c>
      <c r="L7" s="320">
        <v>0</v>
      </c>
      <c r="M7" s="320">
        <v>0</v>
      </c>
      <c r="N7" s="320">
        <v>0</v>
      </c>
      <c r="O7" s="320">
        <v>0</v>
      </c>
      <c r="P7" s="320">
        <v>0</v>
      </c>
      <c r="Q7" s="320">
        <v>0</v>
      </c>
      <c r="R7" s="320">
        <v>0</v>
      </c>
      <c r="S7" s="320">
        <v>0</v>
      </c>
      <c r="T7" s="320">
        <v>0</v>
      </c>
      <c r="U7" s="320">
        <v>0</v>
      </c>
      <c r="V7" s="320">
        <v>0</v>
      </c>
      <c r="W7" s="320">
        <v>0</v>
      </c>
      <c r="X7" s="320">
        <v>0</v>
      </c>
      <c r="Y7" s="320">
        <v>0</v>
      </c>
      <c r="Z7" s="320">
        <v>0</v>
      </c>
      <c r="AA7" s="320">
        <v>0</v>
      </c>
      <c r="AB7" s="320">
        <v>0</v>
      </c>
      <c r="AC7" s="338">
        <v>0</v>
      </c>
      <c r="AD7" s="338">
        <v>0</v>
      </c>
      <c r="AE7" s="338">
        <v>0</v>
      </c>
      <c r="AF7" s="338">
        <v>0</v>
      </c>
      <c r="AG7" s="338">
        <v>0</v>
      </c>
      <c r="AH7" s="338">
        <v>0</v>
      </c>
      <c r="AI7" s="338">
        <v>0</v>
      </c>
      <c r="AJ7" s="338">
        <v>0</v>
      </c>
      <c r="AK7" s="338">
        <v>0</v>
      </c>
      <c r="AL7" s="320">
        <v>0</v>
      </c>
      <c r="AM7" s="320">
        <v>0</v>
      </c>
      <c r="AN7" s="320">
        <v>0</v>
      </c>
      <c r="AO7" s="320">
        <v>0</v>
      </c>
      <c r="AP7" s="338">
        <v>0</v>
      </c>
      <c r="AQ7" s="338">
        <v>0</v>
      </c>
      <c r="AR7" s="338">
        <v>0</v>
      </c>
      <c r="AS7" s="320">
        <v>0</v>
      </c>
      <c r="AT7" s="320">
        <v>0</v>
      </c>
      <c r="AU7" s="320">
        <v>0</v>
      </c>
      <c r="AV7" s="320">
        <v>0</v>
      </c>
      <c r="AW7" s="320">
        <v>0</v>
      </c>
      <c r="AX7" s="320">
        <v>0</v>
      </c>
      <c r="AY7" s="320">
        <v>0</v>
      </c>
      <c r="AZ7" s="320">
        <v>0</v>
      </c>
      <c r="BA7" s="320">
        <v>0</v>
      </c>
      <c r="BB7" s="320">
        <v>0</v>
      </c>
      <c r="BC7" s="320">
        <v>0</v>
      </c>
      <c r="BD7" s="320">
        <v>0</v>
      </c>
      <c r="BE7" s="320">
        <v>0</v>
      </c>
      <c r="BF7" s="320">
        <v>0</v>
      </c>
      <c r="BG7" s="338">
        <v>0</v>
      </c>
      <c r="BH7" s="338">
        <v>0</v>
      </c>
      <c r="BI7" s="338">
        <v>0</v>
      </c>
      <c r="BJ7" s="339">
        <v>-0.72</v>
      </c>
      <c r="BK7" s="339">
        <v>7.91</v>
      </c>
    </row>
    <row r="8" spans="1:63" ht="20.100000000000001" customHeight="1" x14ac:dyDescent="0.2">
      <c r="A8" s="375" t="s">
        <v>40</v>
      </c>
      <c r="B8" s="341" t="s">
        <v>41</v>
      </c>
      <c r="C8" s="340" t="s">
        <v>42</v>
      </c>
      <c r="D8" s="202">
        <v>0</v>
      </c>
      <c r="E8" s="202">
        <v>0</v>
      </c>
      <c r="F8" s="320">
        <v>0</v>
      </c>
      <c r="G8" s="202">
        <v>0</v>
      </c>
      <c r="H8" s="202">
        <v>0</v>
      </c>
      <c r="I8" s="202">
        <v>0</v>
      </c>
      <c r="J8" s="202">
        <v>0</v>
      </c>
      <c r="K8" s="202">
        <v>0</v>
      </c>
      <c r="L8" s="202">
        <v>0</v>
      </c>
      <c r="M8" s="202">
        <v>0</v>
      </c>
      <c r="N8" s="202">
        <v>0</v>
      </c>
      <c r="O8" s="202">
        <v>0</v>
      </c>
      <c r="P8" s="202">
        <v>0</v>
      </c>
      <c r="Q8" s="202">
        <v>0</v>
      </c>
      <c r="R8" s="202">
        <v>0</v>
      </c>
      <c r="S8" s="202">
        <v>0</v>
      </c>
      <c r="T8" s="202">
        <v>0</v>
      </c>
      <c r="U8" s="202">
        <v>0</v>
      </c>
      <c r="V8" s="202">
        <v>0</v>
      </c>
      <c r="W8" s="202">
        <v>0</v>
      </c>
      <c r="X8" s="202">
        <v>0</v>
      </c>
      <c r="Y8" s="202">
        <v>0</v>
      </c>
      <c r="Z8" s="202">
        <v>0</v>
      </c>
      <c r="AA8" s="202">
        <v>0</v>
      </c>
      <c r="AB8" s="202">
        <v>0</v>
      </c>
      <c r="AC8" s="319">
        <v>0</v>
      </c>
      <c r="AD8" s="319">
        <v>0</v>
      </c>
      <c r="AE8" s="319">
        <v>0</v>
      </c>
      <c r="AF8" s="319">
        <v>0</v>
      </c>
      <c r="AG8" s="319">
        <v>0</v>
      </c>
      <c r="AH8" s="319">
        <v>0</v>
      </c>
      <c r="AI8" s="319">
        <v>0</v>
      </c>
      <c r="AJ8" s="319">
        <v>0</v>
      </c>
      <c r="AK8" s="319">
        <v>0</v>
      </c>
      <c r="AL8" s="202">
        <v>0</v>
      </c>
      <c r="AM8" s="202">
        <v>0</v>
      </c>
      <c r="AN8" s="202">
        <v>0</v>
      </c>
      <c r="AO8" s="202">
        <v>0</v>
      </c>
      <c r="AP8" s="319">
        <v>0</v>
      </c>
      <c r="AQ8" s="319">
        <v>0</v>
      </c>
      <c r="AR8" s="319">
        <v>0</v>
      </c>
      <c r="AS8" s="202">
        <v>0</v>
      </c>
      <c r="AT8" s="202">
        <v>0</v>
      </c>
      <c r="AU8" s="202">
        <v>0</v>
      </c>
      <c r="AV8" s="202">
        <v>0</v>
      </c>
      <c r="AW8" s="202">
        <v>0</v>
      </c>
      <c r="AX8" s="202">
        <v>0</v>
      </c>
      <c r="AY8" s="202">
        <v>0</v>
      </c>
      <c r="AZ8" s="202">
        <v>0</v>
      </c>
      <c r="BA8" s="202">
        <v>0</v>
      </c>
      <c r="BB8" s="202">
        <v>0</v>
      </c>
      <c r="BC8" s="202">
        <v>0</v>
      </c>
      <c r="BD8" s="202">
        <v>0</v>
      </c>
      <c r="BE8" s="202">
        <v>0</v>
      </c>
      <c r="BF8" s="202">
        <v>0</v>
      </c>
      <c r="BG8" s="319">
        <v>0</v>
      </c>
      <c r="BH8" s="319">
        <v>0</v>
      </c>
      <c r="BI8" s="319">
        <v>0</v>
      </c>
      <c r="BJ8" s="321">
        <v>0</v>
      </c>
      <c r="BK8" s="321">
        <v>0</v>
      </c>
    </row>
    <row r="9" spans="1:63" ht="20.100000000000001" customHeight="1" x14ac:dyDescent="0.2">
      <c r="A9" s="375"/>
      <c r="B9" s="342" t="s">
        <v>43</v>
      </c>
      <c r="C9" s="343" t="s">
        <v>44</v>
      </c>
      <c r="D9" s="202">
        <v>0</v>
      </c>
      <c r="E9" s="202">
        <v>0</v>
      </c>
      <c r="F9" s="320">
        <v>0</v>
      </c>
      <c r="G9" s="202">
        <v>0</v>
      </c>
      <c r="H9" s="202">
        <v>0</v>
      </c>
      <c r="I9" s="202">
        <v>0</v>
      </c>
      <c r="J9" s="202">
        <v>0</v>
      </c>
      <c r="K9" s="202">
        <v>0</v>
      </c>
      <c r="L9" s="202">
        <v>0</v>
      </c>
      <c r="M9" s="202">
        <v>0</v>
      </c>
      <c r="N9" s="202">
        <v>0</v>
      </c>
      <c r="O9" s="202">
        <v>0</v>
      </c>
      <c r="P9" s="202">
        <v>0</v>
      </c>
      <c r="Q9" s="202">
        <v>0</v>
      </c>
      <c r="R9" s="202">
        <v>0</v>
      </c>
      <c r="S9" s="202">
        <v>0</v>
      </c>
      <c r="T9" s="202">
        <v>0</v>
      </c>
      <c r="U9" s="202">
        <v>0</v>
      </c>
      <c r="V9" s="202">
        <v>0</v>
      </c>
      <c r="W9" s="202">
        <v>0</v>
      </c>
      <c r="X9" s="202">
        <v>0</v>
      </c>
      <c r="Y9" s="202">
        <v>0</v>
      </c>
      <c r="Z9" s="202">
        <v>0</v>
      </c>
      <c r="AA9" s="202">
        <v>0</v>
      </c>
      <c r="AB9" s="202">
        <v>0</v>
      </c>
      <c r="AC9" s="319">
        <v>0</v>
      </c>
      <c r="AD9" s="319">
        <v>0</v>
      </c>
      <c r="AE9" s="319">
        <v>0</v>
      </c>
      <c r="AF9" s="319">
        <v>0</v>
      </c>
      <c r="AG9" s="319">
        <v>0</v>
      </c>
      <c r="AH9" s="319">
        <v>0</v>
      </c>
      <c r="AI9" s="319">
        <v>0</v>
      </c>
      <c r="AJ9" s="319">
        <v>0</v>
      </c>
      <c r="AK9" s="319">
        <v>0</v>
      </c>
      <c r="AL9" s="202">
        <v>0</v>
      </c>
      <c r="AM9" s="202">
        <v>0</v>
      </c>
      <c r="AN9" s="202">
        <v>0</v>
      </c>
      <c r="AO9" s="202">
        <v>0</v>
      </c>
      <c r="AP9" s="319">
        <v>0</v>
      </c>
      <c r="AQ9" s="319">
        <v>0</v>
      </c>
      <c r="AR9" s="319">
        <v>0</v>
      </c>
      <c r="AS9" s="202">
        <v>0</v>
      </c>
      <c r="AT9" s="202">
        <v>0</v>
      </c>
      <c r="AU9" s="202">
        <v>0</v>
      </c>
      <c r="AV9" s="202">
        <v>0</v>
      </c>
      <c r="AW9" s="202">
        <v>0</v>
      </c>
      <c r="AX9" s="202">
        <v>0</v>
      </c>
      <c r="AY9" s="202">
        <v>0</v>
      </c>
      <c r="AZ9" s="202">
        <v>0</v>
      </c>
      <c r="BA9" s="202">
        <v>0</v>
      </c>
      <c r="BB9" s="202">
        <v>0</v>
      </c>
      <c r="BC9" s="202">
        <v>0</v>
      </c>
      <c r="BD9" s="202">
        <v>0</v>
      </c>
      <c r="BE9" s="202">
        <v>0</v>
      </c>
      <c r="BF9" s="202">
        <v>0</v>
      </c>
      <c r="BG9" s="319">
        <v>0</v>
      </c>
      <c r="BH9" s="319">
        <v>0</v>
      </c>
      <c r="BI9" s="319">
        <v>0</v>
      </c>
      <c r="BJ9" s="321">
        <v>0</v>
      </c>
      <c r="BK9" s="321">
        <v>0</v>
      </c>
    </row>
    <row r="10" spans="1:63" ht="20.100000000000001" customHeight="1" x14ac:dyDescent="0.2">
      <c r="A10" s="375"/>
      <c r="B10" s="342" t="s">
        <v>661</v>
      </c>
      <c r="C10" s="343" t="s">
        <v>46</v>
      </c>
      <c r="D10" s="202">
        <v>0</v>
      </c>
      <c r="E10" s="202">
        <v>0</v>
      </c>
      <c r="F10" s="320">
        <v>0</v>
      </c>
      <c r="G10" s="202">
        <v>0</v>
      </c>
      <c r="H10" s="202">
        <v>0</v>
      </c>
      <c r="I10" s="202">
        <v>0</v>
      </c>
      <c r="J10" s="202">
        <v>0</v>
      </c>
      <c r="K10" s="202">
        <v>0</v>
      </c>
      <c r="L10" s="202">
        <v>0</v>
      </c>
      <c r="M10" s="202">
        <v>0</v>
      </c>
      <c r="N10" s="202">
        <v>0</v>
      </c>
      <c r="O10" s="202">
        <v>0</v>
      </c>
      <c r="P10" s="202">
        <v>0</v>
      </c>
      <c r="Q10" s="202">
        <v>0</v>
      </c>
      <c r="R10" s="202">
        <v>0</v>
      </c>
      <c r="S10" s="202">
        <v>0</v>
      </c>
      <c r="T10" s="202">
        <v>0</v>
      </c>
      <c r="U10" s="202">
        <v>0</v>
      </c>
      <c r="V10" s="202">
        <v>0</v>
      </c>
      <c r="W10" s="202">
        <v>0</v>
      </c>
      <c r="X10" s="202">
        <v>0</v>
      </c>
      <c r="Y10" s="202">
        <v>0</v>
      </c>
      <c r="Z10" s="202">
        <v>0</v>
      </c>
      <c r="AA10" s="202">
        <v>0</v>
      </c>
      <c r="AB10" s="202">
        <v>0</v>
      </c>
      <c r="AC10" s="319">
        <v>0</v>
      </c>
      <c r="AD10" s="319">
        <v>0</v>
      </c>
      <c r="AE10" s="319">
        <v>0</v>
      </c>
      <c r="AF10" s="319">
        <v>0</v>
      </c>
      <c r="AG10" s="319">
        <v>0</v>
      </c>
      <c r="AH10" s="319">
        <v>0</v>
      </c>
      <c r="AI10" s="319">
        <v>0</v>
      </c>
      <c r="AJ10" s="319">
        <v>0</v>
      </c>
      <c r="AK10" s="319">
        <v>0</v>
      </c>
      <c r="AL10" s="202">
        <v>0</v>
      </c>
      <c r="AM10" s="202">
        <v>0</v>
      </c>
      <c r="AN10" s="202">
        <v>0</v>
      </c>
      <c r="AO10" s="202">
        <v>0</v>
      </c>
      <c r="AP10" s="319">
        <v>0</v>
      </c>
      <c r="AQ10" s="319">
        <v>0</v>
      </c>
      <c r="AR10" s="319">
        <v>0</v>
      </c>
      <c r="AS10" s="202">
        <v>0</v>
      </c>
      <c r="AT10" s="202">
        <v>0</v>
      </c>
      <c r="AU10" s="202">
        <v>0</v>
      </c>
      <c r="AV10" s="202">
        <v>0</v>
      </c>
      <c r="AW10" s="202">
        <v>0</v>
      </c>
      <c r="AX10" s="202">
        <v>0</v>
      </c>
      <c r="AY10" s="202">
        <v>0</v>
      </c>
      <c r="AZ10" s="202">
        <v>0</v>
      </c>
      <c r="BA10" s="202">
        <v>0</v>
      </c>
      <c r="BB10" s="202">
        <v>0</v>
      </c>
      <c r="BC10" s="202">
        <v>0</v>
      </c>
      <c r="BD10" s="202">
        <v>0</v>
      </c>
      <c r="BE10" s="202">
        <v>0</v>
      </c>
      <c r="BF10" s="202">
        <v>0</v>
      </c>
      <c r="BG10" s="319">
        <v>0</v>
      </c>
      <c r="BH10" s="319">
        <v>0</v>
      </c>
      <c r="BI10" s="319">
        <v>0</v>
      </c>
      <c r="BJ10" s="321">
        <v>0</v>
      </c>
      <c r="BK10" s="321">
        <v>0</v>
      </c>
    </row>
    <row r="11" spans="1:63" ht="20.100000000000001" customHeight="1" x14ac:dyDescent="0.2">
      <c r="A11" s="375" t="s">
        <v>47</v>
      </c>
      <c r="B11" s="341" t="s">
        <v>48</v>
      </c>
      <c r="C11" s="340" t="s">
        <v>49</v>
      </c>
      <c r="D11" s="202">
        <v>4.71</v>
      </c>
      <c r="E11" s="202">
        <v>0</v>
      </c>
      <c r="F11" s="320">
        <v>0</v>
      </c>
      <c r="G11" s="202">
        <v>0</v>
      </c>
      <c r="H11" s="202">
        <v>0</v>
      </c>
      <c r="I11" s="202">
        <v>0</v>
      </c>
      <c r="J11" s="202">
        <v>0</v>
      </c>
      <c r="K11" s="202">
        <v>0</v>
      </c>
      <c r="L11" s="202">
        <v>0</v>
      </c>
      <c r="M11" s="202">
        <v>0</v>
      </c>
      <c r="N11" s="202">
        <v>0</v>
      </c>
      <c r="O11" s="202">
        <v>0</v>
      </c>
      <c r="P11" s="202">
        <v>0</v>
      </c>
      <c r="Q11" s="202">
        <v>0</v>
      </c>
      <c r="R11" s="202">
        <v>0</v>
      </c>
      <c r="S11" s="202">
        <v>0</v>
      </c>
      <c r="T11" s="202">
        <v>0</v>
      </c>
      <c r="U11" s="202">
        <v>0</v>
      </c>
      <c r="V11" s="202">
        <v>0</v>
      </c>
      <c r="W11" s="202">
        <v>0</v>
      </c>
      <c r="X11" s="202">
        <v>0</v>
      </c>
      <c r="Y11" s="202">
        <v>0</v>
      </c>
      <c r="Z11" s="202">
        <v>0</v>
      </c>
      <c r="AA11" s="202">
        <v>0</v>
      </c>
      <c r="AB11" s="202">
        <v>0</v>
      </c>
      <c r="AC11" s="319">
        <v>0</v>
      </c>
      <c r="AD11" s="319">
        <v>0</v>
      </c>
      <c r="AE11" s="319">
        <v>0</v>
      </c>
      <c r="AF11" s="319">
        <v>0</v>
      </c>
      <c r="AG11" s="319">
        <v>0</v>
      </c>
      <c r="AH11" s="319">
        <v>0</v>
      </c>
      <c r="AI11" s="319">
        <v>0</v>
      </c>
      <c r="AJ11" s="319">
        <v>0</v>
      </c>
      <c r="AK11" s="319">
        <v>0</v>
      </c>
      <c r="AL11" s="202">
        <v>0</v>
      </c>
      <c r="AM11" s="202">
        <v>0</v>
      </c>
      <c r="AN11" s="202">
        <v>0</v>
      </c>
      <c r="AO11" s="202">
        <v>0</v>
      </c>
      <c r="AP11" s="319">
        <v>0</v>
      </c>
      <c r="AQ11" s="319">
        <v>0</v>
      </c>
      <c r="AR11" s="319">
        <v>0</v>
      </c>
      <c r="AS11" s="202">
        <v>0</v>
      </c>
      <c r="AT11" s="202">
        <v>0</v>
      </c>
      <c r="AU11" s="202">
        <v>0</v>
      </c>
      <c r="AV11" s="202">
        <v>0</v>
      </c>
      <c r="AW11" s="202">
        <v>0</v>
      </c>
      <c r="AX11" s="202">
        <v>0</v>
      </c>
      <c r="AY11" s="202">
        <v>0</v>
      </c>
      <c r="AZ11" s="202">
        <v>0</v>
      </c>
      <c r="BA11" s="202">
        <v>0</v>
      </c>
      <c r="BB11" s="202">
        <v>0</v>
      </c>
      <c r="BC11" s="202">
        <v>0</v>
      </c>
      <c r="BD11" s="202">
        <v>0</v>
      </c>
      <c r="BE11" s="202">
        <v>0</v>
      </c>
      <c r="BF11" s="202">
        <v>0</v>
      </c>
      <c r="BG11" s="319">
        <v>0</v>
      </c>
      <c r="BH11" s="319">
        <v>0</v>
      </c>
      <c r="BI11" s="319">
        <v>0</v>
      </c>
      <c r="BJ11" s="321">
        <v>-0.72</v>
      </c>
      <c r="BK11" s="321">
        <v>3.99</v>
      </c>
    </row>
    <row r="12" spans="1:63" ht="20.100000000000001" customHeight="1" x14ac:dyDescent="0.2">
      <c r="A12" s="375" t="s">
        <v>50</v>
      </c>
      <c r="B12" s="341" t="s">
        <v>51</v>
      </c>
      <c r="C12" s="340" t="s">
        <v>52</v>
      </c>
      <c r="D12" s="202">
        <v>3.92</v>
      </c>
      <c r="E12" s="202">
        <v>0</v>
      </c>
      <c r="F12" s="320">
        <v>0</v>
      </c>
      <c r="G12" s="202">
        <v>0</v>
      </c>
      <c r="H12" s="202">
        <v>0</v>
      </c>
      <c r="I12" s="202">
        <v>0</v>
      </c>
      <c r="J12" s="202">
        <v>0</v>
      </c>
      <c r="K12" s="202">
        <v>0</v>
      </c>
      <c r="L12" s="202">
        <v>0</v>
      </c>
      <c r="M12" s="202">
        <v>0</v>
      </c>
      <c r="N12" s="202">
        <v>0</v>
      </c>
      <c r="O12" s="202">
        <v>0</v>
      </c>
      <c r="P12" s="202">
        <v>0</v>
      </c>
      <c r="Q12" s="202">
        <v>0</v>
      </c>
      <c r="R12" s="202">
        <v>0</v>
      </c>
      <c r="S12" s="202">
        <v>0</v>
      </c>
      <c r="T12" s="202">
        <v>0</v>
      </c>
      <c r="U12" s="202">
        <v>0</v>
      </c>
      <c r="V12" s="202">
        <v>0</v>
      </c>
      <c r="W12" s="202">
        <v>0</v>
      </c>
      <c r="X12" s="202">
        <v>0</v>
      </c>
      <c r="Y12" s="202">
        <v>0</v>
      </c>
      <c r="Z12" s="202">
        <v>0</v>
      </c>
      <c r="AA12" s="202">
        <v>0</v>
      </c>
      <c r="AB12" s="202">
        <v>0</v>
      </c>
      <c r="AC12" s="319">
        <v>0</v>
      </c>
      <c r="AD12" s="319">
        <v>0</v>
      </c>
      <c r="AE12" s="319">
        <v>0</v>
      </c>
      <c r="AF12" s="319">
        <v>0</v>
      </c>
      <c r="AG12" s="319">
        <v>0</v>
      </c>
      <c r="AH12" s="319">
        <v>0</v>
      </c>
      <c r="AI12" s="319">
        <v>0</v>
      </c>
      <c r="AJ12" s="319">
        <v>0</v>
      </c>
      <c r="AK12" s="319">
        <v>0</v>
      </c>
      <c r="AL12" s="202">
        <v>0</v>
      </c>
      <c r="AM12" s="202">
        <v>0</v>
      </c>
      <c r="AN12" s="202">
        <v>0</v>
      </c>
      <c r="AO12" s="202">
        <v>0</v>
      </c>
      <c r="AP12" s="319">
        <v>0</v>
      </c>
      <c r="AQ12" s="319">
        <v>0</v>
      </c>
      <c r="AR12" s="319">
        <v>0</v>
      </c>
      <c r="AS12" s="202">
        <v>0</v>
      </c>
      <c r="AT12" s="202">
        <v>0</v>
      </c>
      <c r="AU12" s="202">
        <v>0</v>
      </c>
      <c r="AV12" s="202">
        <v>0</v>
      </c>
      <c r="AW12" s="202">
        <v>0</v>
      </c>
      <c r="AX12" s="202">
        <v>0</v>
      </c>
      <c r="AY12" s="202">
        <v>0</v>
      </c>
      <c r="AZ12" s="202">
        <v>0</v>
      </c>
      <c r="BA12" s="202">
        <v>0</v>
      </c>
      <c r="BB12" s="202">
        <v>0</v>
      </c>
      <c r="BC12" s="202">
        <v>0</v>
      </c>
      <c r="BD12" s="202">
        <v>0</v>
      </c>
      <c r="BE12" s="202">
        <v>0</v>
      </c>
      <c r="BF12" s="202">
        <v>0</v>
      </c>
      <c r="BG12" s="319">
        <v>0</v>
      </c>
      <c r="BH12" s="319">
        <v>0</v>
      </c>
      <c r="BI12" s="319">
        <v>0</v>
      </c>
      <c r="BJ12" s="321">
        <v>0</v>
      </c>
      <c r="BK12" s="321">
        <v>3.92</v>
      </c>
    </row>
    <row r="13" spans="1:63" ht="20.100000000000001" customHeight="1" x14ac:dyDescent="0.2">
      <c r="A13" s="375" t="s">
        <v>53</v>
      </c>
      <c r="B13" s="341" t="s">
        <v>54</v>
      </c>
      <c r="C13" s="340" t="s">
        <v>55</v>
      </c>
      <c r="D13" s="202">
        <v>0</v>
      </c>
      <c r="E13" s="202">
        <v>0</v>
      </c>
      <c r="F13" s="320">
        <v>0</v>
      </c>
      <c r="G13" s="202">
        <v>0</v>
      </c>
      <c r="H13" s="202">
        <v>0</v>
      </c>
      <c r="I13" s="202">
        <v>0</v>
      </c>
      <c r="J13" s="202">
        <v>0</v>
      </c>
      <c r="K13" s="202">
        <v>0</v>
      </c>
      <c r="L13" s="202">
        <v>0</v>
      </c>
      <c r="M13" s="202">
        <v>0</v>
      </c>
      <c r="N13" s="202">
        <v>0</v>
      </c>
      <c r="O13" s="202">
        <v>0</v>
      </c>
      <c r="P13" s="202">
        <v>0</v>
      </c>
      <c r="Q13" s="202">
        <v>0</v>
      </c>
      <c r="R13" s="202">
        <v>0</v>
      </c>
      <c r="S13" s="202">
        <v>0</v>
      </c>
      <c r="T13" s="202">
        <v>0</v>
      </c>
      <c r="U13" s="202">
        <v>0</v>
      </c>
      <c r="V13" s="202">
        <v>0</v>
      </c>
      <c r="W13" s="202">
        <v>0</v>
      </c>
      <c r="X13" s="202">
        <v>0</v>
      </c>
      <c r="Y13" s="202">
        <v>0</v>
      </c>
      <c r="Z13" s="202">
        <v>0</v>
      </c>
      <c r="AA13" s="202">
        <v>0</v>
      </c>
      <c r="AB13" s="202">
        <v>0</v>
      </c>
      <c r="AC13" s="319">
        <v>0</v>
      </c>
      <c r="AD13" s="319">
        <v>0</v>
      </c>
      <c r="AE13" s="319">
        <v>0</v>
      </c>
      <c r="AF13" s="319">
        <v>0</v>
      </c>
      <c r="AG13" s="319">
        <v>0</v>
      </c>
      <c r="AH13" s="319">
        <v>0</v>
      </c>
      <c r="AI13" s="319">
        <v>0</v>
      </c>
      <c r="AJ13" s="319">
        <v>0</v>
      </c>
      <c r="AK13" s="319">
        <v>0</v>
      </c>
      <c r="AL13" s="202">
        <v>0</v>
      </c>
      <c r="AM13" s="202">
        <v>0</v>
      </c>
      <c r="AN13" s="202">
        <v>0</v>
      </c>
      <c r="AO13" s="202">
        <v>0</v>
      </c>
      <c r="AP13" s="319">
        <v>0</v>
      </c>
      <c r="AQ13" s="319">
        <v>0</v>
      </c>
      <c r="AR13" s="319">
        <v>0</v>
      </c>
      <c r="AS13" s="202">
        <v>0</v>
      </c>
      <c r="AT13" s="202">
        <v>0</v>
      </c>
      <c r="AU13" s="202">
        <v>0</v>
      </c>
      <c r="AV13" s="202">
        <v>0</v>
      </c>
      <c r="AW13" s="202">
        <v>0</v>
      </c>
      <c r="AX13" s="202">
        <v>0</v>
      </c>
      <c r="AY13" s="202">
        <v>0</v>
      </c>
      <c r="AZ13" s="202">
        <v>0</v>
      </c>
      <c r="BA13" s="202">
        <v>0</v>
      </c>
      <c r="BB13" s="202">
        <v>0</v>
      </c>
      <c r="BC13" s="202">
        <v>0</v>
      </c>
      <c r="BD13" s="202">
        <v>0</v>
      </c>
      <c r="BE13" s="202">
        <v>0</v>
      </c>
      <c r="BF13" s="202">
        <v>0</v>
      </c>
      <c r="BG13" s="319">
        <v>0</v>
      </c>
      <c r="BH13" s="319">
        <v>0</v>
      </c>
      <c r="BI13" s="319">
        <v>0</v>
      </c>
      <c r="BJ13" s="321">
        <v>0</v>
      </c>
      <c r="BK13" s="321">
        <v>0</v>
      </c>
    </row>
    <row r="14" spans="1:63" ht="20.100000000000001" customHeight="1" x14ac:dyDescent="0.2">
      <c r="A14" s="375" t="s">
        <v>56</v>
      </c>
      <c r="B14" s="341" t="s">
        <v>57</v>
      </c>
      <c r="C14" s="340" t="s">
        <v>58</v>
      </c>
      <c r="D14" s="202">
        <v>0</v>
      </c>
      <c r="E14" s="202">
        <v>0</v>
      </c>
      <c r="F14" s="320">
        <v>0</v>
      </c>
      <c r="G14" s="202">
        <v>0</v>
      </c>
      <c r="H14" s="202">
        <v>0</v>
      </c>
      <c r="I14" s="202">
        <v>0</v>
      </c>
      <c r="J14" s="202">
        <v>0</v>
      </c>
      <c r="K14" s="202">
        <v>0</v>
      </c>
      <c r="L14" s="202">
        <v>0</v>
      </c>
      <c r="M14" s="202">
        <v>0</v>
      </c>
      <c r="N14" s="202">
        <v>0</v>
      </c>
      <c r="O14" s="202">
        <v>0</v>
      </c>
      <c r="P14" s="202">
        <v>0</v>
      </c>
      <c r="Q14" s="202">
        <v>0</v>
      </c>
      <c r="R14" s="202">
        <v>0</v>
      </c>
      <c r="S14" s="202">
        <v>0</v>
      </c>
      <c r="T14" s="202">
        <v>0</v>
      </c>
      <c r="U14" s="202">
        <v>0</v>
      </c>
      <c r="V14" s="202">
        <v>0</v>
      </c>
      <c r="W14" s="202">
        <v>0</v>
      </c>
      <c r="X14" s="202">
        <v>0</v>
      </c>
      <c r="Y14" s="202">
        <v>0</v>
      </c>
      <c r="Z14" s="202">
        <v>0</v>
      </c>
      <c r="AA14" s="202">
        <v>0</v>
      </c>
      <c r="AB14" s="202">
        <v>0</v>
      </c>
      <c r="AC14" s="319">
        <v>0</v>
      </c>
      <c r="AD14" s="319">
        <v>0</v>
      </c>
      <c r="AE14" s="319">
        <v>0</v>
      </c>
      <c r="AF14" s="319">
        <v>0</v>
      </c>
      <c r="AG14" s="319">
        <v>0</v>
      </c>
      <c r="AH14" s="319">
        <v>0</v>
      </c>
      <c r="AI14" s="319">
        <v>0</v>
      </c>
      <c r="AJ14" s="319">
        <v>0</v>
      </c>
      <c r="AK14" s="319">
        <v>0</v>
      </c>
      <c r="AL14" s="202">
        <v>0</v>
      </c>
      <c r="AM14" s="202">
        <v>0</v>
      </c>
      <c r="AN14" s="202">
        <v>0</v>
      </c>
      <c r="AO14" s="202">
        <v>0</v>
      </c>
      <c r="AP14" s="319">
        <v>0</v>
      </c>
      <c r="AQ14" s="319">
        <v>0</v>
      </c>
      <c r="AR14" s="319">
        <v>0</v>
      </c>
      <c r="AS14" s="202">
        <v>0</v>
      </c>
      <c r="AT14" s="202">
        <v>0</v>
      </c>
      <c r="AU14" s="202">
        <v>0</v>
      </c>
      <c r="AV14" s="202">
        <v>0</v>
      </c>
      <c r="AW14" s="202">
        <v>0</v>
      </c>
      <c r="AX14" s="202">
        <v>0</v>
      </c>
      <c r="AY14" s="202">
        <v>0</v>
      </c>
      <c r="AZ14" s="202">
        <v>0</v>
      </c>
      <c r="BA14" s="202">
        <v>0</v>
      </c>
      <c r="BB14" s="202">
        <v>0</v>
      </c>
      <c r="BC14" s="202">
        <v>0</v>
      </c>
      <c r="BD14" s="202">
        <v>0</v>
      </c>
      <c r="BE14" s="202">
        <v>0</v>
      </c>
      <c r="BF14" s="202">
        <v>0</v>
      </c>
      <c r="BG14" s="319">
        <v>0</v>
      </c>
      <c r="BH14" s="319">
        <v>0</v>
      </c>
      <c r="BI14" s="319">
        <v>0</v>
      </c>
      <c r="BJ14" s="321">
        <v>0</v>
      </c>
      <c r="BK14" s="321">
        <v>0</v>
      </c>
    </row>
    <row r="15" spans="1:63" ht="20.100000000000001" customHeight="1" x14ac:dyDescent="0.2">
      <c r="A15" s="375" t="s">
        <v>59</v>
      </c>
      <c r="B15" s="341" t="s">
        <v>60</v>
      </c>
      <c r="C15" s="340" t="s">
        <v>61</v>
      </c>
      <c r="D15" s="202">
        <v>0</v>
      </c>
      <c r="E15" s="202">
        <v>0</v>
      </c>
      <c r="F15" s="320">
        <v>0</v>
      </c>
      <c r="G15" s="202">
        <v>0</v>
      </c>
      <c r="H15" s="202">
        <v>0</v>
      </c>
      <c r="I15" s="202">
        <v>0</v>
      </c>
      <c r="J15" s="202">
        <v>0</v>
      </c>
      <c r="K15" s="202">
        <v>0</v>
      </c>
      <c r="L15" s="202">
        <v>0</v>
      </c>
      <c r="M15" s="202">
        <v>0</v>
      </c>
      <c r="N15" s="202">
        <v>0</v>
      </c>
      <c r="O15" s="202">
        <v>0</v>
      </c>
      <c r="P15" s="202">
        <v>0</v>
      </c>
      <c r="Q15" s="202">
        <v>0</v>
      </c>
      <c r="R15" s="202">
        <v>0</v>
      </c>
      <c r="S15" s="202">
        <v>0</v>
      </c>
      <c r="T15" s="202">
        <v>0</v>
      </c>
      <c r="U15" s="202">
        <v>0</v>
      </c>
      <c r="V15" s="202">
        <v>0</v>
      </c>
      <c r="W15" s="202">
        <v>0</v>
      </c>
      <c r="X15" s="202">
        <v>0</v>
      </c>
      <c r="Y15" s="202">
        <v>0</v>
      </c>
      <c r="Z15" s="202">
        <v>0</v>
      </c>
      <c r="AA15" s="202">
        <v>0</v>
      </c>
      <c r="AB15" s="202">
        <v>0</v>
      </c>
      <c r="AC15" s="319">
        <v>0</v>
      </c>
      <c r="AD15" s="319">
        <v>0</v>
      </c>
      <c r="AE15" s="319">
        <v>0</v>
      </c>
      <c r="AF15" s="319">
        <v>0</v>
      </c>
      <c r="AG15" s="319">
        <v>0</v>
      </c>
      <c r="AH15" s="319">
        <v>0</v>
      </c>
      <c r="AI15" s="319">
        <v>0</v>
      </c>
      <c r="AJ15" s="319">
        <v>0</v>
      </c>
      <c r="AK15" s="319">
        <v>0</v>
      </c>
      <c r="AL15" s="202">
        <v>0</v>
      </c>
      <c r="AM15" s="202">
        <v>0</v>
      </c>
      <c r="AN15" s="202">
        <v>0</v>
      </c>
      <c r="AO15" s="202">
        <v>0</v>
      </c>
      <c r="AP15" s="319">
        <v>0</v>
      </c>
      <c r="AQ15" s="319">
        <v>0</v>
      </c>
      <c r="AR15" s="319">
        <v>0</v>
      </c>
      <c r="AS15" s="202">
        <v>0</v>
      </c>
      <c r="AT15" s="202">
        <v>0</v>
      </c>
      <c r="AU15" s="202">
        <v>0</v>
      </c>
      <c r="AV15" s="202">
        <v>0</v>
      </c>
      <c r="AW15" s="202">
        <v>0</v>
      </c>
      <c r="AX15" s="202">
        <v>0</v>
      </c>
      <c r="AY15" s="202">
        <v>0</v>
      </c>
      <c r="AZ15" s="202">
        <v>0</v>
      </c>
      <c r="BA15" s="202">
        <v>0</v>
      </c>
      <c r="BB15" s="202">
        <v>0</v>
      </c>
      <c r="BC15" s="202">
        <v>0</v>
      </c>
      <c r="BD15" s="202">
        <v>0</v>
      </c>
      <c r="BE15" s="202">
        <v>0</v>
      </c>
      <c r="BF15" s="202">
        <v>0</v>
      </c>
      <c r="BG15" s="319">
        <v>0</v>
      </c>
      <c r="BH15" s="319">
        <v>0</v>
      </c>
      <c r="BI15" s="319">
        <v>0</v>
      </c>
      <c r="BJ15" s="321">
        <v>0</v>
      </c>
      <c r="BK15" s="321">
        <v>0</v>
      </c>
    </row>
    <row r="16" spans="1:63" ht="20.100000000000001" customHeight="1" x14ac:dyDescent="0.2">
      <c r="A16" s="375" t="s">
        <v>662</v>
      </c>
      <c r="B16" s="341" t="s">
        <v>62</v>
      </c>
      <c r="C16" s="340" t="s">
        <v>63</v>
      </c>
      <c r="D16" s="202">
        <v>0</v>
      </c>
      <c r="E16" s="202">
        <v>0</v>
      </c>
      <c r="F16" s="320">
        <v>0</v>
      </c>
      <c r="G16" s="202">
        <v>0</v>
      </c>
      <c r="H16" s="202">
        <v>0</v>
      </c>
      <c r="I16" s="202">
        <v>0</v>
      </c>
      <c r="J16" s="202">
        <v>0</v>
      </c>
      <c r="K16" s="202">
        <v>0</v>
      </c>
      <c r="L16" s="202">
        <v>0</v>
      </c>
      <c r="M16" s="202">
        <v>0</v>
      </c>
      <c r="N16" s="202">
        <v>0</v>
      </c>
      <c r="O16" s="202">
        <v>0</v>
      </c>
      <c r="P16" s="202">
        <v>0</v>
      </c>
      <c r="Q16" s="202">
        <v>0</v>
      </c>
      <c r="R16" s="202">
        <v>0</v>
      </c>
      <c r="S16" s="202">
        <v>0</v>
      </c>
      <c r="T16" s="202">
        <v>0</v>
      </c>
      <c r="U16" s="202">
        <v>0</v>
      </c>
      <c r="V16" s="202">
        <v>0</v>
      </c>
      <c r="W16" s="202">
        <v>0</v>
      </c>
      <c r="X16" s="202">
        <v>0</v>
      </c>
      <c r="Y16" s="202">
        <v>0</v>
      </c>
      <c r="Z16" s="202">
        <v>0</v>
      </c>
      <c r="AA16" s="202">
        <v>0</v>
      </c>
      <c r="AB16" s="202">
        <v>0</v>
      </c>
      <c r="AC16" s="319">
        <v>0</v>
      </c>
      <c r="AD16" s="319">
        <v>0</v>
      </c>
      <c r="AE16" s="319">
        <v>0</v>
      </c>
      <c r="AF16" s="319">
        <v>0</v>
      </c>
      <c r="AG16" s="319">
        <v>0</v>
      </c>
      <c r="AH16" s="319">
        <v>0</v>
      </c>
      <c r="AI16" s="319">
        <v>0</v>
      </c>
      <c r="AJ16" s="319">
        <v>0</v>
      </c>
      <c r="AK16" s="319">
        <v>0</v>
      </c>
      <c r="AL16" s="202">
        <v>0</v>
      </c>
      <c r="AM16" s="202">
        <v>0</v>
      </c>
      <c r="AN16" s="202">
        <v>0</v>
      </c>
      <c r="AO16" s="202">
        <v>0</v>
      </c>
      <c r="AP16" s="319">
        <v>0</v>
      </c>
      <c r="AQ16" s="319">
        <v>0</v>
      </c>
      <c r="AR16" s="319">
        <v>0</v>
      </c>
      <c r="AS16" s="202">
        <v>0</v>
      </c>
      <c r="AT16" s="202">
        <v>0</v>
      </c>
      <c r="AU16" s="202">
        <v>0</v>
      </c>
      <c r="AV16" s="202">
        <v>0</v>
      </c>
      <c r="AW16" s="202">
        <v>0</v>
      </c>
      <c r="AX16" s="202">
        <v>0</v>
      </c>
      <c r="AY16" s="202">
        <v>0</v>
      </c>
      <c r="AZ16" s="202">
        <v>0</v>
      </c>
      <c r="BA16" s="202">
        <v>0</v>
      </c>
      <c r="BB16" s="202">
        <v>0</v>
      </c>
      <c r="BC16" s="202">
        <v>0</v>
      </c>
      <c r="BD16" s="202">
        <v>0</v>
      </c>
      <c r="BE16" s="202">
        <v>0</v>
      </c>
      <c r="BF16" s="202">
        <v>0</v>
      </c>
      <c r="BG16" s="319">
        <v>0</v>
      </c>
      <c r="BH16" s="319">
        <v>0</v>
      </c>
      <c r="BI16" s="319">
        <v>0</v>
      </c>
      <c r="BJ16" s="321">
        <v>0</v>
      </c>
      <c r="BK16" s="321">
        <v>0</v>
      </c>
    </row>
    <row r="17" spans="1:63" ht="20.100000000000001" customHeight="1" x14ac:dyDescent="0.2">
      <c r="A17" s="375" t="s">
        <v>64</v>
      </c>
      <c r="B17" s="341" t="s">
        <v>65</v>
      </c>
      <c r="C17" s="340" t="s">
        <v>66</v>
      </c>
      <c r="D17" s="202">
        <v>0</v>
      </c>
      <c r="E17" s="202">
        <v>0</v>
      </c>
      <c r="F17" s="320">
        <v>0</v>
      </c>
      <c r="G17" s="202">
        <v>0</v>
      </c>
      <c r="H17" s="202">
        <v>0</v>
      </c>
      <c r="I17" s="202">
        <v>0</v>
      </c>
      <c r="J17" s="202">
        <v>0</v>
      </c>
      <c r="K17" s="202">
        <v>0</v>
      </c>
      <c r="L17" s="202">
        <v>0</v>
      </c>
      <c r="M17" s="202">
        <v>0</v>
      </c>
      <c r="N17" s="202">
        <v>0</v>
      </c>
      <c r="O17" s="202">
        <v>0</v>
      </c>
      <c r="P17" s="202">
        <v>0</v>
      </c>
      <c r="Q17" s="202">
        <v>0</v>
      </c>
      <c r="R17" s="202">
        <v>0</v>
      </c>
      <c r="S17" s="202">
        <v>0</v>
      </c>
      <c r="T17" s="202">
        <v>0</v>
      </c>
      <c r="U17" s="202">
        <v>0</v>
      </c>
      <c r="V17" s="202">
        <v>0</v>
      </c>
      <c r="W17" s="202">
        <v>0</v>
      </c>
      <c r="X17" s="202">
        <v>0</v>
      </c>
      <c r="Y17" s="202">
        <v>0</v>
      </c>
      <c r="Z17" s="202">
        <v>0</v>
      </c>
      <c r="AA17" s="202">
        <v>0</v>
      </c>
      <c r="AB17" s="202">
        <v>0</v>
      </c>
      <c r="AC17" s="319">
        <v>0</v>
      </c>
      <c r="AD17" s="319">
        <v>0</v>
      </c>
      <c r="AE17" s="319">
        <v>0</v>
      </c>
      <c r="AF17" s="319">
        <v>0</v>
      </c>
      <c r="AG17" s="319">
        <v>0</v>
      </c>
      <c r="AH17" s="319">
        <v>0</v>
      </c>
      <c r="AI17" s="319">
        <v>0</v>
      </c>
      <c r="AJ17" s="319">
        <v>0</v>
      </c>
      <c r="AK17" s="319">
        <v>0</v>
      </c>
      <c r="AL17" s="202">
        <v>0</v>
      </c>
      <c r="AM17" s="202">
        <v>0</v>
      </c>
      <c r="AN17" s="202">
        <v>0</v>
      </c>
      <c r="AO17" s="202">
        <v>0</v>
      </c>
      <c r="AP17" s="319">
        <v>0</v>
      </c>
      <c r="AQ17" s="319">
        <v>0</v>
      </c>
      <c r="AR17" s="319">
        <v>0</v>
      </c>
      <c r="AS17" s="202">
        <v>0</v>
      </c>
      <c r="AT17" s="202">
        <v>0</v>
      </c>
      <c r="AU17" s="202">
        <v>0</v>
      </c>
      <c r="AV17" s="202">
        <v>0</v>
      </c>
      <c r="AW17" s="202">
        <v>0</v>
      </c>
      <c r="AX17" s="202">
        <v>0</v>
      </c>
      <c r="AY17" s="202">
        <v>0</v>
      </c>
      <c r="AZ17" s="202">
        <v>0</v>
      </c>
      <c r="BA17" s="202">
        <v>0</v>
      </c>
      <c r="BB17" s="202">
        <v>0</v>
      </c>
      <c r="BC17" s="202">
        <v>0</v>
      </c>
      <c r="BD17" s="202">
        <v>0</v>
      </c>
      <c r="BE17" s="202">
        <v>0</v>
      </c>
      <c r="BF17" s="202">
        <v>0</v>
      </c>
      <c r="BG17" s="319">
        <v>0</v>
      </c>
      <c r="BH17" s="319">
        <v>0</v>
      </c>
      <c r="BI17" s="319">
        <v>0</v>
      </c>
      <c r="BJ17" s="321">
        <v>0</v>
      </c>
      <c r="BK17" s="321">
        <v>0</v>
      </c>
    </row>
    <row r="18" spans="1:63" ht="20.100000000000001" customHeight="1" x14ac:dyDescent="0.2">
      <c r="A18" s="375" t="s">
        <v>1277</v>
      </c>
      <c r="B18" s="341" t="s">
        <v>67</v>
      </c>
      <c r="C18" s="340" t="s">
        <v>68</v>
      </c>
      <c r="D18" s="202">
        <v>0</v>
      </c>
      <c r="E18" s="202">
        <v>0</v>
      </c>
      <c r="F18" s="320">
        <v>0</v>
      </c>
      <c r="G18" s="202">
        <v>0</v>
      </c>
      <c r="H18" s="202">
        <v>0</v>
      </c>
      <c r="I18" s="202">
        <v>0</v>
      </c>
      <c r="J18" s="202">
        <v>0</v>
      </c>
      <c r="K18" s="202">
        <v>0</v>
      </c>
      <c r="L18" s="202">
        <v>0</v>
      </c>
      <c r="M18" s="202">
        <v>0</v>
      </c>
      <c r="N18" s="202">
        <v>0</v>
      </c>
      <c r="O18" s="202">
        <v>0</v>
      </c>
      <c r="P18" s="202">
        <v>0</v>
      </c>
      <c r="Q18" s="202">
        <v>0</v>
      </c>
      <c r="R18" s="202">
        <v>0</v>
      </c>
      <c r="S18" s="202">
        <v>0</v>
      </c>
      <c r="T18" s="202">
        <v>0</v>
      </c>
      <c r="U18" s="202">
        <v>0</v>
      </c>
      <c r="V18" s="202">
        <v>0</v>
      </c>
      <c r="W18" s="202">
        <v>0</v>
      </c>
      <c r="X18" s="202">
        <v>0</v>
      </c>
      <c r="Y18" s="202">
        <v>0</v>
      </c>
      <c r="Z18" s="202">
        <v>0</v>
      </c>
      <c r="AA18" s="202">
        <v>0</v>
      </c>
      <c r="AB18" s="202">
        <v>0</v>
      </c>
      <c r="AC18" s="319">
        <v>0</v>
      </c>
      <c r="AD18" s="319">
        <v>0</v>
      </c>
      <c r="AE18" s="319">
        <v>0</v>
      </c>
      <c r="AF18" s="319">
        <v>0</v>
      </c>
      <c r="AG18" s="319">
        <v>0</v>
      </c>
      <c r="AH18" s="319">
        <v>0</v>
      </c>
      <c r="AI18" s="319">
        <v>0</v>
      </c>
      <c r="AJ18" s="319">
        <v>0</v>
      </c>
      <c r="AK18" s="319">
        <v>0</v>
      </c>
      <c r="AL18" s="202">
        <v>0</v>
      </c>
      <c r="AM18" s="202">
        <v>0</v>
      </c>
      <c r="AN18" s="202">
        <v>0</v>
      </c>
      <c r="AO18" s="202">
        <v>0</v>
      </c>
      <c r="AP18" s="319">
        <v>0</v>
      </c>
      <c r="AQ18" s="319">
        <v>0</v>
      </c>
      <c r="AR18" s="319">
        <v>0</v>
      </c>
      <c r="AS18" s="202">
        <v>0</v>
      </c>
      <c r="AT18" s="202">
        <v>0</v>
      </c>
      <c r="AU18" s="202">
        <v>0</v>
      </c>
      <c r="AV18" s="202">
        <v>0</v>
      </c>
      <c r="AW18" s="202">
        <v>0</v>
      </c>
      <c r="AX18" s="202">
        <v>0</v>
      </c>
      <c r="AY18" s="202">
        <v>0</v>
      </c>
      <c r="AZ18" s="202">
        <v>0</v>
      </c>
      <c r="BA18" s="202">
        <v>0</v>
      </c>
      <c r="BB18" s="202">
        <v>0</v>
      </c>
      <c r="BC18" s="202">
        <v>0</v>
      </c>
      <c r="BD18" s="202">
        <v>0</v>
      </c>
      <c r="BE18" s="202">
        <v>0</v>
      </c>
      <c r="BF18" s="202">
        <v>0</v>
      </c>
      <c r="BG18" s="319">
        <v>0</v>
      </c>
      <c r="BH18" s="319">
        <v>0</v>
      </c>
      <c r="BI18" s="319">
        <v>0</v>
      </c>
      <c r="BJ18" s="321">
        <v>0</v>
      </c>
      <c r="BK18" s="321">
        <v>0</v>
      </c>
    </row>
    <row r="19" spans="1:63" ht="20.100000000000001" customHeight="1" x14ac:dyDescent="0.2">
      <c r="A19" s="376">
        <v>2</v>
      </c>
      <c r="B19" s="317" t="s">
        <v>69</v>
      </c>
      <c r="C19" s="316" t="s">
        <v>70</v>
      </c>
      <c r="D19" s="320">
        <v>122.77</v>
      </c>
      <c r="E19" s="320">
        <v>4.08</v>
      </c>
      <c r="F19" s="320">
        <v>0.72</v>
      </c>
      <c r="G19" s="320">
        <v>0</v>
      </c>
      <c r="H19" s="320">
        <v>0</v>
      </c>
      <c r="I19" s="320">
        <v>0</v>
      </c>
      <c r="J19" s="320">
        <v>0.72</v>
      </c>
      <c r="K19" s="320">
        <v>0</v>
      </c>
      <c r="L19" s="320">
        <v>0</v>
      </c>
      <c r="M19" s="320">
        <v>0</v>
      </c>
      <c r="N19" s="320">
        <v>0</v>
      </c>
      <c r="O19" s="320">
        <v>0</v>
      </c>
      <c r="P19" s="320">
        <v>0</v>
      </c>
      <c r="Q19" s="320">
        <v>0</v>
      </c>
      <c r="R19" s="320">
        <v>3.36</v>
      </c>
      <c r="S19" s="320">
        <v>0</v>
      </c>
      <c r="T19" s="320">
        <v>0</v>
      </c>
      <c r="U19" s="320">
        <v>0</v>
      </c>
      <c r="V19" s="320">
        <v>0</v>
      </c>
      <c r="W19" s="320">
        <v>0</v>
      </c>
      <c r="X19" s="320">
        <v>0</v>
      </c>
      <c r="Y19" s="320">
        <v>0</v>
      </c>
      <c r="Z19" s="320">
        <v>0</v>
      </c>
      <c r="AA19" s="320">
        <v>0</v>
      </c>
      <c r="AB19" s="320">
        <v>0.03</v>
      </c>
      <c r="AC19" s="320">
        <v>0</v>
      </c>
      <c r="AD19" s="320">
        <v>0.01</v>
      </c>
      <c r="AE19" s="320">
        <v>0</v>
      </c>
      <c r="AF19" s="320">
        <v>0</v>
      </c>
      <c r="AG19" s="320">
        <v>0</v>
      </c>
      <c r="AH19" s="320">
        <v>0</v>
      </c>
      <c r="AI19" s="320">
        <v>0</v>
      </c>
      <c r="AJ19" s="320">
        <v>0</v>
      </c>
      <c r="AK19" s="320">
        <v>0</v>
      </c>
      <c r="AL19" s="320">
        <v>0</v>
      </c>
      <c r="AM19" s="320">
        <v>0</v>
      </c>
      <c r="AN19" s="320">
        <v>0</v>
      </c>
      <c r="AO19" s="320">
        <v>0.02</v>
      </c>
      <c r="AP19" s="320">
        <v>0</v>
      </c>
      <c r="AQ19" s="320">
        <v>0</v>
      </c>
      <c r="AR19" s="320">
        <v>0</v>
      </c>
      <c r="AS19" s="320">
        <v>0</v>
      </c>
      <c r="AT19" s="320">
        <v>0</v>
      </c>
      <c r="AU19" s="320">
        <v>0</v>
      </c>
      <c r="AV19" s="320">
        <v>3.11</v>
      </c>
      <c r="AW19" s="320">
        <v>0</v>
      </c>
      <c r="AX19" s="320">
        <v>0.21</v>
      </c>
      <c r="AY19" s="320">
        <v>0</v>
      </c>
      <c r="AZ19" s="320">
        <v>0</v>
      </c>
      <c r="BA19" s="320">
        <v>0</v>
      </c>
      <c r="BB19" s="320">
        <v>0.01</v>
      </c>
      <c r="BC19" s="320">
        <v>0</v>
      </c>
      <c r="BD19" s="320">
        <v>0</v>
      </c>
      <c r="BE19" s="320">
        <v>0</v>
      </c>
      <c r="BF19" s="320">
        <v>0</v>
      </c>
      <c r="BG19" s="320">
        <v>0</v>
      </c>
      <c r="BH19" s="320">
        <v>0</v>
      </c>
      <c r="BI19" s="320">
        <v>0</v>
      </c>
      <c r="BJ19" s="320">
        <v>0.71999999999999986</v>
      </c>
      <c r="BK19" s="320">
        <v>123.48999999999998</v>
      </c>
    </row>
    <row r="20" spans="1:63" ht="20.100000000000001" customHeight="1" x14ac:dyDescent="0.2">
      <c r="A20" s="375" t="s">
        <v>71</v>
      </c>
      <c r="B20" s="341" t="s">
        <v>72</v>
      </c>
      <c r="C20" s="340" t="s">
        <v>73</v>
      </c>
      <c r="D20" s="202">
        <v>4.26</v>
      </c>
      <c r="E20" s="202">
        <v>0</v>
      </c>
      <c r="F20" s="320">
        <v>0</v>
      </c>
      <c r="G20" s="202">
        <v>0</v>
      </c>
      <c r="H20" s="202">
        <v>0</v>
      </c>
      <c r="I20" s="202">
        <v>0</v>
      </c>
      <c r="J20" s="202">
        <v>0</v>
      </c>
      <c r="K20" s="202">
        <v>0</v>
      </c>
      <c r="L20" s="202">
        <v>0</v>
      </c>
      <c r="M20" s="202">
        <v>0</v>
      </c>
      <c r="N20" s="202">
        <v>0</v>
      </c>
      <c r="O20" s="202">
        <v>0</v>
      </c>
      <c r="P20" s="202">
        <v>0</v>
      </c>
      <c r="Q20" s="202">
        <v>0</v>
      </c>
      <c r="R20" s="202">
        <v>0</v>
      </c>
      <c r="S20" s="202">
        <v>0</v>
      </c>
      <c r="T20" s="202">
        <v>0</v>
      </c>
      <c r="U20" s="202">
        <v>0</v>
      </c>
      <c r="V20" s="202">
        <v>0</v>
      </c>
      <c r="W20" s="202">
        <v>0</v>
      </c>
      <c r="X20" s="202">
        <v>0</v>
      </c>
      <c r="Y20" s="202">
        <v>0</v>
      </c>
      <c r="Z20" s="202">
        <v>0</v>
      </c>
      <c r="AA20" s="202">
        <v>0</v>
      </c>
      <c r="AB20" s="202">
        <v>0</v>
      </c>
      <c r="AC20" s="319">
        <v>0</v>
      </c>
      <c r="AD20" s="319">
        <v>0</v>
      </c>
      <c r="AE20" s="319">
        <v>0</v>
      </c>
      <c r="AF20" s="319">
        <v>0</v>
      </c>
      <c r="AG20" s="319">
        <v>0</v>
      </c>
      <c r="AH20" s="319">
        <v>0</v>
      </c>
      <c r="AI20" s="319">
        <v>0</v>
      </c>
      <c r="AJ20" s="319">
        <v>0</v>
      </c>
      <c r="AK20" s="319">
        <v>0</v>
      </c>
      <c r="AL20" s="202">
        <v>0</v>
      </c>
      <c r="AM20" s="202">
        <v>0</v>
      </c>
      <c r="AN20" s="202">
        <v>0</v>
      </c>
      <c r="AO20" s="202">
        <v>0</v>
      </c>
      <c r="AP20" s="319">
        <v>0</v>
      </c>
      <c r="AQ20" s="319">
        <v>0</v>
      </c>
      <c r="AR20" s="319">
        <v>0</v>
      </c>
      <c r="AS20" s="202">
        <v>0</v>
      </c>
      <c r="AT20" s="202">
        <v>0</v>
      </c>
      <c r="AU20" s="202">
        <v>0</v>
      </c>
      <c r="AV20" s="202">
        <v>0</v>
      </c>
      <c r="AW20" s="202">
        <v>0</v>
      </c>
      <c r="AX20" s="202">
        <v>0</v>
      </c>
      <c r="AY20" s="202">
        <v>0</v>
      </c>
      <c r="AZ20" s="202">
        <v>0</v>
      </c>
      <c r="BA20" s="202">
        <v>0</v>
      </c>
      <c r="BB20" s="202">
        <v>0</v>
      </c>
      <c r="BC20" s="202">
        <v>0</v>
      </c>
      <c r="BD20" s="202">
        <v>0</v>
      </c>
      <c r="BE20" s="202">
        <v>0</v>
      </c>
      <c r="BF20" s="202">
        <v>0</v>
      </c>
      <c r="BG20" s="319">
        <v>0</v>
      </c>
      <c r="BH20" s="319">
        <v>0</v>
      </c>
      <c r="BI20" s="319">
        <v>0</v>
      </c>
      <c r="BJ20" s="321">
        <v>0</v>
      </c>
      <c r="BK20" s="321">
        <v>4.26</v>
      </c>
    </row>
    <row r="21" spans="1:63" ht="20.100000000000001" customHeight="1" x14ac:dyDescent="0.2">
      <c r="A21" s="375" t="s">
        <v>74</v>
      </c>
      <c r="B21" s="341" t="s">
        <v>75</v>
      </c>
      <c r="C21" s="340" t="s">
        <v>76</v>
      </c>
      <c r="D21" s="202">
        <v>3.75</v>
      </c>
      <c r="E21" s="202">
        <v>0</v>
      </c>
      <c r="F21" s="320">
        <v>0</v>
      </c>
      <c r="G21" s="202">
        <v>0</v>
      </c>
      <c r="H21" s="202">
        <v>0</v>
      </c>
      <c r="I21" s="202">
        <v>0</v>
      </c>
      <c r="J21" s="202">
        <v>0</v>
      </c>
      <c r="K21" s="202">
        <v>0</v>
      </c>
      <c r="L21" s="202">
        <v>0</v>
      </c>
      <c r="M21" s="202">
        <v>0</v>
      </c>
      <c r="N21" s="202">
        <v>0</v>
      </c>
      <c r="O21" s="202">
        <v>0</v>
      </c>
      <c r="P21" s="202">
        <v>0</v>
      </c>
      <c r="Q21" s="202">
        <v>0</v>
      </c>
      <c r="R21" s="202">
        <v>0</v>
      </c>
      <c r="S21" s="202">
        <v>0</v>
      </c>
      <c r="T21" s="202">
        <v>0</v>
      </c>
      <c r="U21" s="202">
        <v>0</v>
      </c>
      <c r="V21" s="202">
        <v>0</v>
      </c>
      <c r="W21" s="202">
        <v>0</v>
      </c>
      <c r="X21" s="202">
        <v>0</v>
      </c>
      <c r="Y21" s="202">
        <v>0</v>
      </c>
      <c r="Z21" s="202">
        <v>0</v>
      </c>
      <c r="AA21" s="202">
        <v>0</v>
      </c>
      <c r="AB21" s="202">
        <v>0</v>
      </c>
      <c r="AC21" s="319">
        <v>0</v>
      </c>
      <c r="AD21" s="319">
        <v>0</v>
      </c>
      <c r="AE21" s="319">
        <v>0</v>
      </c>
      <c r="AF21" s="319">
        <v>0</v>
      </c>
      <c r="AG21" s="319">
        <v>0</v>
      </c>
      <c r="AH21" s="319">
        <v>0</v>
      </c>
      <c r="AI21" s="319">
        <v>0</v>
      </c>
      <c r="AJ21" s="319">
        <v>0</v>
      </c>
      <c r="AK21" s="319">
        <v>0</v>
      </c>
      <c r="AL21" s="202">
        <v>0</v>
      </c>
      <c r="AM21" s="202">
        <v>0</v>
      </c>
      <c r="AN21" s="202">
        <v>0</v>
      </c>
      <c r="AO21" s="202">
        <v>0</v>
      </c>
      <c r="AP21" s="319">
        <v>0</v>
      </c>
      <c r="AQ21" s="319">
        <v>0</v>
      </c>
      <c r="AR21" s="319">
        <v>0</v>
      </c>
      <c r="AS21" s="202">
        <v>0</v>
      </c>
      <c r="AT21" s="202">
        <v>0</v>
      </c>
      <c r="AU21" s="202">
        <v>0</v>
      </c>
      <c r="AV21" s="202">
        <v>0</v>
      </c>
      <c r="AW21" s="202">
        <v>0</v>
      </c>
      <c r="AX21" s="202">
        <v>0</v>
      </c>
      <c r="AY21" s="202">
        <v>0</v>
      </c>
      <c r="AZ21" s="202">
        <v>0</v>
      </c>
      <c r="BA21" s="202">
        <v>0</v>
      </c>
      <c r="BB21" s="202">
        <v>0</v>
      </c>
      <c r="BC21" s="202">
        <v>0</v>
      </c>
      <c r="BD21" s="202">
        <v>0</v>
      </c>
      <c r="BE21" s="202">
        <v>0</v>
      </c>
      <c r="BF21" s="202">
        <v>0</v>
      </c>
      <c r="BG21" s="319">
        <v>0</v>
      </c>
      <c r="BH21" s="319">
        <v>0</v>
      </c>
      <c r="BI21" s="319">
        <v>0</v>
      </c>
      <c r="BJ21" s="321">
        <v>0</v>
      </c>
      <c r="BK21" s="321">
        <v>3.75</v>
      </c>
    </row>
    <row r="22" spans="1:63" ht="20.100000000000001" customHeight="1" x14ac:dyDescent="0.2">
      <c r="A22" s="375" t="s">
        <v>77</v>
      </c>
      <c r="B22" s="341" t="s">
        <v>78</v>
      </c>
      <c r="C22" s="340" t="s">
        <v>79</v>
      </c>
      <c r="D22" s="202">
        <v>0</v>
      </c>
      <c r="E22" s="202">
        <v>0</v>
      </c>
      <c r="F22" s="320">
        <v>0</v>
      </c>
      <c r="G22" s="202">
        <v>0</v>
      </c>
      <c r="H22" s="202">
        <v>0</v>
      </c>
      <c r="I22" s="202">
        <v>0</v>
      </c>
      <c r="J22" s="202">
        <v>0</v>
      </c>
      <c r="K22" s="202">
        <v>0</v>
      </c>
      <c r="L22" s="202">
        <v>0</v>
      </c>
      <c r="M22" s="202">
        <v>0</v>
      </c>
      <c r="N22" s="202">
        <v>0</v>
      </c>
      <c r="O22" s="202">
        <v>0</v>
      </c>
      <c r="P22" s="202">
        <v>0</v>
      </c>
      <c r="Q22" s="202">
        <v>0</v>
      </c>
      <c r="R22" s="202">
        <v>0</v>
      </c>
      <c r="S22" s="202">
        <v>0</v>
      </c>
      <c r="T22" s="202">
        <v>0</v>
      </c>
      <c r="U22" s="202">
        <v>0</v>
      </c>
      <c r="V22" s="202">
        <v>0</v>
      </c>
      <c r="W22" s="202">
        <v>0</v>
      </c>
      <c r="X22" s="202">
        <v>0</v>
      </c>
      <c r="Y22" s="202">
        <v>0</v>
      </c>
      <c r="Z22" s="202">
        <v>0</v>
      </c>
      <c r="AA22" s="202">
        <v>0</v>
      </c>
      <c r="AB22" s="202">
        <v>0</v>
      </c>
      <c r="AC22" s="319">
        <v>0</v>
      </c>
      <c r="AD22" s="319">
        <v>0</v>
      </c>
      <c r="AE22" s="319">
        <v>0</v>
      </c>
      <c r="AF22" s="319">
        <v>0</v>
      </c>
      <c r="AG22" s="319">
        <v>0</v>
      </c>
      <c r="AH22" s="319">
        <v>0</v>
      </c>
      <c r="AI22" s="319">
        <v>0</v>
      </c>
      <c r="AJ22" s="319">
        <v>0</v>
      </c>
      <c r="AK22" s="319">
        <v>0</v>
      </c>
      <c r="AL22" s="202">
        <v>0</v>
      </c>
      <c r="AM22" s="202">
        <v>0</v>
      </c>
      <c r="AN22" s="202">
        <v>0</v>
      </c>
      <c r="AO22" s="202">
        <v>0</v>
      </c>
      <c r="AP22" s="319">
        <v>0</v>
      </c>
      <c r="AQ22" s="319">
        <v>0</v>
      </c>
      <c r="AR22" s="319">
        <v>0</v>
      </c>
      <c r="AS22" s="202">
        <v>0</v>
      </c>
      <c r="AT22" s="202">
        <v>0</v>
      </c>
      <c r="AU22" s="202">
        <v>0</v>
      </c>
      <c r="AV22" s="202">
        <v>0</v>
      </c>
      <c r="AW22" s="202">
        <v>0</v>
      </c>
      <c r="AX22" s="202">
        <v>0</v>
      </c>
      <c r="AY22" s="202">
        <v>0</v>
      </c>
      <c r="AZ22" s="202">
        <v>0</v>
      </c>
      <c r="BA22" s="202">
        <v>0</v>
      </c>
      <c r="BB22" s="202">
        <v>0</v>
      </c>
      <c r="BC22" s="202">
        <v>0</v>
      </c>
      <c r="BD22" s="202">
        <v>0</v>
      </c>
      <c r="BE22" s="202">
        <v>0</v>
      </c>
      <c r="BF22" s="202">
        <v>0</v>
      </c>
      <c r="BG22" s="319">
        <v>0</v>
      </c>
      <c r="BH22" s="319">
        <v>0</v>
      </c>
      <c r="BI22" s="319">
        <v>0</v>
      </c>
      <c r="BJ22" s="321">
        <v>0</v>
      </c>
      <c r="BK22" s="321">
        <v>0</v>
      </c>
    </row>
    <row r="23" spans="1:63" ht="20.100000000000001" customHeight="1" x14ac:dyDescent="0.2">
      <c r="A23" s="375" t="s">
        <v>80</v>
      </c>
      <c r="B23" s="341" t="s">
        <v>520</v>
      </c>
      <c r="C23" s="340" t="s">
        <v>521</v>
      </c>
      <c r="D23" s="202">
        <v>0</v>
      </c>
      <c r="E23" s="202">
        <v>0</v>
      </c>
      <c r="F23" s="320">
        <v>0</v>
      </c>
      <c r="G23" s="202">
        <v>0</v>
      </c>
      <c r="H23" s="202">
        <v>0</v>
      </c>
      <c r="I23" s="202">
        <v>0</v>
      </c>
      <c r="J23" s="202">
        <v>0</v>
      </c>
      <c r="K23" s="202">
        <v>0</v>
      </c>
      <c r="L23" s="202">
        <v>0</v>
      </c>
      <c r="M23" s="202">
        <v>0</v>
      </c>
      <c r="N23" s="202">
        <v>0</v>
      </c>
      <c r="O23" s="202">
        <v>0</v>
      </c>
      <c r="P23" s="202">
        <v>0</v>
      </c>
      <c r="Q23" s="202">
        <v>0</v>
      </c>
      <c r="R23" s="202">
        <v>0</v>
      </c>
      <c r="S23" s="202">
        <v>0</v>
      </c>
      <c r="T23" s="202">
        <v>0</v>
      </c>
      <c r="U23" s="202">
        <v>0</v>
      </c>
      <c r="V23" s="202">
        <v>0</v>
      </c>
      <c r="W23" s="202">
        <v>0</v>
      </c>
      <c r="X23" s="202">
        <v>0</v>
      </c>
      <c r="Y23" s="202">
        <v>0</v>
      </c>
      <c r="Z23" s="202">
        <v>0</v>
      </c>
      <c r="AA23" s="202">
        <v>0</v>
      </c>
      <c r="AB23" s="202">
        <v>0</v>
      </c>
      <c r="AC23" s="319">
        <v>0</v>
      </c>
      <c r="AD23" s="319">
        <v>0</v>
      </c>
      <c r="AE23" s="319">
        <v>0</v>
      </c>
      <c r="AF23" s="319">
        <v>0</v>
      </c>
      <c r="AG23" s="319">
        <v>0</v>
      </c>
      <c r="AH23" s="319">
        <v>0</v>
      </c>
      <c r="AI23" s="319">
        <v>0</v>
      </c>
      <c r="AJ23" s="319">
        <v>0</v>
      </c>
      <c r="AK23" s="319">
        <v>0</v>
      </c>
      <c r="AL23" s="202">
        <v>0</v>
      </c>
      <c r="AM23" s="202">
        <v>0</v>
      </c>
      <c r="AN23" s="202">
        <v>0</v>
      </c>
      <c r="AO23" s="202">
        <v>0</v>
      </c>
      <c r="AP23" s="319">
        <v>0</v>
      </c>
      <c r="AQ23" s="319">
        <v>0</v>
      </c>
      <c r="AR23" s="319">
        <v>0</v>
      </c>
      <c r="AS23" s="202">
        <v>0</v>
      </c>
      <c r="AT23" s="202">
        <v>0</v>
      </c>
      <c r="AU23" s="202">
        <v>0</v>
      </c>
      <c r="AV23" s="202">
        <v>0</v>
      </c>
      <c r="AW23" s="202">
        <v>0</v>
      </c>
      <c r="AX23" s="202">
        <v>0</v>
      </c>
      <c r="AY23" s="202">
        <v>0</v>
      </c>
      <c r="AZ23" s="202">
        <v>0</v>
      </c>
      <c r="BA23" s="202">
        <v>0</v>
      </c>
      <c r="BB23" s="202">
        <v>0</v>
      </c>
      <c r="BC23" s="202">
        <v>0</v>
      </c>
      <c r="BD23" s="202">
        <v>0</v>
      </c>
      <c r="BE23" s="202">
        <v>0</v>
      </c>
      <c r="BF23" s="202">
        <v>0</v>
      </c>
      <c r="BG23" s="319">
        <v>0</v>
      </c>
      <c r="BH23" s="319">
        <v>0</v>
      </c>
      <c r="BI23" s="319">
        <v>0</v>
      </c>
      <c r="BJ23" s="321">
        <v>0</v>
      </c>
      <c r="BK23" s="321">
        <v>0</v>
      </c>
    </row>
    <row r="24" spans="1:63" ht="20.100000000000001" customHeight="1" x14ac:dyDescent="0.2">
      <c r="A24" s="375" t="s">
        <v>83</v>
      </c>
      <c r="B24" s="341" t="s">
        <v>81</v>
      </c>
      <c r="C24" s="340" t="s">
        <v>82</v>
      </c>
      <c r="D24" s="202">
        <v>0</v>
      </c>
      <c r="E24" s="202">
        <v>0</v>
      </c>
      <c r="F24" s="320">
        <v>0</v>
      </c>
      <c r="G24" s="202">
        <v>0</v>
      </c>
      <c r="H24" s="202">
        <v>0</v>
      </c>
      <c r="I24" s="202">
        <v>0</v>
      </c>
      <c r="J24" s="202">
        <v>0</v>
      </c>
      <c r="K24" s="202">
        <v>0</v>
      </c>
      <c r="L24" s="202">
        <v>0</v>
      </c>
      <c r="M24" s="202">
        <v>0</v>
      </c>
      <c r="N24" s="202">
        <v>0</v>
      </c>
      <c r="O24" s="202">
        <v>0</v>
      </c>
      <c r="P24" s="202">
        <v>0</v>
      </c>
      <c r="Q24" s="202">
        <v>0</v>
      </c>
      <c r="R24" s="202">
        <v>0</v>
      </c>
      <c r="S24" s="202">
        <v>0</v>
      </c>
      <c r="T24" s="202">
        <v>0</v>
      </c>
      <c r="U24" s="202">
        <v>0</v>
      </c>
      <c r="V24" s="202">
        <v>0</v>
      </c>
      <c r="W24" s="202">
        <v>0</v>
      </c>
      <c r="X24" s="202">
        <v>0</v>
      </c>
      <c r="Y24" s="202">
        <v>0</v>
      </c>
      <c r="Z24" s="202">
        <v>0</v>
      </c>
      <c r="AA24" s="202">
        <v>0</v>
      </c>
      <c r="AB24" s="202">
        <v>0</v>
      </c>
      <c r="AC24" s="319">
        <v>0</v>
      </c>
      <c r="AD24" s="319">
        <v>0</v>
      </c>
      <c r="AE24" s="319">
        <v>0</v>
      </c>
      <c r="AF24" s="319">
        <v>0</v>
      </c>
      <c r="AG24" s="319">
        <v>0</v>
      </c>
      <c r="AH24" s="319">
        <v>0</v>
      </c>
      <c r="AI24" s="319">
        <v>0</v>
      </c>
      <c r="AJ24" s="319">
        <v>0</v>
      </c>
      <c r="AK24" s="319">
        <v>0</v>
      </c>
      <c r="AL24" s="202">
        <v>0</v>
      </c>
      <c r="AM24" s="202">
        <v>0</v>
      </c>
      <c r="AN24" s="202">
        <v>0</v>
      </c>
      <c r="AO24" s="202">
        <v>0</v>
      </c>
      <c r="AP24" s="319">
        <v>0</v>
      </c>
      <c r="AQ24" s="319">
        <v>0</v>
      </c>
      <c r="AR24" s="319">
        <v>0</v>
      </c>
      <c r="AS24" s="202">
        <v>0</v>
      </c>
      <c r="AT24" s="202">
        <v>0</v>
      </c>
      <c r="AU24" s="202">
        <v>0</v>
      </c>
      <c r="AV24" s="202">
        <v>0</v>
      </c>
      <c r="AW24" s="202">
        <v>0</v>
      </c>
      <c r="AX24" s="202">
        <v>0</v>
      </c>
      <c r="AY24" s="202">
        <v>0</v>
      </c>
      <c r="AZ24" s="202">
        <v>0</v>
      </c>
      <c r="BA24" s="202">
        <v>0</v>
      </c>
      <c r="BB24" s="202">
        <v>0</v>
      </c>
      <c r="BC24" s="202">
        <v>0</v>
      </c>
      <c r="BD24" s="202">
        <v>0</v>
      </c>
      <c r="BE24" s="202">
        <v>0</v>
      </c>
      <c r="BF24" s="202">
        <v>0</v>
      </c>
      <c r="BG24" s="319">
        <v>0</v>
      </c>
      <c r="BH24" s="319">
        <v>0</v>
      </c>
      <c r="BI24" s="319">
        <v>0</v>
      </c>
      <c r="BJ24" s="321">
        <v>0</v>
      </c>
      <c r="BK24" s="321">
        <v>0</v>
      </c>
    </row>
    <row r="25" spans="1:63" ht="20.100000000000001" customHeight="1" x14ac:dyDescent="0.2">
      <c r="A25" s="375" t="s">
        <v>86</v>
      </c>
      <c r="B25" s="341" t="s">
        <v>84</v>
      </c>
      <c r="C25" s="340" t="s">
        <v>85</v>
      </c>
      <c r="D25" s="202">
        <v>7.91</v>
      </c>
      <c r="E25" s="202">
        <v>0.72</v>
      </c>
      <c r="F25" s="320">
        <v>0.72</v>
      </c>
      <c r="G25" s="202">
        <v>0</v>
      </c>
      <c r="H25" s="202">
        <v>0</v>
      </c>
      <c r="I25" s="202">
        <v>0</v>
      </c>
      <c r="J25" s="202">
        <v>0.72</v>
      </c>
      <c r="K25" s="202">
        <v>0</v>
      </c>
      <c r="L25" s="202">
        <v>0</v>
      </c>
      <c r="M25" s="202">
        <v>0</v>
      </c>
      <c r="N25" s="202">
        <v>0</v>
      </c>
      <c r="O25" s="202">
        <v>0</v>
      </c>
      <c r="P25" s="202">
        <v>0</v>
      </c>
      <c r="Q25" s="202">
        <v>0</v>
      </c>
      <c r="R25" s="202">
        <v>0</v>
      </c>
      <c r="S25" s="202">
        <v>0</v>
      </c>
      <c r="T25" s="202">
        <v>0</v>
      </c>
      <c r="U25" s="202">
        <v>0</v>
      </c>
      <c r="V25" s="202">
        <v>0</v>
      </c>
      <c r="W25" s="202">
        <v>0</v>
      </c>
      <c r="X25" s="202">
        <v>0</v>
      </c>
      <c r="Y25" s="202">
        <v>0</v>
      </c>
      <c r="Z25" s="202">
        <v>0</v>
      </c>
      <c r="AA25" s="202">
        <v>0</v>
      </c>
      <c r="AB25" s="202">
        <v>0</v>
      </c>
      <c r="AC25" s="319">
        <v>0</v>
      </c>
      <c r="AD25" s="319">
        <v>0</v>
      </c>
      <c r="AE25" s="319">
        <v>0</v>
      </c>
      <c r="AF25" s="319">
        <v>0</v>
      </c>
      <c r="AG25" s="319">
        <v>0</v>
      </c>
      <c r="AH25" s="319">
        <v>0</v>
      </c>
      <c r="AI25" s="319">
        <v>0</v>
      </c>
      <c r="AJ25" s="319">
        <v>0</v>
      </c>
      <c r="AK25" s="319">
        <v>0</v>
      </c>
      <c r="AL25" s="202">
        <v>0</v>
      </c>
      <c r="AM25" s="202">
        <v>0</v>
      </c>
      <c r="AN25" s="202">
        <v>0</v>
      </c>
      <c r="AO25" s="202">
        <v>0</v>
      </c>
      <c r="AP25" s="319">
        <v>0</v>
      </c>
      <c r="AQ25" s="319">
        <v>0</v>
      </c>
      <c r="AR25" s="319">
        <v>0</v>
      </c>
      <c r="AS25" s="202">
        <v>0</v>
      </c>
      <c r="AT25" s="202">
        <v>0</v>
      </c>
      <c r="AU25" s="202">
        <v>0</v>
      </c>
      <c r="AV25" s="202">
        <v>0</v>
      </c>
      <c r="AW25" s="202">
        <v>0</v>
      </c>
      <c r="AX25" s="202">
        <v>0</v>
      </c>
      <c r="AY25" s="202">
        <v>0</v>
      </c>
      <c r="AZ25" s="202">
        <v>0</v>
      </c>
      <c r="BA25" s="202">
        <v>0</v>
      </c>
      <c r="BB25" s="202">
        <v>0</v>
      </c>
      <c r="BC25" s="202">
        <v>0</v>
      </c>
      <c r="BD25" s="202">
        <v>0</v>
      </c>
      <c r="BE25" s="202">
        <v>0</v>
      </c>
      <c r="BF25" s="202">
        <v>0</v>
      </c>
      <c r="BG25" s="319">
        <v>0</v>
      </c>
      <c r="BH25" s="319">
        <v>0</v>
      </c>
      <c r="BI25" s="319">
        <v>0</v>
      </c>
      <c r="BJ25" s="321">
        <v>0.72</v>
      </c>
      <c r="BK25" s="321">
        <v>8.6300000000000008</v>
      </c>
    </row>
    <row r="26" spans="1:63" ht="20.100000000000001" customHeight="1" x14ac:dyDescent="0.2">
      <c r="A26" s="375" t="s">
        <v>89</v>
      </c>
      <c r="B26" s="341" t="s">
        <v>87</v>
      </c>
      <c r="C26" s="340" t="s">
        <v>88</v>
      </c>
      <c r="D26" s="202">
        <v>3.52</v>
      </c>
      <c r="E26" s="202">
        <v>0</v>
      </c>
      <c r="F26" s="320">
        <v>0</v>
      </c>
      <c r="G26" s="202">
        <v>0</v>
      </c>
      <c r="H26" s="202">
        <v>0</v>
      </c>
      <c r="I26" s="202">
        <v>0</v>
      </c>
      <c r="J26" s="202">
        <v>0</v>
      </c>
      <c r="K26" s="202">
        <v>0</v>
      </c>
      <c r="L26" s="202">
        <v>0</v>
      </c>
      <c r="M26" s="202">
        <v>0</v>
      </c>
      <c r="N26" s="202">
        <v>0</v>
      </c>
      <c r="O26" s="202">
        <v>0</v>
      </c>
      <c r="P26" s="202">
        <v>0</v>
      </c>
      <c r="Q26" s="202">
        <v>0</v>
      </c>
      <c r="R26" s="202">
        <v>0</v>
      </c>
      <c r="S26" s="202">
        <v>0</v>
      </c>
      <c r="T26" s="202">
        <v>0</v>
      </c>
      <c r="U26" s="202">
        <v>0</v>
      </c>
      <c r="V26" s="202">
        <v>0</v>
      </c>
      <c r="W26" s="202">
        <v>0</v>
      </c>
      <c r="X26" s="202">
        <v>0</v>
      </c>
      <c r="Y26" s="202">
        <v>0</v>
      </c>
      <c r="Z26" s="202">
        <v>0</v>
      </c>
      <c r="AA26" s="202">
        <v>0</v>
      </c>
      <c r="AB26" s="202">
        <v>0</v>
      </c>
      <c r="AC26" s="319">
        <v>0</v>
      </c>
      <c r="AD26" s="319">
        <v>0</v>
      </c>
      <c r="AE26" s="319">
        <v>0</v>
      </c>
      <c r="AF26" s="319">
        <v>0</v>
      </c>
      <c r="AG26" s="319">
        <v>0</v>
      </c>
      <c r="AH26" s="319">
        <v>0</v>
      </c>
      <c r="AI26" s="319">
        <v>0</v>
      </c>
      <c r="AJ26" s="319">
        <v>0</v>
      </c>
      <c r="AK26" s="319">
        <v>0</v>
      </c>
      <c r="AL26" s="202">
        <v>0</v>
      </c>
      <c r="AM26" s="202">
        <v>0</v>
      </c>
      <c r="AN26" s="202">
        <v>0</v>
      </c>
      <c r="AO26" s="202">
        <v>0</v>
      </c>
      <c r="AP26" s="319">
        <v>0</v>
      </c>
      <c r="AQ26" s="319">
        <v>0</v>
      </c>
      <c r="AR26" s="319">
        <v>0</v>
      </c>
      <c r="AS26" s="202">
        <v>0</v>
      </c>
      <c r="AT26" s="202">
        <v>0</v>
      </c>
      <c r="AU26" s="202">
        <v>0</v>
      </c>
      <c r="AV26" s="202">
        <v>0</v>
      </c>
      <c r="AW26" s="202">
        <v>0</v>
      </c>
      <c r="AX26" s="202">
        <v>0</v>
      </c>
      <c r="AY26" s="202">
        <v>0</v>
      </c>
      <c r="AZ26" s="202">
        <v>0</v>
      </c>
      <c r="BA26" s="202">
        <v>0</v>
      </c>
      <c r="BB26" s="202">
        <v>0</v>
      </c>
      <c r="BC26" s="202">
        <v>0</v>
      </c>
      <c r="BD26" s="202">
        <v>0</v>
      </c>
      <c r="BE26" s="202">
        <v>0</v>
      </c>
      <c r="BF26" s="202">
        <v>0</v>
      </c>
      <c r="BG26" s="319">
        <v>0</v>
      </c>
      <c r="BH26" s="319">
        <v>0</v>
      </c>
      <c r="BI26" s="319">
        <v>0</v>
      </c>
      <c r="BJ26" s="321">
        <v>0</v>
      </c>
      <c r="BK26" s="321">
        <v>3.52</v>
      </c>
    </row>
    <row r="27" spans="1:63" ht="20.100000000000001" customHeight="1" x14ac:dyDescent="0.2">
      <c r="A27" s="375" t="s">
        <v>94</v>
      </c>
      <c r="B27" s="341" t="s">
        <v>90</v>
      </c>
      <c r="C27" s="340" t="s">
        <v>91</v>
      </c>
      <c r="D27" s="202">
        <v>0</v>
      </c>
      <c r="E27" s="202">
        <v>0</v>
      </c>
      <c r="F27" s="320">
        <v>0</v>
      </c>
      <c r="G27" s="202">
        <v>0</v>
      </c>
      <c r="H27" s="202">
        <v>0</v>
      </c>
      <c r="I27" s="202">
        <v>0</v>
      </c>
      <c r="J27" s="202">
        <v>0</v>
      </c>
      <c r="K27" s="202">
        <v>0</v>
      </c>
      <c r="L27" s="202">
        <v>0</v>
      </c>
      <c r="M27" s="202">
        <v>0</v>
      </c>
      <c r="N27" s="202">
        <v>0</v>
      </c>
      <c r="O27" s="202">
        <v>0</v>
      </c>
      <c r="P27" s="202">
        <v>0</v>
      </c>
      <c r="Q27" s="202">
        <v>0</v>
      </c>
      <c r="R27" s="202">
        <v>0</v>
      </c>
      <c r="S27" s="202">
        <v>0</v>
      </c>
      <c r="T27" s="202">
        <v>0</v>
      </c>
      <c r="U27" s="202">
        <v>0</v>
      </c>
      <c r="V27" s="202">
        <v>0</v>
      </c>
      <c r="W27" s="202">
        <v>0</v>
      </c>
      <c r="X27" s="202">
        <v>0</v>
      </c>
      <c r="Y27" s="202">
        <v>0</v>
      </c>
      <c r="Z27" s="202">
        <v>0</v>
      </c>
      <c r="AA27" s="202">
        <v>0</v>
      </c>
      <c r="AB27" s="202">
        <v>0</v>
      </c>
      <c r="AC27" s="319">
        <v>0</v>
      </c>
      <c r="AD27" s="319">
        <v>0</v>
      </c>
      <c r="AE27" s="319">
        <v>0</v>
      </c>
      <c r="AF27" s="319">
        <v>0</v>
      </c>
      <c r="AG27" s="319">
        <v>0</v>
      </c>
      <c r="AH27" s="319">
        <v>0</v>
      </c>
      <c r="AI27" s="319">
        <v>0</v>
      </c>
      <c r="AJ27" s="319">
        <v>0</v>
      </c>
      <c r="AK27" s="319">
        <v>0</v>
      </c>
      <c r="AL27" s="202">
        <v>0</v>
      </c>
      <c r="AM27" s="202">
        <v>0</v>
      </c>
      <c r="AN27" s="202">
        <v>0</v>
      </c>
      <c r="AO27" s="202">
        <v>0</v>
      </c>
      <c r="AP27" s="319">
        <v>0</v>
      </c>
      <c r="AQ27" s="319">
        <v>0</v>
      </c>
      <c r="AR27" s="319">
        <v>0</v>
      </c>
      <c r="AS27" s="202">
        <v>0</v>
      </c>
      <c r="AT27" s="202">
        <v>0</v>
      </c>
      <c r="AU27" s="202">
        <v>0</v>
      </c>
      <c r="AV27" s="202">
        <v>0</v>
      </c>
      <c r="AW27" s="202">
        <v>0</v>
      </c>
      <c r="AX27" s="202">
        <v>0</v>
      </c>
      <c r="AY27" s="202">
        <v>0</v>
      </c>
      <c r="AZ27" s="202">
        <v>0</v>
      </c>
      <c r="BA27" s="202">
        <v>0</v>
      </c>
      <c r="BB27" s="202">
        <v>0</v>
      </c>
      <c r="BC27" s="202">
        <v>0</v>
      </c>
      <c r="BD27" s="202">
        <v>0</v>
      </c>
      <c r="BE27" s="202">
        <v>0</v>
      </c>
      <c r="BF27" s="202">
        <v>0</v>
      </c>
      <c r="BG27" s="319">
        <v>0</v>
      </c>
      <c r="BH27" s="319">
        <v>0</v>
      </c>
      <c r="BI27" s="319">
        <v>0</v>
      </c>
      <c r="BJ27" s="321">
        <v>0</v>
      </c>
      <c r="BK27" s="321">
        <v>0</v>
      </c>
    </row>
    <row r="28" spans="1:63" ht="26.25" customHeight="1" x14ac:dyDescent="0.2">
      <c r="A28" s="377" t="s">
        <v>74</v>
      </c>
      <c r="B28" s="341" t="s">
        <v>92</v>
      </c>
      <c r="C28" s="340" t="s">
        <v>93</v>
      </c>
      <c r="D28" s="202">
        <v>0</v>
      </c>
      <c r="E28" s="202">
        <v>0</v>
      </c>
      <c r="F28" s="320">
        <v>0</v>
      </c>
      <c r="G28" s="202">
        <v>0</v>
      </c>
      <c r="H28" s="202">
        <v>0</v>
      </c>
      <c r="I28" s="202">
        <v>0</v>
      </c>
      <c r="J28" s="202">
        <v>0</v>
      </c>
      <c r="K28" s="202">
        <v>0</v>
      </c>
      <c r="L28" s="202">
        <v>0</v>
      </c>
      <c r="M28" s="202">
        <v>0</v>
      </c>
      <c r="N28" s="202">
        <v>0</v>
      </c>
      <c r="O28" s="202">
        <v>0</v>
      </c>
      <c r="P28" s="202">
        <v>0</v>
      </c>
      <c r="Q28" s="202">
        <v>0</v>
      </c>
      <c r="R28" s="202">
        <v>0</v>
      </c>
      <c r="S28" s="202">
        <v>0</v>
      </c>
      <c r="T28" s="202">
        <v>0</v>
      </c>
      <c r="U28" s="202">
        <v>0</v>
      </c>
      <c r="V28" s="202">
        <v>0</v>
      </c>
      <c r="W28" s="202">
        <v>0</v>
      </c>
      <c r="X28" s="202">
        <v>0</v>
      </c>
      <c r="Y28" s="202">
        <v>0</v>
      </c>
      <c r="Z28" s="202">
        <v>0</v>
      </c>
      <c r="AA28" s="202">
        <v>0</v>
      </c>
      <c r="AB28" s="202">
        <v>0</v>
      </c>
      <c r="AC28" s="319">
        <v>0</v>
      </c>
      <c r="AD28" s="319">
        <v>0</v>
      </c>
      <c r="AE28" s="319">
        <v>0</v>
      </c>
      <c r="AF28" s="319">
        <v>0</v>
      </c>
      <c r="AG28" s="319">
        <v>0</v>
      </c>
      <c r="AH28" s="319">
        <v>0</v>
      </c>
      <c r="AI28" s="319">
        <v>0</v>
      </c>
      <c r="AJ28" s="319">
        <v>0</v>
      </c>
      <c r="AK28" s="319">
        <v>0</v>
      </c>
      <c r="AL28" s="202">
        <v>0</v>
      </c>
      <c r="AM28" s="202">
        <v>0</v>
      </c>
      <c r="AN28" s="202">
        <v>0</v>
      </c>
      <c r="AO28" s="202">
        <v>0</v>
      </c>
      <c r="AP28" s="319">
        <v>0</v>
      </c>
      <c r="AQ28" s="319">
        <v>0</v>
      </c>
      <c r="AR28" s="319">
        <v>0</v>
      </c>
      <c r="AS28" s="202">
        <v>0</v>
      </c>
      <c r="AT28" s="202">
        <v>0</v>
      </c>
      <c r="AU28" s="202">
        <v>0</v>
      </c>
      <c r="AV28" s="202">
        <v>0</v>
      </c>
      <c r="AW28" s="202">
        <v>0</v>
      </c>
      <c r="AX28" s="202">
        <v>0</v>
      </c>
      <c r="AY28" s="202">
        <v>0</v>
      </c>
      <c r="AZ28" s="202">
        <v>0</v>
      </c>
      <c r="BA28" s="202">
        <v>0</v>
      </c>
      <c r="BB28" s="202">
        <v>0</v>
      </c>
      <c r="BC28" s="202">
        <v>0</v>
      </c>
      <c r="BD28" s="202">
        <v>0</v>
      </c>
      <c r="BE28" s="202">
        <v>0</v>
      </c>
      <c r="BF28" s="202">
        <v>0</v>
      </c>
      <c r="BG28" s="319">
        <v>0</v>
      </c>
      <c r="BH28" s="319">
        <v>0</v>
      </c>
      <c r="BI28" s="319">
        <v>0</v>
      </c>
      <c r="BJ28" s="321">
        <v>0</v>
      </c>
      <c r="BK28" s="321">
        <v>0</v>
      </c>
    </row>
    <row r="29" spans="1:63" ht="34.5" customHeight="1" x14ac:dyDescent="0.2">
      <c r="A29" s="375" t="s">
        <v>132</v>
      </c>
      <c r="B29" s="341" t="s">
        <v>1278</v>
      </c>
      <c r="C29" s="340" t="s">
        <v>96</v>
      </c>
      <c r="D29" s="202">
        <v>32.92</v>
      </c>
      <c r="E29" s="202">
        <v>0.18</v>
      </c>
      <c r="F29" s="202">
        <v>0</v>
      </c>
      <c r="G29" s="202">
        <v>0</v>
      </c>
      <c r="H29" s="202">
        <v>0</v>
      </c>
      <c r="I29" s="202">
        <v>0</v>
      </c>
      <c r="J29" s="202">
        <v>0</v>
      </c>
      <c r="K29" s="202">
        <v>0</v>
      </c>
      <c r="L29" s="202">
        <v>0</v>
      </c>
      <c r="M29" s="202">
        <v>0</v>
      </c>
      <c r="N29" s="202">
        <v>0</v>
      </c>
      <c r="O29" s="202">
        <v>0</v>
      </c>
      <c r="P29" s="202">
        <v>0</v>
      </c>
      <c r="Q29" s="202">
        <v>0</v>
      </c>
      <c r="R29" s="202">
        <v>0.18</v>
      </c>
      <c r="S29" s="202">
        <v>0</v>
      </c>
      <c r="T29" s="202">
        <v>0</v>
      </c>
      <c r="U29" s="202">
        <v>0</v>
      </c>
      <c r="V29" s="202">
        <v>0</v>
      </c>
      <c r="W29" s="202">
        <v>0</v>
      </c>
      <c r="X29" s="202">
        <v>0</v>
      </c>
      <c r="Y29" s="202">
        <v>0</v>
      </c>
      <c r="Z29" s="202">
        <v>0</v>
      </c>
      <c r="AA29" s="202">
        <v>0</v>
      </c>
      <c r="AB29" s="202">
        <v>0.02</v>
      </c>
      <c r="AC29" s="202">
        <v>0</v>
      </c>
      <c r="AD29" s="202">
        <v>0</v>
      </c>
      <c r="AE29" s="202">
        <v>0</v>
      </c>
      <c r="AF29" s="202">
        <v>0</v>
      </c>
      <c r="AG29" s="202">
        <v>0</v>
      </c>
      <c r="AH29" s="202">
        <v>0</v>
      </c>
      <c r="AI29" s="202">
        <v>0</v>
      </c>
      <c r="AJ29" s="202">
        <v>0</v>
      </c>
      <c r="AK29" s="202">
        <v>0</v>
      </c>
      <c r="AL29" s="202">
        <v>0</v>
      </c>
      <c r="AM29" s="202">
        <v>0</v>
      </c>
      <c r="AN29" s="202">
        <v>0</v>
      </c>
      <c r="AO29" s="202">
        <v>0.02</v>
      </c>
      <c r="AP29" s="202">
        <v>0</v>
      </c>
      <c r="AQ29" s="202">
        <v>0</v>
      </c>
      <c r="AR29" s="202">
        <v>0</v>
      </c>
      <c r="AS29" s="202">
        <v>0</v>
      </c>
      <c r="AT29" s="202">
        <v>0</v>
      </c>
      <c r="AU29" s="202">
        <v>0</v>
      </c>
      <c r="AV29" s="202">
        <v>0</v>
      </c>
      <c r="AW29" s="202">
        <v>0</v>
      </c>
      <c r="AX29" s="202">
        <v>0.15</v>
      </c>
      <c r="AY29" s="202">
        <v>0</v>
      </c>
      <c r="AZ29" s="202">
        <v>0</v>
      </c>
      <c r="BA29" s="202">
        <v>0</v>
      </c>
      <c r="BB29" s="202">
        <v>0.01</v>
      </c>
      <c r="BC29" s="202">
        <v>0</v>
      </c>
      <c r="BD29" s="202">
        <v>0</v>
      </c>
      <c r="BE29" s="202">
        <v>0</v>
      </c>
      <c r="BF29" s="202">
        <v>0</v>
      </c>
      <c r="BG29" s="202">
        <v>0</v>
      </c>
      <c r="BH29" s="202">
        <v>0</v>
      </c>
      <c r="BI29" s="202">
        <v>0</v>
      </c>
      <c r="BJ29" s="202">
        <v>0.15</v>
      </c>
      <c r="BK29" s="202">
        <v>33.069999999999993</v>
      </c>
    </row>
    <row r="30" spans="1:63" s="281" customFormat="1" ht="20.100000000000001" customHeight="1" x14ac:dyDescent="0.2">
      <c r="A30" s="378"/>
      <c r="B30" s="352" t="s">
        <v>98</v>
      </c>
      <c r="C30" s="353" t="s">
        <v>99</v>
      </c>
      <c r="D30" s="202">
        <v>22.92</v>
      </c>
      <c r="E30" s="319">
        <v>0.18</v>
      </c>
      <c r="F30" s="320">
        <v>0</v>
      </c>
      <c r="G30" s="319">
        <v>0</v>
      </c>
      <c r="H30" s="319">
        <v>0</v>
      </c>
      <c r="I30" s="319">
        <v>0</v>
      </c>
      <c r="J30" s="319">
        <v>0</v>
      </c>
      <c r="K30" s="319">
        <v>0</v>
      </c>
      <c r="L30" s="319">
        <v>0</v>
      </c>
      <c r="M30" s="319">
        <v>0</v>
      </c>
      <c r="N30" s="319">
        <v>0</v>
      </c>
      <c r="O30" s="319">
        <v>0</v>
      </c>
      <c r="P30" s="319">
        <v>0</v>
      </c>
      <c r="Q30" s="319">
        <v>0</v>
      </c>
      <c r="R30" s="202">
        <v>0.18</v>
      </c>
      <c r="S30" s="319">
        <v>0</v>
      </c>
      <c r="T30" s="319">
        <v>0</v>
      </c>
      <c r="U30" s="319">
        <v>0</v>
      </c>
      <c r="V30" s="319">
        <v>0</v>
      </c>
      <c r="W30" s="319">
        <v>0</v>
      </c>
      <c r="X30" s="319">
        <v>0</v>
      </c>
      <c r="Y30" s="319">
        <v>0</v>
      </c>
      <c r="Z30" s="319">
        <v>0</v>
      </c>
      <c r="AA30" s="319">
        <v>0</v>
      </c>
      <c r="AB30" s="202">
        <v>0.02</v>
      </c>
      <c r="AC30" s="319">
        <v>0</v>
      </c>
      <c r="AD30" s="319">
        <v>0</v>
      </c>
      <c r="AE30" s="319">
        <v>0</v>
      </c>
      <c r="AF30" s="319">
        <v>0</v>
      </c>
      <c r="AG30" s="319">
        <v>0</v>
      </c>
      <c r="AH30" s="319">
        <v>0</v>
      </c>
      <c r="AI30" s="319">
        <v>0</v>
      </c>
      <c r="AJ30" s="319">
        <v>0</v>
      </c>
      <c r="AK30" s="319">
        <v>0</v>
      </c>
      <c r="AL30" s="319">
        <v>0</v>
      </c>
      <c r="AM30" s="319">
        <v>0</v>
      </c>
      <c r="AN30" s="319">
        <v>0</v>
      </c>
      <c r="AO30" s="319">
        <v>0.02</v>
      </c>
      <c r="AP30" s="319">
        <v>0</v>
      </c>
      <c r="AQ30" s="319">
        <v>0</v>
      </c>
      <c r="AR30" s="319">
        <v>0</v>
      </c>
      <c r="AS30" s="319">
        <v>0</v>
      </c>
      <c r="AT30" s="319">
        <v>0</v>
      </c>
      <c r="AU30" s="319">
        <v>0</v>
      </c>
      <c r="AV30" s="319">
        <v>0</v>
      </c>
      <c r="AW30" s="319">
        <v>0</v>
      </c>
      <c r="AX30" s="319">
        <v>0.15</v>
      </c>
      <c r="AY30" s="319">
        <v>0</v>
      </c>
      <c r="AZ30" s="319">
        <v>0</v>
      </c>
      <c r="BA30" s="319">
        <v>0</v>
      </c>
      <c r="BB30" s="319">
        <v>0.01</v>
      </c>
      <c r="BC30" s="319">
        <v>0</v>
      </c>
      <c r="BD30" s="319">
        <v>0</v>
      </c>
      <c r="BE30" s="319">
        <v>0</v>
      </c>
      <c r="BF30" s="319">
        <v>0</v>
      </c>
      <c r="BG30" s="319">
        <v>0</v>
      </c>
      <c r="BH30" s="319">
        <v>0</v>
      </c>
      <c r="BI30" s="319">
        <v>0</v>
      </c>
      <c r="BJ30" s="354">
        <v>0.18</v>
      </c>
      <c r="BK30" s="354">
        <v>23.1</v>
      </c>
    </row>
    <row r="31" spans="1:63" s="281" customFormat="1" ht="20.100000000000001" customHeight="1" x14ac:dyDescent="0.2">
      <c r="A31" s="378"/>
      <c r="B31" s="352" t="s">
        <v>100</v>
      </c>
      <c r="C31" s="353" t="s">
        <v>101</v>
      </c>
      <c r="D31" s="202">
        <v>0.62</v>
      </c>
      <c r="E31" s="319">
        <v>0</v>
      </c>
      <c r="F31" s="320">
        <v>0</v>
      </c>
      <c r="G31" s="319">
        <v>0</v>
      </c>
      <c r="H31" s="319">
        <v>0</v>
      </c>
      <c r="I31" s="319">
        <v>0</v>
      </c>
      <c r="J31" s="319">
        <v>0</v>
      </c>
      <c r="K31" s="319">
        <v>0</v>
      </c>
      <c r="L31" s="319">
        <v>0</v>
      </c>
      <c r="M31" s="319">
        <v>0</v>
      </c>
      <c r="N31" s="319">
        <v>0</v>
      </c>
      <c r="O31" s="319">
        <v>0</v>
      </c>
      <c r="P31" s="319">
        <v>0</v>
      </c>
      <c r="Q31" s="319">
        <v>0</v>
      </c>
      <c r="R31" s="202">
        <v>0</v>
      </c>
      <c r="S31" s="319">
        <v>0</v>
      </c>
      <c r="T31" s="319">
        <v>0</v>
      </c>
      <c r="U31" s="319">
        <v>0</v>
      </c>
      <c r="V31" s="319">
        <v>0</v>
      </c>
      <c r="W31" s="319">
        <v>0</v>
      </c>
      <c r="X31" s="319">
        <v>0</v>
      </c>
      <c r="Y31" s="319">
        <v>0</v>
      </c>
      <c r="Z31" s="319">
        <v>0</v>
      </c>
      <c r="AA31" s="319">
        <v>0</v>
      </c>
      <c r="AB31" s="202">
        <v>0</v>
      </c>
      <c r="AC31" s="319">
        <v>0</v>
      </c>
      <c r="AD31" s="319">
        <v>0</v>
      </c>
      <c r="AE31" s="319">
        <v>0</v>
      </c>
      <c r="AF31" s="319">
        <v>0</v>
      </c>
      <c r="AG31" s="319">
        <v>0</v>
      </c>
      <c r="AH31" s="319">
        <v>0</v>
      </c>
      <c r="AI31" s="319">
        <v>0</v>
      </c>
      <c r="AJ31" s="319">
        <v>0</v>
      </c>
      <c r="AK31" s="319">
        <v>0</v>
      </c>
      <c r="AL31" s="319">
        <v>0</v>
      </c>
      <c r="AM31" s="319">
        <v>0</v>
      </c>
      <c r="AN31" s="319">
        <v>0</v>
      </c>
      <c r="AO31" s="319">
        <v>0</v>
      </c>
      <c r="AP31" s="319">
        <v>0</v>
      </c>
      <c r="AQ31" s="319">
        <v>0</v>
      </c>
      <c r="AR31" s="319">
        <v>0</v>
      </c>
      <c r="AS31" s="319">
        <v>0</v>
      </c>
      <c r="AT31" s="319">
        <v>0</v>
      </c>
      <c r="AU31" s="319">
        <v>0</v>
      </c>
      <c r="AV31" s="319">
        <v>0</v>
      </c>
      <c r="AW31" s="319">
        <v>0</v>
      </c>
      <c r="AX31" s="319">
        <v>0</v>
      </c>
      <c r="AY31" s="319">
        <v>0</v>
      </c>
      <c r="AZ31" s="319">
        <v>0</v>
      </c>
      <c r="BA31" s="319">
        <v>0</v>
      </c>
      <c r="BB31" s="319">
        <v>0</v>
      </c>
      <c r="BC31" s="319">
        <v>0</v>
      </c>
      <c r="BD31" s="319">
        <v>0</v>
      </c>
      <c r="BE31" s="319">
        <v>0</v>
      </c>
      <c r="BF31" s="319">
        <v>0</v>
      </c>
      <c r="BG31" s="319">
        <v>0</v>
      </c>
      <c r="BH31" s="319">
        <v>0</v>
      </c>
      <c r="BI31" s="319">
        <v>0</v>
      </c>
      <c r="BJ31" s="354">
        <v>-0.01</v>
      </c>
      <c r="BK31" s="354">
        <v>0.61</v>
      </c>
    </row>
    <row r="32" spans="1:63" s="281" customFormat="1" ht="20.100000000000001" customHeight="1" x14ac:dyDescent="0.2">
      <c r="A32" s="378"/>
      <c r="B32" s="352" t="s">
        <v>663</v>
      </c>
      <c r="C32" s="353" t="s">
        <v>103</v>
      </c>
      <c r="D32" s="202">
        <v>0.54</v>
      </c>
      <c r="E32" s="319">
        <v>0</v>
      </c>
      <c r="F32" s="320">
        <v>0</v>
      </c>
      <c r="G32" s="319">
        <v>0</v>
      </c>
      <c r="H32" s="319">
        <v>0</v>
      </c>
      <c r="I32" s="319">
        <v>0</v>
      </c>
      <c r="J32" s="319">
        <v>0</v>
      </c>
      <c r="K32" s="319">
        <v>0</v>
      </c>
      <c r="L32" s="319">
        <v>0</v>
      </c>
      <c r="M32" s="319">
        <v>0</v>
      </c>
      <c r="N32" s="319">
        <v>0</v>
      </c>
      <c r="O32" s="319">
        <v>0</v>
      </c>
      <c r="P32" s="319">
        <v>0</v>
      </c>
      <c r="Q32" s="319">
        <v>0</v>
      </c>
      <c r="R32" s="202">
        <v>0</v>
      </c>
      <c r="S32" s="319">
        <v>0</v>
      </c>
      <c r="T32" s="319">
        <v>0</v>
      </c>
      <c r="U32" s="319">
        <v>0</v>
      </c>
      <c r="V32" s="319">
        <v>0</v>
      </c>
      <c r="W32" s="319">
        <v>0</v>
      </c>
      <c r="X32" s="319">
        <v>0</v>
      </c>
      <c r="Y32" s="319">
        <v>0</v>
      </c>
      <c r="Z32" s="319">
        <v>0</v>
      </c>
      <c r="AA32" s="319">
        <v>0</v>
      </c>
      <c r="AB32" s="202">
        <v>0</v>
      </c>
      <c r="AC32" s="319">
        <v>0</v>
      </c>
      <c r="AD32" s="319">
        <v>0</v>
      </c>
      <c r="AE32" s="319">
        <v>0</v>
      </c>
      <c r="AF32" s="319">
        <v>0</v>
      </c>
      <c r="AG32" s="319">
        <v>0</v>
      </c>
      <c r="AH32" s="319">
        <v>0</v>
      </c>
      <c r="AI32" s="319">
        <v>0</v>
      </c>
      <c r="AJ32" s="319">
        <v>0</v>
      </c>
      <c r="AK32" s="319">
        <v>0</v>
      </c>
      <c r="AL32" s="319">
        <v>0</v>
      </c>
      <c r="AM32" s="319">
        <v>0</v>
      </c>
      <c r="AN32" s="319">
        <v>0</v>
      </c>
      <c r="AO32" s="319">
        <v>0</v>
      </c>
      <c r="AP32" s="319">
        <v>0</v>
      </c>
      <c r="AQ32" s="319">
        <v>0</v>
      </c>
      <c r="AR32" s="319">
        <v>0</v>
      </c>
      <c r="AS32" s="319">
        <v>0</v>
      </c>
      <c r="AT32" s="319">
        <v>0</v>
      </c>
      <c r="AU32" s="319">
        <v>0</v>
      </c>
      <c r="AV32" s="319">
        <v>0</v>
      </c>
      <c r="AW32" s="319">
        <v>0</v>
      </c>
      <c r="AX32" s="319">
        <v>0</v>
      </c>
      <c r="AY32" s="319">
        <v>0</v>
      </c>
      <c r="AZ32" s="319">
        <v>0</v>
      </c>
      <c r="BA32" s="319">
        <v>0</v>
      </c>
      <c r="BB32" s="319">
        <v>0</v>
      </c>
      <c r="BC32" s="319">
        <v>0</v>
      </c>
      <c r="BD32" s="319">
        <v>0</v>
      </c>
      <c r="BE32" s="319">
        <v>0</v>
      </c>
      <c r="BF32" s="319">
        <v>0</v>
      </c>
      <c r="BG32" s="319">
        <v>0</v>
      </c>
      <c r="BH32" s="319">
        <v>0</v>
      </c>
      <c r="BI32" s="319">
        <v>0</v>
      </c>
      <c r="BJ32" s="354">
        <v>0</v>
      </c>
      <c r="BK32" s="354">
        <v>0.54</v>
      </c>
    </row>
    <row r="33" spans="1:63" s="281" customFormat="1" ht="20.100000000000001" customHeight="1" x14ac:dyDescent="0.2">
      <c r="A33" s="378"/>
      <c r="B33" s="352" t="s">
        <v>1279</v>
      </c>
      <c r="C33" s="353" t="s">
        <v>105</v>
      </c>
      <c r="D33" s="202">
        <v>0.03</v>
      </c>
      <c r="E33" s="319">
        <v>0</v>
      </c>
      <c r="F33" s="320">
        <v>0</v>
      </c>
      <c r="G33" s="319">
        <v>0</v>
      </c>
      <c r="H33" s="319">
        <v>0</v>
      </c>
      <c r="I33" s="319">
        <v>0</v>
      </c>
      <c r="J33" s="319">
        <v>0</v>
      </c>
      <c r="K33" s="319">
        <v>0</v>
      </c>
      <c r="L33" s="319">
        <v>0</v>
      </c>
      <c r="M33" s="319">
        <v>0</v>
      </c>
      <c r="N33" s="319">
        <v>0</v>
      </c>
      <c r="O33" s="319">
        <v>0</v>
      </c>
      <c r="P33" s="319">
        <v>0</v>
      </c>
      <c r="Q33" s="319">
        <v>0</v>
      </c>
      <c r="R33" s="202">
        <v>0</v>
      </c>
      <c r="S33" s="319">
        <v>0</v>
      </c>
      <c r="T33" s="319">
        <v>0</v>
      </c>
      <c r="U33" s="319">
        <v>0</v>
      </c>
      <c r="V33" s="319">
        <v>0</v>
      </c>
      <c r="W33" s="319">
        <v>0</v>
      </c>
      <c r="X33" s="319">
        <v>0</v>
      </c>
      <c r="Y33" s="319">
        <v>0</v>
      </c>
      <c r="Z33" s="319">
        <v>0</v>
      </c>
      <c r="AA33" s="319">
        <v>0</v>
      </c>
      <c r="AB33" s="202">
        <v>0</v>
      </c>
      <c r="AC33" s="319">
        <v>0</v>
      </c>
      <c r="AD33" s="319">
        <v>0</v>
      </c>
      <c r="AE33" s="319">
        <v>0</v>
      </c>
      <c r="AF33" s="319">
        <v>0</v>
      </c>
      <c r="AG33" s="319">
        <v>0</v>
      </c>
      <c r="AH33" s="319">
        <v>0</v>
      </c>
      <c r="AI33" s="319">
        <v>0</v>
      </c>
      <c r="AJ33" s="319">
        <v>0</v>
      </c>
      <c r="AK33" s="319">
        <v>0</v>
      </c>
      <c r="AL33" s="319">
        <v>0</v>
      </c>
      <c r="AM33" s="319">
        <v>0</v>
      </c>
      <c r="AN33" s="319">
        <v>0</v>
      </c>
      <c r="AO33" s="319">
        <v>0</v>
      </c>
      <c r="AP33" s="319">
        <v>0</v>
      </c>
      <c r="AQ33" s="319">
        <v>0</v>
      </c>
      <c r="AR33" s="319">
        <v>0</v>
      </c>
      <c r="AS33" s="319">
        <v>0</v>
      </c>
      <c r="AT33" s="319">
        <v>0</v>
      </c>
      <c r="AU33" s="319">
        <v>0</v>
      </c>
      <c r="AV33" s="319">
        <v>0</v>
      </c>
      <c r="AW33" s="319">
        <v>0</v>
      </c>
      <c r="AX33" s="319">
        <v>0</v>
      </c>
      <c r="AY33" s="319">
        <v>0</v>
      </c>
      <c r="AZ33" s="319">
        <v>0</v>
      </c>
      <c r="BA33" s="319">
        <v>0</v>
      </c>
      <c r="BB33" s="319">
        <v>0</v>
      </c>
      <c r="BC33" s="319">
        <v>0</v>
      </c>
      <c r="BD33" s="319">
        <v>0</v>
      </c>
      <c r="BE33" s="319">
        <v>0</v>
      </c>
      <c r="BF33" s="319">
        <v>0</v>
      </c>
      <c r="BG33" s="319">
        <v>0</v>
      </c>
      <c r="BH33" s="319">
        <v>0</v>
      </c>
      <c r="BI33" s="319">
        <v>0</v>
      </c>
      <c r="BJ33" s="354">
        <v>0</v>
      </c>
      <c r="BK33" s="354">
        <v>0.03</v>
      </c>
    </row>
    <row r="34" spans="1:63" s="281" customFormat="1" ht="20.100000000000001" customHeight="1" x14ac:dyDescent="0.2">
      <c r="A34" s="378"/>
      <c r="B34" s="352" t="s">
        <v>1280</v>
      </c>
      <c r="C34" s="353" t="s">
        <v>107</v>
      </c>
      <c r="D34" s="202">
        <v>4.6500000000000004</v>
      </c>
      <c r="E34" s="319">
        <v>0</v>
      </c>
      <c r="F34" s="320">
        <v>0</v>
      </c>
      <c r="G34" s="319">
        <v>0</v>
      </c>
      <c r="H34" s="319">
        <v>0</v>
      </c>
      <c r="I34" s="319">
        <v>0</v>
      </c>
      <c r="J34" s="319">
        <v>0</v>
      </c>
      <c r="K34" s="319">
        <v>0</v>
      </c>
      <c r="L34" s="319">
        <v>0</v>
      </c>
      <c r="M34" s="319">
        <v>0</v>
      </c>
      <c r="N34" s="319">
        <v>0</v>
      </c>
      <c r="O34" s="319">
        <v>0</v>
      </c>
      <c r="P34" s="319">
        <v>0</v>
      </c>
      <c r="Q34" s="319">
        <v>0</v>
      </c>
      <c r="R34" s="202">
        <v>0</v>
      </c>
      <c r="S34" s="319">
        <v>0</v>
      </c>
      <c r="T34" s="319">
        <v>0</v>
      </c>
      <c r="U34" s="319">
        <v>0</v>
      </c>
      <c r="V34" s="319">
        <v>0</v>
      </c>
      <c r="W34" s="319">
        <v>0</v>
      </c>
      <c r="X34" s="319">
        <v>0</v>
      </c>
      <c r="Y34" s="319">
        <v>0</v>
      </c>
      <c r="Z34" s="319">
        <v>0</v>
      </c>
      <c r="AA34" s="319">
        <v>0</v>
      </c>
      <c r="AB34" s="202">
        <v>0</v>
      </c>
      <c r="AC34" s="319">
        <v>0</v>
      </c>
      <c r="AD34" s="319">
        <v>0</v>
      </c>
      <c r="AE34" s="319">
        <v>0</v>
      </c>
      <c r="AF34" s="319">
        <v>0</v>
      </c>
      <c r="AG34" s="319">
        <v>0</v>
      </c>
      <c r="AH34" s="319">
        <v>0</v>
      </c>
      <c r="AI34" s="319">
        <v>0</v>
      </c>
      <c r="AJ34" s="319">
        <v>0</v>
      </c>
      <c r="AK34" s="319">
        <v>0</v>
      </c>
      <c r="AL34" s="319">
        <v>0</v>
      </c>
      <c r="AM34" s="319">
        <v>0</v>
      </c>
      <c r="AN34" s="319">
        <v>0</v>
      </c>
      <c r="AO34" s="319">
        <v>0</v>
      </c>
      <c r="AP34" s="319">
        <v>0</v>
      </c>
      <c r="AQ34" s="319">
        <v>0</v>
      </c>
      <c r="AR34" s="319">
        <v>0</v>
      </c>
      <c r="AS34" s="319">
        <v>0</v>
      </c>
      <c r="AT34" s="319">
        <v>0</v>
      </c>
      <c r="AU34" s="319">
        <v>0</v>
      </c>
      <c r="AV34" s="319">
        <v>0</v>
      </c>
      <c r="AW34" s="319">
        <v>0</v>
      </c>
      <c r="AX34" s="319">
        <v>0</v>
      </c>
      <c r="AY34" s="319">
        <v>0</v>
      </c>
      <c r="AZ34" s="319">
        <v>0</v>
      </c>
      <c r="BA34" s="319">
        <v>0</v>
      </c>
      <c r="BB34" s="319">
        <v>0</v>
      </c>
      <c r="BC34" s="319">
        <v>0</v>
      </c>
      <c r="BD34" s="319">
        <v>0</v>
      </c>
      <c r="BE34" s="319">
        <v>0</v>
      </c>
      <c r="BF34" s="319">
        <v>0</v>
      </c>
      <c r="BG34" s="319">
        <v>0</v>
      </c>
      <c r="BH34" s="319">
        <v>0</v>
      </c>
      <c r="BI34" s="319">
        <v>0</v>
      </c>
      <c r="BJ34" s="354">
        <v>0</v>
      </c>
      <c r="BK34" s="354">
        <v>4.6500000000000004</v>
      </c>
    </row>
    <row r="35" spans="1:63" s="281" customFormat="1" ht="20.100000000000001" customHeight="1" x14ac:dyDescent="0.2">
      <c r="A35" s="378"/>
      <c r="B35" s="352" t="s">
        <v>1281</v>
      </c>
      <c r="C35" s="353" t="s">
        <v>109</v>
      </c>
      <c r="D35" s="202">
        <v>0</v>
      </c>
      <c r="E35" s="319">
        <v>0</v>
      </c>
      <c r="F35" s="320">
        <v>0</v>
      </c>
      <c r="G35" s="319">
        <v>0</v>
      </c>
      <c r="H35" s="319">
        <v>0</v>
      </c>
      <c r="I35" s="319">
        <v>0</v>
      </c>
      <c r="J35" s="319">
        <v>0</v>
      </c>
      <c r="K35" s="319">
        <v>0</v>
      </c>
      <c r="L35" s="319">
        <v>0</v>
      </c>
      <c r="M35" s="319">
        <v>0</v>
      </c>
      <c r="N35" s="319">
        <v>0</v>
      </c>
      <c r="O35" s="319">
        <v>0</v>
      </c>
      <c r="P35" s="319">
        <v>0</v>
      </c>
      <c r="Q35" s="319">
        <v>0</v>
      </c>
      <c r="R35" s="202">
        <v>0</v>
      </c>
      <c r="S35" s="319">
        <v>0</v>
      </c>
      <c r="T35" s="319">
        <v>0</v>
      </c>
      <c r="U35" s="319">
        <v>0</v>
      </c>
      <c r="V35" s="319">
        <v>0</v>
      </c>
      <c r="W35" s="319">
        <v>0</v>
      </c>
      <c r="X35" s="319">
        <v>0</v>
      </c>
      <c r="Y35" s="319">
        <v>0</v>
      </c>
      <c r="Z35" s="319">
        <v>0</v>
      </c>
      <c r="AA35" s="319">
        <v>0</v>
      </c>
      <c r="AB35" s="202">
        <v>0</v>
      </c>
      <c r="AC35" s="319">
        <v>0</v>
      </c>
      <c r="AD35" s="319">
        <v>0</v>
      </c>
      <c r="AE35" s="319">
        <v>0</v>
      </c>
      <c r="AF35" s="319">
        <v>0</v>
      </c>
      <c r="AG35" s="319">
        <v>0</v>
      </c>
      <c r="AH35" s="319">
        <v>0</v>
      </c>
      <c r="AI35" s="319">
        <v>0</v>
      </c>
      <c r="AJ35" s="319">
        <v>0</v>
      </c>
      <c r="AK35" s="319">
        <v>0</v>
      </c>
      <c r="AL35" s="319">
        <v>0</v>
      </c>
      <c r="AM35" s="319">
        <v>0</v>
      </c>
      <c r="AN35" s="319">
        <v>0</v>
      </c>
      <c r="AO35" s="319">
        <v>0</v>
      </c>
      <c r="AP35" s="319">
        <v>0</v>
      </c>
      <c r="AQ35" s="319">
        <v>0</v>
      </c>
      <c r="AR35" s="319">
        <v>0</v>
      </c>
      <c r="AS35" s="319">
        <v>0</v>
      </c>
      <c r="AT35" s="319">
        <v>0</v>
      </c>
      <c r="AU35" s="319">
        <v>0</v>
      </c>
      <c r="AV35" s="319">
        <v>0</v>
      </c>
      <c r="AW35" s="319">
        <v>0</v>
      </c>
      <c r="AX35" s="319">
        <v>0</v>
      </c>
      <c r="AY35" s="319">
        <v>0</v>
      </c>
      <c r="AZ35" s="319">
        <v>0</v>
      </c>
      <c r="BA35" s="319">
        <v>0</v>
      </c>
      <c r="BB35" s="319">
        <v>0</v>
      </c>
      <c r="BC35" s="319">
        <v>0</v>
      </c>
      <c r="BD35" s="319">
        <v>0</v>
      </c>
      <c r="BE35" s="319">
        <v>0</v>
      </c>
      <c r="BF35" s="319">
        <v>0</v>
      </c>
      <c r="BG35" s="319">
        <v>0</v>
      </c>
      <c r="BH35" s="319">
        <v>0</v>
      </c>
      <c r="BI35" s="319">
        <v>0</v>
      </c>
      <c r="BJ35" s="354">
        <v>0</v>
      </c>
      <c r="BK35" s="354">
        <v>0</v>
      </c>
    </row>
    <row r="36" spans="1:63" s="281" customFormat="1" ht="20.100000000000001" customHeight="1" x14ac:dyDescent="0.2">
      <c r="A36" s="378"/>
      <c r="B36" s="352" t="s">
        <v>110</v>
      </c>
      <c r="C36" s="353" t="s">
        <v>111</v>
      </c>
      <c r="D36" s="202">
        <v>0.04</v>
      </c>
      <c r="E36" s="319">
        <v>0</v>
      </c>
      <c r="F36" s="320">
        <v>0</v>
      </c>
      <c r="G36" s="319">
        <v>0</v>
      </c>
      <c r="H36" s="319">
        <v>0</v>
      </c>
      <c r="I36" s="319">
        <v>0</v>
      </c>
      <c r="J36" s="319">
        <v>0</v>
      </c>
      <c r="K36" s="319">
        <v>0</v>
      </c>
      <c r="L36" s="319">
        <v>0</v>
      </c>
      <c r="M36" s="319">
        <v>0</v>
      </c>
      <c r="N36" s="319">
        <v>0</v>
      </c>
      <c r="O36" s="319">
        <v>0</v>
      </c>
      <c r="P36" s="319">
        <v>0</v>
      </c>
      <c r="Q36" s="319">
        <v>0</v>
      </c>
      <c r="R36" s="202">
        <v>0</v>
      </c>
      <c r="S36" s="319">
        <v>0</v>
      </c>
      <c r="T36" s="319">
        <v>0</v>
      </c>
      <c r="U36" s="319">
        <v>0</v>
      </c>
      <c r="V36" s="319">
        <v>0</v>
      </c>
      <c r="W36" s="319">
        <v>0</v>
      </c>
      <c r="X36" s="319">
        <v>0</v>
      </c>
      <c r="Y36" s="319">
        <v>0</v>
      </c>
      <c r="Z36" s="319">
        <v>0</v>
      </c>
      <c r="AA36" s="319">
        <v>0</v>
      </c>
      <c r="AB36" s="202">
        <v>0</v>
      </c>
      <c r="AC36" s="319">
        <v>0</v>
      </c>
      <c r="AD36" s="319">
        <v>0</v>
      </c>
      <c r="AE36" s="319">
        <v>0</v>
      </c>
      <c r="AF36" s="319">
        <v>0</v>
      </c>
      <c r="AG36" s="319">
        <v>0</v>
      </c>
      <c r="AH36" s="319">
        <v>0</v>
      </c>
      <c r="AI36" s="319">
        <v>0</v>
      </c>
      <c r="AJ36" s="319">
        <v>0</v>
      </c>
      <c r="AK36" s="319">
        <v>0</v>
      </c>
      <c r="AL36" s="319">
        <v>0</v>
      </c>
      <c r="AM36" s="319">
        <v>0</v>
      </c>
      <c r="AN36" s="319">
        <v>0</v>
      </c>
      <c r="AO36" s="319">
        <v>0</v>
      </c>
      <c r="AP36" s="319">
        <v>0</v>
      </c>
      <c r="AQ36" s="319">
        <v>0</v>
      </c>
      <c r="AR36" s="319">
        <v>0</v>
      </c>
      <c r="AS36" s="319">
        <v>0</v>
      </c>
      <c r="AT36" s="319">
        <v>0</v>
      </c>
      <c r="AU36" s="319">
        <v>0</v>
      </c>
      <c r="AV36" s="319">
        <v>0</v>
      </c>
      <c r="AW36" s="319">
        <v>0</v>
      </c>
      <c r="AX36" s="319">
        <v>0</v>
      </c>
      <c r="AY36" s="319">
        <v>0</v>
      </c>
      <c r="AZ36" s="319">
        <v>0</v>
      </c>
      <c r="BA36" s="319">
        <v>0</v>
      </c>
      <c r="BB36" s="319">
        <v>0</v>
      </c>
      <c r="BC36" s="319">
        <v>0</v>
      </c>
      <c r="BD36" s="319">
        <v>0</v>
      </c>
      <c r="BE36" s="319">
        <v>0</v>
      </c>
      <c r="BF36" s="319">
        <v>0</v>
      </c>
      <c r="BG36" s="319">
        <v>0</v>
      </c>
      <c r="BH36" s="319">
        <v>0</v>
      </c>
      <c r="BI36" s="319">
        <v>0</v>
      </c>
      <c r="BJ36" s="354">
        <v>0</v>
      </c>
      <c r="BK36" s="354">
        <v>0.04</v>
      </c>
    </row>
    <row r="37" spans="1:63" s="281" customFormat="1" ht="20.100000000000001" customHeight="1" x14ac:dyDescent="0.2">
      <c r="A37" s="378"/>
      <c r="B37" s="352" t="s">
        <v>1266</v>
      </c>
      <c r="C37" s="353" t="s">
        <v>113</v>
      </c>
      <c r="D37" s="202">
        <v>0</v>
      </c>
      <c r="E37" s="319">
        <v>0</v>
      </c>
      <c r="F37" s="320">
        <v>0</v>
      </c>
      <c r="G37" s="319">
        <v>0</v>
      </c>
      <c r="H37" s="319">
        <v>0</v>
      </c>
      <c r="I37" s="319">
        <v>0</v>
      </c>
      <c r="J37" s="319">
        <v>0</v>
      </c>
      <c r="K37" s="319">
        <v>0</v>
      </c>
      <c r="L37" s="319">
        <v>0</v>
      </c>
      <c r="M37" s="319">
        <v>0</v>
      </c>
      <c r="N37" s="319">
        <v>0</v>
      </c>
      <c r="O37" s="319">
        <v>0</v>
      </c>
      <c r="P37" s="319">
        <v>0</v>
      </c>
      <c r="Q37" s="319">
        <v>0</v>
      </c>
      <c r="R37" s="202">
        <v>0</v>
      </c>
      <c r="S37" s="319">
        <v>0</v>
      </c>
      <c r="T37" s="319">
        <v>0</v>
      </c>
      <c r="U37" s="319">
        <v>0</v>
      </c>
      <c r="V37" s="319">
        <v>0</v>
      </c>
      <c r="W37" s="319">
        <v>0</v>
      </c>
      <c r="X37" s="319">
        <v>0</v>
      </c>
      <c r="Y37" s="319">
        <v>0</v>
      </c>
      <c r="Z37" s="319">
        <v>0</v>
      </c>
      <c r="AA37" s="319">
        <v>0</v>
      </c>
      <c r="AB37" s="202">
        <v>0</v>
      </c>
      <c r="AC37" s="319">
        <v>0</v>
      </c>
      <c r="AD37" s="319">
        <v>0</v>
      </c>
      <c r="AE37" s="319">
        <v>0</v>
      </c>
      <c r="AF37" s="319">
        <v>0</v>
      </c>
      <c r="AG37" s="319">
        <v>0</v>
      </c>
      <c r="AH37" s="319">
        <v>0</v>
      </c>
      <c r="AI37" s="319">
        <v>0</v>
      </c>
      <c r="AJ37" s="319">
        <v>0</v>
      </c>
      <c r="AK37" s="319">
        <v>0</v>
      </c>
      <c r="AL37" s="319">
        <v>0</v>
      </c>
      <c r="AM37" s="319">
        <v>0</v>
      </c>
      <c r="AN37" s="319">
        <v>0</v>
      </c>
      <c r="AO37" s="319">
        <v>0</v>
      </c>
      <c r="AP37" s="319">
        <v>0</v>
      </c>
      <c r="AQ37" s="319">
        <v>0</v>
      </c>
      <c r="AR37" s="319">
        <v>0</v>
      </c>
      <c r="AS37" s="319">
        <v>0</v>
      </c>
      <c r="AT37" s="319">
        <v>0</v>
      </c>
      <c r="AU37" s="319">
        <v>0</v>
      </c>
      <c r="AV37" s="319">
        <v>0</v>
      </c>
      <c r="AW37" s="319">
        <v>0</v>
      </c>
      <c r="AX37" s="319">
        <v>0</v>
      </c>
      <c r="AY37" s="319">
        <v>0</v>
      </c>
      <c r="AZ37" s="319">
        <v>0</v>
      </c>
      <c r="BA37" s="319">
        <v>0</v>
      </c>
      <c r="BB37" s="319">
        <v>0</v>
      </c>
      <c r="BC37" s="319">
        <v>0</v>
      </c>
      <c r="BD37" s="319">
        <v>0</v>
      </c>
      <c r="BE37" s="319">
        <v>0</v>
      </c>
      <c r="BF37" s="319">
        <v>0</v>
      </c>
      <c r="BG37" s="319">
        <v>0</v>
      </c>
      <c r="BH37" s="319">
        <v>0</v>
      </c>
      <c r="BI37" s="319">
        <v>0</v>
      </c>
      <c r="BJ37" s="354">
        <v>0</v>
      </c>
      <c r="BK37" s="354">
        <v>0</v>
      </c>
    </row>
    <row r="38" spans="1:63" s="281" customFormat="1" ht="20.100000000000001" customHeight="1" x14ac:dyDescent="0.2">
      <c r="A38" s="378"/>
      <c r="B38" s="355" t="s">
        <v>664</v>
      </c>
      <c r="C38" s="356" t="s">
        <v>115</v>
      </c>
      <c r="D38" s="202">
        <v>0</v>
      </c>
      <c r="E38" s="319">
        <v>0</v>
      </c>
      <c r="F38" s="320">
        <v>0</v>
      </c>
      <c r="G38" s="319">
        <v>0</v>
      </c>
      <c r="H38" s="319">
        <v>0</v>
      </c>
      <c r="I38" s="319">
        <v>0</v>
      </c>
      <c r="J38" s="319">
        <v>0</v>
      </c>
      <c r="K38" s="319">
        <v>0</v>
      </c>
      <c r="L38" s="319">
        <v>0</v>
      </c>
      <c r="M38" s="319">
        <v>0</v>
      </c>
      <c r="N38" s="319">
        <v>0</v>
      </c>
      <c r="O38" s="319">
        <v>0</v>
      </c>
      <c r="P38" s="319">
        <v>0</v>
      </c>
      <c r="Q38" s="319">
        <v>0</v>
      </c>
      <c r="R38" s="202">
        <v>0</v>
      </c>
      <c r="S38" s="319">
        <v>0</v>
      </c>
      <c r="T38" s="319">
        <v>0</v>
      </c>
      <c r="U38" s="319">
        <v>0</v>
      </c>
      <c r="V38" s="319">
        <v>0</v>
      </c>
      <c r="W38" s="319">
        <v>0</v>
      </c>
      <c r="X38" s="319">
        <v>0</v>
      </c>
      <c r="Y38" s="319">
        <v>0</v>
      </c>
      <c r="Z38" s="319">
        <v>0</v>
      </c>
      <c r="AA38" s="319">
        <v>0</v>
      </c>
      <c r="AB38" s="202">
        <v>0</v>
      </c>
      <c r="AC38" s="319">
        <v>0</v>
      </c>
      <c r="AD38" s="319">
        <v>0</v>
      </c>
      <c r="AE38" s="319">
        <v>0</v>
      </c>
      <c r="AF38" s="319">
        <v>0</v>
      </c>
      <c r="AG38" s="319">
        <v>0</v>
      </c>
      <c r="AH38" s="319">
        <v>0</v>
      </c>
      <c r="AI38" s="319">
        <v>0</v>
      </c>
      <c r="AJ38" s="319">
        <v>0</v>
      </c>
      <c r="AK38" s="319">
        <v>0</v>
      </c>
      <c r="AL38" s="319">
        <v>0</v>
      </c>
      <c r="AM38" s="319">
        <v>0</v>
      </c>
      <c r="AN38" s="319">
        <v>0</v>
      </c>
      <c r="AO38" s="319">
        <v>0</v>
      </c>
      <c r="AP38" s="319">
        <v>0</v>
      </c>
      <c r="AQ38" s="319">
        <v>0</v>
      </c>
      <c r="AR38" s="319">
        <v>0</v>
      </c>
      <c r="AS38" s="319">
        <v>0</v>
      </c>
      <c r="AT38" s="319">
        <v>0</v>
      </c>
      <c r="AU38" s="319">
        <v>0</v>
      </c>
      <c r="AV38" s="319">
        <v>0</v>
      </c>
      <c r="AW38" s="319">
        <v>0</v>
      </c>
      <c r="AX38" s="319">
        <v>0</v>
      </c>
      <c r="AY38" s="319">
        <v>0</v>
      </c>
      <c r="AZ38" s="319">
        <v>0</v>
      </c>
      <c r="BA38" s="319">
        <v>0</v>
      </c>
      <c r="BB38" s="319">
        <v>0</v>
      </c>
      <c r="BC38" s="319">
        <v>0</v>
      </c>
      <c r="BD38" s="319">
        <v>0</v>
      </c>
      <c r="BE38" s="319">
        <v>0</v>
      </c>
      <c r="BF38" s="319">
        <v>0</v>
      </c>
      <c r="BG38" s="319">
        <v>0</v>
      </c>
      <c r="BH38" s="319">
        <v>0</v>
      </c>
      <c r="BI38" s="319">
        <v>0</v>
      </c>
      <c r="BJ38" s="354">
        <v>0</v>
      </c>
      <c r="BK38" s="354">
        <v>0</v>
      </c>
    </row>
    <row r="39" spans="1:63" ht="20.100000000000001" customHeight="1" x14ac:dyDescent="0.2">
      <c r="A39" s="377" t="s">
        <v>135</v>
      </c>
      <c r="B39" s="341" t="s">
        <v>1287</v>
      </c>
      <c r="C39" s="340" t="s">
        <v>117</v>
      </c>
      <c r="D39" s="202">
        <v>0.54</v>
      </c>
      <c r="E39" s="202">
        <v>0</v>
      </c>
      <c r="F39" s="320">
        <v>0</v>
      </c>
      <c r="G39" s="202">
        <v>0</v>
      </c>
      <c r="H39" s="202">
        <v>0</v>
      </c>
      <c r="I39" s="202">
        <v>0</v>
      </c>
      <c r="J39" s="202">
        <v>0</v>
      </c>
      <c r="K39" s="202">
        <v>0</v>
      </c>
      <c r="L39" s="202">
        <v>0</v>
      </c>
      <c r="M39" s="202">
        <v>0</v>
      </c>
      <c r="N39" s="202">
        <v>0</v>
      </c>
      <c r="O39" s="202">
        <v>0</v>
      </c>
      <c r="P39" s="202">
        <v>0</v>
      </c>
      <c r="Q39" s="202">
        <v>0</v>
      </c>
      <c r="R39" s="202">
        <v>0</v>
      </c>
      <c r="S39" s="202">
        <v>0</v>
      </c>
      <c r="T39" s="202">
        <v>0</v>
      </c>
      <c r="U39" s="202">
        <v>0</v>
      </c>
      <c r="V39" s="202">
        <v>0</v>
      </c>
      <c r="W39" s="202">
        <v>0</v>
      </c>
      <c r="X39" s="202">
        <v>0</v>
      </c>
      <c r="Y39" s="202">
        <v>0</v>
      </c>
      <c r="Z39" s="202">
        <v>0</v>
      </c>
      <c r="AA39" s="202">
        <v>0</v>
      </c>
      <c r="AB39" s="202">
        <v>0</v>
      </c>
      <c r="AC39" s="319">
        <v>0</v>
      </c>
      <c r="AD39" s="319">
        <v>0</v>
      </c>
      <c r="AE39" s="319">
        <v>0</v>
      </c>
      <c r="AF39" s="319">
        <v>0</v>
      </c>
      <c r="AG39" s="319">
        <v>0</v>
      </c>
      <c r="AH39" s="319">
        <v>0</v>
      </c>
      <c r="AI39" s="319">
        <v>0</v>
      </c>
      <c r="AJ39" s="319">
        <v>0</v>
      </c>
      <c r="AK39" s="319">
        <v>0</v>
      </c>
      <c r="AL39" s="202">
        <v>0</v>
      </c>
      <c r="AM39" s="202">
        <v>0</v>
      </c>
      <c r="AN39" s="202">
        <v>0</v>
      </c>
      <c r="AO39" s="202">
        <v>0</v>
      </c>
      <c r="AP39" s="319">
        <v>0</v>
      </c>
      <c r="AQ39" s="319">
        <v>0</v>
      </c>
      <c r="AR39" s="319">
        <v>0</v>
      </c>
      <c r="AS39" s="202">
        <v>0</v>
      </c>
      <c r="AT39" s="202">
        <v>0</v>
      </c>
      <c r="AU39" s="202">
        <v>0</v>
      </c>
      <c r="AV39" s="202">
        <v>0</v>
      </c>
      <c r="AW39" s="202">
        <v>0</v>
      </c>
      <c r="AX39" s="202">
        <v>0</v>
      </c>
      <c r="AY39" s="202">
        <v>0</v>
      </c>
      <c r="AZ39" s="202">
        <v>0</v>
      </c>
      <c r="BA39" s="202">
        <v>0</v>
      </c>
      <c r="BB39" s="202">
        <v>0</v>
      </c>
      <c r="BC39" s="202">
        <v>0</v>
      </c>
      <c r="BD39" s="202">
        <v>0</v>
      </c>
      <c r="BE39" s="202">
        <v>0</v>
      </c>
      <c r="BF39" s="202">
        <v>0</v>
      </c>
      <c r="BG39" s="319">
        <v>0</v>
      </c>
      <c r="BH39" s="319">
        <v>0</v>
      </c>
      <c r="BI39" s="319">
        <v>0</v>
      </c>
      <c r="BJ39" s="321">
        <v>0</v>
      </c>
      <c r="BK39" s="321">
        <v>0.54</v>
      </c>
    </row>
    <row r="40" spans="1:63" ht="20.100000000000001" customHeight="1" x14ac:dyDescent="0.2">
      <c r="A40" s="375" t="s">
        <v>141</v>
      </c>
      <c r="B40" s="341" t="s">
        <v>1288</v>
      </c>
      <c r="C40" s="340" t="s">
        <v>119</v>
      </c>
      <c r="D40" s="202">
        <v>0</v>
      </c>
      <c r="E40" s="202">
        <v>0</v>
      </c>
      <c r="F40" s="320">
        <v>0</v>
      </c>
      <c r="G40" s="202">
        <v>0</v>
      </c>
      <c r="H40" s="202">
        <v>0</v>
      </c>
      <c r="I40" s="202">
        <v>0</v>
      </c>
      <c r="J40" s="202">
        <v>0</v>
      </c>
      <c r="K40" s="202">
        <v>0</v>
      </c>
      <c r="L40" s="202">
        <v>0</v>
      </c>
      <c r="M40" s="202">
        <v>0</v>
      </c>
      <c r="N40" s="202">
        <v>0</v>
      </c>
      <c r="O40" s="202">
        <v>0</v>
      </c>
      <c r="P40" s="202">
        <v>0</v>
      </c>
      <c r="Q40" s="202">
        <v>0</v>
      </c>
      <c r="R40" s="202">
        <v>0</v>
      </c>
      <c r="S40" s="202">
        <v>0</v>
      </c>
      <c r="T40" s="202">
        <v>0</v>
      </c>
      <c r="U40" s="202">
        <v>0</v>
      </c>
      <c r="V40" s="202">
        <v>0</v>
      </c>
      <c r="W40" s="202">
        <v>0</v>
      </c>
      <c r="X40" s="202">
        <v>0</v>
      </c>
      <c r="Y40" s="202">
        <v>0</v>
      </c>
      <c r="Z40" s="202">
        <v>0</v>
      </c>
      <c r="AA40" s="202">
        <v>0</v>
      </c>
      <c r="AB40" s="202">
        <v>0</v>
      </c>
      <c r="AC40" s="319">
        <v>0</v>
      </c>
      <c r="AD40" s="319">
        <v>0</v>
      </c>
      <c r="AE40" s="319">
        <v>0</v>
      </c>
      <c r="AF40" s="319">
        <v>0</v>
      </c>
      <c r="AG40" s="319">
        <v>0</v>
      </c>
      <c r="AH40" s="319">
        <v>0</v>
      </c>
      <c r="AI40" s="319">
        <v>0</v>
      </c>
      <c r="AJ40" s="319">
        <v>0</v>
      </c>
      <c r="AK40" s="319">
        <v>0</v>
      </c>
      <c r="AL40" s="202">
        <v>0</v>
      </c>
      <c r="AM40" s="202">
        <v>0</v>
      </c>
      <c r="AN40" s="202">
        <v>0</v>
      </c>
      <c r="AO40" s="202">
        <v>0</v>
      </c>
      <c r="AP40" s="319">
        <v>0</v>
      </c>
      <c r="AQ40" s="319">
        <v>0</v>
      </c>
      <c r="AR40" s="319">
        <v>0</v>
      </c>
      <c r="AS40" s="202">
        <v>0</v>
      </c>
      <c r="AT40" s="202">
        <v>0</v>
      </c>
      <c r="AU40" s="202">
        <v>0</v>
      </c>
      <c r="AV40" s="202">
        <v>0</v>
      </c>
      <c r="AW40" s="202">
        <v>0</v>
      </c>
      <c r="AX40" s="202">
        <v>0</v>
      </c>
      <c r="AY40" s="202">
        <v>0</v>
      </c>
      <c r="AZ40" s="202">
        <v>0</v>
      </c>
      <c r="BA40" s="202">
        <v>0</v>
      </c>
      <c r="BB40" s="202">
        <v>0</v>
      </c>
      <c r="BC40" s="202">
        <v>0</v>
      </c>
      <c r="BD40" s="202">
        <v>0</v>
      </c>
      <c r="BE40" s="202">
        <v>0</v>
      </c>
      <c r="BF40" s="202">
        <v>0</v>
      </c>
      <c r="BG40" s="319">
        <v>0</v>
      </c>
      <c r="BH40" s="319">
        <v>0</v>
      </c>
      <c r="BI40" s="319">
        <v>0</v>
      </c>
      <c r="BJ40" s="321">
        <v>0</v>
      </c>
      <c r="BK40" s="321">
        <v>0</v>
      </c>
    </row>
    <row r="41" spans="1:63" ht="20.100000000000001" customHeight="1" x14ac:dyDescent="0.2">
      <c r="A41" s="375" t="s">
        <v>161</v>
      </c>
      <c r="B41" s="341" t="s">
        <v>1289</v>
      </c>
      <c r="C41" s="340" t="s">
        <v>121</v>
      </c>
      <c r="D41" s="202">
        <v>1.56</v>
      </c>
      <c r="E41" s="202">
        <v>0</v>
      </c>
      <c r="F41" s="320">
        <v>0</v>
      </c>
      <c r="G41" s="202">
        <v>0</v>
      </c>
      <c r="H41" s="202">
        <v>0</v>
      </c>
      <c r="I41" s="202">
        <v>0</v>
      </c>
      <c r="J41" s="202">
        <v>0</v>
      </c>
      <c r="K41" s="202">
        <v>0</v>
      </c>
      <c r="L41" s="202">
        <v>0</v>
      </c>
      <c r="M41" s="202">
        <v>0</v>
      </c>
      <c r="N41" s="202">
        <v>0</v>
      </c>
      <c r="O41" s="202">
        <v>0</v>
      </c>
      <c r="P41" s="202">
        <v>0</v>
      </c>
      <c r="Q41" s="202">
        <v>0</v>
      </c>
      <c r="R41" s="202">
        <v>0</v>
      </c>
      <c r="S41" s="202">
        <v>0</v>
      </c>
      <c r="T41" s="202">
        <v>0</v>
      </c>
      <c r="U41" s="202">
        <v>0</v>
      </c>
      <c r="V41" s="202">
        <v>0</v>
      </c>
      <c r="W41" s="202">
        <v>0</v>
      </c>
      <c r="X41" s="202">
        <v>0</v>
      </c>
      <c r="Y41" s="202">
        <v>0</v>
      </c>
      <c r="Z41" s="202">
        <v>0</v>
      </c>
      <c r="AA41" s="202">
        <v>0</v>
      </c>
      <c r="AB41" s="202">
        <v>0</v>
      </c>
      <c r="AC41" s="319">
        <v>0</v>
      </c>
      <c r="AD41" s="319">
        <v>0</v>
      </c>
      <c r="AE41" s="319">
        <v>0</v>
      </c>
      <c r="AF41" s="319">
        <v>0</v>
      </c>
      <c r="AG41" s="319">
        <v>0</v>
      </c>
      <c r="AH41" s="319">
        <v>0</v>
      </c>
      <c r="AI41" s="319">
        <v>0</v>
      </c>
      <c r="AJ41" s="319">
        <v>0</v>
      </c>
      <c r="AK41" s="319">
        <v>0</v>
      </c>
      <c r="AL41" s="202">
        <v>0</v>
      </c>
      <c r="AM41" s="202">
        <v>0</v>
      </c>
      <c r="AN41" s="202">
        <v>0</v>
      </c>
      <c r="AO41" s="202">
        <v>0</v>
      </c>
      <c r="AP41" s="319">
        <v>0</v>
      </c>
      <c r="AQ41" s="319">
        <v>0</v>
      </c>
      <c r="AR41" s="319">
        <v>0</v>
      </c>
      <c r="AS41" s="202">
        <v>0</v>
      </c>
      <c r="AT41" s="202">
        <v>0</v>
      </c>
      <c r="AU41" s="202">
        <v>0</v>
      </c>
      <c r="AV41" s="202">
        <v>0</v>
      </c>
      <c r="AW41" s="202">
        <v>0</v>
      </c>
      <c r="AX41" s="202">
        <v>0</v>
      </c>
      <c r="AY41" s="202">
        <v>0</v>
      </c>
      <c r="AZ41" s="202">
        <v>0</v>
      </c>
      <c r="BA41" s="202">
        <v>0</v>
      </c>
      <c r="BB41" s="202">
        <v>0</v>
      </c>
      <c r="BC41" s="202">
        <v>0</v>
      </c>
      <c r="BD41" s="202">
        <v>0</v>
      </c>
      <c r="BE41" s="202">
        <v>0</v>
      </c>
      <c r="BF41" s="202">
        <v>0</v>
      </c>
      <c r="BG41" s="319">
        <v>0</v>
      </c>
      <c r="BH41" s="319">
        <v>0</v>
      </c>
      <c r="BI41" s="319">
        <v>0</v>
      </c>
      <c r="BJ41" s="321">
        <v>0</v>
      </c>
      <c r="BK41" s="321">
        <v>1.56</v>
      </c>
    </row>
    <row r="42" spans="1:63" ht="26.25" customHeight="1" x14ac:dyDescent="0.2">
      <c r="A42" s="375" t="s">
        <v>522</v>
      </c>
      <c r="B42" s="341" t="s">
        <v>1290</v>
      </c>
      <c r="C42" s="340" t="s">
        <v>123</v>
      </c>
      <c r="D42" s="202">
        <v>1.97</v>
      </c>
      <c r="E42" s="202">
        <v>0</v>
      </c>
      <c r="F42" s="320">
        <v>0</v>
      </c>
      <c r="G42" s="202">
        <v>0</v>
      </c>
      <c r="H42" s="202">
        <v>0</v>
      </c>
      <c r="I42" s="202">
        <v>0</v>
      </c>
      <c r="J42" s="202">
        <v>0</v>
      </c>
      <c r="K42" s="202">
        <v>0</v>
      </c>
      <c r="L42" s="202">
        <v>0</v>
      </c>
      <c r="M42" s="202">
        <v>0</v>
      </c>
      <c r="N42" s="202">
        <v>0</v>
      </c>
      <c r="O42" s="202">
        <v>0</v>
      </c>
      <c r="P42" s="202">
        <v>0</v>
      </c>
      <c r="Q42" s="202">
        <v>0</v>
      </c>
      <c r="R42" s="202">
        <v>0</v>
      </c>
      <c r="S42" s="202">
        <v>0</v>
      </c>
      <c r="T42" s="202">
        <v>0</v>
      </c>
      <c r="U42" s="202">
        <v>0</v>
      </c>
      <c r="V42" s="202">
        <v>0</v>
      </c>
      <c r="W42" s="202">
        <v>0</v>
      </c>
      <c r="X42" s="202">
        <v>0</v>
      </c>
      <c r="Y42" s="202">
        <v>0</v>
      </c>
      <c r="Z42" s="202">
        <v>0</v>
      </c>
      <c r="AA42" s="202">
        <v>0</v>
      </c>
      <c r="AB42" s="202">
        <v>0</v>
      </c>
      <c r="AC42" s="319">
        <v>0</v>
      </c>
      <c r="AD42" s="319">
        <v>0</v>
      </c>
      <c r="AE42" s="319">
        <v>0</v>
      </c>
      <c r="AF42" s="319">
        <v>0</v>
      </c>
      <c r="AG42" s="319">
        <v>0</v>
      </c>
      <c r="AH42" s="319">
        <v>0</v>
      </c>
      <c r="AI42" s="319">
        <v>0</v>
      </c>
      <c r="AJ42" s="319">
        <v>0</v>
      </c>
      <c r="AK42" s="319">
        <v>0</v>
      </c>
      <c r="AL42" s="202">
        <v>0</v>
      </c>
      <c r="AM42" s="202">
        <v>0</v>
      </c>
      <c r="AN42" s="202">
        <v>0</v>
      </c>
      <c r="AO42" s="202">
        <v>0</v>
      </c>
      <c r="AP42" s="319">
        <v>0</v>
      </c>
      <c r="AQ42" s="319">
        <v>0</v>
      </c>
      <c r="AR42" s="319">
        <v>0</v>
      </c>
      <c r="AS42" s="202">
        <v>0</v>
      </c>
      <c r="AT42" s="202">
        <v>0</v>
      </c>
      <c r="AU42" s="202">
        <v>0</v>
      </c>
      <c r="AV42" s="202">
        <v>0</v>
      </c>
      <c r="AW42" s="202">
        <v>0</v>
      </c>
      <c r="AX42" s="202">
        <v>0</v>
      </c>
      <c r="AY42" s="202">
        <v>0</v>
      </c>
      <c r="AZ42" s="202">
        <v>0</v>
      </c>
      <c r="BA42" s="202">
        <v>0</v>
      </c>
      <c r="BB42" s="202">
        <v>0</v>
      </c>
      <c r="BC42" s="202">
        <v>0</v>
      </c>
      <c r="BD42" s="202">
        <v>0</v>
      </c>
      <c r="BE42" s="202">
        <v>0</v>
      </c>
      <c r="BF42" s="202">
        <v>0</v>
      </c>
      <c r="BG42" s="319">
        <v>0</v>
      </c>
      <c r="BH42" s="319">
        <v>0</v>
      </c>
      <c r="BI42" s="319">
        <v>0</v>
      </c>
      <c r="BJ42" s="321">
        <v>-0.02</v>
      </c>
      <c r="BK42" s="321">
        <v>1.95</v>
      </c>
    </row>
    <row r="43" spans="1:63" s="281" customFormat="1" ht="20.100000000000001" customHeight="1" x14ac:dyDescent="0.2">
      <c r="A43" s="378"/>
      <c r="B43" s="352" t="s">
        <v>1267</v>
      </c>
      <c r="C43" s="353" t="s">
        <v>125</v>
      </c>
      <c r="D43" s="202">
        <v>0</v>
      </c>
      <c r="E43" s="319">
        <v>0</v>
      </c>
      <c r="F43" s="320">
        <v>0</v>
      </c>
      <c r="G43" s="319">
        <v>0</v>
      </c>
      <c r="H43" s="319">
        <v>0</v>
      </c>
      <c r="I43" s="319">
        <v>0</v>
      </c>
      <c r="J43" s="319">
        <v>0</v>
      </c>
      <c r="K43" s="319">
        <v>0</v>
      </c>
      <c r="L43" s="319">
        <v>0</v>
      </c>
      <c r="M43" s="319">
        <v>0</v>
      </c>
      <c r="N43" s="319">
        <v>0</v>
      </c>
      <c r="O43" s="319">
        <v>0</v>
      </c>
      <c r="P43" s="319">
        <v>0</v>
      </c>
      <c r="Q43" s="319">
        <v>0</v>
      </c>
      <c r="R43" s="202">
        <v>0</v>
      </c>
      <c r="S43" s="319">
        <v>0</v>
      </c>
      <c r="T43" s="319">
        <v>0</v>
      </c>
      <c r="U43" s="319">
        <v>0</v>
      </c>
      <c r="V43" s="319">
        <v>0</v>
      </c>
      <c r="W43" s="319">
        <v>0</v>
      </c>
      <c r="X43" s="319">
        <v>0</v>
      </c>
      <c r="Y43" s="319">
        <v>0</v>
      </c>
      <c r="Z43" s="319">
        <v>0</v>
      </c>
      <c r="AA43" s="319">
        <v>0</v>
      </c>
      <c r="AB43" s="202">
        <v>0</v>
      </c>
      <c r="AC43" s="319">
        <v>0</v>
      </c>
      <c r="AD43" s="319">
        <v>0</v>
      </c>
      <c r="AE43" s="319">
        <v>0</v>
      </c>
      <c r="AF43" s="319">
        <v>0</v>
      </c>
      <c r="AG43" s="319">
        <v>0</v>
      </c>
      <c r="AH43" s="319">
        <v>0</v>
      </c>
      <c r="AI43" s="319">
        <v>0</v>
      </c>
      <c r="AJ43" s="319">
        <v>0</v>
      </c>
      <c r="AK43" s="319">
        <v>0</v>
      </c>
      <c r="AL43" s="319">
        <v>0</v>
      </c>
      <c r="AM43" s="319">
        <v>0</v>
      </c>
      <c r="AN43" s="319">
        <v>0</v>
      </c>
      <c r="AO43" s="319">
        <v>0</v>
      </c>
      <c r="AP43" s="319">
        <v>0</v>
      </c>
      <c r="AQ43" s="319">
        <v>0</v>
      </c>
      <c r="AR43" s="319">
        <v>0</v>
      </c>
      <c r="AS43" s="319">
        <v>0</v>
      </c>
      <c r="AT43" s="319">
        <v>0</v>
      </c>
      <c r="AU43" s="319">
        <v>0</v>
      </c>
      <c r="AV43" s="319">
        <v>0</v>
      </c>
      <c r="AW43" s="319">
        <v>0</v>
      </c>
      <c r="AX43" s="319">
        <v>0</v>
      </c>
      <c r="AY43" s="319">
        <v>0</v>
      </c>
      <c r="AZ43" s="319">
        <v>0</v>
      </c>
      <c r="BA43" s="319">
        <v>0</v>
      </c>
      <c r="BB43" s="319">
        <v>0</v>
      </c>
      <c r="BC43" s="319">
        <v>0</v>
      </c>
      <c r="BD43" s="319">
        <v>0</v>
      </c>
      <c r="BE43" s="319">
        <v>0</v>
      </c>
      <c r="BF43" s="319">
        <v>0</v>
      </c>
      <c r="BG43" s="319">
        <v>0</v>
      </c>
      <c r="BH43" s="319">
        <v>0</v>
      </c>
      <c r="BI43" s="319">
        <v>0</v>
      </c>
      <c r="BJ43" s="354">
        <v>0</v>
      </c>
      <c r="BK43" s="354">
        <v>0</v>
      </c>
    </row>
    <row r="44" spans="1:63" s="281" customFormat="1" ht="20.100000000000001" customHeight="1" x14ac:dyDescent="0.2">
      <c r="A44" s="378"/>
      <c r="B44" s="352" t="s">
        <v>1268</v>
      </c>
      <c r="C44" s="353" t="s">
        <v>127</v>
      </c>
      <c r="D44" s="202">
        <v>0</v>
      </c>
      <c r="E44" s="319">
        <v>0</v>
      </c>
      <c r="F44" s="320">
        <v>0</v>
      </c>
      <c r="G44" s="319">
        <v>0</v>
      </c>
      <c r="H44" s="319">
        <v>0</v>
      </c>
      <c r="I44" s="319">
        <v>0</v>
      </c>
      <c r="J44" s="319">
        <v>0</v>
      </c>
      <c r="K44" s="319">
        <v>0</v>
      </c>
      <c r="L44" s="319">
        <v>0</v>
      </c>
      <c r="M44" s="319">
        <v>0</v>
      </c>
      <c r="N44" s="319">
        <v>0</v>
      </c>
      <c r="O44" s="319">
        <v>0</v>
      </c>
      <c r="P44" s="319">
        <v>0</v>
      </c>
      <c r="Q44" s="319">
        <v>0</v>
      </c>
      <c r="R44" s="202">
        <v>0</v>
      </c>
      <c r="S44" s="319">
        <v>0</v>
      </c>
      <c r="T44" s="319">
        <v>0</v>
      </c>
      <c r="U44" s="319">
        <v>0</v>
      </c>
      <c r="V44" s="319">
        <v>0</v>
      </c>
      <c r="W44" s="319">
        <v>0</v>
      </c>
      <c r="X44" s="319">
        <v>0</v>
      </c>
      <c r="Y44" s="319">
        <v>0</v>
      </c>
      <c r="Z44" s="319">
        <v>0</v>
      </c>
      <c r="AA44" s="319">
        <v>0</v>
      </c>
      <c r="AB44" s="202">
        <v>0</v>
      </c>
      <c r="AC44" s="319">
        <v>0</v>
      </c>
      <c r="AD44" s="319">
        <v>0</v>
      </c>
      <c r="AE44" s="319">
        <v>0</v>
      </c>
      <c r="AF44" s="319">
        <v>0</v>
      </c>
      <c r="AG44" s="319">
        <v>0</v>
      </c>
      <c r="AH44" s="319">
        <v>0</v>
      </c>
      <c r="AI44" s="319">
        <v>0</v>
      </c>
      <c r="AJ44" s="319">
        <v>0</v>
      </c>
      <c r="AK44" s="319">
        <v>0</v>
      </c>
      <c r="AL44" s="319">
        <v>0</v>
      </c>
      <c r="AM44" s="319">
        <v>0</v>
      </c>
      <c r="AN44" s="319">
        <v>0</v>
      </c>
      <c r="AO44" s="319">
        <v>0</v>
      </c>
      <c r="AP44" s="319">
        <v>0</v>
      </c>
      <c r="AQ44" s="319">
        <v>0</v>
      </c>
      <c r="AR44" s="319">
        <v>0</v>
      </c>
      <c r="AS44" s="319">
        <v>0</v>
      </c>
      <c r="AT44" s="319">
        <v>0</v>
      </c>
      <c r="AU44" s="319">
        <v>0</v>
      </c>
      <c r="AV44" s="319">
        <v>0</v>
      </c>
      <c r="AW44" s="319">
        <v>0</v>
      </c>
      <c r="AX44" s="319">
        <v>0</v>
      </c>
      <c r="AY44" s="319">
        <v>0</v>
      </c>
      <c r="AZ44" s="319">
        <v>0</v>
      </c>
      <c r="BA44" s="319">
        <v>0</v>
      </c>
      <c r="BB44" s="319">
        <v>0</v>
      </c>
      <c r="BC44" s="319">
        <v>0</v>
      </c>
      <c r="BD44" s="319">
        <v>0</v>
      </c>
      <c r="BE44" s="319">
        <v>0</v>
      </c>
      <c r="BF44" s="319">
        <v>0</v>
      </c>
      <c r="BG44" s="319">
        <v>0</v>
      </c>
      <c r="BH44" s="319">
        <v>0</v>
      </c>
      <c r="BI44" s="319">
        <v>0</v>
      </c>
      <c r="BJ44" s="354">
        <v>0</v>
      </c>
      <c r="BK44" s="354">
        <v>0</v>
      </c>
    </row>
    <row r="45" spans="1:63" s="281" customFormat="1" ht="20.100000000000001" customHeight="1" x14ac:dyDescent="0.2">
      <c r="A45" s="378"/>
      <c r="B45" s="352" t="s">
        <v>173</v>
      </c>
      <c r="C45" s="353" t="s">
        <v>129</v>
      </c>
      <c r="D45" s="202">
        <v>0.05</v>
      </c>
      <c r="E45" s="319">
        <v>0</v>
      </c>
      <c r="F45" s="320">
        <v>0</v>
      </c>
      <c r="G45" s="319">
        <v>0</v>
      </c>
      <c r="H45" s="319">
        <v>0</v>
      </c>
      <c r="I45" s="319">
        <v>0</v>
      </c>
      <c r="J45" s="319">
        <v>0</v>
      </c>
      <c r="K45" s="319">
        <v>0</v>
      </c>
      <c r="L45" s="319">
        <v>0</v>
      </c>
      <c r="M45" s="319">
        <v>0</v>
      </c>
      <c r="N45" s="319">
        <v>0</v>
      </c>
      <c r="O45" s="319">
        <v>0</v>
      </c>
      <c r="P45" s="319">
        <v>0</v>
      </c>
      <c r="Q45" s="319">
        <v>0</v>
      </c>
      <c r="R45" s="202">
        <v>0</v>
      </c>
      <c r="S45" s="319">
        <v>0</v>
      </c>
      <c r="T45" s="319">
        <v>0</v>
      </c>
      <c r="U45" s="319">
        <v>0</v>
      </c>
      <c r="V45" s="319">
        <v>0</v>
      </c>
      <c r="W45" s="319">
        <v>0</v>
      </c>
      <c r="X45" s="319">
        <v>0</v>
      </c>
      <c r="Y45" s="319">
        <v>0</v>
      </c>
      <c r="Z45" s="319">
        <v>0</v>
      </c>
      <c r="AA45" s="319">
        <v>0</v>
      </c>
      <c r="AB45" s="202">
        <v>0</v>
      </c>
      <c r="AC45" s="319">
        <v>0</v>
      </c>
      <c r="AD45" s="319">
        <v>0</v>
      </c>
      <c r="AE45" s="319">
        <v>0</v>
      </c>
      <c r="AF45" s="319">
        <v>0</v>
      </c>
      <c r="AG45" s="319">
        <v>0</v>
      </c>
      <c r="AH45" s="319">
        <v>0</v>
      </c>
      <c r="AI45" s="319">
        <v>0</v>
      </c>
      <c r="AJ45" s="319">
        <v>0</v>
      </c>
      <c r="AK45" s="319">
        <v>0</v>
      </c>
      <c r="AL45" s="319">
        <v>0</v>
      </c>
      <c r="AM45" s="319">
        <v>0</v>
      </c>
      <c r="AN45" s="319">
        <v>0</v>
      </c>
      <c r="AO45" s="319">
        <v>0</v>
      </c>
      <c r="AP45" s="319">
        <v>0</v>
      </c>
      <c r="AQ45" s="319">
        <v>0</v>
      </c>
      <c r="AR45" s="319">
        <v>0</v>
      </c>
      <c r="AS45" s="319">
        <v>0</v>
      </c>
      <c r="AT45" s="319">
        <v>0</v>
      </c>
      <c r="AU45" s="319">
        <v>0</v>
      </c>
      <c r="AV45" s="319">
        <v>0</v>
      </c>
      <c r="AW45" s="319">
        <v>0</v>
      </c>
      <c r="AX45" s="319">
        <v>0</v>
      </c>
      <c r="AY45" s="319">
        <v>0</v>
      </c>
      <c r="AZ45" s="319">
        <v>0</v>
      </c>
      <c r="BA45" s="319">
        <v>0</v>
      </c>
      <c r="BB45" s="319">
        <v>0</v>
      </c>
      <c r="BC45" s="319">
        <v>0</v>
      </c>
      <c r="BD45" s="319">
        <v>0</v>
      </c>
      <c r="BE45" s="319">
        <v>0</v>
      </c>
      <c r="BF45" s="319">
        <v>0</v>
      </c>
      <c r="BG45" s="319">
        <v>0</v>
      </c>
      <c r="BH45" s="319">
        <v>0</v>
      </c>
      <c r="BI45" s="319">
        <v>0</v>
      </c>
      <c r="BJ45" s="354">
        <v>0</v>
      </c>
      <c r="BK45" s="354">
        <v>0.05</v>
      </c>
    </row>
    <row r="46" spans="1:63" s="281" customFormat="1" ht="20.100000000000001" customHeight="1" x14ac:dyDescent="0.2">
      <c r="A46" s="378"/>
      <c r="B46" s="352" t="s">
        <v>174</v>
      </c>
      <c r="C46" s="353" t="s">
        <v>131</v>
      </c>
      <c r="D46" s="202">
        <v>0</v>
      </c>
      <c r="E46" s="319">
        <v>0</v>
      </c>
      <c r="F46" s="320">
        <v>0</v>
      </c>
      <c r="G46" s="319">
        <v>0</v>
      </c>
      <c r="H46" s="319">
        <v>0</v>
      </c>
      <c r="I46" s="319">
        <v>0</v>
      </c>
      <c r="J46" s="319">
        <v>0</v>
      </c>
      <c r="K46" s="319">
        <v>0</v>
      </c>
      <c r="L46" s="319">
        <v>0</v>
      </c>
      <c r="M46" s="319">
        <v>0</v>
      </c>
      <c r="N46" s="319">
        <v>0</v>
      </c>
      <c r="O46" s="319">
        <v>0</v>
      </c>
      <c r="P46" s="319">
        <v>0</v>
      </c>
      <c r="Q46" s="319">
        <v>0</v>
      </c>
      <c r="R46" s="202">
        <v>0</v>
      </c>
      <c r="S46" s="319">
        <v>0</v>
      </c>
      <c r="T46" s="319">
        <v>0</v>
      </c>
      <c r="U46" s="319">
        <v>0</v>
      </c>
      <c r="V46" s="319">
        <v>0</v>
      </c>
      <c r="W46" s="319">
        <v>0</v>
      </c>
      <c r="X46" s="319">
        <v>0</v>
      </c>
      <c r="Y46" s="319">
        <v>0</v>
      </c>
      <c r="Z46" s="319">
        <v>0</v>
      </c>
      <c r="AA46" s="319">
        <v>0</v>
      </c>
      <c r="AB46" s="202">
        <v>0</v>
      </c>
      <c r="AC46" s="319">
        <v>0</v>
      </c>
      <c r="AD46" s="319">
        <v>0</v>
      </c>
      <c r="AE46" s="319">
        <v>0</v>
      </c>
      <c r="AF46" s="319">
        <v>0</v>
      </c>
      <c r="AG46" s="319">
        <v>0</v>
      </c>
      <c r="AH46" s="319">
        <v>0</v>
      </c>
      <c r="AI46" s="319">
        <v>0</v>
      </c>
      <c r="AJ46" s="319">
        <v>0</v>
      </c>
      <c r="AK46" s="319">
        <v>0</v>
      </c>
      <c r="AL46" s="319">
        <v>0</v>
      </c>
      <c r="AM46" s="319">
        <v>0</v>
      </c>
      <c r="AN46" s="319">
        <v>0</v>
      </c>
      <c r="AO46" s="319">
        <v>0</v>
      </c>
      <c r="AP46" s="319">
        <v>0</v>
      </c>
      <c r="AQ46" s="319">
        <v>0</v>
      </c>
      <c r="AR46" s="319">
        <v>0</v>
      </c>
      <c r="AS46" s="319">
        <v>0</v>
      </c>
      <c r="AT46" s="319">
        <v>0</v>
      </c>
      <c r="AU46" s="319">
        <v>0</v>
      </c>
      <c r="AV46" s="319">
        <v>0</v>
      </c>
      <c r="AW46" s="319">
        <v>0</v>
      </c>
      <c r="AX46" s="319">
        <v>0</v>
      </c>
      <c r="AY46" s="319">
        <v>0</v>
      </c>
      <c r="AZ46" s="319">
        <v>0</v>
      </c>
      <c r="BA46" s="319">
        <v>0</v>
      </c>
      <c r="BB46" s="319">
        <v>0</v>
      </c>
      <c r="BC46" s="319">
        <v>0</v>
      </c>
      <c r="BD46" s="319">
        <v>0</v>
      </c>
      <c r="BE46" s="319">
        <v>0</v>
      </c>
      <c r="BF46" s="319">
        <v>0</v>
      </c>
      <c r="BG46" s="319">
        <v>0</v>
      </c>
      <c r="BH46" s="319">
        <v>0</v>
      </c>
      <c r="BI46" s="319">
        <v>0</v>
      </c>
      <c r="BJ46" s="354">
        <v>0</v>
      </c>
      <c r="BK46" s="354">
        <v>0</v>
      </c>
    </row>
    <row r="47" spans="1:63" ht="20.100000000000001" customHeight="1" x14ac:dyDescent="0.2">
      <c r="A47" s="375" t="s">
        <v>138</v>
      </c>
      <c r="B47" s="341" t="s">
        <v>133</v>
      </c>
      <c r="C47" s="340" t="s">
        <v>134</v>
      </c>
      <c r="D47" s="202">
        <v>0</v>
      </c>
      <c r="E47" s="202">
        <v>0</v>
      </c>
      <c r="F47" s="320">
        <v>0</v>
      </c>
      <c r="G47" s="202">
        <v>0</v>
      </c>
      <c r="H47" s="202">
        <v>0</v>
      </c>
      <c r="I47" s="202">
        <v>0</v>
      </c>
      <c r="J47" s="202">
        <v>0</v>
      </c>
      <c r="K47" s="202">
        <v>0</v>
      </c>
      <c r="L47" s="202">
        <v>0</v>
      </c>
      <c r="M47" s="202">
        <v>0</v>
      </c>
      <c r="N47" s="202">
        <v>0</v>
      </c>
      <c r="O47" s="202">
        <v>0</v>
      </c>
      <c r="P47" s="202">
        <v>0</v>
      </c>
      <c r="Q47" s="202">
        <v>0</v>
      </c>
      <c r="R47" s="202">
        <v>0</v>
      </c>
      <c r="S47" s="202">
        <v>0</v>
      </c>
      <c r="T47" s="202">
        <v>0</v>
      </c>
      <c r="U47" s="202">
        <v>0</v>
      </c>
      <c r="V47" s="202">
        <v>0</v>
      </c>
      <c r="W47" s="202">
        <v>0</v>
      </c>
      <c r="X47" s="202">
        <v>0</v>
      </c>
      <c r="Y47" s="202">
        <v>0</v>
      </c>
      <c r="Z47" s="202">
        <v>0</v>
      </c>
      <c r="AA47" s="202">
        <v>0</v>
      </c>
      <c r="AB47" s="202">
        <v>0</v>
      </c>
      <c r="AC47" s="319">
        <v>0</v>
      </c>
      <c r="AD47" s="319">
        <v>0</v>
      </c>
      <c r="AE47" s="319">
        <v>0</v>
      </c>
      <c r="AF47" s="319">
        <v>0</v>
      </c>
      <c r="AG47" s="319">
        <v>0</v>
      </c>
      <c r="AH47" s="319">
        <v>0</v>
      </c>
      <c r="AI47" s="319">
        <v>0</v>
      </c>
      <c r="AJ47" s="319">
        <v>0</v>
      </c>
      <c r="AK47" s="319">
        <v>0</v>
      </c>
      <c r="AL47" s="202">
        <v>0</v>
      </c>
      <c r="AM47" s="202">
        <v>0</v>
      </c>
      <c r="AN47" s="202">
        <v>0</v>
      </c>
      <c r="AO47" s="202">
        <v>0</v>
      </c>
      <c r="AP47" s="319">
        <v>0</v>
      </c>
      <c r="AQ47" s="319">
        <v>0</v>
      </c>
      <c r="AR47" s="319">
        <v>0</v>
      </c>
      <c r="AS47" s="202">
        <v>0</v>
      </c>
      <c r="AT47" s="202">
        <v>0</v>
      </c>
      <c r="AU47" s="202">
        <v>0</v>
      </c>
      <c r="AV47" s="202">
        <v>0</v>
      </c>
      <c r="AW47" s="202">
        <v>0</v>
      </c>
      <c r="AX47" s="202">
        <v>0</v>
      </c>
      <c r="AY47" s="202">
        <v>0</v>
      </c>
      <c r="AZ47" s="202">
        <v>0</v>
      </c>
      <c r="BA47" s="202">
        <v>0</v>
      </c>
      <c r="BB47" s="202">
        <v>0</v>
      </c>
      <c r="BC47" s="202">
        <v>0</v>
      </c>
      <c r="BD47" s="202">
        <v>0</v>
      </c>
      <c r="BE47" s="202">
        <v>0</v>
      </c>
      <c r="BF47" s="202">
        <v>0</v>
      </c>
      <c r="BG47" s="319">
        <v>0</v>
      </c>
      <c r="BH47" s="319">
        <v>0</v>
      </c>
      <c r="BI47" s="319">
        <v>0</v>
      </c>
      <c r="BJ47" s="321">
        <v>0</v>
      </c>
      <c r="BK47" s="321">
        <v>0</v>
      </c>
    </row>
    <row r="48" spans="1:63" ht="20.100000000000001" customHeight="1" x14ac:dyDescent="0.2">
      <c r="A48" s="375" t="s">
        <v>1285</v>
      </c>
      <c r="B48" s="341" t="s">
        <v>136</v>
      </c>
      <c r="C48" s="340" t="s">
        <v>137</v>
      </c>
      <c r="D48" s="202">
        <v>0.05</v>
      </c>
      <c r="E48" s="202">
        <v>0</v>
      </c>
      <c r="F48" s="320">
        <v>0</v>
      </c>
      <c r="G48" s="202">
        <v>0</v>
      </c>
      <c r="H48" s="202">
        <v>0</v>
      </c>
      <c r="I48" s="202">
        <v>0</v>
      </c>
      <c r="J48" s="202">
        <v>0</v>
      </c>
      <c r="K48" s="202">
        <v>0</v>
      </c>
      <c r="L48" s="202">
        <v>0</v>
      </c>
      <c r="M48" s="202">
        <v>0</v>
      </c>
      <c r="N48" s="202">
        <v>0</v>
      </c>
      <c r="O48" s="202">
        <v>0</v>
      </c>
      <c r="P48" s="202">
        <v>0</v>
      </c>
      <c r="Q48" s="202">
        <v>0</v>
      </c>
      <c r="R48" s="202">
        <v>0</v>
      </c>
      <c r="S48" s="202">
        <v>0</v>
      </c>
      <c r="T48" s="202">
        <v>0</v>
      </c>
      <c r="U48" s="202">
        <v>0</v>
      </c>
      <c r="V48" s="202">
        <v>0</v>
      </c>
      <c r="W48" s="202">
        <v>0</v>
      </c>
      <c r="X48" s="202">
        <v>0</v>
      </c>
      <c r="Y48" s="202">
        <v>0</v>
      </c>
      <c r="Z48" s="202">
        <v>0</v>
      </c>
      <c r="AA48" s="202">
        <v>0</v>
      </c>
      <c r="AB48" s="202">
        <v>0</v>
      </c>
      <c r="AC48" s="319">
        <v>0</v>
      </c>
      <c r="AD48" s="319">
        <v>0</v>
      </c>
      <c r="AE48" s="319">
        <v>0</v>
      </c>
      <c r="AF48" s="319">
        <v>0</v>
      </c>
      <c r="AG48" s="319">
        <v>0</v>
      </c>
      <c r="AH48" s="319">
        <v>0</v>
      </c>
      <c r="AI48" s="319">
        <v>0</v>
      </c>
      <c r="AJ48" s="319">
        <v>0</v>
      </c>
      <c r="AK48" s="319">
        <v>0</v>
      </c>
      <c r="AL48" s="202">
        <v>0</v>
      </c>
      <c r="AM48" s="202">
        <v>0</v>
      </c>
      <c r="AN48" s="202">
        <v>0</v>
      </c>
      <c r="AO48" s="202">
        <v>0</v>
      </c>
      <c r="AP48" s="319">
        <v>0</v>
      </c>
      <c r="AQ48" s="319">
        <v>0</v>
      </c>
      <c r="AR48" s="319">
        <v>0</v>
      </c>
      <c r="AS48" s="202">
        <v>0</v>
      </c>
      <c r="AT48" s="202">
        <v>0</v>
      </c>
      <c r="AU48" s="202">
        <v>0</v>
      </c>
      <c r="AV48" s="202">
        <v>0</v>
      </c>
      <c r="AW48" s="202">
        <v>0</v>
      </c>
      <c r="AX48" s="202">
        <v>0</v>
      </c>
      <c r="AY48" s="202">
        <v>0</v>
      </c>
      <c r="AZ48" s="202">
        <v>0</v>
      </c>
      <c r="BA48" s="202">
        <v>0</v>
      </c>
      <c r="BB48" s="202">
        <v>0</v>
      </c>
      <c r="BC48" s="202">
        <v>0</v>
      </c>
      <c r="BD48" s="202">
        <v>0</v>
      </c>
      <c r="BE48" s="202">
        <v>0</v>
      </c>
      <c r="BF48" s="202">
        <v>0</v>
      </c>
      <c r="BG48" s="319">
        <v>0</v>
      </c>
      <c r="BH48" s="319">
        <v>0</v>
      </c>
      <c r="BI48" s="319">
        <v>0</v>
      </c>
      <c r="BJ48" s="321">
        <v>0</v>
      </c>
      <c r="BK48" s="321">
        <v>0.05</v>
      </c>
    </row>
    <row r="49" spans="1:63" ht="20.100000000000001" customHeight="1" x14ac:dyDescent="0.2">
      <c r="A49" s="375" t="s">
        <v>1270</v>
      </c>
      <c r="B49" s="341" t="s">
        <v>139</v>
      </c>
      <c r="C49" s="340" t="s">
        <v>140</v>
      </c>
      <c r="D49" s="202">
        <v>3.27</v>
      </c>
      <c r="E49" s="202">
        <v>3.1799999999999997</v>
      </c>
      <c r="F49" s="320">
        <v>0</v>
      </c>
      <c r="G49" s="202">
        <v>0</v>
      </c>
      <c r="H49" s="202">
        <v>0</v>
      </c>
      <c r="I49" s="202">
        <v>0</v>
      </c>
      <c r="J49" s="202">
        <v>0</v>
      </c>
      <c r="K49" s="202">
        <v>0</v>
      </c>
      <c r="L49" s="202">
        <v>0</v>
      </c>
      <c r="M49" s="202">
        <v>0</v>
      </c>
      <c r="N49" s="202">
        <v>0</v>
      </c>
      <c r="O49" s="202">
        <v>0</v>
      </c>
      <c r="P49" s="202">
        <v>0</v>
      </c>
      <c r="Q49" s="202">
        <v>0</v>
      </c>
      <c r="R49" s="202">
        <v>3.1799999999999997</v>
      </c>
      <c r="S49" s="202">
        <v>0</v>
      </c>
      <c r="T49" s="202">
        <v>0</v>
      </c>
      <c r="U49" s="202">
        <v>0</v>
      </c>
      <c r="V49" s="202">
        <v>0</v>
      </c>
      <c r="W49" s="202">
        <v>0</v>
      </c>
      <c r="X49" s="202">
        <v>0</v>
      </c>
      <c r="Y49" s="202">
        <v>0</v>
      </c>
      <c r="Z49" s="202">
        <v>0</v>
      </c>
      <c r="AA49" s="202">
        <v>0</v>
      </c>
      <c r="AB49" s="202">
        <v>0.01</v>
      </c>
      <c r="AC49" s="319">
        <v>0</v>
      </c>
      <c r="AD49" s="319">
        <v>0.01</v>
      </c>
      <c r="AE49" s="319">
        <v>0</v>
      </c>
      <c r="AF49" s="319">
        <v>0</v>
      </c>
      <c r="AG49" s="319">
        <v>0</v>
      </c>
      <c r="AH49" s="319">
        <v>0</v>
      </c>
      <c r="AI49" s="319">
        <v>0</v>
      </c>
      <c r="AJ49" s="319">
        <v>0</v>
      </c>
      <c r="AK49" s="319">
        <v>0</v>
      </c>
      <c r="AL49" s="202">
        <v>0</v>
      </c>
      <c r="AM49" s="202">
        <v>0</v>
      </c>
      <c r="AN49" s="202">
        <v>0</v>
      </c>
      <c r="AO49" s="202">
        <v>0</v>
      </c>
      <c r="AP49" s="319">
        <v>0</v>
      </c>
      <c r="AQ49" s="319">
        <v>0</v>
      </c>
      <c r="AR49" s="319">
        <v>0</v>
      </c>
      <c r="AS49" s="202">
        <v>0</v>
      </c>
      <c r="AT49" s="202">
        <v>0</v>
      </c>
      <c r="AU49" s="202">
        <v>0</v>
      </c>
      <c r="AV49" s="202">
        <v>3.11</v>
      </c>
      <c r="AW49" s="202">
        <v>0</v>
      </c>
      <c r="AX49" s="202">
        <v>0.06</v>
      </c>
      <c r="AY49" s="202">
        <v>0</v>
      </c>
      <c r="AZ49" s="202">
        <v>0</v>
      </c>
      <c r="BA49" s="202">
        <v>0</v>
      </c>
      <c r="BB49" s="202">
        <v>0</v>
      </c>
      <c r="BC49" s="202">
        <v>0</v>
      </c>
      <c r="BD49" s="202">
        <v>0</v>
      </c>
      <c r="BE49" s="202">
        <v>0</v>
      </c>
      <c r="BF49" s="202">
        <v>0</v>
      </c>
      <c r="BG49" s="319">
        <v>0</v>
      </c>
      <c r="BH49" s="319">
        <v>0</v>
      </c>
      <c r="BI49" s="319">
        <v>0</v>
      </c>
      <c r="BJ49" s="321">
        <v>6.999999999999984E-2</v>
      </c>
      <c r="BK49" s="321">
        <v>3.34</v>
      </c>
    </row>
    <row r="50" spans="1:63" ht="20.100000000000001" customHeight="1" x14ac:dyDescent="0.2">
      <c r="A50" s="375" t="s">
        <v>144</v>
      </c>
      <c r="B50" s="341" t="s">
        <v>142</v>
      </c>
      <c r="C50" s="340" t="s">
        <v>143</v>
      </c>
      <c r="D50" s="202">
        <v>0</v>
      </c>
      <c r="E50" s="202">
        <v>0</v>
      </c>
      <c r="F50" s="320">
        <v>0</v>
      </c>
      <c r="G50" s="202">
        <v>0</v>
      </c>
      <c r="H50" s="202">
        <v>0</v>
      </c>
      <c r="I50" s="202">
        <v>0</v>
      </c>
      <c r="J50" s="202">
        <v>0</v>
      </c>
      <c r="K50" s="202">
        <v>0</v>
      </c>
      <c r="L50" s="202">
        <v>0</v>
      </c>
      <c r="M50" s="202">
        <v>0</v>
      </c>
      <c r="N50" s="202">
        <v>0</v>
      </c>
      <c r="O50" s="202">
        <v>0</v>
      </c>
      <c r="P50" s="202">
        <v>0</v>
      </c>
      <c r="Q50" s="202">
        <v>0</v>
      </c>
      <c r="R50" s="202">
        <v>0</v>
      </c>
      <c r="S50" s="202">
        <v>0</v>
      </c>
      <c r="T50" s="202">
        <v>0</v>
      </c>
      <c r="U50" s="202">
        <v>0</v>
      </c>
      <c r="V50" s="202">
        <v>0</v>
      </c>
      <c r="W50" s="202">
        <v>0</v>
      </c>
      <c r="X50" s="202">
        <v>0</v>
      </c>
      <c r="Y50" s="202">
        <v>0</v>
      </c>
      <c r="Z50" s="202">
        <v>0</v>
      </c>
      <c r="AA50" s="202">
        <v>0</v>
      </c>
      <c r="AB50" s="202">
        <v>0</v>
      </c>
      <c r="AC50" s="319">
        <v>0</v>
      </c>
      <c r="AD50" s="319">
        <v>0</v>
      </c>
      <c r="AE50" s="319">
        <v>0</v>
      </c>
      <c r="AF50" s="319">
        <v>0</v>
      </c>
      <c r="AG50" s="319">
        <v>0</v>
      </c>
      <c r="AH50" s="319">
        <v>0</v>
      </c>
      <c r="AI50" s="319">
        <v>0</v>
      </c>
      <c r="AJ50" s="319">
        <v>0</v>
      </c>
      <c r="AK50" s="319">
        <v>0</v>
      </c>
      <c r="AL50" s="202">
        <v>0</v>
      </c>
      <c r="AM50" s="202">
        <v>0</v>
      </c>
      <c r="AN50" s="202">
        <v>0</v>
      </c>
      <c r="AO50" s="202">
        <v>0</v>
      </c>
      <c r="AP50" s="319">
        <v>0</v>
      </c>
      <c r="AQ50" s="319">
        <v>0</v>
      </c>
      <c r="AR50" s="319">
        <v>0</v>
      </c>
      <c r="AS50" s="202">
        <v>0</v>
      </c>
      <c r="AT50" s="202">
        <v>0</v>
      </c>
      <c r="AU50" s="202">
        <v>0</v>
      </c>
      <c r="AV50" s="202">
        <v>0</v>
      </c>
      <c r="AW50" s="202">
        <v>0</v>
      </c>
      <c r="AX50" s="202">
        <v>0</v>
      </c>
      <c r="AY50" s="202">
        <v>0</v>
      </c>
      <c r="AZ50" s="202">
        <v>0</v>
      </c>
      <c r="BA50" s="202">
        <v>0</v>
      </c>
      <c r="BB50" s="202">
        <v>0</v>
      </c>
      <c r="BC50" s="202">
        <v>0</v>
      </c>
      <c r="BD50" s="202">
        <v>0</v>
      </c>
      <c r="BE50" s="202">
        <v>0</v>
      </c>
      <c r="BF50" s="202">
        <v>0</v>
      </c>
      <c r="BG50" s="319">
        <v>0</v>
      </c>
      <c r="BH50" s="319">
        <v>0</v>
      </c>
      <c r="BI50" s="319">
        <v>0</v>
      </c>
      <c r="BJ50" s="321">
        <v>0</v>
      </c>
      <c r="BK50" s="321">
        <v>0</v>
      </c>
    </row>
    <row r="51" spans="1:63" ht="20.100000000000001" customHeight="1" x14ac:dyDescent="0.2">
      <c r="A51" s="375" t="s">
        <v>147</v>
      </c>
      <c r="B51" s="341" t="s">
        <v>145</v>
      </c>
      <c r="C51" s="340" t="s">
        <v>146</v>
      </c>
      <c r="D51" s="202">
        <v>62.95</v>
      </c>
      <c r="E51" s="202">
        <v>0</v>
      </c>
      <c r="F51" s="320">
        <v>0</v>
      </c>
      <c r="G51" s="202">
        <v>0</v>
      </c>
      <c r="H51" s="202">
        <v>0</v>
      </c>
      <c r="I51" s="202">
        <v>0</v>
      </c>
      <c r="J51" s="202">
        <v>0</v>
      </c>
      <c r="K51" s="202">
        <v>0</v>
      </c>
      <c r="L51" s="202">
        <v>0</v>
      </c>
      <c r="M51" s="202">
        <v>0</v>
      </c>
      <c r="N51" s="202">
        <v>0</v>
      </c>
      <c r="O51" s="202">
        <v>0</v>
      </c>
      <c r="P51" s="202">
        <v>0</v>
      </c>
      <c r="Q51" s="202">
        <v>0</v>
      </c>
      <c r="R51" s="202">
        <v>0</v>
      </c>
      <c r="S51" s="202">
        <v>0</v>
      </c>
      <c r="T51" s="202">
        <v>0</v>
      </c>
      <c r="U51" s="202">
        <v>0</v>
      </c>
      <c r="V51" s="202">
        <v>0</v>
      </c>
      <c r="W51" s="202">
        <v>0</v>
      </c>
      <c r="X51" s="202">
        <v>0</v>
      </c>
      <c r="Y51" s="202">
        <v>0</v>
      </c>
      <c r="Z51" s="202">
        <v>0</v>
      </c>
      <c r="AA51" s="202">
        <v>0</v>
      </c>
      <c r="AB51" s="202">
        <v>0</v>
      </c>
      <c r="AC51" s="319">
        <v>0</v>
      </c>
      <c r="AD51" s="319">
        <v>0</v>
      </c>
      <c r="AE51" s="319">
        <v>0</v>
      </c>
      <c r="AF51" s="319">
        <v>0</v>
      </c>
      <c r="AG51" s="319">
        <v>0</v>
      </c>
      <c r="AH51" s="319">
        <v>0</v>
      </c>
      <c r="AI51" s="319">
        <v>0</v>
      </c>
      <c r="AJ51" s="319">
        <v>0</v>
      </c>
      <c r="AK51" s="319">
        <v>0</v>
      </c>
      <c r="AL51" s="202">
        <v>0</v>
      </c>
      <c r="AM51" s="202">
        <v>0</v>
      </c>
      <c r="AN51" s="202">
        <v>0</v>
      </c>
      <c r="AO51" s="202">
        <v>0</v>
      </c>
      <c r="AP51" s="319">
        <v>0</v>
      </c>
      <c r="AQ51" s="319">
        <v>0</v>
      </c>
      <c r="AR51" s="319">
        <v>0</v>
      </c>
      <c r="AS51" s="202">
        <v>0</v>
      </c>
      <c r="AT51" s="202">
        <v>0</v>
      </c>
      <c r="AU51" s="202">
        <v>0</v>
      </c>
      <c r="AV51" s="202">
        <v>0</v>
      </c>
      <c r="AW51" s="202">
        <v>0</v>
      </c>
      <c r="AX51" s="202">
        <v>0</v>
      </c>
      <c r="AY51" s="202">
        <v>0</v>
      </c>
      <c r="AZ51" s="202">
        <v>0</v>
      </c>
      <c r="BA51" s="202">
        <v>0</v>
      </c>
      <c r="BB51" s="202">
        <v>0</v>
      </c>
      <c r="BC51" s="202">
        <v>0</v>
      </c>
      <c r="BD51" s="202">
        <v>0</v>
      </c>
      <c r="BE51" s="202">
        <v>0</v>
      </c>
      <c r="BF51" s="202">
        <v>0</v>
      </c>
      <c r="BG51" s="319">
        <v>0</v>
      </c>
      <c r="BH51" s="319">
        <v>0</v>
      </c>
      <c r="BI51" s="319">
        <v>0</v>
      </c>
      <c r="BJ51" s="321">
        <v>-0.21</v>
      </c>
      <c r="BK51" s="321">
        <v>62.74</v>
      </c>
    </row>
    <row r="52" spans="1:63" ht="20.100000000000001" customHeight="1" x14ac:dyDescent="0.2">
      <c r="A52" s="375" t="s">
        <v>150</v>
      </c>
      <c r="B52" s="341" t="s">
        <v>148</v>
      </c>
      <c r="C52" s="340" t="s">
        <v>149</v>
      </c>
      <c r="D52" s="202">
        <v>1.5</v>
      </c>
      <c r="E52" s="202">
        <v>0</v>
      </c>
      <c r="F52" s="320">
        <v>0</v>
      </c>
      <c r="G52" s="202">
        <v>0</v>
      </c>
      <c r="H52" s="202">
        <v>0</v>
      </c>
      <c r="I52" s="202">
        <v>0</v>
      </c>
      <c r="J52" s="202">
        <v>0</v>
      </c>
      <c r="K52" s="202">
        <v>0</v>
      </c>
      <c r="L52" s="202">
        <v>0</v>
      </c>
      <c r="M52" s="202">
        <v>0</v>
      </c>
      <c r="N52" s="202">
        <v>0</v>
      </c>
      <c r="O52" s="202">
        <v>0</v>
      </c>
      <c r="P52" s="202">
        <v>0</v>
      </c>
      <c r="Q52" s="202">
        <v>0</v>
      </c>
      <c r="R52" s="202">
        <v>0</v>
      </c>
      <c r="S52" s="202">
        <v>0</v>
      </c>
      <c r="T52" s="202">
        <v>0</v>
      </c>
      <c r="U52" s="202">
        <v>0</v>
      </c>
      <c r="V52" s="202">
        <v>0</v>
      </c>
      <c r="W52" s="202">
        <v>0</v>
      </c>
      <c r="X52" s="202">
        <v>0</v>
      </c>
      <c r="Y52" s="202">
        <v>0</v>
      </c>
      <c r="Z52" s="202">
        <v>0</v>
      </c>
      <c r="AA52" s="202">
        <v>0</v>
      </c>
      <c r="AB52" s="202">
        <v>0</v>
      </c>
      <c r="AC52" s="319">
        <v>0</v>
      </c>
      <c r="AD52" s="319">
        <v>0</v>
      </c>
      <c r="AE52" s="319">
        <v>0</v>
      </c>
      <c r="AF52" s="319">
        <v>0</v>
      </c>
      <c r="AG52" s="319">
        <v>0</v>
      </c>
      <c r="AH52" s="319">
        <v>0</v>
      </c>
      <c r="AI52" s="319">
        <v>0</v>
      </c>
      <c r="AJ52" s="319">
        <v>0</v>
      </c>
      <c r="AK52" s="319">
        <v>0</v>
      </c>
      <c r="AL52" s="202">
        <v>0</v>
      </c>
      <c r="AM52" s="202">
        <v>0</v>
      </c>
      <c r="AN52" s="202">
        <v>0</v>
      </c>
      <c r="AO52" s="202">
        <v>0</v>
      </c>
      <c r="AP52" s="319">
        <v>0</v>
      </c>
      <c r="AQ52" s="319">
        <v>0</v>
      </c>
      <c r="AR52" s="319">
        <v>0</v>
      </c>
      <c r="AS52" s="202">
        <v>0</v>
      </c>
      <c r="AT52" s="202">
        <v>0</v>
      </c>
      <c r="AU52" s="202">
        <v>0</v>
      </c>
      <c r="AV52" s="202">
        <v>0</v>
      </c>
      <c r="AW52" s="202">
        <v>0</v>
      </c>
      <c r="AX52" s="202">
        <v>0</v>
      </c>
      <c r="AY52" s="202">
        <v>0</v>
      </c>
      <c r="AZ52" s="202">
        <v>0</v>
      </c>
      <c r="BA52" s="202">
        <v>0</v>
      </c>
      <c r="BB52" s="202">
        <v>0</v>
      </c>
      <c r="BC52" s="202">
        <v>0</v>
      </c>
      <c r="BD52" s="202">
        <v>0</v>
      </c>
      <c r="BE52" s="202">
        <v>0</v>
      </c>
      <c r="BF52" s="202">
        <v>0</v>
      </c>
      <c r="BG52" s="319">
        <v>0</v>
      </c>
      <c r="BH52" s="319">
        <v>0</v>
      </c>
      <c r="BI52" s="319">
        <v>0</v>
      </c>
      <c r="BJ52" s="321">
        <v>0</v>
      </c>
      <c r="BK52" s="321">
        <v>1.5</v>
      </c>
    </row>
    <row r="53" spans="1:63" ht="20.100000000000001" customHeight="1" x14ac:dyDescent="0.2">
      <c r="A53" s="375" t="s">
        <v>153</v>
      </c>
      <c r="B53" s="341" t="s">
        <v>151</v>
      </c>
      <c r="C53" s="340" t="s">
        <v>152</v>
      </c>
      <c r="D53" s="202">
        <v>0.1</v>
      </c>
      <c r="E53" s="202">
        <v>0</v>
      </c>
      <c r="F53" s="320">
        <v>0</v>
      </c>
      <c r="G53" s="202">
        <v>0</v>
      </c>
      <c r="H53" s="202">
        <v>0</v>
      </c>
      <c r="I53" s="202">
        <v>0</v>
      </c>
      <c r="J53" s="202">
        <v>0</v>
      </c>
      <c r="K53" s="202">
        <v>0</v>
      </c>
      <c r="L53" s="202">
        <v>0</v>
      </c>
      <c r="M53" s="202">
        <v>0</v>
      </c>
      <c r="N53" s="202">
        <v>0</v>
      </c>
      <c r="O53" s="202">
        <v>0</v>
      </c>
      <c r="P53" s="202">
        <v>0</v>
      </c>
      <c r="Q53" s="202">
        <v>0</v>
      </c>
      <c r="R53" s="202">
        <v>0</v>
      </c>
      <c r="S53" s="202">
        <v>0</v>
      </c>
      <c r="T53" s="202">
        <v>0</v>
      </c>
      <c r="U53" s="202">
        <v>0</v>
      </c>
      <c r="V53" s="202">
        <v>0</v>
      </c>
      <c r="W53" s="202">
        <v>0</v>
      </c>
      <c r="X53" s="202">
        <v>0</v>
      </c>
      <c r="Y53" s="202">
        <v>0</v>
      </c>
      <c r="Z53" s="202">
        <v>0</v>
      </c>
      <c r="AA53" s="202">
        <v>0</v>
      </c>
      <c r="AB53" s="202">
        <v>0</v>
      </c>
      <c r="AC53" s="319">
        <v>0</v>
      </c>
      <c r="AD53" s="319">
        <v>0</v>
      </c>
      <c r="AE53" s="319">
        <v>0</v>
      </c>
      <c r="AF53" s="319">
        <v>0</v>
      </c>
      <c r="AG53" s="319">
        <v>0</v>
      </c>
      <c r="AH53" s="319">
        <v>0</v>
      </c>
      <c r="AI53" s="319">
        <v>0</v>
      </c>
      <c r="AJ53" s="319">
        <v>0</v>
      </c>
      <c r="AK53" s="319">
        <v>0</v>
      </c>
      <c r="AL53" s="202">
        <v>0</v>
      </c>
      <c r="AM53" s="202">
        <v>0</v>
      </c>
      <c r="AN53" s="202">
        <v>0</v>
      </c>
      <c r="AO53" s="202">
        <v>0</v>
      </c>
      <c r="AP53" s="319">
        <v>0</v>
      </c>
      <c r="AQ53" s="319">
        <v>0</v>
      </c>
      <c r="AR53" s="319">
        <v>0</v>
      </c>
      <c r="AS53" s="202">
        <v>0</v>
      </c>
      <c r="AT53" s="202">
        <v>0</v>
      </c>
      <c r="AU53" s="202">
        <v>0</v>
      </c>
      <c r="AV53" s="202">
        <v>0</v>
      </c>
      <c r="AW53" s="202">
        <v>0</v>
      </c>
      <c r="AX53" s="202">
        <v>0</v>
      </c>
      <c r="AY53" s="202">
        <v>0</v>
      </c>
      <c r="AZ53" s="202">
        <v>0</v>
      </c>
      <c r="BA53" s="202">
        <v>0</v>
      </c>
      <c r="BB53" s="202">
        <v>0</v>
      </c>
      <c r="BC53" s="202">
        <v>0</v>
      </c>
      <c r="BD53" s="202">
        <v>0</v>
      </c>
      <c r="BE53" s="202">
        <v>0</v>
      </c>
      <c r="BF53" s="202">
        <v>0</v>
      </c>
      <c r="BG53" s="319">
        <v>0</v>
      </c>
      <c r="BH53" s="319">
        <v>0</v>
      </c>
      <c r="BI53" s="319">
        <v>0</v>
      </c>
      <c r="BJ53" s="321">
        <v>0</v>
      </c>
      <c r="BK53" s="321">
        <v>0.1</v>
      </c>
    </row>
    <row r="54" spans="1:63" ht="20.100000000000001" customHeight="1" x14ac:dyDescent="0.2">
      <c r="A54" s="375" t="s">
        <v>158</v>
      </c>
      <c r="B54" s="341" t="s">
        <v>154</v>
      </c>
      <c r="C54" s="340" t="s">
        <v>155</v>
      </c>
      <c r="D54" s="202">
        <v>0</v>
      </c>
      <c r="E54" s="202">
        <v>0</v>
      </c>
      <c r="F54" s="320">
        <v>0</v>
      </c>
      <c r="G54" s="202">
        <v>0</v>
      </c>
      <c r="H54" s="202">
        <v>0</v>
      </c>
      <c r="I54" s="202">
        <v>0</v>
      </c>
      <c r="J54" s="202">
        <v>0</v>
      </c>
      <c r="K54" s="202">
        <v>0</v>
      </c>
      <c r="L54" s="202">
        <v>0</v>
      </c>
      <c r="M54" s="202">
        <v>0</v>
      </c>
      <c r="N54" s="202">
        <v>0</v>
      </c>
      <c r="O54" s="202">
        <v>0</v>
      </c>
      <c r="P54" s="202">
        <v>0</v>
      </c>
      <c r="Q54" s="202">
        <v>0</v>
      </c>
      <c r="R54" s="202">
        <v>0</v>
      </c>
      <c r="S54" s="202">
        <v>0</v>
      </c>
      <c r="T54" s="202">
        <v>0</v>
      </c>
      <c r="U54" s="202">
        <v>0</v>
      </c>
      <c r="V54" s="202">
        <v>0</v>
      </c>
      <c r="W54" s="202">
        <v>0</v>
      </c>
      <c r="X54" s="202">
        <v>0</v>
      </c>
      <c r="Y54" s="202">
        <v>0</v>
      </c>
      <c r="Z54" s="202">
        <v>0</v>
      </c>
      <c r="AA54" s="202">
        <v>0</v>
      </c>
      <c r="AB54" s="202">
        <v>0</v>
      </c>
      <c r="AC54" s="319">
        <v>0</v>
      </c>
      <c r="AD54" s="319">
        <v>0</v>
      </c>
      <c r="AE54" s="319">
        <v>0</v>
      </c>
      <c r="AF54" s="319">
        <v>0</v>
      </c>
      <c r="AG54" s="319">
        <v>0</v>
      </c>
      <c r="AH54" s="319">
        <v>0</v>
      </c>
      <c r="AI54" s="319">
        <v>0</v>
      </c>
      <c r="AJ54" s="319">
        <v>0</v>
      </c>
      <c r="AK54" s="319">
        <v>0</v>
      </c>
      <c r="AL54" s="202">
        <v>0</v>
      </c>
      <c r="AM54" s="202">
        <v>0</v>
      </c>
      <c r="AN54" s="202">
        <v>0</v>
      </c>
      <c r="AO54" s="202">
        <v>0</v>
      </c>
      <c r="AP54" s="319">
        <v>0</v>
      </c>
      <c r="AQ54" s="319">
        <v>0</v>
      </c>
      <c r="AR54" s="319">
        <v>0</v>
      </c>
      <c r="AS54" s="202">
        <v>0</v>
      </c>
      <c r="AT54" s="202">
        <v>0</v>
      </c>
      <c r="AU54" s="202">
        <v>0</v>
      </c>
      <c r="AV54" s="202">
        <v>0</v>
      </c>
      <c r="AW54" s="202">
        <v>0</v>
      </c>
      <c r="AX54" s="202">
        <v>0</v>
      </c>
      <c r="AY54" s="202">
        <v>0</v>
      </c>
      <c r="AZ54" s="202">
        <v>0</v>
      </c>
      <c r="BA54" s="202">
        <v>0</v>
      </c>
      <c r="BB54" s="202">
        <v>0</v>
      </c>
      <c r="BC54" s="202">
        <v>0</v>
      </c>
      <c r="BD54" s="202">
        <v>0</v>
      </c>
      <c r="BE54" s="202">
        <v>0</v>
      </c>
      <c r="BF54" s="202">
        <v>0</v>
      </c>
      <c r="BG54" s="319">
        <v>0</v>
      </c>
      <c r="BH54" s="319">
        <v>0</v>
      </c>
      <c r="BI54" s="319">
        <v>0</v>
      </c>
      <c r="BJ54" s="321">
        <v>0</v>
      </c>
      <c r="BK54" s="321">
        <v>0</v>
      </c>
    </row>
    <row r="55" spans="1:63" ht="20.100000000000001" customHeight="1" x14ac:dyDescent="0.2">
      <c r="A55" s="375" t="s">
        <v>1286</v>
      </c>
      <c r="B55" s="341" t="s">
        <v>156</v>
      </c>
      <c r="C55" s="340" t="s">
        <v>157</v>
      </c>
      <c r="D55" s="202">
        <v>0.26</v>
      </c>
      <c r="E55" s="202">
        <v>0</v>
      </c>
      <c r="F55" s="320">
        <v>0</v>
      </c>
      <c r="G55" s="202">
        <v>0</v>
      </c>
      <c r="H55" s="202">
        <v>0</v>
      </c>
      <c r="I55" s="202">
        <v>0</v>
      </c>
      <c r="J55" s="202">
        <v>0</v>
      </c>
      <c r="K55" s="202">
        <v>0</v>
      </c>
      <c r="L55" s="202">
        <v>0</v>
      </c>
      <c r="M55" s="202">
        <v>0</v>
      </c>
      <c r="N55" s="202">
        <v>0</v>
      </c>
      <c r="O55" s="202">
        <v>0</v>
      </c>
      <c r="P55" s="202">
        <v>0</v>
      </c>
      <c r="Q55" s="202">
        <v>0</v>
      </c>
      <c r="R55" s="202">
        <v>0</v>
      </c>
      <c r="S55" s="202">
        <v>0</v>
      </c>
      <c r="T55" s="202">
        <v>0</v>
      </c>
      <c r="U55" s="202">
        <v>0</v>
      </c>
      <c r="V55" s="202">
        <v>0</v>
      </c>
      <c r="W55" s="202">
        <v>0</v>
      </c>
      <c r="X55" s="202">
        <v>0</v>
      </c>
      <c r="Y55" s="202">
        <v>0</v>
      </c>
      <c r="Z55" s="202">
        <v>0</v>
      </c>
      <c r="AA55" s="202">
        <v>0</v>
      </c>
      <c r="AB55" s="202">
        <v>0</v>
      </c>
      <c r="AC55" s="319">
        <v>0</v>
      </c>
      <c r="AD55" s="319">
        <v>0</v>
      </c>
      <c r="AE55" s="319">
        <v>0</v>
      </c>
      <c r="AF55" s="319">
        <v>0</v>
      </c>
      <c r="AG55" s="319">
        <v>0</v>
      </c>
      <c r="AH55" s="319">
        <v>0</v>
      </c>
      <c r="AI55" s="319">
        <v>0</v>
      </c>
      <c r="AJ55" s="319">
        <v>0</v>
      </c>
      <c r="AK55" s="319">
        <v>0</v>
      </c>
      <c r="AL55" s="202">
        <v>0</v>
      </c>
      <c r="AM55" s="202">
        <v>0</v>
      </c>
      <c r="AN55" s="202">
        <v>0</v>
      </c>
      <c r="AO55" s="202">
        <v>0</v>
      </c>
      <c r="AP55" s="319">
        <v>0</v>
      </c>
      <c r="AQ55" s="319">
        <v>0</v>
      </c>
      <c r="AR55" s="319">
        <v>0</v>
      </c>
      <c r="AS55" s="202">
        <v>0</v>
      </c>
      <c r="AT55" s="202">
        <v>0</v>
      </c>
      <c r="AU55" s="202">
        <v>0</v>
      </c>
      <c r="AV55" s="202">
        <v>0</v>
      </c>
      <c r="AW55" s="202">
        <v>0</v>
      </c>
      <c r="AX55" s="202">
        <v>0</v>
      </c>
      <c r="AY55" s="202">
        <v>0</v>
      </c>
      <c r="AZ55" s="202">
        <v>0</v>
      </c>
      <c r="BA55" s="202">
        <v>0</v>
      </c>
      <c r="BB55" s="202">
        <v>0</v>
      </c>
      <c r="BC55" s="202">
        <v>0</v>
      </c>
      <c r="BD55" s="202">
        <v>0</v>
      </c>
      <c r="BE55" s="202">
        <v>0</v>
      </c>
      <c r="BF55" s="202">
        <v>0</v>
      </c>
      <c r="BG55" s="319">
        <v>0</v>
      </c>
      <c r="BH55" s="319">
        <v>0</v>
      </c>
      <c r="BI55" s="319">
        <v>0</v>
      </c>
      <c r="BJ55" s="321">
        <v>-0.01</v>
      </c>
      <c r="BK55" s="321">
        <v>0.25</v>
      </c>
    </row>
    <row r="56" spans="1:63" ht="20.100000000000001" customHeight="1" x14ac:dyDescent="0.2">
      <c r="A56" s="375" t="s">
        <v>1269</v>
      </c>
      <c r="B56" s="341" t="s">
        <v>159</v>
      </c>
      <c r="C56" s="340" t="s">
        <v>160</v>
      </c>
      <c r="D56" s="202">
        <v>2.2799999999999998</v>
      </c>
      <c r="E56" s="202">
        <v>0</v>
      </c>
      <c r="F56" s="320">
        <v>0</v>
      </c>
      <c r="G56" s="202">
        <v>0</v>
      </c>
      <c r="H56" s="202">
        <v>0</v>
      </c>
      <c r="I56" s="202">
        <v>0</v>
      </c>
      <c r="J56" s="202">
        <v>0</v>
      </c>
      <c r="K56" s="202">
        <v>0</v>
      </c>
      <c r="L56" s="202">
        <v>0</v>
      </c>
      <c r="M56" s="202">
        <v>0</v>
      </c>
      <c r="N56" s="202">
        <v>0</v>
      </c>
      <c r="O56" s="202">
        <v>0</v>
      </c>
      <c r="P56" s="202">
        <v>0</v>
      </c>
      <c r="Q56" s="202">
        <v>0</v>
      </c>
      <c r="R56" s="202">
        <v>0</v>
      </c>
      <c r="S56" s="202">
        <v>0</v>
      </c>
      <c r="T56" s="202">
        <v>0</v>
      </c>
      <c r="U56" s="202">
        <v>0</v>
      </c>
      <c r="V56" s="202">
        <v>0</v>
      </c>
      <c r="W56" s="202">
        <v>0</v>
      </c>
      <c r="X56" s="202">
        <v>0</v>
      </c>
      <c r="Y56" s="202">
        <v>0</v>
      </c>
      <c r="Z56" s="202">
        <v>0</v>
      </c>
      <c r="AA56" s="202">
        <v>0</v>
      </c>
      <c r="AB56" s="202">
        <v>0</v>
      </c>
      <c r="AC56" s="319">
        <v>0</v>
      </c>
      <c r="AD56" s="319">
        <v>0</v>
      </c>
      <c r="AE56" s="319">
        <v>0</v>
      </c>
      <c r="AF56" s="319">
        <v>0</v>
      </c>
      <c r="AG56" s="319">
        <v>0</v>
      </c>
      <c r="AH56" s="319">
        <v>0</v>
      </c>
      <c r="AI56" s="319">
        <v>0</v>
      </c>
      <c r="AJ56" s="319">
        <v>0</v>
      </c>
      <c r="AK56" s="319">
        <v>0</v>
      </c>
      <c r="AL56" s="202">
        <v>0</v>
      </c>
      <c r="AM56" s="202">
        <v>0</v>
      </c>
      <c r="AN56" s="202">
        <v>0</v>
      </c>
      <c r="AO56" s="202">
        <v>0</v>
      </c>
      <c r="AP56" s="319">
        <v>0</v>
      </c>
      <c r="AQ56" s="319">
        <v>0</v>
      </c>
      <c r="AR56" s="319">
        <v>0</v>
      </c>
      <c r="AS56" s="202">
        <v>0</v>
      </c>
      <c r="AT56" s="202">
        <v>0</v>
      </c>
      <c r="AU56" s="202">
        <v>0</v>
      </c>
      <c r="AV56" s="202">
        <v>0</v>
      </c>
      <c r="AW56" s="202">
        <v>0</v>
      </c>
      <c r="AX56" s="202">
        <v>0</v>
      </c>
      <c r="AY56" s="202">
        <v>0</v>
      </c>
      <c r="AZ56" s="202">
        <v>0</v>
      </c>
      <c r="BA56" s="202">
        <v>0</v>
      </c>
      <c r="BB56" s="202">
        <v>0</v>
      </c>
      <c r="BC56" s="202">
        <v>0</v>
      </c>
      <c r="BD56" s="202">
        <v>0</v>
      </c>
      <c r="BE56" s="202">
        <v>0</v>
      </c>
      <c r="BF56" s="202">
        <v>0</v>
      </c>
      <c r="BG56" s="319">
        <v>0</v>
      </c>
      <c r="BH56" s="319">
        <v>0</v>
      </c>
      <c r="BI56" s="319">
        <v>0</v>
      </c>
      <c r="BJ56" s="321">
        <v>0</v>
      </c>
      <c r="BK56" s="321">
        <v>2.2799999999999998</v>
      </c>
    </row>
    <row r="57" spans="1:63" ht="20.100000000000001" customHeight="1" x14ac:dyDescent="0.2">
      <c r="A57" s="375" t="s">
        <v>523</v>
      </c>
      <c r="B57" s="341" t="s">
        <v>162</v>
      </c>
      <c r="C57" s="340" t="s">
        <v>163</v>
      </c>
      <c r="D57" s="202">
        <v>0</v>
      </c>
      <c r="E57" s="202">
        <v>0</v>
      </c>
      <c r="F57" s="320">
        <v>0</v>
      </c>
      <c r="G57" s="202">
        <v>0</v>
      </c>
      <c r="H57" s="202">
        <v>0</v>
      </c>
      <c r="I57" s="202">
        <v>0</v>
      </c>
      <c r="J57" s="202">
        <v>0</v>
      </c>
      <c r="K57" s="202">
        <v>0</v>
      </c>
      <c r="L57" s="202">
        <v>0</v>
      </c>
      <c r="M57" s="202">
        <v>0</v>
      </c>
      <c r="N57" s="202">
        <v>0</v>
      </c>
      <c r="O57" s="202">
        <v>0</v>
      </c>
      <c r="P57" s="202">
        <v>0</v>
      </c>
      <c r="Q57" s="202">
        <v>0</v>
      </c>
      <c r="R57" s="202">
        <v>0</v>
      </c>
      <c r="S57" s="202">
        <v>0</v>
      </c>
      <c r="T57" s="202">
        <v>0</v>
      </c>
      <c r="U57" s="202">
        <v>0</v>
      </c>
      <c r="V57" s="202">
        <v>0</v>
      </c>
      <c r="W57" s="202">
        <v>0</v>
      </c>
      <c r="X57" s="202">
        <v>0</v>
      </c>
      <c r="Y57" s="202">
        <v>0</v>
      </c>
      <c r="Z57" s="202">
        <v>0</v>
      </c>
      <c r="AA57" s="202">
        <v>0</v>
      </c>
      <c r="AB57" s="202">
        <v>0</v>
      </c>
      <c r="AC57" s="319">
        <v>0</v>
      </c>
      <c r="AD57" s="319">
        <v>0</v>
      </c>
      <c r="AE57" s="319">
        <v>0</v>
      </c>
      <c r="AF57" s="319">
        <v>0</v>
      </c>
      <c r="AG57" s="319">
        <v>0</v>
      </c>
      <c r="AH57" s="319">
        <v>0</v>
      </c>
      <c r="AI57" s="319">
        <v>0</v>
      </c>
      <c r="AJ57" s="319">
        <v>0</v>
      </c>
      <c r="AK57" s="319">
        <v>0</v>
      </c>
      <c r="AL57" s="202">
        <v>0</v>
      </c>
      <c r="AM57" s="202">
        <v>0</v>
      </c>
      <c r="AN57" s="202">
        <v>0</v>
      </c>
      <c r="AO57" s="202">
        <v>0</v>
      </c>
      <c r="AP57" s="319">
        <v>0</v>
      </c>
      <c r="AQ57" s="319">
        <v>0</v>
      </c>
      <c r="AR57" s="319">
        <v>0</v>
      </c>
      <c r="AS57" s="202">
        <v>0</v>
      </c>
      <c r="AT57" s="202">
        <v>0</v>
      </c>
      <c r="AU57" s="202">
        <v>0</v>
      </c>
      <c r="AV57" s="202">
        <v>0</v>
      </c>
      <c r="AW57" s="202">
        <v>0</v>
      </c>
      <c r="AX57" s="202">
        <v>0</v>
      </c>
      <c r="AY57" s="202">
        <v>0</v>
      </c>
      <c r="AZ57" s="202">
        <v>0</v>
      </c>
      <c r="BA57" s="202">
        <v>0</v>
      </c>
      <c r="BB57" s="202">
        <v>0</v>
      </c>
      <c r="BC57" s="202">
        <v>0</v>
      </c>
      <c r="BD57" s="202">
        <v>0</v>
      </c>
      <c r="BE57" s="202">
        <v>0</v>
      </c>
      <c r="BF57" s="202">
        <v>0</v>
      </c>
      <c r="BG57" s="319">
        <v>0</v>
      </c>
      <c r="BH57" s="319">
        <v>0</v>
      </c>
      <c r="BI57" s="319">
        <v>0</v>
      </c>
      <c r="BJ57" s="321">
        <v>0</v>
      </c>
      <c r="BK57" s="321">
        <v>0</v>
      </c>
    </row>
    <row r="58" spans="1:63" ht="20.100000000000001" customHeight="1" x14ac:dyDescent="0.2">
      <c r="A58" s="375" t="s">
        <v>526</v>
      </c>
      <c r="B58" s="341" t="s">
        <v>164</v>
      </c>
      <c r="C58" s="340" t="s">
        <v>165</v>
      </c>
      <c r="D58" s="202">
        <v>0</v>
      </c>
      <c r="E58" s="202">
        <v>0</v>
      </c>
      <c r="F58" s="320">
        <v>0</v>
      </c>
      <c r="G58" s="202">
        <v>0</v>
      </c>
      <c r="H58" s="202">
        <v>0</v>
      </c>
      <c r="I58" s="202">
        <v>0</v>
      </c>
      <c r="J58" s="202">
        <v>0</v>
      </c>
      <c r="K58" s="202">
        <v>0</v>
      </c>
      <c r="L58" s="202">
        <v>0</v>
      </c>
      <c r="M58" s="202">
        <v>0</v>
      </c>
      <c r="N58" s="202">
        <v>0</v>
      </c>
      <c r="O58" s="202">
        <v>0</v>
      </c>
      <c r="P58" s="202">
        <v>0</v>
      </c>
      <c r="Q58" s="202">
        <v>0</v>
      </c>
      <c r="R58" s="202">
        <v>0</v>
      </c>
      <c r="S58" s="202">
        <v>0</v>
      </c>
      <c r="T58" s="202">
        <v>0</v>
      </c>
      <c r="U58" s="202">
        <v>0</v>
      </c>
      <c r="V58" s="202">
        <v>0</v>
      </c>
      <c r="W58" s="202">
        <v>0</v>
      </c>
      <c r="X58" s="202">
        <v>0</v>
      </c>
      <c r="Y58" s="202">
        <v>0</v>
      </c>
      <c r="Z58" s="202">
        <v>0</v>
      </c>
      <c r="AA58" s="202">
        <v>0</v>
      </c>
      <c r="AB58" s="202">
        <v>0</v>
      </c>
      <c r="AC58" s="319">
        <v>0</v>
      </c>
      <c r="AD58" s="319">
        <v>0</v>
      </c>
      <c r="AE58" s="319">
        <v>0</v>
      </c>
      <c r="AF58" s="319">
        <v>0</v>
      </c>
      <c r="AG58" s="319">
        <v>0</v>
      </c>
      <c r="AH58" s="319">
        <v>0</v>
      </c>
      <c r="AI58" s="319">
        <v>0</v>
      </c>
      <c r="AJ58" s="319">
        <v>0</v>
      </c>
      <c r="AK58" s="319">
        <v>0</v>
      </c>
      <c r="AL58" s="202">
        <v>0</v>
      </c>
      <c r="AM58" s="202">
        <v>0</v>
      </c>
      <c r="AN58" s="202">
        <v>0</v>
      </c>
      <c r="AO58" s="202">
        <v>0</v>
      </c>
      <c r="AP58" s="319">
        <v>0</v>
      </c>
      <c r="AQ58" s="319">
        <v>0</v>
      </c>
      <c r="AR58" s="319">
        <v>0</v>
      </c>
      <c r="AS58" s="202">
        <v>0</v>
      </c>
      <c r="AT58" s="202">
        <v>0</v>
      </c>
      <c r="AU58" s="202">
        <v>0</v>
      </c>
      <c r="AV58" s="202">
        <v>0</v>
      </c>
      <c r="AW58" s="202">
        <v>0</v>
      </c>
      <c r="AX58" s="202">
        <v>0</v>
      </c>
      <c r="AY58" s="202">
        <v>0</v>
      </c>
      <c r="AZ58" s="202">
        <v>0</v>
      </c>
      <c r="BA58" s="202">
        <v>0</v>
      </c>
      <c r="BB58" s="202">
        <v>0</v>
      </c>
      <c r="BC58" s="202">
        <v>0</v>
      </c>
      <c r="BD58" s="202">
        <v>0</v>
      </c>
      <c r="BE58" s="202">
        <v>0</v>
      </c>
      <c r="BF58" s="202">
        <v>0</v>
      </c>
      <c r="BG58" s="319">
        <v>0</v>
      </c>
      <c r="BH58" s="319">
        <v>0</v>
      </c>
      <c r="BI58" s="319">
        <v>0</v>
      </c>
      <c r="BJ58" s="321">
        <v>0</v>
      </c>
      <c r="BK58" s="321">
        <v>0</v>
      </c>
    </row>
    <row r="59" spans="1:63" s="288" customFormat="1" ht="20.100000000000001" customHeight="1" x14ac:dyDescent="0.2">
      <c r="A59" s="376">
        <v>3</v>
      </c>
      <c r="B59" s="317" t="s">
        <v>166</v>
      </c>
      <c r="C59" s="316" t="s">
        <v>167</v>
      </c>
      <c r="D59" s="202">
        <v>0</v>
      </c>
      <c r="E59" s="320">
        <v>0</v>
      </c>
      <c r="F59" s="320">
        <v>0</v>
      </c>
      <c r="G59" s="320">
        <v>0</v>
      </c>
      <c r="H59" s="320">
        <v>0</v>
      </c>
      <c r="I59" s="320">
        <v>0</v>
      </c>
      <c r="J59" s="320">
        <v>0</v>
      </c>
      <c r="K59" s="320">
        <v>0</v>
      </c>
      <c r="L59" s="320">
        <v>0</v>
      </c>
      <c r="M59" s="320">
        <v>0</v>
      </c>
      <c r="N59" s="320">
        <v>0</v>
      </c>
      <c r="O59" s="320">
        <v>0</v>
      </c>
      <c r="P59" s="320">
        <v>0</v>
      </c>
      <c r="Q59" s="320">
        <v>0</v>
      </c>
      <c r="R59" s="202">
        <v>0</v>
      </c>
      <c r="S59" s="320">
        <v>0</v>
      </c>
      <c r="T59" s="320">
        <v>0</v>
      </c>
      <c r="U59" s="320">
        <v>0</v>
      </c>
      <c r="V59" s="320">
        <v>0</v>
      </c>
      <c r="W59" s="320">
        <v>0</v>
      </c>
      <c r="X59" s="320">
        <v>0</v>
      </c>
      <c r="Y59" s="320">
        <v>0</v>
      </c>
      <c r="Z59" s="320">
        <v>0</v>
      </c>
      <c r="AA59" s="320">
        <v>0</v>
      </c>
      <c r="AB59" s="202">
        <v>0</v>
      </c>
      <c r="AC59" s="338">
        <v>0</v>
      </c>
      <c r="AD59" s="338">
        <v>0</v>
      </c>
      <c r="AE59" s="338">
        <v>0</v>
      </c>
      <c r="AF59" s="338">
        <v>0</v>
      </c>
      <c r="AG59" s="338">
        <v>0</v>
      </c>
      <c r="AH59" s="338">
        <v>0</v>
      </c>
      <c r="AI59" s="338">
        <v>0</v>
      </c>
      <c r="AJ59" s="338">
        <v>0</v>
      </c>
      <c r="AK59" s="338">
        <v>0</v>
      </c>
      <c r="AL59" s="320">
        <v>0</v>
      </c>
      <c r="AM59" s="320">
        <v>0</v>
      </c>
      <c r="AN59" s="320">
        <v>0</v>
      </c>
      <c r="AO59" s="320">
        <v>0</v>
      </c>
      <c r="AP59" s="338">
        <v>0</v>
      </c>
      <c r="AQ59" s="338">
        <v>0</v>
      </c>
      <c r="AR59" s="338">
        <v>0</v>
      </c>
      <c r="AS59" s="320">
        <v>0</v>
      </c>
      <c r="AT59" s="320">
        <v>0</v>
      </c>
      <c r="AU59" s="320">
        <v>0</v>
      </c>
      <c r="AV59" s="320">
        <v>0</v>
      </c>
      <c r="AW59" s="320">
        <v>0</v>
      </c>
      <c r="AX59" s="320">
        <v>0</v>
      </c>
      <c r="AY59" s="320">
        <v>0</v>
      </c>
      <c r="AZ59" s="320">
        <v>0</v>
      </c>
      <c r="BA59" s="320">
        <v>0</v>
      </c>
      <c r="BB59" s="320">
        <v>0</v>
      </c>
      <c r="BC59" s="320">
        <v>0</v>
      </c>
      <c r="BD59" s="320">
        <v>0</v>
      </c>
      <c r="BE59" s="320">
        <v>0</v>
      </c>
      <c r="BF59" s="320">
        <v>0</v>
      </c>
      <c r="BG59" s="338">
        <v>0</v>
      </c>
      <c r="BH59" s="338">
        <v>0</v>
      </c>
      <c r="BI59" s="338">
        <v>0</v>
      </c>
      <c r="BJ59" s="339">
        <v>0</v>
      </c>
      <c r="BK59" s="339">
        <v>0</v>
      </c>
    </row>
    <row r="60" spans="1:63" s="281" customFormat="1" ht="20.100000000000001" customHeight="1" x14ac:dyDescent="0.2">
      <c r="A60" s="379">
        <v>4</v>
      </c>
      <c r="B60" s="363" t="s">
        <v>168</v>
      </c>
      <c r="C60" s="362" t="s">
        <v>169</v>
      </c>
      <c r="D60" s="324">
        <v>131.4</v>
      </c>
      <c r="E60" s="361">
        <v>0</v>
      </c>
      <c r="F60" s="361">
        <v>0</v>
      </c>
      <c r="G60" s="361">
        <v>0</v>
      </c>
      <c r="H60" s="361">
        <v>0</v>
      </c>
      <c r="I60" s="361">
        <v>0</v>
      </c>
      <c r="J60" s="361">
        <v>0</v>
      </c>
      <c r="K60" s="361">
        <v>0</v>
      </c>
      <c r="L60" s="361">
        <v>0</v>
      </c>
      <c r="M60" s="361">
        <v>0</v>
      </c>
      <c r="N60" s="361">
        <v>0</v>
      </c>
      <c r="O60" s="361">
        <v>0</v>
      </c>
      <c r="P60" s="361">
        <v>0</v>
      </c>
      <c r="Q60" s="361">
        <v>0</v>
      </c>
      <c r="R60" s="324">
        <v>0</v>
      </c>
      <c r="S60" s="361">
        <v>0</v>
      </c>
      <c r="T60" s="361">
        <v>0</v>
      </c>
      <c r="U60" s="361">
        <v>0</v>
      </c>
      <c r="V60" s="361">
        <v>0</v>
      </c>
      <c r="W60" s="361">
        <v>0</v>
      </c>
      <c r="X60" s="361">
        <v>0</v>
      </c>
      <c r="Y60" s="361">
        <v>0</v>
      </c>
      <c r="Z60" s="361">
        <v>0</v>
      </c>
      <c r="AA60" s="361">
        <v>0</v>
      </c>
      <c r="AB60" s="324">
        <v>0</v>
      </c>
      <c r="AC60" s="361">
        <v>0</v>
      </c>
      <c r="AD60" s="361">
        <v>0</v>
      </c>
      <c r="AE60" s="361">
        <v>0</v>
      </c>
      <c r="AF60" s="361">
        <v>0</v>
      </c>
      <c r="AG60" s="361">
        <v>0</v>
      </c>
      <c r="AH60" s="361">
        <v>0</v>
      </c>
      <c r="AI60" s="361">
        <v>0</v>
      </c>
      <c r="AJ60" s="361">
        <v>0</v>
      </c>
      <c r="AK60" s="361">
        <v>0</v>
      </c>
      <c r="AL60" s="361">
        <v>0</v>
      </c>
      <c r="AM60" s="361">
        <v>0</v>
      </c>
      <c r="AN60" s="361">
        <v>0</v>
      </c>
      <c r="AO60" s="361">
        <v>0</v>
      </c>
      <c r="AP60" s="361">
        <v>0</v>
      </c>
      <c r="AQ60" s="361">
        <v>0</v>
      </c>
      <c r="AR60" s="361">
        <v>0</v>
      </c>
      <c r="AS60" s="361">
        <v>0</v>
      </c>
      <c r="AT60" s="361">
        <v>0</v>
      </c>
      <c r="AU60" s="361">
        <v>0</v>
      </c>
      <c r="AV60" s="361">
        <v>0</v>
      </c>
      <c r="AW60" s="361">
        <v>0</v>
      </c>
      <c r="AX60" s="361">
        <v>0</v>
      </c>
      <c r="AY60" s="361">
        <v>0</v>
      </c>
      <c r="AZ60" s="361">
        <v>0</v>
      </c>
      <c r="BA60" s="361">
        <v>0</v>
      </c>
      <c r="BB60" s="361">
        <v>0</v>
      </c>
      <c r="BC60" s="361">
        <v>0</v>
      </c>
      <c r="BD60" s="361">
        <v>0</v>
      </c>
      <c r="BE60" s="361">
        <v>0</v>
      </c>
      <c r="BF60" s="361">
        <v>0</v>
      </c>
      <c r="BG60" s="361">
        <v>0</v>
      </c>
      <c r="BH60" s="361">
        <v>0</v>
      </c>
      <c r="BI60" s="361">
        <v>0</v>
      </c>
      <c r="BJ60" s="364">
        <v>0</v>
      </c>
      <c r="BK60" s="364">
        <v>131.4</v>
      </c>
    </row>
    <row r="61" spans="1:63" s="304" customFormat="1" ht="20.100000000000001" customHeight="1" x14ac:dyDescent="0.2">
      <c r="A61" s="1514" t="s">
        <v>1271</v>
      </c>
      <c r="B61" s="1514"/>
      <c r="C61" s="366"/>
      <c r="D61" s="367">
        <v>0</v>
      </c>
      <c r="E61" s="367"/>
      <c r="F61" s="368">
        <v>0.72</v>
      </c>
      <c r="G61" s="367">
        <v>0</v>
      </c>
      <c r="H61" s="367">
        <v>0</v>
      </c>
      <c r="I61" s="367">
        <v>0</v>
      </c>
      <c r="J61" s="367">
        <v>0.72</v>
      </c>
      <c r="K61" s="367">
        <v>0</v>
      </c>
      <c r="L61" s="367">
        <v>0</v>
      </c>
      <c r="M61" s="367">
        <v>0</v>
      </c>
      <c r="N61" s="367">
        <v>0</v>
      </c>
      <c r="O61" s="367">
        <v>0</v>
      </c>
      <c r="P61" s="367">
        <v>0</v>
      </c>
      <c r="Q61" s="367">
        <v>0</v>
      </c>
      <c r="R61" s="367">
        <v>3.3599999999999994</v>
      </c>
      <c r="S61" s="367">
        <v>0</v>
      </c>
      <c r="T61" s="367">
        <v>0</v>
      </c>
      <c r="U61" s="367">
        <v>0</v>
      </c>
      <c r="V61" s="367">
        <v>0</v>
      </c>
      <c r="W61" s="367">
        <v>0</v>
      </c>
      <c r="X61" s="367">
        <v>0</v>
      </c>
      <c r="Y61" s="367">
        <v>0</v>
      </c>
      <c r="Z61" s="367">
        <v>0</v>
      </c>
      <c r="AA61" s="367">
        <v>0</v>
      </c>
      <c r="AB61" s="367">
        <v>0.03</v>
      </c>
      <c r="AC61" s="369">
        <v>0</v>
      </c>
      <c r="AD61" s="369">
        <v>0.01</v>
      </c>
      <c r="AE61" s="369">
        <v>0</v>
      </c>
      <c r="AF61" s="369">
        <v>0</v>
      </c>
      <c r="AG61" s="369">
        <v>0</v>
      </c>
      <c r="AH61" s="369">
        <v>0</v>
      </c>
      <c r="AI61" s="369">
        <v>0</v>
      </c>
      <c r="AJ61" s="369">
        <v>0</v>
      </c>
      <c r="AK61" s="369">
        <v>0</v>
      </c>
      <c r="AL61" s="367">
        <v>0</v>
      </c>
      <c r="AM61" s="367">
        <v>0</v>
      </c>
      <c r="AN61" s="367">
        <v>0</v>
      </c>
      <c r="AO61" s="367">
        <v>0.02</v>
      </c>
      <c r="AP61" s="369">
        <v>0</v>
      </c>
      <c r="AQ61" s="369">
        <v>0</v>
      </c>
      <c r="AR61" s="369">
        <v>0</v>
      </c>
      <c r="AS61" s="367">
        <v>0</v>
      </c>
      <c r="AT61" s="367">
        <v>0</v>
      </c>
      <c r="AU61" s="367">
        <v>0</v>
      </c>
      <c r="AV61" s="367">
        <v>3.11</v>
      </c>
      <c r="AW61" s="367">
        <v>0</v>
      </c>
      <c r="AX61" s="367">
        <v>0.21</v>
      </c>
      <c r="AY61" s="367">
        <v>0</v>
      </c>
      <c r="AZ61" s="367">
        <v>0</v>
      </c>
      <c r="BA61" s="367">
        <v>0</v>
      </c>
      <c r="BB61" s="367">
        <v>0.01</v>
      </c>
      <c r="BC61" s="367">
        <v>0</v>
      </c>
      <c r="BD61" s="367">
        <v>0</v>
      </c>
      <c r="BE61" s="367">
        <v>0</v>
      </c>
      <c r="BF61" s="367">
        <v>0</v>
      </c>
      <c r="BG61" s="369">
        <v>0</v>
      </c>
      <c r="BH61" s="369">
        <v>0</v>
      </c>
      <c r="BI61" s="369">
        <v>0</v>
      </c>
      <c r="BJ61" s="370"/>
      <c r="BK61" s="370"/>
    </row>
    <row r="62" spans="1:63" ht="20.100000000000001" customHeight="1" x14ac:dyDescent="0.2">
      <c r="A62" s="311" t="s">
        <v>1274</v>
      </c>
      <c r="C62" s="349"/>
    </row>
  </sheetData>
  <mergeCells count="9">
    <mergeCell ref="F4:BI4"/>
    <mergeCell ref="BJ4:BJ5"/>
    <mergeCell ref="BK4:BK5"/>
    <mergeCell ref="A61:B61"/>
    <mergeCell ref="A4:A5"/>
    <mergeCell ref="B4:B5"/>
    <mergeCell ref="C4:C5"/>
    <mergeCell ref="D4:D5"/>
    <mergeCell ref="E4:E5"/>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8">
    <tabColor theme="0"/>
  </sheetPr>
  <dimension ref="A1:BK64"/>
  <sheetViews>
    <sheetView zoomScale="66" zoomScaleNormal="66" workbookViewId="0">
      <pane xSplit="5" ySplit="6" topLeftCell="AQ16" activePane="bottomRight" state="frozen"/>
      <selection activeCell="BG59" sqref="BG59"/>
      <selection pane="topRight" activeCell="BG59" sqref="BG59"/>
      <selection pane="bottomLeft" activeCell="BG59" sqref="BG59"/>
      <selection pane="bottomRight" activeCell="BG59" sqref="BG59"/>
    </sheetView>
  </sheetViews>
  <sheetFormatPr defaultRowHeight="20.100000000000001" customHeight="1" x14ac:dyDescent="0.2"/>
  <cols>
    <col min="1" max="1" width="6.7109375" style="280" customWidth="1"/>
    <col min="2" max="2" width="39.140625" style="280" customWidth="1"/>
    <col min="3" max="3" width="8.7109375" style="280" customWidth="1"/>
    <col min="4" max="4" width="12.7109375" style="101" customWidth="1"/>
    <col min="5" max="5" width="12" style="101" customWidth="1"/>
    <col min="6" max="6" width="12.85546875" style="101" customWidth="1"/>
    <col min="7" max="7" width="11.42578125" style="101" customWidth="1"/>
    <col min="8" max="8" width="10.42578125" style="101" customWidth="1"/>
    <col min="9" max="9" width="11.7109375" style="101" customWidth="1"/>
    <col min="10" max="10" width="11.140625" style="101" customWidth="1"/>
    <col min="11" max="11" width="11.85546875" style="101" bestFit="1" customWidth="1"/>
    <col min="12" max="12" width="10.5703125" style="101" bestFit="1" customWidth="1"/>
    <col min="13" max="13" width="9.5703125" style="101" bestFit="1" customWidth="1"/>
    <col min="14" max="14" width="11.42578125" style="101" customWidth="1"/>
    <col min="15" max="15" width="10.5703125" style="101" customWidth="1"/>
    <col min="16" max="16" width="7.5703125" style="101" customWidth="1"/>
    <col min="17" max="17" width="9.5703125" style="101" bestFit="1" customWidth="1"/>
    <col min="18" max="18" width="11" style="101" bestFit="1" customWidth="1"/>
    <col min="19" max="19" width="10.140625" style="101" bestFit="1" customWidth="1"/>
    <col min="20" max="24" width="9.5703125" style="101" bestFit="1" customWidth="1"/>
    <col min="25" max="25" width="10.140625" style="101" bestFit="1" customWidth="1"/>
    <col min="26" max="26" width="9.5703125" style="101" bestFit="1" customWidth="1"/>
    <col min="27" max="27" width="9.5703125" style="315" bestFit="1" customWidth="1"/>
    <col min="28" max="28" width="10.28515625" style="101" customWidth="1"/>
    <col min="29" max="30" width="9.5703125" style="328" bestFit="1" customWidth="1"/>
    <col min="31" max="34" width="9.5703125" style="329" bestFit="1" customWidth="1"/>
    <col min="35" max="36" width="9.5703125" style="328" bestFit="1" customWidth="1"/>
    <col min="37" max="37" width="9.5703125" style="328" customWidth="1"/>
    <col min="38" max="41" width="9.5703125" style="315" bestFit="1" customWidth="1"/>
    <col min="42" max="44" width="9.5703125" style="329" bestFit="1" customWidth="1"/>
    <col min="45" max="45" width="9.42578125" style="329" customWidth="1"/>
    <col min="46" max="46" width="9.5703125" style="101" bestFit="1" customWidth="1"/>
    <col min="47" max="48" width="9.5703125" style="315" bestFit="1" customWidth="1"/>
    <col min="49" max="58" width="9.5703125" style="101" bestFit="1" customWidth="1"/>
    <col min="59" max="61" width="9.5703125" style="330" bestFit="1" customWidth="1"/>
    <col min="62" max="63" width="12.5703125" style="325" bestFit="1" customWidth="1"/>
    <col min="64" max="194" width="9.140625" style="280"/>
    <col min="195" max="195" width="6.7109375" style="280" customWidth="1"/>
    <col min="196" max="196" width="39.140625" style="280" customWidth="1"/>
    <col min="197" max="197" width="8.7109375" style="280" customWidth="1"/>
    <col min="198" max="198" width="11.7109375" style="280" customWidth="1"/>
    <col min="199" max="199" width="12.7109375" style="280" customWidth="1"/>
    <col min="200" max="200" width="12" style="280" customWidth="1"/>
    <col min="201" max="201" width="12.85546875" style="280" customWidth="1"/>
    <col min="202" max="202" width="11.42578125" style="280" customWidth="1"/>
    <col min="203" max="203" width="10.42578125" style="280" customWidth="1"/>
    <col min="204" max="204" width="11.7109375" style="280" customWidth="1"/>
    <col min="205" max="205" width="11.140625" style="280" customWidth="1"/>
    <col min="206" max="206" width="11.85546875" style="280" bestFit="1" customWidth="1"/>
    <col min="207" max="207" width="10.5703125" style="280" bestFit="1" customWidth="1"/>
    <col min="208" max="208" width="9.5703125" style="280" bestFit="1" customWidth="1"/>
    <col min="209" max="209" width="11.42578125" style="280" customWidth="1"/>
    <col min="210" max="210" width="10.5703125" style="280" customWidth="1"/>
    <col min="211" max="211" width="7.5703125" style="280" customWidth="1"/>
    <col min="212" max="212" width="9.5703125" style="280" bestFit="1" customWidth="1"/>
    <col min="213" max="213" width="11" style="280" bestFit="1" customWidth="1"/>
    <col min="214" max="214" width="10.140625" style="280" bestFit="1" customWidth="1"/>
    <col min="215" max="219" width="9.5703125" style="280" bestFit="1" customWidth="1"/>
    <col min="220" max="220" width="10.140625" style="280" bestFit="1" customWidth="1"/>
    <col min="221" max="222" width="9.5703125" style="280" bestFit="1" customWidth="1"/>
    <col min="223" max="223" width="10.28515625" style="280" customWidth="1"/>
    <col min="224" max="231" width="9.5703125" style="280" bestFit="1" customWidth="1"/>
    <col min="232" max="232" width="9.5703125" style="280" customWidth="1"/>
    <col min="233" max="239" width="9.5703125" style="280" bestFit="1" customWidth="1"/>
    <col min="240" max="240" width="9.42578125" style="280" customWidth="1"/>
    <col min="241" max="256" width="9.5703125" style="280" bestFit="1" customWidth="1"/>
    <col min="257" max="258" width="12.5703125" style="280" bestFit="1" customWidth="1"/>
    <col min="259" max="259" width="11.42578125" style="280" bestFit="1" customWidth="1"/>
    <col min="260" max="260" width="11" style="280" bestFit="1" customWidth="1"/>
    <col min="261" max="261" width="11.7109375" style="280" bestFit="1" customWidth="1"/>
    <col min="262" max="450" width="9.140625" style="280"/>
    <col min="451" max="451" width="6.7109375" style="280" customWidth="1"/>
    <col min="452" max="452" width="39.140625" style="280" customWidth="1"/>
    <col min="453" max="453" width="8.7109375" style="280" customWidth="1"/>
    <col min="454" max="454" width="11.7109375" style="280" customWidth="1"/>
    <col min="455" max="455" width="12.7109375" style="280" customWidth="1"/>
    <col min="456" max="456" width="12" style="280" customWidth="1"/>
    <col min="457" max="457" width="12.85546875" style="280" customWidth="1"/>
    <col min="458" max="458" width="11.42578125" style="280" customWidth="1"/>
    <col min="459" max="459" width="10.42578125" style="280" customWidth="1"/>
    <col min="460" max="460" width="11.7109375" style="280" customWidth="1"/>
    <col min="461" max="461" width="11.140625" style="280" customWidth="1"/>
    <col min="462" max="462" width="11.85546875" style="280" bestFit="1" customWidth="1"/>
    <col min="463" max="463" width="10.5703125" style="280" bestFit="1" customWidth="1"/>
    <col min="464" max="464" width="9.5703125" style="280" bestFit="1" customWidth="1"/>
    <col min="465" max="465" width="11.42578125" style="280" customWidth="1"/>
    <col min="466" max="466" width="10.5703125" style="280" customWidth="1"/>
    <col min="467" max="467" width="7.5703125" style="280" customWidth="1"/>
    <col min="468" max="468" width="9.5703125" style="280" bestFit="1" customWidth="1"/>
    <col min="469" max="469" width="11" style="280" bestFit="1" customWidth="1"/>
    <col min="470" max="470" width="10.140625" style="280" bestFit="1" customWidth="1"/>
    <col min="471" max="475" width="9.5703125" style="280" bestFit="1" customWidth="1"/>
    <col min="476" max="476" width="10.140625" style="280" bestFit="1" customWidth="1"/>
    <col min="477" max="478" width="9.5703125" style="280" bestFit="1" customWidth="1"/>
    <col min="479" max="479" width="10.28515625" style="280" customWidth="1"/>
    <col min="480" max="487" width="9.5703125" style="280" bestFit="1" customWidth="1"/>
    <col min="488" max="488" width="9.5703125" style="280" customWidth="1"/>
    <col min="489" max="495" width="9.5703125" style="280" bestFit="1" customWidth="1"/>
    <col min="496" max="496" width="9.42578125" style="280" customWidth="1"/>
    <col min="497" max="512" width="9.5703125" style="280" bestFit="1" customWidth="1"/>
    <col min="513" max="514" width="12.5703125" style="280" bestFit="1" customWidth="1"/>
    <col min="515" max="515" width="11.42578125" style="280" bestFit="1" customWidth="1"/>
    <col min="516" max="516" width="11" style="280" bestFit="1" customWidth="1"/>
    <col min="517" max="517" width="11.7109375" style="280" bestFit="1" customWidth="1"/>
    <col min="518" max="706" width="9.140625" style="280"/>
    <col min="707" max="707" width="6.7109375" style="280" customWidth="1"/>
    <col min="708" max="708" width="39.140625" style="280" customWidth="1"/>
    <col min="709" max="709" width="8.7109375" style="280" customWidth="1"/>
    <col min="710" max="710" width="11.7109375" style="280" customWidth="1"/>
    <col min="711" max="711" width="12.7109375" style="280" customWidth="1"/>
    <col min="712" max="712" width="12" style="280" customWidth="1"/>
    <col min="713" max="713" width="12.85546875" style="280" customWidth="1"/>
    <col min="714" max="714" width="11.42578125" style="280" customWidth="1"/>
    <col min="715" max="715" width="10.42578125" style="280" customWidth="1"/>
    <col min="716" max="716" width="11.7109375" style="280" customWidth="1"/>
    <col min="717" max="717" width="11.140625" style="280" customWidth="1"/>
    <col min="718" max="718" width="11.85546875" style="280" bestFit="1" customWidth="1"/>
    <col min="719" max="719" width="10.5703125" style="280" bestFit="1" customWidth="1"/>
    <col min="720" max="720" width="9.5703125" style="280" bestFit="1" customWidth="1"/>
    <col min="721" max="721" width="11.42578125" style="280" customWidth="1"/>
    <col min="722" max="722" width="10.5703125" style="280" customWidth="1"/>
    <col min="723" max="723" width="7.5703125" style="280" customWidth="1"/>
    <col min="724" max="724" width="9.5703125" style="280" bestFit="1" customWidth="1"/>
    <col min="725" max="725" width="11" style="280" bestFit="1" customWidth="1"/>
    <col min="726" max="726" width="10.140625" style="280" bestFit="1" customWidth="1"/>
    <col min="727" max="731" width="9.5703125" style="280" bestFit="1" customWidth="1"/>
    <col min="732" max="732" width="10.140625" style="280" bestFit="1" customWidth="1"/>
    <col min="733" max="734" width="9.5703125" style="280" bestFit="1" customWidth="1"/>
    <col min="735" max="735" width="10.28515625" style="280" customWidth="1"/>
    <col min="736" max="743" width="9.5703125" style="280" bestFit="1" customWidth="1"/>
    <col min="744" max="744" width="9.5703125" style="280" customWidth="1"/>
    <col min="745" max="751" width="9.5703125" style="280" bestFit="1" customWidth="1"/>
    <col min="752" max="752" width="9.42578125" style="280" customWidth="1"/>
    <col min="753" max="768" width="9.5703125" style="280" bestFit="1" customWidth="1"/>
    <col min="769" max="770" width="12.5703125" style="280" bestFit="1" customWidth="1"/>
    <col min="771" max="771" width="11.42578125" style="280" bestFit="1" customWidth="1"/>
    <col min="772" max="772" width="11" style="280" bestFit="1" customWidth="1"/>
    <col min="773" max="773" width="11.7109375" style="280" bestFit="1" customWidth="1"/>
    <col min="774" max="962" width="9.140625" style="280"/>
    <col min="963" max="963" width="6.7109375" style="280" customWidth="1"/>
    <col min="964" max="964" width="39.140625" style="280" customWidth="1"/>
    <col min="965" max="965" width="8.7109375" style="280" customWidth="1"/>
    <col min="966" max="966" width="11.7109375" style="280" customWidth="1"/>
    <col min="967" max="967" width="12.7109375" style="280" customWidth="1"/>
    <col min="968" max="968" width="12" style="280" customWidth="1"/>
    <col min="969" max="969" width="12.85546875" style="280" customWidth="1"/>
    <col min="970" max="970" width="11.42578125" style="280" customWidth="1"/>
    <col min="971" max="971" width="10.42578125" style="280" customWidth="1"/>
    <col min="972" max="972" width="11.7109375" style="280" customWidth="1"/>
    <col min="973" max="973" width="11.140625" style="280" customWidth="1"/>
    <col min="974" max="974" width="11.85546875" style="280" bestFit="1" customWidth="1"/>
    <col min="975" max="975" width="10.5703125" style="280" bestFit="1" customWidth="1"/>
    <col min="976" max="976" width="9.5703125" style="280" bestFit="1" customWidth="1"/>
    <col min="977" max="977" width="11.42578125" style="280" customWidth="1"/>
    <col min="978" max="978" width="10.5703125" style="280" customWidth="1"/>
    <col min="979" max="979" width="7.5703125" style="280" customWidth="1"/>
    <col min="980" max="980" width="9.5703125" style="280" bestFit="1" customWidth="1"/>
    <col min="981" max="981" width="11" style="280" bestFit="1" customWidth="1"/>
    <col min="982" max="982" width="10.140625" style="280" bestFit="1" customWidth="1"/>
    <col min="983" max="987" width="9.5703125" style="280" bestFit="1" customWidth="1"/>
    <col min="988" max="988" width="10.140625" style="280" bestFit="1" customWidth="1"/>
    <col min="989" max="990" width="9.5703125" style="280" bestFit="1" customWidth="1"/>
    <col min="991" max="991" width="10.28515625" style="280" customWidth="1"/>
    <col min="992" max="999" width="9.5703125" style="280" bestFit="1" customWidth="1"/>
    <col min="1000" max="1000" width="9.5703125" style="280" customWidth="1"/>
    <col min="1001" max="1007" width="9.5703125" style="280" bestFit="1" customWidth="1"/>
    <col min="1008" max="1008" width="9.42578125" style="280" customWidth="1"/>
    <col min="1009" max="1024" width="9.5703125" style="280" bestFit="1" customWidth="1"/>
    <col min="1025" max="1026" width="12.5703125" style="280" bestFit="1" customWidth="1"/>
    <col min="1027" max="1027" width="11.42578125" style="280" bestFit="1" customWidth="1"/>
    <col min="1028" max="1028" width="11" style="280" bestFit="1" customWidth="1"/>
    <col min="1029" max="1029" width="11.7109375" style="280" bestFit="1" customWidth="1"/>
    <col min="1030" max="1218" width="9.140625" style="280"/>
    <col min="1219" max="1219" width="6.7109375" style="280" customWidth="1"/>
    <col min="1220" max="1220" width="39.140625" style="280" customWidth="1"/>
    <col min="1221" max="1221" width="8.7109375" style="280" customWidth="1"/>
    <col min="1222" max="1222" width="11.7109375" style="280" customWidth="1"/>
    <col min="1223" max="1223" width="12.7109375" style="280" customWidth="1"/>
    <col min="1224" max="1224" width="12" style="280" customWidth="1"/>
    <col min="1225" max="1225" width="12.85546875" style="280" customWidth="1"/>
    <col min="1226" max="1226" width="11.42578125" style="280" customWidth="1"/>
    <col min="1227" max="1227" width="10.42578125" style="280" customWidth="1"/>
    <col min="1228" max="1228" width="11.7109375" style="280" customWidth="1"/>
    <col min="1229" max="1229" width="11.140625" style="280" customWidth="1"/>
    <col min="1230" max="1230" width="11.85546875" style="280" bestFit="1" customWidth="1"/>
    <col min="1231" max="1231" width="10.5703125" style="280" bestFit="1" customWidth="1"/>
    <col min="1232" max="1232" width="9.5703125" style="280" bestFit="1" customWidth="1"/>
    <col min="1233" max="1233" width="11.42578125" style="280" customWidth="1"/>
    <col min="1234" max="1234" width="10.5703125" style="280" customWidth="1"/>
    <col min="1235" max="1235" width="7.5703125" style="280" customWidth="1"/>
    <col min="1236" max="1236" width="9.5703125" style="280" bestFit="1" customWidth="1"/>
    <col min="1237" max="1237" width="11" style="280" bestFit="1" customWidth="1"/>
    <col min="1238" max="1238" width="10.140625" style="280" bestFit="1" customWidth="1"/>
    <col min="1239" max="1243" width="9.5703125" style="280" bestFit="1" customWidth="1"/>
    <col min="1244" max="1244" width="10.140625" style="280" bestFit="1" customWidth="1"/>
    <col min="1245" max="1246" width="9.5703125" style="280" bestFit="1" customWidth="1"/>
    <col min="1247" max="1247" width="10.28515625" style="280" customWidth="1"/>
    <col min="1248" max="1255" width="9.5703125" style="280" bestFit="1" customWidth="1"/>
    <col min="1256" max="1256" width="9.5703125" style="280" customWidth="1"/>
    <col min="1257" max="1263" width="9.5703125" style="280" bestFit="1" customWidth="1"/>
    <col min="1264" max="1264" width="9.42578125" style="280" customWidth="1"/>
    <col min="1265" max="1280" width="9.5703125" style="280" bestFit="1" customWidth="1"/>
    <col min="1281" max="1282" width="12.5703125" style="280" bestFit="1" customWidth="1"/>
    <col min="1283" max="1283" width="11.42578125" style="280" bestFit="1" customWidth="1"/>
    <col min="1284" max="1284" width="11" style="280" bestFit="1" customWidth="1"/>
    <col min="1285" max="1285" width="11.7109375" style="280" bestFit="1" customWidth="1"/>
    <col min="1286" max="1474" width="9.140625" style="280"/>
    <col min="1475" max="1475" width="6.7109375" style="280" customWidth="1"/>
    <col min="1476" max="1476" width="39.140625" style="280" customWidth="1"/>
    <col min="1477" max="1477" width="8.7109375" style="280" customWidth="1"/>
    <col min="1478" max="1478" width="11.7109375" style="280" customWidth="1"/>
    <col min="1479" max="1479" width="12.7109375" style="280" customWidth="1"/>
    <col min="1480" max="1480" width="12" style="280" customWidth="1"/>
    <col min="1481" max="1481" width="12.85546875" style="280" customWidth="1"/>
    <col min="1482" max="1482" width="11.42578125" style="280" customWidth="1"/>
    <col min="1483" max="1483" width="10.42578125" style="280" customWidth="1"/>
    <col min="1484" max="1484" width="11.7109375" style="280" customWidth="1"/>
    <col min="1485" max="1485" width="11.140625" style="280" customWidth="1"/>
    <col min="1486" max="1486" width="11.85546875" style="280" bestFit="1" customWidth="1"/>
    <col min="1487" max="1487" width="10.5703125" style="280" bestFit="1" customWidth="1"/>
    <col min="1488" max="1488" width="9.5703125" style="280" bestFit="1" customWidth="1"/>
    <col min="1489" max="1489" width="11.42578125" style="280" customWidth="1"/>
    <col min="1490" max="1490" width="10.5703125" style="280" customWidth="1"/>
    <col min="1491" max="1491" width="7.5703125" style="280" customWidth="1"/>
    <col min="1492" max="1492" width="9.5703125" style="280" bestFit="1" customWidth="1"/>
    <col min="1493" max="1493" width="11" style="280" bestFit="1" customWidth="1"/>
    <col min="1494" max="1494" width="10.140625" style="280" bestFit="1" customWidth="1"/>
    <col min="1495" max="1499" width="9.5703125" style="280" bestFit="1" customWidth="1"/>
    <col min="1500" max="1500" width="10.140625" style="280" bestFit="1" customWidth="1"/>
    <col min="1501" max="1502" width="9.5703125" style="280" bestFit="1" customWidth="1"/>
    <col min="1503" max="1503" width="10.28515625" style="280" customWidth="1"/>
    <col min="1504" max="1511" width="9.5703125" style="280" bestFit="1" customWidth="1"/>
    <col min="1512" max="1512" width="9.5703125" style="280" customWidth="1"/>
    <col min="1513" max="1519" width="9.5703125" style="280" bestFit="1" customWidth="1"/>
    <col min="1520" max="1520" width="9.42578125" style="280" customWidth="1"/>
    <col min="1521" max="1536" width="9.5703125" style="280" bestFit="1" customWidth="1"/>
    <col min="1537" max="1538" width="12.5703125" style="280" bestFit="1" customWidth="1"/>
    <col min="1539" max="1539" width="11.42578125" style="280" bestFit="1" customWidth="1"/>
    <col min="1540" max="1540" width="11" style="280" bestFit="1" customWidth="1"/>
    <col min="1541" max="1541" width="11.7109375" style="280" bestFit="1" customWidth="1"/>
    <col min="1542" max="1730" width="9.140625" style="280"/>
    <col min="1731" max="1731" width="6.7109375" style="280" customWidth="1"/>
    <col min="1732" max="1732" width="39.140625" style="280" customWidth="1"/>
    <col min="1733" max="1733" width="8.7109375" style="280" customWidth="1"/>
    <col min="1734" max="1734" width="11.7109375" style="280" customWidth="1"/>
    <col min="1735" max="1735" width="12.7109375" style="280" customWidth="1"/>
    <col min="1736" max="1736" width="12" style="280" customWidth="1"/>
    <col min="1737" max="1737" width="12.85546875" style="280" customWidth="1"/>
    <col min="1738" max="1738" width="11.42578125" style="280" customWidth="1"/>
    <col min="1739" max="1739" width="10.42578125" style="280" customWidth="1"/>
    <col min="1740" max="1740" width="11.7109375" style="280" customWidth="1"/>
    <col min="1741" max="1741" width="11.140625" style="280" customWidth="1"/>
    <col min="1742" max="1742" width="11.85546875" style="280" bestFit="1" customWidth="1"/>
    <col min="1743" max="1743" width="10.5703125" style="280" bestFit="1" customWidth="1"/>
    <col min="1744" max="1744" width="9.5703125" style="280" bestFit="1" customWidth="1"/>
    <col min="1745" max="1745" width="11.42578125" style="280" customWidth="1"/>
    <col min="1746" max="1746" width="10.5703125" style="280" customWidth="1"/>
    <col min="1747" max="1747" width="7.5703125" style="280" customWidth="1"/>
    <col min="1748" max="1748" width="9.5703125" style="280" bestFit="1" customWidth="1"/>
    <col min="1749" max="1749" width="11" style="280" bestFit="1" customWidth="1"/>
    <col min="1750" max="1750" width="10.140625" style="280" bestFit="1" customWidth="1"/>
    <col min="1751" max="1755" width="9.5703125" style="280" bestFit="1" customWidth="1"/>
    <col min="1756" max="1756" width="10.140625" style="280" bestFit="1" customWidth="1"/>
    <col min="1757" max="1758" width="9.5703125" style="280" bestFit="1" customWidth="1"/>
    <col min="1759" max="1759" width="10.28515625" style="280" customWidth="1"/>
    <col min="1760" max="1767" width="9.5703125" style="280" bestFit="1" customWidth="1"/>
    <col min="1768" max="1768" width="9.5703125" style="280" customWidth="1"/>
    <col min="1769" max="1775" width="9.5703125" style="280" bestFit="1" customWidth="1"/>
    <col min="1776" max="1776" width="9.42578125" style="280" customWidth="1"/>
    <col min="1777" max="1792" width="9.5703125" style="280" bestFit="1" customWidth="1"/>
    <col min="1793" max="1794" width="12.5703125" style="280" bestFit="1" customWidth="1"/>
    <col min="1795" max="1795" width="11.42578125" style="280" bestFit="1" customWidth="1"/>
    <col min="1796" max="1796" width="11" style="280" bestFit="1" customWidth="1"/>
    <col min="1797" max="1797" width="11.7109375" style="280" bestFit="1" customWidth="1"/>
    <col min="1798" max="1986" width="9.140625" style="280"/>
    <col min="1987" max="1987" width="6.7109375" style="280" customWidth="1"/>
    <col min="1988" max="1988" width="39.140625" style="280" customWidth="1"/>
    <col min="1989" max="1989" width="8.7109375" style="280" customWidth="1"/>
    <col min="1990" max="1990" width="11.7109375" style="280" customWidth="1"/>
    <col min="1991" max="1991" width="12.7109375" style="280" customWidth="1"/>
    <col min="1992" max="1992" width="12" style="280" customWidth="1"/>
    <col min="1993" max="1993" width="12.85546875" style="280" customWidth="1"/>
    <col min="1994" max="1994" width="11.42578125" style="280" customWidth="1"/>
    <col min="1995" max="1995" width="10.42578125" style="280" customWidth="1"/>
    <col min="1996" max="1996" width="11.7109375" style="280" customWidth="1"/>
    <col min="1997" max="1997" width="11.140625" style="280" customWidth="1"/>
    <col min="1998" max="1998" width="11.85546875" style="280" bestFit="1" customWidth="1"/>
    <col min="1999" max="1999" width="10.5703125" style="280" bestFit="1" customWidth="1"/>
    <col min="2000" max="2000" width="9.5703125" style="280" bestFit="1" customWidth="1"/>
    <col min="2001" max="2001" width="11.42578125" style="280" customWidth="1"/>
    <col min="2002" max="2002" width="10.5703125" style="280" customWidth="1"/>
    <col min="2003" max="2003" width="7.5703125" style="280" customWidth="1"/>
    <col min="2004" max="2004" width="9.5703125" style="280" bestFit="1" customWidth="1"/>
    <col min="2005" max="2005" width="11" style="280" bestFit="1" customWidth="1"/>
    <col min="2006" max="2006" width="10.140625" style="280" bestFit="1" customWidth="1"/>
    <col min="2007" max="2011" width="9.5703125" style="280" bestFit="1" customWidth="1"/>
    <col min="2012" max="2012" width="10.140625" style="280" bestFit="1" customWidth="1"/>
    <col min="2013" max="2014" width="9.5703125" style="280" bestFit="1" customWidth="1"/>
    <col min="2015" max="2015" width="10.28515625" style="280" customWidth="1"/>
    <col min="2016" max="2023" width="9.5703125" style="280" bestFit="1" customWidth="1"/>
    <col min="2024" max="2024" width="9.5703125" style="280" customWidth="1"/>
    <col min="2025" max="2031" width="9.5703125" style="280" bestFit="1" customWidth="1"/>
    <col min="2032" max="2032" width="9.42578125" style="280" customWidth="1"/>
    <col min="2033" max="2048" width="9.5703125" style="280" bestFit="1" customWidth="1"/>
    <col min="2049" max="2050" width="12.5703125" style="280" bestFit="1" customWidth="1"/>
    <col min="2051" max="2051" width="11.42578125" style="280" bestFit="1" customWidth="1"/>
    <col min="2052" max="2052" width="11" style="280" bestFit="1" customWidth="1"/>
    <col min="2053" max="2053" width="11.7109375" style="280" bestFit="1" customWidth="1"/>
    <col min="2054" max="2242" width="9.140625" style="280"/>
    <col min="2243" max="2243" width="6.7109375" style="280" customWidth="1"/>
    <col min="2244" max="2244" width="39.140625" style="280" customWidth="1"/>
    <col min="2245" max="2245" width="8.7109375" style="280" customWidth="1"/>
    <col min="2246" max="2246" width="11.7109375" style="280" customWidth="1"/>
    <col min="2247" max="2247" width="12.7109375" style="280" customWidth="1"/>
    <col min="2248" max="2248" width="12" style="280" customWidth="1"/>
    <col min="2249" max="2249" width="12.85546875" style="280" customWidth="1"/>
    <col min="2250" max="2250" width="11.42578125" style="280" customWidth="1"/>
    <col min="2251" max="2251" width="10.42578125" style="280" customWidth="1"/>
    <col min="2252" max="2252" width="11.7109375" style="280" customWidth="1"/>
    <col min="2253" max="2253" width="11.140625" style="280" customWidth="1"/>
    <col min="2254" max="2254" width="11.85546875" style="280" bestFit="1" customWidth="1"/>
    <col min="2255" max="2255" width="10.5703125" style="280" bestFit="1" customWidth="1"/>
    <col min="2256" max="2256" width="9.5703125" style="280" bestFit="1" customWidth="1"/>
    <col min="2257" max="2257" width="11.42578125" style="280" customWidth="1"/>
    <col min="2258" max="2258" width="10.5703125" style="280" customWidth="1"/>
    <col min="2259" max="2259" width="7.5703125" style="280" customWidth="1"/>
    <col min="2260" max="2260" width="9.5703125" style="280" bestFit="1" customWidth="1"/>
    <col min="2261" max="2261" width="11" style="280" bestFit="1" customWidth="1"/>
    <col min="2262" max="2262" width="10.140625" style="280" bestFit="1" customWidth="1"/>
    <col min="2263" max="2267" width="9.5703125" style="280" bestFit="1" customWidth="1"/>
    <col min="2268" max="2268" width="10.140625" style="280" bestFit="1" customWidth="1"/>
    <col min="2269" max="2270" width="9.5703125" style="280" bestFit="1" customWidth="1"/>
    <col min="2271" max="2271" width="10.28515625" style="280" customWidth="1"/>
    <col min="2272" max="2279" width="9.5703125" style="280" bestFit="1" customWidth="1"/>
    <col min="2280" max="2280" width="9.5703125" style="280" customWidth="1"/>
    <col min="2281" max="2287" width="9.5703125" style="280" bestFit="1" customWidth="1"/>
    <col min="2288" max="2288" width="9.42578125" style="280" customWidth="1"/>
    <col min="2289" max="2304" width="9.5703125" style="280" bestFit="1" customWidth="1"/>
    <col min="2305" max="2306" width="12.5703125" style="280" bestFit="1" customWidth="1"/>
    <col min="2307" max="2307" width="11.42578125" style="280" bestFit="1" customWidth="1"/>
    <col min="2308" max="2308" width="11" style="280" bestFit="1" customWidth="1"/>
    <col min="2309" max="2309" width="11.7109375" style="280" bestFit="1" customWidth="1"/>
    <col min="2310" max="2498" width="9.140625" style="280"/>
    <col min="2499" max="2499" width="6.7109375" style="280" customWidth="1"/>
    <col min="2500" max="2500" width="39.140625" style="280" customWidth="1"/>
    <col min="2501" max="2501" width="8.7109375" style="280" customWidth="1"/>
    <col min="2502" max="2502" width="11.7109375" style="280" customWidth="1"/>
    <col min="2503" max="2503" width="12.7109375" style="280" customWidth="1"/>
    <col min="2504" max="2504" width="12" style="280" customWidth="1"/>
    <col min="2505" max="2505" width="12.85546875" style="280" customWidth="1"/>
    <col min="2506" max="2506" width="11.42578125" style="280" customWidth="1"/>
    <col min="2507" max="2507" width="10.42578125" style="280" customWidth="1"/>
    <col min="2508" max="2508" width="11.7109375" style="280" customWidth="1"/>
    <col min="2509" max="2509" width="11.140625" style="280" customWidth="1"/>
    <col min="2510" max="2510" width="11.85546875" style="280" bestFit="1" customWidth="1"/>
    <col min="2511" max="2511" width="10.5703125" style="280" bestFit="1" customWidth="1"/>
    <col min="2512" max="2512" width="9.5703125" style="280" bestFit="1" customWidth="1"/>
    <col min="2513" max="2513" width="11.42578125" style="280" customWidth="1"/>
    <col min="2514" max="2514" width="10.5703125" style="280" customWidth="1"/>
    <col min="2515" max="2515" width="7.5703125" style="280" customWidth="1"/>
    <col min="2516" max="2516" width="9.5703125" style="280" bestFit="1" customWidth="1"/>
    <col min="2517" max="2517" width="11" style="280" bestFit="1" customWidth="1"/>
    <col min="2518" max="2518" width="10.140625" style="280" bestFit="1" customWidth="1"/>
    <col min="2519" max="2523" width="9.5703125" style="280" bestFit="1" customWidth="1"/>
    <col min="2524" max="2524" width="10.140625" style="280" bestFit="1" customWidth="1"/>
    <col min="2525" max="2526" width="9.5703125" style="280" bestFit="1" customWidth="1"/>
    <col min="2527" max="2527" width="10.28515625" style="280" customWidth="1"/>
    <col min="2528" max="2535" width="9.5703125" style="280" bestFit="1" customWidth="1"/>
    <col min="2536" max="2536" width="9.5703125" style="280" customWidth="1"/>
    <col min="2537" max="2543" width="9.5703125" style="280" bestFit="1" customWidth="1"/>
    <col min="2544" max="2544" width="9.42578125" style="280" customWidth="1"/>
    <col min="2545" max="2560" width="9.5703125" style="280" bestFit="1" customWidth="1"/>
    <col min="2561" max="2562" width="12.5703125" style="280" bestFit="1" customWidth="1"/>
    <col min="2563" max="2563" width="11.42578125" style="280" bestFit="1" customWidth="1"/>
    <col min="2564" max="2564" width="11" style="280" bestFit="1" customWidth="1"/>
    <col min="2565" max="2565" width="11.7109375" style="280" bestFit="1" customWidth="1"/>
    <col min="2566" max="2754" width="9.140625" style="280"/>
    <col min="2755" max="2755" width="6.7109375" style="280" customWidth="1"/>
    <col min="2756" max="2756" width="39.140625" style="280" customWidth="1"/>
    <col min="2757" max="2757" width="8.7109375" style="280" customWidth="1"/>
    <col min="2758" max="2758" width="11.7109375" style="280" customWidth="1"/>
    <col min="2759" max="2759" width="12.7109375" style="280" customWidth="1"/>
    <col min="2760" max="2760" width="12" style="280" customWidth="1"/>
    <col min="2761" max="2761" width="12.85546875" style="280" customWidth="1"/>
    <col min="2762" max="2762" width="11.42578125" style="280" customWidth="1"/>
    <col min="2763" max="2763" width="10.42578125" style="280" customWidth="1"/>
    <col min="2764" max="2764" width="11.7109375" style="280" customWidth="1"/>
    <col min="2765" max="2765" width="11.140625" style="280" customWidth="1"/>
    <col min="2766" max="2766" width="11.85546875" style="280" bestFit="1" customWidth="1"/>
    <col min="2767" max="2767" width="10.5703125" style="280" bestFit="1" customWidth="1"/>
    <col min="2768" max="2768" width="9.5703125" style="280" bestFit="1" customWidth="1"/>
    <col min="2769" max="2769" width="11.42578125" style="280" customWidth="1"/>
    <col min="2770" max="2770" width="10.5703125" style="280" customWidth="1"/>
    <col min="2771" max="2771" width="7.5703125" style="280" customWidth="1"/>
    <col min="2772" max="2772" width="9.5703125" style="280" bestFit="1" customWidth="1"/>
    <col min="2773" max="2773" width="11" style="280" bestFit="1" customWidth="1"/>
    <col min="2774" max="2774" width="10.140625" style="280" bestFit="1" customWidth="1"/>
    <col min="2775" max="2779" width="9.5703125" style="280" bestFit="1" customWidth="1"/>
    <col min="2780" max="2780" width="10.140625" style="280" bestFit="1" customWidth="1"/>
    <col min="2781" max="2782" width="9.5703125" style="280" bestFit="1" customWidth="1"/>
    <col min="2783" max="2783" width="10.28515625" style="280" customWidth="1"/>
    <col min="2784" max="2791" width="9.5703125" style="280" bestFit="1" customWidth="1"/>
    <col min="2792" max="2792" width="9.5703125" style="280" customWidth="1"/>
    <col min="2793" max="2799" width="9.5703125" style="280" bestFit="1" customWidth="1"/>
    <col min="2800" max="2800" width="9.42578125" style="280" customWidth="1"/>
    <col min="2801" max="2816" width="9.5703125" style="280" bestFit="1" customWidth="1"/>
    <col min="2817" max="2818" width="12.5703125" style="280" bestFit="1" customWidth="1"/>
    <col min="2819" max="2819" width="11.42578125" style="280" bestFit="1" customWidth="1"/>
    <col min="2820" max="2820" width="11" style="280" bestFit="1" customWidth="1"/>
    <col min="2821" max="2821" width="11.7109375" style="280" bestFit="1" customWidth="1"/>
    <col min="2822" max="3010" width="9.140625" style="280"/>
    <col min="3011" max="3011" width="6.7109375" style="280" customWidth="1"/>
    <col min="3012" max="3012" width="39.140625" style="280" customWidth="1"/>
    <col min="3013" max="3013" width="8.7109375" style="280" customWidth="1"/>
    <col min="3014" max="3014" width="11.7109375" style="280" customWidth="1"/>
    <col min="3015" max="3015" width="12.7109375" style="280" customWidth="1"/>
    <col min="3016" max="3016" width="12" style="280" customWidth="1"/>
    <col min="3017" max="3017" width="12.85546875" style="280" customWidth="1"/>
    <col min="3018" max="3018" width="11.42578125" style="280" customWidth="1"/>
    <col min="3019" max="3019" width="10.42578125" style="280" customWidth="1"/>
    <col min="3020" max="3020" width="11.7109375" style="280" customWidth="1"/>
    <col min="3021" max="3021" width="11.140625" style="280" customWidth="1"/>
    <col min="3022" max="3022" width="11.85546875" style="280" bestFit="1" customWidth="1"/>
    <col min="3023" max="3023" width="10.5703125" style="280" bestFit="1" customWidth="1"/>
    <col min="3024" max="3024" width="9.5703125" style="280" bestFit="1" customWidth="1"/>
    <col min="3025" max="3025" width="11.42578125" style="280" customWidth="1"/>
    <col min="3026" max="3026" width="10.5703125" style="280" customWidth="1"/>
    <col min="3027" max="3027" width="7.5703125" style="280" customWidth="1"/>
    <col min="3028" max="3028" width="9.5703125" style="280" bestFit="1" customWidth="1"/>
    <col min="3029" max="3029" width="11" style="280" bestFit="1" customWidth="1"/>
    <col min="3030" max="3030" width="10.140625" style="280" bestFit="1" customWidth="1"/>
    <col min="3031" max="3035" width="9.5703125" style="280" bestFit="1" customWidth="1"/>
    <col min="3036" max="3036" width="10.140625" style="280" bestFit="1" customWidth="1"/>
    <col min="3037" max="3038" width="9.5703125" style="280" bestFit="1" customWidth="1"/>
    <col min="3039" max="3039" width="10.28515625" style="280" customWidth="1"/>
    <col min="3040" max="3047" width="9.5703125" style="280" bestFit="1" customWidth="1"/>
    <col min="3048" max="3048" width="9.5703125" style="280" customWidth="1"/>
    <col min="3049" max="3055" width="9.5703125" style="280" bestFit="1" customWidth="1"/>
    <col min="3056" max="3056" width="9.42578125" style="280" customWidth="1"/>
    <col min="3057" max="3072" width="9.5703125" style="280" bestFit="1" customWidth="1"/>
    <col min="3073" max="3074" width="12.5703125" style="280" bestFit="1" customWidth="1"/>
    <col min="3075" max="3075" width="11.42578125" style="280" bestFit="1" customWidth="1"/>
    <col min="3076" max="3076" width="11" style="280" bestFit="1" customWidth="1"/>
    <col min="3077" max="3077" width="11.7109375" style="280" bestFit="1" customWidth="1"/>
    <col min="3078" max="3266" width="9.140625" style="280"/>
    <col min="3267" max="3267" width="6.7109375" style="280" customWidth="1"/>
    <col min="3268" max="3268" width="39.140625" style="280" customWidth="1"/>
    <col min="3269" max="3269" width="8.7109375" style="280" customWidth="1"/>
    <col min="3270" max="3270" width="11.7109375" style="280" customWidth="1"/>
    <col min="3271" max="3271" width="12.7109375" style="280" customWidth="1"/>
    <col min="3272" max="3272" width="12" style="280" customWidth="1"/>
    <col min="3273" max="3273" width="12.85546875" style="280" customWidth="1"/>
    <col min="3274" max="3274" width="11.42578125" style="280" customWidth="1"/>
    <col min="3275" max="3275" width="10.42578125" style="280" customWidth="1"/>
    <col min="3276" max="3276" width="11.7109375" style="280" customWidth="1"/>
    <col min="3277" max="3277" width="11.140625" style="280" customWidth="1"/>
    <col min="3278" max="3278" width="11.85546875" style="280" bestFit="1" customWidth="1"/>
    <col min="3279" max="3279" width="10.5703125" style="280" bestFit="1" customWidth="1"/>
    <col min="3280" max="3280" width="9.5703125" style="280" bestFit="1" customWidth="1"/>
    <col min="3281" max="3281" width="11.42578125" style="280" customWidth="1"/>
    <col min="3282" max="3282" width="10.5703125" style="280" customWidth="1"/>
    <col min="3283" max="3283" width="7.5703125" style="280" customWidth="1"/>
    <col min="3284" max="3284" width="9.5703125" style="280" bestFit="1" customWidth="1"/>
    <col min="3285" max="3285" width="11" style="280" bestFit="1" customWidth="1"/>
    <col min="3286" max="3286" width="10.140625" style="280" bestFit="1" customWidth="1"/>
    <col min="3287" max="3291" width="9.5703125" style="280" bestFit="1" customWidth="1"/>
    <col min="3292" max="3292" width="10.140625" style="280" bestFit="1" customWidth="1"/>
    <col min="3293" max="3294" width="9.5703125" style="280" bestFit="1" customWidth="1"/>
    <col min="3295" max="3295" width="10.28515625" style="280" customWidth="1"/>
    <col min="3296" max="3303" width="9.5703125" style="280" bestFit="1" customWidth="1"/>
    <col min="3304" max="3304" width="9.5703125" style="280" customWidth="1"/>
    <col min="3305" max="3311" width="9.5703125" style="280" bestFit="1" customWidth="1"/>
    <col min="3312" max="3312" width="9.42578125" style="280" customWidth="1"/>
    <col min="3313" max="3328" width="9.5703125" style="280" bestFit="1" customWidth="1"/>
    <col min="3329" max="3330" width="12.5703125" style="280" bestFit="1" customWidth="1"/>
    <col min="3331" max="3331" width="11.42578125" style="280" bestFit="1" customWidth="1"/>
    <col min="3332" max="3332" width="11" style="280" bestFit="1" customWidth="1"/>
    <col min="3333" max="3333" width="11.7109375" style="280" bestFit="1" customWidth="1"/>
    <col min="3334" max="3522" width="9.140625" style="280"/>
    <col min="3523" max="3523" width="6.7109375" style="280" customWidth="1"/>
    <col min="3524" max="3524" width="39.140625" style="280" customWidth="1"/>
    <col min="3525" max="3525" width="8.7109375" style="280" customWidth="1"/>
    <col min="3526" max="3526" width="11.7109375" style="280" customWidth="1"/>
    <col min="3527" max="3527" width="12.7109375" style="280" customWidth="1"/>
    <col min="3528" max="3528" width="12" style="280" customWidth="1"/>
    <col min="3529" max="3529" width="12.85546875" style="280" customWidth="1"/>
    <col min="3530" max="3530" width="11.42578125" style="280" customWidth="1"/>
    <col min="3531" max="3531" width="10.42578125" style="280" customWidth="1"/>
    <col min="3532" max="3532" width="11.7109375" style="280" customWidth="1"/>
    <col min="3533" max="3533" width="11.140625" style="280" customWidth="1"/>
    <col min="3534" max="3534" width="11.85546875" style="280" bestFit="1" customWidth="1"/>
    <col min="3535" max="3535" width="10.5703125" style="280" bestFit="1" customWidth="1"/>
    <col min="3536" max="3536" width="9.5703125" style="280" bestFit="1" customWidth="1"/>
    <col min="3537" max="3537" width="11.42578125" style="280" customWidth="1"/>
    <col min="3538" max="3538" width="10.5703125" style="280" customWidth="1"/>
    <col min="3539" max="3539" width="7.5703125" style="280" customWidth="1"/>
    <col min="3540" max="3540" width="9.5703125" style="280" bestFit="1" customWidth="1"/>
    <col min="3541" max="3541" width="11" style="280" bestFit="1" customWidth="1"/>
    <col min="3542" max="3542" width="10.140625" style="280" bestFit="1" customWidth="1"/>
    <col min="3543" max="3547" width="9.5703125" style="280" bestFit="1" customWidth="1"/>
    <col min="3548" max="3548" width="10.140625" style="280" bestFit="1" customWidth="1"/>
    <col min="3549" max="3550" width="9.5703125" style="280" bestFit="1" customWidth="1"/>
    <col min="3551" max="3551" width="10.28515625" style="280" customWidth="1"/>
    <col min="3552" max="3559" width="9.5703125" style="280" bestFit="1" customWidth="1"/>
    <col min="3560" max="3560" width="9.5703125" style="280" customWidth="1"/>
    <col min="3561" max="3567" width="9.5703125" style="280" bestFit="1" customWidth="1"/>
    <col min="3568" max="3568" width="9.42578125" style="280" customWidth="1"/>
    <col min="3569" max="3584" width="9.5703125" style="280" bestFit="1" customWidth="1"/>
    <col min="3585" max="3586" width="12.5703125" style="280" bestFit="1" customWidth="1"/>
    <col min="3587" max="3587" width="11.42578125" style="280" bestFit="1" customWidth="1"/>
    <col min="3588" max="3588" width="11" style="280" bestFit="1" customWidth="1"/>
    <col min="3589" max="3589" width="11.7109375" style="280" bestFit="1" customWidth="1"/>
    <col min="3590" max="3778" width="9.140625" style="280"/>
    <col min="3779" max="3779" width="6.7109375" style="280" customWidth="1"/>
    <col min="3780" max="3780" width="39.140625" style="280" customWidth="1"/>
    <col min="3781" max="3781" width="8.7109375" style="280" customWidth="1"/>
    <col min="3782" max="3782" width="11.7109375" style="280" customWidth="1"/>
    <col min="3783" max="3783" width="12.7109375" style="280" customWidth="1"/>
    <col min="3784" max="3784" width="12" style="280" customWidth="1"/>
    <col min="3785" max="3785" width="12.85546875" style="280" customWidth="1"/>
    <col min="3786" max="3786" width="11.42578125" style="280" customWidth="1"/>
    <col min="3787" max="3787" width="10.42578125" style="280" customWidth="1"/>
    <col min="3788" max="3788" width="11.7109375" style="280" customWidth="1"/>
    <col min="3789" max="3789" width="11.140625" style="280" customWidth="1"/>
    <col min="3790" max="3790" width="11.85546875" style="280" bestFit="1" customWidth="1"/>
    <col min="3791" max="3791" width="10.5703125" style="280" bestFit="1" customWidth="1"/>
    <col min="3792" max="3792" width="9.5703125" style="280" bestFit="1" customWidth="1"/>
    <col min="3793" max="3793" width="11.42578125" style="280" customWidth="1"/>
    <col min="3794" max="3794" width="10.5703125" style="280" customWidth="1"/>
    <col min="3795" max="3795" width="7.5703125" style="280" customWidth="1"/>
    <col min="3796" max="3796" width="9.5703125" style="280" bestFit="1" customWidth="1"/>
    <col min="3797" max="3797" width="11" style="280" bestFit="1" customWidth="1"/>
    <col min="3798" max="3798" width="10.140625" style="280" bestFit="1" customWidth="1"/>
    <col min="3799" max="3803" width="9.5703125" style="280" bestFit="1" customWidth="1"/>
    <col min="3804" max="3804" width="10.140625" style="280" bestFit="1" customWidth="1"/>
    <col min="3805" max="3806" width="9.5703125" style="280" bestFit="1" customWidth="1"/>
    <col min="3807" max="3807" width="10.28515625" style="280" customWidth="1"/>
    <col min="3808" max="3815" width="9.5703125" style="280" bestFit="1" customWidth="1"/>
    <col min="3816" max="3816" width="9.5703125" style="280" customWidth="1"/>
    <col min="3817" max="3823" width="9.5703125" style="280" bestFit="1" customWidth="1"/>
    <col min="3824" max="3824" width="9.42578125" style="280" customWidth="1"/>
    <col min="3825" max="3840" width="9.5703125" style="280" bestFit="1" customWidth="1"/>
    <col min="3841" max="3842" width="12.5703125" style="280" bestFit="1" customWidth="1"/>
    <col min="3843" max="3843" width="11.42578125" style="280" bestFit="1" customWidth="1"/>
    <col min="3844" max="3844" width="11" style="280" bestFit="1" customWidth="1"/>
    <col min="3845" max="3845" width="11.7109375" style="280" bestFit="1" customWidth="1"/>
    <col min="3846" max="4034" width="9.140625" style="280"/>
    <col min="4035" max="4035" width="6.7109375" style="280" customWidth="1"/>
    <col min="4036" max="4036" width="39.140625" style="280" customWidth="1"/>
    <col min="4037" max="4037" width="8.7109375" style="280" customWidth="1"/>
    <col min="4038" max="4038" width="11.7109375" style="280" customWidth="1"/>
    <col min="4039" max="4039" width="12.7109375" style="280" customWidth="1"/>
    <col min="4040" max="4040" width="12" style="280" customWidth="1"/>
    <col min="4041" max="4041" width="12.85546875" style="280" customWidth="1"/>
    <col min="4042" max="4042" width="11.42578125" style="280" customWidth="1"/>
    <col min="4043" max="4043" width="10.42578125" style="280" customWidth="1"/>
    <col min="4044" max="4044" width="11.7109375" style="280" customWidth="1"/>
    <col min="4045" max="4045" width="11.140625" style="280" customWidth="1"/>
    <col min="4046" max="4046" width="11.85546875" style="280" bestFit="1" customWidth="1"/>
    <col min="4047" max="4047" width="10.5703125" style="280" bestFit="1" customWidth="1"/>
    <col min="4048" max="4048" width="9.5703125" style="280" bestFit="1" customWidth="1"/>
    <col min="4049" max="4049" width="11.42578125" style="280" customWidth="1"/>
    <col min="4050" max="4050" width="10.5703125" style="280" customWidth="1"/>
    <col min="4051" max="4051" width="7.5703125" style="280" customWidth="1"/>
    <col min="4052" max="4052" width="9.5703125" style="280" bestFit="1" customWidth="1"/>
    <col min="4053" max="4053" width="11" style="280" bestFit="1" customWidth="1"/>
    <col min="4054" max="4054" width="10.140625" style="280" bestFit="1" customWidth="1"/>
    <col min="4055" max="4059" width="9.5703125" style="280" bestFit="1" customWidth="1"/>
    <col min="4060" max="4060" width="10.140625" style="280" bestFit="1" customWidth="1"/>
    <col min="4061" max="4062" width="9.5703125" style="280" bestFit="1" customWidth="1"/>
    <col min="4063" max="4063" width="10.28515625" style="280" customWidth="1"/>
    <col min="4064" max="4071" width="9.5703125" style="280" bestFit="1" customWidth="1"/>
    <col min="4072" max="4072" width="9.5703125" style="280" customWidth="1"/>
    <col min="4073" max="4079" width="9.5703125" style="280" bestFit="1" customWidth="1"/>
    <col min="4080" max="4080" width="9.42578125" style="280" customWidth="1"/>
    <col min="4081" max="4096" width="9.5703125" style="280" bestFit="1" customWidth="1"/>
    <col min="4097" max="4098" width="12.5703125" style="280" bestFit="1" customWidth="1"/>
    <col min="4099" max="4099" width="11.42578125" style="280" bestFit="1" customWidth="1"/>
    <col min="4100" max="4100" width="11" style="280" bestFit="1" customWidth="1"/>
    <col min="4101" max="4101" width="11.7109375" style="280" bestFit="1" customWidth="1"/>
    <col min="4102" max="4290" width="9.140625" style="280"/>
    <col min="4291" max="4291" width="6.7109375" style="280" customWidth="1"/>
    <col min="4292" max="4292" width="39.140625" style="280" customWidth="1"/>
    <col min="4293" max="4293" width="8.7109375" style="280" customWidth="1"/>
    <col min="4294" max="4294" width="11.7109375" style="280" customWidth="1"/>
    <col min="4295" max="4295" width="12.7109375" style="280" customWidth="1"/>
    <col min="4296" max="4296" width="12" style="280" customWidth="1"/>
    <col min="4297" max="4297" width="12.85546875" style="280" customWidth="1"/>
    <col min="4298" max="4298" width="11.42578125" style="280" customWidth="1"/>
    <col min="4299" max="4299" width="10.42578125" style="280" customWidth="1"/>
    <col min="4300" max="4300" width="11.7109375" style="280" customWidth="1"/>
    <col min="4301" max="4301" width="11.140625" style="280" customWidth="1"/>
    <col min="4302" max="4302" width="11.85546875" style="280" bestFit="1" customWidth="1"/>
    <col min="4303" max="4303" width="10.5703125" style="280" bestFit="1" customWidth="1"/>
    <col min="4304" max="4304" width="9.5703125" style="280" bestFit="1" customWidth="1"/>
    <col min="4305" max="4305" width="11.42578125" style="280" customWidth="1"/>
    <col min="4306" max="4306" width="10.5703125" style="280" customWidth="1"/>
    <col min="4307" max="4307" width="7.5703125" style="280" customWidth="1"/>
    <col min="4308" max="4308" width="9.5703125" style="280" bestFit="1" customWidth="1"/>
    <col min="4309" max="4309" width="11" style="280" bestFit="1" customWidth="1"/>
    <col min="4310" max="4310" width="10.140625" style="280" bestFit="1" customWidth="1"/>
    <col min="4311" max="4315" width="9.5703125" style="280" bestFit="1" customWidth="1"/>
    <col min="4316" max="4316" width="10.140625" style="280" bestFit="1" customWidth="1"/>
    <col min="4317" max="4318" width="9.5703125" style="280" bestFit="1" customWidth="1"/>
    <col min="4319" max="4319" width="10.28515625" style="280" customWidth="1"/>
    <col min="4320" max="4327" width="9.5703125" style="280" bestFit="1" customWidth="1"/>
    <col min="4328" max="4328" width="9.5703125" style="280" customWidth="1"/>
    <col min="4329" max="4335" width="9.5703125" style="280" bestFit="1" customWidth="1"/>
    <col min="4336" max="4336" width="9.42578125" style="280" customWidth="1"/>
    <col min="4337" max="4352" width="9.5703125" style="280" bestFit="1" customWidth="1"/>
    <col min="4353" max="4354" width="12.5703125" style="280" bestFit="1" customWidth="1"/>
    <col min="4355" max="4355" width="11.42578125" style="280" bestFit="1" customWidth="1"/>
    <col min="4356" max="4356" width="11" style="280" bestFit="1" customWidth="1"/>
    <col min="4357" max="4357" width="11.7109375" style="280" bestFit="1" customWidth="1"/>
    <col min="4358" max="4546" width="9.140625" style="280"/>
    <col min="4547" max="4547" width="6.7109375" style="280" customWidth="1"/>
    <col min="4548" max="4548" width="39.140625" style="280" customWidth="1"/>
    <col min="4549" max="4549" width="8.7109375" style="280" customWidth="1"/>
    <col min="4550" max="4550" width="11.7109375" style="280" customWidth="1"/>
    <col min="4551" max="4551" width="12.7109375" style="280" customWidth="1"/>
    <col min="4552" max="4552" width="12" style="280" customWidth="1"/>
    <col min="4553" max="4553" width="12.85546875" style="280" customWidth="1"/>
    <col min="4554" max="4554" width="11.42578125" style="280" customWidth="1"/>
    <col min="4555" max="4555" width="10.42578125" style="280" customWidth="1"/>
    <col min="4556" max="4556" width="11.7109375" style="280" customWidth="1"/>
    <col min="4557" max="4557" width="11.140625" style="280" customWidth="1"/>
    <col min="4558" max="4558" width="11.85546875" style="280" bestFit="1" customWidth="1"/>
    <col min="4559" max="4559" width="10.5703125" style="280" bestFit="1" customWidth="1"/>
    <col min="4560" max="4560" width="9.5703125" style="280" bestFit="1" customWidth="1"/>
    <col min="4561" max="4561" width="11.42578125" style="280" customWidth="1"/>
    <col min="4562" max="4562" width="10.5703125" style="280" customWidth="1"/>
    <col min="4563" max="4563" width="7.5703125" style="280" customWidth="1"/>
    <col min="4564" max="4564" width="9.5703125" style="280" bestFit="1" customWidth="1"/>
    <col min="4565" max="4565" width="11" style="280" bestFit="1" customWidth="1"/>
    <col min="4566" max="4566" width="10.140625" style="280" bestFit="1" customWidth="1"/>
    <col min="4567" max="4571" width="9.5703125" style="280" bestFit="1" customWidth="1"/>
    <col min="4572" max="4572" width="10.140625" style="280" bestFit="1" customWidth="1"/>
    <col min="4573" max="4574" width="9.5703125" style="280" bestFit="1" customWidth="1"/>
    <col min="4575" max="4575" width="10.28515625" style="280" customWidth="1"/>
    <col min="4576" max="4583" width="9.5703125" style="280" bestFit="1" customWidth="1"/>
    <col min="4584" max="4584" width="9.5703125" style="280" customWidth="1"/>
    <col min="4585" max="4591" width="9.5703125" style="280" bestFit="1" customWidth="1"/>
    <col min="4592" max="4592" width="9.42578125" style="280" customWidth="1"/>
    <col min="4593" max="4608" width="9.5703125" style="280" bestFit="1" customWidth="1"/>
    <col min="4609" max="4610" width="12.5703125" style="280" bestFit="1" customWidth="1"/>
    <col min="4611" max="4611" width="11.42578125" style="280" bestFit="1" customWidth="1"/>
    <col min="4612" max="4612" width="11" style="280" bestFit="1" customWidth="1"/>
    <col min="4613" max="4613" width="11.7109375" style="280" bestFit="1" customWidth="1"/>
    <col min="4614" max="4802" width="9.140625" style="280"/>
    <col min="4803" max="4803" width="6.7109375" style="280" customWidth="1"/>
    <col min="4804" max="4804" width="39.140625" style="280" customWidth="1"/>
    <col min="4805" max="4805" width="8.7109375" style="280" customWidth="1"/>
    <col min="4806" max="4806" width="11.7109375" style="280" customWidth="1"/>
    <col min="4807" max="4807" width="12.7109375" style="280" customWidth="1"/>
    <col min="4808" max="4808" width="12" style="280" customWidth="1"/>
    <col min="4809" max="4809" width="12.85546875" style="280" customWidth="1"/>
    <col min="4810" max="4810" width="11.42578125" style="280" customWidth="1"/>
    <col min="4811" max="4811" width="10.42578125" style="280" customWidth="1"/>
    <col min="4812" max="4812" width="11.7109375" style="280" customWidth="1"/>
    <col min="4813" max="4813" width="11.140625" style="280" customWidth="1"/>
    <col min="4814" max="4814" width="11.85546875" style="280" bestFit="1" customWidth="1"/>
    <col min="4815" max="4815" width="10.5703125" style="280" bestFit="1" customWidth="1"/>
    <col min="4816" max="4816" width="9.5703125" style="280" bestFit="1" customWidth="1"/>
    <col min="4817" max="4817" width="11.42578125" style="280" customWidth="1"/>
    <col min="4818" max="4818" width="10.5703125" style="280" customWidth="1"/>
    <col min="4819" max="4819" width="7.5703125" style="280" customWidth="1"/>
    <col min="4820" max="4820" width="9.5703125" style="280" bestFit="1" customWidth="1"/>
    <col min="4821" max="4821" width="11" style="280" bestFit="1" customWidth="1"/>
    <col min="4822" max="4822" width="10.140625" style="280" bestFit="1" customWidth="1"/>
    <col min="4823" max="4827" width="9.5703125" style="280" bestFit="1" customWidth="1"/>
    <col min="4828" max="4828" width="10.140625" style="280" bestFit="1" customWidth="1"/>
    <col min="4829" max="4830" width="9.5703125" style="280" bestFit="1" customWidth="1"/>
    <col min="4831" max="4831" width="10.28515625" style="280" customWidth="1"/>
    <col min="4832" max="4839" width="9.5703125" style="280" bestFit="1" customWidth="1"/>
    <col min="4840" max="4840" width="9.5703125" style="280" customWidth="1"/>
    <col min="4841" max="4847" width="9.5703125" style="280" bestFit="1" customWidth="1"/>
    <col min="4848" max="4848" width="9.42578125" style="280" customWidth="1"/>
    <col min="4849" max="4864" width="9.5703125" style="280" bestFit="1" customWidth="1"/>
    <col min="4865" max="4866" width="12.5703125" style="280" bestFit="1" customWidth="1"/>
    <col min="4867" max="4867" width="11.42578125" style="280" bestFit="1" customWidth="1"/>
    <col min="4868" max="4868" width="11" style="280" bestFit="1" customWidth="1"/>
    <col min="4869" max="4869" width="11.7109375" style="280" bestFit="1" customWidth="1"/>
    <col min="4870" max="5058" width="9.140625" style="280"/>
    <col min="5059" max="5059" width="6.7109375" style="280" customWidth="1"/>
    <col min="5060" max="5060" width="39.140625" style="280" customWidth="1"/>
    <col min="5061" max="5061" width="8.7109375" style="280" customWidth="1"/>
    <col min="5062" max="5062" width="11.7109375" style="280" customWidth="1"/>
    <col min="5063" max="5063" width="12.7109375" style="280" customWidth="1"/>
    <col min="5064" max="5064" width="12" style="280" customWidth="1"/>
    <col min="5065" max="5065" width="12.85546875" style="280" customWidth="1"/>
    <col min="5066" max="5066" width="11.42578125" style="280" customWidth="1"/>
    <col min="5067" max="5067" width="10.42578125" style="280" customWidth="1"/>
    <col min="5068" max="5068" width="11.7109375" style="280" customWidth="1"/>
    <col min="5069" max="5069" width="11.140625" style="280" customWidth="1"/>
    <col min="5070" max="5070" width="11.85546875" style="280" bestFit="1" customWidth="1"/>
    <col min="5071" max="5071" width="10.5703125" style="280" bestFit="1" customWidth="1"/>
    <col min="5072" max="5072" width="9.5703125" style="280" bestFit="1" customWidth="1"/>
    <col min="5073" max="5073" width="11.42578125" style="280" customWidth="1"/>
    <col min="5074" max="5074" width="10.5703125" style="280" customWidth="1"/>
    <col min="5075" max="5075" width="7.5703125" style="280" customWidth="1"/>
    <col min="5076" max="5076" width="9.5703125" style="280" bestFit="1" customWidth="1"/>
    <col min="5077" max="5077" width="11" style="280" bestFit="1" customWidth="1"/>
    <col min="5078" max="5078" width="10.140625" style="280" bestFit="1" customWidth="1"/>
    <col min="5079" max="5083" width="9.5703125" style="280" bestFit="1" customWidth="1"/>
    <col min="5084" max="5084" width="10.140625" style="280" bestFit="1" customWidth="1"/>
    <col min="5085" max="5086" width="9.5703125" style="280" bestFit="1" customWidth="1"/>
    <col min="5087" max="5087" width="10.28515625" style="280" customWidth="1"/>
    <col min="5088" max="5095" width="9.5703125" style="280" bestFit="1" customWidth="1"/>
    <col min="5096" max="5096" width="9.5703125" style="280" customWidth="1"/>
    <col min="5097" max="5103" width="9.5703125" style="280" bestFit="1" customWidth="1"/>
    <col min="5104" max="5104" width="9.42578125" style="280" customWidth="1"/>
    <col min="5105" max="5120" width="9.5703125" style="280" bestFit="1" customWidth="1"/>
    <col min="5121" max="5122" width="12.5703125" style="280" bestFit="1" customWidth="1"/>
    <col min="5123" max="5123" width="11.42578125" style="280" bestFit="1" customWidth="1"/>
    <col min="5124" max="5124" width="11" style="280" bestFit="1" customWidth="1"/>
    <col min="5125" max="5125" width="11.7109375" style="280" bestFit="1" customWidth="1"/>
    <col min="5126" max="5314" width="9.140625" style="280"/>
    <col min="5315" max="5315" width="6.7109375" style="280" customWidth="1"/>
    <col min="5316" max="5316" width="39.140625" style="280" customWidth="1"/>
    <col min="5317" max="5317" width="8.7109375" style="280" customWidth="1"/>
    <col min="5318" max="5318" width="11.7109375" style="280" customWidth="1"/>
    <col min="5319" max="5319" width="12.7109375" style="280" customWidth="1"/>
    <col min="5320" max="5320" width="12" style="280" customWidth="1"/>
    <col min="5321" max="5321" width="12.85546875" style="280" customWidth="1"/>
    <col min="5322" max="5322" width="11.42578125" style="280" customWidth="1"/>
    <col min="5323" max="5323" width="10.42578125" style="280" customWidth="1"/>
    <col min="5324" max="5324" width="11.7109375" style="280" customWidth="1"/>
    <col min="5325" max="5325" width="11.140625" style="280" customWidth="1"/>
    <col min="5326" max="5326" width="11.85546875" style="280" bestFit="1" customWidth="1"/>
    <col min="5327" max="5327" width="10.5703125" style="280" bestFit="1" customWidth="1"/>
    <col min="5328" max="5328" width="9.5703125" style="280" bestFit="1" customWidth="1"/>
    <col min="5329" max="5329" width="11.42578125" style="280" customWidth="1"/>
    <col min="5330" max="5330" width="10.5703125" style="280" customWidth="1"/>
    <col min="5331" max="5331" width="7.5703125" style="280" customWidth="1"/>
    <col min="5332" max="5332" width="9.5703125" style="280" bestFit="1" customWidth="1"/>
    <col min="5333" max="5333" width="11" style="280" bestFit="1" customWidth="1"/>
    <col min="5334" max="5334" width="10.140625" style="280" bestFit="1" customWidth="1"/>
    <col min="5335" max="5339" width="9.5703125" style="280" bestFit="1" customWidth="1"/>
    <col min="5340" max="5340" width="10.140625" style="280" bestFit="1" customWidth="1"/>
    <col min="5341" max="5342" width="9.5703125" style="280" bestFit="1" customWidth="1"/>
    <col min="5343" max="5343" width="10.28515625" style="280" customWidth="1"/>
    <col min="5344" max="5351" width="9.5703125" style="280" bestFit="1" customWidth="1"/>
    <col min="5352" max="5352" width="9.5703125" style="280" customWidth="1"/>
    <col min="5353" max="5359" width="9.5703125" style="280" bestFit="1" customWidth="1"/>
    <col min="5360" max="5360" width="9.42578125" style="280" customWidth="1"/>
    <col min="5361" max="5376" width="9.5703125" style="280" bestFit="1" customWidth="1"/>
    <col min="5377" max="5378" width="12.5703125" style="280" bestFit="1" customWidth="1"/>
    <col min="5379" max="5379" width="11.42578125" style="280" bestFit="1" customWidth="1"/>
    <col min="5380" max="5380" width="11" style="280" bestFit="1" customWidth="1"/>
    <col min="5381" max="5381" width="11.7109375" style="280" bestFit="1" customWidth="1"/>
    <col min="5382" max="5570" width="9.140625" style="280"/>
    <col min="5571" max="5571" width="6.7109375" style="280" customWidth="1"/>
    <col min="5572" max="5572" width="39.140625" style="280" customWidth="1"/>
    <col min="5573" max="5573" width="8.7109375" style="280" customWidth="1"/>
    <col min="5574" max="5574" width="11.7109375" style="280" customWidth="1"/>
    <col min="5575" max="5575" width="12.7109375" style="280" customWidth="1"/>
    <col min="5576" max="5576" width="12" style="280" customWidth="1"/>
    <col min="5577" max="5577" width="12.85546875" style="280" customWidth="1"/>
    <col min="5578" max="5578" width="11.42578125" style="280" customWidth="1"/>
    <col min="5579" max="5579" width="10.42578125" style="280" customWidth="1"/>
    <col min="5580" max="5580" width="11.7109375" style="280" customWidth="1"/>
    <col min="5581" max="5581" width="11.140625" style="280" customWidth="1"/>
    <col min="5582" max="5582" width="11.85546875" style="280" bestFit="1" customWidth="1"/>
    <col min="5583" max="5583" width="10.5703125" style="280" bestFit="1" customWidth="1"/>
    <col min="5584" max="5584" width="9.5703125" style="280" bestFit="1" customWidth="1"/>
    <col min="5585" max="5585" width="11.42578125" style="280" customWidth="1"/>
    <col min="5586" max="5586" width="10.5703125" style="280" customWidth="1"/>
    <col min="5587" max="5587" width="7.5703125" style="280" customWidth="1"/>
    <col min="5588" max="5588" width="9.5703125" style="280" bestFit="1" customWidth="1"/>
    <col min="5589" max="5589" width="11" style="280" bestFit="1" customWidth="1"/>
    <col min="5590" max="5590" width="10.140625" style="280" bestFit="1" customWidth="1"/>
    <col min="5591" max="5595" width="9.5703125" style="280" bestFit="1" customWidth="1"/>
    <col min="5596" max="5596" width="10.140625" style="280" bestFit="1" customWidth="1"/>
    <col min="5597" max="5598" width="9.5703125" style="280" bestFit="1" customWidth="1"/>
    <col min="5599" max="5599" width="10.28515625" style="280" customWidth="1"/>
    <col min="5600" max="5607" width="9.5703125" style="280" bestFit="1" customWidth="1"/>
    <col min="5608" max="5608" width="9.5703125" style="280" customWidth="1"/>
    <col min="5609" max="5615" width="9.5703125" style="280" bestFit="1" customWidth="1"/>
    <col min="5616" max="5616" width="9.42578125" style="280" customWidth="1"/>
    <col min="5617" max="5632" width="9.5703125" style="280" bestFit="1" customWidth="1"/>
    <col min="5633" max="5634" width="12.5703125" style="280" bestFit="1" customWidth="1"/>
    <col min="5635" max="5635" width="11.42578125" style="280" bestFit="1" customWidth="1"/>
    <col min="5636" max="5636" width="11" style="280" bestFit="1" customWidth="1"/>
    <col min="5637" max="5637" width="11.7109375" style="280" bestFit="1" customWidth="1"/>
    <col min="5638" max="5826" width="9.140625" style="280"/>
    <col min="5827" max="5827" width="6.7109375" style="280" customWidth="1"/>
    <col min="5828" max="5828" width="39.140625" style="280" customWidth="1"/>
    <col min="5829" max="5829" width="8.7109375" style="280" customWidth="1"/>
    <col min="5830" max="5830" width="11.7109375" style="280" customWidth="1"/>
    <col min="5831" max="5831" width="12.7109375" style="280" customWidth="1"/>
    <col min="5832" max="5832" width="12" style="280" customWidth="1"/>
    <col min="5833" max="5833" width="12.85546875" style="280" customWidth="1"/>
    <col min="5834" max="5834" width="11.42578125" style="280" customWidth="1"/>
    <col min="5835" max="5835" width="10.42578125" style="280" customWidth="1"/>
    <col min="5836" max="5836" width="11.7109375" style="280" customWidth="1"/>
    <col min="5837" max="5837" width="11.140625" style="280" customWidth="1"/>
    <col min="5838" max="5838" width="11.85546875" style="280" bestFit="1" customWidth="1"/>
    <col min="5839" max="5839" width="10.5703125" style="280" bestFit="1" customWidth="1"/>
    <col min="5840" max="5840" width="9.5703125" style="280" bestFit="1" customWidth="1"/>
    <col min="5841" max="5841" width="11.42578125" style="280" customWidth="1"/>
    <col min="5842" max="5842" width="10.5703125" style="280" customWidth="1"/>
    <col min="5843" max="5843" width="7.5703125" style="280" customWidth="1"/>
    <col min="5844" max="5844" width="9.5703125" style="280" bestFit="1" customWidth="1"/>
    <col min="5845" max="5845" width="11" style="280" bestFit="1" customWidth="1"/>
    <col min="5846" max="5846" width="10.140625" style="280" bestFit="1" customWidth="1"/>
    <col min="5847" max="5851" width="9.5703125" style="280" bestFit="1" customWidth="1"/>
    <col min="5852" max="5852" width="10.140625" style="280" bestFit="1" customWidth="1"/>
    <col min="5853" max="5854" width="9.5703125" style="280" bestFit="1" customWidth="1"/>
    <col min="5855" max="5855" width="10.28515625" style="280" customWidth="1"/>
    <col min="5856" max="5863" width="9.5703125" style="280" bestFit="1" customWidth="1"/>
    <col min="5864" max="5864" width="9.5703125" style="280" customWidth="1"/>
    <col min="5865" max="5871" width="9.5703125" style="280" bestFit="1" customWidth="1"/>
    <col min="5872" max="5872" width="9.42578125" style="280" customWidth="1"/>
    <col min="5873" max="5888" width="9.5703125" style="280" bestFit="1" customWidth="1"/>
    <col min="5889" max="5890" width="12.5703125" style="280" bestFit="1" customWidth="1"/>
    <col min="5891" max="5891" width="11.42578125" style="280" bestFit="1" customWidth="1"/>
    <col min="5892" max="5892" width="11" style="280" bestFit="1" customWidth="1"/>
    <col min="5893" max="5893" width="11.7109375" style="280" bestFit="1" customWidth="1"/>
    <col min="5894" max="6082" width="9.140625" style="280"/>
    <col min="6083" max="6083" width="6.7109375" style="280" customWidth="1"/>
    <col min="6084" max="6084" width="39.140625" style="280" customWidth="1"/>
    <col min="6085" max="6085" width="8.7109375" style="280" customWidth="1"/>
    <col min="6086" max="6086" width="11.7109375" style="280" customWidth="1"/>
    <col min="6087" max="6087" width="12.7109375" style="280" customWidth="1"/>
    <col min="6088" max="6088" width="12" style="280" customWidth="1"/>
    <col min="6089" max="6089" width="12.85546875" style="280" customWidth="1"/>
    <col min="6090" max="6090" width="11.42578125" style="280" customWidth="1"/>
    <col min="6091" max="6091" width="10.42578125" style="280" customWidth="1"/>
    <col min="6092" max="6092" width="11.7109375" style="280" customWidth="1"/>
    <col min="6093" max="6093" width="11.140625" style="280" customWidth="1"/>
    <col min="6094" max="6094" width="11.85546875" style="280" bestFit="1" customWidth="1"/>
    <col min="6095" max="6095" width="10.5703125" style="280" bestFit="1" customWidth="1"/>
    <col min="6096" max="6096" width="9.5703125" style="280" bestFit="1" customWidth="1"/>
    <col min="6097" max="6097" width="11.42578125" style="280" customWidth="1"/>
    <col min="6098" max="6098" width="10.5703125" style="280" customWidth="1"/>
    <col min="6099" max="6099" width="7.5703125" style="280" customWidth="1"/>
    <col min="6100" max="6100" width="9.5703125" style="280" bestFit="1" customWidth="1"/>
    <col min="6101" max="6101" width="11" style="280" bestFit="1" customWidth="1"/>
    <col min="6102" max="6102" width="10.140625" style="280" bestFit="1" customWidth="1"/>
    <col min="6103" max="6107" width="9.5703125" style="280" bestFit="1" customWidth="1"/>
    <col min="6108" max="6108" width="10.140625" style="280" bestFit="1" customWidth="1"/>
    <col min="6109" max="6110" width="9.5703125" style="280" bestFit="1" customWidth="1"/>
    <col min="6111" max="6111" width="10.28515625" style="280" customWidth="1"/>
    <col min="6112" max="6119" width="9.5703125" style="280" bestFit="1" customWidth="1"/>
    <col min="6120" max="6120" width="9.5703125" style="280" customWidth="1"/>
    <col min="6121" max="6127" width="9.5703125" style="280" bestFit="1" customWidth="1"/>
    <col min="6128" max="6128" width="9.42578125" style="280" customWidth="1"/>
    <col min="6129" max="6144" width="9.5703125" style="280" bestFit="1" customWidth="1"/>
    <col min="6145" max="6146" width="12.5703125" style="280" bestFit="1" customWidth="1"/>
    <col min="6147" max="6147" width="11.42578125" style="280" bestFit="1" customWidth="1"/>
    <col min="6148" max="6148" width="11" style="280" bestFit="1" customWidth="1"/>
    <col min="6149" max="6149" width="11.7109375" style="280" bestFit="1" customWidth="1"/>
    <col min="6150" max="6338" width="9.140625" style="280"/>
    <col min="6339" max="6339" width="6.7109375" style="280" customWidth="1"/>
    <col min="6340" max="6340" width="39.140625" style="280" customWidth="1"/>
    <col min="6341" max="6341" width="8.7109375" style="280" customWidth="1"/>
    <col min="6342" max="6342" width="11.7109375" style="280" customWidth="1"/>
    <col min="6343" max="6343" width="12.7109375" style="280" customWidth="1"/>
    <col min="6344" max="6344" width="12" style="280" customWidth="1"/>
    <col min="6345" max="6345" width="12.85546875" style="280" customWidth="1"/>
    <col min="6346" max="6346" width="11.42578125" style="280" customWidth="1"/>
    <col min="6347" max="6347" width="10.42578125" style="280" customWidth="1"/>
    <col min="6348" max="6348" width="11.7109375" style="280" customWidth="1"/>
    <col min="6349" max="6349" width="11.140625" style="280" customWidth="1"/>
    <col min="6350" max="6350" width="11.85546875" style="280" bestFit="1" customWidth="1"/>
    <col min="6351" max="6351" width="10.5703125" style="280" bestFit="1" customWidth="1"/>
    <col min="6352" max="6352" width="9.5703125" style="280" bestFit="1" customWidth="1"/>
    <col min="6353" max="6353" width="11.42578125" style="280" customWidth="1"/>
    <col min="6354" max="6354" width="10.5703125" style="280" customWidth="1"/>
    <col min="6355" max="6355" width="7.5703125" style="280" customWidth="1"/>
    <col min="6356" max="6356" width="9.5703125" style="280" bestFit="1" customWidth="1"/>
    <col min="6357" max="6357" width="11" style="280" bestFit="1" customWidth="1"/>
    <col min="6358" max="6358" width="10.140625" style="280" bestFit="1" customWidth="1"/>
    <col min="6359" max="6363" width="9.5703125" style="280" bestFit="1" customWidth="1"/>
    <col min="6364" max="6364" width="10.140625" style="280" bestFit="1" customWidth="1"/>
    <col min="6365" max="6366" width="9.5703125" style="280" bestFit="1" customWidth="1"/>
    <col min="6367" max="6367" width="10.28515625" style="280" customWidth="1"/>
    <col min="6368" max="6375" width="9.5703125" style="280" bestFit="1" customWidth="1"/>
    <col min="6376" max="6376" width="9.5703125" style="280" customWidth="1"/>
    <col min="6377" max="6383" width="9.5703125" style="280" bestFit="1" customWidth="1"/>
    <col min="6384" max="6384" width="9.42578125" style="280" customWidth="1"/>
    <col min="6385" max="6400" width="9.5703125" style="280" bestFit="1" customWidth="1"/>
    <col min="6401" max="6402" width="12.5703125" style="280" bestFit="1" customWidth="1"/>
    <col min="6403" max="6403" width="11.42578125" style="280" bestFit="1" customWidth="1"/>
    <col min="6404" max="6404" width="11" style="280" bestFit="1" customWidth="1"/>
    <col min="6405" max="6405" width="11.7109375" style="280" bestFit="1" customWidth="1"/>
    <col min="6406" max="6594" width="9.140625" style="280"/>
    <col min="6595" max="6595" width="6.7109375" style="280" customWidth="1"/>
    <col min="6596" max="6596" width="39.140625" style="280" customWidth="1"/>
    <col min="6597" max="6597" width="8.7109375" style="280" customWidth="1"/>
    <col min="6598" max="6598" width="11.7109375" style="280" customWidth="1"/>
    <col min="6599" max="6599" width="12.7109375" style="280" customWidth="1"/>
    <col min="6600" max="6600" width="12" style="280" customWidth="1"/>
    <col min="6601" max="6601" width="12.85546875" style="280" customWidth="1"/>
    <col min="6602" max="6602" width="11.42578125" style="280" customWidth="1"/>
    <col min="6603" max="6603" width="10.42578125" style="280" customWidth="1"/>
    <col min="6604" max="6604" width="11.7109375" style="280" customWidth="1"/>
    <col min="6605" max="6605" width="11.140625" style="280" customWidth="1"/>
    <col min="6606" max="6606" width="11.85546875" style="280" bestFit="1" customWidth="1"/>
    <col min="6607" max="6607" width="10.5703125" style="280" bestFit="1" customWidth="1"/>
    <col min="6608" max="6608" width="9.5703125" style="280" bestFit="1" customWidth="1"/>
    <col min="6609" max="6609" width="11.42578125" style="280" customWidth="1"/>
    <col min="6610" max="6610" width="10.5703125" style="280" customWidth="1"/>
    <col min="6611" max="6611" width="7.5703125" style="280" customWidth="1"/>
    <col min="6612" max="6612" width="9.5703125" style="280" bestFit="1" customWidth="1"/>
    <col min="6613" max="6613" width="11" style="280" bestFit="1" customWidth="1"/>
    <col min="6614" max="6614" width="10.140625" style="280" bestFit="1" customWidth="1"/>
    <col min="6615" max="6619" width="9.5703125" style="280" bestFit="1" customWidth="1"/>
    <col min="6620" max="6620" width="10.140625" style="280" bestFit="1" customWidth="1"/>
    <col min="6621" max="6622" width="9.5703125" style="280" bestFit="1" customWidth="1"/>
    <col min="6623" max="6623" width="10.28515625" style="280" customWidth="1"/>
    <col min="6624" max="6631" width="9.5703125" style="280" bestFit="1" customWidth="1"/>
    <col min="6632" max="6632" width="9.5703125" style="280" customWidth="1"/>
    <col min="6633" max="6639" width="9.5703125" style="280" bestFit="1" customWidth="1"/>
    <col min="6640" max="6640" width="9.42578125" style="280" customWidth="1"/>
    <col min="6641" max="6656" width="9.5703125" style="280" bestFit="1" customWidth="1"/>
    <col min="6657" max="6658" width="12.5703125" style="280" bestFit="1" customWidth="1"/>
    <col min="6659" max="6659" width="11.42578125" style="280" bestFit="1" customWidth="1"/>
    <col min="6660" max="6660" width="11" style="280" bestFit="1" customWidth="1"/>
    <col min="6661" max="6661" width="11.7109375" style="280" bestFit="1" customWidth="1"/>
    <col min="6662" max="6850" width="9.140625" style="280"/>
    <col min="6851" max="6851" width="6.7109375" style="280" customWidth="1"/>
    <col min="6852" max="6852" width="39.140625" style="280" customWidth="1"/>
    <col min="6853" max="6853" width="8.7109375" style="280" customWidth="1"/>
    <col min="6854" max="6854" width="11.7109375" style="280" customWidth="1"/>
    <col min="6855" max="6855" width="12.7109375" style="280" customWidth="1"/>
    <col min="6856" max="6856" width="12" style="280" customWidth="1"/>
    <col min="6857" max="6857" width="12.85546875" style="280" customWidth="1"/>
    <col min="6858" max="6858" width="11.42578125" style="280" customWidth="1"/>
    <col min="6859" max="6859" width="10.42578125" style="280" customWidth="1"/>
    <col min="6860" max="6860" width="11.7109375" style="280" customWidth="1"/>
    <col min="6861" max="6861" width="11.140625" style="280" customWidth="1"/>
    <col min="6862" max="6862" width="11.85546875" style="280" bestFit="1" customWidth="1"/>
    <col min="6863" max="6863" width="10.5703125" style="280" bestFit="1" customWidth="1"/>
    <col min="6864" max="6864" width="9.5703125" style="280" bestFit="1" customWidth="1"/>
    <col min="6865" max="6865" width="11.42578125" style="280" customWidth="1"/>
    <col min="6866" max="6866" width="10.5703125" style="280" customWidth="1"/>
    <col min="6867" max="6867" width="7.5703125" style="280" customWidth="1"/>
    <col min="6868" max="6868" width="9.5703125" style="280" bestFit="1" customWidth="1"/>
    <col min="6869" max="6869" width="11" style="280" bestFit="1" customWidth="1"/>
    <col min="6870" max="6870" width="10.140625" style="280" bestFit="1" customWidth="1"/>
    <col min="6871" max="6875" width="9.5703125" style="280" bestFit="1" customWidth="1"/>
    <col min="6876" max="6876" width="10.140625" style="280" bestFit="1" customWidth="1"/>
    <col min="6877" max="6878" width="9.5703125" style="280" bestFit="1" customWidth="1"/>
    <col min="6879" max="6879" width="10.28515625" style="280" customWidth="1"/>
    <col min="6880" max="6887" width="9.5703125" style="280" bestFit="1" customWidth="1"/>
    <col min="6888" max="6888" width="9.5703125" style="280" customWidth="1"/>
    <col min="6889" max="6895" width="9.5703125" style="280" bestFit="1" customWidth="1"/>
    <col min="6896" max="6896" width="9.42578125" style="280" customWidth="1"/>
    <col min="6897" max="6912" width="9.5703125" style="280" bestFit="1" customWidth="1"/>
    <col min="6913" max="6914" width="12.5703125" style="280" bestFit="1" customWidth="1"/>
    <col min="6915" max="6915" width="11.42578125" style="280" bestFit="1" customWidth="1"/>
    <col min="6916" max="6916" width="11" style="280" bestFit="1" customWidth="1"/>
    <col min="6917" max="6917" width="11.7109375" style="280" bestFit="1" customWidth="1"/>
    <col min="6918" max="7106" width="9.140625" style="280"/>
    <col min="7107" max="7107" width="6.7109375" style="280" customWidth="1"/>
    <col min="7108" max="7108" width="39.140625" style="280" customWidth="1"/>
    <col min="7109" max="7109" width="8.7109375" style="280" customWidth="1"/>
    <col min="7110" max="7110" width="11.7109375" style="280" customWidth="1"/>
    <col min="7111" max="7111" width="12.7109375" style="280" customWidth="1"/>
    <col min="7112" max="7112" width="12" style="280" customWidth="1"/>
    <col min="7113" max="7113" width="12.85546875" style="280" customWidth="1"/>
    <col min="7114" max="7114" width="11.42578125" style="280" customWidth="1"/>
    <col min="7115" max="7115" width="10.42578125" style="280" customWidth="1"/>
    <col min="7116" max="7116" width="11.7109375" style="280" customWidth="1"/>
    <col min="7117" max="7117" width="11.140625" style="280" customWidth="1"/>
    <col min="7118" max="7118" width="11.85546875" style="280" bestFit="1" customWidth="1"/>
    <col min="7119" max="7119" width="10.5703125" style="280" bestFit="1" customWidth="1"/>
    <col min="7120" max="7120" width="9.5703125" style="280" bestFit="1" customWidth="1"/>
    <col min="7121" max="7121" width="11.42578125" style="280" customWidth="1"/>
    <col min="7122" max="7122" width="10.5703125" style="280" customWidth="1"/>
    <col min="7123" max="7123" width="7.5703125" style="280" customWidth="1"/>
    <col min="7124" max="7124" width="9.5703125" style="280" bestFit="1" customWidth="1"/>
    <col min="7125" max="7125" width="11" style="280" bestFit="1" customWidth="1"/>
    <col min="7126" max="7126" width="10.140625" style="280" bestFit="1" customWidth="1"/>
    <col min="7127" max="7131" width="9.5703125" style="280" bestFit="1" customWidth="1"/>
    <col min="7132" max="7132" width="10.140625" style="280" bestFit="1" customWidth="1"/>
    <col min="7133" max="7134" width="9.5703125" style="280" bestFit="1" customWidth="1"/>
    <col min="7135" max="7135" width="10.28515625" style="280" customWidth="1"/>
    <col min="7136" max="7143" width="9.5703125" style="280" bestFit="1" customWidth="1"/>
    <col min="7144" max="7144" width="9.5703125" style="280" customWidth="1"/>
    <col min="7145" max="7151" width="9.5703125" style="280" bestFit="1" customWidth="1"/>
    <col min="7152" max="7152" width="9.42578125" style="280" customWidth="1"/>
    <col min="7153" max="7168" width="9.5703125" style="280" bestFit="1" customWidth="1"/>
    <col min="7169" max="7170" width="12.5703125" style="280" bestFit="1" customWidth="1"/>
    <col min="7171" max="7171" width="11.42578125" style="280" bestFit="1" customWidth="1"/>
    <col min="7172" max="7172" width="11" style="280" bestFit="1" customWidth="1"/>
    <col min="7173" max="7173" width="11.7109375" style="280" bestFit="1" customWidth="1"/>
    <col min="7174" max="7362" width="9.140625" style="280"/>
    <col min="7363" max="7363" width="6.7109375" style="280" customWidth="1"/>
    <col min="7364" max="7364" width="39.140625" style="280" customWidth="1"/>
    <col min="7365" max="7365" width="8.7109375" style="280" customWidth="1"/>
    <col min="7366" max="7366" width="11.7109375" style="280" customWidth="1"/>
    <col min="7367" max="7367" width="12.7109375" style="280" customWidth="1"/>
    <col min="7368" max="7368" width="12" style="280" customWidth="1"/>
    <col min="7369" max="7369" width="12.85546875" style="280" customWidth="1"/>
    <col min="7370" max="7370" width="11.42578125" style="280" customWidth="1"/>
    <col min="7371" max="7371" width="10.42578125" style="280" customWidth="1"/>
    <col min="7372" max="7372" width="11.7109375" style="280" customWidth="1"/>
    <col min="7373" max="7373" width="11.140625" style="280" customWidth="1"/>
    <col min="7374" max="7374" width="11.85546875" style="280" bestFit="1" customWidth="1"/>
    <col min="7375" max="7375" width="10.5703125" style="280" bestFit="1" customWidth="1"/>
    <col min="7376" max="7376" width="9.5703125" style="280" bestFit="1" customWidth="1"/>
    <col min="7377" max="7377" width="11.42578125" style="280" customWidth="1"/>
    <col min="7378" max="7378" width="10.5703125" style="280" customWidth="1"/>
    <col min="7379" max="7379" width="7.5703125" style="280" customWidth="1"/>
    <col min="7380" max="7380" width="9.5703125" style="280" bestFit="1" customWidth="1"/>
    <col min="7381" max="7381" width="11" style="280" bestFit="1" customWidth="1"/>
    <col min="7382" max="7382" width="10.140625" style="280" bestFit="1" customWidth="1"/>
    <col min="7383" max="7387" width="9.5703125" style="280" bestFit="1" customWidth="1"/>
    <col min="7388" max="7388" width="10.140625" style="280" bestFit="1" customWidth="1"/>
    <col min="7389" max="7390" width="9.5703125" style="280" bestFit="1" customWidth="1"/>
    <col min="7391" max="7391" width="10.28515625" style="280" customWidth="1"/>
    <col min="7392" max="7399" width="9.5703125" style="280" bestFit="1" customWidth="1"/>
    <col min="7400" max="7400" width="9.5703125" style="280" customWidth="1"/>
    <col min="7401" max="7407" width="9.5703125" style="280" bestFit="1" customWidth="1"/>
    <col min="7408" max="7408" width="9.42578125" style="280" customWidth="1"/>
    <col min="7409" max="7424" width="9.5703125" style="280" bestFit="1" customWidth="1"/>
    <col min="7425" max="7426" width="12.5703125" style="280" bestFit="1" customWidth="1"/>
    <col min="7427" max="7427" width="11.42578125" style="280" bestFit="1" customWidth="1"/>
    <col min="7428" max="7428" width="11" style="280" bestFit="1" customWidth="1"/>
    <col min="7429" max="7429" width="11.7109375" style="280" bestFit="1" customWidth="1"/>
    <col min="7430" max="7618" width="9.140625" style="280"/>
    <col min="7619" max="7619" width="6.7109375" style="280" customWidth="1"/>
    <col min="7620" max="7620" width="39.140625" style="280" customWidth="1"/>
    <col min="7621" max="7621" width="8.7109375" style="280" customWidth="1"/>
    <col min="7622" max="7622" width="11.7109375" style="280" customWidth="1"/>
    <col min="7623" max="7623" width="12.7109375" style="280" customWidth="1"/>
    <col min="7624" max="7624" width="12" style="280" customWidth="1"/>
    <col min="7625" max="7625" width="12.85546875" style="280" customWidth="1"/>
    <col min="7626" max="7626" width="11.42578125" style="280" customWidth="1"/>
    <col min="7627" max="7627" width="10.42578125" style="280" customWidth="1"/>
    <col min="7628" max="7628" width="11.7109375" style="280" customWidth="1"/>
    <col min="7629" max="7629" width="11.140625" style="280" customWidth="1"/>
    <col min="7630" max="7630" width="11.85546875" style="280" bestFit="1" customWidth="1"/>
    <col min="7631" max="7631" width="10.5703125" style="280" bestFit="1" customWidth="1"/>
    <col min="7632" max="7632" width="9.5703125" style="280" bestFit="1" customWidth="1"/>
    <col min="7633" max="7633" width="11.42578125" style="280" customWidth="1"/>
    <col min="7634" max="7634" width="10.5703125" style="280" customWidth="1"/>
    <col min="7635" max="7635" width="7.5703125" style="280" customWidth="1"/>
    <col min="7636" max="7636" width="9.5703125" style="280" bestFit="1" customWidth="1"/>
    <col min="7637" max="7637" width="11" style="280" bestFit="1" customWidth="1"/>
    <col min="7638" max="7638" width="10.140625" style="280" bestFit="1" customWidth="1"/>
    <col min="7639" max="7643" width="9.5703125" style="280" bestFit="1" customWidth="1"/>
    <col min="7644" max="7644" width="10.140625" style="280" bestFit="1" customWidth="1"/>
    <col min="7645" max="7646" width="9.5703125" style="280" bestFit="1" customWidth="1"/>
    <col min="7647" max="7647" width="10.28515625" style="280" customWidth="1"/>
    <col min="7648" max="7655" width="9.5703125" style="280" bestFit="1" customWidth="1"/>
    <col min="7656" max="7656" width="9.5703125" style="280" customWidth="1"/>
    <col min="7657" max="7663" width="9.5703125" style="280" bestFit="1" customWidth="1"/>
    <col min="7664" max="7664" width="9.42578125" style="280" customWidth="1"/>
    <col min="7665" max="7680" width="9.5703125" style="280" bestFit="1" customWidth="1"/>
    <col min="7681" max="7682" width="12.5703125" style="280" bestFit="1" customWidth="1"/>
    <col min="7683" max="7683" width="11.42578125" style="280" bestFit="1" customWidth="1"/>
    <col min="7684" max="7684" width="11" style="280" bestFit="1" customWidth="1"/>
    <col min="7685" max="7685" width="11.7109375" style="280" bestFit="1" customWidth="1"/>
    <col min="7686" max="7874" width="9.140625" style="280"/>
    <col min="7875" max="7875" width="6.7109375" style="280" customWidth="1"/>
    <col min="7876" max="7876" width="39.140625" style="280" customWidth="1"/>
    <col min="7877" max="7877" width="8.7109375" style="280" customWidth="1"/>
    <col min="7878" max="7878" width="11.7109375" style="280" customWidth="1"/>
    <col min="7879" max="7879" width="12.7109375" style="280" customWidth="1"/>
    <col min="7880" max="7880" width="12" style="280" customWidth="1"/>
    <col min="7881" max="7881" width="12.85546875" style="280" customWidth="1"/>
    <col min="7882" max="7882" width="11.42578125" style="280" customWidth="1"/>
    <col min="7883" max="7883" width="10.42578125" style="280" customWidth="1"/>
    <col min="7884" max="7884" width="11.7109375" style="280" customWidth="1"/>
    <col min="7885" max="7885" width="11.140625" style="280" customWidth="1"/>
    <col min="7886" max="7886" width="11.85546875" style="280" bestFit="1" customWidth="1"/>
    <col min="7887" max="7887" width="10.5703125" style="280" bestFit="1" customWidth="1"/>
    <col min="7888" max="7888" width="9.5703125" style="280" bestFit="1" customWidth="1"/>
    <col min="7889" max="7889" width="11.42578125" style="280" customWidth="1"/>
    <col min="7890" max="7890" width="10.5703125" style="280" customWidth="1"/>
    <col min="7891" max="7891" width="7.5703125" style="280" customWidth="1"/>
    <col min="7892" max="7892" width="9.5703125" style="280" bestFit="1" customWidth="1"/>
    <col min="7893" max="7893" width="11" style="280" bestFit="1" customWidth="1"/>
    <col min="7894" max="7894" width="10.140625" style="280" bestFit="1" customWidth="1"/>
    <col min="7895" max="7899" width="9.5703125" style="280" bestFit="1" customWidth="1"/>
    <col min="7900" max="7900" width="10.140625" style="280" bestFit="1" customWidth="1"/>
    <col min="7901" max="7902" width="9.5703125" style="280" bestFit="1" customWidth="1"/>
    <col min="7903" max="7903" width="10.28515625" style="280" customWidth="1"/>
    <col min="7904" max="7911" width="9.5703125" style="280" bestFit="1" customWidth="1"/>
    <col min="7912" max="7912" width="9.5703125" style="280" customWidth="1"/>
    <col min="7913" max="7919" width="9.5703125" style="280" bestFit="1" customWidth="1"/>
    <col min="7920" max="7920" width="9.42578125" style="280" customWidth="1"/>
    <col min="7921" max="7936" width="9.5703125" style="280" bestFit="1" customWidth="1"/>
    <col min="7937" max="7938" width="12.5703125" style="280" bestFit="1" customWidth="1"/>
    <col min="7939" max="7939" width="11.42578125" style="280" bestFit="1" customWidth="1"/>
    <col min="7940" max="7940" width="11" style="280" bestFit="1" customWidth="1"/>
    <col min="7941" max="7941" width="11.7109375" style="280" bestFit="1" customWidth="1"/>
    <col min="7942" max="8130" width="9.140625" style="280"/>
    <col min="8131" max="8131" width="6.7109375" style="280" customWidth="1"/>
    <col min="8132" max="8132" width="39.140625" style="280" customWidth="1"/>
    <col min="8133" max="8133" width="8.7109375" style="280" customWidth="1"/>
    <col min="8134" max="8134" width="11.7109375" style="280" customWidth="1"/>
    <col min="8135" max="8135" width="12.7109375" style="280" customWidth="1"/>
    <col min="8136" max="8136" width="12" style="280" customWidth="1"/>
    <col min="8137" max="8137" width="12.85546875" style="280" customWidth="1"/>
    <col min="8138" max="8138" width="11.42578125" style="280" customWidth="1"/>
    <col min="8139" max="8139" width="10.42578125" style="280" customWidth="1"/>
    <col min="8140" max="8140" width="11.7109375" style="280" customWidth="1"/>
    <col min="8141" max="8141" width="11.140625" style="280" customWidth="1"/>
    <col min="8142" max="8142" width="11.85546875" style="280" bestFit="1" customWidth="1"/>
    <col min="8143" max="8143" width="10.5703125" style="280" bestFit="1" customWidth="1"/>
    <col min="8144" max="8144" width="9.5703125" style="280" bestFit="1" customWidth="1"/>
    <col min="8145" max="8145" width="11.42578125" style="280" customWidth="1"/>
    <col min="8146" max="8146" width="10.5703125" style="280" customWidth="1"/>
    <col min="8147" max="8147" width="7.5703125" style="280" customWidth="1"/>
    <col min="8148" max="8148" width="9.5703125" style="280" bestFit="1" customWidth="1"/>
    <col min="8149" max="8149" width="11" style="280" bestFit="1" customWidth="1"/>
    <col min="8150" max="8150" width="10.140625" style="280" bestFit="1" customWidth="1"/>
    <col min="8151" max="8155" width="9.5703125" style="280" bestFit="1" customWidth="1"/>
    <col min="8156" max="8156" width="10.140625" style="280" bestFit="1" customWidth="1"/>
    <col min="8157" max="8158" width="9.5703125" style="280" bestFit="1" customWidth="1"/>
    <col min="8159" max="8159" width="10.28515625" style="280" customWidth="1"/>
    <col min="8160" max="8167" width="9.5703125" style="280" bestFit="1" customWidth="1"/>
    <col min="8168" max="8168" width="9.5703125" style="280" customWidth="1"/>
    <col min="8169" max="8175" width="9.5703125" style="280" bestFit="1" customWidth="1"/>
    <col min="8176" max="8176" width="9.42578125" style="280" customWidth="1"/>
    <col min="8177" max="8192" width="9.5703125" style="280" bestFit="1" customWidth="1"/>
    <col min="8193" max="8194" width="12.5703125" style="280" bestFit="1" customWidth="1"/>
    <col min="8195" max="8195" width="11.42578125" style="280" bestFit="1" customWidth="1"/>
    <col min="8196" max="8196" width="11" style="280" bestFit="1" customWidth="1"/>
    <col min="8197" max="8197" width="11.7109375" style="280" bestFit="1" customWidth="1"/>
    <col min="8198" max="8386" width="9.140625" style="280"/>
    <col min="8387" max="8387" width="6.7109375" style="280" customWidth="1"/>
    <col min="8388" max="8388" width="39.140625" style="280" customWidth="1"/>
    <col min="8389" max="8389" width="8.7109375" style="280" customWidth="1"/>
    <col min="8390" max="8390" width="11.7109375" style="280" customWidth="1"/>
    <col min="8391" max="8391" width="12.7109375" style="280" customWidth="1"/>
    <col min="8392" max="8392" width="12" style="280" customWidth="1"/>
    <col min="8393" max="8393" width="12.85546875" style="280" customWidth="1"/>
    <col min="8394" max="8394" width="11.42578125" style="280" customWidth="1"/>
    <col min="8395" max="8395" width="10.42578125" style="280" customWidth="1"/>
    <col min="8396" max="8396" width="11.7109375" style="280" customWidth="1"/>
    <col min="8397" max="8397" width="11.140625" style="280" customWidth="1"/>
    <col min="8398" max="8398" width="11.85546875" style="280" bestFit="1" customWidth="1"/>
    <col min="8399" max="8399" width="10.5703125" style="280" bestFit="1" customWidth="1"/>
    <col min="8400" max="8400" width="9.5703125" style="280" bestFit="1" customWidth="1"/>
    <col min="8401" max="8401" width="11.42578125" style="280" customWidth="1"/>
    <col min="8402" max="8402" width="10.5703125" style="280" customWidth="1"/>
    <col min="8403" max="8403" width="7.5703125" style="280" customWidth="1"/>
    <col min="8404" max="8404" width="9.5703125" style="280" bestFit="1" customWidth="1"/>
    <col min="8405" max="8405" width="11" style="280" bestFit="1" customWidth="1"/>
    <col min="8406" max="8406" width="10.140625" style="280" bestFit="1" customWidth="1"/>
    <col min="8407" max="8411" width="9.5703125" style="280" bestFit="1" customWidth="1"/>
    <col min="8412" max="8412" width="10.140625" style="280" bestFit="1" customWidth="1"/>
    <col min="8413" max="8414" width="9.5703125" style="280" bestFit="1" customWidth="1"/>
    <col min="8415" max="8415" width="10.28515625" style="280" customWidth="1"/>
    <col min="8416" max="8423" width="9.5703125" style="280" bestFit="1" customWidth="1"/>
    <col min="8424" max="8424" width="9.5703125" style="280" customWidth="1"/>
    <col min="8425" max="8431" width="9.5703125" style="280" bestFit="1" customWidth="1"/>
    <col min="8432" max="8432" width="9.42578125" style="280" customWidth="1"/>
    <col min="8433" max="8448" width="9.5703125" style="280" bestFit="1" customWidth="1"/>
    <col min="8449" max="8450" width="12.5703125" style="280" bestFit="1" customWidth="1"/>
    <col min="8451" max="8451" width="11.42578125" style="280" bestFit="1" customWidth="1"/>
    <col min="8452" max="8452" width="11" style="280" bestFit="1" customWidth="1"/>
    <col min="8453" max="8453" width="11.7109375" style="280" bestFit="1" customWidth="1"/>
    <col min="8454" max="8642" width="9.140625" style="280"/>
    <col min="8643" max="8643" width="6.7109375" style="280" customWidth="1"/>
    <col min="8644" max="8644" width="39.140625" style="280" customWidth="1"/>
    <col min="8645" max="8645" width="8.7109375" style="280" customWidth="1"/>
    <col min="8646" max="8646" width="11.7109375" style="280" customWidth="1"/>
    <col min="8647" max="8647" width="12.7109375" style="280" customWidth="1"/>
    <col min="8648" max="8648" width="12" style="280" customWidth="1"/>
    <col min="8649" max="8649" width="12.85546875" style="280" customWidth="1"/>
    <col min="8650" max="8650" width="11.42578125" style="280" customWidth="1"/>
    <col min="8651" max="8651" width="10.42578125" style="280" customWidth="1"/>
    <col min="8652" max="8652" width="11.7109375" style="280" customWidth="1"/>
    <col min="8653" max="8653" width="11.140625" style="280" customWidth="1"/>
    <col min="8654" max="8654" width="11.85546875" style="280" bestFit="1" customWidth="1"/>
    <col min="8655" max="8655" width="10.5703125" style="280" bestFit="1" customWidth="1"/>
    <col min="8656" max="8656" width="9.5703125" style="280" bestFit="1" customWidth="1"/>
    <col min="8657" max="8657" width="11.42578125" style="280" customWidth="1"/>
    <col min="8658" max="8658" width="10.5703125" style="280" customWidth="1"/>
    <col min="8659" max="8659" width="7.5703125" style="280" customWidth="1"/>
    <col min="8660" max="8660" width="9.5703125" style="280" bestFit="1" customWidth="1"/>
    <col min="8661" max="8661" width="11" style="280" bestFit="1" customWidth="1"/>
    <col min="8662" max="8662" width="10.140625" style="280" bestFit="1" customWidth="1"/>
    <col min="8663" max="8667" width="9.5703125" style="280" bestFit="1" customWidth="1"/>
    <col min="8668" max="8668" width="10.140625" style="280" bestFit="1" customWidth="1"/>
    <col min="8669" max="8670" width="9.5703125" style="280" bestFit="1" customWidth="1"/>
    <col min="8671" max="8671" width="10.28515625" style="280" customWidth="1"/>
    <col min="8672" max="8679" width="9.5703125" style="280" bestFit="1" customWidth="1"/>
    <col min="8680" max="8680" width="9.5703125" style="280" customWidth="1"/>
    <col min="8681" max="8687" width="9.5703125" style="280" bestFit="1" customWidth="1"/>
    <col min="8688" max="8688" width="9.42578125" style="280" customWidth="1"/>
    <col min="8689" max="8704" width="9.5703125" style="280" bestFit="1" customWidth="1"/>
    <col min="8705" max="8706" width="12.5703125" style="280" bestFit="1" customWidth="1"/>
    <col min="8707" max="8707" width="11.42578125" style="280" bestFit="1" customWidth="1"/>
    <col min="8708" max="8708" width="11" style="280" bestFit="1" customWidth="1"/>
    <col min="8709" max="8709" width="11.7109375" style="280" bestFit="1" customWidth="1"/>
    <col min="8710" max="8898" width="9.140625" style="280"/>
    <col min="8899" max="8899" width="6.7109375" style="280" customWidth="1"/>
    <col min="8900" max="8900" width="39.140625" style="280" customWidth="1"/>
    <col min="8901" max="8901" width="8.7109375" style="280" customWidth="1"/>
    <col min="8902" max="8902" width="11.7109375" style="280" customWidth="1"/>
    <col min="8903" max="8903" width="12.7109375" style="280" customWidth="1"/>
    <col min="8904" max="8904" width="12" style="280" customWidth="1"/>
    <col min="8905" max="8905" width="12.85546875" style="280" customWidth="1"/>
    <col min="8906" max="8906" width="11.42578125" style="280" customWidth="1"/>
    <col min="8907" max="8907" width="10.42578125" style="280" customWidth="1"/>
    <col min="8908" max="8908" width="11.7109375" style="280" customWidth="1"/>
    <col min="8909" max="8909" width="11.140625" style="280" customWidth="1"/>
    <col min="8910" max="8910" width="11.85546875" style="280" bestFit="1" customWidth="1"/>
    <col min="8911" max="8911" width="10.5703125" style="280" bestFit="1" customWidth="1"/>
    <col min="8912" max="8912" width="9.5703125" style="280" bestFit="1" customWidth="1"/>
    <col min="8913" max="8913" width="11.42578125" style="280" customWidth="1"/>
    <col min="8914" max="8914" width="10.5703125" style="280" customWidth="1"/>
    <col min="8915" max="8915" width="7.5703125" style="280" customWidth="1"/>
    <col min="8916" max="8916" width="9.5703125" style="280" bestFit="1" customWidth="1"/>
    <col min="8917" max="8917" width="11" style="280" bestFit="1" customWidth="1"/>
    <col min="8918" max="8918" width="10.140625" style="280" bestFit="1" customWidth="1"/>
    <col min="8919" max="8923" width="9.5703125" style="280" bestFit="1" customWidth="1"/>
    <col min="8924" max="8924" width="10.140625" style="280" bestFit="1" customWidth="1"/>
    <col min="8925" max="8926" width="9.5703125" style="280" bestFit="1" customWidth="1"/>
    <col min="8927" max="8927" width="10.28515625" style="280" customWidth="1"/>
    <col min="8928" max="8935" width="9.5703125" style="280" bestFit="1" customWidth="1"/>
    <col min="8936" max="8936" width="9.5703125" style="280" customWidth="1"/>
    <col min="8937" max="8943" width="9.5703125" style="280" bestFit="1" customWidth="1"/>
    <col min="8944" max="8944" width="9.42578125" style="280" customWidth="1"/>
    <col min="8945" max="8960" width="9.5703125" style="280" bestFit="1" customWidth="1"/>
    <col min="8961" max="8962" width="12.5703125" style="280" bestFit="1" customWidth="1"/>
    <col min="8963" max="8963" width="11.42578125" style="280" bestFit="1" customWidth="1"/>
    <col min="8964" max="8964" width="11" style="280" bestFit="1" customWidth="1"/>
    <col min="8965" max="8965" width="11.7109375" style="280" bestFit="1" customWidth="1"/>
    <col min="8966" max="9154" width="9.140625" style="280"/>
    <col min="9155" max="9155" width="6.7109375" style="280" customWidth="1"/>
    <col min="9156" max="9156" width="39.140625" style="280" customWidth="1"/>
    <col min="9157" max="9157" width="8.7109375" style="280" customWidth="1"/>
    <col min="9158" max="9158" width="11.7109375" style="280" customWidth="1"/>
    <col min="9159" max="9159" width="12.7109375" style="280" customWidth="1"/>
    <col min="9160" max="9160" width="12" style="280" customWidth="1"/>
    <col min="9161" max="9161" width="12.85546875" style="280" customWidth="1"/>
    <col min="9162" max="9162" width="11.42578125" style="280" customWidth="1"/>
    <col min="9163" max="9163" width="10.42578125" style="280" customWidth="1"/>
    <col min="9164" max="9164" width="11.7109375" style="280" customWidth="1"/>
    <col min="9165" max="9165" width="11.140625" style="280" customWidth="1"/>
    <col min="9166" max="9166" width="11.85546875" style="280" bestFit="1" customWidth="1"/>
    <col min="9167" max="9167" width="10.5703125" style="280" bestFit="1" customWidth="1"/>
    <col min="9168" max="9168" width="9.5703125" style="280" bestFit="1" customWidth="1"/>
    <col min="9169" max="9169" width="11.42578125" style="280" customWidth="1"/>
    <col min="9170" max="9170" width="10.5703125" style="280" customWidth="1"/>
    <col min="9171" max="9171" width="7.5703125" style="280" customWidth="1"/>
    <col min="9172" max="9172" width="9.5703125" style="280" bestFit="1" customWidth="1"/>
    <col min="9173" max="9173" width="11" style="280" bestFit="1" customWidth="1"/>
    <col min="9174" max="9174" width="10.140625" style="280" bestFit="1" customWidth="1"/>
    <col min="9175" max="9179" width="9.5703125" style="280" bestFit="1" customWidth="1"/>
    <col min="9180" max="9180" width="10.140625" style="280" bestFit="1" customWidth="1"/>
    <col min="9181" max="9182" width="9.5703125" style="280" bestFit="1" customWidth="1"/>
    <col min="9183" max="9183" width="10.28515625" style="280" customWidth="1"/>
    <col min="9184" max="9191" width="9.5703125" style="280" bestFit="1" customWidth="1"/>
    <col min="9192" max="9192" width="9.5703125" style="280" customWidth="1"/>
    <col min="9193" max="9199" width="9.5703125" style="280" bestFit="1" customWidth="1"/>
    <col min="9200" max="9200" width="9.42578125" style="280" customWidth="1"/>
    <col min="9201" max="9216" width="9.5703125" style="280" bestFit="1" customWidth="1"/>
    <col min="9217" max="9218" width="12.5703125" style="280" bestFit="1" customWidth="1"/>
    <col min="9219" max="9219" width="11.42578125" style="280" bestFit="1" customWidth="1"/>
    <col min="9220" max="9220" width="11" style="280" bestFit="1" customWidth="1"/>
    <col min="9221" max="9221" width="11.7109375" style="280" bestFit="1" customWidth="1"/>
    <col min="9222" max="9410" width="9.140625" style="280"/>
    <col min="9411" max="9411" width="6.7109375" style="280" customWidth="1"/>
    <col min="9412" max="9412" width="39.140625" style="280" customWidth="1"/>
    <col min="9413" max="9413" width="8.7109375" style="280" customWidth="1"/>
    <col min="9414" max="9414" width="11.7109375" style="280" customWidth="1"/>
    <col min="9415" max="9415" width="12.7109375" style="280" customWidth="1"/>
    <col min="9416" max="9416" width="12" style="280" customWidth="1"/>
    <col min="9417" max="9417" width="12.85546875" style="280" customWidth="1"/>
    <col min="9418" max="9418" width="11.42578125" style="280" customWidth="1"/>
    <col min="9419" max="9419" width="10.42578125" style="280" customWidth="1"/>
    <col min="9420" max="9420" width="11.7109375" style="280" customWidth="1"/>
    <col min="9421" max="9421" width="11.140625" style="280" customWidth="1"/>
    <col min="9422" max="9422" width="11.85546875" style="280" bestFit="1" customWidth="1"/>
    <col min="9423" max="9423" width="10.5703125" style="280" bestFit="1" customWidth="1"/>
    <col min="9424" max="9424" width="9.5703125" style="280" bestFit="1" customWidth="1"/>
    <col min="9425" max="9425" width="11.42578125" style="280" customWidth="1"/>
    <col min="9426" max="9426" width="10.5703125" style="280" customWidth="1"/>
    <col min="9427" max="9427" width="7.5703125" style="280" customWidth="1"/>
    <col min="9428" max="9428" width="9.5703125" style="280" bestFit="1" customWidth="1"/>
    <col min="9429" max="9429" width="11" style="280" bestFit="1" customWidth="1"/>
    <col min="9430" max="9430" width="10.140625" style="280" bestFit="1" customWidth="1"/>
    <col min="9431" max="9435" width="9.5703125" style="280" bestFit="1" customWidth="1"/>
    <col min="9436" max="9436" width="10.140625" style="280" bestFit="1" customWidth="1"/>
    <col min="9437" max="9438" width="9.5703125" style="280" bestFit="1" customWidth="1"/>
    <col min="9439" max="9439" width="10.28515625" style="280" customWidth="1"/>
    <col min="9440" max="9447" width="9.5703125" style="280" bestFit="1" customWidth="1"/>
    <col min="9448" max="9448" width="9.5703125" style="280" customWidth="1"/>
    <col min="9449" max="9455" width="9.5703125" style="280" bestFit="1" customWidth="1"/>
    <col min="9456" max="9456" width="9.42578125" style="280" customWidth="1"/>
    <col min="9457" max="9472" width="9.5703125" style="280" bestFit="1" customWidth="1"/>
    <col min="9473" max="9474" width="12.5703125" style="280" bestFit="1" customWidth="1"/>
    <col min="9475" max="9475" width="11.42578125" style="280" bestFit="1" customWidth="1"/>
    <col min="9476" max="9476" width="11" style="280" bestFit="1" customWidth="1"/>
    <col min="9477" max="9477" width="11.7109375" style="280" bestFit="1" customWidth="1"/>
    <col min="9478" max="9666" width="9.140625" style="280"/>
    <col min="9667" max="9667" width="6.7109375" style="280" customWidth="1"/>
    <col min="9668" max="9668" width="39.140625" style="280" customWidth="1"/>
    <col min="9669" max="9669" width="8.7109375" style="280" customWidth="1"/>
    <col min="9670" max="9670" width="11.7109375" style="280" customWidth="1"/>
    <col min="9671" max="9671" width="12.7109375" style="280" customWidth="1"/>
    <col min="9672" max="9672" width="12" style="280" customWidth="1"/>
    <col min="9673" max="9673" width="12.85546875" style="280" customWidth="1"/>
    <col min="9674" max="9674" width="11.42578125" style="280" customWidth="1"/>
    <col min="9675" max="9675" width="10.42578125" style="280" customWidth="1"/>
    <col min="9676" max="9676" width="11.7109375" style="280" customWidth="1"/>
    <col min="9677" max="9677" width="11.140625" style="280" customWidth="1"/>
    <col min="9678" max="9678" width="11.85546875" style="280" bestFit="1" customWidth="1"/>
    <col min="9679" max="9679" width="10.5703125" style="280" bestFit="1" customWidth="1"/>
    <col min="9680" max="9680" width="9.5703125" style="280" bestFit="1" customWidth="1"/>
    <col min="9681" max="9681" width="11.42578125" style="280" customWidth="1"/>
    <col min="9682" max="9682" width="10.5703125" style="280" customWidth="1"/>
    <col min="9683" max="9683" width="7.5703125" style="280" customWidth="1"/>
    <col min="9684" max="9684" width="9.5703125" style="280" bestFit="1" customWidth="1"/>
    <col min="9685" max="9685" width="11" style="280" bestFit="1" customWidth="1"/>
    <col min="9686" max="9686" width="10.140625" style="280" bestFit="1" customWidth="1"/>
    <col min="9687" max="9691" width="9.5703125" style="280" bestFit="1" customWidth="1"/>
    <col min="9692" max="9692" width="10.140625" style="280" bestFit="1" customWidth="1"/>
    <col min="9693" max="9694" width="9.5703125" style="280" bestFit="1" customWidth="1"/>
    <col min="9695" max="9695" width="10.28515625" style="280" customWidth="1"/>
    <col min="9696" max="9703" width="9.5703125" style="280" bestFit="1" customWidth="1"/>
    <col min="9704" max="9704" width="9.5703125" style="280" customWidth="1"/>
    <col min="9705" max="9711" width="9.5703125" style="280" bestFit="1" customWidth="1"/>
    <col min="9712" max="9712" width="9.42578125" style="280" customWidth="1"/>
    <col min="9713" max="9728" width="9.5703125" style="280" bestFit="1" customWidth="1"/>
    <col min="9729" max="9730" width="12.5703125" style="280" bestFit="1" customWidth="1"/>
    <col min="9731" max="9731" width="11.42578125" style="280" bestFit="1" customWidth="1"/>
    <col min="9732" max="9732" width="11" style="280" bestFit="1" customWidth="1"/>
    <col min="9733" max="9733" width="11.7109375" style="280" bestFit="1" customWidth="1"/>
    <col min="9734" max="9922" width="9.140625" style="280"/>
    <col min="9923" max="9923" width="6.7109375" style="280" customWidth="1"/>
    <col min="9924" max="9924" width="39.140625" style="280" customWidth="1"/>
    <col min="9925" max="9925" width="8.7109375" style="280" customWidth="1"/>
    <col min="9926" max="9926" width="11.7109375" style="280" customWidth="1"/>
    <col min="9927" max="9927" width="12.7109375" style="280" customWidth="1"/>
    <col min="9928" max="9928" width="12" style="280" customWidth="1"/>
    <col min="9929" max="9929" width="12.85546875" style="280" customWidth="1"/>
    <col min="9930" max="9930" width="11.42578125" style="280" customWidth="1"/>
    <col min="9931" max="9931" width="10.42578125" style="280" customWidth="1"/>
    <col min="9932" max="9932" width="11.7109375" style="280" customWidth="1"/>
    <col min="9933" max="9933" width="11.140625" style="280" customWidth="1"/>
    <col min="9934" max="9934" width="11.85546875" style="280" bestFit="1" customWidth="1"/>
    <col min="9935" max="9935" width="10.5703125" style="280" bestFit="1" customWidth="1"/>
    <col min="9936" max="9936" width="9.5703125" style="280" bestFit="1" customWidth="1"/>
    <col min="9937" max="9937" width="11.42578125" style="280" customWidth="1"/>
    <col min="9938" max="9938" width="10.5703125" style="280" customWidth="1"/>
    <col min="9939" max="9939" width="7.5703125" style="280" customWidth="1"/>
    <col min="9940" max="9940" width="9.5703125" style="280" bestFit="1" customWidth="1"/>
    <col min="9941" max="9941" width="11" style="280" bestFit="1" customWidth="1"/>
    <col min="9942" max="9942" width="10.140625" style="280" bestFit="1" customWidth="1"/>
    <col min="9943" max="9947" width="9.5703125" style="280" bestFit="1" customWidth="1"/>
    <col min="9948" max="9948" width="10.140625" style="280" bestFit="1" customWidth="1"/>
    <col min="9949" max="9950" width="9.5703125" style="280" bestFit="1" customWidth="1"/>
    <col min="9951" max="9951" width="10.28515625" style="280" customWidth="1"/>
    <col min="9952" max="9959" width="9.5703125" style="280" bestFit="1" customWidth="1"/>
    <col min="9960" max="9960" width="9.5703125" style="280" customWidth="1"/>
    <col min="9961" max="9967" width="9.5703125" style="280" bestFit="1" customWidth="1"/>
    <col min="9968" max="9968" width="9.42578125" style="280" customWidth="1"/>
    <col min="9969" max="9984" width="9.5703125" style="280" bestFit="1" customWidth="1"/>
    <col min="9985" max="9986" width="12.5703125" style="280" bestFit="1" customWidth="1"/>
    <col min="9987" max="9987" width="11.42578125" style="280" bestFit="1" customWidth="1"/>
    <col min="9988" max="9988" width="11" style="280" bestFit="1" customWidth="1"/>
    <col min="9989" max="9989" width="11.7109375" style="280" bestFit="1" customWidth="1"/>
    <col min="9990" max="10178" width="9.140625" style="280"/>
    <col min="10179" max="10179" width="6.7109375" style="280" customWidth="1"/>
    <col min="10180" max="10180" width="39.140625" style="280" customWidth="1"/>
    <col min="10181" max="10181" width="8.7109375" style="280" customWidth="1"/>
    <col min="10182" max="10182" width="11.7109375" style="280" customWidth="1"/>
    <col min="10183" max="10183" width="12.7109375" style="280" customWidth="1"/>
    <col min="10184" max="10184" width="12" style="280" customWidth="1"/>
    <col min="10185" max="10185" width="12.85546875" style="280" customWidth="1"/>
    <col min="10186" max="10186" width="11.42578125" style="280" customWidth="1"/>
    <col min="10187" max="10187" width="10.42578125" style="280" customWidth="1"/>
    <col min="10188" max="10188" width="11.7109375" style="280" customWidth="1"/>
    <col min="10189" max="10189" width="11.140625" style="280" customWidth="1"/>
    <col min="10190" max="10190" width="11.85546875" style="280" bestFit="1" customWidth="1"/>
    <col min="10191" max="10191" width="10.5703125" style="280" bestFit="1" customWidth="1"/>
    <col min="10192" max="10192" width="9.5703125" style="280" bestFit="1" customWidth="1"/>
    <col min="10193" max="10193" width="11.42578125" style="280" customWidth="1"/>
    <col min="10194" max="10194" width="10.5703125" style="280" customWidth="1"/>
    <col min="10195" max="10195" width="7.5703125" style="280" customWidth="1"/>
    <col min="10196" max="10196" width="9.5703125" style="280" bestFit="1" customWidth="1"/>
    <col min="10197" max="10197" width="11" style="280" bestFit="1" customWidth="1"/>
    <col min="10198" max="10198" width="10.140625" style="280" bestFit="1" customWidth="1"/>
    <col min="10199" max="10203" width="9.5703125" style="280" bestFit="1" customWidth="1"/>
    <col min="10204" max="10204" width="10.140625" style="280" bestFit="1" customWidth="1"/>
    <col min="10205" max="10206" width="9.5703125" style="280" bestFit="1" customWidth="1"/>
    <col min="10207" max="10207" width="10.28515625" style="280" customWidth="1"/>
    <col min="10208" max="10215" width="9.5703125" style="280" bestFit="1" customWidth="1"/>
    <col min="10216" max="10216" width="9.5703125" style="280" customWidth="1"/>
    <col min="10217" max="10223" width="9.5703125" style="280" bestFit="1" customWidth="1"/>
    <col min="10224" max="10224" width="9.42578125" style="280" customWidth="1"/>
    <col min="10225" max="10240" width="9.5703125" style="280" bestFit="1" customWidth="1"/>
    <col min="10241" max="10242" width="12.5703125" style="280" bestFit="1" customWidth="1"/>
    <col min="10243" max="10243" width="11.42578125" style="280" bestFit="1" customWidth="1"/>
    <col min="10244" max="10244" width="11" style="280" bestFit="1" customWidth="1"/>
    <col min="10245" max="10245" width="11.7109375" style="280" bestFit="1" customWidth="1"/>
    <col min="10246" max="10434" width="9.140625" style="280"/>
    <col min="10435" max="10435" width="6.7109375" style="280" customWidth="1"/>
    <col min="10436" max="10436" width="39.140625" style="280" customWidth="1"/>
    <col min="10437" max="10437" width="8.7109375" style="280" customWidth="1"/>
    <col min="10438" max="10438" width="11.7109375" style="280" customWidth="1"/>
    <col min="10439" max="10439" width="12.7109375" style="280" customWidth="1"/>
    <col min="10440" max="10440" width="12" style="280" customWidth="1"/>
    <col min="10441" max="10441" width="12.85546875" style="280" customWidth="1"/>
    <col min="10442" max="10442" width="11.42578125" style="280" customWidth="1"/>
    <col min="10443" max="10443" width="10.42578125" style="280" customWidth="1"/>
    <col min="10444" max="10444" width="11.7109375" style="280" customWidth="1"/>
    <col min="10445" max="10445" width="11.140625" style="280" customWidth="1"/>
    <col min="10446" max="10446" width="11.85546875" style="280" bestFit="1" customWidth="1"/>
    <col min="10447" max="10447" width="10.5703125" style="280" bestFit="1" customWidth="1"/>
    <col min="10448" max="10448" width="9.5703125" style="280" bestFit="1" customWidth="1"/>
    <col min="10449" max="10449" width="11.42578125" style="280" customWidth="1"/>
    <col min="10450" max="10450" width="10.5703125" style="280" customWidth="1"/>
    <col min="10451" max="10451" width="7.5703125" style="280" customWidth="1"/>
    <col min="10452" max="10452" width="9.5703125" style="280" bestFit="1" customWidth="1"/>
    <col min="10453" max="10453" width="11" style="280" bestFit="1" customWidth="1"/>
    <col min="10454" max="10454" width="10.140625" style="280" bestFit="1" customWidth="1"/>
    <col min="10455" max="10459" width="9.5703125" style="280" bestFit="1" customWidth="1"/>
    <col min="10460" max="10460" width="10.140625" style="280" bestFit="1" customWidth="1"/>
    <col min="10461" max="10462" width="9.5703125" style="280" bestFit="1" customWidth="1"/>
    <col min="10463" max="10463" width="10.28515625" style="280" customWidth="1"/>
    <col min="10464" max="10471" width="9.5703125" style="280" bestFit="1" customWidth="1"/>
    <col min="10472" max="10472" width="9.5703125" style="280" customWidth="1"/>
    <col min="10473" max="10479" width="9.5703125" style="280" bestFit="1" customWidth="1"/>
    <col min="10480" max="10480" width="9.42578125" style="280" customWidth="1"/>
    <col min="10481" max="10496" width="9.5703125" style="280" bestFit="1" customWidth="1"/>
    <col min="10497" max="10498" width="12.5703125" style="280" bestFit="1" customWidth="1"/>
    <col min="10499" max="10499" width="11.42578125" style="280" bestFit="1" customWidth="1"/>
    <col min="10500" max="10500" width="11" style="280" bestFit="1" customWidth="1"/>
    <col min="10501" max="10501" width="11.7109375" style="280" bestFit="1" customWidth="1"/>
    <col min="10502" max="10690" width="9.140625" style="280"/>
    <col min="10691" max="10691" width="6.7109375" style="280" customWidth="1"/>
    <col min="10692" max="10692" width="39.140625" style="280" customWidth="1"/>
    <col min="10693" max="10693" width="8.7109375" style="280" customWidth="1"/>
    <col min="10694" max="10694" width="11.7109375" style="280" customWidth="1"/>
    <col min="10695" max="10695" width="12.7109375" style="280" customWidth="1"/>
    <col min="10696" max="10696" width="12" style="280" customWidth="1"/>
    <col min="10697" max="10697" width="12.85546875" style="280" customWidth="1"/>
    <col min="10698" max="10698" width="11.42578125" style="280" customWidth="1"/>
    <col min="10699" max="10699" width="10.42578125" style="280" customWidth="1"/>
    <col min="10700" max="10700" width="11.7109375" style="280" customWidth="1"/>
    <col min="10701" max="10701" width="11.140625" style="280" customWidth="1"/>
    <col min="10702" max="10702" width="11.85546875" style="280" bestFit="1" customWidth="1"/>
    <col min="10703" max="10703" width="10.5703125" style="280" bestFit="1" customWidth="1"/>
    <col min="10704" max="10704" width="9.5703125" style="280" bestFit="1" customWidth="1"/>
    <col min="10705" max="10705" width="11.42578125" style="280" customWidth="1"/>
    <col min="10706" max="10706" width="10.5703125" style="280" customWidth="1"/>
    <col min="10707" max="10707" width="7.5703125" style="280" customWidth="1"/>
    <col min="10708" max="10708" width="9.5703125" style="280" bestFit="1" customWidth="1"/>
    <col min="10709" max="10709" width="11" style="280" bestFit="1" customWidth="1"/>
    <col min="10710" max="10710" width="10.140625" style="280" bestFit="1" customWidth="1"/>
    <col min="10711" max="10715" width="9.5703125" style="280" bestFit="1" customWidth="1"/>
    <col min="10716" max="10716" width="10.140625" style="280" bestFit="1" customWidth="1"/>
    <col min="10717" max="10718" width="9.5703125" style="280" bestFit="1" customWidth="1"/>
    <col min="10719" max="10719" width="10.28515625" style="280" customWidth="1"/>
    <col min="10720" max="10727" width="9.5703125" style="280" bestFit="1" customWidth="1"/>
    <col min="10728" max="10728" width="9.5703125" style="280" customWidth="1"/>
    <col min="10729" max="10735" width="9.5703125" style="280" bestFit="1" customWidth="1"/>
    <col min="10736" max="10736" width="9.42578125" style="280" customWidth="1"/>
    <col min="10737" max="10752" width="9.5703125" style="280" bestFit="1" customWidth="1"/>
    <col min="10753" max="10754" width="12.5703125" style="280" bestFit="1" customWidth="1"/>
    <col min="10755" max="10755" width="11.42578125" style="280" bestFit="1" customWidth="1"/>
    <col min="10756" max="10756" width="11" style="280" bestFit="1" customWidth="1"/>
    <col min="10757" max="10757" width="11.7109375" style="280" bestFit="1" customWidth="1"/>
    <col min="10758" max="10946" width="9.140625" style="280"/>
    <col min="10947" max="10947" width="6.7109375" style="280" customWidth="1"/>
    <col min="10948" max="10948" width="39.140625" style="280" customWidth="1"/>
    <col min="10949" max="10949" width="8.7109375" style="280" customWidth="1"/>
    <col min="10950" max="10950" width="11.7109375" style="280" customWidth="1"/>
    <col min="10951" max="10951" width="12.7109375" style="280" customWidth="1"/>
    <col min="10952" max="10952" width="12" style="280" customWidth="1"/>
    <col min="10953" max="10953" width="12.85546875" style="280" customWidth="1"/>
    <col min="10954" max="10954" width="11.42578125" style="280" customWidth="1"/>
    <col min="10955" max="10955" width="10.42578125" style="280" customWidth="1"/>
    <col min="10956" max="10956" width="11.7109375" style="280" customWidth="1"/>
    <col min="10957" max="10957" width="11.140625" style="280" customWidth="1"/>
    <col min="10958" max="10958" width="11.85546875" style="280" bestFit="1" customWidth="1"/>
    <col min="10959" max="10959" width="10.5703125" style="280" bestFit="1" customWidth="1"/>
    <col min="10960" max="10960" width="9.5703125" style="280" bestFit="1" customWidth="1"/>
    <col min="10961" max="10961" width="11.42578125" style="280" customWidth="1"/>
    <col min="10962" max="10962" width="10.5703125" style="280" customWidth="1"/>
    <col min="10963" max="10963" width="7.5703125" style="280" customWidth="1"/>
    <col min="10964" max="10964" width="9.5703125" style="280" bestFit="1" customWidth="1"/>
    <col min="10965" max="10965" width="11" style="280" bestFit="1" customWidth="1"/>
    <col min="10966" max="10966" width="10.140625" style="280" bestFit="1" customWidth="1"/>
    <col min="10967" max="10971" width="9.5703125" style="280" bestFit="1" customWidth="1"/>
    <col min="10972" max="10972" width="10.140625" style="280" bestFit="1" customWidth="1"/>
    <col min="10973" max="10974" width="9.5703125" style="280" bestFit="1" customWidth="1"/>
    <col min="10975" max="10975" width="10.28515625" style="280" customWidth="1"/>
    <col min="10976" max="10983" width="9.5703125" style="280" bestFit="1" customWidth="1"/>
    <col min="10984" max="10984" width="9.5703125" style="280" customWidth="1"/>
    <col min="10985" max="10991" width="9.5703125" style="280" bestFit="1" customWidth="1"/>
    <col min="10992" max="10992" width="9.42578125" style="280" customWidth="1"/>
    <col min="10993" max="11008" width="9.5703125" style="280" bestFit="1" customWidth="1"/>
    <col min="11009" max="11010" width="12.5703125" style="280" bestFit="1" customWidth="1"/>
    <col min="11011" max="11011" width="11.42578125" style="280" bestFit="1" customWidth="1"/>
    <col min="11012" max="11012" width="11" style="280" bestFit="1" customWidth="1"/>
    <col min="11013" max="11013" width="11.7109375" style="280" bestFit="1" customWidth="1"/>
    <col min="11014" max="11202" width="9.140625" style="280"/>
    <col min="11203" max="11203" width="6.7109375" style="280" customWidth="1"/>
    <col min="11204" max="11204" width="39.140625" style="280" customWidth="1"/>
    <col min="11205" max="11205" width="8.7109375" style="280" customWidth="1"/>
    <col min="11206" max="11206" width="11.7109375" style="280" customWidth="1"/>
    <col min="11207" max="11207" width="12.7109375" style="280" customWidth="1"/>
    <col min="11208" max="11208" width="12" style="280" customWidth="1"/>
    <col min="11209" max="11209" width="12.85546875" style="280" customWidth="1"/>
    <col min="11210" max="11210" width="11.42578125" style="280" customWidth="1"/>
    <col min="11211" max="11211" width="10.42578125" style="280" customWidth="1"/>
    <col min="11212" max="11212" width="11.7109375" style="280" customWidth="1"/>
    <col min="11213" max="11213" width="11.140625" style="280" customWidth="1"/>
    <col min="11214" max="11214" width="11.85546875" style="280" bestFit="1" customWidth="1"/>
    <col min="11215" max="11215" width="10.5703125" style="280" bestFit="1" customWidth="1"/>
    <col min="11216" max="11216" width="9.5703125" style="280" bestFit="1" customWidth="1"/>
    <col min="11217" max="11217" width="11.42578125" style="280" customWidth="1"/>
    <col min="11218" max="11218" width="10.5703125" style="280" customWidth="1"/>
    <col min="11219" max="11219" width="7.5703125" style="280" customWidth="1"/>
    <col min="11220" max="11220" width="9.5703125" style="280" bestFit="1" customWidth="1"/>
    <col min="11221" max="11221" width="11" style="280" bestFit="1" customWidth="1"/>
    <col min="11222" max="11222" width="10.140625" style="280" bestFit="1" customWidth="1"/>
    <col min="11223" max="11227" width="9.5703125" style="280" bestFit="1" customWidth="1"/>
    <col min="11228" max="11228" width="10.140625" style="280" bestFit="1" customWidth="1"/>
    <col min="11229" max="11230" width="9.5703125" style="280" bestFit="1" customWidth="1"/>
    <col min="11231" max="11231" width="10.28515625" style="280" customWidth="1"/>
    <col min="11232" max="11239" width="9.5703125" style="280" bestFit="1" customWidth="1"/>
    <col min="11240" max="11240" width="9.5703125" style="280" customWidth="1"/>
    <col min="11241" max="11247" width="9.5703125" style="280" bestFit="1" customWidth="1"/>
    <col min="11248" max="11248" width="9.42578125" style="280" customWidth="1"/>
    <col min="11249" max="11264" width="9.5703125" style="280" bestFit="1" customWidth="1"/>
    <col min="11265" max="11266" width="12.5703125" style="280" bestFit="1" customWidth="1"/>
    <col min="11267" max="11267" width="11.42578125" style="280" bestFit="1" customWidth="1"/>
    <col min="11268" max="11268" width="11" style="280" bestFit="1" customWidth="1"/>
    <col min="11269" max="11269" width="11.7109375" style="280" bestFit="1" customWidth="1"/>
    <col min="11270" max="11458" width="9.140625" style="280"/>
    <col min="11459" max="11459" width="6.7109375" style="280" customWidth="1"/>
    <col min="11460" max="11460" width="39.140625" style="280" customWidth="1"/>
    <col min="11461" max="11461" width="8.7109375" style="280" customWidth="1"/>
    <col min="11462" max="11462" width="11.7109375" style="280" customWidth="1"/>
    <col min="11463" max="11463" width="12.7109375" style="280" customWidth="1"/>
    <col min="11464" max="11464" width="12" style="280" customWidth="1"/>
    <col min="11465" max="11465" width="12.85546875" style="280" customWidth="1"/>
    <col min="11466" max="11466" width="11.42578125" style="280" customWidth="1"/>
    <col min="11467" max="11467" width="10.42578125" style="280" customWidth="1"/>
    <col min="11468" max="11468" width="11.7109375" style="280" customWidth="1"/>
    <col min="11469" max="11469" width="11.140625" style="280" customWidth="1"/>
    <col min="11470" max="11470" width="11.85546875" style="280" bestFit="1" customWidth="1"/>
    <col min="11471" max="11471" width="10.5703125" style="280" bestFit="1" customWidth="1"/>
    <col min="11472" max="11472" width="9.5703125" style="280" bestFit="1" customWidth="1"/>
    <col min="11473" max="11473" width="11.42578125" style="280" customWidth="1"/>
    <col min="11474" max="11474" width="10.5703125" style="280" customWidth="1"/>
    <col min="11475" max="11475" width="7.5703125" style="280" customWidth="1"/>
    <col min="11476" max="11476" width="9.5703125" style="280" bestFit="1" customWidth="1"/>
    <col min="11477" max="11477" width="11" style="280" bestFit="1" customWidth="1"/>
    <col min="11478" max="11478" width="10.140625" style="280" bestFit="1" customWidth="1"/>
    <col min="11479" max="11483" width="9.5703125" style="280" bestFit="1" customWidth="1"/>
    <col min="11484" max="11484" width="10.140625" style="280" bestFit="1" customWidth="1"/>
    <col min="11485" max="11486" width="9.5703125" style="280" bestFit="1" customWidth="1"/>
    <col min="11487" max="11487" width="10.28515625" style="280" customWidth="1"/>
    <col min="11488" max="11495" width="9.5703125" style="280" bestFit="1" customWidth="1"/>
    <col min="11496" max="11496" width="9.5703125" style="280" customWidth="1"/>
    <col min="11497" max="11503" width="9.5703125" style="280" bestFit="1" customWidth="1"/>
    <col min="11504" max="11504" width="9.42578125" style="280" customWidth="1"/>
    <col min="11505" max="11520" width="9.5703125" style="280" bestFit="1" customWidth="1"/>
    <col min="11521" max="11522" width="12.5703125" style="280" bestFit="1" customWidth="1"/>
    <col min="11523" max="11523" width="11.42578125" style="280" bestFit="1" customWidth="1"/>
    <col min="11524" max="11524" width="11" style="280" bestFit="1" customWidth="1"/>
    <col min="11525" max="11525" width="11.7109375" style="280" bestFit="1" customWidth="1"/>
    <col min="11526" max="11714" width="9.140625" style="280"/>
    <col min="11715" max="11715" width="6.7109375" style="280" customWidth="1"/>
    <col min="11716" max="11716" width="39.140625" style="280" customWidth="1"/>
    <col min="11717" max="11717" width="8.7109375" style="280" customWidth="1"/>
    <col min="11718" max="11718" width="11.7109375" style="280" customWidth="1"/>
    <col min="11719" max="11719" width="12.7109375" style="280" customWidth="1"/>
    <col min="11720" max="11720" width="12" style="280" customWidth="1"/>
    <col min="11721" max="11721" width="12.85546875" style="280" customWidth="1"/>
    <col min="11722" max="11722" width="11.42578125" style="280" customWidth="1"/>
    <col min="11723" max="11723" width="10.42578125" style="280" customWidth="1"/>
    <col min="11724" max="11724" width="11.7109375" style="280" customWidth="1"/>
    <col min="11725" max="11725" width="11.140625" style="280" customWidth="1"/>
    <col min="11726" max="11726" width="11.85546875" style="280" bestFit="1" customWidth="1"/>
    <col min="11727" max="11727" width="10.5703125" style="280" bestFit="1" customWidth="1"/>
    <col min="11728" max="11728" width="9.5703125" style="280" bestFit="1" customWidth="1"/>
    <col min="11729" max="11729" width="11.42578125" style="280" customWidth="1"/>
    <col min="11730" max="11730" width="10.5703125" style="280" customWidth="1"/>
    <col min="11731" max="11731" width="7.5703125" style="280" customWidth="1"/>
    <col min="11732" max="11732" width="9.5703125" style="280" bestFit="1" customWidth="1"/>
    <col min="11733" max="11733" width="11" style="280" bestFit="1" customWidth="1"/>
    <col min="11734" max="11734" width="10.140625" style="280" bestFit="1" customWidth="1"/>
    <col min="11735" max="11739" width="9.5703125" style="280" bestFit="1" customWidth="1"/>
    <col min="11740" max="11740" width="10.140625" style="280" bestFit="1" customWidth="1"/>
    <col min="11741" max="11742" width="9.5703125" style="280" bestFit="1" customWidth="1"/>
    <col min="11743" max="11743" width="10.28515625" style="280" customWidth="1"/>
    <col min="11744" max="11751" width="9.5703125" style="280" bestFit="1" customWidth="1"/>
    <col min="11752" max="11752" width="9.5703125" style="280" customWidth="1"/>
    <col min="11753" max="11759" width="9.5703125" style="280" bestFit="1" customWidth="1"/>
    <col min="11760" max="11760" width="9.42578125" style="280" customWidth="1"/>
    <col min="11761" max="11776" width="9.5703125" style="280" bestFit="1" customWidth="1"/>
    <col min="11777" max="11778" width="12.5703125" style="280" bestFit="1" customWidth="1"/>
    <col min="11779" max="11779" width="11.42578125" style="280" bestFit="1" customWidth="1"/>
    <col min="11780" max="11780" width="11" style="280" bestFit="1" customWidth="1"/>
    <col min="11781" max="11781" width="11.7109375" style="280" bestFit="1" customWidth="1"/>
    <col min="11782" max="11970" width="9.140625" style="280"/>
    <col min="11971" max="11971" width="6.7109375" style="280" customWidth="1"/>
    <col min="11972" max="11972" width="39.140625" style="280" customWidth="1"/>
    <col min="11973" max="11973" width="8.7109375" style="280" customWidth="1"/>
    <col min="11974" max="11974" width="11.7109375" style="280" customWidth="1"/>
    <col min="11975" max="11975" width="12.7109375" style="280" customWidth="1"/>
    <col min="11976" max="11976" width="12" style="280" customWidth="1"/>
    <col min="11977" max="11977" width="12.85546875" style="280" customWidth="1"/>
    <col min="11978" max="11978" width="11.42578125" style="280" customWidth="1"/>
    <col min="11979" max="11979" width="10.42578125" style="280" customWidth="1"/>
    <col min="11980" max="11980" width="11.7109375" style="280" customWidth="1"/>
    <col min="11981" max="11981" width="11.140625" style="280" customWidth="1"/>
    <col min="11982" max="11982" width="11.85546875" style="280" bestFit="1" customWidth="1"/>
    <col min="11983" max="11983" width="10.5703125" style="280" bestFit="1" customWidth="1"/>
    <col min="11984" max="11984" width="9.5703125" style="280" bestFit="1" customWidth="1"/>
    <col min="11985" max="11985" width="11.42578125" style="280" customWidth="1"/>
    <col min="11986" max="11986" width="10.5703125" style="280" customWidth="1"/>
    <col min="11987" max="11987" width="7.5703125" style="280" customWidth="1"/>
    <col min="11988" max="11988" width="9.5703125" style="280" bestFit="1" customWidth="1"/>
    <col min="11989" max="11989" width="11" style="280" bestFit="1" customWidth="1"/>
    <col min="11990" max="11990" width="10.140625" style="280" bestFit="1" customWidth="1"/>
    <col min="11991" max="11995" width="9.5703125" style="280" bestFit="1" customWidth="1"/>
    <col min="11996" max="11996" width="10.140625" style="280" bestFit="1" customWidth="1"/>
    <col min="11997" max="11998" width="9.5703125" style="280" bestFit="1" customWidth="1"/>
    <col min="11999" max="11999" width="10.28515625" style="280" customWidth="1"/>
    <col min="12000" max="12007" width="9.5703125" style="280" bestFit="1" customWidth="1"/>
    <col min="12008" max="12008" width="9.5703125" style="280" customWidth="1"/>
    <col min="12009" max="12015" width="9.5703125" style="280" bestFit="1" customWidth="1"/>
    <col min="12016" max="12016" width="9.42578125" style="280" customWidth="1"/>
    <col min="12017" max="12032" width="9.5703125" style="280" bestFit="1" customWidth="1"/>
    <col min="12033" max="12034" width="12.5703125" style="280" bestFit="1" customWidth="1"/>
    <col min="12035" max="12035" width="11.42578125" style="280" bestFit="1" customWidth="1"/>
    <col min="12036" max="12036" width="11" style="280" bestFit="1" customWidth="1"/>
    <col min="12037" max="12037" width="11.7109375" style="280" bestFit="1" customWidth="1"/>
    <col min="12038" max="12226" width="9.140625" style="280"/>
    <col min="12227" max="12227" width="6.7109375" style="280" customWidth="1"/>
    <col min="12228" max="12228" width="39.140625" style="280" customWidth="1"/>
    <col min="12229" max="12229" width="8.7109375" style="280" customWidth="1"/>
    <col min="12230" max="12230" width="11.7109375" style="280" customWidth="1"/>
    <col min="12231" max="12231" width="12.7109375" style="280" customWidth="1"/>
    <col min="12232" max="12232" width="12" style="280" customWidth="1"/>
    <col min="12233" max="12233" width="12.85546875" style="280" customWidth="1"/>
    <col min="12234" max="12234" width="11.42578125" style="280" customWidth="1"/>
    <col min="12235" max="12235" width="10.42578125" style="280" customWidth="1"/>
    <col min="12236" max="12236" width="11.7109375" style="280" customWidth="1"/>
    <col min="12237" max="12237" width="11.140625" style="280" customWidth="1"/>
    <col min="12238" max="12238" width="11.85546875" style="280" bestFit="1" customWidth="1"/>
    <col min="12239" max="12239" width="10.5703125" style="280" bestFit="1" customWidth="1"/>
    <col min="12240" max="12240" width="9.5703125" style="280" bestFit="1" customWidth="1"/>
    <col min="12241" max="12241" width="11.42578125" style="280" customWidth="1"/>
    <col min="12242" max="12242" width="10.5703125" style="280" customWidth="1"/>
    <col min="12243" max="12243" width="7.5703125" style="280" customWidth="1"/>
    <col min="12244" max="12244" width="9.5703125" style="280" bestFit="1" customWidth="1"/>
    <col min="12245" max="12245" width="11" style="280" bestFit="1" customWidth="1"/>
    <col min="12246" max="12246" width="10.140625" style="280" bestFit="1" customWidth="1"/>
    <col min="12247" max="12251" width="9.5703125" style="280" bestFit="1" customWidth="1"/>
    <col min="12252" max="12252" width="10.140625" style="280" bestFit="1" customWidth="1"/>
    <col min="12253" max="12254" width="9.5703125" style="280" bestFit="1" customWidth="1"/>
    <col min="12255" max="12255" width="10.28515625" style="280" customWidth="1"/>
    <col min="12256" max="12263" width="9.5703125" style="280" bestFit="1" customWidth="1"/>
    <col min="12264" max="12264" width="9.5703125" style="280" customWidth="1"/>
    <col min="12265" max="12271" width="9.5703125" style="280" bestFit="1" customWidth="1"/>
    <col min="12272" max="12272" width="9.42578125" style="280" customWidth="1"/>
    <col min="12273" max="12288" width="9.5703125" style="280" bestFit="1" customWidth="1"/>
    <col min="12289" max="12290" width="12.5703125" style="280" bestFit="1" customWidth="1"/>
    <col min="12291" max="12291" width="11.42578125" style="280" bestFit="1" customWidth="1"/>
    <col min="12292" max="12292" width="11" style="280" bestFit="1" customWidth="1"/>
    <col min="12293" max="12293" width="11.7109375" style="280" bestFit="1" customWidth="1"/>
    <col min="12294" max="12482" width="9.140625" style="280"/>
    <col min="12483" max="12483" width="6.7109375" style="280" customWidth="1"/>
    <col min="12484" max="12484" width="39.140625" style="280" customWidth="1"/>
    <col min="12485" max="12485" width="8.7109375" style="280" customWidth="1"/>
    <col min="12486" max="12486" width="11.7109375" style="280" customWidth="1"/>
    <col min="12487" max="12487" width="12.7109375" style="280" customWidth="1"/>
    <col min="12488" max="12488" width="12" style="280" customWidth="1"/>
    <col min="12489" max="12489" width="12.85546875" style="280" customWidth="1"/>
    <col min="12490" max="12490" width="11.42578125" style="280" customWidth="1"/>
    <col min="12491" max="12491" width="10.42578125" style="280" customWidth="1"/>
    <col min="12492" max="12492" width="11.7109375" style="280" customWidth="1"/>
    <col min="12493" max="12493" width="11.140625" style="280" customWidth="1"/>
    <col min="12494" max="12494" width="11.85546875" style="280" bestFit="1" customWidth="1"/>
    <col min="12495" max="12495" width="10.5703125" style="280" bestFit="1" customWidth="1"/>
    <col min="12496" max="12496" width="9.5703125" style="280" bestFit="1" customWidth="1"/>
    <col min="12497" max="12497" width="11.42578125" style="280" customWidth="1"/>
    <col min="12498" max="12498" width="10.5703125" style="280" customWidth="1"/>
    <col min="12499" max="12499" width="7.5703125" style="280" customWidth="1"/>
    <col min="12500" max="12500" width="9.5703125" style="280" bestFit="1" customWidth="1"/>
    <col min="12501" max="12501" width="11" style="280" bestFit="1" customWidth="1"/>
    <col min="12502" max="12502" width="10.140625" style="280" bestFit="1" customWidth="1"/>
    <col min="12503" max="12507" width="9.5703125" style="280" bestFit="1" customWidth="1"/>
    <col min="12508" max="12508" width="10.140625" style="280" bestFit="1" customWidth="1"/>
    <col min="12509" max="12510" width="9.5703125" style="280" bestFit="1" customWidth="1"/>
    <col min="12511" max="12511" width="10.28515625" style="280" customWidth="1"/>
    <col min="12512" max="12519" width="9.5703125" style="280" bestFit="1" customWidth="1"/>
    <col min="12520" max="12520" width="9.5703125" style="280" customWidth="1"/>
    <col min="12521" max="12527" width="9.5703125" style="280" bestFit="1" customWidth="1"/>
    <col min="12528" max="12528" width="9.42578125" style="280" customWidth="1"/>
    <col min="12529" max="12544" width="9.5703125" style="280" bestFit="1" customWidth="1"/>
    <col min="12545" max="12546" width="12.5703125" style="280" bestFit="1" customWidth="1"/>
    <col min="12547" max="12547" width="11.42578125" style="280" bestFit="1" customWidth="1"/>
    <col min="12548" max="12548" width="11" style="280" bestFit="1" customWidth="1"/>
    <col min="12549" max="12549" width="11.7109375" style="280" bestFit="1" customWidth="1"/>
    <col min="12550" max="12738" width="9.140625" style="280"/>
    <col min="12739" max="12739" width="6.7109375" style="280" customWidth="1"/>
    <col min="12740" max="12740" width="39.140625" style="280" customWidth="1"/>
    <col min="12741" max="12741" width="8.7109375" style="280" customWidth="1"/>
    <col min="12742" max="12742" width="11.7109375" style="280" customWidth="1"/>
    <col min="12743" max="12743" width="12.7109375" style="280" customWidth="1"/>
    <col min="12744" max="12744" width="12" style="280" customWidth="1"/>
    <col min="12745" max="12745" width="12.85546875" style="280" customWidth="1"/>
    <col min="12746" max="12746" width="11.42578125" style="280" customWidth="1"/>
    <col min="12747" max="12747" width="10.42578125" style="280" customWidth="1"/>
    <col min="12748" max="12748" width="11.7109375" style="280" customWidth="1"/>
    <col min="12749" max="12749" width="11.140625" style="280" customWidth="1"/>
    <col min="12750" max="12750" width="11.85546875" style="280" bestFit="1" customWidth="1"/>
    <col min="12751" max="12751" width="10.5703125" style="280" bestFit="1" customWidth="1"/>
    <col min="12752" max="12752" width="9.5703125" style="280" bestFit="1" customWidth="1"/>
    <col min="12753" max="12753" width="11.42578125" style="280" customWidth="1"/>
    <col min="12754" max="12754" width="10.5703125" style="280" customWidth="1"/>
    <col min="12755" max="12755" width="7.5703125" style="280" customWidth="1"/>
    <col min="12756" max="12756" width="9.5703125" style="280" bestFit="1" customWidth="1"/>
    <col min="12757" max="12757" width="11" style="280" bestFit="1" customWidth="1"/>
    <col min="12758" max="12758" width="10.140625" style="280" bestFit="1" customWidth="1"/>
    <col min="12759" max="12763" width="9.5703125" style="280" bestFit="1" customWidth="1"/>
    <col min="12764" max="12764" width="10.140625" style="280" bestFit="1" customWidth="1"/>
    <col min="12765" max="12766" width="9.5703125" style="280" bestFit="1" customWidth="1"/>
    <col min="12767" max="12767" width="10.28515625" style="280" customWidth="1"/>
    <col min="12768" max="12775" width="9.5703125" style="280" bestFit="1" customWidth="1"/>
    <col min="12776" max="12776" width="9.5703125" style="280" customWidth="1"/>
    <col min="12777" max="12783" width="9.5703125" style="280" bestFit="1" customWidth="1"/>
    <col min="12784" max="12784" width="9.42578125" style="280" customWidth="1"/>
    <col min="12785" max="12800" width="9.5703125" style="280" bestFit="1" customWidth="1"/>
    <col min="12801" max="12802" width="12.5703125" style="280" bestFit="1" customWidth="1"/>
    <col min="12803" max="12803" width="11.42578125" style="280" bestFit="1" customWidth="1"/>
    <col min="12804" max="12804" width="11" style="280" bestFit="1" customWidth="1"/>
    <col min="12805" max="12805" width="11.7109375" style="280" bestFit="1" customWidth="1"/>
    <col min="12806" max="12994" width="9.140625" style="280"/>
    <col min="12995" max="12995" width="6.7109375" style="280" customWidth="1"/>
    <col min="12996" max="12996" width="39.140625" style="280" customWidth="1"/>
    <col min="12997" max="12997" width="8.7109375" style="280" customWidth="1"/>
    <col min="12998" max="12998" width="11.7109375" style="280" customWidth="1"/>
    <col min="12999" max="12999" width="12.7109375" style="280" customWidth="1"/>
    <col min="13000" max="13000" width="12" style="280" customWidth="1"/>
    <col min="13001" max="13001" width="12.85546875" style="280" customWidth="1"/>
    <col min="13002" max="13002" width="11.42578125" style="280" customWidth="1"/>
    <col min="13003" max="13003" width="10.42578125" style="280" customWidth="1"/>
    <col min="13004" max="13004" width="11.7109375" style="280" customWidth="1"/>
    <col min="13005" max="13005" width="11.140625" style="280" customWidth="1"/>
    <col min="13006" max="13006" width="11.85546875" style="280" bestFit="1" customWidth="1"/>
    <col min="13007" max="13007" width="10.5703125" style="280" bestFit="1" customWidth="1"/>
    <col min="13008" max="13008" width="9.5703125" style="280" bestFit="1" customWidth="1"/>
    <col min="13009" max="13009" width="11.42578125" style="280" customWidth="1"/>
    <col min="13010" max="13010" width="10.5703125" style="280" customWidth="1"/>
    <col min="13011" max="13011" width="7.5703125" style="280" customWidth="1"/>
    <col min="13012" max="13012" width="9.5703125" style="280" bestFit="1" customWidth="1"/>
    <col min="13013" max="13013" width="11" style="280" bestFit="1" customWidth="1"/>
    <col min="13014" max="13014" width="10.140625" style="280" bestFit="1" customWidth="1"/>
    <col min="13015" max="13019" width="9.5703125" style="280" bestFit="1" customWidth="1"/>
    <col min="13020" max="13020" width="10.140625" style="280" bestFit="1" customWidth="1"/>
    <col min="13021" max="13022" width="9.5703125" style="280" bestFit="1" customWidth="1"/>
    <col min="13023" max="13023" width="10.28515625" style="280" customWidth="1"/>
    <col min="13024" max="13031" width="9.5703125" style="280" bestFit="1" customWidth="1"/>
    <col min="13032" max="13032" width="9.5703125" style="280" customWidth="1"/>
    <col min="13033" max="13039" width="9.5703125" style="280" bestFit="1" customWidth="1"/>
    <col min="13040" max="13040" width="9.42578125" style="280" customWidth="1"/>
    <col min="13041" max="13056" width="9.5703125" style="280" bestFit="1" customWidth="1"/>
    <col min="13057" max="13058" width="12.5703125" style="280" bestFit="1" customWidth="1"/>
    <col min="13059" max="13059" width="11.42578125" style="280" bestFit="1" customWidth="1"/>
    <col min="13060" max="13060" width="11" style="280" bestFit="1" customWidth="1"/>
    <col min="13061" max="13061" width="11.7109375" style="280" bestFit="1" customWidth="1"/>
    <col min="13062" max="13250" width="9.140625" style="280"/>
    <col min="13251" max="13251" width="6.7109375" style="280" customWidth="1"/>
    <col min="13252" max="13252" width="39.140625" style="280" customWidth="1"/>
    <col min="13253" max="13253" width="8.7109375" style="280" customWidth="1"/>
    <col min="13254" max="13254" width="11.7109375" style="280" customWidth="1"/>
    <col min="13255" max="13255" width="12.7109375" style="280" customWidth="1"/>
    <col min="13256" max="13256" width="12" style="280" customWidth="1"/>
    <col min="13257" max="13257" width="12.85546875" style="280" customWidth="1"/>
    <col min="13258" max="13258" width="11.42578125" style="280" customWidth="1"/>
    <col min="13259" max="13259" width="10.42578125" style="280" customWidth="1"/>
    <col min="13260" max="13260" width="11.7109375" style="280" customWidth="1"/>
    <col min="13261" max="13261" width="11.140625" style="280" customWidth="1"/>
    <col min="13262" max="13262" width="11.85546875" style="280" bestFit="1" customWidth="1"/>
    <col min="13263" max="13263" width="10.5703125" style="280" bestFit="1" customWidth="1"/>
    <col min="13264" max="13264" width="9.5703125" style="280" bestFit="1" customWidth="1"/>
    <col min="13265" max="13265" width="11.42578125" style="280" customWidth="1"/>
    <col min="13266" max="13266" width="10.5703125" style="280" customWidth="1"/>
    <col min="13267" max="13267" width="7.5703125" style="280" customWidth="1"/>
    <col min="13268" max="13268" width="9.5703125" style="280" bestFit="1" customWidth="1"/>
    <col min="13269" max="13269" width="11" style="280" bestFit="1" customWidth="1"/>
    <col min="13270" max="13270" width="10.140625" style="280" bestFit="1" customWidth="1"/>
    <col min="13271" max="13275" width="9.5703125" style="280" bestFit="1" customWidth="1"/>
    <col min="13276" max="13276" width="10.140625" style="280" bestFit="1" customWidth="1"/>
    <col min="13277" max="13278" width="9.5703125" style="280" bestFit="1" customWidth="1"/>
    <col min="13279" max="13279" width="10.28515625" style="280" customWidth="1"/>
    <col min="13280" max="13287" width="9.5703125" style="280" bestFit="1" customWidth="1"/>
    <col min="13288" max="13288" width="9.5703125" style="280" customWidth="1"/>
    <col min="13289" max="13295" width="9.5703125" style="280" bestFit="1" customWidth="1"/>
    <col min="13296" max="13296" width="9.42578125" style="280" customWidth="1"/>
    <col min="13297" max="13312" width="9.5703125" style="280" bestFit="1" customWidth="1"/>
    <col min="13313" max="13314" width="12.5703125" style="280" bestFit="1" customWidth="1"/>
    <col min="13315" max="13315" width="11.42578125" style="280" bestFit="1" customWidth="1"/>
    <col min="13316" max="13316" width="11" style="280" bestFit="1" customWidth="1"/>
    <col min="13317" max="13317" width="11.7109375" style="280" bestFit="1" customWidth="1"/>
    <col min="13318" max="13506" width="9.140625" style="280"/>
    <col min="13507" max="13507" width="6.7109375" style="280" customWidth="1"/>
    <col min="13508" max="13508" width="39.140625" style="280" customWidth="1"/>
    <col min="13509" max="13509" width="8.7109375" style="280" customWidth="1"/>
    <col min="13510" max="13510" width="11.7109375" style="280" customWidth="1"/>
    <col min="13511" max="13511" width="12.7109375" style="280" customWidth="1"/>
    <col min="13512" max="13512" width="12" style="280" customWidth="1"/>
    <col min="13513" max="13513" width="12.85546875" style="280" customWidth="1"/>
    <col min="13514" max="13514" width="11.42578125" style="280" customWidth="1"/>
    <col min="13515" max="13515" width="10.42578125" style="280" customWidth="1"/>
    <col min="13516" max="13516" width="11.7109375" style="280" customWidth="1"/>
    <col min="13517" max="13517" width="11.140625" style="280" customWidth="1"/>
    <col min="13518" max="13518" width="11.85546875" style="280" bestFit="1" customWidth="1"/>
    <col min="13519" max="13519" width="10.5703125" style="280" bestFit="1" customWidth="1"/>
    <col min="13520" max="13520" width="9.5703125" style="280" bestFit="1" customWidth="1"/>
    <col min="13521" max="13521" width="11.42578125" style="280" customWidth="1"/>
    <col min="13522" max="13522" width="10.5703125" style="280" customWidth="1"/>
    <col min="13523" max="13523" width="7.5703125" style="280" customWidth="1"/>
    <col min="13524" max="13524" width="9.5703125" style="280" bestFit="1" customWidth="1"/>
    <col min="13525" max="13525" width="11" style="280" bestFit="1" customWidth="1"/>
    <col min="13526" max="13526" width="10.140625" style="280" bestFit="1" customWidth="1"/>
    <col min="13527" max="13531" width="9.5703125" style="280" bestFit="1" customWidth="1"/>
    <col min="13532" max="13532" width="10.140625" style="280" bestFit="1" customWidth="1"/>
    <col min="13533" max="13534" width="9.5703125" style="280" bestFit="1" customWidth="1"/>
    <col min="13535" max="13535" width="10.28515625" style="280" customWidth="1"/>
    <col min="13536" max="13543" width="9.5703125" style="280" bestFit="1" customWidth="1"/>
    <col min="13544" max="13544" width="9.5703125" style="280" customWidth="1"/>
    <col min="13545" max="13551" width="9.5703125" style="280" bestFit="1" customWidth="1"/>
    <col min="13552" max="13552" width="9.42578125" style="280" customWidth="1"/>
    <col min="13553" max="13568" width="9.5703125" style="280" bestFit="1" customWidth="1"/>
    <col min="13569" max="13570" width="12.5703125" style="280" bestFit="1" customWidth="1"/>
    <col min="13571" max="13571" width="11.42578125" style="280" bestFit="1" customWidth="1"/>
    <col min="13572" max="13572" width="11" style="280" bestFit="1" customWidth="1"/>
    <col min="13573" max="13573" width="11.7109375" style="280" bestFit="1" customWidth="1"/>
    <col min="13574" max="13762" width="9.140625" style="280"/>
    <col min="13763" max="13763" width="6.7109375" style="280" customWidth="1"/>
    <col min="13764" max="13764" width="39.140625" style="280" customWidth="1"/>
    <col min="13765" max="13765" width="8.7109375" style="280" customWidth="1"/>
    <col min="13766" max="13766" width="11.7109375" style="280" customWidth="1"/>
    <col min="13767" max="13767" width="12.7109375" style="280" customWidth="1"/>
    <col min="13768" max="13768" width="12" style="280" customWidth="1"/>
    <col min="13769" max="13769" width="12.85546875" style="280" customWidth="1"/>
    <col min="13770" max="13770" width="11.42578125" style="280" customWidth="1"/>
    <col min="13771" max="13771" width="10.42578125" style="280" customWidth="1"/>
    <col min="13772" max="13772" width="11.7109375" style="280" customWidth="1"/>
    <col min="13773" max="13773" width="11.140625" style="280" customWidth="1"/>
    <col min="13774" max="13774" width="11.85546875" style="280" bestFit="1" customWidth="1"/>
    <col min="13775" max="13775" width="10.5703125" style="280" bestFit="1" customWidth="1"/>
    <col min="13776" max="13776" width="9.5703125" style="280" bestFit="1" customWidth="1"/>
    <col min="13777" max="13777" width="11.42578125" style="280" customWidth="1"/>
    <col min="13778" max="13778" width="10.5703125" style="280" customWidth="1"/>
    <col min="13779" max="13779" width="7.5703125" style="280" customWidth="1"/>
    <col min="13780" max="13780" width="9.5703125" style="280" bestFit="1" customWidth="1"/>
    <col min="13781" max="13781" width="11" style="280" bestFit="1" customWidth="1"/>
    <col min="13782" max="13782" width="10.140625" style="280" bestFit="1" customWidth="1"/>
    <col min="13783" max="13787" width="9.5703125" style="280" bestFit="1" customWidth="1"/>
    <col min="13788" max="13788" width="10.140625" style="280" bestFit="1" customWidth="1"/>
    <col min="13789" max="13790" width="9.5703125" style="280" bestFit="1" customWidth="1"/>
    <col min="13791" max="13791" width="10.28515625" style="280" customWidth="1"/>
    <col min="13792" max="13799" width="9.5703125" style="280" bestFit="1" customWidth="1"/>
    <col min="13800" max="13800" width="9.5703125" style="280" customWidth="1"/>
    <col min="13801" max="13807" width="9.5703125" style="280" bestFit="1" customWidth="1"/>
    <col min="13808" max="13808" width="9.42578125" style="280" customWidth="1"/>
    <col min="13809" max="13824" width="9.5703125" style="280" bestFit="1" customWidth="1"/>
    <col min="13825" max="13826" width="12.5703125" style="280" bestFit="1" customWidth="1"/>
    <col min="13827" max="13827" width="11.42578125" style="280" bestFit="1" customWidth="1"/>
    <col min="13828" max="13828" width="11" style="280" bestFit="1" customWidth="1"/>
    <col min="13829" max="13829" width="11.7109375" style="280" bestFit="1" customWidth="1"/>
    <col min="13830" max="14018" width="9.140625" style="280"/>
    <col min="14019" max="14019" width="6.7109375" style="280" customWidth="1"/>
    <col min="14020" max="14020" width="39.140625" style="280" customWidth="1"/>
    <col min="14021" max="14021" width="8.7109375" style="280" customWidth="1"/>
    <col min="14022" max="14022" width="11.7109375" style="280" customWidth="1"/>
    <col min="14023" max="14023" width="12.7109375" style="280" customWidth="1"/>
    <col min="14024" max="14024" width="12" style="280" customWidth="1"/>
    <col min="14025" max="14025" width="12.85546875" style="280" customWidth="1"/>
    <col min="14026" max="14026" width="11.42578125" style="280" customWidth="1"/>
    <col min="14027" max="14027" width="10.42578125" style="280" customWidth="1"/>
    <col min="14028" max="14028" width="11.7109375" style="280" customWidth="1"/>
    <col min="14029" max="14029" width="11.140625" style="280" customWidth="1"/>
    <col min="14030" max="14030" width="11.85546875" style="280" bestFit="1" customWidth="1"/>
    <col min="14031" max="14031" width="10.5703125" style="280" bestFit="1" customWidth="1"/>
    <col min="14032" max="14032" width="9.5703125" style="280" bestFit="1" customWidth="1"/>
    <col min="14033" max="14033" width="11.42578125" style="280" customWidth="1"/>
    <col min="14034" max="14034" width="10.5703125" style="280" customWidth="1"/>
    <col min="14035" max="14035" width="7.5703125" style="280" customWidth="1"/>
    <col min="14036" max="14036" width="9.5703125" style="280" bestFit="1" customWidth="1"/>
    <col min="14037" max="14037" width="11" style="280" bestFit="1" customWidth="1"/>
    <col min="14038" max="14038" width="10.140625" style="280" bestFit="1" customWidth="1"/>
    <col min="14039" max="14043" width="9.5703125" style="280" bestFit="1" customWidth="1"/>
    <col min="14044" max="14044" width="10.140625" style="280" bestFit="1" customWidth="1"/>
    <col min="14045" max="14046" width="9.5703125" style="280" bestFit="1" customWidth="1"/>
    <col min="14047" max="14047" width="10.28515625" style="280" customWidth="1"/>
    <col min="14048" max="14055" width="9.5703125" style="280" bestFit="1" customWidth="1"/>
    <col min="14056" max="14056" width="9.5703125" style="280" customWidth="1"/>
    <col min="14057" max="14063" width="9.5703125" style="280" bestFit="1" customWidth="1"/>
    <col min="14064" max="14064" width="9.42578125" style="280" customWidth="1"/>
    <col min="14065" max="14080" width="9.5703125" style="280" bestFit="1" customWidth="1"/>
    <col min="14081" max="14082" width="12.5703125" style="280" bestFit="1" customWidth="1"/>
    <col min="14083" max="14083" width="11.42578125" style="280" bestFit="1" customWidth="1"/>
    <col min="14084" max="14084" width="11" style="280" bestFit="1" customWidth="1"/>
    <col min="14085" max="14085" width="11.7109375" style="280" bestFit="1" customWidth="1"/>
    <col min="14086" max="14274" width="9.140625" style="280"/>
    <col min="14275" max="14275" width="6.7109375" style="280" customWidth="1"/>
    <col min="14276" max="14276" width="39.140625" style="280" customWidth="1"/>
    <col min="14277" max="14277" width="8.7109375" style="280" customWidth="1"/>
    <col min="14278" max="14278" width="11.7109375" style="280" customWidth="1"/>
    <col min="14279" max="14279" width="12.7109375" style="280" customWidth="1"/>
    <col min="14280" max="14280" width="12" style="280" customWidth="1"/>
    <col min="14281" max="14281" width="12.85546875" style="280" customWidth="1"/>
    <col min="14282" max="14282" width="11.42578125" style="280" customWidth="1"/>
    <col min="14283" max="14283" width="10.42578125" style="280" customWidth="1"/>
    <col min="14284" max="14284" width="11.7109375" style="280" customWidth="1"/>
    <col min="14285" max="14285" width="11.140625" style="280" customWidth="1"/>
    <col min="14286" max="14286" width="11.85546875" style="280" bestFit="1" customWidth="1"/>
    <col min="14287" max="14287" width="10.5703125" style="280" bestFit="1" customWidth="1"/>
    <col min="14288" max="14288" width="9.5703125" style="280" bestFit="1" customWidth="1"/>
    <col min="14289" max="14289" width="11.42578125" style="280" customWidth="1"/>
    <col min="14290" max="14290" width="10.5703125" style="280" customWidth="1"/>
    <col min="14291" max="14291" width="7.5703125" style="280" customWidth="1"/>
    <col min="14292" max="14292" width="9.5703125" style="280" bestFit="1" customWidth="1"/>
    <col min="14293" max="14293" width="11" style="280" bestFit="1" customWidth="1"/>
    <col min="14294" max="14294" width="10.140625" style="280" bestFit="1" customWidth="1"/>
    <col min="14295" max="14299" width="9.5703125" style="280" bestFit="1" customWidth="1"/>
    <col min="14300" max="14300" width="10.140625" style="280" bestFit="1" customWidth="1"/>
    <col min="14301" max="14302" width="9.5703125" style="280" bestFit="1" customWidth="1"/>
    <col min="14303" max="14303" width="10.28515625" style="280" customWidth="1"/>
    <col min="14304" max="14311" width="9.5703125" style="280" bestFit="1" customWidth="1"/>
    <col min="14312" max="14312" width="9.5703125" style="280" customWidth="1"/>
    <col min="14313" max="14319" width="9.5703125" style="280" bestFit="1" customWidth="1"/>
    <col min="14320" max="14320" width="9.42578125" style="280" customWidth="1"/>
    <col min="14321" max="14336" width="9.5703125" style="280" bestFit="1" customWidth="1"/>
    <col min="14337" max="14338" width="12.5703125" style="280" bestFit="1" customWidth="1"/>
    <col min="14339" max="14339" width="11.42578125" style="280" bestFit="1" customWidth="1"/>
    <col min="14340" max="14340" width="11" style="280" bestFit="1" customWidth="1"/>
    <col min="14341" max="14341" width="11.7109375" style="280" bestFit="1" customWidth="1"/>
    <col min="14342" max="14530" width="9.140625" style="280"/>
    <col min="14531" max="14531" width="6.7109375" style="280" customWidth="1"/>
    <col min="14532" max="14532" width="39.140625" style="280" customWidth="1"/>
    <col min="14533" max="14533" width="8.7109375" style="280" customWidth="1"/>
    <col min="14534" max="14534" width="11.7109375" style="280" customWidth="1"/>
    <col min="14535" max="14535" width="12.7109375" style="280" customWidth="1"/>
    <col min="14536" max="14536" width="12" style="280" customWidth="1"/>
    <col min="14537" max="14537" width="12.85546875" style="280" customWidth="1"/>
    <col min="14538" max="14538" width="11.42578125" style="280" customWidth="1"/>
    <col min="14539" max="14539" width="10.42578125" style="280" customWidth="1"/>
    <col min="14540" max="14540" width="11.7109375" style="280" customWidth="1"/>
    <col min="14541" max="14541" width="11.140625" style="280" customWidth="1"/>
    <col min="14542" max="14542" width="11.85546875" style="280" bestFit="1" customWidth="1"/>
    <col min="14543" max="14543" width="10.5703125" style="280" bestFit="1" customWidth="1"/>
    <col min="14544" max="14544" width="9.5703125" style="280" bestFit="1" customWidth="1"/>
    <col min="14545" max="14545" width="11.42578125" style="280" customWidth="1"/>
    <col min="14546" max="14546" width="10.5703125" style="280" customWidth="1"/>
    <col min="14547" max="14547" width="7.5703125" style="280" customWidth="1"/>
    <col min="14548" max="14548" width="9.5703125" style="280" bestFit="1" customWidth="1"/>
    <col min="14549" max="14549" width="11" style="280" bestFit="1" customWidth="1"/>
    <col min="14550" max="14550" width="10.140625" style="280" bestFit="1" customWidth="1"/>
    <col min="14551" max="14555" width="9.5703125" style="280" bestFit="1" customWidth="1"/>
    <col min="14556" max="14556" width="10.140625" style="280" bestFit="1" customWidth="1"/>
    <col min="14557" max="14558" width="9.5703125" style="280" bestFit="1" customWidth="1"/>
    <col min="14559" max="14559" width="10.28515625" style="280" customWidth="1"/>
    <col min="14560" max="14567" width="9.5703125" style="280" bestFit="1" customWidth="1"/>
    <col min="14568" max="14568" width="9.5703125" style="280" customWidth="1"/>
    <col min="14569" max="14575" width="9.5703125" style="280" bestFit="1" customWidth="1"/>
    <col min="14576" max="14576" width="9.42578125" style="280" customWidth="1"/>
    <col min="14577" max="14592" width="9.5703125" style="280" bestFit="1" customWidth="1"/>
    <col min="14593" max="14594" width="12.5703125" style="280" bestFit="1" customWidth="1"/>
    <col min="14595" max="14595" width="11.42578125" style="280" bestFit="1" customWidth="1"/>
    <col min="14596" max="14596" width="11" style="280" bestFit="1" customWidth="1"/>
    <col min="14597" max="14597" width="11.7109375" style="280" bestFit="1" customWidth="1"/>
    <col min="14598" max="14786" width="9.140625" style="280"/>
    <col min="14787" max="14787" width="6.7109375" style="280" customWidth="1"/>
    <col min="14788" max="14788" width="39.140625" style="280" customWidth="1"/>
    <col min="14789" max="14789" width="8.7109375" style="280" customWidth="1"/>
    <col min="14790" max="14790" width="11.7109375" style="280" customWidth="1"/>
    <col min="14791" max="14791" width="12.7109375" style="280" customWidth="1"/>
    <col min="14792" max="14792" width="12" style="280" customWidth="1"/>
    <col min="14793" max="14793" width="12.85546875" style="280" customWidth="1"/>
    <col min="14794" max="14794" width="11.42578125" style="280" customWidth="1"/>
    <col min="14795" max="14795" width="10.42578125" style="280" customWidth="1"/>
    <col min="14796" max="14796" width="11.7109375" style="280" customWidth="1"/>
    <col min="14797" max="14797" width="11.140625" style="280" customWidth="1"/>
    <col min="14798" max="14798" width="11.85546875" style="280" bestFit="1" customWidth="1"/>
    <col min="14799" max="14799" width="10.5703125" style="280" bestFit="1" customWidth="1"/>
    <col min="14800" max="14800" width="9.5703125" style="280" bestFit="1" customWidth="1"/>
    <col min="14801" max="14801" width="11.42578125" style="280" customWidth="1"/>
    <col min="14802" max="14802" width="10.5703125" style="280" customWidth="1"/>
    <col min="14803" max="14803" width="7.5703125" style="280" customWidth="1"/>
    <col min="14804" max="14804" width="9.5703125" style="280" bestFit="1" customWidth="1"/>
    <col min="14805" max="14805" width="11" style="280" bestFit="1" customWidth="1"/>
    <col min="14806" max="14806" width="10.140625" style="280" bestFit="1" customWidth="1"/>
    <col min="14807" max="14811" width="9.5703125" style="280" bestFit="1" customWidth="1"/>
    <col min="14812" max="14812" width="10.140625" style="280" bestFit="1" customWidth="1"/>
    <col min="14813" max="14814" width="9.5703125" style="280" bestFit="1" customWidth="1"/>
    <col min="14815" max="14815" width="10.28515625" style="280" customWidth="1"/>
    <col min="14816" max="14823" width="9.5703125" style="280" bestFit="1" customWidth="1"/>
    <col min="14824" max="14824" width="9.5703125" style="280" customWidth="1"/>
    <col min="14825" max="14831" width="9.5703125" style="280" bestFit="1" customWidth="1"/>
    <col min="14832" max="14832" width="9.42578125" style="280" customWidth="1"/>
    <col min="14833" max="14848" width="9.5703125" style="280" bestFit="1" customWidth="1"/>
    <col min="14849" max="14850" width="12.5703125" style="280" bestFit="1" customWidth="1"/>
    <col min="14851" max="14851" width="11.42578125" style="280" bestFit="1" customWidth="1"/>
    <col min="14852" max="14852" width="11" style="280" bestFit="1" customWidth="1"/>
    <col min="14853" max="14853" width="11.7109375" style="280" bestFit="1" customWidth="1"/>
    <col min="14854" max="15042" width="9.140625" style="280"/>
    <col min="15043" max="15043" width="6.7109375" style="280" customWidth="1"/>
    <col min="15044" max="15044" width="39.140625" style="280" customWidth="1"/>
    <col min="15045" max="15045" width="8.7109375" style="280" customWidth="1"/>
    <col min="15046" max="15046" width="11.7109375" style="280" customWidth="1"/>
    <col min="15047" max="15047" width="12.7109375" style="280" customWidth="1"/>
    <col min="15048" max="15048" width="12" style="280" customWidth="1"/>
    <col min="15049" max="15049" width="12.85546875" style="280" customWidth="1"/>
    <col min="15050" max="15050" width="11.42578125" style="280" customWidth="1"/>
    <col min="15051" max="15051" width="10.42578125" style="280" customWidth="1"/>
    <col min="15052" max="15052" width="11.7109375" style="280" customWidth="1"/>
    <col min="15053" max="15053" width="11.140625" style="280" customWidth="1"/>
    <col min="15054" max="15054" width="11.85546875" style="280" bestFit="1" customWidth="1"/>
    <col min="15055" max="15055" width="10.5703125" style="280" bestFit="1" customWidth="1"/>
    <col min="15056" max="15056" width="9.5703125" style="280" bestFit="1" customWidth="1"/>
    <col min="15057" max="15057" width="11.42578125" style="280" customWidth="1"/>
    <col min="15058" max="15058" width="10.5703125" style="280" customWidth="1"/>
    <col min="15059" max="15059" width="7.5703125" style="280" customWidth="1"/>
    <col min="15060" max="15060" width="9.5703125" style="280" bestFit="1" customWidth="1"/>
    <col min="15061" max="15061" width="11" style="280" bestFit="1" customWidth="1"/>
    <col min="15062" max="15062" width="10.140625" style="280" bestFit="1" customWidth="1"/>
    <col min="15063" max="15067" width="9.5703125" style="280" bestFit="1" customWidth="1"/>
    <col min="15068" max="15068" width="10.140625" style="280" bestFit="1" customWidth="1"/>
    <col min="15069" max="15070" width="9.5703125" style="280" bestFit="1" customWidth="1"/>
    <col min="15071" max="15071" width="10.28515625" style="280" customWidth="1"/>
    <col min="15072" max="15079" width="9.5703125" style="280" bestFit="1" customWidth="1"/>
    <col min="15080" max="15080" width="9.5703125" style="280" customWidth="1"/>
    <col min="15081" max="15087" width="9.5703125" style="280" bestFit="1" customWidth="1"/>
    <col min="15088" max="15088" width="9.42578125" style="280" customWidth="1"/>
    <col min="15089" max="15104" width="9.5703125" style="280" bestFit="1" customWidth="1"/>
    <col min="15105" max="15106" width="12.5703125" style="280" bestFit="1" customWidth="1"/>
    <col min="15107" max="15107" width="11.42578125" style="280" bestFit="1" customWidth="1"/>
    <col min="15108" max="15108" width="11" style="280" bestFit="1" customWidth="1"/>
    <col min="15109" max="15109" width="11.7109375" style="280" bestFit="1" customWidth="1"/>
    <col min="15110" max="15298" width="9.140625" style="280"/>
    <col min="15299" max="15299" width="6.7109375" style="280" customWidth="1"/>
    <col min="15300" max="15300" width="39.140625" style="280" customWidth="1"/>
    <col min="15301" max="15301" width="8.7109375" style="280" customWidth="1"/>
    <col min="15302" max="15302" width="11.7109375" style="280" customWidth="1"/>
    <col min="15303" max="15303" width="12.7109375" style="280" customWidth="1"/>
    <col min="15304" max="15304" width="12" style="280" customWidth="1"/>
    <col min="15305" max="15305" width="12.85546875" style="280" customWidth="1"/>
    <col min="15306" max="15306" width="11.42578125" style="280" customWidth="1"/>
    <col min="15307" max="15307" width="10.42578125" style="280" customWidth="1"/>
    <col min="15308" max="15308" width="11.7109375" style="280" customWidth="1"/>
    <col min="15309" max="15309" width="11.140625" style="280" customWidth="1"/>
    <col min="15310" max="15310" width="11.85546875" style="280" bestFit="1" customWidth="1"/>
    <col min="15311" max="15311" width="10.5703125" style="280" bestFit="1" customWidth="1"/>
    <col min="15312" max="15312" width="9.5703125" style="280" bestFit="1" customWidth="1"/>
    <col min="15313" max="15313" width="11.42578125" style="280" customWidth="1"/>
    <col min="15314" max="15314" width="10.5703125" style="280" customWidth="1"/>
    <col min="15315" max="15315" width="7.5703125" style="280" customWidth="1"/>
    <col min="15316" max="15316" width="9.5703125" style="280" bestFit="1" customWidth="1"/>
    <col min="15317" max="15317" width="11" style="280" bestFit="1" customWidth="1"/>
    <col min="15318" max="15318" width="10.140625" style="280" bestFit="1" customWidth="1"/>
    <col min="15319" max="15323" width="9.5703125" style="280" bestFit="1" customWidth="1"/>
    <col min="15324" max="15324" width="10.140625" style="280" bestFit="1" customWidth="1"/>
    <col min="15325" max="15326" width="9.5703125" style="280" bestFit="1" customWidth="1"/>
    <col min="15327" max="15327" width="10.28515625" style="280" customWidth="1"/>
    <col min="15328" max="15335" width="9.5703125" style="280" bestFit="1" customWidth="1"/>
    <col min="15336" max="15336" width="9.5703125" style="280" customWidth="1"/>
    <col min="15337" max="15343" width="9.5703125" style="280" bestFit="1" customWidth="1"/>
    <col min="15344" max="15344" width="9.42578125" style="280" customWidth="1"/>
    <col min="15345" max="15360" width="9.5703125" style="280" bestFit="1" customWidth="1"/>
    <col min="15361" max="15362" width="12.5703125" style="280" bestFit="1" customWidth="1"/>
    <col min="15363" max="15363" width="11.42578125" style="280" bestFit="1" customWidth="1"/>
    <col min="15364" max="15364" width="11" style="280" bestFit="1" customWidth="1"/>
    <col min="15365" max="15365" width="11.7109375" style="280" bestFit="1" customWidth="1"/>
    <col min="15366" max="15554" width="9.140625" style="280"/>
    <col min="15555" max="15555" width="6.7109375" style="280" customWidth="1"/>
    <col min="15556" max="15556" width="39.140625" style="280" customWidth="1"/>
    <col min="15557" max="15557" width="8.7109375" style="280" customWidth="1"/>
    <col min="15558" max="15558" width="11.7109375" style="280" customWidth="1"/>
    <col min="15559" max="15559" width="12.7109375" style="280" customWidth="1"/>
    <col min="15560" max="15560" width="12" style="280" customWidth="1"/>
    <col min="15561" max="15561" width="12.85546875" style="280" customWidth="1"/>
    <col min="15562" max="15562" width="11.42578125" style="280" customWidth="1"/>
    <col min="15563" max="15563" width="10.42578125" style="280" customWidth="1"/>
    <col min="15564" max="15564" width="11.7109375" style="280" customWidth="1"/>
    <col min="15565" max="15565" width="11.140625" style="280" customWidth="1"/>
    <col min="15566" max="15566" width="11.85546875" style="280" bestFit="1" customWidth="1"/>
    <col min="15567" max="15567" width="10.5703125" style="280" bestFit="1" customWidth="1"/>
    <col min="15568" max="15568" width="9.5703125" style="280" bestFit="1" customWidth="1"/>
    <col min="15569" max="15569" width="11.42578125" style="280" customWidth="1"/>
    <col min="15570" max="15570" width="10.5703125" style="280" customWidth="1"/>
    <col min="15571" max="15571" width="7.5703125" style="280" customWidth="1"/>
    <col min="15572" max="15572" width="9.5703125" style="280" bestFit="1" customWidth="1"/>
    <col min="15573" max="15573" width="11" style="280" bestFit="1" customWidth="1"/>
    <col min="15574" max="15574" width="10.140625" style="280" bestFit="1" customWidth="1"/>
    <col min="15575" max="15579" width="9.5703125" style="280" bestFit="1" customWidth="1"/>
    <col min="15580" max="15580" width="10.140625" style="280" bestFit="1" customWidth="1"/>
    <col min="15581" max="15582" width="9.5703125" style="280" bestFit="1" customWidth="1"/>
    <col min="15583" max="15583" width="10.28515625" style="280" customWidth="1"/>
    <col min="15584" max="15591" width="9.5703125" style="280" bestFit="1" customWidth="1"/>
    <col min="15592" max="15592" width="9.5703125" style="280" customWidth="1"/>
    <col min="15593" max="15599" width="9.5703125" style="280" bestFit="1" customWidth="1"/>
    <col min="15600" max="15600" width="9.42578125" style="280" customWidth="1"/>
    <col min="15601" max="15616" width="9.5703125" style="280" bestFit="1" customWidth="1"/>
    <col min="15617" max="15618" width="12.5703125" style="280" bestFit="1" customWidth="1"/>
    <col min="15619" max="15619" width="11.42578125" style="280" bestFit="1" customWidth="1"/>
    <col min="15620" max="15620" width="11" style="280" bestFit="1" customWidth="1"/>
    <col min="15621" max="15621" width="11.7109375" style="280" bestFit="1" customWidth="1"/>
    <col min="15622" max="15810" width="9.140625" style="280"/>
    <col min="15811" max="15811" width="6.7109375" style="280" customWidth="1"/>
    <col min="15812" max="15812" width="39.140625" style="280" customWidth="1"/>
    <col min="15813" max="15813" width="8.7109375" style="280" customWidth="1"/>
    <col min="15814" max="15814" width="11.7109375" style="280" customWidth="1"/>
    <col min="15815" max="15815" width="12.7109375" style="280" customWidth="1"/>
    <col min="15816" max="15816" width="12" style="280" customWidth="1"/>
    <col min="15817" max="15817" width="12.85546875" style="280" customWidth="1"/>
    <col min="15818" max="15818" width="11.42578125" style="280" customWidth="1"/>
    <col min="15819" max="15819" width="10.42578125" style="280" customWidth="1"/>
    <col min="15820" max="15820" width="11.7109375" style="280" customWidth="1"/>
    <col min="15821" max="15821" width="11.140625" style="280" customWidth="1"/>
    <col min="15822" max="15822" width="11.85546875" style="280" bestFit="1" customWidth="1"/>
    <col min="15823" max="15823" width="10.5703125" style="280" bestFit="1" customWidth="1"/>
    <col min="15824" max="15824" width="9.5703125" style="280" bestFit="1" customWidth="1"/>
    <col min="15825" max="15825" width="11.42578125" style="280" customWidth="1"/>
    <col min="15826" max="15826" width="10.5703125" style="280" customWidth="1"/>
    <col min="15827" max="15827" width="7.5703125" style="280" customWidth="1"/>
    <col min="15828" max="15828" width="9.5703125" style="280" bestFit="1" customWidth="1"/>
    <col min="15829" max="15829" width="11" style="280" bestFit="1" customWidth="1"/>
    <col min="15830" max="15830" width="10.140625" style="280" bestFit="1" customWidth="1"/>
    <col min="15831" max="15835" width="9.5703125" style="280" bestFit="1" customWidth="1"/>
    <col min="15836" max="15836" width="10.140625" style="280" bestFit="1" customWidth="1"/>
    <col min="15837" max="15838" width="9.5703125" style="280" bestFit="1" customWidth="1"/>
    <col min="15839" max="15839" width="10.28515625" style="280" customWidth="1"/>
    <col min="15840" max="15847" width="9.5703125" style="280" bestFit="1" customWidth="1"/>
    <col min="15848" max="15848" width="9.5703125" style="280" customWidth="1"/>
    <col min="15849" max="15855" width="9.5703125" style="280" bestFit="1" customWidth="1"/>
    <col min="15856" max="15856" width="9.42578125" style="280" customWidth="1"/>
    <col min="15857" max="15872" width="9.5703125" style="280" bestFit="1" customWidth="1"/>
    <col min="15873" max="15874" width="12.5703125" style="280" bestFit="1" customWidth="1"/>
    <col min="15875" max="15875" width="11.42578125" style="280" bestFit="1" customWidth="1"/>
    <col min="15876" max="15876" width="11" style="280" bestFit="1" customWidth="1"/>
    <col min="15877" max="15877" width="11.7109375" style="280" bestFit="1" customWidth="1"/>
    <col min="15878" max="16066" width="9.140625" style="280"/>
    <col min="16067" max="16067" width="6.7109375" style="280" customWidth="1"/>
    <col min="16068" max="16068" width="39.140625" style="280" customWidth="1"/>
    <col min="16069" max="16069" width="8.7109375" style="280" customWidth="1"/>
    <col min="16070" max="16070" width="11.7109375" style="280" customWidth="1"/>
    <col min="16071" max="16071" width="12.7109375" style="280" customWidth="1"/>
    <col min="16072" max="16072" width="12" style="280" customWidth="1"/>
    <col min="16073" max="16073" width="12.85546875" style="280" customWidth="1"/>
    <col min="16074" max="16074" width="11.42578125" style="280" customWidth="1"/>
    <col min="16075" max="16075" width="10.42578125" style="280" customWidth="1"/>
    <col min="16076" max="16076" width="11.7109375" style="280" customWidth="1"/>
    <col min="16077" max="16077" width="11.140625" style="280" customWidth="1"/>
    <col min="16078" max="16078" width="11.85546875" style="280" bestFit="1" customWidth="1"/>
    <col min="16079" max="16079" width="10.5703125" style="280" bestFit="1" customWidth="1"/>
    <col min="16080" max="16080" width="9.5703125" style="280" bestFit="1" customWidth="1"/>
    <col min="16081" max="16081" width="11.42578125" style="280" customWidth="1"/>
    <col min="16082" max="16082" width="10.5703125" style="280" customWidth="1"/>
    <col min="16083" max="16083" width="7.5703125" style="280" customWidth="1"/>
    <col min="16084" max="16084" width="9.5703125" style="280" bestFit="1" customWidth="1"/>
    <col min="16085" max="16085" width="11" style="280" bestFit="1" customWidth="1"/>
    <col min="16086" max="16086" width="10.140625" style="280" bestFit="1" customWidth="1"/>
    <col min="16087" max="16091" width="9.5703125" style="280" bestFit="1" customWidth="1"/>
    <col min="16092" max="16092" width="10.140625" style="280" bestFit="1" customWidth="1"/>
    <col min="16093" max="16094" width="9.5703125" style="280" bestFit="1" customWidth="1"/>
    <col min="16095" max="16095" width="10.28515625" style="280" customWidth="1"/>
    <col min="16096" max="16103" width="9.5703125" style="280" bestFit="1" customWidth="1"/>
    <col min="16104" max="16104" width="9.5703125" style="280" customWidth="1"/>
    <col min="16105" max="16111" width="9.5703125" style="280" bestFit="1" customWidth="1"/>
    <col min="16112" max="16112" width="9.42578125" style="280" customWidth="1"/>
    <col min="16113" max="16128" width="9.5703125" style="280" bestFit="1" customWidth="1"/>
    <col min="16129" max="16130" width="12.5703125" style="280" bestFit="1" customWidth="1"/>
    <col min="16131" max="16131" width="11.42578125" style="280" bestFit="1" customWidth="1"/>
    <col min="16132" max="16132" width="11" style="280" bestFit="1" customWidth="1"/>
    <col min="16133" max="16133" width="11.7109375" style="280" bestFit="1" customWidth="1"/>
    <col min="16134" max="16384" width="9.140625" style="280"/>
  </cols>
  <sheetData>
    <row r="1" spans="1:63" ht="15.75" customHeight="1" x14ac:dyDescent="0.2">
      <c r="A1" s="288" t="s">
        <v>1295</v>
      </c>
      <c r="D1" s="312"/>
      <c r="E1" s="312"/>
      <c r="F1" s="312"/>
      <c r="G1" s="312"/>
      <c r="H1" s="312"/>
      <c r="I1" s="312"/>
      <c r="J1" s="312"/>
      <c r="K1" s="312"/>
      <c r="L1" s="312"/>
      <c r="M1" s="312"/>
      <c r="N1" s="312"/>
      <c r="O1" s="312"/>
      <c r="P1" s="312"/>
      <c r="Q1" s="312"/>
      <c r="R1" s="312"/>
      <c r="S1" s="312"/>
      <c r="T1" s="312"/>
      <c r="U1" s="312"/>
      <c r="V1" s="312"/>
      <c r="W1" s="312"/>
      <c r="X1" s="312"/>
      <c r="Y1" s="312"/>
      <c r="Z1" s="312"/>
      <c r="AA1" s="312"/>
      <c r="AB1" s="312"/>
      <c r="AC1" s="313"/>
      <c r="AD1" s="313"/>
      <c r="AE1" s="313"/>
      <c r="AF1" s="313"/>
      <c r="AG1" s="313"/>
      <c r="AH1" s="313"/>
      <c r="AI1" s="313"/>
      <c r="AJ1" s="313"/>
      <c r="AK1" s="313"/>
      <c r="AL1" s="312"/>
      <c r="AM1" s="312"/>
      <c r="AN1" s="312"/>
      <c r="AO1" s="312"/>
      <c r="AP1" s="313"/>
      <c r="AQ1" s="313"/>
      <c r="AR1" s="313"/>
      <c r="AS1" s="313"/>
      <c r="AT1" s="312"/>
      <c r="AU1" s="312"/>
      <c r="AV1" s="312"/>
      <c r="AW1" s="312"/>
      <c r="AX1" s="312"/>
      <c r="AY1" s="312"/>
      <c r="AZ1" s="312"/>
      <c r="BA1" s="312"/>
      <c r="BB1" s="312"/>
      <c r="BC1" s="312"/>
      <c r="BD1" s="312"/>
      <c r="BE1" s="312"/>
      <c r="BF1" s="312"/>
      <c r="BG1" s="313"/>
      <c r="BH1" s="313"/>
      <c r="BI1" s="313"/>
      <c r="BJ1" s="314"/>
      <c r="BK1" s="314"/>
    </row>
    <row r="2" spans="1:63" ht="27" customHeight="1" x14ac:dyDescent="0.2">
      <c r="A2" s="283" t="s">
        <v>1306</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row>
    <row r="3" spans="1:63" s="282" customFormat="1" ht="11.25" customHeight="1" thickBot="1" x14ac:dyDescent="0.25">
      <c r="A3" s="280"/>
      <c r="B3" s="280"/>
      <c r="C3" s="280"/>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2"/>
      <c r="AG3" s="312"/>
      <c r="AH3" s="312"/>
      <c r="AI3" s="312"/>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4"/>
      <c r="BJ3" s="314" t="s">
        <v>0</v>
      </c>
      <c r="BK3" s="314"/>
    </row>
    <row r="4" spans="1:63" ht="15.75" customHeight="1" thickTop="1" x14ac:dyDescent="0.2">
      <c r="A4" s="1524" t="s">
        <v>1</v>
      </c>
      <c r="B4" s="1526" t="s">
        <v>514</v>
      </c>
      <c r="C4" s="1526" t="s">
        <v>3</v>
      </c>
      <c r="D4" s="1515" t="s">
        <v>1260</v>
      </c>
      <c r="E4" s="1520" t="s">
        <v>1261</v>
      </c>
      <c r="F4" s="1521" t="s">
        <v>1262</v>
      </c>
      <c r="G4" s="1522"/>
      <c r="H4" s="1522"/>
      <c r="I4" s="1522"/>
      <c r="J4" s="1522"/>
      <c r="K4" s="1522"/>
      <c r="L4" s="1522"/>
      <c r="M4" s="1522"/>
      <c r="N4" s="1522"/>
      <c r="O4" s="1522"/>
      <c r="P4" s="1522"/>
      <c r="Q4" s="1522"/>
      <c r="R4" s="1522"/>
      <c r="S4" s="1522"/>
      <c r="T4" s="1522"/>
      <c r="U4" s="1522"/>
      <c r="V4" s="1522"/>
      <c r="W4" s="1522"/>
      <c r="X4" s="1522"/>
      <c r="Y4" s="1522"/>
      <c r="Z4" s="1522"/>
      <c r="AA4" s="1522"/>
      <c r="AB4" s="1522"/>
      <c r="AC4" s="1522"/>
      <c r="AD4" s="1522"/>
      <c r="AE4" s="1522"/>
      <c r="AF4" s="1522"/>
      <c r="AG4" s="1522"/>
      <c r="AH4" s="1522"/>
      <c r="AI4" s="1522"/>
      <c r="AJ4" s="1522"/>
      <c r="AK4" s="1522"/>
      <c r="AL4" s="1522"/>
      <c r="AM4" s="1522"/>
      <c r="AN4" s="1522"/>
      <c r="AO4" s="1522"/>
      <c r="AP4" s="1522"/>
      <c r="AQ4" s="1522"/>
      <c r="AR4" s="1522"/>
      <c r="AS4" s="1522"/>
      <c r="AT4" s="1522"/>
      <c r="AU4" s="1522"/>
      <c r="AV4" s="1522"/>
      <c r="AW4" s="1522"/>
      <c r="AX4" s="1522"/>
      <c r="AY4" s="1522"/>
      <c r="AZ4" s="1522"/>
      <c r="BA4" s="1522"/>
      <c r="BB4" s="1522"/>
      <c r="BC4" s="1522"/>
      <c r="BD4" s="1522"/>
      <c r="BE4" s="1522"/>
      <c r="BF4" s="1522"/>
      <c r="BG4" s="1522"/>
      <c r="BH4" s="1522"/>
      <c r="BI4" s="1523"/>
      <c r="BJ4" s="1530" t="s">
        <v>1263</v>
      </c>
      <c r="BK4" s="1530" t="s">
        <v>1264</v>
      </c>
    </row>
    <row r="5" spans="1:63" ht="27" customHeight="1" x14ac:dyDescent="0.2">
      <c r="A5" s="1525"/>
      <c r="B5" s="1513"/>
      <c r="C5" s="1513"/>
      <c r="D5" s="1516"/>
      <c r="E5" s="1516"/>
      <c r="F5" s="333" t="s">
        <v>39</v>
      </c>
      <c r="G5" s="184" t="s">
        <v>42</v>
      </c>
      <c r="H5" s="326" t="s">
        <v>44</v>
      </c>
      <c r="I5" s="326" t="s">
        <v>46</v>
      </c>
      <c r="J5" s="184" t="s">
        <v>49</v>
      </c>
      <c r="K5" s="184" t="s">
        <v>52</v>
      </c>
      <c r="L5" s="184" t="s">
        <v>55</v>
      </c>
      <c r="M5" s="184" t="s">
        <v>58</v>
      </c>
      <c r="N5" s="184" t="s">
        <v>61</v>
      </c>
      <c r="O5" s="184" t="s">
        <v>63</v>
      </c>
      <c r="P5" s="184" t="s">
        <v>66</v>
      </c>
      <c r="Q5" s="184" t="s">
        <v>68</v>
      </c>
      <c r="R5" s="333" t="s">
        <v>70</v>
      </c>
      <c r="S5" s="184" t="s">
        <v>73</v>
      </c>
      <c r="T5" s="184" t="s">
        <v>76</v>
      </c>
      <c r="U5" s="184" t="s">
        <v>79</v>
      </c>
      <c r="V5" s="184" t="s">
        <v>521</v>
      </c>
      <c r="W5" s="184" t="s">
        <v>82</v>
      </c>
      <c r="X5" s="184" t="s">
        <v>85</v>
      </c>
      <c r="Y5" s="184" t="s">
        <v>88</v>
      </c>
      <c r="Z5" s="184" t="s">
        <v>91</v>
      </c>
      <c r="AA5" s="184" t="s">
        <v>93</v>
      </c>
      <c r="AB5" s="184" t="s">
        <v>96</v>
      </c>
      <c r="AC5" s="326" t="s">
        <v>99</v>
      </c>
      <c r="AD5" s="326" t="s">
        <v>101</v>
      </c>
      <c r="AE5" s="326" t="s">
        <v>103</v>
      </c>
      <c r="AF5" s="326" t="s">
        <v>105</v>
      </c>
      <c r="AG5" s="326" t="s">
        <v>107</v>
      </c>
      <c r="AH5" s="326" t="s">
        <v>109</v>
      </c>
      <c r="AI5" s="326" t="s">
        <v>111</v>
      </c>
      <c r="AJ5" s="326" t="s">
        <v>113</v>
      </c>
      <c r="AK5" s="326" t="s">
        <v>115</v>
      </c>
      <c r="AL5" s="184" t="s">
        <v>117</v>
      </c>
      <c r="AM5" s="184" t="s">
        <v>119</v>
      </c>
      <c r="AN5" s="184" t="s">
        <v>121</v>
      </c>
      <c r="AO5" s="184" t="s">
        <v>123</v>
      </c>
      <c r="AP5" s="326" t="s">
        <v>125</v>
      </c>
      <c r="AQ5" s="326" t="s">
        <v>127</v>
      </c>
      <c r="AR5" s="326" t="s">
        <v>129</v>
      </c>
      <c r="AS5" s="184" t="s">
        <v>131</v>
      </c>
      <c r="AT5" s="184" t="s">
        <v>134</v>
      </c>
      <c r="AU5" s="184" t="s">
        <v>137</v>
      </c>
      <c r="AV5" s="184" t="s">
        <v>140</v>
      </c>
      <c r="AW5" s="184" t="s">
        <v>143</v>
      </c>
      <c r="AX5" s="184" t="s">
        <v>146</v>
      </c>
      <c r="AY5" s="184" t="s">
        <v>149</v>
      </c>
      <c r="AZ5" s="184" t="s">
        <v>152</v>
      </c>
      <c r="BA5" s="184" t="s">
        <v>155</v>
      </c>
      <c r="BB5" s="184" t="s">
        <v>157</v>
      </c>
      <c r="BC5" s="184" t="s">
        <v>160</v>
      </c>
      <c r="BD5" s="184" t="s">
        <v>163</v>
      </c>
      <c r="BE5" s="333" t="s">
        <v>165</v>
      </c>
      <c r="BF5" s="351" t="s">
        <v>167</v>
      </c>
      <c r="BG5" s="351" t="s">
        <v>525</v>
      </c>
      <c r="BH5" s="351" t="s">
        <v>528</v>
      </c>
      <c r="BI5" s="351" t="s">
        <v>169</v>
      </c>
      <c r="BJ5" s="1511"/>
      <c r="BK5" s="1511"/>
    </row>
    <row r="6" spans="1:63" s="288" customFormat="1" ht="20.100000000000001" customHeight="1" x14ac:dyDescent="0.2">
      <c r="A6" s="374"/>
      <c r="B6" s="334" t="s">
        <v>1265</v>
      </c>
      <c r="C6" s="334"/>
      <c r="D6" s="308">
        <v>609.41</v>
      </c>
      <c r="E6" s="308"/>
      <c r="F6" s="308"/>
      <c r="G6" s="308"/>
      <c r="H6" s="308"/>
      <c r="I6" s="308"/>
      <c r="J6" s="308"/>
      <c r="K6" s="308"/>
      <c r="L6" s="308"/>
      <c r="M6" s="308"/>
      <c r="N6" s="308"/>
      <c r="O6" s="308"/>
      <c r="P6" s="308"/>
      <c r="Q6" s="308"/>
      <c r="R6" s="308"/>
      <c r="S6" s="308"/>
      <c r="T6" s="308"/>
      <c r="U6" s="308"/>
      <c r="V6" s="308"/>
      <c r="W6" s="308"/>
      <c r="X6" s="308"/>
      <c r="Y6" s="308"/>
      <c r="Z6" s="308"/>
      <c r="AA6" s="308"/>
      <c r="AB6" s="308"/>
      <c r="AC6" s="335"/>
      <c r="AD6" s="335"/>
      <c r="AE6" s="335"/>
      <c r="AF6" s="335"/>
      <c r="AG6" s="335"/>
      <c r="AH6" s="335"/>
      <c r="AI6" s="335"/>
      <c r="AJ6" s="335"/>
      <c r="AK6" s="335"/>
      <c r="AL6" s="308"/>
      <c r="AM6" s="308"/>
      <c r="AN6" s="308"/>
      <c r="AO6" s="308"/>
      <c r="AP6" s="335"/>
      <c r="AQ6" s="335"/>
      <c r="AR6" s="335"/>
      <c r="AS6" s="308"/>
      <c r="AT6" s="308"/>
      <c r="AU6" s="308"/>
      <c r="AV6" s="308"/>
      <c r="AW6" s="308"/>
      <c r="AX6" s="308"/>
      <c r="AY6" s="308"/>
      <c r="AZ6" s="308"/>
      <c r="BA6" s="308"/>
      <c r="BB6" s="308"/>
      <c r="BC6" s="308"/>
      <c r="BD6" s="308"/>
      <c r="BE6" s="308"/>
      <c r="BF6" s="308"/>
      <c r="BG6" s="335"/>
      <c r="BH6" s="335"/>
      <c r="BI6" s="335"/>
      <c r="BJ6" s="336"/>
      <c r="BK6" s="336">
        <v>609.41000000000008</v>
      </c>
    </row>
    <row r="7" spans="1:63" ht="20.100000000000001" customHeight="1" x14ac:dyDescent="0.2">
      <c r="A7" s="374">
        <v>1</v>
      </c>
      <c r="B7" s="337" t="s">
        <v>38</v>
      </c>
      <c r="C7" s="334" t="s">
        <v>39</v>
      </c>
      <c r="D7" s="320">
        <v>319.63</v>
      </c>
      <c r="E7" s="320">
        <v>0</v>
      </c>
      <c r="F7" s="320">
        <v>0</v>
      </c>
      <c r="G7" s="320">
        <v>0</v>
      </c>
      <c r="H7" s="320">
        <v>0</v>
      </c>
      <c r="I7" s="320">
        <v>0</v>
      </c>
      <c r="J7" s="320">
        <v>0</v>
      </c>
      <c r="K7" s="320">
        <v>0</v>
      </c>
      <c r="L7" s="320">
        <v>0</v>
      </c>
      <c r="M7" s="320">
        <v>0</v>
      </c>
      <c r="N7" s="320">
        <v>0</v>
      </c>
      <c r="O7" s="320">
        <v>0</v>
      </c>
      <c r="P7" s="320">
        <v>0</v>
      </c>
      <c r="Q7" s="320">
        <v>0</v>
      </c>
      <c r="R7" s="320">
        <v>0</v>
      </c>
      <c r="S7" s="320">
        <v>0</v>
      </c>
      <c r="T7" s="320">
        <v>0</v>
      </c>
      <c r="U7" s="320">
        <v>0</v>
      </c>
      <c r="V7" s="320">
        <v>0</v>
      </c>
      <c r="W7" s="320">
        <v>0</v>
      </c>
      <c r="X7" s="320">
        <v>0</v>
      </c>
      <c r="Y7" s="320">
        <v>0</v>
      </c>
      <c r="Z7" s="320">
        <v>0</v>
      </c>
      <c r="AA7" s="320">
        <v>0</v>
      </c>
      <c r="AB7" s="320">
        <v>0</v>
      </c>
      <c r="AC7" s="338">
        <v>0</v>
      </c>
      <c r="AD7" s="338">
        <v>0</v>
      </c>
      <c r="AE7" s="338">
        <v>0</v>
      </c>
      <c r="AF7" s="338">
        <v>0</v>
      </c>
      <c r="AG7" s="338">
        <v>0</v>
      </c>
      <c r="AH7" s="338">
        <v>0</v>
      </c>
      <c r="AI7" s="338">
        <v>0</v>
      </c>
      <c r="AJ7" s="338">
        <v>0</v>
      </c>
      <c r="AK7" s="338">
        <v>0</v>
      </c>
      <c r="AL7" s="320">
        <v>0</v>
      </c>
      <c r="AM7" s="320">
        <v>0</v>
      </c>
      <c r="AN7" s="320">
        <v>0</v>
      </c>
      <c r="AO7" s="320">
        <v>0</v>
      </c>
      <c r="AP7" s="338">
        <v>0</v>
      </c>
      <c r="AQ7" s="338">
        <v>0</v>
      </c>
      <c r="AR7" s="338">
        <v>0</v>
      </c>
      <c r="AS7" s="320">
        <v>0</v>
      </c>
      <c r="AT7" s="320">
        <v>0</v>
      </c>
      <c r="AU7" s="320">
        <v>0</v>
      </c>
      <c r="AV7" s="320">
        <v>0</v>
      </c>
      <c r="AW7" s="320">
        <v>0</v>
      </c>
      <c r="AX7" s="320">
        <v>0</v>
      </c>
      <c r="AY7" s="320">
        <v>0</v>
      </c>
      <c r="AZ7" s="320">
        <v>0</v>
      </c>
      <c r="BA7" s="320">
        <v>0</v>
      </c>
      <c r="BB7" s="320">
        <v>0</v>
      </c>
      <c r="BC7" s="320">
        <v>0</v>
      </c>
      <c r="BD7" s="320">
        <v>0</v>
      </c>
      <c r="BE7" s="320">
        <v>0</v>
      </c>
      <c r="BF7" s="320">
        <v>0</v>
      </c>
      <c r="BG7" s="338">
        <v>0</v>
      </c>
      <c r="BH7" s="338">
        <v>0</v>
      </c>
      <c r="BI7" s="338">
        <v>0</v>
      </c>
      <c r="BJ7" s="339">
        <v>-13.95</v>
      </c>
      <c r="BK7" s="339">
        <v>305.68</v>
      </c>
    </row>
    <row r="8" spans="1:63" ht="20.100000000000001" customHeight="1" x14ac:dyDescent="0.2">
      <c r="A8" s="375" t="s">
        <v>40</v>
      </c>
      <c r="B8" s="341" t="s">
        <v>41</v>
      </c>
      <c r="C8" s="340" t="s">
        <v>42</v>
      </c>
      <c r="D8" s="202">
        <v>8.75</v>
      </c>
      <c r="E8" s="202">
        <v>0</v>
      </c>
      <c r="F8" s="320">
        <v>0</v>
      </c>
      <c r="G8" s="202">
        <v>0</v>
      </c>
      <c r="H8" s="202">
        <v>0</v>
      </c>
      <c r="I8" s="202">
        <v>0</v>
      </c>
      <c r="J8" s="202">
        <v>0</v>
      </c>
      <c r="K8" s="202">
        <v>0</v>
      </c>
      <c r="L8" s="202">
        <v>0</v>
      </c>
      <c r="M8" s="202">
        <v>0</v>
      </c>
      <c r="N8" s="202">
        <v>0</v>
      </c>
      <c r="O8" s="202">
        <v>0</v>
      </c>
      <c r="P8" s="202">
        <v>0</v>
      </c>
      <c r="Q8" s="202">
        <v>0</v>
      </c>
      <c r="R8" s="202">
        <v>0</v>
      </c>
      <c r="S8" s="202">
        <v>0</v>
      </c>
      <c r="T8" s="202">
        <v>0</v>
      </c>
      <c r="U8" s="202">
        <v>0</v>
      </c>
      <c r="V8" s="202">
        <v>0</v>
      </c>
      <c r="W8" s="202">
        <v>0</v>
      </c>
      <c r="X8" s="202">
        <v>0</v>
      </c>
      <c r="Y8" s="202">
        <v>0</v>
      </c>
      <c r="Z8" s="202">
        <v>0</v>
      </c>
      <c r="AA8" s="202">
        <v>0</v>
      </c>
      <c r="AB8" s="202">
        <v>0</v>
      </c>
      <c r="AC8" s="319">
        <v>0</v>
      </c>
      <c r="AD8" s="319">
        <v>0</v>
      </c>
      <c r="AE8" s="319">
        <v>0</v>
      </c>
      <c r="AF8" s="319">
        <v>0</v>
      </c>
      <c r="AG8" s="319">
        <v>0</v>
      </c>
      <c r="AH8" s="319">
        <v>0</v>
      </c>
      <c r="AI8" s="319">
        <v>0</v>
      </c>
      <c r="AJ8" s="319">
        <v>0</v>
      </c>
      <c r="AK8" s="319">
        <v>0</v>
      </c>
      <c r="AL8" s="202">
        <v>0</v>
      </c>
      <c r="AM8" s="202">
        <v>0</v>
      </c>
      <c r="AN8" s="202">
        <v>0</v>
      </c>
      <c r="AO8" s="202">
        <v>0</v>
      </c>
      <c r="AP8" s="319">
        <v>0</v>
      </c>
      <c r="AQ8" s="319">
        <v>0</v>
      </c>
      <c r="AR8" s="319">
        <v>0</v>
      </c>
      <c r="AS8" s="202">
        <v>0</v>
      </c>
      <c r="AT8" s="202">
        <v>0</v>
      </c>
      <c r="AU8" s="202">
        <v>0</v>
      </c>
      <c r="AV8" s="202">
        <v>0</v>
      </c>
      <c r="AW8" s="202">
        <v>0</v>
      </c>
      <c r="AX8" s="202">
        <v>0</v>
      </c>
      <c r="AY8" s="202">
        <v>0</v>
      </c>
      <c r="AZ8" s="202">
        <v>0</v>
      </c>
      <c r="BA8" s="202">
        <v>0</v>
      </c>
      <c r="BB8" s="202">
        <v>0</v>
      </c>
      <c r="BC8" s="202">
        <v>0</v>
      </c>
      <c r="BD8" s="202">
        <v>0</v>
      </c>
      <c r="BE8" s="202">
        <v>0</v>
      </c>
      <c r="BF8" s="202">
        <v>0</v>
      </c>
      <c r="BG8" s="319">
        <v>0</v>
      </c>
      <c r="BH8" s="319">
        <v>0</v>
      </c>
      <c r="BI8" s="319">
        <v>0</v>
      </c>
      <c r="BJ8" s="321">
        <v>-8.75</v>
      </c>
      <c r="BK8" s="321">
        <v>0</v>
      </c>
    </row>
    <row r="9" spans="1:63" ht="20.100000000000001" customHeight="1" x14ac:dyDescent="0.2">
      <c r="A9" s="375"/>
      <c r="B9" s="342" t="s">
        <v>43</v>
      </c>
      <c r="C9" s="343" t="s">
        <v>44</v>
      </c>
      <c r="D9" s="202">
        <v>0</v>
      </c>
      <c r="E9" s="202">
        <v>0</v>
      </c>
      <c r="F9" s="320">
        <v>0</v>
      </c>
      <c r="G9" s="202">
        <v>0</v>
      </c>
      <c r="H9" s="202">
        <v>0</v>
      </c>
      <c r="I9" s="202">
        <v>0</v>
      </c>
      <c r="J9" s="202">
        <v>0</v>
      </c>
      <c r="K9" s="202">
        <v>0</v>
      </c>
      <c r="L9" s="202">
        <v>0</v>
      </c>
      <c r="M9" s="202">
        <v>0</v>
      </c>
      <c r="N9" s="202">
        <v>0</v>
      </c>
      <c r="O9" s="202">
        <v>0</v>
      </c>
      <c r="P9" s="202">
        <v>0</v>
      </c>
      <c r="Q9" s="202">
        <v>0</v>
      </c>
      <c r="R9" s="202">
        <v>0</v>
      </c>
      <c r="S9" s="202">
        <v>0</v>
      </c>
      <c r="T9" s="202">
        <v>0</v>
      </c>
      <c r="U9" s="202">
        <v>0</v>
      </c>
      <c r="V9" s="202">
        <v>0</v>
      </c>
      <c r="W9" s="202">
        <v>0</v>
      </c>
      <c r="X9" s="202">
        <v>0</v>
      </c>
      <c r="Y9" s="202">
        <v>0</v>
      </c>
      <c r="Z9" s="202">
        <v>0</v>
      </c>
      <c r="AA9" s="202">
        <v>0</v>
      </c>
      <c r="AB9" s="202">
        <v>0</v>
      </c>
      <c r="AC9" s="319">
        <v>0</v>
      </c>
      <c r="AD9" s="319">
        <v>0</v>
      </c>
      <c r="AE9" s="319">
        <v>0</v>
      </c>
      <c r="AF9" s="319">
        <v>0</v>
      </c>
      <c r="AG9" s="319">
        <v>0</v>
      </c>
      <c r="AH9" s="319">
        <v>0</v>
      </c>
      <c r="AI9" s="319">
        <v>0</v>
      </c>
      <c r="AJ9" s="319">
        <v>0</v>
      </c>
      <c r="AK9" s="319">
        <v>0</v>
      </c>
      <c r="AL9" s="202">
        <v>0</v>
      </c>
      <c r="AM9" s="202">
        <v>0</v>
      </c>
      <c r="AN9" s="202">
        <v>0</v>
      </c>
      <c r="AO9" s="202">
        <v>0</v>
      </c>
      <c r="AP9" s="319">
        <v>0</v>
      </c>
      <c r="AQ9" s="319">
        <v>0</v>
      </c>
      <c r="AR9" s="319">
        <v>0</v>
      </c>
      <c r="AS9" s="202">
        <v>0</v>
      </c>
      <c r="AT9" s="202">
        <v>0</v>
      </c>
      <c r="AU9" s="202">
        <v>0</v>
      </c>
      <c r="AV9" s="202">
        <v>0</v>
      </c>
      <c r="AW9" s="202">
        <v>0</v>
      </c>
      <c r="AX9" s="202">
        <v>0</v>
      </c>
      <c r="AY9" s="202">
        <v>0</v>
      </c>
      <c r="AZ9" s="202">
        <v>0</v>
      </c>
      <c r="BA9" s="202">
        <v>0</v>
      </c>
      <c r="BB9" s="202">
        <v>0</v>
      </c>
      <c r="BC9" s="202">
        <v>0</v>
      </c>
      <c r="BD9" s="202">
        <v>0</v>
      </c>
      <c r="BE9" s="202">
        <v>0</v>
      </c>
      <c r="BF9" s="202">
        <v>0</v>
      </c>
      <c r="BG9" s="319">
        <v>0</v>
      </c>
      <c r="BH9" s="319">
        <v>0</v>
      </c>
      <c r="BI9" s="319">
        <v>0</v>
      </c>
      <c r="BJ9" s="321">
        <v>0</v>
      </c>
      <c r="BK9" s="321">
        <v>0</v>
      </c>
    </row>
    <row r="10" spans="1:63" ht="20.100000000000001" customHeight="1" x14ac:dyDescent="0.2">
      <c r="A10" s="375"/>
      <c r="B10" s="342" t="s">
        <v>661</v>
      </c>
      <c r="C10" s="343" t="s">
        <v>46</v>
      </c>
      <c r="D10" s="202">
        <v>8.75</v>
      </c>
      <c r="E10" s="202">
        <v>0</v>
      </c>
      <c r="F10" s="320">
        <v>0</v>
      </c>
      <c r="G10" s="202">
        <v>0</v>
      </c>
      <c r="H10" s="202">
        <v>0</v>
      </c>
      <c r="I10" s="202">
        <v>0</v>
      </c>
      <c r="J10" s="202">
        <v>0</v>
      </c>
      <c r="K10" s="202">
        <v>0</v>
      </c>
      <c r="L10" s="202">
        <v>0</v>
      </c>
      <c r="M10" s="202">
        <v>0</v>
      </c>
      <c r="N10" s="202">
        <v>0</v>
      </c>
      <c r="O10" s="202">
        <v>0</v>
      </c>
      <c r="P10" s="202">
        <v>0</v>
      </c>
      <c r="Q10" s="202">
        <v>0</v>
      </c>
      <c r="R10" s="202">
        <v>0</v>
      </c>
      <c r="S10" s="202">
        <v>0</v>
      </c>
      <c r="T10" s="202">
        <v>0</v>
      </c>
      <c r="U10" s="202">
        <v>0</v>
      </c>
      <c r="V10" s="202">
        <v>0</v>
      </c>
      <c r="W10" s="202">
        <v>0</v>
      </c>
      <c r="X10" s="202">
        <v>0</v>
      </c>
      <c r="Y10" s="202">
        <v>0</v>
      </c>
      <c r="Z10" s="202">
        <v>0</v>
      </c>
      <c r="AA10" s="202">
        <v>0</v>
      </c>
      <c r="AB10" s="202">
        <v>0</v>
      </c>
      <c r="AC10" s="319">
        <v>0</v>
      </c>
      <c r="AD10" s="319">
        <v>0</v>
      </c>
      <c r="AE10" s="319">
        <v>0</v>
      </c>
      <c r="AF10" s="319">
        <v>0</v>
      </c>
      <c r="AG10" s="319">
        <v>0</v>
      </c>
      <c r="AH10" s="319">
        <v>0</v>
      </c>
      <c r="AI10" s="319">
        <v>0</v>
      </c>
      <c r="AJ10" s="319">
        <v>0</v>
      </c>
      <c r="AK10" s="319">
        <v>0</v>
      </c>
      <c r="AL10" s="202">
        <v>0</v>
      </c>
      <c r="AM10" s="202">
        <v>0</v>
      </c>
      <c r="AN10" s="202">
        <v>0</v>
      </c>
      <c r="AO10" s="202">
        <v>0</v>
      </c>
      <c r="AP10" s="319">
        <v>0</v>
      </c>
      <c r="AQ10" s="319">
        <v>0</v>
      </c>
      <c r="AR10" s="319">
        <v>0</v>
      </c>
      <c r="AS10" s="202">
        <v>0</v>
      </c>
      <c r="AT10" s="202">
        <v>0</v>
      </c>
      <c r="AU10" s="202">
        <v>0</v>
      </c>
      <c r="AV10" s="202">
        <v>0</v>
      </c>
      <c r="AW10" s="202">
        <v>0</v>
      </c>
      <c r="AX10" s="202">
        <v>0</v>
      </c>
      <c r="AY10" s="202">
        <v>0</v>
      </c>
      <c r="AZ10" s="202">
        <v>0</v>
      </c>
      <c r="BA10" s="202">
        <v>0</v>
      </c>
      <c r="BB10" s="202">
        <v>0</v>
      </c>
      <c r="BC10" s="202">
        <v>0</v>
      </c>
      <c r="BD10" s="202">
        <v>0</v>
      </c>
      <c r="BE10" s="202">
        <v>0</v>
      </c>
      <c r="BF10" s="202">
        <v>0</v>
      </c>
      <c r="BG10" s="319">
        <v>0</v>
      </c>
      <c r="BH10" s="319">
        <v>0</v>
      </c>
      <c r="BI10" s="319">
        <v>0</v>
      </c>
      <c r="BJ10" s="321">
        <v>-8.75</v>
      </c>
      <c r="BK10" s="321">
        <v>0</v>
      </c>
    </row>
    <row r="11" spans="1:63" ht="20.100000000000001" customHeight="1" x14ac:dyDescent="0.2">
      <c r="A11" s="375" t="s">
        <v>47</v>
      </c>
      <c r="B11" s="341" t="s">
        <v>48</v>
      </c>
      <c r="C11" s="340" t="s">
        <v>49</v>
      </c>
      <c r="D11" s="202">
        <v>151.19</v>
      </c>
      <c r="E11" s="202">
        <v>0</v>
      </c>
      <c r="F11" s="320">
        <v>0</v>
      </c>
      <c r="G11" s="202">
        <v>0</v>
      </c>
      <c r="H11" s="202">
        <v>0</v>
      </c>
      <c r="I11" s="202">
        <v>0</v>
      </c>
      <c r="J11" s="202">
        <v>0</v>
      </c>
      <c r="K11" s="202">
        <v>0</v>
      </c>
      <c r="L11" s="202">
        <v>0</v>
      </c>
      <c r="M11" s="202">
        <v>0</v>
      </c>
      <c r="N11" s="202">
        <v>0</v>
      </c>
      <c r="O11" s="202">
        <v>0</v>
      </c>
      <c r="P11" s="202">
        <v>0</v>
      </c>
      <c r="Q11" s="202">
        <v>0</v>
      </c>
      <c r="R11" s="202">
        <v>0</v>
      </c>
      <c r="S11" s="202">
        <v>0</v>
      </c>
      <c r="T11" s="202">
        <v>0</v>
      </c>
      <c r="U11" s="202">
        <v>0</v>
      </c>
      <c r="V11" s="202">
        <v>0</v>
      </c>
      <c r="W11" s="202">
        <v>0</v>
      </c>
      <c r="X11" s="202">
        <v>0</v>
      </c>
      <c r="Y11" s="202">
        <v>0</v>
      </c>
      <c r="Z11" s="202">
        <v>0</v>
      </c>
      <c r="AA11" s="202">
        <v>0</v>
      </c>
      <c r="AB11" s="202">
        <v>0</v>
      </c>
      <c r="AC11" s="319">
        <v>0</v>
      </c>
      <c r="AD11" s="319">
        <v>0</v>
      </c>
      <c r="AE11" s="319">
        <v>0</v>
      </c>
      <c r="AF11" s="319">
        <v>0</v>
      </c>
      <c r="AG11" s="319">
        <v>0</v>
      </c>
      <c r="AH11" s="319">
        <v>0</v>
      </c>
      <c r="AI11" s="319">
        <v>0</v>
      </c>
      <c r="AJ11" s="319">
        <v>0</v>
      </c>
      <c r="AK11" s="319">
        <v>0</v>
      </c>
      <c r="AL11" s="202">
        <v>0</v>
      </c>
      <c r="AM11" s="202">
        <v>0</v>
      </c>
      <c r="AN11" s="202">
        <v>0</v>
      </c>
      <c r="AO11" s="202">
        <v>0</v>
      </c>
      <c r="AP11" s="319">
        <v>0</v>
      </c>
      <c r="AQ11" s="319">
        <v>0</v>
      </c>
      <c r="AR11" s="319">
        <v>0</v>
      </c>
      <c r="AS11" s="202">
        <v>0</v>
      </c>
      <c r="AT11" s="202">
        <v>0</v>
      </c>
      <c r="AU11" s="202">
        <v>0</v>
      </c>
      <c r="AV11" s="202">
        <v>0</v>
      </c>
      <c r="AW11" s="202">
        <v>0</v>
      </c>
      <c r="AX11" s="202">
        <v>0</v>
      </c>
      <c r="AY11" s="202">
        <v>0</v>
      </c>
      <c r="AZ11" s="202">
        <v>0</v>
      </c>
      <c r="BA11" s="202">
        <v>0</v>
      </c>
      <c r="BB11" s="202">
        <v>0</v>
      </c>
      <c r="BC11" s="202">
        <v>0</v>
      </c>
      <c r="BD11" s="202">
        <v>0</v>
      </c>
      <c r="BE11" s="202">
        <v>0</v>
      </c>
      <c r="BF11" s="202">
        <v>0</v>
      </c>
      <c r="BG11" s="319">
        <v>0</v>
      </c>
      <c r="BH11" s="319">
        <v>0</v>
      </c>
      <c r="BI11" s="319">
        <v>0</v>
      </c>
      <c r="BJ11" s="321">
        <v>-4.3499999999999996</v>
      </c>
      <c r="BK11" s="321">
        <v>146.84</v>
      </c>
    </row>
    <row r="12" spans="1:63" ht="20.100000000000001" customHeight="1" x14ac:dyDescent="0.2">
      <c r="A12" s="375" t="s">
        <v>50</v>
      </c>
      <c r="B12" s="341" t="s">
        <v>51</v>
      </c>
      <c r="C12" s="340" t="s">
        <v>52</v>
      </c>
      <c r="D12" s="202">
        <v>116.01</v>
      </c>
      <c r="E12" s="202">
        <v>0</v>
      </c>
      <c r="F12" s="320">
        <v>0</v>
      </c>
      <c r="G12" s="202">
        <v>0</v>
      </c>
      <c r="H12" s="202">
        <v>0</v>
      </c>
      <c r="I12" s="202">
        <v>0</v>
      </c>
      <c r="J12" s="202">
        <v>0</v>
      </c>
      <c r="K12" s="202">
        <v>0</v>
      </c>
      <c r="L12" s="202">
        <v>0</v>
      </c>
      <c r="M12" s="202">
        <v>0</v>
      </c>
      <c r="N12" s="202">
        <v>0</v>
      </c>
      <c r="O12" s="202">
        <v>0</v>
      </c>
      <c r="P12" s="202">
        <v>0</v>
      </c>
      <c r="Q12" s="202">
        <v>0</v>
      </c>
      <c r="R12" s="202">
        <v>0</v>
      </c>
      <c r="S12" s="202">
        <v>0</v>
      </c>
      <c r="T12" s="202">
        <v>0</v>
      </c>
      <c r="U12" s="202">
        <v>0</v>
      </c>
      <c r="V12" s="202">
        <v>0</v>
      </c>
      <c r="W12" s="202">
        <v>0</v>
      </c>
      <c r="X12" s="202">
        <v>0</v>
      </c>
      <c r="Y12" s="202">
        <v>0</v>
      </c>
      <c r="Z12" s="202">
        <v>0</v>
      </c>
      <c r="AA12" s="202">
        <v>0</v>
      </c>
      <c r="AB12" s="202">
        <v>0</v>
      </c>
      <c r="AC12" s="319">
        <v>0</v>
      </c>
      <c r="AD12" s="319">
        <v>0</v>
      </c>
      <c r="AE12" s="319">
        <v>0</v>
      </c>
      <c r="AF12" s="319">
        <v>0</v>
      </c>
      <c r="AG12" s="319">
        <v>0</v>
      </c>
      <c r="AH12" s="319">
        <v>0</v>
      </c>
      <c r="AI12" s="319">
        <v>0</v>
      </c>
      <c r="AJ12" s="319">
        <v>0</v>
      </c>
      <c r="AK12" s="319">
        <v>0</v>
      </c>
      <c r="AL12" s="202">
        <v>0</v>
      </c>
      <c r="AM12" s="202">
        <v>0</v>
      </c>
      <c r="AN12" s="202">
        <v>0</v>
      </c>
      <c r="AO12" s="202">
        <v>0</v>
      </c>
      <c r="AP12" s="319">
        <v>0</v>
      </c>
      <c r="AQ12" s="319">
        <v>0</v>
      </c>
      <c r="AR12" s="319">
        <v>0</v>
      </c>
      <c r="AS12" s="202">
        <v>0</v>
      </c>
      <c r="AT12" s="202">
        <v>0</v>
      </c>
      <c r="AU12" s="202">
        <v>0</v>
      </c>
      <c r="AV12" s="202">
        <v>0</v>
      </c>
      <c r="AW12" s="202">
        <v>0</v>
      </c>
      <c r="AX12" s="202">
        <v>0</v>
      </c>
      <c r="AY12" s="202">
        <v>0</v>
      </c>
      <c r="AZ12" s="202">
        <v>0</v>
      </c>
      <c r="BA12" s="202">
        <v>0</v>
      </c>
      <c r="BB12" s="202">
        <v>0</v>
      </c>
      <c r="BC12" s="202">
        <v>0</v>
      </c>
      <c r="BD12" s="202">
        <v>0</v>
      </c>
      <c r="BE12" s="202">
        <v>0</v>
      </c>
      <c r="BF12" s="202">
        <v>0</v>
      </c>
      <c r="BG12" s="319">
        <v>0</v>
      </c>
      <c r="BH12" s="319">
        <v>0</v>
      </c>
      <c r="BI12" s="319">
        <v>0</v>
      </c>
      <c r="BJ12" s="321">
        <v>-0.81</v>
      </c>
      <c r="BK12" s="321">
        <v>115.2</v>
      </c>
    </row>
    <row r="13" spans="1:63" ht="20.100000000000001" customHeight="1" x14ac:dyDescent="0.2">
      <c r="A13" s="375" t="s">
        <v>53</v>
      </c>
      <c r="B13" s="341" t="s">
        <v>54</v>
      </c>
      <c r="C13" s="340" t="s">
        <v>55</v>
      </c>
      <c r="D13" s="202">
        <v>0</v>
      </c>
      <c r="E13" s="202">
        <v>0</v>
      </c>
      <c r="F13" s="320">
        <v>0</v>
      </c>
      <c r="G13" s="202">
        <v>0</v>
      </c>
      <c r="H13" s="202">
        <v>0</v>
      </c>
      <c r="I13" s="202">
        <v>0</v>
      </c>
      <c r="J13" s="202">
        <v>0</v>
      </c>
      <c r="K13" s="202">
        <v>0</v>
      </c>
      <c r="L13" s="202">
        <v>0</v>
      </c>
      <c r="M13" s="202">
        <v>0</v>
      </c>
      <c r="N13" s="202">
        <v>0</v>
      </c>
      <c r="O13" s="202">
        <v>0</v>
      </c>
      <c r="P13" s="202">
        <v>0</v>
      </c>
      <c r="Q13" s="202">
        <v>0</v>
      </c>
      <c r="R13" s="202">
        <v>0</v>
      </c>
      <c r="S13" s="202">
        <v>0</v>
      </c>
      <c r="T13" s="202">
        <v>0</v>
      </c>
      <c r="U13" s="202">
        <v>0</v>
      </c>
      <c r="V13" s="202">
        <v>0</v>
      </c>
      <c r="W13" s="202">
        <v>0</v>
      </c>
      <c r="X13" s="202">
        <v>0</v>
      </c>
      <c r="Y13" s="202">
        <v>0</v>
      </c>
      <c r="Z13" s="202">
        <v>0</v>
      </c>
      <c r="AA13" s="202">
        <v>0</v>
      </c>
      <c r="AB13" s="202">
        <v>0</v>
      </c>
      <c r="AC13" s="319">
        <v>0</v>
      </c>
      <c r="AD13" s="319">
        <v>0</v>
      </c>
      <c r="AE13" s="319">
        <v>0</v>
      </c>
      <c r="AF13" s="319">
        <v>0</v>
      </c>
      <c r="AG13" s="319">
        <v>0</v>
      </c>
      <c r="AH13" s="319">
        <v>0</v>
      </c>
      <c r="AI13" s="319">
        <v>0</v>
      </c>
      <c r="AJ13" s="319">
        <v>0</v>
      </c>
      <c r="AK13" s="319">
        <v>0</v>
      </c>
      <c r="AL13" s="202">
        <v>0</v>
      </c>
      <c r="AM13" s="202">
        <v>0</v>
      </c>
      <c r="AN13" s="202">
        <v>0</v>
      </c>
      <c r="AO13" s="202">
        <v>0</v>
      </c>
      <c r="AP13" s="319">
        <v>0</v>
      </c>
      <c r="AQ13" s="319">
        <v>0</v>
      </c>
      <c r="AR13" s="319">
        <v>0</v>
      </c>
      <c r="AS13" s="202">
        <v>0</v>
      </c>
      <c r="AT13" s="202">
        <v>0</v>
      </c>
      <c r="AU13" s="202">
        <v>0</v>
      </c>
      <c r="AV13" s="202">
        <v>0</v>
      </c>
      <c r="AW13" s="202">
        <v>0</v>
      </c>
      <c r="AX13" s="202">
        <v>0</v>
      </c>
      <c r="AY13" s="202">
        <v>0</v>
      </c>
      <c r="AZ13" s="202">
        <v>0</v>
      </c>
      <c r="BA13" s="202">
        <v>0</v>
      </c>
      <c r="BB13" s="202">
        <v>0</v>
      </c>
      <c r="BC13" s="202">
        <v>0</v>
      </c>
      <c r="BD13" s="202">
        <v>0</v>
      </c>
      <c r="BE13" s="202">
        <v>0</v>
      </c>
      <c r="BF13" s="202">
        <v>0</v>
      </c>
      <c r="BG13" s="319">
        <v>0</v>
      </c>
      <c r="BH13" s="319">
        <v>0</v>
      </c>
      <c r="BI13" s="319">
        <v>0</v>
      </c>
      <c r="BJ13" s="321">
        <v>0</v>
      </c>
      <c r="BK13" s="321">
        <v>0</v>
      </c>
    </row>
    <row r="14" spans="1:63" ht="20.100000000000001" customHeight="1" x14ac:dyDescent="0.2">
      <c r="A14" s="375" t="s">
        <v>56</v>
      </c>
      <c r="B14" s="341" t="s">
        <v>57</v>
      </c>
      <c r="C14" s="340" t="s">
        <v>58</v>
      </c>
      <c r="D14" s="202">
        <v>0</v>
      </c>
      <c r="E14" s="202">
        <v>0</v>
      </c>
      <c r="F14" s="320">
        <v>0</v>
      </c>
      <c r="G14" s="202">
        <v>0</v>
      </c>
      <c r="H14" s="202">
        <v>0</v>
      </c>
      <c r="I14" s="202">
        <v>0</v>
      </c>
      <c r="J14" s="202">
        <v>0</v>
      </c>
      <c r="K14" s="202">
        <v>0</v>
      </c>
      <c r="L14" s="202">
        <v>0</v>
      </c>
      <c r="M14" s="202">
        <v>0</v>
      </c>
      <c r="N14" s="202">
        <v>0</v>
      </c>
      <c r="O14" s="202">
        <v>0</v>
      </c>
      <c r="P14" s="202">
        <v>0</v>
      </c>
      <c r="Q14" s="202">
        <v>0</v>
      </c>
      <c r="R14" s="202">
        <v>0</v>
      </c>
      <c r="S14" s="202">
        <v>0</v>
      </c>
      <c r="T14" s="202">
        <v>0</v>
      </c>
      <c r="U14" s="202">
        <v>0</v>
      </c>
      <c r="V14" s="202">
        <v>0</v>
      </c>
      <c r="W14" s="202">
        <v>0</v>
      </c>
      <c r="X14" s="202">
        <v>0</v>
      </c>
      <c r="Y14" s="202">
        <v>0</v>
      </c>
      <c r="Z14" s="202">
        <v>0</v>
      </c>
      <c r="AA14" s="202">
        <v>0</v>
      </c>
      <c r="AB14" s="202">
        <v>0</v>
      </c>
      <c r="AC14" s="319">
        <v>0</v>
      </c>
      <c r="AD14" s="319">
        <v>0</v>
      </c>
      <c r="AE14" s="319">
        <v>0</v>
      </c>
      <c r="AF14" s="319">
        <v>0</v>
      </c>
      <c r="AG14" s="319">
        <v>0</v>
      </c>
      <c r="AH14" s="319">
        <v>0</v>
      </c>
      <c r="AI14" s="319">
        <v>0</v>
      </c>
      <c r="AJ14" s="319">
        <v>0</v>
      </c>
      <c r="AK14" s="319">
        <v>0</v>
      </c>
      <c r="AL14" s="202">
        <v>0</v>
      </c>
      <c r="AM14" s="202">
        <v>0</v>
      </c>
      <c r="AN14" s="202">
        <v>0</v>
      </c>
      <c r="AO14" s="202">
        <v>0</v>
      </c>
      <c r="AP14" s="319">
        <v>0</v>
      </c>
      <c r="AQ14" s="319">
        <v>0</v>
      </c>
      <c r="AR14" s="319">
        <v>0</v>
      </c>
      <c r="AS14" s="202">
        <v>0</v>
      </c>
      <c r="AT14" s="202">
        <v>0</v>
      </c>
      <c r="AU14" s="202">
        <v>0</v>
      </c>
      <c r="AV14" s="202">
        <v>0</v>
      </c>
      <c r="AW14" s="202">
        <v>0</v>
      </c>
      <c r="AX14" s="202">
        <v>0</v>
      </c>
      <c r="AY14" s="202">
        <v>0</v>
      </c>
      <c r="AZ14" s="202">
        <v>0</v>
      </c>
      <c r="BA14" s="202">
        <v>0</v>
      </c>
      <c r="BB14" s="202">
        <v>0</v>
      </c>
      <c r="BC14" s="202">
        <v>0</v>
      </c>
      <c r="BD14" s="202">
        <v>0</v>
      </c>
      <c r="BE14" s="202">
        <v>0</v>
      </c>
      <c r="BF14" s="202">
        <v>0</v>
      </c>
      <c r="BG14" s="319">
        <v>0</v>
      </c>
      <c r="BH14" s="319">
        <v>0</v>
      </c>
      <c r="BI14" s="319">
        <v>0</v>
      </c>
      <c r="BJ14" s="321">
        <v>0</v>
      </c>
      <c r="BK14" s="321">
        <v>0</v>
      </c>
    </row>
    <row r="15" spans="1:63" ht="20.100000000000001" customHeight="1" x14ac:dyDescent="0.2">
      <c r="A15" s="375" t="s">
        <v>59</v>
      </c>
      <c r="B15" s="341" t="s">
        <v>60</v>
      </c>
      <c r="C15" s="340" t="s">
        <v>61</v>
      </c>
      <c r="D15" s="202">
        <v>0</v>
      </c>
      <c r="E15" s="202">
        <v>0</v>
      </c>
      <c r="F15" s="320">
        <v>0</v>
      </c>
      <c r="G15" s="202">
        <v>0</v>
      </c>
      <c r="H15" s="202">
        <v>0</v>
      </c>
      <c r="I15" s="202">
        <v>0</v>
      </c>
      <c r="J15" s="202">
        <v>0</v>
      </c>
      <c r="K15" s="202">
        <v>0</v>
      </c>
      <c r="L15" s="202">
        <v>0</v>
      </c>
      <c r="M15" s="202">
        <v>0</v>
      </c>
      <c r="N15" s="202">
        <v>0</v>
      </c>
      <c r="O15" s="202">
        <v>0</v>
      </c>
      <c r="P15" s="202">
        <v>0</v>
      </c>
      <c r="Q15" s="202">
        <v>0</v>
      </c>
      <c r="R15" s="202">
        <v>0</v>
      </c>
      <c r="S15" s="202">
        <v>0</v>
      </c>
      <c r="T15" s="202">
        <v>0</v>
      </c>
      <c r="U15" s="202">
        <v>0</v>
      </c>
      <c r="V15" s="202">
        <v>0</v>
      </c>
      <c r="W15" s="202">
        <v>0</v>
      </c>
      <c r="X15" s="202">
        <v>0</v>
      </c>
      <c r="Y15" s="202">
        <v>0</v>
      </c>
      <c r="Z15" s="202">
        <v>0</v>
      </c>
      <c r="AA15" s="202">
        <v>0</v>
      </c>
      <c r="AB15" s="202">
        <v>0</v>
      </c>
      <c r="AC15" s="319">
        <v>0</v>
      </c>
      <c r="AD15" s="319">
        <v>0</v>
      </c>
      <c r="AE15" s="319">
        <v>0</v>
      </c>
      <c r="AF15" s="319">
        <v>0</v>
      </c>
      <c r="AG15" s="319">
        <v>0</v>
      </c>
      <c r="AH15" s="319">
        <v>0</v>
      </c>
      <c r="AI15" s="319">
        <v>0</v>
      </c>
      <c r="AJ15" s="319">
        <v>0</v>
      </c>
      <c r="AK15" s="319">
        <v>0</v>
      </c>
      <c r="AL15" s="202">
        <v>0</v>
      </c>
      <c r="AM15" s="202">
        <v>0</v>
      </c>
      <c r="AN15" s="202">
        <v>0</v>
      </c>
      <c r="AO15" s="202">
        <v>0</v>
      </c>
      <c r="AP15" s="319">
        <v>0</v>
      </c>
      <c r="AQ15" s="319">
        <v>0</v>
      </c>
      <c r="AR15" s="319">
        <v>0</v>
      </c>
      <c r="AS15" s="202">
        <v>0</v>
      </c>
      <c r="AT15" s="202">
        <v>0</v>
      </c>
      <c r="AU15" s="202">
        <v>0</v>
      </c>
      <c r="AV15" s="202">
        <v>0</v>
      </c>
      <c r="AW15" s="202">
        <v>0</v>
      </c>
      <c r="AX15" s="202">
        <v>0</v>
      </c>
      <c r="AY15" s="202">
        <v>0</v>
      </c>
      <c r="AZ15" s="202">
        <v>0</v>
      </c>
      <c r="BA15" s="202">
        <v>0</v>
      </c>
      <c r="BB15" s="202">
        <v>0</v>
      </c>
      <c r="BC15" s="202">
        <v>0</v>
      </c>
      <c r="BD15" s="202">
        <v>0</v>
      </c>
      <c r="BE15" s="202">
        <v>0</v>
      </c>
      <c r="BF15" s="202">
        <v>0</v>
      </c>
      <c r="BG15" s="319">
        <v>0</v>
      </c>
      <c r="BH15" s="319">
        <v>0</v>
      </c>
      <c r="BI15" s="319">
        <v>0</v>
      </c>
      <c r="BJ15" s="321">
        <v>0</v>
      </c>
      <c r="BK15" s="321">
        <v>0</v>
      </c>
    </row>
    <row r="16" spans="1:63" ht="20.100000000000001" customHeight="1" x14ac:dyDescent="0.2">
      <c r="A16" s="375" t="s">
        <v>662</v>
      </c>
      <c r="B16" s="341" t="s">
        <v>62</v>
      </c>
      <c r="C16" s="340" t="s">
        <v>63</v>
      </c>
      <c r="D16" s="202">
        <v>43.68</v>
      </c>
      <c r="E16" s="202">
        <v>0</v>
      </c>
      <c r="F16" s="320">
        <v>0</v>
      </c>
      <c r="G16" s="202">
        <v>0</v>
      </c>
      <c r="H16" s="202">
        <v>0</v>
      </c>
      <c r="I16" s="202">
        <v>0</v>
      </c>
      <c r="J16" s="202">
        <v>0</v>
      </c>
      <c r="K16" s="202">
        <v>0</v>
      </c>
      <c r="L16" s="202">
        <v>0</v>
      </c>
      <c r="M16" s="202">
        <v>0</v>
      </c>
      <c r="N16" s="202">
        <v>0</v>
      </c>
      <c r="O16" s="202">
        <v>0</v>
      </c>
      <c r="P16" s="202">
        <v>0</v>
      </c>
      <c r="Q16" s="202">
        <v>0</v>
      </c>
      <c r="R16" s="202">
        <v>0</v>
      </c>
      <c r="S16" s="202">
        <v>0</v>
      </c>
      <c r="T16" s="202">
        <v>0</v>
      </c>
      <c r="U16" s="202">
        <v>0</v>
      </c>
      <c r="V16" s="202">
        <v>0</v>
      </c>
      <c r="W16" s="202">
        <v>0</v>
      </c>
      <c r="X16" s="202">
        <v>0</v>
      </c>
      <c r="Y16" s="202">
        <v>0</v>
      </c>
      <c r="Z16" s="202">
        <v>0</v>
      </c>
      <c r="AA16" s="202">
        <v>0</v>
      </c>
      <c r="AB16" s="202">
        <v>0</v>
      </c>
      <c r="AC16" s="319">
        <v>0</v>
      </c>
      <c r="AD16" s="319">
        <v>0</v>
      </c>
      <c r="AE16" s="319">
        <v>0</v>
      </c>
      <c r="AF16" s="319">
        <v>0</v>
      </c>
      <c r="AG16" s="319">
        <v>0</v>
      </c>
      <c r="AH16" s="319">
        <v>0</v>
      </c>
      <c r="AI16" s="319">
        <v>0</v>
      </c>
      <c r="AJ16" s="319">
        <v>0</v>
      </c>
      <c r="AK16" s="319">
        <v>0</v>
      </c>
      <c r="AL16" s="202">
        <v>0</v>
      </c>
      <c r="AM16" s="202">
        <v>0</v>
      </c>
      <c r="AN16" s="202">
        <v>0</v>
      </c>
      <c r="AO16" s="202">
        <v>0</v>
      </c>
      <c r="AP16" s="319">
        <v>0</v>
      </c>
      <c r="AQ16" s="319">
        <v>0</v>
      </c>
      <c r="AR16" s="319">
        <v>0</v>
      </c>
      <c r="AS16" s="202">
        <v>0</v>
      </c>
      <c r="AT16" s="202">
        <v>0</v>
      </c>
      <c r="AU16" s="202">
        <v>0</v>
      </c>
      <c r="AV16" s="202">
        <v>0</v>
      </c>
      <c r="AW16" s="202">
        <v>0</v>
      </c>
      <c r="AX16" s="202">
        <v>0</v>
      </c>
      <c r="AY16" s="202">
        <v>0</v>
      </c>
      <c r="AZ16" s="202">
        <v>0</v>
      </c>
      <c r="BA16" s="202">
        <v>0</v>
      </c>
      <c r="BB16" s="202">
        <v>0</v>
      </c>
      <c r="BC16" s="202">
        <v>0</v>
      </c>
      <c r="BD16" s="202">
        <v>0</v>
      </c>
      <c r="BE16" s="202">
        <v>0</v>
      </c>
      <c r="BF16" s="202">
        <v>0</v>
      </c>
      <c r="BG16" s="319">
        <v>0</v>
      </c>
      <c r="BH16" s="319">
        <v>0</v>
      </c>
      <c r="BI16" s="319">
        <v>0</v>
      </c>
      <c r="BJ16" s="321">
        <v>-0.04</v>
      </c>
      <c r="BK16" s="321">
        <v>43.64</v>
      </c>
    </row>
    <row r="17" spans="1:63" ht="20.100000000000001" customHeight="1" x14ac:dyDescent="0.2">
      <c r="A17" s="375" t="s">
        <v>64</v>
      </c>
      <c r="B17" s="341" t="s">
        <v>65</v>
      </c>
      <c r="C17" s="340" t="s">
        <v>66</v>
      </c>
      <c r="D17" s="202">
        <v>0</v>
      </c>
      <c r="E17" s="202">
        <v>0</v>
      </c>
      <c r="F17" s="320">
        <v>0</v>
      </c>
      <c r="G17" s="202">
        <v>0</v>
      </c>
      <c r="H17" s="202">
        <v>0</v>
      </c>
      <c r="I17" s="202">
        <v>0</v>
      </c>
      <c r="J17" s="202">
        <v>0</v>
      </c>
      <c r="K17" s="202">
        <v>0</v>
      </c>
      <c r="L17" s="202">
        <v>0</v>
      </c>
      <c r="M17" s="202">
        <v>0</v>
      </c>
      <c r="N17" s="202">
        <v>0</v>
      </c>
      <c r="O17" s="202">
        <v>0</v>
      </c>
      <c r="P17" s="202">
        <v>0</v>
      </c>
      <c r="Q17" s="202">
        <v>0</v>
      </c>
      <c r="R17" s="202">
        <v>0</v>
      </c>
      <c r="S17" s="202">
        <v>0</v>
      </c>
      <c r="T17" s="202">
        <v>0</v>
      </c>
      <c r="U17" s="202">
        <v>0</v>
      </c>
      <c r="V17" s="202">
        <v>0</v>
      </c>
      <c r="W17" s="202">
        <v>0</v>
      </c>
      <c r="X17" s="202">
        <v>0</v>
      </c>
      <c r="Y17" s="202">
        <v>0</v>
      </c>
      <c r="Z17" s="202">
        <v>0</v>
      </c>
      <c r="AA17" s="202">
        <v>0</v>
      </c>
      <c r="AB17" s="202">
        <v>0</v>
      </c>
      <c r="AC17" s="319">
        <v>0</v>
      </c>
      <c r="AD17" s="319">
        <v>0</v>
      </c>
      <c r="AE17" s="319">
        <v>0</v>
      </c>
      <c r="AF17" s="319">
        <v>0</v>
      </c>
      <c r="AG17" s="319">
        <v>0</v>
      </c>
      <c r="AH17" s="319">
        <v>0</v>
      </c>
      <c r="AI17" s="319">
        <v>0</v>
      </c>
      <c r="AJ17" s="319">
        <v>0</v>
      </c>
      <c r="AK17" s="319">
        <v>0</v>
      </c>
      <c r="AL17" s="202">
        <v>0</v>
      </c>
      <c r="AM17" s="202">
        <v>0</v>
      </c>
      <c r="AN17" s="202">
        <v>0</v>
      </c>
      <c r="AO17" s="202">
        <v>0</v>
      </c>
      <c r="AP17" s="319">
        <v>0</v>
      </c>
      <c r="AQ17" s="319">
        <v>0</v>
      </c>
      <c r="AR17" s="319">
        <v>0</v>
      </c>
      <c r="AS17" s="202">
        <v>0</v>
      </c>
      <c r="AT17" s="202">
        <v>0</v>
      </c>
      <c r="AU17" s="202">
        <v>0</v>
      </c>
      <c r="AV17" s="202">
        <v>0</v>
      </c>
      <c r="AW17" s="202">
        <v>0</v>
      </c>
      <c r="AX17" s="202">
        <v>0</v>
      </c>
      <c r="AY17" s="202">
        <v>0</v>
      </c>
      <c r="AZ17" s="202">
        <v>0</v>
      </c>
      <c r="BA17" s="202">
        <v>0</v>
      </c>
      <c r="BB17" s="202">
        <v>0</v>
      </c>
      <c r="BC17" s="202">
        <v>0</v>
      </c>
      <c r="BD17" s="202">
        <v>0</v>
      </c>
      <c r="BE17" s="202">
        <v>0</v>
      </c>
      <c r="BF17" s="202">
        <v>0</v>
      </c>
      <c r="BG17" s="319">
        <v>0</v>
      </c>
      <c r="BH17" s="319">
        <v>0</v>
      </c>
      <c r="BI17" s="319">
        <v>0</v>
      </c>
      <c r="BJ17" s="321">
        <v>0</v>
      </c>
      <c r="BK17" s="321">
        <v>0</v>
      </c>
    </row>
    <row r="18" spans="1:63" ht="20.100000000000001" customHeight="1" x14ac:dyDescent="0.2">
      <c r="A18" s="375" t="s">
        <v>1277</v>
      </c>
      <c r="B18" s="341" t="s">
        <v>67</v>
      </c>
      <c r="C18" s="340" t="s">
        <v>68</v>
      </c>
      <c r="D18" s="202">
        <v>0</v>
      </c>
      <c r="E18" s="202">
        <v>0</v>
      </c>
      <c r="F18" s="320">
        <v>0</v>
      </c>
      <c r="G18" s="202">
        <v>0</v>
      </c>
      <c r="H18" s="202">
        <v>0</v>
      </c>
      <c r="I18" s="202">
        <v>0</v>
      </c>
      <c r="J18" s="202">
        <v>0</v>
      </c>
      <c r="K18" s="202">
        <v>0</v>
      </c>
      <c r="L18" s="202">
        <v>0</v>
      </c>
      <c r="M18" s="202">
        <v>0</v>
      </c>
      <c r="N18" s="202">
        <v>0</v>
      </c>
      <c r="O18" s="202">
        <v>0</v>
      </c>
      <c r="P18" s="202">
        <v>0</v>
      </c>
      <c r="Q18" s="202">
        <v>0</v>
      </c>
      <c r="R18" s="202">
        <v>0</v>
      </c>
      <c r="S18" s="202">
        <v>0</v>
      </c>
      <c r="T18" s="202">
        <v>0</v>
      </c>
      <c r="U18" s="202">
        <v>0</v>
      </c>
      <c r="V18" s="202">
        <v>0</v>
      </c>
      <c r="W18" s="202">
        <v>0</v>
      </c>
      <c r="X18" s="202">
        <v>0</v>
      </c>
      <c r="Y18" s="202">
        <v>0</v>
      </c>
      <c r="Z18" s="202">
        <v>0</v>
      </c>
      <c r="AA18" s="202">
        <v>0</v>
      </c>
      <c r="AB18" s="202">
        <v>0</v>
      </c>
      <c r="AC18" s="319">
        <v>0</v>
      </c>
      <c r="AD18" s="319">
        <v>0</v>
      </c>
      <c r="AE18" s="319">
        <v>0</v>
      </c>
      <c r="AF18" s="319">
        <v>0</v>
      </c>
      <c r="AG18" s="319">
        <v>0</v>
      </c>
      <c r="AH18" s="319">
        <v>0</v>
      </c>
      <c r="AI18" s="319">
        <v>0</v>
      </c>
      <c r="AJ18" s="319">
        <v>0</v>
      </c>
      <c r="AK18" s="319">
        <v>0</v>
      </c>
      <c r="AL18" s="202">
        <v>0</v>
      </c>
      <c r="AM18" s="202">
        <v>0</v>
      </c>
      <c r="AN18" s="202">
        <v>0</v>
      </c>
      <c r="AO18" s="202">
        <v>0</v>
      </c>
      <c r="AP18" s="319">
        <v>0</v>
      </c>
      <c r="AQ18" s="319">
        <v>0</v>
      </c>
      <c r="AR18" s="319">
        <v>0</v>
      </c>
      <c r="AS18" s="202">
        <v>0</v>
      </c>
      <c r="AT18" s="202">
        <v>0</v>
      </c>
      <c r="AU18" s="202">
        <v>0</v>
      </c>
      <c r="AV18" s="202">
        <v>0</v>
      </c>
      <c r="AW18" s="202">
        <v>0</v>
      </c>
      <c r="AX18" s="202">
        <v>0</v>
      </c>
      <c r="AY18" s="202">
        <v>0</v>
      </c>
      <c r="AZ18" s="202">
        <v>0</v>
      </c>
      <c r="BA18" s="202">
        <v>0</v>
      </c>
      <c r="BB18" s="202">
        <v>0</v>
      </c>
      <c r="BC18" s="202">
        <v>0</v>
      </c>
      <c r="BD18" s="202">
        <v>0</v>
      </c>
      <c r="BE18" s="202">
        <v>0</v>
      </c>
      <c r="BF18" s="202">
        <v>0</v>
      </c>
      <c r="BG18" s="319">
        <v>0</v>
      </c>
      <c r="BH18" s="319">
        <v>0</v>
      </c>
      <c r="BI18" s="319">
        <v>0</v>
      </c>
      <c r="BJ18" s="321">
        <v>0</v>
      </c>
      <c r="BK18" s="321">
        <v>0</v>
      </c>
    </row>
    <row r="19" spans="1:63" ht="20.100000000000001" customHeight="1" x14ac:dyDescent="0.2">
      <c r="A19" s="376">
        <v>2</v>
      </c>
      <c r="B19" s="317" t="s">
        <v>69</v>
      </c>
      <c r="C19" s="316" t="s">
        <v>70</v>
      </c>
      <c r="D19" s="320">
        <v>289.77999999999997</v>
      </c>
      <c r="E19" s="320">
        <v>14.840000000000002</v>
      </c>
      <c r="F19" s="320">
        <v>13.950000000000001</v>
      </c>
      <c r="G19" s="320">
        <v>8.75</v>
      </c>
      <c r="H19" s="320">
        <v>0</v>
      </c>
      <c r="I19" s="320">
        <v>8.75</v>
      </c>
      <c r="J19" s="320">
        <v>4.3499999999999996</v>
      </c>
      <c r="K19" s="320">
        <v>0.81</v>
      </c>
      <c r="L19" s="320">
        <v>0</v>
      </c>
      <c r="M19" s="320">
        <v>0</v>
      </c>
      <c r="N19" s="320">
        <v>0</v>
      </c>
      <c r="O19" s="320">
        <v>0.04</v>
      </c>
      <c r="P19" s="320">
        <v>0</v>
      </c>
      <c r="Q19" s="320">
        <v>0</v>
      </c>
      <c r="R19" s="320">
        <v>0.89</v>
      </c>
      <c r="S19" s="320">
        <v>0</v>
      </c>
      <c r="T19" s="320">
        <v>0</v>
      </c>
      <c r="U19" s="320">
        <v>0</v>
      </c>
      <c r="V19" s="320">
        <v>0</v>
      </c>
      <c r="W19" s="320">
        <v>0</v>
      </c>
      <c r="X19" s="320">
        <v>0</v>
      </c>
      <c r="Y19" s="320">
        <v>0</v>
      </c>
      <c r="Z19" s="320">
        <v>0</v>
      </c>
      <c r="AA19" s="320">
        <v>0</v>
      </c>
      <c r="AB19" s="320">
        <v>0.15000000000000002</v>
      </c>
      <c r="AC19" s="320">
        <v>6.9999999999999993E-2</v>
      </c>
      <c r="AD19" s="320">
        <v>0.08</v>
      </c>
      <c r="AE19" s="320">
        <v>0</v>
      </c>
      <c r="AF19" s="320">
        <v>0</v>
      </c>
      <c r="AG19" s="320">
        <v>0</v>
      </c>
      <c r="AH19" s="320">
        <v>0</v>
      </c>
      <c r="AI19" s="320">
        <v>0</v>
      </c>
      <c r="AJ19" s="320">
        <v>0</v>
      </c>
      <c r="AK19" s="320">
        <v>0</v>
      </c>
      <c r="AL19" s="320">
        <v>0</v>
      </c>
      <c r="AM19" s="320">
        <v>0</v>
      </c>
      <c r="AN19" s="320">
        <v>0</v>
      </c>
      <c r="AO19" s="320">
        <v>0</v>
      </c>
      <c r="AP19" s="320">
        <v>0</v>
      </c>
      <c r="AQ19" s="320">
        <v>0</v>
      </c>
      <c r="AR19" s="320">
        <v>0</v>
      </c>
      <c r="AS19" s="320">
        <v>0</v>
      </c>
      <c r="AT19" s="320">
        <v>0</v>
      </c>
      <c r="AU19" s="320">
        <v>0</v>
      </c>
      <c r="AV19" s="320">
        <v>0</v>
      </c>
      <c r="AW19" s="320">
        <v>0</v>
      </c>
      <c r="AX19" s="320">
        <v>0.7400000000000001</v>
      </c>
      <c r="AY19" s="320">
        <v>0</v>
      </c>
      <c r="AZ19" s="320">
        <v>0</v>
      </c>
      <c r="BA19" s="320">
        <v>0</v>
      </c>
      <c r="BB19" s="320">
        <v>0</v>
      </c>
      <c r="BC19" s="320">
        <v>0</v>
      </c>
      <c r="BD19" s="320">
        <v>0</v>
      </c>
      <c r="BE19" s="320">
        <v>0</v>
      </c>
      <c r="BF19" s="320">
        <v>0</v>
      </c>
      <c r="BG19" s="320">
        <v>0</v>
      </c>
      <c r="BH19" s="320">
        <v>0</v>
      </c>
      <c r="BI19" s="320">
        <v>0</v>
      </c>
      <c r="BJ19" s="320">
        <v>13.950000000000001</v>
      </c>
      <c r="BK19" s="320">
        <v>303.73</v>
      </c>
    </row>
    <row r="20" spans="1:63" ht="20.100000000000001" customHeight="1" x14ac:dyDescent="0.2">
      <c r="A20" s="375" t="s">
        <v>71</v>
      </c>
      <c r="B20" s="341" t="s">
        <v>72</v>
      </c>
      <c r="C20" s="340" t="s">
        <v>73</v>
      </c>
      <c r="D20" s="202">
        <v>0</v>
      </c>
      <c r="E20" s="202">
        <v>0</v>
      </c>
      <c r="F20" s="320">
        <v>0</v>
      </c>
      <c r="G20" s="202">
        <v>0</v>
      </c>
      <c r="H20" s="202">
        <v>0</v>
      </c>
      <c r="I20" s="202">
        <v>0</v>
      </c>
      <c r="J20" s="202">
        <v>0</v>
      </c>
      <c r="K20" s="202">
        <v>0</v>
      </c>
      <c r="L20" s="202">
        <v>0</v>
      </c>
      <c r="M20" s="202">
        <v>0</v>
      </c>
      <c r="N20" s="202">
        <v>0</v>
      </c>
      <c r="O20" s="202">
        <v>0</v>
      </c>
      <c r="P20" s="202">
        <v>0</v>
      </c>
      <c r="Q20" s="202">
        <v>0</v>
      </c>
      <c r="R20" s="202">
        <v>0</v>
      </c>
      <c r="S20" s="202">
        <v>0</v>
      </c>
      <c r="T20" s="202">
        <v>0</v>
      </c>
      <c r="U20" s="202">
        <v>0</v>
      </c>
      <c r="V20" s="202">
        <v>0</v>
      </c>
      <c r="W20" s="202">
        <v>0</v>
      </c>
      <c r="X20" s="202">
        <v>0</v>
      </c>
      <c r="Y20" s="202">
        <v>0</v>
      </c>
      <c r="Z20" s="202">
        <v>0</v>
      </c>
      <c r="AA20" s="202">
        <v>0</v>
      </c>
      <c r="AB20" s="202">
        <v>0</v>
      </c>
      <c r="AC20" s="319">
        <v>0</v>
      </c>
      <c r="AD20" s="319">
        <v>0</v>
      </c>
      <c r="AE20" s="319">
        <v>0</v>
      </c>
      <c r="AF20" s="319">
        <v>0</v>
      </c>
      <c r="AG20" s="319">
        <v>0</v>
      </c>
      <c r="AH20" s="319">
        <v>0</v>
      </c>
      <c r="AI20" s="319">
        <v>0</v>
      </c>
      <c r="AJ20" s="319">
        <v>0</v>
      </c>
      <c r="AK20" s="319">
        <v>0</v>
      </c>
      <c r="AL20" s="202">
        <v>0</v>
      </c>
      <c r="AM20" s="202">
        <v>0</v>
      </c>
      <c r="AN20" s="202">
        <v>0</v>
      </c>
      <c r="AO20" s="202">
        <v>0</v>
      </c>
      <c r="AP20" s="319">
        <v>0</v>
      </c>
      <c r="AQ20" s="319">
        <v>0</v>
      </c>
      <c r="AR20" s="319">
        <v>0</v>
      </c>
      <c r="AS20" s="202">
        <v>0</v>
      </c>
      <c r="AT20" s="202">
        <v>0</v>
      </c>
      <c r="AU20" s="202">
        <v>0</v>
      </c>
      <c r="AV20" s="202">
        <v>0</v>
      </c>
      <c r="AW20" s="202">
        <v>0</v>
      </c>
      <c r="AX20" s="202">
        <v>0</v>
      </c>
      <c r="AY20" s="202">
        <v>0</v>
      </c>
      <c r="AZ20" s="202">
        <v>0</v>
      </c>
      <c r="BA20" s="202">
        <v>0</v>
      </c>
      <c r="BB20" s="202">
        <v>0</v>
      </c>
      <c r="BC20" s="202">
        <v>0</v>
      </c>
      <c r="BD20" s="202">
        <v>0</v>
      </c>
      <c r="BE20" s="202">
        <v>0</v>
      </c>
      <c r="BF20" s="202">
        <v>0</v>
      </c>
      <c r="BG20" s="319">
        <v>0</v>
      </c>
      <c r="BH20" s="319">
        <v>0</v>
      </c>
      <c r="BI20" s="319">
        <v>0</v>
      </c>
      <c r="BJ20" s="321">
        <v>0</v>
      </c>
      <c r="BK20" s="321">
        <v>0</v>
      </c>
    </row>
    <row r="21" spans="1:63" ht="20.100000000000001" customHeight="1" x14ac:dyDescent="0.2">
      <c r="A21" s="375" t="s">
        <v>74</v>
      </c>
      <c r="B21" s="341" t="s">
        <v>75</v>
      </c>
      <c r="C21" s="340" t="s">
        <v>76</v>
      </c>
      <c r="D21" s="202">
        <v>0</v>
      </c>
      <c r="E21" s="202">
        <v>0</v>
      </c>
      <c r="F21" s="320">
        <v>0</v>
      </c>
      <c r="G21" s="202">
        <v>0</v>
      </c>
      <c r="H21" s="202">
        <v>0</v>
      </c>
      <c r="I21" s="202">
        <v>0</v>
      </c>
      <c r="J21" s="202">
        <v>0</v>
      </c>
      <c r="K21" s="202">
        <v>0</v>
      </c>
      <c r="L21" s="202">
        <v>0</v>
      </c>
      <c r="M21" s="202">
        <v>0</v>
      </c>
      <c r="N21" s="202">
        <v>0</v>
      </c>
      <c r="O21" s="202">
        <v>0</v>
      </c>
      <c r="P21" s="202">
        <v>0</v>
      </c>
      <c r="Q21" s="202">
        <v>0</v>
      </c>
      <c r="R21" s="202">
        <v>0</v>
      </c>
      <c r="S21" s="202">
        <v>0</v>
      </c>
      <c r="T21" s="202">
        <v>0</v>
      </c>
      <c r="U21" s="202">
        <v>0</v>
      </c>
      <c r="V21" s="202">
        <v>0</v>
      </c>
      <c r="W21" s="202">
        <v>0</v>
      </c>
      <c r="X21" s="202">
        <v>0</v>
      </c>
      <c r="Y21" s="202">
        <v>0</v>
      </c>
      <c r="Z21" s="202">
        <v>0</v>
      </c>
      <c r="AA21" s="202">
        <v>0</v>
      </c>
      <c r="AB21" s="202">
        <v>0</v>
      </c>
      <c r="AC21" s="319">
        <v>0</v>
      </c>
      <c r="AD21" s="319">
        <v>0</v>
      </c>
      <c r="AE21" s="319">
        <v>0</v>
      </c>
      <c r="AF21" s="319">
        <v>0</v>
      </c>
      <c r="AG21" s="319">
        <v>0</v>
      </c>
      <c r="AH21" s="319">
        <v>0</v>
      </c>
      <c r="AI21" s="319">
        <v>0</v>
      </c>
      <c r="AJ21" s="319">
        <v>0</v>
      </c>
      <c r="AK21" s="319">
        <v>0</v>
      </c>
      <c r="AL21" s="202">
        <v>0</v>
      </c>
      <c r="AM21" s="202">
        <v>0</v>
      </c>
      <c r="AN21" s="202">
        <v>0</v>
      </c>
      <c r="AO21" s="202">
        <v>0</v>
      </c>
      <c r="AP21" s="319">
        <v>0</v>
      </c>
      <c r="AQ21" s="319">
        <v>0</v>
      </c>
      <c r="AR21" s="319">
        <v>0</v>
      </c>
      <c r="AS21" s="202">
        <v>0</v>
      </c>
      <c r="AT21" s="202">
        <v>0</v>
      </c>
      <c r="AU21" s="202">
        <v>0</v>
      </c>
      <c r="AV21" s="202">
        <v>0</v>
      </c>
      <c r="AW21" s="202">
        <v>0</v>
      </c>
      <c r="AX21" s="202">
        <v>0</v>
      </c>
      <c r="AY21" s="202">
        <v>0</v>
      </c>
      <c r="AZ21" s="202">
        <v>0</v>
      </c>
      <c r="BA21" s="202">
        <v>0</v>
      </c>
      <c r="BB21" s="202">
        <v>0</v>
      </c>
      <c r="BC21" s="202">
        <v>0</v>
      </c>
      <c r="BD21" s="202">
        <v>0</v>
      </c>
      <c r="BE21" s="202">
        <v>0</v>
      </c>
      <c r="BF21" s="202">
        <v>0</v>
      </c>
      <c r="BG21" s="319">
        <v>0</v>
      </c>
      <c r="BH21" s="319">
        <v>0</v>
      </c>
      <c r="BI21" s="319">
        <v>0</v>
      </c>
      <c r="BJ21" s="321">
        <v>0</v>
      </c>
      <c r="BK21" s="321">
        <v>0</v>
      </c>
    </row>
    <row r="22" spans="1:63" ht="20.100000000000001" customHeight="1" x14ac:dyDescent="0.2">
      <c r="A22" s="375" t="s">
        <v>77</v>
      </c>
      <c r="B22" s="341" t="s">
        <v>78</v>
      </c>
      <c r="C22" s="340" t="s">
        <v>79</v>
      </c>
      <c r="D22" s="202">
        <v>0</v>
      </c>
      <c r="E22" s="202">
        <v>0</v>
      </c>
      <c r="F22" s="320">
        <v>0</v>
      </c>
      <c r="G22" s="202">
        <v>0</v>
      </c>
      <c r="H22" s="202">
        <v>0</v>
      </c>
      <c r="I22" s="202">
        <v>0</v>
      </c>
      <c r="J22" s="202">
        <v>0</v>
      </c>
      <c r="K22" s="202">
        <v>0</v>
      </c>
      <c r="L22" s="202">
        <v>0</v>
      </c>
      <c r="M22" s="202">
        <v>0</v>
      </c>
      <c r="N22" s="202">
        <v>0</v>
      </c>
      <c r="O22" s="202">
        <v>0</v>
      </c>
      <c r="P22" s="202">
        <v>0</v>
      </c>
      <c r="Q22" s="202">
        <v>0</v>
      </c>
      <c r="R22" s="202">
        <v>0</v>
      </c>
      <c r="S22" s="202">
        <v>0</v>
      </c>
      <c r="T22" s="202">
        <v>0</v>
      </c>
      <c r="U22" s="202">
        <v>0</v>
      </c>
      <c r="V22" s="202">
        <v>0</v>
      </c>
      <c r="W22" s="202">
        <v>0</v>
      </c>
      <c r="X22" s="202">
        <v>0</v>
      </c>
      <c r="Y22" s="202">
        <v>0</v>
      </c>
      <c r="Z22" s="202">
        <v>0</v>
      </c>
      <c r="AA22" s="202">
        <v>0</v>
      </c>
      <c r="AB22" s="202">
        <v>0</v>
      </c>
      <c r="AC22" s="319">
        <v>0</v>
      </c>
      <c r="AD22" s="319">
        <v>0</v>
      </c>
      <c r="AE22" s="319">
        <v>0</v>
      </c>
      <c r="AF22" s="319">
        <v>0</v>
      </c>
      <c r="AG22" s="319">
        <v>0</v>
      </c>
      <c r="AH22" s="319">
        <v>0</v>
      </c>
      <c r="AI22" s="319">
        <v>0</v>
      </c>
      <c r="AJ22" s="319">
        <v>0</v>
      </c>
      <c r="AK22" s="319">
        <v>0</v>
      </c>
      <c r="AL22" s="202">
        <v>0</v>
      </c>
      <c r="AM22" s="202">
        <v>0</v>
      </c>
      <c r="AN22" s="202">
        <v>0</v>
      </c>
      <c r="AO22" s="202">
        <v>0</v>
      </c>
      <c r="AP22" s="319">
        <v>0</v>
      </c>
      <c r="AQ22" s="319">
        <v>0</v>
      </c>
      <c r="AR22" s="319">
        <v>0</v>
      </c>
      <c r="AS22" s="202">
        <v>0</v>
      </c>
      <c r="AT22" s="202">
        <v>0</v>
      </c>
      <c r="AU22" s="202">
        <v>0</v>
      </c>
      <c r="AV22" s="202">
        <v>0</v>
      </c>
      <c r="AW22" s="202">
        <v>0</v>
      </c>
      <c r="AX22" s="202">
        <v>0</v>
      </c>
      <c r="AY22" s="202">
        <v>0</v>
      </c>
      <c r="AZ22" s="202">
        <v>0</v>
      </c>
      <c r="BA22" s="202">
        <v>0</v>
      </c>
      <c r="BB22" s="202">
        <v>0</v>
      </c>
      <c r="BC22" s="202">
        <v>0</v>
      </c>
      <c r="BD22" s="202">
        <v>0</v>
      </c>
      <c r="BE22" s="202">
        <v>0</v>
      </c>
      <c r="BF22" s="202">
        <v>0</v>
      </c>
      <c r="BG22" s="319">
        <v>0</v>
      </c>
      <c r="BH22" s="319">
        <v>0</v>
      </c>
      <c r="BI22" s="319">
        <v>0</v>
      </c>
      <c r="BJ22" s="321">
        <v>0</v>
      </c>
      <c r="BK22" s="321">
        <v>0</v>
      </c>
    </row>
    <row r="23" spans="1:63" ht="20.100000000000001" customHeight="1" x14ac:dyDescent="0.2">
      <c r="A23" s="375" t="s">
        <v>80</v>
      </c>
      <c r="B23" s="341" t="s">
        <v>520</v>
      </c>
      <c r="C23" s="340" t="s">
        <v>521</v>
      </c>
      <c r="D23" s="202">
        <v>0</v>
      </c>
      <c r="E23" s="202">
        <v>0</v>
      </c>
      <c r="F23" s="320">
        <v>0</v>
      </c>
      <c r="G23" s="202">
        <v>0</v>
      </c>
      <c r="H23" s="202">
        <v>0</v>
      </c>
      <c r="I23" s="202">
        <v>0</v>
      </c>
      <c r="J23" s="202">
        <v>0</v>
      </c>
      <c r="K23" s="202">
        <v>0</v>
      </c>
      <c r="L23" s="202">
        <v>0</v>
      </c>
      <c r="M23" s="202">
        <v>0</v>
      </c>
      <c r="N23" s="202">
        <v>0</v>
      </c>
      <c r="O23" s="202">
        <v>0</v>
      </c>
      <c r="P23" s="202">
        <v>0</v>
      </c>
      <c r="Q23" s="202">
        <v>0</v>
      </c>
      <c r="R23" s="202">
        <v>0</v>
      </c>
      <c r="S23" s="202">
        <v>0</v>
      </c>
      <c r="T23" s="202">
        <v>0</v>
      </c>
      <c r="U23" s="202">
        <v>0</v>
      </c>
      <c r="V23" s="202">
        <v>0</v>
      </c>
      <c r="W23" s="202">
        <v>0</v>
      </c>
      <c r="X23" s="202">
        <v>0</v>
      </c>
      <c r="Y23" s="202">
        <v>0</v>
      </c>
      <c r="Z23" s="202">
        <v>0</v>
      </c>
      <c r="AA23" s="202">
        <v>0</v>
      </c>
      <c r="AB23" s="202">
        <v>0</v>
      </c>
      <c r="AC23" s="319">
        <v>0</v>
      </c>
      <c r="AD23" s="319">
        <v>0</v>
      </c>
      <c r="AE23" s="319">
        <v>0</v>
      </c>
      <c r="AF23" s="319">
        <v>0</v>
      </c>
      <c r="AG23" s="319">
        <v>0</v>
      </c>
      <c r="AH23" s="319">
        <v>0</v>
      </c>
      <c r="AI23" s="319">
        <v>0</v>
      </c>
      <c r="AJ23" s="319">
        <v>0</v>
      </c>
      <c r="AK23" s="319">
        <v>0</v>
      </c>
      <c r="AL23" s="202">
        <v>0</v>
      </c>
      <c r="AM23" s="202">
        <v>0</v>
      </c>
      <c r="AN23" s="202">
        <v>0</v>
      </c>
      <c r="AO23" s="202">
        <v>0</v>
      </c>
      <c r="AP23" s="319">
        <v>0</v>
      </c>
      <c r="AQ23" s="319">
        <v>0</v>
      </c>
      <c r="AR23" s="319">
        <v>0</v>
      </c>
      <c r="AS23" s="202">
        <v>0</v>
      </c>
      <c r="AT23" s="202">
        <v>0</v>
      </c>
      <c r="AU23" s="202">
        <v>0</v>
      </c>
      <c r="AV23" s="202">
        <v>0</v>
      </c>
      <c r="AW23" s="202">
        <v>0</v>
      </c>
      <c r="AX23" s="202">
        <v>0</v>
      </c>
      <c r="AY23" s="202">
        <v>0</v>
      </c>
      <c r="AZ23" s="202">
        <v>0</v>
      </c>
      <c r="BA23" s="202">
        <v>0</v>
      </c>
      <c r="BB23" s="202">
        <v>0</v>
      </c>
      <c r="BC23" s="202">
        <v>0</v>
      </c>
      <c r="BD23" s="202">
        <v>0</v>
      </c>
      <c r="BE23" s="202">
        <v>0</v>
      </c>
      <c r="BF23" s="202">
        <v>0</v>
      </c>
      <c r="BG23" s="319">
        <v>0</v>
      </c>
      <c r="BH23" s="319">
        <v>0</v>
      </c>
      <c r="BI23" s="319">
        <v>0</v>
      </c>
      <c r="BJ23" s="321">
        <v>0</v>
      </c>
      <c r="BK23" s="321">
        <v>0</v>
      </c>
    </row>
    <row r="24" spans="1:63" ht="20.100000000000001" customHeight="1" x14ac:dyDescent="0.2">
      <c r="A24" s="375" t="s">
        <v>83</v>
      </c>
      <c r="B24" s="341" t="s">
        <v>81</v>
      </c>
      <c r="C24" s="340" t="s">
        <v>82</v>
      </c>
      <c r="D24" s="202">
        <v>54.29</v>
      </c>
      <c r="E24" s="202">
        <v>0</v>
      </c>
      <c r="F24" s="320">
        <v>0</v>
      </c>
      <c r="G24" s="202">
        <v>0</v>
      </c>
      <c r="H24" s="202">
        <v>0</v>
      </c>
      <c r="I24" s="202">
        <v>0</v>
      </c>
      <c r="J24" s="202">
        <v>0</v>
      </c>
      <c r="K24" s="202">
        <v>0</v>
      </c>
      <c r="L24" s="202">
        <v>0</v>
      </c>
      <c r="M24" s="202">
        <v>0</v>
      </c>
      <c r="N24" s="202">
        <v>0</v>
      </c>
      <c r="O24" s="202">
        <v>0</v>
      </c>
      <c r="P24" s="202">
        <v>0</v>
      </c>
      <c r="Q24" s="202">
        <v>0</v>
      </c>
      <c r="R24" s="202">
        <v>0</v>
      </c>
      <c r="S24" s="202">
        <v>0</v>
      </c>
      <c r="T24" s="202">
        <v>0</v>
      </c>
      <c r="U24" s="202">
        <v>0</v>
      </c>
      <c r="V24" s="202">
        <v>0</v>
      </c>
      <c r="W24" s="202">
        <v>0</v>
      </c>
      <c r="X24" s="202">
        <v>0</v>
      </c>
      <c r="Y24" s="202">
        <v>0</v>
      </c>
      <c r="Z24" s="202">
        <v>0</v>
      </c>
      <c r="AA24" s="202">
        <v>0</v>
      </c>
      <c r="AB24" s="202">
        <v>0</v>
      </c>
      <c r="AC24" s="319">
        <v>0</v>
      </c>
      <c r="AD24" s="319">
        <v>0</v>
      </c>
      <c r="AE24" s="319">
        <v>0</v>
      </c>
      <c r="AF24" s="319">
        <v>0</v>
      </c>
      <c r="AG24" s="319">
        <v>0</v>
      </c>
      <c r="AH24" s="319">
        <v>0</v>
      </c>
      <c r="AI24" s="319">
        <v>0</v>
      </c>
      <c r="AJ24" s="319">
        <v>0</v>
      </c>
      <c r="AK24" s="319">
        <v>0</v>
      </c>
      <c r="AL24" s="202">
        <v>0</v>
      </c>
      <c r="AM24" s="202">
        <v>0</v>
      </c>
      <c r="AN24" s="202">
        <v>0</v>
      </c>
      <c r="AO24" s="202">
        <v>0</v>
      </c>
      <c r="AP24" s="319">
        <v>0</v>
      </c>
      <c r="AQ24" s="319">
        <v>0</v>
      </c>
      <c r="AR24" s="319">
        <v>0</v>
      </c>
      <c r="AS24" s="202">
        <v>0</v>
      </c>
      <c r="AT24" s="202">
        <v>0</v>
      </c>
      <c r="AU24" s="202">
        <v>0</v>
      </c>
      <c r="AV24" s="202">
        <v>0</v>
      </c>
      <c r="AW24" s="202">
        <v>0</v>
      </c>
      <c r="AX24" s="202">
        <v>0</v>
      </c>
      <c r="AY24" s="202">
        <v>0</v>
      </c>
      <c r="AZ24" s="202">
        <v>0</v>
      </c>
      <c r="BA24" s="202">
        <v>0</v>
      </c>
      <c r="BB24" s="202">
        <v>0</v>
      </c>
      <c r="BC24" s="202">
        <v>0</v>
      </c>
      <c r="BD24" s="202">
        <v>0</v>
      </c>
      <c r="BE24" s="202">
        <v>0</v>
      </c>
      <c r="BF24" s="202">
        <v>0</v>
      </c>
      <c r="BG24" s="319">
        <v>0</v>
      </c>
      <c r="BH24" s="319">
        <v>0</v>
      </c>
      <c r="BI24" s="319">
        <v>0</v>
      </c>
      <c r="BJ24" s="321">
        <v>0</v>
      </c>
      <c r="BK24" s="321">
        <v>54.29</v>
      </c>
    </row>
    <row r="25" spans="1:63" ht="20.100000000000001" customHeight="1" x14ac:dyDescent="0.2">
      <c r="A25" s="375" t="s">
        <v>86</v>
      </c>
      <c r="B25" s="341" t="s">
        <v>84</v>
      </c>
      <c r="C25" s="340" t="s">
        <v>85</v>
      </c>
      <c r="D25" s="202">
        <v>0.35</v>
      </c>
      <c r="E25" s="202">
        <v>0</v>
      </c>
      <c r="F25" s="320">
        <v>0</v>
      </c>
      <c r="G25" s="202">
        <v>0</v>
      </c>
      <c r="H25" s="202">
        <v>0</v>
      </c>
      <c r="I25" s="202">
        <v>0</v>
      </c>
      <c r="J25" s="202">
        <v>0</v>
      </c>
      <c r="K25" s="202">
        <v>0</v>
      </c>
      <c r="L25" s="202">
        <v>0</v>
      </c>
      <c r="M25" s="202">
        <v>0</v>
      </c>
      <c r="N25" s="202">
        <v>0</v>
      </c>
      <c r="O25" s="202">
        <v>0</v>
      </c>
      <c r="P25" s="202">
        <v>0</v>
      </c>
      <c r="Q25" s="202">
        <v>0</v>
      </c>
      <c r="R25" s="202">
        <v>0</v>
      </c>
      <c r="S25" s="202">
        <v>0</v>
      </c>
      <c r="T25" s="202">
        <v>0</v>
      </c>
      <c r="U25" s="202">
        <v>0</v>
      </c>
      <c r="V25" s="202">
        <v>0</v>
      </c>
      <c r="W25" s="202">
        <v>0</v>
      </c>
      <c r="X25" s="202">
        <v>0</v>
      </c>
      <c r="Y25" s="202">
        <v>0</v>
      </c>
      <c r="Z25" s="202">
        <v>0</v>
      </c>
      <c r="AA25" s="202">
        <v>0</v>
      </c>
      <c r="AB25" s="202">
        <v>0</v>
      </c>
      <c r="AC25" s="319">
        <v>0</v>
      </c>
      <c r="AD25" s="319">
        <v>0</v>
      </c>
      <c r="AE25" s="319">
        <v>0</v>
      </c>
      <c r="AF25" s="319">
        <v>0</v>
      </c>
      <c r="AG25" s="319">
        <v>0</v>
      </c>
      <c r="AH25" s="319">
        <v>0</v>
      </c>
      <c r="AI25" s="319">
        <v>0</v>
      </c>
      <c r="AJ25" s="319">
        <v>0</v>
      </c>
      <c r="AK25" s="319">
        <v>0</v>
      </c>
      <c r="AL25" s="202">
        <v>0</v>
      </c>
      <c r="AM25" s="202">
        <v>0</v>
      </c>
      <c r="AN25" s="202">
        <v>0</v>
      </c>
      <c r="AO25" s="202">
        <v>0</v>
      </c>
      <c r="AP25" s="319">
        <v>0</v>
      </c>
      <c r="AQ25" s="319">
        <v>0</v>
      </c>
      <c r="AR25" s="319">
        <v>0</v>
      </c>
      <c r="AS25" s="202">
        <v>0</v>
      </c>
      <c r="AT25" s="202">
        <v>0</v>
      </c>
      <c r="AU25" s="202">
        <v>0</v>
      </c>
      <c r="AV25" s="202">
        <v>0</v>
      </c>
      <c r="AW25" s="202">
        <v>0</v>
      </c>
      <c r="AX25" s="202">
        <v>0</v>
      </c>
      <c r="AY25" s="202">
        <v>0</v>
      </c>
      <c r="AZ25" s="202">
        <v>0</v>
      </c>
      <c r="BA25" s="202">
        <v>0</v>
      </c>
      <c r="BB25" s="202">
        <v>0</v>
      </c>
      <c r="BC25" s="202">
        <v>0</v>
      </c>
      <c r="BD25" s="202">
        <v>0</v>
      </c>
      <c r="BE25" s="202">
        <v>0</v>
      </c>
      <c r="BF25" s="202">
        <v>0</v>
      </c>
      <c r="BG25" s="319">
        <v>0</v>
      </c>
      <c r="BH25" s="319">
        <v>0</v>
      </c>
      <c r="BI25" s="319">
        <v>0</v>
      </c>
      <c r="BJ25" s="321">
        <v>0</v>
      </c>
      <c r="BK25" s="321">
        <v>0.35</v>
      </c>
    </row>
    <row r="26" spans="1:63" ht="20.100000000000001" customHeight="1" x14ac:dyDescent="0.2">
      <c r="A26" s="375" t="s">
        <v>89</v>
      </c>
      <c r="B26" s="341" t="s">
        <v>87</v>
      </c>
      <c r="C26" s="340" t="s">
        <v>88</v>
      </c>
      <c r="D26" s="202">
        <v>4.58</v>
      </c>
      <c r="E26" s="202">
        <v>0</v>
      </c>
      <c r="F26" s="320">
        <v>0</v>
      </c>
      <c r="G26" s="202">
        <v>0</v>
      </c>
      <c r="H26" s="202">
        <v>0</v>
      </c>
      <c r="I26" s="202">
        <v>0</v>
      </c>
      <c r="J26" s="202">
        <v>0</v>
      </c>
      <c r="K26" s="202">
        <v>0</v>
      </c>
      <c r="L26" s="202">
        <v>0</v>
      </c>
      <c r="M26" s="202">
        <v>0</v>
      </c>
      <c r="N26" s="202">
        <v>0</v>
      </c>
      <c r="O26" s="202">
        <v>0</v>
      </c>
      <c r="P26" s="202">
        <v>0</v>
      </c>
      <c r="Q26" s="202">
        <v>0</v>
      </c>
      <c r="R26" s="202">
        <v>0</v>
      </c>
      <c r="S26" s="202">
        <v>0</v>
      </c>
      <c r="T26" s="202">
        <v>0</v>
      </c>
      <c r="U26" s="202">
        <v>0</v>
      </c>
      <c r="V26" s="202">
        <v>0</v>
      </c>
      <c r="W26" s="202">
        <v>0</v>
      </c>
      <c r="X26" s="202">
        <v>0</v>
      </c>
      <c r="Y26" s="202">
        <v>0</v>
      </c>
      <c r="Z26" s="202">
        <v>0</v>
      </c>
      <c r="AA26" s="202">
        <v>0</v>
      </c>
      <c r="AB26" s="202">
        <v>0</v>
      </c>
      <c r="AC26" s="319">
        <v>0</v>
      </c>
      <c r="AD26" s="319">
        <v>0</v>
      </c>
      <c r="AE26" s="319">
        <v>0</v>
      </c>
      <c r="AF26" s="319">
        <v>0</v>
      </c>
      <c r="AG26" s="319">
        <v>0</v>
      </c>
      <c r="AH26" s="319">
        <v>0</v>
      </c>
      <c r="AI26" s="319">
        <v>0</v>
      </c>
      <c r="AJ26" s="319">
        <v>0</v>
      </c>
      <c r="AK26" s="319">
        <v>0</v>
      </c>
      <c r="AL26" s="202">
        <v>0</v>
      </c>
      <c r="AM26" s="202">
        <v>0</v>
      </c>
      <c r="AN26" s="202">
        <v>0</v>
      </c>
      <c r="AO26" s="202">
        <v>0</v>
      </c>
      <c r="AP26" s="319">
        <v>0</v>
      </c>
      <c r="AQ26" s="319">
        <v>0</v>
      </c>
      <c r="AR26" s="319">
        <v>0</v>
      </c>
      <c r="AS26" s="202">
        <v>0</v>
      </c>
      <c r="AT26" s="202">
        <v>0</v>
      </c>
      <c r="AU26" s="202">
        <v>0</v>
      </c>
      <c r="AV26" s="202">
        <v>0</v>
      </c>
      <c r="AW26" s="202">
        <v>0</v>
      </c>
      <c r="AX26" s="202">
        <v>0</v>
      </c>
      <c r="AY26" s="202">
        <v>0</v>
      </c>
      <c r="AZ26" s="202">
        <v>0</v>
      </c>
      <c r="BA26" s="202">
        <v>0</v>
      </c>
      <c r="BB26" s="202">
        <v>0</v>
      </c>
      <c r="BC26" s="202">
        <v>0</v>
      </c>
      <c r="BD26" s="202">
        <v>0</v>
      </c>
      <c r="BE26" s="202">
        <v>0</v>
      </c>
      <c r="BF26" s="202">
        <v>0</v>
      </c>
      <c r="BG26" s="319">
        <v>0</v>
      </c>
      <c r="BH26" s="319">
        <v>0</v>
      </c>
      <c r="BI26" s="319">
        <v>0</v>
      </c>
      <c r="BJ26" s="321">
        <v>0</v>
      </c>
      <c r="BK26" s="321">
        <v>4.58</v>
      </c>
    </row>
    <row r="27" spans="1:63" ht="20.100000000000001" customHeight="1" x14ac:dyDescent="0.2">
      <c r="A27" s="375" t="s">
        <v>94</v>
      </c>
      <c r="B27" s="341" t="s">
        <v>90</v>
      </c>
      <c r="C27" s="340" t="s">
        <v>91</v>
      </c>
      <c r="D27" s="202">
        <v>0</v>
      </c>
      <c r="E27" s="202">
        <v>0</v>
      </c>
      <c r="F27" s="320">
        <v>0</v>
      </c>
      <c r="G27" s="202">
        <v>0</v>
      </c>
      <c r="H27" s="202">
        <v>0</v>
      </c>
      <c r="I27" s="202">
        <v>0</v>
      </c>
      <c r="J27" s="202">
        <v>0</v>
      </c>
      <c r="K27" s="202">
        <v>0</v>
      </c>
      <c r="L27" s="202">
        <v>0</v>
      </c>
      <c r="M27" s="202">
        <v>0</v>
      </c>
      <c r="N27" s="202">
        <v>0</v>
      </c>
      <c r="O27" s="202">
        <v>0</v>
      </c>
      <c r="P27" s="202">
        <v>0</v>
      </c>
      <c r="Q27" s="202">
        <v>0</v>
      </c>
      <c r="R27" s="202">
        <v>0</v>
      </c>
      <c r="S27" s="202">
        <v>0</v>
      </c>
      <c r="T27" s="202">
        <v>0</v>
      </c>
      <c r="U27" s="202">
        <v>0</v>
      </c>
      <c r="V27" s="202">
        <v>0</v>
      </c>
      <c r="W27" s="202">
        <v>0</v>
      </c>
      <c r="X27" s="202">
        <v>0</v>
      </c>
      <c r="Y27" s="202">
        <v>0</v>
      </c>
      <c r="Z27" s="202">
        <v>0</v>
      </c>
      <c r="AA27" s="202">
        <v>0</v>
      </c>
      <c r="AB27" s="202">
        <v>0</v>
      </c>
      <c r="AC27" s="319">
        <v>0</v>
      </c>
      <c r="AD27" s="319">
        <v>0</v>
      </c>
      <c r="AE27" s="319">
        <v>0</v>
      </c>
      <c r="AF27" s="319">
        <v>0</v>
      </c>
      <c r="AG27" s="319">
        <v>0</v>
      </c>
      <c r="AH27" s="319">
        <v>0</v>
      </c>
      <c r="AI27" s="319">
        <v>0</v>
      </c>
      <c r="AJ27" s="319">
        <v>0</v>
      </c>
      <c r="AK27" s="319">
        <v>0</v>
      </c>
      <c r="AL27" s="202">
        <v>0</v>
      </c>
      <c r="AM27" s="202">
        <v>0</v>
      </c>
      <c r="AN27" s="202">
        <v>0</v>
      </c>
      <c r="AO27" s="202">
        <v>0</v>
      </c>
      <c r="AP27" s="319">
        <v>0</v>
      </c>
      <c r="AQ27" s="319">
        <v>0</v>
      </c>
      <c r="AR27" s="319">
        <v>0</v>
      </c>
      <c r="AS27" s="202">
        <v>0</v>
      </c>
      <c r="AT27" s="202">
        <v>0</v>
      </c>
      <c r="AU27" s="202">
        <v>0</v>
      </c>
      <c r="AV27" s="202">
        <v>0</v>
      </c>
      <c r="AW27" s="202">
        <v>0</v>
      </c>
      <c r="AX27" s="202">
        <v>0</v>
      </c>
      <c r="AY27" s="202">
        <v>0</v>
      </c>
      <c r="AZ27" s="202">
        <v>0</v>
      </c>
      <c r="BA27" s="202">
        <v>0</v>
      </c>
      <c r="BB27" s="202">
        <v>0</v>
      </c>
      <c r="BC27" s="202">
        <v>0</v>
      </c>
      <c r="BD27" s="202">
        <v>0</v>
      </c>
      <c r="BE27" s="202">
        <v>0</v>
      </c>
      <c r="BF27" s="202">
        <v>0</v>
      </c>
      <c r="BG27" s="319">
        <v>0</v>
      </c>
      <c r="BH27" s="319">
        <v>0</v>
      </c>
      <c r="BI27" s="319">
        <v>0</v>
      </c>
      <c r="BJ27" s="321">
        <v>0</v>
      </c>
      <c r="BK27" s="321">
        <v>0</v>
      </c>
    </row>
    <row r="28" spans="1:63" s="301" customFormat="1" ht="20.100000000000001" customHeight="1" x14ac:dyDescent="0.2">
      <c r="A28" s="377" t="s">
        <v>74</v>
      </c>
      <c r="B28" s="341" t="s">
        <v>92</v>
      </c>
      <c r="C28" s="340" t="s">
        <v>93</v>
      </c>
      <c r="D28" s="202">
        <v>0</v>
      </c>
      <c r="E28" s="202">
        <v>0</v>
      </c>
      <c r="F28" s="320">
        <v>0</v>
      </c>
      <c r="G28" s="202">
        <v>0</v>
      </c>
      <c r="H28" s="202">
        <v>0</v>
      </c>
      <c r="I28" s="202">
        <v>0</v>
      </c>
      <c r="J28" s="202">
        <v>0</v>
      </c>
      <c r="K28" s="202">
        <v>0</v>
      </c>
      <c r="L28" s="202">
        <v>0</v>
      </c>
      <c r="M28" s="202">
        <v>0</v>
      </c>
      <c r="N28" s="202">
        <v>0</v>
      </c>
      <c r="O28" s="202">
        <v>0</v>
      </c>
      <c r="P28" s="202">
        <v>0</v>
      </c>
      <c r="Q28" s="202">
        <v>0</v>
      </c>
      <c r="R28" s="202">
        <v>0</v>
      </c>
      <c r="S28" s="202">
        <v>0</v>
      </c>
      <c r="T28" s="202">
        <v>0</v>
      </c>
      <c r="U28" s="202">
        <v>0</v>
      </c>
      <c r="V28" s="202">
        <v>0</v>
      </c>
      <c r="W28" s="202">
        <v>0</v>
      </c>
      <c r="X28" s="202">
        <v>0</v>
      </c>
      <c r="Y28" s="202">
        <v>0</v>
      </c>
      <c r="Z28" s="202">
        <v>0</v>
      </c>
      <c r="AA28" s="202">
        <v>0</v>
      </c>
      <c r="AB28" s="202">
        <v>0</v>
      </c>
      <c r="AC28" s="319">
        <v>0</v>
      </c>
      <c r="AD28" s="319">
        <v>0</v>
      </c>
      <c r="AE28" s="319">
        <v>0</v>
      </c>
      <c r="AF28" s="319">
        <v>0</v>
      </c>
      <c r="AG28" s="319">
        <v>0</v>
      </c>
      <c r="AH28" s="319">
        <v>0</v>
      </c>
      <c r="AI28" s="319">
        <v>0</v>
      </c>
      <c r="AJ28" s="319">
        <v>0</v>
      </c>
      <c r="AK28" s="319">
        <v>0</v>
      </c>
      <c r="AL28" s="202">
        <v>0</v>
      </c>
      <c r="AM28" s="202">
        <v>0</v>
      </c>
      <c r="AN28" s="202">
        <v>0</v>
      </c>
      <c r="AO28" s="202">
        <v>0</v>
      </c>
      <c r="AP28" s="319">
        <v>0</v>
      </c>
      <c r="AQ28" s="319">
        <v>0</v>
      </c>
      <c r="AR28" s="319">
        <v>0</v>
      </c>
      <c r="AS28" s="202">
        <v>0</v>
      </c>
      <c r="AT28" s="202">
        <v>0</v>
      </c>
      <c r="AU28" s="202">
        <v>0</v>
      </c>
      <c r="AV28" s="202">
        <v>0</v>
      </c>
      <c r="AW28" s="202">
        <v>0</v>
      </c>
      <c r="AX28" s="202">
        <v>0</v>
      </c>
      <c r="AY28" s="202">
        <v>0</v>
      </c>
      <c r="AZ28" s="202">
        <v>0</v>
      </c>
      <c r="BA28" s="202">
        <v>0</v>
      </c>
      <c r="BB28" s="202">
        <v>0</v>
      </c>
      <c r="BC28" s="202">
        <v>0</v>
      </c>
      <c r="BD28" s="202">
        <v>0</v>
      </c>
      <c r="BE28" s="202">
        <v>0</v>
      </c>
      <c r="BF28" s="202">
        <v>0</v>
      </c>
      <c r="BG28" s="319">
        <v>0</v>
      </c>
      <c r="BH28" s="319">
        <v>0</v>
      </c>
      <c r="BI28" s="319">
        <v>0</v>
      </c>
      <c r="BJ28" s="321">
        <v>0</v>
      </c>
      <c r="BK28" s="321">
        <v>0</v>
      </c>
    </row>
    <row r="29" spans="1:63" ht="34.5" customHeight="1" x14ac:dyDescent="0.2">
      <c r="A29" s="375" t="s">
        <v>132</v>
      </c>
      <c r="B29" s="341" t="s">
        <v>1278</v>
      </c>
      <c r="C29" s="340" t="s">
        <v>96</v>
      </c>
      <c r="D29" s="202">
        <v>34.82</v>
      </c>
      <c r="E29" s="202">
        <v>3.31</v>
      </c>
      <c r="F29" s="202">
        <v>2.5500000000000003</v>
      </c>
      <c r="G29" s="202">
        <v>0</v>
      </c>
      <c r="H29" s="202">
        <v>0</v>
      </c>
      <c r="I29" s="202">
        <v>0</v>
      </c>
      <c r="J29" s="202">
        <v>2.2000000000000002</v>
      </c>
      <c r="K29" s="202">
        <v>0.31</v>
      </c>
      <c r="L29" s="202">
        <v>0</v>
      </c>
      <c r="M29" s="202">
        <v>0</v>
      </c>
      <c r="N29" s="202">
        <v>0</v>
      </c>
      <c r="O29" s="202">
        <v>0.04</v>
      </c>
      <c r="P29" s="202">
        <v>0</v>
      </c>
      <c r="Q29" s="202">
        <v>0</v>
      </c>
      <c r="R29" s="202">
        <v>0.76</v>
      </c>
      <c r="S29" s="202">
        <v>0</v>
      </c>
      <c r="T29" s="202">
        <v>0</v>
      </c>
      <c r="U29" s="202">
        <v>0</v>
      </c>
      <c r="V29" s="202">
        <v>0</v>
      </c>
      <c r="W29" s="202">
        <v>0</v>
      </c>
      <c r="X29" s="202">
        <v>0</v>
      </c>
      <c r="Y29" s="202">
        <v>0</v>
      </c>
      <c r="Z29" s="202">
        <v>0</v>
      </c>
      <c r="AA29" s="202">
        <v>0</v>
      </c>
      <c r="AB29" s="202">
        <v>0.15000000000000002</v>
      </c>
      <c r="AC29" s="202">
        <v>6.9999999999999993E-2</v>
      </c>
      <c r="AD29" s="202">
        <v>0.08</v>
      </c>
      <c r="AE29" s="202">
        <v>0</v>
      </c>
      <c r="AF29" s="202">
        <v>0</v>
      </c>
      <c r="AG29" s="202">
        <v>0</v>
      </c>
      <c r="AH29" s="202">
        <v>0</v>
      </c>
      <c r="AI29" s="202">
        <v>0</v>
      </c>
      <c r="AJ29" s="202">
        <v>0</v>
      </c>
      <c r="AK29" s="202">
        <v>0</v>
      </c>
      <c r="AL29" s="202">
        <v>0</v>
      </c>
      <c r="AM29" s="202">
        <v>0</v>
      </c>
      <c r="AN29" s="202">
        <v>0</v>
      </c>
      <c r="AO29" s="202">
        <v>0</v>
      </c>
      <c r="AP29" s="202">
        <v>0</v>
      </c>
      <c r="AQ29" s="202">
        <v>0</v>
      </c>
      <c r="AR29" s="202">
        <v>0</v>
      </c>
      <c r="AS29" s="202">
        <v>0</v>
      </c>
      <c r="AT29" s="202">
        <v>0</v>
      </c>
      <c r="AU29" s="202">
        <v>0</v>
      </c>
      <c r="AV29" s="202">
        <v>0</v>
      </c>
      <c r="AW29" s="202">
        <v>0</v>
      </c>
      <c r="AX29" s="202">
        <v>0.6100000000000001</v>
      </c>
      <c r="AY29" s="202">
        <v>0</v>
      </c>
      <c r="AZ29" s="202">
        <v>0</v>
      </c>
      <c r="BA29" s="202">
        <v>0</v>
      </c>
      <c r="BB29" s="202">
        <v>0</v>
      </c>
      <c r="BC29" s="202">
        <v>0</v>
      </c>
      <c r="BD29" s="202">
        <v>0</v>
      </c>
      <c r="BE29" s="202">
        <v>0</v>
      </c>
      <c r="BF29" s="202">
        <v>0</v>
      </c>
      <c r="BG29" s="202">
        <v>0</v>
      </c>
      <c r="BH29" s="202">
        <v>0</v>
      </c>
      <c r="BI29" s="202">
        <v>0</v>
      </c>
      <c r="BJ29" s="202">
        <v>3.16</v>
      </c>
      <c r="BK29" s="202">
        <v>37.979999999999997</v>
      </c>
    </row>
    <row r="30" spans="1:63" s="303" customFormat="1" ht="20.100000000000001" customHeight="1" x14ac:dyDescent="0.2">
      <c r="A30" s="378"/>
      <c r="B30" s="352" t="s">
        <v>98</v>
      </c>
      <c r="C30" s="353" t="s">
        <v>99</v>
      </c>
      <c r="D30" s="202">
        <v>24.04</v>
      </c>
      <c r="E30" s="319">
        <v>1.92</v>
      </c>
      <c r="F30" s="320">
        <v>1.4</v>
      </c>
      <c r="G30" s="319">
        <v>0</v>
      </c>
      <c r="H30" s="319">
        <v>0</v>
      </c>
      <c r="I30" s="319">
        <v>0</v>
      </c>
      <c r="J30" s="319">
        <v>1.3599999999999999</v>
      </c>
      <c r="K30" s="319">
        <v>0</v>
      </c>
      <c r="L30" s="319">
        <v>0</v>
      </c>
      <c r="M30" s="319">
        <v>0</v>
      </c>
      <c r="N30" s="319">
        <v>0</v>
      </c>
      <c r="O30" s="319">
        <v>0.04</v>
      </c>
      <c r="P30" s="319">
        <v>0</v>
      </c>
      <c r="Q30" s="319">
        <v>0</v>
      </c>
      <c r="R30" s="202">
        <v>0.52</v>
      </c>
      <c r="S30" s="319">
        <v>0</v>
      </c>
      <c r="T30" s="319">
        <v>0</v>
      </c>
      <c r="U30" s="319">
        <v>0</v>
      </c>
      <c r="V30" s="319">
        <v>0</v>
      </c>
      <c r="W30" s="319">
        <v>0</v>
      </c>
      <c r="X30" s="319">
        <v>0</v>
      </c>
      <c r="Y30" s="319">
        <v>0</v>
      </c>
      <c r="Z30" s="319">
        <v>0</v>
      </c>
      <c r="AA30" s="319">
        <v>0</v>
      </c>
      <c r="AB30" s="202">
        <v>0.14000000000000001</v>
      </c>
      <c r="AC30" s="319">
        <v>0.06</v>
      </c>
      <c r="AD30" s="319">
        <v>0.08</v>
      </c>
      <c r="AE30" s="319">
        <v>0</v>
      </c>
      <c r="AF30" s="319">
        <v>0</v>
      </c>
      <c r="AG30" s="319">
        <v>0</v>
      </c>
      <c r="AH30" s="319">
        <v>0</v>
      </c>
      <c r="AI30" s="319">
        <v>0</v>
      </c>
      <c r="AJ30" s="319">
        <v>0</v>
      </c>
      <c r="AK30" s="319">
        <v>0</v>
      </c>
      <c r="AL30" s="319">
        <v>0</v>
      </c>
      <c r="AM30" s="319">
        <v>0</v>
      </c>
      <c r="AN30" s="319">
        <v>0</v>
      </c>
      <c r="AO30" s="319">
        <v>0</v>
      </c>
      <c r="AP30" s="319">
        <v>0</v>
      </c>
      <c r="AQ30" s="319">
        <v>0</v>
      </c>
      <c r="AR30" s="319">
        <v>0</v>
      </c>
      <c r="AS30" s="319">
        <v>0</v>
      </c>
      <c r="AT30" s="319">
        <v>0</v>
      </c>
      <c r="AU30" s="319">
        <v>0</v>
      </c>
      <c r="AV30" s="319">
        <v>0</v>
      </c>
      <c r="AW30" s="319">
        <v>0</v>
      </c>
      <c r="AX30" s="319">
        <v>0.38</v>
      </c>
      <c r="AY30" s="319">
        <v>0</v>
      </c>
      <c r="AZ30" s="319">
        <v>0</v>
      </c>
      <c r="BA30" s="319">
        <v>0</v>
      </c>
      <c r="BB30" s="319">
        <v>0</v>
      </c>
      <c r="BC30" s="319">
        <v>0</v>
      </c>
      <c r="BD30" s="319">
        <v>0</v>
      </c>
      <c r="BE30" s="319">
        <v>0</v>
      </c>
      <c r="BF30" s="319">
        <v>0</v>
      </c>
      <c r="BG30" s="319">
        <v>0</v>
      </c>
      <c r="BH30" s="319">
        <v>0</v>
      </c>
      <c r="BI30" s="319">
        <v>0</v>
      </c>
      <c r="BJ30" s="354">
        <v>1.8499999999999999</v>
      </c>
      <c r="BK30" s="354">
        <v>25.89</v>
      </c>
    </row>
    <row r="31" spans="1:63" s="303" customFormat="1" ht="20.100000000000001" customHeight="1" x14ac:dyDescent="0.2">
      <c r="A31" s="378"/>
      <c r="B31" s="352" t="s">
        <v>100</v>
      </c>
      <c r="C31" s="353" t="s">
        <v>101</v>
      </c>
      <c r="D31" s="202">
        <v>1.68</v>
      </c>
      <c r="E31" s="319">
        <v>0</v>
      </c>
      <c r="F31" s="320">
        <v>0</v>
      </c>
      <c r="G31" s="319">
        <v>0</v>
      </c>
      <c r="H31" s="319">
        <v>0</v>
      </c>
      <c r="I31" s="319">
        <v>0</v>
      </c>
      <c r="J31" s="319">
        <v>0</v>
      </c>
      <c r="K31" s="319">
        <v>0</v>
      </c>
      <c r="L31" s="319">
        <v>0</v>
      </c>
      <c r="M31" s="319">
        <v>0</v>
      </c>
      <c r="N31" s="319">
        <v>0</v>
      </c>
      <c r="O31" s="319">
        <v>0</v>
      </c>
      <c r="P31" s="319">
        <v>0</v>
      </c>
      <c r="Q31" s="319">
        <v>0</v>
      </c>
      <c r="R31" s="202">
        <v>0</v>
      </c>
      <c r="S31" s="319">
        <v>0</v>
      </c>
      <c r="T31" s="319">
        <v>0</v>
      </c>
      <c r="U31" s="319">
        <v>0</v>
      </c>
      <c r="V31" s="319">
        <v>0</v>
      </c>
      <c r="W31" s="319">
        <v>0</v>
      </c>
      <c r="X31" s="319">
        <v>0</v>
      </c>
      <c r="Y31" s="319">
        <v>0</v>
      </c>
      <c r="Z31" s="319">
        <v>0</v>
      </c>
      <c r="AA31" s="319">
        <v>0</v>
      </c>
      <c r="AB31" s="202">
        <v>0</v>
      </c>
      <c r="AC31" s="319">
        <v>0</v>
      </c>
      <c r="AD31" s="319">
        <v>0</v>
      </c>
      <c r="AE31" s="319">
        <v>0</v>
      </c>
      <c r="AF31" s="319">
        <v>0</v>
      </c>
      <c r="AG31" s="319">
        <v>0</v>
      </c>
      <c r="AH31" s="319">
        <v>0</v>
      </c>
      <c r="AI31" s="319">
        <v>0</v>
      </c>
      <c r="AJ31" s="319">
        <v>0</v>
      </c>
      <c r="AK31" s="319">
        <v>0</v>
      </c>
      <c r="AL31" s="319">
        <v>0</v>
      </c>
      <c r="AM31" s="319">
        <v>0</v>
      </c>
      <c r="AN31" s="319">
        <v>0</v>
      </c>
      <c r="AO31" s="319">
        <v>0</v>
      </c>
      <c r="AP31" s="319">
        <v>0</v>
      </c>
      <c r="AQ31" s="319">
        <v>0</v>
      </c>
      <c r="AR31" s="319">
        <v>0</v>
      </c>
      <c r="AS31" s="319">
        <v>0</v>
      </c>
      <c r="AT31" s="319">
        <v>0</v>
      </c>
      <c r="AU31" s="319">
        <v>0</v>
      </c>
      <c r="AV31" s="319">
        <v>0</v>
      </c>
      <c r="AW31" s="319">
        <v>0</v>
      </c>
      <c r="AX31" s="319">
        <v>0</v>
      </c>
      <c r="AY31" s="319">
        <v>0</v>
      </c>
      <c r="AZ31" s="319">
        <v>0</v>
      </c>
      <c r="BA31" s="319">
        <v>0</v>
      </c>
      <c r="BB31" s="319">
        <v>0</v>
      </c>
      <c r="BC31" s="319">
        <v>0</v>
      </c>
      <c r="BD31" s="319">
        <v>0</v>
      </c>
      <c r="BE31" s="319">
        <v>0</v>
      </c>
      <c r="BF31" s="319">
        <v>0</v>
      </c>
      <c r="BG31" s="319">
        <v>0</v>
      </c>
      <c r="BH31" s="319">
        <v>0</v>
      </c>
      <c r="BI31" s="319">
        <v>0</v>
      </c>
      <c r="BJ31" s="354">
        <v>-0.08</v>
      </c>
      <c r="BK31" s="354">
        <v>1.6</v>
      </c>
    </row>
    <row r="32" spans="1:63" s="281" customFormat="1" ht="20.100000000000001" customHeight="1" x14ac:dyDescent="0.2">
      <c r="A32" s="378"/>
      <c r="B32" s="352" t="s">
        <v>663</v>
      </c>
      <c r="C32" s="353" t="s">
        <v>103</v>
      </c>
      <c r="D32" s="202">
        <v>0.39</v>
      </c>
      <c r="E32" s="319">
        <v>0</v>
      </c>
      <c r="F32" s="320">
        <v>0</v>
      </c>
      <c r="G32" s="319">
        <v>0</v>
      </c>
      <c r="H32" s="319">
        <v>0</v>
      </c>
      <c r="I32" s="319">
        <v>0</v>
      </c>
      <c r="J32" s="319">
        <v>0</v>
      </c>
      <c r="K32" s="319">
        <v>0</v>
      </c>
      <c r="L32" s="319">
        <v>0</v>
      </c>
      <c r="M32" s="319">
        <v>0</v>
      </c>
      <c r="N32" s="319">
        <v>0</v>
      </c>
      <c r="O32" s="319">
        <v>0</v>
      </c>
      <c r="P32" s="319">
        <v>0</v>
      </c>
      <c r="Q32" s="319">
        <v>0</v>
      </c>
      <c r="R32" s="202">
        <v>0</v>
      </c>
      <c r="S32" s="319">
        <v>0</v>
      </c>
      <c r="T32" s="319">
        <v>0</v>
      </c>
      <c r="U32" s="319">
        <v>0</v>
      </c>
      <c r="V32" s="319">
        <v>0</v>
      </c>
      <c r="W32" s="319">
        <v>0</v>
      </c>
      <c r="X32" s="319">
        <v>0</v>
      </c>
      <c r="Y32" s="319">
        <v>0</v>
      </c>
      <c r="Z32" s="319">
        <v>0</v>
      </c>
      <c r="AA32" s="319">
        <v>0</v>
      </c>
      <c r="AB32" s="202">
        <v>0</v>
      </c>
      <c r="AC32" s="319">
        <v>0</v>
      </c>
      <c r="AD32" s="319">
        <v>0</v>
      </c>
      <c r="AE32" s="319">
        <v>0</v>
      </c>
      <c r="AF32" s="319">
        <v>0</v>
      </c>
      <c r="AG32" s="319">
        <v>0</v>
      </c>
      <c r="AH32" s="319">
        <v>0</v>
      </c>
      <c r="AI32" s="319">
        <v>0</v>
      </c>
      <c r="AJ32" s="319">
        <v>0</v>
      </c>
      <c r="AK32" s="319">
        <v>0</v>
      </c>
      <c r="AL32" s="319">
        <v>0</v>
      </c>
      <c r="AM32" s="319">
        <v>0</v>
      </c>
      <c r="AN32" s="319">
        <v>0</v>
      </c>
      <c r="AO32" s="319">
        <v>0</v>
      </c>
      <c r="AP32" s="319">
        <v>0</v>
      </c>
      <c r="AQ32" s="319">
        <v>0</v>
      </c>
      <c r="AR32" s="319">
        <v>0</v>
      </c>
      <c r="AS32" s="319">
        <v>0</v>
      </c>
      <c r="AT32" s="319">
        <v>0</v>
      </c>
      <c r="AU32" s="319">
        <v>0</v>
      </c>
      <c r="AV32" s="319">
        <v>0</v>
      </c>
      <c r="AW32" s="319">
        <v>0</v>
      </c>
      <c r="AX32" s="319">
        <v>0</v>
      </c>
      <c r="AY32" s="319">
        <v>0</v>
      </c>
      <c r="AZ32" s="319">
        <v>0</v>
      </c>
      <c r="BA32" s="319">
        <v>0</v>
      </c>
      <c r="BB32" s="319">
        <v>0</v>
      </c>
      <c r="BC32" s="319">
        <v>0</v>
      </c>
      <c r="BD32" s="319">
        <v>0</v>
      </c>
      <c r="BE32" s="319">
        <v>0</v>
      </c>
      <c r="BF32" s="319">
        <v>0</v>
      </c>
      <c r="BG32" s="319">
        <v>0</v>
      </c>
      <c r="BH32" s="319">
        <v>0</v>
      </c>
      <c r="BI32" s="319">
        <v>0</v>
      </c>
      <c r="BJ32" s="354">
        <v>0</v>
      </c>
      <c r="BK32" s="354">
        <v>0.39</v>
      </c>
    </row>
    <row r="33" spans="1:63" s="281" customFormat="1" ht="20.100000000000001" customHeight="1" x14ac:dyDescent="0.2">
      <c r="A33" s="378"/>
      <c r="B33" s="352" t="s">
        <v>1279</v>
      </c>
      <c r="C33" s="353" t="s">
        <v>105</v>
      </c>
      <c r="D33" s="202">
        <v>0.11</v>
      </c>
      <c r="E33" s="319">
        <v>0</v>
      </c>
      <c r="F33" s="320">
        <v>0</v>
      </c>
      <c r="G33" s="319">
        <v>0</v>
      </c>
      <c r="H33" s="319">
        <v>0</v>
      </c>
      <c r="I33" s="319">
        <v>0</v>
      </c>
      <c r="J33" s="319">
        <v>0</v>
      </c>
      <c r="K33" s="319">
        <v>0</v>
      </c>
      <c r="L33" s="319">
        <v>0</v>
      </c>
      <c r="M33" s="319">
        <v>0</v>
      </c>
      <c r="N33" s="319">
        <v>0</v>
      </c>
      <c r="O33" s="319">
        <v>0</v>
      </c>
      <c r="P33" s="319">
        <v>0</v>
      </c>
      <c r="Q33" s="319">
        <v>0</v>
      </c>
      <c r="R33" s="202">
        <v>0</v>
      </c>
      <c r="S33" s="319">
        <v>0</v>
      </c>
      <c r="T33" s="319">
        <v>0</v>
      </c>
      <c r="U33" s="319">
        <v>0</v>
      </c>
      <c r="V33" s="319">
        <v>0</v>
      </c>
      <c r="W33" s="319">
        <v>0</v>
      </c>
      <c r="X33" s="319">
        <v>0</v>
      </c>
      <c r="Y33" s="319">
        <v>0</v>
      </c>
      <c r="Z33" s="319">
        <v>0</v>
      </c>
      <c r="AA33" s="319">
        <v>0</v>
      </c>
      <c r="AB33" s="202">
        <v>0</v>
      </c>
      <c r="AC33" s="319">
        <v>0</v>
      </c>
      <c r="AD33" s="319">
        <v>0</v>
      </c>
      <c r="AE33" s="319">
        <v>0</v>
      </c>
      <c r="AF33" s="319">
        <v>0</v>
      </c>
      <c r="AG33" s="319">
        <v>0</v>
      </c>
      <c r="AH33" s="319">
        <v>0</v>
      </c>
      <c r="AI33" s="319">
        <v>0</v>
      </c>
      <c r="AJ33" s="319">
        <v>0</v>
      </c>
      <c r="AK33" s="319">
        <v>0</v>
      </c>
      <c r="AL33" s="319">
        <v>0</v>
      </c>
      <c r="AM33" s="319">
        <v>0</v>
      </c>
      <c r="AN33" s="319">
        <v>0</v>
      </c>
      <c r="AO33" s="319">
        <v>0</v>
      </c>
      <c r="AP33" s="319">
        <v>0</v>
      </c>
      <c r="AQ33" s="319">
        <v>0</v>
      </c>
      <c r="AR33" s="319">
        <v>0</v>
      </c>
      <c r="AS33" s="319">
        <v>0</v>
      </c>
      <c r="AT33" s="319">
        <v>0</v>
      </c>
      <c r="AU33" s="319">
        <v>0</v>
      </c>
      <c r="AV33" s="319">
        <v>0</v>
      </c>
      <c r="AW33" s="319">
        <v>0</v>
      </c>
      <c r="AX33" s="319">
        <v>0</v>
      </c>
      <c r="AY33" s="319">
        <v>0</v>
      </c>
      <c r="AZ33" s="319">
        <v>0</v>
      </c>
      <c r="BA33" s="319">
        <v>0</v>
      </c>
      <c r="BB33" s="319">
        <v>0</v>
      </c>
      <c r="BC33" s="319">
        <v>0</v>
      </c>
      <c r="BD33" s="319">
        <v>0</v>
      </c>
      <c r="BE33" s="319">
        <v>0</v>
      </c>
      <c r="BF33" s="319">
        <v>0</v>
      </c>
      <c r="BG33" s="319">
        <v>0</v>
      </c>
      <c r="BH33" s="319">
        <v>0</v>
      </c>
      <c r="BI33" s="319">
        <v>0</v>
      </c>
      <c r="BJ33" s="354">
        <v>0</v>
      </c>
      <c r="BK33" s="354">
        <v>0.11</v>
      </c>
    </row>
    <row r="34" spans="1:63" s="281" customFormat="1" ht="20.100000000000001" customHeight="1" x14ac:dyDescent="0.2">
      <c r="A34" s="378"/>
      <c r="B34" s="352" t="s">
        <v>1280</v>
      </c>
      <c r="C34" s="353" t="s">
        <v>107</v>
      </c>
      <c r="D34" s="202">
        <v>2.44</v>
      </c>
      <c r="E34" s="319">
        <v>1.02</v>
      </c>
      <c r="F34" s="320">
        <v>0.84000000000000008</v>
      </c>
      <c r="G34" s="319">
        <v>0</v>
      </c>
      <c r="H34" s="319">
        <v>0</v>
      </c>
      <c r="I34" s="319">
        <v>0</v>
      </c>
      <c r="J34" s="319">
        <v>0.84000000000000008</v>
      </c>
      <c r="K34" s="319">
        <v>0</v>
      </c>
      <c r="L34" s="319">
        <v>0</v>
      </c>
      <c r="M34" s="319">
        <v>0</v>
      </c>
      <c r="N34" s="319">
        <v>0</v>
      </c>
      <c r="O34" s="319">
        <v>0</v>
      </c>
      <c r="P34" s="319">
        <v>0</v>
      </c>
      <c r="Q34" s="319">
        <v>0</v>
      </c>
      <c r="R34" s="202">
        <v>0.18000000000000002</v>
      </c>
      <c r="S34" s="319">
        <v>0</v>
      </c>
      <c r="T34" s="319">
        <v>0</v>
      </c>
      <c r="U34" s="319">
        <v>0</v>
      </c>
      <c r="V34" s="319">
        <v>0</v>
      </c>
      <c r="W34" s="319">
        <v>0</v>
      </c>
      <c r="X34" s="319">
        <v>0</v>
      </c>
      <c r="Y34" s="319">
        <v>0</v>
      </c>
      <c r="Z34" s="319">
        <v>0</v>
      </c>
      <c r="AA34" s="319">
        <v>0</v>
      </c>
      <c r="AB34" s="202">
        <v>0.01</v>
      </c>
      <c r="AC34" s="319">
        <v>0.01</v>
      </c>
      <c r="AD34" s="319">
        <v>0</v>
      </c>
      <c r="AE34" s="319">
        <v>0</v>
      </c>
      <c r="AF34" s="319">
        <v>0</v>
      </c>
      <c r="AG34" s="319">
        <v>0</v>
      </c>
      <c r="AH34" s="319">
        <v>0</v>
      </c>
      <c r="AI34" s="319">
        <v>0</v>
      </c>
      <c r="AJ34" s="319">
        <v>0</v>
      </c>
      <c r="AK34" s="319">
        <v>0</v>
      </c>
      <c r="AL34" s="319">
        <v>0</v>
      </c>
      <c r="AM34" s="319">
        <v>0</v>
      </c>
      <c r="AN34" s="319">
        <v>0</v>
      </c>
      <c r="AO34" s="319">
        <v>0</v>
      </c>
      <c r="AP34" s="319">
        <v>0</v>
      </c>
      <c r="AQ34" s="319">
        <v>0</v>
      </c>
      <c r="AR34" s="319">
        <v>0</v>
      </c>
      <c r="AS34" s="319">
        <v>0</v>
      </c>
      <c r="AT34" s="319">
        <v>0</v>
      </c>
      <c r="AU34" s="319">
        <v>0</v>
      </c>
      <c r="AV34" s="319">
        <v>0</v>
      </c>
      <c r="AW34" s="319">
        <v>0</v>
      </c>
      <c r="AX34" s="319">
        <v>0.17</v>
      </c>
      <c r="AY34" s="319">
        <v>0</v>
      </c>
      <c r="AZ34" s="319">
        <v>0</v>
      </c>
      <c r="BA34" s="319">
        <v>0</v>
      </c>
      <c r="BB34" s="319">
        <v>0</v>
      </c>
      <c r="BC34" s="319">
        <v>0</v>
      </c>
      <c r="BD34" s="319">
        <v>0</v>
      </c>
      <c r="BE34" s="319">
        <v>0</v>
      </c>
      <c r="BF34" s="319">
        <v>0</v>
      </c>
      <c r="BG34" s="319">
        <v>0</v>
      </c>
      <c r="BH34" s="319">
        <v>0</v>
      </c>
      <c r="BI34" s="319">
        <v>0</v>
      </c>
      <c r="BJ34" s="354">
        <v>1.02</v>
      </c>
      <c r="BK34" s="354">
        <v>3.46</v>
      </c>
    </row>
    <row r="35" spans="1:63" s="281" customFormat="1" ht="20.100000000000001" customHeight="1" x14ac:dyDescent="0.2">
      <c r="A35" s="378"/>
      <c r="B35" s="352" t="s">
        <v>1281</v>
      </c>
      <c r="C35" s="353" t="s">
        <v>109</v>
      </c>
      <c r="D35" s="202">
        <v>0.1</v>
      </c>
      <c r="E35" s="319">
        <v>0</v>
      </c>
      <c r="F35" s="320">
        <v>0</v>
      </c>
      <c r="G35" s="319">
        <v>0</v>
      </c>
      <c r="H35" s="319">
        <v>0</v>
      </c>
      <c r="I35" s="319">
        <v>0</v>
      </c>
      <c r="J35" s="319">
        <v>0</v>
      </c>
      <c r="K35" s="319">
        <v>0</v>
      </c>
      <c r="L35" s="319">
        <v>0</v>
      </c>
      <c r="M35" s="319">
        <v>0</v>
      </c>
      <c r="N35" s="319">
        <v>0</v>
      </c>
      <c r="O35" s="319">
        <v>0</v>
      </c>
      <c r="P35" s="319">
        <v>0</v>
      </c>
      <c r="Q35" s="319">
        <v>0</v>
      </c>
      <c r="R35" s="202">
        <v>0</v>
      </c>
      <c r="S35" s="319">
        <v>0</v>
      </c>
      <c r="T35" s="319">
        <v>0</v>
      </c>
      <c r="U35" s="319">
        <v>0</v>
      </c>
      <c r="V35" s="319">
        <v>0</v>
      </c>
      <c r="W35" s="319">
        <v>0</v>
      </c>
      <c r="X35" s="319">
        <v>0</v>
      </c>
      <c r="Y35" s="319">
        <v>0</v>
      </c>
      <c r="Z35" s="319">
        <v>0</v>
      </c>
      <c r="AA35" s="319">
        <v>0</v>
      </c>
      <c r="AB35" s="202">
        <v>0</v>
      </c>
      <c r="AC35" s="319">
        <v>0</v>
      </c>
      <c r="AD35" s="319">
        <v>0</v>
      </c>
      <c r="AE35" s="319">
        <v>0</v>
      </c>
      <c r="AF35" s="319">
        <v>0</v>
      </c>
      <c r="AG35" s="319">
        <v>0</v>
      </c>
      <c r="AH35" s="319">
        <v>0</v>
      </c>
      <c r="AI35" s="319">
        <v>0</v>
      </c>
      <c r="AJ35" s="319">
        <v>0</v>
      </c>
      <c r="AK35" s="319">
        <v>0</v>
      </c>
      <c r="AL35" s="319">
        <v>0</v>
      </c>
      <c r="AM35" s="319">
        <v>0</v>
      </c>
      <c r="AN35" s="319">
        <v>0</v>
      </c>
      <c r="AO35" s="319">
        <v>0</v>
      </c>
      <c r="AP35" s="319">
        <v>0</v>
      </c>
      <c r="AQ35" s="319">
        <v>0</v>
      </c>
      <c r="AR35" s="319">
        <v>0</v>
      </c>
      <c r="AS35" s="319">
        <v>0</v>
      </c>
      <c r="AT35" s="319">
        <v>0</v>
      </c>
      <c r="AU35" s="319">
        <v>0</v>
      </c>
      <c r="AV35" s="319">
        <v>0</v>
      </c>
      <c r="AW35" s="319">
        <v>0</v>
      </c>
      <c r="AX35" s="319">
        <v>0</v>
      </c>
      <c r="AY35" s="319">
        <v>0</v>
      </c>
      <c r="AZ35" s="319">
        <v>0</v>
      </c>
      <c r="BA35" s="319">
        <v>0</v>
      </c>
      <c r="BB35" s="319">
        <v>0</v>
      </c>
      <c r="BC35" s="319">
        <v>0</v>
      </c>
      <c r="BD35" s="319">
        <v>0</v>
      </c>
      <c r="BE35" s="319">
        <v>0</v>
      </c>
      <c r="BF35" s="319">
        <v>0</v>
      </c>
      <c r="BG35" s="319">
        <v>0</v>
      </c>
      <c r="BH35" s="319">
        <v>0</v>
      </c>
      <c r="BI35" s="319">
        <v>0</v>
      </c>
      <c r="BJ35" s="354">
        <v>0</v>
      </c>
      <c r="BK35" s="354">
        <v>0.1</v>
      </c>
    </row>
    <row r="36" spans="1:63" s="303" customFormat="1" ht="20.100000000000001" customHeight="1" x14ac:dyDescent="0.2">
      <c r="A36" s="378"/>
      <c r="B36" s="352" t="s">
        <v>110</v>
      </c>
      <c r="C36" s="353" t="s">
        <v>111</v>
      </c>
      <c r="D36" s="202">
        <v>0.51</v>
      </c>
      <c r="E36" s="319">
        <v>0</v>
      </c>
      <c r="F36" s="320">
        <v>0</v>
      </c>
      <c r="G36" s="319">
        <v>0</v>
      </c>
      <c r="H36" s="319">
        <v>0</v>
      </c>
      <c r="I36" s="319">
        <v>0</v>
      </c>
      <c r="J36" s="319">
        <v>0</v>
      </c>
      <c r="K36" s="319">
        <v>0</v>
      </c>
      <c r="L36" s="319">
        <v>0</v>
      </c>
      <c r="M36" s="319">
        <v>0</v>
      </c>
      <c r="N36" s="319">
        <v>0</v>
      </c>
      <c r="O36" s="319">
        <v>0</v>
      </c>
      <c r="P36" s="319">
        <v>0</v>
      </c>
      <c r="Q36" s="319">
        <v>0</v>
      </c>
      <c r="R36" s="202">
        <v>0</v>
      </c>
      <c r="S36" s="319">
        <v>0</v>
      </c>
      <c r="T36" s="319">
        <v>0</v>
      </c>
      <c r="U36" s="319">
        <v>0</v>
      </c>
      <c r="V36" s="319">
        <v>0</v>
      </c>
      <c r="W36" s="319">
        <v>0</v>
      </c>
      <c r="X36" s="319">
        <v>0</v>
      </c>
      <c r="Y36" s="319">
        <v>0</v>
      </c>
      <c r="Z36" s="319">
        <v>0</v>
      </c>
      <c r="AA36" s="319">
        <v>0</v>
      </c>
      <c r="AB36" s="202">
        <v>0</v>
      </c>
      <c r="AC36" s="319">
        <v>0</v>
      </c>
      <c r="AD36" s="319">
        <v>0</v>
      </c>
      <c r="AE36" s="319">
        <v>0</v>
      </c>
      <c r="AF36" s="319">
        <v>0</v>
      </c>
      <c r="AG36" s="319">
        <v>0</v>
      </c>
      <c r="AH36" s="319">
        <v>0</v>
      </c>
      <c r="AI36" s="319">
        <v>0</v>
      </c>
      <c r="AJ36" s="319">
        <v>0</v>
      </c>
      <c r="AK36" s="319">
        <v>0</v>
      </c>
      <c r="AL36" s="319">
        <v>0</v>
      </c>
      <c r="AM36" s="319">
        <v>0</v>
      </c>
      <c r="AN36" s="319">
        <v>0</v>
      </c>
      <c r="AO36" s="319">
        <v>0</v>
      </c>
      <c r="AP36" s="319">
        <v>0</v>
      </c>
      <c r="AQ36" s="319">
        <v>0</v>
      </c>
      <c r="AR36" s="319">
        <v>0</v>
      </c>
      <c r="AS36" s="319">
        <v>0</v>
      </c>
      <c r="AT36" s="319">
        <v>0</v>
      </c>
      <c r="AU36" s="319">
        <v>0</v>
      </c>
      <c r="AV36" s="319">
        <v>0</v>
      </c>
      <c r="AW36" s="319">
        <v>0</v>
      </c>
      <c r="AX36" s="319">
        <v>0</v>
      </c>
      <c r="AY36" s="319">
        <v>0</v>
      </c>
      <c r="AZ36" s="319">
        <v>0</v>
      </c>
      <c r="BA36" s="319">
        <v>0</v>
      </c>
      <c r="BB36" s="319">
        <v>0</v>
      </c>
      <c r="BC36" s="319">
        <v>0</v>
      </c>
      <c r="BD36" s="319">
        <v>0</v>
      </c>
      <c r="BE36" s="319">
        <v>0</v>
      </c>
      <c r="BF36" s="319">
        <v>0</v>
      </c>
      <c r="BG36" s="319">
        <v>0</v>
      </c>
      <c r="BH36" s="319">
        <v>0</v>
      </c>
      <c r="BI36" s="319">
        <v>0</v>
      </c>
      <c r="BJ36" s="354">
        <v>0</v>
      </c>
      <c r="BK36" s="354">
        <v>0.51</v>
      </c>
    </row>
    <row r="37" spans="1:63" s="303" customFormat="1" ht="20.100000000000001" customHeight="1" x14ac:dyDescent="0.2">
      <c r="A37" s="378"/>
      <c r="B37" s="352" t="s">
        <v>1266</v>
      </c>
      <c r="C37" s="353" t="s">
        <v>113</v>
      </c>
      <c r="D37" s="202">
        <v>0.01</v>
      </c>
      <c r="E37" s="319">
        <v>0</v>
      </c>
      <c r="F37" s="320">
        <v>0</v>
      </c>
      <c r="G37" s="319">
        <v>0</v>
      </c>
      <c r="H37" s="319">
        <v>0</v>
      </c>
      <c r="I37" s="319">
        <v>0</v>
      </c>
      <c r="J37" s="319">
        <v>0</v>
      </c>
      <c r="K37" s="319">
        <v>0</v>
      </c>
      <c r="L37" s="319">
        <v>0</v>
      </c>
      <c r="M37" s="319">
        <v>0</v>
      </c>
      <c r="N37" s="319">
        <v>0</v>
      </c>
      <c r="O37" s="319">
        <v>0</v>
      </c>
      <c r="P37" s="319">
        <v>0</v>
      </c>
      <c r="Q37" s="319">
        <v>0</v>
      </c>
      <c r="R37" s="202">
        <v>0</v>
      </c>
      <c r="S37" s="319">
        <v>0</v>
      </c>
      <c r="T37" s="319">
        <v>0</v>
      </c>
      <c r="U37" s="319">
        <v>0</v>
      </c>
      <c r="V37" s="319">
        <v>0</v>
      </c>
      <c r="W37" s="319">
        <v>0</v>
      </c>
      <c r="X37" s="319">
        <v>0</v>
      </c>
      <c r="Y37" s="319">
        <v>0</v>
      </c>
      <c r="Z37" s="319">
        <v>0</v>
      </c>
      <c r="AA37" s="319">
        <v>0</v>
      </c>
      <c r="AB37" s="202">
        <v>0</v>
      </c>
      <c r="AC37" s="319">
        <v>0</v>
      </c>
      <c r="AD37" s="319">
        <v>0</v>
      </c>
      <c r="AE37" s="319">
        <v>0</v>
      </c>
      <c r="AF37" s="319">
        <v>0</v>
      </c>
      <c r="AG37" s="319">
        <v>0</v>
      </c>
      <c r="AH37" s="319">
        <v>0</v>
      </c>
      <c r="AI37" s="319">
        <v>0</v>
      </c>
      <c r="AJ37" s="319">
        <v>0</v>
      </c>
      <c r="AK37" s="319">
        <v>0</v>
      </c>
      <c r="AL37" s="319">
        <v>0</v>
      </c>
      <c r="AM37" s="319">
        <v>0</v>
      </c>
      <c r="AN37" s="319">
        <v>0</v>
      </c>
      <c r="AO37" s="319">
        <v>0</v>
      </c>
      <c r="AP37" s="319">
        <v>0</v>
      </c>
      <c r="AQ37" s="319">
        <v>0</v>
      </c>
      <c r="AR37" s="319">
        <v>0</v>
      </c>
      <c r="AS37" s="319">
        <v>0</v>
      </c>
      <c r="AT37" s="319">
        <v>0</v>
      </c>
      <c r="AU37" s="319">
        <v>0</v>
      </c>
      <c r="AV37" s="319">
        <v>0</v>
      </c>
      <c r="AW37" s="319">
        <v>0</v>
      </c>
      <c r="AX37" s="319">
        <v>0</v>
      </c>
      <c r="AY37" s="319">
        <v>0</v>
      </c>
      <c r="AZ37" s="319">
        <v>0</v>
      </c>
      <c r="BA37" s="319">
        <v>0</v>
      </c>
      <c r="BB37" s="319">
        <v>0</v>
      </c>
      <c r="BC37" s="319">
        <v>0</v>
      </c>
      <c r="BD37" s="319">
        <v>0</v>
      </c>
      <c r="BE37" s="319">
        <v>0</v>
      </c>
      <c r="BF37" s="319">
        <v>0</v>
      </c>
      <c r="BG37" s="319">
        <v>0</v>
      </c>
      <c r="BH37" s="319">
        <v>0</v>
      </c>
      <c r="BI37" s="319">
        <v>0</v>
      </c>
      <c r="BJ37" s="354">
        <v>0</v>
      </c>
      <c r="BK37" s="354">
        <v>0.01</v>
      </c>
    </row>
    <row r="38" spans="1:63" s="303" customFormat="1" ht="20.100000000000001" customHeight="1" x14ac:dyDescent="0.2">
      <c r="A38" s="378"/>
      <c r="B38" s="355" t="s">
        <v>664</v>
      </c>
      <c r="C38" s="356" t="s">
        <v>115</v>
      </c>
      <c r="D38" s="202">
        <v>0</v>
      </c>
      <c r="E38" s="319">
        <v>0</v>
      </c>
      <c r="F38" s="320">
        <v>0</v>
      </c>
      <c r="G38" s="319">
        <v>0</v>
      </c>
      <c r="H38" s="319">
        <v>0</v>
      </c>
      <c r="I38" s="319">
        <v>0</v>
      </c>
      <c r="J38" s="319">
        <v>0</v>
      </c>
      <c r="K38" s="319">
        <v>0</v>
      </c>
      <c r="L38" s="319">
        <v>0</v>
      </c>
      <c r="M38" s="319">
        <v>0</v>
      </c>
      <c r="N38" s="319">
        <v>0</v>
      </c>
      <c r="O38" s="319">
        <v>0</v>
      </c>
      <c r="P38" s="319">
        <v>0</v>
      </c>
      <c r="Q38" s="319">
        <v>0</v>
      </c>
      <c r="R38" s="202">
        <v>0</v>
      </c>
      <c r="S38" s="319">
        <v>0</v>
      </c>
      <c r="T38" s="319">
        <v>0</v>
      </c>
      <c r="U38" s="319">
        <v>0</v>
      </c>
      <c r="V38" s="319">
        <v>0</v>
      </c>
      <c r="W38" s="319">
        <v>0</v>
      </c>
      <c r="X38" s="319">
        <v>0</v>
      </c>
      <c r="Y38" s="319">
        <v>0</v>
      </c>
      <c r="Z38" s="319">
        <v>0</v>
      </c>
      <c r="AA38" s="319">
        <v>0</v>
      </c>
      <c r="AB38" s="202">
        <v>0</v>
      </c>
      <c r="AC38" s="319">
        <v>0</v>
      </c>
      <c r="AD38" s="319">
        <v>0</v>
      </c>
      <c r="AE38" s="319">
        <v>0</v>
      </c>
      <c r="AF38" s="319">
        <v>0</v>
      </c>
      <c r="AG38" s="319">
        <v>0</v>
      </c>
      <c r="AH38" s="319">
        <v>0</v>
      </c>
      <c r="AI38" s="319">
        <v>0</v>
      </c>
      <c r="AJ38" s="319">
        <v>0</v>
      </c>
      <c r="AK38" s="319">
        <v>0</v>
      </c>
      <c r="AL38" s="319">
        <v>0</v>
      </c>
      <c r="AM38" s="319">
        <v>0</v>
      </c>
      <c r="AN38" s="319">
        <v>0</v>
      </c>
      <c r="AO38" s="319">
        <v>0</v>
      </c>
      <c r="AP38" s="319">
        <v>0</v>
      </c>
      <c r="AQ38" s="319">
        <v>0</v>
      </c>
      <c r="AR38" s="319">
        <v>0</v>
      </c>
      <c r="AS38" s="319">
        <v>0</v>
      </c>
      <c r="AT38" s="319">
        <v>0</v>
      </c>
      <c r="AU38" s="319">
        <v>0</v>
      </c>
      <c r="AV38" s="319">
        <v>0</v>
      </c>
      <c r="AW38" s="319">
        <v>0</v>
      </c>
      <c r="AX38" s="319">
        <v>0</v>
      </c>
      <c r="AY38" s="319">
        <v>0</v>
      </c>
      <c r="AZ38" s="319">
        <v>0</v>
      </c>
      <c r="BA38" s="319">
        <v>0</v>
      </c>
      <c r="BB38" s="319">
        <v>0</v>
      </c>
      <c r="BC38" s="319">
        <v>0</v>
      </c>
      <c r="BD38" s="319">
        <v>0</v>
      </c>
      <c r="BE38" s="319">
        <v>0</v>
      </c>
      <c r="BF38" s="319">
        <v>0</v>
      </c>
      <c r="BG38" s="319">
        <v>0</v>
      </c>
      <c r="BH38" s="319">
        <v>0</v>
      </c>
      <c r="BI38" s="319">
        <v>0</v>
      </c>
      <c r="BJ38" s="354">
        <v>0</v>
      </c>
      <c r="BK38" s="354">
        <v>0</v>
      </c>
    </row>
    <row r="39" spans="1:63" s="301" customFormat="1" ht="20.100000000000001" customHeight="1" x14ac:dyDescent="0.2">
      <c r="A39" s="377"/>
      <c r="B39" s="342" t="s">
        <v>665</v>
      </c>
      <c r="C39" s="343" t="s">
        <v>117</v>
      </c>
      <c r="D39" s="202">
        <v>0</v>
      </c>
      <c r="E39" s="202">
        <v>0</v>
      </c>
      <c r="F39" s="320">
        <v>0</v>
      </c>
      <c r="G39" s="202">
        <v>0</v>
      </c>
      <c r="H39" s="202">
        <v>0</v>
      </c>
      <c r="I39" s="202">
        <v>0</v>
      </c>
      <c r="J39" s="202">
        <v>0</v>
      </c>
      <c r="K39" s="202">
        <v>0</v>
      </c>
      <c r="L39" s="202">
        <v>0</v>
      </c>
      <c r="M39" s="202">
        <v>0</v>
      </c>
      <c r="N39" s="202">
        <v>0</v>
      </c>
      <c r="O39" s="202">
        <v>0</v>
      </c>
      <c r="P39" s="202">
        <v>0</v>
      </c>
      <c r="Q39" s="202">
        <v>0</v>
      </c>
      <c r="R39" s="202">
        <v>0</v>
      </c>
      <c r="S39" s="202">
        <v>0</v>
      </c>
      <c r="T39" s="202">
        <v>0</v>
      </c>
      <c r="U39" s="202">
        <v>0</v>
      </c>
      <c r="V39" s="202">
        <v>0</v>
      </c>
      <c r="W39" s="202">
        <v>0</v>
      </c>
      <c r="X39" s="202">
        <v>0</v>
      </c>
      <c r="Y39" s="202">
        <v>0</v>
      </c>
      <c r="Z39" s="202">
        <v>0</v>
      </c>
      <c r="AA39" s="202">
        <v>0</v>
      </c>
      <c r="AB39" s="202">
        <v>0</v>
      </c>
      <c r="AC39" s="319">
        <v>0</v>
      </c>
      <c r="AD39" s="319">
        <v>0</v>
      </c>
      <c r="AE39" s="319">
        <v>0</v>
      </c>
      <c r="AF39" s="319">
        <v>0</v>
      </c>
      <c r="AG39" s="319">
        <v>0</v>
      </c>
      <c r="AH39" s="319">
        <v>0</v>
      </c>
      <c r="AI39" s="319">
        <v>0</v>
      </c>
      <c r="AJ39" s="319">
        <v>0</v>
      </c>
      <c r="AK39" s="319">
        <v>0</v>
      </c>
      <c r="AL39" s="202">
        <v>0</v>
      </c>
      <c r="AM39" s="202">
        <v>0</v>
      </c>
      <c r="AN39" s="202">
        <v>0</v>
      </c>
      <c r="AO39" s="202">
        <v>0</v>
      </c>
      <c r="AP39" s="319">
        <v>0</v>
      </c>
      <c r="AQ39" s="319">
        <v>0</v>
      </c>
      <c r="AR39" s="319">
        <v>0</v>
      </c>
      <c r="AS39" s="202">
        <v>0</v>
      </c>
      <c r="AT39" s="202">
        <v>0</v>
      </c>
      <c r="AU39" s="202">
        <v>0</v>
      </c>
      <c r="AV39" s="202">
        <v>0</v>
      </c>
      <c r="AW39" s="202">
        <v>0</v>
      </c>
      <c r="AX39" s="202">
        <v>0</v>
      </c>
      <c r="AY39" s="202">
        <v>0</v>
      </c>
      <c r="AZ39" s="202">
        <v>0</v>
      </c>
      <c r="BA39" s="202">
        <v>0</v>
      </c>
      <c r="BB39" s="202">
        <v>0</v>
      </c>
      <c r="BC39" s="202">
        <v>0</v>
      </c>
      <c r="BD39" s="202">
        <v>0</v>
      </c>
      <c r="BE39" s="202">
        <v>0</v>
      </c>
      <c r="BF39" s="202">
        <v>0</v>
      </c>
      <c r="BG39" s="319">
        <v>0</v>
      </c>
      <c r="BH39" s="319">
        <v>0</v>
      </c>
      <c r="BI39" s="319">
        <v>0</v>
      </c>
      <c r="BJ39" s="321">
        <v>0</v>
      </c>
      <c r="BK39" s="321">
        <v>0</v>
      </c>
    </row>
    <row r="40" spans="1:63" s="301" customFormat="1" ht="20.100000000000001" customHeight="1" x14ac:dyDescent="0.2">
      <c r="A40" s="375"/>
      <c r="B40" s="342" t="s">
        <v>1282</v>
      </c>
      <c r="C40" s="343" t="s">
        <v>119</v>
      </c>
      <c r="D40" s="202">
        <v>0</v>
      </c>
      <c r="E40" s="202">
        <v>0</v>
      </c>
      <c r="F40" s="320">
        <v>0</v>
      </c>
      <c r="G40" s="202">
        <v>0</v>
      </c>
      <c r="H40" s="202">
        <v>0</v>
      </c>
      <c r="I40" s="202">
        <v>0</v>
      </c>
      <c r="J40" s="202">
        <v>0</v>
      </c>
      <c r="K40" s="202">
        <v>0</v>
      </c>
      <c r="L40" s="202">
        <v>0</v>
      </c>
      <c r="M40" s="202">
        <v>0</v>
      </c>
      <c r="N40" s="202">
        <v>0</v>
      </c>
      <c r="O40" s="202">
        <v>0</v>
      </c>
      <c r="P40" s="202">
        <v>0</v>
      </c>
      <c r="Q40" s="202">
        <v>0</v>
      </c>
      <c r="R40" s="202">
        <v>0</v>
      </c>
      <c r="S40" s="202">
        <v>0</v>
      </c>
      <c r="T40" s="202">
        <v>0</v>
      </c>
      <c r="U40" s="202">
        <v>0</v>
      </c>
      <c r="V40" s="202">
        <v>0</v>
      </c>
      <c r="W40" s="202">
        <v>0</v>
      </c>
      <c r="X40" s="202">
        <v>0</v>
      </c>
      <c r="Y40" s="202">
        <v>0</v>
      </c>
      <c r="Z40" s="202">
        <v>0</v>
      </c>
      <c r="AA40" s="202">
        <v>0</v>
      </c>
      <c r="AB40" s="202">
        <v>0</v>
      </c>
      <c r="AC40" s="319">
        <v>0</v>
      </c>
      <c r="AD40" s="319">
        <v>0</v>
      </c>
      <c r="AE40" s="319">
        <v>0</v>
      </c>
      <c r="AF40" s="319">
        <v>0</v>
      </c>
      <c r="AG40" s="319">
        <v>0</v>
      </c>
      <c r="AH40" s="319">
        <v>0</v>
      </c>
      <c r="AI40" s="319">
        <v>0</v>
      </c>
      <c r="AJ40" s="319">
        <v>0</v>
      </c>
      <c r="AK40" s="319">
        <v>0</v>
      </c>
      <c r="AL40" s="202">
        <v>0</v>
      </c>
      <c r="AM40" s="202">
        <v>0</v>
      </c>
      <c r="AN40" s="202">
        <v>0</v>
      </c>
      <c r="AO40" s="202">
        <v>0</v>
      </c>
      <c r="AP40" s="319">
        <v>0</v>
      </c>
      <c r="AQ40" s="319">
        <v>0</v>
      </c>
      <c r="AR40" s="319">
        <v>0</v>
      </c>
      <c r="AS40" s="202">
        <v>0</v>
      </c>
      <c r="AT40" s="202">
        <v>0</v>
      </c>
      <c r="AU40" s="202">
        <v>0</v>
      </c>
      <c r="AV40" s="202">
        <v>0</v>
      </c>
      <c r="AW40" s="202">
        <v>0</v>
      </c>
      <c r="AX40" s="202">
        <v>0</v>
      </c>
      <c r="AY40" s="202">
        <v>0</v>
      </c>
      <c r="AZ40" s="202">
        <v>0</v>
      </c>
      <c r="BA40" s="202">
        <v>0</v>
      </c>
      <c r="BB40" s="202">
        <v>0</v>
      </c>
      <c r="BC40" s="202">
        <v>0</v>
      </c>
      <c r="BD40" s="202">
        <v>0</v>
      </c>
      <c r="BE40" s="202">
        <v>0</v>
      </c>
      <c r="BF40" s="202">
        <v>0</v>
      </c>
      <c r="BG40" s="319">
        <v>0</v>
      </c>
      <c r="BH40" s="319">
        <v>0</v>
      </c>
      <c r="BI40" s="319">
        <v>0</v>
      </c>
      <c r="BJ40" s="321">
        <v>0</v>
      </c>
      <c r="BK40" s="321">
        <v>0</v>
      </c>
    </row>
    <row r="41" spans="1:63" s="301" customFormat="1" ht="20.100000000000001" customHeight="1" x14ac:dyDescent="0.2">
      <c r="A41" s="375"/>
      <c r="B41" s="342" t="s">
        <v>1283</v>
      </c>
      <c r="C41" s="343" t="s">
        <v>121</v>
      </c>
      <c r="D41" s="202">
        <v>0.35</v>
      </c>
      <c r="E41" s="202">
        <v>0.37</v>
      </c>
      <c r="F41" s="320">
        <v>0.31</v>
      </c>
      <c r="G41" s="202">
        <v>0</v>
      </c>
      <c r="H41" s="202">
        <v>0</v>
      </c>
      <c r="I41" s="202">
        <v>0</v>
      </c>
      <c r="J41" s="202">
        <v>0</v>
      </c>
      <c r="K41" s="202">
        <v>0.31</v>
      </c>
      <c r="L41" s="202">
        <v>0</v>
      </c>
      <c r="M41" s="202">
        <v>0</v>
      </c>
      <c r="N41" s="202">
        <v>0</v>
      </c>
      <c r="O41" s="202">
        <v>0</v>
      </c>
      <c r="P41" s="202">
        <v>0</v>
      </c>
      <c r="Q41" s="202">
        <v>0</v>
      </c>
      <c r="R41" s="202">
        <v>0.06</v>
      </c>
      <c r="S41" s="202">
        <v>0</v>
      </c>
      <c r="T41" s="202">
        <v>0</v>
      </c>
      <c r="U41" s="202">
        <v>0</v>
      </c>
      <c r="V41" s="202">
        <v>0</v>
      </c>
      <c r="W41" s="202">
        <v>0</v>
      </c>
      <c r="X41" s="202">
        <v>0</v>
      </c>
      <c r="Y41" s="202">
        <v>0</v>
      </c>
      <c r="Z41" s="202">
        <v>0</v>
      </c>
      <c r="AA41" s="202">
        <v>0</v>
      </c>
      <c r="AB41" s="202">
        <v>0</v>
      </c>
      <c r="AC41" s="319">
        <v>0</v>
      </c>
      <c r="AD41" s="319">
        <v>0</v>
      </c>
      <c r="AE41" s="319">
        <v>0</v>
      </c>
      <c r="AF41" s="319">
        <v>0</v>
      </c>
      <c r="AG41" s="319">
        <v>0</v>
      </c>
      <c r="AH41" s="319">
        <v>0</v>
      </c>
      <c r="AI41" s="319">
        <v>0</v>
      </c>
      <c r="AJ41" s="319">
        <v>0</v>
      </c>
      <c r="AK41" s="319">
        <v>0</v>
      </c>
      <c r="AL41" s="202">
        <v>0</v>
      </c>
      <c r="AM41" s="202">
        <v>0</v>
      </c>
      <c r="AN41" s="202">
        <v>0</v>
      </c>
      <c r="AO41" s="202">
        <v>0</v>
      </c>
      <c r="AP41" s="319">
        <v>0</v>
      </c>
      <c r="AQ41" s="319">
        <v>0</v>
      </c>
      <c r="AR41" s="319">
        <v>0</v>
      </c>
      <c r="AS41" s="202">
        <v>0</v>
      </c>
      <c r="AT41" s="202">
        <v>0</v>
      </c>
      <c r="AU41" s="202">
        <v>0</v>
      </c>
      <c r="AV41" s="202">
        <v>0</v>
      </c>
      <c r="AW41" s="202">
        <v>0</v>
      </c>
      <c r="AX41" s="202">
        <v>0.06</v>
      </c>
      <c r="AY41" s="202">
        <v>0</v>
      </c>
      <c r="AZ41" s="202">
        <v>0</v>
      </c>
      <c r="BA41" s="202">
        <v>0</v>
      </c>
      <c r="BB41" s="202">
        <v>0</v>
      </c>
      <c r="BC41" s="202">
        <v>0</v>
      </c>
      <c r="BD41" s="202">
        <v>0</v>
      </c>
      <c r="BE41" s="202">
        <v>0</v>
      </c>
      <c r="BF41" s="202">
        <v>0</v>
      </c>
      <c r="BG41" s="319">
        <v>0</v>
      </c>
      <c r="BH41" s="319">
        <v>0</v>
      </c>
      <c r="BI41" s="319">
        <v>0</v>
      </c>
      <c r="BJ41" s="321">
        <v>0.37</v>
      </c>
      <c r="BK41" s="321">
        <v>0.72</v>
      </c>
    </row>
    <row r="42" spans="1:63" s="301" customFormat="1" ht="26.25" customHeight="1" x14ac:dyDescent="0.2">
      <c r="A42" s="375"/>
      <c r="B42" s="342" t="s">
        <v>1284</v>
      </c>
      <c r="C42" s="343" t="s">
        <v>123</v>
      </c>
      <c r="D42" s="202">
        <v>5.03</v>
      </c>
      <c r="E42" s="202">
        <v>0</v>
      </c>
      <c r="F42" s="320">
        <v>0</v>
      </c>
      <c r="G42" s="202">
        <v>0</v>
      </c>
      <c r="H42" s="202">
        <v>0</v>
      </c>
      <c r="I42" s="202">
        <v>0</v>
      </c>
      <c r="J42" s="202">
        <v>0</v>
      </c>
      <c r="K42" s="202">
        <v>0</v>
      </c>
      <c r="L42" s="202">
        <v>0</v>
      </c>
      <c r="M42" s="202">
        <v>0</v>
      </c>
      <c r="N42" s="202">
        <v>0</v>
      </c>
      <c r="O42" s="202">
        <v>0</v>
      </c>
      <c r="P42" s="202">
        <v>0</v>
      </c>
      <c r="Q42" s="202">
        <v>0</v>
      </c>
      <c r="R42" s="202">
        <v>0</v>
      </c>
      <c r="S42" s="202">
        <v>0</v>
      </c>
      <c r="T42" s="202">
        <v>0</v>
      </c>
      <c r="U42" s="202">
        <v>0</v>
      </c>
      <c r="V42" s="202">
        <v>0</v>
      </c>
      <c r="W42" s="202">
        <v>0</v>
      </c>
      <c r="X42" s="202">
        <v>0</v>
      </c>
      <c r="Y42" s="202">
        <v>0</v>
      </c>
      <c r="Z42" s="202">
        <v>0</v>
      </c>
      <c r="AA42" s="202">
        <v>0</v>
      </c>
      <c r="AB42" s="202">
        <v>0</v>
      </c>
      <c r="AC42" s="319">
        <v>0</v>
      </c>
      <c r="AD42" s="319">
        <v>0</v>
      </c>
      <c r="AE42" s="319">
        <v>0</v>
      </c>
      <c r="AF42" s="319">
        <v>0</v>
      </c>
      <c r="AG42" s="319">
        <v>0</v>
      </c>
      <c r="AH42" s="319">
        <v>0</v>
      </c>
      <c r="AI42" s="319">
        <v>0</v>
      </c>
      <c r="AJ42" s="319">
        <v>0</v>
      </c>
      <c r="AK42" s="319">
        <v>0</v>
      </c>
      <c r="AL42" s="202">
        <v>0</v>
      </c>
      <c r="AM42" s="202">
        <v>0</v>
      </c>
      <c r="AN42" s="202">
        <v>0</v>
      </c>
      <c r="AO42" s="202">
        <v>0</v>
      </c>
      <c r="AP42" s="319">
        <v>0</v>
      </c>
      <c r="AQ42" s="319">
        <v>0</v>
      </c>
      <c r="AR42" s="319">
        <v>0</v>
      </c>
      <c r="AS42" s="202">
        <v>0</v>
      </c>
      <c r="AT42" s="202">
        <v>0</v>
      </c>
      <c r="AU42" s="202">
        <v>0</v>
      </c>
      <c r="AV42" s="202">
        <v>0</v>
      </c>
      <c r="AW42" s="202">
        <v>0</v>
      </c>
      <c r="AX42" s="202">
        <v>0</v>
      </c>
      <c r="AY42" s="202">
        <v>0</v>
      </c>
      <c r="AZ42" s="202">
        <v>0</v>
      </c>
      <c r="BA42" s="202">
        <v>0</v>
      </c>
      <c r="BB42" s="202">
        <v>0</v>
      </c>
      <c r="BC42" s="202">
        <v>0</v>
      </c>
      <c r="BD42" s="202">
        <v>0</v>
      </c>
      <c r="BE42" s="202">
        <v>0</v>
      </c>
      <c r="BF42" s="202">
        <v>0</v>
      </c>
      <c r="BG42" s="319">
        <v>0</v>
      </c>
      <c r="BH42" s="319">
        <v>0</v>
      </c>
      <c r="BI42" s="319">
        <v>0</v>
      </c>
      <c r="BJ42" s="321">
        <v>0</v>
      </c>
      <c r="BK42" s="321">
        <v>5.03</v>
      </c>
    </row>
    <row r="43" spans="1:63" s="281" customFormat="1" ht="20.100000000000001" customHeight="1" x14ac:dyDescent="0.2">
      <c r="A43" s="378"/>
      <c r="B43" s="352" t="s">
        <v>1267</v>
      </c>
      <c r="C43" s="353" t="s">
        <v>125</v>
      </c>
      <c r="D43" s="202">
        <v>0</v>
      </c>
      <c r="E43" s="319">
        <v>0</v>
      </c>
      <c r="F43" s="320">
        <v>0</v>
      </c>
      <c r="G43" s="319">
        <v>0</v>
      </c>
      <c r="H43" s="319">
        <v>0</v>
      </c>
      <c r="I43" s="319">
        <v>0</v>
      </c>
      <c r="J43" s="319">
        <v>0</v>
      </c>
      <c r="K43" s="319">
        <v>0</v>
      </c>
      <c r="L43" s="319">
        <v>0</v>
      </c>
      <c r="M43" s="319">
        <v>0</v>
      </c>
      <c r="N43" s="319">
        <v>0</v>
      </c>
      <c r="O43" s="319">
        <v>0</v>
      </c>
      <c r="P43" s="319">
        <v>0</v>
      </c>
      <c r="Q43" s="319">
        <v>0</v>
      </c>
      <c r="R43" s="202">
        <v>0</v>
      </c>
      <c r="S43" s="319">
        <v>0</v>
      </c>
      <c r="T43" s="319">
        <v>0</v>
      </c>
      <c r="U43" s="319">
        <v>0</v>
      </c>
      <c r="V43" s="319">
        <v>0</v>
      </c>
      <c r="W43" s="319">
        <v>0</v>
      </c>
      <c r="X43" s="319">
        <v>0</v>
      </c>
      <c r="Y43" s="319">
        <v>0</v>
      </c>
      <c r="Z43" s="319">
        <v>0</v>
      </c>
      <c r="AA43" s="319">
        <v>0</v>
      </c>
      <c r="AB43" s="202">
        <v>0</v>
      </c>
      <c r="AC43" s="319">
        <v>0</v>
      </c>
      <c r="AD43" s="319">
        <v>0</v>
      </c>
      <c r="AE43" s="319">
        <v>0</v>
      </c>
      <c r="AF43" s="319">
        <v>0</v>
      </c>
      <c r="AG43" s="319">
        <v>0</v>
      </c>
      <c r="AH43" s="319">
        <v>0</v>
      </c>
      <c r="AI43" s="319">
        <v>0</v>
      </c>
      <c r="AJ43" s="319">
        <v>0</v>
      </c>
      <c r="AK43" s="319">
        <v>0</v>
      </c>
      <c r="AL43" s="319">
        <v>0</v>
      </c>
      <c r="AM43" s="319">
        <v>0</v>
      </c>
      <c r="AN43" s="319">
        <v>0</v>
      </c>
      <c r="AO43" s="319">
        <v>0</v>
      </c>
      <c r="AP43" s="319">
        <v>0</v>
      </c>
      <c r="AQ43" s="319">
        <v>0</v>
      </c>
      <c r="AR43" s="319">
        <v>0</v>
      </c>
      <c r="AS43" s="319">
        <v>0</v>
      </c>
      <c r="AT43" s="319">
        <v>0</v>
      </c>
      <c r="AU43" s="319">
        <v>0</v>
      </c>
      <c r="AV43" s="319">
        <v>0</v>
      </c>
      <c r="AW43" s="319">
        <v>0</v>
      </c>
      <c r="AX43" s="319">
        <v>0</v>
      </c>
      <c r="AY43" s="319">
        <v>0</v>
      </c>
      <c r="AZ43" s="319">
        <v>0</v>
      </c>
      <c r="BA43" s="319">
        <v>0</v>
      </c>
      <c r="BB43" s="319">
        <v>0</v>
      </c>
      <c r="BC43" s="319">
        <v>0</v>
      </c>
      <c r="BD43" s="319">
        <v>0</v>
      </c>
      <c r="BE43" s="319">
        <v>0</v>
      </c>
      <c r="BF43" s="319">
        <v>0</v>
      </c>
      <c r="BG43" s="319">
        <v>0</v>
      </c>
      <c r="BH43" s="319">
        <v>0</v>
      </c>
      <c r="BI43" s="319">
        <v>0</v>
      </c>
      <c r="BJ43" s="354">
        <v>0</v>
      </c>
      <c r="BK43" s="354">
        <v>0</v>
      </c>
    </row>
    <row r="44" spans="1:63" s="281" customFormat="1" ht="20.100000000000001" customHeight="1" x14ac:dyDescent="0.2">
      <c r="A44" s="378"/>
      <c r="B44" s="352" t="s">
        <v>1268</v>
      </c>
      <c r="C44" s="353" t="s">
        <v>127</v>
      </c>
      <c r="D44" s="202">
        <v>0</v>
      </c>
      <c r="E44" s="319">
        <v>0</v>
      </c>
      <c r="F44" s="320">
        <v>0</v>
      </c>
      <c r="G44" s="319">
        <v>0</v>
      </c>
      <c r="H44" s="319">
        <v>0</v>
      </c>
      <c r="I44" s="319">
        <v>0</v>
      </c>
      <c r="J44" s="319">
        <v>0</v>
      </c>
      <c r="K44" s="319">
        <v>0</v>
      </c>
      <c r="L44" s="319">
        <v>0</v>
      </c>
      <c r="M44" s="319">
        <v>0</v>
      </c>
      <c r="N44" s="319">
        <v>0</v>
      </c>
      <c r="O44" s="319">
        <v>0</v>
      </c>
      <c r="P44" s="319">
        <v>0</v>
      </c>
      <c r="Q44" s="319">
        <v>0</v>
      </c>
      <c r="R44" s="202">
        <v>0</v>
      </c>
      <c r="S44" s="319">
        <v>0</v>
      </c>
      <c r="T44" s="319">
        <v>0</v>
      </c>
      <c r="U44" s="319">
        <v>0</v>
      </c>
      <c r="V44" s="319">
        <v>0</v>
      </c>
      <c r="W44" s="319">
        <v>0</v>
      </c>
      <c r="X44" s="319">
        <v>0</v>
      </c>
      <c r="Y44" s="319">
        <v>0</v>
      </c>
      <c r="Z44" s="319">
        <v>0</v>
      </c>
      <c r="AA44" s="319">
        <v>0</v>
      </c>
      <c r="AB44" s="202">
        <v>0</v>
      </c>
      <c r="AC44" s="319">
        <v>0</v>
      </c>
      <c r="AD44" s="319">
        <v>0</v>
      </c>
      <c r="AE44" s="319">
        <v>0</v>
      </c>
      <c r="AF44" s="319">
        <v>0</v>
      </c>
      <c r="AG44" s="319">
        <v>0</v>
      </c>
      <c r="AH44" s="319">
        <v>0</v>
      </c>
      <c r="AI44" s="319">
        <v>0</v>
      </c>
      <c r="AJ44" s="319">
        <v>0</v>
      </c>
      <c r="AK44" s="319">
        <v>0</v>
      </c>
      <c r="AL44" s="319">
        <v>0</v>
      </c>
      <c r="AM44" s="319">
        <v>0</v>
      </c>
      <c r="AN44" s="319">
        <v>0</v>
      </c>
      <c r="AO44" s="319">
        <v>0</v>
      </c>
      <c r="AP44" s="319">
        <v>0</v>
      </c>
      <c r="AQ44" s="319">
        <v>0</v>
      </c>
      <c r="AR44" s="319">
        <v>0</v>
      </c>
      <c r="AS44" s="319">
        <v>0</v>
      </c>
      <c r="AT44" s="319">
        <v>0</v>
      </c>
      <c r="AU44" s="319">
        <v>0</v>
      </c>
      <c r="AV44" s="319">
        <v>0</v>
      </c>
      <c r="AW44" s="319">
        <v>0</v>
      </c>
      <c r="AX44" s="319">
        <v>0</v>
      </c>
      <c r="AY44" s="319">
        <v>0</v>
      </c>
      <c r="AZ44" s="319">
        <v>0</v>
      </c>
      <c r="BA44" s="319">
        <v>0</v>
      </c>
      <c r="BB44" s="319">
        <v>0</v>
      </c>
      <c r="BC44" s="319">
        <v>0</v>
      </c>
      <c r="BD44" s="319">
        <v>0</v>
      </c>
      <c r="BE44" s="319">
        <v>0</v>
      </c>
      <c r="BF44" s="319">
        <v>0</v>
      </c>
      <c r="BG44" s="319">
        <v>0</v>
      </c>
      <c r="BH44" s="319">
        <v>0</v>
      </c>
      <c r="BI44" s="319">
        <v>0</v>
      </c>
      <c r="BJ44" s="354">
        <v>0</v>
      </c>
      <c r="BK44" s="354">
        <v>0</v>
      </c>
    </row>
    <row r="45" spans="1:63" s="281" customFormat="1" ht="20.100000000000001" customHeight="1" x14ac:dyDescent="0.2">
      <c r="A45" s="378"/>
      <c r="B45" s="352" t="s">
        <v>173</v>
      </c>
      <c r="C45" s="353" t="s">
        <v>129</v>
      </c>
      <c r="D45" s="202">
        <v>0.16</v>
      </c>
      <c r="E45" s="319">
        <v>0</v>
      </c>
      <c r="F45" s="320">
        <v>0</v>
      </c>
      <c r="G45" s="319">
        <v>0</v>
      </c>
      <c r="H45" s="319">
        <v>0</v>
      </c>
      <c r="I45" s="319">
        <v>0</v>
      </c>
      <c r="J45" s="319">
        <v>0</v>
      </c>
      <c r="K45" s="319">
        <v>0</v>
      </c>
      <c r="L45" s="319">
        <v>0</v>
      </c>
      <c r="M45" s="319">
        <v>0</v>
      </c>
      <c r="N45" s="319">
        <v>0</v>
      </c>
      <c r="O45" s="319">
        <v>0</v>
      </c>
      <c r="P45" s="319">
        <v>0</v>
      </c>
      <c r="Q45" s="319">
        <v>0</v>
      </c>
      <c r="R45" s="202">
        <v>0</v>
      </c>
      <c r="S45" s="319">
        <v>0</v>
      </c>
      <c r="T45" s="319">
        <v>0</v>
      </c>
      <c r="U45" s="319">
        <v>0</v>
      </c>
      <c r="V45" s="319">
        <v>0</v>
      </c>
      <c r="W45" s="319">
        <v>0</v>
      </c>
      <c r="X45" s="319">
        <v>0</v>
      </c>
      <c r="Y45" s="319">
        <v>0</v>
      </c>
      <c r="Z45" s="319">
        <v>0</v>
      </c>
      <c r="AA45" s="319">
        <v>0</v>
      </c>
      <c r="AB45" s="202">
        <v>0</v>
      </c>
      <c r="AC45" s="319">
        <v>0</v>
      </c>
      <c r="AD45" s="319">
        <v>0</v>
      </c>
      <c r="AE45" s="319">
        <v>0</v>
      </c>
      <c r="AF45" s="319">
        <v>0</v>
      </c>
      <c r="AG45" s="319">
        <v>0</v>
      </c>
      <c r="AH45" s="319">
        <v>0</v>
      </c>
      <c r="AI45" s="319">
        <v>0</v>
      </c>
      <c r="AJ45" s="319">
        <v>0</v>
      </c>
      <c r="AK45" s="319">
        <v>0</v>
      </c>
      <c r="AL45" s="319">
        <v>0</v>
      </c>
      <c r="AM45" s="319">
        <v>0</v>
      </c>
      <c r="AN45" s="319">
        <v>0</v>
      </c>
      <c r="AO45" s="319">
        <v>0</v>
      </c>
      <c r="AP45" s="319">
        <v>0</v>
      </c>
      <c r="AQ45" s="319">
        <v>0</v>
      </c>
      <c r="AR45" s="319">
        <v>0</v>
      </c>
      <c r="AS45" s="319">
        <v>0</v>
      </c>
      <c r="AT45" s="319">
        <v>0</v>
      </c>
      <c r="AU45" s="319">
        <v>0</v>
      </c>
      <c r="AV45" s="319">
        <v>0</v>
      </c>
      <c r="AW45" s="319">
        <v>0</v>
      </c>
      <c r="AX45" s="319">
        <v>0</v>
      </c>
      <c r="AY45" s="319">
        <v>0</v>
      </c>
      <c r="AZ45" s="319">
        <v>0</v>
      </c>
      <c r="BA45" s="319">
        <v>0</v>
      </c>
      <c r="BB45" s="319">
        <v>0</v>
      </c>
      <c r="BC45" s="319">
        <v>0</v>
      </c>
      <c r="BD45" s="319">
        <v>0</v>
      </c>
      <c r="BE45" s="319">
        <v>0</v>
      </c>
      <c r="BF45" s="319">
        <v>0</v>
      </c>
      <c r="BG45" s="319">
        <v>0</v>
      </c>
      <c r="BH45" s="319">
        <v>0</v>
      </c>
      <c r="BI45" s="319">
        <v>0</v>
      </c>
      <c r="BJ45" s="354">
        <v>0</v>
      </c>
      <c r="BK45" s="354">
        <v>0.16</v>
      </c>
    </row>
    <row r="46" spans="1:63" s="281" customFormat="1" ht="20.100000000000001" customHeight="1" x14ac:dyDescent="0.2">
      <c r="A46" s="378"/>
      <c r="B46" s="352" t="s">
        <v>174</v>
      </c>
      <c r="C46" s="353" t="s">
        <v>131</v>
      </c>
      <c r="D46" s="202">
        <v>0</v>
      </c>
      <c r="E46" s="319">
        <v>0</v>
      </c>
      <c r="F46" s="320">
        <v>0</v>
      </c>
      <c r="G46" s="319">
        <v>0</v>
      </c>
      <c r="H46" s="319">
        <v>0</v>
      </c>
      <c r="I46" s="319">
        <v>0</v>
      </c>
      <c r="J46" s="319">
        <v>0</v>
      </c>
      <c r="K46" s="319">
        <v>0</v>
      </c>
      <c r="L46" s="319">
        <v>0</v>
      </c>
      <c r="M46" s="319">
        <v>0</v>
      </c>
      <c r="N46" s="319">
        <v>0</v>
      </c>
      <c r="O46" s="319">
        <v>0</v>
      </c>
      <c r="P46" s="319">
        <v>0</v>
      </c>
      <c r="Q46" s="319">
        <v>0</v>
      </c>
      <c r="R46" s="202">
        <v>0</v>
      </c>
      <c r="S46" s="319">
        <v>0</v>
      </c>
      <c r="T46" s="319">
        <v>0</v>
      </c>
      <c r="U46" s="319">
        <v>0</v>
      </c>
      <c r="V46" s="319">
        <v>0</v>
      </c>
      <c r="W46" s="319">
        <v>0</v>
      </c>
      <c r="X46" s="319">
        <v>0</v>
      </c>
      <c r="Y46" s="319">
        <v>0</v>
      </c>
      <c r="Z46" s="319">
        <v>0</v>
      </c>
      <c r="AA46" s="319">
        <v>0</v>
      </c>
      <c r="AB46" s="202">
        <v>0</v>
      </c>
      <c r="AC46" s="319">
        <v>0</v>
      </c>
      <c r="AD46" s="319">
        <v>0</v>
      </c>
      <c r="AE46" s="319">
        <v>0</v>
      </c>
      <c r="AF46" s="319">
        <v>0</v>
      </c>
      <c r="AG46" s="319">
        <v>0</v>
      </c>
      <c r="AH46" s="319">
        <v>0</v>
      </c>
      <c r="AI46" s="319">
        <v>0</v>
      </c>
      <c r="AJ46" s="319">
        <v>0</v>
      </c>
      <c r="AK46" s="319">
        <v>0</v>
      </c>
      <c r="AL46" s="319">
        <v>0</v>
      </c>
      <c r="AM46" s="319">
        <v>0</v>
      </c>
      <c r="AN46" s="319">
        <v>0</v>
      </c>
      <c r="AO46" s="319">
        <v>0</v>
      </c>
      <c r="AP46" s="319">
        <v>0</v>
      </c>
      <c r="AQ46" s="319">
        <v>0</v>
      </c>
      <c r="AR46" s="319">
        <v>0</v>
      </c>
      <c r="AS46" s="319">
        <v>0</v>
      </c>
      <c r="AT46" s="319">
        <v>0</v>
      </c>
      <c r="AU46" s="319">
        <v>0</v>
      </c>
      <c r="AV46" s="319">
        <v>0</v>
      </c>
      <c r="AW46" s="319">
        <v>0</v>
      </c>
      <c r="AX46" s="319">
        <v>0</v>
      </c>
      <c r="AY46" s="319">
        <v>0</v>
      </c>
      <c r="AZ46" s="319">
        <v>0</v>
      </c>
      <c r="BA46" s="319">
        <v>0</v>
      </c>
      <c r="BB46" s="319">
        <v>0</v>
      </c>
      <c r="BC46" s="319">
        <v>0</v>
      </c>
      <c r="BD46" s="319">
        <v>0</v>
      </c>
      <c r="BE46" s="319">
        <v>0</v>
      </c>
      <c r="BF46" s="319">
        <v>0</v>
      </c>
      <c r="BG46" s="319">
        <v>0</v>
      </c>
      <c r="BH46" s="319">
        <v>0</v>
      </c>
      <c r="BI46" s="319">
        <v>0</v>
      </c>
      <c r="BJ46" s="354">
        <v>0</v>
      </c>
      <c r="BK46" s="354">
        <v>0</v>
      </c>
    </row>
    <row r="47" spans="1:63" ht="20.100000000000001" customHeight="1" x14ac:dyDescent="0.2">
      <c r="A47" s="375" t="s">
        <v>138</v>
      </c>
      <c r="B47" s="341" t="s">
        <v>133</v>
      </c>
      <c r="C47" s="340" t="s">
        <v>134</v>
      </c>
      <c r="D47" s="202">
        <v>0</v>
      </c>
      <c r="E47" s="202">
        <v>0</v>
      </c>
      <c r="F47" s="320">
        <v>0</v>
      </c>
      <c r="G47" s="202">
        <v>0</v>
      </c>
      <c r="H47" s="202">
        <v>0</v>
      </c>
      <c r="I47" s="202">
        <v>0</v>
      </c>
      <c r="J47" s="202">
        <v>0</v>
      </c>
      <c r="K47" s="202">
        <v>0</v>
      </c>
      <c r="L47" s="202">
        <v>0</v>
      </c>
      <c r="M47" s="202">
        <v>0</v>
      </c>
      <c r="N47" s="202">
        <v>0</v>
      </c>
      <c r="O47" s="202">
        <v>0</v>
      </c>
      <c r="P47" s="202">
        <v>0</v>
      </c>
      <c r="Q47" s="202">
        <v>0</v>
      </c>
      <c r="R47" s="202">
        <v>0</v>
      </c>
      <c r="S47" s="202">
        <v>0</v>
      </c>
      <c r="T47" s="202">
        <v>0</v>
      </c>
      <c r="U47" s="202">
        <v>0</v>
      </c>
      <c r="V47" s="202">
        <v>0</v>
      </c>
      <c r="W47" s="202">
        <v>0</v>
      </c>
      <c r="X47" s="202">
        <v>0</v>
      </c>
      <c r="Y47" s="202">
        <v>0</v>
      </c>
      <c r="Z47" s="202">
        <v>0</v>
      </c>
      <c r="AA47" s="202">
        <v>0</v>
      </c>
      <c r="AB47" s="202">
        <v>0</v>
      </c>
      <c r="AC47" s="319">
        <v>0</v>
      </c>
      <c r="AD47" s="319">
        <v>0</v>
      </c>
      <c r="AE47" s="319">
        <v>0</v>
      </c>
      <c r="AF47" s="319">
        <v>0</v>
      </c>
      <c r="AG47" s="319">
        <v>0</v>
      </c>
      <c r="AH47" s="319">
        <v>0</v>
      </c>
      <c r="AI47" s="319">
        <v>0</v>
      </c>
      <c r="AJ47" s="319">
        <v>0</v>
      </c>
      <c r="AK47" s="319">
        <v>0</v>
      </c>
      <c r="AL47" s="202">
        <v>0</v>
      </c>
      <c r="AM47" s="202">
        <v>0</v>
      </c>
      <c r="AN47" s="202">
        <v>0</v>
      </c>
      <c r="AO47" s="202">
        <v>0</v>
      </c>
      <c r="AP47" s="319">
        <v>0</v>
      </c>
      <c r="AQ47" s="319">
        <v>0</v>
      </c>
      <c r="AR47" s="319">
        <v>0</v>
      </c>
      <c r="AS47" s="202">
        <v>0</v>
      </c>
      <c r="AT47" s="202">
        <v>0</v>
      </c>
      <c r="AU47" s="202">
        <v>0</v>
      </c>
      <c r="AV47" s="202">
        <v>0</v>
      </c>
      <c r="AW47" s="202">
        <v>0</v>
      </c>
      <c r="AX47" s="202">
        <v>0</v>
      </c>
      <c r="AY47" s="202">
        <v>0</v>
      </c>
      <c r="AZ47" s="202">
        <v>0</v>
      </c>
      <c r="BA47" s="202">
        <v>0</v>
      </c>
      <c r="BB47" s="202">
        <v>0</v>
      </c>
      <c r="BC47" s="202">
        <v>0</v>
      </c>
      <c r="BD47" s="202">
        <v>0</v>
      </c>
      <c r="BE47" s="202">
        <v>0</v>
      </c>
      <c r="BF47" s="202">
        <v>0</v>
      </c>
      <c r="BG47" s="319">
        <v>0</v>
      </c>
      <c r="BH47" s="319">
        <v>0</v>
      </c>
      <c r="BI47" s="319">
        <v>0</v>
      </c>
      <c r="BJ47" s="321">
        <v>0</v>
      </c>
      <c r="BK47" s="321">
        <v>0</v>
      </c>
    </row>
    <row r="48" spans="1:63" ht="20.100000000000001" customHeight="1" x14ac:dyDescent="0.2">
      <c r="A48" s="375" t="s">
        <v>144</v>
      </c>
      <c r="B48" s="341" t="s">
        <v>142</v>
      </c>
      <c r="C48" s="340" t="s">
        <v>143</v>
      </c>
      <c r="D48" s="202">
        <v>0</v>
      </c>
      <c r="E48" s="202">
        <v>0</v>
      </c>
      <c r="F48" s="320">
        <v>0</v>
      </c>
      <c r="G48" s="202">
        <v>0</v>
      </c>
      <c r="H48" s="202">
        <v>0</v>
      </c>
      <c r="I48" s="202">
        <v>0</v>
      </c>
      <c r="J48" s="202">
        <v>0</v>
      </c>
      <c r="K48" s="202">
        <v>0</v>
      </c>
      <c r="L48" s="202">
        <v>0</v>
      </c>
      <c r="M48" s="202">
        <v>0</v>
      </c>
      <c r="N48" s="202">
        <v>0</v>
      </c>
      <c r="O48" s="202">
        <v>0</v>
      </c>
      <c r="P48" s="202">
        <v>0</v>
      </c>
      <c r="Q48" s="202">
        <v>0</v>
      </c>
      <c r="R48" s="202">
        <v>0</v>
      </c>
      <c r="S48" s="202">
        <v>0</v>
      </c>
      <c r="T48" s="202">
        <v>0</v>
      </c>
      <c r="U48" s="202">
        <v>0</v>
      </c>
      <c r="V48" s="202">
        <v>0</v>
      </c>
      <c r="W48" s="202">
        <v>0</v>
      </c>
      <c r="X48" s="202">
        <v>0</v>
      </c>
      <c r="Y48" s="202">
        <v>0</v>
      </c>
      <c r="Z48" s="202">
        <v>0</v>
      </c>
      <c r="AA48" s="202">
        <v>0</v>
      </c>
      <c r="AB48" s="202">
        <v>0</v>
      </c>
      <c r="AC48" s="319">
        <v>0</v>
      </c>
      <c r="AD48" s="319">
        <v>0</v>
      </c>
      <c r="AE48" s="319">
        <v>0</v>
      </c>
      <c r="AF48" s="319">
        <v>0</v>
      </c>
      <c r="AG48" s="319">
        <v>0</v>
      </c>
      <c r="AH48" s="319">
        <v>0</v>
      </c>
      <c r="AI48" s="319">
        <v>0</v>
      </c>
      <c r="AJ48" s="319">
        <v>0</v>
      </c>
      <c r="AK48" s="319">
        <v>0</v>
      </c>
      <c r="AL48" s="202">
        <v>0</v>
      </c>
      <c r="AM48" s="202">
        <v>0</v>
      </c>
      <c r="AN48" s="202">
        <v>0</v>
      </c>
      <c r="AO48" s="202">
        <v>0</v>
      </c>
      <c r="AP48" s="319">
        <v>0</v>
      </c>
      <c r="AQ48" s="319">
        <v>0</v>
      </c>
      <c r="AR48" s="319">
        <v>0</v>
      </c>
      <c r="AS48" s="202">
        <v>0</v>
      </c>
      <c r="AT48" s="202">
        <v>0</v>
      </c>
      <c r="AU48" s="202">
        <v>0</v>
      </c>
      <c r="AV48" s="202">
        <v>0</v>
      </c>
      <c r="AW48" s="202">
        <v>0</v>
      </c>
      <c r="AX48" s="202">
        <v>0</v>
      </c>
      <c r="AY48" s="202">
        <v>0</v>
      </c>
      <c r="AZ48" s="202">
        <v>0</v>
      </c>
      <c r="BA48" s="202">
        <v>0</v>
      </c>
      <c r="BB48" s="202">
        <v>0</v>
      </c>
      <c r="BC48" s="202">
        <v>0</v>
      </c>
      <c r="BD48" s="202">
        <v>0</v>
      </c>
      <c r="BE48" s="202">
        <v>0</v>
      </c>
      <c r="BF48" s="202">
        <v>0</v>
      </c>
      <c r="BG48" s="319">
        <v>0</v>
      </c>
      <c r="BH48" s="319">
        <v>0</v>
      </c>
      <c r="BI48" s="319">
        <v>0</v>
      </c>
      <c r="BJ48" s="321">
        <v>0</v>
      </c>
      <c r="BK48" s="321">
        <v>0</v>
      </c>
    </row>
    <row r="49" spans="1:63" ht="20.100000000000001" customHeight="1" x14ac:dyDescent="0.2">
      <c r="A49" s="375" t="s">
        <v>147</v>
      </c>
      <c r="B49" s="341" t="s">
        <v>145</v>
      </c>
      <c r="C49" s="340" t="s">
        <v>146</v>
      </c>
      <c r="D49" s="202">
        <v>70.849999999999994</v>
      </c>
      <c r="E49" s="202">
        <v>11.340000000000002</v>
      </c>
      <c r="F49" s="320">
        <v>11.21</v>
      </c>
      <c r="G49" s="202">
        <v>8.75</v>
      </c>
      <c r="H49" s="202">
        <v>0</v>
      </c>
      <c r="I49" s="202">
        <v>8.75</v>
      </c>
      <c r="J49" s="202">
        <v>1.96</v>
      </c>
      <c r="K49" s="202">
        <v>0.5</v>
      </c>
      <c r="L49" s="202">
        <v>0</v>
      </c>
      <c r="M49" s="202">
        <v>0</v>
      </c>
      <c r="N49" s="202">
        <v>0</v>
      </c>
      <c r="O49" s="202">
        <v>0</v>
      </c>
      <c r="P49" s="202">
        <v>0</v>
      </c>
      <c r="Q49" s="202">
        <v>0</v>
      </c>
      <c r="R49" s="202">
        <v>0.13</v>
      </c>
      <c r="S49" s="202">
        <v>0</v>
      </c>
      <c r="T49" s="202">
        <v>0</v>
      </c>
      <c r="U49" s="202">
        <v>0</v>
      </c>
      <c r="V49" s="202">
        <v>0</v>
      </c>
      <c r="W49" s="202">
        <v>0</v>
      </c>
      <c r="X49" s="202">
        <v>0</v>
      </c>
      <c r="Y49" s="202">
        <v>0</v>
      </c>
      <c r="Z49" s="202">
        <v>0</v>
      </c>
      <c r="AA49" s="202">
        <v>0</v>
      </c>
      <c r="AB49" s="202">
        <v>0</v>
      </c>
      <c r="AC49" s="319">
        <v>0</v>
      </c>
      <c r="AD49" s="319">
        <v>0</v>
      </c>
      <c r="AE49" s="319">
        <v>0</v>
      </c>
      <c r="AF49" s="319">
        <v>0</v>
      </c>
      <c r="AG49" s="319">
        <v>0</v>
      </c>
      <c r="AH49" s="319">
        <v>0</v>
      </c>
      <c r="AI49" s="319">
        <v>0</v>
      </c>
      <c r="AJ49" s="319">
        <v>0</v>
      </c>
      <c r="AK49" s="319">
        <v>0</v>
      </c>
      <c r="AL49" s="202">
        <v>0</v>
      </c>
      <c r="AM49" s="202">
        <v>0</v>
      </c>
      <c r="AN49" s="202">
        <v>0</v>
      </c>
      <c r="AO49" s="202">
        <v>0</v>
      </c>
      <c r="AP49" s="319">
        <v>0</v>
      </c>
      <c r="AQ49" s="319">
        <v>0</v>
      </c>
      <c r="AR49" s="319">
        <v>0</v>
      </c>
      <c r="AS49" s="202">
        <v>0</v>
      </c>
      <c r="AT49" s="202">
        <v>0</v>
      </c>
      <c r="AU49" s="202">
        <v>0</v>
      </c>
      <c r="AV49" s="202">
        <v>0</v>
      </c>
      <c r="AW49" s="202">
        <v>0</v>
      </c>
      <c r="AX49" s="202">
        <v>0.13</v>
      </c>
      <c r="AY49" s="202">
        <v>0</v>
      </c>
      <c r="AZ49" s="202">
        <v>0</v>
      </c>
      <c r="BA49" s="202">
        <v>0</v>
      </c>
      <c r="BB49" s="202">
        <v>0</v>
      </c>
      <c r="BC49" s="202">
        <v>0</v>
      </c>
      <c r="BD49" s="202">
        <v>0</v>
      </c>
      <c r="BE49" s="202">
        <v>0</v>
      </c>
      <c r="BF49" s="202">
        <v>0</v>
      </c>
      <c r="BG49" s="319">
        <v>0</v>
      </c>
      <c r="BH49" s="319">
        <v>0</v>
      </c>
      <c r="BI49" s="319">
        <v>0</v>
      </c>
      <c r="BJ49" s="321">
        <v>10.600000000000001</v>
      </c>
      <c r="BK49" s="321">
        <v>81.45</v>
      </c>
    </row>
    <row r="50" spans="1:63" ht="20.100000000000001" customHeight="1" x14ac:dyDescent="0.2">
      <c r="A50" s="375" t="s">
        <v>150</v>
      </c>
      <c r="B50" s="341" t="s">
        <v>148</v>
      </c>
      <c r="C50" s="340" t="s">
        <v>149</v>
      </c>
      <c r="D50" s="202">
        <v>0.3</v>
      </c>
      <c r="E50" s="202">
        <v>0</v>
      </c>
      <c r="F50" s="320">
        <v>0</v>
      </c>
      <c r="G50" s="202">
        <v>0</v>
      </c>
      <c r="H50" s="202">
        <v>0</v>
      </c>
      <c r="I50" s="202">
        <v>0</v>
      </c>
      <c r="J50" s="202">
        <v>0</v>
      </c>
      <c r="K50" s="202">
        <v>0</v>
      </c>
      <c r="L50" s="202">
        <v>0</v>
      </c>
      <c r="M50" s="202">
        <v>0</v>
      </c>
      <c r="N50" s="202">
        <v>0</v>
      </c>
      <c r="O50" s="202">
        <v>0</v>
      </c>
      <c r="P50" s="202">
        <v>0</v>
      </c>
      <c r="Q50" s="202">
        <v>0</v>
      </c>
      <c r="R50" s="202">
        <v>0</v>
      </c>
      <c r="S50" s="202">
        <v>0</v>
      </c>
      <c r="T50" s="202">
        <v>0</v>
      </c>
      <c r="U50" s="202">
        <v>0</v>
      </c>
      <c r="V50" s="202">
        <v>0</v>
      </c>
      <c r="W50" s="202">
        <v>0</v>
      </c>
      <c r="X50" s="202">
        <v>0</v>
      </c>
      <c r="Y50" s="202">
        <v>0</v>
      </c>
      <c r="Z50" s="202">
        <v>0</v>
      </c>
      <c r="AA50" s="202">
        <v>0</v>
      </c>
      <c r="AB50" s="202">
        <v>0</v>
      </c>
      <c r="AC50" s="319">
        <v>0</v>
      </c>
      <c r="AD50" s="319">
        <v>0</v>
      </c>
      <c r="AE50" s="319">
        <v>0</v>
      </c>
      <c r="AF50" s="319">
        <v>0</v>
      </c>
      <c r="AG50" s="319">
        <v>0</v>
      </c>
      <c r="AH50" s="319">
        <v>0</v>
      </c>
      <c r="AI50" s="319">
        <v>0</v>
      </c>
      <c r="AJ50" s="319">
        <v>0</v>
      </c>
      <c r="AK50" s="319">
        <v>0</v>
      </c>
      <c r="AL50" s="202">
        <v>0</v>
      </c>
      <c r="AM50" s="202">
        <v>0</v>
      </c>
      <c r="AN50" s="202">
        <v>0</v>
      </c>
      <c r="AO50" s="202">
        <v>0</v>
      </c>
      <c r="AP50" s="319">
        <v>0</v>
      </c>
      <c r="AQ50" s="319">
        <v>0</v>
      </c>
      <c r="AR50" s="319">
        <v>0</v>
      </c>
      <c r="AS50" s="202">
        <v>0</v>
      </c>
      <c r="AT50" s="202">
        <v>0</v>
      </c>
      <c r="AU50" s="202">
        <v>0</v>
      </c>
      <c r="AV50" s="202">
        <v>0</v>
      </c>
      <c r="AW50" s="202">
        <v>0</v>
      </c>
      <c r="AX50" s="202">
        <v>0</v>
      </c>
      <c r="AY50" s="202">
        <v>0</v>
      </c>
      <c r="AZ50" s="202">
        <v>0</v>
      </c>
      <c r="BA50" s="202">
        <v>0</v>
      </c>
      <c r="BB50" s="202">
        <v>0</v>
      </c>
      <c r="BC50" s="202">
        <v>0</v>
      </c>
      <c r="BD50" s="202">
        <v>0</v>
      </c>
      <c r="BE50" s="202">
        <v>0</v>
      </c>
      <c r="BF50" s="202">
        <v>0</v>
      </c>
      <c r="BG50" s="319">
        <v>0</v>
      </c>
      <c r="BH50" s="319">
        <v>0</v>
      </c>
      <c r="BI50" s="319">
        <v>0</v>
      </c>
      <c r="BJ50" s="321">
        <v>0</v>
      </c>
      <c r="BK50" s="321">
        <v>0.3</v>
      </c>
    </row>
    <row r="51" spans="1:63" ht="20.100000000000001" customHeight="1" x14ac:dyDescent="0.2">
      <c r="A51" s="375" t="s">
        <v>153</v>
      </c>
      <c r="B51" s="341" t="s">
        <v>151</v>
      </c>
      <c r="C51" s="340" t="s">
        <v>152</v>
      </c>
      <c r="D51" s="202">
        <v>0.06</v>
      </c>
      <c r="E51" s="202">
        <v>0</v>
      </c>
      <c r="F51" s="320">
        <v>0</v>
      </c>
      <c r="G51" s="202">
        <v>0</v>
      </c>
      <c r="H51" s="202">
        <v>0</v>
      </c>
      <c r="I51" s="202">
        <v>0</v>
      </c>
      <c r="J51" s="202">
        <v>0</v>
      </c>
      <c r="K51" s="202">
        <v>0</v>
      </c>
      <c r="L51" s="202">
        <v>0</v>
      </c>
      <c r="M51" s="202">
        <v>0</v>
      </c>
      <c r="N51" s="202">
        <v>0</v>
      </c>
      <c r="O51" s="202">
        <v>0</v>
      </c>
      <c r="P51" s="202">
        <v>0</v>
      </c>
      <c r="Q51" s="202">
        <v>0</v>
      </c>
      <c r="R51" s="202">
        <v>0</v>
      </c>
      <c r="S51" s="202">
        <v>0</v>
      </c>
      <c r="T51" s="202">
        <v>0</v>
      </c>
      <c r="U51" s="202">
        <v>0</v>
      </c>
      <c r="V51" s="202">
        <v>0</v>
      </c>
      <c r="W51" s="202">
        <v>0</v>
      </c>
      <c r="X51" s="202">
        <v>0</v>
      </c>
      <c r="Y51" s="202">
        <v>0</v>
      </c>
      <c r="Z51" s="202">
        <v>0</v>
      </c>
      <c r="AA51" s="202">
        <v>0</v>
      </c>
      <c r="AB51" s="202">
        <v>0</v>
      </c>
      <c r="AC51" s="319">
        <v>0</v>
      </c>
      <c r="AD51" s="319">
        <v>0</v>
      </c>
      <c r="AE51" s="319">
        <v>0</v>
      </c>
      <c r="AF51" s="319">
        <v>0</v>
      </c>
      <c r="AG51" s="319">
        <v>0</v>
      </c>
      <c r="AH51" s="319">
        <v>0</v>
      </c>
      <c r="AI51" s="319">
        <v>0</v>
      </c>
      <c r="AJ51" s="319">
        <v>0</v>
      </c>
      <c r="AK51" s="319">
        <v>0</v>
      </c>
      <c r="AL51" s="202">
        <v>0</v>
      </c>
      <c r="AM51" s="202">
        <v>0</v>
      </c>
      <c r="AN51" s="202">
        <v>0</v>
      </c>
      <c r="AO51" s="202">
        <v>0</v>
      </c>
      <c r="AP51" s="319">
        <v>0</v>
      </c>
      <c r="AQ51" s="319">
        <v>0</v>
      </c>
      <c r="AR51" s="319">
        <v>0</v>
      </c>
      <c r="AS51" s="202">
        <v>0</v>
      </c>
      <c r="AT51" s="202">
        <v>0</v>
      </c>
      <c r="AU51" s="202">
        <v>0</v>
      </c>
      <c r="AV51" s="202">
        <v>0</v>
      </c>
      <c r="AW51" s="202">
        <v>0</v>
      </c>
      <c r="AX51" s="202">
        <v>0</v>
      </c>
      <c r="AY51" s="202">
        <v>0</v>
      </c>
      <c r="AZ51" s="202">
        <v>0</v>
      </c>
      <c r="BA51" s="202">
        <v>0</v>
      </c>
      <c r="BB51" s="202">
        <v>0</v>
      </c>
      <c r="BC51" s="202">
        <v>0</v>
      </c>
      <c r="BD51" s="202">
        <v>0</v>
      </c>
      <c r="BE51" s="202">
        <v>0</v>
      </c>
      <c r="BF51" s="202">
        <v>0</v>
      </c>
      <c r="BG51" s="319">
        <v>0</v>
      </c>
      <c r="BH51" s="319">
        <v>0</v>
      </c>
      <c r="BI51" s="319">
        <v>0</v>
      </c>
      <c r="BJ51" s="321">
        <v>0</v>
      </c>
      <c r="BK51" s="321">
        <v>0.06</v>
      </c>
    </row>
    <row r="52" spans="1:63" ht="20.100000000000001" customHeight="1" x14ac:dyDescent="0.2">
      <c r="A52" s="375" t="s">
        <v>158</v>
      </c>
      <c r="B52" s="341" t="s">
        <v>154</v>
      </c>
      <c r="C52" s="340" t="s">
        <v>155</v>
      </c>
      <c r="D52" s="202">
        <v>0</v>
      </c>
      <c r="E52" s="202">
        <v>0</v>
      </c>
      <c r="F52" s="320">
        <v>0</v>
      </c>
      <c r="G52" s="202">
        <v>0</v>
      </c>
      <c r="H52" s="202">
        <v>0</v>
      </c>
      <c r="I52" s="202">
        <v>0</v>
      </c>
      <c r="J52" s="202">
        <v>0</v>
      </c>
      <c r="K52" s="202">
        <v>0</v>
      </c>
      <c r="L52" s="202">
        <v>0</v>
      </c>
      <c r="M52" s="202">
        <v>0</v>
      </c>
      <c r="N52" s="202">
        <v>0</v>
      </c>
      <c r="O52" s="202">
        <v>0</v>
      </c>
      <c r="P52" s="202">
        <v>0</v>
      </c>
      <c r="Q52" s="202">
        <v>0</v>
      </c>
      <c r="R52" s="202">
        <v>0</v>
      </c>
      <c r="S52" s="202">
        <v>0</v>
      </c>
      <c r="T52" s="202">
        <v>0</v>
      </c>
      <c r="U52" s="202">
        <v>0</v>
      </c>
      <c r="V52" s="202">
        <v>0</v>
      </c>
      <c r="W52" s="202">
        <v>0</v>
      </c>
      <c r="X52" s="202">
        <v>0</v>
      </c>
      <c r="Y52" s="202">
        <v>0</v>
      </c>
      <c r="Z52" s="202">
        <v>0</v>
      </c>
      <c r="AA52" s="202">
        <v>0</v>
      </c>
      <c r="AB52" s="202">
        <v>0</v>
      </c>
      <c r="AC52" s="319">
        <v>0</v>
      </c>
      <c r="AD52" s="319">
        <v>0</v>
      </c>
      <c r="AE52" s="319">
        <v>0</v>
      </c>
      <c r="AF52" s="319">
        <v>0</v>
      </c>
      <c r="AG52" s="319">
        <v>0</v>
      </c>
      <c r="AH52" s="319">
        <v>0</v>
      </c>
      <c r="AI52" s="319">
        <v>0</v>
      </c>
      <c r="AJ52" s="319">
        <v>0</v>
      </c>
      <c r="AK52" s="319">
        <v>0</v>
      </c>
      <c r="AL52" s="202">
        <v>0</v>
      </c>
      <c r="AM52" s="202">
        <v>0</v>
      </c>
      <c r="AN52" s="202">
        <v>0</v>
      </c>
      <c r="AO52" s="202">
        <v>0</v>
      </c>
      <c r="AP52" s="319">
        <v>0</v>
      </c>
      <c r="AQ52" s="319">
        <v>0</v>
      </c>
      <c r="AR52" s="319">
        <v>0</v>
      </c>
      <c r="AS52" s="202">
        <v>0</v>
      </c>
      <c r="AT52" s="202">
        <v>0</v>
      </c>
      <c r="AU52" s="202">
        <v>0</v>
      </c>
      <c r="AV52" s="202">
        <v>0</v>
      </c>
      <c r="AW52" s="202">
        <v>0</v>
      </c>
      <c r="AX52" s="202">
        <v>0</v>
      </c>
      <c r="AY52" s="202">
        <v>0</v>
      </c>
      <c r="AZ52" s="202">
        <v>0</v>
      </c>
      <c r="BA52" s="202">
        <v>0</v>
      </c>
      <c r="BB52" s="202">
        <v>0</v>
      </c>
      <c r="BC52" s="202">
        <v>0</v>
      </c>
      <c r="BD52" s="202">
        <v>0</v>
      </c>
      <c r="BE52" s="202">
        <v>0</v>
      </c>
      <c r="BF52" s="202">
        <v>0</v>
      </c>
      <c r="BG52" s="319">
        <v>0</v>
      </c>
      <c r="BH52" s="319">
        <v>0</v>
      </c>
      <c r="BI52" s="319">
        <v>0</v>
      </c>
      <c r="BJ52" s="321">
        <v>0</v>
      </c>
      <c r="BK52" s="321">
        <v>0</v>
      </c>
    </row>
    <row r="53" spans="1:63" ht="20.100000000000001" customHeight="1" x14ac:dyDescent="0.2">
      <c r="A53" s="375" t="s">
        <v>1285</v>
      </c>
      <c r="B53" s="341" t="s">
        <v>136</v>
      </c>
      <c r="C53" s="340" t="s">
        <v>137</v>
      </c>
      <c r="D53" s="202">
        <v>0.12</v>
      </c>
      <c r="E53" s="202">
        <v>0</v>
      </c>
      <c r="F53" s="320">
        <v>0</v>
      </c>
      <c r="G53" s="202">
        <v>0</v>
      </c>
      <c r="H53" s="202">
        <v>0</v>
      </c>
      <c r="I53" s="202">
        <v>0</v>
      </c>
      <c r="J53" s="202">
        <v>0</v>
      </c>
      <c r="K53" s="202">
        <v>0</v>
      </c>
      <c r="L53" s="202">
        <v>0</v>
      </c>
      <c r="M53" s="202">
        <v>0</v>
      </c>
      <c r="N53" s="202">
        <v>0</v>
      </c>
      <c r="O53" s="202">
        <v>0</v>
      </c>
      <c r="P53" s="202">
        <v>0</v>
      </c>
      <c r="Q53" s="202">
        <v>0</v>
      </c>
      <c r="R53" s="202">
        <v>0</v>
      </c>
      <c r="S53" s="202">
        <v>0</v>
      </c>
      <c r="T53" s="202">
        <v>0</v>
      </c>
      <c r="U53" s="202">
        <v>0</v>
      </c>
      <c r="V53" s="202">
        <v>0</v>
      </c>
      <c r="W53" s="202">
        <v>0</v>
      </c>
      <c r="X53" s="202">
        <v>0</v>
      </c>
      <c r="Y53" s="202">
        <v>0</v>
      </c>
      <c r="Z53" s="202">
        <v>0</v>
      </c>
      <c r="AA53" s="202">
        <v>0</v>
      </c>
      <c r="AB53" s="202">
        <v>0</v>
      </c>
      <c r="AC53" s="319">
        <v>0</v>
      </c>
      <c r="AD53" s="319">
        <v>0</v>
      </c>
      <c r="AE53" s="319">
        <v>0</v>
      </c>
      <c r="AF53" s="319">
        <v>0</v>
      </c>
      <c r="AG53" s="319">
        <v>0</v>
      </c>
      <c r="AH53" s="319">
        <v>0</v>
      </c>
      <c r="AI53" s="319">
        <v>0</v>
      </c>
      <c r="AJ53" s="319">
        <v>0</v>
      </c>
      <c r="AK53" s="319">
        <v>0</v>
      </c>
      <c r="AL53" s="202">
        <v>0</v>
      </c>
      <c r="AM53" s="202">
        <v>0</v>
      </c>
      <c r="AN53" s="202">
        <v>0</v>
      </c>
      <c r="AO53" s="202">
        <v>0</v>
      </c>
      <c r="AP53" s="319">
        <v>0</v>
      </c>
      <c r="AQ53" s="319">
        <v>0</v>
      </c>
      <c r="AR53" s="319">
        <v>0</v>
      </c>
      <c r="AS53" s="202">
        <v>0</v>
      </c>
      <c r="AT53" s="202">
        <v>0</v>
      </c>
      <c r="AU53" s="202">
        <v>0</v>
      </c>
      <c r="AV53" s="202">
        <v>0</v>
      </c>
      <c r="AW53" s="202">
        <v>0</v>
      </c>
      <c r="AX53" s="202">
        <v>0</v>
      </c>
      <c r="AY53" s="202">
        <v>0</v>
      </c>
      <c r="AZ53" s="202">
        <v>0</v>
      </c>
      <c r="BA53" s="202">
        <v>0</v>
      </c>
      <c r="BB53" s="202">
        <v>0</v>
      </c>
      <c r="BC53" s="202">
        <v>0</v>
      </c>
      <c r="BD53" s="202">
        <v>0</v>
      </c>
      <c r="BE53" s="202">
        <v>0</v>
      </c>
      <c r="BF53" s="202">
        <v>0</v>
      </c>
      <c r="BG53" s="319">
        <v>0</v>
      </c>
      <c r="BH53" s="319">
        <v>0</v>
      </c>
      <c r="BI53" s="319">
        <v>0</v>
      </c>
      <c r="BJ53" s="321">
        <v>0</v>
      </c>
      <c r="BK53" s="321">
        <v>0.12</v>
      </c>
    </row>
    <row r="54" spans="1:63" ht="20.100000000000001" customHeight="1" x14ac:dyDescent="0.2">
      <c r="A54" s="375" t="s">
        <v>1270</v>
      </c>
      <c r="B54" s="341" t="s">
        <v>139</v>
      </c>
      <c r="C54" s="340" t="s">
        <v>140</v>
      </c>
      <c r="D54" s="202">
        <v>0.49</v>
      </c>
      <c r="E54" s="202">
        <v>0.19</v>
      </c>
      <c r="F54" s="320">
        <v>0.19</v>
      </c>
      <c r="G54" s="202">
        <v>0</v>
      </c>
      <c r="H54" s="202">
        <v>0</v>
      </c>
      <c r="I54" s="202">
        <v>0</v>
      </c>
      <c r="J54" s="202">
        <v>0.19</v>
      </c>
      <c r="K54" s="202">
        <v>0</v>
      </c>
      <c r="L54" s="202">
        <v>0</v>
      </c>
      <c r="M54" s="202">
        <v>0</v>
      </c>
      <c r="N54" s="202">
        <v>0</v>
      </c>
      <c r="O54" s="202">
        <v>0</v>
      </c>
      <c r="P54" s="202">
        <v>0</v>
      </c>
      <c r="Q54" s="202">
        <v>0</v>
      </c>
      <c r="R54" s="202">
        <v>0</v>
      </c>
      <c r="S54" s="202">
        <v>0</v>
      </c>
      <c r="T54" s="202">
        <v>0</v>
      </c>
      <c r="U54" s="202">
        <v>0</v>
      </c>
      <c r="V54" s="202">
        <v>0</v>
      </c>
      <c r="W54" s="202">
        <v>0</v>
      </c>
      <c r="X54" s="202">
        <v>0</v>
      </c>
      <c r="Y54" s="202">
        <v>0</v>
      </c>
      <c r="Z54" s="202">
        <v>0</v>
      </c>
      <c r="AA54" s="202">
        <v>0</v>
      </c>
      <c r="AB54" s="202">
        <v>0</v>
      </c>
      <c r="AC54" s="319">
        <v>0</v>
      </c>
      <c r="AD54" s="319">
        <v>0</v>
      </c>
      <c r="AE54" s="319">
        <v>0</v>
      </c>
      <c r="AF54" s="319">
        <v>0</v>
      </c>
      <c r="AG54" s="319">
        <v>0</v>
      </c>
      <c r="AH54" s="319">
        <v>0</v>
      </c>
      <c r="AI54" s="319">
        <v>0</v>
      </c>
      <c r="AJ54" s="319">
        <v>0</v>
      </c>
      <c r="AK54" s="319">
        <v>0</v>
      </c>
      <c r="AL54" s="202">
        <v>0</v>
      </c>
      <c r="AM54" s="202">
        <v>0</v>
      </c>
      <c r="AN54" s="202">
        <v>0</v>
      </c>
      <c r="AO54" s="202">
        <v>0</v>
      </c>
      <c r="AP54" s="319">
        <v>0</v>
      </c>
      <c r="AQ54" s="319">
        <v>0</v>
      </c>
      <c r="AR54" s="319">
        <v>0</v>
      </c>
      <c r="AS54" s="202">
        <v>0</v>
      </c>
      <c r="AT54" s="202">
        <v>0</v>
      </c>
      <c r="AU54" s="202">
        <v>0</v>
      </c>
      <c r="AV54" s="202">
        <v>0</v>
      </c>
      <c r="AW54" s="202">
        <v>0</v>
      </c>
      <c r="AX54" s="202">
        <v>0</v>
      </c>
      <c r="AY54" s="202">
        <v>0</v>
      </c>
      <c r="AZ54" s="202">
        <v>0</v>
      </c>
      <c r="BA54" s="202">
        <v>0</v>
      </c>
      <c r="BB54" s="202">
        <v>0</v>
      </c>
      <c r="BC54" s="202">
        <v>0</v>
      </c>
      <c r="BD54" s="202">
        <v>0</v>
      </c>
      <c r="BE54" s="202">
        <v>0</v>
      </c>
      <c r="BF54" s="202">
        <v>0</v>
      </c>
      <c r="BG54" s="319">
        <v>0</v>
      </c>
      <c r="BH54" s="319">
        <v>0</v>
      </c>
      <c r="BI54" s="319">
        <v>0</v>
      </c>
      <c r="BJ54" s="321">
        <v>0.19</v>
      </c>
      <c r="BK54" s="321">
        <v>0.68</v>
      </c>
    </row>
    <row r="55" spans="1:63" ht="20.100000000000001" customHeight="1" x14ac:dyDescent="0.2">
      <c r="A55" s="375" t="s">
        <v>1286</v>
      </c>
      <c r="B55" s="341" t="s">
        <v>156</v>
      </c>
      <c r="C55" s="340" t="s">
        <v>157</v>
      </c>
      <c r="D55" s="202">
        <v>0.23</v>
      </c>
      <c r="E55" s="202">
        <v>0</v>
      </c>
      <c r="F55" s="320">
        <v>0</v>
      </c>
      <c r="G55" s="202">
        <v>0</v>
      </c>
      <c r="H55" s="202">
        <v>0</v>
      </c>
      <c r="I55" s="202">
        <v>0</v>
      </c>
      <c r="J55" s="202">
        <v>0</v>
      </c>
      <c r="K55" s="202">
        <v>0</v>
      </c>
      <c r="L55" s="202">
        <v>0</v>
      </c>
      <c r="M55" s="202">
        <v>0</v>
      </c>
      <c r="N55" s="202">
        <v>0</v>
      </c>
      <c r="O55" s="202">
        <v>0</v>
      </c>
      <c r="P55" s="202">
        <v>0</v>
      </c>
      <c r="Q55" s="202">
        <v>0</v>
      </c>
      <c r="R55" s="202">
        <v>0</v>
      </c>
      <c r="S55" s="202">
        <v>0</v>
      </c>
      <c r="T55" s="202">
        <v>0</v>
      </c>
      <c r="U55" s="202">
        <v>0</v>
      </c>
      <c r="V55" s="202">
        <v>0</v>
      </c>
      <c r="W55" s="202">
        <v>0</v>
      </c>
      <c r="X55" s="202">
        <v>0</v>
      </c>
      <c r="Y55" s="202">
        <v>0</v>
      </c>
      <c r="Z55" s="202">
        <v>0</v>
      </c>
      <c r="AA55" s="202">
        <v>0</v>
      </c>
      <c r="AB55" s="202">
        <v>0</v>
      </c>
      <c r="AC55" s="319">
        <v>0</v>
      </c>
      <c r="AD55" s="319">
        <v>0</v>
      </c>
      <c r="AE55" s="319">
        <v>0</v>
      </c>
      <c r="AF55" s="319">
        <v>0</v>
      </c>
      <c r="AG55" s="319">
        <v>0</v>
      </c>
      <c r="AH55" s="319">
        <v>0</v>
      </c>
      <c r="AI55" s="319">
        <v>0</v>
      </c>
      <c r="AJ55" s="319">
        <v>0</v>
      </c>
      <c r="AK55" s="319">
        <v>0</v>
      </c>
      <c r="AL55" s="202">
        <v>0</v>
      </c>
      <c r="AM55" s="202">
        <v>0</v>
      </c>
      <c r="AN55" s="202">
        <v>0</v>
      </c>
      <c r="AO55" s="202">
        <v>0</v>
      </c>
      <c r="AP55" s="319">
        <v>0</v>
      </c>
      <c r="AQ55" s="319">
        <v>0</v>
      </c>
      <c r="AR55" s="319">
        <v>0</v>
      </c>
      <c r="AS55" s="202">
        <v>0</v>
      </c>
      <c r="AT55" s="202">
        <v>0</v>
      </c>
      <c r="AU55" s="202">
        <v>0</v>
      </c>
      <c r="AV55" s="202">
        <v>0</v>
      </c>
      <c r="AW55" s="202">
        <v>0</v>
      </c>
      <c r="AX55" s="202">
        <v>0</v>
      </c>
      <c r="AY55" s="202">
        <v>0</v>
      </c>
      <c r="AZ55" s="202">
        <v>0</v>
      </c>
      <c r="BA55" s="202">
        <v>0</v>
      </c>
      <c r="BB55" s="202">
        <v>0</v>
      </c>
      <c r="BC55" s="202">
        <v>0</v>
      </c>
      <c r="BD55" s="202">
        <v>0</v>
      </c>
      <c r="BE55" s="202">
        <v>0</v>
      </c>
      <c r="BF55" s="202">
        <v>0</v>
      </c>
      <c r="BG55" s="319">
        <v>0</v>
      </c>
      <c r="BH55" s="319">
        <v>0</v>
      </c>
      <c r="BI55" s="319">
        <v>0</v>
      </c>
      <c r="BJ55" s="321">
        <v>0</v>
      </c>
      <c r="BK55" s="321">
        <v>0.23</v>
      </c>
    </row>
    <row r="56" spans="1:63" ht="20.100000000000001" customHeight="1" x14ac:dyDescent="0.2">
      <c r="A56" s="375" t="s">
        <v>1269</v>
      </c>
      <c r="B56" s="341" t="s">
        <v>159</v>
      </c>
      <c r="C56" s="340" t="s">
        <v>160</v>
      </c>
      <c r="D56" s="202">
        <v>81.48</v>
      </c>
      <c r="E56" s="202">
        <v>0</v>
      </c>
      <c r="F56" s="320">
        <v>0</v>
      </c>
      <c r="G56" s="202">
        <v>0</v>
      </c>
      <c r="H56" s="202">
        <v>0</v>
      </c>
      <c r="I56" s="202">
        <v>0</v>
      </c>
      <c r="J56" s="202">
        <v>0</v>
      </c>
      <c r="K56" s="202">
        <v>0</v>
      </c>
      <c r="L56" s="202">
        <v>0</v>
      </c>
      <c r="M56" s="202">
        <v>0</v>
      </c>
      <c r="N56" s="202">
        <v>0</v>
      </c>
      <c r="O56" s="202">
        <v>0</v>
      </c>
      <c r="P56" s="202">
        <v>0</v>
      </c>
      <c r="Q56" s="202">
        <v>0</v>
      </c>
      <c r="R56" s="202">
        <v>0</v>
      </c>
      <c r="S56" s="202">
        <v>0</v>
      </c>
      <c r="T56" s="202">
        <v>0</v>
      </c>
      <c r="U56" s="202">
        <v>0</v>
      </c>
      <c r="V56" s="202">
        <v>0</v>
      </c>
      <c r="W56" s="202">
        <v>0</v>
      </c>
      <c r="X56" s="202">
        <v>0</v>
      </c>
      <c r="Y56" s="202">
        <v>0</v>
      </c>
      <c r="Z56" s="202">
        <v>0</v>
      </c>
      <c r="AA56" s="202">
        <v>0</v>
      </c>
      <c r="AB56" s="202">
        <v>0</v>
      </c>
      <c r="AC56" s="319">
        <v>0</v>
      </c>
      <c r="AD56" s="319">
        <v>0</v>
      </c>
      <c r="AE56" s="319">
        <v>0</v>
      </c>
      <c r="AF56" s="319">
        <v>0</v>
      </c>
      <c r="AG56" s="319">
        <v>0</v>
      </c>
      <c r="AH56" s="319">
        <v>0</v>
      </c>
      <c r="AI56" s="319">
        <v>0</v>
      </c>
      <c r="AJ56" s="319">
        <v>0</v>
      </c>
      <c r="AK56" s="319">
        <v>0</v>
      </c>
      <c r="AL56" s="202">
        <v>0</v>
      </c>
      <c r="AM56" s="202">
        <v>0</v>
      </c>
      <c r="AN56" s="202">
        <v>0</v>
      </c>
      <c r="AO56" s="202">
        <v>0</v>
      </c>
      <c r="AP56" s="319">
        <v>0</v>
      </c>
      <c r="AQ56" s="319">
        <v>0</v>
      </c>
      <c r="AR56" s="319">
        <v>0</v>
      </c>
      <c r="AS56" s="202">
        <v>0</v>
      </c>
      <c r="AT56" s="202">
        <v>0</v>
      </c>
      <c r="AU56" s="202">
        <v>0</v>
      </c>
      <c r="AV56" s="202">
        <v>0</v>
      </c>
      <c r="AW56" s="202">
        <v>0</v>
      </c>
      <c r="AX56" s="202">
        <v>0</v>
      </c>
      <c r="AY56" s="202">
        <v>0</v>
      </c>
      <c r="AZ56" s="202">
        <v>0</v>
      </c>
      <c r="BA56" s="202">
        <v>0</v>
      </c>
      <c r="BB56" s="202">
        <v>0</v>
      </c>
      <c r="BC56" s="202">
        <v>0</v>
      </c>
      <c r="BD56" s="202">
        <v>0</v>
      </c>
      <c r="BE56" s="202">
        <v>0</v>
      </c>
      <c r="BF56" s="202">
        <v>0</v>
      </c>
      <c r="BG56" s="319">
        <v>0</v>
      </c>
      <c r="BH56" s="319">
        <v>0</v>
      </c>
      <c r="BI56" s="319">
        <v>0</v>
      </c>
      <c r="BJ56" s="321">
        <v>0</v>
      </c>
      <c r="BK56" s="321">
        <v>81.48</v>
      </c>
    </row>
    <row r="57" spans="1:63" ht="20.100000000000001" customHeight="1" x14ac:dyDescent="0.2">
      <c r="A57" s="375" t="s">
        <v>523</v>
      </c>
      <c r="B57" s="341" t="s">
        <v>162</v>
      </c>
      <c r="C57" s="340" t="s">
        <v>163</v>
      </c>
      <c r="D57" s="202">
        <v>42.21</v>
      </c>
      <c r="E57" s="202">
        <v>0</v>
      </c>
      <c r="F57" s="320">
        <v>0</v>
      </c>
      <c r="G57" s="202">
        <v>0</v>
      </c>
      <c r="H57" s="202">
        <v>0</v>
      </c>
      <c r="I57" s="202">
        <v>0</v>
      </c>
      <c r="J57" s="202">
        <v>0</v>
      </c>
      <c r="K57" s="202">
        <v>0</v>
      </c>
      <c r="L57" s="202">
        <v>0</v>
      </c>
      <c r="M57" s="202">
        <v>0</v>
      </c>
      <c r="N57" s="202">
        <v>0</v>
      </c>
      <c r="O57" s="202">
        <v>0</v>
      </c>
      <c r="P57" s="202">
        <v>0</v>
      </c>
      <c r="Q57" s="202">
        <v>0</v>
      </c>
      <c r="R57" s="202">
        <v>0</v>
      </c>
      <c r="S57" s="202">
        <v>0</v>
      </c>
      <c r="T57" s="202">
        <v>0</v>
      </c>
      <c r="U57" s="202">
        <v>0</v>
      </c>
      <c r="V57" s="202">
        <v>0</v>
      </c>
      <c r="W57" s="202">
        <v>0</v>
      </c>
      <c r="X57" s="202">
        <v>0</v>
      </c>
      <c r="Y57" s="202">
        <v>0</v>
      </c>
      <c r="Z57" s="202">
        <v>0</v>
      </c>
      <c r="AA57" s="202">
        <v>0</v>
      </c>
      <c r="AB57" s="202">
        <v>0</v>
      </c>
      <c r="AC57" s="319">
        <v>0</v>
      </c>
      <c r="AD57" s="319">
        <v>0</v>
      </c>
      <c r="AE57" s="319">
        <v>0</v>
      </c>
      <c r="AF57" s="319">
        <v>0</v>
      </c>
      <c r="AG57" s="319">
        <v>0</v>
      </c>
      <c r="AH57" s="319">
        <v>0</v>
      </c>
      <c r="AI57" s="319">
        <v>0</v>
      </c>
      <c r="AJ57" s="319">
        <v>0</v>
      </c>
      <c r="AK57" s="319">
        <v>0</v>
      </c>
      <c r="AL57" s="202">
        <v>0</v>
      </c>
      <c r="AM57" s="202">
        <v>0</v>
      </c>
      <c r="AN57" s="202">
        <v>0</v>
      </c>
      <c r="AO57" s="202">
        <v>0</v>
      </c>
      <c r="AP57" s="319">
        <v>0</v>
      </c>
      <c r="AQ57" s="319">
        <v>0</v>
      </c>
      <c r="AR57" s="319">
        <v>0</v>
      </c>
      <c r="AS57" s="202">
        <v>0</v>
      </c>
      <c r="AT57" s="202">
        <v>0</v>
      </c>
      <c r="AU57" s="202">
        <v>0</v>
      </c>
      <c r="AV57" s="202">
        <v>0</v>
      </c>
      <c r="AW57" s="202">
        <v>0</v>
      </c>
      <c r="AX57" s="202">
        <v>0</v>
      </c>
      <c r="AY57" s="202">
        <v>0</v>
      </c>
      <c r="AZ57" s="202">
        <v>0</v>
      </c>
      <c r="BA57" s="202">
        <v>0</v>
      </c>
      <c r="BB57" s="202">
        <v>0</v>
      </c>
      <c r="BC57" s="202">
        <v>0</v>
      </c>
      <c r="BD57" s="202">
        <v>0</v>
      </c>
      <c r="BE57" s="202">
        <v>0</v>
      </c>
      <c r="BF57" s="202">
        <v>0</v>
      </c>
      <c r="BG57" s="319">
        <v>0</v>
      </c>
      <c r="BH57" s="319">
        <v>0</v>
      </c>
      <c r="BI57" s="319">
        <v>0</v>
      </c>
      <c r="BJ57" s="321">
        <v>0</v>
      </c>
      <c r="BK57" s="321">
        <v>42.21</v>
      </c>
    </row>
    <row r="58" spans="1:63" ht="20.100000000000001" customHeight="1" x14ac:dyDescent="0.2">
      <c r="A58" s="375" t="s">
        <v>526</v>
      </c>
      <c r="B58" s="341" t="s">
        <v>164</v>
      </c>
      <c r="C58" s="340" t="s">
        <v>165</v>
      </c>
      <c r="D58" s="202">
        <v>0</v>
      </c>
      <c r="E58" s="202">
        <v>0</v>
      </c>
      <c r="F58" s="320">
        <v>0</v>
      </c>
      <c r="G58" s="202">
        <v>0</v>
      </c>
      <c r="H58" s="202">
        <v>0</v>
      </c>
      <c r="I58" s="202">
        <v>0</v>
      </c>
      <c r="J58" s="202">
        <v>0</v>
      </c>
      <c r="K58" s="202">
        <v>0</v>
      </c>
      <c r="L58" s="202">
        <v>0</v>
      </c>
      <c r="M58" s="202">
        <v>0</v>
      </c>
      <c r="N58" s="202">
        <v>0</v>
      </c>
      <c r="O58" s="202">
        <v>0</v>
      </c>
      <c r="P58" s="202">
        <v>0</v>
      </c>
      <c r="Q58" s="202">
        <v>0</v>
      </c>
      <c r="R58" s="202">
        <v>0</v>
      </c>
      <c r="S58" s="202">
        <v>0</v>
      </c>
      <c r="T58" s="202">
        <v>0</v>
      </c>
      <c r="U58" s="202">
        <v>0</v>
      </c>
      <c r="V58" s="202">
        <v>0</v>
      </c>
      <c r="W58" s="202">
        <v>0</v>
      </c>
      <c r="X58" s="202">
        <v>0</v>
      </c>
      <c r="Y58" s="202">
        <v>0</v>
      </c>
      <c r="Z58" s="202">
        <v>0</v>
      </c>
      <c r="AA58" s="202">
        <v>0</v>
      </c>
      <c r="AB58" s="202">
        <v>0</v>
      </c>
      <c r="AC58" s="319">
        <v>0</v>
      </c>
      <c r="AD58" s="319">
        <v>0</v>
      </c>
      <c r="AE58" s="319">
        <v>0</v>
      </c>
      <c r="AF58" s="319">
        <v>0</v>
      </c>
      <c r="AG58" s="319">
        <v>0</v>
      </c>
      <c r="AH58" s="319">
        <v>0</v>
      </c>
      <c r="AI58" s="319">
        <v>0</v>
      </c>
      <c r="AJ58" s="319">
        <v>0</v>
      </c>
      <c r="AK58" s="319">
        <v>0</v>
      </c>
      <c r="AL58" s="202">
        <v>0</v>
      </c>
      <c r="AM58" s="202">
        <v>0</v>
      </c>
      <c r="AN58" s="202">
        <v>0</v>
      </c>
      <c r="AO58" s="202">
        <v>0</v>
      </c>
      <c r="AP58" s="319">
        <v>0</v>
      </c>
      <c r="AQ58" s="319">
        <v>0</v>
      </c>
      <c r="AR58" s="319">
        <v>0</v>
      </c>
      <c r="AS58" s="202">
        <v>0</v>
      </c>
      <c r="AT58" s="202">
        <v>0</v>
      </c>
      <c r="AU58" s="202">
        <v>0</v>
      </c>
      <c r="AV58" s="202">
        <v>0</v>
      </c>
      <c r="AW58" s="202">
        <v>0</v>
      </c>
      <c r="AX58" s="202">
        <v>0</v>
      </c>
      <c r="AY58" s="202">
        <v>0</v>
      </c>
      <c r="AZ58" s="202">
        <v>0</v>
      </c>
      <c r="BA58" s="202">
        <v>0</v>
      </c>
      <c r="BB58" s="202">
        <v>0</v>
      </c>
      <c r="BC58" s="202">
        <v>0</v>
      </c>
      <c r="BD58" s="202">
        <v>0</v>
      </c>
      <c r="BE58" s="202">
        <v>0</v>
      </c>
      <c r="BF58" s="202">
        <v>0</v>
      </c>
      <c r="BG58" s="319">
        <v>0</v>
      </c>
      <c r="BH58" s="319">
        <v>0</v>
      </c>
      <c r="BI58" s="319">
        <v>0</v>
      </c>
      <c r="BJ58" s="321">
        <v>0</v>
      </c>
      <c r="BK58" s="321">
        <v>0</v>
      </c>
    </row>
    <row r="59" spans="1:63" s="288" customFormat="1" ht="20.100000000000001" customHeight="1" x14ac:dyDescent="0.2">
      <c r="A59" s="376">
        <v>3</v>
      </c>
      <c r="B59" s="317" t="s">
        <v>166</v>
      </c>
      <c r="C59" s="316" t="s">
        <v>167</v>
      </c>
      <c r="D59" s="202">
        <v>0</v>
      </c>
      <c r="E59" s="320">
        <v>0</v>
      </c>
      <c r="F59" s="320">
        <v>0</v>
      </c>
      <c r="G59" s="320">
        <v>0</v>
      </c>
      <c r="H59" s="320">
        <v>0</v>
      </c>
      <c r="I59" s="320">
        <v>0</v>
      </c>
      <c r="J59" s="320">
        <v>0</v>
      </c>
      <c r="K59" s="320">
        <v>0</v>
      </c>
      <c r="L59" s="320">
        <v>0</v>
      </c>
      <c r="M59" s="320">
        <v>0</v>
      </c>
      <c r="N59" s="320">
        <v>0</v>
      </c>
      <c r="O59" s="320">
        <v>0</v>
      </c>
      <c r="P59" s="320">
        <v>0</v>
      </c>
      <c r="Q59" s="320">
        <v>0</v>
      </c>
      <c r="R59" s="202">
        <v>0</v>
      </c>
      <c r="S59" s="320">
        <v>0</v>
      </c>
      <c r="T59" s="320">
        <v>0</v>
      </c>
      <c r="U59" s="320">
        <v>0</v>
      </c>
      <c r="V59" s="320">
        <v>0</v>
      </c>
      <c r="W59" s="320">
        <v>0</v>
      </c>
      <c r="X59" s="320">
        <v>0</v>
      </c>
      <c r="Y59" s="320">
        <v>0</v>
      </c>
      <c r="Z59" s="320">
        <v>0</v>
      </c>
      <c r="AA59" s="320">
        <v>0</v>
      </c>
      <c r="AB59" s="202">
        <v>0</v>
      </c>
      <c r="AC59" s="338">
        <v>0</v>
      </c>
      <c r="AD59" s="338">
        <v>0</v>
      </c>
      <c r="AE59" s="338">
        <v>0</v>
      </c>
      <c r="AF59" s="338">
        <v>0</v>
      </c>
      <c r="AG59" s="338">
        <v>0</v>
      </c>
      <c r="AH59" s="338">
        <v>0</v>
      </c>
      <c r="AI59" s="338">
        <v>0</v>
      </c>
      <c r="AJ59" s="338">
        <v>0</v>
      </c>
      <c r="AK59" s="338">
        <v>0</v>
      </c>
      <c r="AL59" s="320">
        <v>0</v>
      </c>
      <c r="AM59" s="320">
        <v>0</v>
      </c>
      <c r="AN59" s="320">
        <v>0</v>
      </c>
      <c r="AO59" s="320">
        <v>0</v>
      </c>
      <c r="AP59" s="338">
        <v>0</v>
      </c>
      <c r="AQ59" s="338">
        <v>0</v>
      </c>
      <c r="AR59" s="338">
        <v>0</v>
      </c>
      <c r="AS59" s="320">
        <v>0</v>
      </c>
      <c r="AT59" s="320">
        <v>0</v>
      </c>
      <c r="AU59" s="320">
        <v>0</v>
      </c>
      <c r="AV59" s="320">
        <v>0</v>
      </c>
      <c r="AW59" s="320">
        <v>0</v>
      </c>
      <c r="AX59" s="320">
        <v>0</v>
      </c>
      <c r="AY59" s="320">
        <v>0</v>
      </c>
      <c r="AZ59" s="320">
        <v>0</v>
      </c>
      <c r="BA59" s="320">
        <v>0</v>
      </c>
      <c r="BB59" s="320">
        <v>0</v>
      </c>
      <c r="BC59" s="320">
        <v>0</v>
      </c>
      <c r="BD59" s="320">
        <v>0</v>
      </c>
      <c r="BE59" s="320">
        <v>0</v>
      </c>
      <c r="BF59" s="320">
        <v>0</v>
      </c>
      <c r="BG59" s="338">
        <v>0</v>
      </c>
      <c r="BH59" s="338">
        <v>0</v>
      </c>
      <c r="BI59" s="338">
        <v>0</v>
      </c>
      <c r="BJ59" s="339">
        <v>0</v>
      </c>
      <c r="BK59" s="339">
        <v>0</v>
      </c>
    </row>
    <row r="60" spans="1:63" s="281" customFormat="1" ht="20.100000000000001" customHeight="1" x14ac:dyDescent="0.2">
      <c r="A60" s="380">
        <v>4</v>
      </c>
      <c r="B60" s="358" t="s">
        <v>524</v>
      </c>
      <c r="C60" s="357" t="s">
        <v>525</v>
      </c>
      <c r="D60" s="202" t="e">
        <v>#N/A</v>
      </c>
      <c r="E60" s="338">
        <v>0</v>
      </c>
      <c r="F60" s="338">
        <v>0</v>
      </c>
      <c r="G60" s="338">
        <v>0</v>
      </c>
      <c r="H60" s="338">
        <v>0</v>
      </c>
      <c r="I60" s="338">
        <v>0</v>
      </c>
      <c r="J60" s="338">
        <v>0</v>
      </c>
      <c r="K60" s="338">
        <v>0</v>
      </c>
      <c r="L60" s="338">
        <v>0</v>
      </c>
      <c r="M60" s="338">
        <v>0</v>
      </c>
      <c r="N60" s="338">
        <v>0</v>
      </c>
      <c r="O60" s="338">
        <v>0</v>
      </c>
      <c r="P60" s="338">
        <v>0</v>
      </c>
      <c r="Q60" s="338">
        <v>0</v>
      </c>
      <c r="R60" s="202">
        <v>0</v>
      </c>
      <c r="S60" s="338">
        <v>0</v>
      </c>
      <c r="T60" s="338">
        <v>0</v>
      </c>
      <c r="U60" s="338">
        <v>0</v>
      </c>
      <c r="V60" s="338">
        <v>0</v>
      </c>
      <c r="W60" s="338">
        <v>0</v>
      </c>
      <c r="X60" s="338">
        <v>0</v>
      </c>
      <c r="Y60" s="338">
        <v>0</v>
      </c>
      <c r="Z60" s="338">
        <v>0</v>
      </c>
      <c r="AA60" s="338">
        <v>0</v>
      </c>
      <c r="AB60" s="202">
        <v>0</v>
      </c>
      <c r="AC60" s="338">
        <v>0</v>
      </c>
      <c r="AD60" s="338">
        <v>0</v>
      </c>
      <c r="AE60" s="338">
        <v>0</v>
      </c>
      <c r="AF60" s="338">
        <v>0</v>
      </c>
      <c r="AG60" s="338">
        <v>0</v>
      </c>
      <c r="AH60" s="338">
        <v>0</v>
      </c>
      <c r="AI60" s="338">
        <v>0</v>
      </c>
      <c r="AJ60" s="338">
        <v>0</v>
      </c>
      <c r="AK60" s="338">
        <v>0</v>
      </c>
      <c r="AL60" s="338">
        <v>0</v>
      </c>
      <c r="AM60" s="338">
        <v>0</v>
      </c>
      <c r="AN60" s="338">
        <v>0</v>
      </c>
      <c r="AO60" s="338">
        <v>0</v>
      </c>
      <c r="AP60" s="338">
        <v>0</v>
      </c>
      <c r="AQ60" s="338">
        <v>0</v>
      </c>
      <c r="AR60" s="338">
        <v>0</v>
      </c>
      <c r="AS60" s="338">
        <v>0</v>
      </c>
      <c r="AT60" s="338">
        <v>0</v>
      </c>
      <c r="AU60" s="338">
        <v>0</v>
      </c>
      <c r="AV60" s="338">
        <v>0</v>
      </c>
      <c r="AW60" s="338">
        <v>0</v>
      </c>
      <c r="AX60" s="338">
        <v>0</v>
      </c>
      <c r="AY60" s="338">
        <v>0</v>
      </c>
      <c r="AZ60" s="338">
        <v>0</v>
      </c>
      <c r="BA60" s="338">
        <v>0</v>
      </c>
      <c r="BB60" s="338">
        <v>0</v>
      </c>
      <c r="BC60" s="338">
        <v>0</v>
      </c>
      <c r="BD60" s="338">
        <v>0</v>
      </c>
      <c r="BE60" s="338">
        <v>0</v>
      </c>
      <c r="BF60" s="338">
        <v>0</v>
      </c>
      <c r="BG60" s="338">
        <v>0</v>
      </c>
      <c r="BH60" s="338">
        <v>0</v>
      </c>
      <c r="BI60" s="338">
        <v>0</v>
      </c>
      <c r="BJ60" s="322">
        <v>0</v>
      </c>
      <c r="BK60" s="322" t="e">
        <v>#N/A</v>
      </c>
    </row>
    <row r="61" spans="1:63" s="281" customFormat="1" ht="20.100000000000001" customHeight="1" x14ac:dyDescent="0.2">
      <c r="A61" s="381">
        <v>5</v>
      </c>
      <c r="B61" s="360" t="s">
        <v>527</v>
      </c>
      <c r="C61" s="359" t="s">
        <v>528</v>
      </c>
      <c r="D61" s="202" t="e">
        <v>#N/A</v>
      </c>
      <c r="E61" s="338">
        <v>0</v>
      </c>
      <c r="F61" s="338">
        <v>0</v>
      </c>
      <c r="G61" s="361">
        <v>0</v>
      </c>
      <c r="H61" s="338">
        <v>0</v>
      </c>
      <c r="I61" s="338">
        <v>0</v>
      </c>
      <c r="J61" s="338">
        <v>0</v>
      </c>
      <c r="K61" s="338">
        <v>0</v>
      </c>
      <c r="L61" s="338">
        <v>0</v>
      </c>
      <c r="M61" s="338">
        <v>0</v>
      </c>
      <c r="N61" s="338">
        <v>0</v>
      </c>
      <c r="O61" s="338">
        <v>0</v>
      </c>
      <c r="P61" s="338">
        <v>0</v>
      </c>
      <c r="Q61" s="338">
        <v>0</v>
      </c>
      <c r="R61" s="202">
        <v>0</v>
      </c>
      <c r="S61" s="338">
        <v>0</v>
      </c>
      <c r="T61" s="338">
        <v>0</v>
      </c>
      <c r="U61" s="338">
        <v>0</v>
      </c>
      <c r="V61" s="338">
        <v>0</v>
      </c>
      <c r="W61" s="338">
        <v>0</v>
      </c>
      <c r="X61" s="338">
        <v>0</v>
      </c>
      <c r="Y61" s="338">
        <v>0</v>
      </c>
      <c r="Z61" s="338">
        <v>0</v>
      </c>
      <c r="AA61" s="338">
        <v>0</v>
      </c>
      <c r="AB61" s="202">
        <v>0</v>
      </c>
      <c r="AC61" s="338">
        <v>0</v>
      </c>
      <c r="AD61" s="338">
        <v>0</v>
      </c>
      <c r="AE61" s="338">
        <v>0</v>
      </c>
      <c r="AF61" s="338">
        <v>0</v>
      </c>
      <c r="AG61" s="338">
        <v>0</v>
      </c>
      <c r="AH61" s="338">
        <v>0</v>
      </c>
      <c r="AI61" s="338">
        <v>0</v>
      </c>
      <c r="AJ61" s="338">
        <v>0</v>
      </c>
      <c r="AK61" s="338">
        <v>0</v>
      </c>
      <c r="AL61" s="338">
        <v>0</v>
      </c>
      <c r="AM61" s="338">
        <v>0</v>
      </c>
      <c r="AN61" s="338">
        <v>0</v>
      </c>
      <c r="AO61" s="338">
        <v>0</v>
      </c>
      <c r="AP61" s="338">
        <v>0</v>
      </c>
      <c r="AQ61" s="338">
        <v>0</v>
      </c>
      <c r="AR61" s="338">
        <v>0</v>
      </c>
      <c r="AS61" s="338">
        <v>0</v>
      </c>
      <c r="AT61" s="338">
        <v>0</v>
      </c>
      <c r="AU61" s="338">
        <v>0</v>
      </c>
      <c r="AV61" s="338">
        <v>0</v>
      </c>
      <c r="AW61" s="338">
        <v>0</v>
      </c>
      <c r="AX61" s="338">
        <v>0</v>
      </c>
      <c r="AY61" s="338">
        <v>0</v>
      </c>
      <c r="AZ61" s="338">
        <v>0</v>
      </c>
      <c r="BA61" s="338">
        <v>0</v>
      </c>
      <c r="BB61" s="338">
        <v>0</v>
      </c>
      <c r="BC61" s="338">
        <v>0</v>
      </c>
      <c r="BD61" s="338">
        <v>0</v>
      </c>
      <c r="BE61" s="338">
        <v>0</v>
      </c>
      <c r="BF61" s="338">
        <v>0</v>
      </c>
      <c r="BG61" s="338">
        <v>0</v>
      </c>
      <c r="BH61" s="338">
        <v>0</v>
      </c>
      <c r="BI61" s="338">
        <v>0</v>
      </c>
      <c r="BJ61" s="322">
        <v>0</v>
      </c>
      <c r="BK61" s="322" t="e">
        <v>#N/A</v>
      </c>
    </row>
    <row r="62" spans="1:63" s="281" customFormat="1" ht="20.100000000000001" customHeight="1" x14ac:dyDescent="0.2">
      <c r="A62" s="379">
        <v>6</v>
      </c>
      <c r="B62" s="363" t="s">
        <v>168</v>
      </c>
      <c r="C62" s="362" t="s">
        <v>169</v>
      </c>
      <c r="D62" s="324">
        <v>609.41</v>
      </c>
      <c r="E62" s="361">
        <v>0</v>
      </c>
      <c r="F62" s="361">
        <v>0</v>
      </c>
      <c r="G62" s="361">
        <v>0</v>
      </c>
      <c r="H62" s="361">
        <v>0</v>
      </c>
      <c r="I62" s="361">
        <v>0</v>
      </c>
      <c r="J62" s="361">
        <v>0</v>
      </c>
      <c r="K62" s="361">
        <v>0</v>
      </c>
      <c r="L62" s="361">
        <v>0</v>
      </c>
      <c r="M62" s="361">
        <v>0</v>
      </c>
      <c r="N62" s="361">
        <v>0</v>
      </c>
      <c r="O62" s="361">
        <v>0</v>
      </c>
      <c r="P62" s="361">
        <v>0</v>
      </c>
      <c r="Q62" s="361">
        <v>0</v>
      </c>
      <c r="R62" s="324">
        <v>0</v>
      </c>
      <c r="S62" s="361">
        <v>0</v>
      </c>
      <c r="T62" s="361">
        <v>0</v>
      </c>
      <c r="U62" s="361">
        <v>0</v>
      </c>
      <c r="V62" s="361">
        <v>0</v>
      </c>
      <c r="W62" s="361">
        <v>0</v>
      </c>
      <c r="X62" s="361">
        <v>0</v>
      </c>
      <c r="Y62" s="361">
        <v>0</v>
      </c>
      <c r="Z62" s="361">
        <v>0</v>
      </c>
      <c r="AA62" s="361">
        <v>0</v>
      </c>
      <c r="AB62" s="324">
        <v>0</v>
      </c>
      <c r="AC62" s="361">
        <v>0</v>
      </c>
      <c r="AD62" s="361">
        <v>0</v>
      </c>
      <c r="AE62" s="361">
        <v>0</v>
      </c>
      <c r="AF62" s="361">
        <v>0</v>
      </c>
      <c r="AG62" s="361">
        <v>0</v>
      </c>
      <c r="AH62" s="361">
        <v>0</v>
      </c>
      <c r="AI62" s="361">
        <v>0</v>
      </c>
      <c r="AJ62" s="361">
        <v>0</v>
      </c>
      <c r="AK62" s="361">
        <v>0</v>
      </c>
      <c r="AL62" s="361">
        <v>0</v>
      </c>
      <c r="AM62" s="361">
        <v>0</v>
      </c>
      <c r="AN62" s="361">
        <v>0</v>
      </c>
      <c r="AO62" s="361">
        <v>0</v>
      </c>
      <c r="AP62" s="361">
        <v>0</v>
      </c>
      <c r="AQ62" s="361">
        <v>0</v>
      </c>
      <c r="AR62" s="361">
        <v>0</v>
      </c>
      <c r="AS62" s="361">
        <v>0</v>
      </c>
      <c r="AT62" s="361">
        <v>0</v>
      </c>
      <c r="AU62" s="361">
        <v>0</v>
      </c>
      <c r="AV62" s="361">
        <v>0</v>
      </c>
      <c r="AW62" s="361">
        <v>0</v>
      </c>
      <c r="AX62" s="361">
        <v>0</v>
      </c>
      <c r="AY62" s="361">
        <v>0</v>
      </c>
      <c r="AZ62" s="361">
        <v>0</v>
      </c>
      <c r="BA62" s="361">
        <v>0</v>
      </c>
      <c r="BB62" s="361">
        <v>0</v>
      </c>
      <c r="BC62" s="361">
        <v>0</v>
      </c>
      <c r="BD62" s="361">
        <v>0</v>
      </c>
      <c r="BE62" s="361">
        <v>0</v>
      </c>
      <c r="BF62" s="361">
        <v>0</v>
      </c>
      <c r="BG62" s="361">
        <v>0</v>
      </c>
      <c r="BH62" s="361">
        <v>0</v>
      </c>
      <c r="BI62" s="361">
        <v>0</v>
      </c>
      <c r="BJ62" s="364">
        <v>0</v>
      </c>
      <c r="BK62" s="364">
        <v>609.41</v>
      </c>
    </row>
    <row r="63" spans="1:63" s="304" customFormat="1" ht="20.100000000000001" customHeight="1" x14ac:dyDescent="0.2">
      <c r="A63" s="1528" t="s">
        <v>1271</v>
      </c>
      <c r="B63" s="1514"/>
      <c r="C63" s="366"/>
      <c r="D63" s="367">
        <v>0</v>
      </c>
      <c r="E63" s="367"/>
      <c r="F63" s="368">
        <v>13.95</v>
      </c>
      <c r="G63" s="367">
        <v>8.75</v>
      </c>
      <c r="H63" s="367">
        <v>0</v>
      </c>
      <c r="I63" s="367">
        <v>8.75</v>
      </c>
      <c r="J63" s="367">
        <v>4.3499999999999996</v>
      </c>
      <c r="K63" s="367">
        <v>0.81</v>
      </c>
      <c r="L63" s="367">
        <v>0</v>
      </c>
      <c r="M63" s="367">
        <v>0</v>
      </c>
      <c r="N63" s="367">
        <v>0</v>
      </c>
      <c r="O63" s="367">
        <v>0.04</v>
      </c>
      <c r="P63" s="367">
        <v>0</v>
      </c>
      <c r="Q63" s="367">
        <v>0</v>
      </c>
      <c r="R63" s="367">
        <v>0.89000000000000012</v>
      </c>
      <c r="S63" s="367">
        <v>0</v>
      </c>
      <c r="T63" s="367">
        <v>0</v>
      </c>
      <c r="U63" s="367">
        <v>0</v>
      </c>
      <c r="V63" s="367">
        <v>0</v>
      </c>
      <c r="W63" s="367">
        <v>0</v>
      </c>
      <c r="X63" s="367">
        <v>0</v>
      </c>
      <c r="Y63" s="367">
        <v>0</v>
      </c>
      <c r="Z63" s="367">
        <v>0</v>
      </c>
      <c r="AA63" s="367">
        <v>0</v>
      </c>
      <c r="AB63" s="367">
        <v>0.15</v>
      </c>
      <c r="AC63" s="369">
        <v>6.9999999999999993E-2</v>
      </c>
      <c r="AD63" s="369">
        <v>0.08</v>
      </c>
      <c r="AE63" s="369">
        <v>0</v>
      </c>
      <c r="AF63" s="369">
        <v>0</v>
      </c>
      <c r="AG63" s="369">
        <v>0</v>
      </c>
      <c r="AH63" s="369">
        <v>0</v>
      </c>
      <c r="AI63" s="369">
        <v>0</v>
      </c>
      <c r="AJ63" s="369">
        <v>0</v>
      </c>
      <c r="AK63" s="369">
        <v>0</v>
      </c>
      <c r="AL63" s="367">
        <v>0</v>
      </c>
      <c r="AM63" s="367">
        <v>0</v>
      </c>
      <c r="AN63" s="367">
        <v>0</v>
      </c>
      <c r="AO63" s="367">
        <v>0</v>
      </c>
      <c r="AP63" s="369">
        <v>0</v>
      </c>
      <c r="AQ63" s="369">
        <v>0</v>
      </c>
      <c r="AR63" s="369">
        <v>0</v>
      </c>
      <c r="AS63" s="367">
        <v>0</v>
      </c>
      <c r="AT63" s="367">
        <v>0</v>
      </c>
      <c r="AU63" s="367">
        <v>0</v>
      </c>
      <c r="AV63" s="367">
        <v>0</v>
      </c>
      <c r="AW63" s="367">
        <v>0</v>
      </c>
      <c r="AX63" s="367">
        <v>0.7400000000000001</v>
      </c>
      <c r="AY63" s="367">
        <v>0</v>
      </c>
      <c r="AZ63" s="367">
        <v>0</v>
      </c>
      <c r="BA63" s="367">
        <v>0</v>
      </c>
      <c r="BB63" s="367">
        <v>0</v>
      </c>
      <c r="BC63" s="367">
        <v>0</v>
      </c>
      <c r="BD63" s="367">
        <v>0</v>
      </c>
      <c r="BE63" s="367">
        <v>0</v>
      </c>
      <c r="BF63" s="367">
        <v>0</v>
      </c>
      <c r="BG63" s="369">
        <v>0</v>
      </c>
      <c r="BH63" s="369">
        <v>0</v>
      </c>
      <c r="BI63" s="369">
        <v>0</v>
      </c>
      <c r="BJ63" s="370"/>
      <c r="BK63" s="370"/>
    </row>
    <row r="64" spans="1:63" ht="20.100000000000001" customHeight="1" x14ac:dyDescent="0.2">
      <c r="A64" s="311" t="s">
        <v>1274</v>
      </c>
      <c r="C64" s="349"/>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12"/>
      <c r="AC64" s="313"/>
      <c r="AD64" s="313"/>
      <c r="AE64" s="313"/>
      <c r="AF64" s="313"/>
      <c r="AG64" s="313"/>
      <c r="AH64" s="313"/>
      <c r="AI64" s="313"/>
      <c r="AJ64" s="313"/>
      <c r="AK64" s="313"/>
      <c r="AL64" s="312"/>
      <c r="AM64" s="312"/>
      <c r="AN64" s="312"/>
      <c r="AO64" s="312"/>
      <c r="AP64" s="313"/>
      <c r="AQ64" s="313"/>
      <c r="AR64" s="313"/>
      <c r="AS64" s="313"/>
      <c r="AT64" s="312"/>
      <c r="AU64" s="312"/>
      <c r="AV64" s="312"/>
      <c r="AW64" s="312"/>
      <c r="AX64" s="312"/>
      <c r="AY64" s="312"/>
      <c r="AZ64" s="312"/>
      <c r="BA64" s="312"/>
      <c r="BB64" s="312"/>
      <c r="BC64" s="312"/>
      <c r="BD64" s="312"/>
      <c r="BE64" s="312"/>
      <c r="BF64" s="312"/>
      <c r="BG64" s="313"/>
      <c r="BH64" s="313"/>
      <c r="BI64" s="313"/>
      <c r="BJ64" s="314"/>
      <c r="BK64" s="314"/>
    </row>
  </sheetData>
  <mergeCells count="9">
    <mergeCell ref="C4:C5"/>
    <mergeCell ref="B4:B5"/>
    <mergeCell ref="A4:A5"/>
    <mergeCell ref="A63:B63"/>
    <mergeCell ref="BK4:BK5"/>
    <mergeCell ref="BJ4:BJ5"/>
    <mergeCell ref="F4:BI4"/>
    <mergeCell ref="E4:E5"/>
    <mergeCell ref="D4:D5"/>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9">
    <tabColor theme="0"/>
  </sheetPr>
  <dimension ref="A1:BK62"/>
  <sheetViews>
    <sheetView zoomScale="75" zoomScaleNormal="75" workbookViewId="0">
      <pane xSplit="5" ySplit="6" topLeftCell="F7" activePane="bottomRight" state="frozen"/>
      <selection activeCell="BG59" sqref="BG59"/>
      <selection pane="topRight" activeCell="BG59" sqref="BG59"/>
      <selection pane="bottomLeft" activeCell="BG59" sqref="BG59"/>
      <selection pane="bottomRight" activeCell="BG59" sqref="BG59"/>
    </sheetView>
  </sheetViews>
  <sheetFormatPr defaultRowHeight="20.100000000000001" customHeight="1" x14ac:dyDescent="0.2"/>
  <cols>
    <col min="1" max="1" width="6.7109375" style="280" customWidth="1"/>
    <col min="2" max="2" width="39.140625" style="280" customWidth="1"/>
    <col min="3" max="3" width="8.7109375" style="280" customWidth="1"/>
    <col min="4" max="4" width="12.7109375" style="101" customWidth="1"/>
    <col min="5" max="5" width="12" style="101" customWidth="1"/>
    <col min="6" max="6" width="12.85546875" style="101" customWidth="1"/>
    <col min="7" max="7" width="11.42578125" style="101" customWidth="1"/>
    <col min="8" max="8" width="10.42578125" style="101" customWidth="1"/>
    <col min="9" max="9" width="11.7109375" style="101" customWidth="1"/>
    <col min="10" max="10" width="11.140625" style="101" customWidth="1"/>
    <col min="11" max="11" width="11.85546875" style="101" bestFit="1" customWidth="1"/>
    <col min="12" max="12" width="10.5703125" style="101" bestFit="1" customWidth="1"/>
    <col min="13" max="13" width="9.5703125" style="101" bestFit="1" customWidth="1"/>
    <col min="14" max="14" width="11.42578125" style="101" customWidth="1"/>
    <col min="15" max="15" width="10.5703125" style="101" customWidth="1"/>
    <col min="16" max="16" width="7.5703125" style="101" customWidth="1"/>
    <col min="17" max="17" width="9.5703125" style="101" bestFit="1" customWidth="1"/>
    <col min="18" max="18" width="11" style="101" bestFit="1" customWidth="1"/>
    <col min="19" max="19" width="10.140625" style="101" bestFit="1" customWidth="1"/>
    <col min="20" max="24" width="9.5703125" style="101" bestFit="1" customWidth="1"/>
    <col min="25" max="25" width="10.140625" style="101" bestFit="1" customWidth="1"/>
    <col min="26" max="26" width="9.5703125" style="101" bestFit="1" customWidth="1"/>
    <col min="27" max="27" width="9.5703125" style="315" bestFit="1" customWidth="1"/>
    <col min="28" max="28" width="10.28515625" style="101" customWidth="1"/>
    <col min="29" max="30" width="9.5703125" style="328" bestFit="1" customWidth="1"/>
    <col min="31" max="34" width="9.5703125" style="329" bestFit="1" customWidth="1"/>
    <col min="35" max="36" width="9.5703125" style="328" bestFit="1" customWidth="1"/>
    <col min="37" max="37" width="9.5703125" style="328" customWidth="1"/>
    <col min="38" max="41" width="9.5703125" style="315" bestFit="1" customWidth="1"/>
    <col min="42" max="44" width="9.5703125" style="329" bestFit="1" customWidth="1"/>
    <col min="45" max="45" width="9.42578125" style="329" customWidth="1"/>
    <col min="46" max="46" width="9.5703125" style="101" bestFit="1" customWidth="1"/>
    <col min="47" max="48" width="9.5703125" style="315" bestFit="1" customWidth="1"/>
    <col min="49" max="58" width="9.5703125" style="101" bestFit="1" customWidth="1"/>
    <col min="59" max="61" width="9.5703125" style="329" bestFit="1" customWidth="1"/>
    <col min="62" max="63" width="12.5703125" style="325" bestFit="1" customWidth="1"/>
    <col min="64" max="193" width="9.140625" style="389"/>
    <col min="194" max="194" width="6.7109375" style="389" customWidth="1"/>
    <col min="195" max="195" width="39.140625" style="389" customWidth="1"/>
    <col min="196" max="196" width="8.7109375" style="389" customWidth="1"/>
    <col min="197" max="197" width="11.7109375" style="389" customWidth="1"/>
    <col min="198" max="198" width="12.7109375" style="389" customWidth="1"/>
    <col min="199" max="199" width="12" style="389" customWidth="1"/>
    <col min="200" max="200" width="12.85546875" style="389" customWidth="1"/>
    <col min="201" max="201" width="11.42578125" style="389" customWidth="1"/>
    <col min="202" max="202" width="10.42578125" style="389" customWidth="1"/>
    <col min="203" max="203" width="11.7109375" style="389" customWidth="1"/>
    <col min="204" max="204" width="11.140625" style="389" customWidth="1"/>
    <col min="205" max="205" width="11.85546875" style="389" bestFit="1" customWidth="1"/>
    <col min="206" max="206" width="10.5703125" style="389" bestFit="1" customWidth="1"/>
    <col min="207" max="207" width="9.5703125" style="389" bestFit="1" customWidth="1"/>
    <col min="208" max="208" width="11.42578125" style="389" customWidth="1"/>
    <col min="209" max="209" width="10.5703125" style="389" customWidth="1"/>
    <col min="210" max="210" width="7.5703125" style="389" customWidth="1"/>
    <col min="211" max="211" width="9.5703125" style="389" bestFit="1" customWidth="1"/>
    <col min="212" max="212" width="11" style="389" bestFit="1" customWidth="1"/>
    <col min="213" max="213" width="10.140625" style="389" bestFit="1" customWidth="1"/>
    <col min="214" max="218" width="9.5703125" style="389" bestFit="1" customWidth="1"/>
    <col min="219" max="219" width="10.140625" style="389" bestFit="1" customWidth="1"/>
    <col min="220" max="221" width="9.5703125" style="389" bestFit="1" customWidth="1"/>
    <col min="222" max="222" width="10.28515625" style="389" customWidth="1"/>
    <col min="223" max="230" width="9.5703125" style="389" bestFit="1" customWidth="1"/>
    <col min="231" max="231" width="9.5703125" style="389" customWidth="1"/>
    <col min="232" max="238" width="9.5703125" style="389" bestFit="1" customWidth="1"/>
    <col min="239" max="239" width="9.42578125" style="389" customWidth="1"/>
    <col min="240" max="255" width="9.5703125" style="389" bestFit="1" customWidth="1"/>
    <col min="256" max="257" width="12.5703125" style="389" bestFit="1" customWidth="1"/>
    <col min="258" max="258" width="11.42578125" style="389" bestFit="1" customWidth="1"/>
    <col min="259" max="259" width="11" style="389" bestFit="1" customWidth="1"/>
    <col min="260" max="260" width="11.7109375" style="389" bestFit="1" customWidth="1"/>
    <col min="261" max="449" width="9.140625" style="389"/>
    <col min="450" max="450" width="6.7109375" style="389" customWidth="1"/>
    <col min="451" max="451" width="39.140625" style="389" customWidth="1"/>
    <col min="452" max="452" width="8.7109375" style="389" customWidth="1"/>
    <col min="453" max="453" width="11.7109375" style="389" customWidth="1"/>
    <col min="454" max="454" width="12.7109375" style="389" customWidth="1"/>
    <col min="455" max="455" width="12" style="389" customWidth="1"/>
    <col min="456" max="456" width="12.85546875" style="389" customWidth="1"/>
    <col min="457" max="457" width="11.42578125" style="389" customWidth="1"/>
    <col min="458" max="458" width="10.42578125" style="389" customWidth="1"/>
    <col min="459" max="459" width="11.7109375" style="389" customWidth="1"/>
    <col min="460" max="460" width="11.140625" style="389" customWidth="1"/>
    <col min="461" max="461" width="11.85546875" style="389" bestFit="1" customWidth="1"/>
    <col min="462" max="462" width="10.5703125" style="389" bestFit="1" customWidth="1"/>
    <col min="463" max="463" width="9.5703125" style="389" bestFit="1" customWidth="1"/>
    <col min="464" max="464" width="11.42578125" style="389" customWidth="1"/>
    <col min="465" max="465" width="10.5703125" style="389" customWidth="1"/>
    <col min="466" max="466" width="7.5703125" style="389" customWidth="1"/>
    <col min="467" max="467" width="9.5703125" style="389" bestFit="1" customWidth="1"/>
    <col min="468" max="468" width="11" style="389" bestFit="1" customWidth="1"/>
    <col min="469" max="469" width="10.140625" style="389" bestFit="1" customWidth="1"/>
    <col min="470" max="474" width="9.5703125" style="389" bestFit="1" customWidth="1"/>
    <col min="475" max="475" width="10.140625" style="389" bestFit="1" customWidth="1"/>
    <col min="476" max="477" width="9.5703125" style="389" bestFit="1" customWidth="1"/>
    <col min="478" max="478" width="10.28515625" style="389" customWidth="1"/>
    <col min="479" max="486" width="9.5703125" style="389" bestFit="1" customWidth="1"/>
    <col min="487" max="487" width="9.5703125" style="389" customWidth="1"/>
    <col min="488" max="494" width="9.5703125" style="389" bestFit="1" customWidth="1"/>
    <col min="495" max="495" width="9.42578125" style="389" customWidth="1"/>
    <col min="496" max="511" width="9.5703125" style="389" bestFit="1" customWidth="1"/>
    <col min="512" max="513" width="12.5703125" style="389" bestFit="1" customWidth="1"/>
    <col min="514" max="514" width="11.42578125" style="389" bestFit="1" customWidth="1"/>
    <col min="515" max="515" width="11" style="389" bestFit="1" customWidth="1"/>
    <col min="516" max="516" width="11.7109375" style="389" bestFit="1" customWidth="1"/>
    <col min="517" max="705" width="9.140625" style="389"/>
    <col min="706" max="706" width="6.7109375" style="389" customWidth="1"/>
    <col min="707" max="707" width="39.140625" style="389" customWidth="1"/>
    <col min="708" max="708" width="8.7109375" style="389" customWidth="1"/>
    <col min="709" max="709" width="11.7109375" style="389" customWidth="1"/>
    <col min="710" max="710" width="12.7109375" style="389" customWidth="1"/>
    <col min="711" max="711" width="12" style="389" customWidth="1"/>
    <col min="712" max="712" width="12.85546875" style="389" customWidth="1"/>
    <col min="713" max="713" width="11.42578125" style="389" customWidth="1"/>
    <col min="714" max="714" width="10.42578125" style="389" customWidth="1"/>
    <col min="715" max="715" width="11.7109375" style="389" customWidth="1"/>
    <col min="716" max="716" width="11.140625" style="389" customWidth="1"/>
    <col min="717" max="717" width="11.85546875" style="389" bestFit="1" customWidth="1"/>
    <col min="718" max="718" width="10.5703125" style="389" bestFit="1" customWidth="1"/>
    <col min="719" max="719" width="9.5703125" style="389" bestFit="1" customWidth="1"/>
    <col min="720" max="720" width="11.42578125" style="389" customWidth="1"/>
    <col min="721" max="721" width="10.5703125" style="389" customWidth="1"/>
    <col min="722" max="722" width="7.5703125" style="389" customWidth="1"/>
    <col min="723" max="723" width="9.5703125" style="389" bestFit="1" customWidth="1"/>
    <col min="724" max="724" width="11" style="389" bestFit="1" customWidth="1"/>
    <col min="725" max="725" width="10.140625" style="389" bestFit="1" customWidth="1"/>
    <col min="726" max="730" width="9.5703125" style="389" bestFit="1" customWidth="1"/>
    <col min="731" max="731" width="10.140625" style="389" bestFit="1" customWidth="1"/>
    <col min="732" max="733" width="9.5703125" style="389" bestFit="1" customWidth="1"/>
    <col min="734" max="734" width="10.28515625" style="389" customWidth="1"/>
    <col min="735" max="742" width="9.5703125" style="389" bestFit="1" customWidth="1"/>
    <col min="743" max="743" width="9.5703125" style="389" customWidth="1"/>
    <col min="744" max="750" width="9.5703125" style="389" bestFit="1" customWidth="1"/>
    <col min="751" max="751" width="9.42578125" style="389" customWidth="1"/>
    <col min="752" max="767" width="9.5703125" style="389" bestFit="1" customWidth="1"/>
    <col min="768" max="769" width="12.5703125" style="389" bestFit="1" customWidth="1"/>
    <col min="770" max="770" width="11.42578125" style="389" bestFit="1" customWidth="1"/>
    <col min="771" max="771" width="11" style="389" bestFit="1" customWidth="1"/>
    <col min="772" max="772" width="11.7109375" style="389" bestFit="1" customWidth="1"/>
    <col min="773" max="961" width="9.140625" style="389"/>
    <col min="962" max="962" width="6.7109375" style="389" customWidth="1"/>
    <col min="963" max="963" width="39.140625" style="389" customWidth="1"/>
    <col min="964" max="964" width="8.7109375" style="389" customWidth="1"/>
    <col min="965" max="965" width="11.7109375" style="389" customWidth="1"/>
    <col min="966" max="966" width="12.7109375" style="389" customWidth="1"/>
    <col min="967" max="967" width="12" style="389" customWidth="1"/>
    <col min="968" max="968" width="12.85546875" style="389" customWidth="1"/>
    <col min="969" max="969" width="11.42578125" style="389" customWidth="1"/>
    <col min="970" max="970" width="10.42578125" style="389" customWidth="1"/>
    <col min="971" max="971" width="11.7109375" style="389" customWidth="1"/>
    <col min="972" max="972" width="11.140625" style="389" customWidth="1"/>
    <col min="973" max="973" width="11.85546875" style="389" bestFit="1" customWidth="1"/>
    <col min="974" max="974" width="10.5703125" style="389" bestFit="1" customWidth="1"/>
    <col min="975" max="975" width="9.5703125" style="389" bestFit="1" customWidth="1"/>
    <col min="976" max="976" width="11.42578125" style="389" customWidth="1"/>
    <col min="977" max="977" width="10.5703125" style="389" customWidth="1"/>
    <col min="978" max="978" width="7.5703125" style="389" customWidth="1"/>
    <col min="979" max="979" width="9.5703125" style="389" bestFit="1" customWidth="1"/>
    <col min="980" max="980" width="11" style="389" bestFit="1" customWidth="1"/>
    <col min="981" max="981" width="10.140625" style="389" bestFit="1" customWidth="1"/>
    <col min="982" max="986" width="9.5703125" style="389" bestFit="1" customWidth="1"/>
    <col min="987" max="987" width="10.140625" style="389" bestFit="1" customWidth="1"/>
    <col min="988" max="989" width="9.5703125" style="389" bestFit="1" customWidth="1"/>
    <col min="990" max="990" width="10.28515625" style="389" customWidth="1"/>
    <col min="991" max="998" width="9.5703125" style="389" bestFit="1" customWidth="1"/>
    <col min="999" max="999" width="9.5703125" style="389" customWidth="1"/>
    <col min="1000" max="1006" width="9.5703125" style="389" bestFit="1" customWidth="1"/>
    <col min="1007" max="1007" width="9.42578125" style="389" customWidth="1"/>
    <col min="1008" max="1023" width="9.5703125" style="389" bestFit="1" customWidth="1"/>
    <col min="1024" max="1025" width="12.5703125" style="389" bestFit="1" customWidth="1"/>
    <col min="1026" max="1026" width="11.42578125" style="389" bestFit="1" customWidth="1"/>
    <col min="1027" max="1027" width="11" style="389" bestFit="1" customWidth="1"/>
    <col min="1028" max="1028" width="11.7109375" style="389" bestFit="1" customWidth="1"/>
    <col min="1029" max="1217" width="9.140625" style="389"/>
    <col min="1218" max="1218" width="6.7109375" style="389" customWidth="1"/>
    <col min="1219" max="1219" width="39.140625" style="389" customWidth="1"/>
    <col min="1220" max="1220" width="8.7109375" style="389" customWidth="1"/>
    <col min="1221" max="1221" width="11.7109375" style="389" customWidth="1"/>
    <col min="1222" max="1222" width="12.7109375" style="389" customWidth="1"/>
    <col min="1223" max="1223" width="12" style="389" customWidth="1"/>
    <col min="1224" max="1224" width="12.85546875" style="389" customWidth="1"/>
    <col min="1225" max="1225" width="11.42578125" style="389" customWidth="1"/>
    <col min="1226" max="1226" width="10.42578125" style="389" customWidth="1"/>
    <col min="1227" max="1227" width="11.7109375" style="389" customWidth="1"/>
    <col min="1228" max="1228" width="11.140625" style="389" customWidth="1"/>
    <col min="1229" max="1229" width="11.85546875" style="389" bestFit="1" customWidth="1"/>
    <col min="1230" max="1230" width="10.5703125" style="389" bestFit="1" customWidth="1"/>
    <col min="1231" max="1231" width="9.5703125" style="389" bestFit="1" customWidth="1"/>
    <col min="1232" max="1232" width="11.42578125" style="389" customWidth="1"/>
    <col min="1233" max="1233" width="10.5703125" style="389" customWidth="1"/>
    <col min="1234" max="1234" width="7.5703125" style="389" customWidth="1"/>
    <col min="1235" max="1235" width="9.5703125" style="389" bestFit="1" customWidth="1"/>
    <col min="1236" max="1236" width="11" style="389" bestFit="1" customWidth="1"/>
    <col min="1237" max="1237" width="10.140625" style="389" bestFit="1" customWidth="1"/>
    <col min="1238" max="1242" width="9.5703125" style="389" bestFit="1" customWidth="1"/>
    <col min="1243" max="1243" width="10.140625" style="389" bestFit="1" customWidth="1"/>
    <col min="1244" max="1245" width="9.5703125" style="389" bestFit="1" customWidth="1"/>
    <col min="1246" max="1246" width="10.28515625" style="389" customWidth="1"/>
    <col min="1247" max="1254" width="9.5703125" style="389" bestFit="1" customWidth="1"/>
    <col min="1255" max="1255" width="9.5703125" style="389" customWidth="1"/>
    <col min="1256" max="1262" width="9.5703125" style="389" bestFit="1" customWidth="1"/>
    <col min="1263" max="1263" width="9.42578125" style="389" customWidth="1"/>
    <col min="1264" max="1279" width="9.5703125" style="389" bestFit="1" customWidth="1"/>
    <col min="1280" max="1281" width="12.5703125" style="389" bestFit="1" customWidth="1"/>
    <col min="1282" max="1282" width="11.42578125" style="389" bestFit="1" customWidth="1"/>
    <col min="1283" max="1283" width="11" style="389" bestFit="1" customWidth="1"/>
    <col min="1284" max="1284" width="11.7109375" style="389" bestFit="1" customWidth="1"/>
    <col min="1285" max="1473" width="9.140625" style="389"/>
    <col min="1474" max="1474" width="6.7109375" style="389" customWidth="1"/>
    <col min="1475" max="1475" width="39.140625" style="389" customWidth="1"/>
    <col min="1476" max="1476" width="8.7109375" style="389" customWidth="1"/>
    <col min="1477" max="1477" width="11.7109375" style="389" customWidth="1"/>
    <col min="1478" max="1478" width="12.7109375" style="389" customWidth="1"/>
    <col min="1479" max="1479" width="12" style="389" customWidth="1"/>
    <col min="1480" max="1480" width="12.85546875" style="389" customWidth="1"/>
    <col min="1481" max="1481" width="11.42578125" style="389" customWidth="1"/>
    <col min="1482" max="1482" width="10.42578125" style="389" customWidth="1"/>
    <col min="1483" max="1483" width="11.7109375" style="389" customWidth="1"/>
    <col min="1484" max="1484" width="11.140625" style="389" customWidth="1"/>
    <col min="1485" max="1485" width="11.85546875" style="389" bestFit="1" customWidth="1"/>
    <col min="1486" max="1486" width="10.5703125" style="389" bestFit="1" customWidth="1"/>
    <col min="1487" max="1487" width="9.5703125" style="389" bestFit="1" customWidth="1"/>
    <col min="1488" max="1488" width="11.42578125" style="389" customWidth="1"/>
    <col min="1489" max="1489" width="10.5703125" style="389" customWidth="1"/>
    <col min="1490" max="1490" width="7.5703125" style="389" customWidth="1"/>
    <col min="1491" max="1491" width="9.5703125" style="389" bestFit="1" customWidth="1"/>
    <col min="1492" max="1492" width="11" style="389" bestFit="1" customWidth="1"/>
    <col min="1493" max="1493" width="10.140625" style="389" bestFit="1" customWidth="1"/>
    <col min="1494" max="1498" width="9.5703125" style="389" bestFit="1" customWidth="1"/>
    <col min="1499" max="1499" width="10.140625" style="389" bestFit="1" customWidth="1"/>
    <col min="1500" max="1501" width="9.5703125" style="389" bestFit="1" customWidth="1"/>
    <col min="1502" max="1502" width="10.28515625" style="389" customWidth="1"/>
    <col min="1503" max="1510" width="9.5703125" style="389" bestFit="1" customWidth="1"/>
    <col min="1511" max="1511" width="9.5703125" style="389" customWidth="1"/>
    <col min="1512" max="1518" width="9.5703125" style="389" bestFit="1" customWidth="1"/>
    <col min="1519" max="1519" width="9.42578125" style="389" customWidth="1"/>
    <col min="1520" max="1535" width="9.5703125" style="389" bestFit="1" customWidth="1"/>
    <col min="1536" max="1537" width="12.5703125" style="389" bestFit="1" customWidth="1"/>
    <col min="1538" max="1538" width="11.42578125" style="389" bestFit="1" customWidth="1"/>
    <col min="1539" max="1539" width="11" style="389" bestFit="1" customWidth="1"/>
    <col min="1540" max="1540" width="11.7109375" style="389" bestFit="1" customWidth="1"/>
    <col min="1541" max="1729" width="9.140625" style="389"/>
    <col min="1730" max="1730" width="6.7109375" style="389" customWidth="1"/>
    <col min="1731" max="1731" width="39.140625" style="389" customWidth="1"/>
    <col min="1732" max="1732" width="8.7109375" style="389" customWidth="1"/>
    <col min="1733" max="1733" width="11.7109375" style="389" customWidth="1"/>
    <col min="1734" max="1734" width="12.7109375" style="389" customWidth="1"/>
    <col min="1735" max="1735" width="12" style="389" customWidth="1"/>
    <col min="1736" max="1736" width="12.85546875" style="389" customWidth="1"/>
    <col min="1737" max="1737" width="11.42578125" style="389" customWidth="1"/>
    <col min="1738" max="1738" width="10.42578125" style="389" customWidth="1"/>
    <col min="1739" max="1739" width="11.7109375" style="389" customWidth="1"/>
    <col min="1740" max="1740" width="11.140625" style="389" customWidth="1"/>
    <col min="1741" max="1741" width="11.85546875" style="389" bestFit="1" customWidth="1"/>
    <col min="1742" max="1742" width="10.5703125" style="389" bestFit="1" customWidth="1"/>
    <col min="1743" max="1743" width="9.5703125" style="389" bestFit="1" customWidth="1"/>
    <col min="1744" max="1744" width="11.42578125" style="389" customWidth="1"/>
    <col min="1745" max="1745" width="10.5703125" style="389" customWidth="1"/>
    <col min="1746" max="1746" width="7.5703125" style="389" customWidth="1"/>
    <col min="1747" max="1747" width="9.5703125" style="389" bestFit="1" customWidth="1"/>
    <col min="1748" max="1748" width="11" style="389" bestFit="1" customWidth="1"/>
    <col min="1749" max="1749" width="10.140625" style="389" bestFit="1" customWidth="1"/>
    <col min="1750" max="1754" width="9.5703125" style="389" bestFit="1" customWidth="1"/>
    <col min="1755" max="1755" width="10.140625" style="389" bestFit="1" customWidth="1"/>
    <col min="1756" max="1757" width="9.5703125" style="389" bestFit="1" customWidth="1"/>
    <col min="1758" max="1758" width="10.28515625" style="389" customWidth="1"/>
    <col min="1759" max="1766" width="9.5703125" style="389" bestFit="1" customWidth="1"/>
    <col min="1767" max="1767" width="9.5703125" style="389" customWidth="1"/>
    <col min="1768" max="1774" width="9.5703125" style="389" bestFit="1" customWidth="1"/>
    <col min="1775" max="1775" width="9.42578125" style="389" customWidth="1"/>
    <col min="1776" max="1791" width="9.5703125" style="389" bestFit="1" customWidth="1"/>
    <col min="1792" max="1793" width="12.5703125" style="389" bestFit="1" customWidth="1"/>
    <col min="1794" max="1794" width="11.42578125" style="389" bestFit="1" customWidth="1"/>
    <col min="1795" max="1795" width="11" style="389" bestFit="1" customWidth="1"/>
    <col min="1796" max="1796" width="11.7109375" style="389" bestFit="1" customWidth="1"/>
    <col min="1797" max="1985" width="9.140625" style="389"/>
    <col min="1986" max="1986" width="6.7109375" style="389" customWidth="1"/>
    <col min="1987" max="1987" width="39.140625" style="389" customWidth="1"/>
    <col min="1988" max="1988" width="8.7109375" style="389" customWidth="1"/>
    <col min="1989" max="1989" width="11.7109375" style="389" customWidth="1"/>
    <col min="1990" max="1990" width="12.7109375" style="389" customWidth="1"/>
    <col min="1991" max="1991" width="12" style="389" customWidth="1"/>
    <col min="1992" max="1992" width="12.85546875" style="389" customWidth="1"/>
    <col min="1993" max="1993" width="11.42578125" style="389" customWidth="1"/>
    <col min="1994" max="1994" width="10.42578125" style="389" customWidth="1"/>
    <col min="1995" max="1995" width="11.7109375" style="389" customWidth="1"/>
    <col min="1996" max="1996" width="11.140625" style="389" customWidth="1"/>
    <col min="1997" max="1997" width="11.85546875" style="389" bestFit="1" customWidth="1"/>
    <col min="1998" max="1998" width="10.5703125" style="389" bestFit="1" customWidth="1"/>
    <col min="1999" max="1999" width="9.5703125" style="389" bestFit="1" customWidth="1"/>
    <col min="2000" max="2000" width="11.42578125" style="389" customWidth="1"/>
    <col min="2001" max="2001" width="10.5703125" style="389" customWidth="1"/>
    <col min="2002" max="2002" width="7.5703125" style="389" customWidth="1"/>
    <col min="2003" max="2003" width="9.5703125" style="389" bestFit="1" customWidth="1"/>
    <col min="2004" max="2004" width="11" style="389" bestFit="1" customWidth="1"/>
    <col min="2005" max="2005" width="10.140625" style="389" bestFit="1" customWidth="1"/>
    <col min="2006" max="2010" width="9.5703125" style="389" bestFit="1" customWidth="1"/>
    <col min="2011" max="2011" width="10.140625" style="389" bestFit="1" customWidth="1"/>
    <col min="2012" max="2013" width="9.5703125" style="389" bestFit="1" customWidth="1"/>
    <col min="2014" max="2014" width="10.28515625" style="389" customWidth="1"/>
    <col min="2015" max="2022" width="9.5703125" style="389" bestFit="1" customWidth="1"/>
    <col min="2023" max="2023" width="9.5703125" style="389" customWidth="1"/>
    <col min="2024" max="2030" width="9.5703125" style="389" bestFit="1" customWidth="1"/>
    <col min="2031" max="2031" width="9.42578125" style="389" customWidth="1"/>
    <col min="2032" max="2047" width="9.5703125" style="389" bestFit="1" customWidth="1"/>
    <col min="2048" max="2049" width="12.5703125" style="389" bestFit="1" customWidth="1"/>
    <col min="2050" max="2050" width="11.42578125" style="389" bestFit="1" customWidth="1"/>
    <col min="2051" max="2051" width="11" style="389" bestFit="1" customWidth="1"/>
    <col min="2052" max="2052" width="11.7109375" style="389" bestFit="1" customWidth="1"/>
    <col min="2053" max="2241" width="9.140625" style="389"/>
    <col min="2242" max="2242" width="6.7109375" style="389" customWidth="1"/>
    <col min="2243" max="2243" width="39.140625" style="389" customWidth="1"/>
    <col min="2244" max="2244" width="8.7109375" style="389" customWidth="1"/>
    <col min="2245" max="2245" width="11.7109375" style="389" customWidth="1"/>
    <col min="2246" max="2246" width="12.7109375" style="389" customWidth="1"/>
    <col min="2247" max="2247" width="12" style="389" customWidth="1"/>
    <col min="2248" max="2248" width="12.85546875" style="389" customWidth="1"/>
    <col min="2249" max="2249" width="11.42578125" style="389" customWidth="1"/>
    <col min="2250" max="2250" width="10.42578125" style="389" customWidth="1"/>
    <col min="2251" max="2251" width="11.7109375" style="389" customWidth="1"/>
    <col min="2252" max="2252" width="11.140625" style="389" customWidth="1"/>
    <col min="2253" max="2253" width="11.85546875" style="389" bestFit="1" customWidth="1"/>
    <col min="2254" max="2254" width="10.5703125" style="389" bestFit="1" customWidth="1"/>
    <col min="2255" max="2255" width="9.5703125" style="389" bestFit="1" customWidth="1"/>
    <col min="2256" max="2256" width="11.42578125" style="389" customWidth="1"/>
    <col min="2257" max="2257" width="10.5703125" style="389" customWidth="1"/>
    <col min="2258" max="2258" width="7.5703125" style="389" customWidth="1"/>
    <col min="2259" max="2259" width="9.5703125" style="389" bestFit="1" customWidth="1"/>
    <col min="2260" max="2260" width="11" style="389" bestFit="1" customWidth="1"/>
    <col min="2261" max="2261" width="10.140625" style="389" bestFit="1" customWidth="1"/>
    <col min="2262" max="2266" width="9.5703125" style="389" bestFit="1" customWidth="1"/>
    <col min="2267" max="2267" width="10.140625" style="389" bestFit="1" customWidth="1"/>
    <col min="2268" max="2269" width="9.5703125" style="389" bestFit="1" customWidth="1"/>
    <col min="2270" max="2270" width="10.28515625" style="389" customWidth="1"/>
    <col min="2271" max="2278" width="9.5703125" style="389" bestFit="1" customWidth="1"/>
    <col min="2279" max="2279" width="9.5703125" style="389" customWidth="1"/>
    <col min="2280" max="2286" width="9.5703125" style="389" bestFit="1" customWidth="1"/>
    <col min="2287" max="2287" width="9.42578125" style="389" customWidth="1"/>
    <col min="2288" max="2303" width="9.5703125" style="389" bestFit="1" customWidth="1"/>
    <col min="2304" max="2305" width="12.5703125" style="389" bestFit="1" customWidth="1"/>
    <col min="2306" max="2306" width="11.42578125" style="389" bestFit="1" customWidth="1"/>
    <col min="2307" max="2307" width="11" style="389" bestFit="1" customWidth="1"/>
    <col min="2308" max="2308" width="11.7109375" style="389" bestFit="1" customWidth="1"/>
    <col min="2309" max="2497" width="9.140625" style="389"/>
    <col min="2498" max="2498" width="6.7109375" style="389" customWidth="1"/>
    <col min="2499" max="2499" width="39.140625" style="389" customWidth="1"/>
    <col min="2500" max="2500" width="8.7109375" style="389" customWidth="1"/>
    <col min="2501" max="2501" width="11.7109375" style="389" customWidth="1"/>
    <col min="2502" max="2502" width="12.7109375" style="389" customWidth="1"/>
    <col min="2503" max="2503" width="12" style="389" customWidth="1"/>
    <col min="2504" max="2504" width="12.85546875" style="389" customWidth="1"/>
    <col min="2505" max="2505" width="11.42578125" style="389" customWidth="1"/>
    <col min="2506" max="2506" width="10.42578125" style="389" customWidth="1"/>
    <col min="2507" max="2507" width="11.7109375" style="389" customWidth="1"/>
    <col min="2508" max="2508" width="11.140625" style="389" customWidth="1"/>
    <col min="2509" max="2509" width="11.85546875" style="389" bestFit="1" customWidth="1"/>
    <col min="2510" max="2510" width="10.5703125" style="389" bestFit="1" customWidth="1"/>
    <col min="2511" max="2511" width="9.5703125" style="389" bestFit="1" customWidth="1"/>
    <col min="2512" max="2512" width="11.42578125" style="389" customWidth="1"/>
    <col min="2513" max="2513" width="10.5703125" style="389" customWidth="1"/>
    <col min="2514" max="2514" width="7.5703125" style="389" customWidth="1"/>
    <col min="2515" max="2515" width="9.5703125" style="389" bestFit="1" customWidth="1"/>
    <col min="2516" max="2516" width="11" style="389" bestFit="1" customWidth="1"/>
    <col min="2517" max="2517" width="10.140625" style="389" bestFit="1" customWidth="1"/>
    <col min="2518" max="2522" width="9.5703125" style="389" bestFit="1" customWidth="1"/>
    <col min="2523" max="2523" width="10.140625" style="389" bestFit="1" customWidth="1"/>
    <col min="2524" max="2525" width="9.5703125" style="389" bestFit="1" customWidth="1"/>
    <col min="2526" max="2526" width="10.28515625" style="389" customWidth="1"/>
    <col min="2527" max="2534" width="9.5703125" style="389" bestFit="1" customWidth="1"/>
    <col min="2535" max="2535" width="9.5703125" style="389" customWidth="1"/>
    <col min="2536" max="2542" width="9.5703125" style="389" bestFit="1" customWidth="1"/>
    <col min="2543" max="2543" width="9.42578125" style="389" customWidth="1"/>
    <col min="2544" max="2559" width="9.5703125" style="389" bestFit="1" customWidth="1"/>
    <col min="2560" max="2561" width="12.5703125" style="389" bestFit="1" customWidth="1"/>
    <col min="2562" max="2562" width="11.42578125" style="389" bestFit="1" customWidth="1"/>
    <col min="2563" max="2563" width="11" style="389" bestFit="1" customWidth="1"/>
    <col min="2564" max="2564" width="11.7109375" style="389" bestFit="1" customWidth="1"/>
    <col min="2565" max="2753" width="9.140625" style="389"/>
    <col min="2754" max="2754" width="6.7109375" style="389" customWidth="1"/>
    <col min="2755" max="2755" width="39.140625" style="389" customWidth="1"/>
    <col min="2756" max="2756" width="8.7109375" style="389" customWidth="1"/>
    <col min="2757" max="2757" width="11.7109375" style="389" customWidth="1"/>
    <col min="2758" max="2758" width="12.7109375" style="389" customWidth="1"/>
    <col min="2759" max="2759" width="12" style="389" customWidth="1"/>
    <col min="2760" max="2760" width="12.85546875" style="389" customWidth="1"/>
    <col min="2761" max="2761" width="11.42578125" style="389" customWidth="1"/>
    <col min="2762" max="2762" width="10.42578125" style="389" customWidth="1"/>
    <col min="2763" max="2763" width="11.7109375" style="389" customWidth="1"/>
    <col min="2764" max="2764" width="11.140625" style="389" customWidth="1"/>
    <col min="2765" max="2765" width="11.85546875" style="389" bestFit="1" customWidth="1"/>
    <col min="2766" max="2766" width="10.5703125" style="389" bestFit="1" customWidth="1"/>
    <col min="2767" max="2767" width="9.5703125" style="389" bestFit="1" customWidth="1"/>
    <col min="2768" max="2768" width="11.42578125" style="389" customWidth="1"/>
    <col min="2769" max="2769" width="10.5703125" style="389" customWidth="1"/>
    <col min="2770" max="2770" width="7.5703125" style="389" customWidth="1"/>
    <col min="2771" max="2771" width="9.5703125" style="389" bestFit="1" customWidth="1"/>
    <col min="2772" max="2772" width="11" style="389" bestFit="1" customWidth="1"/>
    <col min="2773" max="2773" width="10.140625" style="389" bestFit="1" customWidth="1"/>
    <col min="2774" max="2778" width="9.5703125" style="389" bestFit="1" customWidth="1"/>
    <col min="2779" max="2779" width="10.140625" style="389" bestFit="1" customWidth="1"/>
    <col min="2780" max="2781" width="9.5703125" style="389" bestFit="1" customWidth="1"/>
    <col min="2782" max="2782" width="10.28515625" style="389" customWidth="1"/>
    <col min="2783" max="2790" width="9.5703125" style="389" bestFit="1" customWidth="1"/>
    <col min="2791" max="2791" width="9.5703125" style="389" customWidth="1"/>
    <col min="2792" max="2798" width="9.5703125" style="389" bestFit="1" customWidth="1"/>
    <col min="2799" max="2799" width="9.42578125" style="389" customWidth="1"/>
    <col min="2800" max="2815" width="9.5703125" style="389" bestFit="1" customWidth="1"/>
    <col min="2816" max="2817" width="12.5703125" style="389" bestFit="1" customWidth="1"/>
    <col min="2818" max="2818" width="11.42578125" style="389" bestFit="1" customWidth="1"/>
    <col min="2819" max="2819" width="11" style="389" bestFit="1" customWidth="1"/>
    <col min="2820" max="2820" width="11.7109375" style="389" bestFit="1" customWidth="1"/>
    <col min="2821" max="3009" width="9.140625" style="389"/>
    <col min="3010" max="3010" width="6.7109375" style="389" customWidth="1"/>
    <col min="3011" max="3011" width="39.140625" style="389" customWidth="1"/>
    <col min="3012" max="3012" width="8.7109375" style="389" customWidth="1"/>
    <col min="3013" max="3013" width="11.7109375" style="389" customWidth="1"/>
    <col min="3014" max="3014" width="12.7109375" style="389" customWidth="1"/>
    <col min="3015" max="3015" width="12" style="389" customWidth="1"/>
    <col min="3016" max="3016" width="12.85546875" style="389" customWidth="1"/>
    <col min="3017" max="3017" width="11.42578125" style="389" customWidth="1"/>
    <col min="3018" max="3018" width="10.42578125" style="389" customWidth="1"/>
    <col min="3019" max="3019" width="11.7109375" style="389" customWidth="1"/>
    <col min="3020" max="3020" width="11.140625" style="389" customWidth="1"/>
    <col min="3021" max="3021" width="11.85546875" style="389" bestFit="1" customWidth="1"/>
    <col min="3022" max="3022" width="10.5703125" style="389" bestFit="1" customWidth="1"/>
    <col min="3023" max="3023" width="9.5703125" style="389" bestFit="1" customWidth="1"/>
    <col min="3024" max="3024" width="11.42578125" style="389" customWidth="1"/>
    <col min="3025" max="3025" width="10.5703125" style="389" customWidth="1"/>
    <col min="3026" max="3026" width="7.5703125" style="389" customWidth="1"/>
    <col min="3027" max="3027" width="9.5703125" style="389" bestFit="1" customWidth="1"/>
    <col min="3028" max="3028" width="11" style="389" bestFit="1" customWidth="1"/>
    <col min="3029" max="3029" width="10.140625" style="389" bestFit="1" customWidth="1"/>
    <col min="3030" max="3034" width="9.5703125" style="389" bestFit="1" customWidth="1"/>
    <col min="3035" max="3035" width="10.140625" style="389" bestFit="1" customWidth="1"/>
    <col min="3036" max="3037" width="9.5703125" style="389" bestFit="1" customWidth="1"/>
    <col min="3038" max="3038" width="10.28515625" style="389" customWidth="1"/>
    <col min="3039" max="3046" width="9.5703125" style="389" bestFit="1" customWidth="1"/>
    <col min="3047" max="3047" width="9.5703125" style="389" customWidth="1"/>
    <col min="3048" max="3054" width="9.5703125" style="389" bestFit="1" customWidth="1"/>
    <col min="3055" max="3055" width="9.42578125" style="389" customWidth="1"/>
    <col min="3056" max="3071" width="9.5703125" style="389" bestFit="1" customWidth="1"/>
    <col min="3072" max="3073" width="12.5703125" style="389" bestFit="1" customWidth="1"/>
    <col min="3074" max="3074" width="11.42578125" style="389" bestFit="1" customWidth="1"/>
    <col min="3075" max="3075" width="11" style="389" bestFit="1" customWidth="1"/>
    <col min="3076" max="3076" width="11.7109375" style="389" bestFit="1" customWidth="1"/>
    <col min="3077" max="3265" width="9.140625" style="389"/>
    <col min="3266" max="3266" width="6.7109375" style="389" customWidth="1"/>
    <col min="3267" max="3267" width="39.140625" style="389" customWidth="1"/>
    <col min="3268" max="3268" width="8.7109375" style="389" customWidth="1"/>
    <col min="3269" max="3269" width="11.7109375" style="389" customWidth="1"/>
    <col min="3270" max="3270" width="12.7109375" style="389" customWidth="1"/>
    <col min="3271" max="3271" width="12" style="389" customWidth="1"/>
    <col min="3272" max="3272" width="12.85546875" style="389" customWidth="1"/>
    <col min="3273" max="3273" width="11.42578125" style="389" customWidth="1"/>
    <col min="3274" max="3274" width="10.42578125" style="389" customWidth="1"/>
    <col min="3275" max="3275" width="11.7109375" style="389" customWidth="1"/>
    <col min="3276" max="3276" width="11.140625" style="389" customWidth="1"/>
    <col min="3277" max="3277" width="11.85546875" style="389" bestFit="1" customWidth="1"/>
    <col min="3278" max="3278" width="10.5703125" style="389" bestFit="1" customWidth="1"/>
    <col min="3279" max="3279" width="9.5703125" style="389" bestFit="1" customWidth="1"/>
    <col min="3280" max="3280" width="11.42578125" style="389" customWidth="1"/>
    <col min="3281" max="3281" width="10.5703125" style="389" customWidth="1"/>
    <col min="3282" max="3282" width="7.5703125" style="389" customWidth="1"/>
    <col min="3283" max="3283" width="9.5703125" style="389" bestFit="1" customWidth="1"/>
    <col min="3284" max="3284" width="11" style="389" bestFit="1" customWidth="1"/>
    <col min="3285" max="3285" width="10.140625" style="389" bestFit="1" customWidth="1"/>
    <col min="3286" max="3290" width="9.5703125" style="389" bestFit="1" customWidth="1"/>
    <col min="3291" max="3291" width="10.140625" style="389" bestFit="1" customWidth="1"/>
    <col min="3292" max="3293" width="9.5703125" style="389" bestFit="1" customWidth="1"/>
    <col min="3294" max="3294" width="10.28515625" style="389" customWidth="1"/>
    <col min="3295" max="3302" width="9.5703125" style="389" bestFit="1" customWidth="1"/>
    <col min="3303" max="3303" width="9.5703125" style="389" customWidth="1"/>
    <col min="3304" max="3310" width="9.5703125" style="389" bestFit="1" customWidth="1"/>
    <col min="3311" max="3311" width="9.42578125" style="389" customWidth="1"/>
    <col min="3312" max="3327" width="9.5703125" style="389" bestFit="1" customWidth="1"/>
    <col min="3328" max="3329" width="12.5703125" style="389" bestFit="1" customWidth="1"/>
    <col min="3330" max="3330" width="11.42578125" style="389" bestFit="1" customWidth="1"/>
    <col min="3331" max="3331" width="11" style="389" bestFit="1" customWidth="1"/>
    <col min="3332" max="3332" width="11.7109375" style="389" bestFit="1" customWidth="1"/>
    <col min="3333" max="3521" width="9.140625" style="389"/>
    <col min="3522" max="3522" width="6.7109375" style="389" customWidth="1"/>
    <col min="3523" max="3523" width="39.140625" style="389" customWidth="1"/>
    <col min="3524" max="3524" width="8.7109375" style="389" customWidth="1"/>
    <col min="3525" max="3525" width="11.7109375" style="389" customWidth="1"/>
    <col min="3526" max="3526" width="12.7109375" style="389" customWidth="1"/>
    <col min="3527" max="3527" width="12" style="389" customWidth="1"/>
    <col min="3528" max="3528" width="12.85546875" style="389" customWidth="1"/>
    <col min="3529" max="3529" width="11.42578125" style="389" customWidth="1"/>
    <col min="3530" max="3530" width="10.42578125" style="389" customWidth="1"/>
    <col min="3531" max="3531" width="11.7109375" style="389" customWidth="1"/>
    <col min="3532" max="3532" width="11.140625" style="389" customWidth="1"/>
    <col min="3533" max="3533" width="11.85546875" style="389" bestFit="1" customWidth="1"/>
    <col min="3534" max="3534" width="10.5703125" style="389" bestFit="1" customWidth="1"/>
    <col min="3535" max="3535" width="9.5703125" style="389" bestFit="1" customWidth="1"/>
    <col min="3536" max="3536" width="11.42578125" style="389" customWidth="1"/>
    <col min="3537" max="3537" width="10.5703125" style="389" customWidth="1"/>
    <col min="3538" max="3538" width="7.5703125" style="389" customWidth="1"/>
    <col min="3539" max="3539" width="9.5703125" style="389" bestFit="1" customWidth="1"/>
    <col min="3540" max="3540" width="11" style="389" bestFit="1" customWidth="1"/>
    <col min="3541" max="3541" width="10.140625" style="389" bestFit="1" customWidth="1"/>
    <col min="3542" max="3546" width="9.5703125" style="389" bestFit="1" customWidth="1"/>
    <col min="3547" max="3547" width="10.140625" style="389" bestFit="1" customWidth="1"/>
    <col min="3548" max="3549" width="9.5703125" style="389" bestFit="1" customWidth="1"/>
    <col min="3550" max="3550" width="10.28515625" style="389" customWidth="1"/>
    <col min="3551" max="3558" width="9.5703125" style="389" bestFit="1" customWidth="1"/>
    <col min="3559" max="3559" width="9.5703125" style="389" customWidth="1"/>
    <col min="3560" max="3566" width="9.5703125" style="389" bestFit="1" customWidth="1"/>
    <col min="3567" max="3567" width="9.42578125" style="389" customWidth="1"/>
    <col min="3568" max="3583" width="9.5703125" style="389" bestFit="1" customWidth="1"/>
    <col min="3584" max="3585" width="12.5703125" style="389" bestFit="1" customWidth="1"/>
    <col min="3586" max="3586" width="11.42578125" style="389" bestFit="1" customWidth="1"/>
    <col min="3587" max="3587" width="11" style="389" bestFit="1" customWidth="1"/>
    <col min="3588" max="3588" width="11.7109375" style="389" bestFit="1" customWidth="1"/>
    <col min="3589" max="3777" width="9.140625" style="389"/>
    <col min="3778" max="3778" width="6.7109375" style="389" customWidth="1"/>
    <col min="3779" max="3779" width="39.140625" style="389" customWidth="1"/>
    <col min="3780" max="3780" width="8.7109375" style="389" customWidth="1"/>
    <col min="3781" max="3781" width="11.7109375" style="389" customWidth="1"/>
    <col min="3782" max="3782" width="12.7109375" style="389" customWidth="1"/>
    <col min="3783" max="3783" width="12" style="389" customWidth="1"/>
    <col min="3784" max="3784" width="12.85546875" style="389" customWidth="1"/>
    <col min="3785" max="3785" width="11.42578125" style="389" customWidth="1"/>
    <col min="3786" max="3786" width="10.42578125" style="389" customWidth="1"/>
    <col min="3787" max="3787" width="11.7109375" style="389" customWidth="1"/>
    <col min="3788" max="3788" width="11.140625" style="389" customWidth="1"/>
    <col min="3789" max="3789" width="11.85546875" style="389" bestFit="1" customWidth="1"/>
    <col min="3790" max="3790" width="10.5703125" style="389" bestFit="1" customWidth="1"/>
    <col min="3791" max="3791" width="9.5703125" style="389" bestFit="1" customWidth="1"/>
    <col min="3792" max="3792" width="11.42578125" style="389" customWidth="1"/>
    <col min="3793" max="3793" width="10.5703125" style="389" customWidth="1"/>
    <col min="3794" max="3794" width="7.5703125" style="389" customWidth="1"/>
    <col min="3795" max="3795" width="9.5703125" style="389" bestFit="1" customWidth="1"/>
    <col min="3796" max="3796" width="11" style="389" bestFit="1" customWidth="1"/>
    <col min="3797" max="3797" width="10.140625" style="389" bestFit="1" customWidth="1"/>
    <col min="3798" max="3802" width="9.5703125" style="389" bestFit="1" customWidth="1"/>
    <col min="3803" max="3803" width="10.140625" style="389" bestFit="1" customWidth="1"/>
    <col min="3804" max="3805" width="9.5703125" style="389" bestFit="1" customWidth="1"/>
    <col min="3806" max="3806" width="10.28515625" style="389" customWidth="1"/>
    <col min="3807" max="3814" width="9.5703125" style="389" bestFit="1" customWidth="1"/>
    <col min="3815" max="3815" width="9.5703125" style="389" customWidth="1"/>
    <col min="3816" max="3822" width="9.5703125" style="389" bestFit="1" customWidth="1"/>
    <col min="3823" max="3823" width="9.42578125" style="389" customWidth="1"/>
    <col min="3824" max="3839" width="9.5703125" style="389" bestFit="1" customWidth="1"/>
    <col min="3840" max="3841" width="12.5703125" style="389" bestFit="1" customWidth="1"/>
    <col min="3842" max="3842" width="11.42578125" style="389" bestFit="1" customWidth="1"/>
    <col min="3843" max="3843" width="11" style="389" bestFit="1" customWidth="1"/>
    <col min="3844" max="3844" width="11.7109375" style="389" bestFit="1" customWidth="1"/>
    <col min="3845" max="4033" width="9.140625" style="389"/>
    <col min="4034" max="4034" width="6.7109375" style="389" customWidth="1"/>
    <col min="4035" max="4035" width="39.140625" style="389" customWidth="1"/>
    <col min="4036" max="4036" width="8.7109375" style="389" customWidth="1"/>
    <col min="4037" max="4037" width="11.7109375" style="389" customWidth="1"/>
    <col min="4038" max="4038" width="12.7109375" style="389" customWidth="1"/>
    <col min="4039" max="4039" width="12" style="389" customWidth="1"/>
    <col min="4040" max="4040" width="12.85546875" style="389" customWidth="1"/>
    <col min="4041" max="4041" width="11.42578125" style="389" customWidth="1"/>
    <col min="4042" max="4042" width="10.42578125" style="389" customWidth="1"/>
    <col min="4043" max="4043" width="11.7109375" style="389" customWidth="1"/>
    <col min="4044" max="4044" width="11.140625" style="389" customWidth="1"/>
    <col min="4045" max="4045" width="11.85546875" style="389" bestFit="1" customWidth="1"/>
    <col min="4046" max="4046" width="10.5703125" style="389" bestFit="1" customWidth="1"/>
    <col min="4047" max="4047" width="9.5703125" style="389" bestFit="1" customWidth="1"/>
    <col min="4048" max="4048" width="11.42578125" style="389" customWidth="1"/>
    <col min="4049" max="4049" width="10.5703125" style="389" customWidth="1"/>
    <col min="4050" max="4050" width="7.5703125" style="389" customWidth="1"/>
    <col min="4051" max="4051" width="9.5703125" style="389" bestFit="1" customWidth="1"/>
    <col min="4052" max="4052" width="11" style="389" bestFit="1" customWidth="1"/>
    <col min="4053" max="4053" width="10.140625" style="389" bestFit="1" customWidth="1"/>
    <col min="4054" max="4058" width="9.5703125" style="389" bestFit="1" customWidth="1"/>
    <col min="4059" max="4059" width="10.140625" style="389" bestFit="1" customWidth="1"/>
    <col min="4060" max="4061" width="9.5703125" style="389" bestFit="1" customWidth="1"/>
    <col min="4062" max="4062" width="10.28515625" style="389" customWidth="1"/>
    <col min="4063" max="4070" width="9.5703125" style="389" bestFit="1" customWidth="1"/>
    <col min="4071" max="4071" width="9.5703125" style="389" customWidth="1"/>
    <col min="4072" max="4078" width="9.5703125" style="389" bestFit="1" customWidth="1"/>
    <col min="4079" max="4079" width="9.42578125" style="389" customWidth="1"/>
    <col min="4080" max="4095" width="9.5703125" style="389" bestFit="1" customWidth="1"/>
    <col min="4096" max="4097" width="12.5703125" style="389" bestFit="1" customWidth="1"/>
    <col min="4098" max="4098" width="11.42578125" style="389" bestFit="1" customWidth="1"/>
    <col min="4099" max="4099" width="11" style="389" bestFit="1" customWidth="1"/>
    <col min="4100" max="4100" width="11.7109375" style="389" bestFit="1" customWidth="1"/>
    <col min="4101" max="4289" width="9.140625" style="389"/>
    <col min="4290" max="4290" width="6.7109375" style="389" customWidth="1"/>
    <col min="4291" max="4291" width="39.140625" style="389" customWidth="1"/>
    <col min="4292" max="4292" width="8.7109375" style="389" customWidth="1"/>
    <col min="4293" max="4293" width="11.7109375" style="389" customWidth="1"/>
    <col min="4294" max="4294" width="12.7109375" style="389" customWidth="1"/>
    <col min="4295" max="4295" width="12" style="389" customWidth="1"/>
    <col min="4296" max="4296" width="12.85546875" style="389" customWidth="1"/>
    <col min="4297" max="4297" width="11.42578125" style="389" customWidth="1"/>
    <col min="4298" max="4298" width="10.42578125" style="389" customWidth="1"/>
    <col min="4299" max="4299" width="11.7109375" style="389" customWidth="1"/>
    <col min="4300" max="4300" width="11.140625" style="389" customWidth="1"/>
    <col min="4301" max="4301" width="11.85546875" style="389" bestFit="1" customWidth="1"/>
    <col min="4302" max="4302" width="10.5703125" style="389" bestFit="1" customWidth="1"/>
    <col min="4303" max="4303" width="9.5703125" style="389" bestFit="1" customWidth="1"/>
    <col min="4304" max="4304" width="11.42578125" style="389" customWidth="1"/>
    <col min="4305" max="4305" width="10.5703125" style="389" customWidth="1"/>
    <col min="4306" max="4306" width="7.5703125" style="389" customWidth="1"/>
    <col min="4307" max="4307" width="9.5703125" style="389" bestFit="1" customWidth="1"/>
    <col min="4308" max="4308" width="11" style="389" bestFit="1" customWidth="1"/>
    <col min="4309" max="4309" width="10.140625" style="389" bestFit="1" customWidth="1"/>
    <col min="4310" max="4314" width="9.5703125" style="389" bestFit="1" customWidth="1"/>
    <col min="4315" max="4315" width="10.140625" style="389" bestFit="1" customWidth="1"/>
    <col min="4316" max="4317" width="9.5703125" style="389" bestFit="1" customWidth="1"/>
    <col min="4318" max="4318" width="10.28515625" style="389" customWidth="1"/>
    <col min="4319" max="4326" width="9.5703125" style="389" bestFit="1" customWidth="1"/>
    <col min="4327" max="4327" width="9.5703125" style="389" customWidth="1"/>
    <col min="4328" max="4334" width="9.5703125" style="389" bestFit="1" customWidth="1"/>
    <col min="4335" max="4335" width="9.42578125" style="389" customWidth="1"/>
    <col min="4336" max="4351" width="9.5703125" style="389" bestFit="1" customWidth="1"/>
    <col min="4352" max="4353" width="12.5703125" style="389" bestFit="1" customWidth="1"/>
    <col min="4354" max="4354" width="11.42578125" style="389" bestFit="1" customWidth="1"/>
    <col min="4355" max="4355" width="11" style="389" bestFit="1" customWidth="1"/>
    <col min="4356" max="4356" width="11.7109375" style="389" bestFit="1" customWidth="1"/>
    <col min="4357" max="4545" width="9.140625" style="389"/>
    <col min="4546" max="4546" width="6.7109375" style="389" customWidth="1"/>
    <col min="4547" max="4547" width="39.140625" style="389" customWidth="1"/>
    <col min="4548" max="4548" width="8.7109375" style="389" customWidth="1"/>
    <col min="4549" max="4549" width="11.7109375" style="389" customWidth="1"/>
    <col min="4550" max="4550" width="12.7109375" style="389" customWidth="1"/>
    <col min="4551" max="4551" width="12" style="389" customWidth="1"/>
    <col min="4552" max="4552" width="12.85546875" style="389" customWidth="1"/>
    <col min="4553" max="4553" width="11.42578125" style="389" customWidth="1"/>
    <col min="4554" max="4554" width="10.42578125" style="389" customWidth="1"/>
    <col min="4555" max="4555" width="11.7109375" style="389" customWidth="1"/>
    <col min="4556" max="4556" width="11.140625" style="389" customWidth="1"/>
    <col min="4557" max="4557" width="11.85546875" style="389" bestFit="1" customWidth="1"/>
    <col min="4558" max="4558" width="10.5703125" style="389" bestFit="1" customWidth="1"/>
    <col min="4559" max="4559" width="9.5703125" style="389" bestFit="1" customWidth="1"/>
    <col min="4560" max="4560" width="11.42578125" style="389" customWidth="1"/>
    <col min="4561" max="4561" width="10.5703125" style="389" customWidth="1"/>
    <col min="4562" max="4562" width="7.5703125" style="389" customWidth="1"/>
    <col min="4563" max="4563" width="9.5703125" style="389" bestFit="1" customWidth="1"/>
    <col min="4564" max="4564" width="11" style="389" bestFit="1" customWidth="1"/>
    <col min="4565" max="4565" width="10.140625" style="389" bestFit="1" customWidth="1"/>
    <col min="4566" max="4570" width="9.5703125" style="389" bestFit="1" customWidth="1"/>
    <col min="4571" max="4571" width="10.140625" style="389" bestFit="1" customWidth="1"/>
    <col min="4572" max="4573" width="9.5703125" style="389" bestFit="1" customWidth="1"/>
    <col min="4574" max="4574" width="10.28515625" style="389" customWidth="1"/>
    <col min="4575" max="4582" width="9.5703125" style="389" bestFit="1" customWidth="1"/>
    <col min="4583" max="4583" width="9.5703125" style="389" customWidth="1"/>
    <col min="4584" max="4590" width="9.5703125" style="389" bestFit="1" customWidth="1"/>
    <col min="4591" max="4591" width="9.42578125" style="389" customWidth="1"/>
    <col min="4592" max="4607" width="9.5703125" style="389" bestFit="1" customWidth="1"/>
    <col min="4608" max="4609" width="12.5703125" style="389" bestFit="1" customWidth="1"/>
    <col min="4610" max="4610" width="11.42578125" style="389" bestFit="1" customWidth="1"/>
    <col min="4611" max="4611" width="11" style="389" bestFit="1" customWidth="1"/>
    <col min="4612" max="4612" width="11.7109375" style="389" bestFit="1" customWidth="1"/>
    <col min="4613" max="4801" width="9.140625" style="389"/>
    <col min="4802" max="4802" width="6.7109375" style="389" customWidth="1"/>
    <col min="4803" max="4803" width="39.140625" style="389" customWidth="1"/>
    <col min="4804" max="4804" width="8.7109375" style="389" customWidth="1"/>
    <col min="4805" max="4805" width="11.7109375" style="389" customWidth="1"/>
    <col min="4806" max="4806" width="12.7109375" style="389" customWidth="1"/>
    <col min="4807" max="4807" width="12" style="389" customWidth="1"/>
    <col min="4808" max="4808" width="12.85546875" style="389" customWidth="1"/>
    <col min="4809" max="4809" width="11.42578125" style="389" customWidth="1"/>
    <col min="4810" max="4810" width="10.42578125" style="389" customWidth="1"/>
    <col min="4811" max="4811" width="11.7109375" style="389" customWidth="1"/>
    <col min="4812" max="4812" width="11.140625" style="389" customWidth="1"/>
    <col min="4813" max="4813" width="11.85546875" style="389" bestFit="1" customWidth="1"/>
    <col min="4814" max="4814" width="10.5703125" style="389" bestFit="1" customWidth="1"/>
    <col min="4815" max="4815" width="9.5703125" style="389" bestFit="1" customWidth="1"/>
    <col min="4816" max="4816" width="11.42578125" style="389" customWidth="1"/>
    <col min="4817" max="4817" width="10.5703125" style="389" customWidth="1"/>
    <col min="4818" max="4818" width="7.5703125" style="389" customWidth="1"/>
    <col min="4819" max="4819" width="9.5703125" style="389" bestFit="1" customWidth="1"/>
    <col min="4820" max="4820" width="11" style="389" bestFit="1" customWidth="1"/>
    <col min="4821" max="4821" width="10.140625" style="389" bestFit="1" customWidth="1"/>
    <col min="4822" max="4826" width="9.5703125" style="389" bestFit="1" customWidth="1"/>
    <col min="4827" max="4827" width="10.140625" style="389" bestFit="1" customWidth="1"/>
    <col min="4828" max="4829" width="9.5703125" style="389" bestFit="1" customWidth="1"/>
    <col min="4830" max="4830" width="10.28515625" style="389" customWidth="1"/>
    <col min="4831" max="4838" width="9.5703125" style="389" bestFit="1" customWidth="1"/>
    <col min="4839" max="4839" width="9.5703125" style="389" customWidth="1"/>
    <col min="4840" max="4846" width="9.5703125" style="389" bestFit="1" customWidth="1"/>
    <col min="4847" max="4847" width="9.42578125" style="389" customWidth="1"/>
    <col min="4848" max="4863" width="9.5703125" style="389" bestFit="1" customWidth="1"/>
    <col min="4864" max="4865" width="12.5703125" style="389" bestFit="1" customWidth="1"/>
    <col min="4866" max="4866" width="11.42578125" style="389" bestFit="1" customWidth="1"/>
    <col min="4867" max="4867" width="11" style="389" bestFit="1" customWidth="1"/>
    <col min="4868" max="4868" width="11.7109375" style="389" bestFit="1" customWidth="1"/>
    <col min="4869" max="5057" width="9.140625" style="389"/>
    <col min="5058" max="5058" width="6.7109375" style="389" customWidth="1"/>
    <col min="5059" max="5059" width="39.140625" style="389" customWidth="1"/>
    <col min="5060" max="5060" width="8.7109375" style="389" customWidth="1"/>
    <col min="5061" max="5061" width="11.7109375" style="389" customWidth="1"/>
    <col min="5062" max="5062" width="12.7109375" style="389" customWidth="1"/>
    <col min="5063" max="5063" width="12" style="389" customWidth="1"/>
    <col min="5064" max="5064" width="12.85546875" style="389" customWidth="1"/>
    <col min="5065" max="5065" width="11.42578125" style="389" customWidth="1"/>
    <col min="5066" max="5066" width="10.42578125" style="389" customWidth="1"/>
    <col min="5067" max="5067" width="11.7109375" style="389" customWidth="1"/>
    <col min="5068" max="5068" width="11.140625" style="389" customWidth="1"/>
    <col min="5069" max="5069" width="11.85546875" style="389" bestFit="1" customWidth="1"/>
    <col min="5070" max="5070" width="10.5703125" style="389" bestFit="1" customWidth="1"/>
    <col min="5071" max="5071" width="9.5703125" style="389" bestFit="1" customWidth="1"/>
    <col min="5072" max="5072" width="11.42578125" style="389" customWidth="1"/>
    <col min="5073" max="5073" width="10.5703125" style="389" customWidth="1"/>
    <col min="5074" max="5074" width="7.5703125" style="389" customWidth="1"/>
    <col min="5075" max="5075" width="9.5703125" style="389" bestFit="1" customWidth="1"/>
    <col min="5076" max="5076" width="11" style="389" bestFit="1" customWidth="1"/>
    <col min="5077" max="5077" width="10.140625" style="389" bestFit="1" customWidth="1"/>
    <col min="5078" max="5082" width="9.5703125" style="389" bestFit="1" customWidth="1"/>
    <col min="5083" max="5083" width="10.140625" style="389" bestFit="1" customWidth="1"/>
    <col min="5084" max="5085" width="9.5703125" style="389" bestFit="1" customWidth="1"/>
    <col min="5086" max="5086" width="10.28515625" style="389" customWidth="1"/>
    <col min="5087" max="5094" width="9.5703125" style="389" bestFit="1" customWidth="1"/>
    <col min="5095" max="5095" width="9.5703125" style="389" customWidth="1"/>
    <col min="5096" max="5102" width="9.5703125" style="389" bestFit="1" customWidth="1"/>
    <col min="5103" max="5103" width="9.42578125" style="389" customWidth="1"/>
    <col min="5104" max="5119" width="9.5703125" style="389" bestFit="1" customWidth="1"/>
    <col min="5120" max="5121" width="12.5703125" style="389" bestFit="1" customWidth="1"/>
    <col min="5122" max="5122" width="11.42578125" style="389" bestFit="1" customWidth="1"/>
    <col min="5123" max="5123" width="11" style="389" bestFit="1" customWidth="1"/>
    <col min="5124" max="5124" width="11.7109375" style="389" bestFit="1" customWidth="1"/>
    <col min="5125" max="5313" width="9.140625" style="389"/>
    <col min="5314" max="5314" width="6.7109375" style="389" customWidth="1"/>
    <col min="5315" max="5315" width="39.140625" style="389" customWidth="1"/>
    <col min="5316" max="5316" width="8.7109375" style="389" customWidth="1"/>
    <col min="5317" max="5317" width="11.7109375" style="389" customWidth="1"/>
    <col min="5318" max="5318" width="12.7109375" style="389" customWidth="1"/>
    <col min="5319" max="5319" width="12" style="389" customWidth="1"/>
    <col min="5320" max="5320" width="12.85546875" style="389" customWidth="1"/>
    <col min="5321" max="5321" width="11.42578125" style="389" customWidth="1"/>
    <col min="5322" max="5322" width="10.42578125" style="389" customWidth="1"/>
    <col min="5323" max="5323" width="11.7109375" style="389" customWidth="1"/>
    <col min="5324" max="5324" width="11.140625" style="389" customWidth="1"/>
    <col min="5325" max="5325" width="11.85546875" style="389" bestFit="1" customWidth="1"/>
    <col min="5326" max="5326" width="10.5703125" style="389" bestFit="1" customWidth="1"/>
    <col min="5327" max="5327" width="9.5703125" style="389" bestFit="1" customWidth="1"/>
    <col min="5328" max="5328" width="11.42578125" style="389" customWidth="1"/>
    <col min="5329" max="5329" width="10.5703125" style="389" customWidth="1"/>
    <col min="5330" max="5330" width="7.5703125" style="389" customWidth="1"/>
    <col min="5331" max="5331" width="9.5703125" style="389" bestFit="1" customWidth="1"/>
    <col min="5332" max="5332" width="11" style="389" bestFit="1" customWidth="1"/>
    <col min="5333" max="5333" width="10.140625" style="389" bestFit="1" customWidth="1"/>
    <col min="5334" max="5338" width="9.5703125" style="389" bestFit="1" customWidth="1"/>
    <col min="5339" max="5339" width="10.140625" style="389" bestFit="1" customWidth="1"/>
    <col min="5340" max="5341" width="9.5703125" style="389" bestFit="1" customWidth="1"/>
    <col min="5342" max="5342" width="10.28515625" style="389" customWidth="1"/>
    <col min="5343" max="5350" width="9.5703125" style="389" bestFit="1" customWidth="1"/>
    <col min="5351" max="5351" width="9.5703125" style="389" customWidth="1"/>
    <col min="5352" max="5358" width="9.5703125" style="389" bestFit="1" customWidth="1"/>
    <col min="5359" max="5359" width="9.42578125" style="389" customWidth="1"/>
    <col min="5360" max="5375" width="9.5703125" style="389" bestFit="1" customWidth="1"/>
    <col min="5376" max="5377" width="12.5703125" style="389" bestFit="1" customWidth="1"/>
    <col min="5378" max="5378" width="11.42578125" style="389" bestFit="1" customWidth="1"/>
    <col min="5379" max="5379" width="11" style="389" bestFit="1" customWidth="1"/>
    <col min="5380" max="5380" width="11.7109375" style="389" bestFit="1" customWidth="1"/>
    <col min="5381" max="5569" width="9.140625" style="389"/>
    <col min="5570" max="5570" width="6.7109375" style="389" customWidth="1"/>
    <col min="5571" max="5571" width="39.140625" style="389" customWidth="1"/>
    <col min="5572" max="5572" width="8.7109375" style="389" customWidth="1"/>
    <col min="5573" max="5573" width="11.7109375" style="389" customWidth="1"/>
    <col min="5574" max="5574" width="12.7109375" style="389" customWidth="1"/>
    <col min="5575" max="5575" width="12" style="389" customWidth="1"/>
    <col min="5576" max="5576" width="12.85546875" style="389" customWidth="1"/>
    <col min="5577" max="5577" width="11.42578125" style="389" customWidth="1"/>
    <col min="5578" max="5578" width="10.42578125" style="389" customWidth="1"/>
    <col min="5579" max="5579" width="11.7109375" style="389" customWidth="1"/>
    <col min="5580" max="5580" width="11.140625" style="389" customWidth="1"/>
    <col min="5581" max="5581" width="11.85546875" style="389" bestFit="1" customWidth="1"/>
    <col min="5582" max="5582" width="10.5703125" style="389" bestFit="1" customWidth="1"/>
    <col min="5583" max="5583" width="9.5703125" style="389" bestFit="1" customWidth="1"/>
    <col min="5584" max="5584" width="11.42578125" style="389" customWidth="1"/>
    <col min="5585" max="5585" width="10.5703125" style="389" customWidth="1"/>
    <col min="5586" max="5586" width="7.5703125" style="389" customWidth="1"/>
    <col min="5587" max="5587" width="9.5703125" style="389" bestFit="1" customWidth="1"/>
    <col min="5588" max="5588" width="11" style="389" bestFit="1" customWidth="1"/>
    <col min="5589" max="5589" width="10.140625" style="389" bestFit="1" customWidth="1"/>
    <col min="5590" max="5594" width="9.5703125" style="389" bestFit="1" customWidth="1"/>
    <col min="5595" max="5595" width="10.140625" style="389" bestFit="1" customWidth="1"/>
    <col min="5596" max="5597" width="9.5703125" style="389" bestFit="1" customWidth="1"/>
    <col min="5598" max="5598" width="10.28515625" style="389" customWidth="1"/>
    <col min="5599" max="5606" width="9.5703125" style="389" bestFit="1" customWidth="1"/>
    <col min="5607" max="5607" width="9.5703125" style="389" customWidth="1"/>
    <col min="5608" max="5614" width="9.5703125" style="389" bestFit="1" customWidth="1"/>
    <col min="5615" max="5615" width="9.42578125" style="389" customWidth="1"/>
    <col min="5616" max="5631" width="9.5703125" style="389" bestFit="1" customWidth="1"/>
    <col min="5632" max="5633" width="12.5703125" style="389" bestFit="1" customWidth="1"/>
    <col min="5634" max="5634" width="11.42578125" style="389" bestFit="1" customWidth="1"/>
    <col min="5635" max="5635" width="11" style="389" bestFit="1" customWidth="1"/>
    <col min="5636" max="5636" width="11.7109375" style="389" bestFit="1" customWidth="1"/>
    <col min="5637" max="5825" width="9.140625" style="389"/>
    <col min="5826" max="5826" width="6.7109375" style="389" customWidth="1"/>
    <col min="5827" max="5827" width="39.140625" style="389" customWidth="1"/>
    <col min="5828" max="5828" width="8.7109375" style="389" customWidth="1"/>
    <col min="5829" max="5829" width="11.7109375" style="389" customWidth="1"/>
    <col min="5830" max="5830" width="12.7109375" style="389" customWidth="1"/>
    <col min="5831" max="5831" width="12" style="389" customWidth="1"/>
    <col min="5832" max="5832" width="12.85546875" style="389" customWidth="1"/>
    <col min="5833" max="5833" width="11.42578125" style="389" customWidth="1"/>
    <col min="5834" max="5834" width="10.42578125" style="389" customWidth="1"/>
    <col min="5835" max="5835" width="11.7109375" style="389" customWidth="1"/>
    <col min="5836" max="5836" width="11.140625" style="389" customWidth="1"/>
    <col min="5837" max="5837" width="11.85546875" style="389" bestFit="1" customWidth="1"/>
    <col min="5838" max="5838" width="10.5703125" style="389" bestFit="1" customWidth="1"/>
    <col min="5839" max="5839" width="9.5703125" style="389" bestFit="1" customWidth="1"/>
    <col min="5840" max="5840" width="11.42578125" style="389" customWidth="1"/>
    <col min="5841" max="5841" width="10.5703125" style="389" customWidth="1"/>
    <col min="5842" max="5842" width="7.5703125" style="389" customWidth="1"/>
    <col min="5843" max="5843" width="9.5703125" style="389" bestFit="1" customWidth="1"/>
    <col min="5844" max="5844" width="11" style="389" bestFit="1" customWidth="1"/>
    <col min="5845" max="5845" width="10.140625" style="389" bestFit="1" customWidth="1"/>
    <col min="5846" max="5850" width="9.5703125" style="389" bestFit="1" customWidth="1"/>
    <col min="5851" max="5851" width="10.140625" style="389" bestFit="1" customWidth="1"/>
    <col min="5852" max="5853" width="9.5703125" style="389" bestFit="1" customWidth="1"/>
    <col min="5854" max="5854" width="10.28515625" style="389" customWidth="1"/>
    <col min="5855" max="5862" width="9.5703125" style="389" bestFit="1" customWidth="1"/>
    <col min="5863" max="5863" width="9.5703125" style="389" customWidth="1"/>
    <col min="5864" max="5870" width="9.5703125" style="389" bestFit="1" customWidth="1"/>
    <col min="5871" max="5871" width="9.42578125" style="389" customWidth="1"/>
    <col min="5872" max="5887" width="9.5703125" style="389" bestFit="1" customWidth="1"/>
    <col min="5888" max="5889" width="12.5703125" style="389" bestFit="1" customWidth="1"/>
    <col min="5890" max="5890" width="11.42578125" style="389" bestFit="1" customWidth="1"/>
    <col min="5891" max="5891" width="11" style="389" bestFit="1" customWidth="1"/>
    <col min="5892" max="5892" width="11.7109375" style="389" bestFit="1" customWidth="1"/>
    <col min="5893" max="6081" width="9.140625" style="389"/>
    <col min="6082" max="6082" width="6.7109375" style="389" customWidth="1"/>
    <col min="6083" max="6083" width="39.140625" style="389" customWidth="1"/>
    <col min="6084" max="6084" width="8.7109375" style="389" customWidth="1"/>
    <col min="6085" max="6085" width="11.7109375" style="389" customWidth="1"/>
    <col min="6086" max="6086" width="12.7109375" style="389" customWidth="1"/>
    <col min="6087" max="6087" width="12" style="389" customWidth="1"/>
    <col min="6088" max="6088" width="12.85546875" style="389" customWidth="1"/>
    <col min="6089" max="6089" width="11.42578125" style="389" customWidth="1"/>
    <col min="6090" max="6090" width="10.42578125" style="389" customWidth="1"/>
    <col min="6091" max="6091" width="11.7109375" style="389" customWidth="1"/>
    <col min="6092" max="6092" width="11.140625" style="389" customWidth="1"/>
    <col min="6093" max="6093" width="11.85546875" style="389" bestFit="1" customWidth="1"/>
    <col min="6094" max="6094" width="10.5703125" style="389" bestFit="1" customWidth="1"/>
    <col min="6095" max="6095" width="9.5703125" style="389" bestFit="1" customWidth="1"/>
    <col min="6096" max="6096" width="11.42578125" style="389" customWidth="1"/>
    <col min="6097" max="6097" width="10.5703125" style="389" customWidth="1"/>
    <col min="6098" max="6098" width="7.5703125" style="389" customWidth="1"/>
    <col min="6099" max="6099" width="9.5703125" style="389" bestFit="1" customWidth="1"/>
    <col min="6100" max="6100" width="11" style="389" bestFit="1" customWidth="1"/>
    <col min="6101" max="6101" width="10.140625" style="389" bestFit="1" customWidth="1"/>
    <col min="6102" max="6106" width="9.5703125" style="389" bestFit="1" customWidth="1"/>
    <col min="6107" max="6107" width="10.140625" style="389" bestFit="1" customWidth="1"/>
    <col min="6108" max="6109" width="9.5703125" style="389" bestFit="1" customWidth="1"/>
    <col min="6110" max="6110" width="10.28515625" style="389" customWidth="1"/>
    <col min="6111" max="6118" width="9.5703125" style="389" bestFit="1" customWidth="1"/>
    <col min="6119" max="6119" width="9.5703125" style="389" customWidth="1"/>
    <col min="6120" max="6126" width="9.5703125" style="389" bestFit="1" customWidth="1"/>
    <col min="6127" max="6127" width="9.42578125" style="389" customWidth="1"/>
    <col min="6128" max="6143" width="9.5703125" style="389" bestFit="1" customWidth="1"/>
    <col min="6144" max="6145" width="12.5703125" style="389" bestFit="1" customWidth="1"/>
    <col min="6146" max="6146" width="11.42578125" style="389" bestFit="1" customWidth="1"/>
    <col min="6147" max="6147" width="11" style="389" bestFit="1" customWidth="1"/>
    <col min="6148" max="6148" width="11.7109375" style="389" bestFit="1" customWidth="1"/>
    <col min="6149" max="6337" width="9.140625" style="389"/>
    <col min="6338" max="6338" width="6.7109375" style="389" customWidth="1"/>
    <col min="6339" max="6339" width="39.140625" style="389" customWidth="1"/>
    <col min="6340" max="6340" width="8.7109375" style="389" customWidth="1"/>
    <col min="6341" max="6341" width="11.7109375" style="389" customWidth="1"/>
    <col min="6342" max="6342" width="12.7109375" style="389" customWidth="1"/>
    <col min="6343" max="6343" width="12" style="389" customWidth="1"/>
    <col min="6344" max="6344" width="12.85546875" style="389" customWidth="1"/>
    <col min="6345" max="6345" width="11.42578125" style="389" customWidth="1"/>
    <col min="6346" max="6346" width="10.42578125" style="389" customWidth="1"/>
    <col min="6347" max="6347" width="11.7109375" style="389" customWidth="1"/>
    <col min="6348" max="6348" width="11.140625" style="389" customWidth="1"/>
    <col min="6349" max="6349" width="11.85546875" style="389" bestFit="1" customWidth="1"/>
    <col min="6350" max="6350" width="10.5703125" style="389" bestFit="1" customWidth="1"/>
    <col min="6351" max="6351" width="9.5703125" style="389" bestFit="1" customWidth="1"/>
    <col min="6352" max="6352" width="11.42578125" style="389" customWidth="1"/>
    <col min="6353" max="6353" width="10.5703125" style="389" customWidth="1"/>
    <col min="6354" max="6354" width="7.5703125" style="389" customWidth="1"/>
    <col min="6355" max="6355" width="9.5703125" style="389" bestFit="1" customWidth="1"/>
    <col min="6356" max="6356" width="11" style="389" bestFit="1" customWidth="1"/>
    <col min="6357" max="6357" width="10.140625" style="389" bestFit="1" customWidth="1"/>
    <col min="6358" max="6362" width="9.5703125" style="389" bestFit="1" customWidth="1"/>
    <col min="6363" max="6363" width="10.140625" style="389" bestFit="1" customWidth="1"/>
    <col min="6364" max="6365" width="9.5703125" style="389" bestFit="1" customWidth="1"/>
    <col min="6366" max="6366" width="10.28515625" style="389" customWidth="1"/>
    <col min="6367" max="6374" width="9.5703125" style="389" bestFit="1" customWidth="1"/>
    <col min="6375" max="6375" width="9.5703125" style="389" customWidth="1"/>
    <col min="6376" max="6382" width="9.5703125" style="389" bestFit="1" customWidth="1"/>
    <col min="6383" max="6383" width="9.42578125" style="389" customWidth="1"/>
    <col min="6384" max="6399" width="9.5703125" style="389" bestFit="1" customWidth="1"/>
    <col min="6400" max="6401" width="12.5703125" style="389" bestFit="1" customWidth="1"/>
    <col min="6402" max="6402" width="11.42578125" style="389" bestFit="1" customWidth="1"/>
    <col min="6403" max="6403" width="11" style="389" bestFit="1" customWidth="1"/>
    <col min="6404" max="6404" width="11.7109375" style="389" bestFit="1" customWidth="1"/>
    <col min="6405" max="6593" width="9.140625" style="389"/>
    <col min="6594" max="6594" width="6.7109375" style="389" customWidth="1"/>
    <col min="6595" max="6595" width="39.140625" style="389" customWidth="1"/>
    <col min="6596" max="6596" width="8.7109375" style="389" customWidth="1"/>
    <col min="6597" max="6597" width="11.7109375" style="389" customWidth="1"/>
    <col min="6598" max="6598" width="12.7109375" style="389" customWidth="1"/>
    <col min="6599" max="6599" width="12" style="389" customWidth="1"/>
    <col min="6600" max="6600" width="12.85546875" style="389" customWidth="1"/>
    <col min="6601" max="6601" width="11.42578125" style="389" customWidth="1"/>
    <col min="6602" max="6602" width="10.42578125" style="389" customWidth="1"/>
    <col min="6603" max="6603" width="11.7109375" style="389" customWidth="1"/>
    <col min="6604" max="6604" width="11.140625" style="389" customWidth="1"/>
    <col min="6605" max="6605" width="11.85546875" style="389" bestFit="1" customWidth="1"/>
    <col min="6606" max="6606" width="10.5703125" style="389" bestFit="1" customWidth="1"/>
    <col min="6607" max="6607" width="9.5703125" style="389" bestFit="1" customWidth="1"/>
    <col min="6608" max="6608" width="11.42578125" style="389" customWidth="1"/>
    <col min="6609" max="6609" width="10.5703125" style="389" customWidth="1"/>
    <col min="6610" max="6610" width="7.5703125" style="389" customWidth="1"/>
    <col min="6611" max="6611" width="9.5703125" style="389" bestFit="1" customWidth="1"/>
    <col min="6612" max="6612" width="11" style="389" bestFit="1" customWidth="1"/>
    <col min="6613" max="6613" width="10.140625" style="389" bestFit="1" customWidth="1"/>
    <col min="6614" max="6618" width="9.5703125" style="389" bestFit="1" customWidth="1"/>
    <col min="6619" max="6619" width="10.140625" style="389" bestFit="1" customWidth="1"/>
    <col min="6620" max="6621" width="9.5703125" style="389" bestFit="1" customWidth="1"/>
    <col min="6622" max="6622" width="10.28515625" style="389" customWidth="1"/>
    <col min="6623" max="6630" width="9.5703125" style="389" bestFit="1" customWidth="1"/>
    <col min="6631" max="6631" width="9.5703125" style="389" customWidth="1"/>
    <col min="6632" max="6638" width="9.5703125" style="389" bestFit="1" customWidth="1"/>
    <col min="6639" max="6639" width="9.42578125" style="389" customWidth="1"/>
    <col min="6640" max="6655" width="9.5703125" style="389" bestFit="1" customWidth="1"/>
    <col min="6656" max="6657" width="12.5703125" style="389" bestFit="1" customWidth="1"/>
    <col min="6658" max="6658" width="11.42578125" style="389" bestFit="1" customWidth="1"/>
    <col min="6659" max="6659" width="11" style="389" bestFit="1" customWidth="1"/>
    <col min="6660" max="6660" width="11.7109375" style="389" bestFit="1" customWidth="1"/>
    <col min="6661" max="6849" width="9.140625" style="389"/>
    <col min="6850" max="6850" width="6.7109375" style="389" customWidth="1"/>
    <col min="6851" max="6851" width="39.140625" style="389" customWidth="1"/>
    <col min="6852" max="6852" width="8.7109375" style="389" customWidth="1"/>
    <col min="6853" max="6853" width="11.7109375" style="389" customWidth="1"/>
    <col min="6854" max="6854" width="12.7109375" style="389" customWidth="1"/>
    <col min="6855" max="6855" width="12" style="389" customWidth="1"/>
    <col min="6856" max="6856" width="12.85546875" style="389" customWidth="1"/>
    <col min="6857" max="6857" width="11.42578125" style="389" customWidth="1"/>
    <col min="6858" max="6858" width="10.42578125" style="389" customWidth="1"/>
    <col min="6859" max="6859" width="11.7109375" style="389" customWidth="1"/>
    <col min="6860" max="6860" width="11.140625" style="389" customWidth="1"/>
    <col min="6861" max="6861" width="11.85546875" style="389" bestFit="1" customWidth="1"/>
    <col min="6862" max="6862" width="10.5703125" style="389" bestFit="1" customWidth="1"/>
    <col min="6863" max="6863" width="9.5703125" style="389" bestFit="1" customWidth="1"/>
    <col min="6864" max="6864" width="11.42578125" style="389" customWidth="1"/>
    <col min="6865" max="6865" width="10.5703125" style="389" customWidth="1"/>
    <col min="6866" max="6866" width="7.5703125" style="389" customWidth="1"/>
    <col min="6867" max="6867" width="9.5703125" style="389" bestFit="1" customWidth="1"/>
    <col min="6868" max="6868" width="11" style="389" bestFit="1" customWidth="1"/>
    <col min="6869" max="6869" width="10.140625" style="389" bestFit="1" customWidth="1"/>
    <col min="6870" max="6874" width="9.5703125" style="389" bestFit="1" customWidth="1"/>
    <col min="6875" max="6875" width="10.140625" style="389" bestFit="1" customWidth="1"/>
    <col min="6876" max="6877" width="9.5703125" style="389" bestFit="1" customWidth="1"/>
    <col min="6878" max="6878" width="10.28515625" style="389" customWidth="1"/>
    <col min="6879" max="6886" width="9.5703125" style="389" bestFit="1" customWidth="1"/>
    <col min="6887" max="6887" width="9.5703125" style="389" customWidth="1"/>
    <col min="6888" max="6894" width="9.5703125" style="389" bestFit="1" customWidth="1"/>
    <col min="6895" max="6895" width="9.42578125" style="389" customWidth="1"/>
    <col min="6896" max="6911" width="9.5703125" style="389" bestFit="1" customWidth="1"/>
    <col min="6912" max="6913" width="12.5703125" style="389" bestFit="1" customWidth="1"/>
    <col min="6914" max="6914" width="11.42578125" style="389" bestFit="1" customWidth="1"/>
    <col min="6915" max="6915" width="11" style="389" bestFit="1" customWidth="1"/>
    <col min="6916" max="6916" width="11.7109375" style="389" bestFit="1" customWidth="1"/>
    <col min="6917" max="7105" width="9.140625" style="389"/>
    <col min="7106" max="7106" width="6.7109375" style="389" customWidth="1"/>
    <col min="7107" max="7107" width="39.140625" style="389" customWidth="1"/>
    <col min="7108" max="7108" width="8.7109375" style="389" customWidth="1"/>
    <col min="7109" max="7109" width="11.7109375" style="389" customWidth="1"/>
    <col min="7110" max="7110" width="12.7109375" style="389" customWidth="1"/>
    <col min="7111" max="7111" width="12" style="389" customWidth="1"/>
    <col min="7112" max="7112" width="12.85546875" style="389" customWidth="1"/>
    <col min="7113" max="7113" width="11.42578125" style="389" customWidth="1"/>
    <col min="7114" max="7114" width="10.42578125" style="389" customWidth="1"/>
    <col min="7115" max="7115" width="11.7109375" style="389" customWidth="1"/>
    <col min="7116" max="7116" width="11.140625" style="389" customWidth="1"/>
    <col min="7117" max="7117" width="11.85546875" style="389" bestFit="1" customWidth="1"/>
    <col min="7118" max="7118" width="10.5703125" style="389" bestFit="1" customWidth="1"/>
    <col min="7119" max="7119" width="9.5703125" style="389" bestFit="1" customWidth="1"/>
    <col min="7120" max="7120" width="11.42578125" style="389" customWidth="1"/>
    <col min="7121" max="7121" width="10.5703125" style="389" customWidth="1"/>
    <col min="7122" max="7122" width="7.5703125" style="389" customWidth="1"/>
    <col min="7123" max="7123" width="9.5703125" style="389" bestFit="1" customWidth="1"/>
    <col min="7124" max="7124" width="11" style="389" bestFit="1" customWidth="1"/>
    <col min="7125" max="7125" width="10.140625" style="389" bestFit="1" customWidth="1"/>
    <col min="7126" max="7130" width="9.5703125" style="389" bestFit="1" customWidth="1"/>
    <col min="7131" max="7131" width="10.140625" style="389" bestFit="1" customWidth="1"/>
    <col min="7132" max="7133" width="9.5703125" style="389" bestFit="1" customWidth="1"/>
    <col min="7134" max="7134" width="10.28515625" style="389" customWidth="1"/>
    <col min="7135" max="7142" width="9.5703125" style="389" bestFit="1" customWidth="1"/>
    <col min="7143" max="7143" width="9.5703125" style="389" customWidth="1"/>
    <col min="7144" max="7150" width="9.5703125" style="389" bestFit="1" customWidth="1"/>
    <col min="7151" max="7151" width="9.42578125" style="389" customWidth="1"/>
    <col min="7152" max="7167" width="9.5703125" style="389" bestFit="1" customWidth="1"/>
    <col min="7168" max="7169" width="12.5703125" style="389" bestFit="1" customWidth="1"/>
    <col min="7170" max="7170" width="11.42578125" style="389" bestFit="1" customWidth="1"/>
    <col min="7171" max="7171" width="11" style="389" bestFit="1" customWidth="1"/>
    <col min="7172" max="7172" width="11.7109375" style="389" bestFit="1" customWidth="1"/>
    <col min="7173" max="7361" width="9.140625" style="389"/>
    <col min="7362" max="7362" width="6.7109375" style="389" customWidth="1"/>
    <col min="7363" max="7363" width="39.140625" style="389" customWidth="1"/>
    <col min="7364" max="7364" width="8.7109375" style="389" customWidth="1"/>
    <col min="7365" max="7365" width="11.7109375" style="389" customWidth="1"/>
    <col min="7366" max="7366" width="12.7109375" style="389" customWidth="1"/>
    <col min="7367" max="7367" width="12" style="389" customWidth="1"/>
    <col min="7368" max="7368" width="12.85546875" style="389" customWidth="1"/>
    <col min="7369" max="7369" width="11.42578125" style="389" customWidth="1"/>
    <col min="7370" max="7370" width="10.42578125" style="389" customWidth="1"/>
    <col min="7371" max="7371" width="11.7109375" style="389" customWidth="1"/>
    <col min="7372" max="7372" width="11.140625" style="389" customWidth="1"/>
    <col min="7373" max="7373" width="11.85546875" style="389" bestFit="1" customWidth="1"/>
    <col min="7374" max="7374" width="10.5703125" style="389" bestFit="1" customWidth="1"/>
    <col min="7375" max="7375" width="9.5703125" style="389" bestFit="1" customWidth="1"/>
    <col min="7376" max="7376" width="11.42578125" style="389" customWidth="1"/>
    <col min="7377" max="7377" width="10.5703125" style="389" customWidth="1"/>
    <col min="7378" max="7378" width="7.5703125" style="389" customWidth="1"/>
    <col min="7379" max="7379" width="9.5703125" style="389" bestFit="1" customWidth="1"/>
    <col min="7380" max="7380" width="11" style="389" bestFit="1" customWidth="1"/>
    <col min="7381" max="7381" width="10.140625" style="389" bestFit="1" customWidth="1"/>
    <col min="7382" max="7386" width="9.5703125" style="389" bestFit="1" customWidth="1"/>
    <col min="7387" max="7387" width="10.140625" style="389" bestFit="1" customWidth="1"/>
    <col min="7388" max="7389" width="9.5703125" style="389" bestFit="1" customWidth="1"/>
    <col min="7390" max="7390" width="10.28515625" style="389" customWidth="1"/>
    <col min="7391" max="7398" width="9.5703125" style="389" bestFit="1" customWidth="1"/>
    <col min="7399" max="7399" width="9.5703125" style="389" customWidth="1"/>
    <col min="7400" max="7406" width="9.5703125" style="389" bestFit="1" customWidth="1"/>
    <col min="7407" max="7407" width="9.42578125" style="389" customWidth="1"/>
    <col min="7408" max="7423" width="9.5703125" style="389" bestFit="1" customWidth="1"/>
    <col min="7424" max="7425" width="12.5703125" style="389" bestFit="1" customWidth="1"/>
    <col min="7426" max="7426" width="11.42578125" style="389" bestFit="1" customWidth="1"/>
    <col min="7427" max="7427" width="11" style="389" bestFit="1" customWidth="1"/>
    <col min="7428" max="7428" width="11.7109375" style="389" bestFit="1" customWidth="1"/>
    <col min="7429" max="7617" width="9.140625" style="389"/>
    <col min="7618" max="7618" width="6.7109375" style="389" customWidth="1"/>
    <col min="7619" max="7619" width="39.140625" style="389" customWidth="1"/>
    <col min="7620" max="7620" width="8.7109375" style="389" customWidth="1"/>
    <col min="7621" max="7621" width="11.7109375" style="389" customWidth="1"/>
    <col min="7622" max="7622" width="12.7109375" style="389" customWidth="1"/>
    <col min="7623" max="7623" width="12" style="389" customWidth="1"/>
    <col min="7624" max="7624" width="12.85546875" style="389" customWidth="1"/>
    <col min="7625" max="7625" width="11.42578125" style="389" customWidth="1"/>
    <col min="7626" max="7626" width="10.42578125" style="389" customWidth="1"/>
    <col min="7627" max="7627" width="11.7109375" style="389" customWidth="1"/>
    <col min="7628" max="7628" width="11.140625" style="389" customWidth="1"/>
    <col min="7629" max="7629" width="11.85546875" style="389" bestFit="1" customWidth="1"/>
    <col min="7630" max="7630" width="10.5703125" style="389" bestFit="1" customWidth="1"/>
    <col min="7631" max="7631" width="9.5703125" style="389" bestFit="1" customWidth="1"/>
    <col min="7632" max="7632" width="11.42578125" style="389" customWidth="1"/>
    <col min="7633" max="7633" width="10.5703125" style="389" customWidth="1"/>
    <col min="7634" max="7634" width="7.5703125" style="389" customWidth="1"/>
    <col min="7635" max="7635" width="9.5703125" style="389" bestFit="1" customWidth="1"/>
    <col min="7636" max="7636" width="11" style="389" bestFit="1" customWidth="1"/>
    <col min="7637" max="7637" width="10.140625" style="389" bestFit="1" customWidth="1"/>
    <col min="7638" max="7642" width="9.5703125" style="389" bestFit="1" customWidth="1"/>
    <col min="7643" max="7643" width="10.140625" style="389" bestFit="1" customWidth="1"/>
    <col min="7644" max="7645" width="9.5703125" style="389" bestFit="1" customWidth="1"/>
    <col min="7646" max="7646" width="10.28515625" style="389" customWidth="1"/>
    <col min="7647" max="7654" width="9.5703125" style="389" bestFit="1" customWidth="1"/>
    <col min="7655" max="7655" width="9.5703125" style="389" customWidth="1"/>
    <col min="7656" max="7662" width="9.5703125" style="389" bestFit="1" customWidth="1"/>
    <col min="7663" max="7663" width="9.42578125" style="389" customWidth="1"/>
    <col min="7664" max="7679" width="9.5703125" style="389" bestFit="1" customWidth="1"/>
    <col min="7680" max="7681" width="12.5703125" style="389" bestFit="1" customWidth="1"/>
    <col min="7682" max="7682" width="11.42578125" style="389" bestFit="1" customWidth="1"/>
    <col min="7683" max="7683" width="11" style="389" bestFit="1" customWidth="1"/>
    <col min="7684" max="7684" width="11.7109375" style="389" bestFit="1" customWidth="1"/>
    <col min="7685" max="7873" width="9.140625" style="389"/>
    <col min="7874" max="7874" width="6.7109375" style="389" customWidth="1"/>
    <col min="7875" max="7875" width="39.140625" style="389" customWidth="1"/>
    <col min="7876" max="7876" width="8.7109375" style="389" customWidth="1"/>
    <col min="7877" max="7877" width="11.7109375" style="389" customWidth="1"/>
    <col min="7878" max="7878" width="12.7109375" style="389" customWidth="1"/>
    <col min="7879" max="7879" width="12" style="389" customWidth="1"/>
    <col min="7880" max="7880" width="12.85546875" style="389" customWidth="1"/>
    <col min="7881" max="7881" width="11.42578125" style="389" customWidth="1"/>
    <col min="7882" max="7882" width="10.42578125" style="389" customWidth="1"/>
    <col min="7883" max="7883" width="11.7109375" style="389" customWidth="1"/>
    <col min="7884" max="7884" width="11.140625" style="389" customWidth="1"/>
    <col min="7885" max="7885" width="11.85546875" style="389" bestFit="1" customWidth="1"/>
    <col min="7886" max="7886" width="10.5703125" style="389" bestFit="1" customWidth="1"/>
    <col min="7887" max="7887" width="9.5703125" style="389" bestFit="1" customWidth="1"/>
    <col min="7888" max="7888" width="11.42578125" style="389" customWidth="1"/>
    <col min="7889" max="7889" width="10.5703125" style="389" customWidth="1"/>
    <col min="7890" max="7890" width="7.5703125" style="389" customWidth="1"/>
    <col min="7891" max="7891" width="9.5703125" style="389" bestFit="1" customWidth="1"/>
    <col min="7892" max="7892" width="11" style="389" bestFit="1" customWidth="1"/>
    <col min="7893" max="7893" width="10.140625" style="389" bestFit="1" customWidth="1"/>
    <col min="7894" max="7898" width="9.5703125" style="389" bestFit="1" customWidth="1"/>
    <col min="7899" max="7899" width="10.140625" style="389" bestFit="1" customWidth="1"/>
    <col min="7900" max="7901" width="9.5703125" style="389" bestFit="1" customWidth="1"/>
    <col min="7902" max="7902" width="10.28515625" style="389" customWidth="1"/>
    <col min="7903" max="7910" width="9.5703125" style="389" bestFit="1" customWidth="1"/>
    <col min="7911" max="7911" width="9.5703125" style="389" customWidth="1"/>
    <col min="7912" max="7918" width="9.5703125" style="389" bestFit="1" customWidth="1"/>
    <col min="7919" max="7919" width="9.42578125" style="389" customWidth="1"/>
    <col min="7920" max="7935" width="9.5703125" style="389" bestFit="1" customWidth="1"/>
    <col min="7936" max="7937" width="12.5703125" style="389" bestFit="1" customWidth="1"/>
    <col min="7938" max="7938" width="11.42578125" style="389" bestFit="1" customWidth="1"/>
    <col min="7939" max="7939" width="11" style="389" bestFit="1" customWidth="1"/>
    <col min="7940" max="7940" width="11.7109375" style="389" bestFit="1" customWidth="1"/>
    <col min="7941" max="8129" width="9.140625" style="389"/>
    <col min="8130" max="8130" width="6.7109375" style="389" customWidth="1"/>
    <col min="8131" max="8131" width="39.140625" style="389" customWidth="1"/>
    <col min="8132" max="8132" width="8.7109375" style="389" customWidth="1"/>
    <col min="8133" max="8133" width="11.7109375" style="389" customWidth="1"/>
    <col min="8134" max="8134" width="12.7109375" style="389" customWidth="1"/>
    <col min="8135" max="8135" width="12" style="389" customWidth="1"/>
    <col min="8136" max="8136" width="12.85546875" style="389" customWidth="1"/>
    <col min="8137" max="8137" width="11.42578125" style="389" customWidth="1"/>
    <col min="8138" max="8138" width="10.42578125" style="389" customWidth="1"/>
    <col min="8139" max="8139" width="11.7109375" style="389" customWidth="1"/>
    <col min="8140" max="8140" width="11.140625" style="389" customWidth="1"/>
    <col min="8141" max="8141" width="11.85546875" style="389" bestFit="1" customWidth="1"/>
    <col min="8142" max="8142" width="10.5703125" style="389" bestFit="1" customWidth="1"/>
    <col min="8143" max="8143" width="9.5703125" style="389" bestFit="1" customWidth="1"/>
    <col min="8144" max="8144" width="11.42578125" style="389" customWidth="1"/>
    <col min="8145" max="8145" width="10.5703125" style="389" customWidth="1"/>
    <col min="8146" max="8146" width="7.5703125" style="389" customWidth="1"/>
    <col min="8147" max="8147" width="9.5703125" style="389" bestFit="1" customWidth="1"/>
    <col min="8148" max="8148" width="11" style="389" bestFit="1" customWidth="1"/>
    <col min="8149" max="8149" width="10.140625" style="389" bestFit="1" customWidth="1"/>
    <col min="8150" max="8154" width="9.5703125" style="389" bestFit="1" customWidth="1"/>
    <col min="8155" max="8155" width="10.140625" style="389" bestFit="1" customWidth="1"/>
    <col min="8156" max="8157" width="9.5703125" style="389" bestFit="1" customWidth="1"/>
    <col min="8158" max="8158" width="10.28515625" style="389" customWidth="1"/>
    <col min="8159" max="8166" width="9.5703125" style="389" bestFit="1" customWidth="1"/>
    <col min="8167" max="8167" width="9.5703125" style="389" customWidth="1"/>
    <col min="8168" max="8174" width="9.5703125" style="389" bestFit="1" customWidth="1"/>
    <col min="8175" max="8175" width="9.42578125" style="389" customWidth="1"/>
    <col min="8176" max="8191" width="9.5703125" style="389" bestFit="1" customWidth="1"/>
    <col min="8192" max="8193" width="12.5703125" style="389" bestFit="1" customWidth="1"/>
    <col min="8194" max="8194" width="11.42578125" style="389" bestFit="1" customWidth="1"/>
    <col min="8195" max="8195" width="11" style="389" bestFit="1" customWidth="1"/>
    <col min="8196" max="8196" width="11.7109375" style="389" bestFit="1" customWidth="1"/>
    <col min="8197" max="8385" width="9.140625" style="389"/>
    <col min="8386" max="8386" width="6.7109375" style="389" customWidth="1"/>
    <col min="8387" max="8387" width="39.140625" style="389" customWidth="1"/>
    <col min="8388" max="8388" width="8.7109375" style="389" customWidth="1"/>
    <col min="8389" max="8389" width="11.7109375" style="389" customWidth="1"/>
    <col min="8390" max="8390" width="12.7109375" style="389" customWidth="1"/>
    <col min="8391" max="8391" width="12" style="389" customWidth="1"/>
    <col min="8392" max="8392" width="12.85546875" style="389" customWidth="1"/>
    <col min="8393" max="8393" width="11.42578125" style="389" customWidth="1"/>
    <col min="8394" max="8394" width="10.42578125" style="389" customWidth="1"/>
    <col min="8395" max="8395" width="11.7109375" style="389" customWidth="1"/>
    <col min="8396" max="8396" width="11.140625" style="389" customWidth="1"/>
    <col min="8397" max="8397" width="11.85546875" style="389" bestFit="1" customWidth="1"/>
    <col min="8398" max="8398" width="10.5703125" style="389" bestFit="1" customWidth="1"/>
    <col min="8399" max="8399" width="9.5703125" style="389" bestFit="1" customWidth="1"/>
    <col min="8400" max="8400" width="11.42578125" style="389" customWidth="1"/>
    <col min="8401" max="8401" width="10.5703125" style="389" customWidth="1"/>
    <col min="8402" max="8402" width="7.5703125" style="389" customWidth="1"/>
    <col min="8403" max="8403" width="9.5703125" style="389" bestFit="1" customWidth="1"/>
    <col min="8404" max="8404" width="11" style="389" bestFit="1" customWidth="1"/>
    <col min="8405" max="8405" width="10.140625" style="389" bestFit="1" customWidth="1"/>
    <col min="8406" max="8410" width="9.5703125" style="389" bestFit="1" customWidth="1"/>
    <col min="8411" max="8411" width="10.140625" style="389" bestFit="1" customWidth="1"/>
    <col min="8412" max="8413" width="9.5703125" style="389" bestFit="1" customWidth="1"/>
    <col min="8414" max="8414" width="10.28515625" style="389" customWidth="1"/>
    <col min="8415" max="8422" width="9.5703125" style="389" bestFit="1" customWidth="1"/>
    <col min="8423" max="8423" width="9.5703125" style="389" customWidth="1"/>
    <col min="8424" max="8430" width="9.5703125" style="389" bestFit="1" customWidth="1"/>
    <col min="8431" max="8431" width="9.42578125" style="389" customWidth="1"/>
    <col min="8432" max="8447" width="9.5703125" style="389" bestFit="1" customWidth="1"/>
    <col min="8448" max="8449" width="12.5703125" style="389" bestFit="1" customWidth="1"/>
    <col min="8450" max="8450" width="11.42578125" style="389" bestFit="1" customWidth="1"/>
    <col min="8451" max="8451" width="11" style="389" bestFit="1" customWidth="1"/>
    <col min="8452" max="8452" width="11.7109375" style="389" bestFit="1" customWidth="1"/>
    <col min="8453" max="8641" width="9.140625" style="389"/>
    <col min="8642" max="8642" width="6.7109375" style="389" customWidth="1"/>
    <col min="8643" max="8643" width="39.140625" style="389" customWidth="1"/>
    <col min="8644" max="8644" width="8.7109375" style="389" customWidth="1"/>
    <col min="8645" max="8645" width="11.7109375" style="389" customWidth="1"/>
    <col min="8646" max="8646" width="12.7109375" style="389" customWidth="1"/>
    <col min="8647" max="8647" width="12" style="389" customWidth="1"/>
    <col min="8648" max="8648" width="12.85546875" style="389" customWidth="1"/>
    <col min="8649" max="8649" width="11.42578125" style="389" customWidth="1"/>
    <col min="8650" max="8650" width="10.42578125" style="389" customWidth="1"/>
    <col min="8651" max="8651" width="11.7109375" style="389" customWidth="1"/>
    <col min="8652" max="8652" width="11.140625" style="389" customWidth="1"/>
    <col min="8653" max="8653" width="11.85546875" style="389" bestFit="1" customWidth="1"/>
    <col min="8654" max="8654" width="10.5703125" style="389" bestFit="1" customWidth="1"/>
    <col min="8655" max="8655" width="9.5703125" style="389" bestFit="1" customWidth="1"/>
    <col min="8656" max="8656" width="11.42578125" style="389" customWidth="1"/>
    <col min="8657" max="8657" width="10.5703125" style="389" customWidth="1"/>
    <col min="8658" max="8658" width="7.5703125" style="389" customWidth="1"/>
    <col min="8659" max="8659" width="9.5703125" style="389" bestFit="1" customWidth="1"/>
    <col min="8660" max="8660" width="11" style="389" bestFit="1" customWidth="1"/>
    <col min="8661" max="8661" width="10.140625" style="389" bestFit="1" customWidth="1"/>
    <col min="8662" max="8666" width="9.5703125" style="389" bestFit="1" customWidth="1"/>
    <col min="8667" max="8667" width="10.140625" style="389" bestFit="1" customWidth="1"/>
    <col min="8668" max="8669" width="9.5703125" style="389" bestFit="1" customWidth="1"/>
    <col min="8670" max="8670" width="10.28515625" style="389" customWidth="1"/>
    <col min="8671" max="8678" width="9.5703125" style="389" bestFit="1" customWidth="1"/>
    <col min="8679" max="8679" width="9.5703125" style="389" customWidth="1"/>
    <col min="8680" max="8686" width="9.5703125" style="389" bestFit="1" customWidth="1"/>
    <col min="8687" max="8687" width="9.42578125" style="389" customWidth="1"/>
    <col min="8688" max="8703" width="9.5703125" style="389" bestFit="1" customWidth="1"/>
    <col min="8704" max="8705" width="12.5703125" style="389" bestFit="1" customWidth="1"/>
    <col min="8706" max="8706" width="11.42578125" style="389" bestFit="1" customWidth="1"/>
    <col min="8707" max="8707" width="11" style="389" bestFit="1" customWidth="1"/>
    <col min="8708" max="8708" width="11.7109375" style="389" bestFit="1" customWidth="1"/>
    <col min="8709" max="8897" width="9.140625" style="389"/>
    <col min="8898" max="8898" width="6.7109375" style="389" customWidth="1"/>
    <col min="8899" max="8899" width="39.140625" style="389" customWidth="1"/>
    <col min="8900" max="8900" width="8.7109375" style="389" customWidth="1"/>
    <col min="8901" max="8901" width="11.7109375" style="389" customWidth="1"/>
    <col min="8902" max="8902" width="12.7109375" style="389" customWidth="1"/>
    <col min="8903" max="8903" width="12" style="389" customWidth="1"/>
    <col min="8904" max="8904" width="12.85546875" style="389" customWidth="1"/>
    <col min="8905" max="8905" width="11.42578125" style="389" customWidth="1"/>
    <col min="8906" max="8906" width="10.42578125" style="389" customWidth="1"/>
    <col min="8907" max="8907" width="11.7109375" style="389" customWidth="1"/>
    <col min="8908" max="8908" width="11.140625" style="389" customWidth="1"/>
    <col min="8909" max="8909" width="11.85546875" style="389" bestFit="1" customWidth="1"/>
    <col min="8910" max="8910" width="10.5703125" style="389" bestFit="1" customWidth="1"/>
    <col min="8911" max="8911" width="9.5703125" style="389" bestFit="1" customWidth="1"/>
    <col min="8912" max="8912" width="11.42578125" style="389" customWidth="1"/>
    <col min="8913" max="8913" width="10.5703125" style="389" customWidth="1"/>
    <col min="8914" max="8914" width="7.5703125" style="389" customWidth="1"/>
    <col min="8915" max="8915" width="9.5703125" style="389" bestFit="1" customWidth="1"/>
    <col min="8916" max="8916" width="11" style="389" bestFit="1" customWidth="1"/>
    <col min="8917" max="8917" width="10.140625" style="389" bestFit="1" customWidth="1"/>
    <col min="8918" max="8922" width="9.5703125" style="389" bestFit="1" customWidth="1"/>
    <col min="8923" max="8923" width="10.140625" style="389" bestFit="1" customWidth="1"/>
    <col min="8924" max="8925" width="9.5703125" style="389" bestFit="1" customWidth="1"/>
    <col min="8926" max="8926" width="10.28515625" style="389" customWidth="1"/>
    <col min="8927" max="8934" width="9.5703125" style="389" bestFit="1" customWidth="1"/>
    <col min="8935" max="8935" width="9.5703125" style="389" customWidth="1"/>
    <col min="8936" max="8942" width="9.5703125" style="389" bestFit="1" customWidth="1"/>
    <col min="8943" max="8943" width="9.42578125" style="389" customWidth="1"/>
    <col min="8944" max="8959" width="9.5703125" style="389" bestFit="1" customWidth="1"/>
    <col min="8960" max="8961" width="12.5703125" style="389" bestFit="1" customWidth="1"/>
    <col min="8962" max="8962" width="11.42578125" style="389" bestFit="1" customWidth="1"/>
    <col min="8963" max="8963" width="11" style="389" bestFit="1" customWidth="1"/>
    <col min="8964" max="8964" width="11.7109375" style="389" bestFit="1" customWidth="1"/>
    <col min="8965" max="9153" width="9.140625" style="389"/>
    <col min="9154" max="9154" width="6.7109375" style="389" customWidth="1"/>
    <col min="9155" max="9155" width="39.140625" style="389" customWidth="1"/>
    <col min="9156" max="9156" width="8.7109375" style="389" customWidth="1"/>
    <col min="9157" max="9157" width="11.7109375" style="389" customWidth="1"/>
    <col min="9158" max="9158" width="12.7109375" style="389" customWidth="1"/>
    <col min="9159" max="9159" width="12" style="389" customWidth="1"/>
    <col min="9160" max="9160" width="12.85546875" style="389" customWidth="1"/>
    <col min="9161" max="9161" width="11.42578125" style="389" customWidth="1"/>
    <col min="9162" max="9162" width="10.42578125" style="389" customWidth="1"/>
    <col min="9163" max="9163" width="11.7109375" style="389" customWidth="1"/>
    <col min="9164" max="9164" width="11.140625" style="389" customWidth="1"/>
    <col min="9165" max="9165" width="11.85546875" style="389" bestFit="1" customWidth="1"/>
    <col min="9166" max="9166" width="10.5703125" style="389" bestFit="1" customWidth="1"/>
    <col min="9167" max="9167" width="9.5703125" style="389" bestFit="1" customWidth="1"/>
    <col min="9168" max="9168" width="11.42578125" style="389" customWidth="1"/>
    <col min="9169" max="9169" width="10.5703125" style="389" customWidth="1"/>
    <col min="9170" max="9170" width="7.5703125" style="389" customWidth="1"/>
    <col min="9171" max="9171" width="9.5703125" style="389" bestFit="1" customWidth="1"/>
    <col min="9172" max="9172" width="11" style="389" bestFit="1" customWidth="1"/>
    <col min="9173" max="9173" width="10.140625" style="389" bestFit="1" customWidth="1"/>
    <col min="9174" max="9178" width="9.5703125" style="389" bestFit="1" customWidth="1"/>
    <col min="9179" max="9179" width="10.140625" style="389" bestFit="1" customWidth="1"/>
    <col min="9180" max="9181" width="9.5703125" style="389" bestFit="1" customWidth="1"/>
    <col min="9182" max="9182" width="10.28515625" style="389" customWidth="1"/>
    <col min="9183" max="9190" width="9.5703125" style="389" bestFit="1" customWidth="1"/>
    <col min="9191" max="9191" width="9.5703125" style="389" customWidth="1"/>
    <col min="9192" max="9198" width="9.5703125" style="389" bestFit="1" customWidth="1"/>
    <col min="9199" max="9199" width="9.42578125" style="389" customWidth="1"/>
    <col min="9200" max="9215" width="9.5703125" style="389" bestFit="1" customWidth="1"/>
    <col min="9216" max="9217" width="12.5703125" style="389" bestFit="1" customWidth="1"/>
    <col min="9218" max="9218" width="11.42578125" style="389" bestFit="1" customWidth="1"/>
    <col min="9219" max="9219" width="11" style="389" bestFit="1" customWidth="1"/>
    <col min="9220" max="9220" width="11.7109375" style="389" bestFit="1" customWidth="1"/>
    <col min="9221" max="9409" width="9.140625" style="389"/>
    <col min="9410" max="9410" width="6.7109375" style="389" customWidth="1"/>
    <col min="9411" max="9411" width="39.140625" style="389" customWidth="1"/>
    <col min="9412" max="9412" width="8.7109375" style="389" customWidth="1"/>
    <col min="9413" max="9413" width="11.7109375" style="389" customWidth="1"/>
    <col min="9414" max="9414" width="12.7109375" style="389" customWidth="1"/>
    <col min="9415" max="9415" width="12" style="389" customWidth="1"/>
    <col min="9416" max="9416" width="12.85546875" style="389" customWidth="1"/>
    <col min="9417" max="9417" width="11.42578125" style="389" customWidth="1"/>
    <col min="9418" max="9418" width="10.42578125" style="389" customWidth="1"/>
    <col min="9419" max="9419" width="11.7109375" style="389" customWidth="1"/>
    <col min="9420" max="9420" width="11.140625" style="389" customWidth="1"/>
    <col min="9421" max="9421" width="11.85546875" style="389" bestFit="1" customWidth="1"/>
    <col min="9422" max="9422" width="10.5703125" style="389" bestFit="1" customWidth="1"/>
    <col min="9423" max="9423" width="9.5703125" style="389" bestFit="1" customWidth="1"/>
    <col min="9424" max="9424" width="11.42578125" style="389" customWidth="1"/>
    <col min="9425" max="9425" width="10.5703125" style="389" customWidth="1"/>
    <col min="9426" max="9426" width="7.5703125" style="389" customWidth="1"/>
    <col min="9427" max="9427" width="9.5703125" style="389" bestFit="1" customWidth="1"/>
    <col min="9428" max="9428" width="11" style="389" bestFit="1" customWidth="1"/>
    <col min="9429" max="9429" width="10.140625" style="389" bestFit="1" customWidth="1"/>
    <col min="9430" max="9434" width="9.5703125" style="389" bestFit="1" customWidth="1"/>
    <col min="9435" max="9435" width="10.140625" style="389" bestFit="1" customWidth="1"/>
    <col min="9436" max="9437" width="9.5703125" style="389" bestFit="1" customWidth="1"/>
    <col min="9438" max="9438" width="10.28515625" style="389" customWidth="1"/>
    <col min="9439" max="9446" width="9.5703125" style="389" bestFit="1" customWidth="1"/>
    <col min="9447" max="9447" width="9.5703125" style="389" customWidth="1"/>
    <col min="9448" max="9454" width="9.5703125" style="389" bestFit="1" customWidth="1"/>
    <col min="9455" max="9455" width="9.42578125" style="389" customWidth="1"/>
    <col min="9456" max="9471" width="9.5703125" style="389" bestFit="1" customWidth="1"/>
    <col min="9472" max="9473" width="12.5703125" style="389" bestFit="1" customWidth="1"/>
    <col min="9474" max="9474" width="11.42578125" style="389" bestFit="1" customWidth="1"/>
    <col min="9475" max="9475" width="11" style="389" bestFit="1" customWidth="1"/>
    <col min="9476" max="9476" width="11.7109375" style="389" bestFit="1" customWidth="1"/>
    <col min="9477" max="9665" width="9.140625" style="389"/>
    <col min="9666" max="9666" width="6.7109375" style="389" customWidth="1"/>
    <col min="9667" max="9667" width="39.140625" style="389" customWidth="1"/>
    <col min="9668" max="9668" width="8.7109375" style="389" customWidth="1"/>
    <col min="9669" max="9669" width="11.7109375" style="389" customWidth="1"/>
    <col min="9670" max="9670" width="12.7109375" style="389" customWidth="1"/>
    <col min="9671" max="9671" width="12" style="389" customWidth="1"/>
    <col min="9672" max="9672" width="12.85546875" style="389" customWidth="1"/>
    <col min="9673" max="9673" width="11.42578125" style="389" customWidth="1"/>
    <col min="9674" max="9674" width="10.42578125" style="389" customWidth="1"/>
    <col min="9675" max="9675" width="11.7109375" style="389" customWidth="1"/>
    <col min="9676" max="9676" width="11.140625" style="389" customWidth="1"/>
    <col min="9677" max="9677" width="11.85546875" style="389" bestFit="1" customWidth="1"/>
    <col min="9678" max="9678" width="10.5703125" style="389" bestFit="1" customWidth="1"/>
    <col min="9679" max="9679" width="9.5703125" style="389" bestFit="1" customWidth="1"/>
    <col min="9680" max="9680" width="11.42578125" style="389" customWidth="1"/>
    <col min="9681" max="9681" width="10.5703125" style="389" customWidth="1"/>
    <col min="9682" max="9682" width="7.5703125" style="389" customWidth="1"/>
    <col min="9683" max="9683" width="9.5703125" style="389" bestFit="1" customWidth="1"/>
    <col min="9684" max="9684" width="11" style="389" bestFit="1" customWidth="1"/>
    <col min="9685" max="9685" width="10.140625" style="389" bestFit="1" customWidth="1"/>
    <col min="9686" max="9690" width="9.5703125" style="389" bestFit="1" customWidth="1"/>
    <col min="9691" max="9691" width="10.140625" style="389" bestFit="1" customWidth="1"/>
    <col min="9692" max="9693" width="9.5703125" style="389" bestFit="1" customWidth="1"/>
    <col min="9694" max="9694" width="10.28515625" style="389" customWidth="1"/>
    <col min="9695" max="9702" width="9.5703125" style="389" bestFit="1" customWidth="1"/>
    <col min="9703" max="9703" width="9.5703125" style="389" customWidth="1"/>
    <col min="9704" max="9710" width="9.5703125" style="389" bestFit="1" customWidth="1"/>
    <col min="9711" max="9711" width="9.42578125" style="389" customWidth="1"/>
    <col min="9712" max="9727" width="9.5703125" style="389" bestFit="1" customWidth="1"/>
    <col min="9728" max="9729" width="12.5703125" style="389" bestFit="1" customWidth="1"/>
    <col min="9730" max="9730" width="11.42578125" style="389" bestFit="1" customWidth="1"/>
    <col min="9731" max="9731" width="11" style="389" bestFit="1" customWidth="1"/>
    <col min="9732" max="9732" width="11.7109375" style="389" bestFit="1" customWidth="1"/>
    <col min="9733" max="9921" width="9.140625" style="389"/>
    <col min="9922" max="9922" width="6.7109375" style="389" customWidth="1"/>
    <col min="9923" max="9923" width="39.140625" style="389" customWidth="1"/>
    <col min="9924" max="9924" width="8.7109375" style="389" customWidth="1"/>
    <col min="9925" max="9925" width="11.7109375" style="389" customWidth="1"/>
    <col min="9926" max="9926" width="12.7109375" style="389" customWidth="1"/>
    <col min="9927" max="9927" width="12" style="389" customWidth="1"/>
    <col min="9928" max="9928" width="12.85546875" style="389" customWidth="1"/>
    <col min="9929" max="9929" width="11.42578125" style="389" customWidth="1"/>
    <col min="9930" max="9930" width="10.42578125" style="389" customWidth="1"/>
    <col min="9931" max="9931" width="11.7109375" style="389" customWidth="1"/>
    <col min="9932" max="9932" width="11.140625" style="389" customWidth="1"/>
    <col min="9933" max="9933" width="11.85546875" style="389" bestFit="1" customWidth="1"/>
    <col min="9934" max="9934" width="10.5703125" style="389" bestFit="1" customWidth="1"/>
    <col min="9935" max="9935" width="9.5703125" style="389" bestFit="1" customWidth="1"/>
    <col min="9936" max="9936" width="11.42578125" style="389" customWidth="1"/>
    <col min="9937" max="9937" width="10.5703125" style="389" customWidth="1"/>
    <col min="9938" max="9938" width="7.5703125" style="389" customWidth="1"/>
    <col min="9939" max="9939" width="9.5703125" style="389" bestFit="1" customWidth="1"/>
    <col min="9940" max="9940" width="11" style="389" bestFit="1" customWidth="1"/>
    <col min="9941" max="9941" width="10.140625" style="389" bestFit="1" customWidth="1"/>
    <col min="9942" max="9946" width="9.5703125" style="389" bestFit="1" customWidth="1"/>
    <col min="9947" max="9947" width="10.140625" style="389" bestFit="1" customWidth="1"/>
    <col min="9948" max="9949" width="9.5703125" style="389" bestFit="1" customWidth="1"/>
    <col min="9950" max="9950" width="10.28515625" style="389" customWidth="1"/>
    <col min="9951" max="9958" width="9.5703125" style="389" bestFit="1" customWidth="1"/>
    <col min="9959" max="9959" width="9.5703125" style="389" customWidth="1"/>
    <col min="9960" max="9966" width="9.5703125" style="389" bestFit="1" customWidth="1"/>
    <col min="9967" max="9967" width="9.42578125" style="389" customWidth="1"/>
    <col min="9968" max="9983" width="9.5703125" style="389" bestFit="1" customWidth="1"/>
    <col min="9984" max="9985" width="12.5703125" style="389" bestFit="1" customWidth="1"/>
    <col min="9986" max="9986" width="11.42578125" style="389" bestFit="1" customWidth="1"/>
    <col min="9987" max="9987" width="11" style="389" bestFit="1" customWidth="1"/>
    <col min="9988" max="9988" width="11.7109375" style="389" bestFit="1" customWidth="1"/>
    <col min="9989" max="10177" width="9.140625" style="389"/>
    <col min="10178" max="10178" width="6.7109375" style="389" customWidth="1"/>
    <col min="10179" max="10179" width="39.140625" style="389" customWidth="1"/>
    <col min="10180" max="10180" width="8.7109375" style="389" customWidth="1"/>
    <col min="10181" max="10181" width="11.7109375" style="389" customWidth="1"/>
    <col min="10182" max="10182" width="12.7109375" style="389" customWidth="1"/>
    <col min="10183" max="10183" width="12" style="389" customWidth="1"/>
    <col min="10184" max="10184" width="12.85546875" style="389" customWidth="1"/>
    <col min="10185" max="10185" width="11.42578125" style="389" customWidth="1"/>
    <col min="10186" max="10186" width="10.42578125" style="389" customWidth="1"/>
    <col min="10187" max="10187" width="11.7109375" style="389" customWidth="1"/>
    <col min="10188" max="10188" width="11.140625" style="389" customWidth="1"/>
    <col min="10189" max="10189" width="11.85546875" style="389" bestFit="1" customWidth="1"/>
    <col min="10190" max="10190" width="10.5703125" style="389" bestFit="1" customWidth="1"/>
    <col min="10191" max="10191" width="9.5703125" style="389" bestFit="1" customWidth="1"/>
    <col min="10192" max="10192" width="11.42578125" style="389" customWidth="1"/>
    <col min="10193" max="10193" width="10.5703125" style="389" customWidth="1"/>
    <col min="10194" max="10194" width="7.5703125" style="389" customWidth="1"/>
    <col min="10195" max="10195" width="9.5703125" style="389" bestFit="1" customWidth="1"/>
    <col min="10196" max="10196" width="11" style="389" bestFit="1" customWidth="1"/>
    <col min="10197" max="10197" width="10.140625" style="389" bestFit="1" customWidth="1"/>
    <col min="10198" max="10202" width="9.5703125" style="389" bestFit="1" customWidth="1"/>
    <col min="10203" max="10203" width="10.140625" style="389" bestFit="1" customWidth="1"/>
    <col min="10204" max="10205" width="9.5703125" style="389" bestFit="1" customWidth="1"/>
    <col min="10206" max="10206" width="10.28515625" style="389" customWidth="1"/>
    <col min="10207" max="10214" width="9.5703125" style="389" bestFit="1" customWidth="1"/>
    <col min="10215" max="10215" width="9.5703125" style="389" customWidth="1"/>
    <col min="10216" max="10222" width="9.5703125" style="389" bestFit="1" customWidth="1"/>
    <col min="10223" max="10223" width="9.42578125" style="389" customWidth="1"/>
    <col min="10224" max="10239" width="9.5703125" style="389" bestFit="1" customWidth="1"/>
    <col min="10240" max="10241" width="12.5703125" style="389" bestFit="1" customWidth="1"/>
    <col min="10242" max="10242" width="11.42578125" style="389" bestFit="1" customWidth="1"/>
    <col min="10243" max="10243" width="11" style="389" bestFit="1" customWidth="1"/>
    <col min="10244" max="10244" width="11.7109375" style="389" bestFit="1" customWidth="1"/>
    <col min="10245" max="10433" width="9.140625" style="389"/>
    <col min="10434" max="10434" width="6.7109375" style="389" customWidth="1"/>
    <col min="10435" max="10435" width="39.140625" style="389" customWidth="1"/>
    <col min="10436" max="10436" width="8.7109375" style="389" customWidth="1"/>
    <col min="10437" max="10437" width="11.7109375" style="389" customWidth="1"/>
    <col min="10438" max="10438" width="12.7109375" style="389" customWidth="1"/>
    <col min="10439" max="10439" width="12" style="389" customWidth="1"/>
    <col min="10440" max="10440" width="12.85546875" style="389" customWidth="1"/>
    <col min="10441" max="10441" width="11.42578125" style="389" customWidth="1"/>
    <col min="10442" max="10442" width="10.42578125" style="389" customWidth="1"/>
    <col min="10443" max="10443" width="11.7109375" style="389" customWidth="1"/>
    <col min="10444" max="10444" width="11.140625" style="389" customWidth="1"/>
    <col min="10445" max="10445" width="11.85546875" style="389" bestFit="1" customWidth="1"/>
    <col min="10446" max="10446" width="10.5703125" style="389" bestFit="1" customWidth="1"/>
    <col min="10447" max="10447" width="9.5703125" style="389" bestFit="1" customWidth="1"/>
    <col min="10448" max="10448" width="11.42578125" style="389" customWidth="1"/>
    <col min="10449" max="10449" width="10.5703125" style="389" customWidth="1"/>
    <col min="10450" max="10450" width="7.5703125" style="389" customWidth="1"/>
    <col min="10451" max="10451" width="9.5703125" style="389" bestFit="1" customWidth="1"/>
    <col min="10452" max="10452" width="11" style="389" bestFit="1" customWidth="1"/>
    <col min="10453" max="10453" width="10.140625" style="389" bestFit="1" customWidth="1"/>
    <col min="10454" max="10458" width="9.5703125" style="389" bestFit="1" customWidth="1"/>
    <col min="10459" max="10459" width="10.140625" style="389" bestFit="1" customWidth="1"/>
    <col min="10460" max="10461" width="9.5703125" style="389" bestFit="1" customWidth="1"/>
    <col min="10462" max="10462" width="10.28515625" style="389" customWidth="1"/>
    <col min="10463" max="10470" width="9.5703125" style="389" bestFit="1" customWidth="1"/>
    <col min="10471" max="10471" width="9.5703125" style="389" customWidth="1"/>
    <col min="10472" max="10478" width="9.5703125" style="389" bestFit="1" customWidth="1"/>
    <col min="10479" max="10479" width="9.42578125" style="389" customWidth="1"/>
    <col min="10480" max="10495" width="9.5703125" style="389" bestFit="1" customWidth="1"/>
    <col min="10496" max="10497" width="12.5703125" style="389" bestFit="1" customWidth="1"/>
    <col min="10498" max="10498" width="11.42578125" style="389" bestFit="1" customWidth="1"/>
    <col min="10499" max="10499" width="11" style="389" bestFit="1" customWidth="1"/>
    <col min="10500" max="10500" width="11.7109375" style="389" bestFit="1" customWidth="1"/>
    <col min="10501" max="10689" width="9.140625" style="389"/>
    <col min="10690" max="10690" width="6.7109375" style="389" customWidth="1"/>
    <col min="10691" max="10691" width="39.140625" style="389" customWidth="1"/>
    <col min="10692" max="10692" width="8.7109375" style="389" customWidth="1"/>
    <col min="10693" max="10693" width="11.7109375" style="389" customWidth="1"/>
    <col min="10694" max="10694" width="12.7109375" style="389" customWidth="1"/>
    <col min="10695" max="10695" width="12" style="389" customWidth="1"/>
    <col min="10696" max="10696" width="12.85546875" style="389" customWidth="1"/>
    <col min="10697" max="10697" width="11.42578125" style="389" customWidth="1"/>
    <col min="10698" max="10698" width="10.42578125" style="389" customWidth="1"/>
    <col min="10699" max="10699" width="11.7109375" style="389" customWidth="1"/>
    <col min="10700" max="10700" width="11.140625" style="389" customWidth="1"/>
    <col min="10701" max="10701" width="11.85546875" style="389" bestFit="1" customWidth="1"/>
    <col min="10702" max="10702" width="10.5703125" style="389" bestFit="1" customWidth="1"/>
    <col min="10703" max="10703" width="9.5703125" style="389" bestFit="1" customWidth="1"/>
    <col min="10704" max="10704" width="11.42578125" style="389" customWidth="1"/>
    <col min="10705" max="10705" width="10.5703125" style="389" customWidth="1"/>
    <col min="10706" max="10706" width="7.5703125" style="389" customWidth="1"/>
    <col min="10707" max="10707" width="9.5703125" style="389" bestFit="1" customWidth="1"/>
    <col min="10708" max="10708" width="11" style="389" bestFit="1" customWidth="1"/>
    <col min="10709" max="10709" width="10.140625" style="389" bestFit="1" customWidth="1"/>
    <col min="10710" max="10714" width="9.5703125" style="389" bestFit="1" customWidth="1"/>
    <col min="10715" max="10715" width="10.140625" style="389" bestFit="1" customWidth="1"/>
    <col min="10716" max="10717" width="9.5703125" style="389" bestFit="1" customWidth="1"/>
    <col min="10718" max="10718" width="10.28515625" style="389" customWidth="1"/>
    <col min="10719" max="10726" width="9.5703125" style="389" bestFit="1" customWidth="1"/>
    <col min="10727" max="10727" width="9.5703125" style="389" customWidth="1"/>
    <col min="10728" max="10734" width="9.5703125" style="389" bestFit="1" customWidth="1"/>
    <col min="10735" max="10735" width="9.42578125" style="389" customWidth="1"/>
    <col min="10736" max="10751" width="9.5703125" style="389" bestFit="1" customWidth="1"/>
    <col min="10752" max="10753" width="12.5703125" style="389" bestFit="1" customWidth="1"/>
    <col min="10754" max="10754" width="11.42578125" style="389" bestFit="1" customWidth="1"/>
    <col min="10755" max="10755" width="11" style="389" bestFit="1" customWidth="1"/>
    <col min="10756" max="10756" width="11.7109375" style="389" bestFit="1" customWidth="1"/>
    <col min="10757" max="10945" width="9.140625" style="389"/>
    <col min="10946" max="10946" width="6.7109375" style="389" customWidth="1"/>
    <col min="10947" max="10947" width="39.140625" style="389" customWidth="1"/>
    <col min="10948" max="10948" width="8.7109375" style="389" customWidth="1"/>
    <col min="10949" max="10949" width="11.7109375" style="389" customWidth="1"/>
    <col min="10950" max="10950" width="12.7109375" style="389" customWidth="1"/>
    <col min="10951" max="10951" width="12" style="389" customWidth="1"/>
    <col min="10952" max="10952" width="12.85546875" style="389" customWidth="1"/>
    <col min="10953" max="10953" width="11.42578125" style="389" customWidth="1"/>
    <col min="10954" max="10954" width="10.42578125" style="389" customWidth="1"/>
    <col min="10955" max="10955" width="11.7109375" style="389" customWidth="1"/>
    <col min="10956" max="10956" width="11.140625" style="389" customWidth="1"/>
    <col min="10957" max="10957" width="11.85546875" style="389" bestFit="1" customWidth="1"/>
    <col min="10958" max="10958" width="10.5703125" style="389" bestFit="1" customWidth="1"/>
    <col min="10959" max="10959" width="9.5703125" style="389" bestFit="1" customWidth="1"/>
    <col min="10960" max="10960" width="11.42578125" style="389" customWidth="1"/>
    <col min="10961" max="10961" width="10.5703125" style="389" customWidth="1"/>
    <col min="10962" max="10962" width="7.5703125" style="389" customWidth="1"/>
    <col min="10963" max="10963" width="9.5703125" style="389" bestFit="1" customWidth="1"/>
    <col min="10964" max="10964" width="11" style="389" bestFit="1" customWidth="1"/>
    <col min="10965" max="10965" width="10.140625" style="389" bestFit="1" customWidth="1"/>
    <col min="10966" max="10970" width="9.5703125" style="389" bestFit="1" customWidth="1"/>
    <col min="10971" max="10971" width="10.140625" style="389" bestFit="1" customWidth="1"/>
    <col min="10972" max="10973" width="9.5703125" style="389" bestFit="1" customWidth="1"/>
    <col min="10974" max="10974" width="10.28515625" style="389" customWidth="1"/>
    <col min="10975" max="10982" width="9.5703125" style="389" bestFit="1" customWidth="1"/>
    <col min="10983" max="10983" width="9.5703125" style="389" customWidth="1"/>
    <col min="10984" max="10990" width="9.5703125" style="389" bestFit="1" customWidth="1"/>
    <col min="10991" max="10991" width="9.42578125" style="389" customWidth="1"/>
    <col min="10992" max="11007" width="9.5703125" style="389" bestFit="1" customWidth="1"/>
    <col min="11008" max="11009" width="12.5703125" style="389" bestFit="1" customWidth="1"/>
    <col min="11010" max="11010" width="11.42578125" style="389" bestFit="1" customWidth="1"/>
    <col min="11011" max="11011" width="11" style="389" bestFit="1" customWidth="1"/>
    <col min="11012" max="11012" width="11.7109375" style="389" bestFit="1" customWidth="1"/>
    <col min="11013" max="11201" width="9.140625" style="389"/>
    <col min="11202" max="11202" width="6.7109375" style="389" customWidth="1"/>
    <col min="11203" max="11203" width="39.140625" style="389" customWidth="1"/>
    <col min="11204" max="11204" width="8.7109375" style="389" customWidth="1"/>
    <col min="11205" max="11205" width="11.7109375" style="389" customWidth="1"/>
    <col min="11206" max="11206" width="12.7109375" style="389" customWidth="1"/>
    <col min="11207" max="11207" width="12" style="389" customWidth="1"/>
    <col min="11208" max="11208" width="12.85546875" style="389" customWidth="1"/>
    <col min="11209" max="11209" width="11.42578125" style="389" customWidth="1"/>
    <col min="11210" max="11210" width="10.42578125" style="389" customWidth="1"/>
    <col min="11211" max="11211" width="11.7109375" style="389" customWidth="1"/>
    <col min="11212" max="11212" width="11.140625" style="389" customWidth="1"/>
    <col min="11213" max="11213" width="11.85546875" style="389" bestFit="1" customWidth="1"/>
    <col min="11214" max="11214" width="10.5703125" style="389" bestFit="1" customWidth="1"/>
    <col min="11215" max="11215" width="9.5703125" style="389" bestFit="1" customWidth="1"/>
    <col min="11216" max="11216" width="11.42578125" style="389" customWidth="1"/>
    <col min="11217" max="11217" width="10.5703125" style="389" customWidth="1"/>
    <col min="11218" max="11218" width="7.5703125" style="389" customWidth="1"/>
    <col min="11219" max="11219" width="9.5703125" style="389" bestFit="1" customWidth="1"/>
    <col min="11220" max="11220" width="11" style="389" bestFit="1" customWidth="1"/>
    <col min="11221" max="11221" width="10.140625" style="389" bestFit="1" customWidth="1"/>
    <col min="11222" max="11226" width="9.5703125" style="389" bestFit="1" customWidth="1"/>
    <col min="11227" max="11227" width="10.140625" style="389" bestFit="1" customWidth="1"/>
    <col min="11228" max="11229" width="9.5703125" style="389" bestFit="1" customWidth="1"/>
    <col min="11230" max="11230" width="10.28515625" style="389" customWidth="1"/>
    <col min="11231" max="11238" width="9.5703125" style="389" bestFit="1" customWidth="1"/>
    <col min="11239" max="11239" width="9.5703125" style="389" customWidth="1"/>
    <col min="11240" max="11246" width="9.5703125" style="389" bestFit="1" customWidth="1"/>
    <col min="11247" max="11247" width="9.42578125" style="389" customWidth="1"/>
    <col min="11248" max="11263" width="9.5703125" style="389" bestFit="1" customWidth="1"/>
    <col min="11264" max="11265" width="12.5703125" style="389" bestFit="1" customWidth="1"/>
    <col min="11266" max="11266" width="11.42578125" style="389" bestFit="1" customWidth="1"/>
    <col min="11267" max="11267" width="11" style="389" bestFit="1" customWidth="1"/>
    <col min="11268" max="11268" width="11.7109375" style="389" bestFit="1" customWidth="1"/>
    <col min="11269" max="11457" width="9.140625" style="389"/>
    <col min="11458" max="11458" width="6.7109375" style="389" customWidth="1"/>
    <col min="11459" max="11459" width="39.140625" style="389" customWidth="1"/>
    <col min="11460" max="11460" width="8.7109375" style="389" customWidth="1"/>
    <col min="11461" max="11461" width="11.7109375" style="389" customWidth="1"/>
    <col min="11462" max="11462" width="12.7109375" style="389" customWidth="1"/>
    <col min="11463" max="11463" width="12" style="389" customWidth="1"/>
    <col min="11464" max="11464" width="12.85546875" style="389" customWidth="1"/>
    <col min="11465" max="11465" width="11.42578125" style="389" customWidth="1"/>
    <col min="11466" max="11466" width="10.42578125" style="389" customWidth="1"/>
    <col min="11467" max="11467" width="11.7109375" style="389" customWidth="1"/>
    <col min="11468" max="11468" width="11.140625" style="389" customWidth="1"/>
    <col min="11469" max="11469" width="11.85546875" style="389" bestFit="1" customWidth="1"/>
    <col min="11470" max="11470" width="10.5703125" style="389" bestFit="1" customWidth="1"/>
    <col min="11471" max="11471" width="9.5703125" style="389" bestFit="1" customWidth="1"/>
    <col min="11472" max="11472" width="11.42578125" style="389" customWidth="1"/>
    <col min="11473" max="11473" width="10.5703125" style="389" customWidth="1"/>
    <col min="11474" max="11474" width="7.5703125" style="389" customWidth="1"/>
    <col min="11475" max="11475" width="9.5703125" style="389" bestFit="1" customWidth="1"/>
    <col min="11476" max="11476" width="11" style="389" bestFit="1" customWidth="1"/>
    <col min="11477" max="11477" width="10.140625" style="389" bestFit="1" customWidth="1"/>
    <col min="11478" max="11482" width="9.5703125" style="389" bestFit="1" customWidth="1"/>
    <col min="11483" max="11483" width="10.140625" style="389" bestFit="1" customWidth="1"/>
    <col min="11484" max="11485" width="9.5703125" style="389" bestFit="1" customWidth="1"/>
    <col min="11486" max="11486" width="10.28515625" style="389" customWidth="1"/>
    <col min="11487" max="11494" width="9.5703125" style="389" bestFit="1" customWidth="1"/>
    <col min="11495" max="11495" width="9.5703125" style="389" customWidth="1"/>
    <col min="11496" max="11502" width="9.5703125" style="389" bestFit="1" customWidth="1"/>
    <col min="11503" max="11503" width="9.42578125" style="389" customWidth="1"/>
    <col min="11504" max="11519" width="9.5703125" style="389" bestFit="1" customWidth="1"/>
    <col min="11520" max="11521" width="12.5703125" style="389" bestFit="1" customWidth="1"/>
    <col min="11522" max="11522" width="11.42578125" style="389" bestFit="1" customWidth="1"/>
    <col min="11523" max="11523" width="11" style="389" bestFit="1" customWidth="1"/>
    <col min="11524" max="11524" width="11.7109375" style="389" bestFit="1" customWidth="1"/>
    <col min="11525" max="11713" width="9.140625" style="389"/>
    <col min="11714" max="11714" width="6.7109375" style="389" customWidth="1"/>
    <col min="11715" max="11715" width="39.140625" style="389" customWidth="1"/>
    <col min="11716" max="11716" width="8.7109375" style="389" customWidth="1"/>
    <col min="11717" max="11717" width="11.7109375" style="389" customWidth="1"/>
    <col min="11718" max="11718" width="12.7109375" style="389" customWidth="1"/>
    <col min="11719" max="11719" width="12" style="389" customWidth="1"/>
    <col min="11720" max="11720" width="12.85546875" style="389" customWidth="1"/>
    <col min="11721" max="11721" width="11.42578125" style="389" customWidth="1"/>
    <col min="11722" max="11722" width="10.42578125" style="389" customWidth="1"/>
    <col min="11723" max="11723" width="11.7109375" style="389" customWidth="1"/>
    <col min="11724" max="11724" width="11.140625" style="389" customWidth="1"/>
    <col min="11725" max="11725" width="11.85546875" style="389" bestFit="1" customWidth="1"/>
    <col min="11726" max="11726" width="10.5703125" style="389" bestFit="1" customWidth="1"/>
    <col min="11727" max="11727" width="9.5703125" style="389" bestFit="1" customWidth="1"/>
    <col min="11728" max="11728" width="11.42578125" style="389" customWidth="1"/>
    <col min="11729" max="11729" width="10.5703125" style="389" customWidth="1"/>
    <col min="11730" max="11730" width="7.5703125" style="389" customWidth="1"/>
    <col min="11731" max="11731" width="9.5703125" style="389" bestFit="1" customWidth="1"/>
    <col min="11732" max="11732" width="11" style="389" bestFit="1" customWidth="1"/>
    <col min="11733" max="11733" width="10.140625" style="389" bestFit="1" customWidth="1"/>
    <col min="11734" max="11738" width="9.5703125" style="389" bestFit="1" customWidth="1"/>
    <col min="11739" max="11739" width="10.140625" style="389" bestFit="1" customWidth="1"/>
    <col min="11740" max="11741" width="9.5703125" style="389" bestFit="1" customWidth="1"/>
    <col min="11742" max="11742" width="10.28515625" style="389" customWidth="1"/>
    <col min="11743" max="11750" width="9.5703125" style="389" bestFit="1" customWidth="1"/>
    <col min="11751" max="11751" width="9.5703125" style="389" customWidth="1"/>
    <col min="11752" max="11758" width="9.5703125" style="389" bestFit="1" customWidth="1"/>
    <col min="11759" max="11759" width="9.42578125" style="389" customWidth="1"/>
    <col min="11760" max="11775" width="9.5703125" style="389" bestFit="1" customWidth="1"/>
    <col min="11776" max="11777" width="12.5703125" style="389" bestFit="1" customWidth="1"/>
    <col min="11778" max="11778" width="11.42578125" style="389" bestFit="1" customWidth="1"/>
    <col min="11779" max="11779" width="11" style="389" bestFit="1" customWidth="1"/>
    <col min="11780" max="11780" width="11.7109375" style="389" bestFit="1" customWidth="1"/>
    <col min="11781" max="11969" width="9.140625" style="389"/>
    <col min="11970" max="11970" width="6.7109375" style="389" customWidth="1"/>
    <col min="11971" max="11971" width="39.140625" style="389" customWidth="1"/>
    <col min="11972" max="11972" width="8.7109375" style="389" customWidth="1"/>
    <col min="11973" max="11973" width="11.7109375" style="389" customWidth="1"/>
    <col min="11974" max="11974" width="12.7109375" style="389" customWidth="1"/>
    <col min="11975" max="11975" width="12" style="389" customWidth="1"/>
    <col min="11976" max="11976" width="12.85546875" style="389" customWidth="1"/>
    <col min="11977" max="11977" width="11.42578125" style="389" customWidth="1"/>
    <col min="11978" max="11978" width="10.42578125" style="389" customWidth="1"/>
    <col min="11979" max="11979" width="11.7109375" style="389" customWidth="1"/>
    <col min="11980" max="11980" width="11.140625" style="389" customWidth="1"/>
    <col min="11981" max="11981" width="11.85546875" style="389" bestFit="1" customWidth="1"/>
    <col min="11982" max="11982" width="10.5703125" style="389" bestFit="1" customWidth="1"/>
    <col min="11983" max="11983" width="9.5703125" style="389" bestFit="1" customWidth="1"/>
    <col min="11984" max="11984" width="11.42578125" style="389" customWidth="1"/>
    <col min="11985" max="11985" width="10.5703125" style="389" customWidth="1"/>
    <col min="11986" max="11986" width="7.5703125" style="389" customWidth="1"/>
    <col min="11987" max="11987" width="9.5703125" style="389" bestFit="1" customWidth="1"/>
    <col min="11988" max="11988" width="11" style="389" bestFit="1" customWidth="1"/>
    <col min="11989" max="11989" width="10.140625" style="389" bestFit="1" customWidth="1"/>
    <col min="11990" max="11994" width="9.5703125" style="389" bestFit="1" customWidth="1"/>
    <col min="11995" max="11995" width="10.140625" style="389" bestFit="1" customWidth="1"/>
    <col min="11996" max="11997" width="9.5703125" style="389" bestFit="1" customWidth="1"/>
    <col min="11998" max="11998" width="10.28515625" style="389" customWidth="1"/>
    <col min="11999" max="12006" width="9.5703125" style="389" bestFit="1" customWidth="1"/>
    <col min="12007" max="12007" width="9.5703125" style="389" customWidth="1"/>
    <col min="12008" max="12014" width="9.5703125" style="389" bestFit="1" customWidth="1"/>
    <col min="12015" max="12015" width="9.42578125" style="389" customWidth="1"/>
    <col min="12016" max="12031" width="9.5703125" style="389" bestFit="1" customWidth="1"/>
    <col min="12032" max="12033" width="12.5703125" style="389" bestFit="1" customWidth="1"/>
    <col min="12034" max="12034" width="11.42578125" style="389" bestFit="1" customWidth="1"/>
    <col min="12035" max="12035" width="11" style="389" bestFit="1" customWidth="1"/>
    <col min="12036" max="12036" width="11.7109375" style="389" bestFit="1" customWidth="1"/>
    <col min="12037" max="12225" width="9.140625" style="389"/>
    <col min="12226" max="12226" width="6.7109375" style="389" customWidth="1"/>
    <col min="12227" max="12227" width="39.140625" style="389" customWidth="1"/>
    <col min="12228" max="12228" width="8.7109375" style="389" customWidth="1"/>
    <col min="12229" max="12229" width="11.7109375" style="389" customWidth="1"/>
    <col min="12230" max="12230" width="12.7109375" style="389" customWidth="1"/>
    <col min="12231" max="12231" width="12" style="389" customWidth="1"/>
    <col min="12232" max="12232" width="12.85546875" style="389" customWidth="1"/>
    <col min="12233" max="12233" width="11.42578125" style="389" customWidth="1"/>
    <col min="12234" max="12234" width="10.42578125" style="389" customWidth="1"/>
    <col min="12235" max="12235" width="11.7109375" style="389" customWidth="1"/>
    <col min="12236" max="12236" width="11.140625" style="389" customWidth="1"/>
    <col min="12237" max="12237" width="11.85546875" style="389" bestFit="1" customWidth="1"/>
    <col min="12238" max="12238" width="10.5703125" style="389" bestFit="1" customWidth="1"/>
    <col min="12239" max="12239" width="9.5703125" style="389" bestFit="1" customWidth="1"/>
    <col min="12240" max="12240" width="11.42578125" style="389" customWidth="1"/>
    <col min="12241" max="12241" width="10.5703125" style="389" customWidth="1"/>
    <col min="12242" max="12242" width="7.5703125" style="389" customWidth="1"/>
    <col min="12243" max="12243" width="9.5703125" style="389" bestFit="1" customWidth="1"/>
    <col min="12244" max="12244" width="11" style="389" bestFit="1" customWidth="1"/>
    <col min="12245" max="12245" width="10.140625" style="389" bestFit="1" customWidth="1"/>
    <col min="12246" max="12250" width="9.5703125" style="389" bestFit="1" customWidth="1"/>
    <col min="12251" max="12251" width="10.140625" style="389" bestFit="1" customWidth="1"/>
    <col min="12252" max="12253" width="9.5703125" style="389" bestFit="1" customWidth="1"/>
    <col min="12254" max="12254" width="10.28515625" style="389" customWidth="1"/>
    <col min="12255" max="12262" width="9.5703125" style="389" bestFit="1" customWidth="1"/>
    <col min="12263" max="12263" width="9.5703125" style="389" customWidth="1"/>
    <col min="12264" max="12270" width="9.5703125" style="389" bestFit="1" customWidth="1"/>
    <col min="12271" max="12271" width="9.42578125" style="389" customWidth="1"/>
    <col min="12272" max="12287" width="9.5703125" style="389" bestFit="1" customWidth="1"/>
    <col min="12288" max="12289" width="12.5703125" style="389" bestFit="1" customWidth="1"/>
    <col min="12290" max="12290" width="11.42578125" style="389" bestFit="1" customWidth="1"/>
    <col min="12291" max="12291" width="11" style="389" bestFit="1" customWidth="1"/>
    <col min="12292" max="12292" width="11.7109375" style="389" bestFit="1" customWidth="1"/>
    <col min="12293" max="12481" width="9.140625" style="389"/>
    <col min="12482" max="12482" width="6.7109375" style="389" customWidth="1"/>
    <col min="12483" max="12483" width="39.140625" style="389" customWidth="1"/>
    <col min="12484" max="12484" width="8.7109375" style="389" customWidth="1"/>
    <col min="12485" max="12485" width="11.7109375" style="389" customWidth="1"/>
    <col min="12486" max="12486" width="12.7109375" style="389" customWidth="1"/>
    <col min="12487" max="12487" width="12" style="389" customWidth="1"/>
    <col min="12488" max="12488" width="12.85546875" style="389" customWidth="1"/>
    <col min="12489" max="12489" width="11.42578125" style="389" customWidth="1"/>
    <col min="12490" max="12490" width="10.42578125" style="389" customWidth="1"/>
    <col min="12491" max="12491" width="11.7109375" style="389" customWidth="1"/>
    <col min="12492" max="12492" width="11.140625" style="389" customWidth="1"/>
    <col min="12493" max="12493" width="11.85546875" style="389" bestFit="1" customWidth="1"/>
    <col min="12494" max="12494" width="10.5703125" style="389" bestFit="1" customWidth="1"/>
    <col min="12495" max="12495" width="9.5703125" style="389" bestFit="1" customWidth="1"/>
    <col min="12496" max="12496" width="11.42578125" style="389" customWidth="1"/>
    <col min="12497" max="12497" width="10.5703125" style="389" customWidth="1"/>
    <col min="12498" max="12498" width="7.5703125" style="389" customWidth="1"/>
    <col min="12499" max="12499" width="9.5703125" style="389" bestFit="1" customWidth="1"/>
    <col min="12500" max="12500" width="11" style="389" bestFit="1" customWidth="1"/>
    <col min="12501" max="12501" width="10.140625" style="389" bestFit="1" customWidth="1"/>
    <col min="12502" max="12506" width="9.5703125" style="389" bestFit="1" customWidth="1"/>
    <col min="12507" max="12507" width="10.140625" style="389" bestFit="1" customWidth="1"/>
    <col min="12508" max="12509" width="9.5703125" style="389" bestFit="1" customWidth="1"/>
    <col min="12510" max="12510" width="10.28515625" style="389" customWidth="1"/>
    <col min="12511" max="12518" width="9.5703125" style="389" bestFit="1" customWidth="1"/>
    <col min="12519" max="12519" width="9.5703125" style="389" customWidth="1"/>
    <col min="12520" max="12526" width="9.5703125" style="389" bestFit="1" customWidth="1"/>
    <col min="12527" max="12527" width="9.42578125" style="389" customWidth="1"/>
    <col min="12528" max="12543" width="9.5703125" style="389" bestFit="1" customWidth="1"/>
    <col min="12544" max="12545" width="12.5703125" style="389" bestFit="1" customWidth="1"/>
    <col min="12546" max="12546" width="11.42578125" style="389" bestFit="1" customWidth="1"/>
    <col min="12547" max="12547" width="11" style="389" bestFit="1" customWidth="1"/>
    <col min="12548" max="12548" width="11.7109375" style="389" bestFit="1" customWidth="1"/>
    <col min="12549" max="12737" width="9.140625" style="389"/>
    <col min="12738" max="12738" width="6.7109375" style="389" customWidth="1"/>
    <col min="12739" max="12739" width="39.140625" style="389" customWidth="1"/>
    <col min="12740" max="12740" width="8.7109375" style="389" customWidth="1"/>
    <col min="12741" max="12741" width="11.7109375" style="389" customWidth="1"/>
    <col min="12742" max="12742" width="12.7109375" style="389" customWidth="1"/>
    <col min="12743" max="12743" width="12" style="389" customWidth="1"/>
    <col min="12744" max="12744" width="12.85546875" style="389" customWidth="1"/>
    <col min="12745" max="12745" width="11.42578125" style="389" customWidth="1"/>
    <col min="12746" max="12746" width="10.42578125" style="389" customWidth="1"/>
    <col min="12747" max="12747" width="11.7109375" style="389" customWidth="1"/>
    <col min="12748" max="12748" width="11.140625" style="389" customWidth="1"/>
    <col min="12749" max="12749" width="11.85546875" style="389" bestFit="1" customWidth="1"/>
    <col min="12750" max="12750" width="10.5703125" style="389" bestFit="1" customWidth="1"/>
    <col min="12751" max="12751" width="9.5703125" style="389" bestFit="1" customWidth="1"/>
    <col min="12752" max="12752" width="11.42578125" style="389" customWidth="1"/>
    <col min="12753" max="12753" width="10.5703125" style="389" customWidth="1"/>
    <col min="12754" max="12754" width="7.5703125" style="389" customWidth="1"/>
    <col min="12755" max="12755" width="9.5703125" style="389" bestFit="1" customWidth="1"/>
    <col min="12756" max="12756" width="11" style="389" bestFit="1" customWidth="1"/>
    <col min="12757" max="12757" width="10.140625" style="389" bestFit="1" customWidth="1"/>
    <col min="12758" max="12762" width="9.5703125" style="389" bestFit="1" customWidth="1"/>
    <col min="12763" max="12763" width="10.140625" style="389" bestFit="1" customWidth="1"/>
    <col min="12764" max="12765" width="9.5703125" style="389" bestFit="1" customWidth="1"/>
    <col min="12766" max="12766" width="10.28515625" style="389" customWidth="1"/>
    <col min="12767" max="12774" width="9.5703125" style="389" bestFit="1" customWidth="1"/>
    <col min="12775" max="12775" width="9.5703125" style="389" customWidth="1"/>
    <col min="12776" max="12782" width="9.5703125" style="389" bestFit="1" customWidth="1"/>
    <col min="12783" max="12783" width="9.42578125" style="389" customWidth="1"/>
    <col min="12784" max="12799" width="9.5703125" style="389" bestFit="1" customWidth="1"/>
    <col min="12800" max="12801" width="12.5703125" style="389" bestFit="1" customWidth="1"/>
    <col min="12802" max="12802" width="11.42578125" style="389" bestFit="1" customWidth="1"/>
    <col min="12803" max="12803" width="11" style="389" bestFit="1" customWidth="1"/>
    <col min="12804" max="12804" width="11.7109375" style="389" bestFit="1" customWidth="1"/>
    <col min="12805" max="12993" width="9.140625" style="389"/>
    <col min="12994" max="12994" width="6.7109375" style="389" customWidth="1"/>
    <col min="12995" max="12995" width="39.140625" style="389" customWidth="1"/>
    <col min="12996" max="12996" width="8.7109375" style="389" customWidth="1"/>
    <col min="12997" max="12997" width="11.7109375" style="389" customWidth="1"/>
    <col min="12998" max="12998" width="12.7109375" style="389" customWidth="1"/>
    <col min="12999" max="12999" width="12" style="389" customWidth="1"/>
    <col min="13000" max="13000" width="12.85546875" style="389" customWidth="1"/>
    <col min="13001" max="13001" width="11.42578125" style="389" customWidth="1"/>
    <col min="13002" max="13002" width="10.42578125" style="389" customWidth="1"/>
    <col min="13003" max="13003" width="11.7109375" style="389" customWidth="1"/>
    <col min="13004" max="13004" width="11.140625" style="389" customWidth="1"/>
    <col min="13005" max="13005" width="11.85546875" style="389" bestFit="1" customWidth="1"/>
    <col min="13006" max="13006" width="10.5703125" style="389" bestFit="1" customWidth="1"/>
    <col min="13007" max="13007" width="9.5703125" style="389" bestFit="1" customWidth="1"/>
    <col min="13008" max="13008" width="11.42578125" style="389" customWidth="1"/>
    <col min="13009" max="13009" width="10.5703125" style="389" customWidth="1"/>
    <col min="13010" max="13010" width="7.5703125" style="389" customWidth="1"/>
    <col min="13011" max="13011" width="9.5703125" style="389" bestFit="1" customWidth="1"/>
    <col min="13012" max="13012" width="11" style="389" bestFit="1" customWidth="1"/>
    <col min="13013" max="13013" width="10.140625" style="389" bestFit="1" customWidth="1"/>
    <col min="13014" max="13018" width="9.5703125" style="389" bestFit="1" customWidth="1"/>
    <col min="13019" max="13019" width="10.140625" style="389" bestFit="1" customWidth="1"/>
    <col min="13020" max="13021" width="9.5703125" style="389" bestFit="1" customWidth="1"/>
    <col min="13022" max="13022" width="10.28515625" style="389" customWidth="1"/>
    <col min="13023" max="13030" width="9.5703125" style="389" bestFit="1" customWidth="1"/>
    <col min="13031" max="13031" width="9.5703125" style="389" customWidth="1"/>
    <col min="13032" max="13038" width="9.5703125" style="389" bestFit="1" customWidth="1"/>
    <col min="13039" max="13039" width="9.42578125" style="389" customWidth="1"/>
    <col min="13040" max="13055" width="9.5703125" style="389" bestFit="1" customWidth="1"/>
    <col min="13056" max="13057" width="12.5703125" style="389" bestFit="1" customWidth="1"/>
    <col min="13058" max="13058" width="11.42578125" style="389" bestFit="1" customWidth="1"/>
    <col min="13059" max="13059" width="11" style="389" bestFit="1" customWidth="1"/>
    <col min="13060" max="13060" width="11.7109375" style="389" bestFit="1" customWidth="1"/>
    <col min="13061" max="13249" width="9.140625" style="389"/>
    <col min="13250" max="13250" width="6.7109375" style="389" customWidth="1"/>
    <col min="13251" max="13251" width="39.140625" style="389" customWidth="1"/>
    <col min="13252" max="13252" width="8.7109375" style="389" customWidth="1"/>
    <col min="13253" max="13253" width="11.7109375" style="389" customWidth="1"/>
    <col min="13254" max="13254" width="12.7109375" style="389" customWidth="1"/>
    <col min="13255" max="13255" width="12" style="389" customWidth="1"/>
    <col min="13256" max="13256" width="12.85546875" style="389" customWidth="1"/>
    <col min="13257" max="13257" width="11.42578125" style="389" customWidth="1"/>
    <col min="13258" max="13258" width="10.42578125" style="389" customWidth="1"/>
    <col min="13259" max="13259" width="11.7109375" style="389" customWidth="1"/>
    <col min="13260" max="13260" width="11.140625" style="389" customWidth="1"/>
    <col min="13261" max="13261" width="11.85546875" style="389" bestFit="1" customWidth="1"/>
    <col min="13262" max="13262" width="10.5703125" style="389" bestFit="1" customWidth="1"/>
    <col min="13263" max="13263" width="9.5703125" style="389" bestFit="1" customWidth="1"/>
    <col min="13264" max="13264" width="11.42578125" style="389" customWidth="1"/>
    <col min="13265" max="13265" width="10.5703125" style="389" customWidth="1"/>
    <col min="13266" max="13266" width="7.5703125" style="389" customWidth="1"/>
    <col min="13267" max="13267" width="9.5703125" style="389" bestFit="1" customWidth="1"/>
    <col min="13268" max="13268" width="11" style="389" bestFit="1" customWidth="1"/>
    <col min="13269" max="13269" width="10.140625" style="389" bestFit="1" customWidth="1"/>
    <col min="13270" max="13274" width="9.5703125" style="389" bestFit="1" customWidth="1"/>
    <col min="13275" max="13275" width="10.140625" style="389" bestFit="1" customWidth="1"/>
    <col min="13276" max="13277" width="9.5703125" style="389" bestFit="1" customWidth="1"/>
    <col min="13278" max="13278" width="10.28515625" style="389" customWidth="1"/>
    <col min="13279" max="13286" width="9.5703125" style="389" bestFit="1" customWidth="1"/>
    <col min="13287" max="13287" width="9.5703125" style="389" customWidth="1"/>
    <col min="13288" max="13294" width="9.5703125" style="389" bestFit="1" customWidth="1"/>
    <col min="13295" max="13295" width="9.42578125" style="389" customWidth="1"/>
    <col min="13296" max="13311" width="9.5703125" style="389" bestFit="1" customWidth="1"/>
    <col min="13312" max="13313" width="12.5703125" style="389" bestFit="1" customWidth="1"/>
    <col min="13314" max="13314" width="11.42578125" style="389" bestFit="1" customWidth="1"/>
    <col min="13315" max="13315" width="11" style="389" bestFit="1" customWidth="1"/>
    <col min="13316" max="13316" width="11.7109375" style="389" bestFit="1" customWidth="1"/>
    <col min="13317" max="13505" width="9.140625" style="389"/>
    <col min="13506" max="13506" width="6.7109375" style="389" customWidth="1"/>
    <col min="13507" max="13507" width="39.140625" style="389" customWidth="1"/>
    <col min="13508" max="13508" width="8.7109375" style="389" customWidth="1"/>
    <col min="13509" max="13509" width="11.7109375" style="389" customWidth="1"/>
    <col min="13510" max="13510" width="12.7109375" style="389" customWidth="1"/>
    <col min="13511" max="13511" width="12" style="389" customWidth="1"/>
    <col min="13512" max="13512" width="12.85546875" style="389" customWidth="1"/>
    <col min="13513" max="13513" width="11.42578125" style="389" customWidth="1"/>
    <col min="13514" max="13514" width="10.42578125" style="389" customWidth="1"/>
    <col min="13515" max="13515" width="11.7109375" style="389" customWidth="1"/>
    <col min="13516" max="13516" width="11.140625" style="389" customWidth="1"/>
    <col min="13517" max="13517" width="11.85546875" style="389" bestFit="1" customWidth="1"/>
    <col min="13518" max="13518" width="10.5703125" style="389" bestFit="1" customWidth="1"/>
    <col min="13519" max="13519" width="9.5703125" style="389" bestFit="1" customWidth="1"/>
    <col min="13520" max="13520" width="11.42578125" style="389" customWidth="1"/>
    <col min="13521" max="13521" width="10.5703125" style="389" customWidth="1"/>
    <col min="13522" max="13522" width="7.5703125" style="389" customWidth="1"/>
    <col min="13523" max="13523" width="9.5703125" style="389" bestFit="1" customWidth="1"/>
    <col min="13524" max="13524" width="11" style="389" bestFit="1" customWidth="1"/>
    <col min="13525" max="13525" width="10.140625" style="389" bestFit="1" customWidth="1"/>
    <col min="13526" max="13530" width="9.5703125" style="389" bestFit="1" customWidth="1"/>
    <col min="13531" max="13531" width="10.140625" style="389" bestFit="1" customWidth="1"/>
    <col min="13532" max="13533" width="9.5703125" style="389" bestFit="1" customWidth="1"/>
    <col min="13534" max="13534" width="10.28515625" style="389" customWidth="1"/>
    <col min="13535" max="13542" width="9.5703125" style="389" bestFit="1" customWidth="1"/>
    <col min="13543" max="13543" width="9.5703125" style="389" customWidth="1"/>
    <col min="13544" max="13550" width="9.5703125" style="389" bestFit="1" customWidth="1"/>
    <col min="13551" max="13551" width="9.42578125" style="389" customWidth="1"/>
    <col min="13552" max="13567" width="9.5703125" style="389" bestFit="1" customWidth="1"/>
    <col min="13568" max="13569" width="12.5703125" style="389" bestFit="1" customWidth="1"/>
    <col min="13570" max="13570" width="11.42578125" style="389" bestFit="1" customWidth="1"/>
    <col min="13571" max="13571" width="11" style="389" bestFit="1" customWidth="1"/>
    <col min="13572" max="13572" width="11.7109375" style="389" bestFit="1" customWidth="1"/>
    <col min="13573" max="13761" width="9.140625" style="389"/>
    <col min="13762" max="13762" width="6.7109375" style="389" customWidth="1"/>
    <col min="13763" max="13763" width="39.140625" style="389" customWidth="1"/>
    <col min="13764" max="13764" width="8.7109375" style="389" customWidth="1"/>
    <col min="13765" max="13765" width="11.7109375" style="389" customWidth="1"/>
    <col min="13766" max="13766" width="12.7109375" style="389" customWidth="1"/>
    <col min="13767" max="13767" width="12" style="389" customWidth="1"/>
    <col min="13768" max="13768" width="12.85546875" style="389" customWidth="1"/>
    <col min="13769" max="13769" width="11.42578125" style="389" customWidth="1"/>
    <col min="13770" max="13770" width="10.42578125" style="389" customWidth="1"/>
    <col min="13771" max="13771" width="11.7109375" style="389" customWidth="1"/>
    <col min="13772" max="13772" width="11.140625" style="389" customWidth="1"/>
    <col min="13773" max="13773" width="11.85546875" style="389" bestFit="1" customWidth="1"/>
    <col min="13774" max="13774" width="10.5703125" style="389" bestFit="1" customWidth="1"/>
    <col min="13775" max="13775" width="9.5703125" style="389" bestFit="1" customWidth="1"/>
    <col min="13776" max="13776" width="11.42578125" style="389" customWidth="1"/>
    <col min="13777" max="13777" width="10.5703125" style="389" customWidth="1"/>
    <col min="13778" max="13778" width="7.5703125" style="389" customWidth="1"/>
    <col min="13779" max="13779" width="9.5703125" style="389" bestFit="1" customWidth="1"/>
    <col min="13780" max="13780" width="11" style="389" bestFit="1" customWidth="1"/>
    <col min="13781" max="13781" width="10.140625" style="389" bestFit="1" customWidth="1"/>
    <col min="13782" max="13786" width="9.5703125" style="389" bestFit="1" customWidth="1"/>
    <col min="13787" max="13787" width="10.140625" style="389" bestFit="1" customWidth="1"/>
    <col min="13788" max="13789" width="9.5703125" style="389" bestFit="1" customWidth="1"/>
    <col min="13790" max="13790" width="10.28515625" style="389" customWidth="1"/>
    <col min="13791" max="13798" width="9.5703125" style="389" bestFit="1" customWidth="1"/>
    <col min="13799" max="13799" width="9.5703125" style="389" customWidth="1"/>
    <col min="13800" max="13806" width="9.5703125" style="389" bestFit="1" customWidth="1"/>
    <col min="13807" max="13807" width="9.42578125" style="389" customWidth="1"/>
    <col min="13808" max="13823" width="9.5703125" style="389" bestFit="1" customWidth="1"/>
    <col min="13824" max="13825" width="12.5703125" style="389" bestFit="1" customWidth="1"/>
    <col min="13826" max="13826" width="11.42578125" style="389" bestFit="1" customWidth="1"/>
    <col min="13827" max="13827" width="11" style="389" bestFit="1" customWidth="1"/>
    <col min="13828" max="13828" width="11.7109375" style="389" bestFit="1" customWidth="1"/>
    <col min="13829" max="14017" width="9.140625" style="389"/>
    <col min="14018" max="14018" width="6.7109375" style="389" customWidth="1"/>
    <col min="14019" max="14019" width="39.140625" style="389" customWidth="1"/>
    <col min="14020" max="14020" width="8.7109375" style="389" customWidth="1"/>
    <col min="14021" max="14021" width="11.7109375" style="389" customWidth="1"/>
    <col min="14022" max="14022" width="12.7109375" style="389" customWidth="1"/>
    <col min="14023" max="14023" width="12" style="389" customWidth="1"/>
    <col min="14024" max="14024" width="12.85546875" style="389" customWidth="1"/>
    <col min="14025" max="14025" width="11.42578125" style="389" customWidth="1"/>
    <col min="14026" max="14026" width="10.42578125" style="389" customWidth="1"/>
    <col min="14027" max="14027" width="11.7109375" style="389" customWidth="1"/>
    <col min="14028" max="14028" width="11.140625" style="389" customWidth="1"/>
    <col min="14029" max="14029" width="11.85546875" style="389" bestFit="1" customWidth="1"/>
    <col min="14030" max="14030" width="10.5703125" style="389" bestFit="1" customWidth="1"/>
    <col min="14031" max="14031" width="9.5703125" style="389" bestFit="1" customWidth="1"/>
    <col min="14032" max="14032" width="11.42578125" style="389" customWidth="1"/>
    <col min="14033" max="14033" width="10.5703125" style="389" customWidth="1"/>
    <col min="14034" max="14034" width="7.5703125" style="389" customWidth="1"/>
    <col min="14035" max="14035" width="9.5703125" style="389" bestFit="1" customWidth="1"/>
    <col min="14036" max="14036" width="11" style="389" bestFit="1" customWidth="1"/>
    <col min="14037" max="14037" width="10.140625" style="389" bestFit="1" customWidth="1"/>
    <col min="14038" max="14042" width="9.5703125" style="389" bestFit="1" customWidth="1"/>
    <col min="14043" max="14043" width="10.140625" style="389" bestFit="1" customWidth="1"/>
    <col min="14044" max="14045" width="9.5703125" style="389" bestFit="1" customWidth="1"/>
    <col min="14046" max="14046" width="10.28515625" style="389" customWidth="1"/>
    <col min="14047" max="14054" width="9.5703125" style="389" bestFit="1" customWidth="1"/>
    <col min="14055" max="14055" width="9.5703125" style="389" customWidth="1"/>
    <col min="14056" max="14062" width="9.5703125" style="389" bestFit="1" customWidth="1"/>
    <col min="14063" max="14063" width="9.42578125" style="389" customWidth="1"/>
    <col min="14064" max="14079" width="9.5703125" style="389" bestFit="1" customWidth="1"/>
    <col min="14080" max="14081" width="12.5703125" style="389" bestFit="1" customWidth="1"/>
    <col min="14082" max="14082" width="11.42578125" style="389" bestFit="1" customWidth="1"/>
    <col min="14083" max="14083" width="11" style="389" bestFit="1" customWidth="1"/>
    <col min="14084" max="14084" width="11.7109375" style="389" bestFit="1" customWidth="1"/>
    <col min="14085" max="14273" width="9.140625" style="389"/>
    <col min="14274" max="14274" width="6.7109375" style="389" customWidth="1"/>
    <col min="14275" max="14275" width="39.140625" style="389" customWidth="1"/>
    <col min="14276" max="14276" width="8.7109375" style="389" customWidth="1"/>
    <col min="14277" max="14277" width="11.7109375" style="389" customWidth="1"/>
    <col min="14278" max="14278" width="12.7109375" style="389" customWidth="1"/>
    <col min="14279" max="14279" width="12" style="389" customWidth="1"/>
    <col min="14280" max="14280" width="12.85546875" style="389" customWidth="1"/>
    <col min="14281" max="14281" width="11.42578125" style="389" customWidth="1"/>
    <col min="14282" max="14282" width="10.42578125" style="389" customWidth="1"/>
    <col min="14283" max="14283" width="11.7109375" style="389" customWidth="1"/>
    <col min="14284" max="14284" width="11.140625" style="389" customWidth="1"/>
    <col min="14285" max="14285" width="11.85546875" style="389" bestFit="1" customWidth="1"/>
    <col min="14286" max="14286" width="10.5703125" style="389" bestFit="1" customWidth="1"/>
    <col min="14287" max="14287" width="9.5703125" style="389" bestFit="1" customWidth="1"/>
    <col min="14288" max="14288" width="11.42578125" style="389" customWidth="1"/>
    <col min="14289" max="14289" width="10.5703125" style="389" customWidth="1"/>
    <col min="14290" max="14290" width="7.5703125" style="389" customWidth="1"/>
    <col min="14291" max="14291" width="9.5703125" style="389" bestFit="1" customWidth="1"/>
    <col min="14292" max="14292" width="11" style="389" bestFit="1" customWidth="1"/>
    <col min="14293" max="14293" width="10.140625" style="389" bestFit="1" customWidth="1"/>
    <col min="14294" max="14298" width="9.5703125" style="389" bestFit="1" customWidth="1"/>
    <col min="14299" max="14299" width="10.140625" style="389" bestFit="1" customWidth="1"/>
    <col min="14300" max="14301" width="9.5703125" style="389" bestFit="1" customWidth="1"/>
    <col min="14302" max="14302" width="10.28515625" style="389" customWidth="1"/>
    <col min="14303" max="14310" width="9.5703125" style="389" bestFit="1" customWidth="1"/>
    <col min="14311" max="14311" width="9.5703125" style="389" customWidth="1"/>
    <col min="14312" max="14318" width="9.5703125" style="389" bestFit="1" customWidth="1"/>
    <col min="14319" max="14319" width="9.42578125" style="389" customWidth="1"/>
    <col min="14320" max="14335" width="9.5703125" style="389" bestFit="1" customWidth="1"/>
    <col min="14336" max="14337" width="12.5703125" style="389" bestFit="1" customWidth="1"/>
    <col min="14338" max="14338" width="11.42578125" style="389" bestFit="1" customWidth="1"/>
    <col min="14339" max="14339" width="11" style="389" bestFit="1" customWidth="1"/>
    <col min="14340" max="14340" width="11.7109375" style="389" bestFit="1" customWidth="1"/>
    <col min="14341" max="14529" width="9.140625" style="389"/>
    <col min="14530" max="14530" width="6.7109375" style="389" customWidth="1"/>
    <col min="14531" max="14531" width="39.140625" style="389" customWidth="1"/>
    <col min="14532" max="14532" width="8.7109375" style="389" customWidth="1"/>
    <col min="14533" max="14533" width="11.7109375" style="389" customWidth="1"/>
    <col min="14534" max="14534" width="12.7109375" style="389" customWidth="1"/>
    <col min="14535" max="14535" width="12" style="389" customWidth="1"/>
    <col min="14536" max="14536" width="12.85546875" style="389" customWidth="1"/>
    <col min="14537" max="14537" width="11.42578125" style="389" customWidth="1"/>
    <col min="14538" max="14538" width="10.42578125" style="389" customWidth="1"/>
    <col min="14539" max="14539" width="11.7109375" style="389" customWidth="1"/>
    <col min="14540" max="14540" width="11.140625" style="389" customWidth="1"/>
    <col min="14541" max="14541" width="11.85546875" style="389" bestFit="1" customWidth="1"/>
    <col min="14542" max="14542" width="10.5703125" style="389" bestFit="1" customWidth="1"/>
    <col min="14543" max="14543" width="9.5703125" style="389" bestFit="1" customWidth="1"/>
    <col min="14544" max="14544" width="11.42578125" style="389" customWidth="1"/>
    <col min="14545" max="14545" width="10.5703125" style="389" customWidth="1"/>
    <col min="14546" max="14546" width="7.5703125" style="389" customWidth="1"/>
    <col min="14547" max="14547" width="9.5703125" style="389" bestFit="1" customWidth="1"/>
    <col min="14548" max="14548" width="11" style="389" bestFit="1" customWidth="1"/>
    <col min="14549" max="14549" width="10.140625" style="389" bestFit="1" customWidth="1"/>
    <col min="14550" max="14554" width="9.5703125" style="389" bestFit="1" customWidth="1"/>
    <col min="14555" max="14555" width="10.140625" style="389" bestFit="1" customWidth="1"/>
    <col min="14556" max="14557" width="9.5703125" style="389" bestFit="1" customWidth="1"/>
    <col min="14558" max="14558" width="10.28515625" style="389" customWidth="1"/>
    <col min="14559" max="14566" width="9.5703125" style="389" bestFit="1" customWidth="1"/>
    <col min="14567" max="14567" width="9.5703125" style="389" customWidth="1"/>
    <col min="14568" max="14574" width="9.5703125" style="389" bestFit="1" customWidth="1"/>
    <col min="14575" max="14575" width="9.42578125" style="389" customWidth="1"/>
    <col min="14576" max="14591" width="9.5703125" style="389" bestFit="1" customWidth="1"/>
    <col min="14592" max="14593" width="12.5703125" style="389" bestFit="1" customWidth="1"/>
    <col min="14594" max="14594" width="11.42578125" style="389" bestFit="1" customWidth="1"/>
    <col min="14595" max="14595" width="11" style="389" bestFit="1" customWidth="1"/>
    <col min="14596" max="14596" width="11.7109375" style="389" bestFit="1" customWidth="1"/>
    <col min="14597" max="14785" width="9.140625" style="389"/>
    <col min="14786" max="14786" width="6.7109375" style="389" customWidth="1"/>
    <col min="14787" max="14787" width="39.140625" style="389" customWidth="1"/>
    <col min="14788" max="14788" width="8.7109375" style="389" customWidth="1"/>
    <col min="14789" max="14789" width="11.7109375" style="389" customWidth="1"/>
    <col min="14790" max="14790" width="12.7109375" style="389" customWidth="1"/>
    <col min="14791" max="14791" width="12" style="389" customWidth="1"/>
    <col min="14792" max="14792" width="12.85546875" style="389" customWidth="1"/>
    <col min="14793" max="14793" width="11.42578125" style="389" customWidth="1"/>
    <col min="14794" max="14794" width="10.42578125" style="389" customWidth="1"/>
    <col min="14795" max="14795" width="11.7109375" style="389" customWidth="1"/>
    <col min="14796" max="14796" width="11.140625" style="389" customWidth="1"/>
    <col min="14797" max="14797" width="11.85546875" style="389" bestFit="1" customWidth="1"/>
    <col min="14798" max="14798" width="10.5703125" style="389" bestFit="1" customWidth="1"/>
    <col min="14799" max="14799" width="9.5703125" style="389" bestFit="1" customWidth="1"/>
    <col min="14800" max="14800" width="11.42578125" style="389" customWidth="1"/>
    <col min="14801" max="14801" width="10.5703125" style="389" customWidth="1"/>
    <col min="14802" max="14802" width="7.5703125" style="389" customWidth="1"/>
    <col min="14803" max="14803" width="9.5703125" style="389" bestFit="1" customWidth="1"/>
    <col min="14804" max="14804" width="11" style="389" bestFit="1" customWidth="1"/>
    <col min="14805" max="14805" width="10.140625" style="389" bestFit="1" customWidth="1"/>
    <col min="14806" max="14810" width="9.5703125" style="389" bestFit="1" customWidth="1"/>
    <col min="14811" max="14811" width="10.140625" style="389" bestFit="1" customWidth="1"/>
    <col min="14812" max="14813" width="9.5703125" style="389" bestFit="1" customWidth="1"/>
    <col min="14814" max="14814" width="10.28515625" style="389" customWidth="1"/>
    <col min="14815" max="14822" width="9.5703125" style="389" bestFit="1" customWidth="1"/>
    <col min="14823" max="14823" width="9.5703125" style="389" customWidth="1"/>
    <col min="14824" max="14830" width="9.5703125" style="389" bestFit="1" customWidth="1"/>
    <col min="14831" max="14831" width="9.42578125" style="389" customWidth="1"/>
    <col min="14832" max="14847" width="9.5703125" style="389" bestFit="1" customWidth="1"/>
    <col min="14848" max="14849" width="12.5703125" style="389" bestFit="1" customWidth="1"/>
    <col min="14850" max="14850" width="11.42578125" style="389" bestFit="1" customWidth="1"/>
    <col min="14851" max="14851" width="11" style="389" bestFit="1" customWidth="1"/>
    <col min="14852" max="14852" width="11.7109375" style="389" bestFit="1" customWidth="1"/>
    <col min="14853" max="15041" width="9.140625" style="389"/>
    <col min="15042" max="15042" width="6.7109375" style="389" customWidth="1"/>
    <col min="15043" max="15043" width="39.140625" style="389" customWidth="1"/>
    <col min="15044" max="15044" width="8.7109375" style="389" customWidth="1"/>
    <col min="15045" max="15045" width="11.7109375" style="389" customWidth="1"/>
    <col min="15046" max="15046" width="12.7109375" style="389" customWidth="1"/>
    <col min="15047" max="15047" width="12" style="389" customWidth="1"/>
    <col min="15048" max="15048" width="12.85546875" style="389" customWidth="1"/>
    <col min="15049" max="15049" width="11.42578125" style="389" customWidth="1"/>
    <col min="15050" max="15050" width="10.42578125" style="389" customWidth="1"/>
    <col min="15051" max="15051" width="11.7109375" style="389" customWidth="1"/>
    <col min="15052" max="15052" width="11.140625" style="389" customWidth="1"/>
    <col min="15053" max="15053" width="11.85546875" style="389" bestFit="1" customWidth="1"/>
    <col min="15054" max="15054" width="10.5703125" style="389" bestFit="1" customWidth="1"/>
    <col min="15055" max="15055" width="9.5703125" style="389" bestFit="1" customWidth="1"/>
    <col min="15056" max="15056" width="11.42578125" style="389" customWidth="1"/>
    <col min="15057" max="15057" width="10.5703125" style="389" customWidth="1"/>
    <col min="15058" max="15058" width="7.5703125" style="389" customWidth="1"/>
    <col min="15059" max="15059" width="9.5703125" style="389" bestFit="1" customWidth="1"/>
    <col min="15060" max="15060" width="11" style="389" bestFit="1" customWidth="1"/>
    <col min="15061" max="15061" width="10.140625" style="389" bestFit="1" customWidth="1"/>
    <col min="15062" max="15066" width="9.5703125" style="389" bestFit="1" customWidth="1"/>
    <col min="15067" max="15067" width="10.140625" style="389" bestFit="1" customWidth="1"/>
    <col min="15068" max="15069" width="9.5703125" style="389" bestFit="1" customWidth="1"/>
    <col min="15070" max="15070" width="10.28515625" style="389" customWidth="1"/>
    <col min="15071" max="15078" width="9.5703125" style="389" bestFit="1" customWidth="1"/>
    <col min="15079" max="15079" width="9.5703125" style="389" customWidth="1"/>
    <col min="15080" max="15086" width="9.5703125" style="389" bestFit="1" customWidth="1"/>
    <col min="15087" max="15087" width="9.42578125" style="389" customWidth="1"/>
    <col min="15088" max="15103" width="9.5703125" style="389" bestFit="1" customWidth="1"/>
    <col min="15104" max="15105" width="12.5703125" style="389" bestFit="1" customWidth="1"/>
    <col min="15106" max="15106" width="11.42578125" style="389" bestFit="1" customWidth="1"/>
    <col min="15107" max="15107" width="11" style="389" bestFit="1" customWidth="1"/>
    <col min="15108" max="15108" width="11.7109375" style="389" bestFit="1" customWidth="1"/>
    <col min="15109" max="15297" width="9.140625" style="389"/>
    <col min="15298" max="15298" width="6.7109375" style="389" customWidth="1"/>
    <col min="15299" max="15299" width="39.140625" style="389" customWidth="1"/>
    <col min="15300" max="15300" width="8.7109375" style="389" customWidth="1"/>
    <col min="15301" max="15301" width="11.7109375" style="389" customWidth="1"/>
    <col min="15302" max="15302" width="12.7109375" style="389" customWidth="1"/>
    <col min="15303" max="15303" width="12" style="389" customWidth="1"/>
    <col min="15304" max="15304" width="12.85546875" style="389" customWidth="1"/>
    <col min="15305" max="15305" width="11.42578125" style="389" customWidth="1"/>
    <col min="15306" max="15306" width="10.42578125" style="389" customWidth="1"/>
    <col min="15307" max="15307" width="11.7109375" style="389" customWidth="1"/>
    <col min="15308" max="15308" width="11.140625" style="389" customWidth="1"/>
    <col min="15309" max="15309" width="11.85546875" style="389" bestFit="1" customWidth="1"/>
    <col min="15310" max="15310" width="10.5703125" style="389" bestFit="1" customWidth="1"/>
    <col min="15311" max="15311" width="9.5703125" style="389" bestFit="1" customWidth="1"/>
    <col min="15312" max="15312" width="11.42578125" style="389" customWidth="1"/>
    <col min="15313" max="15313" width="10.5703125" style="389" customWidth="1"/>
    <col min="15314" max="15314" width="7.5703125" style="389" customWidth="1"/>
    <col min="15315" max="15315" width="9.5703125" style="389" bestFit="1" customWidth="1"/>
    <col min="15316" max="15316" width="11" style="389" bestFit="1" customWidth="1"/>
    <col min="15317" max="15317" width="10.140625" style="389" bestFit="1" customWidth="1"/>
    <col min="15318" max="15322" width="9.5703125" style="389" bestFit="1" customWidth="1"/>
    <col min="15323" max="15323" width="10.140625" style="389" bestFit="1" customWidth="1"/>
    <col min="15324" max="15325" width="9.5703125" style="389" bestFit="1" customWidth="1"/>
    <col min="15326" max="15326" width="10.28515625" style="389" customWidth="1"/>
    <col min="15327" max="15334" width="9.5703125" style="389" bestFit="1" customWidth="1"/>
    <col min="15335" max="15335" width="9.5703125" style="389" customWidth="1"/>
    <col min="15336" max="15342" width="9.5703125" style="389" bestFit="1" customWidth="1"/>
    <col min="15343" max="15343" width="9.42578125" style="389" customWidth="1"/>
    <col min="15344" max="15359" width="9.5703125" style="389" bestFit="1" customWidth="1"/>
    <col min="15360" max="15361" width="12.5703125" style="389" bestFit="1" customWidth="1"/>
    <col min="15362" max="15362" width="11.42578125" style="389" bestFit="1" customWidth="1"/>
    <col min="15363" max="15363" width="11" style="389" bestFit="1" customWidth="1"/>
    <col min="15364" max="15364" width="11.7109375" style="389" bestFit="1" customWidth="1"/>
    <col min="15365" max="15553" width="9.140625" style="389"/>
    <col min="15554" max="15554" width="6.7109375" style="389" customWidth="1"/>
    <col min="15555" max="15555" width="39.140625" style="389" customWidth="1"/>
    <col min="15556" max="15556" width="8.7109375" style="389" customWidth="1"/>
    <col min="15557" max="15557" width="11.7109375" style="389" customWidth="1"/>
    <col min="15558" max="15558" width="12.7109375" style="389" customWidth="1"/>
    <col min="15559" max="15559" width="12" style="389" customWidth="1"/>
    <col min="15560" max="15560" width="12.85546875" style="389" customWidth="1"/>
    <col min="15561" max="15561" width="11.42578125" style="389" customWidth="1"/>
    <col min="15562" max="15562" width="10.42578125" style="389" customWidth="1"/>
    <col min="15563" max="15563" width="11.7109375" style="389" customWidth="1"/>
    <col min="15564" max="15564" width="11.140625" style="389" customWidth="1"/>
    <col min="15565" max="15565" width="11.85546875" style="389" bestFit="1" customWidth="1"/>
    <col min="15566" max="15566" width="10.5703125" style="389" bestFit="1" customWidth="1"/>
    <col min="15567" max="15567" width="9.5703125" style="389" bestFit="1" customWidth="1"/>
    <col min="15568" max="15568" width="11.42578125" style="389" customWidth="1"/>
    <col min="15569" max="15569" width="10.5703125" style="389" customWidth="1"/>
    <col min="15570" max="15570" width="7.5703125" style="389" customWidth="1"/>
    <col min="15571" max="15571" width="9.5703125" style="389" bestFit="1" customWidth="1"/>
    <col min="15572" max="15572" width="11" style="389" bestFit="1" customWidth="1"/>
    <col min="15573" max="15573" width="10.140625" style="389" bestFit="1" customWidth="1"/>
    <col min="15574" max="15578" width="9.5703125" style="389" bestFit="1" customWidth="1"/>
    <col min="15579" max="15579" width="10.140625" style="389" bestFit="1" customWidth="1"/>
    <col min="15580" max="15581" width="9.5703125" style="389" bestFit="1" customWidth="1"/>
    <col min="15582" max="15582" width="10.28515625" style="389" customWidth="1"/>
    <col min="15583" max="15590" width="9.5703125" style="389" bestFit="1" customWidth="1"/>
    <col min="15591" max="15591" width="9.5703125" style="389" customWidth="1"/>
    <col min="15592" max="15598" width="9.5703125" style="389" bestFit="1" customWidth="1"/>
    <col min="15599" max="15599" width="9.42578125" style="389" customWidth="1"/>
    <col min="15600" max="15615" width="9.5703125" style="389" bestFit="1" customWidth="1"/>
    <col min="15616" max="15617" width="12.5703125" style="389" bestFit="1" customWidth="1"/>
    <col min="15618" max="15618" width="11.42578125" style="389" bestFit="1" customWidth="1"/>
    <col min="15619" max="15619" width="11" style="389" bestFit="1" customWidth="1"/>
    <col min="15620" max="15620" width="11.7109375" style="389" bestFit="1" customWidth="1"/>
    <col min="15621" max="15809" width="9.140625" style="389"/>
    <col min="15810" max="15810" width="6.7109375" style="389" customWidth="1"/>
    <col min="15811" max="15811" width="39.140625" style="389" customWidth="1"/>
    <col min="15812" max="15812" width="8.7109375" style="389" customWidth="1"/>
    <col min="15813" max="15813" width="11.7109375" style="389" customWidth="1"/>
    <col min="15814" max="15814" width="12.7109375" style="389" customWidth="1"/>
    <col min="15815" max="15815" width="12" style="389" customWidth="1"/>
    <col min="15816" max="15816" width="12.85546875" style="389" customWidth="1"/>
    <col min="15817" max="15817" width="11.42578125" style="389" customWidth="1"/>
    <col min="15818" max="15818" width="10.42578125" style="389" customWidth="1"/>
    <col min="15819" max="15819" width="11.7109375" style="389" customWidth="1"/>
    <col min="15820" max="15820" width="11.140625" style="389" customWidth="1"/>
    <col min="15821" max="15821" width="11.85546875" style="389" bestFit="1" customWidth="1"/>
    <col min="15822" max="15822" width="10.5703125" style="389" bestFit="1" customWidth="1"/>
    <col min="15823" max="15823" width="9.5703125" style="389" bestFit="1" customWidth="1"/>
    <col min="15824" max="15824" width="11.42578125" style="389" customWidth="1"/>
    <col min="15825" max="15825" width="10.5703125" style="389" customWidth="1"/>
    <col min="15826" max="15826" width="7.5703125" style="389" customWidth="1"/>
    <col min="15827" max="15827" width="9.5703125" style="389" bestFit="1" customWidth="1"/>
    <col min="15828" max="15828" width="11" style="389" bestFit="1" customWidth="1"/>
    <col min="15829" max="15829" width="10.140625" style="389" bestFit="1" customWidth="1"/>
    <col min="15830" max="15834" width="9.5703125" style="389" bestFit="1" customWidth="1"/>
    <col min="15835" max="15835" width="10.140625" style="389" bestFit="1" customWidth="1"/>
    <col min="15836" max="15837" width="9.5703125" style="389" bestFit="1" customWidth="1"/>
    <col min="15838" max="15838" width="10.28515625" style="389" customWidth="1"/>
    <col min="15839" max="15846" width="9.5703125" style="389" bestFit="1" customWidth="1"/>
    <col min="15847" max="15847" width="9.5703125" style="389" customWidth="1"/>
    <col min="15848" max="15854" width="9.5703125" style="389" bestFit="1" customWidth="1"/>
    <col min="15855" max="15855" width="9.42578125" style="389" customWidth="1"/>
    <col min="15856" max="15871" width="9.5703125" style="389" bestFit="1" customWidth="1"/>
    <col min="15872" max="15873" width="12.5703125" style="389" bestFit="1" customWidth="1"/>
    <col min="15874" max="15874" width="11.42578125" style="389" bestFit="1" customWidth="1"/>
    <col min="15875" max="15875" width="11" style="389" bestFit="1" customWidth="1"/>
    <col min="15876" max="15876" width="11.7109375" style="389" bestFit="1" customWidth="1"/>
    <col min="15877" max="16065" width="9.140625" style="389"/>
    <col min="16066" max="16066" width="6.7109375" style="389" customWidth="1"/>
    <col min="16067" max="16067" width="39.140625" style="389" customWidth="1"/>
    <col min="16068" max="16068" width="8.7109375" style="389" customWidth="1"/>
    <col min="16069" max="16069" width="11.7109375" style="389" customWidth="1"/>
    <col min="16070" max="16070" width="12.7109375" style="389" customWidth="1"/>
    <col min="16071" max="16071" width="12" style="389" customWidth="1"/>
    <col min="16072" max="16072" width="12.85546875" style="389" customWidth="1"/>
    <col min="16073" max="16073" width="11.42578125" style="389" customWidth="1"/>
    <col min="16074" max="16074" width="10.42578125" style="389" customWidth="1"/>
    <col min="16075" max="16075" width="11.7109375" style="389" customWidth="1"/>
    <col min="16076" max="16076" width="11.140625" style="389" customWidth="1"/>
    <col min="16077" max="16077" width="11.85546875" style="389" bestFit="1" customWidth="1"/>
    <col min="16078" max="16078" width="10.5703125" style="389" bestFit="1" customWidth="1"/>
    <col min="16079" max="16079" width="9.5703125" style="389" bestFit="1" customWidth="1"/>
    <col min="16080" max="16080" width="11.42578125" style="389" customWidth="1"/>
    <col min="16081" max="16081" width="10.5703125" style="389" customWidth="1"/>
    <col min="16082" max="16082" width="7.5703125" style="389" customWidth="1"/>
    <col min="16083" max="16083" width="9.5703125" style="389" bestFit="1" customWidth="1"/>
    <col min="16084" max="16084" width="11" style="389" bestFit="1" customWidth="1"/>
    <col min="16085" max="16085" width="10.140625" style="389" bestFit="1" customWidth="1"/>
    <col min="16086" max="16090" width="9.5703125" style="389" bestFit="1" customWidth="1"/>
    <col min="16091" max="16091" width="10.140625" style="389" bestFit="1" customWidth="1"/>
    <col min="16092" max="16093" width="9.5703125" style="389" bestFit="1" customWidth="1"/>
    <col min="16094" max="16094" width="10.28515625" style="389" customWidth="1"/>
    <col min="16095" max="16102" width="9.5703125" style="389" bestFit="1" customWidth="1"/>
    <col min="16103" max="16103" width="9.5703125" style="389" customWidth="1"/>
    <col min="16104" max="16110" width="9.5703125" style="389" bestFit="1" customWidth="1"/>
    <col min="16111" max="16111" width="9.42578125" style="389" customWidth="1"/>
    <col min="16112" max="16127" width="9.5703125" style="389" bestFit="1" customWidth="1"/>
    <col min="16128" max="16129" width="12.5703125" style="389" bestFit="1" customWidth="1"/>
    <col min="16130" max="16130" width="11.42578125" style="389" bestFit="1" customWidth="1"/>
    <col min="16131" max="16131" width="11" style="389" bestFit="1" customWidth="1"/>
    <col min="16132" max="16132" width="11.7109375" style="389" bestFit="1" customWidth="1"/>
    <col min="16133" max="16384" width="9.140625" style="389"/>
  </cols>
  <sheetData>
    <row r="1" spans="1:63" ht="15.75" customHeight="1" x14ac:dyDescent="0.2">
      <c r="A1" s="288" t="s">
        <v>1295</v>
      </c>
      <c r="D1" s="312"/>
      <c r="E1" s="312"/>
      <c r="F1" s="312"/>
      <c r="G1" s="312"/>
      <c r="H1" s="312"/>
      <c r="I1" s="312"/>
      <c r="J1" s="312"/>
      <c r="K1" s="312"/>
      <c r="L1" s="312"/>
      <c r="M1" s="312"/>
      <c r="N1" s="312"/>
      <c r="O1" s="312"/>
      <c r="P1" s="312"/>
      <c r="Q1" s="312"/>
      <c r="R1" s="312"/>
      <c r="S1" s="312"/>
      <c r="T1" s="312"/>
      <c r="U1" s="312"/>
      <c r="V1" s="312"/>
      <c r="W1" s="312"/>
      <c r="X1" s="312"/>
      <c r="Y1" s="312"/>
      <c r="Z1" s="312"/>
      <c r="AA1" s="312"/>
      <c r="AB1" s="312"/>
      <c r="AC1" s="313"/>
      <c r="AD1" s="313"/>
      <c r="AE1" s="313"/>
      <c r="AF1" s="313"/>
      <c r="AG1" s="313"/>
      <c r="AH1" s="313"/>
      <c r="AI1" s="313"/>
      <c r="AJ1" s="313"/>
      <c r="AK1" s="313"/>
      <c r="AL1" s="312"/>
      <c r="AM1" s="312"/>
      <c r="AN1" s="312"/>
      <c r="AO1" s="312"/>
      <c r="AP1" s="313"/>
      <c r="AQ1" s="313"/>
      <c r="AR1" s="313"/>
      <c r="AS1" s="313"/>
      <c r="AT1" s="312"/>
      <c r="AU1" s="312"/>
      <c r="AV1" s="312"/>
      <c r="AW1" s="312"/>
      <c r="AX1" s="312"/>
      <c r="AY1" s="312"/>
      <c r="AZ1" s="312"/>
      <c r="BA1" s="312"/>
      <c r="BB1" s="312"/>
      <c r="BC1" s="312"/>
      <c r="BD1" s="312"/>
      <c r="BE1" s="312"/>
      <c r="BF1" s="312"/>
      <c r="BG1" s="313"/>
      <c r="BH1" s="313"/>
      <c r="BI1" s="313"/>
      <c r="BJ1" s="314"/>
      <c r="BK1" s="314"/>
    </row>
    <row r="2" spans="1:63" ht="27" customHeight="1" x14ac:dyDescent="0.2">
      <c r="A2" s="283" t="s">
        <v>1307</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row>
    <row r="3" spans="1:63" ht="11.25" customHeight="1" thickBot="1" x14ac:dyDescent="0.25">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2"/>
      <c r="AG3" s="312"/>
      <c r="AH3" s="312"/>
      <c r="AI3" s="312"/>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4"/>
      <c r="BJ3" s="314" t="s">
        <v>0</v>
      </c>
      <c r="BK3" s="314"/>
    </row>
    <row r="4" spans="1:63" ht="15.75" customHeight="1" thickTop="1" x14ac:dyDescent="0.2">
      <c r="A4" s="1524" t="s">
        <v>1</v>
      </c>
      <c r="B4" s="1526" t="s">
        <v>514</v>
      </c>
      <c r="C4" s="1526" t="s">
        <v>3</v>
      </c>
      <c r="D4" s="1515" t="s">
        <v>1260</v>
      </c>
      <c r="E4" s="1520" t="s">
        <v>1261</v>
      </c>
      <c r="F4" s="1521" t="s">
        <v>1262</v>
      </c>
      <c r="G4" s="1522"/>
      <c r="H4" s="1522"/>
      <c r="I4" s="1522"/>
      <c r="J4" s="1522"/>
      <c r="K4" s="1522"/>
      <c r="L4" s="1522"/>
      <c r="M4" s="1522"/>
      <c r="N4" s="1522"/>
      <c r="O4" s="1522"/>
      <c r="P4" s="1522"/>
      <c r="Q4" s="1522"/>
      <c r="R4" s="1522"/>
      <c r="S4" s="1522"/>
      <c r="T4" s="1522"/>
      <c r="U4" s="1522"/>
      <c r="V4" s="1522"/>
      <c r="W4" s="1522"/>
      <c r="X4" s="1522"/>
      <c r="Y4" s="1522"/>
      <c r="Z4" s="1522"/>
      <c r="AA4" s="1522"/>
      <c r="AB4" s="1522"/>
      <c r="AC4" s="1522"/>
      <c r="AD4" s="1522"/>
      <c r="AE4" s="1522"/>
      <c r="AF4" s="1522"/>
      <c r="AG4" s="1522"/>
      <c r="AH4" s="1522"/>
      <c r="AI4" s="1522"/>
      <c r="AJ4" s="1522"/>
      <c r="AK4" s="1522"/>
      <c r="AL4" s="1522"/>
      <c r="AM4" s="1522"/>
      <c r="AN4" s="1522"/>
      <c r="AO4" s="1522"/>
      <c r="AP4" s="1522"/>
      <c r="AQ4" s="1522"/>
      <c r="AR4" s="1522"/>
      <c r="AS4" s="1522"/>
      <c r="AT4" s="1522"/>
      <c r="AU4" s="1522"/>
      <c r="AV4" s="1522"/>
      <c r="AW4" s="1522"/>
      <c r="AX4" s="1522"/>
      <c r="AY4" s="1522"/>
      <c r="AZ4" s="1522"/>
      <c r="BA4" s="1522"/>
      <c r="BB4" s="1522"/>
      <c r="BC4" s="1522"/>
      <c r="BD4" s="1522"/>
      <c r="BE4" s="1522"/>
      <c r="BF4" s="1522"/>
      <c r="BG4" s="1522"/>
      <c r="BH4" s="1522"/>
      <c r="BI4" s="1523"/>
      <c r="BJ4" s="1530" t="s">
        <v>1263</v>
      </c>
      <c r="BK4" s="1530" t="s">
        <v>1264</v>
      </c>
    </row>
    <row r="5" spans="1:63" ht="27" customHeight="1" x14ac:dyDescent="0.2">
      <c r="A5" s="1525"/>
      <c r="B5" s="1513"/>
      <c r="C5" s="1513"/>
      <c r="D5" s="1516"/>
      <c r="E5" s="1516"/>
      <c r="F5" s="333" t="s">
        <v>39</v>
      </c>
      <c r="G5" s="184" t="s">
        <v>42</v>
      </c>
      <c r="H5" s="326" t="s">
        <v>44</v>
      </c>
      <c r="I5" s="326" t="s">
        <v>46</v>
      </c>
      <c r="J5" s="184" t="s">
        <v>49</v>
      </c>
      <c r="K5" s="184" t="s">
        <v>52</v>
      </c>
      <c r="L5" s="184" t="s">
        <v>55</v>
      </c>
      <c r="M5" s="184" t="s">
        <v>58</v>
      </c>
      <c r="N5" s="184" t="s">
        <v>61</v>
      </c>
      <c r="O5" s="184" t="s">
        <v>63</v>
      </c>
      <c r="P5" s="184" t="s">
        <v>66</v>
      </c>
      <c r="Q5" s="184" t="s">
        <v>68</v>
      </c>
      <c r="R5" s="333" t="s">
        <v>70</v>
      </c>
      <c r="S5" s="184" t="s">
        <v>73</v>
      </c>
      <c r="T5" s="184" t="s">
        <v>76</v>
      </c>
      <c r="U5" s="184" t="s">
        <v>79</v>
      </c>
      <c r="V5" s="184" t="s">
        <v>521</v>
      </c>
      <c r="W5" s="184" t="s">
        <v>82</v>
      </c>
      <c r="X5" s="184" t="s">
        <v>85</v>
      </c>
      <c r="Y5" s="184" t="s">
        <v>88</v>
      </c>
      <c r="Z5" s="184" t="s">
        <v>91</v>
      </c>
      <c r="AA5" s="184" t="s">
        <v>93</v>
      </c>
      <c r="AB5" s="184" t="s">
        <v>96</v>
      </c>
      <c r="AC5" s="326" t="s">
        <v>99</v>
      </c>
      <c r="AD5" s="326" t="s">
        <v>101</v>
      </c>
      <c r="AE5" s="326" t="s">
        <v>103</v>
      </c>
      <c r="AF5" s="326" t="s">
        <v>105</v>
      </c>
      <c r="AG5" s="326" t="s">
        <v>107</v>
      </c>
      <c r="AH5" s="326" t="s">
        <v>109</v>
      </c>
      <c r="AI5" s="326" t="s">
        <v>111</v>
      </c>
      <c r="AJ5" s="326" t="s">
        <v>113</v>
      </c>
      <c r="AK5" s="326" t="s">
        <v>115</v>
      </c>
      <c r="AL5" s="184" t="s">
        <v>117</v>
      </c>
      <c r="AM5" s="184" t="s">
        <v>119</v>
      </c>
      <c r="AN5" s="184" t="s">
        <v>121</v>
      </c>
      <c r="AO5" s="184" t="s">
        <v>123</v>
      </c>
      <c r="AP5" s="326" t="s">
        <v>125</v>
      </c>
      <c r="AQ5" s="326" t="s">
        <v>127</v>
      </c>
      <c r="AR5" s="326" t="s">
        <v>129</v>
      </c>
      <c r="AS5" s="184" t="s">
        <v>131</v>
      </c>
      <c r="AT5" s="184" t="s">
        <v>134</v>
      </c>
      <c r="AU5" s="184" t="s">
        <v>137</v>
      </c>
      <c r="AV5" s="184" t="s">
        <v>140</v>
      </c>
      <c r="AW5" s="184" t="s">
        <v>143</v>
      </c>
      <c r="AX5" s="184" t="s">
        <v>146</v>
      </c>
      <c r="AY5" s="184" t="s">
        <v>149</v>
      </c>
      <c r="AZ5" s="184" t="s">
        <v>152</v>
      </c>
      <c r="BA5" s="184" t="s">
        <v>155</v>
      </c>
      <c r="BB5" s="184" t="s">
        <v>157</v>
      </c>
      <c r="BC5" s="184" t="s">
        <v>160</v>
      </c>
      <c r="BD5" s="184" t="s">
        <v>163</v>
      </c>
      <c r="BE5" s="333" t="s">
        <v>165</v>
      </c>
      <c r="BF5" s="351" t="s">
        <v>167</v>
      </c>
      <c r="BG5" s="351" t="s">
        <v>525</v>
      </c>
      <c r="BH5" s="351" t="s">
        <v>528</v>
      </c>
      <c r="BI5" s="351" t="s">
        <v>169</v>
      </c>
      <c r="BJ5" s="1511"/>
      <c r="BK5" s="1511"/>
    </row>
    <row r="6" spans="1:63" ht="20.100000000000001" customHeight="1" x14ac:dyDescent="0.2">
      <c r="A6" s="374"/>
      <c r="B6" s="334" t="s">
        <v>1265</v>
      </c>
      <c r="C6" s="334"/>
      <c r="D6" s="308">
        <v>346.84000000000003</v>
      </c>
      <c r="E6" s="308"/>
      <c r="F6" s="308"/>
      <c r="G6" s="308"/>
      <c r="H6" s="308"/>
      <c r="I6" s="308"/>
      <c r="J6" s="308"/>
      <c r="K6" s="308"/>
      <c r="L6" s="308"/>
      <c r="M6" s="308"/>
      <c r="N6" s="308"/>
      <c r="O6" s="308"/>
      <c r="P6" s="308"/>
      <c r="Q6" s="308"/>
      <c r="R6" s="308"/>
      <c r="S6" s="308"/>
      <c r="T6" s="308"/>
      <c r="U6" s="308"/>
      <c r="V6" s="308"/>
      <c r="W6" s="308"/>
      <c r="X6" s="308"/>
      <c r="Y6" s="308"/>
      <c r="Z6" s="308"/>
      <c r="AA6" s="308"/>
      <c r="AB6" s="308"/>
      <c r="AC6" s="335"/>
      <c r="AD6" s="335"/>
      <c r="AE6" s="335"/>
      <c r="AF6" s="335"/>
      <c r="AG6" s="335"/>
      <c r="AH6" s="335"/>
      <c r="AI6" s="335"/>
      <c r="AJ6" s="335"/>
      <c r="AK6" s="335"/>
      <c r="AL6" s="308"/>
      <c r="AM6" s="308"/>
      <c r="AN6" s="308"/>
      <c r="AO6" s="308"/>
      <c r="AP6" s="335"/>
      <c r="AQ6" s="335"/>
      <c r="AR6" s="335"/>
      <c r="AS6" s="308"/>
      <c r="AT6" s="308"/>
      <c r="AU6" s="308"/>
      <c r="AV6" s="308"/>
      <c r="AW6" s="308"/>
      <c r="AX6" s="308"/>
      <c r="AY6" s="308"/>
      <c r="AZ6" s="308"/>
      <c r="BA6" s="308"/>
      <c r="BB6" s="308"/>
      <c r="BC6" s="308"/>
      <c r="BD6" s="308"/>
      <c r="BE6" s="308"/>
      <c r="BF6" s="308"/>
      <c r="BG6" s="335"/>
      <c r="BH6" s="335"/>
      <c r="BI6" s="335"/>
      <c r="BJ6" s="336"/>
      <c r="BK6" s="336">
        <v>346.84</v>
      </c>
    </row>
    <row r="7" spans="1:63" ht="20.100000000000001" customHeight="1" x14ac:dyDescent="0.2">
      <c r="A7" s="374">
        <v>1</v>
      </c>
      <c r="B7" s="337" t="s">
        <v>38</v>
      </c>
      <c r="C7" s="334" t="s">
        <v>39</v>
      </c>
      <c r="D7" s="320">
        <v>35.39</v>
      </c>
      <c r="E7" s="320">
        <v>0</v>
      </c>
      <c r="F7" s="320">
        <v>0</v>
      </c>
      <c r="G7" s="320">
        <v>0</v>
      </c>
      <c r="H7" s="320">
        <v>0</v>
      </c>
      <c r="I7" s="320">
        <v>0</v>
      </c>
      <c r="J7" s="320">
        <v>0</v>
      </c>
      <c r="K7" s="320">
        <v>0</v>
      </c>
      <c r="L7" s="320">
        <v>0</v>
      </c>
      <c r="M7" s="320">
        <v>0</v>
      </c>
      <c r="N7" s="320">
        <v>0</v>
      </c>
      <c r="O7" s="320">
        <v>0</v>
      </c>
      <c r="P7" s="320">
        <v>0</v>
      </c>
      <c r="Q7" s="320">
        <v>0</v>
      </c>
      <c r="R7" s="320">
        <v>0</v>
      </c>
      <c r="S7" s="320">
        <v>0</v>
      </c>
      <c r="T7" s="320">
        <v>0</v>
      </c>
      <c r="U7" s="320">
        <v>0</v>
      </c>
      <c r="V7" s="320">
        <v>0</v>
      </c>
      <c r="W7" s="320">
        <v>0</v>
      </c>
      <c r="X7" s="320">
        <v>0</v>
      </c>
      <c r="Y7" s="320">
        <v>0</v>
      </c>
      <c r="Z7" s="320">
        <v>0</v>
      </c>
      <c r="AA7" s="320">
        <v>0</v>
      </c>
      <c r="AB7" s="320">
        <v>0</v>
      </c>
      <c r="AC7" s="338">
        <v>0</v>
      </c>
      <c r="AD7" s="338">
        <v>0</v>
      </c>
      <c r="AE7" s="338">
        <v>0</v>
      </c>
      <c r="AF7" s="338">
        <v>0</v>
      </c>
      <c r="AG7" s="338">
        <v>0</v>
      </c>
      <c r="AH7" s="338">
        <v>0</v>
      </c>
      <c r="AI7" s="338">
        <v>0</v>
      </c>
      <c r="AJ7" s="338">
        <v>0</v>
      </c>
      <c r="AK7" s="338">
        <v>0</v>
      </c>
      <c r="AL7" s="320">
        <v>0</v>
      </c>
      <c r="AM7" s="320">
        <v>0</v>
      </c>
      <c r="AN7" s="320">
        <v>0</v>
      </c>
      <c r="AO7" s="320">
        <v>0</v>
      </c>
      <c r="AP7" s="338">
        <v>0</v>
      </c>
      <c r="AQ7" s="338">
        <v>0</v>
      </c>
      <c r="AR7" s="338">
        <v>0</v>
      </c>
      <c r="AS7" s="320">
        <v>0</v>
      </c>
      <c r="AT7" s="320">
        <v>0</v>
      </c>
      <c r="AU7" s="320">
        <v>0</v>
      </c>
      <c r="AV7" s="320">
        <v>0</v>
      </c>
      <c r="AW7" s="320">
        <v>0</v>
      </c>
      <c r="AX7" s="320">
        <v>0</v>
      </c>
      <c r="AY7" s="320">
        <v>0</v>
      </c>
      <c r="AZ7" s="320">
        <v>0</v>
      </c>
      <c r="BA7" s="320">
        <v>0</v>
      </c>
      <c r="BB7" s="320">
        <v>0</v>
      </c>
      <c r="BC7" s="320">
        <v>0</v>
      </c>
      <c r="BD7" s="320">
        <v>0</v>
      </c>
      <c r="BE7" s="320">
        <v>0</v>
      </c>
      <c r="BF7" s="320">
        <v>0</v>
      </c>
      <c r="BG7" s="338">
        <v>0</v>
      </c>
      <c r="BH7" s="338">
        <v>0</v>
      </c>
      <c r="BI7" s="338">
        <v>0</v>
      </c>
      <c r="BJ7" s="339">
        <v>-1.34</v>
      </c>
      <c r="BK7" s="339">
        <v>34.049999999999997</v>
      </c>
    </row>
    <row r="8" spans="1:63" ht="20.100000000000001" customHeight="1" x14ac:dyDescent="0.2">
      <c r="A8" s="375" t="s">
        <v>40</v>
      </c>
      <c r="B8" s="341" t="s">
        <v>41</v>
      </c>
      <c r="C8" s="340" t="s">
        <v>42</v>
      </c>
      <c r="D8" s="202">
        <v>0</v>
      </c>
      <c r="E8" s="202">
        <v>0</v>
      </c>
      <c r="F8" s="320">
        <v>0</v>
      </c>
      <c r="G8" s="202">
        <v>0</v>
      </c>
      <c r="H8" s="202">
        <v>0</v>
      </c>
      <c r="I8" s="202">
        <v>0</v>
      </c>
      <c r="J8" s="202">
        <v>0</v>
      </c>
      <c r="K8" s="202">
        <v>0</v>
      </c>
      <c r="L8" s="202">
        <v>0</v>
      </c>
      <c r="M8" s="202">
        <v>0</v>
      </c>
      <c r="N8" s="202">
        <v>0</v>
      </c>
      <c r="O8" s="202">
        <v>0</v>
      </c>
      <c r="P8" s="202">
        <v>0</v>
      </c>
      <c r="Q8" s="202">
        <v>0</v>
      </c>
      <c r="R8" s="202">
        <v>0</v>
      </c>
      <c r="S8" s="202">
        <v>0</v>
      </c>
      <c r="T8" s="202">
        <v>0</v>
      </c>
      <c r="U8" s="202">
        <v>0</v>
      </c>
      <c r="V8" s="202">
        <v>0</v>
      </c>
      <c r="W8" s="202">
        <v>0</v>
      </c>
      <c r="X8" s="202">
        <v>0</v>
      </c>
      <c r="Y8" s="202">
        <v>0</v>
      </c>
      <c r="Z8" s="202">
        <v>0</v>
      </c>
      <c r="AA8" s="202">
        <v>0</v>
      </c>
      <c r="AB8" s="202">
        <v>0</v>
      </c>
      <c r="AC8" s="319">
        <v>0</v>
      </c>
      <c r="AD8" s="319">
        <v>0</v>
      </c>
      <c r="AE8" s="319">
        <v>0</v>
      </c>
      <c r="AF8" s="319">
        <v>0</v>
      </c>
      <c r="AG8" s="319">
        <v>0</v>
      </c>
      <c r="AH8" s="319">
        <v>0</v>
      </c>
      <c r="AI8" s="319">
        <v>0</v>
      </c>
      <c r="AJ8" s="319">
        <v>0</v>
      </c>
      <c r="AK8" s="319">
        <v>0</v>
      </c>
      <c r="AL8" s="202">
        <v>0</v>
      </c>
      <c r="AM8" s="202">
        <v>0</v>
      </c>
      <c r="AN8" s="202">
        <v>0</v>
      </c>
      <c r="AO8" s="202">
        <v>0</v>
      </c>
      <c r="AP8" s="319">
        <v>0</v>
      </c>
      <c r="AQ8" s="319">
        <v>0</v>
      </c>
      <c r="AR8" s="319">
        <v>0</v>
      </c>
      <c r="AS8" s="202">
        <v>0</v>
      </c>
      <c r="AT8" s="202">
        <v>0</v>
      </c>
      <c r="AU8" s="202">
        <v>0</v>
      </c>
      <c r="AV8" s="202">
        <v>0</v>
      </c>
      <c r="AW8" s="202">
        <v>0</v>
      </c>
      <c r="AX8" s="202">
        <v>0</v>
      </c>
      <c r="AY8" s="202">
        <v>0</v>
      </c>
      <c r="AZ8" s="202">
        <v>0</v>
      </c>
      <c r="BA8" s="202">
        <v>0</v>
      </c>
      <c r="BB8" s="202">
        <v>0</v>
      </c>
      <c r="BC8" s="202">
        <v>0</v>
      </c>
      <c r="BD8" s="202">
        <v>0</v>
      </c>
      <c r="BE8" s="202">
        <v>0</v>
      </c>
      <c r="BF8" s="202">
        <v>0</v>
      </c>
      <c r="BG8" s="319">
        <v>0</v>
      </c>
      <c r="BH8" s="319">
        <v>0</v>
      </c>
      <c r="BI8" s="319">
        <v>0</v>
      </c>
      <c r="BJ8" s="321">
        <v>0</v>
      </c>
      <c r="BK8" s="321">
        <v>0</v>
      </c>
    </row>
    <row r="9" spans="1:63" ht="20.100000000000001" customHeight="1" x14ac:dyDescent="0.2">
      <c r="A9" s="375"/>
      <c r="B9" s="342" t="s">
        <v>43</v>
      </c>
      <c r="C9" s="343" t="s">
        <v>44</v>
      </c>
      <c r="D9" s="202">
        <v>0</v>
      </c>
      <c r="E9" s="202">
        <v>0</v>
      </c>
      <c r="F9" s="320">
        <v>0</v>
      </c>
      <c r="G9" s="202">
        <v>0</v>
      </c>
      <c r="H9" s="202">
        <v>0</v>
      </c>
      <c r="I9" s="202">
        <v>0</v>
      </c>
      <c r="J9" s="202">
        <v>0</v>
      </c>
      <c r="K9" s="202">
        <v>0</v>
      </c>
      <c r="L9" s="202">
        <v>0</v>
      </c>
      <c r="M9" s="202">
        <v>0</v>
      </c>
      <c r="N9" s="202">
        <v>0</v>
      </c>
      <c r="O9" s="202">
        <v>0</v>
      </c>
      <c r="P9" s="202">
        <v>0</v>
      </c>
      <c r="Q9" s="202">
        <v>0</v>
      </c>
      <c r="R9" s="202">
        <v>0</v>
      </c>
      <c r="S9" s="202">
        <v>0</v>
      </c>
      <c r="T9" s="202">
        <v>0</v>
      </c>
      <c r="U9" s="202">
        <v>0</v>
      </c>
      <c r="V9" s="202">
        <v>0</v>
      </c>
      <c r="W9" s="202">
        <v>0</v>
      </c>
      <c r="X9" s="202">
        <v>0</v>
      </c>
      <c r="Y9" s="202">
        <v>0</v>
      </c>
      <c r="Z9" s="202">
        <v>0</v>
      </c>
      <c r="AA9" s="202">
        <v>0</v>
      </c>
      <c r="AB9" s="202">
        <v>0</v>
      </c>
      <c r="AC9" s="319">
        <v>0</v>
      </c>
      <c r="AD9" s="319">
        <v>0</v>
      </c>
      <c r="AE9" s="319">
        <v>0</v>
      </c>
      <c r="AF9" s="319">
        <v>0</v>
      </c>
      <c r="AG9" s="319">
        <v>0</v>
      </c>
      <c r="AH9" s="319">
        <v>0</v>
      </c>
      <c r="AI9" s="319">
        <v>0</v>
      </c>
      <c r="AJ9" s="319">
        <v>0</v>
      </c>
      <c r="AK9" s="319">
        <v>0</v>
      </c>
      <c r="AL9" s="202">
        <v>0</v>
      </c>
      <c r="AM9" s="202">
        <v>0</v>
      </c>
      <c r="AN9" s="202">
        <v>0</v>
      </c>
      <c r="AO9" s="202">
        <v>0</v>
      </c>
      <c r="AP9" s="319">
        <v>0</v>
      </c>
      <c r="AQ9" s="319">
        <v>0</v>
      </c>
      <c r="AR9" s="319">
        <v>0</v>
      </c>
      <c r="AS9" s="202">
        <v>0</v>
      </c>
      <c r="AT9" s="202">
        <v>0</v>
      </c>
      <c r="AU9" s="202">
        <v>0</v>
      </c>
      <c r="AV9" s="202">
        <v>0</v>
      </c>
      <c r="AW9" s="202">
        <v>0</v>
      </c>
      <c r="AX9" s="202">
        <v>0</v>
      </c>
      <c r="AY9" s="202">
        <v>0</v>
      </c>
      <c r="AZ9" s="202">
        <v>0</v>
      </c>
      <c r="BA9" s="202">
        <v>0</v>
      </c>
      <c r="BB9" s="202">
        <v>0</v>
      </c>
      <c r="BC9" s="202">
        <v>0</v>
      </c>
      <c r="BD9" s="202">
        <v>0</v>
      </c>
      <c r="BE9" s="202">
        <v>0</v>
      </c>
      <c r="BF9" s="202">
        <v>0</v>
      </c>
      <c r="BG9" s="319">
        <v>0</v>
      </c>
      <c r="BH9" s="319">
        <v>0</v>
      </c>
      <c r="BI9" s="319">
        <v>0</v>
      </c>
      <c r="BJ9" s="321">
        <v>0</v>
      </c>
      <c r="BK9" s="321">
        <v>0</v>
      </c>
    </row>
    <row r="10" spans="1:63" ht="20.100000000000001" customHeight="1" x14ac:dyDescent="0.2">
      <c r="A10" s="375"/>
      <c r="B10" s="342" t="s">
        <v>661</v>
      </c>
      <c r="C10" s="343" t="s">
        <v>46</v>
      </c>
      <c r="D10" s="202">
        <v>0</v>
      </c>
      <c r="E10" s="202">
        <v>0</v>
      </c>
      <c r="F10" s="320">
        <v>0</v>
      </c>
      <c r="G10" s="202">
        <v>0</v>
      </c>
      <c r="H10" s="202">
        <v>0</v>
      </c>
      <c r="I10" s="202">
        <v>0</v>
      </c>
      <c r="J10" s="202">
        <v>0</v>
      </c>
      <c r="K10" s="202">
        <v>0</v>
      </c>
      <c r="L10" s="202">
        <v>0</v>
      </c>
      <c r="M10" s="202">
        <v>0</v>
      </c>
      <c r="N10" s="202">
        <v>0</v>
      </c>
      <c r="O10" s="202">
        <v>0</v>
      </c>
      <c r="P10" s="202">
        <v>0</v>
      </c>
      <c r="Q10" s="202">
        <v>0</v>
      </c>
      <c r="R10" s="202">
        <v>0</v>
      </c>
      <c r="S10" s="202">
        <v>0</v>
      </c>
      <c r="T10" s="202">
        <v>0</v>
      </c>
      <c r="U10" s="202">
        <v>0</v>
      </c>
      <c r="V10" s="202">
        <v>0</v>
      </c>
      <c r="W10" s="202">
        <v>0</v>
      </c>
      <c r="X10" s="202">
        <v>0</v>
      </c>
      <c r="Y10" s="202">
        <v>0</v>
      </c>
      <c r="Z10" s="202">
        <v>0</v>
      </c>
      <c r="AA10" s="202">
        <v>0</v>
      </c>
      <c r="AB10" s="202">
        <v>0</v>
      </c>
      <c r="AC10" s="319">
        <v>0</v>
      </c>
      <c r="AD10" s="319">
        <v>0</v>
      </c>
      <c r="AE10" s="319">
        <v>0</v>
      </c>
      <c r="AF10" s="319">
        <v>0</v>
      </c>
      <c r="AG10" s="319">
        <v>0</v>
      </c>
      <c r="AH10" s="319">
        <v>0</v>
      </c>
      <c r="AI10" s="319">
        <v>0</v>
      </c>
      <c r="AJ10" s="319">
        <v>0</v>
      </c>
      <c r="AK10" s="319">
        <v>0</v>
      </c>
      <c r="AL10" s="202">
        <v>0</v>
      </c>
      <c r="AM10" s="202">
        <v>0</v>
      </c>
      <c r="AN10" s="202">
        <v>0</v>
      </c>
      <c r="AO10" s="202">
        <v>0</v>
      </c>
      <c r="AP10" s="319">
        <v>0</v>
      </c>
      <c r="AQ10" s="319">
        <v>0</v>
      </c>
      <c r="AR10" s="319">
        <v>0</v>
      </c>
      <c r="AS10" s="202">
        <v>0</v>
      </c>
      <c r="AT10" s="202">
        <v>0</v>
      </c>
      <c r="AU10" s="202">
        <v>0</v>
      </c>
      <c r="AV10" s="202">
        <v>0</v>
      </c>
      <c r="AW10" s="202">
        <v>0</v>
      </c>
      <c r="AX10" s="202">
        <v>0</v>
      </c>
      <c r="AY10" s="202">
        <v>0</v>
      </c>
      <c r="AZ10" s="202">
        <v>0</v>
      </c>
      <c r="BA10" s="202">
        <v>0</v>
      </c>
      <c r="BB10" s="202">
        <v>0</v>
      </c>
      <c r="BC10" s="202">
        <v>0</v>
      </c>
      <c r="BD10" s="202">
        <v>0</v>
      </c>
      <c r="BE10" s="202">
        <v>0</v>
      </c>
      <c r="BF10" s="202">
        <v>0</v>
      </c>
      <c r="BG10" s="319">
        <v>0</v>
      </c>
      <c r="BH10" s="319">
        <v>0</v>
      </c>
      <c r="BI10" s="319">
        <v>0</v>
      </c>
      <c r="BJ10" s="321">
        <v>0</v>
      </c>
      <c r="BK10" s="321">
        <v>0</v>
      </c>
    </row>
    <row r="11" spans="1:63" ht="20.100000000000001" customHeight="1" x14ac:dyDescent="0.2">
      <c r="A11" s="375" t="s">
        <v>47</v>
      </c>
      <c r="B11" s="341" t="s">
        <v>48</v>
      </c>
      <c r="C11" s="340" t="s">
        <v>49</v>
      </c>
      <c r="D11" s="202">
        <v>9.9700000000000006</v>
      </c>
      <c r="E11" s="202">
        <v>0</v>
      </c>
      <c r="F11" s="320">
        <v>0</v>
      </c>
      <c r="G11" s="202">
        <v>0</v>
      </c>
      <c r="H11" s="202">
        <v>0</v>
      </c>
      <c r="I11" s="202">
        <v>0</v>
      </c>
      <c r="J11" s="202">
        <v>0</v>
      </c>
      <c r="K11" s="202">
        <v>0</v>
      </c>
      <c r="L11" s="202">
        <v>0</v>
      </c>
      <c r="M11" s="202">
        <v>0</v>
      </c>
      <c r="N11" s="202">
        <v>0</v>
      </c>
      <c r="O11" s="202">
        <v>0</v>
      </c>
      <c r="P11" s="202">
        <v>0</v>
      </c>
      <c r="Q11" s="202">
        <v>0</v>
      </c>
      <c r="R11" s="202">
        <v>0</v>
      </c>
      <c r="S11" s="202">
        <v>0</v>
      </c>
      <c r="T11" s="202">
        <v>0</v>
      </c>
      <c r="U11" s="202">
        <v>0</v>
      </c>
      <c r="V11" s="202">
        <v>0</v>
      </c>
      <c r="W11" s="202">
        <v>0</v>
      </c>
      <c r="X11" s="202">
        <v>0</v>
      </c>
      <c r="Y11" s="202">
        <v>0</v>
      </c>
      <c r="Z11" s="202">
        <v>0</v>
      </c>
      <c r="AA11" s="202">
        <v>0</v>
      </c>
      <c r="AB11" s="202">
        <v>0</v>
      </c>
      <c r="AC11" s="319">
        <v>0</v>
      </c>
      <c r="AD11" s="319">
        <v>0</v>
      </c>
      <c r="AE11" s="319">
        <v>0</v>
      </c>
      <c r="AF11" s="319">
        <v>0</v>
      </c>
      <c r="AG11" s="319">
        <v>0</v>
      </c>
      <c r="AH11" s="319">
        <v>0</v>
      </c>
      <c r="AI11" s="319">
        <v>0</v>
      </c>
      <c r="AJ11" s="319">
        <v>0</v>
      </c>
      <c r="AK11" s="319">
        <v>0</v>
      </c>
      <c r="AL11" s="202">
        <v>0</v>
      </c>
      <c r="AM11" s="202">
        <v>0</v>
      </c>
      <c r="AN11" s="202">
        <v>0</v>
      </c>
      <c r="AO11" s="202">
        <v>0</v>
      </c>
      <c r="AP11" s="319">
        <v>0</v>
      </c>
      <c r="AQ11" s="319">
        <v>0</v>
      </c>
      <c r="AR11" s="319">
        <v>0</v>
      </c>
      <c r="AS11" s="202">
        <v>0</v>
      </c>
      <c r="AT11" s="202">
        <v>0</v>
      </c>
      <c r="AU11" s="202">
        <v>0</v>
      </c>
      <c r="AV11" s="202">
        <v>0</v>
      </c>
      <c r="AW11" s="202">
        <v>0</v>
      </c>
      <c r="AX11" s="202">
        <v>0</v>
      </c>
      <c r="AY11" s="202">
        <v>0</v>
      </c>
      <c r="AZ11" s="202">
        <v>0</v>
      </c>
      <c r="BA11" s="202">
        <v>0</v>
      </c>
      <c r="BB11" s="202">
        <v>0</v>
      </c>
      <c r="BC11" s="202">
        <v>0</v>
      </c>
      <c r="BD11" s="202">
        <v>0</v>
      </c>
      <c r="BE11" s="202">
        <v>0</v>
      </c>
      <c r="BF11" s="202">
        <v>0</v>
      </c>
      <c r="BG11" s="319">
        <v>0</v>
      </c>
      <c r="BH11" s="319">
        <v>0</v>
      </c>
      <c r="BI11" s="319">
        <v>0</v>
      </c>
      <c r="BJ11" s="321">
        <v>-0.83000000000000007</v>
      </c>
      <c r="BK11" s="321">
        <v>9.14</v>
      </c>
    </row>
    <row r="12" spans="1:63" ht="20.100000000000001" customHeight="1" x14ac:dyDescent="0.2">
      <c r="A12" s="375" t="s">
        <v>50</v>
      </c>
      <c r="B12" s="341" t="s">
        <v>51</v>
      </c>
      <c r="C12" s="340" t="s">
        <v>52</v>
      </c>
      <c r="D12" s="202">
        <v>25.42</v>
      </c>
      <c r="E12" s="202">
        <v>0</v>
      </c>
      <c r="F12" s="320">
        <v>0</v>
      </c>
      <c r="G12" s="202">
        <v>0</v>
      </c>
      <c r="H12" s="202">
        <v>0</v>
      </c>
      <c r="I12" s="202">
        <v>0</v>
      </c>
      <c r="J12" s="202">
        <v>0</v>
      </c>
      <c r="K12" s="202">
        <v>0</v>
      </c>
      <c r="L12" s="202">
        <v>0</v>
      </c>
      <c r="M12" s="202">
        <v>0</v>
      </c>
      <c r="N12" s="202">
        <v>0</v>
      </c>
      <c r="O12" s="202">
        <v>0</v>
      </c>
      <c r="P12" s="202">
        <v>0</v>
      </c>
      <c r="Q12" s="202">
        <v>0</v>
      </c>
      <c r="R12" s="202">
        <v>0</v>
      </c>
      <c r="S12" s="202">
        <v>0</v>
      </c>
      <c r="T12" s="202">
        <v>0</v>
      </c>
      <c r="U12" s="202">
        <v>0</v>
      </c>
      <c r="V12" s="202">
        <v>0</v>
      </c>
      <c r="W12" s="202">
        <v>0</v>
      </c>
      <c r="X12" s="202">
        <v>0</v>
      </c>
      <c r="Y12" s="202">
        <v>0</v>
      </c>
      <c r="Z12" s="202">
        <v>0</v>
      </c>
      <c r="AA12" s="202">
        <v>0</v>
      </c>
      <c r="AB12" s="202">
        <v>0</v>
      </c>
      <c r="AC12" s="319">
        <v>0</v>
      </c>
      <c r="AD12" s="319">
        <v>0</v>
      </c>
      <c r="AE12" s="319">
        <v>0</v>
      </c>
      <c r="AF12" s="319">
        <v>0</v>
      </c>
      <c r="AG12" s="319">
        <v>0</v>
      </c>
      <c r="AH12" s="319">
        <v>0</v>
      </c>
      <c r="AI12" s="319">
        <v>0</v>
      </c>
      <c r="AJ12" s="319">
        <v>0</v>
      </c>
      <c r="AK12" s="319">
        <v>0</v>
      </c>
      <c r="AL12" s="202">
        <v>0</v>
      </c>
      <c r="AM12" s="202">
        <v>0</v>
      </c>
      <c r="AN12" s="202">
        <v>0</v>
      </c>
      <c r="AO12" s="202">
        <v>0</v>
      </c>
      <c r="AP12" s="319">
        <v>0</v>
      </c>
      <c r="AQ12" s="319">
        <v>0</v>
      </c>
      <c r="AR12" s="319">
        <v>0</v>
      </c>
      <c r="AS12" s="202">
        <v>0</v>
      </c>
      <c r="AT12" s="202">
        <v>0</v>
      </c>
      <c r="AU12" s="202">
        <v>0</v>
      </c>
      <c r="AV12" s="202">
        <v>0</v>
      </c>
      <c r="AW12" s="202">
        <v>0</v>
      </c>
      <c r="AX12" s="202">
        <v>0</v>
      </c>
      <c r="AY12" s="202">
        <v>0</v>
      </c>
      <c r="AZ12" s="202">
        <v>0</v>
      </c>
      <c r="BA12" s="202">
        <v>0</v>
      </c>
      <c r="BB12" s="202">
        <v>0</v>
      </c>
      <c r="BC12" s="202">
        <v>0</v>
      </c>
      <c r="BD12" s="202">
        <v>0</v>
      </c>
      <c r="BE12" s="202">
        <v>0</v>
      </c>
      <c r="BF12" s="202">
        <v>0</v>
      </c>
      <c r="BG12" s="319">
        <v>0</v>
      </c>
      <c r="BH12" s="319">
        <v>0</v>
      </c>
      <c r="BI12" s="319">
        <v>0</v>
      </c>
      <c r="BJ12" s="321">
        <v>-0.51</v>
      </c>
      <c r="BK12" s="321">
        <v>24.91</v>
      </c>
    </row>
    <row r="13" spans="1:63" ht="20.100000000000001" customHeight="1" x14ac:dyDescent="0.2">
      <c r="A13" s="375" t="s">
        <v>53</v>
      </c>
      <c r="B13" s="341" t="s">
        <v>54</v>
      </c>
      <c r="C13" s="340" t="s">
        <v>55</v>
      </c>
      <c r="D13" s="202">
        <v>0</v>
      </c>
      <c r="E13" s="202">
        <v>0</v>
      </c>
      <c r="F13" s="320">
        <v>0</v>
      </c>
      <c r="G13" s="202">
        <v>0</v>
      </c>
      <c r="H13" s="202">
        <v>0</v>
      </c>
      <c r="I13" s="202">
        <v>0</v>
      </c>
      <c r="J13" s="202">
        <v>0</v>
      </c>
      <c r="K13" s="202">
        <v>0</v>
      </c>
      <c r="L13" s="202">
        <v>0</v>
      </c>
      <c r="M13" s="202">
        <v>0</v>
      </c>
      <c r="N13" s="202">
        <v>0</v>
      </c>
      <c r="O13" s="202">
        <v>0</v>
      </c>
      <c r="P13" s="202">
        <v>0</v>
      </c>
      <c r="Q13" s="202">
        <v>0</v>
      </c>
      <c r="R13" s="202">
        <v>0</v>
      </c>
      <c r="S13" s="202">
        <v>0</v>
      </c>
      <c r="T13" s="202">
        <v>0</v>
      </c>
      <c r="U13" s="202">
        <v>0</v>
      </c>
      <c r="V13" s="202">
        <v>0</v>
      </c>
      <c r="W13" s="202">
        <v>0</v>
      </c>
      <c r="X13" s="202">
        <v>0</v>
      </c>
      <c r="Y13" s="202">
        <v>0</v>
      </c>
      <c r="Z13" s="202">
        <v>0</v>
      </c>
      <c r="AA13" s="202">
        <v>0</v>
      </c>
      <c r="AB13" s="202">
        <v>0</v>
      </c>
      <c r="AC13" s="319">
        <v>0</v>
      </c>
      <c r="AD13" s="319">
        <v>0</v>
      </c>
      <c r="AE13" s="319">
        <v>0</v>
      </c>
      <c r="AF13" s="319">
        <v>0</v>
      </c>
      <c r="AG13" s="319">
        <v>0</v>
      </c>
      <c r="AH13" s="319">
        <v>0</v>
      </c>
      <c r="AI13" s="319">
        <v>0</v>
      </c>
      <c r="AJ13" s="319">
        <v>0</v>
      </c>
      <c r="AK13" s="319">
        <v>0</v>
      </c>
      <c r="AL13" s="202">
        <v>0</v>
      </c>
      <c r="AM13" s="202">
        <v>0</v>
      </c>
      <c r="AN13" s="202">
        <v>0</v>
      </c>
      <c r="AO13" s="202">
        <v>0</v>
      </c>
      <c r="AP13" s="319">
        <v>0</v>
      </c>
      <c r="AQ13" s="319">
        <v>0</v>
      </c>
      <c r="AR13" s="319">
        <v>0</v>
      </c>
      <c r="AS13" s="202">
        <v>0</v>
      </c>
      <c r="AT13" s="202">
        <v>0</v>
      </c>
      <c r="AU13" s="202">
        <v>0</v>
      </c>
      <c r="AV13" s="202">
        <v>0</v>
      </c>
      <c r="AW13" s="202">
        <v>0</v>
      </c>
      <c r="AX13" s="202">
        <v>0</v>
      </c>
      <c r="AY13" s="202">
        <v>0</v>
      </c>
      <c r="AZ13" s="202">
        <v>0</v>
      </c>
      <c r="BA13" s="202">
        <v>0</v>
      </c>
      <c r="BB13" s="202">
        <v>0</v>
      </c>
      <c r="BC13" s="202">
        <v>0</v>
      </c>
      <c r="BD13" s="202">
        <v>0</v>
      </c>
      <c r="BE13" s="202">
        <v>0</v>
      </c>
      <c r="BF13" s="202">
        <v>0</v>
      </c>
      <c r="BG13" s="319">
        <v>0</v>
      </c>
      <c r="BH13" s="319">
        <v>0</v>
      </c>
      <c r="BI13" s="319">
        <v>0</v>
      </c>
      <c r="BJ13" s="321">
        <v>0</v>
      </c>
      <c r="BK13" s="321">
        <v>0</v>
      </c>
    </row>
    <row r="14" spans="1:63" ht="20.100000000000001" customHeight="1" x14ac:dyDescent="0.2">
      <c r="A14" s="375" t="s">
        <v>56</v>
      </c>
      <c r="B14" s="341" t="s">
        <v>57</v>
      </c>
      <c r="C14" s="340" t="s">
        <v>58</v>
      </c>
      <c r="D14" s="202">
        <v>0</v>
      </c>
      <c r="E14" s="202">
        <v>0</v>
      </c>
      <c r="F14" s="320">
        <v>0</v>
      </c>
      <c r="G14" s="202">
        <v>0</v>
      </c>
      <c r="H14" s="202">
        <v>0</v>
      </c>
      <c r="I14" s="202">
        <v>0</v>
      </c>
      <c r="J14" s="202">
        <v>0</v>
      </c>
      <c r="K14" s="202">
        <v>0</v>
      </c>
      <c r="L14" s="202">
        <v>0</v>
      </c>
      <c r="M14" s="202">
        <v>0</v>
      </c>
      <c r="N14" s="202">
        <v>0</v>
      </c>
      <c r="O14" s="202">
        <v>0</v>
      </c>
      <c r="P14" s="202">
        <v>0</v>
      </c>
      <c r="Q14" s="202">
        <v>0</v>
      </c>
      <c r="R14" s="202">
        <v>0</v>
      </c>
      <c r="S14" s="202">
        <v>0</v>
      </c>
      <c r="T14" s="202">
        <v>0</v>
      </c>
      <c r="U14" s="202">
        <v>0</v>
      </c>
      <c r="V14" s="202">
        <v>0</v>
      </c>
      <c r="W14" s="202">
        <v>0</v>
      </c>
      <c r="X14" s="202">
        <v>0</v>
      </c>
      <c r="Y14" s="202">
        <v>0</v>
      </c>
      <c r="Z14" s="202">
        <v>0</v>
      </c>
      <c r="AA14" s="202">
        <v>0</v>
      </c>
      <c r="AB14" s="202">
        <v>0</v>
      </c>
      <c r="AC14" s="319">
        <v>0</v>
      </c>
      <c r="AD14" s="319">
        <v>0</v>
      </c>
      <c r="AE14" s="319">
        <v>0</v>
      </c>
      <c r="AF14" s="319">
        <v>0</v>
      </c>
      <c r="AG14" s="319">
        <v>0</v>
      </c>
      <c r="AH14" s="319">
        <v>0</v>
      </c>
      <c r="AI14" s="319">
        <v>0</v>
      </c>
      <c r="AJ14" s="319">
        <v>0</v>
      </c>
      <c r="AK14" s="319">
        <v>0</v>
      </c>
      <c r="AL14" s="202">
        <v>0</v>
      </c>
      <c r="AM14" s="202">
        <v>0</v>
      </c>
      <c r="AN14" s="202">
        <v>0</v>
      </c>
      <c r="AO14" s="202">
        <v>0</v>
      </c>
      <c r="AP14" s="319">
        <v>0</v>
      </c>
      <c r="AQ14" s="319">
        <v>0</v>
      </c>
      <c r="AR14" s="319">
        <v>0</v>
      </c>
      <c r="AS14" s="202">
        <v>0</v>
      </c>
      <c r="AT14" s="202">
        <v>0</v>
      </c>
      <c r="AU14" s="202">
        <v>0</v>
      </c>
      <c r="AV14" s="202">
        <v>0</v>
      </c>
      <c r="AW14" s="202">
        <v>0</v>
      </c>
      <c r="AX14" s="202">
        <v>0</v>
      </c>
      <c r="AY14" s="202">
        <v>0</v>
      </c>
      <c r="AZ14" s="202">
        <v>0</v>
      </c>
      <c r="BA14" s="202">
        <v>0</v>
      </c>
      <c r="BB14" s="202">
        <v>0</v>
      </c>
      <c r="BC14" s="202">
        <v>0</v>
      </c>
      <c r="BD14" s="202">
        <v>0</v>
      </c>
      <c r="BE14" s="202">
        <v>0</v>
      </c>
      <c r="BF14" s="202">
        <v>0</v>
      </c>
      <c r="BG14" s="319">
        <v>0</v>
      </c>
      <c r="BH14" s="319">
        <v>0</v>
      </c>
      <c r="BI14" s="319">
        <v>0</v>
      </c>
      <c r="BJ14" s="321">
        <v>0</v>
      </c>
      <c r="BK14" s="321">
        <v>0</v>
      </c>
    </row>
    <row r="15" spans="1:63" ht="20.100000000000001" customHeight="1" x14ac:dyDescent="0.2">
      <c r="A15" s="375" t="s">
        <v>59</v>
      </c>
      <c r="B15" s="341" t="s">
        <v>60</v>
      </c>
      <c r="C15" s="340" t="s">
        <v>61</v>
      </c>
      <c r="D15" s="202">
        <v>0</v>
      </c>
      <c r="E15" s="202">
        <v>0</v>
      </c>
      <c r="F15" s="320">
        <v>0</v>
      </c>
      <c r="G15" s="202">
        <v>0</v>
      </c>
      <c r="H15" s="202">
        <v>0</v>
      </c>
      <c r="I15" s="202">
        <v>0</v>
      </c>
      <c r="J15" s="202">
        <v>0</v>
      </c>
      <c r="K15" s="202">
        <v>0</v>
      </c>
      <c r="L15" s="202">
        <v>0</v>
      </c>
      <c r="M15" s="202">
        <v>0</v>
      </c>
      <c r="N15" s="202">
        <v>0</v>
      </c>
      <c r="O15" s="202">
        <v>0</v>
      </c>
      <c r="P15" s="202">
        <v>0</v>
      </c>
      <c r="Q15" s="202">
        <v>0</v>
      </c>
      <c r="R15" s="202">
        <v>0</v>
      </c>
      <c r="S15" s="202">
        <v>0</v>
      </c>
      <c r="T15" s="202">
        <v>0</v>
      </c>
      <c r="U15" s="202">
        <v>0</v>
      </c>
      <c r="V15" s="202">
        <v>0</v>
      </c>
      <c r="W15" s="202">
        <v>0</v>
      </c>
      <c r="X15" s="202">
        <v>0</v>
      </c>
      <c r="Y15" s="202">
        <v>0</v>
      </c>
      <c r="Z15" s="202">
        <v>0</v>
      </c>
      <c r="AA15" s="202">
        <v>0</v>
      </c>
      <c r="AB15" s="202">
        <v>0</v>
      </c>
      <c r="AC15" s="319">
        <v>0</v>
      </c>
      <c r="AD15" s="319">
        <v>0</v>
      </c>
      <c r="AE15" s="319">
        <v>0</v>
      </c>
      <c r="AF15" s="319">
        <v>0</v>
      </c>
      <c r="AG15" s="319">
        <v>0</v>
      </c>
      <c r="AH15" s="319">
        <v>0</v>
      </c>
      <c r="AI15" s="319">
        <v>0</v>
      </c>
      <c r="AJ15" s="319">
        <v>0</v>
      </c>
      <c r="AK15" s="319">
        <v>0</v>
      </c>
      <c r="AL15" s="202">
        <v>0</v>
      </c>
      <c r="AM15" s="202">
        <v>0</v>
      </c>
      <c r="AN15" s="202">
        <v>0</v>
      </c>
      <c r="AO15" s="202">
        <v>0</v>
      </c>
      <c r="AP15" s="319">
        <v>0</v>
      </c>
      <c r="AQ15" s="319">
        <v>0</v>
      </c>
      <c r="AR15" s="319">
        <v>0</v>
      </c>
      <c r="AS15" s="202">
        <v>0</v>
      </c>
      <c r="AT15" s="202">
        <v>0</v>
      </c>
      <c r="AU15" s="202">
        <v>0</v>
      </c>
      <c r="AV15" s="202">
        <v>0</v>
      </c>
      <c r="AW15" s="202">
        <v>0</v>
      </c>
      <c r="AX15" s="202">
        <v>0</v>
      </c>
      <c r="AY15" s="202">
        <v>0</v>
      </c>
      <c r="AZ15" s="202">
        <v>0</v>
      </c>
      <c r="BA15" s="202">
        <v>0</v>
      </c>
      <c r="BB15" s="202">
        <v>0</v>
      </c>
      <c r="BC15" s="202">
        <v>0</v>
      </c>
      <c r="BD15" s="202">
        <v>0</v>
      </c>
      <c r="BE15" s="202">
        <v>0</v>
      </c>
      <c r="BF15" s="202">
        <v>0</v>
      </c>
      <c r="BG15" s="319">
        <v>0</v>
      </c>
      <c r="BH15" s="319">
        <v>0</v>
      </c>
      <c r="BI15" s="319">
        <v>0</v>
      </c>
      <c r="BJ15" s="321">
        <v>0</v>
      </c>
      <c r="BK15" s="321">
        <v>0</v>
      </c>
    </row>
    <row r="16" spans="1:63" ht="20.100000000000001" customHeight="1" x14ac:dyDescent="0.2">
      <c r="A16" s="375" t="s">
        <v>662</v>
      </c>
      <c r="B16" s="341" t="s">
        <v>62</v>
      </c>
      <c r="C16" s="340" t="s">
        <v>63</v>
      </c>
      <c r="D16" s="202">
        <v>0</v>
      </c>
      <c r="E16" s="202">
        <v>0</v>
      </c>
      <c r="F16" s="320">
        <v>0</v>
      </c>
      <c r="G16" s="202">
        <v>0</v>
      </c>
      <c r="H16" s="202">
        <v>0</v>
      </c>
      <c r="I16" s="202">
        <v>0</v>
      </c>
      <c r="J16" s="202">
        <v>0</v>
      </c>
      <c r="K16" s="202">
        <v>0</v>
      </c>
      <c r="L16" s="202">
        <v>0</v>
      </c>
      <c r="M16" s="202">
        <v>0</v>
      </c>
      <c r="N16" s="202">
        <v>0</v>
      </c>
      <c r="O16" s="202">
        <v>0</v>
      </c>
      <c r="P16" s="202">
        <v>0</v>
      </c>
      <c r="Q16" s="202">
        <v>0</v>
      </c>
      <c r="R16" s="202">
        <v>0</v>
      </c>
      <c r="S16" s="202">
        <v>0</v>
      </c>
      <c r="T16" s="202">
        <v>0</v>
      </c>
      <c r="U16" s="202">
        <v>0</v>
      </c>
      <c r="V16" s="202">
        <v>0</v>
      </c>
      <c r="W16" s="202">
        <v>0</v>
      </c>
      <c r="X16" s="202">
        <v>0</v>
      </c>
      <c r="Y16" s="202">
        <v>0</v>
      </c>
      <c r="Z16" s="202">
        <v>0</v>
      </c>
      <c r="AA16" s="202">
        <v>0</v>
      </c>
      <c r="AB16" s="202">
        <v>0</v>
      </c>
      <c r="AC16" s="319">
        <v>0</v>
      </c>
      <c r="AD16" s="319">
        <v>0</v>
      </c>
      <c r="AE16" s="319">
        <v>0</v>
      </c>
      <c r="AF16" s="319">
        <v>0</v>
      </c>
      <c r="AG16" s="319">
        <v>0</v>
      </c>
      <c r="AH16" s="319">
        <v>0</v>
      </c>
      <c r="AI16" s="319">
        <v>0</v>
      </c>
      <c r="AJ16" s="319">
        <v>0</v>
      </c>
      <c r="AK16" s="319">
        <v>0</v>
      </c>
      <c r="AL16" s="202">
        <v>0</v>
      </c>
      <c r="AM16" s="202">
        <v>0</v>
      </c>
      <c r="AN16" s="202">
        <v>0</v>
      </c>
      <c r="AO16" s="202">
        <v>0</v>
      </c>
      <c r="AP16" s="319">
        <v>0</v>
      </c>
      <c r="AQ16" s="319">
        <v>0</v>
      </c>
      <c r="AR16" s="319">
        <v>0</v>
      </c>
      <c r="AS16" s="202">
        <v>0</v>
      </c>
      <c r="AT16" s="202">
        <v>0</v>
      </c>
      <c r="AU16" s="202">
        <v>0</v>
      </c>
      <c r="AV16" s="202">
        <v>0</v>
      </c>
      <c r="AW16" s="202">
        <v>0</v>
      </c>
      <c r="AX16" s="202">
        <v>0</v>
      </c>
      <c r="AY16" s="202">
        <v>0</v>
      </c>
      <c r="AZ16" s="202">
        <v>0</v>
      </c>
      <c r="BA16" s="202">
        <v>0</v>
      </c>
      <c r="BB16" s="202">
        <v>0</v>
      </c>
      <c r="BC16" s="202">
        <v>0</v>
      </c>
      <c r="BD16" s="202">
        <v>0</v>
      </c>
      <c r="BE16" s="202">
        <v>0</v>
      </c>
      <c r="BF16" s="202">
        <v>0</v>
      </c>
      <c r="BG16" s="319">
        <v>0</v>
      </c>
      <c r="BH16" s="319">
        <v>0</v>
      </c>
      <c r="BI16" s="319">
        <v>0</v>
      </c>
      <c r="BJ16" s="321">
        <v>0</v>
      </c>
      <c r="BK16" s="321">
        <v>0</v>
      </c>
    </row>
    <row r="17" spans="1:63" ht="20.100000000000001" customHeight="1" x14ac:dyDescent="0.2">
      <c r="A17" s="375" t="s">
        <v>64</v>
      </c>
      <c r="B17" s="341" t="s">
        <v>65</v>
      </c>
      <c r="C17" s="340" t="s">
        <v>66</v>
      </c>
      <c r="D17" s="202">
        <v>0</v>
      </c>
      <c r="E17" s="202">
        <v>0</v>
      </c>
      <c r="F17" s="320">
        <v>0</v>
      </c>
      <c r="G17" s="202">
        <v>0</v>
      </c>
      <c r="H17" s="202">
        <v>0</v>
      </c>
      <c r="I17" s="202">
        <v>0</v>
      </c>
      <c r="J17" s="202">
        <v>0</v>
      </c>
      <c r="K17" s="202">
        <v>0</v>
      </c>
      <c r="L17" s="202">
        <v>0</v>
      </c>
      <c r="M17" s="202">
        <v>0</v>
      </c>
      <c r="N17" s="202">
        <v>0</v>
      </c>
      <c r="O17" s="202">
        <v>0</v>
      </c>
      <c r="P17" s="202">
        <v>0</v>
      </c>
      <c r="Q17" s="202">
        <v>0</v>
      </c>
      <c r="R17" s="202">
        <v>0</v>
      </c>
      <c r="S17" s="202">
        <v>0</v>
      </c>
      <c r="T17" s="202">
        <v>0</v>
      </c>
      <c r="U17" s="202">
        <v>0</v>
      </c>
      <c r="V17" s="202">
        <v>0</v>
      </c>
      <c r="W17" s="202">
        <v>0</v>
      </c>
      <c r="X17" s="202">
        <v>0</v>
      </c>
      <c r="Y17" s="202">
        <v>0</v>
      </c>
      <c r="Z17" s="202">
        <v>0</v>
      </c>
      <c r="AA17" s="202">
        <v>0</v>
      </c>
      <c r="AB17" s="202">
        <v>0</v>
      </c>
      <c r="AC17" s="319">
        <v>0</v>
      </c>
      <c r="AD17" s="319">
        <v>0</v>
      </c>
      <c r="AE17" s="319">
        <v>0</v>
      </c>
      <c r="AF17" s="319">
        <v>0</v>
      </c>
      <c r="AG17" s="319">
        <v>0</v>
      </c>
      <c r="AH17" s="319">
        <v>0</v>
      </c>
      <c r="AI17" s="319">
        <v>0</v>
      </c>
      <c r="AJ17" s="319">
        <v>0</v>
      </c>
      <c r="AK17" s="319">
        <v>0</v>
      </c>
      <c r="AL17" s="202">
        <v>0</v>
      </c>
      <c r="AM17" s="202">
        <v>0</v>
      </c>
      <c r="AN17" s="202">
        <v>0</v>
      </c>
      <c r="AO17" s="202">
        <v>0</v>
      </c>
      <c r="AP17" s="319">
        <v>0</v>
      </c>
      <c r="AQ17" s="319">
        <v>0</v>
      </c>
      <c r="AR17" s="319">
        <v>0</v>
      </c>
      <c r="AS17" s="202">
        <v>0</v>
      </c>
      <c r="AT17" s="202">
        <v>0</v>
      </c>
      <c r="AU17" s="202">
        <v>0</v>
      </c>
      <c r="AV17" s="202">
        <v>0</v>
      </c>
      <c r="AW17" s="202">
        <v>0</v>
      </c>
      <c r="AX17" s="202">
        <v>0</v>
      </c>
      <c r="AY17" s="202">
        <v>0</v>
      </c>
      <c r="AZ17" s="202">
        <v>0</v>
      </c>
      <c r="BA17" s="202">
        <v>0</v>
      </c>
      <c r="BB17" s="202">
        <v>0</v>
      </c>
      <c r="BC17" s="202">
        <v>0</v>
      </c>
      <c r="BD17" s="202">
        <v>0</v>
      </c>
      <c r="BE17" s="202">
        <v>0</v>
      </c>
      <c r="BF17" s="202">
        <v>0</v>
      </c>
      <c r="BG17" s="319">
        <v>0</v>
      </c>
      <c r="BH17" s="319">
        <v>0</v>
      </c>
      <c r="BI17" s="319">
        <v>0</v>
      </c>
      <c r="BJ17" s="321">
        <v>0</v>
      </c>
      <c r="BK17" s="321">
        <v>0</v>
      </c>
    </row>
    <row r="18" spans="1:63" ht="20.100000000000001" customHeight="1" x14ac:dyDescent="0.2">
      <c r="A18" s="375" t="s">
        <v>1277</v>
      </c>
      <c r="B18" s="341" t="s">
        <v>67</v>
      </c>
      <c r="C18" s="340" t="s">
        <v>68</v>
      </c>
      <c r="D18" s="202">
        <v>0</v>
      </c>
      <c r="E18" s="202">
        <v>0</v>
      </c>
      <c r="F18" s="320">
        <v>0</v>
      </c>
      <c r="G18" s="202">
        <v>0</v>
      </c>
      <c r="H18" s="202">
        <v>0</v>
      </c>
      <c r="I18" s="202">
        <v>0</v>
      </c>
      <c r="J18" s="202">
        <v>0</v>
      </c>
      <c r="K18" s="202">
        <v>0</v>
      </c>
      <c r="L18" s="202">
        <v>0</v>
      </c>
      <c r="M18" s="202">
        <v>0</v>
      </c>
      <c r="N18" s="202">
        <v>0</v>
      </c>
      <c r="O18" s="202">
        <v>0</v>
      </c>
      <c r="P18" s="202">
        <v>0</v>
      </c>
      <c r="Q18" s="202">
        <v>0</v>
      </c>
      <c r="R18" s="202">
        <v>0</v>
      </c>
      <c r="S18" s="202">
        <v>0</v>
      </c>
      <c r="T18" s="202">
        <v>0</v>
      </c>
      <c r="U18" s="202">
        <v>0</v>
      </c>
      <c r="V18" s="202">
        <v>0</v>
      </c>
      <c r="W18" s="202">
        <v>0</v>
      </c>
      <c r="X18" s="202">
        <v>0</v>
      </c>
      <c r="Y18" s="202">
        <v>0</v>
      </c>
      <c r="Z18" s="202">
        <v>0</v>
      </c>
      <c r="AA18" s="202">
        <v>0</v>
      </c>
      <c r="AB18" s="202">
        <v>0</v>
      </c>
      <c r="AC18" s="319">
        <v>0</v>
      </c>
      <c r="AD18" s="319">
        <v>0</v>
      </c>
      <c r="AE18" s="319">
        <v>0</v>
      </c>
      <c r="AF18" s="319">
        <v>0</v>
      </c>
      <c r="AG18" s="319">
        <v>0</v>
      </c>
      <c r="AH18" s="319">
        <v>0</v>
      </c>
      <c r="AI18" s="319">
        <v>0</v>
      </c>
      <c r="AJ18" s="319">
        <v>0</v>
      </c>
      <c r="AK18" s="319">
        <v>0</v>
      </c>
      <c r="AL18" s="202">
        <v>0</v>
      </c>
      <c r="AM18" s="202">
        <v>0</v>
      </c>
      <c r="AN18" s="202">
        <v>0</v>
      </c>
      <c r="AO18" s="202">
        <v>0</v>
      </c>
      <c r="AP18" s="319">
        <v>0</v>
      </c>
      <c r="AQ18" s="319">
        <v>0</v>
      </c>
      <c r="AR18" s="319">
        <v>0</v>
      </c>
      <c r="AS18" s="202">
        <v>0</v>
      </c>
      <c r="AT18" s="202">
        <v>0</v>
      </c>
      <c r="AU18" s="202">
        <v>0</v>
      </c>
      <c r="AV18" s="202">
        <v>0</v>
      </c>
      <c r="AW18" s="202">
        <v>0</v>
      </c>
      <c r="AX18" s="202">
        <v>0</v>
      </c>
      <c r="AY18" s="202">
        <v>0</v>
      </c>
      <c r="AZ18" s="202">
        <v>0</v>
      </c>
      <c r="BA18" s="202">
        <v>0</v>
      </c>
      <c r="BB18" s="202">
        <v>0</v>
      </c>
      <c r="BC18" s="202">
        <v>0</v>
      </c>
      <c r="BD18" s="202">
        <v>0</v>
      </c>
      <c r="BE18" s="202">
        <v>0</v>
      </c>
      <c r="BF18" s="202">
        <v>0</v>
      </c>
      <c r="BG18" s="319">
        <v>0</v>
      </c>
      <c r="BH18" s="319">
        <v>0</v>
      </c>
      <c r="BI18" s="319">
        <v>0</v>
      </c>
      <c r="BJ18" s="321">
        <v>0</v>
      </c>
      <c r="BK18" s="321">
        <v>0</v>
      </c>
    </row>
    <row r="19" spans="1:63" ht="20.100000000000001" customHeight="1" x14ac:dyDescent="0.2">
      <c r="A19" s="376">
        <v>2</v>
      </c>
      <c r="B19" s="317" t="s">
        <v>69</v>
      </c>
      <c r="C19" s="316" t="s">
        <v>70</v>
      </c>
      <c r="D19" s="320">
        <v>311.45000000000005</v>
      </c>
      <c r="E19" s="320">
        <v>6.97</v>
      </c>
      <c r="F19" s="320">
        <v>1.34</v>
      </c>
      <c r="G19" s="320">
        <v>0</v>
      </c>
      <c r="H19" s="320">
        <v>0</v>
      </c>
      <c r="I19" s="320">
        <v>0</v>
      </c>
      <c r="J19" s="320">
        <v>0.83000000000000007</v>
      </c>
      <c r="K19" s="320">
        <v>0.51</v>
      </c>
      <c r="L19" s="320">
        <v>0</v>
      </c>
      <c r="M19" s="320">
        <v>0</v>
      </c>
      <c r="N19" s="320">
        <v>0</v>
      </c>
      <c r="O19" s="320">
        <v>0</v>
      </c>
      <c r="P19" s="320">
        <v>0</v>
      </c>
      <c r="Q19" s="320">
        <v>0</v>
      </c>
      <c r="R19" s="320">
        <v>5.63</v>
      </c>
      <c r="S19" s="320">
        <v>0</v>
      </c>
      <c r="T19" s="320">
        <v>0</v>
      </c>
      <c r="U19" s="320">
        <v>0</v>
      </c>
      <c r="V19" s="320">
        <v>0</v>
      </c>
      <c r="W19" s="320">
        <v>0</v>
      </c>
      <c r="X19" s="320">
        <v>0</v>
      </c>
      <c r="Y19" s="320">
        <v>0.7</v>
      </c>
      <c r="Z19" s="320">
        <v>0</v>
      </c>
      <c r="AA19" s="320">
        <v>0</v>
      </c>
      <c r="AB19" s="320">
        <v>2.6199999999999997</v>
      </c>
      <c r="AC19" s="320">
        <v>0.03</v>
      </c>
      <c r="AD19" s="320">
        <v>0</v>
      </c>
      <c r="AE19" s="320">
        <v>0</v>
      </c>
      <c r="AF19" s="320">
        <v>0</v>
      </c>
      <c r="AG19" s="320">
        <v>0</v>
      </c>
      <c r="AH19" s="320">
        <v>0</v>
      </c>
      <c r="AI19" s="320">
        <v>0</v>
      </c>
      <c r="AJ19" s="320">
        <v>0</v>
      </c>
      <c r="AK19" s="320">
        <v>0</v>
      </c>
      <c r="AL19" s="320">
        <v>0</v>
      </c>
      <c r="AM19" s="320">
        <v>0</v>
      </c>
      <c r="AN19" s="320">
        <v>0</v>
      </c>
      <c r="AO19" s="320">
        <v>0</v>
      </c>
      <c r="AP19" s="320">
        <v>0</v>
      </c>
      <c r="AQ19" s="320">
        <v>2.59</v>
      </c>
      <c r="AR19" s="320">
        <v>0</v>
      </c>
      <c r="AS19" s="320">
        <v>0</v>
      </c>
      <c r="AT19" s="320">
        <v>0</v>
      </c>
      <c r="AU19" s="320">
        <v>0</v>
      </c>
      <c r="AV19" s="320">
        <v>0</v>
      </c>
      <c r="AW19" s="320">
        <v>0</v>
      </c>
      <c r="AX19" s="320">
        <v>2.31</v>
      </c>
      <c r="AY19" s="320">
        <v>0</v>
      </c>
      <c r="AZ19" s="320">
        <v>0</v>
      </c>
      <c r="BA19" s="320">
        <v>0</v>
      </c>
      <c r="BB19" s="320">
        <v>0</v>
      </c>
      <c r="BC19" s="320">
        <v>0</v>
      </c>
      <c r="BD19" s="320">
        <v>0</v>
      </c>
      <c r="BE19" s="320">
        <v>0</v>
      </c>
      <c r="BF19" s="320">
        <v>0</v>
      </c>
      <c r="BG19" s="320">
        <v>0</v>
      </c>
      <c r="BH19" s="320">
        <v>0</v>
      </c>
      <c r="BI19" s="320">
        <v>0</v>
      </c>
      <c r="BJ19" s="320">
        <v>1.3399999999999999</v>
      </c>
      <c r="BK19" s="320">
        <v>312.78999999999996</v>
      </c>
    </row>
    <row r="20" spans="1:63" ht="20.100000000000001" customHeight="1" x14ac:dyDescent="0.2">
      <c r="A20" s="375" t="s">
        <v>71</v>
      </c>
      <c r="B20" s="341" t="s">
        <v>72</v>
      </c>
      <c r="C20" s="340" t="s">
        <v>73</v>
      </c>
      <c r="D20" s="202">
        <v>27.87</v>
      </c>
      <c r="E20" s="202">
        <v>0</v>
      </c>
      <c r="F20" s="320">
        <v>0</v>
      </c>
      <c r="G20" s="202">
        <v>0</v>
      </c>
      <c r="H20" s="202">
        <v>0</v>
      </c>
      <c r="I20" s="202">
        <v>0</v>
      </c>
      <c r="J20" s="202">
        <v>0</v>
      </c>
      <c r="K20" s="202">
        <v>0</v>
      </c>
      <c r="L20" s="202">
        <v>0</v>
      </c>
      <c r="M20" s="202">
        <v>0</v>
      </c>
      <c r="N20" s="202">
        <v>0</v>
      </c>
      <c r="O20" s="202">
        <v>0</v>
      </c>
      <c r="P20" s="202">
        <v>0</v>
      </c>
      <c r="Q20" s="202">
        <v>0</v>
      </c>
      <c r="R20" s="202">
        <v>0</v>
      </c>
      <c r="S20" s="202">
        <v>0</v>
      </c>
      <c r="T20" s="202">
        <v>0</v>
      </c>
      <c r="U20" s="202">
        <v>0</v>
      </c>
      <c r="V20" s="202">
        <v>0</v>
      </c>
      <c r="W20" s="202">
        <v>0</v>
      </c>
      <c r="X20" s="202">
        <v>0</v>
      </c>
      <c r="Y20" s="202">
        <v>0</v>
      </c>
      <c r="Z20" s="202">
        <v>0</v>
      </c>
      <c r="AA20" s="202">
        <v>0</v>
      </c>
      <c r="AB20" s="202">
        <v>0</v>
      </c>
      <c r="AC20" s="319">
        <v>0</v>
      </c>
      <c r="AD20" s="319">
        <v>0</v>
      </c>
      <c r="AE20" s="319">
        <v>0</v>
      </c>
      <c r="AF20" s="319">
        <v>0</v>
      </c>
      <c r="AG20" s="319">
        <v>0</v>
      </c>
      <c r="AH20" s="319">
        <v>0</v>
      </c>
      <c r="AI20" s="319">
        <v>0</v>
      </c>
      <c r="AJ20" s="319">
        <v>0</v>
      </c>
      <c r="AK20" s="319">
        <v>0</v>
      </c>
      <c r="AL20" s="202">
        <v>0</v>
      </c>
      <c r="AM20" s="202">
        <v>0</v>
      </c>
      <c r="AN20" s="202">
        <v>0</v>
      </c>
      <c r="AO20" s="202">
        <v>0</v>
      </c>
      <c r="AP20" s="319">
        <v>0</v>
      </c>
      <c r="AQ20" s="319">
        <v>0</v>
      </c>
      <c r="AR20" s="319">
        <v>0</v>
      </c>
      <c r="AS20" s="202">
        <v>0</v>
      </c>
      <c r="AT20" s="202">
        <v>0</v>
      </c>
      <c r="AU20" s="202">
        <v>0</v>
      </c>
      <c r="AV20" s="202">
        <v>0</v>
      </c>
      <c r="AW20" s="202">
        <v>0</v>
      </c>
      <c r="AX20" s="202">
        <v>0</v>
      </c>
      <c r="AY20" s="202">
        <v>0</v>
      </c>
      <c r="AZ20" s="202">
        <v>0</v>
      </c>
      <c r="BA20" s="202">
        <v>0</v>
      </c>
      <c r="BB20" s="202">
        <v>0</v>
      </c>
      <c r="BC20" s="202">
        <v>0</v>
      </c>
      <c r="BD20" s="202">
        <v>0</v>
      </c>
      <c r="BE20" s="202">
        <v>0</v>
      </c>
      <c r="BF20" s="202">
        <v>0</v>
      </c>
      <c r="BG20" s="319">
        <v>0</v>
      </c>
      <c r="BH20" s="319">
        <v>0</v>
      </c>
      <c r="BI20" s="319">
        <v>0</v>
      </c>
      <c r="BJ20" s="321">
        <v>0</v>
      </c>
      <c r="BK20" s="321">
        <v>27.87</v>
      </c>
    </row>
    <row r="21" spans="1:63" ht="20.100000000000001" customHeight="1" x14ac:dyDescent="0.2">
      <c r="A21" s="375" t="s">
        <v>74</v>
      </c>
      <c r="B21" s="341" t="s">
        <v>75</v>
      </c>
      <c r="C21" s="340" t="s">
        <v>76</v>
      </c>
      <c r="D21" s="202">
        <v>9.42</v>
      </c>
      <c r="E21" s="202">
        <v>0</v>
      </c>
      <c r="F21" s="320">
        <v>0</v>
      </c>
      <c r="G21" s="202">
        <v>0</v>
      </c>
      <c r="H21" s="202">
        <v>0</v>
      </c>
      <c r="I21" s="202">
        <v>0</v>
      </c>
      <c r="J21" s="202">
        <v>0</v>
      </c>
      <c r="K21" s="202">
        <v>0</v>
      </c>
      <c r="L21" s="202">
        <v>0</v>
      </c>
      <c r="M21" s="202">
        <v>0</v>
      </c>
      <c r="N21" s="202">
        <v>0</v>
      </c>
      <c r="O21" s="202">
        <v>0</v>
      </c>
      <c r="P21" s="202">
        <v>0</v>
      </c>
      <c r="Q21" s="202">
        <v>0</v>
      </c>
      <c r="R21" s="202">
        <v>0</v>
      </c>
      <c r="S21" s="202">
        <v>0</v>
      </c>
      <c r="T21" s="202">
        <v>0</v>
      </c>
      <c r="U21" s="202">
        <v>0</v>
      </c>
      <c r="V21" s="202">
        <v>0</v>
      </c>
      <c r="W21" s="202">
        <v>0</v>
      </c>
      <c r="X21" s="202">
        <v>0</v>
      </c>
      <c r="Y21" s="202">
        <v>0</v>
      </c>
      <c r="Z21" s="202">
        <v>0</v>
      </c>
      <c r="AA21" s="202">
        <v>0</v>
      </c>
      <c r="AB21" s="202">
        <v>0</v>
      </c>
      <c r="AC21" s="319">
        <v>0</v>
      </c>
      <c r="AD21" s="319">
        <v>0</v>
      </c>
      <c r="AE21" s="319">
        <v>0</v>
      </c>
      <c r="AF21" s="319">
        <v>0</v>
      </c>
      <c r="AG21" s="319">
        <v>0</v>
      </c>
      <c r="AH21" s="319">
        <v>0</v>
      </c>
      <c r="AI21" s="319">
        <v>0</v>
      </c>
      <c r="AJ21" s="319">
        <v>0</v>
      </c>
      <c r="AK21" s="319">
        <v>0</v>
      </c>
      <c r="AL21" s="202">
        <v>0</v>
      </c>
      <c r="AM21" s="202">
        <v>0</v>
      </c>
      <c r="AN21" s="202">
        <v>0</v>
      </c>
      <c r="AO21" s="202">
        <v>0</v>
      </c>
      <c r="AP21" s="319">
        <v>0</v>
      </c>
      <c r="AQ21" s="319">
        <v>0</v>
      </c>
      <c r="AR21" s="319">
        <v>0</v>
      </c>
      <c r="AS21" s="202">
        <v>0</v>
      </c>
      <c r="AT21" s="202">
        <v>0</v>
      </c>
      <c r="AU21" s="202">
        <v>0</v>
      </c>
      <c r="AV21" s="202">
        <v>0</v>
      </c>
      <c r="AW21" s="202">
        <v>0</v>
      </c>
      <c r="AX21" s="202">
        <v>0</v>
      </c>
      <c r="AY21" s="202">
        <v>0</v>
      </c>
      <c r="AZ21" s="202">
        <v>0</v>
      </c>
      <c r="BA21" s="202">
        <v>0</v>
      </c>
      <c r="BB21" s="202">
        <v>0</v>
      </c>
      <c r="BC21" s="202">
        <v>0</v>
      </c>
      <c r="BD21" s="202">
        <v>0</v>
      </c>
      <c r="BE21" s="202">
        <v>0</v>
      </c>
      <c r="BF21" s="202">
        <v>0</v>
      </c>
      <c r="BG21" s="319">
        <v>0</v>
      </c>
      <c r="BH21" s="319">
        <v>0</v>
      </c>
      <c r="BI21" s="319">
        <v>0</v>
      </c>
      <c r="BJ21" s="321">
        <v>0</v>
      </c>
      <c r="BK21" s="321">
        <v>9.42</v>
      </c>
    </row>
    <row r="22" spans="1:63" ht="20.100000000000001" customHeight="1" x14ac:dyDescent="0.2">
      <c r="A22" s="375" t="s">
        <v>77</v>
      </c>
      <c r="B22" s="341" t="s">
        <v>78</v>
      </c>
      <c r="C22" s="340" t="s">
        <v>79</v>
      </c>
      <c r="D22" s="202">
        <v>7.26</v>
      </c>
      <c r="E22" s="202">
        <v>0</v>
      </c>
      <c r="F22" s="320">
        <v>0</v>
      </c>
      <c r="G22" s="202">
        <v>0</v>
      </c>
      <c r="H22" s="202">
        <v>0</v>
      </c>
      <c r="I22" s="202">
        <v>0</v>
      </c>
      <c r="J22" s="202">
        <v>0</v>
      </c>
      <c r="K22" s="202">
        <v>0</v>
      </c>
      <c r="L22" s="202">
        <v>0</v>
      </c>
      <c r="M22" s="202">
        <v>0</v>
      </c>
      <c r="N22" s="202">
        <v>0</v>
      </c>
      <c r="O22" s="202">
        <v>0</v>
      </c>
      <c r="P22" s="202">
        <v>0</v>
      </c>
      <c r="Q22" s="202">
        <v>0</v>
      </c>
      <c r="R22" s="202">
        <v>0</v>
      </c>
      <c r="S22" s="202">
        <v>0</v>
      </c>
      <c r="T22" s="202">
        <v>0</v>
      </c>
      <c r="U22" s="202">
        <v>0</v>
      </c>
      <c r="V22" s="202">
        <v>0</v>
      </c>
      <c r="W22" s="202">
        <v>0</v>
      </c>
      <c r="X22" s="202">
        <v>0</v>
      </c>
      <c r="Y22" s="202">
        <v>0</v>
      </c>
      <c r="Z22" s="202">
        <v>0</v>
      </c>
      <c r="AA22" s="202">
        <v>0</v>
      </c>
      <c r="AB22" s="202">
        <v>0</v>
      </c>
      <c r="AC22" s="319">
        <v>0</v>
      </c>
      <c r="AD22" s="319">
        <v>0</v>
      </c>
      <c r="AE22" s="319">
        <v>0</v>
      </c>
      <c r="AF22" s="319">
        <v>0</v>
      </c>
      <c r="AG22" s="319">
        <v>0</v>
      </c>
      <c r="AH22" s="319">
        <v>0</v>
      </c>
      <c r="AI22" s="319">
        <v>0</v>
      </c>
      <c r="AJ22" s="319">
        <v>0</v>
      </c>
      <c r="AK22" s="319">
        <v>0</v>
      </c>
      <c r="AL22" s="202">
        <v>0</v>
      </c>
      <c r="AM22" s="202">
        <v>0</v>
      </c>
      <c r="AN22" s="202">
        <v>0</v>
      </c>
      <c r="AO22" s="202">
        <v>0</v>
      </c>
      <c r="AP22" s="319">
        <v>0</v>
      </c>
      <c r="AQ22" s="319">
        <v>0</v>
      </c>
      <c r="AR22" s="319">
        <v>0</v>
      </c>
      <c r="AS22" s="202">
        <v>0</v>
      </c>
      <c r="AT22" s="202">
        <v>0</v>
      </c>
      <c r="AU22" s="202">
        <v>0</v>
      </c>
      <c r="AV22" s="202">
        <v>0</v>
      </c>
      <c r="AW22" s="202">
        <v>0</v>
      </c>
      <c r="AX22" s="202">
        <v>0</v>
      </c>
      <c r="AY22" s="202">
        <v>0</v>
      </c>
      <c r="AZ22" s="202">
        <v>0</v>
      </c>
      <c r="BA22" s="202">
        <v>0</v>
      </c>
      <c r="BB22" s="202">
        <v>0</v>
      </c>
      <c r="BC22" s="202">
        <v>0</v>
      </c>
      <c r="BD22" s="202">
        <v>0</v>
      </c>
      <c r="BE22" s="202">
        <v>0</v>
      </c>
      <c r="BF22" s="202">
        <v>0</v>
      </c>
      <c r="BG22" s="319">
        <v>0</v>
      </c>
      <c r="BH22" s="319">
        <v>0</v>
      </c>
      <c r="BI22" s="319">
        <v>0</v>
      </c>
      <c r="BJ22" s="321">
        <v>0</v>
      </c>
      <c r="BK22" s="321">
        <v>7.26</v>
      </c>
    </row>
    <row r="23" spans="1:63" ht="20.100000000000001" customHeight="1" x14ac:dyDescent="0.2">
      <c r="A23" s="375" t="s">
        <v>80</v>
      </c>
      <c r="B23" s="341" t="s">
        <v>520</v>
      </c>
      <c r="C23" s="340" t="s">
        <v>521</v>
      </c>
      <c r="D23" s="202">
        <v>0</v>
      </c>
      <c r="E23" s="202">
        <v>0</v>
      </c>
      <c r="F23" s="320">
        <v>0</v>
      </c>
      <c r="G23" s="202">
        <v>0</v>
      </c>
      <c r="H23" s="202">
        <v>0</v>
      </c>
      <c r="I23" s="202">
        <v>0</v>
      </c>
      <c r="J23" s="202">
        <v>0</v>
      </c>
      <c r="K23" s="202">
        <v>0</v>
      </c>
      <c r="L23" s="202">
        <v>0</v>
      </c>
      <c r="M23" s="202">
        <v>0</v>
      </c>
      <c r="N23" s="202">
        <v>0</v>
      </c>
      <c r="O23" s="202">
        <v>0</v>
      </c>
      <c r="P23" s="202">
        <v>0</v>
      </c>
      <c r="Q23" s="202">
        <v>0</v>
      </c>
      <c r="R23" s="202">
        <v>0</v>
      </c>
      <c r="S23" s="202">
        <v>0</v>
      </c>
      <c r="T23" s="202">
        <v>0</v>
      </c>
      <c r="U23" s="202">
        <v>0</v>
      </c>
      <c r="V23" s="202">
        <v>0</v>
      </c>
      <c r="W23" s="202">
        <v>0</v>
      </c>
      <c r="X23" s="202">
        <v>0</v>
      </c>
      <c r="Y23" s="202">
        <v>0</v>
      </c>
      <c r="Z23" s="202">
        <v>0</v>
      </c>
      <c r="AA23" s="202">
        <v>0</v>
      </c>
      <c r="AB23" s="202">
        <v>0</v>
      </c>
      <c r="AC23" s="319">
        <v>0</v>
      </c>
      <c r="AD23" s="319">
        <v>0</v>
      </c>
      <c r="AE23" s="319">
        <v>0</v>
      </c>
      <c r="AF23" s="319">
        <v>0</v>
      </c>
      <c r="AG23" s="319">
        <v>0</v>
      </c>
      <c r="AH23" s="319">
        <v>0</v>
      </c>
      <c r="AI23" s="319">
        <v>0</v>
      </c>
      <c r="AJ23" s="319">
        <v>0</v>
      </c>
      <c r="AK23" s="319">
        <v>0</v>
      </c>
      <c r="AL23" s="202">
        <v>0</v>
      </c>
      <c r="AM23" s="202">
        <v>0</v>
      </c>
      <c r="AN23" s="202">
        <v>0</v>
      </c>
      <c r="AO23" s="202">
        <v>0</v>
      </c>
      <c r="AP23" s="319">
        <v>0</v>
      </c>
      <c r="AQ23" s="319">
        <v>0</v>
      </c>
      <c r="AR23" s="319">
        <v>0</v>
      </c>
      <c r="AS23" s="202">
        <v>0</v>
      </c>
      <c r="AT23" s="202">
        <v>0</v>
      </c>
      <c r="AU23" s="202">
        <v>0</v>
      </c>
      <c r="AV23" s="202">
        <v>0</v>
      </c>
      <c r="AW23" s="202">
        <v>0</v>
      </c>
      <c r="AX23" s="202">
        <v>0</v>
      </c>
      <c r="AY23" s="202">
        <v>0</v>
      </c>
      <c r="AZ23" s="202">
        <v>0</v>
      </c>
      <c r="BA23" s="202">
        <v>0</v>
      </c>
      <c r="BB23" s="202">
        <v>0</v>
      </c>
      <c r="BC23" s="202">
        <v>0</v>
      </c>
      <c r="BD23" s="202">
        <v>0</v>
      </c>
      <c r="BE23" s="202">
        <v>0</v>
      </c>
      <c r="BF23" s="202">
        <v>0</v>
      </c>
      <c r="BG23" s="319">
        <v>0</v>
      </c>
      <c r="BH23" s="319">
        <v>0</v>
      </c>
      <c r="BI23" s="319">
        <v>0</v>
      </c>
      <c r="BJ23" s="321">
        <v>0</v>
      </c>
      <c r="BK23" s="321">
        <v>0</v>
      </c>
    </row>
    <row r="24" spans="1:63" ht="20.100000000000001" customHeight="1" x14ac:dyDescent="0.2">
      <c r="A24" s="375" t="s">
        <v>83</v>
      </c>
      <c r="B24" s="341" t="s">
        <v>81</v>
      </c>
      <c r="C24" s="340" t="s">
        <v>82</v>
      </c>
      <c r="D24" s="202">
        <v>0</v>
      </c>
      <c r="E24" s="202">
        <v>0</v>
      </c>
      <c r="F24" s="320">
        <v>0</v>
      </c>
      <c r="G24" s="202">
        <v>0</v>
      </c>
      <c r="H24" s="202">
        <v>0</v>
      </c>
      <c r="I24" s="202">
        <v>0</v>
      </c>
      <c r="J24" s="202">
        <v>0</v>
      </c>
      <c r="K24" s="202">
        <v>0</v>
      </c>
      <c r="L24" s="202">
        <v>0</v>
      </c>
      <c r="M24" s="202">
        <v>0</v>
      </c>
      <c r="N24" s="202">
        <v>0</v>
      </c>
      <c r="O24" s="202">
        <v>0</v>
      </c>
      <c r="P24" s="202">
        <v>0</v>
      </c>
      <c r="Q24" s="202">
        <v>0</v>
      </c>
      <c r="R24" s="202">
        <v>0</v>
      </c>
      <c r="S24" s="202">
        <v>0</v>
      </c>
      <c r="T24" s="202">
        <v>0</v>
      </c>
      <c r="U24" s="202">
        <v>0</v>
      </c>
      <c r="V24" s="202">
        <v>0</v>
      </c>
      <c r="W24" s="202">
        <v>0</v>
      </c>
      <c r="X24" s="202">
        <v>0</v>
      </c>
      <c r="Y24" s="202">
        <v>0</v>
      </c>
      <c r="Z24" s="202">
        <v>0</v>
      </c>
      <c r="AA24" s="202">
        <v>0</v>
      </c>
      <c r="AB24" s="202">
        <v>0</v>
      </c>
      <c r="AC24" s="319">
        <v>0</v>
      </c>
      <c r="AD24" s="319">
        <v>0</v>
      </c>
      <c r="AE24" s="319">
        <v>0</v>
      </c>
      <c r="AF24" s="319">
        <v>0</v>
      </c>
      <c r="AG24" s="319">
        <v>0</v>
      </c>
      <c r="AH24" s="319">
        <v>0</v>
      </c>
      <c r="AI24" s="319">
        <v>0</v>
      </c>
      <c r="AJ24" s="319">
        <v>0</v>
      </c>
      <c r="AK24" s="319">
        <v>0</v>
      </c>
      <c r="AL24" s="202">
        <v>0</v>
      </c>
      <c r="AM24" s="202">
        <v>0</v>
      </c>
      <c r="AN24" s="202">
        <v>0</v>
      </c>
      <c r="AO24" s="202">
        <v>0</v>
      </c>
      <c r="AP24" s="319">
        <v>0</v>
      </c>
      <c r="AQ24" s="319">
        <v>0</v>
      </c>
      <c r="AR24" s="319">
        <v>0</v>
      </c>
      <c r="AS24" s="202">
        <v>0</v>
      </c>
      <c r="AT24" s="202">
        <v>0</v>
      </c>
      <c r="AU24" s="202">
        <v>0</v>
      </c>
      <c r="AV24" s="202">
        <v>0</v>
      </c>
      <c r="AW24" s="202">
        <v>0</v>
      </c>
      <c r="AX24" s="202">
        <v>0</v>
      </c>
      <c r="AY24" s="202">
        <v>0</v>
      </c>
      <c r="AZ24" s="202">
        <v>0</v>
      </c>
      <c r="BA24" s="202">
        <v>0</v>
      </c>
      <c r="BB24" s="202">
        <v>0</v>
      </c>
      <c r="BC24" s="202">
        <v>0</v>
      </c>
      <c r="BD24" s="202">
        <v>0</v>
      </c>
      <c r="BE24" s="202">
        <v>0</v>
      </c>
      <c r="BF24" s="202">
        <v>0</v>
      </c>
      <c r="BG24" s="319">
        <v>0</v>
      </c>
      <c r="BH24" s="319">
        <v>0</v>
      </c>
      <c r="BI24" s="319">
        <v>0</v>
      </c>
      <c r="BJ24" s="321">
        <v>0</v>
      </c>
      <c r="BK24" s="321">
        <v>0</v>
      </c>
    </row>
    <row r="25" spans="1:63" ht="20.100000000000001" customHeight="1" x14ac:dyDescent="0.2">
      <c r="A25" s="375" t="s">
        <v>86</v>
      </c>
      <c r="B25" s="341" t="s">
        <v>84</v>
      </c>
      <c r="C25" s="340" t="s">
        <v>85</v>
      </c>
      <c r="D25" s="202">
        <v>7.06</v>
      </c>
      <c r="E25" s="202">
        <v>0</v>
      </c>
      <c r="F25" s="320">
        <v>0</v>
      </c>
      <c r="G25" s="202">
        <v>0</v>
      </c>
      <c r="H25" s="202">
        <v>0</v>
      </c>
      <c r="I25" s="202">
        <v>0</v>
      </c>
      <c r="J25" s="202">
        <v>0</v>
      </c>
      <c r="K25" s="202">
        <v>0</v>
      </c>
      <c r="L25" s="202">
        <v>0</v>
      </c>
      <c r="M25" s="202">
        <v>0</v>
      </c>
      <c r="N25" s="202">
        <v>0</v>
      </c>
      <c r="O25" s="202">
        <v>0</v>
      </c>
      <c r="P25" s="202">
        <v>0</v>
      </c>
      <c r="Q25" s="202">
        <v>0</v>
      </c>
      <c r="R25" s="202">
        <v>0</v>
      </c>
      <c r="S25" s="202">
        <v>0</v>
      </c>
      <c r="T25" s="202">
        <v>0</v>
      </c>
      <c r="U25" s="202">
        <v>0</v>
      </c>
      <c r="V25" s="202">
        <v>0</v>
      </c>
      <c r="W25" s="202">
        <v>0</v>
      </c>
      <c r="X25" s="202">
        <v>0</v>
      </c>
      <c r="Y25" s="202">
        <v>0</v>
      </c>
      <c r="Z25" s="202">
        <v>0</v>
      </c>
      <c r="AA25" s="202">
        <v>0</v>
      </c>
      <c r="AB25" s="202">
        <v>0</v>
      </c>
      <c r="AC25" s="319">
        <v>0</v>
      </c>
      <c r="AD25" s="319">
        <v>0</v>
      </c>
      <c r="AE25" s="319">
        <v>0</v>
      </c>
      <c r="AF25" s="319">
        <v>0</v>
      </c>
      <c r="AG25" s="319">
        <v>0</v>
      </c>
      <c r="AH25" s="319">
        <v>0</v>
      </c>
      <c r="AI25" s="319">
        <v>0</v>
      </c>
      <c r="AJ25" s="319">
        <v>0</v>
      </c>
      <c r="AK25" s="319">
        <v>0</v>
      </c>
      <c r="AL25" s="202">
        <v>0</v>
      </c>
      <c r="AM25" s="202">
        <v>0</v>
      </c>
      <c r="AN25" s="202">
        <v>0</v>
      </c>
      <c r="AO25" s="202">
        <v>0</v>
      </c>
      <c r="AP25" s="319">
        <v>0</v>
      </c>
      <c r="AQ25" s="319">
        <v>0</v>
      </c>
      <c r="AR25" s="319">
        <v>0</v>
      </c>
      <c r="AS25" s="202">
        <v>0</v>
      </c>
      <c r="AT25" s="202">
        <v>0</v>
      </c>
      <c r="AU25" s="202">
        <v>0</v>
      </c>
      <c r="AV25" s="202">
        <v>0</v>
      </c>
      <c r="AW25" s="202">
        <v>0</v>
      </c>
      <c r="AX25" s="202">
        <v>0</v>
      </c>
      <c r="AY25" s="202">
        <v>0</v>
      </c>
      <c r="AZ25" s="202">
        <v>0</v>
      </c>
      <c r="BA25" s="202">
        <v>0</v>
      </c>
      <c r="BB25" s="202">
        <v>0</v>
      </c>
      <c r="BC25" s="202">
        <v>0</v>
      </c>
      <c r="BD25" s="202">
        <v>0</v>
      </c>
      <c r="BE25" s="202">
        <v>0</v>
      </c>
      <c r="BF25" s="202">
        <v>0</v>
      </c>
      <c r="BG25" s="319">
        <v>0</v>
      </c>
      <c r="BH25" s="319">
        <v>0</v>
      </c>
      <c r="BI25" s="319">
        <v>0</v>
      </c>
      <c r="BJ25" s="321">
        <v>0</v>
      </c>
      <c r="BK25" s="321">
        <v>7.06</v>
      </c>
    </row>
    <row r="26" spans="1:63" ht="20.100000000000001" customHeight="1" x14ac:dyDescent="0.2">
      <c r="A26" s="375" t="s">
        <v>89</v>
      </c>
      <c r="B26" s="341" t="s">
        <v>87</v>
      </c>
      <c r="C26" s="340" t="s">
        <v>88</v>
      </c>
      <c r="D26" s="202">
        <v>7.55</v>
      </c>
      <c r="E26" s="202">
        <v>0</v>
      </c>
      <c r="F26" s="320">
        <v>0</v>
      </c>
      <c r="G26" s="202">
        <v>0</v>
      </c>
      <c r="H26" s="202">
        <v>0</v>
      </c>
      <c r="I26" s="202">
        <v>0</v>
      </c>
      <c r="J26" s="202">
        <v>0</v>
      </c>
      <c r="K26" s="202">
        <v>0</v>
      </c>
      <c r="L26" s="202">
        <v>0</v>
      </c>
      <c r="M26" s="202">
        <v>0</v>
      </c>
      <c r="N26" s="202">
        <v>0</v>
      </c>
      <c r="O26" s="202">
        <v>0</v>
      </c>
      <c r="P26" s="202">
        <v>0</v>
      </c>
      <c r="Q26" s="202">
        <v>0</v>
      </c>
      <c r="R26" s="202">
        <v>0</v>
      </c>
      <c r="S26" s="202">
        <v>0</v>
      </c>
      <c r="T26" s="202">
        <v>0</v>
      </c>
      <c r="U26" s="202">
        <v>0</v>
      </c>
      <c r="V26" s="202">
        <v>0</v>
      </c>
      <c r="W26" s="202">
        <v>0</v>
      </c>
      <c r="X26" s="202">
        <v>0</v>
      </c>
      <c r="Y26" s="202">
        <v>0</v>
      </c>
      <c r="Z26" s="202">
        <v>0</v>
      </c>
      <c r="AA26" s="202">
        <v>0</v>
      </c>
      <c r="AB26" s="202">
        <v>0</v>
      </c>
      <c r="AC26" s="319">
        <v>0</v>
      </c>
      <c r="AD26" s="319">
        <v>0</v>
      </c>
      <c r="AE26" s="319">
        <v>0</v>
      </c>
      <c r="AF26" s="319">
        <v>0</v>
      </c>
      <c r="AG26" s="319">
        <v>0</v>
      </c>
      <c r="AH26" s="319">
        <v>0</v>
      </c>
      <c r="AI26" s="319">
        <v>0</v>
      </c>
      <c r="AJ26" s="319">
        <v>0</v>
      </c>
      <c r="AK26" s="319">
        <v>0</v>
      </c>
      <c r="AL26" s="202">
        <v>0</v>
      </c>
      <c r="AM26" s="202">
        <v>0</v>
      </c>
      <c r="AN26" s="202">
        <v>0</v>
      </c>
      <c r="AO26" s="202">
        <v>0</v>
      </c>
      <c r="AP26" s="319">
        <v>0</v>
      </c>
      <c r="AQ26" s="319">
        <v>0</v>
      </c>
      <c r="AR26" s="319">
        <v>0</v>
      </c>
      <c r="AS26" s="202">
        <v>0</v>
      </c>
      <c r="AT26" s="202">
        <v>0</v>
      </c>
      <c r="AU26" s="202">
        <v>0</v>
      </c>
      <c r="AV26" s="202">
        <v>0</v>
      </c>
      <c r="AW26" s="202">
        <v>0</v>
      </c>
      <c r="AX26" s="202">
        <v>0</v>
      </c>
      <c r="AY26" s="202">
        <v>0</v>
      </c>
      <c r="AZ26" s="202">
        <v>0</v>
      </c>
      <c r="BA26" s="202">
        <v>0</v>
      </c>
      <c r="BB26" s="202">
        <v>0</v>
      </c>
      <c r="BC26" s="202">
        <v>0</v>
      </c>
      <c r="BD26" s="202">
        <v>0</v>
      </c>
      <c r="BE26" s="202">
        <v>0</v>
      </c>
      <c r="BF26" s="202">
        <v>0</v>
      </c>
      <c r="BG26" s="319">
        <v>0</v>
      </c>
      <c r="BH26" s="319">
        <v>0</v>
      </c>
      <c r="BI26" s="319">
        <v>0</v>
      </c>
      <c r="BJ26" s="321">
        <v>-0.7</v>
      </c>
      <c r="BK26" s="321">
        <v>6.85</v>
      </c>
    </row>
    <row r="27" spans="1:63" ht="20.100000000000001" customHeight="1" x14ac:dyDescent="0.2">
      <c r="A27" s="375" t="s">
        <v>94</v>
      </c>
      <c r="B27" s="341" t="s">
        <v>90</v>
      </c>
      <c r="C27" s="340" t="s">
        <v>91</v>
      </c>
      <c r="D27" s="202">
        <v>0</v>
      </c>
      <c r="E27" s="202">
        <v>0</v>
      </c>
      <c r="F27" s="320">
        <v>0</v>
      </c>
      <c r="G27" s="202">
        <v>0</v>
      </c>
      <c r="H27" s="202">
        <v>0</v>
      </c>
      <c r="I27" s="202">
        <v>0</v>
      </c>
      <c r="J27" s="202">
        <v>0</v>
      </c>
      <c r="K27" s="202">
        <v>0</v>
      </c>
      <c r="L27" s="202">
        <v>0</v>
      </c>
      <c r="M27" s="202">
        <v>0</v>
      </c>
      <c r="N27" s="202">
        <v>0</v>
      </c>
      <c r="O27" s="202">
        <v>0</v>
      </c>
      <c r="P27" s="202">
        <v>0</v>
      </c>
      <c r="Q27" s="202">
        <v>0</v>
      </c>
      <c r="R27" s="202">
        <v>0</v>
      </c>
      <c r="S27" s="202">
        <v>0</v>
      </c>
      <c r="T27" s="202">
        <v>0</v>
      </c>
      <c r="U27" s="202">
        <v>0</v>
      </c>
      <c r="V27" s="202">
        <v>0</v>
      </c>
      <c r="W27" s="202">
        <v>0</v>
      </c>
      <c r="X27" s="202">
        <v>0</v>
      </c>
      <c r="Y27" s="202">
        <v>0</v>
      </c>
      <c r="Z27" s="202">
        <v>0</v>
      </c>
      <c r="AA27" s="202">
        <v>0</v>
      </c>
      <c r="AB27" s="202">
        <v>0</v>
      </c>
      <c r="AC27" s="319">
        <v>0</v>
      </c>
      <c r="AD27" s="319">
        <v>0</v>
      </c>
      <c r="AE27" s="319">
        <v>0</v>
      </c>
      <c r="AF27" s="319">
        <v>0</v>
      </c>
      <c r="AG27" s="319">
        <v>0</v>
      </c>
      <c r="AH27" s="319">
        <v>0</v>
      </c>
      <c r="AI27" s="319">
        <v>0</v>
      </c>
      <c r="AJ27" s="319">
        <v>0</v>
      </c>
      <c r="AK27" s="319">
        <v>0</v>
      </c>
      <c r="AL27" s="202">
        <v>0</v>
      </c>
      <c r="AM27" s="202">
        <v>0</v>
      </c>
      <c r="AN27" s="202">
        <v>0</v>
      </c>
      <c r="AO27" s="202">
        <v>0</v>
      </c>
      <c r="AP27" s="319">
        <v>0</v>
      </c>
      <c r="AQ27" s="319">
        <v>0</v>
      </c>
      <c r="AR27" s="319">
        <v>0</v>
      </c>
      <c r="AS27" s="202">
        <v>0</v>
      </c>
      <c r="AT27" s="202">
        <v>0</v>
      </c>
      <c r="AU27" s="202">
        <v>0</v>
      </c>
      <c r="AV27" s="202">
        <v>0</v>
      </c>
      <c r="AW27" s="202">
        <v>0</v>
      </c>
      <c r="AX27" s="202">
        <v>0</v>
      </c>
      <c r="AY27" s="202">
        <v>0</v>
      </c>
      <c r="AZ27" s="202">
        <v>0</v>
      </c>
      <c r="BA27" s="202">
        <v>0</v>
      </c>
      <c r="BB27" s="202">
        <v>0</v>
      </c>
      <c r="BC27" s="202">
        <v>0</v>
      </c>
      <c r="BD27" s="202">
        <v>0</v>
      </c>
      <c r="BE27" s="202">
        <v>0</v>
      </c>
      <c r="BF27" s="202">
        <v>0</v>
      </c>
      <c r="BG27" s="319">
        <v>0</v>
      </c>
      <c r="BH27" s="319">
        <v>0</v>
      </c>
      <c r="BI27" s="319">
        <v>0</v>
      </c>
      <c r="BJ27" s="321">
        <v>0</v>
      </c>
      <c r="BK27" s="321">
        <v>0</v>
      </c>
    </row>
    <row r="28" spans="1:63" ht="20.100000000000001" customHeight="1" x14ac:dyDescent="0.2">
      <c r="A28" s="377" t="s">
        <v>74</v>
      </c>
      <c r="B28" s="341" t="s">
        <v>92</v>
      </c>
      <c r="C28" s="340" t="s">
        <v>93</v>
      </c>
      <c r="D28" s="202">
        <v>0</v>
      </c>
      <c r="E28" s="202">
        <v>0</v>
      </c>
      <c r="F28" s="320">
        <v>0</v>
      </c>
      <c r="G28" s="202">
        <v>0</v>
      </c>
      <c r="H28" s="202">
        <v>0</v>
      </c>
      <c r="I28" s="202">
        <v>0</v>
      </c>
      <c r="J28" s="202">
        <v>0</v>
      </c>
      <c r="K28" s="202">
        <v>0</v>
      </c>
      <c r="L28" s="202">
        <v>0</v>
      </c>
      <c r="M28" s="202">
        <v>0</v>
      </c>
      <c r="N28" s="202">
        <v>0</v>
      </c>
      <c r="O28" s="202">
        <v>0</v>
      </c>
      <c r="P28" s="202">
        <v>0</v>
      </c>
      <c r="Q28" s="202">
        <v>0</v>
      </c>
      <c r="R28" s="202">
        <v>0</v>
      </c>
      <c r="S28" s="202">
        <v>0</v>
      </c>
      <c r="T28" s="202">
        <v>0</v>
      </c>
      <c r="U28" s="202">
        <v>0</v>
      </c>
      <c r="V28" s="202">
        <v>0</v>
      </c>
      <c r="W28" s="202">
        <v>0</v>
      </c>
      <c r="X28" s="202">
        <v>0</v>
      </c>
      <c r="Y28" s="202">
        <v>0</v>
      </c>
      <c r="Z28" s="202">
        <v>0</v>
      </c>
      <c r="AA28" s="202">
        <v>0</v>
      </c>
      <c r="AB28" s="202">
        <v>0</v>
      </c>
      <c r="AC28" s="319">
        <v>0</v>
      </c>
      <c r="AD28" s="319">
        <v>0</v>
      </c>
      <c r="AE28" s="319">
        <v>0</v>
      </c>
      <c r="AF28" s="319">
        <v>0</v>
      </c>
      <c r="AG28" s="319">
        <v>0</v>
      </c>
      <c r="AH28" s="319">
        <v>0</v>
      </c>
      <c r="AI28" s="319">
        <v>0</v>
      </c>
      <c r="AJ28" s="319">
        <v>0</v>
      </c>
      <c r="AK28" s="319">
        <v>0</v>
      </c>
      <c r="AL28" s="202">
        <v>0</v>
      </c>
      <c r="AM28" s="202">
        <v>0</v>
      </c>
      <c r="AN28" s="202">
        <v>0</v>
      </c>
      <c r="AO28" s="202">
        <v>0</v>
      </c>
      <c r="AP28" s="319">
        <v>0</v>
      </c>
      <c r="AQ28" s="319">
        <v>0</v>
      </c>
      <c r="AR28" s="319">
        <v>0</v>
      </c>
      <c r="AS28" s="202">
        <v>0</v>
      </c>
      <c r="AT28" s="202">
        <v>0</v>
      </c>
      <c r="AU28" s="202">
        <v>0</v>
      </c>
      <c r="AV28" s="202">
        <v>0</v>
      </c>
      <c r="AW28" s="202">
        <v>0</v>
      </c>
      <c r="AX28" s="202">
        <v>0</v>
      </c>
      <c r="AY28" s="202">
        <v>0</v>
      </c>
      <c r="AZ28" s="202">
        <v>0</v>
      </c>
      <c r="BA28" s="202">
        <v>0</v>
      </c>
      <c r="BB28" s="202">
        <v>0</v>
      </c>
      <c r="BC28" s="202">
        <v>0</v>
      </c>
      <c r="BD28" s="202">
        <v>0</v>
      </c>
      <c r="BE28" s="202">
        <v>0</v>
      </c>
      <c r="BF28" s="202">
        <v>0</v>
      </c>
      <c r="BG28" s="319">
        <v>0</v>
      </c>
      <c r="BH28" s="319">
        <v>0</v>
      </c>
      <c r="BI28" s="319">
        <v>0</v>
      </c>
      <c r="BJ28" s="321">
        <v>0</v>
      </c>
      <c r="BK28" s="321">
        <v>0</v>
      </c>
    </row>
    <row r="29" spans="1:63" ht="34.5" customHeight="1" x14ac:dyDescent="0.2">
      <c r="A29" s="375" t="s">
        <v>132</v>
      </c>
      <c r="B29" s="341" t="s">
        <v>1278</v>
      </c>
      <c r="C29" s="340" t="s">
        <v>96</v>
      </c>
      <c r="D29" s="202">
        <v>109.12</v>
      </c>
      <c r="E29" s="202">
        <v>1.33</v>
      </c>
      <c r="F29" s="202">
        <v>1.1400000000000001</v>
      </c>
      <c r="G29" s="202">
        <v>0</v>
      </c>
      <c r="H29" s="202">
        <v>0</v>
      </c>
      <c r="I29" s="202">
        <v>0</v>
      </c>
      <c r="J29" s="202">
        <v>0.63</v>
      </c>
      <c r="K29" s="202">
        <v>0.51</v>
      </c>
      <c r="L29" s="202">
        <v>0</v>
      </c>
      <c r="M29" s="202">
        <v>0</v>
      </c>
      <c r="N29" s="202">
        <v>0</v>
      </c>
      <c r="O29" s="202">
        <v>0</v>
      </c>
      <c r="P29" s="202">
        <v>0</v>
      </c>
      <c r="Q29" s="202">
        <v>0</v>
      </c>
      <c r="R29" s="202">
        <v>0.19</v>
      </c>
      <c r="S29" s="202">
        <v>0</v>
      </c>
      <c r="T29" s="202">
        <v>0</v>
      </c>
      <c r="U29" s="202">
        <v>0</v>
      </c>
      <c r="V29" s="202">
        <v>0</v>
      </c>
      <c r="W29" s="202">
        <v>0</v>
      </c>
      <c r="X29" s="202">
        <v>0</v>
      </c>
      <c r="Y29" s="202">
        <v>0</v>
      </c>
      <c r="Z29" s="202">
        <v>0</v>
      </c>
      <c r="AA29" s="202">
        <v>0</v>
      </c>
      <c r="AB29" s="202">
        <v>0.03</v>
      </c>
      <c r="AC29" s="202">
        <v>0.03</v>
      </c>
      <c r="AD29" s="202">
        <v>0</v>
      </c>
      <c r="AE29" s="202">
        <v>0</v>
      </c>
      <c r="AF29" s="202">
        <v>0</v>
      </c>
      <c r="AG29" s="202">
        <v>0</v>
      </c>
      <c r="AH29" s="202">
        <v>0</v>
      </c>
      <c r="AI29" s="202">
        <v>0</v>
      </c>
      <c r="AJ29" s="202">
        <v>0</v>
      </c>
      <c r="AK29" s="202">
        <v>0</v>
      </c>
      <c r="AL29" s="202">
        <v>0</v>
      </c>
      <c r="AM29" s="202">
        <v>0</v>
      </c>
      <c r="AN29" s="202">
        <v>0</v>
      </c>
      <c r="AO29" s="202">
        <v>0</v>
      </c>
      <c r="AP29" s="202">
        <v>0</v>
      </c>
      <c r="AQ29" s="202">
        <v>0</v>
      </c>
      <c r="AR29" s="202">
        <v>0</v>
      </c>
      <c r="AS29" s="202">
        <v>0</v>
      </c>
      <c r="AT29" s="202">
        <v>0</v>
      </c>
      <c r="AU29" s="202">
        <v>0</v>
      </c>
      <c r="AV29" s="202">
        <v>0</v>
      </c>
      <c r="AW29" s="202">
        <v>0</v>
      </c>
      <c r="AX29" s="202">
        <v>0.16</v>
      </c>
      <c r="AY29" s="202">
        <v>0</v>
      </c>
      <c r="AZ29" s="202">
        <v>0</v>
      </c>
      <c r="BA29" s="202">
        <v>0</v>
      </c>
      <c r="BB29" s="202">
        <v>0</v>
      </c>
      <c r="BC29" s="202">
        <v>0</v>
      </c>
      <c r="BD29" s="202">
        <v>0</v>
      </c>
      <c r="BE29" s="202">
        <v>0</v>
      </c>
      <c r="BF29" s="202">
        <v>0</v>
      </c>
      <c r="BG29" s="202">
        <v>0</v>
      </c>
      <c r="BH29" s="202">
        <v>0</v>
      </c>
      <c r="BI29" s="202">
        <v>0</v>
      </c>
      <c r="BJ29" s="202">
        <v>-1.2899999999999998</v>
      </c>
      <c r="BK29" s="202">
        <v>107.83</v>
      </c>
    </row>
    <row r="30" spans="1:63" ht="20.100000000000001" customHeight="1" x14ac:dyDescent="0.2">
      <c r="A30" s="378"/>
      <c r="B30" s="352" t="s">
        <v>98</v>
      </c>
      <c r="C30" s="353" t="s">
        <v>99</v>
      </c>
      <c r="D30" s="202">
        <v>51.59</v>
      </c>
      <c r="E30" s="319">
        <v>0</v>
      </c>
      <c r="F30" s="320">
        <v>0</v>
      </c>
      <c r="G30" s="319">
        <v>0</v>
      </c>
      <c r="H30" s="319">
        <v>0</v>
      </c>
      <c r="I30" s="319">
        <v>0</v>
      </c>
      <c r="J30" s="319">
        <v>0</v>
      </c>
      <c r="K30" s="319">
        <v>0</v>
      </c>
      <c r="L30" s="319">
        <v>0</v>
      </c>
      <c r="M30" s="319">
        <v>0</v>
      </c>
      <c r="N30" s="319">
        <v>0</v>
      </c>
      <c r="O30" s="319">
        <v>0</v>
      </c>
      <c r="P30" s="319">
        <v>0</v>
      </c>
      <c r="Q30" s="319">
        <v>0</v>
      </c>
      <c r="R30" s="202">
        <v>0</v>
      </c>
      <c r="S30" s="319">
        <v>0</v>
      </c>
      <c r="T30" s="319">
        <v>0</v>
      </c>
      <c r="U30" s="319">
        <v>0</v>
      </c>
      <c r="V30" s="319">
        <v>0</v>
      </c>
      <c r="W30" s="319">
        <v>0</v>
      </c>
      <c r="X30" s="319">
        <v>0</v>
      </c>
      <c r="Y30" s="319">
        <v>0</v>
      </c>
      <c r="Z30" s="319">
        <v>0</v>
      </c>
      <c r="AA30" s="319">
        <v>0</v>
      </c>
      <c r="AB30" s="202">
        <v>0</v>
      </c>
      <c r="AC30" s="319">
        <v>0</v>
      </c>
      <c r="AD30" s="319">
        <v>0</v>
      </c>
      <c r="AE30" s="319">
        <v>0</v>
      </c>
      <c r="AF30" s="319">
        <v>0</v>
      </c>
      <c r="AG30" s="319">
        <v>0</v>
      </c>
      <c r="AH30" s="319">
        <v>0</v>
      </c>
      <c r="AI30" s="319">
        <v>0</v>
      </c>
      <c r="AJ30" s="319">
        <v>0</v>
      </c>
      <c r="AK30" s="319">
        <v>0</v>
      </c>
      <c r="AL30" s="319">
        <v>0</v>
      </c>
      <c r="AM30" s="319">
        <v>0</v>
      </c>
      <c r="AN30" s="319">
        <v>0</v>
      </c>
      <c r="AO30" s="319">
        <v>0</v>
      </c>
      <c r="AP30" s="319">
        <v>0</v>
      </c>
      <c r="AQ30" s="319">
        <v>0</v>
      </c>
      <c r="AR30" s="319">
        <v>0</v>
      </c>
      <c r="AS30" s="319">
        <v>0</v>
      </c>
      <c r="AT30" s="319">
        <v>0</v>
      </c>
      <c r="AU30" s="319">
        <v>0</v>
      </c>
      <c r="AV30" s="319">
        <v>0</v>
      </c>
      <c r="AW30" s="319">
        <v>0</v>
      </c>
      <c r="AX30" s="319">
        <v>0</v>
      </c>
      <c r="AY30" s="319">
        <v>0</v>
      </c>
      <c r="AZ30" s="319">
        <v>0</v>
      </c>
      <c r="BA30" s="319">
        <v>0</v>
      </c>
      <c r="BB30" s="319">
        <v>0</v>
      </c>
      <c r="BC30" s="319">
        <v>0</v>
      </c>
      <c r="BD30" s="319">
        <v>0</v>
      </c>
      <c r="BE30" s="319">
        <v>0</v>
      </c>
      <c r="BF30" s="319">
        <v>0</v>
      </c>
      <c r="BG30" s="319">
        <v>0</v>
      </c>
      <c r="BH30" s="319">
        <v>0</v>
      </c>
      <c r="BI30" s="319">
        <v>0</v>
      </c>
      <c r="BJ30" s="354">
        <v>-0.03</v>
      </c>
      <c r="BK30" s="354">
        <v>51.56</v>
      </c>
    </row>
    <row r="31" spans="1:63" ht="20.100000000000001" customHeight="1" x14ac:dyDescent="0.2">
      <c r="A31" s="378"/>
      <c r="B31" s="352" t="s">
        <v>100</v>
      </c>
      <c r="C31" s="353" t="s">
        <v>101</v>
      </c>
      <c r="D31" s="202">
        <v>0.84</v>
      </c>
      <c r="E31" s="319">
        <v>0</v>
      </c>
      <c r="F31" s="320">
        <v>0</v>
      </c>
      <c r="G31" s="319">
        <v>0</v>
      </c>
      <c r="H31" s="319">
        <v>0</v>
      </c>
      <c r="I31" s="319">
        <v>0</v>
      </c>
      <c r="J31" s="319">
        <v>0</v>
      </c>
      <c r="K31" s="319">
        <v>0</v>
      </c>
      <c r="L31" s="319">
        <v>0</v>
      </c>
      <c r="M31" s="319">
        <v>0</v>
      </c>
      <c r="N31" s="319">
        <v>0</v>
      </c>
      <c r="O31" s="319">
        <v>0</v>
      </c>
      <c r="P31" s="319">
        <v>0</v>
      </c>
      <c r="Q31" s="319">
        <v>0</v>
      </c>
      <c r="R31" s="202">
        <v>0</v>
      </c>
      <c r="S31" s="319">
        <v>0</v>
      </c>
      <c r="T31" s="319">
        <v>0</v>
      </c>
      <c r="U31" s="319">
        <v>0</v>
      </c>
      <c r="V31" s="319">
        <v>0</v>
      </c>
      <c r="W31" s="319">
        <v>0</v>
      </c>
      <c r="X31" s="319">
        <v>0</v>
      </c>
      <c r="Y31" s="319">
        <v>0</v>
      </c>
      <c r="Z31" s="319">
        <v>0</v>
      </c>
      <c r="AA31" s="319">
        <v>0</v>
      </c>
      <c r="AB31" s="202">
        <v>0</v>
      </c>
      <c r="AC31" s="319">
        <v>0</v>
      </c>
      <c r="AD31" s="319">
        <v>0</v>
      </c>
      <c r="AE31" s="319">
        <v>0</v>
      </c>
      <c r="AF31" s="319">
        <v>0</v>
      </c>
      <c r="AG31" s="319">
        <v>0</v>
      </c>
      <c r="AH31" s="319">
        <v>0</v>
      </c>
      <c r="AI31" s="319">
        <v>0</v>
      </c>
      <c r="AJ31" s="319">
        <v>0</v>
      </c>
      <c r="AK31" s="319">
        <v>0</v>
      </c>
      <c r="AL31" s="319">
        <v>0</v>
      </c>
      <c r="AM31" s="319">
        <v>0</v>
      </c>
      <c r="AN31" s="319">
        <v>0</v>
      </c>
      <c r="AO31" s="319">
        <v>0</v>
      </c>
      <c r="AP31" s="319">
        <v>0</v>
      </c>
      <c r="AQ31" s="319">
        <v>0</v>
      </c>
      <c r="AR31" s="319">
        <v>0</v>
      </c>
      <c r="AS31" s="319">
        <v>0</v>
      </c>
      <c r="AT31" s="319">
        <v>0</v>
      </c>
      <c r="AU31" s="319">
        <v>0</v>
      </c>
      <c r="AV31" s="319">
        <v>0</v>
      </c>
      <c r="AW31" s="319">
        <v>0</v>
      </c>
      <c r="AX31" s="319">
        <v>0</v>
      </c>
      <c r="AY31" s="319">
        <v>0</v>
      </c>
      <c r="AZ31" s="319">
        <v>0</v>
      </c>
      <c r="BA31" s="319">
        <v>0</v>
      </c>
      <c r="BB31" s="319">
        <v>0</v>
      </c>
      <c r="BC31" s="319">
        <v>0</v>
      </c>
      <c r="BD31" s="319">
        <v>0</v>
      </c>
      <c r="BE31" s="319">
        <v>0</v>
      </c>
      <c r="BF31" s="319">
        <v>0</v>
      </c>
      <c r="BG31" s="319">
        <v>0</v>
      </c>
      <c r="BH31" s="319">
        <v>0</v>
      </c>
      <c r="BI31" s="319">
        <v>0</v>
      </c>
      <c r="BJ31" s="354">
        <v>0</v>
      </c>
      <c r="BK31" s="354">
        <v>0.84</v>
      </c>
    </row>
    <row r="32" spans="1:63" ht="20.100000000000001" customHeight="1" x14ac:dyDescent="0.2">
      <c r="A32" s="378"/>
      <c r="B32" s="352" t="s">
        <v>663</v>
      </c>
      <c r="C32" s="353" t="s">
        <v>103</v>
      </c>
      <c r="D32" s="202">
        <v>0.15000000000000002</v>
      </c>
      <c r="E32" s="319">
        <v>0</v>
      </c>
      <c r="F32" s="320">
        <v>0</v>
      </c>
      <c r="G32" s="319">
        <v>0</v>
      </c>
      <c r="H32" s="319">
        <v>0</v>
      </c>
      <c r="I32" s="319">
        <v>0</v>
      </c>
      <c r="J32" s="319">
        <v>0</v>
      </c>
      <c r="K32" s="319">
        <v>0</v>
      </c>
      <c r="L32" s="319">
        <v>0</v>
      </c>
      <c r="M32" s="319">
        <v>0</v>
      </c>
      <c r="N32" s="319">
        <v>0</v>
      </c>
      <c r="O32" s="319">
        <v>0</v>
      </c>
      <c r="P32" s="319">
        <v>0</v>
      </c>
      <c r="Q32" s="319">
        <v>0</v>
      </c>
      <c r="R32" s="202">
        <v>0</v>
      </c>
      <c r="S32" s="319">
        <v>0</v>
      </c>
      <c r="T32" s="319">
        <v>0</v>
      </c>
      <c r="U32" s="319">
        <v>0</v>
      </c>
      <c r="V32" s="319">
        <v>0</v>
      </c>
      <c r="W32" s="319">
        <v>0</v>
      </c>
      <c r="X32" s="319">
        <v>0</v>
      </c>
      <c r="Y32" s="319">
        <v>0</v>
      </c>
      <c r="Z32" s="319">
        <v>0</v>
      </c>
      <c r="AA32" s="319">
        <v>0</v>
      </c>
      <c r="AB32" s="202">
        <v>0</v>
      </c>
      <c r="AC32" s="319">
        <v>0</v>
      </c>
      <c r="AD32" s="319">
        <v>0</v>
      </c>
      <c r="AE32" s="319">
        <v>0</v>
      </c>
      <c r="AF32" s="319">
        <v>0</v>
      </c>
      <c r="AG32" s="319">
        <v>0</v>
      </c>
      <c r="AH32" s="319">
        <v>0</v>
      </c>
      <c r="AI32" s="319">
        <v>0</v>
      </c>
      <c r="AJ32" s="319">
        <v>0</v>
      </c>
      <c r="AK32" s="319">
        <v>0</v>
      </c>
      <c r="AL32" s="319">
        <v>0</v>
      </c>
      <c r="AM32" s="319">
        <v>0</v>
      </c>
      <c r="AN32" s="319">
        <v>0</v>
      </c>
      <c r="AO32" s="319">
        <v>0</v>
      </c>
      <c r="AP32" s="319">
        <v>0</v>
      </c>
      <c r="AQ32" s="319">
        <v>0</v>
      </c>
      <c r="AR32" s="319">
        <v>0</v>
      </c>
      <c r="AS32" s="319">
        <v>0</v>
      </c>
      <c r="AT32" s="319">
        <v>0</v>
      </c>
      <c r="AU32" s="319">
        <v>0</v>
      </c>
      <c r="AV32" s="319">
        <v>0</v>
      </c>
      <c r="AW32" s="319">
        <v>0</v>
      </c>
      <c r="AX32" s="319">
        <v>0</v>
      </c>
      <c r="AY32" s="319">
        <v>0</v>
      </c>
      <c r="AZ32" s="319">
        <v>0</v>
      </c>
      <c r="BA32" s="319">
        <v>0</v>
      </c>
      <c r="BB32" s="319">
        <v>0</v>
      </c>
      <c r="BC32" s="319">
        <v>0</v>
      </c>
      <c r="BD32" s="319">
        <v>0</v>
      </c>
      <c r="BE32" s="319">
        <v>0</v>
      </c>
      <c r="BF32" s="319">
        <v>0</v>
      </c>
      <c r="BG32" s="319">
        <v>0</v>
      </c>
      <c r="BH32" s="319">
        <v>0</v>
      </c>
      <c r="BI32" s="319">
        <v>0</v>
      </c>
      <c r="BJ32" s="354">
        <v>0</v>
      </c>
      <c r="BK32" s="354">
        <v>0.15</v>
      </c>
    </row>
    <row r="33" spans="1:63" ht="20.100000000000001" customHeight="1" x14ac:dyDescent="0.2">
      <c r="A33" s="378"/>
      <c r="B33" s="352" t="s">
        <v>1279</v>
      </c>
      <c r="C33" s="353" t="s">
        <v>105</v>
      </c>
      <c r="D33" s="202">
        <v>4.0999999999999996</v>
      </c>
      <c r="E33" s="319">
        <v>0</v>
      </c>
      <c r="F33" s="320">
        <v>0</v>
      </c>
      <c r="G33" s="319">
        <v>0</v>
      </c>
      <c r="H33" s="319">
        <v>0</v>
      </c>
      <c r="I33" s="319">
        <v>0</v>
      </c>
      <c r="J33" s="319">
        <v>0</v>
      </c>
      <c r="K33" s="319">
        <v>0</v>
      </c>
      <c r="L33" s="319">
        <v>0</v>
      </c>
      <c r="M33" s="319">
        <v>0</v>
      </c>
      <c r="N33" s="319">
        <v>0</v>
      </c>
      <c r="O33" s="319">
        <v>0</v>
      </c>
      <c r="P33" s="319">
        <v>0</v>
      </c>
      <c r="Q33" s="319">
        <v>0</v>
      </c>
      <c r="R33" s="202">
        <v>0</v>
      </c>
      <c r="S33" s="319">
        <v>0</v>
      </c>
      <c r="T33" s="319">
        <v>0</v>
      </c>
      <c r="U33" s="319">
        <v>0</v>
      </c>
      <c r="V33" s="319">
        <v>0</v>
      </c>
      <c r="W33" s="319">
        <v>0</v>
      </c>
      <c r="X33" s="319">
        <v>0</v>
      </c>
      <c r="Y33" s="319">
        <v>0</v>
      </c>
      <c r="Z33" s="319">
        <v>0</v>
      </c>
      <c r="AA33" s="319">
        <v>0</v>
      </c>
      <c r="AB33" s="202">
        <v>0</v>
      </c>
      <c r="AC33" s="319">
        <v>0</v>
      </c>
      <c r="AD33" s="319">
        <v>0</v>
      </c>
      <c r="AE33" s="319">
        <v>0</v>
      </c>
      <c r="AF33" s="319">
        <v>0</v>
      </c>
      <c r="AG33" s="319">
        <v>0</v>
      </c>
      <c r="AH33" s="319">
        <v>0</v>
      </c>
      <c r="AI33" s="319">
        <v>0</v>
      </c>
      <c r="AJ33" s="319">
        <v>0</v>
      </c>
      <c r="AK33" s="319">
        <v>0</v>
      </c>
      <c r="AL33" s="319">
        <v>0</v>
      </c>
      <c r="AM33" s="319">
        <v>0</v>
      </c>
      <c r="AN33" s="319">
        <v>0</v>
      </c>
      <c r="AO33" s="319">
        <v>0</v>
      </c>
      <c r="AP33" s="319">
        <v>0</v>
      </c>
      <c r="AQ33" s="319">
        <v>0</v>
      </c>
      <c r="AR33" s="319">
        <v>0</v>
      </c>
      <c r="AS33" s="319">
        <v>0</v>
      </c>
      <c r="AT33" s="319">
        <v>0</v>
      </c>
      <c r="AU33" s="319">
        <v>0</v>
      </c>
      <c r="AV33" s="319">
        <v>0</v>
      </c>
      <c r="AW33" s="319">
        <v>0</v>
      </c>
      <c r="AX33" s="319">
        <v>0</v>
      </c>
      <c r="AY33" s="319">
        <v>0</v>
      </c>
      <c r="AZ33" s="319">
        <v>0</v>
      </c>
      <c r="BA33" s="319">
        <v>0</v>
      </c>
      <c r="BB33" s="319">
        <v>0</v>
      </c>
      <c r="BC33" s="319">
        <v>0</v>
      </c>
      <c r="BD33" s="319">
        <v>0</v>
      </c>
      <c r="BE33" s="319">
        <v>0</v>
      </c>
      <c r="BF33" s="319">
        <v>0</v>
      </c>
      <c r="BG33" s="319">
        <v>0</v>
      </c>
      <c r="BH33" s="319">
        <v>0</v>
      </c>
      <c r="BI33" s="319">
        <v>0</v>
      </c>
      <c r="BJ33" s="354">
        <v>0</v>
      </c>
      <c r="BK33" s="354">
        <v>4.0999999999999996</v>
      </c>
    </row>
    <row r="34" spans="1:63" ht="20.100000000000001" customHeight="1" x14ac:dyDescent="0.2">
      <c r="A34" s="378"/>
      <c r="B34" s="352" t="s">
        <v>1280</v>
      </c>
      <c r="C34" s="353" t="s">
        <v>107</v>
      </c>
      <c r="D34" s="202">
        <v>17.47</v>
      </c>
      <c r="E34" s="319">
        <v>1.33</v>
      </c>
      <c r="F34" s="320">
        <v>1.1400000000000001</v>
      </c>
      <c r="G34" s="319">
        <v>0</v>
      </c>
      <c r="H34" s="319">
        <v>0</v>
      </c>
      <c r="I34" s="319">
        <v>0</v>
      </c>
      <c r="J34" s="319">
        <v>0.63</v>
      </c>
      <c r="K34" s="319">
        <v>0.51</v>
      </c>
      <c r="L34" s="319">
        <v>0</v>
      </c>
      <c r="M34" s="319">
        <v>0</v>
      </c>
      <c r="N34" s="319">
        <v>0</v>
      </c>
      <c r="O34" s="319">
        <v>0</v>
      </c>
      <c r="P34" s="319">
        <v>0</v>
      </c>
      <c r="Q34" s="319">
        <v>0</v>
      </c>
      <c r="R34" s="202">
        <v>0.19</v>
      </c>
      <c r="S34" s="319">
        <v>0</v>
      </c>
      <c r="T34" s="319">
        <v>0</v>
      </c>
      <c r="U34" s="319">
        <v>0</v>
      </c>
      <c r="V34" s="319">
        <v>0</v>
      </c>
      <c r="W34" s="319">
        <v>0</v>
      </c>
      <c r="X34" s="319">
        <v>0</v>
      </c>
      <c r="Y34" s="319">
        <v>0</v>
      </c>
      <c r="Z34" s="319">
        <v>0</v>
      </c>
      <c r="AA34" s="319">
        <v>0</v>
      </c>
      <c r="AB34" s="202">
        <v>0.03</v>
      </c>
      <c r="AC34" s="319">
        <v>0.03</v>
      </c>
      <c r="AD34" s="319">
        <v>0</v>
      </c>
      <c r="AE34" s="319">
        <v>0</v>
      </c>
      <c r="AF34" s="319">
        <v>0</v>
      </c>
      <c r="AG34" s="319">
        <v>0</v>
      </c>
      <c r="AH34" s="319">
        <v>0</v>
      </c>
      <c r="AI34" s="319">
        <v>0</v>
      </c>
      <c r="AJ34" s="319">
        <v>0</v>
      </c>
      <c r="AK34" s="319">
        <v>0</v>
      </c>
      <c r="AL34" s="319">
        <v>0</v>
      </c>
      <c r="AM34" s="319">
        <v>0</v>
      </c>
      <c r="AN34" s="319">
        <v>0</v>
      </c>
      <c r="AO34" s="319">
        <v>0</v>
      </c>
      <c r="AP34" s="319">
        <v>0</v>
      </c>
      <c r="AQ34" s="319">
        <v>0</v>
      </c>
      <c r="AR34" s="319">
        <v>0</v>
      </c>
      <c r="AS34" s="319">
        <v>0</v>
      </c>
      <c r="AT34" s="319">
        <v>0</v>
      </c>
      <c r="AU34" s="319">
        <v>0</v>
      </c>
      <c r="AV34" s="319">
        <v>0</v>
      </c>
      <c r="AW34" s="319">
        <v>0</v>
      </c>
      <c r="AX34" s="319">
        <v>0.16</v>
      </c>
      <c r="AY34" s="319">
        <v>0</v>
      </c>
      <c r="AZ34" s="319">
        <v>0</v>
      </c>
      <c r="BA34" s="319">
        <v>0</v>
      </c>
      <c r="BB34" s="319">
        <v>0</v>
      </c>
      <c r="BC34" s="319">
        <v>0</v>
      </c>
      <c r="BD34" s="319">
        <v>0</v>
      </c>
      <c r="BE34" s="319">
        <v>0</v>
      </c>
      <c r="BF34" s="319">
        <v>0</v>
      </c>
      <c r="BG34" s="319">
        <v>0</v>
      </c>
      <c r="BH34" s="319">
        <v>0</v>
      </c>
      <c r="BI34" s="319">
        <v>0</v>
      </c>
      <c r="BJ34" s="354">
        <v>1.33</v>
      </c>
      <c r="BK34" s="354">
        <v>18.8</v>
      </c>
    </row>
    <row r="35" spans="1:63" ht="20.100000000000001" customHeight="1" x14ac:dyDescent="0.2">
      <c r="A35" s="378"/>
      <c r="B35" s="352" t="s">
        <v>1281</v>
      </c>
      <c r="C35" s="353" t="s">
        <v>109</v>
      </c>
      <c r="D35" s="202">
        <v>12.59</v>
      </c>
      <c r="E35" s="319">
        <v>0</v>
      </c>
      <c r="F35" s="320">
        <v>0</v>
      </c>
      <c r="G35" s="319">
        <v>0</v>
      </c>
      <c r="H35" s="319">
        <v>0</v>
      </c>
      <c r="I35" s="319">
        <v>0</v>
      </c>
      <c r="J35" s="319">
        <v>0</v>
      </c>
      <c r="K35" s="319">
        <v>0</v>
      </c>
      <c r="L35" s="319">
        <v>0</v>
      </c>
      <c r="M35" s="319">
        <v>0</v>
      </c>
      <c r="N35" s="319">
        <v>0</v>
      </c>
      <c r="O35" s="319">
        <v>0</v>
      </c>
      <c r="P35" s="319">
        <v>0</v>
      </c>
      <c r="Q35" s="319">
        <v>0</v>
      </c>
      <c r="R35" s="202">
        <v>0</v>
      </c>
      <c r="S35" s="319">
        <v>0</v>
      </c>
      <c r="T35" s="319">
        <v>0</v>
      </c>
      <c r="U35" s="319">
        <v>0</v>
      </c>
      <c r="V35" s="319">
        <v>0</v>
      </c>
      <c r="W35" s="319">
        <v>0</v>
      </c>
      <c r="X35" s="319">
        <v>0</v>
      </c>
      <c r="Y35" s="319">
        <v>0</v>
      </c>
      <c r="Z35" s="319">
        <v>0</v>
      </c>
      <c r="AA35" s="319">
        <v>0</v>
      </c>
      <c r="AB35" s="202">
        <v>0</v>
      </c>
      <c r="AC35" s="319">
        <v>0</v>
      </c>
      <c r="AD35" s="319">
        <v>0</v>
      </c>
      <c r="AE35" s="319">
        <v>0</v>
      </c>
      <c r="AF35" s="319">
        <v>0</v>
      </c>
      <c r="AG35" s="319">
        <v>0</v>
      </c>
      <c r="AH35" s="319">
        <v>0</v>
      </c>
      <c r="AI35" s="319">
        <v>0</v>
      </c>
      <c r="AJ35" s="319">
        <v>0</v>
      </c>
      <c r="AK35" s="319">
        <v>0</v>
      </c>
      <c r="AL35" s="319">
        <v>0</v>
      </c>
      <c r="AM35" s="319">
        <v>0</v>
      </c>
      <c r="AN35" s="319">
        <v>0</v>
      </c>
      <c r="AO35" s="319">
        <v>0</v>
      </c>
      <c r="AP35" s="319">
        <v>0</v>
      </c>
      <c r="AQ35" s="319">
        <v>0</v>
      </c>
      <c r="AR35" s="319">
        <v>0</v>
      </c>
      <c r="AS35" s="319">
        <v>0</v>
      </c>
      <c r="AT35" s="319">
        <v>0</v>
      </c>
      <c r="AU35" s="319">
        <v>0</v>
      </c>
      <c r="AV35" s="319">
        <v>0</v>
      </c>
      <c r="AW35" s="319">
        <v>0</v>
      </c>
      <c r="AX35" s="319">
        <v>0</v>
      </c>
      <c r="AY35" s="319">
        <v>0</v>
      </c>
      <c r="AZ35" s="319">
        <v>0</v>
      </c>
      <c r="BA35" s="319">
        <v>0</v>
      </c>
      <c r="BB35" s="319">
        <v>0</v>
      </c>
      <c r="BC35" s="319">
        <v>0</v>
      </c>
      <c r="BD35" s="319">
        <v>0</v>
      </c>
      <c r="BE35" s="319">
        <v>0</v>
      </c>
      <c r="BF35" s="319">
        <v>0</v>
      </c>
      <c r="BG35" s="319">
        <v>0</v>
      </c>
      <c r="BH35" s="319">
        <v>0</v>
      </c>
      <c r="BI35" s="319">
        <v>0</v>
      </c>
      <c r="BJ35" s="354">
        <v>0</v>
      </c>
      <c r="BK35" s="354">
        <v>12.59</v>
      </c>
    </row>
    <row r="36" spans="1:63" ht="20.100000000000001" customHeight="1" x14ac:dyDescent="0.2">
      <c r="A36" s="378"/>
      <c r="B36" s="352" t="s">
        <v>110</v>
      </c>
      <c r="C36" s="353" t="s">
        <v>111</v>
      </c>
      <c r="D36" s="202">
        <v>0</v>
      </c>
      <c r="E36" s="319">
        <v>0</v>
      </c>
      <c r="F36" s="320">
        <v>0</v>
      </c>
      <c r="G36" s="319">
        <v>0</v>
      </c>
      <c r="H36" s="319">
        <v>0</v>
      </c>
      <c r="I36" s="319">
        <v>0</v>
      </c>
      <c r="J36" s="319">
        <v>0</v>
      </c>
      <c r="K36" s="319">
        <v>0</v>
      </c>
      <c r="L36" s="319">
        <v>0</v>
      </c>
      <c r="M36" s="319">
        <v>0</v>
      </c>
      <c r="N36" s="319">
        <v>0</v>
      </c>
      <c r="O36" s="319">
        <v>0</v>
      </c>
      <c r="P36" s="319">
        <v>0</v>
      </c>
      <c r="Q36" s="319">
        <v>0</v>
      </c>
      <c r="R36" s="202">
        <v>0</v>
      </c>
      <c r="S36" s="319">
        <v>0</v>
      </c>
      <c r="T36" s="319">
        <v>0</v>
      </c>
      <c r="U36" s="319">
        <v>0</v>
      </c>
      <c r="V36" s="319">
        <v>0</v>
      </c>
      <c r="W36" s="319">
        <v>0</v>
      </c>
      <c r="X36" s="319">
        <v>0</v>
      </c>
      <c r="Y36" s="319">
        <v>0</v>
      </c>
      <c r="Z36" s="319">
        <v>0</v>
      </c>
      <c r="AA36" s="319">
        <v>0</v>
      </c>
      <c r="AB36" s="202">
        <v>0</v>
      </c>
      <c r="AC36" s="319">
        <v>0</v>
      </c>
      <c r="AD36" s="319">
        <v>0</v>
      </c>
      <c r="AE36" s="319">
        <v>0</v>
      </c>
      <c r="AF36" s="319">
        <v>0</v>
      </c>
      <c r="AG36" s="319">
        <v>0</v>
      </c>
      <c r="AH36" s="319">
        <v>0</v>
      </c>
      <c r="AI36" s="319">
        <v>0</v>
      </c>
      <c r="AJ36" s="319">
        <v>0</v>
      </c>
      <c r="AK36" s="319">
        <v>0</v>
      </c>
      <c r="AL36" s="319">
        <v>0</v>
      </c>
      <c r="AM36" s="319">
        <v>0</v>
      </c>
      <c r="AN36" s="319">
        <v>0</v>
      </c>
      <c r="AO36" s="319">
        <v>0</v>
      </c>
      <c r="AP36" s="319">
        <v>0</v>
      </c>
      <c r="AQ36" s="319">
        <v>0</v>
      </c>
      <c r="AR36" s="319">
        <v>0</v>
      </c>
      <c r="AS36" s="319">
        <v>0</v>
      </c>
      <c r="AT36" s="319">
        <v>0</v>
      </c>
      <c r="AU36" s="319">
        <v>0</v>
      </c>
      <c r="AV36" s="319">
        <v>0</v>
      </c>
      <c r="AW36" s="319">
        <v>0</v>
      </c>
      <c r="AX36" s="319">
        <v>0</v>
      </c>
      <c r="AY36" s="319">
        <v>0</v>
      </c>
      <c r="AZ36" s="319">
        <v>0</v>
      </c>
      <c r="BA36" s="319">
        <v>0</v>
      </c>
      <c r="BB36" s="319">
        <v>0</v>
      </c>
      <c r="BC36" s="319">
        <v>0</v>
      </c>
      <c r="BD36" s="319">
        <v>0</v>
      </c>
      <c r="BE36" s="319">
        <v>0</v>
      </c>
      <c r="BF36" s="319">
        <v>0</v>
      </c>
      <c r="BG36" s="319">
        <v>0</v>
      </c>
      <c r="BH36" s="319">
        <v>0</v>
      </c>
      <c r="BI36" s="319">
        <v>0</v>
      </c>
      <c r="BJ36" s="354">
        <v>0</v>
      </c>
      <c r="BK36" s="354">
        <v>0</v>
      </c>
    </row>
    <row r="37" spans="1:63" ht="20.100000000000001" customHeight="1" x14ac:dyDescent="0.2">
      <c r="A37" s="378"/>
      <c r="B37" s="352" t="s">
        <v>1266</v>
      </c>
      <c r="C37" s="353" t="s">
        <v>113</v>
      </c>
      <c r="D37" s="202">
        <v>0.06</v>
      </c>
      <c r="E37" s="319">
        <v>0</v>
      </c>
      <c r="F37" s="320">
        <v>0</v>
      </c>
      <c r="G37" s="319">
        <v>0</v>
      </c>
      <c r="H37" s="319">
        <v>0</v>
      </c>
      <c r="I37" s="319">
        <v>0</v>
      </c>
      <c r="J37" s="319">
        <v>0</v>
      </c>
      <c r="K37" s="319">
        <v>0</v>
      </c>
      <c r="L37" s="319">
        <v>0</v>
      </c>
      <c r="M37" s="319">
        <v>0</v>
      </c>
      <c r="N37" s="319">
        <v>0</v>
      </c>
      <c r="O37" s="319">
        <v>0</v>
      </c>
      <c r="P37" s="319">
        <v>0</v>
      </c>
      <c r="Q37" s="319">
        <v>0</v>
      </c>
      <c r="R37" s="202">
        <v>0</v>
      </c>
      <c r="S37" s="319">
        <v>0</v>
      </c>
      <c r="T37" s="319">
        <v>0</v>
      </c>
      <c r="U37" s="319">
        <v>0</v>
      </c>
      <c r="V37" s="319">
        <v>0</v>
      </c>
      <c r="W37" s="319">
        <v>0</v>
      </c>
      <c r="X37" s="319">
        <v>0</v>
      </c>
      <c r="Y37" s="319">
        <v>0</v>
      </c>
      <c r="Z37" s="319">
        <v>0</v>
      </c>
      <c r="AA37" s="319">
        <v>0</v>
      </c>
      <c r="AB37" s="202">
        <v>0</v>
      </c>
      <c r="AC37" s="319">
        <v>0</v>
      </c>
      <c r="AD37" s="319">
        <v>0</v>
      </c>
      <c r="AE37" s="319">
        <v>0</v>
      </c>
      <c r="AF37" s="319">
        <v>0</v>
      </c>
      <c r="AG37" s="319">
        <v>0</v>
      </c>
      <c r="AH37" s="319">
        <v>0</v>
      </c>
      <c r="AI37" s="319">
        <v>0</v>
      </c>
      <c r="AJ37" s="319">
        <v>0</v>
      </c>
      <c r="AK37" s="319">
        <v>0</v>
      </c>
      <c r="AL37" s="319">
        <v>0</v>
      </c>
      <c r="AM37" s="319">
        <v>0</v>
      </c>
      <c r="AN37" s="319">
        <v>0</v>
      </c>
      <c r="AO37" s="319">
        <v>0</v>
      </c>
      <c r="AP37" s="319">
        <v>0</v>
      </c>
      <c r="AQ37" s="319">
        <v>0</v>
      </c>
      <c r="AR37" s="319">
        <v>0</v>
      </c>
      <c r="AS37" s="319">
        <v>0</v>
      </c>
      <c r="AT37" s="319">
        <v>0</v>
      </c>
      <c r="AU37" s="319">
        <v>0</v>
      </c>
      <c r="AV37" s="319">
        <v>0</v>
      </c>
      <c r="AW37" s="319">
        <v>0</v>
      </c>
      <c r="AX37" s="319">
        <v>0</v>
      </c>
      <c r="AY37" s="319">
        <v>0</v>
      </c>
      <c r="AZ37" s="319">
        <v>0</v>
      </c>
      <c r="BA37" s="319">
        <v>0</v>
      </c>
      <c r="BB37" s="319">
        <v>0</v>
      </c>
      <c r="BC37" s="319">
        <v>0</v>
      </c>
      <c r="BD37" s="319">
        <v>0</v>
      </c>
      <c r="BE37" s="319">
        <v>0</v>
      </c>
      <c r="BF37" s="319">
        <v>0</v>
      </c>
      <c r="BG37" s="319">
        <v>0</v>
      </c>
      <c r="BH37" s="319">
        <v>0</v>
      </c>
      <c r="BI37" s="319">
        <v>0</v>
      </c>
      <c r="BJ37" s="354">
        <v>0</v>
      </c>
      <c r="BK37" s="354">
        <v>0.06</v>
      </c>
    </row>
    <row r="38" spans="1:63" ht="20.100000000000001" customHeight="1" x14ac:dyDescent="0.2">
      <c r="A38" s="378"/>
      <c r="B38" s="352" t="s">
        <v>664</v>
      </c>
      <c r="C38" s="353" t="s">
        <v>115</v>
      </c>
      <c r="D38" s="202">
        <v>0</v>
      </c>
      <c r="E38" s="319">
        <v>0</v>
      </c>
      <c r="F38" s="320">
        <v>0</v>
      </c>
      <c r="G38" s="319">
        <v>0</v>
      </c>
      <c r="H38" s="319">
        <v>0</v>
      </c>
      <c r="I38" s="319">
        <v>0</v>
      </c>
      <c r="J38" s="319">
        <v>0</v>
      </c>
      <c r="K38" s="319">
        <v>0</v>
      </c>
      <c r="L38" s="319">
        <v>0</v>
      </c>
      <c r="M38" s="319">
        <v>0</v>
      </c>
      <c r="N38" s="319">
        <v>0</v>
      </c>
      <c r="O38" s="319">
        <v>0</v>
      </c>
      <c r="P38" s="319">
        <v>0</v>
      </c>
      <c r="Q38" s="319">
        <v>0</v>
      </c>
      <c r="R38" s="202">
        <v>0</v>
      </c>
      <c r="S38" s="319">
        <v>0</v>
      </c>
      <c r="T38" s="319">
        <v>0</v>
      </c>
      <c r="U38" s="319">
        <v>0</v>
      </c>
      <c r="V38" s="319">
        <v>0</v>
      </c>
      <c r="W38" s="319">
        <v>0</v>
      </c>
      <c r="X38" s="319">
        <v>0</v>
      </c>
      <c r="Y38" s="319">
        <v>0</v>
      </c>
      <c r="Z38" s="319">
        <v>0</v>
      </c>
      <c r="AA38" s="319">
        <v>0</v>
      </c>
      <c r="AB38" s="202">
        <v>0</v>
      </c>
      <c r="AC38" s="319">
        <v>0</v>
      </c>
      <c r="AD38" s="319">
        <v>0</v>
      </c>
      <c r="AE38" s="319">
        <v>0</v>
      </c>
      <c r="AF38" s="319">
        <v>0</v>
      </c>
      <c r="AG38" s="319">
        <v>0</v>
      </c>
      <c r="AH38" s="319">
        <v>0</v>
      </c>
      <c r="AI38" s="319">
        <v>0</v>
      </c>
      <c r="AJ38" s="319">
        <v>0</v>
      </c>
      <c r="AK38" s="319">
        <v>0</v>
      </c>
      <c r="AL38" s="319">
        <v>0</v>
      </c>
      <c r="AM38" s="319">
        <v>0</v>
      </c>
      <c r="AN38" s="319">
        <v>0</v>
      </c>
      <c r="AO38" s="319">
        <v>0</v>
      </c>
      <c r="AP38" s="319">
        <v>0</v>
      </c>
      <c r="AQ38" s="319">
        <v>0</v>
      </c>
      <c r="AR38" s="319">
        <v>0</v>
      </c>
      <c r="AS38" s="319">
        <v>0</v>
      </c>
      <c r="AT38" s="319">
        <v>0</v>
      </c>
      <c r="AU38" s="319">
        <v>0</v>
      </c>
      <c r="AV38" s="319">
        <v>0</v>
      </c>
      <c r="AW38" s="319">
        <v>0</v>
      </c>
      <c r="AX38" s="319">
        <v>0</v>
      </c>
      <c r="AY38" s="319">
        <v>0</v>
      </c>
      <c r="AZ38" s="319">
        <v>0</v>
      </c>
      <c r="BA38" s="319">
        <v>0</v>
      </c>
      <c r="BB38" s="319">
        <v>0</v>
      </c>
      <c r="BC38" s="319">
        <v>0</v>
      </c>
      <c r="BD38" s="319">
        <v>0</v>
      </c>
      <c r="BE38" s="319">
        <v>0</v>
      </c>
      <c r="BF38" s="319">
        <v>0</v>
      </c>
      <c r="BG38" s="319">
        <v>0</v>
      </c>
      <c r="BH38" s="319">
        <v>0</v>
      </c>
      <c r="BI38" s="319">
        <v>0</v>
      </c>
      <c r="BJ38" s="354">
        <v>0</v>
      </c>
      <c r="BK38" s="354">
        <v>0</v>
      </c>
    </row>
    <row r="39" spans="1:63" ht="20.100000000000001" customHeight="1" x14ac:dyDescent="0.2">
      <c r="A39" s="377"/>
      <c r="B39" s="342" t="s">
        <v>665</v>
      </c>
      <c r="C39" s="343" t="s">
        <v>117</v>
      </c>
      <c r="D39" s="202">
        <v>0</v>
      </c>
      <c r="E39" s="202">
        <v>0</v>
      </c>
      <c r="F39" s="320">
        <v>0</v>
      </c>
      <c r="G39" s="202">
        <v>0</v>
      </c>
      <c r="H39" s="202">
        <v>0</v>
      </c>
      <c r="I39" s="202">
        <v>0</v>
      </c>
      <c r="J39" s="202">
        <v>0</v>
      </c>
      <c r="K39" s="202">
        <v>0</v>
      </c>
      <c r="L39" s="202">
        <v>0</v>
      </c>
      <c r="M39" s="202">
        <v>0</v>
      </c>
      <c r="N39" s="202">
        <v>0</v>
      </c>
      <c r="O39" s="202">
        <v>0</v>
      </c>
      <c r="P39" s="202">
        <v>0</v>
      </c>
      <c r="Q39" s="202">
        <v>0</v>
      </c>
      <c r="R39" s="202">
        <v>0</v>
      </c>
      <c r="S39" s="202">
        <v>0</v>
      </c>
      <c r="T39" s="202">
        <v>0</v>
      </c>
      <c r="U39" s="202">
        <v>0</v>
      </c>
      <c r="V39" s="202">
        <v>0</v>
      </c>
      <c r="W39" s="202">
        <v>0</v>
      </c>
      <c r="X39" s="202">
        <v>0</v>
      </c>
      <c r="Y39" s="202">
        <v>0</v>
      </c>
      <c r="Z39" s="202">
        <v>0</v>
      </c>
      <c r="AA39" s="202">
        <v>0</v>
      </c>
      <c r="AB39" s="202">
        <v>0</v>
      </c>
      <c r="AC39" s="319">
        <v>0</v>
      </c>
      <c r="AD39" s="319">
        <v>0</v>
      </c>
      <c r="AE39" s="319">
        <v>0</v>
      </c>
      <c r="AF39" s="319">
        <v>0</v>
      </c>
      <c r="AG39" s="319">
        <v>0</v>
      </c>
      <c r="AH39" s="319">
        <v>0</v>
      </c>
      <c r="AI39" s="319">
        <v>0</v>
      </c>
      <c r="AJ39" s="319">
        <v>0</v>
      </c>
      <c r="AK39" s="319">
        <v>0</v>
      </c>
      <c r="AL39" s="202">
        <v>0</v>
      </c>
      <c r="AM39" s="202">
        <v>0</v>
      </c>
      <c r="AN39" s="202">
        <v>0</v>
      </c>
      <c r="AO39" s="202">
        <v>0</v>
      </c>
      <c r="AP39" s="319">
        <v>0</v>
      </c>
      <c r="AQ39" s="319">
        <v>0</v>
      </c>
      <c r="AR39" s="319">
        <v>0</v>
      </c>
      <c r="AS39" s="202">
        <v>0</v>
      </c>
      <c r="AT39" s="202">
        <v>0</v>
      </c>
      <c r="AU39" s="202">
        <v>0</v>
      </c>
      <c r="AV39" s="202">
        <v>0</v>
      </c>
      <c r="AW39" s="202">
        <v>0</v>
      </c>
      <c r="AX39" s="202">
        <v>0</v>
      </c>
      <c r="AY39" s="202">
        <v>0</v>
      </c>
      <c r="AZ39" s="202">
        <v>0</v>
      </c>
      <c r="BA39" s="202">
        <v>0</v>
      </c>
      <c r="BB39" s="202">
        <v>0</v>
      </c>
      <c r="BC39" s="202">
        <v>0</v>
      </c>
      <c r="BD39" s="202">
        <v>0</v>
      </c>
      <c r="BE39" s="202">
        <v>0</v>
      </c>
      <c r="BF39" s="202">
        <v>0</v>
      </c>
      <c r="BG39" s="319">
        <v>0</v>
      </c>
      <c r="BH39" s="319">
        <v>0</v>
      </c>
      <c r="BI39" s="319">
        <v>0</v>
      </c>
      <c r="BJ39" s="321">
        <v>0</v>
      </c>
      <c r="BK39" s="321">
        <v>0</v>
      </c>
    </row>
    <row r="40" spans="1:63" ht="20.100000000000001" customHeight="1" x14ac:dyDescent="0.2">
      <c r="A40" s="375"/>
      <c r="B40" s="342" t="s">
        <v>1282</v>
      </c>
      <c r="C40" s="343" t="s">
        <v>119</v>
      </c>
      <c r="D40" s="202">
        <v>0</v>
      </c>
      <c r="E40" s="202">
        <v>0</v>
      </c>
      <c r="F40" s="320">
        <v>0</v>
      </c>
      <c r="G40" s="202">
        <v>0</v>
      </c>
      <c r="H40" s="202">
        <v>0</v>
      </c>
      <c r="I40" s="202">
        <v>0</v>
      </c>
      <c r="J40" s="202">
        <v>0</v>
      </c>
      <c r="K40" s="202">
        <v>0</v>
      </c>
      <c r="L40" s="202">
        <v>0</v>
      </c>
      <c r="M40" s="202">
        <v>0</v>
      </c>
      <c r="N40" s="202">
        <v>0</v>
      </c>
      <c r="O40" s="202">
        <v>0</v>
      </c>
      <c r="P40" s="202">
        <v>0</v>
      </c>
      <c r="Q40" s="202">
        <v>0</v>
      </c>
      <c r="R40" s="202">
        <v>0</v>
      </c>
      <c r="S40" s="202">
        <v>0</v>
      </c>
      <c r="T40" s="202">
        <v>0</v>
      </c>
      <c r="U40" s="202">
        <v>0</v>
      </c>
      <c r="V40" s="202">
        <v>0</v>
      </c>
      <c r="W40" s="202">
        <v>0</v>
      </c>
      <c r="X40" s="202">
        <v>0</v>
      </c>
      <c r="Y40" s="202">
        <v>0</v>
      </c>
      <c r="Z40" s="202">
        <v>0</v>
      </c>
      <c r="AA40" s="202">
        <v>0</v>
      </c>
      <c r="AB40" s="202">
        <v>0</v>
      </c>
      <c r="AC40" s="319">
        <v>0</v>
      </c>
      <c r="AD40" s="319">
        <v>0</v>
      </c>
      <c r="AE40" s="319">
        <v>0</v>
      </c>
      <c r="AF40" s="319">
        <v>0</v>
      </c>
      <c r="AG40" s="319">
        <v>0</v>
      </c>
      <c r="AH40" s="319">
        <v>0</v>
      </c>
      <c r="AI40" s="319">
        <v>0</v>
      </c>
      <c r="AJ40" s="319">
        <v>0</v>
      </c>
      <c r="AK40" s="319">
        <v>0</v>
      </c>
      <c r="AL40" s="202">
        <v>0</v>
      </c>
      <c r="AM40" s="202">
        <v>0</v>
      </c>
      <c r="AN40" s="202">
        <v>0</v>
      </c>
      <c r="AO40" s="202">
        <v>0</v>
      </c>
      <c r="AP40" s="319">
        <v>0</v>
      </c>
      <c r="AQ40" s="319">
        <v>0</v>
      </c>
      <c r="AR40" s="319">
        <v>0</v>
      </c>
      <c r="AS40" s="202">
        <v>0</v>
      </c>
      <c r="AT40" s="202">
        <v>0</v>
      </c>
      <c r="AU40" s="202">
        <v>0</v>
      </c>
      <c r="AV40" s="202">
        <v>0</v>
      </c>
      <c r="AW40" s="202">
        <v>0</v>
      </c>
      <c r="AX40" s="202">
        <v>0</v>
      </c>
      <c r="AY40" s="202">
        <v>0</v>
      </c>
      <c r="AZ40" s="202">
        <v>0</v>
      </c>
      <c r="BA40" s="202">
        <v>0</v>
      </c>
      <c r="BB40" s="202">
        <v>0</v>
      </c>
      <c r="BC40" s="202">
        <v>0</v>
      </c>
      <c r="BD40" s="202">
        <v>0</v>
      </c>
      <c r="BE40" s="202">
        <v>0</v>
      </c>
      <c r="BF40" s="202">
        <v>0</v>
      </c>
      <c r="BG40" s="319">
        <v>0</v>
      </c>
      <c r="BH40" s="319">
        <v>0</v>
      </c>
      <c r="BI40" s="319">
        <v>0</v>
      </c>
      <c r="BJ40" s="321">
        <v>0</v>
      </c>
      <c r="BK40" s="321">
        <v>0</v>
      </c>
    </row>
    <row r="41" spans="1:63" ht="20.100000000000001" customHeight="1" x14ac:dyDescent="0.2">
      <c r="A41" s="375"/>
      <c r="B41" s="342" t="s">
        <v>1283</v>
      </c>
      <c r="C41" s="343" t="s">
        <v>121</v>
      </c>
      <c r="D41" s="202">
        <v>2.02</v>
      </c>
      <c r="E41" s="202">
        <v>0</v>
      </c>
      <c r="F41" s="320">
        <v>0</v>
      </c>
      <c r="G41" s="202">
        <v>0</v>
      </c>
      <c r="H41" s="202">
        <v>0</v>
      </c>
      <c r="I41" s="202">
        <v>0</v>
      </c>
      <c r="J41" s="202">
        <v>0</v>
      </c>
      <c r="K41" s="202">
        <v>0</v>
      </c>
      <c r="L41" s="202">
        <v>0</v>
      </c>
      <c r="M41" s="202">
        <v>0</v>
      </c>
      <c r="N41" s="202">
        <v>0</v>
      </c>
      <c r="O41" s="202">
        <v>0</v>
      </c>
      <c r="P41" s="202">
        <v>0</v>
      </c>
      <c r="Q41" s="202">
        <v>0</v>
      </c>
      <c r="R41" s="202">
        <v>0</v>
      </c>
      <c r="S41" s="202">
        <v>0</v>
      </c>
      <c r="T41" s="202">
        <v>0</v>
      </c>
      <c r="U41" s="202">
        <v>0</v>
      </c>
      <c r="V41" s="202">
        <v>0</v>
      </c>
      <c r="W41" s="202">
        <v>0</v>
      </c>
      <c r="X41" s="202">
        <v>0</v>
      </c>
      <c r="Y41" s="202">
        <v>0</v>
      </c>
      <c r="Z41" s="202">
        <v>0</v>
      </c>
      <c r="AA41" s="202">
        <v>0</v>
      </c>
      <c r="AB41" s="202">
        <v>0</v>
      </c>
      <c r="AC41" s="319">
        <v>0</v>
      </c>
      <c r="AD41" s="319">
        <v>0</v>
      </c>
      <c r="AE41" s="319">
        <v>0</v>
      </c>
      <c r="AF41" s="319">
        <v>0</v>
      </c>
      <c r="AG41" s="319">
        <v>0</v>
      </c>
      <c r="AH41" s="319">
        <v>0</v>
      </c>
      <c r="AI41" s="319">
        <v>0</v>
      </c>
      <c r="AJ41" s="319">
        <v>0</v>
      </c>
      <c r="AK41" s="319">
        <v>0</v>
      </c>
      <c r="AL41" s="202">
        <v>0</v>
      </c>
      <c r="AM41" s="202">
        <v>0</v>
      </c>
      <c r="AN41" s="202">
        <v>0</v>
      </c>
      <c r="AO41" s="202">
        <v>0</v>
      </c>
      <c r="AP41" s="319">
        <v>0</v>
      </c>
      <c r="AQ41" s="319">
        <v>0</v>
      </c>
      <c r="AR41" s="319">
        <v>0</v>
      </c>
      <c r="AS41" s="202">
        <v>0</v>
      </c>
      <c r="AT41" s="202">
        <v>0</v>
      </c>
      <c r="AU41" s="202">
        <v>0</v>
      </c>
      <c r="AV41" s="202">
        <v>0</v>
      </c>
      <c r="AW41" s="202">
        <v>0</v>
      </c>
      <c r="AX41" s="202">
        <v>0</v>
      </c>
      <c r="AY41" s="202">
        <v>0</v>
      </c>
      <c r="AZ41" s="202">
        <v>0</v>
      </c>
      <c r="BA41" s="202">
        <v>0</v>
      </c>
      <c r="BB41" s="202">
        <v>0</v>
      </c>
      <c r="BC41" s="202">
        <v>0</v>
      </c>
      <c r="BD41" s="202">
        <v>0</v>
      </c>
      <c r="BE41" s="202">
        <v>0</v>
      </c>
      <c r="BF41" s="202">
        <v>0</v>
      </c>
      <c r="BG41" s="319">
        <v>0</v>
      </c>
      <c r="BH41" s="319">
        <v>0</v>
      </c>
      <c r="BI41" s="319">
        <v>0</v>
      </c>
      <c r="BJ41" s="321">
        <v>0</v>
      </c>
      <c r="BK41" s="321">
        <v>2.02</v>
      </c>
    </row>
    <row r="42" spans="1:63" ht="26.25" customHeight="1" x14ac:dyDescent="0.2">
      <c r="A42" s="375"/>
      <c r="B42" s="342" t="s">
        <v>1284</v>
      </c>
      <c r="C42" s="343" t="s">
        <v>123</v>
      </c>
      <c r="D42" s="202">
        <v>1.44</v>
      </c>
      <c r="E42" s="202">
        <v>0</v>
      </c>
      <c r="F42" s="320">
        <v>0</v>
      </c>
      <c r="G42" s="202">
        <v>0</v>
      </c>
      <c r="H42" s="202">
        <v>0</v>
      </c>
      <c r="I42" s="202">
        <v>0</v>
      </c>
      <c r="J42" s="202">
        <v>0</v>
      </c>
      <c r="K42" s="202">
        <v>0</v>
      </c>
      <c r="L42" s="202">
        <v>0</v>
      </c>
      <c r="M42" s="202">
        <v>0</v>
      </c>
      <c r="N42" s="202">
        <v>0</v>
      </c>
      <c r="O42" s="202">
        <v>0</v>
      </c>
      <c r="P42" s="202">
        <v>0</v>
      </c>
      <c r="Q42" s="202">
        <v>0</v>
      </c>
      <c r="R42" s="202">
        <v>0</v>
      </c>
      <c r="S42" s="202">
        <v>0</v>
      </c>
      <c r="T42" s="202">
        <v>0</v>
      </c>
      <c r="U42" s="202">
        <v>0</v>
      </c>
      <c r="V42" s="202">
        <v>0</v>
      </c>
      <c r="W42" s="202">
        <v>0</v>
      </c>
      <c r="X42" s="202">
        <v>0</v>
      </c>
      <c r="Y42" s="202">
        <v>0</v>
      </c>
      <c r="Z42" s="202">
        <v>0</v>
      </c>
      <c r="AA42" s="202">
        <v>0</v>
      </c>
      <c r="AB42" s="202">
        <v>0</v>
      </c>
      <c r="AC42" s="319">
        <v>0</v>
      </c>
      <c r="AD42" s="319">
        <v>0</v>
      </c>
      <c r="AE42" s="319">
        <v>0</v>
      </c>
      <c r="AF42" s="319">
        <v>0</v>
      </c>
      <c r="AG42" s="319">
        <v>0</v>
      </c>
      <c r="AH42" s="319">
        <v>0</v>
      </c>
      <c r="AI42" s="319">
        <v>0</v>
      </c>
      <c r="AJ42" s="319">
        <v>0</v>
      </c>
      <c r="AK42" s="319">
        <v>0</v>
      </c>
      <c r="AL42" s="202">
        <v>0</v>
      </c>
      <c r="AM42" s="202">
        <v>0</v>
      </c>
      <c r="AN42" s="202">
        <v>0</v>
      </c>
      <c r="AO42" s="202">
        <v>0</v>
      </c>
      <c r="AP42" s="319">
        <v>0</v>
      </c>
      <c r="AQ42" s="319">
        <v>0</v>
      </c>
      <c r="AR42" s="319">
        <v>0</v>
      </c>
      <c r="AS42" s="202">
        <v>0</v>
      </c>
      <c r="AT42" s="202">
        <v>0</v>
      </c>
      <c r="AU42" s="202">
        <v>0</v>
      </c>
      <c r="AV42" s="202">
        <v>0</v>
      </c>
      <c r="AW42" s="202">
        <v>0</v>
      </c>
      <c r="AX42" s="202">
        <v>0</v>
      </c>
      <c r="AY42" s="202">
        <v>0</v>
      </c>
      <c r="AZ42" s="202">
        <v>0</v>
      </c>
      <c r="BA42" s="202">
        <v>0</v>
      </c>
      <c r="BB42" s="202">
        <v>0</v>
      </c>
      <c r="BC42" s="202">
        <v>0</v>
      </c>
      <c r="BD42" s="202">
        <v>0</v>
      </c>
      <c r="BE42" s="202">
        <v>0</v>
      </c>
      <c r="BF42" s="202">
        <v>0</v>
      </c>
      <c r="BG42" s="319">
        <v>0</v>
      </c>
      <c r="BH42" s="319">
        <v>0</v>
      </c>
      <c r="BI42" s="319">
        <v>0</v>
      </c>
      <c r="BJ42" s="321">
        <v>0</v>
      </c>
      <c r="BK42" s="321">
        <v>1.44</v>
      </c>
    </row>
    <row r="43" spans="1:63" ht="20.100000000000001" customHeight="1" x14ac:dyDescent="0.2">
      <c r="A43" s="378"/>
      <c r="B43" s="352" t="s">
        <v>1267</v>
      </c>
      <c r="C43" s="353" t="s">
        <v>125</v>
      </c>
      <c r="D43" s="202">
        <v>0</v>
      </c>
      <c r="E43" s="319">
        <v>0</v>
      </c>
      <c r="F43" s="320">
        <v>0</v>
      </c>
      <c r="G43" s="319">
        <v>0</v>
      </c>
      <c r="H43" s="319">
        <v>0</v>
      </c>
      <c r="I43" s="319">
        <v>0</v>
      </c>
      <c r="J43" s="319">
        <v>0</v>
      </c>
      <c r="K43" s="319">
        <v>0</v>
      </c>
      <c r="L43" s="319">
        <v>0</v>
      </c>
      <c r="M43" s="319">
        <v>0</v>
      </c>
      <c r="N43" s="319">
        <v>0</v>
      </c>
      <c r="O43" s="319">
        <v>0</v>
      </c>
      <c r="P43" s="319">
        <v>0</v>
      </c>
      <c r="Q43" s="319">
        <v>0</v>
      </c>
      <c r="R43" s="202">
        <v>0</v>
      </c>
      <c r="S43" s="319">
        <v>0</v>
      </c>
      <c r="T43" s="319">
        <v>0</v>
      </c>
      <c r="U43" s="319">
        <v>0</v>
      </c>
      <c r="V43" s="319">
        <v>0</v>
      </c>
      <c r="W43" s="319">
        <v>0</v>
      </c>
      <c r="X43" s="319">
        <v>0</v>
      </c>
      <c r="Y43" s="319">
        <v>0</v>
      </c>
      <c r="Z43" s="319">
        <v>0</v>
      </c>
      <c r="AA43" s="319">
        <v>0</v>
      </c>
      <c r="AB43" s="202">
        <v>0</v>
      </c>
      <c r="AC43" s="319">
        <v>0</v>
      </c>
      <c r="AD43" s="319">
        <v>0</v>
      </c>
      <c r="AE43" s="319">
        <v>0</v>
      </c>
      <c r="AF43" s="319">
        <v>0</v>
      </c>
      <c r="AG43" s="319">
        <v>0</v>
      </c>
      <c r="AH43" s="319">
        <v>0</v>
      </c>
      <c r="AI43" s="319">
        <v>0</v>
      </c>
      <c r="AJ43" s="319">
        <v>0</v>
      </c>
      <c r="AK43" s="319">
        <v>0</v>
      </c>
      <c r="AL43" s="319">
        <v>0</v>
      </c>
      <c r="AM43" s="319">
        <v>0</v>
      </c>
      <c r="AN43" s="319">
        <v>0</v>
      </c>
      <c r="AO43" s="319">
        <v>0</v>
      </c>
      <c r="AP43" s="319">
        <v>0</v>
      </c>
      <c r="AQ43" s="319">
        <v>0</v>
      </c>
      <c r="AR43" s="319">
        <v>0</v>
      </c>
      <c r="AS43" s="319">
        <v>0</v>
      </c>
      <c r="AT43" s="319">
        <v>0</v>
      </c>
      <c r="AU43" s="319">
        <v>0</v>
      </c>
      <c r="AV43" s="319">
        <v>0</v>
      </c>
      <c r="AW43" s="319">
        <v>0</v>
      </c>
      <c r="AX43" s="319">
        <v>0</v>
      </c>
      <c r="AY43" s="319">
        <v>0</v>
      </c>
      <c r="AZ43" s="319">
        <v>0</v>
      </c>
      <c r="BA43" s="319">
        <v>0</v>
      </c>
      <c r="BB43" s="319">
        <v>0</v>
      </c>
      <c r="BC43" s="319">
        <v>0</v>
      </c>
      <c r="BD43" s="319">
        <v>0</v>
      </c>
      <c r="BE43" s="319">
        <v>0</v>
      </c>
      <c r="BF43" s="319">
        <v>0</v>
      </c>
      <c r="BG43" s="319">
        <v>0</v>
      </c>
      <c r="BH43" s="319">
        <v>0</v>
      </c>
      <c r="BI43" s="319">
        <v>0</v>
      </c>
      <c r="BJ43" s="354">
        <v>0</v>
      </c>
      <c r="BK43" s="354">
        <v>0</v>
      </c>
    </row>
    <row r="44" spans="1:63" ht="20.100000000000001" customHeight="1" x14ac:dyDescent="0.2">
      <c r="A44" s="378"/>
      <c r="B44" s="352" t="s">
        <v>1268</v>
      </c>
      <c r="C44" s="353" t="s">
        <v>127</v>
      </c>
      <c r="D44" s="202">
        <v>17.22</v>
      </c>
      <c r="E44" s="319">
        <v>0</v>
      </c>
      <c r="F44" s="320">
        <v>0</v>
      </c>
      <c r="G44" s="319">
        <v>0</v>
      </c>
      <c r="H44" s="319">
        <v>0</v>
      </c>
      <c r="I44" s="319">
        <v>0</v>
      </c>
      <c r="J44" s="319">
        <v>0</v>
      </c>
      <c r="K44" s="319">
        <v>0</v>
      </c>
      <c r="L44" s="319">
        <v>0</v>
      </c>
      <c r="M44" s="319">
        <v>0</v>
      </c>
      <c r="N44" s="319">
        <v>0</v>
      </c>
      <c r="O44" s="319">
        <v>0</v>
      </c>
      <c r="P44" s="319">
        <v>0</v>
      </c>
      <c r="Q44" s="319">
        <v>0</v>
      </c>
      <c r="R44" s="202">
        <v>0</v>
      </c>
      <c r="S44" s="319">
        <v>0</v>
      </c>
      <c r="T44" s="319">
        <v>0</v>
      </c>
      <c r="U44" s="319">
        <v>0</v>
      </c>
      <c r="V44" s="319">
        <v>0</v>
      </c>
      <c r="W44" s="319">
        <v>0</v>
      </c>
      <c r="X44" s="319">
        <v>0</v>
      </c>
      <c r="Y44" s="319">
        <v>0</v>
      </c>
      <c r="Z44" s="319">
        <v>0</v>
      </c>
      <c r="AA44" s="319">
        <v>0</v>
      </c>
      <c r="AB44" s="202">
        <v>0</v>
      </c>
      <c r="AC44" s="319">
        <v>0</v>
      </c>
      <c r="AD44" s="319">
        <v>0</v>
      </c>
      <c r="AE44" s="319">
        <v>0</v>
      </c>
      <c r="AF44" s="319">
        <v>0</v>
      </c>
      <c r="AG44" s="319">
        <v>0</v>
      </c>
      <c r="AH44" s="319">
        <v>0</v>
      </c>
      <c r="AI44" s="319">
        <v>0</v>
      </c>
      <c r="AJ44" s="319">
        <v>0</v>
      </c>
      <c r="AK44" s="319">
        <v>0</v>
      </c>
      <c r="AL44" s="319">
        <v>0</v>
      </c>
      <c r="AM44" s="319">
        <v>0</v>
      </c>
      <c r="AN44" s="319">
        <v>0</v>
      </c>
      <c r="AO44" s="319">
        <v>0</v>
      </c>
      <c r="AP44" s="319">
        <v>0</v>
      </c>
      <c r="AQ44" s="319">
        <v>0</v>
      </c>
      <c r="AR44" s="319">
        <v>0</v>
      </c>
      <c r="AS44" s="319">
        <v>0</v>
      </c>
      <c r="AT44" s="319">
        <v>0</v>
      </c>
      <c r="AU44" s="319">
        <v>0</v>
      </c>
      <c r="AV44" s="319">
        <v>0</v>
      </c>
      <c r="AW44" s="319">
        <v>0</v>
      </c>
      <c r="AX44" s="319">
        <v>0</v>
      </c>
      <c r="AY44" s="319">
        <v>0</v>
      </c>
      <c r="AZ44" s="319">
        <v>0</v>
      </c>
      <c r="BA44" s="319">
        <v>0</v>
      </c>
      <c r="BB44" s="319">
        <v>0</v>
      </c>
      <c r="BC44" s="319">
        <v>0</v>
      </c>
      <c r="BD44" s="319">
        <v>0</v>
      </c>
      <c r="BE44" s="319">
        <v>0</v>
      </c>
      <c r="BF44" s="319">
        <v>0</v>
      </c>
      <c r="BG44" s="319">
        <v>0</v>
      </c>
      <c r="BH44" s="319">
        <v>0</v>
      </c>
      <c r="BI44" s="319">
        <v>0</v>
      </c>
      <c r="BJ44" s="354">
        <v>-2.59</v>
      </c>
      <c r="BK44" s="354">
        <v>14.63</v>
      </c>
    </row>
    <row r="45" spans="1:63" ht="20.100000000000001" customHeight="1" x14ac:dyDescent="0.2">
      <c r="A45" s="378"/>
      <c r="B45" s="352" t="s">
        <v>173</v>
      </c>
      <c r="C45" s="353" t="s">
        <v>129</v>
      </c>
      <c r="D45" s="202">
        <v>1.64</v>
      </c>
      <c r="E45" s="319">
        <v>0</v>
      </c>
      <c r="F45" s="320">
        <v>0</v>
      </c>
      <c r="G45" s="319">
        <v>0</v>
      </c>
      <c r="H45" s="319">
        <v>0</v>
      </c>
      <c r="I45" s="319">
        <v>0</v>
      </c>
      <c r="J45" s="319">
        <v>0</v>
      </c>
      <c r="K45" s="319">
        <v>0</v>
      </c>
      <c r="L45" s="319">
        <v>0</v>
      </c>
      <c r="M45" s="319">
        <v>0</v>
      </c>
      <c r="N45" s="319">
        <v>0</v>
      </c>
      <c r="O45" s="319">
        <v>0</v>
      </c>
      <c r="P45" s="319">
        <v>0</v>
      </c>
      <c r="Q45" s="319">
        <v>0</v>
      </c>
      <c r="R45" s="202">
        <v>0</v>
      </c>
      <c r="S45" s="319">
        <v>0</v>
      </c>
      <c r="T45" s="319">
        <v>0</v>
      </c>
      <c r="U45" s="319">
        <v>0</v>
      </c>
      <c r="V45" s="319">
        <v>0</v>
      </c>
      <c r="W45" s="319">
        <v>0</v>
      </c>
      <c r="X45" s="319">
        <v>0</v>
      </c>
      <c r="Y45" s="319">
        <v>0</v>
      </c>
      <c r="Z45" s="319">
        <v>0</v>
      </c>
      <c r="AA45" s="319">
        <v>0</v>
      </c>
      <c r="AB45" s="202">
        <v>0</v>
      </c>
      <c r="AC45" s="319">
        <v>0</v>
      </c>
      <c r="AD45" s="319">
        <v>0</v>
      </c>
      <c r="AE45" s="319">
        <v>0</v>
      </c>
      <c r="AF45" s="319">
        <v>0</v>
      </c>
      <c r="AG45" s="319">
        <v>0</v>
      </c>
      <c r="AH45" s="319">
        <v>0</v>
      </c>
      <c r="AI45" s="319">
        <v>0</v>
      </c>
      <c r="AJ45" s="319">
        <v>0</v>
      </c>
      <c r="AK45" s="319">
        <v>0</v>
      </c>
      <c r="AL45" s="319">
        <v>0</v>
      </c>
      <c r="AM45" s="319">
        <v>0</v>
      </c>
      <c r="AN45" s="319">
        <v>0</v>
      </c>
      <c r="AO45" s="319">
        <v>0</v>
      </c>
      <c r="AP45" s="319">
        <v>0</v>
      </c>
      <c r="AQ45" s="319">
        <v>0</v>
      </c>
      <c r="AR45" s="319">
        <v>0</v>
      </c>
      <c r="AS45" s="319">
        <v>0</v>
      </c>
      <c r="AT45" s="319">
        <v>0</v>
      </c>
      <c r="AU45" s="319">
        <v>0</v>
      </c>
      <c r="AV45" s="319">
        <v>0</v>
      </c>
      <c r="AW45" s="319">
        <v>0</v>
      </c>
      <c r="AX45" s="319">
        <v>0</v>
      </c>
      <c r="AY45" s="319">
        <v>0</v>
      </c>
      <c r="AZ45" s="319">
        <v>0</v>
      </c>
      <c r="BA45" s="319">
        <v>0</v>
      </c>
      <c r="BB45" s="319">
        <v>0</v>
      </c>
      <c r="BC45" s="319">
        <v>0</v>
      </c>
      <c r="BD45" s="319">
        <v>0</v>
      </c>
      <c r="BE45" s="319">
        <v>0</v>
      </c>
      <c r="BF45" s="319">
        <v>0</v>
      </c>
      <c r="BG45" s="319">
        <v>0</v>
      </c>
      <c r="BH45" s="319">
        <v>0</v>
      </c>
      <c r="BI45" s="319">
        <v>0</v>
      </c>
      <c r="BJ45" s="354">
        <v>0</v>
      </c>
      <c r="BK45" s="354">
        <v>1.64</v>
      </c>
    </row>
    <row r="46" spans="1:63" ht="20.100000000000001" customHeight="1" x14ac:dyDescent="0.2">
      <c r="A46" s="378"/>
      <c r="B46" s="352" t="s">
        <v>174</v>
      </c>
      <c r="C46" s="353" t="s">
        <v>131</v>
      </c>
      <c r="D46" s="202">
        <v>0</v>
      </c>
      <c r="E46" s="319">
        <v>0</v>
      </c>
      <c r="F46" s="320">
        <v>0</v>
      </c>
      <c r="G46" s="319">
        <v>0</v>
      </c>
      <c r="H46" s="319">
        <v>0</v>
      </c>
      <c r="I46" s="319">
        <v>0</v>
      </c>
      <c r="J46" s="319">
        <v>0</v>
      </c>
      <c r="K46" s="319">
        <v>0</v>
      </c>
      <c r="L46" s="319">
        <v>0</v>
      </c>
      <c r="M46" s="319">
        <v>0</v>
      </c>
      <c r="N46" s="319">
        <v>0</v>
      </c>
      <c r="O46" s="319">
        <v>0</v>
      </c>
      <c r="P46" s="319">
        <v>0</v>
      </c>
      <c r="Q46" s="319">
        <v>0</v>
      </c>
      <c r="R46" s="202">
        <v>0</v>
      </c>
      <c r="S46" s="319">
        <v>0</v>
      </c>
      <c r="T46" s="319">
        <v>0</v>
      </c>
      <c r="U46" s="319">
        <v>0</v>
      </c>
      <c r="V46" s="319">
        <v>0</v>
      </c>
      <c r="W46" s="319">
        <v>0</v>
      </c>
      <c r="X46" s="319">
        <v>0</v>
      </c>
      <c r="Y46" s="319">
        <v>0</v>
      </c>
      <c r="Z46" s="319">
        <v>0</v>
      </c>
      <c r="AA46" s="319">
        <v>0</v>
      </c>
      <c r="AB46" s="202">
        <v>0</v>
      </c>
      <c r="AC46" s="319">
        <v>0</v>
      </c>
      <c r="AD46" s="319">
        <v>0</v>
      </c>
      <c r="AE46" s="319">
        <v>0</v>
      </c>
      <c r="AF46" s="319">
        <v>0</v>
      </c>
      <c r="AG46" s="319">
        <v>0</v>
      </c>
      <c r="AH46" s="319">
        <v>0</v>
      </c>
      <c r="AI46" s="319">
        <v>0</v>
      </c>
      <c r="AJ46" s="319">
        <v>0</v>
      </c>
      <c r="AK46" s="319">
        <v>0</v>
      </c>
      <c r="AL46" s="319">
        <v>0</v>
      </c>
      <c r="AM46" s="319">
        <v>0</v>
      </c>
      <c r="AN46" s="319">
        <v>0</v>
      </c>
      <c r="AO46" s="319">
        <v>0</v>
      </c>
      <c r="AP46" s="319">
        <v>0</v>
      </c>
      <c r="AQ46" s="319">
        <v>0</v>
      </c>
      <c r="AR46" s="319">
        <v>0</v>
      </c>
      <c r="AS46" s="319">
        <v>0</v>
      </c>
      <c r="AT46" s="319">
        <v>0</v>
      </c>
      <c r="AU46" s="319">
        <v>0</v>
      </c>
      <c r="AV46" s="319">
        <v>0</v>
      </c>
      <c r="AW46" s="319">
        <v>0</v>
      </c>
      <c r="AX46" s="319">
        <v>0</v>
      </c>
      <c r="AY46" s="319">
        <v>0</v>
      </c>
      <c r="AZ46" s="319">
        <v>0</v>
      </c>
      <c r="BA46" s="319">
        <v>0</v>
      </c>
      <c r="BB46" s="319">
        <v>0</v>
      </c>
      <c r="BC46" s="319">
        <v>0</v>
      </c>
      <c r="BD46" s="319">
        <v>0</v>
      </c>
      <c r="BE46" s="319">
        <v>0</v>
      </c>
      <c r="BF46" s="319">
        <v>0</v>
      </c>
      <c r="BG46" s="319">
        <v>0</v>
      </c>
      <c r="BH46" s="319">
        <v>0</v>
      </c>
      <c r="BI46" s="319">
        <v>0</v>
      </c>
      <c r="BJ46" s="354">
        <v>0</v>
      </c>
      <c r="BK46" s="354">
        <v>0</v>
      </c>
    </row>
    <row r="47" spans="1:63" ht="20.100000000000001" customHeight="1" x14ac:dyDescent="0.2">
      <c r="A47" s="375" t="s">
        <v>138</v>
      </c>
      <c r="B47" s="341" t="s">
        <v>133</v>
      </c>
      <c r="C47" s="340" t="s">
        <v>134</v>
      </c>
      <c r="D47" s="202">
        <v>0</v>
      </c>
      <c r="E47" s="202">
        <v>0</v>
      </c>
      <c r="F47" s="320">
        <v>0</v>
      </c>
      <c r="G47" s="202">
        <v>0</v>
      </c>
      <c r="H47" s="202">
        <v>0</v>
      </c>
      <c r="I47" s="202">
        <v>0</v>
      </c>
      <c r="J47" s="202">
        <v>0</v>
      </c>
      <c r="K47" s="202">
        <v>0</v>
      </c>
      <c r="L47" s="202">
        <v>0</v>
      </c>
      <c r="M47" s="202">
        <v>0</v>
      </c>
      <c r="N47" s="202">
        <v>0</v>
      </c>
      <c r="O47" s="202">
        <v>0</v>
      </c>
      <c r="P47" s="202">
        <v>0</v>
      </c>
      <c r="Q47" s="202">
        <v>0</v>
      </c>
      <c r="R47" s="202">
        <v>0</v>
      </c>
      <c r="S47" s="202">
        <v>0</v>
      </c>
      <c r="T47" s="202">
        <v>0</v>
      </c>
      <c r="U47" s="202">
        <v>0</v>
      </c>
      <c r="V47" s="202">
        <v>0</v>
      </c>
      <c r="W47" s="202">
        <v>0</v>
      </c>
      <c r="X47" s="202">
        <v>0</v>
      </c>
      <c r="Y47" s="202">
        <v>0</v>
      </c>
      <c r="Z47" s="202">
        <v>0</v>
      </c>
      <c r="AA47" s="202">
        <v>0</v>
      </c>
      <c r="AB47" s="202">
        <v>0</v>
      </c>
      <c r="AC47" s="319">
        <v>0</v>
      </c>
      <c r="AD47" s="319">
        <v>0</v>
      </c>
      <c r="AE47" s="319">
        <v>0</v>
      </c>
      <c r="AF47" s="319">
        <v>0</v>
      </c>
      <c r="AG47" s="319">
        <v>0</v>
      </c>
      <c r="AH47" s="319">
        <v>0</v>
      </c>
      <c r="AI47" s="319">
        <v>0</v>
      </c>
      <c r="AJ47" s="319">
        <v>0</v>
      </c>
      <c r="AK47" s="319">
        <v>0</v>
      </c>
      <c r="AL47" s="202">
        <v>0</v>
      </c>
      <c r="AM47" s="202">
        <v>0</v>
      </c>
      <c r="AN47" s="202">
        <v>0</v>
      </c>
      <c r="AO47" s="202">
        <v>0</v>
      </c>
      <c r="AP47" s="319">
        <v>0</v>
      </c>
      <c r="AQ47" s="319">
        <v>0</v>
      </c>
      <c r="AR47" s="319">
        <v>0</v>
      </c>
      <c r="AS47" s="202">
        <v>0</v>
      </c>
      <c r="AT47" s="202">
        <v>0</v>
      </c>
      <c r="AU47" s="202">
        <v>0</v>
      </c>
      <c r="AV47" s="202">
        <v>0</v>
      </c>
      <c r="AW47" s="202">
        <v>0</v>
      </c>
      <c r="AX47" s="202">
        <v>0</v>
      </c>
      <c r="AY47" s="202">
        <v>0</v>
      </c>
      <c r="AZ47" s="202">
        <v>0</v>
      </c>
      <c r="BA47" s="202">
        <v>0</v>
      </c>
      <c r="BB47" s="202">
        <v>0</v>
      </c>
      <c r="BC47" s="202">
        <v>0</v>
      </c>
      <c r="BD47" s="202">
        <v>0</v>
      </c>
      <c r="BE47" s="202">
        <v>0</v>
      </c>
      <c r="BF47" s="202">
        <v>0</v>
      </c>
      <c r="BG47" s="319">
        <v>0</v>
      </c>
      <c r="BH47" s="319">
        <v>0</v>
      </c>
      <c r="BI47" s="319">
        <v>0</v>
      </c>
      <c r="BJ47" s="321">
        <v>0</v>
      </c>
      <c r="BK47" s="321">
        <v>0</v>
      </c>
    </row>
    <row r="48" spans="1:63" ht="20.100000000000001" customHeight="1" x14ac:dyDescent="0.2">
      <c r="A48" s="375" t="s">
        <v>1285</v>
      </c>
      <c r="B48" s="341" t="s">
        <v>136</v>
      </c>
      <c r="C48" s="340" t="s">
        <v>137</v>
      </c>
      <c r="D48" s="202">
        <v>0.08</v>
      </c>
      <c r="E48" s="202">
        <v>0</v>
      </c>
      <c r="F48" s="320">
        <v>0</v>
      </c>
      <c r="G48" s="202">
        <v>0</v>
      </c>
      <c r="H48" s="202">
        <v>0</v>
      </c>
      <c r="I48" s="202">
        <v>0</v>
      </c>
      <c r="J48" s="202">
        <v>0</v>
      </c>
      <c r="K48" s="202">
        <v>0</v>
      </c>
      <c r="L48" s="202">
        <v>0</v>
      </c>
      <c r="M48" s="202">
        <v>0</v>
      </c>
      <c r="N48" s="202">
        <v>0</v>
      </c>
      <c r="O48" s="202">
        <v>0</v>
      </c>
      <c r="P48" s="202">
        <v>0</v>
      </c>
      <c r="Q48" s="202">
        <v>0</v>
      </c>
      <c r="R48" s="202">
        <v>0</v>
      </c>
      <c r="S48" s="202">
        <v>0</v>
      </c>
      <c r="T48" s="202">
        <v>0</v>
      </c>
      <c r="U48" s="202">
        <v>0</v>
      </c>
      <c r="V48" s="202">
        <v>0</v>
      </c>
      <c r="W48" s="202">
        <v>0</v>
      </c>
      <c r="X48" s="202">
        <v>0</v>
      </c>
      <c r="Y48" s="202">
        <v>0</v>
      </c>
      <c r="Z48" s="202">
        <v>0</v>
      </c>
      <c r="AA48" s="202">
        <v>0</v>
      </c>
      <c r="AB48" s="202">
        <v>0</v>
      </c>
      <c r="AC48" s="319">
        <v>0</v>
      </c>
      <c r="AD48" s="319">
        <v>0</v>
      </c>
      <c r="AE48" s="319">
        <v>0</v>
      </c>
      <c r="AF48" s="319">
        <v>0</v>
      </c>
      <c r="AG48" s="319">
        <v>0</v>
      </c>
      <c r="AH48" s="319">
        <v>0</v>
      </c>
      <c r="AI48" s="319">
        <v>0</v>
      </c>
      <c r="AJ48" s="319">
        <v>0</v>
      </c>
      <c r="AK48" s="319">
        <v>0</v>
      </c>
      <c r="AL48" s="202">
        <v>0</v>
      </c>
      <c r="AM48" s="202">
        <v>0</v>
      </c>
      <c r="AN48" s="202">
        <v>0</v>
      </c>
      <c r="AO48" s="202">
        <v>0</v>
      </c>
      <c r="AP48" s="319">
        <v>0</v>
      </c>
      <c r="AQ48" s="319">
        <v>0</v>
      </c>
      <c r="AR48" s="319">
        <v>0</v>
      </c>
      <c r="AS48" s="202">
        <v>0</v>
      </c>
      <c r="AT48" s="202">
        <v>0</v>
      </c>
      <c r="AU48" s="202">
        <v>0</v>
      </c>
      <c r="AV48" s="202">
        <v>0</v>
      </c>
      <c r="AW48" s="202">
        <v>0</v>
      </c>
      <c r="AX48" s="202">
        <v>0</v>
      </c>
      <c r="AY48" s="202">
        <v>0</v>
      </c>
      <c r="AZ48" s="202">
        <v>0</v>
      </c>
      <c r="BA48" s="202">
        <v>0</v>
      </c>
      <c r="BB48" s="202">
        <v>0</v>
      </c>
      <c r="BC48" s="202">
        <v>0</v>
      </c>
      <c r="BD48" s="202">
        <v>0</v>
      </c>
      <c r="BE48" s="202">
        <v>0</v>
      </c>
      <c r="BF48" s="202">
        <v>0</v>
      </c>
      <c r="BG48" s="319">
        <v>0</v>
      </c>
      <c r="BH48" s="319">
        <v>0</v>
      </c>
      <c r="BI48" s="319">
        <v>0</v>
      </c>
      <c r="BJ48" s="321">
        <v>0</v>
      </c>
      <c r="BK48" s="321">
        <v>0.08</v>
      </c>
    </row>
    <row r="49" spans="1:63" ht="20.100000000000001" customHeight="1" x14ac:dyDescent="0.2">
      <c r="A49" s="375" t="s">
        <v>1270</v>
      </c>
      <c r="B49" s="341" t="s">
        <v>139</v>
      </c>
      <c r="C49" s="340" t="s">
        <v>140</v>
      </c>
      <c r="D49" s="202">
        <v>0</v>
      </c>
      <c r="E49" s="202">
        <v>0</v>
      </c>
      <c r="F49" s="320">
        <v>0</v>
      </c>
      <c r="G49" s="202">
        <v>0</v>
      </c>
      <c r="H49" s="202">
        <v>0</v>
      </c>
      <c r="I49" s="202">
        <v>0</v>
      </c>
      <c r="J49" s="202">
        <v>0</v>
      </c>
      <c r="K49" s="202">
        <v>0</v>
      </c>
      <c r="L49" s="202">
        <v>0</v>
      </c>
      <c r="M49" s="202">
        <v>0</v>
      </c>
      <c r="N49" s="202">
        <v>0</v>
      </c>
      <c r="O49" s="202">
        <v>0</v>
      </c>
      <c r="P49" s="202">
        <v>0</v>
      </c>
      <c r="Q49" s="202">
        <v>0</v>
      </c>
      <c r="R49" s="202">
        <v>0</v>
      </c>
      <c r="S49" s="202">
        <v>0</v>
      </c>
      <c r="T49" s="202">
        <v>0</v>
      </c>
      <c r="U49" s="202">
        <v>0</v>
      </c>
      <c r="V49" s="202">
        <v>0</v>
      </c>
      <c r="W49" s="202">
        <v>0</v>
      </c>
      <c r="X49" s="202">
        <v>0</v>
      </c>
      <c r="Y49" s="202">
        <v>0</v>
      </c>
      <c r="Z49" s="202">
        <v>0</v>
      </c>
      <c r="AA49" s="202">
        <v>0</v>
      </c>
      <c r="AB49" s="202">
        <v>0</v>
      </c>
      <c r="AC49" s="319">
        <v>0</v>
      </c>
      <c r="AD49" s="319">
        <v>0</v>
      </c>
      <c r="AE49" s="319">
        <v>0</v>
      </c>
      <c r="AF49" s="319">
        <v>0</v>
      </c>
      <c r="AG49" s="319">
        <v>0</v>
      </c>
      <c r="AH49" s="319">
        <v>0</v>
      </c>
      <c r="AI49" s="319">
        <v>0</v>
      </c>
      <c r="AJ49" s="319">
        <v>0</v>
      </c>
      <c r="AK49" s="319">
        <v>0</v>
      </c>
      <c r="AL49" s="202">
        <v>0</v>
      </c>
      <c r="AM49" s="202">
        <v>0</v>
      </c>
      <c r="AN49" s="202">
        <v>0</v>
      </c>
      <c r="AO49" s="202">
        <v>0</v>
      </c>
      <c r="AP49" s="319">
        <v>0</v>
      </c>
      <c r="AQ49" s="319">
        <v>0</v>
      </c>
      <c r="AR49" s="319">
        <v>0</v>
      </c>
      <c r="AS49" s="202">
        <v>0</v>
      </c>
      <c r="AT49" s="202">
        <v>0</v>
      </c>
      <c r="AU49" s="202">
        <v>0</v>
      </c>
      <c r="AV49" s="202">
        <v>0</v>
      </c>
      <c r="AW49" s="202">
        <v>0</v>
      </c>
      <c r="AX49" s="202">
        <v>0</v>
      </c>
      <c r="AY49" s="202">
        <v>0</v>
      </c>
      <c r="AZ49" s="202">
        <v>0</v>
      </c>
      <c r="BA49" s="202">
        <v>0</v>
      </c>
      <c r="BB49" s="202">
        <v>0</v>
      </c>
      <c r="BC49" s="202">
        <v>0</v>
      </c>
      <c r="BD49" s="202">
        <v>0</v>
      </c>
      <c r="BE49" s="202">
        <v>0</v>
      </c>
      <c r="BF49" s="202">
        <v>0</v>
      </c>
      <c r="BG49" s="319">
        <v>0</v>
      </c>
      <c r="BH49" s="319">
        <v>0</v>
      </c>
      <c r="BI49" s="319">
        <v>0</v>
      </c>
      <c r="BJ49" s="321">
        <v>0</v>
      </c>
      <c r="BK49" s="321">
        <v>0</v>
      </c>
    </row>
    <row r="50" spans="1:63" ht="20.100000000000001" customHeight="1" x14ac:dyDescent="0.2">
      <c r="A50" s="375" t="s">
        <v>144</v>
      </c>
      <c r="B50" s="341" t="s">
        <v>142</v>
      </c>
      <c r="C50" s="340" t="s">
        <v>143</v>
      </c>
      <c r="D50" s="202">
        <v>0</v>
      </c>
      <c r="E50" s="202">
        <v>0</v>
      </c>
      <c r="F50" s="320">
        <v>0</v>
      </c>
      <c r="G50" s="202">
        <v>0</v>
      </c>
      <c r="H50" s="202">
        <v>0</v>
      </c>
      <c r="I50" s="202">
        <v>0</v>
      </c>
      <c r="J50" s="202">
        <v>0</v>
      </c>
      <c r="K50" s="202">
        <v>0</v>
      </c>
      <c r="L50" s="202">
        <v>0</v>
      </c>
      <c r="M50" s="202">
        <v>0</v>
      </c>
      <c r="N50" s="202">
        <v>0</v>
      </c>
      <c r="O50" s="202">
        <v>0</v>
      </c>
      <c r="P50" s="202">
        <v>0</v>
      </c>
      <c r="Q50" s="202">
        <v>0</v>
      </c>
      <c r="R50" s="202">
        <v>0</v>
      </c>
      <c r="S50" s="202">
        <v>0</v>
      </c>
      <c r="T50" s="202">
        <v>0</v>
      </c>
      <c r="U50" s="202">
        <v>0</v>
      </c>
      <c r="V50" s="202">
        <v>0</v>
      </c>
      <c r="W50" s="202">
        <v>0</v>
      </c>
      <c r="X50" s="202">
        <v>0</v>
      </c>
      <c r="Y50" s="202">
        <v>0</v>
      </c>
      <c r="Z50" s="202">
        <v>0</v>
      </c>
      <c r="AA50" s="202">
        <v>0</v>
      </c>
      <c r="AB50" s="202">
        <v>0</v>
      </c>
      <c r="AC50" s="319">
        <v>0</v>
      </c>
      <c r="AD50" s="319">
        <v>0</v>
      </c>
      <c r="AE50" s="319">
        <v>0</v>
      </c>
      <c r="AF50" s="319">
        <v>0</v>
      </c>
      <c r="AG50" s="319">
        <v>0</v>
      </c>
      <c r="AH50" s="319">
        <v>0</v>
      </c>
      <c r="AI50" s="319">
        <v>0</v>
      </c>
      <c r="AJ50" s="319">
        <v>0</v>
      </c>
      <c r="AK50" s="319">
        <v>0</v>
      </c>
      <c r="AL50" s="202">
        <v>0</v>
      </c>
      <c r="AM50" s="202">
        <v>0</v>
      </c>
      <c r="AN50" s="202">
        <v>0</v>
      </c>
      <c r="AO50" s="202">
        <v>0</v>
      </c>
      <c r="AP50" s="319">
        <v>0</v>
      </c>
      <c r="AQ50" s="319">
        <v>0</v>
      </c>
      <c r="AR50" s="319">
        <v>0</v>
      </c>
      <c r="AS50" s="202">
        <v>0</v>
      </c>
      <c r="AT50" s="202">
        <v>0</v>
      </c>
      <c r="AU50" s="202">
        <v>0</v>
      </c>
      <c r="AV50" s="202">
        <v>0</v>
      </c>
      <c r="AW50" s="202">
        <v>0</v>
      </c>
      <c r="AX50" s="202">
        <v>0</v>
      </c>
      <c r="AY50" s="202">
        <v>0</v>
      </c>
      <c r="AZ50" s="202">
        <v>0</v>
      </c>
      <c r="BA50" s="202">
        <v>0</v>
      </c>
      <c r="BB50" s="202">
        <v>0</v>
      </c>
      <c r="BC50" s="202">
        <v>0</v>
      </c>
      <c r="BD50" s="202">
        <v>0</v>
      </c>
      <c r="BE50" s="202">
        <v>0</v>
      </c>
      <c r="BF50" s="202">
        <v>0</v>
      </c>
      <c r="BG50" s="319">
        <v>0</v>
      </c>
      <c r="BH50" s="319">
        <v>0</v>
      </c>
      <c r="BI50" s="319">
        <v>0</v>
      </c>
      <c r="BJ50" s="321">
        <v>0</v>
      </c>
      <c r="BK50" s="321">
        <v>0</v>
      </c>
    </row>
    <row r="51" spans="1:63" ht="20.100000000000001" customHeight="1" x14ac:dyDescent="0.2">
      <c r="A51" s="375" t="s">
        <v>147</v>
      </c>
      <c r="B51" s="341" t="s">
        <v>145</v>
      </c>
      <c r="C51" s="340" t="s">
        <v>146</v>
      </c>
      <c r="D51" s="202">
        <v>135</v>
      </c>
      <c r="E51" s="202">
        <v>3.05</v>
      </c>
      <c r="F51" s="320">
        <v>0.2</v>
      </c>
      <c r="G51" s="202">
        <v>0</v>
      </c>
      <c r="H51" s="202">
        <v>0</v>
      </c>
      <c r="I51" s="202">
        <v>0</v>
      </c>
      <c r="J51" s="202">
        <v>0.2</v>
      </c>
      <c r="K51" s="202">
        <v>0</v>
      </c>
      <c r="L51" s="202">
        <v>0</v>
      </c>
      <c r="M51" s="202">
        <v>0</v>
      </c>
      <c r="N51" s="202">
        <v>0</v>
      </c>
      <c r="O51" s="202">
        <v>0</v>
      </c>
      <c r="P51" s="202">
        <v>0</v>
      </c>
      <c r="Q51" s="202">
        <v>0</v>
      </c>
      <c r="R51" s="202">
        <v>2.8499999999999996</v>
      </c>
      <c r="S51" s="202">
        <v>0</v>
      </c>
      <c r="T51" s="202">
        <v>0</v>
      </c>
      <c r="U51" s="202">
        <v>0</v>
      </c>
      <c r="V51" s="202">
        <v>0</v>
      </c>
      <c r="W51" s="202">
        <v>0</v>
      </c>
      <c r="X51" s="202">
        <v>0</v>
      </c>
      <c r="Y51" s="202">
        <v>0.7</v>
      </c>
      <c r="Z51" s="202">
        <v>0</v>
      </c>
      <c r="AA51" s="202">
        <v>0</v>
      </c>
      <c r="AB51" s="202">
        <v>0</v>
      </c>
      <c r="AC51" s="319">
        <v>0</v>
      </c>
      <c r="AD51" s="319">
        <v>0</v>
      </c>
      <c r="AE51" s="319">
        <v>0</v>
      </c>
      <c r="AF51" s="319">
        <v>0</v>
      </c>
      <c r="AG51" s="319">
        <v>0</v>
      </c>
      <c r="AH51" s="319">
        <v>0</v>
      </c>
      <c r="AI51" s="319">
        <v>0</v>
      </c>
      <c r="AJ51" s="319">
        <v>0</v>
      </c>
      <c r="AK51" s="319">
        <v>0</v>
      </c>
      <c r="AL51" s="202">
        <v>0</v>
      </c>
      <c r="AM51" s="202">
        <v>0</v>
      </c>
      <c r="AN51" s="202">
        <v>0</v>
      </c>
      <c r="AO51" s="202">
        <v>0</v>
      </c>
      <c r="AP51" s="319">
        <v>0</v>
      </c>
      <c r="AQ51" s="319">
        <v>0</v>
      </c>
      <c r="AR51" s="319">
        <v>0</v>
      </c>
      <c r="AS51" s="202">
        <v>0</v>
      </c>
      <c r="AT51" s="202">
        <v>0</v>
      </c>
      <c r="AU51" s="202">
        <v>0</v>
      </c>
      <c r="AV51" s="202">
        <v>0</v>
      </c>
      <c r="AW51" s="202">
        <v>0</v>
      </c>
      <c r="AX51" s="202">
        <v>2.15</v>
      </c>
      <c r="AY51" s="202">
        <v>0</v>
      </c>
      <c r="AZ51" s="202">
        <v>0</v>
      </c>
      <c r="BA51" s="202">
        <v>0</v>
      </c>
      <c r="BB51" s="202">
        <v>0</v>
      </c>
      <c r="BC51" s="202">
        <v>0</v>
      </c>
      <c r="BD51" s="202">
        <v>0</v>
      </c>
      <c r="BE51" s="202">
        <v>0</v>
      </c>
      <c r="BF51" s="202">
        <v>0</v>
      </c>
      <c r="BG51" s="319">
        <v>0</v>
      </c>
      <c r="BH51" s="319">
        <v>0</v>
      </c>
      <c r="BI51" s="319">
        <v>0</v>
      </c>
      <c r="BJ51" s="321">
        <v>0.73999999999999977</v>
      </c>
      <c r="BK51" s="321">
        <v>135.74</v>
      </c>
    </row>
    <row r="52" spans="1:63" ht="20.100000000000001" customHeight="1" x14ac:dyDescent="0.2">
      <c r="A52" s="375" t="s">
        <v>150</v>
      </c>
      <c r="B52" s="341" t="s">
        <v>148</v>
      </c>
      <c r="C52" s="340" t="s">
        <v>149</v>
      </c>
      <c r="D52" s="202">
        <v>2.41</v>
      </c>
      <c r="E52" s="202">
        <v>0</v>
      </c>
      <c r="F52" s="320">
        <v>0</v>
      </c>
      <c r="G52" s="202">
        <v>0</v>
      </c>
      <c r="H52" s="202">
        <v>0</v>
      </c>
      <c r="I52" s="202">
        <v>0</v>
      </c>
      <c r="J52" s="202">
        <v>0</v>
      </c>
      <c r="K52" s="202">
        <v>0</v>
      </c>
      <c r="L52" s="202">
        <v>0</v>
      </c>
      <c r="M52" s="202">
        <v>0</v>
      </c>
      <c r="N52" s="202">
        <v>0</v>
      </c>
      <c r="O52" s="202">
        <v>0</v>
      </c>
      <c r="P52" s="202">
        <v>0</v>
      </c>
      <c r="Q52" s="202">
        <v>0</v>
      </c>
      <c r="R52" s="202">
        <v>0</v>
      </c>
      <c r="S52" s="202">
        <v>0</v>
      </c>
      <c r="T52" s="202">
        <v>0</v>
      </c>
      <c r="U52" s="202">
        <v>0</v>
      </c>
      <c r="V52" s="202">
        <v>0</v>
      </c>
      <c r="W52" s="202">
        <v>0</v>
      </c>
      <c r="X52" s="202">
        <v>0</v>
      </c>
      <c r="Y52" s="202">
        <v>0</v>
      </c>
      <c r="Z52" s="202">
        <v>0</v>
      </c>
      <c r="AA52" s="202">
        <v>0</v>
      </c>
      <c r="AB52" s="202">
        <v>0</v>
      </c>
      <c r="AC52" s="319">
        <v>0</v>
      </c>
      <c r="AD52" s="319">
        <v>0</v>
      </c>
      <c r="AE52" s="319">
        <v>0</v>
      </c>
      <c r="AF52" s="319">
        <v>0</v>
      </c>
      <c r="AG52" s="319">
        <v>0</v>
      </c>
      <c r="AH52" s="319">
        <v>0</v>
      </c>
      <c r="AI52" s="319">
        <v>0</v>
      </c>
      <c r="AJ52" s="319">
        <v>0</v>
      </c>
      <c r="AK52" s="319">
        <v>0</v>
      </c>
      <c r="AL52" s="202">
        <v>0</v>
      </c>
      <c r="AM52" s="202">
        <v>0</v>
      </c>
      <c r="AN52" s="202">
        <v>0</v>
      </c>
      <c r="AO52" s="202">
        <v>0</v>
      </c>
      <c r="AP52" s="319">
        <v>0</v>
      </c>
      <c r="AQ52" s="319">
        <v>0</v>
      </c>
      <c r="AR52" s="319">
        <v>0</v>
      </c>
      <c r="AS52" s="202">
        <v>0</v>
      </c>
      <c r="AT52" s="202">
        <v>0</v>
      </c>
      <c r="AU52" s="202">
        <v>0</v>
      </c>
      <c r="AV52" s="202">
        <v>0</v>
      </c>
      <c r="AW52" s="202">
        <v>0</v>
      </c>
      <c r="AX52" s="202">
        <v>0</v>
      </c>
      <c r="AY52" s="202">
        <v>0</v>
      </c>
      <c r="AZ52" s="202">
        <v>0</v>
      </c>
      <c r="BA52" s="202">
        <v>0</v>
      </c>
      <c r="BB52" s="202">
        <v>0</v>
      </c>
      <c r="BC52" s="202">
        <v>0</v>
      </c>
      <c r="BD52" s="202">
        <v>0</v>
      </c>
      <c r="BE52" s="202">
        <v>0</v>
      </c>
      <c r="BF52" s="202">
        <v>0</v>
      </c>
      <c r="BG52" s="319">
        <v>0</v>
      </c>
      <c r="BH52" s="319">
        <v>0</v>
      </c>
      <c r="BI52" s="319">
        <v>0</v>
      </c>
      <c r="BJ52" s="321">
        <v>0</v>
      </c>
      <c r="BK52" s="321">
        <v>2.41</v>
      </c>
    </row>
    <row r="53" spans="1:63" ht="20.100000000000001" customHeight="1" x14ac:dyDescent="0.2">
      <c r="A53" s="375" t="s">
        <v>153</v>
      </c>
      <c r="B53" s="341" t="s">
        <v>151</v>
      </c>
      <c r="C53" s="340" t="s">
        <v>152</v>
      </c>
      <c r="D53" s="202">
        <v>4.8600000000000003</v>
      </c>
      <c r="E53" s="202">
        <v>2.59</v>
      </c>
      <c r="F53" s="320">
        <v>0</v>
      </c>
      <c r="G53" s="202">
        <v>0</v>
      </c>
      <c r="H53" s="202">
        <v>0</v>
      </c>
      <c r="I53" s="202">
        <v>0</v>
      </c>
      <c r="J53" s="202">
        <v>0</v>
      </c>
      <c r="K53" s="202">
        <v>0</v>
      </c>
      <c r="L53" s="202">
        <v>0</v>
      </c>
      <c r="M53" s="202">
        <v>0</v>
      </c>
      <c r="N53" s="202">
        <v>0</v>
      </c>
      <c r="O53" s="202">
        <v>0</v>
      </c>
      <c r="P53" s="202">
        <v>0</v>
      </c>
      <c r="Q53" s="202">
        <v>0</v>
      </c>
      <c r="R53" s="202">
        <v>2.59</v>
      </c>
      <c r="S53" s="202">
        <v>0</v>
      </c>
      <c r="T53" s="202">
        <v>0</v>
      </c>
      <c r="U53" s="202">
        <v>0</v>
      </c>
      <c r="V53" s="202">
        <v>0</v>
      </c>
      <c r="W53" s="202">
        <v>0</v>
      </c>
      <c r="X53" s="202">
        <v>0</v>
      </c>
      <c r="Y53" s="202">
        <v>0</v>
      </c>
      <c r="Z53" s="202">
        <v>0</v>
      </c>
      <c r="AA53" s="202">
        <v>0</v>
      </c>
      <c r="AB53" s="202">
        <v>2.59</v>
      </c>
      <c r="AC53" s="319">
        <v>0</v>
      </c>
      <c r="AD53" s="319">
        <v>0</v>
      </c>
      <c r="AE53" s="319">
        <v>0</v>
      </c>
      <c r="AF53" s="319">
        <v>0</v>
      </c>
      <c r="AG53" s="319">
        <v>0</v>
      </c>
      <c r="AH53" s="319">
        <v>0</v>
      </c>
      <c r="AI53" s="319">
        <v>0</v>
      </c>
      <c r="AJ53" s="319">
        <v>0</v>
      </c>
      <c r="AK53" s="319">
        <v>0</v>
      </c>
      <c r="AL53" s="202">
        <v>0</v>
      </c>
      <c r="AM53" s="202">
        <v>0</v>
      </c>
      <c r="AN53" s="202">
        <v>0</v>
      </c>
      <c r="AO53" s="202">
        <v>0</v>
      </c>
      <c r="AP53" s="319">
        <v>0</v>
      </c>
      <c r="AQ53" s="319">
        <v>2.59</v>
      </c>
      <c r="AR53" s="319">
        <v>0</v>
      </c>
      <c r="AS53" s="202">
        <v>0</v>
      </c>
      <c r="AT53" s="202">
        <v>0</v>
      </c>
      <c r="AU53" s="202">
        <v>0</v>
      </c>
      <c r="AV53" s="202">
        <v>0</v>
      </c>
      <c r="AW53" s="202">
        <v>0</v>
      </c>
      <c r="AX53" s="202">
        <v>0</v>
      </c>
      <c r="AY53" s="202">
        <v>0</v>
      </c>
      <c r="AZ53" s="202">
        <v>0</v>
      </c>
      <c r="BA53" s="202">
        <v>0</v>
      </c>
      <c r="BB53" s="202">
        <v>0</v>
      </c>
      <c r="BC53" s="202">
        <v>0</v>
      </c>
      <c r="BD53" s="202">
        <v>0</v>
      </c>
      <c r="BE53" s="202">
        <v>0</v>
      </c>
      <c r="BF53" s="202">
        <v>0</v>
      </c>
      <c r="BG53" s="319">
        <v>0</v>
      </c>
      <c r="BH53" s="319">
        <v>0</v>
      </c>
      <c r="BI53" s="319">
        <v>0</v>
      </c>
      <c r="BJ53" s="321">
        <v>2.59</v>
      </c>
      <c r="BK53" s="321">
        <v>7.45</v>
      </c>
    </row>
    <row r="54" spans="1:63" ht="20.100000000000001" customHeight="1" x14ac:dyDescent="0.2">
      <c r="A54" s="375" t="s">
        <v>158</v>
      </c>
      <c r="B54" s="341" t="s">
        <v>154</v>
      </c>
      <c r="C54" s="340" t="s">
        <v>155</v>
      </c>
      <c r="D54" s="202">
        <v>0</v>
      </c>
      <c r="E54" s="202">
        <v>0</v>
      </c>
      <c r="F54" s="320">
        <v>0</v>
      </c>
      <c r="G54" s="202">
        <v>0</v>
      </c>
      <c r="H54" s="202">
        <v>0</v>
      </c>
      <c r="I54" s="202">
        <v>0</v>
      </c>
      <c r="J54" s="202">
        <v>0</v>
      </c>
      <c r="K54" s="202">
        <v>0</v>
      </c>
      <c r="L54" s="202">
        <v>0</v>
      </c>
      <c r="M54" s="202">
        <v>0</v>
      </c>
      <c r="N54" s="202">
        <v>0</v>
      </c>
      <c r="O54" s="202">
        <v>0</v>
      </c>
      <c r="P54" s="202">
        <v>0</v>
      </c>
      <c r="Q54" s="202">
        <v>0</v>
      </c>
      <c r="R54" s="202">
        <v>0</v>
      </c>
      <c r="S54" s="202">
        <v>0</v>
      </c>
      <c r="T54" s="202">
        <v>0</v>
      </c>
      <c r="U54" s="202">
        <v>0</v>
      </c>
      <c r="V54" s="202">
        <v>0</v>
      </c>
      <c r="W54" s="202">
        <v>0</v>
      </c>
      <c r="X54" s="202">
        <v>0</v>
      </c>
      <c r="Y54" s="202">
        <v>0</v>
      </c>
      <c r="Z54" s="202">
        <v>0</v>
      </c>
      <c r="AA54" s="202">
        <v>0</v>
      </c>
      <c r="AB54" s="202">
        <v>0</v>
      </c>
      <c r="AC54" s="319">
        <v>0</v>
      </c>
      <c r="AD54" s="319">
        <v>0</v>
      </c>
      <c r="AE54" s="319">
        <v>0</v>
      </c>
      <c r="AF54" s="319">
        <v>0</v>
      </c>
      <c r="AG54" s="319">
        <v>0</v>
      </c>
      <c r="AH54" s="319">
        <v>0</v>
      </c>
      <c r="AI54" s="319">
        <v>0</v>
      </c>
      <c r="AJ54" s="319">
        <v>0</v>
      </c>
      <c r="AK54" s="319">
        <v>0</v>
      </c>
      <c r="AL54" s="202">
        <v>0</v>
      </c>
      <c r="AM54" s="202">
        <v>0</v>
      </c>
      <c r="AN54" s="202">
        <v>0</v>
      </c>
      <c r="AO54" s="202">
        <v>0</v>
      </c>
      <c r="AP54" s="319">
        <v>0</v>
      </c>
      <c r="AQ54" s="319">
        <v>0</v>
      </c>
      <c r="AR54" s="319">
        <v>0</v>
      </c>
      <c r="AS54" s="202">
        <v>0</v>
      </c>
      <c r="AT54" s="202">
        <v>0</v>
      </c>
      <c r="AU54" s="202">
        <v>0</v>
      </c>
      <c r="AV54" s="202">
        <v>0</v>
      </c>
      <c r="AW54" s="202">
        <v>0</v>
      </c>
      <c r="AX54" s="202">
        <v>0</v>
      </c>
      <c r="AY54" s="202">
        <v>0</v>
      </c>
      <c r="AZ54" s="202">
        <v>0</v>
      </c>
      <c r="BA54" s="202">
        <v>0</v>
      </c>
      <c r="BB54" s="202">
        <v>0</v>
      </c>
      <c r="BC54" s="202">
        <v>0</v>
      </c>
      <c r="BD54" s="202">
        <v>0</v>
      </c>
      <c r="BE54" s="202">
        <v>0</v>
      </c>
      <c r="BF54" s="202">
        <v>0</v>
      </c>
      <c r="BG54" s="319">
        <v>0</v>
      </c>
      <c r="BH54" s="319">
        <v>0</v>
      </c>
      <c r="BI54" s="319">
        <v>0</v>
      </c>
      <c r="BJ54" s="321">
        <v>0</v>
      </c>
      <c r="BK54" s="321">
        <v>0</v>
      </c>
    </row>
    <row r="55" spans="1:63" ht="20.100000000000001" customHeight="1" x14ac:dyDescent="0.2">
      <c r="A55" s="375" t="s">
        <v>1286</v>
      </c>
      <c r="B55" s="341" t="s">
        <v>156</v>
      </c>
      <c r="C55" s="340" t="s">
        <v>157</v>
      </c>
      <c r="D55" s="202">
        <v>0</v>
      </c>
      <c r="E55" s="202">
        <v>0</v>
      </c>
      <c r="F55" s="320">
        <v>0</v>
      </c>
      <c r="G55" s="202">
        <v>0</v>
      </c>
      <c r="H55" s="202">
        <v>0</v>
      </c>
      <c r="I55" s="202">
        <v>0</v>
      </c>
      <c r="J55" s="202">
        <v>0</v>
      </c>
      <c r="K55" s="202">
        <v>0</v>
      </c>
      <c r="L55" s="202">
        <v>0</v>
      </c>
      <c r="M55" s="202">
        <v>0</v>
      </c>
      <c r="N55" s="202">
        <v>0</v>
      </c>
      <c r="O55" s="202">
        <v>0</v>
      </c>
      <c r="P55" s="202">
        <v>0</v>
      </c>
      <c r="Q55" s="202">
        <v>0</v>
      </c>
      <c r="R55" s="202">
        <v>0</v>
      </c>
      <c r="S55" s="202">
        <v>0</v>
      </c>
      <c r="T55" s="202">
        <v>0</v>
      </c>
      <c r="U55" s="202">
        <v>0</v>
      </c>
      <c r="V55" s="202">
        <v>0</v>
      </c>
      <c r="W55" s="202">
        <v>0</v>
      </c>
      <c r="X55" s="202">
        <v>0</v>
      </c>
      <c r="Y55" s="202">
        <v>0</v>
      </c>
      <c r="Z55" s="202">
        <v>0</v>
      </c>
      <c r="AA55" s="202">
        <v>0</v>
      </c>
      <c r="AB55" s="202">
        <v>0</v>
      </c>
      <c r="AC55" s="319">
        <v>0</v>
      </c>
      <c r="AD55" s="319">
        <v>0</v>
      </c>
      <c r="AE55" s="319">
        <v>0</v>
      </c>
      <c r="AF55" s="319">
        <v>0</v>
      </c>
      <c r="AG55" s="319">
        <v>0</v>
      </c>
      <c r="AH55" s="319">
        <v>0</v>
      </c>
      <c r="AI55" s="319">
        <v>0</v>
      </c>
      <c r="AJ55" s="319">
        <v>0</v>
      </c>
      <c r="AK55" s="319">
        <v>0</v>
      </c>
      <c r="AL55" s="202">
        <v>0</v>
      </c>
      <c r="AM55" s="202">
        <v>0</v>
      </c>
      <c r="AN55" s="202">
        <v>0</v>
      </c>
      <c r="AO55" s="202">
        <v>0</v>
      </c>
      <c r="AP55" s="319">
        <v>0</v>
      </c>
      <c r="AQ55" s="319">
        <v>0</v>
      </c>
      <c r="AR55" s="319">
        <v>0</v>
      </c>
      <c r="AS55" s="202">
        <v>0</v>
      </c>
      <c r="AT55" s="202">
        <v>0</v>
      </c>
      <c r="AU55" s="202">
        <v>0</v>
      </c>
      <c r="AV55" s="202">
        <v>0</v>
      </c>
      <c r="AW55" s="202">
        <v>0</v>
      </c>
      <c r="AX55" s="202">
        <v>0</v>
      </c>
      <c r="AY55" s="202">
        <v>0</v>
      </c>
      <c r="AZ55" s="202">
        <v>0</v>
      </c>
      <c r="BA55" s="202">
        <v>0</v>
      </c>
      <c r="BB55" s="202">
        <v>0</v>
      </c>
      <c r="BC55" s="202">
        <v>0</v>
      </c>
      <c r="BD55" s="202">
        <v>0</v>
      </c>
      <c r="BE55" s="202">
        <v>0</v>
      </c>
      <c r="BF55" s="202">
        <v>0</v>
      </c>
      <c r="BG55" s="319">
        <v>0</v>
      </c>
      <c r="BH55" s="319">
        <v>0</v>
      </c>
      <c r="BI55" s="319">
        <v>0</v>
      </c>
      <c r="BJ55" s="321">
        <v>0</v>
      </c>
      <c r="BK55" s="321">
        <v>0</v>
      </c>
    </row>
    <row r="56" spans="1:63" ht="20.100000000000001" customHeight="1" x14ac:dyDescent="0.2">
      <c r="A56" s="375" t="s">
        <v>1269</v>
      </c>
      <c r="B56" s="341" t="s">
        <v>159</v>
      </c>
      <c r="C56" s="340" t="s">
        <v>160</v>
      </c>
      <c r="D56" s="202">
        <v>0.82</v>
      </c>
      <c r="E56" s="202">
        <v>0</v>
      </c>
      <c r="F56" s="320">
        <v>0</v>
      </c>
      <c r="G56" s="202">
        <v>0</v>
      </c>
      <c r="H56" s="202">
        <v>0</v>
      </c>
      <c r="I56" s="202">
        <v>0</v>
      </c>
      <c r="J56" s="202">
        <v>0</v>
      </c>
      <c r="K56" s="202">
        <v>0</v>
      </c>
      <c r="L56" s="202">
        <v>0</v>
      </c>
      <c r="M56" s="202">
        <v>0</v>
      </c>
      <c r="N56" s="202">
        <v>0</v>
      </c>
      <c r="O56" s="202">
        <v>0</v>
      </c>
      <c r="P56" s="202">
        <v>0</v>
      </c>
      <c r="Q56" s="202">
        <v>0</v>
      </c>
      <c r="R56" s="202">
        <v>0</v>
      </c>
      <c r="S56" s="202">
        <v>0</v>
      </c>
      <c r="T56" s="202">
        <v>0</v>
      </c>
      <c r="U56" s="202">
        <v>0</v>
      </c>
      <c r="V56" s="202">
        <v>0</v>
      </c>
      <c r="W56" s="202">
        <v>0</v>
      </c>
      <c r="X56" s="202">
        <v>0</v>
      </c>
      <c r="Y56" s="202">
        <v>0</v>
      </c>
      <c r="Z56" s="202">
        <v>0</v>
      </c>
      <c r="AA56" s="202">
        <v>0</v>
      </c>
      <c r="AB56" s="202">
        <v>0</v>
      </c>
      <c r="AC56" s="319">
        <v>0</v>
      </c>
      <c r="AD56" s="319">
        <v>0</v>
      </c>
      <c r="AE56" s="319">
        <v>0</v>
      </c>
      <c r="AF56" s="319">
        <v>0</v>
      </c>
      <c r="AG56" s="319">
        <v>0</v>
      </c>
      <c r="AH56" s="319">
        <v>0</v>
      </c>
      <c r="AI56" s="319">
        <v>0</v>
      </c>
      <c r="AJ56" s="319">
        <v>0</v>
      </c>
      <c r="AK56" s="319">
        <v>0</v>
      </c>
      <c r="AL56" s="202">
        <v>0</v>
      </c>
      <c r="AM56" s="202">
        <v>0</v>
      </c>
      <c r="AN56" s="202">
        <v>0</v>
      </c>
      <c r="AO56" s="202">
        <v>0</v>
      </c>
      <c r="AP56" s="319">
        <v>0</v>
      </c>
      <c r="AQ56" s="319">
        <v>0</v>
      </c>
      <c r="AR56" s="319">
        <v>0</v>
      </c>
      <c r="AS56" s="202">
        <v>0</v>
      </c>
      <c r="AT56" s="202">
        <v>0</v>
      </c>
      <c r="AU56" s="202">
        <v>0</v>
      </c>
      <c r="AV56" s="202">
        <v>0</v>
      </c>
      <c r="AW56" s="202">
        <v>0</v>
      </c>
      <c r="AX56" s="202">
        <v>0</v>
      </c>
      <c r="AY56" s="202">
        <v>0</v>
      </c>
      <c r="AZ56" s="202">
        <v>0</v>
      </c>
      <c r="BA56" s="202">
        <v>0</v>
      </c>
      <c r="BB56" s="202">
        <v>0</v>
      </c>
      <c r="BC56" s="202">
        <v>0</v>
      </c>
      <c r="BD56" s="202">
        <v>0</v>
      </c>
      <c r="BE56" s="202">
        <v>0</v>
      </c>
      <c r="BF56" s="202">
        <v>0</v>
      </c>
      <c r="BG56" s="319">
        <v>0</v>
      </c>
      <c r="BH56" s="319">
        <v>0</v>
      </c>
      <c r="BI56" s="319">
        <v>0</v>
      </c>
      <c r="BJ56" s="321">
        <v>0</v>
      </c>
      <c r="BK56" s="321">
        <v>0.82</v>
      </c>
    </row>
    <row r="57" spans="1:63" ht="20.100000000000001" customHeight="1" x14ac:dyDescent="0.2">
      <c r="A57" s="375" t="s">
        <v>523</v>
      </c>
      <c r="B57" s="341" t="s">
        <v>162</v>
      </c>
      <c r="C57" s="340" t="s">
        <v>163</v>
      </c>
      <c r="D57" s="202">
        <v>0</v>
      </c>
      <c r="E57" s="202">
        <v>0</v>
      </c>
      <c r="F57" s="320">
        <v>0</v>
      </c>
      <c r="G57" s="202">
        <v>0</v>
      </c>
      <c r="H57" s="202">
        <v>0</v>
      </c>
      <c r="I57" s="202">
        <v>0</v>
      </c>
      <c r="J57" s="202">
        <v>0</v>
      </c>
      <c r="K57" s="202">
        <v>0</v>
      </c>
      <c r="L57" s="202">
        <v>0</v>
      </c>
      <c r="M57" s="202">
        <v>0</v>
      </c>
      <c r="N57" s="202">
        <v>0</v>
      </c>
      <c r="O57" s="202">
        <v>0</v>
      </c>
      <c r="P57" s="202">
        <v>0</v>
      </c>
      <c r="Q57" s="202">
        <v>0</v>
      </c>
      <c r="R57" s="202">
        <v>0</v>
      </c>
      <c r="S57" s="202">
        <v>0</v>
      </c>
      <c r="T57" s="202">
        <v>0</v>
      </c>
      <c r="U57" s="202">
        <v>0</v>
      </c>
      <c r="V57" s="202">
        <v>0</v>
      </c>
      <c r="W57" s="202">
        <v>0</v>
      </c>
      <c r="X57" s="202">
        <v>0</v>
      </c>
      <c r="Y57" s="202">
        <v>0</v>
      </c>
      <c r="Z57" s="202">
        <v>0</v>
      </c>
      <c r="AA57" s="202">
        <v>0</v>
      </c>
      <c r="AB57" s="202">
        <v>0</v>
      </c>
      <c r="AC57" s="319">
        <v>0</v>
      </c>
      <c r="AD57" s="319">
        <v>0</v>
      </c>
      <c r="AE57" s="319">
        <v>0</v>
      </c>
      <c r="AF57" s="319">
        <v>0</v>
      </c>
      <c r="AG57" s="319">
        <v>0</v>
      </c>
      <c r="AH57" s="319">
        <v>0</v>
      </c>
      <c r="AI57" s="319">
        <v>0</v>
      </c>
      <c r="AJ57" s="319">
        <v>0</v>
      </c>
      <c r="AK57" s="319">
        <v>0</v>
      </c>
      <c r="AL57" s="202">
        <v>0</v>
      </c>
      <c r="AM57" s="202">
        <v>0</v>
      </c>
      <c r="AN57" s="202">
        <v>0</v>
      </c>
      <c r="AO57" s="202">
        <v>0</v>
      </c>
      <c r="AP57" s="319">
        <v>0</v>
      </c>
      <c r="AQ57" s="319">
        <v>0</v>
      </c>
      <c r="AR57" s="319">
        <v>0</v>
      </c>
      <c r="AS57" s="202">
        <v>0</v>
      </c>
      <c r="AT57" s="202">
        <v>0</v>
      </c>
      <c r="AU57" s="202">
        <v>0</v>
      </c>
      <c r="AV57" s="202">
        <v>0</v>
      </c>
      <c r="AW57" s="202">
        <v>0</v>
      </c>
      <c r="AX57" s="202">
        <v>0</v>
      </c>
      <c r="AY57" s="202">
        <v>0</v>
      </c>
      <c r="AZ57" s="202">
        <v>0</v>
      </c>
      <c r="BA57" s="202">
        <v>0</v>
      </c>
      <c r="BB57" s="202">
        <v>0</v>
      </c>
      <c r="BC57" s="202">
        <v>0</v>
      </c>
      <c r="BD57" s="202">
        <v>0</v>
      </c>
      <c r="BE57" s="202">
        <v>0</v>
      </c>
      <c r="BF57" s="202">
        <v>0</v>
      </c>
      <c r="BG57" s="319">
        <v>0</v>
      </c>
      <c r="BH57" s="319">
        <v>0</v>
      </c>
      <c r="BI57" s="319">
        <v>0</v>
      </c>
      <c r="BJ57" s="321">
        <v>0</v>
      </c>
      <c r="BK57" s="321">
        <v>0</v>
      </c>
    </row>
    <row r="58" spans="1:63" ht="20.100000000000001" customHeight="1" x14ac:dyDescent="0.2">
      <c r="A58" s="375" t="s">
        <v>526</v>
      </c>
      <c r="B58" s="341" t="s">
        <v>164</v>
      </c>
      <c r="C58" s="340" t="s">
        <v>165</v>
      </c>
      <c r="D58" s="202">
        <v>0</v>
      </c>
      <c r="E58" s="202">
        <v>0</v>
      </c>
      <c r="F58" s="320">
        <v>0</v>
      </c>
      <c r="G58" s="202">
        <v>0</v>
      </c>
      <c r="H58" s="202">
        <v>0</v>
      </c>
      <c r="I58" s="202">
        <v>0</v>
      </c>
      <c r="J58" s="202">
        <v>0</v>
      </c>
      <c r="K58" s="202">
        <v>0</v>
      </c>
      <c r="L58" s="202">
        <v>0</v>
      </c>
      <c r="M58" s="202">
        <v>0</v>
      </c>
      <c r="N58" s="202">
        <v>0</v>
      </c>
      <c r="O58" s="202">
        <v>0</v>
      </c>
      <c r="P58" s="202">
        <v>0</v>
      </c>
      <c r="Q58" s="202">
        <v>0</v>
      </c>
      <c r="R58" s="202">
        <v>0</v>
      </c>
      <c r="S58" s="202">
        <v>0</v>
      </c>
      <c r="T58" s="202">
        <v>0</v>
      </c>
      <c r="U58" s="202">
        <v>0</v>
      </c>
      <c r="V58" s="202">
        <v>0</v>
      </c>
      <c r="W58" s="202">
        <v>0</v>
      </c>
      <c r="X58" s="202">
        <v>0</v>
      </c>
      <c r="Y58" s="202">
        <v>0</v>
      </c>
      <c r="Z58" s="202">
        <v>0</v>
      </c>
      <c r="AA58" s="202">
        <v>0</v>
      </c>
      <c r="AB58" s="202">
        <v>0</v>
      </c>
      <c r="AC58" s="319">
        <v>0</v>
      </c>
      <c r="AD58" s="319">
        <v>0</v>
      </c>
      <c r="AE58" s="319">
        <v>0</v>
      </c>
      <c r="AF58" s="319">
        <v>0</v>
      </c>
      <c r="AG58" s="319">
        <v>0</v>
      </c>
      <c r="AH58" s="319">
        <v>0</v>
      </c>
      <c r="AI58" s="319">
        <v>0</v>
      </c>
      <c r="AJ58" s="319">
        <v>0</v>
      </c>
      <c r="AK58" s="319">
        <v>0</v>
      </c>
      <c r="AL58" s="202">
        <v>0</v>
      </c>
      <c r="AM58" s="202">
        <v>0</v>
      </c>
      <c r="AN58" s="202">
        <v>0</v>
      </c>
      <c r="AO58" s="202">
        <v>0</v>
      </c>
      <c r="AP58" s="319">
        <v>0</v>
      </c>
      <c r="AQ58" s="319">
        <v>0</v>
      </c>
      <c r="AR58" s="319">
        <v>0</v>
      </c>
      <c r="AS58" s="202">
        <v>0</v>
      </c>
      <c r="AT58" s="202">
        <v>0</v>
      </c>
      <c r="AU58" s="202">
        <v>0</v>
      </c>
      <c r="AV58" s="202">
        <v>0</v>
      </c>
      <c r="AW58" s="202">
        <v>0</v>
      </c>
      <c r="AX58" s="202">
        <v>0</v>
      </c>
      <c r="AY58" s="202">
        <v>0</v>
      </c>
      <c r="AZ58" s="202">
        <v>0</v>
      </c>
      <c r="BA58" s="202">
        <v>0</v>
      </c>
      <c r="BB58" s="202">
        <v>0</v>
      </c>
      <c r="BC58" s="202">
        <v>0</v>
      </c>
      <c r="BD58" s="202">
        <v>0</v>
      </c>
      <c r="BE58" s="202">
        <v>0</v>
      </c>
      <c r="BF58" s="202">
        <v>0</v>
      </c>
      <c r="BG58" s="319">
        <v>0</v>
      </c>
      <c r="BH58" s="319">
        <v>0</v>
      </c>
      <c r="BI58" s="319">
        <v>0</v>
      </c>
      <c r="BJ58" s="321">
        <v>0</v>
      </c>
      <c r="BK58" s="321">
        <v>0</v>
      </c>
    </row>
    <row r="59" spans="1:63" ht="20.100000000000001" customHeight="1" x14ac:dyDescent="0.2">
      <c r="A59" s="376">
        <v>3</v>
      </c>
      <c r="B59" s="317" t="s">
        <v>166</v>
      </c>
      <c r="C59" s="316" t="s">
        <v>167</v>
      </c>
      <c r="D59" s="202">
        <v>0</v>
      </c>
      <c r="E59" s="320">
        <v>0</v>
      </c>
      <c r="F59" s="320">
        <v>0</v>
      </c>
      <c r="G59" s="320">
        <v>0</v>
      </c>
      <c r="H59" s="320">
        <v>0</v>
      </c>
      <c r="I59" s="320">
        <v>0</v>
      </c>
      <c r="J59" s="320">
        <v>0</v>
      </c>
      <c r="K59" s="320">
        <v>0</v>
      </c>
      <c r="L59" s="320">
        <v>0</v>
      </c>
      <c r="M59" s="320">
        <v>0</v>
      </c>
      <c r="N59" s="320">
        <v>0</v>
      </c>
      <c r="O59" s="320">
        <v>0</v>
      </c>
      <c r="P59" s="320">
        <v>0</v>
      </c>
      <c r="Q59" s="320">
        <v>0</v>
      </c>
      <c r="R59" s="202">
        <v>0</v>
      </c>
      <c r="S59" s="320">
        <v>0</v>
      </c>
      <c r="T59" s="320">
        <v>0</v>
      </c>
      <c r="U59" s="320">
        <v>0</v>
      </c>
      <c r="V59" s="320">
        <v>0</v>
      </c>
      <c r="W59" s="320">
        <v>0</v>
      </c>
      <c r="X59" s="320">
        <v>0</v>
      </c>
      <c r="Y59" s="320">
        <v>0</v>
      </c>
      <c r="Z59" s="320">
        <v>0</v>
      </c>
      <c r="AA59" s="320">
        <v>0</v>
      </c>
      <c r="AB59" s="202">
        <v>0</v>
      </c>
      <c r="AC59" s="338">
        <v>0</v>
      </c>
      <c r="AD59" s="338">
        <v>0</v>
      </c>
      <c r="AE59" s="338">
        <v>0</v>
      </c>
      <c r="AF59" s="338">
        <v>0</v>
      </c>
      <c r="AG59" s="338">
        <v>0</v>
      </c>
      <c r="AH59" s="338">
        <v>0</v>
      </c>
      <c r="AI59" s="338">
        <v>0</v>
      </c>
      <c r="AJ59" s="338">
        <v>0</v>
      </c>
      <c r="AK59" s="338">
        <v>0</v>
      </c>
      <c r="AL59" s="320">
        <v>0</v>
      </c>
      <c r="AM59" s="320">
        <v>0</v>
      </c>
      <c r="AN59" s="320">
        <v>0</v>
      </c>
      <c r="AO59" s="320">
        <v>0</v>
      </c>
      <c r="AP59" s="338">
        <v>0</v>
      </c>
      <c r="AQ59" s="338">
        <v>0</v>
      </c>
      <c r="AR59" s="338">
        <v>0</v>
      </c>
      <c r="AS59" s="320">
        <v>0</v>
      </c>
      <c r="AT59" s="320">
        <v>0</v>
      </c>
      <c r="AU59" s="320">
        <v>0</v>
      </c>
      <c r="AV59" s="320">
        <v>0</v>
      </c>
      <c r="AW59" s="320">
        <v>0</v>
      </c>
      <c r="AX59" s="320">
        <v>0</v>
      </c>
      <c r="AY59" s="320">
        <v>0</v>
      </c>
      <c r="AZ59" s="320">
        <v>0</v>
      </c>
      <c r="BA59" s="320">
        <v>0</v>
      </c>
      <c r="BB59" s="320">
        <v>0</v>
      </c>
      <c r="BC59" s="320">
        <v>0</v>
      </c>
      <c r="BD59" s="320">
        <v>0</v>
      </c>
      <c r="BE59" s="320">
        <v>0</v>
      </c>
      <c r="BF59" s="320">
        <v>0</v>
      </c>
      <c r="BG59" s="338">
        <v>0</v>
      </c>
      <c r="BH59" s="338">
        <v>0</v>
      </c>
      <c r="BI59" s="338">
        <v>0</v>
      </c>
      <c r="BJ59" s="339">
        <v>0</v>
      </c>
      <c r="BK59" s="339">
        <v>0</v>
      </c>
    </row>
    <row r="60" spans="1:63" ht="20.100000000000001" customHeight="1" x14ac:dyDescent="0.2">
      <c r="A60" s="379">
        <v>4</v>
      </c>
      <c r="B60" s="363" t="s">
        <v>168</v>
      </c>
      <c r="C60" s="362" t="s">
        <v>169</v>
      </c>
      <c r="D60" s="324">
        <v>346.84</v>
      </c>
      <c r="E60" s="361">
        <v>0</v>
      </c>
      <c r="F60" s="361">
        <v>0</v>
      </c>
      <c r="G60" s="361">
        <v>0</v>
      </c>
      <c r="H60" s="361">
        <v>0</v>
      </c>
      <c r="I60" s="361">
        <v>0</v>
      </c>
      <c r="J60" s="361">
        <v>0</v>
      </c>
      <c r="K60" s="361">
        <v>0</v>
      </c>
      <c r="L60" s="361">
        <v>0</v>
      </c>
      <c r="M60" s="361">
        <v>0</v>
      </c>
      <c r="N60" s="361">
        <v>0</v>
      </c>
      <c r="O60" s="361">
        <v>0</v>
      </c>
      <c r="P60" s="361">
        <v>0</v>
      </c>
      <c r="Q60" s="361">
        <v>0</v>
      </c>
      <c r="R60" s="324">
        <v>0</v>
      </c>
      <c r="S60" s="361">
        <v>0</v>
      </c>
      <c r="T60" s="361">
        <v>0</v>
      </c>
      <c r="U60" s="361">
        <v>0</v>
      </c>
      <c r="V60" s="361">
        <v>0</v>
      </c>
      <c r="W60" s="361">
        <v>0</v>
      </c>
      <c r="X60" s="361">
        <v>0</v>
      </c>
      <c r="Y60" s="361">
        <v>0</v>
      </c>
      <c r="Z60" s="361">
        <v>0</v>
      </c>
      <c r="AA60" s="361">
        <v>0</v>
      </c>
      <c r="AB60" s="324">
        <v>0</v>
      </c>
      <c r="AC60" s="361">
        <v>0</v>
      </c>
      <c r="AD60" s="361">
        <v>0</v>
      </c>
      <c r="AE60" s="361">
        <v>0</v>
      </c>
      <c r="AF60" s="361">
        <v>0</v>
      </c>
      <c r="AG60" s="361">
        <v>0</v>
      </c>
      <c r="AH60" s="361">
        <v>0</v>
      </c>
      <c r="AI60" s="361">
        <v>0</v>
      </c>
      <c r="AJ60" s="361">
        <v>0</v>
      </c>
      <c r="AK60" s="361">
        <v>0</v>
      </c>
      <c r="AL60" s="361">
        <v>0</v>
      </c>
      <c r="AM60" s="361">
        <v>0</v>
      </c>
      <c r="AN60" s="361">
        <v>0</v>
      </c>
      <c r="AO60" s="361">
        <v>0</v>
      </c>
      <c r="AP60" s="361">
        <v>0</v>
      </c>
      <c r="AQ60" s="361">
        <v>0</v>
      </c>
      <c r="AR60" s="361">
        <v>0</v>
      </c>
      <c r="AS60" s="361">
        <v>0</v>
      </c>
      <c r="AT60" s="361">
        <v>0</v>
      </c>
      <c r="AU60" s="361">
        <v>0</v>
      </c>
      <c r="AV60" s="361">
        <v>0</v>
      </c>
      <c r="AW60" s="361">
        <v>0</v>
      </c>
      <c r="AX60" s="361">
        <v>0</v>
      </c>
      <c r="AY60" s="361">
        <v>0</v>
      </c>
      <c r="AZ60" s="361">
        <v>0</v>
      </c>
      <c r="BA60" s="361">
        <v>0</v>
      </c>
      <c r="BB60" s="361">
        <v>0</v>
      </c>
      <c r="BC60" s="361">
        <v>0</v>
      </c>
      <c r="BD60" s="361">
        <v>0</v>
      </c>
      <c r="BE60" s="361">
        <v>0</v>
      </c>
      <c r="BF60" s="361">
        <v>0</v>
      </c>
      <c r="BG60" s="361">
        <v>0</v>
      </c>
      <c r="BH60" s="361">
        <v>0</v>
      </c>
      <c r="BI60" s="361">
        <v>0</v>
      </c>
      <c r="BJ60" s="364">
        <v>0</v>
      </c>
      <c r="BK60" s="364">
        <v>346.84</v>
      </c>
    </row>
    <row r="61" spans="1:63" ht="20.100000000000001" customHeight="1" x14ac:dyDescent="0.2">
      <c r="A61" s="1514" t="s">
        <v>1271</v>
      </c>
      <c r="B61" s="1514"/>
      <c r="C61" s="366"/>
      <c r="D61" s="367">
        <v>0</v>
      </c>
      <c r="E61" s="367"/>
      <c r="F61" s="368">
        <v>1.34</v>
      </c>
      <c r="G61" s="367">
        <v>0</v>
      </c>
      <c r="H61" s="367">
        <v>0</v>
      </c>
      <c r="I61" s="367">
        <v>0</v>
      </c>
      <c r="J61" s="367">
        <v>0.83000000000000007</v>
      </c>
      <c r="K61" s="367">
        <v>0.51</v>
      </c>
      <c r="L61" s="367">
        <v>0</v>
      </c>
      <c r="M61" s="367">
        <v>0</v>
      </c>
      <c r="N61" s="367">
        <v>0</v>
      </c>
      <c r="O61" s="367">
        <v>0</v>
      </c>
      <c r="P61" s="367">
        <v>0</v>
      </c>
      <c r="Q61" s="367">
        <v>0</v>
      </c>
      <c r="R61" s="367">
        <v>5.629999999999999</v>
      </c>
      <c r="S61" s="367">
        <v>0</v>
      </c>
      <c r="T61" s="367">
        <v>0</v>
      </c>
      <c r="U61" s="367">
        <v>0</v>
      </c>
      <c r="V61" s="367">
        <v>0</v>
      </c>
      <c r="W61" s="367">
        <v>0</v>
      </c>
      <c r="X61" s="367">
        <v>0</v>
      </c>
      <c r="Y61" s="367">
        <v>0.7</v>
      </c>
      <c r="Z61" s="367">
        <v>0</v>
      </c>
      <c r="AA61" s="367">
        <v>0</v>
      </c>
      <c r="AB61" s="367">
        <v>2.6199999999999997</v>
      </c>
      <c r="AC61" s="369">
        <v>0.03</v>
      </c>
      <c r="AD61" s="369">
        <v>0</v>
      </c>
      <c r="AE61" s="369">
        <v>0</v>
      </c>
      <c r="AF61" s="369">
        <v>0</v>
      </c>
      <c r="AG61" s="369">
        <v>0</v>
      </c>
      <c r="AH61" s="369">
        <v>0</v>
      </c>
      <c r="AI61" s="369">
        <v>0</v>
      </c>
      <c r="AJ61" s="369">
        <v>0</v>
      </c>
      <c r="AK61" s="369">
        <v>0</v>
      </c>
      <c r="AL61" s="367">
        <v>0</v>
      </c>
      <c r="AM61" s="367">
        <v>0</v>
      </c>
      <c r="AN61" s="367">
        <v>0</v>
      </c>
      <c r="AO61" s="367">
        <v>0</v>
      </c>
      <c r="AP61" s="369">
        <v>0</v>
      </c>
      <c r="AQ61" s="369">
        <v>2.59</v>
      </c>
      <c r="AR61" s="369">
        <v>0</v>
      </c>
      <c r="AS61" s="367">
        <v>0</v>
      </c>
      <c r="AT61" s="367">
        <v>0</v>
      </c>
      <c r="AU61" s="367">
        <v>0</v>
      </c>
      <c r="AV61" s="367">
        <v>0</v>
      </c>
      <c r="AW61" s="367">
        <v>0</v>
      </c>
      <c r="AX61" s="367">
        <v>2.31</v>
      </c>
      <c r="AY61" s="367">
        <v>0</v>
      </c>
      <c r="AZ61" s="367">
        <v>0</v>
      </c>
      <c r="BA61" s="367">
        <v>0</v>
      </c>
      <c r="BB61" s="367">
        <v>0</v>
      </c>
      <c r="BC61" s="367">
        <v>0</v>
      </c>
      <c r="BD61" s="367">
        <v>0</v>
      </c>
      <c r="BE61" s="367">
        <v>0</v>
      </c>
      <c r="BF61" s="367">
        <v>0</v>
      </c>
      <c r="BG61" s="369">
        <v>0</v>
      </c>
      <c r="BH61" s="369">
        <v>0</v>
      </c>
      <c r="BI61" s="369">
        <v>0</v>
      </c>
      <c r="BJ61" s="370"/>
      <c r="BK61" s="370"/>
    </row>
    <row r="62" spans="1:63" ht="20.100000000000001" customHeight="1" x14ac:dyDescent="0.2">
      <c r="A62" s="311" t="s">
        <v>1274</v>
      </c>
      <c r="C62" s="349"/>
      <c r="D62" s="312"/>
      <c r="E62" s="312"/>
      <c r="F62" s="312"/>
      <c r="G62" s="312"/>
      <c r="H62" s="312"/>
      <c r="I62" s="312"/>
      <c r="J62" s="312"/>
      <c r="K62" s="312"/>
      <c r="L62" s="312"/>
      <c r="M62" s="312"/>
      <c r="N62" s="312"/>
      <c r="O62" s="312"/>
      <c r="P62" s="312"/>
      <c r="Q62" s="312"/>
      <c r="R62" s="312"/>
      <c r="S62" s="312"/>
      <c r="T62" s="312"/>
      <c r="U62" s="312"/>
      <c r="V62" s="312"/>
      <c r="W62" s="312"/>
      <c r="X62" s="312"/>
      <c r="Y62" s="312"/>
      <c r="Z62" s="312"/>
      <c r="AA62" s="312"/>
      <c r="AB62" s="312"/>
      <c r="AC62" s="313"/>
      <c r="AD62" s="313"/>
      <c r="AE62" s="313"/>
      <c r="AF62" s="313"/>
      <c r="AG62" s="313"/>
      <c r="AH62" s="313"/>
      <c r="AI62" s="313"/>
      <c r="AJ62" s="313"/>
      <c r="AK62" s="313"/>
      <c r="AL62" s="312"/>
      <c r="AM62" s="312"/>
      <c r="AN62" s="312"/>
      <c r="AO62" s="312"/>
      <c r="AP62" s="313"/>
      <c r="AQ62" s="313"/>
      <c r="AR62" s="313"/>
      <c r="AS62" s="313"/>
      <c r="AT62" s="312"/>
      <c r="AU62" s="312"/>
      <c r="AV62" s="312"/>
      <c r="AW62" s="312"/>
      <c r="AX62" s="312"/>
      <c r="AY62" s="312"/>
      <c r="AZ62" s="312"/>
      <c r="BA62" s="312"/>
      <c r="BB62" s="312"/>
      <c r="BC62" s="312"/>
      <c r="BD62" s="312"/>
      <c r="BE62" s="312"/>
      <c r="BF62" s="312"/>
      <c r="BG62" s="313"/>
      <c r="BH62" s="313"/>
      <c r="BI62" s="313"/>
      <c r="BJ62" s="314"/>
      <c r="BK62" s="314"/>
    </row>
  </sheetData>
  <mergeCells count="9">
    <mergeCell ref="F4:BI4"/>
    <mergeCell ref="BK4:BK5"/>
    <mergeCell ref="BJ4:BJ5"/>
    <mergeCell ref="A61:B61"/>
    <mergeCell ref="A4:A5"/>
    <mergeCell ref="B4:B5"/>
    <mergeCell ref="C4:C5"/>
    <mergeCell ref="D4:D5"/>
    <mergeCell ref="E4:E5"/>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filterMode="1">
    <tabColor theme="7" tint="0.39997558519241921"/>
  </sheetPr>
  <dimension ref="A1:O91"/>
  <sheetViews>
    <sheetView zoomScaleNormal="100" zoomScaleSheetLayoutView="100" workbookViewId="0">
      <pane xSplit="4" ySplit="9" topLeftCell="E10" activePane="bottomRight" state="frozen"/>
      <selection activeCell="E4" sqref="D4:K7"/>
      <selection pane="topRight" activeCell="E4" sqref="D4:K7"/>
      <selection pane="bottomLeft" activeCell="E4" sqref="D4:K7"/>
      <selection pane="bottomRight" activeCell="U24" sqref="U24"/>
    </sheetView>
  </sheetViews>
  <sheetFormatPr defaultRowHeight="12.75" x14ac:dyDescent="0.2"/>
  <cols>
    <col min="1" max="1" width="5.140625" style="531" customWidth="1"/>
    <col min="2" max="2" width="32.85546875" style="530" customWidth="1"/>
    <col min="3" max="3" width="7.7109375" style="531" customWidth="1"/>
    <col min="4" max="4" width="4.85546875" style="531" hidden="1" customWidth="1"/>
    <col min="5" max="5" width="12.28515625" style="531" customWidth="1"/>
    <col min="6" max="6" width="9.85546875" style="531" hidden="1" customWidth="1"/>
    <col min="7" max="7" width="12.5703125" style="531" customWidth="1"/>
    <col min="8" max="8" width="9.5703125" style="531" hidden="1" customWidth="1"/>
    <col min="9" max="9" width="7.85546875" style="531" hidden="1" customWidth="1"/>
    <col min="10" max="10" width="11.85546875" style="531" customWidth="1"/>
    <col min="11" max="11" width="11.28515625" style="531" customWidth="1"/>
    <col min="12" max="14" width="9.140625" style="531"/>
    <col min="15" max="15" width="14.5703125" style="531" hidden="1" customWidth="1"/>
    <col min="16" max="256" width="9.140625" style="531"/>
    <col min="257" max="257" width="5.140625" style="531" customWidth="1"/>
    <col min="258" max="258" width="35.85546875" style="531" customWidth="1"/>
    <col min="259" max="259" width="7.7109375" style="531" customWidth="1"/>
    <col min="260" max="260" width="0" style="531" hidden="1" customWidth="1"/>
    <col min="261" max="261" width="12.28515625" style="531" customWidth="1"/>
    <col min="262" max="262" width="0" style="531" hidden="1" customWidth="1"/>
    <col min="263" max="263" width="12.5703125" style="531" customWidth="1"/>
    <col min="264" max="265" width="0" style="531" hidden="1" customWidth="1"/>
    <col min="266" max="266" width="13.7109375" style="531" customWidth="1"/>
    <col min="267" max="267" width="11.28515625" style="531" customWidth="1"/>
    <col min="268" max="512" width="9.140625" style="531"/>
    <col min="513" max="513" width="5.140625" style="531" customWidth="1"/>
    <col min="514" max="514" width="35.85546875" style="531" customWidth="1"/>
    <col min="515" max="515" width="7.7109375" style="531" customWidth="1"/>
    <col min="516" max="516" width="0" style="531" hidden="1" customWidth="1"/>
    <col min="517" max="517" width="12.28515625" style="531" customWidth="1"/>
    <col min="518" max="518" width="0" style="531" hidden="1" customWidth="1"/>
    <col min="519" max="519" width="12.5703125" style="531" customWidth="1"/>
    <col min="520" max="521" width="0" style="531" hidden="1" customWidth="1"/>
    <col min="522" max="522" width="13.7109375" style="531" customWidth="1"/>
    <col min="523" max="523" width="11.28515625" style="531" customWidth="1"/>
    <col min="524" max="768" width="9.140625" style="531"/>
    <col min="769" max="769" width="5.140625" style="531" customWidth="1"/>
    <col min="770" max="770" width="35.85546875" style="531" customWidth="1"/>
    <col min="771" max="771" width="7.7109375" style="531" customWidth="1"/>
    <col min="772" max="772" width="0" style="531" hidden="1" customWidth="1"/>
    <col min="773" max="773" width="12.28515625" style="531" customWidth="1"/>
    <col min="774" max="774" width="0" style="531" hidden="1" customWidth="1"/>
    <col min="775" max="775" width="12.5703125" style="531" customWidth="1"/>
    <col min="776" max="777" width="0" style="531" hidden="1" customWidth="1"/>
    <col min="778" max="778" width="13.7109375" style="531" customWidth="1"/>
    <col min="779" max="779" width="11.28515625" style="531" customWidth="1"/>
    <col min="780" max="1024" width="9.140625" style="531"/>
    <col min="1025" max="1025" width="5.140625" style="531" customWidth="1"/>
    <col min="1026" max="1026" width="35.85546875" style="531" customWidth="1"/>
    <col min="1027" max="1027" width="7.7109375" style="531" customWidth="1"/>
    <col min="1028" max="1028" width="0" style="531" hidden="1" customWidth="1"/>
    <col min="1029" max="1029" width="12.28515625" style="531" customWidth="1"/>
    <col min="1030" max="1030" width="0" style="531" hidden="1" customWidth="1"/>
    <col min="1031" max="1031" width="12.5703125" style="531" customWidth="1"/>
    <col min="1032" max="1033" width="0" style="531" hidden="1" customWidth="1"/>
    <col min="1034" max="1034" width="13.7109375" style="531" customWidth="1"/>
    <col min="1035" max="1035" width="11.28515625" style="531" customWidth="1"/>
    <col min="1036" max="1280" width="9.140625" style="531"/>
    <col min="1281" max="1281" width="5.140625" style="531" customWidth="1"/>
    <col min="1282" max="1282" width="35.85546875" style="531" customWidth="1"/>
    <col min="1283" max="1283" width="7.7109375" style="531" customWidth="1"/>
    <col min="1284" max="1284" width="0" style="531" hidden="1" customWidth="1"/>
    <col min="1285" max="1285" width="12.28515625" style="531" customWidth="1"/>
    <col min="1286" max="1286" width="0" style="531" hidden="1" customWidth="1"/>
    <col min="1287" max="1287" width="12.5703125" style="531" customWidth="1"/>
    <col min="1288" max="1289" width="0" style="531" hidden="1" customWidth="1"/>
    <col min="1290" max="1290" width="13.7109375" style="531" customWidth="1"/>
    <col min="1291" max="1291" width="11.28515625" style="531" customWidth="1"/>
    <col min="1292" max="1536" width="9.140625" style="531"/>
    <col min="1537" max="1537" width="5.140625" style="531" customWidth="1"/>
    <col min="1538" max="1538" width="35.85546875" style="531" customWidth="1"/>
    <col min="1539" max="1539" width="7.7109375" style="531" customWidth="1"/>
    <col min="1540" max="1540" width="0" style="531" hidden="1" customWidth="1"/>
    <col min="1541" max="1541" width="12.28515625" style="531" customWidth="1"/>
    <col min="1542" max="1542" width="0" style="531" hidden="1" customWidth="1"/>
    <col min="1543" max="1543" width="12.5703125" style="531" customWidth="1"/>
    <col min="1544" max="1545" width="0" style="531" hidden="1" customWidth="1"/>
    <col min="1546" max="1546" width="13.7109375" style="531" customWidth="1"/>
    <col min="1547" max="1547" width="11.28515625" style="531" customWidth="1"/>
    <col min="1548" max="1792" width="9.140625" style="531"/>
    <col min="1793" max="1793" width="5.140625" style="531" customWidth="1"/>
    <col min="1794" max="1794" width="35.85546875" style="531" customWidth="1"/>
    <col min="1795" max="1795" width="7.7109375" style="531" customWidth="1"/>
    <col min="1796" max="1796" width="0" style="531" hidden="1" customWidth="1"/>
    <col min="1797" max="1797" width="12.28515625" style="531" customWidth="1"/>
    <col min="1798" max="1798" width="0" style="531" hidden="1" customWidth="1"/>
    <col min="1799" max="1799" width="12.5703125" style="531" customWidth="1"/>
    <col min="1800" max="1801" width="0" style="531" hidden="1" customWidth="1"/>
    <col min="1802" max="1802" width="13.7109375" style="531" customWidth="1"/>
    <col min="1803" max="1803" width="11.28515625" style="531" customWidth="1"/>
    <col min="1804" max="2048" width="9.140625" style="531"/>
    <col min="2049" max="2049" width="5.140625" style="531" customWidth="1"/>
    <col min="2050" max="2050" width="35.85546875" style="531" customWidth="1"/>
    <col min="2051" max="2051" width="7.7109375" style="531" customWidth="1"/>
    <col min="2052" max="2052" width="0" style="531" hidden="1" customWidth="1"/>
    <col min="2053" max="2053" width="12.28515625" style="531" customWidth="1"/>
    <col min="2054" max="2054" width="0" style="531" hidden="1" customWidth="1"/>
    <col min="2055" max="2055" width="12.5703125" style="531" customWidth="1"/>
    <col min="2056" max="2057" width="0" style="531" hidden="1" customWidth="1"/>
    <col min="2058" max="2058" width="13.7109375" style="531" customWidth="1"/>
    <col min="2059" max="2059" width="11.28515625" style="531" customWidth="1"/>
    <col min="2060" max="2304" width="9.140625" style="531"/>
    <col min="2305" max="2305" width="5.140625" style="531" customWidth="1"/>
    <col min="2306" max="2306" width="35.85546875" style="531" customWidth="1"/>
    <col min="2307" max="2307" width="7.7109375" style="531" customWidth="1"/>
    <col min="2308" max="2308" width="0" style="531" hidden="1" customWidth="1"/>
    <col min="2309" max="2309" width="12.28515625" style="531" customWidth="1"/>
    <col min="2310" max="2310" width="0" style="531" hidden="1" customWidth="1"/>
    <col min="2311" max="2311" width="12.5703125" style="531" customWidth="1"/>
    <col min="2312" max="2313" width="0" style="531" hidden="1" customWidth="1"/>
    <col min="2314" max="2314" width="13.7109375" style="531" customWidth="1"/>
    <col min="2315" max="2315" width="11.28515625" style="531" customWidth="1"/>
    <col min="2316" max="2560" width="9.140625" style="531"/>
    <col min="2561" max="2561" width="5.140625" style="531" customWidth="1"/>
    <col min="2562" max="2562" width="35.85546875" style="531" customWidth="1"/>
    <col min="2563" max="2563" width="7.7109375" style="531" customWidth="1"/>
    <col min="2564" max="2564" width="0" style="531" hidden="1" customWidth="1"/>
    <col min="2565" max="2565" width="12.28515625" style="531" customWidth="1"/>
    <col min="2566" max="2566" width="0" style="531" hidden="1" customWidth="1"/>
    <col min="2567" max="2567" width="12.5703125" style="531" customWidth="1"/>
    <col min="2568" max="2569" width="0" style="531" hidden="1" customWidth="1"/>
    <col min="2570" max="2570" width="13.7109375" style="531" customWidth="1"/>
    <col min="2571" max="2571" width="11.28515625" style="531" customWidth="1"/>
    <col min="2572" max="2816" width="9.140625" style="531"/>
    <col min="2817" max="2817" width="5.140625" style="531" customWidth="1"/>
    <col min="2818" max="2818" width="35.85546875" style="531" customWidth="1"/>
    <col min="2819" max="2819" width="7.7109375" style="531" customWidth="1"/>
    <col min="2820" max="2820" width="0" style="531" hidden="1" customWidth="1"/>
    <col min="2821" max="2821" width="12.28515625" style="531" customWidth="1"/>
    <col min="2822" max="2822" width="0" style="531" hidden="1" customWidth="1"/>
    <col min="2823" max="2823" width="12.5703125" style="531" customWidth="1"/>
    <col min="2824" max="2825" width="0" style="531" hidden="1" customWidth="1"/>
    <col min="2826" max="2826" width="13.7109375" style="531" customWidth="1"/>
    <col min="2827" max="2827" width="11.28515625" style="531" customWidth="1"/>
    <col min="2828" max="3072" width="9.140625" style="531"/>
    <col min="3073" max="3073" width="5.140625" style="531" customWidth="1"/>
    <col min="3074" max="3074" width="35.85546875" style="531" customWidth="1"/>
    <col min="3075" max="3075" width="7.7109375" style="531" customWidth="1"/>
    <col min="3076" max="3076" width="0" style="531" hidden="1" customWidth="1"/>
    <col min="3077" max="3077" width="12.28515625" style="531" customWidth="1"/>
    <col min="3078" max="3078" width="0" style="531" hidden="1" customWidth="1"/>
    <col min="3079" max="3079" width="12.5703125" style="531" customWidth="1"/>
    <col min="3080" max="3081" width="0" style="531" hidden="1" customWidth="1"/>
    <col min="3082" max="3082" width="13.7109375" style="531" customWidth="1"/>
    <col min="3083" max="3083" width="11.28515625" style="531" customWidth="1"/>
    <col min="3084" max="3328" width="9.140625" style="531"/>
    <col min="3329" max="3329" width="5.140625" style="531" customWidth="1"/>
    <col min="3330" max="3330" width="35.85546875" style="531" customWidth="1"/>
    <col min="3331" max="3331" width="7.7109375" style="531" customWidth="1"/>
    <col min="3332" max="3332" width="0" style="531" hidden="1" customWidth="1"/>
    <col min="3333" max="3333" width="12.28515625" style="531" customWidth="1"/>
    <col min="3334" max="3334" width="0" style="531" hidden="1" customWidth="1"/>
    <col min="3335" max="3335" width="12.5703125" style="531" customWidth="1"/>
    <col min="3336" max="3337" width="0" style="531" hidden="1" customWidth="1"/>
    <col min="3338" max="3338" width="13.7109375" style="531" customWidth="1"/>
    <col min="3339" max="3339" width="11.28515625" style="531" customWidth="1"/>
    <col min="3340" max="3584" width="9.140625" style="531"/>
    <col min="3585" max="3585" width="5.140625" style="531" customWidth="1"/>
    <col min="3586" max="3586" width="35.85546875" style="531" customWidth="1"/>
    <col min="3587" max="3587" width="7.7109375" style="531" customWidth="1"/>
    <col min="3588" max="3588" width="0" style="531" hidden="1" customWidth="1"/>
    <col min="3589" max="3589" width="12.28515625" style="531" customWidth="1"/>
    <col min="3590" max="3590" width="0" style="531" hidden="1" customWidth="1"/>
    <col min="3591" max="3591" width="12.5703125" style="531" customWidth="1"/>
    <col min="3592" max="3593" width="0" style="531" hidden="1" customWidth="1"/>
    <col min="3594" max="3594" width="13.7109375" style="531" customWidth="1"/>
    <col min="3595" max="3595" width="11.28515625" style="531" customWidth="1"/>
    <col min="3596" max="3840" width="9.140625" style="531"/>
    <col min="3841" max="3841" width="5.140625" style="531" customWidth="1"/>
    <col min="3842" max="3842" width="35.85546875" style="531" customWidth="1"/>
    <col min="3843" max="3843" width="7.7109375" style="531" customWidth="1"/>
    <col min="3844" max="3844" width="0" style="531" hidden="1" customWidth="1"/>
    <col min="3845" max="3845" width="12.28515625" style="531" customWidth="1"/>
    <col min="3846" max="3846" width="0" style="531" hidden="1" customWidth="1"/>
    <col min="3847" max="3847" width="12.5703125" style="531" customWidth="1"/>
    <col min="3848" max="3849" width="0" style="531" hidden="1" customWidth="1"/>
    <col min="3850" max="3850" width="13.7109375" style="531" customWidth="1"/>
    <col min="3851" max="3851" width="11.28515625" style="531" customWidth="1"/>
    <col min="3852" max="4096" width="9.140625" style="531"/>
    <col min="4097" max="4097" width="5.140625" style="531" customWidth="1"/>
    <col min="4098" max="4098" width="35.85546875" style="531" customWidth="1"/>
    <col min="4099" max="4099" width="7.7109375" style="531" customWidth="1"/>
    <col min="4100" max="4100" width="0" style="531" hidden="1" customWidth="1"/>
    <col min="4101" max="4101" width="12.28515625" style="531" customWidth="1"/>
    <col min="4102" max="4102" width="0" style="531" hidden="1" customWidth="1"/>
    <col min="4103" max="4103" width="12.5703125" style="531" customWidth="1"/>
    <col min="4104" max="4105" width="0" style="531" hidden="1" customWidth="1"/>
    <col min="4106" max="4106" width="13.7109375" style="531" customWidth="1"/>
    <col min="4107" max="4107" width="11.28515625" style="531" customWidth="1"/>
    <col min="4108" max="4352" width="9.140625" style="531"/>
    <col min="4353" max="4353" width="5.140625" style="531" customWidth="1"/>
    <col min="4354" max="4354" width="35.85546875" style="531" customWidth="1"/>
    <col min="4355" max="4355" width="7.7109375" style="531" customWidth="1"/>
    <col min="4356" max="4356" width="0" style="531" hidden="1" customWidth="1"/>
    <col min="4357" max="4357" width="12.28515625" style="531" customWidth="1"/>
    <col min="4358" max="4358" width="0" style="531" hidden="1" customWidth="1"/>
    <col min="4359" max="4359" width="12.5703125" style="531" customWidth="1"/>
    <col min="4360" max="4361" width="0" style="531" hidden="1" customWidth="1"/>
    <col min="4362" max="4362" width="13.7109375" style="531" customWidth="1"/>
    <col min="4363" max="4363" width="11.28515625" style="531" customWidth="1"/>
    <col min="4364" max="4608" width="9.140625" style="531"/>
    <col min="4609" max="4609" width="5.140625" style="531" customWidth="1"/>
    <col min="4610" max="4610" width="35.85546875" style="531" customWidth="1"/>
    <col min="4611" max="4611" width="7.7109375" style="531" customWidth="1"/>
    <col min="4612" max="4612" width="0" style="531" hidden="1" customWidth="1"/>
    <col min="4613" max="4613" width="12.28515625" style="531" customWidth="1"/>
    <col min="4614" max="4614" width="0" style="531" hidden="1" customWidth="1"/>
    <col min="4615" max="4615" width="12.5703125" style="531" customWidth="1"/>
    <col min="4616" max="4617" width="0" style="531" hidden="1" customWidth="1"/>
    <col min="4618" max="4618" width="13.7109375" style="531" customWidth="1"/>
    <col min="4619" max="4619" width="11.28515625" style="531" customWidth="1"/>
    <col min="4620" max="4864" width="9.140625" style="531"/>
    <col min="4865" max="4865" width="5.140625" style="531" customWidth="1"/>
    <col min="4866" max="4866" width="35.85546875" style="531" customWidth="1"/>
    <col min="4867" max="4867" width="7.7109375" style="531" customWidth="1"/>
    <col min="4868" max="4868" width="0" style="531" hidden="1" customWidth="1"/>
    <col min="4869" max="4869" width="12.28515625" style="531" customWidth="1"/>
    <col min="4870" max="4870" width="0" style="531" hidden="1" customWidth="1"/>
    <col min="4871" max="4871" width="12.5703125" style="531" customWidth="1"/>
    <col min="4872" max="4873" width="0" style="531" hidden="1" customWidth="1"/>
    <col min="4874" max="4874" width="13.7109375" style="531" customWidth="1"/>
    <col min="4875" max="4875" width="11.28515625" style="531" customWidth="1"/>
    <col min="4876" max="5120" width="9.140625" style="531"/>
    <col min="5121" max="5121" width="5.140625" style="531" customWidth="1"/>
    <col min="5122" max="5122" width="35.85546875" style="531" customWidth="1"/>
    <col min="5123" max="5123" width="7.7109375" style="531" customWidth="1"/>
    <col min="5124" max="5124" width="0" style="531" hidden="1" customWidth="1"/>
    <col min="5125" max="5125" width="12.28515625" style="531" customWidth="1"/>
    <col min="5126" max="5126" width="0" style="531" hidden="1" customWidth="1"/>
    <col min="5127" max="5127" width="12.5703125" style="531" customWidth="1"/>
    <col min="5128" max="5129" width="0" style="531" hidden="1" customWidth="1"/>
    <col min="5130" max="5130" width="13.7109375" style="531" customWidth="1"/>
    <col min="5131" max="5131" width="11.28515625" style="531" customWidth="1"/>
    <col min="5132" max="5376" width="9.140625" style="531"/>
    <col min="5377" max="5377" width="5.140625" style="531" customWidth="1"/>
    <col min="5378" max="5378" width="35.85546875" style="531" customWidth="1"/>
    <col min="5379" max="5379" width="7.7109375" style="531" customWidth="1"/>
    <col min="5380" max="5380" width="0" style="531" hidden="1" customWidth="1"/>
    <col min="5381" max="5381" width="12.28515625" style="531" customWidth="1"/>
    <col min="5382" max="5382" width="0" style="531" hidden="1" customWidth="1"/>
    <col min="5383" max="5383" width="12.5703125" style="531" customWidth="1"/>
    <col min="5384" max="5385" width="0" style="531" hidden="1" customWidth="1"/>
    <col min="5386" max="5386" width="13.7109375" style="531" customWidth="1"/>
    <col min="5387" max="5387" width="11.28515625" style="531" customWidth="1"/>
    <col min="5388" max="5632" width="9.140625" style="531"/>
    <col min="5633" max="5633" width="5.140625" style="531" customWidth="1"/>
    <col min="5634" max="5634" width="35.85546875" style="531" customWidth="1"/>
    <col min="5635" max="5635" width="7.7109375" style="531" customWidth="1"/>
    <col min="5636" max="5636" width="0" style="531" hidden="1" customWidth="1"/>
    <col min="5637" max="5637" width="12.28515625" style="531" customWidth="1"/>
    <col min="5638" max="5638" width="0" style="531" hidden="1" customWidth="1"/>
    <col min="5639" max="5639" width="12.5703125" style="531" customWidth="1"/>
    <col min="5640" max="5641" width="0" style="531" hidden="1" customWidth="1"/>
    <col min="5642" max="5642" width="13.7109375" style="531" customWidth="1"/>
    <col min="5643" max="5643" width="11.28515625" style="531" customWidth="1"/>
    <col min="5644" max="5888" width="9.140625" style="531"/>
    <col min="5889" max="5889" width="5.140625" style="531" customWidth="1"/>
    <col min="5890" max="5890" width="35.85546875" style="531" customWidth="1"/>
    <col min="5891" max="5891" width="7.7109375" style="531" customWidth="1"/>
    <col min="5892" max="5892" width="0" style="531" hidden="1" customWidth="1"/>
    <col min="5893" max="5893" width="12.28515625" style="531" customWidth="1"/>
    <col min="5894" max="5894" width="0" style="531" hidden="1" customWidth="1"/>
    <col min="5895" max="5895" width="12.5703125" style="531" customWidth="1"/>
    <col min="5896" max="5897" width="0" style="531" hidden="1" customWidth="1"/>
    <col min="5898" max="5898" width="13.7109375" style="531" customWidth="1"/>
    <col min="5899" max="5899" width="11.28515625" style="531" customWidth="1"/>
    <col min="5900" max="6144" width="9.140625" style="531"/>
    <col min="6145" max="6145" width="5.140625" style="531" customWidth="1"/>
    <col min="6146" max="6146" width="35.85546875" style="531" customWidth="1"/>
    <col min="6147" max="6147" width="7.7109375" style="531" customWidth="1"/>
    <col min="6148" max="6148" width="0" style="531" hidden="1" customWidth="1"/>
    <col min="6149" max="6149" width="12.28515625" style="531" customWidth="1"/>
    <col min="6150" max="6150" width="0" style="531" hidden="1" customWidth="1"/>
    <col min="6151" max="6151" width="12.5703125" style="531" customWidth="1"/>
    <col min="6152" max="6153" width="0" style="531" hidden="1" customWidth="1"/>
    <col min="6154" max="6154" width="13.7109375" style="531" customWidth="1"/>
    <col min="6155" max="6155" width="11.28515625" style="531" customWidth="1"/>
    <col min="6156" max="6400" width="9.140625" style="531"/>
    <col min="6401" max="6401" width="5.140625" style="531" customWidth="1"/>
    <col min="6402" max="6402" width="35.85546875" style="531" customWidth="1"/>
    <col min="6403" max="6403" width="7.7109375" style="531" customWidth="1"/>
    <col min="6404" max="6404" width="0" style="531" hidden="1" customWidth="1"/>
    <col min="6405" max="6405" width="12.28515625" style="531" customWidth="1"/>
    <col min="6406" max="6406" width="0" style="531" hidden="1" customWidth="1"/>
    <col min="6407" max="6407" width="12.5703125" style="531" customWidth="1"/>
    <col min="6408" max="6409" width="0" style="531" hidden="1" customWidth="1"/>
    <col min="6410" max="6410" width="13.7109375" style="531" customWidth="1"/>
    <col min="6411" max="6411" width="11.28515625" style="531" customWidth="1"/>
    <col min="6412" max="6656" width="9.140625" style="531"/>
    <col min="6657" max="6657" width="5.140625" style="531" customWidth="1"/>
    <col min="6658" max="6658" width="35.85546875" style="531" customWidth="1"/>
    <col min="6659" max="6659" width="7.7109375" style="531" customWidth="1"/>
    <col min="6660" max="6660" width="0" style="531" hidden="1" customWidth="1"/>
    <col min="6661" max="6661" width="12.28515625" style="531" customWidth="1"/>
    <col min="6662" max="6662" width="0" style="531" hidden="1" customWidth="1"/>
    <col min="6663" max="6663" width="12.5703125" style="531" customWidth="1"/>
    <col min="6664" max="6665" width="0" style="531" hidden="1" customWidth="1"/>
    <col min="6666" max="6666" width="13.7109375" style="531" customWidth="1"/>
    <col min="6667" max="6667" width="11.28515625" style="531" customWidth="1"/>
    <col min="6668" max="6912" width="9.140625" style="531"/>
    <col min="6913" max="6913" width="5.140625" style="531" customWidth="1"/>
    <col min="6914" max="6914" width="35.85546875" style="531" customWidth="1"/>
    <col min="6915" max="6915" width="7.7109375" style="531" customWidth="1"/>
    <col min="6916" max="6916" width="0" style="531" hidden="1" customWidth="1"/>
    <col min="6917" max="6917" width="12.28515625" style="531" customWidth="1"/>
    <col min="6918" max="6918" width="0" style="531" hidden="1" customWidth="1"/>
    <col min="6919" max="6919" width="12.5703125" style="531" customWidth="1"/>
    <col min="6920" max="6921" width="0" style="531" hidden="1" customWidth="1"/>
    <col min="6922" max="6922" width="13.7109375" style="531" customWidth="1"/>
    <col min="6923" max="6923" width="11.28515625" style="531" customWidth="1"/>
    <col min="6924" max="7168" width="9.140625" style="531"/>
    <col min="7169" max="7169" width="5.140625" style="531" customWidth="1"/>
    <col min="7170" max="7170" width="35.85546875" style="531" customWidth="1"/>
    <col min="7171" max="7171" width="7.7109375" style="531" customWidth="1"/>
    <col min="7172" max="7172" width="0" style="531" hidden="1" customWidth="1"/>
    <col min="7173" max="7173" width="12.28515625" style="531" customWidth="1"/>
    <col min="7174" max="7174" width="0" style="531" hidden="1" customWidth="1"/>
    <col min="7175" max="7175" width="12.5703125" style="531" customWidth="1"/>
    <col min="7176" max="7177" width="0" style="531" hidden="1" customWidth="1"/>
    <col min="7178" max="7178" width="13.7109375" style="531" customWidth="1"/>
    <col min="7179" max="7179" width="11.28515625" style="531" customWidth="1"/>
    <col min="7180" max="7424" width="9.140625" style="531"/>
    <col min="7425" max="7425" width="5.140625" style="531" customWidth="1"/>
    <col min="7426" max="7426" width="35.85546875" style="531" customWidth="1"/>
    <col min="7427" max="7427" width="7.7109375" style="531" customWidth="1"/>
    <col min="7428" max="7428" width="0" style="531" hidden="1" customWidth="1"/>
    <col min="7429" max="7429" width="12.28515625" style="531" customWidth="1"/>
    <col min="7430" max="7430" width="0" style="531" hidden="1" customWidth="1"/>
    <col min="7431" max="7431" width="12.5703125" style="531" customWidth="1"/>
    <col min="7432" max="7433" width="0" style="531" hidden="1" customWidth="1"/>
    <col min="7434" max="7434" width="13.7109375" style="531" customWidth="1"/>
    <col min="7435" max="7435" width="11.28515625" style="531" customWidth="1"/>
    <col min="7436" max="7680" width="9.140625" style="531"/>
    <col min="7681" max="7681" width="5.140625" style="531" customWidth="1"/>
    <col min="7682" max="7682" width="35.85546875" style="531" customWidth="1"/>
    <col min="7683" max="7683" width="7.7109375" style="531" customWidth="1"/>
    <col min="7684" max="7684" width="0" style="531" hidden="1" customWidth="1"/>
    <col min="7685" max="7685" width="12.28515625" style="531" customWidth="1"/>
    <col min="7686" max="7686" width="0" style="531" hidden="1" customWidth="1"/>
    <col min="7687" max="7687" width="12.5703125" style="531" customWidth="1"/>
    <col min="7688" max="7689" width="0" style="531" hidden="1" customWidth="1"/>
    <col min="7690" max="7690" width="13.7109375" style="531" customWidth="1"/>
    <col min="7691" max="7691" width="11.28515625" style="531" customWidth="1"/>
    <col min="7692" max="7936" width="9.140625" style="531"/>
    <col min="7937" max="7937" width="5.140625" style="531" customWidth="1"/>
    <col min="7938" max="7938" width="35.85546875" style="531" customWidth="1"/>
    <col min="7939" max="7939" width="7.7109375" style="531" customWidth="1"/>
    <col min="7940" max="7940" width="0" style="531" hidden="1" customWidth="1"/>
    <col min="7941" max="7941" width="12.28515625" style="531" customWidth="1"/>
    <col min="7942" max="7942" width="0" style="531" hidden="1" customWidth="1"/>
    <col min="7943" max="7943" width="12.5703125" style="531" customWidth="1"/>
    <col min="7944" max="7945" width="0" style="531" hidden="1" customWidth="1"/>
    <col min="7946" max="7946" width="13.7109375" style="531" customWidth="1"/>
    <col min="7947" max="7947" width="11.28515625" style="531" customWidth="1"/>
    <col min="7948" max="8192" width="9.140625" style="531"/>
    <col min="8193" max="8193" width="5.140625" style="531" customWidth="1"/>
    <col min="8194" max="8194" width="35.85546875" style="531" customWidth="1"/>
    <col min="8195" max="8195" width="7.7109375" style="531" customWidth="1"/>
    <col min="8196" max="8196" width="0" style="531" hidden="1" customWidth="1"/>
    <col min="8197" max="8197" width="12.28515625" style="531" customWidth="1"/>
    <col min="8198" max="8198" width="0" style="531" hidden="1" customWidth="1"/>
    <col min="8199" max="8199" width="12.5703125" style="531" customWidth="1"/>
    <col min="8200" max="8201" width="0" style="531" hidden="1" customWidth="1"/>
    <col min="8202" max="8202" width="13.7109375" style="531" customWidth="1"/>
    <col min="8203" max="8203" width="11.28515625" style="531" customWidth="1"/>
    <col min="8204" max="8448" width="9.140625" style="531"/>
    <col min="8449" max="8449" width="5.140625" style="531" customWidth="1"/>
    <col min="8450" max="8450" width="35.85546875" style="531" customWidth="1"/>
    <col min="8451" max="8451" width="7.7109375" style="531" customWidth="1"/>
    <col min="8452" max="8452" width="0" style="531" hidden="1" customWidth="1"/>
    <col min="8453" max="8453" width="12.28515625" style="531" customWidth="1"/>
    <col min="8454" max="8454" width="0" style="531" hidden="1" customWidth="1"/>
    <col min="8455" max="8455" width="12.5703125" style="531" customWidth="1"/>
    <col min="8456" max="8457" width="0" style="531" hidden="1" customWidth="1"/>
    <col min="8458" max="8458" width="13.7109375" style="531" customWidth="1"/>
    <col min="8459" max="8459" width="11.28515625" style="531" customWidth="1"/>
    <col min="8460" max="8704" width="9.140625" style="531"/>
    <col min="8705" max="8705" width="5.140625" style="531" customWidth="1"/>
    <col min="8706" max="8706" width="35.85546875" style="531" customWidth="1"/>
    <col min="8707" max="8707" width="7.7109375" style="531" customWidth="1"/>
    <col min="8708" max="8708" width="0" style="531" hidden="1" customWidth="1"/>
    <col min="8709" max="8709" width="12.28515625" style="531" customWidth="1"/>
    <col min="8710" max="8710" width="0" style="531" hidden="1" customWidth="1"/>
    <col min="8711" max="8711" width="12.5703125" style="531" customWidth="1"/>
    <col min="8712" max="8713" width="0" style="531" hidden="1" customWidth="1"/>
    <col min="8714" max="8714" width="13.7109375" style="531" customWidth="1"/>
    <col min="8715" max="8715" width="11.28515625" style="531" customWidth="1"/>
    <col min="8716" max="8960" width="9.140625" style="531"/>
    <col min="8961" max="8961" width="5.140625" style="531" customWidth="1"/>
    <col min="8962" max="8962" width="35.85546875" style="531" customWidth="1"/>
    <col min="8963" max="8963" width="7.7109375" style="531" customWidth="1"/>
    <col min="8964" max="8964" width="0" style="531" hidden="1" customWidth="1"/>
    <col min="8965" max="8965" width="12.28515625" style="531" customWidth="1"/>
    <col min="8966" max="8966" width="0" style="531" hidden="1" customWidth="1"/>
    <col min="8967" max="8967" width="12.5703125" style="531" customWidth="1"/>
    <col min="8968" max="8969" width="0" style="531" hidden="1" customWidth="1"/>
    <col min="8970" max="8970" width="13.7109375" style="531" customWidth="1"/>
    <col min="8971" max="8971" width="11.28515625" style="531" customWidth="1"/>
    <col min="8972" max="9216" width="9.140625" style="531"/>
    <col min="9217" max="9217" width="5.140625" style="531" customWidth="1"/>
    <col min="9218" max="9218" width="35.85546875" style="531" customWidth="1"/>
    <col min="9219" max="9219" width="7.7109375" style="531" customWidth="1"/>
    <col min="9220" max="9220" width="0" style="531" hidden="1" customWidth="1"/>
    <col min="9221" max="9221" width="12.28515625" style="531" customWidth="1"/>
    <col min="9222" max="9222" width="0" style="531" hidden="1" customWidth="1"/>
    <col min="9223" max="9223" width="12.5703125" style="531" customWidth="1"/>
    <col min="9224" max="9225" width="0" style="531" hidden="1" customWidth="1"/>
    <col min="9226" max="9226" width="13.7109375" style="531" customWidth="1"/>
    <col min="9227" max="9227" width="11.28515625" style="531" customWidth="1"/>
    <col min="9228" max="9472" width="9.140625" style="531"/>
    <col min="9473" max="9473" width="5.140625" style="531" customWidth="1"/>
    <col min="9474" max="9474" width="35.85546875" style="531" customWidth="1"/>
    <col min="9475" max="9475" width="7.7109375" style="531" customWidth="1"/>
    <col min="9476" max="9476" width="0" style="531" hidden="1" customWidth="1"/>
    <col min="9477" max="9477" width="12.28515625" style="531" customWidth="1"/>
    <col min="9478" max="9478" width="0" style="531" hidden="1" customWidth="1"/>
    <col min="9479" max="9479" width="12.5703125" style="531" customWidth="1"/>
    <col min="9480" max="9481" width="0" style="531" hidden="1" customWidth="1"/>
    <col min="9482" max="9482" width="13.7109375" style="531" customWidth="1"/>
    <col min="9483" max="9483" width="11.28515625" style="531" customWidth="1"/>
    <col min="9484" max="9728" width="9.140625" style="531"/>
    <col min="9729" max="9729" width="5.140625" style="531" customWidth="1"/>
    <col min="9730" max="9730" width="35.85546875" style="531" customWidth="1"/>
    <col min="9731" max="9731" width="7.7109375" style="531" customWidth="1"/>
    <col min="9732" max="9732" width="0" style="531" hidden="1" customWidth="1"/>
    <col min="9733" max="9733" width="12.28515625" style="531" customWidth="1"/>
    <col min="9734" max="9734" width="0" style="531" hidden="1" customWidth="1"/>
    <col min="9735" max="9735" width="12.5703125" style="531" customWidth="1"/>
    <col min="9736" max="9737" width="0" style="531" hidden="1" customWidth="1"/>
    <col min="9738" max="9738" width="13.7109375" style="531" customWidth="1"/>
    <col min="9739" max="9739" width="11.28515625" style="531" customWidth="1"/>
    <col min="9740" max="9984" width="9.140625" style="531"/>
    <col min="9985" max="9985" width="5.140625" style="531" customWidth="1"/>
    <col min="9986" max="9986" width="35.85546875" style="531" customWidth="1"/>
    <col min="9987" max="9987" width="7.7109375" style="531" customWidth="1"/>
    <col min="9988" max="9988" width="0" style="531" hidden="1" customWidth="1"/>
    <col min="9989" max="9989" width="12.28515625" style="531" customWidth="1"/>
    <col min="9990" max="9990" width="0" style="531" hidden="1" customWidth="1"/>
    <col min="9991" max="9991" width="12.5703125" style="531" customWidth="1"/>
    <col min="9992" max="9993" width="0" style="531" hidden="1" customWidth="1"/>
    <col min="9994" max="9994" width="13.7109375" style="531" customWidth="1"/>
    <col min="9995" max="9995" width="11.28515625" style="531" customWidth="1"/>
    <col min="9996" max="10240" width="9.140625" style="531"/>
    <col min="10241" max="10241" width="5.140625" style="531" customWidth="1"/>
    <col min="10242" max="10242" width="35.85546875" style="531" customWidth="1"/>
    <col min="10243" max="10243" width="7.7109375" style="531" customWidth="1"/>
    <col min="10244" max="10244" width="0" style="531" hidden="1" customWidth="1"/>
    <col min="10245" max="10245" width="12.28515625" style="531" customWidth="1"/>
    <col min="10246" max="10246" width="0" style="531" hidden="1" customWidth="1"/>
    <col min="10247" max="10247" width="12.5703125" style="531" customWidth="1"/>
    <col min="10248" max="10249" width="0" style="531" hidden="1" customWidth="1"/>
    <col min="10250" max="10250" width="13.7109375" style="531" customWidth="1"/>
    <col min="10251" max="10251" width="11.28515625" style="531" customWidth="1"/>
    <col min="10252" max="10496" width="9.140625" style="531"/>
    <col min="10497" max="10497" width="5.140625" style="531" customWidth="1"/>
    <col min="10498" max="10498" width="35.85546875" style="531" customWidth="1"/>
    <col min="10499" max="10499" width="7.7109375" style="531" customWidth="1"/>
    <col min="10500" max="10500" width="0" style="531" hidden="1" customWidth="1"/>
    <col min="10501" max="10501" width="12.28515625" style="531" customWidth="1"/>
    <col min="10502" max="10502" width="0" style="531" hidden="1" customWidth="1"/>
    <col min="10503" max="10503" width="12.5703125" style="531" customWidth="1"/>
    <col min="10504" max="10505" width="0" style="531" hidden="1" customWidth="1"/>
    <col min="10506" max="10506" width="13.7109375" style="531" customWidth="1"/>
    <col min="10507" max="10507" width="11.28515625" style="531" customWidth="1"/>
    <col min="10508" max="10752" width="9.140625" style="531"/>
    <col min="10753" max="10753" width="5.140625" style="531" customWidth="1"/>
    <col min="10754" max="10754" width="35.85546875" style="531" customWidth="1"/>
    <col min="10755" max="10755" width="7.7109375" style="531" customWidth="1"/>
    <col min="10756" max="10756" width="0" style="531" hidden="1" customWidth="1"/>
    <col min="10757" max="10757" width="12.28515625" style="531" customWidth="1"/>
    <col min="10758" max="10758" width="0" style="531" hidden="1" customWidth="1"/>
    <col min="10759" max="10759" width="12.5703125" style="531" customWidth="1"/>
    <col min="10760" max="10761" width="0" style="531" hidden="1" customWidth="1"/>
    <col min="10762" max="10762" width="13.7109375" style="531" customWidth="1"/>
    <col min="10763" max="10763" width="11.28515625" style="531" customWidth="1"/>
    <col min="10764" max="11008" width="9.140625" style="531"/>
    <col min="11009" max="11009" width="5.140625" style="531" customWidth="1"/>
    <col min="11010" max="11010" width="35.85546875" style="531" customWidth="1"/>
    <col min="11011" max="11011" width="7.7109375" style="531" customWidth="1"/>
    <col min="11012" max="11012" width="0" style="531" hidden="1" customWidth="1"/>
    <col min="11013" max="11013" width="12.28515625" style="531" customWidth="1"/>
    <col min="11014" max="11014" width="0" style="531" hidden="1" customWidth="1"/>
    <col min="11015" max="11015" width="12.5703125" style="531" customWidth="1"/>
    <col min="11016" max="11017" width="0" style="531" hidden="1" customWidth="1"/>
    <col min="11018" max="11018" width="13.7109375" style="531" customWidth="1"/>
    <col min="11019" max="11019" width="11.28515625" style="531" customWidth="1"/>
    <col min="11020" max="11264" width="9.140625" style="531"/>
    <col min="11265" max="11265" width="5.140625" style="531" customWidth="1"/>
    <col min="11266" max="11266" width="35.85546875" style="531" customWidth="1"/>
    <col min="11267" max="11267" width="7.7109375" style="531" customWidth="1"/>
    <col min="11268" max="11268" width="0" style="531" hidden="1" customWidth="1"/>
    <col min="11269" max="11269" width="12.28515625" style="531" customWidth="1"/>
    <col min="11270" max="11270" width="0" style="531" hidden="1" customWidth="1"/>
    <col min="11271" max="11271" width="12.5703125" style="531" customWidth="1"/>
    <col min="11272" max="11273" width="0" style="531" hidden="1" customWidth="1"/>
    <col min="11274" max="11274" width="13.7109375" style="531" customWidth="1"/>
    <col min="11275" max="11275" width="11.28515625" style="531" customWidth="1"/>
    <col min="11276" max="11520" width="9.140625" style="531"/>
    <col min="11521" max="11521" width="5.140625" style="531" customWidth="1"/>
    <col min="11522" max="11522" width="35.85546875" style="531" customWidth="1"/>
    <col min="11523" max="11523" width="7.7109375" style="531" customWidth="1"/>
    <col min="11524" max="11524" width="0" style="531" hidden="1" customWidth="1"/>
    <col min="11525" max="11525" width="12.28515625" style="531" customWidth="1"/>
    <col min="11526" max="11526" width="0" style="531" hidden="1" customWidth="1"/>
    <col min="11527" max="11527" width="12.5703125" style="531" customWidth="1"/>
    <col min="11528" max="11529" width="0" style="531" hidden="1" customWidth="1"/>
    <col min="11530" max="11530" width="13.7109375" style="531" customWidth="1"/>
    <col min="11531" max="11531" width="11.28515625" style="531" customWidth="1"/>
    <col min="11532" max="11776" width="9.140625" style="531"/>
    <col min="11777" max="11777" width="5.140625" style="531" customWidth="1"/>
    <col min="11778" max="11778" width="35.85546875" style="531" customWidth="1"/>
    <col min="11779" max="11779" width="7.7109375" style="531" customWidth="1"/>
    <col min="11780" max="11780" width="0" style="531" hidden="1" customWidth="1"/>
    <col min="11781" max="11781" width="12.28515625" style="531" customWidth="1"/>
    <col min="11782" max="11782" width="0" style="531" hidden="1" customWidth="1"/>
    <col min="11783" max="11783" width="12.5703125" style="531" customWidth="1"/>
    <col min="11784" max="11785" width="0" style="531" hidden="1" customWidth="1"/>
    <col min="11786" max="11786" width="13.7109375" style="531" customWidth="1"/>
    <col min="11787" max="11787" width="11.28515625" style="531" customWidth="1"/>
    <col min="11788" max="12032" width="9.140625" style="531"/>
    <col min="12033" max="12033" width="5.140625" style="531" customWidth="1"/>
    <col min="12034" max="12034" width="35.85546875" style="531" customWidth="1"/>
    <col min="12035" max="12035" width="7.7109375" style="531" customWidth="1"/>
    <col min="12036" max="12036" width="0" style="531" hidden="1" customWidth="1"/>
    <col min="12037" max="12037" width="12.28515625" style="531" customWidth="1"/>
    <col min="12038" max="12038" width="0" style="531" hidden="1" customWidth="1"/>
    <col min="12039" max="12039" width="12.5703125" style="531" customWidth="1"/>
    <col min="12040" max="12041" width="0" style="531" hidden="1" customWidth="1"/>
    <col min="12042" max="12042" width="13.7109375" style="531" customWidth="1"/>
    <col min="12043" max="12043" width="11.28515625" style="531" customWidth="1"/>
    <col min="12044" max="12288" width="9.140625" style="531"/>
    <col min="12289" max="12289" width="5.140625" style="531" customWidth="1"/>
    <col min="12290" max="12290" width="35.85546875" style="531" customWidth="1"/>
    <col min="12291" max="12291" width="7.7109375" style="531" customWidth="1"/>
    <col min="12292" max="12292" width="0" style="531" hidden="1" customWidth="1"/>
    <col min="12293" max="12293" width="12.28515625" style="531" customWidth="1"/>
    <col min="12294" max="12294" width="0" style="531" hidden="1" customWidth="1"/>
    <col min="12295" max="12295" width="12.5703125" style="531" customWidth="1"/>
    <col min="12296" max="12297" width="0" style="531" hidden="1" customWidth="1"/>
    <col min="12298" max="12298" width="13.7109375" style="531" customWidth="1"/>
    <col min="12299" max="12299" width="11.28515625" style="531" customWidth="1"/>
    <col min="12300" max="12544" width="9.140625" style="531"/>
    <col min="12545" max="12545" width="5.140625" style="531" customWidth="1"/>
    <col min="12546" max="12546" width="35.85546875" style="531" customWidth="1"/>
    <col min="12547" max="12547" width="7.7109375" style="531" customWidth="1"/>
    <col min="12548" max="12548" width="0" style="531" hidden="1" customWidth="1"/>
    <col min="12549" max="12549" width="12.28515625" style="531" customWidth="1"/>
    <col min="12550" max="12550" width="0" style="531" hidden="1" customWidth="1"/>
    <col min="12551" max="12551" width="12.5703125" style="531" customWidth="1"/>
    <col min="12552" max="12553" width="0" style="531" hidden="1" customWidth="1"/>
    <col min="12554" max="12554" width="13.7109375" style="531" customWidth="1"/>
    <col min="12555" max="12555" width="11.28515625" style="531" customWidth="1"/>
    <col min="12556" max="12800" width="9.140625" style="531"/>
    <col min="12801" max="12801" width="5.140625" style="531" customWidth="1"/>
    <col min="12802" max="12802" width="35.85546875" style="531" customWidth="1"/>
    <col min="12803" max="12803" width="7.7109375" style="531" customWidth="1"/>
    <col min="12804" max="12804" width="0" style="531" hidden="1" customWidth="1"/>
    <col min="12805" max="12805" width="12.28515625" style="531" customWidth="1"/>
    <col min="12806" max="12806" width="0" style="531" hidden="1" customWidth="1"/>
    <col min="12807" max="12807" width="12.5703125" style="531" customWidth="1"/>
    <col min="12808" max="12809" width="0" style="531" hidden="1" customWidth="1"/>
    <col min="12810" max="12810" width="13.7109375" style="531" customWidth="1"/>
    <col min="12811" max="12811" width="11.28515625" style="531" customWidth="1"/>
    <col min="12812" max="13056" width="9.140625" style="531"/>
    <col min="13057" max="13057" width="5.140625" style="531" customWidth="1"/>
    <col min="13058" max="13058" width="35.85546875" style="531" customWidth="1"/>
    <col min="13059" max="13059" width="7.7109375" style="531" customWidth="1"/>
    <col min="13060" max="13060" width="0" style="531" hidden="1" customWidth="1"/>
    <col min="13061" max="13061" width="12.28515625" style="531" customWidth="1"/>
    <col min="13062" max="13062" width="0" style="531" hidden="1" customWidth="1"/>
    <col min="13063" max="13063" width="12.5703125" style="531" customWidth="1"/>
    <col min="13064" max="13065" width="0" style="531" hidden="1" customWidth="1"/>
    <col min="13066" max="13066" width="13.7109375" style="531" customWidth="1"/>
    <col min="13067" max="13067" width="11.28515625" style="531" customWidth="1"/>
    <col min="13068" max="13312" width="9.140625" style="531"/>
    <col min="13313" max="13313" width="5.140625" style="531" customWidth="1"/>
    <col min="13314" max="13314" width="35.85546875" style="531" customWidth="1"/>
    <col min="13315" max="13315" width="7.7109375" style="531" customWidth="1"/>
    <col min="13316" max="13316" width="0" style="531" hidden="1" customWidth="1"/>
    <col min="13317" max="13317" width="12.28515625" style="531" customWidth="1"/>
    <col min="13318" max="13318" width="0" style="531" hidden="1" customWidth="1"/>
    <col min="13319" max="13319" width="12.5703125" style="531" customWidth="1"/>
    <col min="13320" max="13321" width="0" style="531" hidden="1" customWidth="1"/>
    <col min="13322" max="13322" width="13.7109375" style="531" customWidth="1"/>
    <col min="13323" max="13323" width="11.28515625" style="531" customWidth="1"/>
    <col min="13324" max="13568" width="9.140625" style="531"/>
    <col min="13569" max="13569" width="5.140625" style="531" customWidth="1"/>
    <col min="13570" max="13570" width="35.85546875" style="531" customWidth="1"/>
    <col min="13571" max="13571" width="7.7109375" style="531" customWidth="1"/>
    <col min="13572" max="13572" width="0" style="531" hidden="1" customWidth="1"/>
    <col min="13573" max="13573" width="12.28515625" style="531" customWidth="1"/>
    <col min="13574" max="13574" width="0" style="531" hidden="1" customWidth="1"/>
    <col min="13575" max="13575" width="12.5703125" style="531" customWidth="1"/>
    <col min="13576" max="13577" width="0" style="531" hidden="1" customWidth="1"/>
    <col min="13578" max="13578" width="13.7109375" style="531" customWidth="1"/>
    <col min="13579" max="13579" width="11.28515625" style="531" customWidth="1"/>
    <col min="13580" max="13824" width="9.140625" style="531"/>
    <col min="13825" max="13825" width="5.140625" style="531" customWidth="1"/>
    <col min="13826" max="13826" width="35.85546875" style="531" customWidth="1"/>
    <col min="13827" max="13827" width="7.7109375" style="531" customWidth="1"/>
    <col min="13828" max="13828" width="0" style="531" hidden="1" customWidth="1"/>
    <col min="13829" max="13829" width="12.28515625" style="531" customWidth="1"/>
    <col min="13830" max="13830" width="0" style="531" hidden="1" customWidth="1"/>
    <col min="13831" max="13831" width="12.5703125" style="531" customWidth="1"/>
    <col min="13832" max="13833" width="0" style="531" hidden="1" customWidth="1"/>
    <col min="13834" max="13834" width="13.7109375" style="531" customWidth="1"/>
    <col min="13835" max="13835" width="11.28515625" style="531" customWidth="1"/>
    <col min="13836" max="14080" width="9.140625" style="531"/>
    <col min="14081" max="14081" width="5.140625" style="531" customWidth="1"/>
    <col min="14082" max="14082" width="35.85546875" style="531" customWidth="1"/>
    <col min="14083" max="14083" width="7.7109375" style="531" customWidth="1"/>
    <col min="14084" max="14084" width="0" style="531" hidden="1" customWidth="1"/>
    <col min="14085" max="14085" width="12.28515625" style="531" customWidth="1"/>
    <col min="14086" max="14086" width="0" style="531" hidden="1" customWidth="1"/>
    <col min="14087" max="14087" width="12.5703125" style="531" customWidth="1"/>
    <col min="14088" max="14089" width="0" style="531" hidden="1" customWidth="1"/>
    <col min="14090" max="14090" width="13.7109375" style="531" customWidth="1"/>
    <col min="14091" max="14091" width="11.28515625" style="531" customWidth="1"/>
    <col min="14092" max="14336" width="9.140625" style="531"/>
    <col min="14337" max="14337" width="5.140625" style="531" customWidth="1"/>
    <col min="14338" max="14338" width="35.85546875" style="531" customWidth="1"/>
    <col min="14339" max="14339" width="7.7109375" style="531" customWidth="1"/>
    <col min="14340" max="14340" width="0" style="531" hidden="1" customWidth="1"/>
    <col min="14341" max="14341" width="12.28515625" style="531" customWidth="1"/>
    <col min="14342" max="14342" width="0" style="531" hidden="1" customWidth="1"/>
    <col min="14343" max="14343" width="12.5703125" style="531" customWidth="1"/>
    <col min="14344" max="14345" width="0" style="531" hidden="1" customWidth="1"/>
    <col min="14346" max="14346" width="13.7109375" style="531" customWidth="1"/>
    <col min="14347" max="14347" width="11.28515625" style="531" customWidth="1"/>
    <col min="14348" max="14592" width="9.140625" style="531"/>
    <col min="14593" max="14593" width="5.140625" style="531" customWidth="1"/>
    <col min="14594" max="14594" width="35.85546875" style="531" customWidth="1"/>
    <col min="14595" max="14595" width="7.7109375" style="531" customWidth="1"/>
    <col min="14596" max="14596" width="0" style="531" hidden="1" customWidth="1"/>
    <col min="14597" max="14597" width="12.28515625" style="531" customWidth="1"/>
    <col min="14598" max="14598" width="0" style="531" hidden="1" customWidth="1"/>
    <col min="14599" max="14599" width="12.5703125" style="531" customWidth="1"/>
    <col min="14600" max="14601" width="0" style="531" hidden="1" customWidth="1"/>
    <col min="14602" max="14602" width="13.7109375" style="531" customWidth="1"/>
    <col min="14603" max="14603" width="11.28515625" style="531" customWidth="1"/>
    <col min="14604" max="14848" width="9.140625" style="531"/>
    <col min="14849" max="14849" width="5.140625" style="531" customWidth="1"/>
    <col min="14850" max="14850" width="35.85546875" style="531" customWidth="1"/>
    <col min="14851" max="14851" width="7.7109375" style="531" customWidth="1"/>
    <col min="14852" max="14852" width="0" style="531" hidden="1" customWidth="1"/>
    <col min="14853" max="14853" width="12.28515625" style="531" customWidth="1"/>
    <col min="14854" max="14854" width="0" style="531" hidden="1" customWidth="1"/>
    <col min="14855" max="14855" width="12.5703125" style="531" customWidth="1"/>
    <col min="14856" max="14857" width="0" style="531" hidden="1" customWidth="1"/>
    <col min="14858" max="14858" width="13.7109375" style="531" customWidth="1"/>
    <col min="14859" max="14859" width="11.28515625" style="531" customWidth="1"/>
    <col min="14860" max="15104" width="9.140625" style="531"/>
    <col min="15105" max="15105" width="5.140625" style="531" customWidth="1"/>
    <col min="15106" max="15106" width="35.85546875" style="531" customWidth="1"/>
    <col min="15107" max="15107" width="7.7109375" style="531" customWidth="1"/>
    <col min="15108" max="15108" width="0" style="531" hidden="1" customWidth="1"/>
    <col min="15109" max="15109" width="12.28515625" style="531" customWidth="1"/>
    <col min="15110" max="15110" width="0" style="531" hidden="1" customWidth="1"/>
    <col min="15111" max="15111" width="12.5703125" style="531" customWidth="1"/>
    <col min="15112" max="15113" width="0" style="531" hidden="1" customWidth="1"/>
    <col min="15114" max="15114" width="13.7109375" style="531" customWidth="1"/>
    <col min="15115" max="15115" width="11.28515625" style="531" customWidth="1"/>
    <col min="15116" max="15360" width="9.140625" style="531"/>
    <col min="15361" max="15361" width="5.140625" style="531" customWidth="1"/>
    <col min="15362" max="15362" width="35.85546875" style="531" customWidth="1"/>
    <col min="15363" max="15363" width="7.7109375" style="531" customWidth="1"/>
    <col min="15364" max="15364" width="0" style="531" hidden="1" customWidth="1"/>
    <col min="15365" max="15365" width="12.28515625" style="531" customWidth="1"/>
    <col min="15366" max="15366" width="0" style="531" hidden="1" customWidth="1"/>
    <col min="15367" max="15367" width="12.5703125" style="531" customWidth="1"/>
    <col min="15368" max="15369" width="0" style="531" hidden="1" customWidth="1"/>
    <col min="15370" max="15370" width="13.7109375" style="531" customWidth="1"/>
    <col min="15371" max="15371" width="11.28515625" style="531" customWidth="1"/>
    <col min="15372" max="15616" width="9.140625" style="531"/>
    <col min="15617" max="15617" width="5.140625" style="531" customWidth="1"/>
    <col min="15618" max="15618" width="35.85546875" style="531" customWidth="1"/>
    <col min="15619" max="15619" width="7.7109375" style="531" customWidth="1"/>
    <col min="15620" max="15620" width="0" style="531" hidden="1" customWidth="1"/>
    <col min="15621" max="15621" width="12.28515625" style="531" customWidth="1"/>
    <col min="15622" max="15622" width="0" style="531" hidden="1" customWidth="1"/>
    <col min="15623" max="15623" width="12.5703125" style="531" customWidth="1"/>
    <col min="15624" max="15625" width="0" style="531" hidden="1" customWidth="1"/>
    <col min="15626" max="15626" width="13.7109375" style="531" customWidth="1"/>
    <col min="15627" max="15627" width="11.28515625" style="531" customWidth="1"/>
    <col min="15628" max="15872" width="9.140625" style="531"/>
    <col min="15873" max="15873" width="5.140625" style="531" customWidth="1"/>
    <col min="15874" max="15874" width="35.85546875" style="531" customWidth="1"/>
    <col min="15875" max="15875" width="7.7109375" style="531" customWidth="1"/>
    <col min="15876" max="15876" width="0" style="531" hidden="1" customWidth="1"/>
    <col min="15877" max="15877" width="12.28515625" style="531" customWidth="1"/>
    <col min="15878" max="15878" width="0" style="531" hidden="1" customWidth="1"/>
    <col min="15879" max="15879" width="12.5703125" style="531" customWidth="1"/>
    <col min="15880" max="15881" width="0" style="531" hidden="1" customWidth="1"/>
    <col min="15882" max="15882" width="13.7109375" style="531" customWidth="1"/>
    <col min="15883" max="15883" width="11.28515625" style="531" customWidth="1"/>
    <col min="15884" max="16128" width="9.140625" style="531"/>
    <col min="16129" max="16129" width="5.140625" style="531" customWidth="1"/>
    <col min="16130" max="16130" width="35.85546875" style="531" customWidth="1"/>
    <col min="16131" max="16131" width="7.7109375" style="531" customWidth="1"/>
    <col min="16132" max="16132" width="0" style="531" hidden="1" customWidth="1"/>
    <col min="16133" max="16133" width="12.28515625" style="531" customWidth="1"/>
    <col min="16134" max="16134" width="0" style="531" hidden="1" customWidth="1"/>
    <col min="16135" max="16135" width="12.5703125" style="531" customWidth="1"/>
    <col min="16136" max="16137" width="0" style="531" hidden="1" customWidth="1"/>
    <col min="16138" max="16138" width="13.7109375" style="531" customWidth="1"/>
    <col min="16139" max="16139" width="11.28515625" style="531" customWidth="1"/>
    <col min="16140" max="16384" width="9.140625" style="531"/>
  </cols>
  <sheetData>
    <row r="1" spans="1:15" ht="15.75" customHeight="1" x14ac:dyDescent="0.2">
      <c r="A1" s="1034" t="s">
        <v>1323</v>
      </c>
      <c r="B1" s="1035"/>
      <c r="C1" s="1036"/>
      <c r="E1" s="1036"/>
      <c r="G1" s="1036"/>
      <c r="J1" s="1036"/>
      <c r="K1" s="1036"/>
    </row>
    <row r="2" spans="1:15" ht="21" customHeight="1" x14ac:dyDescent="0.2">
      <c r="A2" s="1382" t="s">
        <v>3577</v>
      </c>
      <c r="B2" s="1382"/>
      <c r="C2" s="1382"/>
      <c r="D2" s="1383"/>
      <c r="E2" s="1382"/>
      <c r="F2" s="1383"/>
      <c r="G2" s="1382"/>
      <c r="H2" s="1383"/>
      <c r="I2" s="1383"/>
      <c r="J2" s="1382"/>
      <c r="K2" s="1382"/>
    </row>
    <row r="3" spans="1:15" ht="9.75" customHeight="1" x14ac:dyDescent="0.2"/>
    <row r="4" spans="1:15" ht="30.75" customHeight="1" x14ac:dyDescent="0.2">
      <c r="A4" s="1384" t="s">
        <v>562</v>
      </c>
      <c r="B4" s="1384" t="s">
        <v>2</v>
      </c>
      <c r="C4" s="1384" t="s">
        <v>3</v>
      </c>
      <c r="D4" s="1385" t="s">
        <v>1340</v>
      </c>
      <c r="E4" s="1388" t="s">
        <v>3590</v>
      </c>
      <c r="F4" s="1389" t="s">
        <v>2356</v>
      </c>
      <c r="G4" s="1390"/>
      <c r="H4" s="1391"/>
      <c r="I4" s="1391"/>
      <c r="J4" s="1390"/>
      <c r="K4" s="1392"/>
    </row>
    <row r="5" spans="1:15" ht="12.75" customHeight="1" x14ac:dyDescent="0.2">
      <c r="A5" s="1384"/>
      <c r="B5" s="1384"/>
      <c r="C5" s="1384"/>
      <c r="D5" s="1386"/>
      <c r="E5" s="1388"/>
      <c r="F5" s="1393" t="s">
        <v>1413</v>
      </c>
      <c r="G5" s="1384" t="s">
        <v>2324</v>
      </c>
      <c r="H5" s="1394" t="s">
        <v>1414</v>
      </c>
      <c r="I5" s="1395"/>
      <c r="J5" s="1378" t="s">
        <v>2357</v>
      </c>
      <c r="K5" s="1379"/>
    </row>
    <row r="6" spans="1:15" ht="21" customHeight="1" x14ac:dyDescent="0.2">
      <c r="A6" s="1384"/>
      <c r="B6" s="1384"/>
      <c r="C6" s="1384"/>
      <c r="D6" s="1386"/>
      <c r="E6" s="1388"/>
      <c r="F6" s="1393"/>
      <c r="G6" s="1384"/>
      <c r="H6" s="1396"/>
      <c r="I6" s="1397"/>
      <c r="J6" s="1380"/>
      <c r="K6" s="1381"/>
    </row>
    <row r="7" spans="1:15" ht="66" customHeight="1" x14ac:dyDescent="0.2">
      <c r="A7" s="1384"/>
      <c r="B7" s="1384"/>
      <c r="C7" s="1384"/>
      <c r="D7" s="1387"/>
      <c r="E7" s="1388"/>
      <c r="F7" s="1393"/>
      <c r="G7" s="1384"/>
      <c r="H7" s="532" t="s">
        <v>171</v>
      </c>
      <c r="I7" s="415" t="s">
        <v>172</v>
      </c>
      <c r="J7" s="858" t="s">
        <v>2323</v>
      </c>
      <c r="K7" s="865" t="s">
        <v>172</v>
      </c>
    </row>
    <row r="8" spans="1:15" s="529" customFormat="1" ht="18" customHeight="1" x14ac:dyDescent="0.2">
      <c r="A8" s="859">
        <v>1</v>
      </c>
      <c r="B8" s="860" t="str">
        <f>O8</f>
        <v>Đất nông nghiệp</v>
      </c>
      <c r="C8" s="859" t="s">
        <v>39</v>
      </c>
      <c r="D8" s="416">
        <v>6053.515599999997</v>
      </c>
      <c r="E8" s="866">
        <v>7166.079999999999</v>
      </c>
      <c r="F8" s="417">
        <v>7752.4699999999984</v>
      </c>
      <c r="G8" s="866">
        <v>7752.4699999999984</v>
      </c>
      <c r="H8" s="418">
        <v>586.38999999999942</v>
      </c>
      <c r="I8" s="418">
        <v>108.18285589890149</v>
      </c>
      <c r="J8" s="869">
        <v>586.38999999999942</v>
      </c>
      <c r="K8" s="870">
        <v>108.18285589890149</v>
      </c>
      <c r="O8" s="531" t="s">
        <v>38</v>
      </c>
    </row>
    <row r="9" spans="1:15" ht="18" customHeight="1" x14ac:dyDescent="0.2">
      <c r="A9" s="861" t="s">
        <v>40</v>
      </c>
      <c r="B9" s="862" t="str">
        <f t="shared" ref="B9:B57" si="0">O9</f>
        <v>Đất trồng lúa</v>
      </c>
      <c r="C9" s="861" t="s">
        <v>42</v>
      </c>
      <c r="D9" s="419">
        <v>41.959999999999994</v>
      </c>
      <c r="E9" s="867">
        <v>57.709999999999987</v>
      </c>
      <c r="F9" s="535">
        <v>98.73</v>
      </c>
      <c r="G9" s="867">
        <v>98.72999999999999</v>
      </c>
      <c r="H9" s="536">
        <v>41.020000000000017</v>
      </c>
      <c r="I9" s="536">
        <v>171.07953560907993</v>
      </c>
      <c r="J9" s="871">
        <v>41.02</v>
      </c>
      <c r="K9" s="872">
        <v>171.07953560907993</v>
      </c>
      <c r="O9" s="531" t="s">
        <v>41</v>
      </c>
    </row>
    <row r="10" spans="1:15" ht="19.5" customHeight="1" x14ac:dyDescent="0.2">
      <c r="A10" s="861"/>
      <c r="B10" s="863" t="str">
        <f t="shared" si="0"/>
        <v>Trong đó: Đất chuyên trồng lúa nước</v>
      </c>
      <c r="C10" s="864" t="s">
        <v>44</v>
      </c>
      <c r="D10" s="419">
        <v>41.959999999999994</v>
      </c>
      <c r="E10" s="868">
        <v>6.9600000000000009</v>
      </c>
      <c r="F10" s="535">
        <v>43.21</v>
      </c>
      <c r="G10" s="868">
        <v>43.21</v>
      </c>
      <c r="H10" s="537">
        <v>36.25</v>
      </c>
      <c r="I10" s="537">
        <v>620.83333333333326</v>
      </c>
      <c r="J10" s="873">
        <v>36.25</v>
      </c>
      <c r="K10" s="872">
        <v>620.83333333333326</v>
      </c>
      <c r="O10" s="531" t="s">
        <v>43</v>
      </c>
    </row>
    <row r="11" spans="1:15" ht="18" customHeight="1" x14ac:dyDescent="0.2">
      <c r="A11" s="861" t="s">
        <v>47</v>
      </c>
      <c r="B11" s="862" t="str">
        <f t="shared" si="0"/>
        <v>Đất trồng cây hàng năm khác</v>
      </c>
      <c r="C11" s="861" t="s">
        <v>49</v>
      </c>
      <c r="D11" s="419">
        <v>2022.3900000000003</v>
      </c>
      <c r="E11" s="868">
        <v>2819.4599999999996</v>
      </c>
      <c r="F11" s="535">
        <v>3021.17</v>
      </c>
      <c r="G11" s="868">
        <v>3021.17</v>
      </c>
      <c r="H11" s="537">
        <v>201.71000000000049</v>
      </c>
      <c r="I11" s="537">
        <v>107.15420683393275</v>
      </c>
      <c r="J11" s="871">
        <v>201.71000000000049</v>
      </c>
      <c r="K11" s="872">
        <v>107.15420683393275</v>
      </c>
      <c r="O11" s="531" t="s">
        <v>48</v>
      </c>
    </row>
    <row r="12" spans="1:15" ht="18" customHeight="1" x14ac:dyDescent="0.2">
      <c r="A12" s="861" t="s">
        <v>50</v>
      </c>
      <c r="B12" s="862" t="str">
        <f t="shared" si="0"/>
        <v>Đất trồng cây lâu năm</v>
      </c>
      <c r="C12" s="861" t="s">
        <v>52</v>
      </c>
      <c r="D12" s="419">
        <v>3348.96</v>
      </c>
      <c r="E12" s="868">
        <v>3850.32</v>
      </c>
      <c r="F12" s="535">
        <v>4157.32</v>
      </c>
      <c r="G12" s="868">
        <v>4157.32</v>
      </c>
      <c r="H12" s="537">
        <v>306.99999999999955</v>
      </c>
      <c r="I12" s="537">
        <v>107.97336325292441</v>
      </c>
      <c r="J12" s="871">
        <v>306.99999999999955</v>
      </c>
      <c r="K12" s="872">
        <v>107.97336325292441</v>
      </c>
      <c r="O12" s="531" t="s">
        <v>51</v>
      </c>
    </row>
    <row r="13" spans="1:15" ht="18" customHeight="1" x14ac:dyDescent="0.2">
      <c r="A13" s="861" t="s">
        <v>53</v>
      </c>
      <c r="B13" s="862" t="str">
        <f t="shared" si="0"/>
        <v>Đất rừng phòng hộ</v>
      </c>
      <c r="C13" s="861" t="s">
        <v>55</v>
      </c>
      <c r="D13" s="419">
        <v>168.01999999999998</v>
      </c>
      <c r="E13" s="868">
        <v>148.07</v>
      </c>
      <c r="F13" s="535">
        <v>148.07</v>
      </c>
      <c r="G13" s="868">
        <v>148.07</v>
      </c>
      <c r="H13" s="537">
        <v>0</v>
      </c>
      <c r="I13" s="537">
        <v>100</v>
      </c>
      <c r="J13" s="873">
        <v>0</v>
      </c>
      <c r="K13" s="872">
        <v>100</v>
      </c>
      <c r="O13" s="531" t="s">
        <v>54</v>
      </c>
    </row>
    <row r="14" spans="1:15" ht="18" hidden="1" customHeight="1" x14ac:dyDescent="0.2">
      <c r="A14" s="533" t="s">
        <v>56</v>
      </c>
      <c r="B14" s="534" t="str">
        <f t="shared" si="0"/>
        <v>Đất rừng đặc dụng</v>
      </c>
      <c r="C14" s="533" t="s">
        <v>58</v>
      </c>
      <c r="D14" s="419">
        <v>0</v>
      </c>
      <c r="E14" s="535">
        <v>0</v>
      </c>
      <c r="F14" s="535">
        <v>0</v>
      </c>
      <c r="G14" s="535">
        <v>0</v>
      </c>
      <c r="H14" s="537">
        <v>0</v>
      </c>
      <c r="I14" s="537" t="e">
        <v>#DIV/0!</v>
      </c>
      <c r="J14" s="537">
        <v>0</v>
      </c>
      <c r="K14" s="538" t="e">
        <v>#DIV/0!</v>
      </c>
      <c r="O14" s="531" t="s">
        <v>57</v>
      </c>
    </row>
    <row r="15" spans="1:15" ht="18" hidden="1" customHeight="1" x14ac:dyDescent="0.2">
      <c r="A15" s="533" t="s">
        <v>59</v>
      </c>
      <c r="B15" s="534" t="str">
        <f t="shared" si="0"/>
        <v>Đất rừng sản xuất</v>
      </c>
      <c r="C15" s="533" t="s">
        <v>61</v>
      </c>
      <c r="D15" s="419">
        <v>267.63</v>
      </c>
      <c r="E15" s="535">
        <v>0</v>
      </c>
      <c r="F15" s="535">
        <v>0</v>
      </c>
      <c r="G15" s="535">
        <v>0</v>
      </c>
      <c r="H15" s="537">
        <v>0</v>
      </c>
      <c r="I15" s="537" t="e">
        <v>#DIV/0!</v>
      </c>
      <c r="J15" s="537">
        <v>0</v>
      </c>
      <c r="K15" s="538" t="e">
        <v>#DIV/0!</v>
      </c>
      <c r="O15" s="531" t="s">
        <v>60</v>
      </c>
    </row>
    <row r="16" spans="1:15" ht="18" customHeight="1" x14ac:dyDescent="0.2">
      <c r="A16" s="861" t="s">
        <v>56</v>
      </c>
      <c r="B16" s="862" t="str">
        <f t="shared" si="0"/>
        <v>Đất nuôi trồng thuỷ sản</v>
      </c>
      <c r="C16" s="861" t="s">
        <v>63</v>
      </c>
      <c r="D16" s="419">
        <v>196.17744333333388</v>
      </c>
      <c r="E16" s="868">
        <v>262.28999999999996</v>
      </c>
      <c r="F16" s="535">
        <v>298.95</v>
      </c>
      <c r="G16" s="868">
        <v>298.95</v>
      </c>
      <c r="H16" s="537">
        <v>36.660000000000025</v>
      </c>
      <c r="I16" s="537">
        <v>113.9768958023562</v>
      </c>
      <c r="J16" s="871">
        <v>36.660000000000025</v>
      </c>
      <c r="K16" s="872">
        <v>113.9768958023562</v>
      </c>
      <c r="O16" s="531" t="s">
        <v>62</v>
      </c>
    </row>
    <row r="17" spans="1:15" ht="18" hidden="1" customHeight="1" x14ac:dyDescent="0.2">
      <c r="A17" s="533"/>
      <c r="B17" s="541" t="str">
        <f t="shared" si="0"/>
        <v>Đất làm muối</v>
      </c>
      <c r="C17" s="542" t="s">
        <v>66</v>
      </c>
      <c r="D17" s="419">
        <v>0</v>
      </c>
      <c r="E17" s="535"/>
      <c r="F17" s="535">
        <v>0</v>
      </c>
      <c r="G17" s="535">
        <v>0</v>
      </c>
      <c r="H17" s="537">
        <v>0</v>
      </c>
      <c r="I17" s="537" t="e">
        <v>#DIV/0!</v>
      </c>
      <c r="J17" s="537">
        <v>0</v>
      </c>
      <c r="K17" s="538" t="e">
        <v>#DIV/0!</v>
      </c>
      <c r="O17" s="531" t="s">
        <v>65</v>
      </c>
    </row>
    <row r="18" spans="1:15" s="529" customFormat="1" ht="18" customHeight="1" x14ac:dyDescent="0.2">
      <c r="A18" s="861" t="s">
        <v>59</v>
      </c>
      <c r="B18" s="862" t="str">
        <f t="shared" si="0"/>
        <v>Đất nông nghiệp khác</v>
      </c>
      <c r="C18" s="861" t="s">
        <v>68</v>
      </c>
      <c r="D18" s="419">
        <v>8.378156666663358</v>
      </c>
      <c r="E18" s="868">
        <v>28.230000000000004</v>
      </c>
      <c r="F18" s="535">
        <v>28.23</v>
      </c>
      <c r="G18" s="868">
        <v>28.230000000000004</v>
      </c>
      <c r="H18" s="537">
        <v>0</v>
      </c>
      <c r="I18" s="537">
        <v>99.999999999999986</v>
      </c>
      <c r="J18" s="873">
        <v>0</v>
      </c>
      <c r="K18" s="872">
        <v>100</v>
      </c>
      <c r="O18" s="531" t="s">
        <v>67</v>
      </c>
    </row>
    <row r="19" spans="1:15" ht="18" customHeight="1" x14ac:dyDescent="0.2">
      <c r="A19" s="874">
        <v>2</v>
      </c>
      <c r="B19" s="875" t="str">
        <f t="shared" si="0"/>
        <v>Đất phi nông nghiệp</v>
      </c>
      <c r="C19" s="874" t="s">
        <v>70</v>
      </c>
      <c r="D19" s="420">
        <v>20298.63</v>
      </c>
      <c r="E19" s="876">
        <v>19195.939999999999</v>
      </c>
      <c r="F19" s="543">
        <v>18609.55</v>
      </c>
      <c r="G19" s="876">
        <v>18609.55</v>
      </c>
      <c r="H19" s="544">
        <v>-586.38999999999942</v>
      </c>
      <c r="I19" s="544">
        <v>96.945239462094591</v>
      </c>
      <c r="J19" s="877">
        <v>-586.38999999999942</v>
      </c>
      <c r="K19" s="878">
        <v>96.945239462094591</v>
      </c>
      <c r="O19" s="531" t="s">
        <v>69</v>
      </c>
    </row>
    <row r="20" spans="1:15" ht="21" customHeight="1" x14ac:dyDescent="0.2">
      <c r="A20" s="861" t="s">
        <v>71</v>
      </c>
      <c r="B20" s="862" t="str">
        <f t="shared" si="0"/>
        <v>Đất quốc phòng</v>
      </c>
      <c r="C20" s="861" t="s">
        <v>73</v>
      </c>
      <c r="D20" s="419">
        <v>4228.0640000000003</v>
      </c>
      <c r="E20" s="868">
        <v>4297.38</v>
      </c>
      <c r="F20" s="535">
        <v>4297.42</v>
      </c>
      <c r="G20" s="868">
        <v>4297.42</v>
      </c>
      <c r="H20" s="537">
        <v>3.999999999996362E-2</v>
      </c>
      <c r="I20" s="537">
        <v>100.00093079969656</v>
      </c>
      <c r="J20" s="871">
        <v>3.999999999996362E-2</v>
      </c>
      <c r="K20" s="872">
        <v>100.00093079969656</v>
      </c>
      <c r="O20" s="531" t="s">
        <v>72</v>
      </c>
    </row>
    <row r="21" spans="1:15" ht="21" customHeight="1" x14ac:dyDescent="0.2">
      <c r="A21" s="861" t="s">
        <v>74</v>
      </c>
      <c r="B21" s="862" t="str">
        <f t="shared" si="0"/>
        <v>Đất an ninh</v>
      </c>
      <c r="C21" s="861" t="s">
        <v>76</v>
      </c>
      <c r="D21" s="419">
        <v>84.38</v>
      </c>
      <c r="E21" s="868">
        <v>86.3</v>
      </c>
      <c r="F21" s="535">
        <v>85.2</v>
      </c>
      <c r="G21" s="868">
        <v>85.2</v>
      </c>
      <c r="H21" s="537">
        <v>-1.0999999999999943</v>
      </c>
      <c r="I21" s="537">
        <v>98.725376593279265</v>
      </c>
      <c r="J21" s="873">
        <v>-1.0999999999999943</v>
      </c>
      <c r="K21" s="872">
        <v>98.725376593279265</v>
      </c>
      <c r="O21" s="531" t="s">
        <v>75</v>
      </c>
    </row>
    <row r="22" spans="1:15" ht="21" customHeight="1" x14ac:dyDescent="0.2">
      <c r="A22" s="861" t="s">
        <v>77</v>
      </c>
      <c r="B22" s="862" t="str">
        <f t="shared" si="0"/>
        <v>Đất khu công nghiệp</v>
      </c>
      <c r="C22" s="861" t="s">
        <v>79</v>
      </c>
      <c r="D22" s="419">
        <v>1781.154</v>
      </c>
      <c r="E22" s="868">
        <v>1653.23</v>
      </c>
      <c r="F22" s="535">
        <v>1867.95</v>
      </c>
      <c r="G22" s="868">
        <v>1867.95</v>
      </c>
      <c r="H22" s="537">
        <v>214.72000000000003</v>
      </c>
      <c r="I22" s="537">
        <v>112.98790851847596</v>
      </c>
      <c r="J22" s="871">
        <v>214.72000000000003</v>
      </c>
      <c r="K22" s="872">
        <v>112.98790851847596</v>
      </c>
      <c r="O22" s="531" t="s">
        <v>78</v>
      </c>
    </row>
    <row r="23" spans="1:15" ht="21" customHeight="1" x14ac:dyDescent="0.2">
      <c r="A23" s="861" t="s">
        <v>80</v>
      </c>
      <c r="B23" s="862" t="str">
        <f t="shared" si="0"/>
        <v>Đất cụm công nghiệp</v>
      </c>
      <c r="C23" s="861" t="s">
        <v>82</v>
      </c>
      <c r="D23" s="419">
        <v>215.92</v>
      </c>
      <c r="E23" s="868">
        <v>112.62</v>
      </c>
      <c r="F23" s="535">
        <v>112.62</v>
      </c>
      <c r="G23" s="868">
        <v>112.62</v>
      </c>
      <c r="H23" s="537">
        <v>0</v>
      </c>
      <c r="I23" s="537">
        <v>100</v>
      </c>
      <c r="J23" s="873">
        <v>0</v>
      </c>
      <c r="K23" s="872">
        <v>100</v>
      </c>
      <c r="O23" s="531" t="s">
        <v>81</v>
      </c>
    </row>
    <row r="24" spans="1:15" ht="21" customHeight="1" x14ac:dyDescent="0.2">
      <c r="A24" s="861" t="s">
        <v>83</v>
      </c>
      <c r="B24" s="862" t="str">
        <f t="shared" si="0"/>
        <v>Đất thương mại, dịch vụ</v>
      </c>
      <c r="C24" s="861" t="s">
        <v>85</v>
      </c>
      <c r="D24" s="419">
        <v>895.01149999999996</v>
      </c>
      <c r="E24" s="868">
        <v>582.69999999999993</v>
      </c>
      <c r="F24" s="535">
        <v>476.62</v>
      </c>
      <c r="G24" s="868">
        <v>476.61999999999995</v>
      </c>
      <c r="H24" s="537">
        <v>-106.07999999999993</v>
      </c>
      <c r="I24" s="537">
        <v>81.795091813969464</v>
      </c>
      <c r="J24" s="871">
        <v>-106.07999999999998</v>
      </c>
      <c r="K24" s="872">
        <v>81.795091813969449</v>
      </c>
      <c r="O24" s="531" t="s">
        <v>84</v>
      </c>
    </row>
    <row r="25" spans="1:15" ht="21" customHeight="1" x14ac:dyDescent="0.2">
      <c r="A25" s="861" t="s">
        <v>86</v>
      </c>
      <c r="B25" s="862" t="str">
        <f t="shared" si="0"/>
        <v>Đất cơ sở sản xuất phi nông nghiệp</v>
      </c>
      <c r="C25" s="861" t="s">
        <v>88</v>
      </c>
      <c r="D25" s="419">
        <v>644.14300000000026</v>
      </c>
      <c r="E25" s="868">
        <v>858.26</v>
      </c>
      <c r="F25" s="535">
        <v>871.78</v>
      </c>
      <c r="G25" s="868">
        <v>871.78</v>
      </c>
      <c r="H25" s="537">
        <v>13.519999999999982</v>
      </c>
      <c r="I25" s="537">
        <v>101.57528021811572</v>
      </c>
      <c r="J25" s="871">
        <v>13.519999999999982</v>
      </c>
      <c r="K25" s="872">
        <v>101.57528021811572</v>
      </c>
      <c r="O25" s="531" t="s">
        <v>87</v>
      </c>
    </row>
    <row r="26" spans="1:15" ht="33.75" hidden="1" customHeight="1" x14ac:dyDescent="0.2">
      <c r="A26" s="533"/>
      <c r="B26" s="541" t="str">
        <f t="shared" si="0"/>
        <v>Đất sử dụng cho hoạt động khoáng sản</v>
      </c>
      <c r="C26" s="542" t="s">
        <v>91</v>
      </c>
      <c r="D26" s="419">
        <v>0</v>
      </c>
      <c r="E26" s="535">
        <v>0</v>
      </c>
      <c r="F26" s="535">
        <v>0</v>
      </c>
      <c r="G26" s="535">
        <v>0</v>
      </c>
      <c r="H26" s="537">
        <v>0</v>
      </c>
      <c r="I26" s="537" t="e">
        <v>#DIV/0!</v>
      </c>
      <c r="J26" s="537">
        <v>0</v>
      </c>
      <c r="K26" s="538" t="e">
        <v>#DIV/0!</v>
      </c>
      <c r="O26" s="531" t="s">
        <v>90</v>
      </c>
    </row>
    <row r="27" spans="1:15" s="545" customFormat="1" ht="21.75" customHeight="1" x14ac:dyDescent="0.2">
      <c r="A27" s="879" t="s">
        <v>89</v>
      </c>
      <c r="B27" s="862" t="str">
        <f t="shared" si="0"/>
        <v>Đất sản xuất vật liệu xây dựng, làm đồ gốm</v>
      </c>
      <c r="C27" s="861" t="s">
        <v>93</v>
      </c>
      <c r="D27" s="419">
        <v>426.28</v>
      </c>
      <c r="E27" s="868">
        <v>412.53</v>
      </c>
      <c r="F27" s="535">
        <v>386.37</v>
      </c>
      <c r="G27" s="868">
        <v>386.37</v>
      </c>
      <c r="H27" s="537">
        <v>-26.159999999999968</v>
      </c>
      <c r="I27" s="537">
        <v>93.658643007781265</v>
      </c>
      <c r="J27" s="873">
        <v>-26.159999999999968</v>
      </c>
      <c r="K27" s="872">
        <v>93.658643007781265</v>
      </c>
      <c r="O27" s="531" t="s">
        <v>92</v>
      </c>
    </row>
    <row r="28" spans="1:15" s="545" customFormat="1" ht="18" customHeight="1" x14ac:dyDescent="0.2">
      <c r="A28" s="861" t="s">
        <v>94</v>
      </c>
      <c r="B28" s="862" t="str">
        <f t="shared" si="0"/>
        <v>Đất phát triển hạ tầng</v>
      </c>
      <c r="C28" s="861" t="s">
        <v>96</v>
      </c>
      <c r="D28" s="419">
        <f>3326.41+D39+D40+D41+D42</f>
        <v>3745.6432899999995</v>
      </c>
      <c r="E28" s="868">
        <v>3662.9400000000005</v>
      </c>
      <c r="F28" s="535">
        <v>3265.7900000000004</v>
      </c>
      <c r="G28" s="868">
        <v>3265.7900000000004</v>
      </c>
      <c r="H28" s="537">
        <v>-397.15000000000009</v>
      </c>
      <c r="I28" s="537">
        <v>89.157616559375796</v>
      </c>
      <c r="J28" s="871">
        <v>-397.15000000000009</v>
      </c>
      <c r="K28" s="872">
        <v>89.157616559375796</v>
      </c>
      <c r="O28" s="531" t="s">
        <v>95</v>
      </c>
    </row>
    <row r="29" spans="1:15" s="545" customFormat="1" ht="18" hidden="1" customHeight="1" x14ac:dyDescent="0.2">
      <c r="A29" s="533"/>
      <c r="B29" s="539" t="s">
        <v>97</v>
      </c>
      <c r="C29" s="533"/>
      <c r="D29" s="419"/>
      <c r="E29" s="535"/>
      <c r="F29" s="535"/>
      <c r="G29" s="535"/>
      <c r="H29" s="537"/>
      <c r="I29" s="537"/>
      <c r="J29" s="537"/>
      <c r="K29" s="538"/>
      <c r="O29" s="531" t="e">
        <v>#N/A</v>
      </c>
    </row>
    <row r="30" spans="1:15" s="545" customFormat="1" ht="21" customHeight="1" x14ac:dyDescent="0.2">
      <c r="A30" s="864" t="s">
        <v>2321</v>
      </c>
      <c r="B30" s="880" t="str">
        <f t="shared" si="0"/>
        <v>Đất giao thông</v>
      </c>
      <c r="C30" s="881" t="s">
        <v>99</v>
      </c>
      <c r="D30" s="421" t="s">
        <v>1341</v>
      </c>
      <c r="E30" s="868">
        <v>2442.37</v>
      </c>
      <c r="F30" s="535">
        <v>2156.54</v>
      </c>
      <c r="G30" s="868">
        <v>2156.54</v>
      </c>
      <c r="H30" s="537">
        <v>-285.82999999999993</v>
      </c>
      <c r="I30" s="537">
        <v>88.297022973587133</v>
      </c>
      <c r="J30" s="871">
        <v>-285.82999999999993</v>
      </c>
      <c r="K30" s="872">
        <v>88.297022973587133</v>
      </c>
      <c r="O30" s="531" t="s">
        <v>2304</v>
      </c>
    </row>
    <row r="31" spans="1:15" ht="21" customHeight="1" x14ac:dyDescent="0.2">
      <c r="A31" s="864" t="s">
        <v>2321</v>
      </c>
      <c r="B31" s="880" t="str">
        <f t="shared" si="0"/>
        <v>Đất thủy lợi</v>
      </c>
      <c r="C31" s="881" t="s">
        <v>101</v>
      </c>
      <c r="D31" s="421" t="s">
        <v>1341</v>
      </c>
      <c r="E31" s="868">
        <v>101.5</v>
      </c>
      <c r="F31" s="535">
        <v>98.66</v>
      </c>
      <c r="G31" s="868">
        <v>98.66</v>
      </c>
      <c r="H31" s="537">
        <v>-2.8400000000000034</v>
      </c>
      <c r="I31" s="537">
        <v>97.201970443349751</v>
      </c>
      <c r="J31" s="871">
        <v>-2.8400000000000034</v>
      </c>
      <c r="K31" s="872">
        <v>97.201970443349751</v>
      </c>
      <c r="O31" s="531" t="s">
        <v>2305</v>
      </c>
    </row>
    <row r="32" spans="1:15" ht="21" customHeight="1" x14ac:dyDescent="0.2">
      <c r="A32" s="864" t="s">
        <v>2321</v>
      </c>
      <c r="B32" s="880" t="str">
        <f t="shared" si="0"/>
        <v>Đất xây dựng cơ sở văn hoá</v>
      </c>
      <c r="C32" s="881" t="s">
        <v>103</v>
      </c>
      <c r="D32" s="421">
        <v>56.470000000000013</v>
      </c>
      <c r="E32" s="868">
        <v>42.32</v>
      </c>
      <c r="F32" s="535">
        <v>35.81</v>
      </c>
      <c r="G32" s="868">
        <v>35.81</v>
      </c>
      <c r="H32" s="537">
        <v>-6.509999999999998</v>
      </c>
      <c r="I32" s="537">
        <v>84.617202268431001</v>
      </c>
      <c r="J32" s="871">
        <v>-6.509999999999998</v>
      </c>
      <c r="K32" s="872">
        <v>84.617202268431001</v>
      </c>
      <c r="O32" s="531" t="s">
        <v>2306</v>
      </c>
    </row>
    <row r="33" spans="1:15" ht="21" customHeight="1" x14ac:dyDescent="0.2">
      <c r="A33" s="864" t="s">
        <v>2321</v>
      </c>
      <c r="B33" s="880" t="str">
        <f t="shared" si="0"/>
        <v>Đất xây dựng cơ sở y tế</v>
      </c>
      <c r="C33" s="881" t="s">
        <v>105</v>
      </c>
      <c r="D33" s="421">
        <v>93.31</v>
      </c>
      <c r="E33" s="868">
        <v>92.6</v>
      </c>
      <c r="F33" s="535">
        <v>66.09</v>
      </c>
      <c r="G33" s="868">
        <v>66.089999999999989</v>
      </c>
      <c r="H33" s="537">
        <v>-26.509999999999991</v>
      </c>
      <c r="I33" s="537">
        <v>71.37149028077755</v>
      </c>
      <c r="J33" s="871">
        <v>-26.510000000000005</v>
      </c>
      <c r="K33" s="872">
        <v>71.371490280777522</v>
      </c>
      <c r="O33" s="531" t="s">
        <v>2307</v>
      </c>
    </row>
    <row r="34" spans="1:15" ht="21" customHeight="1" x14ac:dyDescent="0.2">
      <c r="A34" s="864" t="s">
        <v>2321</v>
      </c>
      <c r="B34" s="880" t="str">
        <f t="shared" si="0"/>
        <v>Đất xây dựng cơ sở giáo dục và đào tạo</v>
      </c>
      <c r="C34" s="881" t="s">
        <v>107</v>
      </c>
      <c r="D34" s="421">
        <v>447.2166666666667</v>
      </c>
      <c r="E34" s="868">
        <v>327.04000000000002</v>
      </c>
      <c r="F34" s="535">
        <v>271.31</v>
      </c>
      <c r="G34" s="868">
        <v>271.31</v>
      </c>
      <c r="H34" s="537">
        <v>-55.730000000000018</v>
      </c>
      <c r="I34" s="537">
        <v>82.959271037181992</v>
      </c>
      <c r="J34" s="871">
        <v>-55.730000000000018</v>
      </c>
      <c r="K34" s="872">
        <v>82.959271037181992</v>
      </c>
      <c r="O34" s="531" t="s">
        <v>2308</v>
      </c>
    </row>
    <row r="35" spans="1:15" ht="21" customHeight="1" x14ac:dyDescent="0.2">
      <c r="A35" s="864" t="s">
        <v>2321</v>
      </c>
      <c r="B35" s="880" t="str">
        <f t="shared" si="0"/>
        <v>Đất xây dựng cơ sở thể dục - thể thao</v>
      </c>
      <c r="C35" s="881" t="s">
        <v>109</v>
      </c>
      <c r="D35" s="421">
        <v>209.85</v>
      </c>
      <c r="E35" s="868">
        <v>150.38999999999999</v>
      </c>
      <c r="F35" s="535">
        <v>147.13</v>
      </c>
      <c r="G35" s="868">
        <v>147.13</v>
      </c>
      <c r="H35" s="537">
        <v>-3.2599999999999909</v>
      </c>
      <c r="I35" s="537">
        <v>97.832302679699453</v>
      </c>
      <c r="J35" s="871">
        <v>-3.2599999999999909</v>
      </c>
      <c r="K35" s="872">
        <v>97.832302679699453</v>
      </c>
      <c r="O35" s="531" t="s">
        <v>2309</v>
      </c>
    </row>
    <row r="36" spans="1:15" ht="21" customHeight="1" x14ac:dyDescent="0.2">
      <c r="A36" s="864" t="s">
        <v>2321</v>
      </c>
      <c r="B36" s="880" t="str">
        <f t="shared" si="0"/>
        <v xml:space="preserve">Đất công trình năng lượng </v>
      </c>
      <c r="C36" s="881" t="s">
        <v>111</v>
      </c>
      <c r="D36" s="421" t="s">
        <v>1341</v>
      </c>
      <c r="E36" s="868">
        <v>18.959999999999997</v>
      </c>
      <c r="F36" s="535">
        <v>9.69</v>
      </c>
      <c r="G36" s="868">
        <v>9.6899999999999977</v>
      </c>
      <c r="H36" s="537">
        <v>-9.2699999999999978</v>
      </c>
      <c r="I36" s="537">
        <v>51.107594936708864</v>
      </c>
      <c r="J36" s="871">
        <v>-9.27</v>
      </c>
      <c r="K36" s="872">
        <v>51.107594936708857</v>
      </c>
      <c r="O36" s="531" t="s">
        <v>2310</v>
      </c>
    </row>
    <row r="37" spans="1:15" ht="21" customHeight="1" x14ac:dyDescent="0.2">
      <c r="A37" s="864" t="s">
        <v>2321</v>
      </c>
      <c r="B37" s="880" t="str">
        <f t="shared" si="0"/>
        <v xml:space="preserve">Đất công trình bưu chính, viễn thông </v>
      </c>
      <c r="C37" s="881" t="s">
        <v>113</v>
      </c>
      <c r="D37" s="421" t="s">
        <v>1341</v>
      </c>
      <c r="E37" s="868">
        <v>3.1399999999999992</v>
      </c>
      <c r="F37" s="535">
        <v>3.16</v>
      </c>
      <c r="G37" s="868">
        <v>3.1599999999999993</v>
      </c>
      <c r="H37" s="537">
        <v>2.0000000000000906E-2</v>
      </c>
      <c r="I37" s="537">
        <v>100.63694267515926</v>
      </c>
      <c r="J37" s="871">
        <v>2.0000000000000018E-2</v>
      </c>
      <c r="K37" s="872">
        <v>100.63694267515923</v>
      </c>
      <c r="O37" s="531" t="s">
        <v>2311</v>
      </c>
    </row>
    <row r="38" spans="1:15" ht="18" hidden="1" customHeight="1" x14ac:dyDescent="0.2">
      <c r="A38" s="540" t="s">
        <v>2321</v>
      </c>
      <c r="B38" s="548" t="str">
        <f t="shared" si="0"/>
        <v>Đất xây dựng kho dự trữ quốc gia</v>
      </c>
      <c r="C38" s="547" t="s">
        <v>115</v>
      </c>
      <c r="D38" s="419">
        <v>0</v>
      </c>
      <c r="E38" s="535">
        <v>0</v>
      </c>
      <c r="F38" s="535">
        <v>0</v>
      </c>
      <c r="G38" s="535">
        <v>0</v>
      </c>
      <c r="H38" s="537">
        <v>0</v>
      </c>
      <c r="I38" s="537" t="e">
        <v>#DIV/0!</v>
      </c>
      <c r="J38" s="537">
        <v>0</v>
      </c>
      <c r="K38" s="538">
        <v>0</v>
      </c>
      <c r="O38" s="531" t="s">
        <v>2312</v>
      </c>
    </row>
    <row r="39" spans="1:15" ht="21" customHeight="1" x14ac:dyDescent="0.2">
      <c r="A39" s="864" t="s">
        <v>2321</v>
      </c>
      <c r="B39" s="882" t="str">
        <f t="shared" si="0"/>
        <v>Đất có di tích lịch sử - văn hóa</v>
      </c>
      <c r="C39" s="861" t="s">
        <v>117</v>
      </c>
      <c r="D39" s="422">
        <v>12.309999999999999</v>
      </c>
      <c r="E39" s="868">
        <v>11.779999999999998</v>
      </c>
      <c r="F39" s="535">
        <v>9.84</v>
      </c>
      <c r="G39" s="868">
        <v>9.8399999999999981</v>
      </c>
      <c r="H39" s="537">
        <v>-1.9399999999999977</v>
      </c>
      <c r="I39" s="537">
        <v>83.53140916808151</v>
      </c>
      <c r="J39" s="871">
        <v>-1.9399999999999995</v>
      </c>
      <c r="K39" s="872">
        <v>83.531409168081495</v>
      </c>
      <c r="O39" s="531" t="s">
        <v>1287</v>
      </c>
    </row>
    <row r="40" spans="1:15" ht="21" customHeight="1" x14ac:dyDescent="0.2">
      <c r="A40" s="864" t="s">
        <v>2321</v>
      </c>
      <c r="B40" s="862" t="str">
        <f t="shared" si="0"/>
        <v>Đất bãi thải, xử lý chất thải</v>
      </c>
      <c r="C40" s="861" t="s">
        <v>119</v>
      </c>
      <c r="D40" s="422">
        <v>0.30999999999999517</v>
      </c>
      <c r="E40" s="868">
        <v>21.479999999999997</v>
      </c>
      <c r="F40" s="535">
        <v>21.48</v>
      </c>
      <c r="G40" s="868">
        <v>21.479999999999997</v>
      </c>
      <c r="H40" s="537">
        <v>0</v>
      </c>
      <c r="I40" s="537">
        <v>100.00000000000003</v>
      </c>
      <c r="J40" s="873">
        <v>0</v>
      </c>
      <c r="K40" s="872">
        <v>100</v>
      </c>
      <c r="O40" s="531" t="s">
        <v>1288</v>
      </c>
    </row>
    <row r="41" spans="1:15" ht="21" customHeight="1" x14ac:dyDescent="0.2">
      <c r="A41" s="864" t="s">
        <v>2321</v>
      </c>
      <c r="B41" s="862" t="str">
        <f t="shared" si="0"/>
        <v>Đất cơ sở tôn giáo</v>
      </c>
      <c r="C41" s="861" t="s">
        <v>121</v>
      </c>
      <c r="D41" s="422">
        <v>195.53329000000002</v>
      </c>
      <c r="E41" s="868">
        <v>181.61999999999998</v>
      </c>
      <c r="F41" s="535">
        <v>181.19</v>
      </c>
      <c r="G41" s="868">
        <v>181.18999999999997</v>
      </c>
      <c r="H41" s="537">
        <v>-0.4299999999999784</v>
      </c>
      <c r="I41" s="537">
        <v>99.763241933707761</v>
      </c>
      <c r="J41" s="871">
        <v>-0.43000000000000682</v>
      </c>
      <c r="K41" s="872">
        <v>99.763241933707732</v>
      </c>
      <c r="O41" s="531" t="s">
        <v>1289</v>
      </c>
    </row>
    <row r="42" spans="1:15" ht="30" customHeight="1" x14ac:dyDescent="0.2">
      <c r="A42" s="864" t="s">
        <v>2321</v>
      </c>
      <c r="B42" s="862" t="str">
        <f t="shared" si="0"/>
        <v>Đất làm nghĩa trang, nhà tang lễ, nhà hỏa táng</v>
      </c>
      <c r="C42" s="861" t="s">
        <v>123</v>
      </c>
      <c r="D42" s="422">
        <v>211.07999999999996</v>
      </c>
      <c r="E42" s="868">
        <v>223.43</v>
      </c>
      <c r="F42" s="535">
        <v>227.27</v>
      </c>
      <c r="G42" s="868">
        <v>227.27</v>
      </c>
      <c r="H42" s="537">
        <v>3.8400000000000034</v>
      </c>
      <c r="I42" s="537">
        <v>101.71865908785749</v>
      </c>
      <c r="J42" s="871">
        <v>3.8400000000000034</v>
      </c>
      <c r="K42" s="872">
        <v>101.71865908785749</v>
      </c>
      <c r="O42" s="531" t="s">
        <v>2313</v>
      </c>
    </row>
    <row r="43" spans="1:15" ht="30" hidden="1" customHeight="1" x14ac:dyDescent="0.2">
      <c r="A43" s="540" t="s">
        <v>2321</v>
      </c>
      <c r="B43" s="604" t="str">
        <f t="shared" si="0"/>
        <v>Đất xây dựng cơ sở khoa học và công nghệ</v>
      </c>
      <c r="C43" s="546" t="s">
        <v>125</v>
      </c>
      <c r="D43" s="421" t="s">
        <v>1341</v>
      </c>
      <c r="E43" s="535">
        <v>0</v>
      </c>
      <c r="F43" s="535">
        <v>0.01</v>
      </c>
      <c r="G43" s="535">
        <v>0.01</v>
      </c>
      <c r="H43" s="537">
        <v>0.01</v>
      </c>
      <c r="I43" s="537" t="e">
        <v>#DIV/0!</v>
      </c>
      <c r="J43" s="537">
        <v>0.01</v>
      </c>
      <c r="K43" s="538">
        <v>0</v>
      </c>
      <c r="O43" s="531" t="s">
        <v>2314</v>
      </c>
    </row>
    <row r="44" spans="1:15" ht="21" customHeight="1" x14ac:dyDescent="0.2">
      <c r="A44" s="864" t="s">
        <v>2321</v>
      </c>
      <c r="B44" s="880" t="str">
        <f t="shared" si="0"/>
        <v>Đất xây dựng cơ sở dịch vụ xã hội</v>
      </c>
      <c r="C44" s="881" t="s">
        <v>127</v>
      </c>
      <c r="D44" s="421" t="s">
        <v>1341</v>
      </c>
      <c r="E44" s="868">
        <v>17.669999999999998</v>
      </c>
      <c r="F44" s="535">
        <v>20.260000000000002</v>
      </c>
      <c r="G44" s="868">
        <v>20.259999999999998</v>
      </c>
      <c r="H44" s="537">
        <v>2.5900000000000034</v>
      </c>
      <c r="I44" s="537">
        <v>114.6576117713639</v>
      </c>
      <c r="J44" s="873">
        <v>2.59</v>
      </c>
      <c r="K44" s="872">
        <v>114.65761177136389</v>
      </c>
      <c r="O44" s="531" t="s">
        <v>2315</v>
      </c>
    </row>
    <row r="45" spans="1:15" ht="21" customHeight="1" x14ac:dyDescent="0.2">
      <c r="A45" s="864" t="s">
        <v>2321</v>
      </c>
      <c r="B45" s="880" t="str">
        <f t="shared" si="0"/>
        <v>Đất chợ</v>
      </c>
      <c r="C45" s="881" t="s">
        <v>129</v>
      </c>
      <c r="D45" s="421" t="s">
        <v>1341</v>
      </c>
      <c r="E45" s="868">
        <v>14.160000000000002</v>
      </c>
      <c r="F45" s="535">
        <v>12.85</v>
      </c>
      <c r="G45" s="868">
        <v>12.850000000000001</v>
      </c>
      <c r="H45" s="537">
        <v>-1.3100000000000023</v>
      </c>
      <c r="I45" s="537">
        <v>90.748587570621453</v>
      </c>
      <c r="J45" s="871">
        <v>-1.3100000000000005</v>
      </c>
      <c r="K45" s="872">
        <v>90.748587570621467</v>
      </c>
      <c r="O45" s="531" t="s">
        <v>2316</v>
      </c>
    </row>
    <row r="46" spans="1:15" ht="21" customHeight="1" x14ac:dyDescent="0.2">
      <c r="A46" s="864" t="s">
        <v>2321</v>
      </c>
      <c r="B46" s="880" t="str">
        <f t="shared" si="0"/>
        <v>Đất hạ tầng khác</v>
      </c>
      <c r="C46" s="881" t="s">
        <v>131</v>
      </c>
      <c r="D46" s="421" t="s">
        <v>1341</v>
      </c>
      <c r="E46" s="868">
        <v>14.469999999999999</v>
      </c>
      <c r="F46" s="535">
        <v>4.5</v>
      </c>
      <c r="G46" s="868">
        <v>4.5</v>
      </c>
      <c r="H46" s="537">
        <v>-9.9699999999999989</v>
      </c>
      <c r="I46" s="537">
        <v>31.098825155494129</v>
      </c>
      <c r="J46" s="871">
        <v>-9.9699999999999989</v>
      </c>
      <c r="K46" s="872">
        <v>31.098825155494129</v>
      </c>
      <c r="O46" s="531" t="s">
        <v>2317</v>
      </c>
    </row>
    <row r="47" spans="1:15" ht="22.5" customHeight="1" x14ac:dyDescent="0.2">
      <c r="A47" s="883" t="s">
        <v>132</v>
      </c>
      <c r="B47" s="884" t="str">
        <f t="shared" si="0"/>
        <v>Đất danh lam thắng cảnh</v>
      </c>
      <c r="C47" s="885" t="s">
        <v>134</v>
      </c>
      <c r="D47" s="421">
        <v>45.95</v>
      </c>
      <c r="E47" s="868">
        <v>45.89</v>
      </c>
      <c r="F47" s="535">
        <v>45.89</v>
      </c>
      <c r="G47" s="868">
        <v>45.89</v>
      </c>
      <c r="H47" s="537">
        <v>0</v>
      </c>
      <c r="I47" s="537">
        <v>100</v>
      </c>
      <c r="J47" s="873">
        <v>0</v>
      </c>
      <c r="K47" s="872">
        <v>100</v>
      </c>
      <c r="O47" s="531" t="s">
        <v>133</v>
      </c>
    </row>
    <row r="48" spans="1:15" ht="22.5" customHeight="1" x14ac:dyDescent="0.2">
      <c r="A48" s="861" t="s">
        <v>135</v>
      </c>
      <c r="B48" s="862" t="str">
        <f t="shared" si="0"/>
        <v>Đất sinh hoạt cộng đồng</v>
      </c>
      <c r="C48" s="861" t="s">
        <v>137</v>
      </c>
      <c r="D48" s="421">
        <v>6.6100000000000012</v>
      </c>
      <c r="E48" s="868">
        <v>5.8500000000000014</v>
      </c>
      <c r="F48" s="535">
        <v>5.83</v>
      </c>
      <c r="G48" s="868">
        <v>5.8300000000000018</v>
      </c>
      <c r="H48" s="537">
        <v>-2.000000000000135E-2</v>
      </c>
      <c r="I48" s="537">
        <v>99.658119658119631</v>
      </c>
      <c r="J48" s="871">
        <v>-1.9999999999999574E-2</v>
      </c>
      <c r="K48" s="872">
        <v>99.658119658119674</v>
      </c>
      <c r="O48" s="531" t="s">
        <v>136</v>
      </c>
    </row>
    <row r="49" spans="1:15" ht="22.5" customHeight="1" x14ac:dyDescent="0.2">
      <c r="A49" s="879" t="s">
        <v>138</v>
      </c>
      <c r="B49" s="862" t="str">
        <f t="shared" si="0"/>
        <v>Đất khu vui chơi, giải trí công cộng</v>
      </c>
      <c r="C49" s="861" t="s">
        <v>140</v>
      </c>
      <c r="D49" s="421">
        <v>288.92100000000005</v>
      </c>
      <c r="E49" s="886">
        <v>386</v>
      </c>
      <c r="F49" s="535">
        <v>255.69</v>
      </c>
      <c r="G49" s="868">
        <v>255.69</v>
      </c>
      <c r="H49" s="537">
        <v>-130.31</v>
      </c>
      <c r="I49" s="537">
        <v>66.240932642487053</v>
      </c>
      <c r="J49" s="871">
        <v>-130.31</v>
      </c>
      <c r="K49" s="872">
        <v>66.240932642487053</v>
      </c>
      <c r="O49" s="531" t="s">
        <v>139</v>
      </c>
    </row>
    <row r="50" spans="1:15" ht="21" customHeight="1" x14ac:dyDescent="0.2">
      <c r="A50" s="879" t="s">
        <v>141</v>
      </c>
      <c r="B50" s="862" t="str">
        <f t="shared" si="0"/>
        <v>Đất ở tại nông thôn</v>
      </c>
      <c r="C50" s="861" t="s">
        <v>143</v>
      </c>
      <c r="D50" s="421">
        <v>376.94</v>
      </c>
      <c r="E50" s="887">
        <v>362.48999999999995</v>
      </c>
      <c r="F50" s="535">
        <v>363.53</v>
      </c>
      <c r="G50" s="868">
        <v>363.53</v>
      </c>
      <c r="H50" s="537">
        <v>1.0400000000000205</v>
      </c>
      <c r="I50" s="537">
        <v>100.2869044663301</v>
      </c>
      <c r="J50" s="871">
        <v>1.0400000000000205</v>
      </c>
      <c r="K50" s="872">
        <v>100.2869044663301</v>
      </c>
      <c r="O50" s="531" t="s">
        <v>142</v>
      </c>
    </row>
    <row r="51" spans="1:15" ht="21" customHeight="1" x14ac:dyDescent="0.2">
      <c r="A51" s="861" t="s">
        <v>144</v>
      </c>
      <c r="B51" s="862" t="str">
        <f t="shared" si="0"/>
        <v>Đất ở tại đô thị</v>
      </c>
      <c r="C51" s="861" t="s">
        <v>146</v>
      </c>
      <c r="D51" s="549">
        <v>5658.2</v>
      </c>
      <c r="E51" s="867">
        <v>4639.0300000000007</v>
      </c>
      <c r="F51" s="535">
        <v>4537.8599999999997</v>
      </c>
      <c r="G51" s="868">
        <v>4537.8599999999997</v>
      </c>
      <c r="H51" s="537">
        <v>-101.17000000000098</v>
      </c>
      <c r="I51" s="537">
        <v>97.819156159800627</v>
      </c>
      <c r="J51" s="871">
        <v>-101.17000000000098</v>
      </c>
      <c r="K51" s="872">
        <v>97.819156159800627</v>
      </c>
      <c r="O51" s="531" t="s">
        <v>145</v>
      </c>
    </row>
    <row r="52" spans="1:15" ht="21" customHeight="1" x14ac:dyDescent="0.2">
      <c r="A52" s="879" t="s">
        <v>147</v>
      </c>
      <c r="B52" s="862" t="str">
        <f t="shared" si="0"/>
        <v>Đất xây dựng trụ sở cơ quan</v>
      </c>
      <c r="C52" s="861" t="s">
        <v>149</v>
      </c>
      <c r="D52" s="421">
        <v>66.492000000000004</v>
      </c>
      <c r="E52" s="868">
        <v>67.97</v>
      </c>
      <c r="F52" s="535">
        <v>38.549999999999997</v>
      </c>
      <c r="G52" s="868">
        <v>38.550000000000004</v>
      </c>
      <c r="H52" s="537">
        <v>-29.42</v>
      </c>
      <c r="I52" s="537">
        <v>56.716198322789459</v>
      </c>
      <c r="J52" s="871">
        <v>-29.419999999999995</v>
      </c>
      <c r="K52" s="872">
        <v>56.716198322789467</v>
      </c>
      <c r="O52" s="531" t="s">
        <v>148</v>
      </c>
    </row>
    <row r="53" spans="1:15" ht="23.25" customHeight="1" x14ac:dyDescent="0.2">
      <c r="A53" s="861" t="s">
        <v>150</v>
      </c>
      <c r="B53" s="862" t="str">
        <f t="shared" si="0"/>
        <v>Đất xây dựng trụ sở của tổ chức sự nghiệp</v>
      </c>
      <c r="C53" s="861" t="s">
        <v>152</v>
      </c>
      <c r="D53" s="421">
        <v>6.7299999999999986</v>
      </c>
      <c r="E53" s="868">
        <v>14.249999999999998</v>
      </c>
      <c r="F53" s="535">
        <v>11.14</v>
      </c>
      <c r="G53" s="868">
        <v>11.139999999999999</v>
      </c>
      <c r="H53" s="537">
        <v>-3.1099999999999977</v>
      </c>
      <c r="I53" s="537">
        <v>78.175438596491247</v>
      </c>
      <c r="J53" s="871">
        <v>-3.1099999999999994</v>
      </c>
      <c r="K53" s="872">
        <v>78.175438596491233</v>
      </c>
      <c r="O53" s="531" t="s">
        <v>151</v>
      </c>
    </row>
    <row r="54" spans="1:15" hidden="1" x14ac:dyDescent="0.2">
      <c r="A54" s="533"/>
      <c r="B54" s="534" t="str">
        <f t="shared" si="0"/>
        <v>Đất xây dựng cơ sở ngoại giao</v>
      </c>
      <c r="C54" s="533" t="s">
        <v>155</v>
      </c>
      <c r="D54" s="421">
        <v>0</v>
      </c>
      <c r="E54" s="535">
        <v>0</v>
      </c>
      <c r="F54" s="535">
        <v>0</v>
      </c>
      <c r="G54" s="535">
        <v>0</v>
      </c>
      <c r="H54" s="537">
        <v>0</v>
      </c>
      <c r="I54" s="537" t="e">
        <v>#DIV/0!</v>
      </c>
      <c r="J54" s="537">
        <v>0</v>
      </c>
      <c r="K54" s="538" t="e">
        <v>#DIV/0!</v>
      </c>
      <c r="O54" s="531" t="s">
        <v>154</v>
      </c>
    </row>
    <row r="55" spans="1:15" ht="21" customHeight="1" x14ac:dyDescent="0.2">
      <c r="A55" s="861" t="s">
        <v>153</v>
      </c>
      <c r="B55" s="862" t="str">
        <f t="shared" si="0"/>
        <v>Đất cơ sở tín ngưỡng</v>
      </c>
      <c r="C55" s="861" t="s">
        <v>157</v>
      </c>
      <c r="D55" s="421">
        <v>16.149999999999999</v>
      </c>
      <c r="E55" s="868">
        <v>14.67</v>
      </c>
      <c r="F55" s="535">
        <v>15.67</v>
      </c>
      <c r="G55" s="868">
        <v>15.67</v>
      </c>
      <c r="H55" s="537">
        <v>1</v>
      </c>
      <c r="I55" s="537">
        <v>106.81663258350376</v>
      </c>
      <c r="J55" s="871">
        <v>1</v>
      </c>
      <c r="K55" s="872">
        <v>106.81663258350376</v>
      </c>
      <c r="O55" s="531" t="s">
        <v>156</v>
      </c>
    </row>
    <row r="56" spans="1:15" ht="21" customHeight="1" x14ac:dyDescent="0.2">
      <c r="A56" s="879" t="s">
        <v>158</v>
      </c>
      <c r="B56" s="862" t="str">
        <f t="shared" si="0"/>
        <v>Đất sông, ngòi, kênh, rạch, suối</v>
      </c>
      <c r="C56" s="861" t="s">
        <v>160</v>
      </c>
      <c r="D56" s="421">
        <v>1677.1288866666682</v>
      </c>
      <c r="E56" s="868">
        <v>1749.66</v>
      </c>
      <c r="F56" s="535">
        <v>1727.56</v>
      </c>
      <c r="G56" s="868">
        <v>1727.5600000000002</v>
      </c>
      <c r="H56" s="537">
        <v>-22.100000000000136</v>
      </c>
      <c r="I56" s="537">
        <v>98.736897454362548</v>
      </c>
      <c r="J56" s="871">
        <v>-22.099999999999909</v>
      </c>
      <c r="K56" s="872">
        <v>98.736897454362577</v>
      </c>
      <c r="O56" s="531" t="s">
        <v>159</v>
      </c>
    </row>
    <row r="57" spans="1:15" ht="21" customHeight="1" x14ac:dyDescent="0.2">
      <c r="A57" s="888" t="s">
        <v>161</v>
      </c>
      <c r="B57" s="889" t="str">
        <f t="shared" si="0"/>
        <v>Đất có mặt nước chuyên dùng</v>
      </c>
      <c r="C57" s="888" t="s">
        <v>163</v>
      </c>
      <c r="D57" s="421">
        <v>134.91232333333346</v>
      </c>
      <c r="E57" s="890">
        <v>244.17</v>
      </c>
      <c r="F57" s="550">
        <v>244.08</v>
      </c>
      <c r="G57" s="891">
        <v>244.07999999999998</v>
      </c>
      <c r="H57" s="551">
        <v>-8.9999999999974989E-2</v>
      </c>
      <c r="I57" s="551">
        <v>99.963140434942872</v>
      </c>
      <c r="J57" s="892">
        <v>-9.0000000000003411E-2</v>
      </c>
      <c r="K57" s="893">
        <v>99.963140434942872</v>
      </c>
      <c r="O57" s="531" t="s">
        <v>162</v>
      </c>
    </row>
    <row r="58" spans="1:15" x14ac:dyDescent="0.2">
      <c r="E58" s="625"/>
    </row>
    <row r="59" spans="1:15" x14ac:dyDescent="0.2">
      <c r="E59" s="535"/>
    </row>
    <row r="60" spans="1:15" x14ac:dyDescent="0.2">
      <c r="E60" s="535"/>
    </row>
    <row r="61" spans="1:15" x14ac:dyDescent="0.2">
      <c r="E61" s="535"/>
    </row>
    <row r="62" spans="1:15" x14ac:dyDescent="0.2">
      <c r="E62" s="535"/>
    </row>
    <row r="63" spans="1:15" x14ac:dyDescent="0.2">
      <c r="E63" s="535"/>
    </row>
    <row r="64" spans="1:15" x14ac:dyDescent="0.2">
      <c r="E64" s="535"/>
    </row>
    <row r="65" spans="5:5" x14ac:dyDescent="0.2">
      <c r="E65" s="535"/>
    </row>
    <row r="66" spans="5:5" x14ac:dyDescent="0.2">
      <c r="E66" s="535"/>
    </row>
    <row r="67" spans="5:5" x14ac:dyDescent="0.2">
      <c r="E67" s="535"/>
    </row>
    <row r="68" spans="5:5" x14ac:dyDescent="0.2">
      <c r="E68" s="535"/>
    </row>
    <row r="69" spans="5:5" x14ac:dyDescent="0.2">
      <c r="E69" s="535"/>
    </row>
    <row r="70" spans="5:5" x14ac:dyDescent="0.2">
      <c r="E70" s="535"/>
    </row>
    <row r="71" spans="5:5" x14ac:dyDescent="0.2">
      <c r="E71" s="535"/>
    </row>
    <row r="72" spans="5:5" x14ac:dyDescent="0.2">
      <c r="E72" s="535"/>
    </row>
    <row r="73" spans="5:5" x14ac:dyDescent="0.2">
      <c r="E73" s="535"/>
    </row>
    <row r="74" spans="5:5" x14ac:dyDescent="0.2">
      <c r="E74" s="535"/>
    </row>
    <row r="75" spans="5:5" x14ac:dyDescent="0.2">
      <c r="E75" s="535"/>
    </row>
    <row r="76" spans="5:5" x14ac:dyDescent="0.2">
      <c r="E76" s="535"/>
    </row>
    <row r="77" spans="5:5" x14ac:dyDescent="0.2">
      <c r="E77" s="535"/>
    </row>
    <row r="78" spans="5:5" x14ac:dyDescent="0.2">
      <c r="E78" s="535"/>
    </row>
    <row r="79" spans="5:5" x14ac:dyDescent="0.2">
      <c r="E79" s="535"/>
    </row>
    <row r="80" spans="5:5" x14ac:dyDescent="0.2">
      <c r="E80" s="535"/>
    </row>
    <row r="81" spans="5:5" x14ac:dyDescent="0.2">
      <c r="E81" s="535"/>
    </row>
    <row r="82" spans="5:5" x14ac:dyDescent="0.2">
      <c r="E82" s="535"/>
    </row>
    <row r="83" spans="5:5" x14ac:dyDescent="0.2">
      <c r="E83" s="535"/>
    </row>
    <row r="84" spans="5:5" x14ac:dyDescent="0.2">
      <c r="E84" s="535"/>
    </row>
    <row r="85" spans="5:5" x14ac:dyDescent="0.2">
      <c r="E85" s="535"/>
    </row>
    <row r="86" spans="5:5" x14ac:dyDescent="0.2">
      <c r="E86" s="535"/>
    </row>
    <row r="87" spans="5:5" x14ac:dyDescent="0.2">
      <c r="E87" s="535"/>
    </row>
    <row r="88" spans="5:5" x14ac:dyDescent="0.2">
      <c r="E88" s="535"/>
    </row>
    <row r="89" spans="5:5" x14ac:dyDescent="0.2">
      <c r="E89" s="535"/>
    </row>
    <row r="90" spans="5:5" x14ac:dyDescent="0.2">
      <c r="E90" s="535"/>
    </row>
    <row r="91" spans="5:5" x14ac:dyDescent="0.2">
      <c r="E91" s="550"/>
    </row>
  </sheetData>
  <autoFilter ref="A7:K57" xr:uid="{00000000-0009-0000-0000-000004000000}">
    <filterColumn colId="4">
      <filters>
        <filter val="1.653,23"/>
        <filter val="1.749,66"/>
        <filter val="101,50"/>
        <filter val="11,78"/>
        <filter val="112,62"/>
        <filter val="14,16"/>
        <filter val="14,25"/>
        <filter val="14,47"/>
        <filter val="14,67"/>
        <filter val="148,07"/>
        <filter val="150,39"/>
        <filter val="17,67"/>
        <filter val="18,96"/>
        <filter val="181,62"/>
        <filter val="19.195,94"/>
        <filter val="2.442,37"/>
        <filter val="2.819,46"/>
        <filter val="21,48"/>
        <filter val="223,43"/>
        <filter val="244,17"/>
        <filter val="262,29"/>
        <filter val="28,23"/>
        <filter val="3,14"/>
        <filter val="3.662,94"/>
        <filter val="3.850,32"/>
        <filter val="327,04"/>
        <filter val="362,49"/>
        <filter val="386,00"/>
        <filter val="4.297,38"/>
        <filter val="4.639,03"/>
        <filter val="412,53"/>
        <filter val="42,32"/>
        <filter val="45,89"/>
        <filter val="5,85"/>
        <filter val="57,71"/>
        <filter val="582,70"/>
        <filter val="6,96"/>
        <filter val="67,97"/>
        <filter val="7.166,08"/>
        <filter val="858,26"/>
        <filter val="86,30"/>
        <filter val="92,60"/>
      </filters>
    </filterColumn>
  </autoFilter>
  <mergeCells count="11">
    <mergeCell ref="J5:K6"/>
    <mergeCell ref="A2:K2"/>
    <mergeCell ref="A4:A7"/>
    <mergeCell ref="B4:B7"/>
    <mergeCell ref="C4:C7"/>
    <mergeCell ref="D4:D7"/>
    <mergeCell ref="E4:E7"/>
    <mergeCell ref="F4:K4"/>
    <mergeCell ref="F5:F7"/>
    <mergeCell ref="G5:G7"/>
    <mergeCell ref="H5:I6"/>
  </mergeCells>
  <pageMargins left="0.47244094488188981" right="0.15748031496062992" top="0.62992125984251968" bottom="0.35433070866141736" header="0.43307086614173229" footer="0.15748031496062992"/>
  <pageSetup paperSize="9" firstPageNumber="49" orientation="portrait" r:id="rId1"/>
  <headerFooter>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0">
    <tabColor theme="0"/>
  </sheetPr>
  <dimension ref="A1:BK62"/>
  <sheetViews>
    <sheetView zoomScale="75" zoomScaleNormal="75" workbookViewId="0">
      <pane xSplit="5" ySplit="6" topLeftCell="F7" activePane="bottomRight" state="frozen"/>
      <selection activeCell="BG59" sqref="BG59"/>
      <selection pane="topRight" activeCell="BG59" sqref="BG59"/>
      <selection pane="bottomLeft" activeCell="BG59" sqref="BG59"/>
      <selection pane="bottomRight" activeCell="BG59" sqref="BG59"/>
    </sheetView>
  </sheetViews>
  <sheetFormatPr defaultRowHeight="20.100000000000001" customHeight="1" x14ac:dyDescent="0.2"/>
  <cols>
    <col min="1" max="1" width="6.7109375" style="280" customWidth="1"/>
    <col min="2" max="2" width="39.140625" style="280" customWidth="1"/>
    <col min="3" max="3" width="8.7109375" style="280" customWidth="1"/>
    <col min="4" max="4" width="12.7109375" style="312" customWidth="1"/>
    <col min="5" max="5" width="12" style="312" customWidth="1"/>
    <col min="6" max="6" width="12.85546875" style="312" customWidth="1"/>
    <col min="7" max="7" width="11.42578125" style="312" customWidth="1"/>
    <col min="8" max="8" width="10.42578125" style="312" customWidth="1"/>
    <col min="9" max="9" width="11.7109375" style="312" customWidth="1"/>
    <col min="10" max="10" width="11.140625" style="312" customWidth="1"/>
    <col min="11" max="11" width="11.85546875" style="312" bestFit="1" customWidth="1"/>
    <col min="12" max="12" width="10.5703125" style="312" bestFit="1" customWidth="1"/>
    <col min="13" max="13" width="9.5703125" style="312" bestFit="1" customWidth="1"/>
    <col min="14" max="14" width="11.42578125" style="312" customWidth="1"/>
    <col min="15" max="15" width="10.5703125" style="312" customWidth="1"/>
    <col min="16" max="16" width="7.5703125" style="312" customWidth="1"/>
    <col min="17" max="17" width="9.5703125" style="312" bestFit="1" customWidth="1"/>
    <col min="18" max="18" width="11" style="312" bestFit="1" customWidth="1"/>
    <col min="19" max="19" width="10.140625" style="312" bestFit="1" customWidth="1"/>
    <col min="20" max="24" width="9.5703125" style="312" bestFit="1" customWidth="1"/>
    <col min="25" max="25" width="10.140625" style="312" bestFit="1" customWidth="1"/>
    <col min="26" max="27" width="9.5703125" style="312" bestFit="1" customWidth="1"/>
    <col min="28" max="28" width="10.28515625" style="312" customWidth="1"/>
    <col min="29" max="36" width="9.5703125" style="313" bestFit="1" customWidth="1"/>
    <col min="37" max="37" width="9.5703125" style="313" customWidth="1"/>
    <col min="38" max="41" width="9.5703125" style="312" bestFit="1" customWidth="1"/>
    <col min="42" max="44" width="9.5703125" style="313" bestFit="1" customWidth="1"/>
    <col min="45" max="45" width="9.42578125" style="313" customWidth="1"/>
    <col min="46" max="58" width="9.5703125" style="312" bestFit="1" customWidth="1"/>
    <col min="59" max="61" width="9.5703125" style="313" bestFit="1" customWidth="1"/>
    <col min="62" max="63" width="12.5703125" style="314" bestFit="1" customWidth="1"/>
    <col min="64" max="193" width="9.140625" style="280"/>
    <col min="194" max="194" width="6.7109375" style="280" customWidth="1"/>
    <col min="195" max="195" width="39.140625" style="280" customWidth="1"/>
    <col min="196" max="196" width="8.7109375" style="280" customWidth="1"/>
    <col min="197" max="197" width="11.7109375" style="280" customWidth="1"/>
    <col min="198" max="198" width="12.7109375" style="280" customWidth="1"/>
    <col min="199" max="199" width="12" style="280" customWidth="1"/>
    <col min="200" max="200" width="12.85546875" style="280" customWidth="1"/>
    <col min="201" max="201" width="11.42578125" style="280" customWidth="1"/>
    <col min="202" max="202" width="10.42578125" style="280" customWidth="1"/>
    <col min="203" max="203" width="11.7109375" style="280" customWidth="1"/>
    <col min="204" max="204" width="11.140625" style="280" customWidth="1"/>
    <col min="205" max="205" width="11.85546875" style="280" bestFit="1" customWidth="1"/>
    <col min="206" max="206" width="10.5703125" style="280" bestFit="1" customWidth="1"/>
    <col min="207" max="207" width="9.5703125" style="280" bestFit="1" customWidth="1"/>
    <col min="208" max="208" width="11.42578125" style="280" customWidth="1"/>
    <col min="209" max="209" width="10.5703125" style="280" customWidth="1"/>
    <col min="210" max="210" width="7.5703125" style="280" customWidth="1"/>
    <col min="211" max="211" width="9.5703125" style="280" bestFit="1" customWidth="1"/>
    <col min="212" max="212" width="11" style="280" bestFit="1" customWidth="1"/>
    <col min="213" max="213" width="10.140625" style="280" bestFit="1" customWidth="1"/>
    <col min="214" max="218" width="9.5703125" style="280" bestFit="1" customWidth="1"/>
    <col min="219" max="219" width="10.140625" style="280" bestFit="1" customWidth="1"/>
    <col min="220" max="221" width="9.5703125" style="280" bestFit="1" customWidth="1"/>
    <col min="222" max="222" width="10.28515625" style="280" customWidth="1"/>
    <col min="223" max="230" width="9.5703125" style="280" bestFit="1" customWidth="1"/>
    <col min="231" max="231" width="9.5703125" style="280" customWidth="1"/>
    <col min="232" max="238" width="9.5703125" style="280" bestFit="1" customWidth="1"/>
    <col min="239" max="239" width="9.42578125" style="280" customWidth="1"/>
    <col min="240" max="255" width="9.5703125" style="280" bestFit="1" customWidth="1"/>
    <col min="256" max="257" width="12.5703125" style="280" bestFit="1" customWidth="1"/>
    <col min="258" max="258" width="11.42578125" style="280" bestFit="1" customWidth="1"/>
    <col min="259" max="259" width="11" style="280" bestFit="1" customWidth="1"/>
    <col min="260" max="260" width="11.7109375" style="280" bestFit="1" customWidth="1"/>
    <col min="261" max="449" width="9.140625" style="280"/>
    <col min="450" max="450" width="6.7109375" style="280" customWidth="1"/>
    <col min="451" max="451" width="39.140625" style="280" customWidth="1"/>
    <col min="452" max="452" width="8.7109375" style="280" customWidth="1"/>
    <col min="453" max="453" width="11.7109375" style="280" customWidth="1"/>
    <col min="454" max="454" width="12.7109375" style="280" customWidth="1"/>
    <col min="455" max="455" width="12" style="280" customWidth="1"/>
    <col min="456" max="456" width="12.85546875" style="280" customWidth="1"/>
    <col min="457" max="457" width="11.42578125" style="280" customWidth="1"/>
    <col min="458" max="458" width="10.42578125" style="280" customWidth="1"/>
    <col min="459" max="459" width="11.7109375" style="280" customWidth="1"/>
    <col min="460" max="460" width="11.140625" style="280" customWidth="1"/>
    <col min="461" max="461" width="11.85546875" style="280" bestFit="1" customWidth="1"/>
    <col min="462" max="462" width="10.5703125" style="280" bestFit="1" customWidth="1"/>
    <col min="463" max="463" width="9.5703125" style="280" bestFit="1" customWidth="1"/>
    <col min="464" max="464" width="11.42578125" style="280" customWidth="1"/>
    <col min="465" max="465" width="10.5703125" style="280" customWidth="1"/>
    <col min="466" max="466" width="7.5703125" style="280" customWidth="1"/>
    <col min="467" max="467" width="9.5703125" style="280" bestFit="1" customWidth="1"/>
    <col min="468" max="468" width="11" style="280" bestFit="1" customWidth="1"/>
    <col min="469" max="469" width="10.140625" style="280" bestFit="1" customWidth="1"/>
    <col min="470" max="474" width="9.5703125" style="280" bestFit="1" customWidth="1"/>
    <col min="475" max="475" width="10.140625" style="280" bestFit="1" customWidth="1"/>
    <col min="476" max="477" width="9.5703125" style="280" bestFit="1" customWidth="1"/>
    <col min="478" max="478" width="10.28515625" style="280" customWidth="1"/>
    <col min="479" max="486" width="9.5703125" style="280" bestFit="1" customWidth="1"/>
    <col min="487" max="487" width="9.5703125" style="280" customWidth="1"/>
    <col min="488" max="494" width="9.5703125" style="280" bestFit="1" customWidth="1"/>
    <col min="495" max="495" width="9.42578125" style="280" customWidth="1"/>
    <col min="496" max="511" width="9.5703125" style="280" bestFit="1" customWidth="1"/>
    <col min="512" max="513" width="12.5703125" style="280" bestFit="1" customWidth="1"/>
    <col min="514" max="514" width="11.42578125" style="280" bestFit="1" customWidth="1"/>
    <col min="515" max="515" width="11" style="280" bestFit="1" customWidth="1"/>
    <col min="516" max="516" width="11.7109375" style="280" bestFit="1" customWidth="1"/>
    <col min="517" max="705" width="9.140625" style="280"/>
    <col min="706" max="706" width="6.7109375" style="280" customWidth="1"/>
    <col min="707" max="707" width="39.140625" style="280" customWidth="1"/>
    <col min="708" max="708" width="8.7109375" style="280" customWidth="1"/>
    <col min="709" max="709" width="11.7109375" style="280" customWidth="1"/>
    <col min="710" max="710" width="12.7109375" style="280" customWidth="1"/>
    <col min="711" max="711" width="12" style="280" customWidth="1"/>
    <col min="712" max="712" width="12.85546875" style="280" customWidth="1"/>
    <col min="713" max="713" width="11.42578125" style="280" customWidth="1"/>
    <col min="714" max="714" width="10.42578125" style="280" customWidth="1"/>
    <col min="715" max="715" width="11.7109375" style="280" customWidth="1"/>
    <col min="716" max="716" width="11.140625" style="280" customWidth="1"/>
    <col min="717" max="717" width="11.85546875" style="280" bestFit="1" customWidth="1"/>
    <col min="718" max="718" width="10.5703125" style="280" bestFit="1" customWidth="1"/>
    <col min="719" max="719" width="9.5703125" style="280" bestFit="1" customWidth="1"/>
    <col min="720" max="720" width="11.42578125" style="280" customWidth="1"/>
    <col min="721" max="721" width="10.5703125" style="280" customWidth="1"/>
    <col min="722" max="722" width="7.5703125" style="280" customWidth="1"/>
    <col min="723" max="723" width="9.5703125" style="280" bestFit="1" customWidth="1"/>
    <col min="724" max="724" width="11" style="280" bestFit="1" customWidth="1"/>
    <col min="725" max="725" width="10.140625" style="280" bestFit="1" customWidth="1"/>
    <col min="726" max="730" width="9.5703125" style="280" bestFit="1" customWidth="1"/>
    <col min="731" max="731" width="10.140625" style="280" bestFit="1" customWidth="1"/>
    <col min="732" max="733" width="9.5703125" style="280" bestFit="1" customWidth="1"/>
    <col min="734" max="734" width="10.28515625" style="280" customWidth="1"/>
    <col min="735" max="742" width="9.5703125" style="280" bestFit="1" customWidth="1"/>
    <col min="743" max="743" width="9.5703125" style="280" customWidth="1"/>
    <col min="744" max="750" width="9.5703125" style="280" bestFit="1" customWidth="1"/>
    <col min="751" max="751" width="9.42578125" style="280" customWidth="1"/>
    <col min="752" max="767" width="9.5703125" style="280" bestFit="1" customWidth="1"/>
    <col min="768" max="769" width="12.5703125" style="280" bestFit="1" customWidth="1"/>
    <col min="770" max="770" width="11.42578125" style="280" bestFit="1" customWidth="1"/>
    <col min="771" max="771" width="11" style="280" bestFit="1" customWidth="1"/>
    <col min="772" max="772" width="11.7109375" style="280" bestFit="1" customWidth="1"/>
    <col min="773" max="961" width="9.140625" style="280"/>
    <col min="962" max="962" width="6.7109375" style="280" customWidth="1"/>
    <col min="963" max="963" width="39.140625" style="280" customWidth="1"/>
    <col min="964" max="964" width="8.7109375" style="280" customWidth="1"/>
    <col min="965" max="965" width="11.7109375" style="280" customWidth="1"/>
    <col min="966" max="966" width="12.7109375" style="280" customWidth="1"/>
    <col min="967" max="967" width="12" style="280" customWidth="1"/>
    <col min="968" max="968" width="12.85546875" style="280" customWidth="1"/>
    <col min="969" max="969" width="11.42578125" style="280" customWidth="1"/>
    <col min="970" max="970" width="10.42578125" style="280" customWidth="1"/>
    <col min="971" max="971" width="11.7109375" style="280" customWidth="1"/>
    <col min="972" max="972" width="11.140625" style="280" customWidth="1"/>
    <col min="973" max="973" width="11.85546875" style="280" bestFit="1" customWidth="1"/>
    <col min="974" max="974" width="10.5703125" style="280" bestFit="1" customWidth="1"/>
    <col min="975" max="975" width="9.5703125" style="280" bestFit="1" customWidth="1"/>
    <col min="976" max="976" width="11.42578125" style="280" customWidth="1"/>
    <col min="977" max="977" width="10.5703125" style="280" customWidth="1"/>
    <col min="978" max="978" width="7.5703125" style="280" customWidth="1"/>
    <col min="979" max="979" width="9.5703125" style="280" bestFit="1" customWidth="1"/>
    <col min="980" max="980" width="11" style="280" bestFit="1" customWidth="1"/>
    <col min="981" max="981" width="10.140625" style="280" bestFit="1" customWidth="1"/>
    <col min="982" max="986" width="9.5703125" style="280" bestFit="1" customWidth="1"/>
    <col min="987" max="987" width="10.140625" style="280" bestFit="1" customWidth="1"/>
    <col min="988" max="989" width="9.5703125" style="280" bestFit="1" customWidth="1"/>
    <col min="990" max="990" width="10.28515625" style="280" customWidth="1"/>
    <col min="991" max="998" width="9.5703125" style="280" bestFit="1" customWidth="1"/>
    <col min="999" max="999" width="9.5703125" style="280" customWidth="1"/>
    <col min="1000" max="1006" width="9.5703125" style="280" bestFit="1" customWidth="1"/>
    <col min="1007" max="1007" width="9.42578125" style="280" customWidth="1"/>
    <col min="1008" max="1023" width="9.5703125" style="280" bestFit="1" customWidth="1"/>
    <col min="1024" max="1025" width="12.5703125" style="280" bestFit="1" customWidth="1"/>
    <col min="1026" max="1026" width="11.42578125" style="280" bestFit="1" customWidth="1"/>
    <col min="1027" max="1027" width="11" style="280" bestFit="1" customWidth="1"/>
    <col min="1028" max="1028" width="11.7109375" style="280" bestFit="1" customWidth="1"/>
    <col min="1029" max="1217" width="9.140625" style="280"/>
    <col min="1218" max="1218" width="6.7109375" style="280" customWidth="1"/>
    <col min="1219" max="1219" width="39.140625" style="280" customWidth="1"/>
    <col min="1220" max="1220" width="8.7109375" style="280" customWidth="1"/>
    <col min="1221" max="1221" width="11.7109375" style="280" customWidth="1"/>
    <col min="1222" max="1222" width="12.7109375" style="280" customWidth="1"/>
    <col min="1223" max="1223" width="12" style="280" customWidth="1"/>
    <col min="1224" max="1224" width="12.85546875" style="280" customWidth="1"/>
    <col min="1225" max="1225" width="11.42578125" style="280" customWidth="1"/>
    <col min="1226" max="1226" width="10.42578125" style="280" customWidth="1"/>
    <col min="1227" max="1227" width="11.7109375" style="280" customWidth="1"/>
    <col min="1228" max="1228" width="11.140625" style="280" customWidth="1"/>
    <col min="1229" max="1229" width="11.85546875" style="280" bestFit="1" customWidth="1"/>
    <col min="1230" max="1230" width="10.5703125" style="280" bestFit="1" customWidth="1"/>
    <col min="1231" max="1231" width="9.5703125" style="280" bestFit="1" customWidth="1"/>
    <col min="1232" max="1232" width="11.42578125" style="280" customWidth="1"/>
    <col min="1233" max="1233" width="10.5703125" style="280" customWidth="1"/>
    <col min="1234" max="1234" width="7.5703125" style="280" customWidth="1"/>
    <col min="1235" max="1235" width="9.5703125" style="280" bestFit="1" customWidth="1"/>
    <col min="1236" max="1236" width="11" style="280" bestFit="1" customWidth="1"/>
    <col min="1237" max="1237" width="10.140625" style="280" bestFit="1" customWidth="1"/>
    <col min="1238" max="1242" width="9.5703125" style="280" bestFit="1" customWidth="1"/>
    <col min="1243" max="1243" width="10.140625" style="280" bestFit="1" customWidth="1"/>
    <col min="1244" max="1245" width="9.5703125" style="280" bestFit="1" customWidth="1"/>
    <col min="1246" max="1246" width="10.28515625" style="280" customWidth="1"/>
    <col min="1247" max="1254" width="9.5703125" style="280" bestFit="1" customWidth="1"/>
    <col min="1255" max="1255" width="9.5703125" style="280" customWidth="1"/>
    <col min="1256" max="1262" width="9.5703125" style="280" bestFit="1" customWidth="1"/>
    <col min="1263" max="1263" width="9.42578125" style="280" customWidth="1"/>
    <col min="1264" max="1279" width="9.5703125" style="280" bestFit="1" customWidth="1"/>
    <col min="1280" max="1281" width="12.5703125" style="280" bestFit="1" customWidth="1"/>
    <col min="1282" max="1282" width="11.42578125" style="280" bestFit="1" customWidth="1"/>
    <col min="1283" max="1283" width="11" style="280" bestFit="1" customWidth="1"/>
    <col min="1284" max="1284" width="11.7109375" style="280" bestFit="1" customWidth="1"/>
    <col min="1285" max="1473" width="9.140625" style="280"/>
    <col min="1474" max="1474" width="6.7109375" style="280" customWidth="1"/>
    <col min="1475" max="1475" width="39.140625" style="280" customWidth="1"/>
    <col min="1476" max="1476" width="8.7109375" style="280" customWidth="1"/>
    <col min="1477" max="1477" width="11.7109375" style="280" customWidth="1"/>
    <col min="1478" max="1478" width="12.7109375" style="280" customWidth="1"/>
    <col min="1479" max="1479" width="12" style="280" customWidth="1"/>
    <col min="1480" max="1480" width="12.85546875" style="280" customWidth="1"/>
    <col min="1481" max="1481" width="11.42578125" style="280" customWidth="1"/>
    <col min="1482" max="1482" width="10.42578125" style="280" customWidth="1"/>
    <col min="1483" max="1483" width="11.7109375" style="280" customWidth="1"/>
    <col min="1484" max="1484" width="11.140625" style="280" customWidth="1"/>
    <col min="1485" max="1485" width="11.85546875" style="280" bestFit="1" customWidth="1"/>
    <col min="1486" max="1486" width="10.5703125" style="280" bestFit="1" customWidth="1"/>
    <col min="1487" max="1487" width="9.5703125" style="280" bestFit="1" customWidth="1"/>
    <col min="1488" max="1488" width="11.42578125" style="280" customWidth="1"/>
    <col min="1489" max="1489" width="10.5703125" style="280" customWidth="1"/>
    <col min="1490" max="1490" width="7.5703125" style="280" customWidth="1"/>
    <col min="1491" max="1491" width="9.5703125" style="280" bestFit="1" customWidth="1"/>
    <col min="1492" max="1492" width="11" style="280" bestFit="1" customWidth="1"/>
    <col min="1493" max="1493" width="10.140625" style="280" bestFit="1" customWidth="1"/>
    <col min="1494" max="1498" width="9.5703125" style="280" bestFit="1" customWidth="1"/>
    <col min="1499" max="1499" width="10.140625" style="280" bestFit="1" customWidth="1"/>
    <col min="1500" max="1501" width="9.5703125" style="280" bestFit="1" customWidth="1"/>
    <col min="1502" max="1502" width="10.28515625" style="280" customWidth="1"/>
    <col min="1503" max="1510" width="9.5703125" style="280" bestFit="1" customWidth="1"/>
    <col min="1511" max="1511" width="9.5703125" style="280" customWidth="1"/>
    <col min="1512" max="1518" width="9.5703125" style="280" bestFit="1" customWidth="1"/>
    <col min="1519" max="1519" width="9.42578125" style="280" customWidth="1"/>
    <col min="1520" max="1535" width="9.5703125" style="280" bestFit="1" customWidth="1"/>
    <col min="1536" max="1537" width="12.5703125" style="280" bestFit="1" customWidth="1"/>
    <col min="1538" max="1538" width="11.42578125" style="280" bestFit="1" customWidth="1"/>
    <col min="1539" max="1539" width="11" style="280" bestFit="1" customWidth="1"/>
    <col min="1540" max="1540" width="11.7109375" style="280" bestFit="1" customWidth="1"/>
    <col min="1541" max="1729" width="9.140625" style="280"/>
    <col min="1730" max="1730" width="6.7109375" style="280" customWidth="1"/>
    <col min="1731" max="1731" width="39.140625" style="280" customWidth="1"/>
    <col min="1732" max="1732" width="8.7109375" style="280" customWidth="1"/>
    <col min="1733" max="1733" width="11.7109375" style="280" customWidth="1"/>
    <col min="1734" max="1734" width="12.7109375" style="280" customWidth="1"/>
    <col min="1735" max="1735" width="12" style="280" customWidth="1"/>
    <col min="1736" max="1736" width="12.85546875" style="280" customWidth="1"/>
    <col min="1737" max="1737" width="11.42578125" style="280" customWidth="1"/>
    <col min="1738" max="1738" width="10.42578125" style="280" customWidth="1"/>
    <col min="1739" max="1739" width="11.7109375" style="280" customWidth="1"/>
    <col min="1740" max="1740" width="11.140625" style="280" customWidth="1"/>
    <col min="1741" max="1741" width="11.85546875" style="280" bestFit="1" customWidth="1"/>
    <col min="1742" max="1742" width="10.5703125" style="280" bestFit="1" customWidth="1"/>
    <col min="1743" max="1743" width="9.5703125" style="280" bestFit="1" customWidth="1"/>
    <col min="1744" max="1744" width="11.42578125" style="280" customWidth="1"/>
    <col min="1745" max="1745" width="10.5703125" style="280" customWidth="1"/>
    <col min="1746" max="1746" width="7.5703125" style="280" customWidth="1"/>
    <col min="1747" max="1747" width="9.5703125" style="280" bestFit="1" customWidth="1"/>
    <col min="1748" max="1748" width="11" style="280" bestFit="1" customWidth="1"/>
    <col min="1749" max="1749" width="10.140625" style="280" bestFit="1" customWidth="1"/>
    <col min="1750" max="1754" width="9.5703125" style="280" bestFit="1" customWidth="1"/>
    <col min="1755" max="1755" width="10.140625" style="280" bestFit="1" customWidth="1"/>
    <col min="1756" max="1757" width="9.5703125" style="280" bestFit="1" customWidth="1"/>
    <col min="1758" max="1758" width="10.28515625" style="280" customWidth="1"/>
    <col min="1759" max="1766" width="9.5703125" style="280" bestFit="1" customWidth="1"/>
    <col min="1767" max="1767" width="9.5703125" style="280" customWidth="1"/>
    <col min="1768" max="1774" width="9.5703125" style="280" bestFit="1" customWidth="1"/>
    <col min="1775" max="1775" width="9.42578125" style="280" customWidth="1"/>
    <col min="1776" max="1791" width="9.5703125" style="280" bestFit="1" customWidth="1"/>
    <col min="1792" max="1793" width="12.5703125" style="280" bestFit="1" customWidth="1"/>
    <col min="1794" max="1794" width="11.42578125" style="280" bestFit="1" customWidth="1"/>
    <col min="1795" max="1795" width="11" style="280" bestFit="1" customWidth="1"/>
    <col min="1796" max="1796" width="11.7109375" style="280" bestFit="1" customWidth="1"/>
    <col min="1797" max="1985" width="9.140625" style="280"/>
    <col min="1986" max="1986" width="6.7109375" style="280" customWidth="1"/>
    <col min="1987" max="1987" width="39.140625" style="280" customWidth="1"/>
    <col min="1988" max="1988" width="8.7109375" style="280" customWidth="1"/>
    <col min="1989" max="1989" width="11.7109375" style="280" customWidth="1"/>
    <col min="1990" max="1990" width="12.7109375" style="280" customWidth="1"/>
    <col min="1991" max="1991" width="12" style="280" customWidth="1"/>
    <col min="1992" max="1992" width="12.85546875" style="280" customWidth="1"/>
    <col min="1993" max="1993" width="11.42578125" style="280" customWidth="1"/>
    <col min="1994" max="1994" width="10.42578125" style="280" customWidth="1"/>
    <col min="1995" max="1995" width="11.7109375" style="280" customWidth="1"/>
    <col min="1996" max="1996" width="11.140625" style="280" customWidth="1"/>
    <col min="1997" max="1997" width="11.85546875" style="280" bestFit="1" customWidth="1"/>
    <col min="1998" max="1998" width="10.5703125" style="280" bestFit="1" customWidth="1"/>
    <col min="1999" max="1999" width="9.5703125" style="280" bestFit="1" customWidth="1"/>
    <col min="2000" max="2000" width="11.42578125" style="280" customWidth="1"/>
    <col min="2001" max="2001" width="10.5703125" style="280" customWidth="1"/>
    <col min="2002" max="2002" width="7.5703125" style="280" customWidth="1"/>
    <col min="2003" max="2003" width="9.5703125" style="280" bestFit="1" customWidth="1"/>
    <col min="2004" max="2004" width="11" style="280" bestFit="1" customWidth="1"/>
    <col min="2005" max="2005" width="10.140625" style="280" bestFit="1" customWidth="1"/>
    <col min="2006" max="2010" width="9.5703125" style="280" bestFit="1" customWidth="1"/>
    <col min="2011" max="2011" width="10.140625" style="280" bestFit="1" customWidth="1"/>
    <col min="2012" max="2013" width="9.5703125" style="280" bestFit="1" customWidth="1"/>
    <col min="2014" max="2014" width="10.28515625" style="280" customWidth="1"/>
    <col min="2015" max="2022" width="9.5703125" style="280" bestFit="1" customWidth="1"/>
    <col min="2023" max="2023" width="9.5703125" style="280" customWidth="1"/>
    <col min="2024" max="2030" width="9.5703125" style="280" bestFit="1" customWidth="1"/>
    <col min="2031" max="2031" width="9.42578125" style="280" customWidth="1"/>
    <col min="2032" max="2047" width="9.5703125" style="280" bestFit="1" customWidth="1"/>
    <col min="2048" max="2049" width="12.5703125" style="280" bestFit="1" customWidth="1"/>
    <col min="2050" max="2050" width="11.42578125" style="280" bestFit="1" customWidth="1"/>
    <col min="2051" max="2051" width="11" style="280" bestFit="1" customWidth="1"/>
    <col min="2052" max="2052" width="11.7109375" style="280" bestFit="1" customWidth="1"/>
    <col min="2053" max="2241" width="9.140625" style="280"/>
    <col min="2242" max="2242" width="6.7109375" style="280" customWidth="1"/>
    <col min="2243" max="2243" width="39.140625" style="280" customWidth="1"/>
    <col min="2244" max="2244" width="8.7109375" style="280" customWidth="1"/>
    <col min="2245" max="2245" width="11.7109375" style="280" customWidth="1"/>
    <col min="2246" max="2246" width="12.7109375" style="280" customWidth="1"/>
    <col min="2247" max="2247" width="12" style="280" customWidth="1"/>
    <col min="2248" max="2248" width="12.85546875" style="280" customWidth="1"/>
    <col min="2249" max="2249" width="11.42578125" style="280" customWidth="1"/>
    <col min="2250" max="2250" width="10.42578125" style="280" customWidth="1"/>
    <col min="2251" max="2251" width="11.7109375" style="280" customWidth="1"/>
    <col min="2252" max="2252" width="11.140625" style="280" customWidth="1"/>
    <col min="2253" max="2253" width="11.85546875" style="280" bestFit="1" customWidth="1"/>
    <col min="2254" max="2254" width="10.5703125" style="280" bestFit="1" customWidth="1"/>
    <col min="2255" max="2255" width="9.5703125" style="280" bestFit="1" customWidth="1"/>
    <col min="2256" max="2256" width="11.42578125" style="280" customWidth="1"/>
    <col min="2257" max="2257" width="10.5703125" style="280" customWidth="1"/>
    <col min="2258" max="2258" width="7.5703125" style="280" customWidth="1"/>
    <col min="2259" max="2259" width="9.5703125" style="280" bestFit="1" customWidth="1"/>
    <col min="2260" max="2260" width="11" style="280" bestFit="1" customWidth="1"/>
    <col min="2261" max="2261" width="10.140625" style="280" bestFit="1" customWidth="1"/>
    <col min="2262" max="2266" width="9.5703125" style="280" bestFit="1" customWidth="1"/>
    <col min="2267" max="2267" width="10.140625" style="280" bestFit="1" customWidth="1"/>
    <col min="2268" max="2269" width="9.5703125" style="280" bestFit="1" customWidth="1"/>
    <col min="2270" max="2270" width="10.28515625" style="280" customWidth="1"/>
    <col min="2271" max="2278" width="9.5703125" style="280" bestFit="1" customWidth="1"/>
    <col min="2279" max="2279" width="9.5703125" style="280" customWidth="1"/>
    <col min="2280" max="2286" width="9.5703125" style="280" bestFit="1" customWidth="1"/>
    <col min="2287" max="2287" width="9.42578125" style="280" customWidth="1"/>
    <col min="2288" max="2303" width="9.5703125" style="280" bestFit="1" customWidth="1"/>
    <col min="2304" max="2305" width="12.5703125" style="280" bestFit="1" customWidth="1"/>
    <col min="2306" max="2306" width="11.42578125" style="280" bestFit="1" customWidth="1"/>
    <col min="2307" max="2307" width="11" style="280" bestFit="1" customWidth="1"/>
    <col min="2308" max="2308" width="11.7109375" style="280" bestFit="1" customWidth="1"/>
    <col min="2309" max="2497" width="9.140625" style="280"/>
    <col min="2498" max="2498" width="6.7109375" style="280" customWidth="1"/>
    <col min="2499" max="2499" width="39.140625" style="280" customWidth="1"/>
    <col min="2500" max="2500" width="8.7109375" style="280" customWidth="1"/>
    <col min="2501" max="2501" width="11.7109375" style="280" customWidth="1"/>
    <col min="2502" max="2502" width="12.7109375" style="280" customWidth="1"/>
    <col min="2503" max="2503" width="12" style="280" customWidth="1"/>
    <col min="2504" max="2504" width="12.85546875" style="280" customWidth="1"/>
    <col min="2505" max="2505" width="11.42578125" style="280" customWidth="1"/>
    <col min="2506" max="2506" width="10.42578125" style="280" customWidth="1"/>
    <col min="2507" max="2507" width="11.7109375" style="280" customWidth="1"/>
    <col min="2508" max="2508" width="11.140625" style="280" customWidth="1"/>
    <col min="2509" max="2509" width="11.85546875" style="280" bestFit="1" customWidth="1"/>
    <col min="2510" max="2510" width="10.5703125" style="280" bestFit="1" customWidth="1"/>
    <col min="2511" max="2511" width="9.5703125" style="280" bestFit="1" customWidth="1"/>
    <col min="2512" max="2512" width="11.42578125" style="280" customWidth="1"/>
    <col min="2513" max="2513" width="10.5703125" style="280" customWidth="1"/>
    <col min="2514" max="2514" width="7.5703125" style="280" customWidth="1"/>
    <col min="2515" max="2515" width="9.5703125" style="280" bestFit="1" customWidth="1"/>
    <col min="2516" max="2516" width="11" style="280" bestFit="1" customWidth="1"/>
    <col min="2517" max="2517" width="10.140625" style="280" bestFit="1" customWidth="1"/>
    <col min="2518" max="2522" width="9.5703125" style="280" bestFit="1" customWidth="1"/>
    <col min="2523" max="2523" width="10.140625" style="280" bestFit="1" customWidth="1"/>
    <col min="2524" max="2525" width="9.5703125" style="280" bestFit="1" customWidth="1"/>
    <col min="2526" max="2526" width="10.28515625" style="280" customWidth="1"/>
    <col min="2527" max="2534" width="9.5703125" style="280" bestFit="1" customWidth="1"/>
    <col min="2535" max="2535" width="9.5703125" style="280" customWidth="1"/>
    <col min="2536" max="2542" width="9.5703125" style="280" bestFit="1" customWidth="1"/>
    <col min="2543" max="2543" width="9.42578125" style="280" customWidth="1"/>
    <col min="2544" max="2559" width="9.5703125" style="280" bestFit="1" customWidth="1"/>
    <col min="2560" max="2561" width="12.5703125" style="280" bestFit="1" customWidth="1"/>
    <col min="2562" max="2562" width="11.42578125" style="280" bestFit="1" customWidth="1"/>
    <col min="2563" max="2563" width="11" style="280" bestFit="1" customWidth="1"/>
    <col min="2564" max="2564" width="11.7109375" style="280" bestFit="1" customWidth="1"/>
    <col min="2565" max="2753" width="9.140625" style="280"/>
    <col min="2754" max="2754" width="6.7109375" style="280" customWidth="1"/>
    <col min="2755" max="2755" width="39.140625" style="280" customWidth="1"/>
    <col min="2756" max="2756" width="8.7109375" style="280" customWidth="1"/>
    <col min="2757" max="2757" width="11.7109375" style="280" customWidth="1"/>
    <col min="2758" max="2758" width="12.7109375" style="280" customWidth="1"/>
    <col min="2759" max="2759" width="12" style="280" customWidth="1"/>
    <col min="2760" max="2760" width="12.85546875" style="280" customWidth="1"/>
    <col min="2761" max="2761" width="11.42578125" style="280" customWidth="1"/>
    <col min="2762" max="2762" width="10.42578125" style="280" customWidth="1"/>
    <col min="2763" max="2763" width="11.7109375" style="280" customWidth="1"/>
    <col min="2764" max="2764" width="11.140625" style="280" customWidth="1"/>
    <col min="2765" max="2765" width="11.85546875" style="280" bestFit="1" customWidth="1"/>
    <col min="2766" max="2766" width="10.5703125" style="280" bestFit="1" customWidth="1"/>
    <col min="2767" max="2767" width="9.5703125" style="280" bestFit="1" customWidth="1"/>
    <col min="2768" max="2768" width="11.42578125" style="280" customWidth="1"/>
    <col min="2769" max="2769" width="10.5703125" style="280" customWidth="1"/>
    <col min="2770" max="2770" width="7.5703125" style="280" customWidth="1"/>
    <col min="2771" max="2771" width="9.5703125" style="280" bestFit="1" customWidth="1"/>
    <col min="2772" max="2772" width="11" style="280" bestFit="1" customWidth="1"/>
    <col min="2773" max="2773" width="10.140625" style="280" bestFit="1" customWidth="1"/>
    <col min="2774" max="2778" width="9.5703125" style="280" bestFit="1" customWidth="1"/>
    <col min="2779" max="2779" width="10.140625" style="280" bestFit="1" customWidth="1"/>
    <col min="2780" max="2781" width="9.5703125" style="280" bestFit="1" customWidth="1"/>
    <col min="2782" max="2782" width="10.28515625" style="280" customWidth="1"/>
    <col min="2783" max="2790" width="9.5703125" style="280" bestFit="1" customWidth="1"/>
    <col min="2791" max="2791" width="9.5703125" style="280" customWidth="1"/>
    <col min="2792" max="2798" width="9.5703125" style="280" bestFit="1" customWidth="1"/>
    <col min="2799" max="2799" width="9.42578125" style="280" customWidth="1"/>
    <col min="2800" max="2815" width="9.5703125" style="280" bestFit="1" customWidth="1"/>
    <col min="2816" max="2817" width="12.5703125" style="280" bestFit="1" customWidth="1"/>
    <col min="2818" max="2818" width="11.42578125" style="280" bestFit="1" customWidth="1"/>
    <col min="2819" max="2819" width="11" style="280" bestFit="1" customWidth="1"/>
    <col min="2820" max="2820" width="11.7109375" style="280" bestFit="1" customWidth="1"/>
    <col min="2821" max="3009" width="9.140625" style="280"/>
    <col min="3010" max="3010" width="6.7109375" style="280" customWidth="1"/>
    <col min="3011" max="3011" width="39.140625" style="280" customWidth="1"/>
    <col min="3012" max="3012" width="8.7109375" style="280" customWidth="1"/>
    <col min="3013" max="3013" width="11.7109375" style="280" customWidth="1"/>
    <col min="3014" max="3014" width="12.7109375" style="280" customWidth="1"/>
    <col min="3015" max="3015" width="12" style="280" customWidth="1"/>
    <col min="3016" max="3016" width="12.85546875" style="280" customWidth="1"/>
    <col min="3017" max="3017" width="11.42578125" style="280" customWidth="1"/>
    <col min="3018" max="3018" width="10.42578125" style="280" customWidth="1"/>
    <col min="3019" max="3019" width="11.7109375" style="280" customWidth="1"/>
    <col min="3020" max="3020" width="11.140625" style="280" customWidth="1"/>
    <col min="3021" max="3021" width="11.85546875" style="280" bestFit="1" customWidth="1"/>
    <col min="3022" max="3022" width="10.5703125" style="280" bestFit="1" customWidth="1"/>
    <col min="3023" max="3023" width="9.5703125" style="280" bestFit="1" customWidth="1"/>
    <col min="3024" max="3024" width="11.42578125" style="280" customWidth="1"/>
    <col min="3025" max="3025" width="10.5703125" style="280" customWidth="1"/>
    <col min="3026" max="3026" width="7.5703125" style="280" customWidth="1"/>
    <col min="3027" max="3027" width="9.5703125" style="280" bestFit="1" customWidth="1"/>
    <col min="3028" max="3028" width="11" style="280" bestFit="1" customWidth="1"/>
    <col min="3029" max="3029" width="10.140625" style="280" bestFit="1" customWidth="1"/>
    <col min="3030" max="3034" width="9.5703125" style="280" bestFit="1" customWidth="1"/>
    <col min="3035" max="3035" width="10.140625" style="280" bestFit="1" customWidth="1"/>
    <col min="3036" max="3037" width="9.5703125" style="280" bestFit="1" customWidth="1"/>
    <col min="3038" max="3038" width="10.28515625" style="280" customWidth="1"/>
    <col min="3039" max="3046" width="9.5703125" style="280" bestFit="1" customWidth="1"/>
    <col min="3047" max="3047" width="9.5703125" style="280" customWidth="1"/>
    <col min="3048" max="3054" width="9.5703125" style="280" bestFit="1" customWidth="1"/>
    <col min="3055" max="3055" width="9.42578125" style="280" customWidth="1"/>
    <col min="3056" max="3071" width="9.5703125" style="280" bestFit="1" customWidth="1"/>
    <col min="3072" max="3073" width="12.5703125" style="280" bestFit="1" customWidth="1"/>
    <col min="3074" max="3074" width="11.42578125" style="280" bestFit="1" customWidth="1"/>
    <col min="3075" max="3075" width="11" style="280" bestFit="1" customWidth="1"/>
    <col min="3076" max="3076" width="11.7109375" style="280" bestFit="1" customWidth="1"/>
    <col min="3077" max="3265" width="9.140625" style="280"/>
    <col min="3266" max="3266" width="6.7109375" style="280" customWidth="1"/>
    <col min="3267" max="3267" width="39.140625" style="280" customWidth="1"/>
    <col min="3268" max="3268" width="8.7109375" style="280" customWidth="1"/>
    <col min="3269" max="3269" width="11.7109375" style="280" customWidth="1"/>
    <col min="3270" max="3270" width="12.7109375" style="280" customWidth="1"/>
    <col min="3271" max="3271" width="12" style="280" customWidth="1"/>
    <col min="3272" max="3272" width="12.85546875" style="280" customWidth="1"/>
    <col min="3273" max="3273" width="11.42578125" style="280" customWidth="1"/>
    <col min="3274" max="3274" width="10.42578125" style="280" customWidth="1"/>
    <col min="3275" max="3275" width="11.7109375" style="280" customWidth="1"/>
    <col min="3276" max="3276" width="11.140625" style="280" customWidth="1"/>
    <col min="3277" max="3277" width="11.85546875" style="280" bestFit="1" customWidth="1"/>
    <col min="3278" max="3278" width="10.5703125" style="280" bestFit="1" customWidth="1"/>
    <col min="3279" max="3279" width="9.5703125" style="280" bestFit="1" customWidth="1"/>
    <col min="3280" max="3280" width="11.42578125" style="280" customWidth="1"/>
    <col min="3281" max="3281" width="10.5703125" style="280" customWidth="1"/>
    <col min="3282" max="3282" width="7.5703125" style="280" customWidth="1"/>
    <col min="3283" max="3283" width="9.5703125" style="280" bestFit="1" customWidth="1"/>
    <col min="3284" max="3284" width="11" style="280" bestFit="1" customWidth="1"/>
    <col min="3285" max="3285" width="10.140625" style="280" bestFit="1" customWidth="1"/>
    <col min="3286" max="3290" width="9.5703125" style="280" bestFit="1" customWidth="1"/>
    <col min="3291" max="3291" width="10.140625" style="280" bestFit="1" customWidth="1"/>
    <col min="3292" max="3293" width="9.5703125" style="280" bestFit="1" customWidth="1"/>
    <col min="3294" max="3294" width="10.28515625" style="280" customWidth="1"/>
    <col min="3295" max="3302" width="9.5703125" style="280" bestFit="1" customWidth="1"/>
    <col min="3303" max="3303" width="9.5703125" style="280" customWidth="1"/>
    <col min="3304" max="3310" width="9.5703125" style="280" bestFit="1" customWidth="1"/>
    <col min="3311" max="3311" width="9.42578125" style="280" customWidth="1"/>
    <col min="3312" max="3327" width="9.5703125" style="280" bestFit="1" customWidth="1"/>
    <col min="3328" max="3329" width="12.5703125" style="280" bestFit="1" customWidth="1"/>
    <col min="3330" max="3330" width="11.42578125" style="280" bestFit="1" customWidth="1"/>
    <col min="3331" max="3331" width="11" style="280" bestFit="1" customWidth="1"/>
    <col min="3332" max="3332" width="11.7109375" style="280" bestFit="1" customWidth="1"/>
    <col min="3333" max="3521" width="9.140625" style="280"/>
    <col min="3522" max="3522" width="6.7109375" style="280" customWidth="1"/>
    <col min="3523" max="3523" width="39.140625" style="280" customWidth="1"/>
    <col min="3524" max="3524" width="8.7109375" style="280" customWidth="1"/>
    <col min="3525" max="3525" width="11.7109375" style="280" customWidth="1"/>
    <col min="3526" max="3526" width="12.7109375" style="280" customWidth="1"/>
    <col min="3527" max="3527" width="12" style="280" customWidth="1"/>
    <col min="3528" max="3528" width="12.85546875" style="280" customWidth="1"/>
    <col min="3529" max="3529" width="11.42578125" style="280" customWidth="1"/>
    <col min="3530" max="3530" width="10.42578125" style="280" customWidth="1"/>
    <col min="3531" max="3531" width="11.7109375" style="280" customWidth="1"/>
    <col min="3532" max="3532" width="11.140625" style="280" customWidth="1"/>
    <col min="3533" max="3533" width="11.85546875" style="280" bestFit="1" customWidth="1"/>
    <col min="3534" max="3534" width="10.5703125" style="280" bestFit="1" customWidth="1"/>
    <col min="3535" max="3535" width="9.5703125" style="280" bestFit="1" customWidth="1"/>
    <col min="3536" max="3536" width="11.42578125" style="280" customWidth="1"/>
    <col min="3537" max="3537" width="10.5703125" style="280" customWidth="1"/>
    <col min="3538" max="3538" width="7.5703125" style="280" customWidth="1"/>
    <col min="3539" max="3539" width="9.5703125" style="280" bestFit="1" customWidth="1"/>
    <col min="3540" max="3540" width="11" style="280" bestFit="1" customWidth="1"/>
    <col min="3541" max="3541" width="10.140625" style="280" bestFit="1" customWidth="1"/>
    <col min="3542" max="3546" width="9.5703125" style="280" bestFit="1" customWidth="1"/>
    <col min="3547" max="3547" width="10.140625" style="280" bestFit="1" customWidth="1"/>
    <col min="3548" max="3549" width="9.5703125" style="280" bestFit="1" customWidth="1"/>
    <col min="3550" max="3550" width="10.28515625" style="280" customWidth="1"/>
    <col min="3551" max="3558" width="9.5703125" style="280" bestFit="1" customWidth="1"/>
    <col min="3559" max="3559" width="9.5703125" style="280" customWidth="1"/>
    <col min="3560" max="3566" width="9.5703125" style="280" bestFit="1" customWidth="1"/>
    <col min="3567" max="3567" width="9.42578125" style="280" customWidth="1"/>
    <col min="3568" max="3583" width="9.5703125" style="280" bestFit="1" customWidth="1"/>
    <col min="3584" max="3585" width="12.5703125" style="280" bestFit="1" customWidth="1"/>
    <col min="3586" max="3586" width="11.42578125" style="280" bestFit="1" customWidth="1"/>
    <col min="3587" max="3587" width="11" style="280" bestFit="1" customWidth="1"/>
    <col min="3588" max="3588" width="11.7109375" style="280" bestFit="1" customWidth="1"/>
    <col min="3589" max="3777" width="9.140625" style="280"/>
    <col min="3778" max="3778" width="6.7109375" style="280" customWidth="1"/>
    <col min="3779" max="3779" width="39.140625" style="280" customWidth="1"/>
    <col min="3780" max="3780" width="8.7109375" style="280" customWidth="1"/>
    <col min="3781" max="3781" width="11.7109375" style="280" customWidth="1"/>
    <col min="3782" max="3782" width="12.7109375" style="280" customWidth="1"/>
    <col min="3783" max="3783" width="12" style="280" customWidth="1"/>
    <col min="3784" max="3784" width="12.85546875" style="280" customWidth="1"/>
    <col min="3785" max="3785" width="11.42578125" style="280" customWidth="1"/>
    <col min="3786" max="3786" width="10.42578125" style="280" customWidth="1"/>
    <col min="3787" max="3787" width="11.7109375" style="280" customWidth="1"/>
    <col min="3788" max="3788" width="11.140625" style="280" customWidth="1"/>
    <col min="3789" max="3789" width="11.85546875" style="280" bestFit="1" customWidth="1"/>
    <col min="3790" max="3790" width="10.5703125" style="280" bestFit="1" customWidth="1"/>
    <col min="3791" max="3791" width="9.5703125" style="280" bestFit="1" customWidth="1"/>
    <col min="3792" max="3792" width="11.42578125" style="280" customWidth="1"/>
    <col min="3793" max="3793" width="10.5703125" style="280" customWidth="1"/>
    <col min="3794" max="3794" width="7.5703125" style="280" customWidth="1"/>
    <col min="3795" max="3795" width="9.5703125" style="280" bestFit="1" customWidth="1"/>
    <col min="3796" max="3796" width="11" style="280" bestFit="1" customWidth="1"/>
    <col min="3797" max="3797" width="10.140625" style="280" bestFit="1" customWidth="1"/>
    <col min="3798" max="3802" width="9.5703125" style="280" bestFit="1" customWidth="1"/>
    <col min="3803" max="3803" width="10.140625" style="280" bestFit="1" customWidth="1"/>
    <col min="3804" max="3805" width="9.5703125" style="280" bestFit="1" customWidth="1"/>
    <col min="3806" max="3806" width="10.28515625" style="280" customWidth="1"/>
    <col min="3807" max="3814" width="9.5703125" style="280" bestFit="1" customWidth="1"/>
    <col min="3815" max="3815" width="9.5703125" style="280" customWidth="1"/>
    <col min="3816" max="3822" width="9.5703125" style="280" bestFit="1" customWidth="1"/>
    <col min="3823" max="3823" width="9.42578125" style="280" customWidth="1"/>
    <col min="3824" max="3839" width="9.5703125" style="280" bestFit="1" customWidth="1"/>
    <col min="3840" max="3841" width="12.5703125" style="280" bestFit="1" customWidth="1"/>
    <col min="3842" max="3842" width="11.42578125" style="280" bestFit="1" customWidth="1"/>
    <col min="3843" max="3843" width="11" style="280" bestFit="1" customWidth="1"/>
    <col min="3844" max="3844" width="11.7109375" style="280" bestFit="1" customWidth="1"/>
    <col min="3845" max="4033" width="9.140625" style="280"/>
    <col min="4034" max="4034" width="6.7109375" style="280" customWidth="1"/>
    <col min="4035" max="4035" width="39.140625" style="280" customWidth="1"/>
    <col min="4036" max="4036" width="8.7109375" style="280" customWidth="1"/>
    <col min="4037" max="4037" width="11.7109375" style="280" customWidth="1"/>
    <col min="4038" max="4038" width="12.7109375" style="280" customWidth="1"/>
    <col min="4039" max="4039" width="12" style="280" customWidth="1"/>
    <col min="4040" max="4040" width="12.85546875" style="280" customWidth="1"/>
    <col min="4041" max="4041" width="11.42578125" style="280" customWidth="1"/>
    <col min="4042" max="4042" width="10.42578125" style="280" customWidth="1"/>
    <col min="4043" max="4043" width="11.7109375" style="280" customWidth="1"/>
    <col min="4044" max="4044" width="11.140625" style="280" customWidth="1"/>
    <col min="4045" max="4045" width="11.85546875" style="280" bestFit="1" customWidth="1"/>
    <col min="4046" max="4046" width="10.5703125" style="280" bestFit="1" customWidth="1"/>
    <col min="4047" max="4047" width="9.5703125" style="280" bestFit="1" customWidth="1"/>
    <col min="4048" max="4048" width="11.42578125" style="280" customWidth="1"/>
    <col min="4049" max="4049" width="10.5703125" style="280" customWidth="1"/>
    <col min="4050" max="4050" width="7.5703125" style="280" customWidth="1"/>
    <col min="4051" max="4051" width="9.5703125" style="280" bestFit="1" customWidth="1"/>
    <col min="4052" max="4052" width="11" style="280" bestFit="1" customWidth="1"/>
    <col min="4053" max="4053" width="10.140625" style="280" bestFit="1" customWidth="1"/>
    <col min="4054" max="4058" width="9.5703125" style="280" bestFit="1" customWidth="1"/>
    <col min="4059" max="4059" width="10.140625" style="280" bestFit="1" customWidth="1"/>
    <col min="4060" max="4061" width="9.5703125" style="280" bestFit="1" customWidth="1"/>
    <col min="4062" max="4062" width="10.28515625" style="280" customWidth="1"/>
    <col min="4063" max="4070" width="9.5703125" style="280" bestFit="1" customWidth="1"/>
    <col min="4071" max="4071" width="9.5703125" style="280" customWidth="1"/>
    <col min="4072" max="4078" width="9.5703125" style="280" bestFit="1" customWidth="1"/>
    <col min="4079" max="4079" width="9.42578125" style="280" customWidth="1"/>
    <col min="4080" max="4095" width="9.5703125" style="280" bestFit="1" customWidth="1"/>
    <col min="4096" max="4097" width="12.5703125" style="280" bestFit="1" customWidth="1"/>
    <col min="4098" max="4098" width="11.42578125" style="280" bestFit="1" customWidth="1"/>
    <col min="4099" max="4099" width="11" style="280" bestFit="1" customWidth="1"/>
    <col min="4100" max="4100" width="11.7109375" style="280" bestFit="1" customWidth="1"/>
    <col min="4101" max="4289" width="9.140625" style="280"/>
    <col min="4290" max="4290" width="6.7109375" style="280" customWidth="1"/>
    <col min="4291" max="4291" width="39.140625" style="280" customWidth="1"/>
    <col min="4292" max="4292" width="8.7109375" style="280" customWidth="1"/>
    <col min="4293" max="4293" width="11.7109375" style="280" customWidth="1"/>
    <col min="4294" max="4294" width="12.7109375" style="280" customWidth="1"/>
    <col min="4295" max="4295" width="12" style="280" customWidth="1"/>
    <col min="4296" max="4296" width="12.85546875" style="280" customWidth="1"/>
    <col min="4297" max="4297" width="11.42578125" style="280" customWidth="1"/>
    <col min="4298" max="4298" width="10.42578125" style="280" customWidth="1"/>
    <col min="4299" max="4299" width="11.7109375" style="280" customWidth="1"/>
    <col min="4300" max="4300" width="11.140625" style="280" customWidth="1"/>
    <col min="4301" max="4301" width="11.85546875" style="280" bestFit="1" customWidth="1"/>
    <col min="4302" max="4302" width="10.5703125" style="280" bestFit="1" customWidth="1"/>
    <col min="4303" max="4303" width="9.5703125" style="280" bestFit="1" customWidth="1"/>
    <col min="4304" max="4304" width="11.42578125" style="280" customWidth="1"/>
    <col min="4305" max="4305" width="10.5703125" style="280" customWidth="1"/>
    <col min="4306" max="4306" width="7.5703125" style="280" customWidth="1"/>
    <col min="4307" max="4307" width="9.5703125" style="280" bestFit="1" customWidth="1"/>
    <col min="4308" max="4308" width="11" style="280" bestFit="1" customWidth="1"/>
    <col min="4309" max="4309" width="10.140625" style="280" bestFit="1" customWidth="1"/>
    <col min="4310" max="4314" width="9.5703125" style="280" bestFit="1" customWidth="1"/>
    <col min="4315" max="4315" width="10.140625" style="280" bestFit="1" customWidth="1"/>
    <col min="4316" max="4317" width="9.5703125" style="280" bestFit="1" customWidth="1"/>
    <col min="4318" max="4318" width="10.28515625" style="280" customWidth="1"/>
    <col min="4319" max="4326" width="9.5703125" style="280" bestFit="1" customWidth="1"/>
    <col min="4327" max="4327" width="9.5703125" style="280" customWidth="1"/>
    <col min="4328" max="4334" width="9.5703125" style="280" bestFit="1" customWidth="1"/>
    <col min="4335" max="4335" width="9.42578125" style="280" customWidth="1"/>
    <col min="4336" max="4351" width="9.5703125" style="280" bestFit="1" customWidth="1"/>
    <col min="4352" max="4353" width="12.5703125" style="280" bestFit="1" customWidth="1"/>
    <col min="4354" max="4354" width="11.42578125" style="280" bestFit="1" customWidth="1"/>
    <col min="4355" max="4355" width="11" style="280" bestFit="1" customWidth="1"/>
    <col min="4356" max="4356" width="11.7109375" style="280" bestFit="1" customWidth="1"/>
    <col min="4357" max="4545" width="9.140625" style="280"/>
    <col min="4546" max="4546" width="6.7109375" style="280" customWidth="1"/>
    <col min="4547" max="4547" width="39.140625" style="280" customWidth="1"/>
    <col min="4548" max="4548" width="8.7109375" style="280" customWidth="1"/>
    <col min="4549" max="4549" width="11.7109375" style="280" customWidth="1"/>
    <col min="4550" max="4550" width="12.7109375" style="280" customWidth="1"/>
    <col min="4551" max="4551" width="12" style="280" customWidth="1"/>
    <col min="4552" max="4552" width="12.85546875" style="280" customWidth="1"/>
    <col min="4553" max="4553" width="11.42578125" style="280" customWidth="1"/>
    <col min="4554" max="4554" width="10.42578125" style="280" customWidth="1"/>
    <col min="4555" max="4555" width="11.7109375" style="280" customWidth="1"/>
    <col min="4556" max="4556" width="11.140625" style="280" customWidth="1"/>
    <col min="4557" max="4557" width="11.85546875" style="280" bestFit="1" customWidth="1"/>
    <col min="4558" max="4558" width="10.5703125" style="280" bestFit="1" customWidth="1"/>
    <col min="4559" max="4559" width="9.5703125" style="280" bestFit="1" customWidth="1"/>
    <col min="4560" max="4560" width="11.42578125" style="280" customWidth="1"/>
    <col min="4561" max="4561" width="10.5703125" style="280" customWidth="1"/>
    <col min="4562" max="4562" width="7.5703125" style="280" customWidth="1"/>
    <col min="4563" max="4563" width="9.5703125" style="280" bestFit="1" customWidth="1"/>
    <col min="4564" max="4564" width="11" style="280" bestFit="1" customWidth="1"/>
    <col min="4565" max="4565" width="10.140625" style="280" bestFit="1" customWidth="1"/>
    <col min="4566" max="4570" width="9.5703125" style="280" bestFit="1" customWidth="1"/>
    <col min="4571" max="4571" width="10.140625" style="280" bestFit="1" customWidth="1"/>
    <col min="4572" max="4573" width="9.5703125" style="280" bestFit="1" customWidth="1"/>
    <col min="4574" max="4574" width="10.28515625" style="280" customWidth="1"/>
    <col min="4575" max="4582" width="9.5703125" style="280" bestFit="1" customWidth="1"/>
    <col min="4583" max="4583" width="9.5703125" style="280" customWidth="1"/>
    <col min="4584" max="4590" width="9.5703125" style="280" bestFit="1" customWidth="1"/>
    <col min="4591" max="4591" width="9.42578125" style="280" customWidth="1"/>
    <col min="4592" max="4607" width="9.5703125" style="280" bestFit="1" customWidth="1"/>
    <col min="4608" max="4609" width="12.5703125" style="280" bestFit="1" customWidth="1"/>
    <col min="4610" max="4610" width="11.42578125" style="280" bestFit="1" customWidth="1"/>
    <col min="4611" max="4611" width="11" style="280" bestFit="1" customWidth="1"/>
    <col min="4612" max="4612" width="11.7109375" style="280" bestFit="1" customWidth="1"/>
    <col min="4613" max="4801" width="9.140625" style="280"/>
    <col min="4802" max="4802" width="6.7109375" style="280" customWidth="1"/>
    <col min="4803" max="4803" width="39.140625" style="280" customWidth="1"/>
    <col min="4804" max="4804" width="8.7109375" style="280" customWidth="1"/>
    <col min="4805" max="4805" width="11.7109375" style="280" customWidth="1"/>
    <col min="4806" max="4806" width="12.7109375" style="280" customWidth="1"/>
    <col min="4807" max="4807" width="12" style="280" customWidth="1"/>
    <col min="4808" max="4808" width="12.85546875" style="280" customWidth="1"/>
    <col min="4809" max="4809" width="11.42578125" style="280" customWidth="1"/>
    <col min="4810" max="4810" width="10.42578125" style="280" customWidth="1"/>
    <col min="4811" max="4811" width="11.7109375" style="280" customWidth="1"/>
    <col min="4812" max="4812" width="11.140625" style="280" customWidth="1"/>
    <col min="4813" max="4813" width="11.85546875" style="280" bestFit="1" customWidth="1"/>
    <col min="4814" max="4814" width="10.5703125" style="280" bestFit="1" customWidth="1"/>
    <col min="4815" max="4815" width="9.5703125" style="280" bestFit="1" customWidth="1"/>
    <col min="4816" max="4816" width="11.42578125" style="280" customWidth="1"/>
    <col min="4817" max="4817" width="10.5703125" style="280" customWidth="1"/>
    <col min="4818" max="4818" width="7.5703125" style="280" customWidth="1"/>
    <col min="4819" max="4819" width="9.5703125" style="280" bestFit="1" customWidth="1"/>
    <col min="4820" max="4820" width="11" style="280" bestFit="1" customWidth="1"/>
    <col min="4821" max="4821" width="10.140625" style="280" bestFit="1" customWidth="1"/>
    <col min="4822" max="4826" width="9.5703125" style="280" bestFit="1" customWidth="1"/>
    <col min="4827" max="4827" width="10.140625" style="280" bestFit="1" customWidth="1"/>
    <col min="4828" max="4829" width="9.5703125" style="280" bestFit="1" customWidth="1"/>
    <col min="4830" max="4830" width="10.28515625" style="280" customWidth="1"/>
    <col min="4831" max="4838" width="9.5703125" style="280" bestFit="1" customWidth="1"/>
    <col min="4839" max="4839" width="9.5703125" style="280" customWidth="1"/>
    <col min="4840" max="4846" width="9.5703125" style="280" bestFit="1" customWidth="1"/>
    <col min="4847" max="4847" width="9.42578125" style="280" customWidth="1"/>
    <col min="4848" max="4863" width="9.5703125" style="280" bestFit="1" customWidth="1"/>
    <col min="4864" max="4865" width="12.5703125" style="280" bestFit="1" customWidth="1"/>
    <col min="4866" max="4866" width="11.42578125" style="280" bestFit="1" customWidth="1"/>
    <col min="4867" max="4867" width="11" style="280" bestFit="1" customWidth="1"/>
    <col min="4868" max="4868" width="11.7109375" style="280" bestFit="1" customWidth="1"/>
    <col min="4869" max="5057" width="9.140625" style="280"/>
    <col min="5058" max="5058" width="6.7109375" style="280" customWidth="1"/>
    <col min="5059" max="5059" width="39.140625" style="280" customWidth="1"/>
    <col min="5060" max="5060" width="8.7109375" style="280" customWidth="1"/>
    <col min="5061" max="5061" width="11.7109375" style="280" customWidth="1"/>
    <col min="5062" max="5062" width="12.7109375" style="280" customWidth="1"/>
    <col min="5063" max="5063" width="12" style="280" customWidth="1"/>
    <col min="5064" max="5064" width="12.85546875" style="280" customWidth="1"/>
    <col min="5065" max="5065" width="11.42578125" style="280" customWidth="1"/>
    <col min="5066" max="5066" width="10.42578125" style="280" customWidth="1"/>
    <col min="5067" max="5067" width="11.7109375" style="280" customWidth="1"/>
    <col min="5068" max="5068" width="11.140625" style="280" customWidth="1"/>
    <col min="5069" max="5069" width="11.85546875" style="280" bestFit="1" customWidth="1"/>
    <col min="5070" max="5070" width="10.5703125" style="280" bestFit="1" customWidth="1"/>
    <col min="5071" max="5071" width="9.5703125" style="280" bestFit="1" customWidth="1"/>
    <col min="5072" max="5072" width="11.42578125" style="280" customWidth="1"/>
    <col min="5073" max="5073" width="10.5703125" style="280" customWidth="1"/>
    <col min="5074" max="5074" width="7.5703125" style="280" customWidth="1"/>
    <col min="5075" max="5075" width="9.5703125" style="280" bestFit="1" customWidth="1"/>
    <col min="5076" max="5076" width="11" style="280" bestFit="1" customWidth="1"/>
    <col min="5077" max="5077" width="10.140625" style="280" bestFit="1" customWidth="1"/>
    <col min="5078" max="5082" width="9.5703125" style="280" bestFit="1" customWidth="1"/>
    <col min="5083" max="5083" width="10.140625" style="280" bestFit="1" customWidth="1"/>
    <col min="5084" max="5085" width="9.5703125" style="280" bestFit="1" customWidth="1"/>
    <col min="5086" max="5086" width="10.28515625" style="280" customWidth="1"/>
    <col min="5087" max="5094" width="9.5703125" style="280" bestFit="1" customWidth="1"/>
    <col min="5095" max="5095" width="9.5703125" style="280" customWidth="1"/>
    <col min="5096" max="5102" width="9.5703125" style="280" bestFit="1" customWidth="1"/>
    <col min="5103" max="5103" width="9.42578125" style="280" customWidth="1"/>
    <col min="5104" max="5119" width="9.5703125" style="280" bestFit="1" customWidth="1"/>
    <col min="5120" max="5121" width="12.5703125" style="280" bestFit="1" customWidth="1"/>
    <col min="5122" max="5122" width="11.42578125" style="280" bestFit="1" customWidth="1"/>
    <col min="5123" max="5123" width="11" style="280" bestFit="1" customWidth="1"/>
    <col min="5124" max="5124" width="11.7109375" style="280" bestFit="1" customWidth="1"/>
    <col min="5125" max="5313" width="9.140625" style="280"/>
    <col min="5314" max="5314" width="6.7109375" style="280" customWidth="1"/>
    <col min="5315" max="5315" width="39.140625" style="280" customWidth="1"/>
    <col min="5316" max="5316" width="8.7109375" style="280" customWidth="1"/>
    <col min="5317" max="5317" width="11.7109375" style="280" customWidth="1"/>
    <col min="5318" max="5318" width="12.7109375" style="280" customWidth="1"/>
    <col min="5319" max="5319" width="12" style="280" customWidth="1"/>
    <col min="5320" max="5320" width="12.85546875" style="280" customWidth="1"/>
    <col min="5321" max="5321" width="11.42578125" style="280" customWidth="1"/>
    <col min="5322" max="5322" width="10.42578125" style="280" customWidth="1"/>
    <col min="5323" max="5323" width="11.7109375" style="280" customWidth="1"/>
    <col min="5324" max="5324" width="11.140625" style="280" customWidth="1"/>
    <col min="5325" max="5325" width="11.85546875" style="280" bestFit="1" customWidth="1"/>
    <col min="5326" max="5326" width="10.5703125" style="280" bestFit="1" customWidth="1"/>
    <col min="5327" max="5327" width="9.5703125" style="280" bestFit="1" customWidth="1"/>
    <col min="5328" max="5328" width="11.42578125" style="280" customWidth="1"/>
    <col min="5329" max="5329" width="10.5703125" style="280" customWidth="1"/>
    <col min="5330" max="5330" width="7.5703125" style="280" customWidth="1"/>
    <col min="5331" max="5331" width="9.5703125" style="280" bestFit="1" customWidth="1"/>
    <col min="5332" max="5332" width="11" style="280" bestFit="1" customWidth="1"/>
    <col min="5333" max="5333" width="10.140625" style="280" bestFit="1" customWidth="1"/>
    <col min="5334" max="5338" width="9.5703125" style="280" bestFit="1" customWidth="1"/>
    <col min="5339" max="5339" width="10.140625" style="280" bestFit="1" customWidth="1"/>
    <col min="5340" max="5341" width="9.5703125" style="280" bestFit="1" customWidth="1"/>
    <col min="5342" max="5342" width="10.28515625" style="280" customWidth="1"/>
    <col min="5343" max="5350" width="9.5703125" style="280" bestFit="1" customWidth="1"/>
    <col min="5351" max="5351" width="9.5703125" style="280" customWidth="1"/>
    <col min="5352" max="5358" width="9.5703125" style="280" bestFit="1" customWidth="1"/>
    <col min="5359" max="5359" width="9.42578125" style="280" customWidth="1"/>
    <col min="5360" max="5375" width="9.5703125" style="280" bestFit="1" customWidth="1"/>
    <col min="5376" max="5377" width="12.5703125" style="280" bestFit="1" customWidth="1"/>
    <col min="5378" max="5378" width="11.42578125" style="280" bestFit="1" customWidth="1"/>
    <col min="5379" max="5379" width="11" style="280" bestFit="1" customWidth="1"/>
    <col min="5380" max="5380" width="11.7109375" style="280" bestFit="1" customWidth="1"/>
    <col min="5381" max="5569" width="9.140625" style="280"/>
    <col min="5570" max="5570" width="6.7109375" style="280" customWidth="1"/>
    <col min="5571" max="5571" width="39.140625" style="280" customWidth="1"/>
    <col min="5572" max="5572" width="8.7109375" style="280" customWidth="1"/>
    <col min="5573" max="5573" width="11.7109375" style="280" customWidth="1"/>
    <col min="5574" max="5574" width="12.7109375" style="280" customWidth="1"/>
    <col min="5575" max="5575" width="12" style="280" customWidth="1"/>
    <col min="5576" max="5576" width="12.85546875" style="280" customWidth="1"/>
    <col min="5577" max="5577" width="11.42578125" style="280" customWidth="1"/>
    <col min="5578" max="5578" width="10.42578125" style="280" customWidth="1"/>
    <col min="5579" max="5579" width="11.7109375" style="280" customWidth="1"/>
    <col min="5580" max="5580" width="11.140625" style="280" customWidth="1"/>
    <col min="5581" max="5581" width="11.85546875" style="280" bestFit="1" customWidth="1"/>
    <col min="5582" max="5582" width="10.5703125" style="280" bestFit="1" customWidth="1"/>
    <col min="5583" max="5583" width="9.5703125" style="280" bestFit="1" customWidth="1"/>
    <col min="5584" max="5584" width="11.42578125" style="280" customWidth="1"/>
    <col min="5585" max="5585" width="10.5703125" style="280" customWidth="1"/>
    <col min="5586" max="5586" width="7.5703125" style="280" customWidth="1"/>
    <col min="5587" max="5587" width="9.5703125" style="280" bestFit="1" customWidth="1"/>
    <col min="5588" max="5588" width="11" style="280" bestFit="1" customWidth="1"/>
    <col min="5589" max="5589" width="10.140625" style="280" bestFit="1" customWidth="1"/>
    <col min="5590" max="5594" width="9.5703125" style="280" bestFit="1" customWidth="1"/>
    <col min="5595" max="5595" width="10.140625" style="280" bestFit="1" customWidth="1"/>
    <col min="5596" max="5597" width="9.5703125" style="280" bestFit="1" customWidth="1"/>
    <col min="5598" max="5598" width="10.28515625" style="280" customWidth="1"/>
    <col min="5599" max="5606" width="9.5703125" style="280" bestFit="1" customWidth="1"/>
    <col min="5607" max="5607" width="9.5703125" style="280" customWidth="1"/>
    <col min="5608" max="5614" width="9.5703125" style="280" bestFit="1" customWidth="1"/>
    <col min="5615" max="5615" width="9.42578125" style="280" customWidth="1"/>
    <col min="5616" max="5631" width="9.5703125" style="280" bestFit="1" customWidth="1"/>
    <col min="5632" max="5633" width="12.5703125" style="280" bestFit="1" customWidth="1"/>
    <col min="5634" max="5634" width="11.42578125" style="280" bestFit="1" customWidth="1"/>
    <col min="5635" max="5635" width="11" style="280" bestFit="1" customWidth="1"/>
    <col min="5636" max="5636" width="11.7109375" style="280" bestFit="1" customWidth="1"/>
    <col min="5637" max="5825" width="9.140625" style="280"/>
    <col min="5826" max="5826" width="6.7109375" style="280" customWidth="1"/>
    <col min="5827" max="5827" width="39.140625" style="280" customWidth="1"/>
    <col min="5828" max="5828" width="8.7109375" style="280" customWidth="1"/>
    <col min="5829" max="5829" width="11.7109375" style="280" customWidth="1"/>
    <col min="5830" max="5830" width="12.7109375" style="280" customWidth="1"/>
    <col min="5831" max="5831" width="12" style="280" customWidth="1"/>
    <col min="5832" max="5832" width="12.85546875" style="280" customWidth="1"/>
    <col min="5833" max="5833" width="11.42578125" style="280" customWidth="1"/>
    <col min="5834" max="5834" width="10.42578125" style="280" customWidth="1"/>
    <col min="5835" max="5835" width="11.7109375" style="280" customWidth="1"/>
    <col min="5836" max="5836" width="11.140625" style="280" customWidth="1"/>
    <col min="5837" max="5837" width="11.85546875" style="280" bestFit="1" customWidth="1"/>
    <col min="5838" max="5838" width="10.5703125" style="280" bestFit="1" customWidth="1"/>
    <col min="5839" max="5839" width="9.5703125" style="280" bestFit="1" customWidth="1"/>
    <col min="5840" max="5840" width="11.42578125" style="280" customWidth="1"/>
    <col min="5841" max="5841" width="10.5703125" style="280" customWidth="1"/>
    <col min="5842" max="5842" width="7.5703125" style="280" customWidth="1"/>
    <col min="5843" max="5843" width="9.5703125" style="280" bestFit="1" customWidth="1"/>
    <col min="5844" max="5844" width="11" style="280" bestFit="1" customWidth="1"/>
    <col min="5845" max="5845" width="10.140625" style="280" bestFit="1" customWidth="1"/>
    <col min="5846" max="5850" width="9.5703125" style="280" bestFit="1" customWidth="1"/>
    <col min="5851" max="5851" width="10.140625" style="280" bestFit="1" customWidth="1"/>
    <col min="5852" max="5853" width="9.5703125" style="280" bestFit="1" customWidth="1"/>
    <col min="5854" max="5854" width="10.28515625" style="280" customWidth="1"/>
    <col min="5855" max="5862" width="9.5703125" style="280" bestFit="1" customWidth="1"/>
    <col min="5863" max="5863" width="9.5703125" style="280" customWidth="1"/>
    <col min="5864" max="5870" width="9.5703125" style="280" bestFit="1" customWidth="1"/>
    <col min="5871" max="5871" width="9.42578125" style="280" customWidth="1"/>
    <col min="5872" max="5887" width="9.5703125" style="280" bestFit="1" customWidth="1"/>
    <col min="5888" max="5889" width="12.5703125" style="280" bestFit="1" customWidth="1"/>
    <col min="5890" max="5890" width="11.42578125" style="280" bestFit="1" customWidth="1"/>
    <col min="5891" max="5891" width="11" style="280" bestFit="1" customWidth="1"/>
    <col min="5892" max="5892" width="11.7109375" style="280" bestFit="1" customWidth="1"/>
    <col min="5893" max="6081" width="9.140625" style="280"/>
    <col min="6082" max="6082" width="6.7109375" style="280" customWidth="1"/>
    <col min="6083" max="6083" width="39.140625" style="280" customWidth="1"/>
    <col min="6084" max="6084" width="8.7109375" style="280" customWidth="1"/>
    <col min="6085" max="6085" width="11.7109375" style="280" customWidth="1"/>
    <col min="6086" max="6086" width="12.7109375" style="280" customWidth="1"/>
    <col min="6087" max="6087" width="12" style="280" customWidth="1"/>
    <col min="6088" max="6088" width="12.85546875" style="280" customWidth="1"/>
    <col min="6089" max="6089" width="11.42578125" style="280" customWidth="1"/>
    <col min="6090" max="6090" width="10.42578125" style="280" customWidth="1"/>
    <col min="6091" max="6091" width="11.7109375" style="280" customWidth="1"/>
    <col min="6092" max="6092" width="11.140625" style="280" customWidth="1"/>
    <col min="6093" max="6093" width="11.85546875" style="280" bestFit="1" customWidth="1"/>
    <col min="6094" max="6094" width="10.5703125" style="280" bestFit="1" customWidth="1"/>
    <col min="6095" max="6095" width="9.5703125" style="280" bestFit="1" customWidth="1"/>
    <col min="6096" max="6096" width="11.42578125" style="280" customWidth="1"/>
    <col min="6097" max="6097" width="10.5703125" style="280" customWidth="1"/>
    <col min="6098" max="6098" width="7.5703125" style="280" customWidth="1"/>
    <col min="6099" max="6099" width="9.5703125" style="280" bestFit="1" customWidth="1"/>
    <col min="6100" max="6100" width="11" style="280" bestFit="1" customWidth="1"/>
    <col min="6101" max="6101" width="10.140625" style="280" bestFit="1" customWidth="1"/>
    <col min="6102" max="6106" width="9.5703125" style="280" bestFit="1" customWidth="1"/>
    <col min="6107" max="6107" width="10.140625" style="280" bestFit="1" customWidth="1"/>
    <col min="6108" max="6109" width="9.5703125" style="280" bestFit="1" customWidth="1"/>
    <col min="6110" max="6110" width="10.28515625" style="280" customWidth="1"/>
    <col min="6111" max="6118" width="9.5703125" style="280" bestFit="1" customWidth="1"/>
    <col min="6119" max="6119" width="9.5703125" style="280" customWidth="1"/>
    <col min="6120" max="6126" width="9.5703125" style="280" bestFit="1" customWidth="1"/>
    <col min="6127" max="6127" width="9.42578125" style="280" customWidth="1"/>
    <col min="6128" max="6143" width="9.5703125" style="280" bestFit="1" customWidth="1"/>
    <col min="6144" max="6145" width="12.5703125" style="280" bestFit="1" customWidth="1"/>
    <col min="6146" max="6146" width="11.42578125" style="280" bestFit="1" customWidth="1"/>
    <col min="6147" max="6147" width="11" style="280" bestFit="1" customWidth="1"/>
    <col min="6148" max="6148" width="11.7109375" style="280" bestFit="1" customWidth="1"/>
    <col min="6149" max="6337" width="9.140625" style="280"/>
    <col min="6338" max="6338" width="6.7109375" style="280" customWidth="1"/>
    <col min="6339" max="6339" width="39.140625" style="280" customWidth="1"/>
    <col min="6340" max="6340" width="8.7109375" style="280" customWidth="1"/>
    <col min="6341" max="6341" width="11.7109375" style="280" customWidth="1"/>
    <col min="6342" max="6342" width="12.7109375" style="280" customWidth="1"/>
    <col min="6343" max="6343" width="12" style="280" customWidth="1"/>
    <col min="6344" max="6344" width="12.85546875" style="280" customWidth="1"/>
    <col min="6345" max="6345" width="11.42578125" style="280" customWidth="1"/>
    <col min="6346" max="6346" width="10.42578125" style="280" customWidth="1"/>
    <col min="6347" max="6347" width="11.7109375" style="280" customWidth="1"/>
    <col min="6348" max="6348" width="11.140625" style="280" customWidth="1"/>
    <col min="6349" max="6349" width="11.85546875" style="280" bestFit="1" customWidth="1"/>
    <col min="6350" max="6350" width="10.5703125" style="280" bestFit="1" customWidth="1"/>
    <col min="6351" max="6351" width="9.5703125" style="280" bestFit="1" customWidth="1"/>
    <col min="6352" max="6352" width="11.42578125" style="280" customWidth="1"/>
    <col min="6353" max="6353" width="10.5703125" style="280" customWidth="1"/>
    <col min="6354" max="6354" width="7.5703125" style="280" customWidth="1"/>
    <col min="6355" max="6355" width="9.5703125" style="280" bestFit="1" customWidth="1"/>
    <col min="6356" max="6356" width="11" style="280" bestFit="1" customWidth="1"/>
    <col min="6357" max="6357" width="10.140625" style="280" bestFit="1" customWidth="1"/>
    <col min="6358" max="6362" width="9.5703125" style="280" bestFit="1" customWidth="1"/>
    <col min="6363" max="6363" width="10.140625" style="280" bestFit="1" customWidth="1"/>
    <col min="6364" max="6365" width="9.5703125" style="280" bestFit="1" customWidth="1"/>
    <col min="6366" max="6366" width="10.28515625" style="280" customWidth="1"/>
    <col min="6367" max="6374" width="9.5703125" style="280" bestFit="1" customWidth="1"/>
    <col min="6375" max="6375" width="9.5703125" style="280" customWidth="1"/>
    <col min="6376" max="6382" width="9.5703125" style="280" bestFit="1" customWidth="1"/>
    <col min="6383" max="6383" width="9.42578125" style="280" customWidth="1"/>
    <col min="6384" max="6399" width="9.5703125" style="280" bestFit="1" customWidth="1"/>
    <col min="6400" max="6401" width="12.5703125" style="280" bestFit="1" customWidth="1"/>
    <col min="6402" max="6402" width="11.42578125" style="280" bestFit="1" customWidth="1"/>
    <col min="6403" max="6403" width="11" style="280" bestFit="1" customWidth="1"/>
    <col min="6404" max="6404" width="11.7109375" style="280" bestFit="1" customWidth="1"/>
    <col min="6405" max="6593" width="9.140625" style="280"/>
    <col min="6594" max="6594" width="6.7109375" style="280" customWidth="1"/>
    <col min="6595" max="6595" width="39.140625" style="280" customWidth="1"/>
    <col min="6596" max="6596" width="8.7109375" style="280" customWidth="1"/>
    <col min="6597" max="6597" width="11.7109375" style="280" customWidth="1"/>
    <col min="6598" max="6598" width="12.7109375" style="280" customWidth="1"/>
    <col min="6599" max="6599" width="12" style="280" customWidth="1"/>
    <col min="6600" max="6600" width="12.85546875" style="280" customWidth="1"/>
    <col min="6601" max="6601" width="11.42578125" style="280" customWidth="1"/>
    <col min="6602" max="6602" width="10.42578125" style="280" customWidth="1"/>
    <col min="6603" max="6603" width="11.7109375" style="280" customWidth="1"/>
    <col min="6604" max="6604" width="11.140625" style="280" customWidth="1"/>
    <col min="6605" max="6605" width="11.85546875" style="280" bestFit="1" customWidth="1"/>
    <col min="6606" max="6606" width="10.5703125" style="280" bestFit="1" customWidth="1"/>
    <col min="6607" max="6607" width="9.5703125" style="280" bestFit="1" customWidth="1"/>
    <col min="6608" max="6608" width="11.42578125" style="280" customWidth="1"/>
    <col min="6609" max="6609" width="10.5703125" style="280" customWidth="1"/>
    <col min="6610" max="6610" width="7.5703125" style="280" customWidth="1"/>
    <col min="6611" max="6611" width="9.5703125" style="280" bestFit="1" customWidth="1"/>
    <col min="6612" max="6612" width="11" style="280" bestFit="1" customWidth="1"/>
    <col min="6613" max="6613" width="10.140625" style="280" bestFit="1" customWidth="1"/>
    <col min="6614" max="6618" width="9.5703125" style="280" bestFit="1" customWidth="1"/>
    <col min="6619" max="6619" width="10.140625" style="280" bestFit="1" customWidth="1"/>
    <col min="6620" max="6621" width="9.5703125" style="280" bestFit="1" customWidth="1"/>
    <col min="6622" max="6622" width="10.28515625" style="280" customWidth="1"/>
    <col min="6623" max="6630" width="9.5703125" style="280" bestFit="1" customWidth="1"/>
    <col min="6631" max="6631" width="9.5703125" style="280" customWidth="1"/>
    <col min="6632" max="6638" width="9.5703125" style="280" bestFit="1" customWidth="1"/>
    <col min="6639" max="6639" width="9.42578125" style="280" customWidth="1"/>
    <col min="6640" max="6655" width="9.5703125" style="280" bestFit="1" customWidth="1"/>
    <col min="6656" max="6657" width="12.5703125" style="280" bestFit="1" customWidth="1"/>
    <col min="6658" max="6658" width="11.42578125" style="280" bestFit="1" customWidth="1"/>
    <col min="6659" max="6659" width="11" style="280" bestFit="1" customWidth="1"/>
    <col min="6660" max="6660" width="11.7109375" style="280" bestFit="1" customWidth="1"/>
    <col min="6661" max="6849" width="9.140625" style="280"/>
    <col min="6850" max="6850" width="6.7109375" style="280" customWidth="1"/>
    <col min="6851" max="6851" width="39.140625" style="280" customWidth="1"/>
    <col min="6852" max="6852" width="8.7109375" style="280" customWidth="1"/>
    <col min="6853" max="6853" width="11.7109375" style="280" customWidth="1"/>
    <col min="6854" max="6854" width="12.7109375" style="280" customWidth="1"/>
    <col min="6855" max="6855" width="12" style="280" customWidth="1"/>
    <col min="6856" max="6856" width="12.85546875" style="280" customWidth="1"/>
    <col min="6857" max="6857" width="11.42578125" style="280" customWidth="1"/>
    <col min="6858" max="6858" width="10.42578125" style="280" customWidth="1"/>
    <col min="6859" max="6859" width="11.7109375" style="280" customWidth="1"/>
    <col min="6860" max="6860" width="11.140625" style="280" customWidth="1"/>
    <col min="6861" max="6861" width="11.85546875" style="280" bestFit="1" customWidth="1"/>
    <col min="6862" max="6862" width="10.5703125" style="280" bestFit="1" customWidth="1"/>
    <col min="6863" max="6863" width="9.5703125" style="280" bestFit="1" customWidth="1"/>
    <col min="6864" max="6864" width="11.42578125" style="280" customWidth="1"/>
    <col min="6865" max="6865" width="10.5703125" style="280" customWidth="1"/>
    <col min="6866" max="6866" width="7.5703125" style="280" customWidth="1"/>
    <col min="6867" max="6867" width="9.5703125" style="280" bestFit="1" customWidth="1"/>
    <col min="6868" max="6868" width="11" style="280" bestFit="1" customWidth="1"/>
    <col min="6869" max="6869" width="10.140625" style="280" bestFit="1" customWidth="1"/>
    <col min="6870" max="6874" width="9.5703125" style="280" bestFit="1" customWidth="1"/>
    <col min="6875" max="6875" width="10.140625" style="280" bestFit="1" customWidth="1"/>
    <col min="6876" max="6877" width="9.5703125" style="280" bestFit="1" customWidth="1"/>
    <col min="6878" max="6878" width="10.28515625" style="280" customWidth="1"/>
    <col min="6879" max="6886" width="9.5703125" style="280" bestFit="1" customWidth="1"/>
    <col min="6887" max="6887" width="9.5703125" style="280" customWidth="1"/>
    <col min="6888" max="6894" width="9.5703125" style="280" bestFit="1" customWidth="1"/>
    <col min="6895" max="6895" width="9.42578125" style="280" customWidth="1"/>
    <col min="6896" max="6911" width="9.5703125" style="280" bestFit="1" customWidth="1"/>
    <col min="6912" max="6913" width="12.5703125" style="280" bestFit="1" customWidth="1"/>
    <col min="6914" max="6914" width="11.42578125" style="280" bestFit="1" customWidth="1"/>
    <col min="6915" max="6915" width="11" style="280" bestFit="1" customWidth="1"/>
    <col min="6916" max="6916" width="11.7109375" style="280" bestFit="1" customWidth="1"/>
    <col min="6917" max="7105" width="9.140625" style="280"/>
    <col min="7106" max="7106" width="6.7109375" style="280" customWidth="1"/>
    <col min="7107" max="7107" width="39.140625" style="280" customWidth="1"/>
    <col min="7108" max="7108" width="8.7109375" style="280" customWidth="1"/>
    <col min="7109" max="7109" width="11.7109375" style="280" customWidth="1"/>
    <col min="7110" max="7110" width="12.7109375" style="280" customWidth="1"/>
    <col min="7111" max="7111" width="12" style="280" customWidth="1"/>
    <col min="7112" max="7112" width="12.85546875" style="280" customWidth="1"/>
    <col min="7113" max="7113" width="11.42578125" style="280" customWidth="1"/>
    <col min="7114" max="7114" width="10.42578125" style="280" customWidth="1"/>
    <col min="7115" max="7115" width="11.7109375" style="280" customWidth="1"/>
    <col min="7116" max="7116" width="11.140625" style="280" customWidth="1"/>
    <col min="7117" max="7117" width="11.85546875" style="280" bestFit="1" customWidth="1"/>
    <col min="7118" max="7118" width="10.5703125" style="280" bestFit="1" customWidth="1"/>
    <col min="7119" max="7119" width="9.5703125" style="280" bestFit="1" customWidth="1"/>
    <col min="7120" max="7120" width="11.42578125" style="280" customWidth="1"/>
    <col min="7121" max="7121" width="10.5703125" style="280" customWidth="1"/>
    <col min="7122" max="7122" width="7.5703125" style="280" customWidth="1"/>
    <col min="7123" max="7123" width="9.5703125" style="280" bestFit="1" customWidth="1"/>
    <col min="7124" max="7124" width="11" style="280" bestFit="1" customWidth="1"/>
    <col min="7125" max="7125" width="10.140625" style="280" bestFit="1" customWidth="1"/>
    <col min="7126" max="7130" width="9.5703125" style="280" bestFit="1" customWidth="1"/>
    <col min="7131" max="7131" width="10.140625" style="280" bestFit="1" customWidth="1"/>
    <col min="7132" max="7133" width="9.5703125" style="280" bestFit="1" customWidth="1"/>
    <col min="7134" max="7134" width="10.28515625" style="280" customWidth="1"/>
    <col min="7135" max="7142" width="9.5703125" style="280" bestFit="1" customWidth="1"/>
    <col min="7143" max="7143" width="9.5703125" style="280" customWidth="1"/>
    <col min="7144" max="7150" width="9.5703125" style="280" bestFit="1" customWidth="1"/>
    <col min="7151" max="7151" width="9.42578125" style="280" customWidth="1"/>
    <col min="7152" max="7167" width="9.5703125" style="280" bestFit="1" customWidth="1"/>
    <col min="7168" max="7169" width="12.5703125" style="280" bestFit="1" customWidth="1"/>
    <col min="7170" max="7170" width="11.42578125" style="280" bestFit="1" customWidth="1"/>
    <col min="7171" max="7171" width="11" style="280" bestFit="1" customWidth="1"/>
    <col min="7172" max="7172" width="11.7109375" style="280" bestFit="1" customWidth="1"/>
    <col min="7173" max="7361" width="9.140625" style="280"/>
    <col min="7362" max="7362" width="6.7109375" style="280" customWidth="1"/>
    <col min="7363" max="7363" width="39.140625" style="280" customWidth="1"/>
    <col min="7364" max="7364" width="8.7109375" style="280" customWidth="1"/>
    <col min="7365" max="7365" width="11.7109375" style="280" customWidth="1"/>
    <col min="7366" max="7366" width="12.7109375" style="280" customWidth="1"/>
    <col min="7367" max="7367" width="12" style="280" customWidth="1"/>
    <col min="7368" max="7368" width="12.85546875" style="280" customWidth="1"/>
    <col min="7369" max="7369" width="11.42578125" style="280" customWidth="1"/>
    <col min="7370" max="7370" width="10.42578125" style="280" customWidth="1"/>
    <col min="7371" max="7371" width="11.7109375" style="280" customWidth="1"/>
    <col min="7372" max="7372" width="11.140625" style="280" customWidth="1"/>
    <col min="7373" max="7373" width="11.85546875" style="280" bestFit="1" customWidth="1"/>
    <col min="7374" max="7374" width="10.5703125" style="280" bestFit="1" customWidth="1"/>
    <col min="7375" max="7375" width="9.5703125" style="280" bestFit="1" customWidth="1"/>
    <col min="7376" max="7376" width="11.42578125" style="280" customWidth="1"/>
    <col min="7377" max="7377" width="10.5703125" style="280" customWidth="1"/>
    <col min="7378" max="7378" width="7.5703125" style="280" customWidth="1"/>
    <col min="7379" max="7379" width="9.5703125" style="280" bestFit="1" customWidth="1"/>
    <col min="7380" max="7380" width="11" style="280" bestFit="1" customWidth="1"/>
    <col min="7381" max="7381" width="10.140625" style="280" bestFit="1" customWidth="1"/>
    <col min="7382" max="7386" width="9.5703125" style="280" bestFit="1" customWidth="1"/>
    <col min="7387" max="7387" width="10.140625" style="280" bestFit="1" customWidth="1"/>
    <col min="7388" max="7389" width="9.5703125" style="280" bestFit="1" customWidth="1"/>
    <col min="7390" max="7390" width="10.28515625" style="280" customWidth="1"/>
    <col min="7391" max="7398" width="9.5703125" style="280" bestFit="1" customWidth="1"/>
    <col min="7399" max="7399" width="9.5703125" style="280" customWidth="1"/>
    <col min="7400" max="7406" width="9.5703125" style="280" bestFit="1" customWidth="1"/>
    <col min="7407" max="7407" width="9.42578125" style="280" customWidth="1"/>
    <col min="7408" max="7423" width="9.5703125" style="280" bestFit="1" customWidth="1"/>
    <col min="7424" max="7425" width="12.5703125" style="280" bestFit="1" customWidth="1"/>
    <col min="7426" max="7426" width="11.42578125" style="280" bestFit="1" customWidth="1"/>
    <col min="7427" max="7427" width="11" style="280" bestFit="1" customWidth="1"/>
    <col min="7428" max="7428" width="11.7109375" style="280" bestFit="1" customWidth="1"/>
    <col min="7429" max="7617" width="9.140625" style="280"/>
    <col min="7618" max="7618" width="6.7109375" style="280" customWidth="1"/>
    <col min="7619" max="7619" width="39.140625" style="280" customWidth="1"/>
    <col min="7620" max="7620" width="8.7109375" style="280" customWidth="1"/>
    <col min="7621" max="7621" width="11.7109375" style="280" customWidth="1"/>
    <col min="7622" max="7622" width="12.7109375" style="280" customWidth="1"/>
    <col min="7623" max="7623" width="12" style="280" customWidth="1"/>
    <col min="7624" max="7624" width="12.85546875" style="280" customWidth="1"/>
    <col min="7625" max="7625" width="11.42578125" style="280" customWidth="1"/>
    <col min="7626" max="7626" width="10.42578125" style="280" customWidth="1"/>
    <col min="7627" max="7627" width="11.7109375" style="280" customWidth="1"/>
    <col min="7628" max="7628" width="11.140625" style="280" customWidth="1"/>
    <col min="7629" max="7629" width="11.85546875" style="280" bestFit="1" customWidth="1"/>
    <col min="7630" max="7630" width="10.5703125" style="280" bestFit="1" customWidth="1"/>
    <col min="7631" max="7631" width="9.5703125" style="280" bestFit="1" customWidth="1"/>
    <col min="7632" max="7632" width="11.42578125" style="280" customWidth="1"/>
    <col min="7633" max="7633" width="10.5703125" style="280" customWidth="1"/>
    <col min="7634" max="7634" width="7.5703125" style="280" customWidth="1"/>
    <col min="7635" max="7635" width="9.5703125" style="280" bestFit="1" customWidth="1"/>
    <col min="7636" max="7636" width="11" style="280" bestFit="1" customWidth="1"/>
    <col min="7637" max="7637" width="10.140625" style="280" bestFit="1" customWidth="1"/>
    <col min="7638" max="7642" width="9.5703125" style="280" bestFit="1" customWidth="1"/>
    <col min="7643" max="7643" width="10.140625" style="280" bestFit="1" customWidth="1"/>
    <col min="7644" max="7645" width="9.5703125" style="280" bestFit="1" customWidth="1"/>
    <col min="7646" max="7646" width="10.28515625" style="280" customWidth="1"/>
    <col min="7647" max="7654" width="9.5703125" style="280" bestFit="1" customWidth="1"/>
    <col min="7655" max="7655" width="9.5703125" style="280" customWidth="1"/>
    <col min="7656" max="7662" width="9.5703125" style="280" bestFit="1" customWidth="1"/>
    <col min="7663" max="7663" width="9.42578125" style="280" customWidth="1"/>
    <col min="7664" max="7679" width="9.5703125" style="280" bestFit="1" customWidth="1"/>
    <col min="7680" max="7681" width="12.5703125" style="280" bestFit="1" customWidth="1"/>
    <col min="7682" max="7682" width="11.42578125" style="280" bestFit="1" customWidth="1"/>
    <col min="7683" max="7683" width="11" style="280" bestFit="1" customWidth="1"/>
    <col min="7684" max="7684" width="11.7109375" style="280" bestFit="1" customWidth="1"/>
    <col min="7685" max="7873" width="9.140625" style="280"/>
    <col min="7874" max="7874" width="6.7109375" style="280" customWidth="1"/>
    <col min="7875" max="7875" width="39.140625" style="280" customWidth="1"/>
    <col min="7876" max="7876" width="8.7109375" style="280" customWidth="1"/>
    <col min="7877" max="7877" width="11.7109375" style="280" customWidth="1"/>
    <col min="7878" max="7878" width="12.7109375" style="280" customWidth="1"/>
    <col min="7879" max="7879" width="12" style="280" customWidth="1"/>
    <col min="7880" max="7880" width="12.85546875" style="280" customWidth="1"/>
    <col min="7881" max="7881" width="11.42578125" style="280" customWidth="1"/>
    <col min="7882" max="7882" width="10.42578125" style="280" customWidth="1"/>
    <col min="7883" max="7883" width="11.7109375" style="280" customWidth="1"/>
    <col min="7884" max="7884" width="11.140625" style="280" customWidth="1"/>
    <col min="7885" max="7885" width="11.85546875" style="280" bestFit="1" customWidth="1"/>
    <col min="7886" max="7886" width="10.5703125" style="280" bestFit="1" customWidth="1"/>
    <col min="7887" max="7887" width="9.5703125" style="280" bestFit="1" customWidth="1"/>
    <col min="7888" max="7888" width="11.42578125" style="280" customWidth="1"/>
    <col min="7889" max="7889" width="10.5703125" style="280" customWidth="1"/>
    <col min="7890" max="7890" width="7.5703125" style="280" customWidth="1"/>
    <col min="7891" max="7891" width="9.5703125" style="280" bestFit="1" customWidth="1"/>
    <col min="7892" max="7892" width="11" style="280" bestFit="1" customWidth="1"/>
    <col min="7893" max="7893" width="10.140625" style="280" bestFit="1" customWidth="1"/>
    <col min="7894" max="7898" width="9.5703125" style="280" bestFit="1" customWidth="1"/>
    <col min="7899" max="7899" width="10.140625" style="280" bestFit="1" customWidth="1"/>
    <col min="7900" max="7901" width="9.5703125" style="280" bestFit="1" customWidth="1"/>
    <col min="7902" max="7902" width="10.28515625" style="280" customWidth="1"/>
    <col min="7903" max="7910" width="9.5703125" style="280" bestFit="1" customWidth="1"/>
    <col min="7911" max="7911" width="9.5703125" style="280" customWidth="1"/>
    <col min="7912" max="7918" width="9.5703125" style="280" bestFit="1" customWidth="1"/>
    <col min="7919" max="7919" width="9.42578125" style="280" customWidth="1"/>
    <col min="7920" max="7935" width="9.5703125" style="280" bestFit="1" customWidth="1"/>
    <col min="7936" max="7937" width="12.5703125" style="280" bestFit="1" customWidth="1"/>
    <col min="7938" max="7938" width="11.42578125" style="280" bestFit="1" customWidth="1"/>
    <col min="7939" max="7939" width="11" style="280" bestFit="1" customWidth="1"/>
    <col min="7940" max="7940" width="11.7109375" style="280" bestFit="1" customWidth="1"/>
    <col min="7941" max="8129" width="9.140625" style="280"/>
    <col min="8130" max="8130" width="6.7109375" style="280" customWidth="1"/>
    <col min="8131" max="8131" width="39.140625" style="280" customWidth="1"/>
    <col min="8132" max="8132" width="8.7109375" style="280" customWidth="1"/>
    <col min="8133" max="8133" width="11.7109375" style="280" customWidth="1"/>
    <col min="8134" max="8134" width="12.7109375" style="280" customWidth="1"/>
    <col min="8135" max="8135" width="12" style="280" customWidth="1"/>
    <col min="8136" max="8136" width="12.85546875" style="280" customWidth="1"/>
    <col min="8137" max="8137" width="11.42578125" style="280" customWidth="1"/>
    <col min="8138" max="8138" width="10.42578125" style="280" customWidth="1"/>
    <col min="8139" max="8139" width="11.7109375" style="280" customWidth="1"/>
    <col min="8140" max="8140" width="11.140625" style="280" customWidth="1"/>
    <col min="8141" max="8141" width="11.85546875" style="280" bestFit="1" customWidth="1"/>
    <col min="8142" max="8142" width="10.5703125" style="280" bestFit="1" customWidth="1"/>
    <col min="8143" max="8143" width="9.5703125" style="280" bestFit="1" customWidth="1"/>
    <col min="8144" max="8144" width="11.42578125" style="280" customWidth="1"/>
    <col min="8145" max="8145" width="10.5703125" style="280" customWidth="1"/>
    <col min="8146" max="8146" width="7.5703125" style="280" customWidth="1"/>
    <col min="8147" max="8147" width="9.5703125" style="280" bestFit="1" customWidth="1"/>
    <col min="8148" max="8148" width="11" style="280" bestFit="1" customWidth="1"/>
    <col min="8149" max="8149" width="10.140625" style="280" bestFit="1" customWidth="1"/>
    <col min="8150" max="8154" width="9.5703125" style="280" bestFit="1" customWidth="1"/>
    <col min="8155" max="8155" width="10.140625" style="280" bestFit="1" customWidth="1"/>
    <col min="8156" max="8157" width="9.5703125" style="280" bestFit="1" customWidth="1"/>
    <col min="8158" max="8158" width="10.28515625" style="280" customWidth="1"/>
    <col min="8159" max="8166" width="9.5703125" style="280" bestFit="1" customWidth="1"/>
    <col min="8167" max="8167" width="9.5703125" style="280" customWidth="1"/>
    <col min="8168" max="8174" width="9.5703125" style="280" bestFit="1" customWidth="1"/>
    <col min="8175" max="8175" width="9.42578125" style="280" customWidth="1"/>
    <col min="8176" max="8191" width="9.5703125" style="280" bestFit="1" customWidth="1"/>
    <col min="8192" max="8193" width="12.5703125" style="280" bestFit="1" customWidth="1"/>
    <col min="8194" max="8194" width="11.42578125" style="280" bestFit="1" customWidth="1"/>
    <col min="8195" max="8195" width="11" style="280" bestFit="1" customWidth="1"/>
    <col min="8196" max="8196" width="11.7109375" style="280" bestFit="1" customWidth="1"/>
    <col min="8197" max="8385" width="9.140625" style="280"/>
    <col min="8386" max="8386" width="6.7109375" style="280" customWidth="1"/>
    <col min="8387" max="8387" width="39.140625" style="280" customWidth="1"/>
    <col min="8388" max="8388" width="8.7109375" style="280" customWidth="1"/>
    <col min="8389" max="8389" width="11.7109375" style="280" customWidth="1"/>
    <col min="8390" max="8390" width="12.7109375" style="280" customWidth="1"/>
    <col min="8391" max="8391" width="12" style="280" customWidth="1"/>
    <col min="8392" max="8392" width="12.85546875" style="280" customWidth="1"/>
    <col min="8393" max="8393" width="11.42578125" style="280" customWidth="1"/>
    <col min="8394" max="8394" width="10.42578125" style="280" customWidth="1"/>
    <col min="8395" max="8395" width="11.7109375" style="280" customWidth="1"/>
    <col min="8396" max="8396" width="11.140625" style="280" customWidth="1"/>
    <col min="8397" max="8397" width="11.85546875" style="280" bestFit="1" customWidth="1"/>
    <col min="8398" max="8398" width="10.5703125" style="280" bestFit="1" customWidth="1"/>
    <col min="8399" max="8399" width="9.5703125" style="280" bestFit="1" customWidth="1"/>
    <col min="8400" max="8400" width="11.42578125" style="280" customWidth="1"/>
    <col min="8401" max="8401" width="10.5703125" style="280" customWidth="1"/>
    <col min="8402" max="8402" width="7.5703125" style="280" customWidth="1"/>
    <col min="8403" max="8403" width="9.5703125" style="280" bestFit="1" customWidth="1"/>
    <col min="8404" max="8404" width="11" style="280" bestFit="1" customWidth="1"/>
    <col min="8405" max="8405" width="10.140625" style="280" bestFit="1" customWidth="1"/>
    <col min="8406" max="8410" width="9.5703125" style="280" bestFit="1" customWidth="1"/>
    <col min="8411" max="8411" width="10.140625" style="280" bestFit="1" customWidth="1"/>
    <col min="8412" max="8413" width="9.5703125" style="280" bestFit="1" customWidth="1"/>
    <col min="8414" max="8414" width="10.28515625" style="280" customWidth="1"/>
    <col min="8415" max="8422" width="9.5703125" style="280" bestFit="1" customWidth="1"/>
    <col min="8423" max="8423" width="9.5703125" style="280" customWidth="1"/>
    <col min="8424" max="8430" width="9.5703125" style="280" bestFit="1" customWidth="1"/>
    <col min="8431" max="8431" width="9.42578125" style="280" customWidth="1"/>
    <col min="8432" max="8447" width="9.5703125" style="280" bestFit="1" customWidth="1"/>
    <col min="8448" max="8449" width="12.5703125" style="280" bestFit="1" customWidth="1"/>
    <col min="8450" max="8450" width="11.42578125" style="280" bestFit="1" customWidth="1"/>
    <col min="8451" max="8451" width="11" style="280" bestFit="1" customWidth="1"/>
    <col min="8452" max="8452" width="11.7109375" style="280" bestFit="1" customWidth="1"/>
    <col min="8453" max="8641" width="9.140625" style="280"/>
    <col min="8642" max="8642" width="6.7109375" style="280" customWidth="1"/>
    <col min="8643" max="8643" width="39.140625" style="280" customWidth="1"/>
    <col min="8644" max="8644" width="8.7109375" style="280" customWidth="1"/>
    <col min="8645" max="8645" width="11.7109375" style="280" customWidth="1"/>
    <col min="8646" max="8646" width="12.7109375" style="280" customWidth="1"/>
    <col min="8647" max="8647" width="12" style="280" customWidth="1"/>
    <col min="8648" max="8648" width="12.85546875" style="280" customWidth="1"/>
    <col min="8649" max="8649" width="11.42578125" style="280" customWidth="1"/>
    <col min="8650" max="8650" width="10.42578125" style="280" customWidth="1"/>
    <col min="8651" max="8651" width="11.7109375" style="280" customWidth="1"/>
    <col min="8652" max="8652" width="11.140625" style="280" customWidth="1"/>
    <col min="8653" max="8653" width="11.85546875" style="280" bestFit="1" customWidth="1"/>
    <col min="8654" max="8654" width="10.5703125" style="280" bestFit="1" customWidth="1"/>
    <col min="8655" max="8655" width="9.5703125" style="280" bestFit="1" customWidth="1"/>
    <col min="8656" max="8656" width="11.42578125" style="280" customWidth="1"/>
    <col min="8657" max="8657" width="10.5703125" style="280" customWidth="1"/>
    <col min="8658" max="8658" width="7.5703125" style="280" customWidth="1"/>
    <col min="8659" max="8659" width="9.5703125" style="280" bestFit="1" customWidth="1"/>
    <col min="8660" max="8660" width="11" style="280" bestFit="1" customWidth="1"/>
    <col min="8661" max="8661" width="10.140625" style="280" bestFit="1" customWidth="1"/>
    <col min="8662" max="8666" width="9.5703125" style="280" bestFit="1" customWidth="1"/>
    <col min="8667" max="8667" width="10.140625" style="280" bestFit="1" customWidth="1"/>
    <col min="8668" max="8669" width="9.5703125" style="280" bestFit="1" customWidth="1"/>
    <col min="8670" max="8670" width="10.28515625" style="280" customWidth="1"/>
    <col min="8671" max="8678" width="9.5703125" style="280" bestFit="1" customWidth="1"/>
    <col min="8679" max="8679" width="9.5703125" style="280" customWidth="1"/>
    <col min="8680" max="8686" width="9.5703125" style="280" bestFit="1" customWidth="1"/>
    <col min="8687" max="8687" width="9.42578125" style="280" customWidth="1"/>
    <col min="8688" max="8703" width="9.5703125" style="280" bestFit="1" customWidth="1"/>
    <col min="8704" max="8705" width="12.5703125" style="280" bestFit="1" customWidth="1"/>
    <col min="8706" max="8706" width="11.42578125" style="280" bestFit="1" customWidth="1"/>
    <col min="8707" max="8707" width="11" style="280" bestFit="1" customWidth="1"/>
    <col min="8708" max="8708" width="11.7109375" style="280" bestFit="1" customWidth="1"/>
    <col min="8709" max="8897" width="9.140625" style="280"/>
    <col min="8898" max="8898" width="6.7109375" style="280" customWidth="1"/>
    <col min="8899" max="8899" width="39.140625" style="280" customWidth="1"/>
    <col min="8900" max="8900" width="8.7109375" style="280" customWidth="1"/>
    <col min="8901" max="8901" width="11.7109375" style="280" customWidth="1"/>
    <col min="8902" max="8902" width="12.7109375" style="280" customWidth="1"/>
    <col min="8903" max="8903" width="12" style="280" customWidth="1"/>
    <col min="8904" max="8904" width="12.85546875" style="280" customWidth="1"/>
    <col min="8905" max="8905" width="11.42578125" style="280" customWidth="1"/>
    <col min="8906" max="8906" width="10.42578125" style="280" customWidth="1"/>
    <col min="8907" max="8907" width="11.7109375" style="280" customWidth="1"/>
    <col min="8908" max="8908" width="11.140625" style="280" customWidth="1"/>
    <col min="8909" max="8909" width="11.85546875" style="280" bestFit="1" customWidth="1"/>
    <col min="8910" max="8910" width="10.5703125" style="280" bestFit="1" customWidth="1"/>
    <col min="8911" max="8911" width="9.5703125" style="280" bestFit="1" customWidth="1"/>
    <col min="8912" max="8912" width="11.42578125" style="280" customWidth="1"/>
    <col min="8913" max="8913" width="10.5703125" style="280" customWidth="1"/>
    <col min="8914" max="8914" width="7.5703125" style="280" customWidth="1"/>
    <col min="8915" max="8915" width="9.5703125" style="280" bestFit="1" customWidth="1"/>
    <col min="8916" max="8916" width="11" style="280" bestFit="1" customWidth="1"/>
    <col min="8917" max="8917" width="10.140625" style="280" bestFit="1" customWidth="1"/>
    <col min="8918" max="8922" width="9.5703125" style="280" bestFit="1" customWidth="1"/>
    <col min="8923" max="8923" width="10.140625" style="280" bestFit="1" customWidth="1"/>
    <col min="8924" max="8925" width="9.5703125" style="280" bestFit="1" customWidth="1"/>
    <col min="8926" max="8926" width="10.28515625" style="280" customWidth="1"/>
    <col min="8927" max="8934" width="9.5703125" style="280" bestFit="1" customWidth="1"/>
    <col min="8935" max="8935" width="9.5703125" style="280" customWidth="1"/>
    <col min="8936" max="8942" width="9.5703125" style="280" bestFit="1" customWidth="1"/>
    <col min="8943" max="8943" width="9.42578125" style="280" customWidth="1"/>
    <col min="8944" max="8959" width="9.5703125" style="280" bestFit="1" customWidth="1"/>
    <col min="8960" max="8961" width="12.5703125" style="280" bestFit="1" customWidth="1"/>
    <col min="8962" max="8962" width="11.42578125" style="280" bestFit="1" customWidth="1"/>
    <col min="8963" max="8963" width="11" style="280" bestFit="1" customWidth="1"/>
    <col min="8964" max="8964" width="11.7109375" style="280" bestFit="1" customWidth="1"/>
    <col min="8965" max="9153" width="9.140625" style="280"/>
    <col min="9154" max="9154" width="6.7109375" style="280" customWidth="1"/>
    <col min="9155" max="9155" width="39.140625" style="280" customWidth="1"/>
    <col min="9156" max="9156" width="8.7109375" style="280" customWidth="1"/>
    <col min="9157" max="9157" width="11.7109375" style="280" customWidth="1"/>
    <col min="9158" max="9158" width="12.7109375" style="280" customWidth="1"/>
    <col min="9159" max="9159" width="12" style="280" customWidth="1"/>
    <col min="9160" max="9160" width="12.85546875" style="280" customWidth="1"/>
    <col min="9161" max="9161" width="11.42578125" style="280" customWidth="1"/>
    <col min="9162" max="9162" width="10.42578125" style="280" customWidth="1"/>
    <col min="9163" max="9163" width="11.7109375" style="280" customWidth="1"/>
    <col min="9164" max="9164" width="11.140625" style="280" customWidth="1"/>
    <col min="9165" max="9165" width="11.85546875" style="280" bestFit="1" customWidth="1"/>
    <col min="9166" max="9166" width="10.5703125" style="280" bestFit="1" customWidth="1"/>
    <col min="9167" max="9167" width="9.5703125" style="280" bestFit="1" customWidth="1"/>
    <col min="9168" max="9168" width="11.42578125" style="280" customWidth="1"/>
    <col min="9169" max="9169" width="10.5703125" style="280" customWidth="1"/>
    <col min="9170" max="9170" width="7.5703125" style="280" customWidth="1"/>
    <col min="9171" max="9171" width="9.5703125" style="280" bestFit="1" customWidth="1"/>
    <col min="9172" max="9172" width="11" style="280" bestFit="1" customWidth="1"/>
    <col min="9173" max="9173" width="10.140625" style="280" bestFit="1" customWidth="1"/>
    <col min="9174" max="9178" width="9.5703125" style="280" bestFit="1" customWidth="1"/>
    <col min="9179" max="9179" width="10.140625" style="280" bestFit="1" customWidth="1"/>
    <col min="9180" max="9181" width="9.5703125" style="280" bestFit="1" customWidth="1"/>
    <col min="9182" max="9182" width="10.28515625" style="280" customWidth="1"/>
    <col min="9183" max="9190" width="9.5703125" style="280" bestFit="1" customWidth="1"/>
    <col min="9191" max="9191" width="9.5703125" style="280" customWidth="1"/>
    <col min="9192" max="9198" width="9.5703125" style="280" bestFit="1" customWidth="1"/>
    <col min="9199" max="9199" width="9.42578125" style="280" customWidth="1"/>
    <col min="9200" max="9215" width="9.5703125" style="280" bestFit="1" customWidth="1"/>
    <col min="9216" max="9217" width="12.5703125" style="280" bestFit="1" customWidth="1"/>
    <col min="9218" max="9218" width="11.42578125" style="280" bestFit="1" customWidth="1"/>
    <col min="9219" max="9219" width="11" style="280" bestFit="1" customWidth="1"/>
    <col min="9220" max="9220" width="11.7109375" style="280" bestFit="1" customWidth="1"/>
    <col min="9221" max="9409" width="9.140625" style="280"/>
    <col min="9410" max="9410" width="6.7109375" style="280" customWidth="1"/>
    <col min="9411" max="9411" width="39.140625" style="280" customWidth="1"/>
    <col min="9412" max="9412" width="8.7109375" style="280" customWidth="1"/>
    <col min="9413" max="9413" width="11.7109375" style="280" customWidth="1"/>
    <col min="9414" max="9414" width="12.7109375" style="280" customWidth="1"/>
    <col min="9415" max="9415" width="12" style="280" customWidth="1"/>
    <col min="9416" max="9416" width="12.85546875" style="280" customWidth="1"/>
    <col min="9417" max="9417" width="11.42578125" style="280" customWidth="1"/>
    <col min="9418" max="9418" width="10.42578125" style="280" customWidth="1"/>
    <col min="9419" max="9419" width="11.7109375" style="280" customWidth="1"/>
    <col min="9420" max="9420" width="11.140625" style="280" customWidth="1"/>
    <col min="9421" max="9421" width="11.85546875" style="280" bestFit="1" customWidth="1"/>
    <col min="9422" max="9422" width="10.5703125" style="280" bestFit="1" customWidth="1"/>
    <col min="9423" max="9423" width="9.5703125" style="280" bestFit="1" customWidth="1"/>
    <col min="9424" max="9424" width="11.42578125" style="280" customWidth="1"/>
    <col min="9425" max="9425" width="10.5703125" style="280" customWidth="1"/>
    <col min="9426" max="9426" width="7.5703125" style="280" customWidth="1"/>
    <col min="9427" max="9427" width="9.5703125" style="280" bestFit="1" customWidth="1"/>
    <col min="9428" max="9428" width="11" style="280" bestFit="1" customWidth="1"/>
    <col min="9429" max="9429" width="10.140625" style="280" bestFit="1" customWidth="1"/>
    <col min="9430" max="9434" width="9.5703125" style="280" bestFit="1" customWidth="1"/>
    <col min="9435" max="9435" width="10.140625" style="280" bestFit="1" customWidth="1"/>
    <col min="9436" max="9437" width="9.5703125" style="280" bestFit="1" customWidth="1"/>
    <col min="9438" max="9438" width="10.28515625" style="280" customWidth="1"/>
    <col min="9439" max="9446" width="9.5703125" style="280" bestFit="1" customWidth="1"/>
    <col min="9447" max="9447" width="9.5703125" style="280" customWidth="1"/>
    <col min="9448" max="9454" width="9.5703125" style="280" bestFit="1" customWidth="1"/>
    <col min="9455" max="9455" width="9.42578125" style="280" customWidth="1"/>
    <col min="9456" max="9471" width="9.5703125" style="280" bestFit="1" customWidth="1"/>
    <col min="9472" max="9473" width="12.5703125" style="280" bestFit="1" customWidth="1"/>
    <col min="9474" max="9474" width="11.42578125" style="280" bestFit="1" customWidth="1"/>
    <col min="9475" max="9475" width="11" style="280" bestFit="1" customWidth="1"/>
    <col min="9476" max="9476" width="11.7109375" style="280" bestFit="1" customWidth="1"/>
    <col min="9477" max="9665" width="9.140625" style="280"/>
    <col min="9666" max="9666" width="6.7109375" style="280" customWidth="1"/>
    <col min="9667" max="9667" width="39.140625" style="280" customWidth="1"/>
    <col min="9668" max="9668" width="8.7109375" style="280" customWidth="1"/>
    <col min="9669" max="9669" width="11.7109375" style="280" customWidth="1"/>
    <col min="9670" max="9670" width="12.7109375" style="280" customWidth="1"/>
    <col min="9671" max="9671" width="12" style="280" customWidth="1"/>
    <col min="9672" max="9672" width="12.85546875" style="280" customWidth="1"/>
    <col min="9673" max="9673" width="11.42578125" style="280" customWidth="1"/>
    <col min="9674" max="9674" width="10.42578125" style="280" customWidth="1"/>
    <col min="9675" max="9675" width="11.7109375" style="280" customWidth="1"/>
    <col min="9676" max="9676" width="11.140625" style="280" customWidth="1"/>
    <col min="9677" max="9677" width="11.85546875" style="280" bestFit="1" customWidth="1"/>
    <col min="9678" max="9678" width="10.5703125" style="280" bestFit="1" customWidth="1"/>
    <col min="9679" max="9679" width="9.5703125" style="280" bestFit="1" customWidth="1"/>
    <col min="9680" max="9680" width="11.42578125" style="280" customWidth="1"/>
    <col min="9681" max="9681" width="10.5703125" style="280" customWidth="1"/>
    <col min="9682" max="9682" width="7.5703125" style="280" customWidth="1"/>
    <col min="9683" max="9683" width="9.5703125" style="280" bestFit="1" customWidth="1"/>
    <col min="9684" max="9684" width="11" style="280" bestFit="1" customWidth="1"/>
    <col min="9685" max="9685" width="10.140625" style="280" bestFit="1" customWidth="1"/>
    <col min="9686" max="9690" width="9.5703125" style="280" bestFit="1" customWidth="1"/>
    <col min="9691" max="9691" width="10.140625" style="280" bestFit="1" customWidth="1"/>
    <col min="9692" max="9693" width="9.5703125" style="280" bestFit="1" customWidth="1"/>
    <col min="9694" max="9694" width="10.28515625" style="280" customWidth="1"/>
    <col min="9695" max="9702" width="9.5703125" style="280" bestFit="1" customWidth="1"/>
    <col min="9703" max="9703" width="9.5703125" style="280" customWidth="1"/>
    <col min="9704" max="9710" width="9.5703125" style="280" bestFit="1" customWidth="1"/>
    <col min="9711" max="9711" width="9.42578125" style="280" customWidth="1"/>
    <col min="9712" max="9727" width="9.5703125" style="280" bestFit="1" customWidth="1"/>
    <col min="9728" max="9729" width="12.5703125" style="280" bestFit="1" customWidth="1"/>
    <col min="9730" max="9730" width="11.42578125" style="280" bestFit="1" customWidth="1"/>
    <col min="9731" max="9731" width="11" style="280" bestFit="1" customWidth="1"/>
    <col min="9732" max="9732" width="11.7109375" style="280" bestFit="1" customWidth="1"/>
    <col min="9733" max="9921" width="9.140625" style="280"/>
    <col min="9922" max="9922" width="6.7109375" style="280" customWidth="1"/>
    <col min="9923" max="9923" width="39.140625" style="280" customWidth="1"/>
    <col min="9924" max="9924" width="8.7109375" style="280" customWidth="1"/>
    <col min="9925" max="9925" width="11.7109375" style="280" customWidth="1"/>
    <col min="9926" max="9926" width="12.7109375" style="280" customWidth="1"/>
    <col min="9927" max="9927" width="12" style="280" customWidth="1"/>
    <col min="9928" max="9928" width="12.85546875" style="280" customWidth="1"/>
    <col min="9929" max="9929" width="11.42578125" style="280" customWidth="1"/>
    <col min="9930" max="9930" width="10.42578125" style="280" customWidth="1"/>
    <col min="9931" max="9931" width="11.7109375" style="280" customWidth="1"/>
    <col min="9932" max="9932" width="11.140625" style="280" customWidth="1"/>
    <col min="9933" max="9933" width="11.85546875" style="280" bestFit="1" customWidth="1"/>
    <col min="9934" max="9934" width="10.5703125" style="280" bestFit="1" customWidth="1"/>
    <col min="9935" max="9935" width="9.5703125" style="280" bestFit="1" customWidth="1"/>
    <col min="9936" max="9936" width="11.42578125" style="280" customWidth="1"/>
    <col min="9937" max="9937" width="10.5703125" style="280" customWidth="1"/>
    <col min="9938" max="9938" width="7.5703125" style="280" customWidth="1"/>
    <col min="9939" max="9939" width="9.5703125" style="280" bestFit="1" customWidth="1"/>
    <col min="9940" max="9940" width="11" style="280" bestFit="1" customWidth="1"/>
    <col min="9941" max="9941" width="10.140625" style="280" bestFit="1" customWidth="1"/>
    <col min="9942" max="9946" width="9.5703125" style="280" bestFit="1" customWidth="1"/>
    <col min="9947" max="9947" width="10.140625" style="280" bestFit="1" customWidth="1"/>
    <col min="9948" max="9949" width="9.5703125" style="280" bestFit="1" customWidth="1"/>
    <col min="9950" max="9950" width="10.28515625" style="280" customWidth="1"/>
    <col min="9951" max="9958" width="9.5703125" style="280" bestFit="1" customWidth="1"/>
    <col min="9959" max="9959" width="9.5703125" style="280" customWidth="1"/>
    <col min="9960" max="9966" width="9.5703125" style="280" bestFit="1" customWidth="1"/>
    <col min="9967" max="9967" width="9.42578125" style="280" customWidth="1"/>
    <col min="9968" max="9983" width="9.5703125" style="280" bestFit="1" customWidth="1"/>
    <col min="9984" max="9985" width="12.5703125" style="280" bestFit="1" customWidth="1"/>
    <col min="9986" max="9986" width="11.42578125" style="280" bestFit="1" customWidth="1"/>
    <col min="9987" max="9987" width="11" style="280" bestFit="1" customWidth="1"/>
    <col min="9988" max="9988" width="11.7109375" style="280" bestFit="1" customWidth="1"/>
    <col min="9989" max="10177" width="9.140625" style="280"/>
    <col min="10178" max="10178" width="6.7109375" style="280" customWidth="1"/>
    <col min="10179" max="10179" width="39.140625" style="280" customWidth="1"/>
    <col min="10180" max="10180" width="8.7109375" style="280" customWidth="1"/>
    <col min="10181" max="10181" width="11.7109375" style="280" customWidth="1"/>
    <col min="10182" max="10182" width="12.7109375" style="280" customWidth="1"/>
    <col min="10183" max="10183" width="12" style="280" customWidth="1"/>
    <col min="10184" max="10184" width="12.85546875" style="280" customWidth="1"/>
    <col min="10185" max="10185" width="11.42578125" style="280" customWidth="1"/>
    <col min="10186" max="10186" width="10.42578125" style="280" customWidth="1"/>
    <col min="10187" max="10187" width="11.7109375" style="280" customWidth="1"/>
    <col min="10188" max="10188" width="11.140625" style="280" customWidth="1"/>
    <col min="10189" max="10189" width="11.85546875" style="280" bestFit="1" customWidth="1"/>
    <col min="10190" max="10190" width="10.5703125" style="280" bestFit="1" customWidth="1"/>
    <col min="10191" max="10191" width="9.5703125" style="280" bestFit="1" customWidth="1"/>
    <col min="10192" max="10192" width="11.42578125" style="280" customWidth="1"/>
    <col min="10193" max="10193" width="10.5703125" style="280" customWidth="1"/>
    <col min="10194" max="10194" width="7.5703125" style="280" customWidth="1"/>
    <col min="10195" max="10195" width="9.5703125" style="280" bestFit="1" customWidth="1"/>
    <col min="10196" max="10196" width="11" style="280" bestFit="1" customWidth="1"/>
    <col min="10197" max="10197" width="10.140625" style="280" bestFit="1" customWidth="1"/>
    <col min="10198" max="10202" width="9.5703125" style="280" bestFit="1" customWidth="1"/>
    <col min="10203" max="10203" width="10.140625" style="280" bestFit="1" customWidth="1"/>
    <col min="10204" max="10205" width="9.5703125" style="280" bestFit="1" customWidth="1"/>
    <col min="10206" max="10206" width="10.28515625" style="280" customWidth="1"/>
    <col min="10207" max="10214" width="9.5703125" style="280" bestFit="1" customWidth="1"/>
    <col min="10215" max="10215" width="9.5703125" style="280" customWidth="1"/>
    <col min="10216" max="10222" width="9.5703125" style="280" bestFit="1" customWidth="1"/>
    <col min="10223" max="10223" width="9.42578125" style="280" customWidth="1"/>
    <col min="10224" max="10239" width="9.5703125" style="280" bestFit="1" customWidth="1"/>
    <col min="10240" max="10241" width="12.5703125" style="280" bestFit="1" customWidth="1"/>
    <col min="10242" max="10242" width="11.42578125" style="280" bestFit="1" customWidth="1"/>
    <col min="10243" max="10243" width="11" style="280" bestFit="1" customWidth="1"/>
    <col min="10244" max="10244" width="11.7109375" style="280" bestFit="1" customWidth="1"/>
    <col min="10245" max="10433" width="9.140625" style="280"/>
    <col min="10434" max="10434" width="6.7109375" style="280" customWidth="1"/>
    <col min="10435" max="10435" width="39.140625" style="280" customWidth="1"/>
    <col min="10436" max="10436" width="8.7109375" style="280" customWidth="1"/>
    <col min="10437" max="10437" width="11.7109375" style="280" customWidth="1"/>
    <col min="10438" max="10438" width="12.7109375" style="280" customWidth="1"/>
    <col min="10439" max="10439" width="12" style="280" customWidth="1"/>
    <col min="10440" max="10440" width="12.85546875" style="280" customWidth="1"/>
    <col min="10441" max="10441" width="11.42578125" style="280" customWidth="1"/>
    <col min="10442" max="10442" width="10.42578125" style="280" customWidth="1"/>
    <col min="10443" max="10443" width="11.7109375" style="280" customWidth="1"/>
    <col min="10444" max="10444" width="11.140625" style="280" customWidth="1"/>
    <col min="10445" max="10445" width="11.85546875" style="280" bestFit="1" customWidth="1"/>
    <col min="10446" max="10446" width="10.5703125" style="280" bestFit="1" customWidth="1"/>
    <col min="10447" max="10447" width="9.5703125" style="280" bestFit="1" customWidth="1"/>
    <col min="10448" max="10448" width="11.42578125" style="280" customWidth="1"/>
    <col min="10449" max="10449" width="10.5703125" style="280" customWidth="1"/>
    <col min="10450" max="10450" width="7.5703125" style="280" customWidth="1"/>
    <col min="10451" max="10451" width="9.5703125" style="280" bestFit="1" customWidth="1"/>
    <col min="10452" max="10452" width="11" style="280" bestFit="1" customWidth="1"/>
    <col min="10453" max="10453" width="10.140625" style="280" bestFit="1" customWidth="1"/>
    <col min="10454" max="10458" width="9.5703125" style="280" bestFit="1" customWidth="1"/>
    <col min="10459" max="10459" width="10.140625" style="280" bestFit="1" customWidth="1"/>
    <col min="10460" max="10461" width="9.5703125" style="280" bestFit="1" customWidth="1"/>
    <col min="10462" max="10462" width="10.28515625" style="280" customWidth="1"/>
    <col min="10463" max="10470" width="9.5703125" style="280" bestFit="1" customWidth="1"/>
    <col min="10471" max="10471" width="9.5703125" style="280" customWidth="1"/>
    <col min="10472" max="10478" width="9.5703125" style="280" bestFit="1" customWidth="1"/>
    <col min="10479" max="10479" width="9.42578125" style="280" customWidth="1"/>
    <col min="10480" max="10495" width="9.5703125" style="280" bestFit="1" customWidth="1"/>
    <col min="10496" max="10497" width="12.5703125" style="280" bestFit="1" customWidth="1"/>
    <col min="10498" max="10498" width="11.42578125" style="280" bestFit="1" customWidth="1"/>
    <col min="10499" max="10499" width="11" style="280" bestFit="1" customWidth="1"/>
    <col min="10500" max="10500" width="11.7109375" style="280" bestFit="1" customWidth="1"/>
    <col min="10501" max="10689" width="9.140625" style="280"/>
    <col min="10690" max="10690" width="6.7109375" style="280" customWidth="1"/>
    <col min="10691" max="10691" width="39.140625" style="280" customWidth="1"/>
    <col min="10692" max="10692" width="8.7109375" style="280" customWidth="1"/>
    <col min="10693" max="10693" width="11.7109375" style="280" customWidth="1"/>
    <col min="10694" max="10694" width="12.7109375" style="280" customWidth="1"/>
    <col min="10695" max="10695" width="12" style="280" customWidth="1"/>
    <col min="10696" max="10696" width="12.85546875" style="280" customWidth="1"/>
    <col min="10697" max="10697" width="11.42578125" style="280" customWidth="1"/>
    <col min="10698" max="10698" width="10.42578125" style="280" customWidth="1"/>
    <col min="10699" max="10699" width="11.7109375" style="280" customWidth="1"/>
    <col min="10700" max="10700" width="11.140625" style="280" customWidth="1"/>
    <col min="10701" max="10701" width="11.85546875" style="280" bestFit="1" customWidth="1"/>
    <col min="10702" max="10702" width="10.5703125" style="280" bestFit="1" customWidth="1"/>
    <col min="10703" max="10703" width="9.5703125" style="280" bestFit="1" customWidth="1"/>
    <col min="10704" max="10704" width="11.42578125" style="280" customWidth="1"/>
    <col min="10705" max="10705" width="10.5703125" style="280" customWidth="1"/>
    <col min="10706" max="10706" width="7.5703125" style="280" customWidth="1"/>
    <col min="10707" max="10707" width="9.5703125" style="280" bestFit="1" customWidth="1"/>
    <col min="10708" max="10708" width="11" style="280" bestFit="1" customWidth="1"/>
    <col min="10709" max="10709" width="10.140625" style="280" bestFit="1" customWidth="1"/>
    <col min="10710" max="10714" width="9.5703125" style="280" bestFit="1" customWidth="1"/>
    <col min="10715" max="10715" width="10.140625" style="280" bestFit="1" customWidth="1"/>
    <col min="10716" max="10717" width="9.5703125" style="280" bestFit="1" customWidth="1"/>
    <col min="10718" max="10718" width="10.28515625" style="280" customWidth="1"/>
    <col min="10719" max="10726" width="9.5703125" style="280" bestFit="1" customWidth="1"/>
    <col min="10727" max="10727" width="9.5703125" style="280" customWidth="1"/>
    <col min="10728" max="10734" width="9.5703125" style="280" bestFit="1" customWidth="1"/>
    <col min="10735" max="10735" width="9.42578125" style="280" customWidth="1"/>
    <col min="10736" max="10751" width="9.5703125" style="280" bestFit="1" customWidth="1"/>
    <col min="10752" max="10753" width="12.5703125" style="280" bestFit="1" customWidth="1"/>
    <col min="10754" max="10754" width="11.42578125" style="280" bestFit="1" customWidth="1"/>
    <col min="10755" max="10755" width="11" style="280" bestFit="1" customWidth="1"/>
    <col min="10756" max="10756" width="11.7109375" style="280" bestFit="1" customWidth="1"/>
    <col min="10757" max="10945" width="9.140625" style="280"/>
    <col min="10946" max="10946" width="6.7109375" style="280" customWidth="1"/>
    <col min="10947" max="10947" width="39.140625" style="280" customWidth="1"/>
    <col min="10948" max="10948" width="8.7109375" style="280" customWidth="1"/>
    <col min="10949" max="10949" width="11.7109375" style="280" customWidth="1"/>
    <col min="10950" max="10950" width="12.7109375" style="280" customWidth="1"/>
    <col min="10951" max="10951" width="12" style="280" customWidth="1"/>
    <col min="10952" max="10952" width="12.85546875" style="280" customWidth="1"/>
    <col min="10953" max="10953" width="11.42578125" style="280" customWidth="1"/>
    <col min="10954" max="10954" width="10.42578125" style="280" customWidth="1"/>
    <col min="10955" max="10955" width="11.7109375" style="280" customWidth="1"/>
    <col min="10956" max="10956" width="11.140625" style="280" customWidth="1"/>
    <col min="10957" max="10957" width="11.85546875" style="280" bestFit="1" customWidth="1"/>
    <col min="10958" max="10958" width="10.5703125" style="280" bestFit="1" customWidth="1"/>
    <col min="10959" max="10959" width="9.5703125" style="280" bestFit="1" customWidth="1"/>
    <col min="10960" max="10960" width="11.42578125" style="280" customWidth="1"/>
    <col min="10961" max="10961" width="10.5703125" style="280" customWidth="1"/>
    <col min="10962" max="10962" width="7.5703125" style="280" customWidth="1"/>
    <col min="10963" max="10963" width="9.5703125" style="280" bestFit="1" customWidth="1"/>
    <col min="10964" max="10964" width="11" style="280" bestFit="1" customWidth="1"/>
    <col min="10965" max="10965" width="10.140625" style="280" bestFit="1" customWidth="1"/>
    <col min="10966" max="10970" width="9.5703125" style="280" bestFit="1" customWidth="1"/>
    <col min="10971" max="10971" width="10.140625" style="280" bestFit="1" customWidth="1"/>
    <col min="10972" max="10973" width="9.5703125" style="280" bestFit="1" customWidth="1"/>
    <col min="10974" max="10974" width="10.28515625" style="280" customWidth="1"/>
    <col min="10975" max="10982" width="9.5703125" style="280" bestFit="1" customWidth="1"/>
    <col min="10983" max="10983" width="9.5703125" style="280" customWidth="1"/>
    <col min="10984" max="10990" width="9.5703125" style="280" bestFit="1" customWidth="1"/>
    <col min="10991" max="10991" width="9.42578125" style="280" customWidth="1"/>
    <col min="10992" max="11007" width="9.5703125" style="280" bestFit="1" customWidth="1"/>
    <col min="11008" max="11009" width="12.5703125" style="280" bestFit="1" customWidth="1"/>
    <col min="11010" max="11010" width="11.42578125" style="280" bestFit="1" customWidth="1"/>
    <col min="11011" max="11011" width="11" style="280" bestFit="1" customWidth="1"/>
    <col min="11012" max="11012" width="11.7109375" style="280" bestFit="1" customWidth="1"/>
    <col min="11013" max="11201" width="9.140625" style="280"/>
    <col min="11202" max="11202" width="6.7109375" style="280" customWidth="1"/>
    <col min="11203" max="11203" width="39.140625" style="280" customWidth="1"/>
    <col min="11204" max="11204" width="8.7109375" style="280" customWidth="1"/>
    <col min="11205" max="11205" width="11.7109375" style="280" customWidth="1"/>
    <col min="11206" max="11206" width="12.7109375" style="280" customWidth="1"/>
    <col min="11207" max="11207" width="12" style="280" customWidth="1"/>
    <col min="11208" max="11208" width="12.85546875" style="280" customWidth="1"/>
    <col min="11209" max="11209" width="11.42578125" style="280" customWidth="1"/>
    <col min="11210" max="11210" width="10.42578125" style="280" customWidth="1"/>
    <col min="11211" max="11211" width="11.7109375" style="280" customWidth="1"/>
    <col min="11212" max="11212" width="11.140625" style="280" customWidth="1"/>
    <col min="11213" max="11213" width="11.85546875" style="280" bestFit="1" customWidth="1"/>
    <col min="11214" max="11214" width="10.5703125" style="280" bestFit="1" customWidth="1"/>
    <col min="11215" max="11215" width="9.5703125" style="280" bestFit="1" customWidth="1"/>
    <col min="11216" max="11216" width="11.42578125" style="280" customWidth="1"/>
    <col min="11217" max="11217" width="10.5703125" style="280" customWidth="1"/>
    <col min="11218" max="11218" width="7.5703125" style="280" customWidth="1"/>
    <col min="11219" max="11219" width="9.5703125" style="280" bestFit="1" customWidth="1"/>
    <col min="11220" max="11220" width="11" style="280" bestFit="1" customWidth="1"/>
    <col min="11221" max="11221" width="10.140625" style="280" bestFit="1" customWidth="1"/>
    <col min="11222" max="11226" width="9.5703125" style="280" bestFit="1" customWidth="1"/>
    <col min="11227" max="11227" width="10.140625" style="280" bestFit="1" customWidth="1"/>
    <col min="11228" max="11229" width="9.5703125" style="280" bestFit="1" customWidth="1"/>
    <col min="11230" max="11230" width="10.28515625" style="280" customWidth="1"/>
    <col min="11231" max="11238" width="9.5703125" style="280" bestFit="1" customWidth="1"/>
    <col min="11239" max="11239" width="9.5703125" style="280" customWidth="1"/>
    <col min="11240" max="11246" width="9.5703125" style="280" bestFit="1" customWidth="1"/>
    <col min="11247" max="11247" width="9.42578125" style="280" customWidth="1"/>
    <col min="11248" max="11263" width="9.5703125" style="280" bestFit="1" customWidth="1"/>
    <col min="11264" max="11265" width="12.5703125" style="280" bestFit="1" customWidth="1"/>
    <col min="11266" max="11266" width="11.42578125" style="280" bestFit="1" customWidth="1"/>
    <col min="11267" max="11267" width="11" style="280" bestFit="1" customWidth="1"/>
    <col min="11268" max="11268" width="11.7109375" style="280" bestFit="1" customWidth="1"/>
    <col min="11269" max="11457" width="9.140625" style="280"/>
    <col min="11458" max="11458" width="6.7109375" style="280" customWidth="1"/>
    <col min="11459" max="11459" width="39.140625" style="280" customWidth="1"/>
    <col min="11460" max="11460" width="8.7109375" style="280" customWidth="1"/>
    <col min="11461" max="11461" width="11.7109375" style="280" customWidth="1"/>
    <col min="11462" max="11462" width="12.7109375" style="280" customWidth="1"/>
    <col min="11463" max="11463" width="12" style="280" customWidth="1"/>
    <col min="11464" max="11464" width="12.85546875" style="280" customWidth="1"/>
    <col min="11465" max="11465" width="11.42578125" style="280" customWidth="1"/>
    <col min="11466" max="11466" width="10.42578125" style="280" customWidth="1"/>
    <col min="11467" max="11467" width="11.7109375" style="280" customWidth="1"/>
    <col min="11468" max="11468" width="11.140625" style="280" customWidth="1"/>
    <col min="11469" max="11469" width="11.85546875" style="280" bestFit="1" customWidth="1"/>
    <col min="11470" max="11470" width="10.5703125" style="280" bestFit="1" customWidth="1"/>
    <col min="11471" max="11471" width="9.5703125" style="280" bestFit="1" customWidth="1"/>
    <col min="11472" max="11472" width="11.42578125" style="280" customWidth="1"/>
    <col min="11473" max="11473" width="10.5703125" style="280" customWidth="1"/>
    <col min="11474" max="11474" width="7.5703125" style="280" customWidth="1"/>
    <col min="11475" max="11475" width="9.5703125" style="280" bestFit="1" customWidth="1"/>
    <col min="11476" max="11476" width="11" style="280" bestFit="1" customWidth="1"/>
    <col min="11477" max="11477" width="10.140625" style="280" bestFit="1" customWidth="1"/>
    <col min="11478" max="11482" width="9.5703125" style="280" bestFit="1" customWidth="1"/>
    <col min="11483" max="11483" width="10.140625" style="280" bestFit="1" customWidth="1"/>
    <col min="11484" max="11485" width="9.5703125" style="280" bestFit="1" customWidth="1"/>
    <col min="11486" max="11486" width="10.28515625" style="280" customWidth="1"/>
    <col min="11487" max="11494" width="9.5703125" style="280" bestFit="1" customWidth="1"/>
    <col min="11495" max="11495" width="9.5703125" style="280" customWidth="1"/>
    <col min="11496" max="11502" width="9.5703125" style="280" bestFit="1" customWidth="1"/>
    <col min="11503" max="11503" width="9.42578125" style="280" customWidth="1"/>
    <col min="11504" max="11519" width="9.5703125" style="280" bestFit="1" customWidth="1"/>
    <col min="11520" max="11521" width="12.5703125" style="280" bestFit="1" customWidth="1"/>
    <col min="11522" max="11522" width="11.42578125" style="280" bestFit="1" customWidth="1"/>
    <col min="11523" max="11523" width="11" style="280" bestFit="1" customWidth="1"/>
    <col min="11524" max="11524" width="11.7109375" style="280" bestFit="1" customWidth="1"/>
    <col min="11525" max="11713" width="9.140625" style="280"/>
    <col min="11714" max="11714" width="6.7109375" style="280" customWidth="1"/>
    <col min="11715" max="11715" width="39.140625" style="280" customWidth="1"/>
    <col min="11716" max="11716" width="8.7109375" style="280" customWidth="1"/>
    <col min="11717" max="11717" width="11.7109375" style="280" customWidth="1"/>
    <col min="11718" max="11718" width="12.7109375" style="280" customWidth="1"/>
    <col min="11719" max="11719" width="12" style="280" customWidth="1"/>
    <col min="11720" max="11720" width="12.85546875" style="280" customWidth="1"/>
    <col min="11721" max="11721" width="11.42578125" style="280" customWidth="1"/>
    <col min="11722" max="11722" width="10.42578125" style="280" customWidth="1"/>
    <col min="11723" max="11723" width="11.7109375" style="280" customWidth="1"/>
    <col min="11724" max="11724" width="11.140625" style="280" customWidth="1"/>
    <col min="11725" max="11725" width="11.85546875" style="280" bestFit="1" customWidth="1"/>
    <col min="11726" max="11726" width="10.5703125" style="280" bestFit="1" customWidth="1"/>
    <col min="11727" max="11727" width="9.5703125" style="280" bestFit="1" customWidth="1"/>
    <col min="11728" max="11728" width="11.42578125" style="280" customWidth="1"/>
    <col min="11729" max="11729" width="10.5703125" style="280" customWidth="1"/>
    <col min="11730" max="11730" width="7.5703125" style="280" customWidth="1"/>
    <col min="11731" max="11731" width="9.5703125" style="280" bestFit="1" customWidth="1"/>
    <col min="11732" max="11732" width="11" style="280" bestFit="1" customWidth="1"/>
    <col min="11733" max="11733" width="10.140625" style="280" bestFit="1" customWidth="1"/>
    <col min="11734" max="11738" width="9.5703125" style="280" bestFit="1" customWidth="1"/>
    <col min="11739" max="11739" width="10.140625" style="280" bestFit="1" customWidth="1"/>
    <col min="11740" max="11741" width="9.5703125" style="280" bestFit="1" customWidth="1"/>
    <col min="11742" max="11742" width="10.28515625" style="280" customWidth="1"/>
    <col min="11743" max="11750" width="9.5703125" style="280" bestFit="1" customWidth="1"/>
    <col min="11751" max="11751" width="9.5703125" style="280" customWidth="1"/>
    <col min="11752" max="11758" width="9.5703125" style="280" bestFit="1" customWidth="1"/>
    <col min="11759" max="11759" width="9.42578125" style="280" customWidth="1"/>
    <col min="11760" max="11775" width="9.5703125" style="280" bestFit="1" customWidth="1"/>
    <col min="11776" max="11777" width="12.5703125" style="280" bestFit="1" customWidth="1"/>
    <col min="11778" max="11778" width="11.42578125" style="280" bestFit="1" customWidth="1"/>
    <col min="11779" max="11779" width="11" style="280" bestFit="1" customWidth="1"/>
    <col min="11780" max="11780" width="11.7109375" style="280" bestFit="1" customWidth="1"/>
    <col min="11781" max="11969" width="9.140625" style="280"/>
    <col min="11970" max="11970" width="6.7109375" style="280" customWidth="1"/>
    <col min="11971" max="11971" width="39.140625" style="280" customWidth="1"/>
    <col min="11972" max="11972" width="8.7109375" style="280" customWidth="1"/>
    <col min="11973" max="11973" width="11.7109375" style="280" customWidth="1"/>
    <col min="11974" max="11974" width="12.7109375" style="280" customWidth="1"/>
    <col min="11975" max="11975" width="12" style="280" customWidth="1"/>
    <col min="11976" max="11976" width="12.85546875" style="280" customWidth="1"/>
    <col min="11977" max="11977" width="11.42578125" style="280" customWidth="1"/>
    <col min="11978" max="11978" width="10.42578125" style="280" customWidth="1"/>
    <col min="11979" max="11979" width="11.7109375" style="280" customWidth="1"/>
    <col min="11980" max="11980" width="11.140625" style="280" customWidth="1"/>
    <col min="11981" max="11981" width="11.85546875" style="280" bestFit="1" customWidth="1"/>
    <col min="11982" max="11982" width="10.5703125" style="280" bestFit="1" customWidth="1"/>
    <col min="11983" max="11983" width="9.5703125" style="280" bestFit="1" customWidth="1"/>
    <col min="11984" max="11984" width="11.42578125" style="280" customWidth="1"/>
    <col min="11985" max="11985" width="10.5703125" style="280" customWidth="1"/>
    <col min="11986" max="11986" width="7.5703125" style="280" customWidth="1"/>
    <col min="11987" max="11987" width="9.5703125" style="280" bestFit="1" customWidth="1"/>
    <col min="11988" max="11988" width="11" style="280" bestFit="1" customWidth="1"/>
    <col min="11989" max="11989" width="10.140625" style="280" bestFit="1" customWidth="1"/>
    <col min="11990" max="11994" width="9.5703125" style="280" bestFit="1" customWidth="1"/>
    <col min="11995" max="11995" width="10.140625" style="280" bestFit="1" customWidth="1"/>
    <col min="11996" max="11997" width="9.5703125" style="280" bestFit="1" customWidth="1"/>
    <col min="11998" max="11998" width="10.28515625" style="280" customWidth="1"/>
    <col min="11999" max="12006" width="9.5703125" style="280" bestFit="1" customWidth="1"/>
    <col min="12007" max="12007" width="9.5703125" style="280" customWidth="1"/>
    <col min="12008" max="12014" width="9.5703125" style="280" bestFit="1" customWidth="1"/>
    <col min="12015" max="12015" width="9.42578125" style="280" customWidth="1"/>
    <col min="12016" max="12031" width="9.5703125" style="280" bestFit="1" customWidth="1"/>
    <col min="12032" max="12033" width="12.5703125" style="280" bestFit="1" customWidth="1"/>
    <col min="12034" max="12034" width="11.42578125" style="280" bestFit="1" customWidth="1"/>
    <col min="12035" max="12035" width="11" style="280" bestFit="1" customWidth="1"/>
    <col min="12036" max="12036" width="11.7109375" style="280" bestFit="1" customWidth="1"/>
    <col min="12037" max="12225" width="9.140625" style="280"/>
    <col min="12226" max="12226" width="6.7109375" style="280" customWidth="1"/>
    <col min="12227" max="12227" width="39.140625" style="280" customWidth="1"/>
    <col min="12228" max="12228" width="8.7109375" style="280" customWidth="1"/>
    <col min="12229" max="12229" width="11.7109375" style="280" customWidth="1"/>
    <col min="12230" max="12230" width="12.7109375" style="280" customWidth="1"/>
    <col min="12231" max="12231" width="12" style="280" customWidth="1"/>
    <col min="12232" max="12232" width="12.85546875" style="280" customWidth="1"/>
    <col min="12233" max="12233" width="11.42578125" style="280" customWidth="1"/>
    <col min="12234" max="12234" width="10.42578125" style="280" customWidth="1"/>
    <col min="12235" max="12235" width="11.7109375" style="280" customWidth="1"/>
    <col min="12236" max="12236" width="11.140625" style="280" customWidth="1"/>
    <col min="12237" max="12237" width="11.85546875" style="280" bestFit="1" customWidth="1"/>
    <col min="12238" max="12238" width="10.5703125" style="280" bestFit="1" customWidth="1"/>
    <col min="12239" max="12239" width="9.5703125" style="280" bestFit="1" customWidth="1"/>
    <col min="12240" max="12240" width="11.42578125" style="280" customWidth="1"/>
    <col min="12241" max="12241" width="10.5703125" style="280" customWidth="1"/>
    <col min="12242" max="12242" width="7.5703125" style="280" customWidth="1"/>
    <col min="12243" max="12243" width="9.5703125" style="280" bestFit="1" customWidth="1"/>
    <col min="12244" max="12244" width="11" style="280" bestFit="1" customWidth="1"/>
    <col min="12245" max="12245" width="10.140625" style="280" bestFit="1" customWidth="1"/>
    <col min="12246" max="12250" width="9.5703125" style="280" bestFit="1" customWidth="1"/>
    <col min="12251" max="12251" width="10.140625" style="280" bestFit="1" customWidth="1"/>
    <col min="12252" max="12253" width="9.5703125" style="280" bestFit="1" customWidth="1"/>
    <col min="12254" max="12254" width="10.28515625" style="280" customWidth="1"/>
    <col min="12255" max="12262" width="9.5703125" style="280" bestFit="1" customWidth="1"/>
    <col min="12263" max="12263" width="9.5703125" style="280" customWidth="1"/>
    <col min="12264" max="12270" width="9.5703125" style="280" bestFit="1" customWidth="1"/>
    <col min="12271" max="12271" width="9.42578125" style="280" customWidth="1"/>
    <col min="12272" max="12287" width="9.5703125" style="280" bestFit="1" customWidth="1"/>
    <col min="12288" max="12289" width="12.5703125" style="280" bestFit="1" customWidth="1"/>
    <col min="12290" max="12290" width="11.42578125" style="280" bestFit="1" customWidth="1"/>
    <col min="12291" max="12291" width="11" style="280" bestFit="1" customWidth="1"/>
    <col min="12292" max="12292" width="11.7109375" style="280" bestFit="1" customWidth="1"/>
    <col min="12293" max="12481" width="9.140625" style="280"/>
    <col min="12482" max="12482" width="6.7109375" style="280" customWidth="1"/>
    <col min="12483" max="12483" width="39.140625" style="280" customWidth="1"/>
    <col min="12484" max="12484" width="8.7109375" style="280" customWidth="1"/>
    <col min="12485" max="12485" width="11.7109375" style="280" customWidth="1"/>
    <col min="12486" max="12486" width="12.7109375" style="280" customWidth="1"/>
    <col min="12487" max="12487" width="12" style="280" customWidth="1"/>
    <col min="12488" max="12488" width="12.85546875" style="280" customWidth="1"/>
    <col min="12489" max="12489" width="11.42578125" style="280" customWidth="1"/>
    <col min="12490" max="12490" width="10.42578125" style="280" customWidth="1"/>
    <col min="12491" max="12491" width="11.7109375" style="280" customWidth="1"/>
    <col min="12492" max="12492" width="11.140625" style="280" customWidth="1"/>
    <col min="12493" max="12493" width="11.85546875" style="280" bestFit="1" customWidth="1"/>
    <col min="12494" max="12494" width="10.5703125" style="280" bestFit="1" customWidth="1"/>
    <col min="12495" max="12495" width="9.5703125" style="280" bestFit="1" customWidth="1"/>
    <col min="12496" max="12496" width="11.42578125" style="280" customWidth="1"/>
    <col min="12497" max="12497" width="10.5703125" style="280" customWidth="1"/>
    <col min="12498" max="12498" width="7.5703125" style="280" customWidth="1"/>
    <col min="12499" max="12499" width="9.5703125" style="280" bestFit="1" customWidth="1"/>
    <col min="12500" max="12500" width="11" style="280" bestFit="1" customWidth="1"/>
    <col min="12501" max="12501" width="10.140625" style="280" bestFit="1" customWidth="1"/>
    <col min="12502" max="12506" width="9.5703125" style="280" bestFit="1" customWidth="1"/>
    <col min="12507" max="12507" width="10.140625" style="280" bestFit="1" customWidth="1"/>
    <col min="12508" max="12509" width="9.5703125" style="280" bestFit="1" customWidth="1"/>
    <col min="12510" max="12510" width="10.28515625" style="280" customWidth="1"/>
    <col min="12511" max="12518" width="9.5703125" style="280" bestFit="1" customWidth="1"/>
    <col min="12519" max="12519" width="9.5703125" style="280" customWidth="1"/>
    <col min="12520" max="12526" width="9.5703125" style="280" bestFit="1" customWidth="1"/>
    <col min="12527" max="12527" width="9.42578125" style="280" customWidth="1"/>
    <col min="12528" max="12543" width="9.5703125" style="280" bestFit="1" customWidth="1"/>
    <col min="12544" max="12545" width="12.5703125" style="280" bestFit="1" customWidth="1"/>
    <col min="12546" max="12546" width="11.42578125" style="280" bestFit="1" customWidth="1"/>
    <col min="12547" max="12547" width="11" style="280" bestFit="1" customWidth="1"/>
    <col min="12548" max="12548" width="11.7109375" style="280" bestFit="1" customWidth="1"/>
    <col min="12549" max="12737" width="9.140625" style="280"/>
    <col min="12738" max="12738" width="6.7109375" style="280" customWidth="1"/>
    <col min="12739" max="12739" width="39.140625" style="280" customWidth="1"/>
    <col min="12740" max="12740" width="8.7109375" style="280" customWidth="1"/>
    <col min="12741" max="12741" width="11.7109375" style="280" customWidth="1"/>
    <col min="12742" max="12742" width="12.7109375" style="280" customWidth="1"/>
    <col min="12743" max="12743" width="12" style="280" customWidth="1"/>
    <col min="12744" max="12744" width="12.85546875" style="280" customWidth="1"/>
    <col min="12745" max="12745" width="11.42578125" style="280" customWidth="1"/>
    <col min="12746" max="12746" width="10.42578125" style="280" customWidth="1"/>
    <col min="12747" max="12747" width="11.7109375" style="280" customWidth="1"/>
    <col min="12748" max="12748" width="11.140625" style="280" customWidth="1"/>
    <col min="12749" max="12749" width="11.85546875" style="280" bestFit="1" customWidth="1"/>
    <col min="12750" max="12750" width="10.5703125" style="280" bestFit="1" customWidth="1"/>
    <col min="12751" max="12751" width="9.5703125" style="280" bestFit="1" customWidth="1"/>
    <col min="12752" max="12752" width="11.42578125" style="280" customWidth="1"/>
    <col min="12753" max="12753" width="10.5703125" style="280" customWidth="1"/>
    <col min="12754" max="12754" width="7.5703125" style="280" customWidth="1"/>
    <col min="12755" max="12755" width="9.5703125" style="280" bestFit="1" customWidth="1"/>
    <col min="12756" max="12756" width="11" style="280" bestFit="1" customWidth="1"/>
    <col min="12757" max="12757" width="10.140625" style="280" bestFit="1" customWidth="1"/>
    <col min="12758" max="12762" width="9.5703125" style="280" bestFit="1" customWidth="1"/>
    <col min="12763" max="12763" width="10.140625" style="280" bestFit="1" customWidth="1"/>
    <col min="12764" max="12765" width="9.5703125" style="280" bestFit="1" customWidth="1"/>
    <col min="12766" max="12766" width="10.28515625" style="280" customWidth="1"/>
    <col min="12767" max="12774" width="9.5703125" style="280" bestFit="1" customWidth="1"/>
    <col min="12775" max="12775" width="9.5703125" style="280" customWidth="1"/>
    <col min="12776" max="12782" width="9.5703125" style="280" bestFit="1" customWidth="1"/>
    <col min="12783" max="12783" width="9.42578125" style="280" customWidth="1"/>
    <col min="12784" max="12799" width="9.5703125" style="280" bestFit="1" customWidth="1"/>
    <col min="12800" max="12801" width="12.5703125" style="280" bestFit="1" customWidth="1"/>
    <col min="12802" max="12802" width="11.42578125" style="280" bestFit="1" customWidth="1"/>
    <col min="12803" max="12803" width="11" style="280" bestFit="1" customWidth="1"/>
    <col min="12804" max="12804" width="11.7109375" style="280" bestFit="1" customWidth="1"/>
    <col min="12805" max="12993" width="9.140625" style="280"/>
    <col min="12994" max="12994" width="6.7109375" style="280" customWidth="1"/>
    <col min="12995" max="12995" width="39.140625" style="280" customWidth="1"/>
    <col min="12996" max="12996" width="8.7109375" style="280" customWidth="1"/>
    <col min="12997" max="12997" width="11.7109375" style="280" customWidth="1"/>
    <col min="12998" max="12998" width="12.7109375" style="280" customWidth="1"/>
    <col min="12999" max="12999" width="12" style="280" customWidth="1"/>
    <col min="13000" max="13000" width="12.85546875" style="280" customWidth="1"/>
    <col min="13001" max="13001" width="11.42578125" style="280" customWidth="1"/>
    <col min="13002" max="13002" width="10.42578125" style="280" customWidth="1"/>
    <col min="13003" max="13003" width="11.7109375" style="280" customWidth="1"/>
    <col min="13004" max="13004" width="11.140625" style="280" customWidth="1"/>
    <col min="13005" max="13005" width="11.85546875" style="280" bestFit="1" customWidth="1"/>
    <col min="13006" max="13006" width="10.5703125" style="280" bestFit="1" customWidth="1"/>
    <col min="13007" max="13007" width="9.5703125" style="280" bestFit="1" customWidth="1"/>
    <col min="13008" max="13008" width="11.42578125" style="280" customWidth="1"/>
    <col min="13009" max="13009" width="10.5703125" style="280" customWidth="1"/>
    <col min="13010" max="13010" width="7.5703125" style="280" customWidth="1"/>
    <col min="13011" max="13011" width="9.5703125" style="280" bestFit="1" customWidth="1"/>
    <col min="13012" max="13012" width="11" style="280" bestFit="1" customWidth="1"/>
    <col min="13013" max="13013" width="10.140625" style="280" bestFit="1" customWidth="1"/>
    <col min="13014" max="13018" width="9.5703125" style="280" bestFit="1" customWidth="1"/>
    <col min="13019" max="13019" width="10.140625" style="280" bestFit="1" customWidth="1"/>
    <col min="13020" max="13021" width="9.5703125" style="280" bestFit="1" customWidth="1"/>
    <col min="13022" max="13022" width="10.28515625" style="280" customWidth="1"/>
    <col min="13023" max="13030" width="9.5703125" style="280" bestFit="1" customWidth="1"/>
    <col min="13031" max="13031" width="9.5703125" style="280" customWidth="1"/>
    <col min="13032" max="13038" width="9.5703125" style="280" bestFit="1" customWidth="1"/>
    <col min="13039" max="13039" width="9.42578125" style="280" customWidth="1"/>
    <col min="13040" max="13055" width="9.5703125" style="280" bestFit="1" customWidth="1"/>
    <col min="13056" max="13057" width="12.5703125" style="280" bestFit="1" customWidth="1"/>
    <col min="13058" max="13058" width="11.42578125" style="280" bestFit="1" customWidth="1"/>
    <col min="13059" max="13059" width="11" style="280" bestFit="1" customWidth="1"/>
    <col min="13060" max="13060" width="11.7109375" style="280" bestFit="1" customWidth="1"/>
    <col min="13061" max="13249" width="9.140625" style="280"/>
    <col min="13250" max="13250" width="6.7109375" style="280" customWidth="1"/>
    <col min="13251" max="13251" width="39.140625" style="280" customWidth="1"/>
    <col min="13252" max="13252" width="8.7109375" style="280" customWidth="1"/>
    <col min="13253" max="13253" width="11.7109375" style="280" customWidth="1"/>
    <col min="13254" max="13254" width="12.7109375" style="280" customWidth="1"/>
    <col min="13255" max="13255" width="12" style="280" customWidth="1"/>
    <col min="13256" max="13256" width="12.85546875" style="280" customWidth="1"/>
    <col min="13257" max="13257" width="11.42578125" style="280" customWidth="1"/>
    <col min="13258" max="13258" width="10.42578125" style="280" customWidth="1"/>
    <col min="13259" max="13259" width="11.7109375" style="280" customWidth="1"/>
    <col min="13260" max="13260" width="11.140625" style="280" customWidth="1"/>
    <col min="13261" max="13261" width="11.85546875" style="280" bestFit="1" customWidth="1"/>
    <col min="13262" max="13262" width="10.5703125" style="280" bestFit="1" customWidth="1"/>
    <col min="13263" max="13263" width="9.5703125" style="280" bestFit="1" customWidth="1"/>
    <col min="13264" max="13264" width="11.42578125" style="280" customWidth="1"/>
    <col min="13265" max="13265" width="10.5703125" style="280" customWidth="1"/>
    <col min="13266" max="13266" width="7.5703125" style="280" customWidth="1"/>
    <col min="13267" max="13267" width="9.5703125" style="280" bestFit="1" customWidth="1"/>
    <col min="13268" max="13268" width="11" style="280" bestFit="1" customWidth="1"/>
    <col min="13269" max="13269" width="10.140625" style="280" bestFit="1" customWidth="1"/>
    <col min="13270" max="13274" width="9.5703125" style="280" bestFit="1" customWidth="1"/>
    <col min="13275" max="13275" width="10.140625" style="280" bestFit="1" customWidth="1"/>
    <col min="13276" max="13277" width="9.5703125" style="280" bestFit="1" customWidth="1"/>
    <col min="13278" max="13278" width="10.28515625" style="280" customWidth="1"/>
    <col min="13279" max="13286" width="9.5703125" style="280" bestFit="1" customWidth="1"/>
    <col min="13287" max="13287" width="9.5703125" style="280" customWidth="1"/>
    <col min="13288" max="13294" width="9.5703125" style="280" bestFit="1" customWidth="1"/>
    <col min="13295" max="13295" width="9.42578125" style="280" customWidth="1"/>
    <col min="13296" max="13311" width="9.5703125" style="280" bestFit="1" customWidth="1"/>
    <col min="13312" max="13313" width="12.5703125" style="280" bestFit="1" customWidth="1"/>
    <col min="13314" max="13314" width="11.42578125" style="280" bestFit="1" customWidth="1"/>
    <col min="13315" max="13315" width="11" style="280" bestFit="1" customWidth="1"/>
    <col min="13316" max="13316" width="11.7109375" style="280" bestFit="1" customWidth="1"/>
    <col min="13317" max="13505" width="9.140625" style="280"/>
    <col min="13506" max="13506" width="6.7109375" style="280" customWidth="1"/>
    <col min="13507" max="13507" width="39.140625" style="280" customWidth="1"/>
    <col min="13508" max="13508" width="8.7109375" style="280" customWidth="1"/>
    <col min="13509" max="13509" width="11.7109375" style="280" customWidth="1"/>
    <col min="13510" max="13510" width="12.7109375" style="280" customWidth="1"/>
    <col min="13511" max="13511" width="12" style="280" customWidth="1"/>
    <col min="13512" max="13512" width="12.85546875" style="280" customWidth="1"/>
    <col min="13513" max="13513" width="11.42578125" style="280" customWidth="1"/>
    <col min="13514" max="13514" width="10.42578125" style="280" customWidth="1"/>
    <col min="13515" max="13515" width="11.7109375" style="280" customWidth="1"/>
    <col min="13516" max="13516" width="11.140625" style="280" customWidth="1"/>
    <col min="13517" max="13517" width="11.85546875" style="280" bestFit="1" customWidth="1"/>
    <col min="13518" max="13518" width="10.5703125" style="280" bestFit="1" customWidth="1"/>
    <col min="13519" max="13519" width="9.5703125" style="280" bestFit="1" customWidth="1"/>
    <col min="13520" max="13520" width="11.42578125" style="280" customWidth="1"/>
    <col min="13521" max="13521" width="10.5703125" style="280" customWidth="1"/>
    <col min="13522" max="13522" width="7.5703125" style="280" customWidth="1"/>
    <col min="13523" max="13523" width="9.5703125" style="280" bestFit="1" customWidth="1"/>
    <col min="13524" max="13524" width="11" style="280" bestFit="1" customWidth="1"/>
    <col min="13525" max="13525" width="10.140625" style="280" bestFit="1" customWidth="1"/>
    <col min="13526" max="13530" width="9.5703125" style="280" bestFit="1" customWidth="1"/>
    <col min="13531" max="13531" width="10.140625" style="280" bestFit="1" customWidth="1"/>
    <col min="13532" max="13533" width="9.5703125" style="280" bestFit="1" customWidth="1"/>
    <col min="13534" max="13534" width="10.28515625" style="280" customWidth="1"/>
    <col min="13535" max="13542" width="9.5703125" style="280" bestFit="1" customWidth="1"/>
    <col min="13543" max="13543" width="9.5703125" style="280" customWidth="1"/>
    <col min="13544" max="13550" width="9.5703125" style="280" bestFit="1" customWidth="1"/>
    <col min="13551" max="13551" width="9.42578125" style="280" customWidth="1"/>
    <col min="13552" max="13567" width="9.5703125" style="280" bestFit="1" customWidth="1"/>
    <col min="13568" max="13569" width="12.5703125" style="280" bestFit="1" customWidth="1"/>
    <col min="13570" max="13570" width="11.42578125" style="280" bestFit="1" customWidth="1"/>
    <col min="13571" max="13571" width="11" style="280" bestFit="1" customWidth="1"/>
    <col min="13572" max="13572" width="11.7109375" style="280" bestFit="1" customWidth="1"/>
    <col min="13573" max="13761" width="9.140625" style="280"/>
    <col min="13762" max="13762" width="6.7109375" style="280" customWidth="1"/>
    <col min="13763" max="13763" width="39.140625" style="280" customWidth="1"/>
    <col min="13764" max="13764" width="8.7109375" style="280" customWidth="1"/>
    <col min="13765" max="13765" width="11.7109375" style="280" customWidth="1"/>
    <col min="13766" max="13766" width="12.7109375" style="280" customWidth="1"/>
    <col min="13767" max="13767" width="12" style="280" customWidth="1"/>
    <col min="13768" max="13768" width="12.85546875" style="280" customWidth="1"/>
    <col min="13769" max="13769" width="11.42578125" style="280" customWidth="1"/>
    <col min="13770" max="13770" width="10.42578125" style="280" customWidth="1"/>
    <col min="13771" max="13771" width="11.7109375" style="280" customWidth="1"/>
    <col min="13772" max="13772" width="11.140625" style="280" customWidth="1"/>
    <col min="13773" max="13773" width="11.85546875" style="280" bestFit="1" customWidth="1"/>
    <col min="13774" max="13774" width="10.5703125" style="280" bestFit="1" customWidth="1"/>
    <col min="13775" max="13775" width="9.5703125" style="280" bestFit="1" customWidth="1"/>
    <col min="13776" max="13776" width="11.42578125" style="280" customWidth="1"/>
    <col min="13777" max="13777" width="10.5703125" style="280" customWidth="1"/>
    <col min="13778" max="13778" width="7.5703125" style="280" customWidth="1"/>
    <col min="13779" max="13779" width="9.5703125" style="280" bestFit="1" customWidth="1"/>
    <col min="13780" max="13780" width="11" style="280" bestFit="1" customWidth="1"/>
    <col min="13781" max="13781" width="10.140625" style="280" bestFit="1" customWidth="1"/>
    <col min="13782" max="13786" width="9.5703125" style="280" bestFit="1" customWidth="1"/>
    <col min="13787" max="13787" width="10.140625" style="280" bestFit="1" customWidth="1"/>
    <col min="13788" max="13789" width="9.5703125" style="280" bestFit="1" customWidth="1"/>
    <col min="13790" max="13790" width="10.28515625" style="280" customWidth="1"/>
    <col min="13791" max="13798" width="9.5703125" style="280" bestFit="1" customWidth="1"/>
    <col min="13799" max="13799" width="9.5703125" style="280" customWidth="1"/>
    <col min="13800" max="13806" width="9.5703125" style="280" bestFit="1" customWidth="1"/>
    <col min="13807" max="13807" width="9.42578125" style="280" customWidth="1"/>
    <col min="13808" max="13823" width="9.5703125" style="280" bestFit="1" customWidth="1"/>
    <col min="13824" max="13825" width="12.5703125" style="280" bestFit="1" customWidth="1"/>
    <col min="13826" max="13826" width="11.42578125" style="280" bestFit="1" customWidth="1"/>
    <col min="13827" max="13827" width="11" style="280" bestFit="1" customWidth="1"/>
    <col min="13828" max="13828" width="11.7109375" style="280" bestFit="1" customWidth="1"/>
    <col min="13829" max="14017" width="9.140625" style="280"/>
    <col min="14018" max="14018" width="6.7109375" style="280" customWidth="1"/>
    <col min="14019" max="14019" width="39.140625" style="280" customWidth="1"/>
    <col min="14020" max="14020" width="8.7109375" style="280" customWidth="1"/>
    <col min="14021" max="14021" width="11.7109375" style="280" customWidth="1"/>
    <col min="14022" max="14022" width="12.7109375" style="280" customWidth="1"/>
    <col min="14023" max="14023" width="12" style="280" customWidth="1"/>
    <col min="14024" max="14024" width="12.85546875" style="280" customWidth="1"/>
    <col min="14025" max="14025" width="11.42578125" style="280" customWidth="1"/>
    <col min="14026" max="14026" width="10.42578125" style="280" customWidth="1"/>
    <col min="14027" max="14027" width="11.7109375" style="280" customWidth="1"/>
    <col min="14028" max="14028" width="11.140625" style="280" customWidth="1"/>
    <col min="14029" max="14029" width="11.85546875" style="280" bestFit="1" customWidth="1"/>
    <col min="14030" max="14030" width="10.5703125" style="280" bestFit="1" customWidth="1"/>
    <col min="14031" max="14031" width="9.5703125" style="280" bestFit="1" customWidth="1"/>
    <col min="14032" max="14032" width="11.42578125" style="280" customWidth="1"/>
    <col min="14033" max="14033" width="10.5703125" style="280" customWidth="1"/>
    <col min="14034" max="14034" width="7.5703125" style="280" customWidth="1"/>
    <col min="14035" max="14035" width="9.5703125" style="280" bestFit="1" customWidth="1"/>
    <col min="14036" max="14036" width="11" style="280" bestFit="1" customWidth="1"/>
    <col min="14037" max="14037" width="10.140625" style="280" bestFit="1" customWidth="1"/>
    <col min="14038" max="14042" width="9.5703125" style="280" bestFit="1" customWidth="1"/>
    <col min="14043" max="14043" width="10.140625" style="280" bestFit="1" customWidth="1"/>
    <col min="14044" max="14045" width="9.5703125" style="280" bestFit="1" customWidth="1"/>
    <col min="14046" max="14046" width="10.28515625" style="280" customWidth="1"/>
    <col min="14047" max="14054" width="9.5703125" style="280" bestFit="1" customWidth="1"/>
    <col min="14055" max="14055" width="9.5703125" style="280" customWidth="1"/>
    <col min="14056" max="14062" width="9.5703125" style="280" bestFit="1" customWidth="1"/>
    <col min="14063" max="14063" width="9.42578125" style="280" customWidth="1"/>
    <col min="14064" max="14079" width="9.5703125" style="280" bestFit="1" customWidth="1"/>
    <col min="14080" max="14081" width="12.5703125" style="280" bestFit="1" customWidth="1"/>
    <col min="14082" max="14082" width="11.42578125" style="280" bestFit="1" customWidth="1"/>
    <col min="14083" max="14083" width="11" style="280" bestFit="1" customWidth="1"/>
    <col min="14084" max="14084" width="11.7109375" style="280" bestFit="1" customWidth="1"/>
    <col min="14085" max="14273" width="9.140625" style="280"/>
    <col min="14274" max="14274" width="6.7109375" style="280" customWidth="1"/>
    <col min="14275" max="14275" width="39.140625" style="280" customWidth="1"/>
    <col min="14276" max="14276" width="8.7109375" style="280" customWidth="1"/>
    <col min="14277" max="14277" width="11.7109375" style="280" customWidth="1"/>
    <col min="14278" max="14278" width="12.7109375" style="280" customWidth="1"/>
    <col min="14279" max="14279" width="12" style="280" customWidth="1"/>
    <col min="14280" max="14280" width="12.85546875" style="280" customWidth="1"/>
    <col min="14281" max="14281" width="11.42578125" style="280" customWidth="1"/>
    <col min="14282" max="14282" width="10.42578125" style="280" customWidth="1"/>
    <col min="14283" max="14283" width="11.7109375" style="280" customWidth="1"/>
    <col min="14284" max="14284" width="11.140625" style="280" customWidth="1"/>
    <col min="14285" max="14285" width="11.85546875" style="280" bestFit="1" customWidth="1"/>
    <col min="14286" max="14286" width="10.5703125" style="280" bestFit="1" customWidth="1"/>
    <col min="14287" max="14287" width="9.5703125" style="280" bestFit="1" customWidth="1"/>
    <col min="14288" max="14288" width="11.42578125" style="280" customWidth="1"/>
    <col min="14289" max="14289" width="10.5703125" style="280" customWidth="1"/>
    <col min="14290" max="14290" width="7.5703125" style="280" customWidth="1"/>
    <col min="14291" max="14291" width="9.5703125" style="280" bestFit="1" customWidth="1"/>
    <col min="14292" max="14292" width="11" style="280" bestFit="1" customWidth="1"/>
    <col min="14293" max="14293" width="10.140625" style="280" bestFit="1" customWidth="1"/>
    <col min="14294" max="14298" width="9.5703125" style="280" bestFit="1" customWidth="1"/>
    <col min="14299" max="14299" width="10.140625" style="280" bestFit="1" customWidth="1"/>
    <col min="14300" max="14301" width="9.5703125" style="280" bestFit="1" customWidth="1"/>
    <col min="14302" max="14302" width="10.28515625" style="280" customWidth="1"/>
    <col min="14303" max="14310" width="9.5703125" style="280" bestFit="1" customWidth="1"/>
    <col min="14311" max="14311" width="9.5703125" style="280" customWidth="1"/>
    <col min="14312" max="14318" width="9.5703125" style="280" bestFit="1" customWidth="1"/>
    <col min="14319" max="14319" width="9.42578125" style="280" customWidth="1"/>
    <col min="14320" max="14335" width="9.5703125" style="280" bestFit="1" customWidth="1"/>
    <col min="14336" max="14337" width="12.5703125" style="280" bestFit="1" customWidth="1"/>
    <col min="14338" max="14338" width="11.42578125" style="280" bestFit="1" customWidth="1"/>
    <col min="14339" max="14339" width="11" style="280" bestFit="1" customWidth="1"/>
    <col min="14340" max="14340" width="11.7109375" style="280" bestFit="1" customWidth="1"/>
    <col min="14341" max="14529" width="9.140625" style="280"/>
    <col min="14530" max="14530" width="6.7109375" style="280" customWidth="1"/>
    <col min="14531" max="14531" width="39.140625" style="280" customWidth="1"/>
    <col min="14532" max="14532" width="8.7109375" style="280" customWidth="1"/>
    <col min="14533" max="14533" width="11.7109375" style="280" customWidth="1"/>
    <col min="14534" max="14534" width="12.7109375" style="280" customWidth="1"/>
    <col min="14535" max="14535" width="12" style="280" customWidth="1"/>
    <col min="14536" max="14536" width="12.85546875" style="280" customWidth="1"/>
    <col min="14537" max="14537" width="11.42578125" style="280" customWidth="1"/>
    <col min="14538" max="14538" width="10.42578125" style="280" customWidth="1"/>
    <col min="14539" max="14539" width="11.7109375" style="280" customWidth="1"/>
    <col min="14540" max="14540" width="11.140625" style="280" customWidth="1"/>
    <col min="14541" max="14541" width="11.85546875" style="280" bestFit="1" customWidth="1"/>
    <col min="14542" max="14542" width="10.5703125" style="280" bestFit="1" customWidth="1"/>
    <col min="14543" max="14543" width="9.5703125" style="280" bestFit="1" customWidth="1"/>
    <col min="14544" max="14544" width="11.42578125" style="280" customWidth="1"/>
    <col min="14545" max="14545" width="10.5703125" style="280" customWidth="1"/>
    <col min="14546" max="14546" width="7.5703125" style="280" customWidth="1"/>
    <col min="14547" max="14547" width="9.5703125" style="280" bestFit="1" customWidth="1"/>
    <col min="14548" max="14548" width="11" style="280" bestFit="1" customWidth="1"/>
    <col min="14549" max="14549" width="10.140625" style="280" bestFit="1" customWidth="1"/>
    <col min="14550" max="14554" width="9.5703125" style="280" bestFit="1" customWidth="1"/>
    <col min="14555" max="14555" width="10.140625" style="280" bestFit="1" customWidth="1"/>
    <col min="14556" max="14557" width="9.5703125" style="280" bestFit="1" customWidth="1"/>
    <col min="14558" max="14558" width="10.28515625" style="280" customWidth="1"/>
    <col min="14559" max="14566" width="9.5703125" style="280" bestFit="1" customWidth="1"/>
    <col min="14567" max="14567" width="9.5703125" style="280" customWidth="1"/>
    <col min="14568" max="14574" width="9.5703125" style="280" bestFit="1" customWidth="1"/>
    <col min="14575" max="14575" width="9.42578125" style="280" customWidth="1"/>
    <col min="14576" max="14591" width="9.5703125" style="280" bestFit="1" customWidth="1"/>
    <col min="14592" max="14593" width="12.5703125" style="280" bestFit="1" customWidth="1"/>
    <col min="14594" max="14594" width="11.42578125" style="280" bestFit="1" customWidth="1"/>
    <col min="14595" max="14595" width="11" style="280" bestFit="1" customWidth="1"/>
    <col min="14596" max="14596" width="11.7109375" style="280" bestFit="1" customWidth="1"/>
    <col min="14597" max="14785" width="9.140625" style="280"/>
    <col min="14786" max="14786" width="6.7109375" style="280" customWidth="1"/>
    <col min="14787" max="14787" width="39.140625" style="280" customWidth="1"/>
    <col min="14788" max="14788" width="8.7109375" style="280" customWidth="1"/>
    <col min="14789" max="14789" width="11.7109375" style="280" customWidth="1"/>
    <col min="14790" max="14790" width="12.7109375" style="280" customWidth="1"/>
    <col min="14791" max="14791" width="12" style="280" customWidth="1"/>
    <col min="14792" max="14792" width="12.85546875" style="280" customWidth="1"/>
    <col min="14793" max="14793" width="11.42578125" style="280" customWidth="1"/>
    <col min="14794" max="14794" width="10.42578125" style="280" customWidth="1"/>
    <col min="14795" max="14795" width="11.7109375" style="280" customWidth="1"/>
    <col min="14796" max="14796" width="11.140625" style="280" customWidth="1"/>
    <col min="14797" max="14797" width="11.85546875" style="280" bestFit="1" customWidth="1"/>
    <col min="14798" max="14798" width="10.5703125" style="280" bestFit="1" customWidth="1"/>
    <col min="14799" max="14799" width="9.5703125" style="280" bestFit="1" customWidth="1"/>
    <col min="14800" max="14800" width="11.42578125" style="280" customWidth="1"/>
    <col min="14801" max="14801" width="10.5703125" style="280" customWidth="1"/>
    <col min="14802" max="14802" width="7.5703125" style="280" customWidth="1"/>
    <col min="14803" max="14803" width="9.5703125" style="280" bestFit="1" customWidth="1"/>
    <col min="14804" max="14804" width="11" style="280" bestFit="1" customWidth="1"/>
    <col min="14805" max="14805" width="10.140625" style="280" bestFit="1" customWidth="1"/>
    <col min="14806" max="14810" width="9.5703125" style="280" bestFit="1" customWidth="1"/>
    <col min="14811" max="14811" width="10.140625" style="280" bestFit="1" customWidth="1"/>
    <col min="14812" max="14813" width="9.5703125" style="280" bestFit="1" customWidth="1"/>
    <col min="14814" max="14814" width="10.28515625" style="280" customWidth="1"/>
    <col min="14815" max="14822" width="9.5703125" style="280" bestFit="1" customWidth="1"/>
    <col min="14823" max="14823" width="9.5703125" style="280" customWidth="1"/>
    <col min="14824" max="14830" width="9.5703125" style="280" bestFit="1" customWidth="1"/>
    <col min="14831" max="14831" width="9.42578125" style="280" customWidth="1"/>
    <col min="14832" max="14847" width="9.5703125" style="280" bestFit="1" customWidth="1"/>
    <col min="14848" max="14849" width="12.5703125" style="280" bestFit="1" customWidth="1"/>
    <col min="14850" max="14850" width="11.42578125" style="280" bestFit="1" customWidth="1"/>
    <col min="14851" max="14851" width="11" style="280" bestFit="1" customWidth="1"/>
    <col min="14852" max="14852" width="11.7109375" style="280" bestFit="1" customWidth="1"/>
    <col min="14853" max="15041" width="9.140625" style="280"/>
    <col min="15042" max="15042" width="6.7109375" style="280" customWidth="1"/>
    <col min="15043" max="15043" width="39.140625" style="280" customWidth="1"/>
    <col min="15044" max="15044" width="8.7109375" style="280" customWidth="1"/>
    <col min="15045" max="15045" width="11.7109375" style="280" customWidth="1"/>
    <col min="15046" max="15046" width="12.7109375" style="280" customWidth="1"/>
    <col min="15047" max="15047" width="12" style="280" customWidth="1"/>
    <col min="15048" max="15048" width="12.85546875" style="280" customWidth="1"/>
    <col min="15049" max="15049" width="11.42578125" style="280" customWidth="1"/>
    <col min="15050" max="15050" width="10.42578125" style="280" customWidth="1"/>
    <col min="15051" max="15051" width="11.7109375" style="280" customWidth="1"/>
    <col min="15052" max="15052" width="11.140625" style="280" customWidth="1"/>
    <col min="15053" max="15053" width="11.85546875" style="280" bestFit="1" customWidth="1"/>
    <col min="15054" max="15054" width="10.5703125" style="280" bestFit="1" customWidth="1"/>
    <col min="15055" max="15055" width="9.5703125" style="280" bestFit="1" customWidth="1"/>
    <col min="15056" max="15056" width="11.42578125" style="280" customWidth="1"/>
    <col min="15057" max="15057" width="10.5703125" style="280" customWidth="1"/>
    <col min="15058" max="15058" width="7.5703125" style="280" customWidth="1"/>
    <col min="15059" max="15059" width="9.5703125" style="280" bestFit="1" customWidth="1"/>
    <col min="15060" max="15060" width="11" style="280" bestFit="1" customWidth="1"/>
    <col min="15061" max="15061" width="10.140625" style="280" bestFit="1" customWidth="1"/>
    <col min="15062" max="15066" width="9.5703125" style="280" bestFit="1" customWidth="1"/>
    <col min="15067" max="15067" width="10.140625" style="280" bestFit="1" customWidth="1"/>
    <col min="15068" max="15069" width="9.5703125" style="280" bestFit="1" customWidth="1"/>
    <col min="15070" max="15070" width="10.28515625" style="280" customWidth="1"/>
    <col min="15071" max="15078" width="9.5703125" style="280" bestFit="1" customWidth="1"/>
    <col min="15079" max="15079" width="9.5703125" style="280" customWidth="1"/>
    <col min="15080" max="15086" width="9.5703125" style="280" bestFit="1" customWidth="1"/>
    <col min="15087" max="15087" width="9.42578125" style="280" customWidth="1"/>
    <col min="15088" max="15103" width="9.5703125" style="280" bestFit="1" customWidth="1"/>
    <col min="15104" max="15105" width="12.5703125" style="280" bestFit="1" customWidth="1"/>
    <col min="15106" max="15106" width="11.42578125" style="280" bestFit="1" customWidth="1"/>
    <col min="15107" max="15107" width="11" style="280" bestFit="1" customWidth="1"/>
    <col min="15108" max="15108" width="11.7109375" style="280" bestFit="1" customWidth="1"/>
    <col min="15109" max="15297" width="9.140625" style="280"/>
    <col min="15298" max="15298" width="6.7109375" style="280" customWidth="1"/>
    <col min="15299" max="15299" width="39.140625" style="280" customWidth="1"/>
    <col min="15300" max="15300" width="8.7109375" style="280" customWidth="1"/>
    <col min="15301" max="15301" width="11.7109375" style="280" customWidth="1"/>
    <col min="15302" max="15302" width="12.7109375" style="280" customWidth="1"/>
    <col min="15303" max="15303" width="12" style="280" customWidth="1"/>
    <col min="15304" max="15304" width="12.85546875" style="280" customWidth="1"/>
    <col min="15305" max="15305" width="11.42578125" style="280" customWidth="1"/>
    <col min="15306" max="15306" width="10.42578125" style="280" customWidth="1"/>
    <col min="15307" max="15307" width="11.7109375" style="280" customWidth="1"/>
    <col min="15308" max="15308" width="11.140625" style="280" customWidth="1"/>
    <col min="15309" max="15309" width="11.85546875" style="280" bestFit="1" customWidth="1"/>
    <col min="15310" max="15310" width="10.5703125" style="280" bestFit="1" customWidth="1"/>
    <col min="15311" max="15311" width="9.5703125" style="280" bestFit="1" customWidth="1"/>
    <col min="15312" max="15312" width="11.42578125" style="280" customWidth="1"/>
    <col min="15313" max="15313" width="10.5703125" style="280" customWidth="1"/>
    <col min="15314" max="15314" width="7.5703125" style="280" customWidth="1"/>
    <col min="15315" max="15315" width="9.5703125" style="280" bestFit="1" customWidth="1"/>
    <col min="15316" max="15316" width="11" style="280" bestFit="1" customWidth="1"/>
    <col min="15317" max="15317" width="10.140625" style="280" bestFit="1" customWidth="1"/>
    <col min="15318" max="15322" width="9.5703125" style="280" bestFit="1" customWidth="1"/>
    <col min="15323" max="15323" width="10.140625" style="280" bestFit="1" customWidth="1"/>
    <col min="15324" max="15325" width="9.5703125" style="280" bestFit="1" customWidth="1"/>
    <col min="15326" max="15326" width="10.28515625" style="280" customWidth="1"/>
    <col min="15327" max="15334" width="9.5703125" style="280" bestFit="1" customWidth="1"/>
    <col min="15335" max="15335" width="9.5703125" style="280" customWidth="1"/>
    <col min="15336" max="15342" width="9.5703125" style="280" bestFit="1" customWidth="1"/>
    <col min="15343" max="15343" width="9.42578125" style="280" customWidth="1"/>
    <col min="15344" max="15359" width="9.5703125" style="280" bestFit="1" customWidth="1"/>
    <col min="15360" max="15361" width="12.5703125" style="280" bestFit="1" customWidth="1"/>
    <col min="15362" max="15362" width="11.42578125" style="280" bestFit="1" customWidth="1"/>
    <col min="15363" max="15363" width="11" style="280" bestFit="1" customWidth="1"/>
    <col min="15364" max="15364" width="11.7109375" style="280" bestFit="1" customWidth="1"/>
    <col min="15365" max="15553" width="9.140625" style="280"/>
    <col min="15554" max="15554" width="6.7109375" style="280" customWidth="1"/>
    <col min="15555" max="15555" width="39.140625" style="280" customWidth="1"/>
    <col min="15556" max="15556" width="8.7109375" style="280" customWidth="1"/>
    <col min="15557" max="15557" width="11.7109375" style="280" customWidth="1"/>
    <col min="15558" max="15558" width="12.7109375" style="280" customWidth="1"/>
    <col min="15559" max="15559" width="12" style="280" customWidth="1"/>
    <col min="15560" max="15560" width="12.85546875" style="280" customWidth="1"/>
    <col min="15561" max="15561" width="11.42578125" style="280" customWidth="1"/>
    <col min="15562" max="15562" width="10.42578125" style="280" customWidth="1"/>
    <col min="15563" max="15563" width="11.7109375" style="280" customWidth="1"/>
    <col min="15564" max="15564" width="11.140625" style="280" customWidth="1"/>
    <col min="15565" max="15565" width="11.85546875" style="280" bestFit="1" customWidth="1"/>
    <col min="15566" max="15566" width="10.5703125" style="280" bestFit="1" customWidth="1"/>
    <col min="15567" max="15567" width="9.5703125" style="280" bestFit="1" customWidth="1"/>
    <col min="15568" max="15568" width="11.42578125" style="280" customWidth="1"/>
    <col min="15569" max="15569" width="10.5703125" style="280" customWidth="1"/>
    <col min="15570" max="15570" width="7.5703125" style="280" customWidth="1"/>
    <col min="15571" max="15571" width="9.5703125" style="280" bestFit="1" customWidth="1"/>
    <col min="15572" max="15572" width="11" style="280" bestFit="1" customWidth="1"/>
    <col min="15573" max="15573" width="10.140625" style="280" bestFit="1" customWidth="1"/>
    <col min="15574" max="15578" width="9.5703125" style="280" bestFit="1" customWidth="1"/>
    <col min="15579" max="15579" width="10.140625" style="280" bestFit="1" customWidth="1"/>
    <col min="15580" max="15581" width="9.5703125" style="280" bestFit="1" customWidth="1"/>
    <col min="15582" max="15582" width="10.28515625" style="280" customWidth="1"/>
    <col min="15583" max="15590" width="9.5703125" style="280" bestFit="1" customWidth="1"/>
    <col min="15591" max="15591" width="9.5703125" style="280" customWidth="1"/>
    <col min="15592" max="15598" width="9.5703125" style="280" bestFit="1" customWidth="1"/>
    <col min="15599" max="15599" width="9.42578125" style="280" customWidth="1"/>
    <col min="15600" max="15615" width="9.5703125" style="280" bestFit="1" customWidth="1"/>
    <col min="15616" max="15617" width="12.5703125" style="280" bestFit="1" customWidth="1"/>
    <col min="15618" max="15618" width="11.42578125" style="280" bestFit="1" customWidth="1"/>
    <col min="15619" max="15619" width="11" style="280" bestFit="1" customWidth="1"/>
    <col min="15620" max="15620" width="11.7109375" style="280" bestFit="1" customWidth="1"/>
    <col min="15621" max="15809" width="9.140625" style="280"/>
    <col min="15810" max="15810" width="6.7109375" style="280" customWidth="1"/>
    <col min="15811" max="15811" width="39.140625" style="280" customWidth="1"/>
    <col min="15812" max="15812" width="8.7109375" style="280" customWidth="1"/>
    <col min="15813" max="15813" width="11.7109375" style="280" customWidth="1"/>
    <col min="15814" max="15814" width="12.7109375" style="280" customWidth="1"/>
    <col min="15815" max="15815" width="12" style="280" customWidth="1"/>
    <col min="15816" max="15816" width="12.85546875" style="280" customWidth="1"/>
    <col min="15817" max="15817" width="11.42578125" style="280" customWidth="1"/>
    <col min="15818" max="15818" width="10.42578125" style="280" customWidth="1"/>
    <col min="15819" max="15819" width="11.7109375" style="280" customWidth="1"/>
    <col min="15820" max="15820" width="11.140625" style="280" customWidth="1"/>
    <col min="15821" max="15821" width="11.85546875" style="280" bestFit="1" customWidth="1"/>
    <col min="15822" max="15822" width="10.5703125" style="280" bestFit="1" customWidth="1"/>
    <col min="15823" max="15823" width="9.5703125" style="280" bestFit="1" customWidth="1"/>
    <col min="15824" max="15824" width="11.42578125" style="280" customWidth="1"/>
    <col min="15825" max="15825" width="10.5703125" style="280" customWidth="1"/>
    <col min="15826" max="15826" width="7.5703125" style="280" customWidth="1"/>
    <col min="15827" max="15827" width="9.5703125" style="280" bestFit="1" customWidth="1"/>
    <col min="15828" max="15828" width="11" style="280" bestFit="1" customWidth="1"/>
    <col min="15829" max="15829" width="10.140625" style="280" bestFit="1" customWidth="1"/>
    <col min="15830" max="15834" width="9.5703125" style="280" bestFit="1" customWidth="1"/>
    <col min="15835" max="15835" width="10.140625" style="280" bestFit="1" customWidth="1"/>
    <col min="15836" max="15837" width="9.5703125" style="280" bestFit="1" customWidth="1"/>
    <col min="15838" max="15838" width="10.28515625" style="280" customWidth="1"/>
    <col min="15839" max="15846" width="9.5703125" style="280" bestFit="1" customWidth="1"/>
    <col min="15847" max="15847" width="9.5703125" style="280" customWidth="1"/>
    <col min="15848" max="15854" width="9.5703125" style="280" bestFit="1" customWidth="1"/>
    <col min="15855" max="15855" width="9.42578125" style="280" customWidth="1"/>
    <col min="15856" max="15871" width="9.5703125" style="280" bestFit="1" customWidth="1"/>
    <col min="15872" max="15873" width="12.5703125" style="280" bestFit="1" customWidth="1"/>
    <col min="15874" max="15874" width="11.42578125" style="280" bestFit="1" customWidth="1"/>
    <col min="15875" max="15875" width="11" style="280" bestFit="1" customWidth="1"/>
    <col min="15876" max="15876" width="11.7109375" style="280" bestFit="1" customWidth="1"/>
    <col min="15877" max="16065" width="9.140625" style="280"/>
    <col min="16066" max="16066" width="6.7109375" style="280" customWidth="1"/>
    <col min="16067" max="16067" width="39.140625" style="280" customWidth="1"/>
    <col min="16068" max="16068" width="8.7109375" style="280" customWidth="1"/>
    <col min="16069" max="16069" width="11.7109375" style="280" customWidth="1"/>
    <col min="16070" max="16070" width="12.7109375" style="280" customWidth="1"/>
    <col min="16071" max="16071" width="12" style="280" customWidth="1"/>
    <col min="16072" max="16072" width="12.85546875" style="280" customWidth="1"/>
    <col min="16073" max="16073" width="11.42578125" style="280" customWidth="1"/>
    <col min="16074" max="16074" width="10.42578125" style="280" customWidth="1"/>
    <col min="16075" max="16075" width="11.7109375" style="280" customWidth="1"/>
    <col min="16076" max="16076" width="11.140625" style="280" customWidth="1"/>
    <col min="16077" max="16077" width="11.85546875" style="280" bestFit="1" customWidth="1"/>
    <col min="16078" max="16078" width="10.5703125" style="280" bestFit="1" customWidth="1"/>
    <col min="16079" max="16079" width="9.5703125" style="280" bestFit="1" customWidth="1"/>
    <col min="16080" max="16080" width="11.42578125" style="280" customWidth="1"/>
    <col min="16081" max="16081" width="10.5703125" style="280" customWidth="1"/>
    <col min="16082" max="16082" width="7.5703125" style="280" customWidth="1"/>
    <col min="16083" max="16083" width="9.5703125" style="280" bestFit="1" customWidth="1"/>
    <col min="16084" max="16084" width="11" style="280" bestFit="1" customWidth="1"/>
    <col min="16085" max="16085" width="10.140625" style="280" bestFit="1" customWidth="1"/>
    <col min="16086" max="16090" width="9.5703125" style="280" bestFit="1" customWidth="1"/>
    <col min="16091" max="16091" width="10.140625" style="280" bestFit="1" customWidth="1"/>
    <col min="16092" max="16093" width="9.5703125" style="280" bestFit="1" customWidth="1"/>
    <col min="16094" max="16094" width="10.28515625" style="280" customWidth="1"/>
    <col min="16095" max="16102" width="9.5703125" style="280" bestFit="1" customWidth="1"/>
    <col min="16103" max="16103" width="9.5703125" style="280" customWidth="1"/>
    <col min="16104" max="16110" width="9.5703125" style="280" bestFit="1" customWidth="1"/>
    <col min="16111" max="16111" width="9.42578125" style="280" customWidth="1"/>
    <col min="16112" max="16127" width="9.5703125" style="280" bestFit="1" customWidth="1"/>
    <col min="16128" max="16129" width="12.5703125" style="280" bestFit="1" customWidth="1"/>
    <col min="16130" max="16130" width="11.42578125" style="280" bestFit="1" customWidth="1"/>
    <col min="16131" max="16131" width="11" style="280" bestFit="1" customWidth="1"/>
    <col min="16132" max="16132" width="11.7109375" style="280" bestFit="1" customWidth="1"/>
    <col min="16133" max="16384" width="9.140625" style="280"/>
  </cols>
  <sheetData>
    <row r="1" spans="1:63" ht="15.75" customHeight="1" x14ac:dyDescent="0.2">
      <c r="A1" s="288" t="s">
        <v>1295</v>
      </c>
    </row>
    <row r="2" spans="1:63" ht="27" customHeight="1" x14ac:dyDescent="0.2">
      <c r="A2" s="283" t="s">
        <v>1308</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row>
    <row r="3" spans="1:63" ht="11.25" customHeight="1" thickBot="1" x14ac:dyDescent="0.25">
      <c r="AC3" s="312"/>
      <c r="AD3" s="312"/>
      <c r="AE3" s="312"/>
      <c r="AF3" s="312"/>
      <c r="AG3" s="312"/>
      <c r="AH3" s="312"/>
      <c r="AI3" s="312"/>
      <c r="AJ3" s="312"/>
      <c r="AK3" s="312"/>
      <c r="AP3" s="312"/>
      <c r="AQ3" s="312"/>
      <c r="AR3" s="312"/>
      <c r="AS3" s="312"/>
      <c r="BG3" s="312"/>
      <c r="BH3" s="312"/>
      <c r="BI3" s="314"/>
      <c r="BJ3" s="314" t="s">
        <v>0</v>
      </c>
    </row>
    <row r="4" spans="1:63" ht="15.75" customHeight="1" thickTop="1" x14ac:dyDescent="0.2">
      <c r="A4" s="1524" t="s">
        <v>1</v>
      </c>
      <c r="B4" s="1526" t="s">
        <v>514</v>
      </c>
      <c r="C4" s="1526" t="s">
        <v>3</v>
      </c>
      <c r="D4" s="1515" t="s">
        <v>1260</v>
      </c>
      <c r="E4" s="1520" t="s">
        <v>1261</v>
      </c>
      <c r="F4" s="1521" t="s">
        <v>1262</v>
      </c>
      <c r="G4" s="1522"/>
      <c r="H4" s="1522"/>
      <c r="I4" s="1522"/>
      <c r="J4" s="1522"/>
      <c r="K4" s="1522"/>
      <c r="L4" s="1522"/>
      <c r="M4" s="1522"/>
      <c r="N4" s="1522"/>
      <c r="O4" s="1522"/>
      <c r="P4" s="1522"/>
      <c r="Q4" s="1522"/>
      <c r="R4" s="1522"/>
      <c r="S4" s="1522"/>
      <c r="T4" s="1522"/>
      <c r="U4" s="1522"/>
      <c r="V4" s="1522"/>
      <c r="W4" s="1522"/>
      <c r="X4" s="1522"/>
      <c r="Y4" s="1522"/>
      <c r="Z4" s="1522"/>
      <c r="AA4" s="1522"/>
      <c r="AB4" s="1522"/>
      <c r="AC4" s="1522"/>
      <c r="AD4" s="1522"/>
      <c r="AE4" s="1522"/>
      <c r="AF4" s="1522"/>
      <c r="AG4" s="1522"/>
      <c r="AH4" s="1522"/>
      <c r="AI4" s="1522"/>
      <c r="AJ4" s="1522"/>
      <c r="AK4" s="1522"/>
      <c r="AL4" s="1522"/>
      <c r="AM4" s="1522"/>
      <c r="AN4" s="1522"/>
      <c r="AO4" s="1522"/>
      <c r="AP4" s="1522"/>
      <c r="AQ4" s="1522"/>
      <c r="AR4" s="1522"/>
      <c r="AS4" s="1522"/>
      <c r="AT4" s="1522"/>
      <c r="AU4" s="1522"/>
      <c r="AV4" s="1522"/>
      <c r="AW4" s="1522"/>
      <c r="AX4" s="1522"/>
      <c r="AY4" s="1522"/>
      <c r="AZ4" s="1522"/>
      <c r="BA4" s="1522"/>
      <c r="BB4" s="1522"/>
      <c r="BC4" s="1522"/>
      <c r="BD4" s="1522"/>
      <c r="BE4" s="1522"/>
      <c r="BF4" s="1522"/>
      <c r="BG4" s="1522"/>
      <c r="BH4" s="1522"/>
      <c r="BI4" s="1523"/>
      <c r="BJ4" s="1530" t="s">
        <v>1263</v>
      </c>
      <c r="BK4" s="1530" t="s">
        <v>1264</v>
      </c>
    </row>
    <row r="5" spans="1:63" ht="27" customHeight="1" x14ac:dyDescent="0.2">
      <c r="A5" s="1525"/>
      <c r="B5" s="1513"/>
      <c r="C5" s="1513"/>
      <c r="D5" s="1516"/>
      <c r="E5" s="1516"/>
      <c r="F5" s="333" t="s">
        <v>39</v>
      </c>
      <c r="G5" s="184" t="s">
        <v>42</v>
      </c>
      <c r="H5" s="326" t="s">
        <v>44</v>
      </c>
      <c r="I5" s="326" t="s">
        <v>46</v>
      </c>
      <c r="J5" s="184" t="s">
        <v>49</v>
      </c>
      <c r="K5" s="184" t="s">
        <v>52</v>
      </c>
      <c r="L5" s="184" t="s">
        <v>55</v>
      </c>
      <c r="M5" s="184" t="s">
        <v>58</v>
      </c>
      <c r="N5" s="184" t="s">
        <v>61</v>
      </c>
      <c r="O5" s="184" t="s">
        <v>63</v>
      </c>
      <c r="P5" s="184" t="s">
        <v>66</v>
      </c>
      <c r="Q5" s="184" t="s">
        <v>68</v>
      </c>
      <c r="R5" s="333" t="s">
        <v>70</v>
      </c>
      <c r="S5" s="184" t="s">
        <v>73</v>
      </c>
      <c r="T5" s="184" t="s">
        <v>76</v>
      </c>
      <c r="U5" s="184" t="s">
        <v>79</v>
      </c>
      <c r="V5" s="184" t="s">
        <v>521</v>
      </c>
      <c r="W5" s="184" t="s">
        <v>82</v>
      </c>
      <c r="X5" s="184" t="s">
        <v>85</v>
      </c>
      <c r="Y5" s="184" t="s">
        <v>88</v>
      </c>
      <c r="Z5" s="184" t="s">
        <v>91</v>
      </c>
      <c r="AA5" s="184" t="s">
        <v>93</v>
      </c>
      <c r="AB5" s="184" t="s">
        <v>96</v>
      </c>
      <c r="AC5" s="326" t="s">
        <v>99</v>
      </c>
      <c r="AD5" s="326" t="s">
        <v>101</v>
      </c>
      <c r="AE5" s="326" t="s">
        <v>103</v>
      </c>
      <c r="AF5" s="326" t="s">
        <v>105</v>
      </c>
      <c r="AG5" s="326" t="s">
        <v>107</v>
      </c>
      <c r="AH5" s="326" t="s">
        <v>109</v>
      </c>
      <c r="AI5" s="326" t="s">
        <v>111</v>
      </c>
      <c r="AJ5" s="326" t="s">
        <v>113</v>
      </c>
      <c r="AK5" s="326" t="s">
        <v>115</v>
      </c>
      <c r="AL5" s="184" t="s">
        <v>117</v>
      </c>
      <c r="AM5" s="184" t="s">
        <v>119</v>
      </c>
      <c r="AN5" s="184" t="s">
        <v>121</v>
      </c>
      <c r="AO5" s="184" t="s">
        <v>123</v>
      </c>
      <c r="AP5" s="326" t="s">
        <v>125</v>
      </c>
      <c r="AQ5" s="326" t="s">
        <v>127</v>
      </c>
      <c r="AR5" s="326" t="s">
        <v>129</v>
      </c>
      <c r="AS5" s="184" t="s">
        <v>131</v>
      </c>
      <c r="AT5" s="184" t="s">
        <v>134</v>
      </c>
      <c r="AU5" s="184" t="s">
        <v>137</v>
      </c>
      <c r="AV5" s="184" t="s">
        <v>140</v>
      </c>
      <c r="AW5" s="184" t="s">
        <v>143</v>
      </c>
      <c r="AX5" s="184" t="s">
        <v>146</v>
      </c>
      <c r="AY5" s="184" t="s">
        <v>149</v>
      </c>
      <c r="AZ5" s="184" t="s">
        <v>152</v>
      </c>
      <c r="BA5" s="184" t="s">
        <v>155</v>
      </c>
      <c r="BB5" s="184" t="s">
        <v>157</v>
      </c>
      <c r="BC5" s="184" t="s">
        <v>160</v>
      </c>
      <c r="BD5" s="184" t="s">
        <v>163</v>
      </c>
      <c r="BE5" s="333" t="s">
        <v>165</v>
      </c>
      <c r="BF5" s="351" t="s">
        <v>167</v>
      </c>
      <c r="BG5" s="351" t="s">
        <v>525</v>
      </c>
      <c r="BH5" s="351" t="s">
        <v>528</v>
      </c>
      <c r="BI5" s="351" t="s">
        <v>169</v>
      </c>
      <c r="BJ5" s="1511"/>
      <c r="BK5" s="1511"/>
    </row>
    <row r="6" spans="1:63" s="288" customFormat="1" ht="20.100000000000001" customHeight="1" x14ac:dyDescent="0.2">
      <c r="A6" s="374"/>
      <c r="B6" s="334" t="s">
        <v>1265</v>
      </c>
      <c r="C6" s="334"/>
      <c r="D6" s="308">
        <v>394.07</v>
      </c>
      <c r="E6" s="308"/>
      <c r="F6" s="308"/>
      <c r="G6" s="308"/>
      <c r="H6" s="308"/>
      <c r="I6" s="308"/>
      <c r="J6" s="308"/>
      <c r="K6" s="308"/>
      <c r="L6" s="308"/>
      <c r="M6" s="308"/>
      <c r="N6" s="308"/>
      <c r="O6" s="308"/>
      <c r="P6" s="308"/>
      <c r="Q6" s="308"/>
      <c r="R6" s="308"/>
      <c r="S6" s="308"/>
      <c r="T6" s="308"/>
      <c r="U6" s="308"/>
      <c r="V6" s="308"/>
      <c r="W6" s="308"/>
      <c r="X6" s="308"/>
      <c r="Y6" s="308"/>
      <c r="Z6" s="308"/>
      <c r="AA6" s="308"/>
      <c r="AB6" s="308"/>
      <c r="AC6" s="335"/>
      <c r="AD6" s="335"/>
      <c r="AE6" s="335"/>
      <c r="AF6" s="335"/>
      <c r="AG6" s="335"/>
      <c r="AH6" s="335"/>
      <c r="AI6" s="335"/>
      <c r="AJ6" s="335"/>
      <c r="AK6" s="335"/>
      <c r="AL6" s="308"/>
      <c r="AM6" s="308"/>
      <c r="AN6" s="308"/>
      <c r="AO6" s="308"/>
      <c r="AP6" s="335"/>
      <c r="AQ6" s="335"/>
      <c r="AR6" s="335"/>
      <c r="AS6" s="308"/>
      <c r="AT6" s="308"/>
      <c r="AU6" s="308"/>
      <c r="AV6" s="308"/>
      <c r="AW6" s="308"/>
      <c r="AX6" s="308"/>
      <c r="AY6" s="308"/>
      <c r="AZ6" s="308"/>
      <c r="BA6" s="308"/>
      <c r="BB6" s="308"/>
      <c r="BC6" s="308"/>
      <c r="BD6" s="308"/>
      <c r="BE6" s="308"/>
      <c r="BF6" s="308"/>
      <c r="BG6" s="335"/>
      <c r="BH6" s="335"/>
      <c r="BI6" s="335"/>
      <c r="BJ6" s="336"/>
      <c r="BK6" s="336">
        <v>394.06999999999994</v>
      </c>
    </row>
    <row r="7" spans="1:63" ht="20.100000000000001" customHeight="1" x14ac:dyDescent="0.2">
      <c r="A7" s="374">
        <v>1</v>
      </c>
      <c r="B7" s="337" t="s">
        <v>38</v>
      </c>
      <c r="C7" s="334" t="s">
        <v>39</v>
      </c>
      <c r="D7" s="320">
        <v>96.170000000000016</v>
      </c>
      <c r="E7" s="320">
        <v>0</v>
      </c>
      <c r="F7" s="320">
        <v>0</v>
      </c>
      <c r="G7" s="320">
        <v>0</v>
      </c>
      <c r="H7" s="320">
        <v>0</v>
      </c>
      <c r="I7" s="320">
        <v>0</v>
      </c>
      <c r="J7" s="320">
        <v>0</v>
      </c>
      <c r="K7" s="320">
        <v>0</v>
      </c>
      <c r="L7" s="320">
        <v>0</v>
      </c>
      <c r="M7" s="320">
        <v>0</v>
      </c>
      <c r="N7" s="320">
        <v>0</v>
      </c>
      <c r="O7" s="320">
        <v>0</v>
      </c>
      <c r="P7" s="320">
        <v>0</v>
      </c>
      <c r="Q7" s="320">
        <v>0</v>
      </c>
      <c r="R7" s="320">
        <v>0</v>
      </c>
      <c r="S7" s="320">
        <v>0</v>
      </c>
      <c r="T7" s="320">
        <v>0</v>
      </c>
      <c r="U7" s="320">
        <v>0</v>
      </c>
      <c r="V7" s="320">
        <v>0</v>
      </c>
      <c r="W7" s="320">
        <v>0</v>
      </c>
      <c r="X7" s="320">
        <v>0</v>
      </c>
      <c r="Y7" s="320">
        <v>0</v>
      </c>
      <c r="Z7" s="320">
        <v>0</v>
      </c>
      <c r="AA7" s="320">
        <v>0</v>
      </c>
      <c r="AB7" s="320">
        <v>0</v>
      </c>
      <c r="AC7" s="338">
        <v>0</v>
      </c>
      <c r="AD7" s="338">
        <v>0</v>
      </c>
      <c r="AE7" s="338">
        <v>0</v>
      </c>
      <c r="AF7" s="338">
        <v>0</v>
      </c>
      <c r="AG7" s="338">
        <v>0</v>
      </c>
      <c r="AH7" s="338">
        <v>0</v>
      </c>
      <c r="AI7" s="338">
        <v>0</v>
      </c>
      <c r="AJ7" s="338">
        <v>0</v>
      </c>
      <c r="AK7" s="338">
        <v>0</v>
      </c>
      <c r="AL7" s="320">
        <v>0</v>
      </c>
      <c r="AM7" s="320">
        <v>0</v>
      </c>
      <c r="AN7" s="320">
        <v>0</v>
      </c>
      <c r="AO7" s="320">
        <v>0</v>
      </c>
      <c r="AP7" s="338">
        <v>0</v>
      </c>
      <c r="AQ7" s="338">
        <v>0</v>
      </c>
      <c r="AR7" s="338">
        <v>0</v>
      </c>
      <c r="AS7" s="320">
        <v>0</v>
      </c>
      <c r="AT7" s="320">
        <v>0</v>
      </c>
      <c r="AU7" s="320">
        <v>0</v>
      </c>
      <c r="AV7" s="320">
        <v>0</v>
      </c>
      <c r="AW7" s="320">
        <v>0</v>
      </c>
      <c r="AX7" s="320">
        <v>0</v>
      </c>
      <c r="AY7" s="320">
        <v>0</v>
      </c>
      <c r="AZ7" s="320">
        <v>0</v>
      </c>
      <c r="BA7" s="320">
        <v>0</v>
      </c>
      <c r="BB7" s="320">
        <v>0</v>
      </c>
      <c r="BC7" s="320">
        <v>0</v>
      </c>
      <c r="BD7" s="320">
        <v>0</v>
      </c>
      <c r="BE7" s="320">
        <v>0</v>
      </c>
      <c r="BF7" s="320">
        <v>0</v>
      </c>
      <c r="BG7" s="338">
        <v>0</v>
      </c>
      <c r="BH7" s="338">
        <v>0</v>
      </c>
      <c r="BI7" s="338">
        <v>0</v>
      </c>
      <c r="BJ7" s="339">
        <v>-0.71</v>
      </c>
      <c r="BK7" s="339">
        <v>95.460000000000008</v>
      </c>
    </row>
    <row r="8" spans="1:63" ht="20.100000000000001" customHeight="1" x14ac:dyDescent="0.2">
      <c r="A8" s="375" t="s">
        <v>40</v>
      </c>
      <c r="B8" s="341" t="s">
        <v>41</v>
      </c>
      <c r="C8" s="340" t="s">
        <v>42</v>
      </c>
      <c r="D8" s="202">
        <v>0</v>
      </c>
      <c r="E8" s="202">
        <v>0</v>
      </c>
      <c r="F8" s="320">
        <v>0</v>
      </c>
      <c r="G8" s="202">
        <v>0</v>
      </c>
      <c r="H8" s="202">
        <v>0</v>
      </c>
      <c r="I8" s="202">
        <v>0</v>
      </c>
      <c r="J8" s="202">
        <v>0</v>
      </c>
      <c r="K8" s="202">
        <v>0</v>
      </c>
      <c r="L8" s="202">
        <v>0</v>
      </c>
      <c r="M8" s="202">
        <v>0</v>
      </c>
      <c r="N8" s="202">
        <v>0</v>
      </c>
      <c r="O8" s="202">
        <v>0</v>
      </c>
      <c r="P8" s="202">
        <v>0</v>
      </c>
      <c r="Q8" s="202">
        <v>0</v>
      </c>
      <c r="R8" s="202">
        <v>0</v>
      </c>
      <c r="S8" s="202">
        <v>0</v>
      </c>
      <c r="T8" s="202">
        <v>0</v>
      </c>
      <c r="U8" s="202">
        <v>0</v>
      </c>
      <c r="V8" s="202">
        <v>0</v>
      </c>
      <c r="W8" s="202">
        <v>0</v>
      </c>
      <c r="X8" s="202">
        <v>0</v>
      </c>
      <c r="Y8" s="202">
        <v>0</v>
      </c>
      <c r="Z8" s="202">
        <v>0</v>
      </c>
      <c r="AA8" s="202">
        <v>0</v>
      </c>
      <c r="AB8" s="202">
        <v>0</v>
      </c>
      <c r="AC8" s="319">
        <v>0</v>
      </c>
      <c r="AD8" s="319">
        <v>0</v>
      </c>
      <c r="AE8" s="319">
        <v>0</v>
      </c>
      <c r="AF8" s="319">
        <v>0</v>
      </c>
      <c r="AG8" s="319">
        <v>0</v>
      </c>
      <c r="AH8" s="319">
        <v>0</v>
      </c>
      <c r="AI8" s="319">
        <v>0</v>
      </c>
      <c r="AJ8" s="319">
        <v>0</v>
      </c>
      <c r="AK8" s="319">
        <v>0</v>
      </c>
      <c r="AL8" s="202">
        <v>0</v>
      </c>
      <c r="AM8" s="202">
        <v>0</v>
      </c>
      <c r="AN8" s="202">
        <v>0</v>
      </c>
      <c r="AO8" s="202">
        <v>0</v>
      </c>
      <c r="AP8" s="319">
        <v>0</v>
      </c>
      <c r="AQ8" s="319">
        <v>0</v>
      </c>
      <c r="AR8" s="319">
        <v>0</v>
      </c>
      <c r="AS8" s="202">
        <v>0</v>
      </c>
      <c r="AT8" s="202">
        <v>0</v>
      </c>
      <c r="AU8" s="202">
        <v>0</v>
      </c>
      <c r="AV8" s="202">
        <v>0</v>
      </c>
      <c r="AW8" s="202">
        <v>0</v>
      </c>
      <c r="AX8" s="202">
        <v>0</v>
      </c>
      <c r="AY8" s="202">
        <v>0</v>
      </c>
      <c r="AZ8" s="202">
        <v>0</v>
      </c>
      <c r="BA8" s="202">
        <v>0</v>
      </c>
      <c r="BB8" s="202">
        <v>0</v>
      </c>
      <c r="BC8" s="202">
        <v>0</v>
      </c>
      <c r="BD8" s="202">
        <v>0</v>
      </c>
      <c r="BE8" s="202">
        <v>0</v>
      </c>
      <c r="BF8" s="202">
        <v>0</v>
      </c>
      <c r="BG8" s="319">
        <v>0</v>
      </c>
      <c r="BH8" s="319">
        <v>0</v>
      </c>
      <c r="BI8" s="319">
        <v>0</v>
      </c>
      <c r="BJ8" s="321">
        <v>0</v>
      </c>
      <c r="BK8" s="321">
        <v>0</v>
      </c>
    </row>
    <row r="9" spans="1:63" ht="20.100000000000001" customHeight="1" x14ac:dyDescent="0.2">
      <c r="A9" s="375"/>
      <c r="B9" s="342" t="s">
        <v>43</v>
      </c>
      <c r="C9" s="343" t="s">
        <v>44</v>
      </c>
      <c r="D9" s="202">
        <v>0</v>
      </c>
      <c r="E9" s="202">
        <v>0</v>
      </c>
      <c r="F9" s="320">
        <v>0</v>
      </c>
      <c r="G9" s="202">
        <v>0</v>
      </c>
      <c r="H9" s="202">
        <v>0</v>
      </c>
      <c r="I9" s="202">
        <v>0</v>
      </c>
      <c r="J9" s="202">
        <v>0</v>
      </c>
      <c r="K9" s="202">
        <v>0</v>
      </c>
      <c r="L9" s="202">
        <v>0</v>
      </c>
      <c r="M9" s="202">
        <v>0</v>
      </c>
      <c r="N9" s="202">
        <v>0</v>
      </c>
      <c r="O9" s="202">
        <v>0</v>
      </c>
      <c r="P9" s="202">
        <v>0</v>
      </c>
      <c r="Q9" s="202">
        <v>0</v>
      </c>
      <c r="R9" s="202">
        <v>0</v>
      </c>
      <c r="S9" s="202">
        <v>0</v>
      </c>
      <c r="T9" s="202">
        <v>0</v>
      </c>
      <c r="U9" s="202">
        <v>0</v>
      </c>
      <c r="V9" s="202">
        <v>0</v>
      </c>
      <c r="W9" s="202">
        <v>0</v>
      </c>
      <c r="X9" s="202">
        <v>0</v>
      </c>
      <c r="Y9" s="202">
        <v>0</v>
      </c>
      <c r="Z9" s="202">
        <v>0</v>
      </c>
      <c r="AA9" s="202">
        <v>0</v>
      </c>
      <c r="AB9" s="202">
        <v>0</v>
      </c>
      <c r="AC9" s="319">
        <v>0</v>
      </c>
      <c r="AD9" s="319">
        <v>0</v>
      </c>
      <c r="AE9" s="319">
        <v>0</v>
      </c>
      <c r="AF9" s="319">
        <v>0</v>
      </c>
      <c r="AG9" s="319">
        <v>0</v>
      </c>
      <c r="AH9" s="319">
        <v>0</v>
      </c>
      <c r="AI9" s="319">
        <v>0</v>
      </c>
      <c r="AJ9" s="319">
        <v>0</v>
      </c>
      <c r="AK9" s="319">
        <v>0</v>
      </c>
      <c r="AL9" s="202">
        <v>0</v>
      </c>
      <c r="AM9" s="202">
        <v>0</v>
      </c>
      <c r="AN9" s="202">
        <v>0</v>
      </c>
      <c r="AO9" s="202">
        <v>0</v>
      </c>
      <c r="AP9" s="319">
        <v>0</v>
      </c>
      <c r="AQ9" s="319">
        <v>0</v>
      </c>
      <c r="AR9" s="319">
        <v>0</v>
      </c>
      <c r="AS9" s="202">
        <v>0</v>
      </c>
      <c r="AT9" s="202">
        <v>0</v>
      </c>
      <c r="AU9" s="202">
        <v>0</v>
      </c>
      <c r="AV9" s="202">
        <v>0</v>
      </c>
      <c r="AW9" s="202">
        <v>0</v>
      </c>
      <c r="AX9" s="202">
        <v>0</v>
      </c>
      <c r="AY9" s="202">
        <v>0</v>
      </c>
      <c r="AZ9" s="202">
        <v>0</v>
      </c>
      <c r="BA9" s="202">
        <v>0</v>
      </c>
      <c r="BB9" s="202">
        <v>0</v>
      </c>
      <c r="BC9" s="202">
        <v>0</v>
      </c>
      <c r="BD9" s="202">
        <v>0</v>
      </c>
      <c r="BE9" s="202">
        <v>0</v>
      </c>
      <c r="BF9" s="202">
        <v>0</v>
      </c>
      <c r="BG9" s="319">
        <v>0</v>
      </c>
      <c r="BH9" s="319">
        <v>0</v>
      </c>
      <c r="BI9" s="319">
        <v>0</v>
      </c>
      <c r="BJ9" s="321">
        <v>0</v>
      </c>
      <c r="BK9" s="321">
        <v>0</v>
      </c>
    </row>
    <row r="10" spans="1:63" ht="20.100000000000001" customHeight="1" x14ac:dyDescent="0.2">
      <c r="A10" s="375"/>
      <c r="B10" s="342" t="s">
        <v>661</v>
      </c>
      <c r="C10" s="343" t="s">
        <v>46</v>
      </c>
      <c r="D10" s="202">
        <v>0</v>
      </c>
      <c r="E10" s="202">
        <v>0</v>
      </c>
      <c r="F10" s="320">
        <v>0</v>
      </c>
      <c r="G10" s="202">
        <v>0</v>
      </c>
      <c r="H10" s="202">
        <v>0</v>
      </c>
      <c r="I10" s="202">
        <v>0</v>
      </c>
      <c r="J10" s="202">
        <v>0</v>
      </c>
      <c r="K10" s="202">
        <v>0</v>
      </c>
      <c r="L10" s="202">
        <v>0</v>
      </c>
      <c r="M10" s="202">
        <v>0</v>
      </c>
      <c r="N10" s="202">
        <v>0</v>
      </c>
      <c r="O10" s="202">
        <v>0</v>
      </c>
      <c r="P10" s="202">
        <v>0</v>
      </c>
      <c r="Q10" s="202">
        <v>0</v>
      </c>
      <c r="R10" s="202">
        <v>0</v>
      </c>
      <c r="S10" s="202">
        <v>0</v>
      </c>
      <c r="T10" s="202">
        <v>0</v>
      </c>
      <c r="U10" s="202">
        <v>0</v>
      </c>
      <c r="V10" s="202">
        <v>0</v>
      </c>
      <c r="W10" s="202">
        <v>0</v>
      </c>
      <c r="X10" s="202">
        <v>0</v>
      </c>
      <c r="Y10" s="202">
        <v>0</v>
      </c>
      <c r="Z10" s="202">
        <v>0</v>
      </c>
      <c r="AA10" s="202">
        <v>0</v>
      </c>
      <c r="AB10" s="202">
        <v>0</v>
      </c>
      <c r="AC10" s="319">
        <v>0</v>
      </c>
      <c r="AD10" s="319">
        <v>0</v>
      </c>
      <c r="AE10" s="319">
        <v>0</v>
      </c>
      <c r="AF10" s="319">
        <v>0</v>
      </c>
      <c r="AG10" s="319">
        <v>0</v>
      </c>
      <c r="AH10" s="319">
        <v>0</v>
      </c>
      <c r="AI10" s="319">
        <v>0</v>
      </c>
      <c r="AJ10" s="319">
        <v>0</v>
      </c>
      <c r="AK10" s="319">
        <v>0</v>
      </c>
      <c r="AL10" s="202">
        <v>0</v>
      </c>
      <c r="AM10" s="202">
        <v>0</v>
      </c>
      <c r="AN10" s="202">
        <v>0</v>
      </c>
      <c r="AO10" s="202">
        <v>0</v>
      </c>
      <c r="AP10" s="319">
        <v>0</v>
      </c>
      <c r="AQ10" s="319">
        <v>0</v>
      </c>
      <c r="AR10" s="319">
        <v>0</v>
      </c>
      <c r="AS10" s="202">
        <v>0</v>
      </c>
      <c r="AT10" s="202">
        <v>0</v>
      </c>
      <c r="AU10" s="202">
        <v>0</v>
      </c>
      <c r="AV10" s="202">
        <v>0</v>
      </c>
      <c r="AW10" s="202">
        <v>0</v>
      </c>
      <c r="AX10" s="202">
        <v>0</v>
      </c>
      <c r="AY10" s="202">
        <v>0</v>
      </c>
      <c r="AZ10" s="202">
        <v>0</v>
      </c>
      <c r="BA10" s="202">
        <v>0</v>
      </c>
      <c r="BB10" s="202">
        <v>0</v>
      </c>
      <c r="BC10" s="202">
        <v>0</v>
      </c>
      <c r="BD10" s="202">
        <v>0</v>
      </c>
      <c r="BE10" s="202">
        <v>0</v>
      </c>
      <c r="BF10" s="202">
        <v>0</v>
      </c>
      <c r="BG10" s="319">
        <v>0</v>
      </c>
      <c r="BH10" s="319">
        <v>0</v>
      </c>
      <c r="BI10" s="319">
        <v>0</v>
      </c>
      <c r="BJ10" s="321">
        <v>0</v>
      </c>
      <c r="BK10" s="321">
        <v>0</v>
      </c>
    </row>
    <row r="11" spans="1:63" ht="20.100000000000001" customHeight="1" x14ac:dyDescent="0.2">
      <c r="A11" s="375" t="s">
        <v>47</v>
      </c>
      <c r="B11" s="341" t="s">
        <v>48</v>
      </c>
      <c r="C11" s="340" t="s">
        <v>49</v>
      </c>
      <c r="D11" s="202">
        <v>13.81</v>
      </c>
      <c r="E11" s="202">
        <v>0</v>
      </c>
      <c r="F11" s="320">
        <v>0</v>
      </c>
      <c r="G11" s="202">
        <v>0</v>
      </c>
      <c r="H11" s="202">
        <v>0</v>
      </c>
      <c r="I11" s="202">
        <v>0</v>
      </c>
      <c r="J11" s="202">
        <v>0</v>
      </c>
      <c r="K11" s="202">
        <v>0</v>
      </c>
      <c r="L11" s="202">
        <v>0</v>
      </c>
      <c r="M11" s="202">
        <v>0</v>
      </c>
      <c r="N11" s="202">
        <v>0</v>
      </c>
      <c r="O11" s="202">
        <v>0</v>
      </c>
      <c r="P11" s="202">
        <v>0</v>
      </c>
      <c r="Q11" s="202">
        <v>0</v>
      </c>
      <c r="R11" s="202">
        <v>0</v>
      </c>
      <c r="S11" s="202">
        <v>0</v>
      </c>
      <c r="T11" s="202">
        <v>0</v>
      </c>
      <c r="U11" s="202">
        <v>0</v>
      </c>
      <c r="V11" s="202">
        <v>0</v>
      </c>
      <c r="W11" s="202">
        <v>0</v>
      </c>
      <c r="X11" s="202">
        <v>0</v>
      </c>
      <c r="Y11" s="202">
        <v>0</v>
      </c>
      <c r="Z11" s="202">
        <v>0</v>
      </c>
      <c r="AA11" s="202">
        <v>0</v>
      </c>
      <c r="AB11" s="202">
        <v>0</v>
      </c>
      <c r="AC11" s="319">
        <v>0</v>
      </c>
      <c r="AD11" s="319">
        <v>0</v>
      </c>
      <c r="AE11" s="319">
        <v>0</v>
      </c>
      <c r="AF11" s="319">
        <v>0</v>
      </c>
      <c r="AG11" s="319">
        <v>0</v>
      </c>
      <c r="AH11" s="319">
        <v>0</v>
      </c>
      <c r="AI11" s="319">
        <v>0</v>
      </c>
      <c r="AJ11" s="319">
        <v>0</v>
      </c>
      <c r="AK11" s="319">
        <v>0</v>
      </c>
      <c r="AL11" s="202">
        <v>0</v>
      </c>
      <c r="AM11" s="202">
        <v>0</v>
      </c>
      <c r="AN11" s="202">
        <v>0</v>
      </c>
      <c r="AO11" s="202">
        <v>0</v>
      </c>
      <c r="AP11" s="319">
        <v>0</v>
      </c>
      <c r="AQ11" s="319">
        <v>0</v>
      </c>
      <c r="AR11" s="319">
        <v>0</v>
      </c>
      <c r="AS11" s="202">
        <v>0</v>
      </c>
      <c r="AT11" s="202">
        <v>0</v>
      </c>
      <c r="AU11" s="202">
        <v>0</v>
      </c>
      <c r="AV11" s="202">
        <v>0</v>
      </c>
      <c r="AW11" s="202">
        <v>0</v>
      </c>
      <c r="AX11" s="202">
        <v>0</v>
      </c>
      <c r="AY11" s="202">
        <v>0</v>
      </c>
      <c r="AZ11" s="202">
        <v>0</v>
      </c>
      <c r="BA11" s="202">
        <v>0</v>
      </c>
      <c r="BB11" s="202">
        <v>0</v>
      </c>
      <c r="BC11" s="202">
        <v>0</v>
      </c>
      <c r="BD11" s="202">
        <v>0</v>
      </c>
      <c r="BE11" s="202">
        <v>0</v>
      </c>
      <c r="BF11" s="202">
        <v>0</v>
      </c>
      <c r="BG11" s="319">
        <v>0</v>
      </c>
      <c r="BH11" s="319">
        <v>0</v>
      </c>
      <c r="BI11" s="319">
        <v>0</v>
      </c>
      <c r="BJ11" s="321">
        <v>-0.35</v>
      </c>
      <c r="BK11" s="321">
        <v>13.46</v>
      </c>
    </row>
    <row r="12" spans="1:63" ht="20.100000000000001" customHeight="1" x14ac:dyDescent="0.2">
      <c r="A12" s="375" t="s">
        <v>50</v>
      </c>
      <c r="B12" s="341" t="s">
        <v>51</v>
      </c>
      <c r="C12" s="340" t="s">
        <v>52</v>
      </c>
      <c r="D12" s="202">
        <v>63.7</v>
      </c>
      <c r="E12" s="202">
        <v>0</v>
      </c>
      <c r="F12" s="320">
        <v>0</v>
      </c>
      <c r="G12" s="202">
        <v>0</v>
      </c>
      <c r="H12" s="202">
        <v>0</v>
      </c>
      <c r="I12" s="202">
        <v>0</v>
      </c>
      <c r="J12" s="202">
        <v>0</v>
      </c>
      <c r="K12" s="202">
        <v>0</v>
      </c>
      <c r="L12" s="202">
        <v>0</v>
      </c>
      <c r="M12" s="202">
        <v>0</v>
      </c>
      <c r="N12" s="202">
        <v>0</v>
      </c>
      <c r="O12" s="202">
        <v>0</v>
      </c>
      <c r="P12" s="202">
        <v>0</v>
      </c>
      <c r="Q12" s="202">
        <v>0</v>
      </c>
      <c r="R12" s="202">
        <v>0</v>
      </c>
      <c r="S12" s="202">
        <v>0</v>
      </c>
      <c r="T12" s="202">
        <v>0</v>
      </c>
      <c r="U12" s="202">
        <v>0</v>
      </c>
      <c r="V12" s="202">
        <v>0</v>
      </c>
      <c r="W12" s="202">
        <v>0</v>
      </c>
      <c r="X12" s="202">
        <v>0</v>
      </c>
      <c r="Y12" s="202">
        <v>0</v>
      </c>
      <c r="Z12" s="202">
        <v>0</v>
      </c>
      <c r="AA12" s="202">
        <v>0</v>
      </c>
      <c r="AB12" s="202">
        <v>0</v>
      </c>
      <c r="AC12" s="319">
        <v>0</v>
      </c>
      <c r="AD12" s="319">
        <v>0</v>
      </c>
      <c r="AE12" s="319">
        <v>0</v>
      </c>
      <c r="AF12" s="319">
        <v>0</v>
      </c>
      <c r="AG12" s="319">
        <v>0</v>
      </c>
      <c r="AH12" s="319">
        <v>0</v>
      </c>
      <c r="AI12" s="319">
        <v>0</v>
      </c>
      <c r="AJ12" s="319">
        <v>0</v>
      </c>
      <c r="AK12" s="319">
        <v>0</v>
      </c>
      <c r="AL12" s="202">
        <v>0</v>
      </c>
      <c r="AM12" s="202">
        <v>0</v>
      </c>
      <c r="AN12" s="202">
        <v>0</v>
      </c>
      <c r="AO12" s="202">
        <v>0</v>
      </c>
      <c r="AP12" s="319">
        <v>0</v>
      </c>
      <c r="AQ12" s="319">
        <v>0</v>
      </c>
      <c r="AR12" s="319">
        <v>0</v>
      </c>
      <c r="AS12" s="202">
        <v>0</v>
      </c>
      <c r="AT12" s="202">
        <v>0</v>
      </c>
      <c r="AU12" s="202">
        <v>0</v>
      </c>
      <c r="AV12" s="202">
        <v>0</v>
      </c>
      <c r="AW12" s="202">
        <v>0</v>
      </c>
      <c r="AX12" s="202">
        <v>0</v>
      </c>
      <c r="AY12" s="202">
        <v>0</v>
      </c>
      <c r="AZ12" s="202">
        <v>0</v>
      </c>
      <c r="BA12" s="202">
        <v>0</v>
      </c>
      <c r="BB12" s="202">
        <v>0</v>
      </c>
      <c r="BC12" s="202">
        <v>0</v>
      </c>
      <c r="BD12" s="202">
        <v>0</v>
      </c>
      <c r="BE12" s="202">
        <v>0</v>
      </c>
      <c r="BF12" s="202">
        <v>0</v>
      </c>
      <c r="BG12" s="319">
        <v>0</v>
      </c>
      <c r="BH12" s="319">
        <v>0</v>
      </c>
      <c r="BI12" s="319">
        <v>0</v>
      </c>
      <c r="BJ12" s="321">
        <v>-0.36</v>
      </c>
      <c r="BK12" s="321">
        <v>63.34</v>
      </c>
    </row>
    <row r="13" spans="1:63" ht="20.100000000000001" customHeight="1" x14ac:dyDescent="0.2">
      <c r="A13" s="375" t="s">
        <v>53</v>
      </c>
      <c r="B13" s="341" t="s">
        <v>54</v>
      </c>
      <c r="C13" s="340" t="s">
        <v>55</v>
      </c>
      <c r="D13" s="202">
        <v>17.54</v>
      </c>
      <c r="E13" s="202">
        <v>0</v>
      </c>
      <c r="F13" s="320">
        <v>0</v>
      </c>
      <c r="G13" s="202">
        <v>0</v>
      </c>
      <c r="H13" s="202">
        <v>0</v>
      </c>
      <c r="I13" s="202">
        <v>0</v>
      </c>
      <c r="J13" s="202">
        <v>0</v>
      </c>
      <c r="K13" s="202">
        <v>0</v>
      </c>
      <c r="L13" s="202">
        <v>0</v>
      </c>
      <c r="M13" s="202">
        <v>0</v>
      </c>
      <c r="N13" s="202">
        <v>0</v>
      </c>
      <c r="O13" s="202">
        <v>0</v>
      </c>
      <c r="P13" s="202">
        <v>0</v>
      </c>
      <c r="Q13" s="202">
        <v>0</v>
      </c>
      <c r="R13" s="202">
        <v>0</v>
      </c>
      <c r="S13" s="202">
        <v>0</v>
      </c>
      <c r="T13" s="202">
        <v>0</v>
      </c>
      <c r="U13" s="202">
        <v>0</v>
      </c>
      <c r="V13" s="202">
        <v>0</v>
      </c>
      <c r="W13" s="202">
        <v>0</v>
      </c>
      <c r="X13" s="202">
        <v>0</v>
      </c>
      <c r="Y13" s="202">
        <v>0</v>
      </c>
      <c r="Z13" s="202">
        <v>0</v>
      </c>
      <c r="AA13" s="202">
        <v>0</v>
      </c>
      <c r="AB13" s="202">
        <v>0</v>
      </c>
      <c r="AC13" s="319">
        <v>0</v>
      </c>
      <c r="AD13" s="319">
        <v>0</v>
      </c>
      <c r="AE13" s="319">
        <v>0</v>
      </c>
      <c r="AF13" s="319">
        <v>0</v>
      </c>
      <c r="AG13" s="319">
        <v>0</v>
      </c>
      <c r="AH13" s="319">
        <v>0</v>
      </c>
      <c r="AI13" s="319">
        <v>0</v>
      </c>
      <c r="AJ13" s="319">
        <v>0</v>
      </c>
      <c r="AK13" s="319">
        <v>0</v>
      </c>
      <c r="AL13" s="202">
        <v>0</v>
      </c>
      <c r="AM13" s="202">
        <v>0</v>
      </c>
      <c r="AN13" s="202">
        <v>0</v>
      </c>
      <c r="AO13" s="202">
        <v>0</v>
      </c>
      <c r="AP13" s="319">
        <v>0</v>
      </c>
      <c r="AQ13" s="319">
        <v>0</v>
      </c>
      <c r="AR13" s="319">
        <v>0</v>
      </c>
      <c r="AS13" s="202">
        <v>0</v>
      </c>
      <c r="AT13" s="202">
        <v>0</v>
      </c>
      <c r="AU13" s="202">
        <v>0</v>
      </c>
      <c r="AV13" s="202">
        <v>0</v>
      </c>
      <c r="AW13" s="202">
        <v>0</v>
      </c>
      <c r="AX13" s="202">
        <v>0</v>
      </c>
      <c r="AY13" s="202">
        <v>0</v>
      </c>
      <c r="AZ13" s="202">
        <v>0</v>
      </c>
      <c r="BA13" s="202">
        <v>0</v>
      </c>
      <c r="BB13" s="202">
        <v>0</v>
      </c>
      <c r="BC13" s="202">
        <v>0</v>
      </c>
      <c r="BD13" s="202">
        <v>0</v>
      </c>
      <c r="BE13" s="202">
        <v>0</v>
      </c>
      <c r="BF13" s="202">
        <v>0</v>
      </c>
      <c r="BG13" s="319">
        <v>0</v>
      </c>
      <c r="BH13" s="319">
        <v>0</v>
      </c>
      <c r="BI13" s="319">
        <v>0</v>
      </c>
      <c r="BJ13" s="321">
        <v>0</v>
      </c>
      <c r="BK13" s="321">
        <v>17.54</v>
      </c>
    </row>
    <row r="14" spans="1:63" ht="20.100000000000001" customHeight="1" x14ac:dyDescent="0.2">
      <c r="A14" s="375" t="s">
        <v>56</v>
      </c>
      <c r="B14" s="341" t="s">
        <v>57</v>
      </c>
      <c r="C14" s="340" t="s">
        <v>58</v>
      </c>
      <c r="D14" s="202">
        <v>0</v>
      </c>
      <c r="E14" s="202">
        <v>0</v>
      </c>
      <c r="F14" s="320">
        <v>0</v>
      </c>
      <c r="G14" s="202">
        <v>0</v>
      </c>
      <c r="H14" s="202">
        <v>0</v>
      </c>
      <c r="I14" s="202">
        <v>0</v>
      </c>
      <c r="J14" s="202">
        <v>0</v>
      </c>
      <c r="K14" s="202">
        <v>0</v>
      </c>
      <c r="L14" s="202">
        <v>0</v>
      </c>
      <c r="M14" s="202">
        <v>0</v>
      </c>
      <c r="N14" s="202">
        <v>0</v>
      </c>
      <c r="O14" s="202">
        <v>0</v>
      </c>
      <c r="P14" s="202">
        <v>0</v>
      </c>
      <c r="Q14" s="202">
        <v>0</v>
      </c>
      <c r="R14" s="202">
        <v>0</v>
      </c>
      <c r="S14" s="202">
        <v>0</v>
      </c>
      <c r="T14" s="202">
        <v>0</v>
      </c>
      <c r="U14" s="202">
        <v>0</v>
      </c>
      <c r="V14" s="202">
        <v>0</v>
      </c>
      <c r="W14" s="202">
        <v>0</v>
      </c>
      <c r="X14" s="202">
        <v>0</v>
      </c>
      <c r="Y14" s="202">
        <v>0</v>
      </c>
      <c r="Z14" s="202">
        <v>0</v>
      </c>
      <c r="AA14" s="202">
        <v>0</v>
      </c>
      <c r="AB14" s="202">
        <v>0</v>
      </c>
      <c r="AC14" s="319">
        <v>0</v>
      </c>
      <c r="AD14" s="319">
        <v>0</v>
      </c>
      <c r="AE14" s="319">
        <v>0</v>
      </c>
      <c r="AF14" s="319">
        <v>0</v>
      </c>
      <c r="AG14" s="319">
        <v>0</v>
      </c>
      <c r="AH14" s="319">
        <v>0</v>
      </c>
      <c r="AI14" s="319">
        <v>0</v>
      </c>
      <c r="AJ14" s="319">
        <v>0</v>
      </c>
      <c r="AK14" s="319">
        <v>0</v>
      </c>
      <c r="AL14" s="202">
        <v>0</v>
      </c>
      <c r="AM14" s="202">
        <v>0</v>
      </c>
      <c r="AN14" s="202">
        <v>0</v>
      </c>
      <c r="AO14" s="202">
        <v>0</v>
      </c>
      <c r="AP14" s="319">
        <v>0</v>
      </c>
      <c r="AQ14" s="319">
        <v>0</v>
      </c>
      <c r="AR14" s="319">
        <v>0</v>
      </c>
      <c r="AS14" s="202">
        <v>0</v>
      </c>
      <c r="AT14" s="202">
        <v>0</v>
      </c>
      <c r="AU14" s="202">
        <v>0</v>
      </c>
      <c r="AV14" s="202">
        <v>0</v>
      </c>
      <c r="AW14" s="202">
        <v>0</v>
      </c>
      <c r="AX14" s="202">
        <v>0</v>
      </c>
      <c r="AY14" s="202">
        <v>0</v>
      </c>
      <c r="AZ14" s="202">
        <v>0</v>
      </c>
      <c r="BA14" s="202">
        <v>0</v>
      </c>
      <c r="BB14" s="202">
        <v>0</v>
      </c>
      <c r="BC14" s="202">
        <v>0</v>
      </c>
      <c r="BD14" s="202">
        <v>0</v>
      </c>
      <c r="BE14" s="202">
        <v>0</v>
      </c>
      <c r="BF14" s="202">
        <v>0</v>
      </c>
      <c r="BG14" s="319">
        <v>0</v>
      </c>
      <c r="BH14" s="319">
        <v>0</v>
      </c>
      <c r="BI14" s="319">
        <v>0</v>
      </c>
      <c r="BJ14" s="321">
        <v>0</v>
      </c>
      <c r="BK14" s="321">
        <v>0</v>
      </c>
    </row>
    <row r="15" spans="1:63" ht="20.100000000000001" customHeight="1" x14ac:dyDescent="0.2">
      <c r="A15" s="375" t="s">
        <v>59</v>
      </c>
      <c r="B15" s="341" t="s">
        <v>60</v>
      </c>
      <c r="C15" s="340" t="s">
        <v>61</v>
      </c>
      <c r="D15" s="202">
        <v>0</v>
      </c>
      <c r="E15" s="202">
        <v>0</v>
      </c>
      <c r="F15" s="320">
        <v>0</v>
      </c>
      <c r="G15" s="202">
        <v>0</v>
      </c>
      <c r="H15" s="202">
        <v>0</v>
      </c>
      <c r="I15" s="202">
        <v>0</v>
      </c>
      <c r="J15" s="202">
        <v>0</v>
      </c>
      <c r="K15" s="202">
        <v>0</v>
      </c>
      <c r="L15" s="202">
        <v>0</v>
      </c>
      <c r="M15" s="202">
        <v>0</v>
      </c>
      <c r="N15" s="202">
        <v>0</v>
      </c>
      <c r="O15" s="202">
        <v>0</v>
      </c>
      <c r="P15" s="202">
        <v>0</v>
      </c>
      <c r="Q15" s="202">
        <v>0</v>
      </c>
      <c r="R15" s="202">
        <v>0</v>
      </c>
      <c r="S15" s="202">
        <v>0</v>
      </c>
      <c r="T15" s="202">
        <v>0</v>
      </c>
      <c r="U15" s="202">
        <v>0</v>
      </c>
      <c r="V15" s="202">
        <v>0</v>
      </c>
      <c r="W15" s="202">
        <v>0</v>
      </c>
      <c r="X15" s="202">
        <v>0</v>
      </c>
      <c r="Y15" s="202">
        <v>0</v>
      </c>
      <c r="Z15" s="202">
        <v>0</v>
      </c>
      <c r="AA15" s="202">
        <v>0</v>
      </c>
      <c r="AB15" s="202">
        <v>0</v>
      </c>
      <c r="AC15" s="319">
        <v>0</v>
      </c>
      <c r="AD15" s="319">
        <v>0</v>
      </c>
      <c r="AE15" s="319">
        <v>0</v>
      </c>
      <c r="AF15" s="319">
        <v>0</v>
      </c>
      <c r="AG15" s="319">
        <v>0</v>
      </c>
      <c r="AH15" s="319">
        <v>0</v>
      </c>
      <c r="AI15" s="319">
        <v>0</v>
      </c>
      <c r="AJ15" s="319">
        <v>0</v>
      </c>
      <c r="AK15" s="319">
        <v>0</v>
      </c>
      <c r="AL15" s="202">
        <v>0</v>
      </c>
      <c r="AM15" s="202">
        <v>0</v>
      </c>
      <c r="AN15" s="202">
        <v>0</v>
      </c>
      <c r="AO15" s="202">
        <v>0</v>
      </c>
      <c r="AP15" s="319">
        <v>0</v>
      </c>
      <c r="AQ15" s="319">
        <v>0</v>
      </c>
      <c r="AR15" s="319">
        <v>0</v>
      </c>
      <c r="AS15" s="202">
        <v>0</v>
      </c>
      <c r="AT15" s="202">
        <v>0</v>
      </c>
      <c r="AU15" s="202">
        <v>0</v>
      </c>
      <c r="AV15" s="202">
        <v>0</v>
      </c>
      <c r="AW15" s="202">
        <v>0</v>
      </c>
      <c r="AX15" s="202">
        <v>0</v>
      </c>
      <c r="AY15" s="202">
        <v>0</v>
      </c>
      <c r="AZ15" s="202">
        <v>0</v>
      </c>
      <c r="BA15" s="202">
        <v>0</v>
      </c>
      <c r="BB15" s="202">
        <v>0</v>
      </c>
      <c r="BC15" s="202">
        <v>0</v>
      </c>
      <c r="BD15" s="202">
        <v>0</v>
      </c>
      <c r="BE15" s="202">
        <v>0</v>
      </c>
      <c r="BF15" s="202">
        <v>0</v>
      </c>
      <c r="BG15" s="319">
        <v>0</v>
      </c>
      <c r="BH15" s="319">
        <v>0</v>
      </c>
      <c r="BI15" s="319">
        <v>0</v>
      </c>
      <c r="BJ15" s="321">
        <v>0</v>
      </c>
      <c r="BK15" s="321">
        <v>0</v>
      </c>
    </row>
    <row r="16" spans="1:63" ht="20.100000000000001" customHeight="1" x14ac:dyDescent="0.2">
      <c r="A16" s="375" t="s">
        <v>662</v>
      </c>
      <c r="B16" s="341" t="s">
        <v>62</v>
      </c>
      <c r="C16" s="340" t="s">
        <v>63</v>
      </c>
      <c r="D16" s="202">
        <v>1.1200000000000001</v>
      </c>
      <c r="E16" s="202">
        <v>0</v>
      </c>
      <c r="F16" s="320">
        <v>0</v>
      </c>
      <c r="G16" s="202">
        <v>0</v>
      </c>
      <c r="H16" s="202">
        <v>0</v>
      </c>
      <c r="I16" s="202">
        <v>0</v>
      </c>
      <c r="J16" s="202">
        <v>0</v>
      </c>
      <c r="K16" s="202">
        <v>0</v>
      </c>
      <c r="L16" s="202">
        <v>0</v>
      </c>
      <c r="M16" s="202">
        <v>0</v>
      </c>
      <c r="N16" s="202">
        <v>0</v>
      </c>
      <c r="O16" s="202">
        <v>0</v>
      </c>
      <c r="P16" s="202">
        <v>0</v>
      </c>
      <c r="Q16" s="202">
        <v>0</v>
      </c>
      <c r="R16" s="202">
        <v>0</v>
      </c>
      <c r="S16" s="202">
        <v>0</v>
      </c>
      <c r="T16" s="202">
        <v>0</v>
      </c>
      <c r="U16" s="202">
        <v>0</v>
      </c>
      <c r="V16" s="202">
        <v>0</v>
      </c>
      <c r="W16" s="202">
        <v>0</v>
      </c>
      <c r="X16" s="202">
        <v>0</v>
      </c>
      <c r="Y16" s="202">
        <v>0</v>
      </c>
      <c r="Z16" s="202">
        <v>0</v>
      </c>
      <c r="AA16" s="202">
        <v>0</v>
      </c>
      <c r="AB16" s="202">
        <v>0</v>
      </c>
      <c r="AC16" s="319">
        <v>0</v>
      </c>
      <c r="AD16" s="319">
        <v>0</v>
      </c>
      <c r="AE16" s="319">
        <v>0</v>
      </c>
      <c r="AF16" s="319">
        <v>0</v>
      </c>
      <c r="AG16" s="319">
        <v>0</v>
      </c>
      <c r="AH16" s="319">
        <v>0</v>
      </c>
      <c r="AI16" s="319">
        <v>0</v>
      </c>
      <c r="AJ16" s="319">
        <v>0</v>
      </c>
      <c r="AK16" s="319">
        <v>0</v>
      </c>
      <c r="AL16" s="202">
        <v>0</v>
      </c>
      <c r="AM16" s="202">
        <v>0</v>
      </c>
      <c r="AN16" s="202">
        <v>0</v>
      </c>
      <c r="AO16" s="202">
        <v>0</v>
      </c>
      <c r="AP16" s="319">
        <v>0</v>
      </c>
      <c r="AQ16" s="319">
        <v>0</v>
      </c>
      <c r="AR16" s="319">
        <v>0</v>
      </c>
      <c r="AS16" s="202">
        <v>0</v>
      </c>
      <c r="AT16" s="202">
        <v>0</v>
      </c>
      <c r="AU16" s="202">
        <v>0</v>
      </c>
      <c r="AV16" s="202">
        <v>0</v>
      </c>
      <c r="AW16" s="202">
        <v>0</v>
      </c>
      <c r="AX16" s="202">
        <v>0</v>
      </c>
      <c r="AY16" s="202">
        <v>0</v>
      </c>
      <c r="AZ16" s="202">
        <v>0</v>
      </c>
      <c r="BA16" s="202">
        <v>0</v>
      </c>
      <c r="BB16" s="202">
        <v>0</v>
      </c>
      <c r="BC16" s="202">
        <v>0</v>
      </c>
      <c r="BD16" s="202">
        <v>0</v>
      </c>
      <c r="BE16" s="202">
        <v>0</v>
      </c>
      <c r="BF16" s="202">
        <v>0</v>
      </c>
      <c r="BG16" s="319">
        <v>0</v>
      </c>
      <c r="BH16" s="319">
        <v>0</v>
      </c>
      <c r="BI16" s="319">
        <v>0</v>
      </c>
      <c r="BJ16" s="321">
        <v>0</v>
      </c>
      <c r="BK16" s="321">
        <v>1.1200000000000001</v>
      </c>
    </row>
    <row r="17" spans="1:63" ht="20.100000000000001" customHeight="1" x14ac:dyDescent="0.2">
      <c r="A17" s="375" t="s">
        <v>64</v>
      </c>
      <c r="B17" s="341" t="s">
        <v>65</v>
      </c>
      <c r="C17" s="340" t="s">
        <v>66</v>
      </c>
      <c r="D17" s="202">
        <v>0</v>
      </c>
      <c r="E17" s="202">
        <v>0</v>
      </c>
      <c r="F17" s="320">
        <v>0</v>
      </c>
      <c r="G17" s="202">
        <v>0</v>
      </c>
      <c r="H17" s="202">
        <v>0</v>
      </c>
      <c r="I17" s="202">
        <v>0</v>
      </c>
      <c r="J17" s="202">
        <v>0</v>
      </c>
      <c r="K17" s="202">
        <v>0</v>
      </c>
      <c r="L17" s="202">
        <v>0</v>
      </c>
      <c r="M17" s="202">
        <v>0</v>
      </c>
      <c r="N17" s="202">
        <v>0</v>
      </c>
      <c r="O17" s="202">
        <v>0</v>
      </c>
      <c r="P17" s="202">
        <v>0</v>
      </c>
      <c r="Q17" s="202">
        <v>0</v>
      </c>
      <c r="R17" s="202">
        <v>0</v>
      </c>
      <c r="S17" s="202">
        <v>0</v>
      </c>
      <c r="T17" s="202">
        <v>0</v>
      </c>
      <c r="U17" s="202">
        <v>0</v>
      </c>
      <c r="V17" s="202">
        <v>0</v>
      </c>
      <c r="W17" s="202">
        <v>0</v>
      </c>
      <c r="X17" s="202">
        <v>0</v>
      </c>
      <c r="Y17" s="202">
        <v>0</v>
      </c>
      <c r="Z17" s="202">
        <v>0</v>
      </c>
      <c r="AA17" s="202">
        <v>0</v>
      </c>
      <c r="AB17" s="202">
        <v>0</v>
      </c>
      <c r="AC17" s="319">
        <v>0</v>
      </c>
      <c r="AD17" s="319">
        <v>0</v>
      </c>
      <c r="AE17" s="319">
        <v>0</v>
      </c>
      <c r="AF17" s="319">
        <v>0</v>
      </c>
      <c r="AG17" s="319">
        <v>0</v>
      </c>
      <c r="AH17" s="319">
        <v>0</v>
      </c>
      <c r="AI17" s="319">
        <v>0</v>
      </c>
      <c r="AJ17" s="319">
        <v>0</v>
      </c>
      <c r="AK17" s="319">
        <v>0</v>
      </c>
      <c r="AL17" s="202">
        <v>0</v>
      </c>
      <c r="AM17" s="202">
        <v>0</v>
      </c>
      <c r="AN17" s="202">
        <v>0</v>
      </c>
      <c r="AO17" s="202">
        <v>0</v>
      </c>
      <c r="AP17" s="319">
        <v>0</v>
      </c>
      <c r="AQ17" s="319">
        <v>0</v>
      </c>
      <c r="AR17" s="319">
        <v>0</v>
      </c>
      <c r="AS17" s="202">
        <v>0</v>
      </c>
      <c r="AT17" s="202">
        <v>0</v>
      </c>
      <c r="AU17" s="202">
        <v>0</v>
      </c>
      <c r="AV17" s="202">
        <v>0</v>
      </c>
      <c r="AW17" s="202">
        <v>0</v>
      </c>
      <c r="AX17" s="202">
        <v>0</v>
      </c>
      <c r="AY17" s="202">
        <v>0</v>
      </c>
      <c r="AZ17" s="202">
        <v>0</v>
      </c>
      <c r="BA17" s="202">
        <v>0</v>
      </c>
      <c r="BB17" s="202">
        <v>0</v>
      </c>
      <c r="BC17" s="202">
        <v>0</v>
      </c>
      <c r="BD17" s="202">
        <v>0</v>
      </c>
      <c r="BE17" s="202">
        <v>0</v>
      </c>
      <c r="BF17" s="202">
        <v>0</v>
      </c>
      <c r="BG17" s="319">
        <v>0</v>
      </c>
      <c r="BH17" s="319">
        <v>0</v>
      </c>
      <c r="BI17" s="319">
        <v>0</v>
      </c>
      <c r="BJ17" s="321">
        <v>0</v>
      </c>
      <c r="BK17" s="321">
        <v>0</v>
      </c>
    </row>
    <row r="18" spans="1:63" ht="20.100000000000001" customHeight="1" x14ac:dyDescent="0.2">
      <c r="A18" s="375" t="s">
        <v>1277</v>
      </c>
      <c r="B18" s="341" t="s">
        <v>67</v>
      </c>
      <c r="C18" s="340" t="s">
        <v>68</v>
      </c>
      <c r="D18" s="202">
        <v>0</v>
      </c>
      <c r="E18" s="202">
        <v>0</v>
      </c>
      <c r="F18" s="320">
        <v>0</v>
      </c>
      <c r="G18" s="202">
        <v>0</v>
      </c>
      <c r="H18" s="202">
        <v>0</v>
      </c>
      <c r="I18" s="202">
        <v>0</v>
      </c>
      <c r="J18" s="202">
        <v>0</v>
      </c>
      <c r="K18" s="202">
        <v>0</v>
      </c>
      <c r="L18" s="202">
        <v>0</v>
      </c>
      <c r="M18" s="202">
        <v>0</v>
      </c>
      <c r="N18" s="202">
        <v>0</v>
      </c>
      <c r="O18" s="202">
        <v>0</v>
      </c>
      <c r="P18" s="202">
        <v>0</v>
      </c>
      <c r="Q18" s="202">
        <v>0</v>
      </c>
      <c r="R18" s="202">
        <v>0</v>
      </c>
      <c r="S18" s="202">
        <v>0</v>
      </c>
      <c r="T18" s="202">
        <v>0</v>
      </c>
      <c r="U18" s="202">
        <v>0</v>
      </c>
      <c r="V18" s="202">
        <v>0</v>
      </c>
      <c r="W18" s="202">
        <v>0</v>
      </c>
      <c r="X18" s="202">
        <v>0</v>
      </c>
      <c r="Y18" s="202">
        <v>0</v>
      </c>
      <c r="Z18" s="202">
        <v>0</v>
      </c>
      <c r="AA18" s="202">
        <v>0</v>
      </c>
      <c r="AB18" s="202">
        <v>0</v>
      </c>
      <c r="AC18" s="319">
        <v>0</v>
      </c>
      <c r="AD18" s="319">
        <v>0</v>
      </c>
      <c r="AE18" s="319">
        <v>0</v>
      </c>
      <c r="AF18" s="319">
        <v>0</v>
      </c>
      <c r="AG18" s="319">
        <v>0</v>
      </c>
      <c r="AH18" s="319">
        <v>0</v>
      </c>
      <c r="AI18" s="319">
        <v>0</v>
      </c>
      <c r="AJ18" s="319">
        <v>0</v>
      </c>
      <c r="AK18" s="319">
        <v>0</v>
      </c>
      <c r="AL18" s="202">
        <v>0</v>
      </c>
      <c r="AM18" s="202">
        <v>0</v>
      </c>
      <c r="AN18" s="202">
        <v>0</v>
      </c>
      <c r="AO18" s="202">
        <v>0</v>
      </c>
      <c r="AP18" s="319">
        <v>0</v>
      </c>
      <c r="AQ18" s="319">
        <v>0</v>
      </c>
      <c r="AR18" s="319">
        <v>0</v>
      </c>
      <c r="AS18" s="202">
        <v>0</v>
      </c>
      <c r="AT18" s="202">
        <v>0</v>
      </c>
      <c r="AU18" s="202">
        <v>0</v>
      </c>
      <c r="AV18" s="202">
        <v>0</v>
      </c>
      <c r="AW18" s="202">
        <v>0</v>
      </c>
      <c r="AX18" s="202">
        <v>0</v>
      </c>
      <c r="AY18" s="202">
        <v>0</v>
      </c>
      <c r="AZ18" s="202">
        <v>0</v>
      </c>
      <c r="BA18" s="202">
        <v>0</v>
      </c>
      <c r="BB18" s="202">
        <v>0</v>
      </c>
      <c r="BC18" s="202">
        <v>0</v>
      </c>
      <c r="BD18" s="202">
        <v>0</v>
      </c>
      <c r="BE18" s="202">
        <v>0</v>
      </c>
      <c r="BF18" s="202">
        <v>0</v>
      </c>
      <c r="BG18" s="319">
        <v>0</v>
      </c>
      <c r="BH18" s="319">
        <v>0</v>
      </c>
      <c r="BI18" s="319">
        <v>0</v>
      </c>
      <c r="BJ18" s="321">
        <v>0</v>
      </c>
      <c r="BK18" s="321">
        <v>0</v>
      </c>
    </row>
    <row r="19" spans="1:63" ht="20.100000000000001" customHeight="1" x14ac:dyDescent="0.2">
      <c r="A19" s="376">
        <v>2</v>
      </c>
      <c r="B19" s="317" t="s">
        <v>69</v>
      </c>
      <c r="C19" s="316" t="s">
        <v>70</v>
      </c>
      <c r="D19" s="320">
        <v>297.89999999999998</v>
      </c>
      <c r="E19" s="320">
        <v>0.8899999999999999</v>
      </c>
      <c r="F19" s="320">
        <v>0.71</v>
      </c>
      <c r="G19" s="320">
        <v>0</v>
      </c>
      <c r="H19" s="320">
        <v>0</v>
      </c>
      <c r="I19" s="320">
        <v>0</v>
      </c>
      <c r="J19" s="320">
        <v>0.35</v>
      </c>
      <c r="K19" s="320">
        <v>0.36</v>
      </c>
      <c r="L19" s="320">
        <v>0</v>
      </c>
      <c r="M19" s="320">
        <v>0</v>
      </c>
      <c r="N19" s="320">
        <v>0</v>
      </c>
      <c r="O19" s="320">
        <v>0</v>
      </c>
      <c r="P19" s="320">
        <v>0</v>
      </c>
      <c r="Q19" s="320">
        <v>0</v>
      </c>
      <c r="R19" s="320">
        <v>0.18</v>
      </c>
      <c r="S19" s="320">
        <v>0</v>
      </c>
      <c r="T19" s="320">
        <v>0</v>
      </c>
      <c r="U19" s="320">
        <v>0</v>
      </c>
      <c r="V19" s="320">
        <v>0</v>
      </c>
      <c r="W19" s="320">
        <v>0</v>
      </c>
      <c r="X19" s="320">
        <v>0</v>
      </c>
      <c r="Y19" s="320">
        <v>0</v>
      </c>
      <c r="Z19" s="320">
        <v>0</v>
      </c>
      <c r="AA19" s="320">
        <v>0</v>
      </c>
      <c r="AB19" s="320">
        <v>0</v>
      </c>
      <c r="AC19" s="320">
        <v>0</v>
      </c>
      <c r="AD19" s="320">
        <v>0</v>
      </c>
      <c r="AE19" s="320">
        <v>0</v>
      </c>
      <c r="AF19" s="320">
        <v>0</v>
      </c>
      <c r="AG19" s="320">
        <v>0</v>
      </c>
      <c r="AH19" s="320">
        <v>0</v>
      </c>
      <c r="AI19" s="320">
        <v>0</v>
      </c>
      <c r="AJ19" s="320">
        <v>0</v>
      </c>
      <c r="AK19" s="320">
        <v>0</v>
      </c>
      <c r="AL19" s="320">
        <v>0</v>
      </c>
      <c r="AM19" s="320">
        <v>0</v>
      </c>
      <c r="AN19" s="320">
        <v>0</v>
      </c>
      <c r="AO19" s="320">
        <v>0</v>
      </c>
      <c r="AP19" s="320">
        <v>0</v>
      </c>
      <c r="AQ19" s="320">
        <v>0</v>
      </c>
      <c r="AR19" s="320">
        <v>0</v>
      </c>
      <c r="AS19" s="320">
        <v>0</v>
      </c>
      <c r="AT19" s="320">
        <v>0</v>
      </c>
      <c r="AU19" s="320">
        <v>0</v>
      </c>
      <c r="AV19" s="320">
        <v>0</v>
      </c>
      <c r="AW19" s="320">
        <v>0</v>
      </c>
      <c r="AX19" s="320">
        <v>0.18</v>
      </c>
      <c r="AY19" s="320">
        <v>0</v>
      </c>
      <c r="AZ19" s="320">
        <v>0</v>
      </c>
      <c r="BA19" s="320">
        <v>0</v>
      </c>
      <c r="BB19" s="320">
        <v>0</v>
      </c>
      <c r="BC19" s="320">
        <v>0</v>
      </c>
      <c r="BD19" s="320">
        <v>0</v>
      </c>
      <c r="BE19" s="320">
        <v>0</v>
      </c>
      <c r="BF19" s="320">
        <v>0</v>
      </c>
      <c r="BG19" s="320">
        <v>0</v>
      </c>
      <c r="BH19" s="320">
        <v>0</v>
      </c>
      <c r="BI19" s="320">
        <v>0</v>
      </c>
      <c r="BJ19" s="320">
        <v>0.71</v>
      </c>
      <c r="BK19" s="320">
        <v>298.60999999999996</v>
      </c>
    </row>
    <row r="20" spans="1:63" ht="20.100000000000001" customHeight="1" x14ac:dyDescent="0.2">
      <c r="A20" s="375" t="s">
        <v>71</v>
      </c>
      <c r="B20" s="341" t="s">
        <v>72</v>
      </c>
      <c r="C20" s="340" t="s">
        <v>73</v>
      </c>
      <c r="D20" s="202">
        <v>0</v>
      </c>
      <c r="E20" s="202">
        <v>0</v>
      </c>
      <c r="F20" s="320">
        <v>0</v>
      </c>
      <c r="G20" s="202">
        <v>0</v>
      </c>
      <c r="H20" s="202">
        <v>0</v>
      </c>
      <c r="I20" s="202">
        <v>0</v>
      </c>
      <c r="J20" s="202">
        <v>0</v>
      </c>
      <c r="K20" s="202">
        <v>0</v>
      </c>
      <c r="L20" s="202">
        <v>0</v>
      </c>
      <c r="M20" s="202">
        <v>0</v>
      </c>
      <c r="N20" s="202">
        <v>0</v>
      </c>
      <c r="O20" s="202">
        <v>0</v>
      </c>
      <c r="P20" s="202">
        <v>0</v>
      </c>
      <c r="Q20" s="202">
        <v>0</v>
      </c>
      <c r="R20" s="202">
        <v>0</v>
      </c>
      <c r="S20" s="202">
        <v>0</v>
      </c>
      <c r="T20" s="202">
        <v>0</v>
      </c>
      <c r="U20" s="202">
        <v>0</v>
      </c>
      <c r="V20" s="202">
        <v>0</v>
      </c>
      <c r="W20" s="202">
        <v>0</v>
      </c>
      <c r="X20" s="202">
        <v>0</v>
      </c>
      <c r="Y20" s="202">
        <v>0</v>
      </c>
      <c r="Z20" s="202">
        <v>0</v>
      </c>
      <c r="AA20" s="202">
        <v>0</v>
      </c>
      <c r="AB20" s="202">
        <v>0</v>
      </c>
      <c r="AC20" s="319">
        <v>0</v>
      </c>
      <c r="AD20" s="319">
        <v>0</v>
      </c>
      <c r="AE20" s="319">
        <v>0</v>
      </c>
      <c r="AF20" s="319">
        <v>0</v>
      </c>
      <c r="AG20" s="319">
        <v>0</v>
      </c>
      <c r="AH20" s="319">
        <v>0</v>
      </c>
      <c r="AI20" s="319">
        <v>0</v>
      </c>
      <c r="AJ20" s="319">
        <v>0</v>
      </c>
      <c r="AK20" s="319">
        <v>0</v>
      </c>
      <c r="AL20" s="202">
        <v>0</v>
      </c>
      <c r="AM20" s="202">
        <v>0</v>
      </c>
      <c r="AN20" s="202">
        <v>0</v>
      </c>
      <c r="AO20" s="202">
        <v>0</v>
      </c>
      <c r="AP20" s="319">
        <v>0</v>
      </c>
      <c r="AQ20" s="319">
        <v>0</v>
      </c>
      <c r="AR20" s="319">
        <v>0</v>
      </c>
      <c r="AS20" s="202">
        <v>0</v>
      </c>
      <c r="AT20" s="202">
        <v>0</v>
      </c>
      <c r="AU20" s="202">
        <v>0</v>
      </c>
      <c r="AV20" s="202">
        <v>0</v>
      </c>
      <c r="AW20" s="202">
        <v>0</v>
      </c>
      <c r="AX20" s="202">
        <v>0</v>
      </c>
      <c r="AY20" s="202">
        <v>0</v>
      </c>
      <c r="AZ20" s="202">
        <v>0</v>
      </c>
      <c r="BA20" s="202">
        <v>0</v>
      </c>
      <c r="BB20" s="202">
        <v>0</v>
      </c>
      <c r="BC20" s="202">
        <v>0</v>
      </c>
      <c r="BD20" s="202">
        <v>0</v>
      </c>
      <c r="BE20" s="202">
        <v>0</v>
      </c>
      <c r="BF20" s="202">
        <v>0</v>
      </c>
      <c r="BG20" s="319">
        <v>0</v>
      </c>
      <c r="BH20" s="319">
        <v>0</v>
      </c>
      <c r="BI20" s="319">
        <v>0</v>
      </c>
      <c r="BJ20" s="321">
        <v>0</v>
      </c>
      <c r="BK20" s="321">
        <v>0</v>
      </c>
    </row>
    <row r="21" spans="1:63" ht="20.100000000000001" customHeight="1" x14ac:dyDescent="0.2">
      <c r="A21" s="375" t="s">
        <v>74</v>
      </c>
      <c r="B21" s="341" t="s">
        <v>75</v>
      </c>
      <c r="C21" s="340" t="s">
        <v>76</v>
      </c>
      <c r="D21" s="202">
        <v>0.1</v>
      </c>
      <c r="E21" s="202">
        <v>0</v>
      </c>
      <c r="F21" s="320">
        <v>0</v>
      </c>
      <c r="G21" s="202">
        <v>0</v>
      </c>
      <c r="H21" s="202">
        <v>0</v>
      </c>
      <c r="I21" s="202">
        <v>0</v>
      </c>
      <c r="J21" s="202">
        <v>0</v>
      </c>
      <c r="K21" s="202">
        <v>0</v>
      </c>
      <c r="L21" s="202">
        <v>0</v>
      </c>
      <c r="M21" s="202">
        <v>0</v>
      </c>
      <c r="N21" s="202">
        <v>0</v>
      </c>
      <c r="O21" s="202">
        <v>0</v>
      </c>
      <c r="P21" s="202">
        <v>0</v>
      </c>
      <c r="Q21" s="202">
        <v>0</v>
      </c>
      <c r="R21" s="202">
        <v>0</v>
      </c>
      <c r="S21" s="202">
        <v>0</v>
      </c>
      <c r="T21" s="202">
        <v>0</v>
      </c>
      <c r="U21" s="202">
        <v>0</v>
      </c>
      <c r="V21" s="202">
        <v>0</v>
      </c>
      <c r="W21" s="202">
        <v>0</v>
      </c>
      <c r="X21" s="202">
        <v>0</v>
      </c>
      <c r="Y21" s="202">
        <v>0</v>
      </c>
      <c r="Z21" s="202">
        <v>0</v>
      </c>
      <c r="AA21" s="202">
        <v>0</v>
      </c>
      <c r="AB21" s="202">
        <v>0</v>
      </c>
      <c r="AC21" s="319">
        <v>0</v>
      </c>
      <c r="AD21" s="319">
        <v>0</v>
      </c>
      <c r="AE21" s="319">
        <v>0</v>
      </c>
      <c r="AF21" s="319">
        <v>0</v>
      </c>
      <c r="AG21" s="319">
        <v>0</v>
      </c>
      <c r="AH21" s="319">
        <v>0</v>
      </c>
      <c r="AI21" s="319">
        <v>0</v>
      </c>
      <c r="AJ21" s="319">
        <v>0</v>
      </c>
      <c r="AK21" s="319">
        <v>0</v>
      </c>
      <c r="AL21" s="202">
        <v>0</v>
      </c>
      <c r="AM21" s="202">
        <v>0</v>
      </c>
      <c r="AN21" s="202">
        <v>0</v>
      </c>
      <c r="AO21" s="202">
        <v>0</v>
      </c>
      <c r="AP21" s="319">
        <v>0</v>
      </c>
      <c r="AQ21" s="319">
        <v>0</v>
      </c>
      <c r="AR21" s="319">
        <v>0</v>
      </c>
      <c r="AS21" s="202">
        <v>0</v>
      </c>
      <c r="AT21" s="202">
        <v>0</v>
      </c>
      <c r="AU21" s="202">
        <v>0</v>
      </c>
      <c r="AV21" s="202">
        <v>0</v>
      </c>
      <c r="AW21" s="202">
        <v>0</v>
      </c>
      <c r="AX21" s="202">
        <v>0</v>
      </c>
      <c r="AY21" s="202">
        <v>0</v>
      </c>
      <c r="AZ21" s="202">
        <v>0</v>
      </c>
      <c r="BA21" s="202">
        <v>0</v>
      </c>
      <c r="BB21" s="202">
        <v>0</v>
      </c>
      <c r="BC21" s="202">
        <v>0</v>
      </c>
      <c r="BD21" s="202">
        <v>0</v>
      </c>
      <c r="BE21" s="202">
        <v>0</v>
      </c>
      <c r="BF21" s="202">
        <v>0</v>
      </c>
      <c r="BG21" s="319">
        <v>0</v>
      </c>
      <c r="BH21" s="319">
        <v>0</v>
      </c>
      <c r="BI21" s="319">
        <v>0</v>
      </c>
      <c r="BJ21" s="321">
        <v>0</v>
      </c>
      <c r="BK21" s="321">
        <v>0.1</v>
      </c>
    </row>
    <row r="22" spans="1:63" ht="20.100000000000001" customHeight="1" x14ac:dyDescent="0.2">
      <c r="A22" s="375" t="s">
        <v>77</v>
      </c>
      <c r="B22" s="341" t="s">
        <v>78</v>
      </c>
      <c r="C22" s="340" t="s">
        <v>79</v>
      </c>
      <c r="D22" s="202">
        <v>0</v>
      </c>
      <c r="E22" s="202">
        <v>0</v>
      </c>
      <c r="F22" s="320">
        <v>0</v>
      </c>
      <c r="G22" s="202">
        <v>0</v>
      </c>
      <c r="H22" s="202">
        <v>0</v>
      </c>
      <c r="I22" s="202">
        <v>0</v>
      </c>
      <c r="J22" s="202">
        <v>0</v>
      </c>
      <c r="K22" s="202">
        <v>0</v>
      </c>
      <c r="L22" s="202">
        <v>0</v>
      </c>
      <c r="M22" s="202">
        <v>0</v>
      </c>
      <c r="N22" s="202">
        <v>0</v>
      </c>
      <c r="O22" s="202">
        <v>0</v>
      </c>
      <c r="P22" s="202">
        <v>0</v>
      </c>
      <c r="Q22" s="202">
        <v>0</v>
      </c>
      <c r="R22" s="202">
        <v>0</v>
      </c>
      <c r="S22" s="202">
        <v>0</v>
      </c>
      <c r="T22" s="202">
        <v>0</v>
      </c>
      <c r="U22" s="202">
        <v>0</v>
      </c>
      <c r="V22" s="202">
        <v>0</v>
      </c>
      <c r="W22" s="202">
        <v>0</v>
      </c>
      <c r="X22" s="202">
        <v>0</v>
      </c>
      <c r="Y22" s="202">
        <v>0</v>
      </c>
      <c r="Z22" s="202">
        <v>0</v>
      </c>
      <c r="AA22" s="202">
        <v>0</v>
      </c>
      <c r="AB22" s="202">
        <v>0</v>
      </c>
      <c r="AC22" s="319">
        <v>0</v>
      </c>
      <c r="AD22" s="319">
        <v>0</v>
      </c>
      <c r="AE22" s="319">
        <v>0</v>
      </c>
      <c r="AF22" s="319">
        <v>0</v>
      </c>
      <c r="AG22" s="319">
        <v>0</v>
      </c>
      <c r="AH22" s="319">
        <v>0</v>
      </c>
      <c r="AI22" s="319">
        <v>0</v>
      </c>
      <c r="AJ22" s="319">
        <v>0</v>
      </c>
      <c r="AK22" s="319">
        <v>0</v>
      </c>
      <c r="AL22" s="202">
        <v>0</v>
      </c>
      <c r="AM22" s="202">
        <v>0</v>
      </c>
      <c r="AN22" s="202">
        <v>0</v>
      </c>
      <c r="AO22" s="202">
        <v>0</v>
      </c>
      <c r="AP22" s="319">
        <v>0</v>
      </c>
      <c r="AQ22" s="319">
        <v>0</v>
      </c>
      <c r="AR22" s="319">
        <v>0</v>
      </c>
      <c r="AS22" s="202">
        <v>0</v>
      </c>
      <c r="AT22" s="202">
        <v>0</v>
      </c>
      <c r="AU22" s="202">
        <v>0</v>
      </c>
      <c r="AV22" s="202">
        <v>0</v>
      </c>
      <c r="AW22" s="202">
        <v>0</v>
      </c>
      <c r="AX22" s="202">
        <v>0</v>
      </c>
      <c r="AY22" s="202">
        <v>0</v>
      </c>
      <c r="AZ22" s="202">
        <v>0</v>
      </c>
      <c r="BA22" s="202">
        <v>0</v>
      </c>
      <c r="BB22" s="202">
        <v>0</v>
      </c>
      <c r="BC22" s="202">
        <v>0</v>
      </c>
      <c r="BD22" s="202">
        <v>0</v>
      </c>
      <c r="BE22" s="202">
        <v>0</v>
      </c>
      <c r="BF22" s="202">
        <v>0</v>
      </c>
      <c r="BG22" s="319">
        <v>0</v>
      </c>
      <c r="BH22" s="319">
        <v>0</v>
      </c>
      <c r="BI22" s="319">
        <v>0</v>
      </c>
      <c r="BJ22" s="321">
        <v>0</v>
      </c>
      <c r="BK22" s="321">
        <v>0</v>
      </c>
    </row>
    <row r="23" spans="1:63" ht="20.100000000000001" customHeight="1" x14ac:dyDescent="0.2">
      <c r="A23" s="375" t="s">
        <v>80</v>
      </c>
      <c r="B23" s="341" t="s">
        <v>520</v>
      </c>
      <c r="C23" s="340" t="s">
        <v>521</v>
      </c>
      <c r="D23" s="202">
        <v>0</v>
      </c>
      <c r="E23" s="202">
        <v>0</v>
      </c>
      <c r="F23" s="320">
        <v>0</v>
      </c>
      <c r="G23" s="202">
        <v>0</v>
      </c>
      <c r="H23" s="202">
        <v>0</v>
      </c>
      <c r="I23" s="202">
        <v>0</v>
      </c>
      <c r="J23" s="202">
        <v>0</v>
      </c>
      <c r="K23" s="202">
        <v>0</v>
      </c>
      <c r="L23" s="202">
        <v>0</v>
      </c>
      <c r="M23" s="202">
        <v>0</v>
      </c>
      <c r="N23" s="202">
        <v>0</v>
      </c>
      <c r="O23" s="202">
        <v>0</v>
      </c>
      <c r="P23" s="202">
        <v>0</v>
      </c>
      <c r="Q23" s="202">
        <v>0</v>
      </c>
      <c r="R23" s="202">
        <v>0</v>
      </c>
      <c r="S23" s="202">
        <v>0</v>
      </c>
      <c r="T23" s="202">
        <v>0</v>
      </c>
      <c r="U23" s="202">
        <v>0</v>
      </c>
      <c r="V23" s="202">
        <v>0</v>
      </c>
      <c r="W23" s="202">
        <v>0</v>
      </c>
      <c r="X23" s="202">
        <v>0</v>
      </c>
      <c r="Y23" s="202">
        <v>0</v>
      </c>
      <c r="Z23" s="202">
        <v>0</v>
      </c>
      <c r="AA23" s="202">
        <v>0</v>
      </c>
      <c r="AB23" s="202">
        <v>0</v>
      </c>
      <c r="AC23" s="319">
        <v>0</v>
      </c>
      <c r="AD23" s="319">
        <v>0</v>
      </c>
      <c r="AE23" s="319">
        <v>0</v>
      </c>
      <c r="AF23" s="319">
        <v>0</v>
      </c>
      <c r="AG23" s="319">
        <v>0</v>
      </c>
      <c r="AH23" s="319">
        <v>0</v>
      </c>
      <c r="AI23" s="319">
        <v>0</v>
      </c>
      <c r="AJ23" s="319">
        <v>0</v>
      </c>
      <c r="AK23" s="319">
        <v>0</v>
      </c>
      <c r="AL23" s="202">
        <v>0</v>
      </c>
      <c r="AM23" s="202">
        <v>0</v>
      </c>
      <c r="AN23" s="202">
        <v>0</v>
      </c>
      <c r="AO23" s="202">
        <v>0</v>
      </c>
      <c r="AP23" s="319">
        <v>0</v>
      </c>
      <c r="AQ23" s="319">
        <v>0</v>
      </c>
      <c r="AR23" s="319">
        <v>0</v>
      </c>
      <c r="AS23" s="202">
        <v>0</v>
      </c>
      <c r="AT23" s="202">
        <v>0</v>
      </c>
      <c r="AU23" s="202">
        <v>0</v>
      </c>
      <c r="AV23" s="202">
        <v>0</v>
      </c>
      <c r="AW23" s="202">
        <v>0</v>
      </c>
      <c r="AX23" s="202">
        <v>0</v>
      </c>
      <c r="AY23" s="202">
        <v>0</v>
      </c>
      <c r="AZ23" s="202">
        <v>0</v>
      </c>
      <c r="BA23" s="202">
        <v>0</v>
      </c>
      <c r="BB23" s="202">
        <v>0</v>
      </c>
      <c r="BC23" s="202">
        <v>0</v>
      </c>
      <c r="BD23" s="202">
        <v>0</v>
      </c>
      <c r="BE23" s="202">
        <v>0</v>
      </c>
      <c r="BF23" s="202">
        <v>0</v>
      </c>
      <c r="BG23" s="319">
        <v>0</v>
      </c>
      <c r="BH23" s="319">
        <v>0</v>
      </c>
      <c r="BI23" s="319">
        <v>0</v>
      </c>
      <c r="BJ23" s="321">
        <v>0</v>
      </c>
      <c r="BK23" s="321">
        <v>0</v>
      </c>
    </row>
    <row r="24" spans="1:63" ht="20.100000000000001" customHeight="1" x14ac:dyDescent="0.2">
      <c r="A24" s="375" t="s">
        <v>83</v>
      </c>
      <c r="B24" s="341" t="s">
        <v>81</v>
      </c>
      <c r="C24" s="340" t="s">
        <v>82</v>
      </c>
      <c r="D24" s="202">
        <v>0</v>
      </c>
      <c r="E24" s="202">
        <v>0</v>
      </c>
      <c r="F24" s="320">
        <v>0</v>
      </c>
      <c r="G24" s="202">
        <v>0</v>
      </c>
      <c r="H24" s="202">
        <v>0</v>
      </c>
      <c r="I24" s="202">
        <v>0</v>
      </c>
      <c r="J24" s="202">
        <v>0</v>
      </c>
      <c r="K24" s="202">
        <v>0</v>
      </c>
      <c r="L24" s="202">
        <v>0</v>
      </c>
      <c r="M24" s="202">
        <v>0</v>
      </c>
      <c r="N24" s="202">
        <v>0</v>
      </c>
      <c r="O24" s="202">
        <v>0</v>
      </c>
      <c r="P24" s="202">
        <v>0</v>
      </c>
      <c r="Q24" s="202">
        <v>0</v>
      </c>
      <c r="R24" s="202">
        <v>0</v>
      </c>
      <c r="S24" s="202">
        <v>0</v>
      </c>
      <c r="T24" s="202">
        <v>0</v>
      </c>
      <c r="U24" s="202">
        <v>0</v>
      </c>
      <c r="V24" s="202">
        <v>0</v>
      </c>
      <c r="W24" s="202">
        <v>0</v>
      </c>
      <c r="X24" s="202">
        <v>0</v>
      </c>
      <c r="Y24" s="202">
        <v>0</v>
      </c>
      <c r="Z24" s="202">
        <v>0</v>
      </c>
      <c r="AA24" s="202">
        <v>0</v>
      </c>
      <c r="AB24" s="202">
        <v>0</v>
      </c>
      <c r="AC24" s="319">
        <v>0</v>
      </c>
      <c r="AD24" s="319">
        <v>0</v>
      </c>
      <c r="AE24" s="319">
        <v>0</v>
      </c>
      <c r="AF24" s="319">
        <v>0</v>
      </c>
      <c r="AG24" s="319">
        <v>0</v>
      </c>
      <c r="AH24" s="319">
        <v>0</v>
      </c>
      <c r="AI24" s="319">
        <v>0</v>
      </c>
      <c r="AJ24" s="319">
        <v>0</v>
      </c>
      <c r="AK24" s="319">
        <v>0</v>
      </c>
      <c r="AL24" s="202">
        <v>0</v>
      </c>
      <c r="AM24" s="202">
        <v>0</v>
      </c>
      <c r="AN24" s="202">
        <v>0</v>
      </c>
      <c r="AO24" s="202">
        <v>0</v>
      </c>
      <c r="AP24" s="319">
        <v>0</v>
      </c>
      <c r="AQ24" s="319">
        <v>0</v>
      </c>
      <c r="AR24" s="319">
        <v>0</v>
      </c>
      <c r="AS24" s="202">
        <v>0</v>
      </c>
      <c r="AT24" s="202">
        <v>0</v>
      </c>
      <c r="AU24" s="202">
        <v>0</v>
      </c>
      <c r="AV24" s="202">
        <v>0</v>
      </c>
      <c r="AW24" s="202">
        <v>0</v>
      </c>
      <c r="AX24" s="202">
        <v>0</v>
      </c>
      <c r="AY24" s="202">
        <v>0</v>
      </c>
      <c r="AZ24" s="202">
        <v>0</v>
      </c>
      <c r="BA24" s="202">
        <v>0</v>
      </c>
      <c r="BB24" s="202">
        <v>0</v>
      </c>
      <c r="BC24" s="202">
        <v>0</v>
      </c>
      <c r="BD24" s="202">
        <v>0</v>
      </c>
      <c r="BE24" s="202">
        <v>0</v>
      </c>
      <c r="BF24" s="202">
        <v>0</v>
      </c>
      <c r="BG24" s="319">
        <v>0</v>
      </c>
      <c r="BH24" s="319">
        <v>0</v>
      </c>
      <c r="BI24" s="319">
        <v>0</v>
      </c>
      <c r="BJ24" s="321">
        <v>0</v>
      </c>
      <c r="BK24" s="321">
        <v>0</v>
      </c>
    </row>
    <row r="25" spans="1:63" ht="20.100000000000001" customHeight="1" x14ac:dyDescent="0.2">
      <c r="A25" s="375" t="s">
        <v>86</v>
      </c>
      <c r="B25" s="341" t="s">
        <v>84</v>
      </c>
      <c r="C25" s="340" t="s">
        <v>85</v>
      </c>
      <c r="D25" s="202">
        <v>0.2</v>
      </c>
      <c r="E25" s="202">
        <v>0</v>
      </c>
      <c r="F25" s="320">
        <v>0</v>
      </c>
      <c r="G25" s="202">
        <v>0</v>
      </c>
      <c r="H25" s="202">
        <v>0</v>
      </c>
      <c r="I25" s="202">
        <v>0</v>
      </c>
      <c r="J25" s="202">
        <v>0</v>
      </c>
      <c r="K25" s="202">
        <v>0</v>
      </c>
      <c r="L25" s="202">
        <v>0</v>
      </c>
      <c r="M25" s="202">
        <v>0</v>
      </c>
      <c r="N25" s="202">
        <v>0</v>
      </c>
      <c r="O25" s="202">
        <v>0</v>
      </c>
      <c r="P25" s="202">
        <v>0</v>
      </c>
      <c r="Q25" s="202">
        <v>0</v>
      </c>
      <c r="R25" s="202">
        <v>0</v>
      </c>
      <c r="S25" s="202">
        <v>0</v>
      </c>
      <c r="T25" s="202">
        <v>0</v>
      </c>
      <c r="U25" s="202">
        <v>0</v>
      </c>
      <c r="V25" s="202">
        <v>0</v>
      </c>
      <c r="W25" s="202">
        <v>0</v>
      </c>
      <c r="X25" s="202">
        <v>0</v>
      </c>
      <c r="Y25" s="202">
        <v>0</v>
      </c>
      <c r="Z25" s="202">
        <v>0</v>
      </c>
      <c r="AA25" s="202">
        <v>0</v>
      </c>
      <c r="AB25" s="202">
        <v>0</v>
      </c>
      <c r="AC25" s="319">
        <v>0</v>
      </c>
      <c r="AD25" s="319">
        <v>0</v>
      </c>
      <c r="AE25" s="319">
        <v>0</v>
      </c>
      <c r="AF25" s="319">
        <v>0</v>
      </c>
      <c r="AG25" s="319">
        <v>0</v>
      </c>
      <c r="AH25" s="319">
        <v>0</v>
      </c>
      <c r="AI25" s="319">
        <v>0</v>
      </c>
      <c r="AJ25" s="319">
        <v>0</v>
      </c>
      <c r="AK25" s="319">
        <v>0</v>
      </c>
      <c r="AL25" s="202">
        <v>0</v>
      </c>
      <c r="AM25" s="202">
        <v>0</v>
      </c>
      <c r="AN25" s="202">
        <v>0</v>
      </c>
      <c r="AO25" s="202">
        <v>0</v>
      </c>
      <c r="AP25" s="319">
        <v>0</v>
      </c>
      <c r="AQ25" s="319">
        <v>0</v>
      </c>
      <c r="AR25" s="319">
        <v>0</v>
      </c>
      <c r="AS25" s="202">
        <v>0</v>
      </c>
      <c r="AT25" s="202">
        <v>0</v>
      </c>
      <c r="AU25" s="202">
        <v>0</v>
      </c>
      <c r="AV25" s="202">
        <v>0</v>
      </c>
      <c r="AW25" s="202">
        <v>0</v>
      </c>
      <c r="AX25" s="202">
        <v>0</v>
      </c>
      <c r="AY25" s="202">
        <v>0</v>
      </c>
      <c r="AZ25" s="202">
        <v>0</v>
      </c>
      <c r="BA25" s="202">
        <v>0</v>
      </c>
      <c r="BB25" s="202">
        <v>0</v>
      </c>
      <c r="BC25" s="202">
        <v>0</v>
      </c>
      <c r="BD25" s="202">
        <v>0</v>
      </c>
      <c r="BE25" s="202">
        <v>0</v>
      </c>
      <c r="BF25" s="202">
        <v>0</v>
      </c>
      <c r="BG25" s="319">
        <v>0</v>
      </c>
      <c r="BH25" s="319">
        <v>0</v>
      </c>
      <c r="BI25" s="319">
        <v>0</v>
      </c>
      <c r="BJ25" s="321">
        <v>0</v>
      </c>
      <c r="BK25" s="321">
        <v>0.2</v>
      </c>
    </row>
    <row r="26" spans="1:63" ht="20.100000000000001" customHeight="1" x14ac:dyDescent="0.2">
      <c r="A26" s="375" t="s">
        <v>89</v>
      </c>
      <c r="B26" s="341" t="s">
        <v>87</v>
      </c>
      <c r="C26" s="340" t="s">
        <v>88</v>
      </c>
      <c r="D26" s="202">
        <v>41.89</v>
      </c>
      <c r="E26" s="202">
        <v>0</v>
      </c>
      <c r="F26" s="320">
        <v>0</v>
      </c>
      <c r="G26" s="202">
        <v>0</v>
      </c>
      <c r="H26" s="202">
        <v>0</v>
      </c>
      <c r="I26" s="202">
        <v>0</v>
      </c>
      <c r="J26" s="202">
        <v>0</v>
      </c>
      <c r="K26" s="202">
        <v>0</v>
      </c>
      <c r="L26" s="202">
        <v>0</v>
      </c>
      <c r="M26" s="202">
        <v>0</v>
      </c>
      <c r="N26" s="202">
        <v>0</v>
      </c>
      <c r="O26" s="202">
        <v>0</v>
      </c>
      <c r="P26" s="202">
        <v>0</v>
      </c>
      <c r="Q26" s="202">
        <v>0</v>
      </c>
      <c r="R26" s="202">
        <v>0</v>
      </c>
      <c r="S26" s="202">
        <v>0</v>
      </c>
      <c r="T26" s="202">
        <v>0</v>
      </c>
      <c r="U26" s="202">
        <v>0</v>
      </c>
      <c r="V26" s="202">
        <v>0</v>
      </c>
      <c r="W26" s="202">
        <v>0</v>
      </c>
      <c r="X26" s="202">
        <v>0</v>
      </c>
      <c r="Y26" s="202">
        <v>0</v>
      </c>
      <c r="Z26" s="202">
        <v>0</v>
      </c>
      <c r="AA26" s="202">
        <v>0</v>
      </c>
      <c r="AB26" s="202">
        <v>0</v>
      </c>
      <c r="AC26" s="319">
        <v>0</v>
      </c>
      <c r="AD26" s="319">
        <v>0</v>
      </c>
      <c r="AE26" s="319">
        <v>0</v>
      </c>
      <c r="AF26" s="319">
        <v>0</v>
      </c>
      <c r="AG26" s="319">
        <v>0</v>
      </c>
      <c r="AH26" s="319">
        <v>0</v>
      </c>
      <c r="AI26" s="319">
        <v>0</v>
      </c>
      <c r="AJ26" s="319">
        <v>0</v>
      </c>
      <c r="AK26" s="319">
        <v>0</v>
      </c>
      <c r="AL26" s="202">
        <v>0</v>
      </c>
      <c r="AM26" s="202">
        <v>0</v>
      </c>
      <c r="AN26" s="202">
        <v>0</v>
      </c>
      <c r="AO26" s="202">
        <v>0</v>
      </c>
      <c r="AP26" s="319">
        <v>0</v>
      </c>
      <c r="AQ26" s="319">
        <v>0</v>
      </c>
      <c r="AR26" s="319">
        <v>0</v>
      </c>
      <c r="AS26" s="202">
        <v>0</v>
      </c>
      <c r="AT26" s="202">
        <v>0</v>
      </c>
      <c r="AU26" s="202">
        <v>0</v>
      </c>
      <c r="AV26" s="202">
        <v>0</v>
      </c>
      <c r="AW26" s="202">
        <v>0</v>
      </c>
      <c r="AX26" s="202">
        <v>0</v>
      </c>
      <c r="AY26" s="202">
        <v>0</v>
      </c>
      <c r="AZ26" s="202">
        <v>0</v>
      </c>
      <c r="BA26" s="202">
        <v>0</v>
      </c>
      <c r="BB26" s="202">
        <v>0</v>
      </c>
      <c r="BC26" s="202">
        <v>0</v>
      </c>
      <c r="BD26" s="202">
        <v>0</v>
      </c>
      <c r="BE26" s="202">
        <v>0</v>
      </c>
      <c r="BF26" s="202">
        <v>0</v>
      </c>
      <c r="BG26" s="319">
        <v>0</v>
      </c>
      <c r="BH26" s="319">
        <v>0</v>
      </c>
      <c r="BI26" s="319">
        <v>0</v>
      </c>
      <c r="BJ26" s="321">
        <v>0</v>
      </c>
      <c r="BK26" s="321">
        <v>41.89</v>
      </c>
    </row>
    <row r="27" spans="1:63" ht="20.100000000000001" customHeight="1" x14ac:dyDescent="0.2">
      <c r="A27" s="375" t="s">
        <v>94</v>
      </c>
      <c r="B27" s="341" t="s">
        <v>90</v>
      </c>
      <c r="C27" s="340" t="s">
        <v>91</v>
      </c>
      <c r="D27" s="202">
        <v>0</v>
      </c>
      <c r="E27" s="202">
        <v>0</v>
      </c>
      <c r="F27" s="320">
        <v>0</v>
      </c>
      <c r="G27" s="202">
        <v>0</v>
      </c>
      <c r="H27" s="202">
        <v>0</v>
      </c>
      <c r="I27" s="202">
        <v>0</v>
      </c>
      <c r="J27" s="202">
        <v>0</v>
      </c>
      <c r="K27" s="202">
        <v>0</v>
      </c>
      <c r="L27" s="202">
        <v>0</v>
      </c>
      <c r="M27" s="202">
        <v>0</v>
      </c>
      <c r="N27" s="202">
        <v>0</v>
      </c>
      <c r="O27" s="202">
        <v>0</v>
      </c>
      <c r="P27" s="202">
        <v>0</v>
      </c>
      <c r="Q27" s="202">
        <v>0</v>
      </c>
      <c r="R27" s="202">
        <v>0</v>
      </c>
      <c r="S27" s="202">
        <v>0</v>
      </c>
      <c r="T27" s="202">
        <v>0</v>
      </c>
      <c r="U27" s="202">
        <v>0</v>
      </c>
      <c r="V27" s="202">
        <v>0</v>
      </c>
      <c r="W27" s="202">
        <v>0</v>
      </c>
      <c r="X27" s="202">
        <v>0</v>
      </c>
      <c r="Y27" s="202">
        <v>0</v>
      </c>
      <c r="Z27" s="202">
        <v>0</v>
      </c>
      <c r="AA27" s="202">
        <v>0</v>
      </c>
      <c r="AB27" s="202">
        <v>0</v>
      </c>
      <c r="AC27" s="319">
        <v>0</v>
      </c>
      <c r="AD27" s="319">
        <v>0</v>
      </c>
      <c r="AE27" s="319">
        <v>0</v>
      </c>
      <c r="AF27" s="319">
        <v>0</v>
      </c>
      <c r="AG27" s="319">
        <v>0</v>
      </c>
      <c r="AH27" s="319">
        <v>0</v>
      </c>
      <c r="AI27" s="319">
        <v>0</v>
      </c>
      <c r="AJ27" s="319">
        <v>0</v>
      </c>
      <c r="AK27" s="319">
        <v>0</v>
      </c>
      <c r="AL27" s="202">
        <v>0</v>
      </c>
      <c r="AM27" s="202">
        <v>0</v>
      </c>
      <c r="AN27" s="202">
        <v>0</v>
      </c>
      <c r="AO27" s="202">
        <v>0</v>
      </c>
      <c r="AP27" s="319">
        <v>0</v>
      </c>
      <c r="AQ27" s="319">
        <v>0</v>
      </c>
      <c r="AR27" s="319">
        <v>0</v>
      </c>
      <c r="AS27" s="202">
        <v>0</v>
      </c>
      <c r="AT27" s="202">
        <v>0</v>
      </c>
      <c r="AU27" s="202">
        <v>0</v>
      </c>
      <c r="AV27" s="202">
        <v>0</v>
      </c>
      <c r="AW27" s="202">
        <v>0</v>
      </c>
      <c r="AX27" s="202">
        <v>0</v>
      </c>
      <c r="AY27" s="202">
        <v>0</v>
      </c>
      <c r="AZ27" s="202">
        <v>0</v>
      </c>
      <c r="BA27" s="202">
        <v>0</v>
      </c>
      <c r="BB27" s="202">
        <v>0</v>
      </c>
      <c r="BC27" s="202">
        <v>0</v>
      </c>
      <c r="BD27" s="202">
        <v>0</v>
      </c>
      <c r="BE27" s="202">
        <v>0</v>
      </c>
      <c r="BF27" s="202">
        <v>0</v>
      </c>
      <c r="BG27" s="319">
        <v>0</v>
      </c>
      <c r="BH27" s="319">
        <v>0</v>
      </c>
      <c r="BI27" s="319">
        <v>0</v>
      </c>
      <c r="BJ27" s="321">
        <v>0</v>
      </c>
      <c r="BK27" s="321">
        <v>0</v>
      </c>
    </row>
    <row r="28" spans="1:63" ht="20.100000000000001" customHeight="1" x14ac:dyDescent="0.2">
      <c r="A28" s="377" t="s">
        <v>74</v>
      </c>
      <c r="B28" s="341" t="s">
        <v>92</v>
      </c>
      <c r="C28" s="340" t="s">
        <v>93</v>
      </c>
      <c r="D28" s="202">
        <v>0</v>
      </c>
      <c r="E28" s="202">
        <v>0</v>
      </c>
      <c r="F28" s="320">
        <v>0</v>
      </c>
      <c r="G28" s="202">
        <v>0</v>
      </c>
      <c r="H28" s="202">
        <v>0</v>
      </c>
      <c r="I28" s="202">
        <v>0</v>
      </c>
      <c r="J28" s="202">
        <v>0</v>
      </c>
      <c r="K28" s="202">
        <v>0</v>
      </c>
      <c r="L28" s="202">
        <v>0</v>
      </c>
      <c r="M28" s="202">
        <v>0</v>
      </c>
      <c r="N28" s="202">
        <v>0</v>
      </c>
      <c r="O28" s="202">
        <v>0</v>
      </c>
      <c r="P28" s="202">
        <v>0</v>
      </c>
      <c r="Q28" s="202">
        <v>0</v>
      </c>
      <c r="R28" s="202">
        <v>0</v>
      </c>
      <c r="S28" s="202">
        <v>0</v>
      </c>
      <c r="T28" s="202">
        <v>0</v>
      </c>
      <c r="U28" s="202">
        <v>0</v>
      </c>
      <c r="V28" s="202">
        <v>0</v>
      </c>
      <c r="W28" s="202">
        <v>0</v>
      </c>
      <c r="X28" s="202">
        <v>0</v>
      </c>
      <c r="Y28" s="202">
        <v>0</v>
      </c>
      <c r="Z28" s="202">
        <v>0</v>
      </c>
      <c r="AA28" s="202">
        <v>0</v>
      </c>
      <c r="AB28" s="202">
        <v>0</v>
      </c>
      <c r="AC28" s="319">
        <v>0</v>
      </c>
      <c r="AD28" s="319">
        <v>0</v>
      </c>
      <c r="AE28" s="319">
        <v>0</v>
      </c>
      <c r="AF28" s="319">
        <v>0</v>
      </c>
      <c r="AG28" s="319">
        <v>0</v>
      </c>
      <c r="AH28" s="319">
        <v>0</v>
      </c>
      <c r="AI28" s="319">
        <v>0</v>
      </c>
      <c r="AJ28" s="319">
        <v>0</v>
      </c>
      <c r="AK28" s="319">
        <v>0</v>
      </c>
      <c r="AL28" s="202">
        <v>0</v>
      </c>
      <c r="AM28" s="202">
        <v>0</v>
      </c>
      <c r="AN28" s="202">
        <v>0</v>
      </c>
      <c r="AO28" s="202">
        <v>0</v>
      </c>
      <c r="AP28" s="319">
        <v>0</v>
      </c>
      <c r="AQ28" s="319">
        <v>0</v>
      </c>
      <c r="AR28" s="319">
        <v>0</v>
      </c>
      <c r="AS28" s="202">
        <v>0</v>
      </c>
      <c r="AT28" s="202">
        <v>0</v>
      </c>
      <c r="AU28" s="202">
        <v>0</v>
      </c>
      <c r="AV28" s="202">
        <v>0</v>
      </c>
      <c r="AW28" s="202">
        <v>0</v>
      </c>
      <c r="AX28" s="202">
        <v>0</v>
      </c>
      <c r="AY28" s="202">
        <v>0</v>
      </c>
      <c r="AZ28" s="202">
        <v>0</v>
      </c>
      <c r="BA28" s="202">
        <v>0</v>
      </c>
      <c r="BB28" s="202">
        <v>0</v>
      </c>
      <c r="BC28" s="202">
        <v>0</v>
      </c>
      <c r="BD28" s="202">
        <v>0</v>
      </c>
      <c r="BE28" s="202">
        <v>0</v>
      </c>
      <c r="BF28" s="202">
        <v>0</v>
      </c>
      <c r="BG28" s="319">
        <v>0</v>
      </c>
      <c r="BH28" s="319">
        <v>0</v>
      </c>
      <c r="BI28" s="319">
        <v>0</v>
      </c>
      <c r="BJ28" s="321">
        <v>0</v>
      </c>
      <c r="BK28" s="321">
        <v>0</v>
      </c>
    </row>
    <row r="29" spans="1:63" ht="34.5" customHeight="1" x14ac:dyDescent="0.2">
      <c r="A29" s="375" t="s">
        <v>132</v>
      </c>
      <c r="B29" s="341" t="s">
        <v>1278</v>
      </c>
      <c r="C29" s="340" t="s">
        <v>96</v>
      </c>
      <c r="D29" s="202">
        <v>67.42</v>
      </c>
      <c r="E29" s="202">
        <v>0</v>
      </c>
      <c r="F29" s="202">
        <v>0</v>
      </c>
      <c r="G29" s="202">
        <v>0</v>
      </c>
      <c r="H29" s="202">
        <v>0</v>
      </c>
      <c r="I29" s="202">
        <v>0</v>
      </c>
      <c r="J29" s="202">
        <v>0</v>
      </c>
      <c r="K29" s="202">
        <v>0</v>
      </c>
      <c r="L29" s="202">
        <v>0</v>
      </c>
      <c r="M29" s="202">
        <v>0</v>
      </c>
      <c r="N29" s="202">
        <v>0</v>
      </c>
      <c r="O29" s="202">
        <v>0</v>
      </c>
      <c r="P29" s="202">
        <v>0</v>
      </c>
      <c r="Q29" s="202">
        <v>0</v>
      </c>
      <c r="R29" s="202">
        <v>0</v>
      </c>
      <c r="S29" s="202">
        <v>0</v>
      </c>
      <c r="T29" s="202">
        <v>0</v>
      </c>
      <c r="U29" s="202">
        <v>0</v>
      </c>
      <c r="V29" s="202">
        <v>0</v>
      </c>
      <c r="W29" s="202">
        <v>0</v>
      </c>
      <c r="X29" s="202">
        <v>0</v>
      </c>
      <c r="Y29" s="202">
        <v>0</v>
      </c>
      <c r="Z29" s="202">
        <v>0</v>
      </c>
      <c r="AA29" s="202">
        <v>0</v>
      </c>
      <c r="AB29" s="202">
        <v>0</v>
      </c>
      <c r="AC29" s="202">
        <v>0</v>
      </c>
      <c r="AD29" s="202">
        <v>0</v>
      </c>
      <c r="AE29" s="202">
        <v>0</v>
      </c>
      <c r="AF29" s="202">
        <v>0</v>
      </c>
      <c r="AG29" s="202">
        <v>0</v>
      </c>
      <c r="AH29" s="202">
        <v>0</v>
      </c>
      <c r="AI29" s="202">
        <v>0</v>
      </c>
      <c r="AJ29" s="202">
        <v>0</v>
      </c>
      <c r="AK29" s="202">
        <v>0</v>
      </c>
      <c r="AL29" s="202">
        <v>0</v>
      </c>
      <c r="AM29" s="202">
        <v>0</v>
      </c>
      <c r="AN29" s="202">
        <v>0</v>
      </c>
      <c r="AO29" s="202">
        <v>0</v>
      </c>
      <c r="AP29" s="202">
        <v>0</v>
      </c>
      <c r="AQ29" s="202">
        <v>0</v>
      </c>
      <c r="AR29" s="202">
        <v>0</v>
      </c>
      <c r="AS29" s="202">
        <v>0</v>
      </c>
      <c r="AT29" s="202">
        <v>0</v>
      </c>
      <c r="AU29" s="202">
        <v>0</v>
      </c>
      <c r="AV29" s="202">
        <v>0</v>
      </c>
      <c r="AW29" s="202">
        <v>0</v>
      </c>
      <c r="AX29" s="202">
        <v>0</v>
      </c>
      <c r="AY29" s="202">
        <v>0</v>
      </c>
      <c r="AZ29" s="202">
        <v>0</v>
      </c>
      <c r="BA29" s="202">
        <v>0</v>
      </c>
      <c r="BB29" s="202">
        <v>0</v>
      </c>
      <c r="BC29" s="202">
        <v>0</v>
      </c>
      <c r="BD29" s="202">
        <v>0</v>
      </c>
      <c r="BE29" s="202">
        <v>0</v>
      </c>
      <c r="BF29" s="202">
        <v>0</v>
      </c>
      <c r="BG29" s="202">
        <v>0</v>
      </c>
      <c r="BH29" s="202">
        <v>0</v>
      </c>
      <c r="BI29" s="202">
        <v>0</v>
      </c>
      <c r="BJ29" s="202">
        <v>0</v>
      </c>
      <c r="BK29" s="202">
        <v>67.42</v>
      </c>
    </row>
    <row r="30" spans="1:63" s="281" customFormat="1" ht="20.100000000000001" customHeight="1" x14ac:dyDescent="0.2">
      <c r="A30" s="378"/>
      <c r="B30" s="352" t="s">
        <v>98</v>
      </c>
      <c r="C30" s="353" t="s">
        <v>99</v>
      </c>
      <c r="D30" s="202">
        <v>42.72</v>
      </c>
      <c r="E30" s="319">
        <v>0</v>
      </c>
      <c r="F30" s="320">
        <v>0</v>
      </c>
      <c r="G30" s="319">
        <v>0</v>
      </c>
      <c r="H30" s="319">
        <v>0</v>
      </c>
      <c r="I30" s="319">
        <v>0</v>
      </c>
      <c r="J30" s="319">
        <v>0</v>
      </c>
      <c r="K30" s="319">
        <v>0</v>
      </c>
      <c r="L30" s="319">
        <v>0</v>
      </c>
      <c r="M30" s="319">
        <v>0</v>
      </c>
      <c r="N30" s="319">
        <v>0</v>
      </c>
      <c r="O30" s="319">
        <v>0</v>
      </c>
      <c r="P30" s="319">
        <v>0</v>
      </c>
      <c r="Q30" s="319">
        <v>0</v>
      </c>
      <c r="R30" s="202">
        <v>0</v>
      </c>
      <c r="S30" s="319">
        <v>0</v>
      </c>
      <c r="T30" s="319">
        <v>0</v>
      </c>
      <c r="U30" s="319">
        <v>0</v>
      </c>
      <c r="V30" s="319">
        <v>0</v>
      </c>
      <c r="W30" s="319">
        <v>0</v>
      </c>
      <c r="X30" s="319">
        <v>0</v>
      </c>
      <c r="Y30" s="319">
        <v>0</v>
      </c>
      <c r="Z30" s="319">
        <v>0</v>
      </c>
      <c r="AA30" s="319">
        <v>0</v>
      </c>
      <c r="AB30" s="202">
        <v>0</v>
      </c>
      <c r="AC30" s="319">
        <v>0</v>
      </c>
      <c r="AD30" s="319">
        <v>0</v>
      </c>
      <c r="AE30" s="319">
        <v>0</v>
      </c>
      <c r="AF30" s="319">
        <v>0</v>
      </c>
      <c r="AG30" s="319">
        <v>0</v>
      </c>
      <c r="AH30" s="319">
        <v>0</v>
      </c>
      <c r="AI30" s="319">
        <v>0</v>
      </c>
      <c r="AJ30" s="319">
        <v>0</v>
      </c>
      <c r="AK30" s="319">
        <v>0</v>
      </c>
      <c r="AL30" s="319">
        <v>0</v>
      </c>
      <c r="AM30" s="319">
        <v>0</v>
      </c>
      <c r="AN30" s="319">
        <v>0</v>
      </c>
      <c r="AO30" s="319">
        <v>0</v>
      </c>
      <c r="AP30" s="319">
        <v>0</v>
      </c>
      <c r="AQ30" s="319">
        <v>0</v>
      </c>
      <c r="AR30" s="319">
        <v>0</v>
      </c>
      <c r="AS30" s="319">
        <v>0</v>
      </c>
      <c r="AT30" s="319">
        <v>0</v>
      </c>
      <c r="AU30" s="319">
        <v>0</v>
      </c>
      <c r="AV30" s="319">
        <v>0</v>
      </c>
      <c r="AW30" s="319">
        <v>0</v>
      </c>
      <c r="AX30" s="319">
        <v>0</v>
      </c>
      <c r="AY30" s="319">
        <v>0</v>
      </c>
      <c r="AZ30" s="319">
        <v>0</v>
      </c>
      <c r="BA30" s="319">
        <v>0</v>
      </c>
      <c r="BB30" s="319">
        <v>0</v>
      </c>
      <c r="BC30" s="319">
        <v>0</v>
      </c>
      <c r="BD30" s="319">
        <v>0</v>
      </c>
      <c r="BE30" s="319">
        <v>0</v>
      </c>
      <c r="BF30" s="319">
        <v>0</v>
      </c>
      <c r="BG30" s="319">
        <v>0</v>
      </c>
      <c r="BH30" s="319">
        <v>0</v>
      </c>
      <c r="BI30" s="319">
        <v>0</v>
      </c>
      <c r="BJ30" s="354">
        <v>0</v>
      </c>
      <c r="BK30" s="354">
        <v>42.72</v>
      </c>
    </row>
    <row r="31" spans="1:63" s="281" customFormat="1" ht="20.100000000000001" customHeight="1" x14ac:dyDescent="0.2">
      <c r="A31" s="378"/>
      <c r="B31" s="352" t="s">
        <v>100</v>
      </c>
      <c r="C31" s="353" t="s">
        <v>101</v>
      </c>
      <c r="D31" s="202">
        <v>1.77</v>
      </c>
      <c r="E31" s="319">
        <v>0</v>
      </c>
      <c r="F31" s="320">
        <v>0</v>
      </c>
      <c r="G31" s="319">
        <v>0</v>
      </c>
      <c r="H31" s="319">
        <v>0</v>
      </c>
      <c r="I31" s="319">
        <v>0</v>
      </c>
      <c r="J31" s="319">
        <v>0</v>
      </c>
      <c r="K31" s="319">
        <v>0</v>
      </c>
      <c r="L31" s="319">
        <v>0</v>
      </c>
      <c r="M31" s="319">
        <v>0</v>
      </c>
      <c r="N31" s="319">
        <v>0</v>
      </c>
      <c r="O31" s="319">
        <v>0</v>
      </c>
      <c r="P31" s="319">
        <v>0</v>
      </c>
      <c r="Q31" s="319">
        <v>0</v>
      </c>
      <c r="R31" s="202">
        <v>0</v>
      </c>
      <c r="S31" s="319">
        <v>0</v>
      </c>
      <c r="T31" s="319">
        <v>0</v>
      </c>
      <c r="U31" s="319">
        <v>0</v>
      </c>
      <c r="V31" s="319">
        <v>0</v>
      </c>
      <c r="W31" s="319">
        <v>0</v>
      </c>
      <c r="X31" s="319">
        <v>0</v>
      </c>
      <c r="Y31" s="319">
        <v>0</v>
      </c>
      <c r="Z31" s="319">
        <v>0</v>
      </c>
      <c r="AA31" s="319">
        <v>0</v>
      </c>
      <c r="AB31" s="202">
        <v>0</v>
      </c>
      <c r="AC31" s="319">
        <v>0</v>
      </c>
      <c r="AD31" s="319">
        <v>0</v>
      </c>
      <c r="AE31" s="319">
        <v>0</v>
      </c>
      <c r="AF31" s="319">
        <v>0</v>
      </c>
      <c r="AG31" s="319">
        <v>0</v>
      </c>
      <c r="AH31" s="319">
        <v>0</v>
      </c>
      <c r="AI31" s="319">
        <v>0</v>
      </c>
      <c r="AJ31" s="319">
        <v>0</v>
      </c>
      <c r="AK31" s="319">
        <v>0</v>
      </c>
      <c r="AL31" s="319">
        <v>0</v>
      </c>
      <c r="AM31" s="319">
        <v>0</v>
      </c>
      <c r="AN31" s="319">
        <v>0</v>
      </c>
      <c r="AO31" s="319">
        <v>0</v>
      </c>
      <c r="AP31" s="319">
        <v>0</v>
      </c>
      <c r="AQ31" s="319">
        <v>0</v>
      </c>
      <c r="AR31" s="319">
        <v>0</v>
      </c>
      <c r="AS31" s="319">
        <v>0</v>
      </c>
      <c r="AT31" s="319">
        <v>0</v>
      </c>
      <c r="AU31" s="319">
        <v>0</v>
      </c>
      <c r="AV31" s="319">
        <v>0</v>
      </c>
      <c r="AW31" s="319">
        <v>0</v>
      </c>
      <c r="AX31" s="319">
        <v>0</v>
      </c>
      <c r="AY31" s="319">
        <v>0</v>
      </c>
      <c r="AZ31" s="319">
        <v>0</v>
      </c>
      <c r="BA31" s="319">
        <v>0</v>
      </c>
      <c r="BB31" s="319">
        <v>0</v>
      </c>
      <c r="BC31" s="319">
        <v>0</v>
      </c>
      <c r="BD31" s="319">
        <v>0</v>
      </c>
      <c r="BE31" s="319">
        <v>0</v>
      </c>
      <c r="BF31" s="319">
        <v>0</v>
      </c>
      <c r="BG31" s="319">
        <v>0</v>
      </c>
      <c r="BH31" s="319">
        <v>0</v>
      </c>
      <c r="BI31" s="319">
        <v>0</v>
      </c>
      <c r="BJ31" s="354">
        <v>0</v>
      </c>
      <c r="BK31" s="354">
        <v>1.77</v>
      </c>
    </row>
    <row r="32" spans="1:63" s="281" customFormat="1" ht="20.100000000000001" customHeight="1" x14ac:dyDescent="0.2">
      <c r="A32" s="378"/>
      <c r="B32" s="352" t="s">
        <v>663</v>
      </c>
      <c r="C32" s="353" t="s">
        <v>103</v>
      </c>
      <c r="D32" s="202">
        <v>0.08</v>
      </c>
      <c r="E32" s="319">
        <v>0</v>
      </c>
      <c r="F32" s="320">
        <v>0</v>
      </c>
      <c r="G32" s="319">
        <v>0</v>
      </c>
      <c r="H32" s="319">
        <v>0</v>
      </c>
      <c r="I32" s="319">
        <v>0</v>
      </c>
      <c r="J32" s="319">
        <v>0</v>
      </c>
      <c r="K32" s="319">
        <v>0</v>
      </c>
      <c r="L32" s="319">
        <v>0</v>
      </c>
      <c r="M32" s="319">
        <v>0</v>
      </c>
      <c r="N32" s="319">
        <v>0</v>
      </c>
      <c r="O32" s="319">
        <v>0</v>
      </c>
      <c r="P32" s="319">
        <v>0</v>
      </c>
      <c r="Q32" s="319">
        <v>0</v>
      </c>
      <c r="R32" s="202">
        <v>0</v>
      </c>
      <c r="S32" s="319">
        <v>0</v>
      </c>
      <c r="T32" s="319">
        <v>0</v>
      </c>
      <c r="U32" s="319">
        <v>0</v>
      </c>
      <c r="V32" s="319">
        <v>0</v>
      </c>
      <c r="W32" s="319">
        <v>0</v>
      </c>
      <c r="X32" s="319">
        <v>0</v>
      </c>
      <c r="Y32" s="319">
        <v>0</v>
      </c>
      <c r="Z32" s="319">
        <v>0</v>
      </c>
      <c r="AA32" s="319">
        <v>0</v>
      </c>
      <c r="AB32" s="202">
        <v>0</v>
      </c>
      <c r="AC32" s="319">
        <v>0</v>
      </c>
      <c r="AD32" s="319">
        <v>0</v>
      </c>
      <c r="AE32" s="319">
        <v>0</v>
      </c>
      <c r="AF32" s="319">
        <v>0</v>
      </c>
      <c r="AG32" s="319">
        <v>0</v>
      </c>
      <c r="AH32" s="319">
        <v>0</v>
      </c>
      <c r="AI32" s="319">
        <v>0</v>
      </c>
      <c r="AJ32" s="319">
        <v>0</v>
      </c>
      <c r="AK32" s="319">
        <v>0</v>
      </c>
      <c r="AL32" s="319">
        <v>0</v>
      </c>
      <c r="AM32" s="319">
        <v>0</v>
      </c>
      <c r="AN32" s="319">
        <v>0</v>
      </c>
      <c r="AO32" s="319">
        <v>0</v>
      </c>
      <c r="AP32" s="319">
        <v>0</v>
      </c>
      <c r="AQ32" s="319">
        <v>0</v>
      </c>
      <c r="AR32" s="319">
        <v>0</v>
      </c>
      <c r="AS32" s="319">
        <v>0</v>
      </c>
      <c r="AT32" s="319">
        <v>0</v>
      </c>
      <c r="AU32" s="319">
        <v>0</v>
      </c>
      <c r="AV32" s="319">
        <v>0</v>
      </c>
      <c r="AW32" s="319">
        <v>0</v>
      </c>
      <c r="AX32" s="319">
        <v>0</v>
      </c>
      <c r="AY32" s="319">
        <v>0</v>
      </c>
      <c r="AZ32" s="319">
        <v>0</v>
      </c>
      <c r="BA32" s="319">
        <v>0</v>
      </c>
      <c r="BB32" s="319">
        <v>0</v>
      </c>
      <c r="BC32" s="319">
        <v>0</v>
      </c>
      <c r="BD32" s="319">
        <v>0</v>
      </c>
      <c r="BE32" s="319">
        <v>0</v>
      </c>
      <c r="BF32" s="319">
        <v>0</v>
      </c>
      <c r="BG32" s="319">
        <v>0</v>
      </c>
      <c r="BH32" s="319">
        <v>0</v>
      </c>
      <c r="BI32" s="319">
        <v>0</v>
      </c>
      <c r="BJ32" s="354">
        <v>0</v>
      </c>
      <c r="BK32" s="354">
        <v>0.08</v>
      </c>
    </row>
    <row r="33" spans="1:63" s="281" customFormat="1" ht="20.100000000000001" customHeight="1" x14ac:dyDescent="0.2">
      <c r="A33" s="378"/>
      <c r="B33" s="352" t="s">
        <v>1279</v>
      </c>
      <c r="C33" s="353" t="s">
        <v>105</v>
      </c>
      <c r="D33" s="202">
        <v>0.04</v>
      </c>
      <c r="E33" s="319">
        <v>0</v>
      </c>
      <c r="F33" s="320">
        <v>0</v>
      </c>
      <c r="G33" s="319">
        <v>0</v>
      </c>
      <c r="H33" s="319">
        <v>0</v>
      </c>
      <c r="I33" s="319">
        <v>0</v>
      </c>
      <c r="J33" s="319">
        <v>0</v>
      </c>
      <c r="K33" s="319">
        <v>0</v>
      </c>
      <c r="L33" s="319">
        <v>0</v>
      </c>
      <c r="M33" s="319">
        <v>0</v>
      </c>
      <c r="N33" s="319">
        <v>0</v>
      </c>
      <c r="O33" s="319">
        <v>0</v>
      </c>
      <c r="P33" s="319">
        <v>0</v>
      </c>
      <c r="Q33" s="319">
        <v>0</v>
      </c>
      <c r="R33" s="202">
        <v>0</v>
      </c>
      <c r="S33" s="319">
        <v>0</v>
      </c>
      <c r="T33" s="319">
        <v>0</v>
      </c>
      <c r="U33" s="319">
        <v>0</v>
      </c>
      <c r="V33" s="319">
        <v>0</v>
      </c>
      <c r="W33" s="319">
        <v>0</v>
      </c>
      <c r="X33" s="319">
        <v>0</v>
      </c>
      <c r="Y33" s="319">
        <v>0</v>
      </c>
      <c r="Z33" s="319">
        <v>0</v>
      </c>
      <c r="AA33" s="319">
        <v>0</v>
      </c>
      <c r="AB33" s="202">
        <v>0</v>
      </c>
      <c r="AC33" s="319">
        <v>0</v>
      </c>
      <c r="AD33" s="319">
        <v>0</v>
      </c>
      <c r="AE33" s="319">
        <v>0</v>
      </c>
      <c r="AF33" s="319">
        <v>0</v>
      </c>
      <c r="AG33" s="319">
        <v>0</v>
      </c>
      <c r="AH33" s="319">
        <v>0</v>
      </c>
      <c r="AI33" s="319">
        <v>0</v>
      </c>
      <c r="AJ33" s="319">
        <v>0</v>
      </c>
      <c r="AK33" s="319">
        <v>0</v>
      </c>
      <c r="AL33" s="319">
        <v>0</v>
      </c>
      <c r="AM33" s="319">
        <v>0</v>
      </c>
      <c r="AN33" s="319">
        <v>0</v>
      </c>
      <c r="AO33" s="319">
        <v>0</v>
      </c>
      <c r="AP33" s="319">
        <v>0</v>
      </c>
      <c r="AQ33" s="319">
        <v>0</v>
      </c>
      <c r="AR33" s="319">
        <v>0</v>
      </c>
      <c r="AS33" s="319">
        <v>0</v>
      </c>
      <c r="AT33" s="319">
        <v>0</v>
      </c>
      <c r="AU33" s="319">
        <v>0</v>
      </c>
      <c r="AV33" s="319">
        <v>0</v>
      </c>
      <c r="AW33" s="319">
        <v>0</v>
      </c>
      <c r="AX33" s="319">
        <v>0</v>
      </c>
      <c r="AY33" s="319">
        <v>0</v>
      </c>
      <c r="AZ33" s="319">
        <v>0</v>
      </c>
      <c r="BA33" s="319">
        <v>0</v>
      </c>
      <c r="BB33" s="319">
        <v>0</v>
      </c>
      <c r="BC33" s="319">
        <v>0</v>
      </c>
      <c r="BD33" s="319">
        <v>0</v>
      </c>
      <c r="BE33" s="319">
        <v>0</v>
      </c>
      <c r="BF33" s="319">
        <v>0</v>
      </c>
      <c r="BG33" s="319">
        <v>0</v>
      </c>
      <c r="BH33" s="319">
        <v>0</v>
      </c>
      <c r="BI33" s="319">
        <v>0</v>
      </c>
      <c r="BJ33" s="354">
        <v>0</v>
      </c>
      <c r="BK33" s="354">
        <v>0.04</v>
      </c>
    </row>
    <row r="34" spans="1:63" s="281" customFormat="1" ht="20.100000000000001" customHeight="1" x14ac:dyDescent="0.2">
      <c r="A34" s="378"/>
      <c r="B34" s="352" t="s">
        <v>1280</v>
      </c>
      <c r="C34" s="353" t="s">
        <v>107</v>
      </c>
      <c r="D34" s="202">
        <v>3.69</v>
      </c>
      <c r="E34" s="319">
        <v>0</v>
      </c>
      <c r="F34" s="320">
        <v>0</v>
      </c>
      <c r="G34" s="319">
        <v>0</v>
      </c>
      <c r="H34" s="319">
        <v>0</v>
      </c>
      <c r="I34" s="319">
        <v>0</v>
      </c>
      <c r="J34" s="319">
        <v>0</v>
      </c>
      <c r="K34" s="319">
        <v>0</v>
      </c>
      <c r="L34" s="319">
        <v>0</v>
      </c>
      <c r="M34" s="319">
        <v>0</v>
      </c>
      <c r="N34" s="319">
        <v>0</v>
      </c>
      <c r="O34" s="319">
        <v>0</v>
      </c>
      <c r="P34" s="319">
        <v>0</v>
      </c>
      <c r="Q34" s="319">
        <v>0</v>
      </c>
      <c r="R34" s="202">
        <v>0</v>
      </c>
      <c r="S34" s="319">
        <v>0</v>
      </c>
      <c r="T34" s="319">
        <v>0</v>
      </c>
      <c r="U34" s="319">
        <v>0</v>
      </c>
      <c r="V34" s="319">
        <v>0</v>
      </c>
      <c r="W34" s="319">
        <v>0</v>
      </c>
      <c r="X34" s="319">
        <v>0</v>
      </c>
      <c r="Y34" s="319">
        <v>0</v>
      </c>
      <c r="Z34" s="319">
        <v>0</v>
      </c>
      <c r="AA34" s="319">
        <v>0</v>
      </c>
      <c r="AB34" s="202">
        <v>0</v>
      </c>
      <c r="AC34" s="319">
        <v>0</v>
      </c>
      <c r="AD34" s="319">
        <v>0</v>
      </c>
      <c r="AE34" s="319">
        <v>0</v>
      </c>
      <c r="AF34" s="319">
        <v>0</v>
      </c>
      <c r="AG34" s="319">
        <v>0</v>
      </c>
      <c r="AH34" s="319">
        <v>0</v>
      </c>
      <c r="AI34" s="319">
        <v>0</v>
      </c>
      <c r="AJ34" s="319">
        <v>0</v>
      </c>
      <c r="AK34" s="319">
        <v>0</v>
      </c>
      <c r="AL34" s="319">
        <v>0</v>
      </c>
      <c r="AM34" s="319">
        <v>0</v>
      </c>
      <c r="AN34" s="319">
        <v>0</v>
      </c>
      <c r="AO34" s="319">
        <v>0</v>
      </c>
      <c r="AP34" s="319">
        <v>0</v>
      </c>
      <c r="AQ34" s="319">
        <v>0</v>
      </c>
      <c r="AR34" s="319">
        <v>0</v>
      </c>
      <c r="AS34" s="319">
        <v>0</v>
      </c>
      <c r="AT34" s="319">
        <v>0</v>
      </c>
      <c r="AU34" s="319">
        <v>0</v>
      </c>
      <c r="AV34" s="319">
        <v>0</v>
      </c>
      <c r="AW34" s="319">
        <v>0</v>
      </c>
      <c r="AX34" s="319">
        <v>0</v>
      </c>
      <c r="AY34" s="319">
        <v>0</v>
      </c>
      <c r="AZ34" s="319">
        <v>0</v>
      </c>
      <c r="BA34" s="319">
        <v>0</v>
      </c>
      <c r="BB34" s="319">
        <v>0</v>
      </c>
      <c r="BC34" s="319">
        <v>0</v>
      </c>
      <c r="BD34" s="319">
        <v>0</v>
      </c>
      <c r="BE34" s="319">
        <v>0</v>
      </c>
      <c r="BF34" s="319">
        <v>0</v>
      </c>
      <c r="BG34" s="319">
        <v>0</v>
      </c>
      <c r="BH34" s="319">
        <v>0</v>
      </c>
      <c r="BI34" s="319">
        <v>0</v>
      </c>
      <c r="BJ34" s="354">
        <v>0</v>
      </c>
      <c r="BK34" s="354">
        <v>3.69</v>
      </c>
    </row>
    <row r="35" spans="1:63" s="281" customFormat="1" ht="20.100000000000001" customHeight="1" x14ac:dyDescent="0.2">
      <c r="A35" s="378"/>
      <c r="B35" s="352" t="s">
        <v>1281</v>
      </c>
      <c r="C35" s="353" t="s">
        <v>109</v>
      </c>
      <c r="D35" s="202">
        <v>0</v>
      </c>
      <c r="E35" s="319">
        <v>0</v>
      </c>
      <c r="F35" s="320">
        <v>0</v>
      </c>
      <c r="G35" s="319">
        <v>0</v>
      </c>
      <c r="H35" s="319">
        <v>0</v>
      </c>
      <c r="I35" s="319">
        <v>0</v>
      </c>
      <c r="J35" s="319">
        <v>0</v>
      </c>
      <c r="K35" s="319">
        <v>0</v>
      </c>
      <c r="L35" s="319">
        <v>0</v>
      </c>
      <c r="M35" s="319">
        <v>0</v>
      </c>
      <c r="N35" s="319">
        <v>0</v>
      </c>
      <c r="O35" s="319">
        <v>0</v>
      </c>
      <c r="P35" s="319">
        <v>0</v>
      </c>
      <c r="Q35" s="319">
        <v>0</v>
      </c>
      <c r="R35" s="202">
        <v>0</v>
      </c>
      <c r="S35" s="319">
        <v>0</v>
      </c>
      <c r="T35" s="319">
        <v>0</v>
      </c>
      <c r="U35" s="319">
        <v>0</v>
      </c>
      <c r="V35" s="319">
        <v>0</v>
      </c>
      <c r="W35" s="319">
        <v>0</v>
      </c>
      <c r="X35" s="319">
        <v>0</v>
      </c>
      <c r="Y35" s="319">
        <v>0</v>
      </c>
      <c r="Z35" s="319">
        <v>0</v>
      </c>
      <c r="AA35" s="319">
        <v>0</v>
      </c>
      <c r="AB35" s="202">
        <v>0</v>
      </c>
      <c r="AC35" s="319">
        <v>0</v>
      </c>
      <c r="AD35" s="319">
        <v>0</v>
      </c>
      <c r="AE35" s="319">
        <v>0</v>
      </c>
      <c r="AF35" s="319">
        <v>0</v>
      </c>
      <c r="AG35" s="319">
        <v>0</v>
      </c>
      <c r="AH35" s="319">
        <v>0</v>
      </c>
      <c r="AI35" s="319">
        <v>0</v>
      </c>
      <c r="AJ35" s="319">
        <v>0</v>
      </c>
      <c r="AK35" s="319">
        <v>0</v>
      </c>
      <c r="AL35" s="319">
        <v>0</v>
      </c>
      <c r="AM35" s="319">
        <v>0</v>
      </c>
      <c r="AN35" s="319">
        <v>0</v>
      </c>
      <c r="AO35" s="319">
        <v>0</v>
      </c>
      <c r="AP35" s="319">
        <v>0</v>
      </c>
      <c r="AQ35" s="319">
        <v>0</v>
      </c>
      <c r="AR35" s="319">
        <v>0</v>
      </c>
      <c r="AS35" s="319">
        <v>0</v>
      </c>
      <c r="AT35" s="319">
        <v>0</v>
      </c>
      <c r="AU35" s="319">
        <v>0</v>
      </c>
      <c r="AV35" s="319">
        <v>0</v>
      </c>
      <c r="AW35" s="319">
        <v>0</v>
      </c>
      <c r="AX35" s="319">
        <v>0</v>
      </c>
      <c r="AY35" s="319">
        <v>0</v>
      </c>
      <c r="AZ35" s="319">
        <v>0</v>
      </c>
      <c r="BA35" s="319">
        <v>0</v>
      </c>
      <c r="BB35" s="319">
        <v>0</v>
      </c>
      <c r="BC35" s="319">
        <v>0</v>
      </c>
      <c r="BD35" s="319">
        <v>0</v>
      </c>
      <c r="BE35" s="319">
        <v>0</v>
      </c>
      <c r="BF35" s="319">
        <v>0</v>
      </c>
      <c r="BG35" s="319">
        <v>0</v>
      </c>
      <c r="BH35" s="319">
        <v>0</v>
      </c>
      <c r="BI35" s="319">
        <v>0</v>
      </c>
      <c r="BJ35" s="354">
        <v>0</v>
      </c>
      <c r="BK35" s="354">
        <v>0</v>
      </c>
    </row>
    <row r="36" spans="1:63" s="281" customFormat="1" ht="20.100000000000001" customHeight="1" x14ac:dyDescent="0.2">
      <c r="A36" s="378"/>
      <c r="B36" s="352" t="s">
        <v>110</v>
      </c>
      <c r="C36" s="353" t="s">
        <v>111</v>
      </c>
      <c r="D36" s="202">
        <v>0.33</v>
      </c>
      <c r="E36" s="319">
        <v>0</v>
      </c>
      <c r="F36" s="320">
        <v>0</v>
      </c>
      <c r="G36" s="319">
        <v>0</v>
      </c>
      <c r="H36" s="319">
        <v>0</v>
      </c>
      <c r="I36" s="319">
        <v>0</v>
      </c>
      <c r="J36" s="319">
        <v>0</v>
      </c>
      <c r="K36" s="319">
        <v>0</v>
      </c>
      <c r="L36" s="319">
        <v>0</v>
      </c>
      <c r="M36" s="319">
        <v>0</v>
      </c>
      <c r="N36" s="319">
        <v>0</v>
      </c>
      <c r="O36" s="319">
        <v>0</v>
      </c>
      <c r="P36" s="319">
        <v>0</v>
      </c>
      <c r="Q36" s="319">
        <v>0</v>
      </c>
      <c r="R36" s="202">
        <v>0</v>
      </c>
      <c r="S36" s="319">
        <v>0</v>
      </c>
      <c r="T36" s="319">
        <v>0</v>
      </c>
      <c r="U36" s="319">
        <v>0</v>
      </c>
      <c r="V36" s="319">
        <v>0</v>
      </c>
      <c r="W36" s="319">
        <v>0</v>
      </c>
      <c r="X36" s="319">
        <v>0</v>
      </c>
      <c r="Y36" s="319">
        <v>0</v>
      </c>
      <c r="Z36" s="319">
        <v>0</v>
      </c>
      <c r="AA36" s="319">
        <v>0</v>
      </c>
      <c r="AB36" s="202">
        <v>0</v>
      </c>
      <c r="AC36" s="319">
        <v>0</v>
      </c>
      <c r="AD36" s="319">
        <v>0</v>
      </c>
      <c r="AE36" s="319">
        <v>0</v>
      </c>
      <c r="AF36" s="319">
        <v>0</v>
      </c>
      <c r="AG36" s="319">
        <v>0</v>
      </c>
      <c r="AH36" s="319">
        <v>0</v>
      </c>
      <c r="AI36" s="319">
        <v>0</v>
      </c>
      <c r="AJ36" s="319">
        <v>0</v>
      </c>
      <c r="AK36" s="319">
        <v>0</v>
      </c>
      <c r="AL36" s="319">
        <v>0</v>
      </c>
      <c r="AM36" s="319">
        <v>0</v>
      </c>
      <c r="AN36" s="319">
        <v>0</v>
      </c>
      <c r="AO36" s="319">
        <v>0</v>
      </c>
      <c r="AP36" s="319">
        <v>0</v>
      </c>
      <c r="AQ36" s="319">
        <v>0</v>
      </c>
      <c r="AR36" s="319">
        <v>0</v>
      </c>
      <c r="AS36" s="319">
        <v>0</v>
      </c>
      <c r="AT36" s="319">
        <v>0</v>
      </c>
      <c r="AU36" s="319">
        <v>0</v>
      </c>
      <c r="AV36" s="319">
        <v>0</v>
      </c>
      <c r="AW36" s="319">
        <v>0</v>
      </c>
      <c r="AX36" s="319">
        <v>0</v>
      </c>
      <c r="AY36" s="319">
        <v>0</v>
      </c>
      <c r="AZ36" s="319">
        <v>0</v>
      </c>
      <c r="BA36" s="319">
        <v>0</v>
      </c>
      <c r="BB36" s="319">
        <v>0</v>
      </c>
      <c r="BC36" s="319">
        <v>0</v>
      </c>
      <c r="BD36" s="319">
        <v>0</v>
      </c>
      <c r="BE36" s="319">
        <v>0</v>
      </c>
      <c r="BF36" s="319">
        <v>0</v>
      </c>
      <c r="BG36" s="319">
        <v>0</v>
      </c>
      <c r="BH36" s="319">
        <v>0</v>
      </c>
      <c r="BI36" s="319">
        <v>0</v>
      </c>
      <c r="BJ36" s="354">
        <v>0</v>
      </c>
      <c r="BK36" s="354">
        <v>0.33</v>
      </c>
    </row>
    <row r="37" spans="1:63" s="281" customFormat="1" ht="20.100000000000001" customHeight="1" x14ac:dyDescent="0.2">
      <c r="A37" s="378"/>
      <c r="B37" s="352" t="s">
        <v>1266</v>
      </c>
      <c r="C37" s="353" t="s">
        <v>113</v>
      </c>
      <c r="D37" s="202">
        <v>0.09</v>
      </c>
      <c r="E37" s="319">
        <v>0</v>
      </c>
      <c r="F37" s="320">
        <v>0</v>
      </c>
      <c r="G37" s="319">
        <v>0</v>
      </c>
      <c r="H37" s="319">
        <v>0</v>
      </c>
      <c r="I37" s="319">
        <v>0</v>
      </c>
      <c r="J37" s="319">
        <v>0</v>
      </c>
      <c r="K37" s="319">
        <v>0</v>
      </c>
      <c r="L37" s="319">
        <v>0</v>
      </c>
      <c r="M37" s="319">
        <v>0</v>
      </c>
      <c r="N37" s="319">
        <v>0</v>
      </c>
      <c r="O37" s="319">
        <v>0</v>
      </c>
      <c r="P37" s="319">
        <v>0</v>
      </c>
      <c r="Q37" s="319">
        <v>0</v>
      </c>
      <c r="R37" s="202">
        <v>0</v>
      </c>
      <c r="S37" s="319">
        <v>0</v>
      </c>
      <c r="T37" s="319">
        <v>0</v>
      </c>
      <c r="U37" s="319">
        <v>0</v>
      </c>
      <c r="V37" s="319">
        <v>0</v>
      </c>
      <c r="W37" s="319">
        <v>0</v>
      </c>
      <c r="X37" s="319">
        <v>0</v>
      </c>
      <c r="Y37" s="319">
        <v>0</v>
      </c>
      <c r="Z37" s="319">
        <v>0</v>
      </c>
      <c r="AA37" s="319">
        <v>0</v>
      </c>
      <c r="AB37" s="202">
        <v>0</v>
      </c>
      <c r="AC37" s="319">
        <v>0</v>
      </c>
      <c r="AD37" s="319">
        <v>0</v>
      </c>
      <c r="AE37" s="319">
        <v>0</v>
      </c>
      <c r="AF37" s="319">
        <v>0</v>
      </c>
      <c r="AG37" s="319">
        <v>0</v>
      </c>
      <c r="AH37" s="319">
        <v>0</v>
      </c>
      <c r="AI37" s="319">
        <v>0</v>
      </c>
      <c r="AJ37" s="319">
        <v>0</v>
      </c>
      <c r="AK37" s="319">
        <v>0</v>
      </c>
      <c r="AL37" s="319">
        <v>0</v>
      </c>
      <c r="AM37" s="319">
        <v>0</v>
      </c>
      <c r="AN37" s="319">
        <v>0</v>
      </c>
      <c r="AO37" s="319">
        <v>0</v>
      </c>
      <c r="AP37" s="319">
        <v>0</v>
      </c>
      <c r="AQ37" s="319">
        <v>0</v>
      </c>
      <c r="AR37" s="319">
        <v>0</v>
      </c>
      <c r="AS37" s="319">
        <v>0</v>
      </c>
      <c r="AT37" s="319">
        <v>0</v>
      </c>
      <c r="AU37" s="319">
        <v>0</v>
      </c>
      <c r="AV37" s="319">
        <v>0</v>
      </c>
      <c r="AW37" s="319">
        <v>0</v>
      </c>
      <c r="AX37" s="319">
        <v>0</v>
      </c>
      <c r="AY37" s="319">
        <v>0</v>
      </c>
      <c r="AZ37" s="319">
        <v>0</v>
      </c>
      <c r="BA37" s="319">
        <v>0</v>
      </c>
      <c r="BB37" s="319">
        <v>0</v>
      </c>
      <c r="BC37" s="319">
        <v>0</v>
      </c>
      <c r="BD37" s="319">
        <v>0</v>
      </c>
      <c r="BE37" s="319">
        <v>0</v>
      </c>
      <c r="BF37" s="319">
        <v>0</v>
      </c>
      <c r="BG37" s="319">
        <v>0</v>
      </c>
      <c r="BH37" s="319">
        <v>0</v>
      </c>
      <c r="BI37" s="319">
        <v>0</v>
      </c>
      <c r="BJ37" s="354">
        <v>0</v>
      </c>
      <c r="BK37" s="354">
        <v>0.09</v>
      </c>
    </row>
    <row r="38" spans="1:63" s="281" customFormat="1" ht="20.100000000000001" customHeight="1" x14ac:dyDescent="0.2">
      <c r="A38" s="378"/>
      <c r="B38" s="355" t="s">
        <v>664</v>
      </c>
      <c r="C38" s="356" t="s">
        <v>115</v>
      </c>
      <c r="D38" s="202">
        <v>0</v>
      </c>
      <c r="E38" s="319">
        <v>0</v>
      </c>
      <c r="F38" s="320">
        <v>0</v>
      </c>
      <c r="G38" s="319">
        <v>0</v>
      </c>
      <c r="H38" s="319">
        <v>0</v>
      </c>
      <c r="I38" s="319">
        <v>0</v>
      </c>
      <c r="J38" s="319">
        <v>0</v>
      </c>
      <c r="K38" s="319">
        <v>0</v>
      </c>
      <c r="L38" s="319">
        <v>0</v>
      </c>
      <c r="M38" s="319">
        <v>0</v>
      </c>
      <c r="N38" s="319">
        <v>0</v>
      </c>
      <c r="O38" s="319">
        <v>0</v>
      </c>
      <c r="P38" s="319">
        <v>0</v>
      </c>
      <c r="Q38" s="319">
        <v>0</v>
      </c>
      <c r="R38" s="202">
        <v>0</v>
      </c>
      <c r="S38" s="319">
        <v>0</v>
      </c>
      <c r="T38" s="319">
        <v>0</v>
      </c>
      <c r="U38" s="319">
        <v>0</v>
      </c>
      <c r="V38" s="319">
        <v>0</v>
      </c>
      <c r="W38" s="319">
        <v>0</v>
      </c>
      <c r="X38" s="319">
        <v>0</v>
      </c>
      <c r="Y38" s="319">
        <v>0</v>
      </c>
      <c r="Z38" s="319">
        <v>0</v>
      </c>
      <c r="AA38" s="319">
        <v>0</v>
      </c>
      <c r="AB38" s="202">
        <v>0</v>
      </c>
      <c r="AC38" s="319">
        <v>0</v>
      </c>
      <c r="AD38" s="319">
        <v>0</v>
      </c>
      <c r="AE38" s="319">
        <v>0</v>
      </c>
      <c r="AF38" s="319">
        <v>0</v>
      </c>
      <c r="AG38" s="319">
        <v>0</v>
      </c>
      <c r="AH38" s="319">
        <v>0</v>
      </c>
      <c r="AI38" s="319">
        <v>0</v>
      </c>
      <c r="AJ38" s="319">
        <v>0</v>
      </c>
      <c r="AK38" s="319">
        <v>0</v>
      </c>
      <c r="AL38" s="319">
        <v>0</v>
      </c>
      <c r="AM38" s="319">
        <v>0</v>
      </c>
      <c r="AN38" s="319">
        <v>0</v>
      </c>
      <c r="AO38" s="319">
        <v>0</v>
      </c>
      <c r="AP38" s="319">
        <v>0</v>
      </c>
      <c r="AQ38" s="319">
        <v>0</v>
      </c>
      <c r="AR38" s="319">
        <v>0</v>
      </c>
      <c r="AS38" s="319">
        <v>0</v>
      </c>
      <c r="AT38" s="319">
        <v>0</v>
      </c>
      <c r="AU38" s="319">
        <v>0</v>
      </c>
      <c r="AV38" s="319">
        <v>0</v>
      </c>
      <c r="AW38" s="319">
        <v>0</v>
      </c>
      <c r="AX38" s="319">
        <v>0</v>
      </c>
      <c r="AY38" s="319">
        <v>0</v>
      </c>
      <c r="AZ38" s="319">
        <v>0</v>
      </c>
      <c r="BA38" s="319">
        <v>0</v>
      </c>
      <c r="BB38" s="319">
        <v>0</v>
      </c>
      <c r="BC38" s="319">
        <v>0</v>
      </c>
      <c r="BD38" s="319">
        <v>0</v>
      </c>
      <c r="BE38" s="319">
        <v>0</v>
      </c>
      <c r="BF38" s="319">
        <v>0</v>
      </c>
      <c r="BG38" s="319">
        <v>0</v>
      </c>
      <c r="BH38" s="319">
        <v>0</v>
      </c>
      <c r="BI38" s="319">
        <v>0</v>
      </c>
      <c r="BJ38" s="354">
        <v>0</v>
      </c>
      <c r="BK38" s="354">
        <v>0</v>
      </c>
    </row>
    <row r="39" spans="1:63" ht="20.100000000000001" customHeight="1" x14ac:dyDescent="0.2">
      <c r="A39" s="377"/>
      <c r="B39" s="342" t="s">
        <v>665</v>
      </c>
      <c r="C39" s="343" t="s">
        <v>117</v>
      </c>
      <c r="D39" s="202">
        <v>0</v>
      </c>
      <c r="E39" s="202">
        <v>0</v>
      </c>
      <c r="F39" s="320">
        <v>0</v>
      </c>
      <c r="G39" s="202">
        <v>0</v>
      </c>
      <c r="H39" s="202">
        <v>0</v>
      </c>
      <c r="I39" s="202">
        <v>0</v>
      </c>
      <c r="J39" s="202">
        <v>0</v>
      </c>
      <c r="K39" s="202">
        <v>0</v>
      </c>
      <c r="L39" s="202">
        <v>0</v>
      </c>
      <c r="M39" s="202">
        <v>0</v>
      </c>
      <c r="N39" s="202">
        <v>0</v>
      </c>
      <c r="O39" s="202">
        <v>0</v>
      </c>
      <c r="P39" s="202">
        <v>0</v>
      </c>
      <c r="Q39" s="202">
        <v>0</v>
      </c>
      <c r="R39" s="202">
        <v>0</v>
      </c>
      <c r="S39" s="202">
        <v>0</v>
      </c>
      <c r="T39" s="202">
        <v>0</v>
      </c>
      <c r="U39" s="202">
        <v>0</v>
      </c>
      <c r="V39" s="202">
        <v>0</v>
      </c>
      <c r="W39" s="202">
        <v>0</v>
      </c>
      <c r="X39" s="202">
        <v>0</v>
      </c>
      <c r="Y39" s="202">
        <v>0</v>
      </c>
      <c r="Z39" s="202">
        <v>0</v>
      </c>
      <c r="AA39" s="202">
        <v>0</v>
      </c>
      <c r="AB39" s="202">
        <v>0</v>
      </c>
      <c r="AC39" s="319">
        <v>0</v>
      </c>
      <c r="AD39" s="319">
        <v>0</v>
      </c>
      <c r="AE39" s="319">
        <v>0</v>
      </c>
      <c r="AF39" s="319">
        <v>0</v>
      </c>
      <c r="AG39" s="319">
        <v>0</v>
      </c>
      <c r="AH39" s="319">
        <v>0</v>
      </c>
      <c r="AI39" s="319">
        <v>0</v>
      </c>
      <c r="AJ39" s="319">
        <v>0</v>
      </c>
      <c r="AK39" s="319">
        <v>0</v>
      </c>
      <c r="AL39" s="202">
        <v>0</v>
      </c>
      <c r="AM39" s="202">
        <v>0</v>
      </c>
      <c r="AN39" s="202">
        <v>0</v>
      </c>
      <c r="AO39" s="202">
        <v>0</v>
      </c>
      <c r="AP39" s="319">
        <v>0</v>
      </c>
      <c r="AQ39" s="319">
        <v>0</v>
      </c>
      <c r="AR39" s="319">
        <v>0</v>
      </c>
      <c r="AS39" s="202">
        <v>0</v>
      </c>
      <c r="AT39" s="202">
        <v>0</v>
      </c>
      <c r="AU39" s="202">
        <v>0</v>
      </c>
      <c r="AV39" s="202">
        <v>0</v>
      </c>
      <c r="AW39" s="202">
        <v>0</v>
      </c>
      <c r="AX39" s="202">
        <v>0</v>
      </c>
      <c r="AY39" s="202">
        <v>0</v>
      </c>
      <c r="AZ39" s="202">
        <v>0</v>
      </c>
      <c r="BA39" s="202">
        <v>0</v>
      </c>
      <c r="BB39" s="202">
        <v>0</v>
      </c>
      <c r="BC39" s="202">
        <v>0</v>
      </c>
      <c r="BD39" s="202">
        <v>0</v>
      </c>
      <c r="BE39" s="202">
        <v>0</v>
      </c>
      <c r="BF39" s="202">
        <v>0</v>
      </c>
      <c r="BG39" s="319">
        <v>0</v>
      </c>
      <c r="BH39" s="319">
        <v>0</v>
      </c>
      <c r="BI39" s="319">
        <v>0</v>
      </c>
      <c r="BJ39" s="321">
        <v>0</v>
      </c>
      <c r="BK39" s="321">
        <v>0</v>
      </c>
    </row>
    <row r="40" spans="1:63" ht="20.100000000000001" customHeight="1" x14ac:dyDescent="0.2">
      <c r="A40" s="375"/>
      <c r="B40" s="342" t="s">
        <v>1282</v>
      </c>
      <c r="C40" s="343" t="s">
        <v>119</v>
      </c>
      <c r="D40" s="202">
        <v>0</v>
      </c>
      <c r="E40" s="202">
        <v>0</v>
      </c>
      <c r="F40" s="320">
        <v>0</v>
      </c>
      <c r="G40" s="202">
        <v>0</v>
      </c>
      <c r="H40" s="202">
        <v>0</v>
      </c>
      <c r="I40" s="202">
        <v>0</v>
      </c>
      <c r="J40" s="202">
        <v>0</v>
      </c>
      <c r="K40" s="202">
        <v>0</v>
      </c>
      <c r="L40" s="202">
        <v>0</v>
      </c>
      <c r="M40" s="202">
        <v>0</v>
      </c>
      <c r="N40" s="202">
        <v>0</v>
      </c>
      <c r="O40" s="202">
        <v>0</v>
      </c>
      <c r="P40" s="202">
        <v>0</v>
      </c>
      <c r="Q40" s="202">
        <v>0</v>
      </c>
      <c r="R40" s="202">
        <v>0</v>
      </c>
      <c r="S40" s="202">
        <v>0</v>
      </c>
      <c r="T40" s="202">
        <v>0</v>
      </c>
      <c r="U40" s="202">
        <v>0</v>
      </c>
      <c r="V40" s="202">
        <v>0</v>
      </c>
      <c r="W40" s="202">
        <v>0</v>
      </c>
      <c r="X40" s="202">
        <v>0</v>
      </c>
      <c r="Y40" s="202">
        <v>0</v>
      </c>
      <c r="Z40" s="202">
        <v>0</v>
      </c>
      <c r="AA40" s="202">
        <v>0</v>
      </c>
      <c r="AB40" s="202">
        <v>0</v>
      </c>
      <c r="AC40" s="319">
        <v>0</v>
      </c>
      <c r="AD40" s="319">
        <v>0</v>
      </c>
      <c r="AE40" s="319">
        <v>0</v>
      </c>
      <c r="AF40" s="319">
        <v>0</v>
      </c>
      <c r="AG40" s="319">
        <v>0</v>
      </c>
      <c r="AH40" s="319">
        <v>0</v>
      </c>
      <c r="AI40" s="319">
        <v>0</v>
      </c>
      <c r="AJ40" s="319">
        <v>0</v>
      </c>
      <c r="AK40" s="319">
        <v>0</v>
      </c>
      <c r="AL40" s="202">
        <v>0</v>
      </c>
      <c r="AM40" s="202">
        <v>0</v>
      </c>
      <c r="AN40" s="202">
        <v>0</v>
      </c>
      <c r="AO40" s="202">
        <v>0</v>
      </c>
      <c r="AP40" s="319">
        <v>0</v>
      </c>
      <c r="AQ40" s="319">
        <v>0</v>
      </c>
      <c r="AR40" s="319">
        <v>0</v>
      </c>
      <c r="AS40" s="202">
        <v>0</v>
      </c>
      <c r="AT40" s="202">
        <v>0</v>
      </c>
      <c r="AU40" s="202">
        <v>0</v>
      </c>
      <c r="AV40" s="202">
        <v>0</v>
      </c>
      <c r="AW40" s="202">
        <v>0</v>
      </c>
      <c r="AX40" s="202">
        <v>0</v>
      </c>
      <c r="AY40" s="202">
        <v>0</v>
      </c>
      <c r="AZ40" s="202">
        <v>0</v>
      </c>
      <c r="BA40" s="202">
        <v>0</v>
      </c>
      <c r="BB40" s="202">
        <v>0</v>
      </c>
      <c r="BC40" s="202">
        <v>0</v>
      </c>
      <c r="BD40" s="202">
        <v>0</v>
      </c>
      <c r="BE40" s="202">
        <v>0</v>
      </c>
      <c r="BF40" s="202">
        <v>0</v>
      </c>
      <c r="BG40" s="319">
        <v>0</v>
      </c>
      <c r="BH40" s="319">
        <v>0</v>
      </c>
      <c r="BI40" s="319">
        <v>0</v>
      </c>
      <c r="BJ40" s="321">
        <v>0</v>
      </c>
      <c r="BK40" s="321">
        <v>0</v>
      </c>
    </row>
    <row r="41" spans="1:63" ht="20.100000000000001" customHeight="1" x14ac:dyDescent="0.2">
      <c r="A41" s="375"/>
      <c r="B41" s="342" t="s">
        <v>1283</v>
      </c>
      <c r="C41" s="343" t="s">
        <v>121</v>
      </c>
      <c r="D41" s="202">
        <v>7.63</v>
      </c>
      <c r="E41" s="202">
        <v>0</v>
      </c>
      <c r="F41" s="320">
        <v>0</v>
      </c>
      <c r="G41" s="202">
        <v>0</v>
      </c>
      <c r="H41" s="202">
        <v>0</v>
      </c>
      <c r="I41" s="202">
        <v>0</v>
      </c>
      <c r="J41" s="202">
        <v>0</v>
      </c>
      <c r="K41" s="202">
        <v>0</v>
      </c>
      <c r="L41" s="202">
        <v>0</v>
      </c>
      <c r="M41" s="202">
        <v>0</v>
      </c>
      <c r="N41" s="202">
        <v>0</v>
      </c>
      <c r="O41" s="202">
        <v>0</v>
      </c>
      <c r="P41" s="202">
        <v>0</v>
      </c>
      <c r="Q41" s="202">
        <v>0</v>
      </c>
      <c r="R41" s="202">
        <v>0</v>
      </c>
      <c r="S41" s="202">
        <v>0</v>
      </c>
      <c r="T41" s="202">
        <v>0</v>
      </c>
      <c r="U41" s="202">
        <v>0</v>
      </c>
      <c r="V41" s="202">
        <v>0</v>
      </c>
      <c r="W41" s="202">
        <v>0</v>
      </c>
      <c r="X41" s="202">
        <v>0</v>
      </c>
      <c r="Y41" s="202">
        <v>0</v>
      </c>
      <c r="Z41" s="202">
        <v>0</v>
      </c>
      <c r="AA41" s="202">
        <v>0</v>
      </c>
      <c r="AB41" s="202">
        <v>0</v>
      </c>
      <c r="AC41" s="319">
        <v>0</v>
      </c>
      <c r="AD41" s="319">
        <v>0</v>
      </c>
      <c r="AE41" s="319">
        <v>0</v>
      </c>
      <c r="AF41" s="319">
        <v>0</v>
      </c>
      <c r="AG41" s="319">
        <v>0</v>
      </c>
      <c r="AH41" s="319">
        <v>0</v>
      </c>
      <c r="AI41" s="319">
        <v>0</v>
      </c>
      <c r="AJ41" s="319">
        <v>0</v>
      </c>
      <c r="AK41" s="319">
        <v>0</v>
      </c>
      <c r="AL41" s="202">
        <v>0</v>
      </c>
      <c r="AM41" s="202">
        <v>0</v>
      </c>
      <c r="AN41" s="202">
        <v>0</v>
      </c>
      <c r="AO41" s="202">
        <v>0</v>
      </c>
      <c r="AP41" s="319">
        <v>0</v>
      </c>
      <c r="AQ41" s="319">
        <v>0</v>
      </c>
      <c r="AR41" s="319">
        <v>0</v>
      </c>
      <c r="AS41" s="202">
        <v>0</v>
      </c>
      <c r="AT41" s="202">
        <v>0</v>
      </c>
      <c r="AU41" s="202">
        <v>0</v>
      </c>
      <c r="AV41" s="202">
        <v>0</v>
      </c>
      <c r="AW41" s="202">
        <v>0</v>
      </c>
      <c r="AX41" s="202">
        <v>0</v>
      </c>
      <c r="AY41" s="202">
        <v>0</v>
      </c>
      <c r="AZ41" s="202">
        <v>0</v>
      </c>
      <c r="BA41" s="202">
        <v>0</v>
      </c>
      <c r="BB41" s="202">
        <v>0</v>
      </c>
      <c r="BC41" s="202">
        <v>0</v>
      </c>
      <c r="BD41" s="202">
        <v>0</v>
      </c>
      <c r="BE41" s="202">
        <v>0</v>
      </c>
      <c r="BF41" s="202">
        <v>0</v>
      </c>
      <c r="BG41" s="319">
        <v>0</v>
      </c>
      <c r="BH41" s="319">
        <v>0</v>
      </c>
      <c r="BI41" s="319">
        <v>0</v>
      </c>
      <c r="BJ41" s="321">
        <v>0</v>
      </c>
      <c r="BK41" s="321">
        <v>7.63</v>
      </c>
    </row>
    <row r="42" spans="1:63" ht="26.25" customHeight="1" x14ac:dyDescent="0.2">
      <c r="A42" s="375"/>
      <c r="B42" s="342" t="s">
        <v>1284</v>
      </c>
      <c r="C42" s="343" t="s">
        <v>123</v>
      </c>
      <c r="D42" s="202">
        <v>10.039999999999999</v>
      </c>
      <c r="E42" s="202">
        <v>0</v>
      </c>
      <c r="F42" s="320">
        <v>0</v>
      </c>
      <c r="G42" s="202">
        <v>0</v>
      </c>
      <c r="H42" s="202">
        <v>0</v>
      </c>
      <c r="I42" s="202">
        <v>0</v>
      </c>
      <c r="J42" s="202">
        <v>0</v>
      </c>
      <c r="K42" s="202">
        <v>0</v>
      </c>
      <c r="L42" s="202">
        <v>0</v>
      </c>
      <c r="M42" s="202">
        <v>0</v>
      </c>
      <c r="N42" s="202">
        <v>0</v>
      </c>
      <c r="O42" s="202">
        <v>0</v>
      </c>
      <c r="P42" s="202">
        <v>0</v>
      </c>
      <c r="Q42" s="202">
        <v>0</v>
      </c>
      <c r="R42" s="202">
        <v>0</v>
      </c>
      <c r="S42" s="202">
        <v>0</v>
      </c>
      <c r="T42" s="202">
        <v>0</v>
      </c>
      <c r="U42" s="202">
        <v>0</v>
      </c>
      <c r="V42" s="202">
        <v>0</v>
      </c>
      <c r="W42" s="202">
        <v>0</v>
      </c>
      <c r="X42" s="202">
        <v>0</v>
      </c>
      <c r="Y42" s="202">
        <v>0</v>
      </c>
      <c r="Z42" s="202">
        <v>0</v>
      </c>
      <c r="AA42" s="202">
        <v>0</v>
      </c>
      <c r="AB42" s="202">
        <v>0</v>
      </c>
      <c r="AC42" s="319">
        <v>0</v>
      </c>
      <c r="AD42" s="319">
        <v>0</v>
      </c>
      <c r="AE42" s="319">
        <v>0</v>
      </c>
      <c r="AF42" s="319">
        <v>0</v>
      </c>
      <c r="AG42" s="319">
        <v>0</v>
      </c>
      <c r="AH42" s="319">
        <v>0</v>
      </c>
      <c r="AI42" s="319">
        <v>0</v>
      </c>
      <c r="AJ42" s="319">
        <v>0</v>
      </c>
      <c r="AK42" s="319">
        <v>0</v>
      </c>
      <c r="AL42" s="202">
        <v>0</v>
      </c>
      <c r="AM42" s="202">
        <v>0</v>
      </c>
      <c r="AN42" s="202">
        <v>0</v>
      </c>
      <c r="AO42" s="202">
        <v>0</v>
      </c>
      <c r="AP42" s="319">
        <v>0</v>
      </c>
      <c r="AQ42" s="319">
        <v>0</v>
      </c>
      <c r="AR42" s="319">
        <v>0</v>
      </c>
      <c r="AS42" s="202">
        <v>0</v>
      </c>
      <c r="AT42" s="202">
        <v>0</v>
      </c>
      <c r="AU42" s="202">
        <v>0</v>
      </c>
      <c r="AV42" s="202">
        <v>0</v>
      </c>
      <c r="AW42" s="202">
        <v>0</v>
      </c>
      <c r="AX42" s="202">
        <v>0</v>
      </c>
      <c r="AY42" s="202">
        <v>0</v>
      </c>
      <c r="AZ42" s="202">
        <v>0</v>
      </c>
      <c r="BA42" s="202">
        <v>0</v>
      </c>
      <c r="BB42" s="202">
        <v>0</v>
      </c>
      <c r="BC42" s="202">
        <v>0</v>
      </c>
      <c r="BD42" s="202">
        <v>0</v>
      </c>
      <c r="BE42" s="202">
        <v>0</v>
      </c>
      <c r="BF42" s="202">
        <v>0</v>
      </c>
      <c r="BG42" s="319">
        <v>0</v>
      </c>
      <c r="BH42" s="319">
        <v>0</v>
      </c>
      <c r="BI42" s="319">
        <v>0</v>
      </c>
      <c r="BJ42" s="321">
        <v>0</v>
      </c>
      <c r="BK42" s="321">
        <v>10.039999999999999</v>
      </c>
    </row>
    <row r="43" spans="1:63" s="281" customFormat="1" ht="20.100000000000001" customHeight="1" x14ac:dyDescent="0.2">
      <c r="A43" s="378"/>
      <c r="B43" s="352" t="s">
        <v>1267</v>
      </c>
      <c r="C43" s="353" t="s">
        <v>125</v>
      </c>
      <c r="D43" s="202">
        <v>0</v>
      </c>
      <c r="E43" s="319">
        <v>0</v>
      </c>
      <c r="F43" s="320">
        <v>0</v>
      </c>
      <c r="G43" s="319">
        <v>0</v>
      </c>
      <c r="H43" s="319">
        <v>0</v>
      </c>
      <c r="I43" s="319">
        <v>0</v>
      </c>
      <c r="J43" s="319">
        <v>0</v>
      </c>
      <c r="K43" s="319">
        <v>0</v>
      </c>
      <c r="L43" s="319">
        <v>0</v>
      </c>
      <c r="M43" s="319">
        <v>0</v>
      </c>
      <c r="N43" s="319">
        <v>0</v>
      </c>
      <c r="O43" s="319">
        <v>0</v>
      </c>
      <c r="P43" s="319">
        <v>0</v>
      </c>
      <c r="Q43" s="319">
        <v>0</v>
      </c>
      <c r="R43" s="202">
        <v>0</v>
      </c>
      <c r="S43" s="319">
        <v>0</v>
      </c>
      <c r="T43" s="319">
        <v>0</v>
      </c>
      <c r="U43" s="319">
        <v>0</v>
      </c>
      <c r="V43" s="319">
        <v>0</v>
      </c>
      <c r="W43" s="319">
        <v>0</v>
      </c>
      <c r="X43" s="319">
        <v>0</v>
      </c>
      <c r="Y43" s="319">
        <v>0</v>
      </c>
      <c r="Z43" s="319">
        <v>0</v>
      </c>
      <c r="AA43" s="319">
        <v>0</v>
      </c>
      <c r="AB43" s="202">
        <v>0</v>
      </c>
      <c r="AC43" s="319">
        <v>0</v>
      </c>
      <c r="AD43" s="319">
        <v>0</v>
      </c>
      <c r="AE43" s="319">
        <v>0</v>
      </c>
      <c r="AF43" s="319">
        <v>0</v>
      </c>
      <c r="AG43" s="319">
        <v>0</v>
      </c>
      <c r="AH43" s="319">
        <v>0</v>
      </c>
      <c r="AI43" s="319">
        <v>0</v>
      </c>
      <c r="AJ43" s="319">
        <v>0</v>
      </c>
      <c r="AK43" s="319">
        <v>0</v>
      </c>
      <c r="AL43" s="319">
        <v>0</v>
      </c>
      <c r="AM43" s="319">
        <v>0</v>
      </c>
      <c r="AN43" s="319">
        <v>0</v>
      </c>
      <c r="AO43" s="319">
        <v>0</v>
      </c>
      <c r="AP43" s="319">
        <v>0</v>
      </c>
      <c r="AQ43" s="319">
        <v>0</v>
      </c>
      <c r="AR43" s="319">
        <v>0</v>
      </c>
      <c r="AS43" s="319">
        <v>0</v>
      </c>
      <c r="AT43" s="319">
        <v>0</v>
      </c>
      <c r="AU43" s="319">
        <v>0</v>
      </c>
      <c r="AV43" s="319">
        <v>0</v>
      </c>
      <c r="AW43" s="319">
        <v>0</v>
      </c>
      <c r="AX43" s="319">
        <v>0</v>
      </c>
      <c r="AY43" s="319">
        <v>0</v>
      </c>
      <c r="AZ43" s="319">
        <v>0</v>
      </c>
      <c r="BA43" s="319">
        <v>0</v>
      </c>
      <c r="BB43" s="319">
        <v>0</v>
      </c>
      <c r="BC43" s="319">
        <v>0</v>
      </c>
      <c r="BD43" s="319">
        <v>0</v>
      </c>
      <c r="BE43" s="319">
        <v>0</v>
      </c>
      <c r="BF43" s="319">
        <v>0</v>
      </c>
      <c r="BG43" s="319">
        <v>0</v>
      </c>
      <c r="BH43" s="319">
        <v>0</v>
      </c>
      <c r="BI43" s="319">
        <v>0</v>
      </c>
      <c r="BJ43" s="354">
        <v>0</v>
      </c>
      <c r="BK43" s="354">
        <v>0</v>
      </c>
    </row>
    <row r="44" spans="1:63" s="281" customFormat="1" ht="20.100000000000001" customHeight="1" x14ac:dyDescent="0.2">
      <c r="A44" s="378"/>
      <c r="B44" s="352" t="s">
        <v>1268</v>
      </c>
      <c r="C44" s="353" t="s">
        <v>127</v>
      </c>
      <c r="D44" s="202">
        <v>0.88</v>
      </c>
      <c r="E44" s="319">
        <v>0</v>
      </c>
      <c r="F44" s="320">
        <v>0</v>
      </c>
      <c r="G44" s="319">
        <v>0</v>
      </c>
      <c r="H44" s="319">
        <v>0</v>
      </c>
      <c r="I44" s="319">
        <v>0</v>
      </c>
      <c r="J44" s="319">
        <v>0</v>
      </c>
      <c r="K44" s="319">
        <v>0</v>
      </c>
      <c r="L44" s="319">
        <v>0</v>
      </c>
      <c r="M44" s="319">
        <v>0</v>
      </c>
      <c r="N44" s="319">
        <v>0</v>
      </c>
      <c r="O44" s="319">
        <v>0</v>
      </c>
      <c r="P44" s="319">
        <v>0</v>
      </c>
      <c r="Q44" s="319">
        <v>0</v>
      </c>
      <c r="R44" s="202">
        <v>0</v>
      </c>
      <c r="S44" s="319">
        <v>0</v>
      </c>
      <c r="T44" s="319">
        <v>0</v>
      </c>
      <c r="U44" s="319">
        <v>0</v>
      </c>
      <c r="V44" s="319">
        <v>0</v>
      </c>
      <c r="W44" s="319">
        <v>0</v>
      </c>
      <c r="X44" s="319">
        <v>0</v>
      </c>
      <c r="Y44" s="319">
        <v>0</v>
      </c>
      <c r="Z44" s="319">
        <v>0</v>
      </c>
      <c r="AA44" s="319">
        <v>0</v>
      </c>
      <c r="AB44" s="202">
        <v>0</v>
      </c>
      <c r="AC44" s="319">
        <v>0</v>
      </c>
      <c r="AD44" s="319">
        <v>0</v>
      </c>
      <c r="AE44" s="319">
        <v>0</v>
      </c>
      <c r="AF44" s="319">
        <v>0</v>
      </c>
      <c r="AG44" s="319">
        <v>0</v>
      </c>
      <c r="AH44" s="319">
        <v>0</v>
      </c>
      <c r="AI44" s="319">
        <v>0</v>
      </c>
      <c r="AJ44" s="319">
        <v>0</v>
      </c>
      <c r="AK44" s="319">
        <v>0</v>
      </c>
      <c r="AL44" s="319">
        <v>0</v>
      </c>
      <c r="AM44" s="319">
        <v>0</v>
      </c>
      <c r="AN44" s="319">
        <v>0</v>
      </c>
      <c r="AO44" s="319">
        <v>0</v>
      </c>
      <c r="AP44" s="319">
        <v>0</v>
      </c>
      <c r="AQ44" s="319">
        <v>0</v>
      </c>
      <c r="AR44" s="319">
        <v>0</v>
      </c>
      <c r="AS44" s="319">
        <v>0</v>
      </c>
      <c r="AT44" s="319">
        <v>0</v>
      </c>
      <c r="AU44" s="319">
        <v>0</v>
      </c>
      <c r="AV44" s="319">
        <v>0</v>
      </c>
      <c r="AW44" s="319">
        <v>0</v>
      </c>
      <c r="AX44" s="319">
        <v>0</v>
      </c>
      <c r="AY44" s="319">
        <v>0</v>
      </c>
      <c r="AZ44" s="319">
        <v>0</v>
      </c>
      <c r="BA44" s="319">
        <v>0</v>
      </c>
      <c r="BB44" s="319">
        <v>0</v>
      </c>
      <c r="BC44" s="319">
        <v>0</v>
      </c>
      <c r="BD44" s="319">
        <v>0</v>
      </c>
      <c r="BE44" s="319">
        <v>0</v>
      </c>
      <c r="BF44" s="319">
        <v>0</v>
      </c>
      <c r="BG44" s="319">
        <v>0</v>
      </c>
      <c r="BH44" s="319">
        <v>0</v>
      </c>
      <c r="BI44" s="319">
        <v>0</v>
      </c>
      <c r="BJ44" s="354">
        <v>0</v>
      </c>
      <c r="BK44" s="354">
        <v>0.88</v>
      </c>
    </row>
    <row r="45" spans="1:63" s="281" customFormat="1" ht="20.100000000000001" customHeight="1" x14ac:dyDescent="0.2">
      <c r="A45" s="378"/>
      <c r="B45" s="352" t="s">
        <v>173</v>
      </c>
      <c r="C45" s="353" t="s">
        <v>129</v>
      </c>
      <c r="D45" s="202">
        <v>0.15</v>
      </c>
      <c r="E45" s="319">
        <v>0</v>
      </c>
      <c r="F45" s="320">
        <v>0</v>
      </c>
      <c r="G45" s="319">
        <v>0</v>
      </c>
      <c r="H45" s="319">
        <v>0</v>
      </c>
      <c r="I45" s="319">
        <v>0</v>
      </c>
      <c r="J45" s="319">
        <v>0</v>
      </c>
      <c r="K45" s="319">
        <v>0</v>
      </c>
      <c r="L45" s="319">
        <v>0</v>
      </c>
      <c r="M45" s="319">
        <v>0</v>
      </c>
      <c r="N45" s="319">
        <v>0</v>
      </c>
      <c r="O45" s="319">
        <v>0</v>
      </c>
      <c r="P45" s="319">
        <v>0</v>
      </c>
      <c r="Q45" s="319">
        <v>0</v>
      </c>
      <c r="R45" s="202">
        <v>0</v>
      </c>
      <c r="S45" s="319">
        <v>0</v>
      </c>
      <c r="T45" s="319">
        <v>0</v>
      </c>
      <c r="U45" s="319">
        <v>0</v>
      </c>
      <c r="V45" s="319">
        <v>0</v>
      </c>
      <c r="W45" s="319">
        <v>0</v>
      </c>
      <c r="X45" s="319">
        <v>0</v>
      </c>
      <c r="Y45" s="319">
        <v>0</v>
      </c>
      <c r="Z45" s="319">
        <v>0</v>
      </c>
      <c r="AA45" s="319">
        <v>0</v>
      </c>
      <c r="AB45" s="202">
        <v>0</v>
      </c>
      <c r="AC45" s="319">
        <v>0</v>
      </c>
      <c r="AD45" s="319">
        <v>0</v>
      </c>
      <c r="AE45" s="319">
        <v>0</v>
      </c>
      <c r="AF45" s="319">
        <v>0</v>
      </c>
      <c r="AG45" s="319">
        <v>0</v>
      </c>
      <c r="AH45" s="319">
        <v>0</v>
      </c>
      <c r="AI45" s="319">
        <v>0</v>
      </c>
      <c r="AJ45" s="319">
        <v>0</v>
      </c>
      <c r="AK45" s="319">
        <v>0</v>
      </c>
      <c r="AL45" s="319">
        <v>0</v>
      </c>
      <c r="AM45" s="319">
        <v>0</v>
      </c>
      <c r="AN45" s="319">
        <v>0</v>
      </c>
      <c r="AO45" s="319">
        <v>0</v>
      </c>
      <c r="AP45" s="319">
        <v>0</v>
      </c>
      <c r="AQ45" s="319">
        <v>0</v>
      </c>
      <c r="AR45" s="319">
        <v>0</v>
      </c>
      <c r="AS45" s="319">
        <v>0</v>
      </c>
      <c r="AT45" s="319">
        <v>0</v>
      </c>
      <c r="AU45" s="319">
        <v>0</v>
      </c>
      <c r="AV45" s="319">
        <v>0</v>
      </c>
      <c r="AW45" s="319">
        <v>0</v>
      </c>
      <c r="AX45" s="319">
        <v>0</v>
      </c>
      <c r="AY45" s="319">
        <v>0</v>
      </c>
      <c r="AZ45" s="319">
        <v>0</v>
      </c>
      <c r="BA45" s="319">
        <v>0</v>
      </c>
      <c r="BB45" s="319">
        <v>0</v>
      </c>
      <c r="BC45" s="319">
        <v>0</v>
      </c>
      <c r="BD45" s="319">
        <v>0</v>
      </c>
      <c r="BE45" s="319">
        <v>0</v>
      </c>
      <c r="BF45" s="319">
        <v>0</v>
      </c>
      <c r="BG45" s="319">
        <v>0</v>
      </c>
      <c r="BH45" s="319">
        <v>0</v>
      </c>
      <c r="BI45" s="319">
        <v>0</v>
      </c>
      <c r="BJ45" s="354">
        <v>0</v>
      </c>
      <c r="BK45" s="354">
        <v>0.15</v>
      </c>
    </row>
    <row r="46" spans="1:63" s="281" customFormat="1" ht="20.100000000000001" customHeight="1" x14ac:dyDescent="0.2">
      <c r="A46" s="378"/>
      <c r="B46" s="352" t="s">
        <v>174</v>
      </c>
      <c r="C46" s="353" t="s">
        <v>131</v>
      </c>
      <c r="D46" s="202">
        <v>0</v>
      </c>
      <c r="E46" s="319">
        <v>0</v>
      </c>
      <c r="F46" s="320">
        <v>0</v>
      </c>
      <c r="G46" s="319">
        <v>0</v>
      </c>
      <c r="H46" s="319">
        <v>0</v>
      </c>
      <c r="I46" s="319">
        <v>0</v>
      </c>
      <c r="J46" s="319">
        <v>0</v>
      </c>
      <c r="K46" s="319">
        <v>0</v>
      </c>
      <c r="L46" s="319">
        <v>0</v>
      </c>
      <c r="M46" s="319">
        <v>0</v>
      </c>
      <c r="N46" s="319">
        <v>0</v>
      </c>
      <c r="O46" s="319">
        <v>0</v>
      </c>
      <c r="P46" s="319">
        <v>0</v>
      </c>
      <c r="Q46" s="319">
        <v>0</v>
      </c>
      <c r="R46" s="202">
        <v>0</v>
      </c>
      <c r="S46" s="319">
        <v>0</v>
      </c>
      <c r="T46" s="319">
        <v>0</v>
      </c>
      <c r="U46" s="319">
        <v>0</v>
      </c>
      <c r="V46" s="319">
        <v>0</v>
      </c>
      <c r="W46" s="319">
        <v>0</v>
      </c>
      <c r="X46" s="319">
        <v>0</v>
      </c>
      <c r="Y46" s="319">
        <v>0</v>
      </c>
      <c r="Z46" s="319">
        <v>0</v>
      </c>
      <c r="AA46" s="319">
        <v>0</v>
      </c>
      <c r="AB46" s="202">
        <v>0</v>
      </c>
      <c r="AC46" s="319">
        <v>0</v>
      </c>
      <c r="AD46" s="319">
        <v>0</v>
      </c>
      <c r="AE46" s="319">
        <v>0</v>
      </c>
      <c r="AF46" s="319">
        <v>0</v>
      </c>
      <c r="AG46" s="319">
        <v>0</v>
      </c>
      <c r="AH46" s="319">
        <v>0</v>
      </c>
      <c r="AI46" s="319">
        <v>0</v>
      </c>
      <c r="AJ46" s="319">
        <v>0</v>
      </c>
      <c r="AK46" s="319">
        <v>0</v>
      </c>
      <c r="AL46" s="319">
        <v>0</v>
      </c>
      <c r="AM46" s="319">
        <v>0</v>
      </c>
      <c r="AN46" s="319">
        <v>0</v>
      </c>
      <c r="AO46" s="319">
        <v>0</v>
      </c>
      <c r="AP46" s="319">
        <v>0</v>
      </c>
      <c r="AQ46" s="319">
        <v>0</v>
      </c>
      <c r="AR46" s="319">
        <v>0</v>
      </c>
      <c r="AS46" s="319">
        <v>0</v>
      </c>
      <c r="AT46" s="319">
        <v>0</v>
      </c>
      <c r="AU46" s="319">
        <v>0</v>
      </c>
      <c r="AV46" s="319">
        <v>0</v>
      </c>
      <c r="AW46" s="319">
        <v>0</v>
      </c>
      <c r="AX46" s="319">
        <v>0</v>
      </c>
      <c r="AY46" s="319">
        <v>0</v>
      </c>
      <c r="AZ46" s="319">
        <v>0</v>
      </c>
      <c r="BA46" s="319">
        <v>0</v>
      </c>
      <c r="BB46" s="319">
        <v>0</v>
      </c>
      <c r="BC46" s="319">
        <v>0</v>
      </c>
      <c r="BD46" s="319">
        <v>0</v>
      </c>
      <c r="BE46" s="319">
        <v>0</v>
      </c>
      <c r="BF46" s="319">
        <v>0</v>
      </c>
      <c r="BG46" s="319">
        <v>0</v>
      </c>
      <c r="BH46" s="319">
        <v>0</v>
      </c>
      <c r="BI46" s="319">
        <v>0</v>
      </c>
      <c r="BJ46" s="354">
        <v>0</v>
      </c>
      <c r="BK46" s="354">
        <v>0</v>
      </c>
    </row>
    <row r="47" spans="1:63" ht="20.100000000000001" customHeight="1" x14ac:dyDescent="0.2">
      <c r="A47" s="375" t="s">
        <v>138</v>
      </c>
      <c r="B47" s="341" t="s">
        <v>133</v>
      </c>
      <c r="C47" s="340" t="s">
        <v>134</v>
      </c>
      <c r="D47" s="202">
        <v>0</v>
      </c>
      <c r="E47" s="202">
        <v>0</v>
      </c>
      <c r="F47" s="320">
        <v>0</v>
      </c>
      <c r="G47" s="202">
        <v>0</v>
      </c>
      <c r="H47" s="202">
        <v>0</v>
      </c>
      <c r="I47" s="202">
        <v>0</v>
      </c>
      <c r="J47" s="202">
        <v>0</v>
      </c>
      <c r="K47" s="202">
        <v>0</v>
      </c>
      <c r="L47" s="202">
        <v>0</v>
      </c>
      <c r="M47" s="202">
        <v>0</v>
      </c>
      <c r="N47" s="202">
        <v>0</v>
      </c>
      <c r="O47" s="202">
        <v>0</v>
      </c>
      <c r="P47" s="202">
        <v>0</v>
      </c>
      <c r="Q47" s="202">
        <v>0</v>
      </c>
      <c r="R47" s="202">
        <v>0</v>
      </c>
      <c r="S47" s="202">
        <v>0</v>
      </c>
      <c r="T47" s="202">
        <v>0</v>
      </c>
      <c r="U47" s="202">
        <v>0</v>
      </c>
      <c r="V47" s="202">
        <v>0</v>
      </c>
      <c r="W47" s="202">
        <v>0</v>
      </c>
      <c r="X47" s="202">
        <v>0</v>
      </c>
      <c r="Y47" s="202">
        <v>0</v>
      </c>
      <c r="Z47" s="202">
        <v>0</v>
      </c>
      <c r="AA47" s="202">
        <v>0</v>
      </c>
      <c r="AB47" s="202">
        <v>0</v>
      </c>
      <c r="AC47" s="319">
        <v>0</v>
      </c>
      <c r="AD47" s="319">
        <v>0</v>
      </c>
      <c r="AE47" s="319">
        <v>0</v>
      </c>
      <c r="AF47" s="319">
        <v>0</v>
      </c>
      <c r="AG47" s="319">
        <v>0</v>
      </c>
      <c r="AH47" s="319">
        <v>0</v>
      </c>
      <c r="AI47" s="319">
        <v>0</v>
      </c>
      <c r="AJ47" s="319">
        <v>0</v>
      </c>
      <c r="AK47" s="319">
        <v>0</v>
      </c>
      <c r="AL47" s="202">
        <v>0</v>
      </c>
      <c r="AM47" s="202">
        <v>0</v>
      </c>
      <c r="AN47" s="202">
        <v>0</v>
      </c>
      <c r="AO47" s="202">
        <v>0</v>
      </c>
      <c r="AP47" s="319">
        <v>0</v>
      </c>
      <c r="AQ47" s="319">
        <v>0</v>
      </c>
      <c r="AR47" s="319">
        <v>0</v>
      </c>
      <c r="AS47" s="202">
        <v>0</v>
      </c>
      <c r="AT47" s="202">
        <v>0</v>
      </c>
      <c r="AU47" s="202">
        <v>0</v>
      </c>
      <c r="AV47" s="202">
        <v>0</v>
      </c>
      <c r="AW47" s="202">
        <v>0</v>
      </c>
      <c r="AX47" s="202">
        <v>0</v>
      </c>
      <c r="AY47" s="202">
        <v>0</v>
      </c>
      <c r="AZ47" s="202">
        <v>0</v>
      </c>
      <c r="BA47" s="202">
        <v>0</v>
      </c>
      <c r="BB47" s="202">
        <v>0</v>
      </c>
      <c r="BC47" s="202">
        <v>0</v>
      </c>
      <c r="BD47" s="202">
        <v>0</v>
      </c>
      <c r="BE47" s="202">
        <v>0</v>
      </c>
      <c r="BF47" s="202">
        <v>0</v>
      </c>
      <c r="BG47" s="319">
        <v>0</v>
      </c>
      <c r="BH47" s="319">
        <v>0</v>
      </c>
      <c r="BI47" s="319">
        <v>0</v>
      </c>
      <c r="BJ47" s="321">
        <v>0</v>
      </c>
      <c r="BK47" s="321">
        <v>0</v>
      </c>
    </row>
    <row r="48" spans="1:63" ht="20.100000000000001" customHeight="1" x14ac:dyDescent="0.2">
      <c r="A48" s="375" t="s">
        <v>1285</v>
      </c>
      <c r="B48" s="341" t="s">
        <v>136</v>
      </c>
      <c r="C48" s="340" t="s">
        <v>137</v>
      </c>
      <c r="D48" s="202">
        <v>0.11</v>
      </c>
      <c r="E48" s="202">
        <v>0</v>
      </c>
      <c r="F48" s="320">
        <v>0</v>
      </c>
      <c r="G48" s="202">
        <v>0</v>
      </c>
      <c r="H48" s="202">
        <v>0</v>
      </c>
      <c r="I48" s="202">
        <v>0</v>
      </c>
      <c r="J48" s="202">
        <v>0</v>
      </c>
      <c r="K48" s="202">
        <v>0</v>
      </c>
      <c r="L48" s="202">
        <v>0</v>
      </c>
      <c r="M48" s="202">
        <v>0</v>
      </c>
      <c r="N48" s="202">
        <v>0</v>
      </c>
      <c r="O48" s="202">
        <v>0</v>
      </c>
      <c r="P48" s="202">
        <v>0</v>
      </c>
      <c r="Q48" s="202">
        <v>0</v>
      </c>
      <c r="R48" s="202">
        <v>0</v>
      </c>
      <c r="S48" s="202">
        <v>0</v>
      </c>
      <c r="T48" s="202">
        <v>0</v>
      </c>
      <c r="U48" s="202">
        <v>0</v>
      </c>
      <c r="V48" s="202">
        <v>0</v>
      </c>
      <c r="W48" s="202">
        <v>0</v>
      </c>
      <c r="X48" s="202">
        <v>0</v>
      </c>
      <c r="Y48" s="202">
        <v>0</v>
      </c>
      <c r="Z48" s="202">
        <v>0</v>
      </c>
      <c r="AA48" s="202">
        <v>0</v>
      </c>
      <c r="AB48" s="202">
        <v>0</v>
      </c>
      <c r="AC48" s="319">
        <v>0</v>
      </c>
      <c r="AD48" s="319">
        <v>0</v>
      </c>
      <c r="AE48" s="319">
        <v>0</v>
      </c>
      <c r="AF48" s="319">
        <v>0</v>
      </c>
      <c r="AG48" s="319">
        <v>0</v>
      </c>
      <c r="AH48" s="319">
        <v>0</v>
      </c>
      <c r="AI48" s="319">
        <v>0</v>
      </c>
      <c r="AJ48" s="319">
        <v>0</v>
      </c>
      <c r="AK48" s="319">
        <v>0</v>
      </c>
      <c r="AL48" s="202">
        <v>0</v>
      </c>
      <c r="AM48" s="202">
        <v>0</v>
      </c>
      <c r="AN48" s="202">
        <v>0</v>
      </c>
      <c r="AO48" s="202">
        <v>0</v>
      </c>
      <c r="AP48" s="319">
        <v>0</v>
      </c>
      <c r="AQ48" s="319">
        <v>0</v>
      </c>
      <c r="AR48" s="319">
        <v>0</v>
      </c>
      <c r="AS48" s="202">
        <v>0</v>
      </c>
      <c r="AT48" s="202">
        <v>0</v>
      </c>
      <c r="AU48" s="202">
        <v>0</v>
      </c>
      <c r="AV48" s="202">
        <v>0</v>
      </c>
      <c r="AW48" s="202">
        <v>0</v>
      </c>
      <c r="AX48" s="202">
        <v>0</v>
      </c>
      <c r="AY48" s="202">
        <v>0</v>
      </c>
      <c r="AZ48" s="202">
        <v>0</v>
      </c>
      <c r="BA48" s="202">
        <v>0</v>
      </c>
      <c r="BB48" s="202">
        <v>0</v>
      </c>
      <c r="BC48" s="202">
        <v>0</v>
      </c>
      <c r="BD48" s="202">
        <v>0</v>
      </c>
      <c r="BE48" s="202">
        <v>0</v>
      </c>
      <c r="BF48" s="202">
        <v>0</v>
      </c>
      <c r="BG48" s="319">
        <v>0</v>
      </c>
      <c r="BH48" s="319">
        <v>0</v>
      </c>
      <c r="BI48" s="319">
        <v>0</v>
      </c>
      <c r="BJ48" s="321">
        <v>0</v>
      </c>
      <c r="BK48" s="321">
        <v>0.11</v>
      </c>
    </row>
    <row r="49" spans="1:63" ht="20.100000000000001" customHeight="1" x14ac:dyDescent="0.2">
      <c r="A49" s="375" t="s">
        <v>1270</v>
      </c>
      <c r="B49" s="341" t="s">
        <v>139</v>
      </c>
      <c r="C49" s="340" t="s">
        <v>140</v>
      </c>
      <c r="D49" s="202">
        <v>0.17</v>
      </c>
      <c r="E49" s="202">
        <v>0</v>
      </c>
      <c r="F49" s="320">
        <v>0</v>
      </c>
      <c r="G49" s="202">
        <v>0</v>
      </c>
      <c r="H49" s="202">
        <v>0</v>
      </c>
      <c r="I49" s="202">
        <v>0</v>
      </c>
      <c r="J49" s="202">
        <v>0</v>
      </c>
      <c r="K49" s="202">
        <v>0</v>
      </c>
      <c r="L49" s="202">
        <v>0</v>
      </c>
      <c r="M49" s="202">
        <v>0</v>
      </c>
      <c r="N49" s="202">
        <v>0</v>
      </c>
      <c r="O49" s="202">
        <v>0</v>
      </c>
      <c r="P49" s="202">
        <v>0</v>
      </c>
      <c r="Q49" s="202">
        <v>0</v>
      </c>
      <c r="R49" s="202">
        <v>0</v>
      </c>
      <c r="S49" s="202">
        <v>0</v>
      </c>
      <c r="T49" s="202">
        <v>0</v>
      </c>
      <c r="U49" s="202">
        <v>0</v>
      </c>
      <c r="V49" s="202">
        <v>0</v>
      </c>
      <c r="W49" s="202">
        <v>0</v>
      </c>
      <c r="X49" s="202">
        <v>0</v>
      </c>
      <c r="Y49" s="202">
        <v>0</v>
      </c>
      <c r="Z49" s="202">
        <v>0</v>
      </c>
      <c r="AA49" s="202">
        <v>0</v>
      </c>
      <c r="AB49" s="202">
        <v>0</v>
      </c>
      <c r="AC49" s="319">
        <v>0</v>
      </c>
      <c r="AD49" s="319">
        <v>0</v>
      </c>
      <c r="AE49" s="319">
        <v>0</v>
      </c>
      <c r="AF49" s="319">
        <v>0</v>
      </c>
      <c r="AG49" s="319">
        <v>0</v>
      </c>
      <c r="AH49" s="319">
        <v>0</v>
      </c>
      <c r="AI49" s="319">
        <v>0</v>
      </c>
      <c r="AJ49" s="319">
        <v>0</v>
      </c>
      <c r="AK49" s="319">
        <v>0</v>
      </c>
      <c r="AL49" s="202">
        <v>0</v>
      </c>
      <c r="AM49" s="202">
        <v>0</v>
      </c>
      <c r="AN49" s="202">
        <v>0</v>
      </c>
      <c r="AO49" s="202">
        <v>0</v>
      </c>
      <c r="AP49" s="319">
        <v>0</v>
      </c>
      <c r="AQ49" s="319">
        <v>0</v>
      </c>
      <c r="AR49" s="319">
        <v>0</v>
      </c>
      <c r="AS49" s="202">
        <v>0</v>
      </c>
      <c r="AT49" s="202">
        <v>0</v>
      </c>
      <c r="AU49" s="202">
        <v>0</v>
      </c>
      <c r="AV49" s="202">
        <v>0</v>
      </c>
      <c r="AW49" s="202">
        <v>0</v>
      </c>
      <c r="AX49" s="202">
        <v>0</v>
      </c>
      <c r="AY49" s="202">
        <v>0</v>
      </c>
      <c r="AZ49" s="202">
        <v>0</v>
      </c>
      <c r="BA49" s="202">
        <v>0</v>
      </c>
      <c r="BB49" s="202">
        <v>0</v>
      </c>
      <c r="BC49" s="202">
        <v>0</v>
      </c>
      <c r="BD49" s="202">
        <v>0</v>
      </c>
      <c r="BE49" s="202">
        <v>0</v>
      </c>
      <c r="BF49" s="202">
        <v>0</v>
      </c>
      <c r="BG49" s="319">
        <v>0</v>
      </c>
      <c r="BH49" s="319">
        <v>0</v>
      </c>
      <c r="BI49" s="319">
        <v>0</v>
      </c>
      <c r="BJ49" s="321">
        <v>0</v>
      </c>
      <c r="BK49" s="321">
        <v>0.17</v>
      </c>
    </row>
    <row r="50" spans="1:63" ht="20.100000000000001" customHeight="1" x14ac:dyDescent="0.2">
      <c r="A50" s="375" t="s">
        <v>144</v>
      </c>
      <c r="B50" s="341" t="s">
        <v>142</v>
      </c>
      <c r="C50" s="340" t="s">
        <v>143</v>
      </c>
      <c r="D50" s="202">
        <v>0</v>
      </c>
      <c r="E50" s="202">
        <v>0</v>
      </c>
      <c r="F50" s="320">
        <v>0</v>
      </c>
      <c r="G50" s="202">
        <v>0</v>
      </c>
      <c r="H50" s="202">
        <v>0</v>
      </c>
      <c r="I50" s="202">
        <v>0</v>
      </c>
      <c r="J50" s="202">
        <v>0</v>
      </c>
      <c r="K50" s="202">
        <v>0</v>
      </c>
      <c r="L50" s="202">
        <v>0</v>
      </c>
      <c r="M50" s="202">
        <v>0</v>
      </c>
      <c r="N50" s="202">
        <v>0</v>
      </c>
      <c r="O50" s="202">
        <v>0</v>
      </c>
      <c r="P50" s="202">
        <v>0</v>
      </c>
      <c r="Q50" s="202">
        <v>0</v>
      </c>
      <c r="R50" s="202">
        <v>0</v>
      </c>
      <c r="S50" s="202">
        <v>0</v>
      </c>
      <c r="T50" s="202">
        <v>0</v>
      </c>
      <c r="U50" s="202">
        <v>0</v>
      </c>
      <c r="V50" s="202">
        <v>0</v>
      </c>
      <c r="W50" s="202">
        <v>0</v>
      </c>
      <c r="X50" s="202">
        <v>0</v>
      </c>
      <c r="Y50" s="202">
        <v>0</v>
      </c>
      <c r="Z50" s="202">
        <v>0</v>
      </c>
      <c r="AA50" s="202">
        <v>0</v>
      </c>
      <c r="AB50" s="202">
        <v>0</v>
      </c>
      <c r="AC50" s="319">
        <v>0</v>
      </c>
      <c r="AD50" s="319">
        <v>0</v>
      </c>
      <c r="AE50" s="319">
        <v>0</v>
      </c>
      <c r="AF50" s="319">
        <v>0</v>
      </c>
      <c r="AG50" s="319">
        <v>0</v>
      </c>
      <c r="AH50" s="319">
        <v>0</v>
      </c>
      <c r="AI50" s="319">
        <v>0</v>
      </c>
      <c r="AJ50" s="319">
        <v>0</v>
      </c>
      <c r="AK50" s="319">
        <v>0</v>
      </c>
      <c r="AL50" s="202">
        <v>0</v>
      </c>
      <c r="AM50" s="202">
        <v>0</v>
      </c>
      <c r="AN50" s="202">
        <v>0</v>
      </c>
      <c r="AO50" s="202">
        <v>0</v>
      </c>
      <c r="AP50" s="319">
        <v>0</v>
      </c>
      <c r="AQ50" s="319">
        <v>0</v>
      </c>
      <c r="AR50" s="319">
        <v>0</v>
      </c>
      <c r="AS50" s="202">
        <v>0</v>
      </c>
      <c r="AT50" s="202">
        <v>0</v>
      </c>
      <c r="AU50" s="202">
        <v>0</v>
      </c>
      <c r="AV50" s="202">
        <v>0</v>
      </c>
      <c r="AW50" s="202">
        <v>0</v>
      </c>
      <c r="AX50" s="202">
        <v>0</v>
      </c>
      <c r="AY50" s="202">
        <v>0</v>
      </c>
      <c r="AZ50" s="202">
        <v>0</v>
      </c>
      <c r="BA50" s="202">
        <v>0</v>
      </c>
      <c r="BB50" s="202">
        <v>0</v>
      </c>
      <c r="BC50" s="202">
        <v>0</v>
      </c>
      <c r="BD50" s="202">
        <v>0</v>
      </c>
      <c r="BE50" s="202">
        <v>0</v>
      </c>
      <c r="BF50" s="202">
        <v>0</v>
      </c>
      <c r="BG50" s="319">
        <v>0</v>
      </c>
      <c r="BH50" s="319">
        <v>0</v>
      </c>
      <c r="BI50" s="319">
        <v>0</v>
      </c>
      <c r="BJ50" s="321">
        <v>0</v>
      </c>
      <c r="BK50" s="321">
        <v>0</v>
      </c>
    </row>
    <row r="51" spans="1:63" ht="20.100000000000001" customHeight="1" x14ac:dyDescent="0.2">
      <c r="A51" s="375" t="s">
        <v>147</v>
      </c>
      <c r="B51" s="341" t="s">
        <v>145</v>
      </c>
      <c r="C51" s="340" t="s">
        <v>146</v>
      </c>
      <c r="D51" s="202">
        <v>180.73</v>
      </c>
      <c r="E51" s="202">
        <v>0.3</v>
      </c>
      <c r="F51" s="320">
        <v>0.3</v>
      </c>
      <c r="G51" s="202">
        <v>0</v>
      </c>
      <c r="H51" s="202">
        <v>0</v>
      </c>
      <c r="I51" s="202">
        <v>0</v>
      </c>
      <c r="J51" s="202">
        <v>0.3</v>
      </c>
      <c r="K51" s="202">
        <v>0</v>
      </c>
      <c r="L51" s="202">
        <v>0</v>
      </c>
      <c r="M51" s="202">
        <v>0</v>
      </c>
      <c r="N51" s="202">
        <v>0</v>
      </c>
      <c r="O51" s="202">
        <v>0</v>
      </c>
      <c r="P51" s="202">
        <v>0</v>
      </c>
      <c r="Q51" s="202">
        <v>0</v>
      </c>
      <c r="R51" s="202">
        <v>0</v>
      </c>
      <c r="S51" s="202">
        <v>0</v>
      </c>
      <c r="T51" s="202">
        <v>0</v>
      </c>
      <c r="U51" s="202">
        <v>0</v>
      </c>
      <c r="V51" s="202">
        <v>0</v>
      </c>
      <c r="W51" s="202">
        <v>0</v>
      </c>
      <c r="X51" s="202">
        <v>0</v>
      </c>
      <c r="Y51" s="202">
        <v>0</v>
      </c>
      <c r="Z51" s="202">
        <v>0</v>
      </c>
      <c r="AA51" s="202">
        <v>0</v>
      </c>
      <c r="AB51" s="202">
        <v>0</v>
      </c>
      <c r="AC51" s="319">
        <v>0</v>
      </c>
      <c r="AD51" s="319">
        <v>0</v>
      </c>
      <c r="AE51" s="319">
        <v>0</v>
      </c>
      <c r="AF51" s="319">
        <v>0</v>
      </c>
      <c r="AG51" s="319">
        <v>0</v>
      </c>
      <c r="AH51" s="319">
        <v>0</v>
      </c>
      <c r="AI51" s="319">
        <v>0</v>
      </c>
      <c r="AJ51" s="319">
        <v>0</v>
      </c>
      <c r="AK51" s="319">
        <v>0</v>
      </c>
      <c r="AL51" s="202">
        <v>0</v>
      </c>
      <c r="AM51" s="202">
        <v>0</v>
      </c>
      <c r="AN51" s="202">
        <v>0</v>
      </c>
      <c r="AO51" s="202">
        <v>0</v>
      </c>
      <c r="AP51" s="319">
        <v>0</v>
      </c>
      <c r="AQ51" s="319">
        <v>0</v>
      </c>
      <c r="AR51" s="319">
        <v>0</v>
      </c>
      <c r="AS51" s="202">
        <v>0</v>
      </c>
      <c r="AT51" s="202">
        <v>0</v>
      </c>
      <c r="AU51" s="202">
        <v>0</v>
      </c>
      <c r="AV51" s="202">
        <v>0</v>
      </c>
      <c r="AW51" s="202">
        <v>0</v>
      </c>
      <c r="AX51" s="202">
        <v>0</v>
      </c>
      <c r="AY51" s="202">
        <v>0</v>
      </c>
      <c r="AZ51" s="202">
        <v>0</v>
      </c>
      <c r="BA51" s="202">
        <v>0</v>
      </c>
      <c r="BB51" s="202">
        <v>0</v>
      </c>
      <c r="BC51" s="202">
        <v>0</v>
      </c>
      <c r="BD51" s="202">
        <v>0</v>
      </c>
      <c r="BE51" s="202">
        <v>0</v>
      </c>
      <c r="BF51" s="202">
        <v>0</v>
      </c>
      <c r="BG51" s="319">
        <v>0</v>
      </c>
      <c r="BH51" s="319">
        <v>0</v>
      </c>
      <c r="BI51" s="319">
        <v>0</v>
      </c>
      <c r="BJ51" s="321">
        <v>0.12</v>
      </c>
      <c r="BK51" s="321">
        <v>180.85</v>
      </c>
    </row>
    <row r="52" spans="1:63" ht="20.100000000000001" customHeight="1" x14ac:dyDescent="0.2">
      <c r="A52" s="375" t="s">
        <v>150</v>
      </c>
      <c r="B52" s="341" t="s">
        <v>148</v>
      </c>
      <c r="C52" s="340" t="s">
        <v>149</v>
      </c>
      <c r="D52" s="202">
        <v>0.2</v>
      </c>
      <c r="E52" s="202">
        <v>0</v>
      </c>
      <c r="F52" s="320">
        <v>0</v>
      </c>
      <c r="G52" s="202">
        <v>0</v>
      </c>
      <c r="H52" s="202">
        <v>0</v>
      </c>
      <c r="I52" s="202">
        <v>0</v>
      </c>
      <c r="J52" s="202">
        <v>0</v>
      </c>
      <c r="K52" s="202">
        <v>0</v>
      </c>
      <c r="L52" s="202">
        <v>0</v>
      </c>
      <c r="M52" s="202">
        <v>0</v>
      </c>
      <c r="N52" s="202">
        <v>0</v>
      </c>
      <c r="O52" s="202">
        <v>0</v>
      </c>
      <c r="P52" s="202">
        <v>0</v>
      </c>
      <c r="Q52" s="202">
        <v>0</v>
      </c>
      <c r="R52" s="202">
        <v>0</v>
      </c>
      <c r="S52" s="202">
        <v>0</v>
      </c>
      <c r="T52" s="202">
        <v>0</v>
      </c>
      <c r="U52" s="202">
        <v>0</v>
      </c>
      <c r="V52" s="202">
        <v>0</v>
      </c>
      <c r="W52" s="202">
        <v>0</v>
      </c>
      <c r="X52" s="202">
        <v>0</v>
      </c>
      <c r="Y52" s="202">
        <v>0</v>
      </c>
      <c r="Z52" s="202">
        <v>0</v>
      </c>
      <c r="AA52" s="202">
        <v>0</v>
      </c>
      <c r="AB52" s="202">
        <v>0</v>
      </c>
      <c r="AC52" s="319">
        <v>0</v>
      </c>
      <c r="AD52" s="319">
        <v>0</v>
      </c>
      <c r="AE52" s="319">
        <v>0</v>
      </c>
      <c r="AF52" s="319">
        <v>0</v>
      </c>
      <c r="AG52" s="319">
        <v>0</v>
      </c>
      <c r="AH52" s="319">
        <v>0</v>
      </c>
      <c r="AI52" s="319">
        <v>0</v>
      </c>
      <c r="AJ52" s="319">
        <v>0</v>
      </c>
      <c r="AK52" s="319">
        <v>0</v>
      </c>
      <c r="AL52" s="202">
        <v>0</v>
      </c>
      <c r="AM52" s="202">
        <v>0</v>
      </c>
      <c r="AN52" s="202">
        <v>0</v>
      </c>
      <c r="AO52" s="202">
        <v>0</v>
      </c>
      <c r="AP52" s="319">
        <v>0</v>
      </c>
      <c r="AQ52" s="319">
        <v>0</v>
      </c>
      <c r="AR52" s="319">
        <v>0</v>
      </c>
      <c r="AS52" s="202">
        <v>0</v>
      </c>
      <c r="AT52" s="202">
        <v>0</v>
      </c>
      <c r="AU52" s="202">
        <v>0</v>
      </c>
      <c r="AV52" s="202">
        <v>0</v>
      </c>
      <c r="AW52" s="202">
        <v>0</v>
      </c>
      <c r="AX52" s="202">
        <v>0</v>
      </c>
      <c r="AY52" s="202">
        <v>0</v>
      </c>
      <c r="AZ52" s="202">
        <v>0</v>
      </c>
      <c r="BA52" s="202">
        <v>0</v>
      </c>
      <c r="BB52" s="202">
        <v>0</v>
      </c>
      <c r="BC52" s="202">
        <v>0</v>
      </c>
      <c r="BD52" s="202">
        <v>0</v>
      </c>
      <c r="BE52" s="202">
        <v>0</v>
      </c>
      <c r="BF52" s="202">
        <v>0</v>
      </c>
      <c r="BG52" s="319">
        <v>0</v>
      </c>
      <c r="BH52" s="319">
        <v>0</v>
      </c>
      <c r="BI52" s="319">
        <v>0</v>
      </c>
      <c r="BJ52" s="321">
        <v>0</v>
      </c>
      <c r="BK52" s="321">
        <v>0.2</v>
      </c>
    </row>
    <row r="53" spans="1:63" ht="20.100000000000001" customHeight="1" x14ac:dyDescent="0.2">
      <c r="A53" s="375" t="s">
        <v>153</v>
      </c>
      <c r="B53" s="341" t="s">
        <v>151</v>
      </c>
      <c r="C53" s="340" t="s">
        <v>152</v>
      </c>
      <c r="D53" s="202">
        <v>0</v>
      </c>
      <c r="E53" s="202">
        <v>0</v>
      </c>
      <c r="F53" s="320">
        <v>0</v>
      </c>
      <c r="G53" s="202">
        <v>0</v>
      </c>
      <c r="H53" s="202">
        <v>0</v>
      </c>
      <c r="I53" s="202">
        <v>0</v>
      </c>
      <c r="J53" s="202">
        <v>0</v>
      </c>
      <c r="K53" s="202">
        <v>0</v>
      </c>
      <c r="L53" s="202">
        <v>0</v>
      </c>
      <c r="M53" s="202">
        <v>0</v>
      </c>
      <c r="N53" s="202">
        <v>0</v>
      </c>
      <c r="O53" s="202">
        <v>0</v>
      </c>
      <c r="P53" s="202">
        <v>0</v>
      </c>
      <c r="Q53" s="202">
        <v>0</v>
      </c>
      <c r="R53" s="202">
        <v>0</v>
      </c>
      <c r="S53" s="202">
        <v>0</v>
      </c>
      <c r="T53" s="202">
        <v>0</v>
      </c>
      <c r="U53" s="202">
        <v>0</v>
      </c>
      <c r="V53" s="202">
        <v>0</v>
      </c>
      <c r="W53" s="202">
        <v>0</v>
      </c>
      <c r="X53" s="202">
        <v>0</v>
      </c>
      <c r="Y53" s="202">
        <v>0</v>
      </c>
      <c r="Z53" s="202">
        <v>0</v>
      </c>
      <c r="AA53" s="202">
        <v>0</v>
      </c>
      <c r="AB53" s="202">
        <v>0</v>
      </c>
      <c r="AC53" s="319">
        <v>0</v>
      </c>
      <c r="AD53" s="319">
        <v>0</v>
      </c>
      <c r="AE53" s="319">
        <v>0</v>
      </c>
      <c r="AF53" s="319">
        <v>0</v>
      </c>
      <c r="AG53" s="319">
        <v>0</v>
      </c>
      <c r="AH53" s="319">
        <v>0</v>
      </c>
      <c r="AI53" s="319">
        <v>0</v>
      </c>
      <c r="AJ53" s="319">
        <v>0</v>
      </c>
      <c r="AK53" s="319">
        <v>0</v>
      </c>
      <c r="AL53" s="202">
        <v>0</v>
      </c>
      <c r="AM53" s="202">
        <v>0</v>
      </c>
      <c r="AN53" s="202">
        <v>0</v>
      </c>
      <c r="AO53" s="202">
        <v>0</v>
      </c>
      <c r="AP53" s="319">
        <v>0</v>
      </c>
      <c r="AQ53" s="319">
        <v>0</v>
      </c>
      <c r="AR53" s="319">
        <v>0</v>
      </c>
      <c r="AS53" s="202">
        <v>0</v>
      </c>
      <c r="AT53" s="202">
        <v>0</v>
      </c>
      <c r="AU53" s="202">
        <v>0</v>
      </c>
      <c r="AV53" s="202">
        <v>0</v>
      </c>
      <c r="AW53" s="202">
        <v>0</v>
      </c>
      <c r="AX53" s="202">
        <v>0</v>
      </c>
      <c r="AY53" s="202">
        <v>0</v>
      </c>
      <c r="AZ53" s="202">
        <v>0</v>
      </c>
      <c r="BA53" s="202">
        <v>0</v>
      </c>
      <c r="BB53" s="202">
        <v>0</v>
      </c>
      <c r="BC53" s="202">
        <v>0</v>
      </c>
      <c r="BD53" s="202">
        <v>0</v>
      </c>
      <c r="BE53" s="202">
        <v>0</v>
      </c>
      <c r="BF53" s="202">
        <v>0</v>
      </c>
      <c r="BG53" s="319">
        <v>0</v>
      </c>
      <c r="BH53" s="319">
        <v>0</v>
      </c>
      <c r="BI53" s="319">
        <v>0</v>
      </c>
      <c r="BJ53" s="321">
        <v>0</v>
      </c>
      <c r="BK53" s="321">
        <v>0</v>
      </c>
    </row>
    <row r="54" spans="1:63" ht="20.100000000000001" customHeight="1" x14ac:dyDescent="0.2">
      <c r="A54" s="375" t="s">
        <v>158</v>
      </c>
      <c r="B54" s="341" t="s">
        <v>154</v>
      </c>
      <c r="C54" s="340" t="s">
        <v>155</v>
      </c>
      <c r="D54" s="202">
        <v>0</v>
      </c>
      <c r="E54" s="202">
        <v>0</v>
      </c>
      <c r="F54" s="320">
        <v>0</v>
      </c>
      <c r="G54" s="202">
        <v>0</v>
      </c>
      <c r="H54" s="202">
        <v>0</v>
      </c>
      <c r="I54" s="202">
        <v>0</v>
      </c>
      <c r="J54" s="202">
        <v>0</v>
      </c>
      <c r="K54" s="202">
        <v>0</v>
      </c>
      <c r="L54" s="202">
        <v>0</v>
      </c>
      <c r="M54" s="202">
        <v>0</v>
      </c>
      <c r="N54" s="202">
        <v>0</v>
      </c>
      <c r="O54" s="202">
        <v>0</v>
      </c>
      <c r="P54" s="202">
        <v>0</v>
      </c>
      <c r="Q54" s="202">
        <v>0</v>
      </c>
      <c r="R54" s="202">
        <v>0</v>
      </c>
      <c r="S54" s="202">
        <v>0</v>
      </c>
      <c r="T54" s="202">
        <v>0</v>
      </c>
      <c r="U54" s="202">
        <v>0</v>
      </c>
      <c r="V54" s="202">
        <v>0</v>
      </c>
      <c r="W54" s="202">
        <v>0</v>
      </c>
      <c r="X54" s="202">
        <v>0</v>
      </c>
      <c r="Y54" s="202">
        <v>0</v>
      </c>
      <c r="Z54" s="202">
        <v>0</v>
      </c>
      <c r="AA54" s="202">
        <v>0</v>
      </c>
      <c r="AB54" s="202">
        <v>0</v>
      </c>
      <c r="AC54" s="319">
        <v>0</v>
      </c>
      <c r="AD54" s="319">
        <v>0</v>
      </c>
      <c r="AE54" s="319">
        <v>0</v>
      </c>
      <c r="AF54" s="319">
        <v>0</v>
      </c>
      <c r="AG54" s="319">
        <v>0</v>
      </c>
      <c r="AH54" s="319">
        <v>0</v>
      </c>
      <c r="AI54" s="319">
        <v>0</v>
      </c>
      <c r="AJ54" s="319">
        <v>0</v>
      </c>
      <c r="AK54" s="319">
        <v>0</v>
      </c>
      <c r="AL54" s="202">
        <v>0</v>
      </c>
      <c r="AM54" s="202">
        <v>0</v>
      </c>
      <c r="AN54" s="202">
        <v>0</v>
      </c>
      <c r="AO54" s="202">
        <v>0</v>
      </c>
      <c r="AP54" s="319">
        <v>0</v>
      </c>
      <c r="AQ54" s="319">
        <v>0</v>
      </c>
      <c r="AR54" s="319">
        <v>0</v>
      </c>
      <c r="AS54" s="202">
        <v>0</v>
      </c>
      <c r="AT54" s="202">
        <v>0</v>
      </c>
      <c r="AU54" s="202">
        <v>0</v>
      </c>
      <c r="AV54" s="202">
        <v>0</v>
      </c>
      <c r="AW54" s="202">
        <v>0</v>
      </c>
      <c r="AX54" s="202">
        <v>0</v>
      </c>
      <c r="AY54" s="202">
        <v>0</v>
      </c>
      <c r="AZ54" s="202">
        <v>0</v>
      </c>
      <c r="BA54" s="202">
        <v>0</v>
      </c>
      <c r="BB54" s="202">
        <v>0</v>
      </c>
      <c r="BC54" s="202">
        <v>0</v>
      </c>
      <c r="BD54" s="202">
        <v>0</v>
      </c>
      <c r="BE54" s="202">
        <v>0</v>
      </c>
      <c r="BF54" s="202">
        <v>0</v>
      </c>
      <c r="BG54" s="319">
        <v>0</v>
      </c>
      <c r="BH54" s="319">
        <v>0</v>
      </c>
      <c r="BI54" s="319">
        <v>0</v>
      </c>
      <c r="BJ54" s="321">
        <v>0</v>
      </c>
      <c r="BK54" s="321">
        <v>0</v>
      </c>
    </row>
    <row r="55" spans="1:63" ht="20.100000000000001" customHeight="1" x14ac:dyDescent="0.2">
      <c r="A55" s="375" t="s">
        <v>1286</v>
      </c>
      <c r="B55" s="341" t="s">
        <v>156</v>
      </c>
      <c r="C55" s="340" t="s">
        <v>157</v>
      </c>
      <c r="D55" s="202">
        <v>0</v>
      </c>
      <c r="E55" s="202">
        <v>0</v>
      </c>
      <c r="F55" s="320">
        <v>0</v>
      </c>
      <c r="G55" s="202">
        <v>0</v>
      </c>
      <c r="H55" s="202">
        <v>0</v>
      </c>
      <c r="I55" s="202">
        <v>0</v>
      </c>
      <c r="J55" s="202">
        <v>0</v>
      </c>
      <c r="K55" s="202">
        <v>0</v>
      </c>
      <c r="L55" s="202">
        <v>0</v>
      </c>
      <c r="M55" s="202">
        <v>0</v>
      </c>
      <c r="N55" s="202">
        <v>0</v>
      </c>
      <c r="O55" s="202">
        <v>0</v>
      </c>
      <c r="P55" s="202">
        <v>0</v>
      </c>
      <c r="Q55" s="202">
        <v>0</v>
      </c>
      <c r="R55" s="202">
        <v>0</v>
      </c>
      <c r="S55" s="202">
        <v>0</v>
      </c>
      <c r="T55" s="202">
        <v>0</v>
      </c>
      <c r="U55" s="202">
        <v>0</v>
      </c>
      <c r="V55" s="202">
        <v>0</v>
      </c>
      <c r="W55" s="202">
        <v>0</v>
      </c>
      <c r="X55" s="202">
        <v>0</v>
      </c>
      <c r="Y55" s="202">
        <v>0</v>
      </c>
      <c r="Z55" s="202">
        <v>0</v>
      </c>
      <c r="AA55" s="202">
        <v>0</v>
      </c>
      <c r="AB55" s="202">
        <v>0</v>
      </c>
      <c r="AC55" s="319">
        <v>0</v>
      </c>
      <c r="AD55" s="319">
        <v>0</v>
      </c>
      <c r="AE55" s="319">
        <v>0</v>
      </c>
      <c r="AF55" s="319">
        <v>0</v>
      </c>
      <c r="AG55" s="319">
        <v>0</v>
      </c>
      <c r="AH55" s="319">
        <v>0</v>
      </c>
      <c r="AI55" s="319">
        <v>0</v>
      </c>
      <c r="AJ55" s="319">
        <v>0</v>
      </c>
      <c r="AK55" s="319">
        <v>0</v>
      </c>
      <c r="AL55" s="202">
        <v>0</v>
      </c>
      <c r="AM55" s="202">
        <v>0</v>
      </c>
      <c r="AN55" s="202">
        <v>0</v>
      </c>
      <c r="AO55" s="202">
        <v>0</v>
      </c>
      <c r="AP55" s="319">
        <v>0</v>
      </c>
      <c r="AQ55" s="319">
        <v>0</v>
      </c>
      <c r="AR55" s="319">
        <v>0</v>
      </c>
      <c r="AS55" s="202">
        <v>0</v>
      </c>
      <c r="AT55" s="202">
        <v>0</v>
      </c>
      <c r="AU55" s="202">
        <v>0</v>
      </c>
      <c r="AV55" s="202">
        <v>0</v>
      </c>
      <c r="AW55" s="202">
        <v>0</v>
      </c>
      <c r="AX55" s="202">
        <v>0</v>
      </c>
      <c r="AY55" s="202">
        <v>0</v>
      </c>
      <c r="AZ55" s="202">
        <v>0</v>
      </c>
      <c r="BA55" s="202">
        <v>0</v>
      </c>
      <c r="BB55" s="202">
        <v>0</v>
      </c>
      <c r="BC55" s="202">
        <v>0</v>
      </c>
      <c r="BD55" s="202">
        <v>0</v>
      </c>
      <c r="BE55" s="202">
        <v>0</v>
      </c>
      <c r="BF55" s="202">
        <v>0</v>
      </c>
      <c r="BG55" s="319">
        <v>0</v>
      </c>
      <c r="BH55" s="319">
        <v>0</v>
      </c>
      <c r="BI55" s="319">
        <v>0</v>
      </c>
      <c r="BJ55" s="321">
        <v>0</v>
      </c>
      <c r="BK55" s="321">
        <v>0</v>
      </c>
    </row>
    <row r="56" spans="1:63" ht="20.100000000000001" customHeight="1" x14ac:dyDescent="0.2">
      <c r="A56" s="375" t="s">
        <v>1269</v>
      </c>
      <c r="B56" s="341" t="s">
        <v>159</v>
      </c>
      <c r="C56" s="340" t="s">
        <v>160</v>
      </c>
      <c r="D56" s="202">
        <v>7.08</v>
      </c>
      <c r="E56" s="202">
        <v>0.59</v>
      </c>
      <c r="F56" s="320">
        <v>0.41</v>
      </c>
      <c r="G56" s="202">
        <v>0</v>
      </c>
      <c r="H56" s="202">
        <v>0</v>
      </c>
      <c r="I56" s="202">
        <v>0</v>
      </c>
      <c r="J56" s="202">
        <v>0.05</v>
      </c>
      <c r="K56" s="202">
        <v>0.36</v>
      </c>
      <c r="L56" s="202">
        <v>0</v>
      </c>
      <c r="M56" s="202">
        <v>0</v>
      </c>
      <c r="N56" s="202">
        <v>0</v>
      </c>
      <c r="O56" s="202">
        <v>0</v>
      </c>
      <c r="P56" s="202">
        <v>0</v>
      </c>
      <c r="Q56" s="202">
        <v>0</v>
      </c>
      <c r="R56" s="202">
        <v>0.18</v>
      </c>
      <c r="S56" s="202">
        <v>0</v>
      </c>
      <c r="T56" s="202">
        <v>0</v>
      </c>
      <c r="U56" s="202">
        <v>0</v>
      </c>
      <c r="V56" s="202">
        <v>0</v>
      </c>
      <c r="W56" s="202">
        <v>0</v>
      </c>
      <c r="X56" s="202">
        <v>0</v>
      </c>
      <c r="Y56" s="202">
        <v>0</v>
      </c>
      <c r="Z56" s="202">
        <v>0</v>
      </c>
      <c r="AA56" s="202">
        <v>0</v>
      </c>
      <c r="AB56" s="202">
        <v>0</v>
      </c>
      <c r="AC56" s="319">
        <v>0</v>
      </c>
      <c r="AD56" s="319">
        <v>0</v>
      </c>
      <c r="AE56" s="319">
        <v>0</v>
      </c>
      <c r="AF56" s="319">
        <v>0</v>
      </c>
      <c r="AG56" s="319">
        <v>0</v>
      </c>
      <c r="AH56" s="319">
        <v>0</v>
      </c>
      <c r="AI56" s="319">
        <v>0</v>
      </c>
      <c r="AJ56" s="319">
        <v>0</v>
      </c>
      <c r="AK56" s="319">
        <v>0</v>
      </c>
      <c r="AL56" s="202">
        <v>0</v>
      </c>
      <c r="AM56" s="202">
        <v>0</v>
      </c>
      <c r="AN56" s="202">
        <v>0</v>
      </c>
      <c r="AO56" s="202">
        <v>0</v>
      </c>
      <c r="AP56" s="319">
        <v>0</v>
      </c>
      <c r="AQ56" s="319">
        <v>0</v>
      </c>
      <c r="AR56" s="319">
        <v>0</v>
      </c>
      <c r="AS56" s="202">
        <v>0</v>
      </c>
      <c r="AT56" s="202">
        <v>0</v>
      </c>
      <c r="AU56" s="202">
        <v>0</v>
      </c>
      <c r="AV56" s="202">
        <v>0</v>
      </c>
      <c r="AW56" s="202">
        <v>0</v>
      </c>
      <c r="AX56" s="202">
        <v>0.18</v>
      </c>
      <c r="AY56" s="202">
        <v>0</v>
      </c>
      <c r="AZ56" s="202">
        <v>0</v>
      </c>
      <c r="BA56" s="202">
        <v>0</v>
      </c>
      <c r="BB56" s="202">
        <v>0</v>
      </c>
      <c r="BC56" s="202">
        <v>0</v>
      </c>
      <c r="BD56" s="202">
        <v>0</v>
      </c>
      <c r="BE56" s="202">
        <v>0</v>
      </c>
      <c r="BF56" s="202">
        <v>0</v>
      </c>
      <c r="BG56" s="319">
        <v>0</v>
      </c>
      <c r="BH56" s="319">
        <v>0</v>
      </c>
      <c r="BI56" s="319">
        <v>0</v>
      </c>
      <c r="BJ56" s="321">
        <v>0.59</v>
      </c>
      <c r="BK56" s="321">
        <v>7.67</v>
      </c>
    </row>
    <row r="57" spans="1:63" ht="20.100000000000001" customHeight="1" x14ac:dyDescent="0.2">
      <c r="A57" s="375" t="s">
        <v>523</v>
      </c>
      <c r="B57" s="341" t="s">
        <v>162</v>
      </c>
      <c r="C57" s="340" t="s">
        <v>163</v>
      </c>
      <c r="D57" s="202">
        <v>0</v>
      </c>
      <c r="E57" s="202">
        <v>0</v>
      </c>
      <c r="F57" s="320">
        <v>0</v>
      </c>
      <c r="G57" s="202">
        <v>0</v>
      </c>
      <c r="H57" s="202">
        <v>0</v>
      </c>
      <c r="I57" s="202">
        <v>0</v>
      </c>
      <c r="J57" s="202">
        <v>0</v>
      </c>
      <c r="K57" s="202">
        <v>0</v>
      </c>
      <c r="L57" s="202">
        <v>0</v>
      </c>
      <c r="M57" s="202">
        <v>0</v>
      </c>
      <c r="N57" s="202">
        <v>0</v>
      </c>
      <c r="O57" s="202">
        <v>0</v>
      </c>
      <c r="P57" s="202">
        <v>0</v>
      </c>
      <c r="Q57" s="202">
        <v>0</v>
      </c>
      <c r="R57" s="202">
        <v>0</v>
      </c>
      <c r="S57" s="202">
        <v>0</v>
      </c>
      <c r="T57" s="202">
        <v>0</v>
      </c>
      <c r="U57" s="202">
        <v>0</v>
      </c>
      <c r="V57" s="202">
        <v>0</v>
      </c>
      <c r="W57" s="202">
        <v>0</v>
      </c>
      <c r="X57" s="202">
        <v>0</v>
      </c>
      <c r="Y57" s="202">
        <v>0</v>
      </c>
      <c r="Z57" s="202">
        <v>0</v>
      </c>
      <c r="AA57" s="202">
        <v>0</v>
      </c>
      <c r="AB57" s="202">
        <v>0</v>
      </c>
      <c r="AC57" s="319">
        <v>0</v>
      </c>
      <c r="AD57" s="319">
        <v>0</v>
      </c>
      <c r="AE57" s="319">
        <v>0</v>
      </c>
      <c r="AF57" s="319">
        <v>0</v>
      </c>
      <c r="AG57" s="319">
        <v>0</v>
      </c>
      <c r="AH57" s="319">
        <v>0</v>
      </c>
      <c r="AI57" s="319">
        <v>0</v>
      </c>
      <c r="AJ57" s="319">
        <v>0</v>
      </c>
      <c r="AK57" s="319">
        <v>0</v>
      </c>
      <c r="AL57" s="202">
        <v>0</v>
      </c>
      <c r="AM57" s="202">
        <v>0</v>
      </c>
      <c r="AN57" s="202">
        <v>0</v>
      </c>
      <c r="AO57" s="202">
        <v>0</v>
      </c>
      <c r="AP57" s="319">
        <v>0</v>
      </c>
      <c r="AQ57" s="319">
        <v>0</v>
      </c>
      <c r="AR57" s="319">
        <v>0</v>
      </c>
      <c r="AS57" s="202">
        <v>0</v>
      </c>
      <c r="AT57" s="202">
        <v>0</v>
      </c>
      <c r="AU57" s="202">
        <v>0</v>
      </c>
      <c r="AV57" s="202">
        <v>0</v>
      </c>
      <c r="AW57" s="202">
        <v>0</v>
      </c>
      <c r="AX57" s="202">
        <v>0</v>
      </c>
      <c r="AY57" s="202">
        <v>0</v>
      </c>
      <c r="AZ57" s="202">
        <v>0</v>
      </c>
      <c r="BA57" s="202">
        <v>0</v>
      </c>
      <c r="BB57" s="202">
        <v>0</v>
      </c>
      <c r="BC57" s="202">
        <v>0</v>
      </c>
      <c r="BD57" s="202">
        <v>0</v>
      </c>
      <c r="BE57" s="202">
        <v>0</v>
      </c>
      <c r="BF57" s="202">
        <v>0</v>
      </c>
      <c r="BG57" s="319">
        <v>0</v>
      </c>
      <c r="BH57" s="319">
        <v>0</v>
      </c>
      <c r="BI57" s="319">
        <v>0</v>
      </c>
      <c r="BJ57" s="321">
        <v>0</v>
      </c>
      <c r="BK57" s="321">
        <v>0</v>
      </c>
    </row>
    <row r="58" spans="1:63" ht="20.100000000000001" customHeight="1" x14ac:dyDescent="0.2">
      <c r="A58" s="375" t="s">
        <v>526</v>
      </c>
      <c r="B58" s="341" t="s">
        <v>164</v>
      </c>
      <c r="C58" s="340" t="s">
        <v>165</v>
      </c>
      <c r="D58" s="202">
        <v>0</v>
      </c>
      <c r="E58" s="202">
        <v>0</v>
      </c>
      <c r="F58" s="320">
        <v>0</v>
      </c>
      <c r="G58" s="202">
        <v>0</v>
      </c>
      <c r="H58" s="202">
        <v>0</v>
      </c>
      <c r="I58" s="202">
        <v>0</v>
      </c>
      <c r="J58" s="202">
        <v>0</v>
      </c>
      <c r="K58" s="202">
        <v>0</v>
      </c>
      <c r="L58" s="202">
        <v>0</v>
      </c>
      <c r="M58" s="202">
        <v>0</v>
      </c>
      <c r="N58" s="202">
        <v>0</v>
      </c>
      <c r="O58" s="202">
        <v>0</v>
      </c>
      <c r="P58" s="202">
        <v>0</v>
      </c>
      <c r="Q58" s="202">
        <v>0</v>
      </c>
      <c r="R58" s="202">
        <v>0</v>
      </c>
      <c r="S58" s="202">
        <v>0</v>
      </c>
      <c r="T58" s="202">
        <v>0</v>
      </c>
      <c r="U58" s="202">
        <v>0</v>
      </c>
      <c r="V58" s="202">
        <v>0</v>
      </c>
      <c r="W58" s="202">
        <v>0</v>
      </c>
      <c r="X58" s="202">
        <v>0</v>
      </c>
      <c r="Y58" s="202">
        <v>0</v>
      </c>
      <c r="Z58" s="202">
        <v>0</v>
      </c>
      <c r="AA58" s="202">
        <v>0</v>
      </c>
      <c r="AB58" s="202">
        <v>0</v>
      </c>
      <c r="AC58" s="319">
        <v>0</v>
      </c>
      <c r="AD58" s="319">
        <v>0</v>
      </c>
      <c r="AE58" s="319">
        <v>0</v>
      </c>
      <c r="AF58" s="319">
        <v>0</v>
      </c>
      <c r="AG58" s="319">
        <v>0</v>
      </c>
      <c r="AH58" s="319">
        <v>0</v>
      </c>
      <c r="AI58" s="319">
        <v>0</v>
      </c>
      <c r="AJ58" s="319">
        <v>0</v>
      </c>
      <c r="AK58" s="319">
        <v>0</v>
      </c>
      <c r="AL58" s="202">
        <v>0</v>
      </c>
      <c r="AM58" s="202">
        <v>0</v>
      </c>
      <c r="AN58" s="202">
        <v>0</v>
      </c>
      <c r="AO58" s="202">
        <v>0</v>
      </c>
      <c r="AP58" s="319">
        <v>0</v>
      </c>
      <c r="AQ58" s="319">
        <v>0</v>
      </c>
      <c r="AR58" s="319">
        <v>0</v>
      </c>
      <c r="AS58" s="202">
        <v>0</v>
      </c>
      <c r="AT58" s="202">
        <v>0</v>
      </c>
      <c r="AU58" s="202">
        <v>0</v>
      </c>
      <c r="AV58" s="202">
        <v>0</v>
      </c>
      <c r="AW58" s="202">
        <v>0</v>
      </c>
      <c r="AX58" s="202">
        <v>0</v>
      </c>
      <c r="AY58" s="202">
        <v>0</v>
      </c>
      <c r="AZ58" s="202">
        <v>0</v>
      </c>
      <c r="BA58" s="202">
        <v>0</v>
      </c>
      <c r="BB58" s="202">
        <v>0</v>
      </c>
      <c r="BC58" s="202">
        <v>0</v>
      </c>
      <c r="BD58" s="202">
        <v>0</v>
      </c>
      <c r="BE58" s="202">
        <v>0</v>
      </c>
      <c r="BF58" s="202">
        <v>0</v>
      </c>
      <c r="BG58" s="319">
        <v>0</v>
      </c>
      <c r="BH58" s="319">
        <v>0</v>
      </c>
      <c r="BI58" s="319">
        <v>0</v>
      </c>
      <c r="BJ58" s="321">
        <v>0</v>
      </c>
      <c r="BK58" s="321">
        <v>0</v>
      </c>
    </row>
    <row r="59" spans="1:63" s="288" customFormat="1" ht="20.100000000000001" customHeight="1" x14ac:dyDescent="0.2">
      <c r="A59" s="376">
        <v>3</v>
      </c>
      <c r="B59" s="317" t="s">
        <v>166</v>
      </c>
      <c r="C59" s="316" t="s">
        <v>167</v>
      </c>
      <c r="D59" s="202">
        <v>0</v>
      </c>
      <c r="E59" s="320">
        <v>0</v>
      </c>
      <c r="F59" s="320">
        <v>0</v>
      </c>
      <c r="G59" s="320">
        <v>0</v>
      </c>
      <c r="H59" s="320">
        <v>0</v>
      </c>
      <c r="I59" s="320">
        <v>0</v>
      </c>
      <c r="J59" s="320">
        <v>0</v>
      </c>
      <c r="K59" s="320">
        <v>0</v>
      </c>
      <c r="L59" s="320">
        <v>0</v>
      </c>
      <c r="M59" s="320">
        <v>0</v>
      </c>
      <c r="N59" s="320">
        <v>0</v>
      </c>
      <c r="O59" s="320">
        <v>0</v>
      </c>
      <c r="P59" s="320">
        <v>0</v>
      </c>
      <c r="Q59" s="320">
        <v>0</v>
      </c>
      <c r="R59" s="202">
        <v>0</v>
      </c>
      <c r="S59" s="320">
        <v>0</v>
      </c>
      <c r="T59" s="320">
        <v>0</v>
      </c>
      <c r="U59" s="320">
        <v>0</v>
      </c>
      <c r="V59" s="320">
        <v>0</v>
      </c>
      <c r="W59" s="320">
        <v>0</v>
      </c>
      <c r="X59" s="320">
        <v>0</v>
      </c>
      <c r="Y59" s="320">
        <v>0</v>
      </c>
      <c r="Z59" s="320">
        <v>0</v>
      </c>
      <c r="AA59" s="320">
        <v>0</v>
      </c>
      <c r="AB59" s="202">
        <v>0</v>
      </c>
      <c r="AC59" s="338">
        <v>0</v>
      </c>
      <c r="AD59" s="338">
        <v>0</v>
      </c>
      <c r="AE59" s="338">
        <v>0</v>
      </c>
      <c r="AF59" s="338">
        <v>0</v>
      </c>
      <c r="AG59" s="338">
        <v>0</v>
      </c>
      <c r="AH59" s="338">
        <v>0</v>
      </c>
      <c r="AI59" s="338">
        <v>0</v>
      </c>
      <c r="AJ59" s="338">
        <v>0</v>
      </c>
      <c r="AK59" s="338">
        <v>0</v>
      </c>
      <c r="AL59" s="320">
        <v>0</v>
      </c>
      <c r="AM59" s="320">
        <v>0</v>
      </c>
      <c r="AN59" s="320">
        <v>0</v>
      </c>
      <c r="AO59" s="320">
        <v>0</v>
      </c>
      <c r="AP59" s="338">
        <v>0</v>
      </c>
      <c r="AQ59" s="338">
        <v>0</v>
      </c>
      <c r="AR59" s="338">
        <v>0</v>
      </c>
      <c r="AS59" s="320">
        <v>0</v>
      </c>
      <c r="AT59" s="320">
        <v>0</v>
      </c>
      <c r="AU59" s="320">
        <v>0</v>
      </c>
      <c r="AV59" s="320">
        <v>0</v>
      </c>
      <c r="AW59" s="320">
        <v>0</v>
      </c>
      <c r="AX59" s="320">
        <v>0</v>
      </c>
      <c r="AY59" s="320">
        <v>0</v>
      </c>
      <c r="AZ59" s="320">
        <v>0</v>
      </c>
      <c r="BA59" s="320">
        <v>0</v>
      </c>
      <c r="BB59" s="320">
        <v>0</v>
      </c>
      <c r="BC59" s="320">
        <v>0</v>
      </c>
      <c r="BD59" s="320">
        <v>0</v>
      </c>
      <c r="BE59" s="320">
        <v>0</v>
      </c>
      <c r="BF59" s="320">
        <v>0</v>
      </c>
      <c r="BG59" s="338">
        <v>0</v>
      </c>
      <c r="BH59" s="338">
        <v>0</v>
      </c>
      <c r="BI59" s="338">
        <v>0</v>
      </c>
      <c r="BJ59" s="339">
        <v>0</v>
      </c>
      <c r="BK59" s="339">
        <v>0</v>
      </c>
    </row>
    <row r="60" spans="1:63" s="281" customFormat="1" ht="20.100000000000001" customHeight="1" x14ac:dyDescent="0.2">
      <c r="A60" s="379">
        <v>4</v>
      </c>
      <c r="B60" s="363" t="s">
        <v>168</v>
      </c>
      <c r="C60" s="362" t="s">
        <v>169</v>
      </c>
      <c r="D60" s="324">
        <v>394.07</v>
      </c>
      <c r="E60" s="361">
        <v>0</v>
      </c>
      <c r="F60" s="361">
        <v>0</v>
      </c>
      <c r="G60" s="361">
        <v>0</v>
      </c>
      <c r="H60" s="361">
        <v>0</v>
      </c>
      <c r="I60" s="361">
        <v>0</v>
      </c>
      <c r="J60" s="361">
        <v>0</v>
      </c>
      <c r="K60" s="361">
        <v>0</v>
      </c>
      <c r="L60" s="361">
        <v>0</v>
      </c>
      <c r="M60" s="361">
        <v>0</v>
      </c>
      <c r="N60" s="361">
        <v>0</v>
      </c>
      <c r="O60" s="361">
        <v>0</v>
      </c>
      <c r="P60" s="361">
        <v>0</v>
      </c>
      <c r="Q60" s="361">
        <v>0</v>
      </c>
      <c r="R60" s="324">
        <v>0</v>
      </c>
      <c r="S60" s="361">
        <v>0</v>
      </c>
      <c r="T60" s="361">
        <v>0</v>
      </c>
      <c r="U60" s="361">
        <v>0</v>
      </c>
      <c r="V60" s="361">
        <v>0</v>
      </c>
      <c r="W60" s="361">
        <v>0</v>
      </c>
      <c r="X60" s="361">
        <v>0</v>
      </c>
      <c r="Y60" s="361">
        <v>0</v>
      </c>
      <c r="Z60" s="361">
        <v>0</v>
      </c>
      <c r="AA60" s="361">
        <v>0</v>
      </c>
      <c r="AB60" s="324">
        <v>0</v>
      </c>
      <c r="AC60" s="361">
        <v>0</v>
      </c>
      <c r="AD60" s="361">
        <v>0</v>
      </c>
      <c r="AE60" s="361">
        <v>0</v>
      </c>
      <c r="AF60" s="361">
        <v>0</v>
      </c>
      <c r="AG60" s="361">
        <v>0</v>
      </c>
      <c r="AH60" s="361">
        <v>0</v>
      </c>
      <c r="AI60" s="361">
        <v>0</v>
      </c>
      <c r="AJ60" s="361">
        <v>0</v>
      </c>
      <c r="AK60" s="361">
        <v>0</v>
      </c>
      <c r="AL60" s="361">
        <v>0</v>
      </c>
      <c r="AM60" s="361">
        <v>0</v>
      </c>
      <c r="AN60" s="361">
        <v>0</v>
      </c>
      <c r="AO60" s="361">
        <v>0</v>
      </c>
      <c r="AP60" s="361">
        <v>0</v>
      </c>
      <c r="AQ60" s="361">
        <v>0</v>
      </c>
      <c r="AR60" s="361">
        <v>0</v>
      </c>
      <c r="AS60" s="361">
        <v>0</v>
      </c>
      <c r="AT60" s="361">
        <v>0</v>
      </c>
      <c r="AU60" s="361">
        <v>0</v>
      </c>
      <c r="AV60" s="361">
        <v>0</v>
      </c>
      <c r="AW60" s="361">
        <v>0</v>
      </c>
      <c r="AX60" s="361">
        <v>0</v>
      </c>
      <c r="AY60" s="361">
        <v>0</v>
      </c>
      <c r="AZ60" s="361">
        <v>0</v>
      </c>
      <c r="BA60" s="361">
        <v>0</v>
      </c>
      <c r="BB60" s="361">
        <v>0</v>
      </c>
      <c r="BC60" s="361">
        <v>0</v>
      </c>
      <c r="BD60" s="361">
        <v>0</v>
      </c>
      <c r="BE60" s="361">
        <v>0</v>
      </c>
      <c r="BF60" s="361">
        <v>0</v>
      </c>
      <c r="BG60" s="361">
        <v>0</v>
      </c>
      <c r="BH60" s="361">
        <v>0</v>
      </c>
      <c r="BI60" s="361">
        <v>0</v>
      </c>
      <c r="BJ60" s="364">
        <v>0</v>
      </c>
      <c r="BK60" s="364">
        <v>394.07</v>
      </c>
    </row>
    <row r="61" spans="1:63" s="304" customFormat="1" ht="20.100000000000001" customHeight="1" x14ac:dyDescent="0.2">
      <c r="A61" s="1514" t="s">
        <v>1271</v>
      </c>
      <c r="B61" s="1514"/>
      <c r="C61" s="366"/>
      <c r="D61" s="367">
        <v>0</v>
      </c>
      <c r="E61" s="367"/>
      <c r="F61" s="368">
        <v>0.71</v>
      </c>
      <c r="G61" s="367">
        <v>0</v>
      </c>
      <c r="H61" s="367">
        <v>0</v>
      </c>
      <c r="I61" s="367">
        <v>0</v>
      </c>
      <c r="J61" s="367">
        <v>0.35</v>
      </c>
      <c r="K61" s="367">
        <v>0.36</v>
      </c>
      <c r="L61" s="367">
        <v>0</v>
      </c>
      <c r="M61" s="367">
        <v>0</v>
      </c>
      <c r="N61" s="367">
        <v>0</v>
      </c>
      <c r="O61" s="367">
        <v>0</v>
      </c>
      <c r="P61" s="367">
        <v>0</v>
      </c>
      <c r="Q61" s="367">
        <v>0</v>
      </c>
      <c r="R61" s="367">
        <v>0.18</v>
      </c>
      <c r="S61" s="367">
        <v>0</v>
      </c>
      <c r="T61" s="367">
        <v>0</v>
      </c>
      <c r="U61" s="367">
        <v>0</v>
      </c>
      <c r="V61" s="367">
        <v>0</v>
      </c>
      <c r="W61" s="367">
        <v>0</v>
      </c>
      <c r="X61" s="367">
        <v>0</v>
      </c>
      <c r="Y61" s="367">
        <v>0</v>
      </c>
      <c r="Z61" s="367">
        <v>0</v>
      </c>
      <c r="AA61" s="367">
        <v>0</v>
      </c>
      <c r="AB61" s="367">
        <v>0</v>
      </c>
      <c r="AC61" s="369">
        <v>0</v>
      </c>
      <c r="AD61" s="369">
        <v>0</v>
      </c>
      <c r="AE61" s="369">
        <v>0</v>
      </c>
      <c r="AF61" s="369">
        <v>0</v>
      </c>
      <c r="AG61" s="369">
        <v>0</v>
      </c>
      <c r="AH61" s="369">
        <v>0</v>
      </c>
      <c r="AI61" s="369">
        <v>0</v>
      </c>
      <c r="AJ61" s="369">
        <v>0</v>
      </c>
      <c r="AK61" s="369">
        <v>0</v>
      </c>
      <c r="AL61" s="367">
        <v>0</v>
      </c>
      <c r="AM61" s="367">
        <v>0</v>
      </c>
      <c r="AN61" s="367">
        <v>0</v>
      </c>
      <c r="AO61" s="367">
        <v>0</v>
      </c>
      <c r="AP61" s="369">
        <v>0</v>
      </c>
      <c r="AQ61" s="369">
        <v>0</v>
      </c>
      <c r="AR61" s="369">
        <v>0</v>
      </c>
      <c r="AS61" s="367">
        <v>0</v>
      </c>
      <c r="AT61" s="367">
        <v>0</v>
      </c>
      <c r="AU61" s="367">
        <v>0</v>
      </c>
      <c r="AV61" s="367">
        <v>0</v>
      </c>
      <c r="AW61" s="367">
        <v>0</v>
      </c>
      <c r="AX61" s="367">
        <v>0.18</v>
      </c>
      <c r="AY61" s="367">
        <v>0</v>
      </c>
      <c r="AZ61" s="367">
        <v>0</v>
      </c>
      <c r="BA61" s="367">
        <v>0</v>
      </c>
      <c r="BB61" s="367">
        <v>0</v>
      </c>
      <c r="BC61" s="367">
        <v>0</v>
      </c>
      <c r="BD61" s="367">
        <v>0</v>
      </c>
      <c r="BE61" s="367">
        <v>0</v>
      </c>
      <c r="BF61" s="367">
        <v>0</v>
      </c>
      <c r="BG61" s="369">
        <v>0</v>
      </c>
      <c r="BH61" s="369">
        <v>0</v>
      </c>
      <c r="BI61" s="369">
        <v>0</v>
      </c>
      <c r="BJ61" s="370"/>
      <c r="BK61" s="370"/>
    </row>
    <row r="62" spans="1:63" ht="20.100000000000001" customHeight="1" x14ac:dyDescent="0.2">
      <c r="A62" s="311" t="s">
        <v>1274</v>
      </c>
      <c r="C62" s="349"/>
    </row>
  </sheetData>
  <mergeCells count="9">
    <mergeCell ref="BK4:BK5"/>
    <mergeCell ref="BJ4:BJ5"/>
    <mergeCell ref="F4:BI4"/>
    <mergeCell ref="A61:B61"/>
    <mergeCell ref="A4:A5"/>
    <mergeCell ref="B4:B5"/>
    <mergeCell ref="C4:C5"/>
    <mergeCell ref="D4:D5"/>
    <mergeCell ref="E4:E5"/>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1">
    <tabColor theme="0"/>
  </sheetPr>
  <dimension ref="A1:BJ62"/>
  <sheetViews>
    <sheetView topLeftCell="A4" zoomScale="73" zoomScaleNormal="73" workbookViewId="0">
      <pane xSplit="4" ySplit="3" topLeftCell="E13" activePane="bottomRight" state="frozen"/>
      <selection activeCell="BG59" sqref="BG59"/>
      <selection pane="topRight" activeCell="BG59" sqref="BG59"/>
      <selection pane="bottomLeft" activeCell="BG59" sqref="BG59"/>
      <selection pane="bottomRight" activeCell="BG59" sqref="BG59"/>
    </sheetView>
  </sheetViews>
  <sheetFormatPr defaultRowHeight="20.100000000000001" customHeight="1" x14ac:dyDescent="0.2"/>
  <cols>
    <col min="1" max="1" width="6.7109375" style="280" customWidth="1"/>
    <col min="2" max="2" width="39.140625" style="280" customWidth="1"/>
    <col min="3" max="3" width="8.7109375" style="280" customWidth="1"/>
    <col min="4" max="4" width="12.7109375" style="312" customWidth="1"/>
    <col min="5" max="5" width="12" style="312" customWidth="1"/>
    <col min="6" max="6" width="12.85546875" style="312" customWidth="1"/>
    <col min="7" max="7" width="11.42578125" style="312" customWidth="1"/>
    <col min="8" max="8" width="10.42578125" style="312" customWidth="1"/>
    <col min="9" max="9" width="11.7109375" style="312" customWidth="1"/>
    <col min="10" max="10" width="11.140625" style="312" customWidth="1"/>
    <col min="11" max="11" width="11.85546875" style="312" bestFit="1" customWidth="1"/>
    <col min="12" max="12" width="10.5703125" style="312" bestFit="1" customWidth="1"/>
    <col min="13" max="13" width="9.5703125" style="312" bestFit="1" customWidth="1"/>
    <col min="14" max="14" width="11.42578125" style="312" customWidth="1"/>
    <col min="15" max="15" width="10.5703125" style="312" customWidth="1"/>
    <col min="16" max="16" width="7.5703125" style="312" customWidth="1"/>
    <col min="17" max="17" width="9.5703125" style="312" bestFit="1" customWidth="1"/>
    <col min="18" max="18" width="11" style="312" bestFit="1" customWidth="1"/>
    <col min="19" max="19" width="10.140625" style="312" bestFit="1" customWidth="1"/>
    <col min="20" max="24" width="9.5703125" style="312" bestFit="1" customWidth="1"/>
    <col min="25" max="25" width="10.140625" style="312" bestFit="1" customWidth="1"/>
    <col min="26" max="27" width="9.5703125" style="312" bestFit="1" customWidth="1"/>
    <col min="28" max="28" width="10.28515625" style="312" customWidth="1"/>
    <col min="29" max="36" width="9.5703125" style="313" bestFit="1" customWidth="1"/>
    <col min="37" max="40" width="9.5703125" style="312" bestFit="1" customWidth="1"/>
    <col min="41" max="43" width="9.5703125" style="313" bestFit="1" customWidth="1"/>
    <col min="44" max="44" width="9.42578125" style="313" customWidth="1"/>
    <col min="45" max="57" width="9.5703125" style="312" bestFit="1" customWidth="1"/>
    <col min="58" max="60" width="9.5703125" style="313" bestFit="1" customWidth="1"/>
    <col min="61" max="62" width="12.5703125" style="314" bestFit="1" customWidth="1"/>
    <col min="63" max="192" width="9.140625" style="280"/>
    <col min="193" max="193" width="6.7109375" style="280" customWidth="1"/>
    <col min="194" max="194" width="39.140625" style="280" customWidth="1"/>
    <col min="195" max="195" width="8.7109375" style="280" customWidth="1"/>
    <col min="196" max="196" width="11.7109375" style="280" customWidth="1"/>
    <col min="197" max="197" width="12.7109375" style="280" customWidth="1"/>
    <col min="198" max="198" width="12" style="280" customWidth="1"/>
    <col min="199" max="199" width="12.85546875" style="280" customWidth="1"/>
    <col min="200" max="200" width="11.42578125" style="280" customWidth="1"/>
    <col min="201" max="201" width="10.42578125" style="280" customWidth="1"/>
    <col min="202" max="202" width="11.7109375" style="280" customWidth="1"/>
    <col min="203" max="203" width="11.140625" style="280" customWidth="1"/>
    <col min="204" max="204" width="11.85546875" style="280" bestFit="1" customWidth="1"/>
    <col min="205" max="205" width="10.5703125" style="280" bestFit="1" customWidth="1"/>
    <col min="206" max="206" width="9.5703125" style="280" bestFit="1" customWidth="1"/>
    <col min="207" max="207" width="11.42578125" style="280" customWidth="1"/>
    <col min="208" max="208" width="10.5703125" style="280" customWidth="1"/>
    <col min="209" max="209" width="7.5703125" style="280" customWidth="1"/>
    <col min="210" max="210" width="9.5703125" style="280" bestFit="1" customWidth="1"/>
    <col min="211" max="211" width="11" style="280" bestFit="1" customWidth="1"/>
    <col min="212" max="212" width="10.140625" style="280" bestFit="1" customWidth="1"/>
    <col min="213" max="217" width="9.5703125" style="280" bestFit="1" customWidth="1"/>
    <col min="218" max="218" width="10.140625" style="280" bestFit="1" customWidth="1"/>
    <col min="219" max="220" width="9.5703125" style="280" bestFit="1" customWidth="1"/>
    <col min="221" max="221" width="10.28515625" style="280" customWidth="1"/>
    <col min="222" max="236" width="9.5703125" style="280" bestFit="1" customWidth="1"/>
    <col min="237" max="237" width="9.42578125" style="280" customWidth="1"/>
    <col min="238" max="253" width="9.5703125" style="280" bestFit="1" customWidth="1"/>
    <col min="254" max="255" width="12.5703125" style="280" bestFit="1" customWidth="1"/>
    <col min="256" max="256" width="11.42578125" style="280" bestFit="1" customWidth="1"/>
    <col min="257" max="257" width="11" style="280" bestFit="1" customWidth="1"/>
    <col min="258" max="258" width="11.7109375" style="280" bestFit="1" customWidth="1"/>
    <col min="259" max="448" width="9.140625" style="280"/>
    <col min="449" max="449" width="6.7109375" style="280" customWidth="1"/>
    <col min="450" max="450" width="39.140625" style="280" customWidth="1"/>
    <col min="451" max="451" width="8.7109375" style="280" customWidth="1"/>
    <col min="452" max="452" width="11.7109375" style="280" customWidth="1"/>
    <col min="453" max="453" width="12.7109375" style="280" customWidth="1"/>
    <col min="454" max="454" width="12" style="280" customWidth="1"/>
    <col min="455" max="455" width="12.85546875" style="280" customWidth="1"/>
    <col min="456" max="456" width="11.42578125" style="280" customWidth="1"/>
    <col min="457" max="457" width="10.42578125" style="280" customWidth="1"/>
    <col min="458" max="458" width="11.7109375" style="280" customWidth="1"/>
    <col min="459" max="459" width="11.140625" style="280" customWidth="1"/>
    <col min="460" max="460" width="11.85546875" style="280" bestFit="1" customWidth="1"/>
    <col min="461" max="461" width="10.5703125" style="280" bestFit="1" customWidth="1"/>
    <col min="462" max="462" width="9.5703125" style="280" bestFit="1" customWidth="1"/>
    <col min="463" max="463" width="11.42578125" style="280" customWidth="1"/>
    <col min="464" max="464" width="10.5703125" style="280" customWidth="1"/>
    <col min="465" max="465" width="7.5703125" style="280" customWidth="1"/>
    <col min="466" max="466" width="9.5703125" style="280" bestFit="1" customWidth="1"/>
    <col min="467" max="467" width="11" style="280" bestFit="1" customWidth="1"/>
    <col min="468" max="468" width="10.140625" style="280" bestFit="1" customWidth="1"/>
    <col min="469" max="473" width="9.5703125" style="280" bestFit="1" customWidth="1"/>
    <col min="474" max="474" width="10.140625" style="280" bestFit="1" customWidth="1"/>
    <col min="475" max="476" width="9.5703125" style="280" bestFit="1" customWidth="1"/>
    <col min="477" max="477" width="10.28515625" style="280" customWidth="1"/>
    <col min="478" max="492" width="9.5703125" style="280" bestFit="1" customWidth="1"/>
    <col min="493" max="493" width="9.42578125" style="280" customWidth="1"/>
    <col min="494" max="509" width="9.5703125" style="280" bestFit="1" customWidth="1"/>
    <col min="510" max="511" width="12.5703125" style="280" bestFit="1" customWidth="1"/>
    <col min="512" max="512" width="11.42578125" style="280" bestFit="1" customWidth="1"/>
    <col min="513" max="513" width="11" style="280" bestFit="1" customWidth="1"/>
    <col min="514" max="514" width="11.7109375" style="280" bestFit="1" customWidth="1"/>
    <col min="515" max="704" width="9.140625" style="280"/>
    <col min="705" max="705" width="6.7109375" style="280" customWidth="1"/>
    <col min="706" max="706" width="39.140625" style="280" customWidth="1"/>
    <col min="707" max="707" width="8.7109375" style="280" customWidth="1"/>
    <col min="708" max="708" width="11.7109375" style="280" customWidth="1"/>
    <col min="709" max="709" width="12.7109375" style="280" customWidth="1"/>
    <col min="710" max="710" width="12" style="280" customWidth="1"/>
    <col min="711" max="711" width="12.85546875" style="280" customWidth="1"/>
    <col min="712" max="712" width="11.42578125" style="280" customWidth="1"/>
    <col min="713" max="713" width="10.42578125" style="280" customWidth="1"/>
    <col min="714" max="714" width="11.7109375" style="280" customWidth="1"/>
    <col min="715" max="715" width="11.140625" style="280" customWidth="1"/>
    <col min="716" max="716" width="11.85546875" style="280" bestFit="1" customWidth="1"/>
    <col min="717" max="717" width="10.5703125" style="280" bestFit="1" customWidth="1"/>
    <col min="718" max="718" width="9.5703125" style="280" bestFit="1" customWidth="1"/>
    <col min="719" max="719" width="11.42578125" style="280" customWidth="1"/>
    <col min="720" max="720" width="10.5703125" style="280" customWidth="1"/>
    <col min="721" max="721" width="7.5703125" style="280" customWidth="1"/>
    <col min="722" max="722" width="9.5703125" style="280" bestFit="1" customWidth="1"/>
    <col min="723" max="723" width="11" style="280" bestFit="1" customWidth="1"/>
    <col min="724" max="724" width="10.140625" style="280" bestFit="1" customWidth="1"/>
    <col min="725" max="729" width="9.5703125" style="280" bestFit="1" customWidth="1"/>
    <col min="730" max="730" width="10.140625" style="280" bestFit="1" customWidth="1"/>
    <col min="731" max="732" width="9.5703125" style="280" bestFit="1" customWidth="1"/>
    <col min="733" max="733" width="10.28515625" style="280" customWidth="1"/>
    <col min="734" max="748" width="9.5703125" style="280" bestFit="1" customWidth="1"/>
    <col min="749" max="749" width="9.42578125" style="280" customWidth="1"/>
    <col min="750" max="765" width="9.5703125" style="280" bestFit="1" customWidth="1"/>
    <col min="766" max="767" width="12.5703125" style="280" bestFit="1" customWidth="1"/>
    <col min="768" max="768" width="11.42578125" style="280" bestFit="1" customWidth="1"/>
    <col min="769" max="769" width="11" style="280" bestFit="1" customWidth="1"/>
    <col min="770" max="770" width="11.7109375" style="280" bestFit="1" customWidth="1"/>
    <col min="771" max="960" width="9.140625" style="280"/>
    <col min="961" max="961" width="6.7109375" style="280" customWidth="1"/>
    <col min="962" max="962" width="39.140625" style="280" customWidth="1"/>
    <col min="963" max="963" width="8.7109375" style="280" customWidth="1"/>
    <col min="964" max="964" width="11.7109375" style="280" customWidth="1"/>
    <col min="965" max="965" width="12.7109375" style="280" customWidth="1"/>
    <col min="966" max="966" width="12" style="280" customWidth="1"/>
    <col min="967" max="967" width="12.85546875" style="280" customWidth="1"/>
    <col min="968" max="968" width="11.42578125" style="280" customWidth="1"/>
    <col min="969" max="969" width="10.42578125" style="280" customWidth="1"/>
    <col min="970" max="970" width="11.7109375" style="280" customWidth="1"/>
    <col min="971" max="971" width="11.140625" style="280" customWidth="1"/>
    <col min="972" max="972" width="11.85546875" style="280" bestFit="1" customWidth="1"/>
    <col min="973" max="973" width="10.5703125" style="280" bestFit="1" customWidth="1"/>
    <col min="974" max="974" width="9.5703125" style="280" bestFit="1" customWidth="1"/>
    <col min="975" max="975" width="11.42578125" style="280" customWidth="1"/>
    <col min="976" max="976" width="10.5703125" style="280" customWidth="1"/>
    <col min="977" max="977" width="7.5703125" style="280" customWidth="1"/>
    <col min="978" max="978" width="9.5703125" style="280" bestFit="1" customWidth="1"/>
    <col min="979" max="979" width="11" style="280" bestFit="1" customWidth="1"/>
    <col min="980" max="980" width="10.140625" style="280" bestFit="1" customWidth="1"/>
    <col min="981" max="985" width="9.5703125" style="280" bestFit="1" customWidth="1"/>
    <col min="986" max="986" width="10.140625" style="280" bestFit="1" customWidth="1"/>
    <col min="987" max="988" width="9.5703125" style="280" bestFit="1" customWidth="1"/>
    <col min="989" max="989" width="10.28515625" style="280" customWidth="1"/>
    <col min="990" max="1004" width="9.5703125" style="280" bestFit="1" customWidth="1"/>
    <col min="1005" max="1005" width="9.42578125" style="280" customWidth="1"/>
    <col min="1006" max="1021" width="9.5703125" style="280" bestFit="1" customWidth="1"/>
    <col min="1022" max="1023" width="12.5703125" style="280" bestFit="1" customWidth="1"/>
    <col min="1024" max="1024" width="11.42578125" style="280" bestFit="1" customWidth="1"/>
    <col min="1025" max="1025" width="11" style="280" bestFit="1" customWidth="1"/>
    <col min="1026" max="1026" width="11.7109375" style="280" bestFit="1" customWidth="1"/>
    <col min="1027" max="1216" width="9.140625" style="280"/>
    <col min="1217" max="1217" width="6.7109375" style="280" customWidth="1"/>
    <col min="1218" max="1218" width="39.140625" style="280" customWidth="1"/>
    <col min="1219" max="1219" width="8.7109375" style="280" customWidth="1"/>
    <col min="1220" max="1220" width="11.7109375" style="280" customWidth="1"/>
    <col min="1221" max="1221" width="12.7109375" style="280" customWidth="1"/>
    <col min="1222" max="1222" width="12" style="280" customWidth="1"/>
    <col min="1223" max="1223" width="12.85546875" style="280" customWidth="1"/>
    <col min="1224" max="1224" width="11.42578125" style="280" customWidth="1"/>
    <col min="1225" max="1225" width="10.42578125" style="280" customWidth="1"/>
    <col min="1226" max="1226" width="11.7109375" style="280" customWidth="1"/>
    <col min="1227" max="1227" width="11.140625" style="280" customWidth="1"/>
    <col min="1228" max="1228" width="11.85546875" style="280" bestFit="1" customWidth="1"/>
    <col min="1229" max="1229" width="10.5703125" style="280" bestFit="1" customWidth="1"/>
    <col min="1230" max="1230" width="9.5703125" style="280" bestFit="1" customWidth="1"/>
    <col min="1231" max="1231" width="11.42578125" style="280" customWidth="1"/>
    <col min="1232" max="1232" width="10.5703125" style="280" customWidth="1"/>
    <col min="1233" max="1233" width="7.5703125" style="280" customWidth="1"/>
    <col min="1234" max="1234" width="9.5703125" style="280" bestFit="1" customWidth="1"/>
    <col min="1235" max="1235" width="11" style="280" bestFit="1" customWidth="1"/>
    <col min="1236" max="1236" width="10.140625" style="280" bestFit="1" customWidth="1"/>
    <col min="1237" max="1241" width="9.5703125" style="280" bestFit="1" customWidth="1"/>
    <col min="1242" max="1242" width="10.140625" style="280" bestFit="1" customWidth="1"/>
    <col min="1243" max="1244" width="9.5703125" style="280" bestFit="1" customWidth="1"/>
    <col min="1245" max="1245" width="10.28515625" style="280" customWidth="1"/>
    <col min="1246" max="1260" width="9.5703125" style="280" bestFit="1" customWidth="1"/>
    <col min="1261" max="1261" width="9.42578125" style="280" customWidth="1"/>
    <col min="1262" max="1277" width="9.5703125" style="280" bestFit="1" customWidth="1"/>
    <col min="1278" max="1279" width="12.5703125" style="280" bestFit="1" customWidth="1"/>
    <col min="1280" max="1280" width="11.42578125" style="280" bestFit="1" customWidth="1"/>
    <col min="1281" max="1281" width="11" style="280" bestFit="1" customWidth="1"/>
    <col min="1282" max="1282" width="11.7109375" style="280" bestFit="1" customWidth="1"/>
    <col min="1283" max="1472" width="9.140625" style="280"/>
    <col min="1473" max="1473" width="6.7109375" style="280" customWidth="1"/>
    <col min="1474" max="1474" width="39.140625" style="280" customWidth="1"/>
    <col min="1475" max="1475" width="8.7109375" style="280" customWidth="1"/>
    <col min="1476" max="1476" width="11.7109375" style="280" customWidth="1"/>
    <col min="1477" max="1477" width="12.7109375" style="280" customWidth="1"/>
    <col min="1478" max="1478" width="12" style="280" customWidth="1"/>
    <col min="1479" max="1479" width="12.85546875" style="280" customWidth="1"/>
    <col min="1480" max="1480" width="11.42578125" style="280" customWidth="1"/>
    <col min="1481" max="1481" width="10.42578125" style="280" customWidth="1"/>
    <col min="1482" max="1482" width="11.7109375" style="280" customWidth="1"/>
    <col min="1483" max="1483" width="11.140625" style="280" customWidth="1"/>
    <col min="1484" max="1484" width="11.85546875" style="280" bestFit="1" customWidth="1"/>
    <col min="1485" max="1485" width="10.5703125" style="280" bestFit="1" customWidth="1"/>
    <col min="1486" max="1486" width="9.5703125" style="280" bestFit="1" customWidth="1"/>
    <col min="1487" max="1487" width="11.42578125" style="280" customWidth="1"/>
    <col min="1488" max="1488" width="10.5703125" style="280" customWidth="1"/>
    <col min="1489" max="1489" width="7.5703125" style="280" customWidth="1"/>
    <col min="1490" max="1490" width="9.5703125" style="280" bestFit="1" customWidth="1"/>
    <col min="1491" max="1491" width="11" style="280" bestFit="1" customWidth="1"/>
    <col min="1492" max="1492" width="10.140625" style="280" bestFit="1" customWidth="1"/>
    <col min="1493" max="1497" width="9.5703125" style="280" bestFit="1" customWidth="1"/>
    <col min="1498" max="1498" width="10.140625" style="280" bestFit="1" customWidth="1"/>
    <col min="1499" max="1500" width="9.5703125" style="280" bestFit="1" customWidth="1"/>
    <col min="1501" max="1501" width="10.28515625" style="280" customWidth="1"/>
    <col min="1502" max="1516" width="9.5703125" style="280" bestFit="1" customWidth="1"/>
    <col min="1517" max="1517" width="9.42578125" style="280" customWidth="1"/>
    <col min="1518" max="1533" width="9.5703125" style="280" bestFit="1" customWidth="1"/>
    <col min="1534" max="1535" width="12.5703125" style="280" bestFit="1" customWidth="1"/>
    <col min="1536" max="1536" width="11.42578125" style="280" bestFit="1" customWidth="1"/>
    <col min="1537" max="1537" width="11" style="280" bestFit="1" customWidth="1"/>
    <col min="1538" max="1538" width="11.7109375" style="280" bestFit="1" customWidth="1"/>
    <col min="1539" max="1728" width="9.140625" style="280"/>
    <col min="1729" max="1729" width="6.7109375" style="280" customWidth="1"/>
    <col min="1730" max="1730" width="39.140625" style="280" customWidth="1"/>
    <col min="1731" max="1731" width="8.7109375" style="280" customWidth="1"/>
    <col min="1732" max="1732" width="11.7109375" style="280" customWidth="1"/>
    <col min="1733" max="1733" width="12.7109375" style="280" customWidth="1"/>
    <col min="1734" max="1734" width="12" style="280" customWidth="1"/>
    <col min="1735" max="1735" width="12.85546875" style="280" customWidth="1"/>
    <col min="1736" max="1736" width="11.42578125" style="280" customWidth="1"/>
    <col min="1737" max="1737" width="10.42578125" style="280" customWidth="1"/>
    <col min="1738" max="1738" width="11.7109375" style="280" customWidth="1"/>
    <col min="1739" max="1739" width="11.140625" style="280" customWidth="1"/>
    <col min="1740" max="1740" width="11.85546875" style="280" bestFit="1" customWidth="1"/>
    <col min="1741" max="1741" width="10.5703125" style="280" bestFit="1" customWidth="1"/>
    <col min="1742" max="1742" width="9.5703125" style="280" bestFit="1" customWidth="1"/>
    <col min="1743" max="1743" width="11.42578125" style="280" customWidth="1"/>
    <col min="1744" max="1744" width="10.5703125" style="280" customWidth="1"/>
    <col min="1745" max="1745" width="7.5703125" style="280" customWidth="1"/>
    <col min="1746" max="1746" width="9.5703125" style="280" bestFit="1" customWidth="1"/>
    <col min="1747" max="1747" width="11" style="280" bestFit="1" customWidth="1"/>
    <col min="1748" max="1748" width="10.140625" style="280" bestFit="1" customWidth="1"/>
    <col min="1749" max="1753" width="9.5703125" style="280" bestFit="1" customWidth="1"/>
    <col min="1754" max="1754" width="10.140625" style="280" bestFit="1" customWidth="1"/>
    <col min="1755" max="1756" width="9.5703125" style="280" bestFit="1" customWidth="1"/>
    <col min="1757" max="1757" width="10.28515625" style="280" customWidth="1"/>
    <col min="1758" max="1772" width="9.5703125" style="280" bestFit="1" customWidth="1"/>
    <col min="1773" max="1773" width="9.42578125" style="280" customWidth="1"/>
    <col min="1774" max="1789" width="9.5703125" style="280" bestFit="1" customWidth="1"/>
    <col min="1790" max="1791" width="12.5703125" style="280" bestFit="1" customWidth="1"/>
    <col min="1792" max="1792" width="11.42578125" style="280" bestFit="1" customWidth="1"/>
    <col min="1793" max="1793" width="11" style="280" bestFit="1" customWidth="1"/>
    <col min="1794" max="1794" width="11.7109375" style="280" bestFit="1" customWidth="1"/>
    <col min="1795" max="1984" width="9.140625" style="280"/>
    <col min="1985" max="1985" width="6.7109375" style="280" customWidth="1"/>
    <col min="1986" max="1986" width="39.140625" style="280" customWidth="1"/>
    <col min="1987" max="1987" width="8.7109375" style="280" customWidth="1"/>
    <col min="1988" max="1988" width="11.7109375" style="280" customWidth="1"/>
    <col min="1989" max="1989" width="12.7109375" style="280" customWidth="1"/>
    <col min="1990" max="1990" width="12" style="280" customWidth="1"/>
    <col min="1991" max="1991" width="12.85546875" style="280" customWidth="1"/>
    <col min="1992" max="1992" width="11.42578125" style="280" customWidth="1"/>
    <col min="1993" max="1993" width="10.42578125" style="280" customWidth="1"/>
    <col min="1994" max="1994" width="11.7109375" style="280" customWidth="1"/>
    <col min="1995" max="1995" width="11.140625" style="280" customWidth="1"/>
    <col min="1996" max="1996" width="11.85546875" style="280" bestFit="1" customWidth="1"/>
    <col min="1997" max="1997" width="10.5703125" style="280" bestFit="1" customWidth="1"/>
    <col min="1998" max="1998" width="9.5703125" style="280" bestFit="1" customWidth="1"/>
    <col min="1999" max="1999" width="11.42578125" style="280" customWidth="1"/>
    <col min="2000" max="2000" width="10.5703125" style="280" customWidth="1"/>
    <col min="2001" max="2001" width="7.5703125" style="280" customWidth="1"/>
    <col min="2002" max="2002" width="9.5703125" style="280" bestFit="1" customWidth="1"/>
    <col min="2003" max="2003" width="11" style="280" bestFit="1" customWidth="1"/>
    <col min="2004" max="2004" width="10.140625" style="280" bestFit="1" customWidth="1"/>
    <col min="2005" max="2009" width="9.5703125" style="280" bestFit="1" customWidth="1"/>
    <col min="2010" max="2010" width="10.140625" style="280" bestFit="1" customWidth="1"/>
    <col min="2011" max="2012" width="9.5703125" style="280" bestFit="1" customWidth="1"/>
    <col min="2013" max="2013" width="10.28515625" style="280" customWidth="1"/>
    <col min="2014" max="2028" width="9.5703125" style="280" bestFit="1" customWidth="1"/>
    <col min="2029" max="2029" width="9.42578125" style="280" customWidth="1"/>
    <col min="2030" max="2045" width="9.5703125" style="280" bestFit="1" customWidth="1"/>
    <col min="2046" max="2047" width="12.5703125" style="280" bestFit="1" customWidth="1"/>
    <col min="2048" max="2048" width="11.42578125" style="280" bestFit="1" customWidth="1"/>
    <col min="2049" max="2049" width="11" style="280" bestFit="1" customWidth="1"/>
    <col min="2050" max="2050" width="11.7109375" style="280" bestFit="1" customWidth="1"/>
    <col min="2051" max="2240" width="9.140625" style="280"/>
    <col min="2241" max="2241" width="6.7109375" style="280" customWidth="1"/>
    <col min="2242" max="2242" width="39.140625" style="280" customWidth="1"/>
    <col min="2243" max="2243" width="8.7109375" style="280" customWidth="1"/>
    <col min="2244" max="2244" width="11.7109375" style="280" customWidth="1"/>
    <col min="2245" max="2245" width="12.7109375" style="280" customWidth="1"/>
    <col min="2246" max="2246" width="12" style="280" customWidth="1"/>
    <col min="2247" max="2247" width="12.85546875" style="280" customWidth="1"/>
    <col min="2248" max="2248" width="11.42578125" style="280" customWidth="1"/>
    <col min="2249" max="2249" width="10.42578125" style="280" customWidth="1"/>
    <col min="2250" max="2250" width="11.7109375" style="280" customWidth="1"/>
    <col min="2251" max="2251" width="11.140625" style="280" customWidth="1"/>
    <col min="2252" max="2252" width="11.85546875" style="280" bestFit="1" customWidth="1"/>
    <col min="2253" max="2253" width="10.5703125" style="280" bestFit="1" customWidth="1"/>
    <col min="2254" max="2254" width="9.5703125" style="280" bestFit="1" customWidth="1"/>
    <col min="2255" max="2255" width="11.42578125" style="280" customWidth="1"/>
    <col min="2256" max="2256" width="10.5703125" style="280" customWidth="1"/>
    <col min="2257" max="2257" width="7.5703125" style="280" customWidth="1"/>
    <col min="2258" max="2258" width="9.5703125" style="280" bestFit="1" customWidth="1"/>
    <col min="2259" max="2259" width="11" style="280" bestFit="1" customWidth="1"/>
    <col min="2260" max="2260" width="10.140625" style="280" bestFit="1" customWidth="1"/>
    <col min="2261" max="2265" width="9.5703125" style="280" bestFit="1" customWidth="1"/>
    <col min="2266" max="2266" width="10.140625" style="280" bestFit="1" customWidth="1"/>
    <col min="2267" max="2268" width="9.5703125" style="280" bestFit="1" customWidth="1"/>
    <col min="2269" max="2269" width="10.28515625" style="280" customWidth="1"/>
    <col min="2270" max="2284" width="9.5703125" style="280" bestFit="1" customWidth="1"/>
    <col min="2285" max="2285" width="9.42578125" style="280" customWidth="1"/>
    <col min="2286" max="2301" width="9.5703125" style="280" bestFit="1" customWidth="1"/>
    <col min="2302" max="2303" width="12.5703125" style="280" bestFit="1" customWidth="1"/>
    <col min="2304" max="2304" width="11.42578125" style="280" bestFit="1" customWidth="1"/>
    <col min="2305" max="2305" width="11" style="280" bestFit="1" customWidth="1"/>
    <col min="2306" max="2306" width="11.7109375" style="280" bestFit="1" customWidth="1"/>
    <col min="2307" max="2496" width="9.140625" style="280"/>
    <col min="2497" max="2497" width="6.7109375" style="280" customWidth="1"/>
    <col min="2498" max="2498" width="39.140625" style="280" customWidth="1"/>
    <col min="2499" max="2499" width="8.7109375" style="280" customWidth="1"/>
    <col min="2500" max="2500" width="11.7109375" style="280" customWidth="1"/>
    <col min="2501" max="2501" width="12.7109375" style="280" customWidth="1"/>
    <col min="2502" max="2502" width="12" style="280" customWidth="1"/>
    <col min="2503" max="2503" width="12.85546875" style="280" customWidth="1"/>
    <col min="2504" max="2504" width="11.42578125" style="280" customWidth="1"/>
    <col min="2505" max="2505" width="10.42578125" style="280" customWidth="1"/>
    <col min="2506" max="2506" width="11.7109375" style="280" customWidth="1"/>
    <col min="2507" max="2507" width="11.140625" style="280" customWidth="1"/>
    <col min="2508" max="2508" width="11.85546875" style="280" bestFit="1" customWidth="1"/>
    <col min="2509" max="2509" width="10.5703125" style="280" bestFit="1" customWidth="1"/>
    <col min="2510" max="2510" width="9.5703125" style="280" bestFit="1" customWidth="1"/>
    <col min="2511" max="2511" width="11.42578125" style="280" customWidth="1"/>
    <col min="2512" max="2512" width="10.5703125" style="280" customWidth="1"/>
    <col min="2513" max="2513" width="7.5703125" style="280" customWidth="1"/>
    <col min="2514" max="2514" width="9.5703125" style="280" bestFit="1" customWidth="1"/>
    <col min="2515" max="2515" width="11" style="280" bestFit="1" customWidth="1"/>
    <col min="2516" max="2516" width="10.140625" style="280" bestFit="1" customWidth="1"/>
    <col min="2517" max="2521" width="9.5703125" style="280" bestFit="1" customWidth="1"/>
    <col min="2522" max="2522" width="10.140625" style="280" bestFit="1" customWidth="1"/>
    <col min="2523" max="2524" width="9.5703125" style="280" bestFit="1" customWidth="1"/>
    <col min="2525" max="2525" width="10.28515625" style="280" customWidth="1"/>
    <col min="2526" max="2540" width="9.5703125" style="280" bestFit="1" customWidth="1"/>
    <col min="2541" max="2541" width="9.42578125" style="280" customWidth="1"/>
    <col min="2542" max="2557" width="9.5703125" style="280" bestFit="1" customWidth="1"/>
    <col min="2558" max="2559" width="12.5703125" style="280" bestFit="1" customWidth="1"/>
    <col min="2560" max="2560" width="11.42578125" style="280" bestFit="1" customWidth="1"/>
    <col min="2561" max="2561" width="11" style="280" bestFit="1" customWidth="1"/>
    <col min="2562" max="2562" width="11.7109375" style="280" bestFit="1" customWidth="1"/>
    <col min="2563" max="2752" width="9.140625" style="280"/>
    <col min="2753" max="2753" width="6.7109375" style="280" customWidth="1"/>
    <col min="2754" max="2754" width="39.140625" style="280" customWidth="1"/>
    <col min="2755" max="2755" width="8.7109375" style="280" customWidth="1"/>
    <col min="2756" max="2756" width="11.7109375" style="280" customWidth="1"/>
    <col min="2757" max="2757" width="12.7109375" style="280" customWidth="1"/>
    <col min="2758" max="2758" width="12" style="280" customWidth="1"/>
    <col min="2759" max="2759" width="12.85546875" style="280" customWidth="1"/>
    <col min="2760" max="2760" width="11.42578125" style="280" customWidth="1"/>
    <col min="2761" max="2761" width="10.42578125" style="280" customWidth="1"/>
    <col min="2762" max="2762" width="11.7109375" style="280" customWidth="1"/>
    <col min="2763" max="2763" width="11.140625" style="280" customWidth="1"/>
    <col min="2764" max="2764" width="11.85546875" style="280" bestFit="1" customWidth="1"/>
    <col min="2765" max="2765" width="10.5703125" style="280" bestFit="1" customWidth="1"/>
    <col min="2766" max="2766" width="9.5703125" style="280" bestFit="1" customWidth="1"/>
    <col min="2767" max="2767" width="11.42578125" style="280" customWidth="1"/>
    <col min="2768" max="2768" width="10.5703125" style="280" customWidth="1"/>
    <col min="2769" max="2769" width="7.5703125" style="280" customWidth="1"/>
    <col min="2770" max="2770" width="9.5703125" style="280" bestFit="1" customWidth="1"/>
    <col min="2771" max="2771" width="11" style="280" bestFit="1" customWidth="1"/>
    <col min="2772" max="2772" width="10.140625" style="280" bestFit="1" customWidth="1"/>
    <col min="2773" max="2777" width="9.5703125" style="280" bestFit="1" customWidth="1"/>
    <col min="2778" max="2778" width="10.140625" style="280" bestFit="1" customWidth="1"/>
    <col min="2779" max="2780" width="9.5703125" style="280" bestFit="1" customWidth="1"/>
    <col min="2781" max="2781" width="10.28515625" style="280" customWidth="1"/>
    <col min="2782" max="2796" width="9.5703125" style="280" bestFit="1" customWidth="1"/>
    <col min="2797" max="2797" width="9.42578125" style="280" customWidth="1"/>
    <col min="2798" max="2813" width="9.5703125" style="280" bestFit="1" customWidth="1"/>
    <col min="2814" max="2815" width="12.5703125" style="280" bestFit="1" customWidth="1"/>
    <col min="2816" max="2816" width="11.42578125" style="280" bestFit="1" customWidth="1"/>
    <col min="2817" max="2817" width="11" style="280" bestFit="1" customWidth="1"/>
    <col min="2818" max="2818" width="11.7109375" style="280" bestFit="1" customWidth="1"/>
    <col min="2819" max="3008" width="9.140625" style="280"/>
    <col min="3009" max="3009" width="6.7109375" style="280" customWidth="1"/>
    <col min="3010" max="3010" width="39.140625" style="280" customWidth="1"/>
    <col min="3011" max="3011" width="8.7109375" style="280" customWidth="1"/>
    <col min="3012" max="3012" width="11.7109375" style="280" customWidth="1"/>
    <col min="3013" max="3013" width="12.7109375" style="280" customWidth="1"/>
    <col min="3014" max="3014" width="12" style="280" customWidth="1"/>
    <col min="3015" max="3015" width="12.85546875" style="280" customWidth="1"/>
    <col min="3016" max="3016" width="11.42578125" style="280" customWidth="1"/>
    <col min="3017" max="3017" width="10.42578125" style="280" customWidth="1"/>
    <col min="3018" max="3018" width="11.7109375" style="280" customWidth="1"/>
    <col min="3019" max="3019" width="11.140625" style="280" customWidth="1"/>
    <col min="3020" max="3020" width="11.85546875" style="280" bestFit="1" customWidth="1"/>
    <col min="3021" max="3021" width="10.5703125" style="280" bestFit="1" customWidth="1"/>
    <col min="3022" max="3022" width="9.5703125" style="280" bestFit="1" customWidth="1"/>
    <col min="3023" max="3023" width="11.42578125" style="280" customWidth="1"/>
    <col min="3024" max="3024" width="10.5703125" style="280" customWidth="1"/>
    <col min="3025" max="3025" width="7.5703125" style="280" customWidth="1"/>
    <col min="3026" max="3026" width="9.5703125" style="280" bestFit="1" customWidth="1"/>
    <col min="3027" max="3027" width="11" style="280" bestFit="1" customWidth="1"/>
    <col min="3028" max="3028" width="10.140625" style="280" bestFit="1" customWidth="1"/>
    <col min="3029" max="3033" width="9.5703125" style="280" bestFit="1" customWidth="1"/>
    <col min="3034" max="3034" width="10.140625" style="280" bestFit="1" customWidth="1"/>
    <col min="3035" max="3036" width="9.5703125" style="280" bestFit="1" customWidth="1"/>
    <col min="3037" max="3037" width="10.28515625" style="280" customWidth="1"/>
    <col min="3038" max="3052" width="9.5703125" style="280" bestFit="1" customWidth="1"/>
    <col min="3053" max="3053" width="9.42578125" style="280" customWidth="1"/>
    <col min="3054" max="3069" width="9.5703125" style="280" bestFit="1" customWidth="1"/>
    <col min="3070" max="3071" width="12.5703125" style="280" bestFit="1" customWidth="1"/>
    <col min="3072" max="3072" width="11.42578125" style="280" bestFit="1" customWidth="1"/>
    <col min="3073" max="3073" width="11" style="280" bestFit="1" customWidth="1"/>
    <col min="3074" max="3074" width="11.7109375" style="280" bestFit="1" customWidth="1"/>
    <col min="3075" max="3264" width="9.140625" style="280"/>
    <col min="3265" max="3265" width="6.7109375" style="280" customWidth="1"/>
    <col min="3266" max="3266" width="39.140625" style="280" customWidth="1"/>
    <col min="3267" max="3267" width="8.7109375" style="280" customWidth="1"/>
    <col min="3268" max="3268" width="11.7109375" style="280" customWidth="1"/>
    <col min="3269" max="3269" width="12.7109375" style="280" customWidth="1"/>
    <col min="3270" max="3270" width="12" style="280" customWidth="1"/>
    <col min="3271" max="3271" width="12.85546875" style="280" customWidth="1"/>
    <col min="3272" max="3272" width="11.42578125" style="280" customWidth="1"/>
    <col min="3273" max="3273" width="10.42578125" style="280" customWidth="1"/>
    <col min="3274" max="3274" width="11.7109375" style="280" customWidth="1"/>
    <col min="3275" max="3275" width="11.140625" style="280" customWidth="1"/>
    <col min="3276" max="3276" width="11.85546875" style="280" bestFit="1" customWidth="1"/>
    <col min="3277" max="3277" width="10.5703125" style="280" bestFit="1" customWidth="1"/>
    <col min="3278" max="3278" width="9.5703125" style="280" bestFit="1" customWidth="1"/>
    <col min="3279" max="3279" width="11.42578125" style="280" customWidth="1"/>
    <col min="3280" max="3280" width="10.5703125" style="280" customWidth="1"/>
    <col min="3281" max="3281" width="7.5703125" style="280" customWidth="1"/>
    <col min="3282" max="3282" width="9.5703125" style="280" bestFit="1" customWidth="1"/>
    <col min="3283" max="3283" width="11" style="280" bestFit="1" customWidth="1"/>
    <col min="3284" max="3284" width="10.140625" style="280" bestFit="1" customWidth="1"/>
    <col min="3285" max="3289" width="9.5703125" style="280" bestFit="1" customWidth="1"/>
    <col min="3290" max="3290" width="10.140625" style="280" bestFit="1" customWidth="1"/>
    <col min="3291" max="3292" width="9.5703125" style="280" bestFit="1" customWidth="1"/>
    <col min="3293" max="3293" width="10.28515625" style="280" customWidth="1"/>
    <col min="3294" max="3308" width="9.5703125" style="280" bestFit="1" customWidth="1"/>
    <col min="3309" max="3309" width="9.42578125" style="280" customWidth="1"/>
    <col min="3310" max="3325" width="9.5703125" style="280" bestFit="1" customWidth="1"/>
    <col min="3326" max="3327" width="12.5703125" style="280" bestFit="1" customWidth="1"/>
    <col min="3328" max="3328" width="11.42578125" style="280" bestFit="1" customWidth="1"/>
    <col min="3329" max="3329" width="11" style="280" bestFit="1" customWidth="1"/>
    <col min="3330" max="3330" width="11.7109375" style="280" bestFit="1" customWidth="1"/>
    <col min="3331" max="3520" width="9.140625" style="280"/>
    <col min="3521" max="3521" width="6.7109375" style="280" customWidth="1"/>
    <col min="3522" max="3522" width="39.140625" style="280" customWidth="1"/>
    <col min="3523" max="3523" width="8.7109375" style="280" customWidth="1"/>
    <col min="3524" max="3524" width="11.7109375" style="280" customWidth="1"/>
    <col min="3525" max="3525" width="12.7109375" style="280" customWidth="1"/>
    <col min="3526" max="3526" width="12" style="280" customWidth="1"/>
    <col min="3527" max="3527" width="12.85546875" style="280" customWidth="1"/>
    <col min="3528" max="3528" width="11.42578125" style="280" customWidth="1"/>
    <col min="3529" max="3529" width="10.42578125" style="280" customWidth="1"/>
    <col min="3530" max="3530" width="11.7109375" style="280" customWidth="1"/>
    <col min="3531" max="3531" width="11.140625" style="280" customWidth="1"/>
    <col min="3532" max="3532" width="11.85546875" style="280" bestFit="1" customWidth="1"/>
    <col min="3533" max="3533" width="10.5703125" style="280" bestFit="1" customWidth="1"/>
    <col min="3534" max="3534" width="9.5703125" style="280" bestFit="1" customWidth="1"/>
    <col min="3535" max="3535" width="11.42578125" style="280" customWidth="1"/>
    <col min="3536" max="3536" width="10.5703125" style="280" customWidth="1"/>
    <col min="3537" max="3537" width="7.5703125" style="280" customWidth="1"/>
    <col min="3538" max="3538" width="9.5703125" style="280" bestFit="1" customWidth="1"/>
    <col min="3539" max="3539" width="11" style="280" bestFit="1" customWidth="1"/>
    <col min="3540" max="3540" width="10.140625" style="280" bestFit="1" customWidth="1"/>
    <col min="3541" max="3545" width="9.5703125" style="280" bestFit="1" customWidth="1"/>
    <col min="3546" max="3546" width="10.140625" style="280" bestFit="1" customWidth="1"/>
    <col min="3547" max="3548" width="9.5703125" style="280" bestFit="1" customWidth="1"/>
    <col min="3549" max="3549" width="10.28515625" style="280" customWidth="1"/>
    <col min="3550" max="3564" width="9.5703125" style="280" bestFit="1" customWidth="1"/>
    <col min="3565" max="3565" width="9.42578125" style="280" customWidth="1"/>
    <col min="3566" max="3581" width="9.5703125" style="280" bestFit="1" customWidth="1"/>
    <col min="3582" max="3583" width="12.5703125" style="280" bestFit="1" customWidth="1"/>
    <col min="3584" max="3584" width="11.42578125" style="280" bestFit="1" customWidth="1"/>
    <col min="3585" max="3585" width="11" style="280" bestFit="1" customWidth="1"/>
    <col min="3586" max="3586" width="11.7109375" style="280" bestFit="1" customWidth="1"/>
    <col min="3587" max="3776" width="9.140625" style="280"/>
    <col min="3777" max="3777" width="6.7109375" style="280" customWidth="1"/>
    <col min="3778" max="3778" width="39.140625" style="280" customWidth="1"/>
    <col min="3779" max="3779" width="8.7109375" style="280" customWidth="1"/>
    <col min="3780" max="3780" width="11.7109375" style="280" customWidth="1"/>
    <col min="3781" max="3781" width="12.7109375" style="280" customWidth="1"/>
    <col min="3782" max="3782" width="12" style="280" customWidth="1"/>
    <col min="3783" max="3783" width="12.85546875" style="280" customWidth="1"/>
    <col min="3784" max="3784" width="11.42578125" style="280" customWidth="1"/>
    <col min="3785" max="3785" width="10.42578125" style="280" customWidth="1"/>
    <col min="3786" max="3786" width="11.7109375" style="280" customWidth="1"/>
    <col min="3787" max="3787" width="11.140625" style="280" customWidth="1"/>
    <col min="3788" max="3788" width="11.85546875" style="280" bestFit="1" customWidth="1"/>
    <col min="3789" max="3789" width="10.5703125" style="280" bestFit="1" customWidth="1"/>
    <col min="3790" max="3790" width="9.5703125" style="280" bestFit="1" customWidth="1"/>
    <col min="3791" max="3791" width="11.42578125" style="280" customWidth="1"/>
    <col min="3792" max="3792" width="10.5703125" style="280" customWidth="1"/>
    <col min="3793" max="3793" width="7.5703125" style="280" customWidth="1"/>
    <col min="3794" max="3794" width="9.5703125" style="280" bestFit="1" customWidth="1"/>
    <col min="3795" max="3795" width="11" style="280" bestFit="1" customWidth="1"/>
    <col min="3796" max="3796" width="10.140625" style="280" bestFit="1" customWidth="1"/>
    <col min="3797" max="3801" width="9.5703125" style="280" bestFit="1" customWidth="1"/>
    <col min="3802" max="3802" width="10.140625" style="280" bestFit="1" customWidth="1"/>
    <col min="3803" max="3804" width="9.5703125" style="280" bestFit="1" customWidth="1"/>
    <col min="3805" max="3805" width="10.28515625" style="280" customWidth="1"/>
    <col min="3806" max="3820" width="9.5703125" style="280" bestFit="1" customWidth="1"/>
    <col min="3821" max="3821" width="9.42578125" style="280" customWidth="1"/>
    <col min="3822" max="3837" width="9.5703125" style="280" bestFit="1" customWidth="1"/>
    <col min="3838" max="3839" width="12.5703125" style="280" bestFit="1" customWidth="1"/>
    <col min="3840" max="3840" width="11.42578125" style="280" bestFit="1" customWidth="1"/>
    <col min="3841" max="3841" width="11" style="280" bestFit="1" customWidth="1"/>
    <col min="3842" max="3842" width="11.7109375" style="280" bestFit="1" customWidth="1"/>
    <col min="3843" max="4032" width="9.140625" style="280"/>
    <col min="4033" max="4033" width="6.7109375" style="280" customWidth="1"/>
    <col min="4034" max="4034" width="39.140625" style="280" customWidth="1"/>
    <col min="4035" max="4035" width="8.7109375" style="280" customWidth="1"/>
    <col min="4036" max="4036" width="11.7109375" style="280" customWidth="1"/>
    <col min="4037" max="4037" width="12.7109375" style="280" customWidth="1"/>
    <col min="4038" max="4038" width="12" style="280" customWidth="1"/>
    <col min="4039" max="4039" width="12.85546875" style="280" customWidth="1"/>
    <col min="4040" max="4040" width="11.42578125" style="280" customWidth="1"/>
    <col min="4041" max="4041" width="10.42578125" style="280" customWidth="1"/>
    <col min="4042" max="4042" width="11.7109375" style="280" customWidth="1"/>
    <col min="4043" max="4043" width="11.140625" style="280" customWidth="1"/>
    <col min="4044" max="4044" width="11.85546875" style="280" bestFit="1" customWidth="1"/>
    <col min="4045" max="4045" width="10.5703125" style="280" bestFit="1" customWidth="1"/>
    <col min="4046" max="4046" width="9.5703125" style="280" bestFit="1" customWidth="1"/>
    <col min="4047" max="4047" width="11.42578125" style="280" customWidth="1"/>
    <col min="4048" max="4048" width="10.5703125" style="280" customWidth="1"/>
    <col min="4049" max="4049" width="7.5703125" style="280" customWidth="1"/>
    <col min="4050" max="4050" width="9.5703125" style="280" bestFit="1" customWidth="1"/>
    <col min="4051" max="4051" width="11" style="280" bestFit="1" customWidth="1"/>
    <col min="4052" max="4052" width="10.140625" style="280" bestFit="1" customWidth="1"/>
    <col min="4053" max="4057" width="9.5703125" style="280" bestFit="1" customWidth="1"/>
    <col min="4058" max="4058" width="10.140625" style="280" bestFit="1" customWidth="1"/>
    <col min="4059" max="4060" width="9.5703125" style="280" bestFit="1" customWidth="1"/>
    <col min="4061" max="4061" width="10.28515625" style="280" customWidth="1"/>
    <col min="4062" max="4076" width="9.5703125" style="280" bestFit="1" customWidth="1"/>
    <col min="4077" max="4077" width="9.42578125" style="280" customWidth="1"/>
    <col min="4078" max="4093" width="9.5703125" style="280" bestFit="1" customWidth="1"/>
    <col min="4094" max="4095" width="12.5703125" style="280" bestFit="1" customWidth="1"/>
    <col min="4096" max="4096" width="11.42578125" style="280" bestFit="1" customWidth="1"/>
    <col min="4097" max="4097" width="11" style="280" bestFit="1" customWidth="1"/>
    <col min="4098" max="4098" width="11.7109375" style="280" bestFit="1" customWidth="1"/>
    <col min="4099" max="4288" width="9.140625" style="280"/>
    <col min="4289" max="4289" width="6.7109375" style="280" customWidth="1"/>
    <col min="4290" max="4290" width="39.140625" style="280" customWidth="1"/>
    <col min="4291" max="4291" width="8.7109375" style="280" customWidth="1"/>
    <col min="4292" max="4292" width="11.7109375" style="280" customWidth="1"/>
    <col min="4293" max="4293" width="12.7109375" style="280" customWidth="1"/>
    <col min="4294" max="4294" width="12" style="280" customWidth="1"/>
    <col min="4295" max="4295" width="12.85546875" style="280" customWidth="1"/>
    <col min="4296" max="4296" width="11.42578125" style="280" customWidth="1"/>
    <col min="4297" max="4297" width="10.42578125" style="280" customWidth="1"/>
    <col min="4298" max="4298" width="11.7109375" style="280" customWidth="1"/>
    <col min="4299" max="4299" width="11.140625" style="280" customWidth="1"/>
    <col min="4300" max="4300" width="11.85546875" style="280" bestFit="1" customWidth="1"/>
    <col min="4301" max="4301" width="10.5703125" style="280" bestFit="1" customWidth="1"/>
    <col min="4302" max="4302" width="9.5703125" style="280" bestFit="1" customWidth="1"/>
    <col min="4303" max="4303" width="11.42578125" style="280" customWidth="1"/>
    <col min="4304" max="4304" width="10.5703125" style="280" customWidth="1"/>
    <col min="4305" max="4305" width="7.5703125" style="280" customWidth="1"/>
    <col min="4306" max="4306" width="9.5703125" style="280" bestFit="1" customWidth="1"/>
    <col min="4307" max="4307" width="11" style="280" bestFit="1" customWidth="1"/>
    <col min="4308" max="4308" width="10.140625" style="280" bestFit="1" customWidth="1"/>
    <col min="4309" max="4313" width="9.5703125" style="280" bestFit="1" customWidth="1"/>
    <col min="4314" max="4314" width="10.140625" style="280" bestFit="1" customWidth="1"/>
    <col min="4315" max="4316" width="9.5703125" style="280" bestFit="1" customWidth="1"/>
    <col min="4317" max="4317" width="10.28515625" style="280" customWidth="1"/>
    <col min="4318" max="4332" width="9.5703125" style="280" bestFit="1" customWidth="1"/>
    <col min="4333" max="4333" width="9.42578125" style="280" customWidth="1"/>
    <col min="4334" max="4349" width="9.5703125" style="280" bestFit="1" customWidth="1"/>
    <col min="4350" max="4351" width="12.5703125" style="280" bestFit="1" customWidth="1"/>
    <col min="4352" max="4352" width="11.42578125" style="280" bestFit="1" customWidth="1"/>
    <col min="4353" max="4353" width="11" style="280" bestFit="1" customWidth="1"/>
    <col min="4354" max="4354" width="11.7109375" style="280" bestFit="1" customWidth="1"/>
    <col min="4355" max="4544" width="9.140625" style="280"/>
    <col min="4545" max="4545" width="6.7109375" style="280" customWidth="1"/>
    <col min="4546" max="4546" width="39.140625" style="280" customWidth="1"/>
    <col min="4547" max="4547" width="8.7109375" style="280" customWidth="1"/>
    <col min="4548" max="4548" width="11.7109375" style="280" customWidth="1"/>
    <col min="4549" max="4549" width="12.7109375" style="280" customWidth="1"/>
    <col min="4550" max="4550" width="12" style="280" customWidth="1"/>
    <col min="4551" max="4551" width="12.85546875" style="280" customWidth="1"/>
    <col min="4552" max="4552" width="11.42578125" style="280" customWidth="1"/>
    <col min="4553" max="4553" width="10.42578125" style="280" customWidth="1"/>
    <col min="4554" max="4554" width="11.7109375" style="280" customWidth="1"/>
    <col min="4555" max="4555" width="11.140625" style="280" customWidth="1"/>
    <col min="4556" max="4556" width="11.85546875" style="280" bestFit="1" customWidth="1"/>
    <col min="4557" max="4557" width="10.5703125" style="280" bestFit="1" customWidth="1"/>
    <col min="4558" max="4558" width="9.5703125" style="280" bestFit="1" customWidth="1"/>
    <col min="4559" max="4559" width="11.42578125" style="280" customWidth="1"/>
    <col min="4560" max="4560" width="10.5703125" style="280" customWidth="1"/>
    <col min="4561" max="4561" width="7.5703125" style="280" customWidth="1"/>
    <col min="4562" max="4562" width="9.5703125" style="280" bestFit="1" customWidth="1"/>
    <col min="4563" max="4563" width="11" style="280" bestFit="1" customWidth="1"/>
    <col min="4564" max="4564" width="10.140625" style="280" bestFit="1" customWidth="1"/>
    <col min="4565" max="4569" width="9.5703125" style="280" bestFit="1" customWidth="1"/>
    <col min="4570" max="4570" width="10.140625" style="280" bestFit="1" customWidth="1"/>
    <col min="4571" max="4572" width="9.5703125" style="280" bestFit="1" customWidth="1"/>
    <col min="4573" max="4573" width="10.28515625" style="280" customWidth="1"/>
    <col min="4574" max="4588" width="9.5703125" style="280" bestFit="1" customWidth="1"/>
    <col min="4589" max="4589" width="9.42578125" style="280" customWidth="1"/>
    <col min="4590" max="4605" width="9.5703125" style="280" bestFit="1" customWidth="1"/>
    <col min="4606" max="4607" width="12.5703125" style="280" bestFit="1" customWidth="1"/>
    <col min="4608" max="4608" width="11.42578125" style="280" bestFit="1" customWidth="1"/>
    <col min="4609" max="4609" width="11" style="280" bestFit="1" customWidth="1"/>
    <col min="4610" max="4610" width="11.7109375" style="280" bestFit="1" customWidth="1"/>
    <col min="4611" max="4800" width="9.140625" style="280"/>
    <col min="4801" max="4801" width="6.7109375" style="280" customWidth="1"/>
    <col min="4802" max="4802" width="39.140625" style="280" customWidth="1"/>
    <col min="4803" max="4803" width="8.7109375" style="280" customWidth="1"/>
    <col min="4804" max="4804" width="11.7109375" style="280" customWidth="1"/>
    <col min="4805" max="4805" width="12.7109375" style="280" customWidth="1"/>
    <col min="4806" max="4806" width="12" style="280" customWidth="1"/>
    <col min="4807" max="4807" width="12.85546875" style="280" customWidth="1"/>
    <col min="4808" max="4808" width="11.42578125" style="280" customWidth="1"/>
    <col min="4809" max="4809" width="10.42578125" style="280" customWidth="1"/>
    <col min="4810" max="4810" width="11.7109375" style="280" customWidth="1"/>
    <col min="4811" max="4811" width="11.140625" style="280" customWidth="1"/>
    <col min="4812" max="4812" width="11.85546875" style="280" bestFit="1" customWidth="1"/>
    <col min="4813" max="4813" width="10.5703125" style="280" bestFit="1" customWidth="1"/>
    <col min="4814" max="4814" width="9.5703125" style="280" bestFit="1" customWidth="1"/>
    <col min="4815" max="4815" width="11.42578125" style="280" customWidth="1"/>
    <col min="4816" max="4816" width="10.5703125" style="280" customWidth="1"/>
    <col min="4817" max="4817" width="7.5703125" style="280" customWidth="1"/>
    <col min="4818" max="4818" width="9.5703125" style="280" bestFit="1" customWidth="1"/>
    <col min="4819" max="4819" width="11" style="280" bestFit="1" customWidth="1"/>
    <col min="4820" max="4820" width="10.140625" style="280" bestFit="1" customWidth="1"/>
    <col min="4821" max="4825" width="9.5703125" style="280" bestFit="1" customWidth="1"/>
    <col min="4826" max="4826" width="10.140625" style="280" bestFit="1" customWidth="1"/>
    <col min="4827" max="4828" width="9.5703125" style="280" bestFit="1" customWidth="1"/>
    <col min="4829" max="4829" width="10.28515625" style="280" customWidth="1"/>
    <col min="4830" max="4844" width="9.5703125" style="280" bestFit="1" customWidth="1"/>
    <col min="4845" max="4845" width="9.42578125" style="280" customWidth="1"/>
    <col min="4846" max="4861" width="9.5703125" style="280" bestFit="1" customWidth="1"/>
    <col min="4862" max="4863" width="12.5703125" style="280" bestFit="1" customWidth="1"/>
    <col min="4864" max="4864" width="11.42578125" style="280" bestFit="1" customWidth="1"/>
    <col min="4865" max="4865" width="11" style="280" bestFit="1" customWidth="1"/>
    <col min="4866" max="4866" width="11.7109375" style="280" bestFit="1" customWidth="1"/>
    <col min="4867" max="5056" width="9.140625" style="280"/>
    <col min="5057" max="5057" width="6.7109375" style="280" customWidth="1"/>
    <col min="5058" max="5058" width="39.140625" style="280" customWidth="1"/>
    <col min="5059" max="5059" width="8.7109375" style="280" customWidth="1"/>
    <col min="5060" max="5060" width="11.7109375" style="280" customWidth="1"/>
    <col min="5061" max="5061" width="12.7109375" style="280" customWidth="1"/>
    <col min="5062" max="5062" width="12" style="280" customWidth="1"/>
    <col min="5063" max="5063" width="12.85546875" style="280" customWidth="1"/>
    <col min="5064" max="5064" width="11.42578125" style="280" customWidth="1"/>
    <col min="5065" max="5065" width="10.42578125" style="280" customWidth="1"/>
    <col min="5066" max="5066" width="11.7109375" style="280" customWidth="1"/>
    <col min="5067" max="5067" width="11.140625" style="280" customWidth="1"/>
    <col min="5068" max="5068" width="11.85546875" style="280" bestFit="1" customWidth="1"/>
    <col min="5069" max="5069" width="10.5703125" style="280" bestFit="1" customWidth="1"/>
    <col min="5070" max="5070" width="9.5703125" style="280" bestFit="1" customWidth="1"/>
    <col min="5071" max="5071" width="11.42578125" style="280" customWidth="1"/>
    <col min="5072" max="5072" width="10.5703125" style="280" customWidth="1"/>
    <col min="5073" max="5073" width="7.5703125" style="280" customWidth="1"/>
    <col min="5074" max="5074" width="9.5703125" style="280" bestFit="1" customWidth="1"/>
    <col min="5075" max="5075" width="11" style="280" bestFit="1" customWidth="1"/>
    <col min="5076" max="5076" width="10.140625" style="280" bestFit="1" customWidth="1"/>
    <col min="5077" max="5081" width="9.5703125" style="280" bestFit="1" customWidth="1"/>
    <col min="5082" max="5082" width="10.140625" style="280" bestFit="1" customWidth="1"/>
    <col min="5083" max="5084" width="9.5703125" style="280" bestFit="1" customWidth="1"/>
    <col min="5085" max="5085" width="10.28515625" style="280" customWidth="1"/>
    <col min="5086" max="5100" width="9.5703125" style="280" bestFit="1" customWidth="1"/>
    <col min="5101" max="5101" width="9.42578125" style="280" customWidth="1"/>
    <col min="5102" max="5117" width="9.5703125" style="280" bestFit="1" customWidth="1"/>
    <col min="5118" max="5119" width="12.5703125" style="280" bestFit="1" customWidth="1"/>
    <col min="5120" max="5120" width="11.42578125" style="280" bestFit="1" customWidth="1"/>
    <col min="5121" max="5121" width="11" style="280" bestFit="1" customWidth="1"/>
    <col min="5122" max="5122" width="11.7109375" style="280" bestFit="1" customWidth="1"/>
    <col min="5123" max="5312" width="9.140625" style="280"/>
    <col min="5313" max="5313" width="6.7109375" style="280" customWidth="1"/>
    <col min="5314" max="5314" width="39.140625" style="280" customWidth="1"/>
    <col min="5315" max="5315" width="8.7109375" style="280" customWidth="1"/>
    <col min="5316" max="5316" width="11.7109375" style="280" customWidth="1"/>
    <col min="5317" max="5317" width="12.7109375" style="280" customWidth="1"/>
    <col min="5318" max="5318" width="12" style="280" customWidth="1"/>
    <col min="5319" max="5319" width="12.85546875" style="280" customWidth="1"/>
    <col min="5320" max="5320" width="11.42578125" style="280" customWidth="1"/>
    <col min="5321" max="5321" width="10.42578125" style="280" customWidth="1"/>
    <col min="5322" max="5322" width="11.7109375" style="280" customWidth="1"/>
    <col min="5323" max="5323" width="11.140625" style="280" customWidth="1"/>
    <col min="5324" max="5324" width="11.85546875" style="280" bestFit="1" customWidth="1"/>
    <col min="5325" max="5325" width="10.5703125" style="280" bestFit="1" customWidth="1"/>
    <col min="5326" max="5326" width="9.5703125" style="280" bestFit="1" customWidth="1"/>
    <col min="5327" max="5327" width="11.42578125" style="280" customWidth="1"/>
    <col min="5328" max="5328" width="10.5703125" style="280" customWidth="1"/>
    <col min="5329" max="5329" width="7.5703125" style="280" customWidth="1"/>
    <col min="5330" max="5330" width="9.5703125" style="280" bestFit="1" customWidth="1"/>
    <col min="5331" max="5331" width="11" style="280" bestFit="1" customWidth="1"/>
    <col min="5332" max="5332" width="10.140625" style="280" bestFit="1" customWidth="1"/>
    <col min="5333" max="5337" width="9.5703125" style="280" bestFit="1" customWidth="1"/>
    <col min="5338" max="5338" width="10.140625" style="280" bestFit="1" customWidth="1"/>
    <col min="5339" max="5340" width="9.5703125" style="280" bestFit="1" customWidth="1"/>
    <col min="5341" max="5341" width="10.28515625" style="280" customWidth="1"/>
    <col min="5342" max="5356" width="9.5703125" style="280" bestFit="1" customWidth="1"/>
    <col min="5357" max="5357" width="9.42578125" style="280" customWidth="1"/>
    <col min="5358" max="5373" width="9.5703125" style="280" bestFit="1" customWidth="1"/>
    <col min="5374" max="5375" width="12.5703125" style="280" bestFit="1" customWidth="1"/>
    <col min="5376" max="5376" width="11.42578125" style="280" bestFit="1" customWidth="1"/>
    <col min="5377" max="5377" width="11" style="280" bestFit="1" customWidth="1"/>
    <col min="5378" max="5378" width="11.7109375" style="280" bestFit="1" customWidth="1"/>
    <col min="5379" max="5568" width="9.140625" style="280"/>
    <col min="5569" max="5569" width="6.7109375" style="280" customWidth="1"/>
    <col min="5570" max="5570" width="39.140625" style="280" customWidth="1"/>
    <col min="5571" max="5571" width="8.7109375" style="280" customWidth="1"/>
    <col min="5572" max="5572" width="11.7109375" style="280" customWidth="1"/>
    <col min="5573" max="5573" width="12.7109375" style="280" customWidth="1"/>
    <col min="5574" max="5574" width="12" style="280" customWidth="1"/>
    <col min="5575" max="5575" width="12.85546875" style="280" customWidth="1"/>
    <col min="5576" max="5576" width="11.42578125" style="280" customWidth="1"/>
    <col min="5577" max="5577" width="10.42578125" style="280" customWidth="1"/>
    <col min="5578" max="5578" width="11.7109375" style="280" customWidth="1"/>
    <col min="5579" max="5579" width="11.140625" style="280" customWidth="1"/>
    <col min="5580" max="5580" width="11.85546875" style="280" bestFit="1" customWidth="1"/>
    <col min="5581" max="5581" width="10.5703125" style="280" bestFit="1" customWidth="1"/>
    <col min="5582" max="5582" width="9.5703125" style="280" bestFit="1" customWidth="1"/>
    <col min="5583" max="5583" width="11.42578125" style="280" customWidth="1"/>
    <col min="5584" max="5584" width="10.5703125" style="280" customWidth="1"/>
    <col min="5585" max="5585" width="7.5703125" style="280" customWidth="1"/>
    <col min="5586" max="5586" width="9.5703125" style="280" bestFit="1" customWidth="1"/>
    <col min="5587" max="5587" width="11" style="280" bestFit="1" customWidth="1"/>
    <col min="5588" max="5588" width="10.140625" style="280" bestFit="1" customWidth="1"/>
    <col min="5589" max="5593" width="9.5703125" style="280" bestFit="1" customWidth="1"/>
    <col min="5594" max="5594" width="10.140625" style="280" bestFit="1" customWidth="1"/>
    <col min="5595" max="5596" width="9.5703125" style="280" bestFit="1" customWidth="1"/>
    <col min="5597" max="5597" width="10.28515625" style="280" customWidth="1"/>
    <col min="5598" max="5612" width="9.5703125" style="280" bestFit="1" customWidth="1"/>
    <col min="5613" max="5613" width="9.42578125" style="280" customWidth="1"/>
    <col min="5614" max="5629" width="9.5703125" style="280" bestFit="1" customWidth="1"/>
    <col min="5630" max="5631" width="12.5703125" style="280" bestFit="1" customWidth="1"/>
    <col min="5632" max="5632" width="11.42578125" style="280" bestFit="1" customWidth="1"/>
    <col min="5633" max="5633" width="11" style="280" bestFit="1" customWidth="1"/>
    <col min="5634" max="5634" width="11.7109375" style="280" bestFit="1" customWidth="1"/>
    <col min="5635" max="5824" width="9.140625" style="280"/>
    <col min="5825" max="5825" width="6.7109375" style="280" customWidth="1"/>
    <col min="5826" max="5826" width="39.140625" style="280" customWidth="1"/>
    <col min="5827" max="5827" width="8.7109375" style="280" customWidth="1"/>
    <col min="5828" max="5828" width="11.7109375" style="280" customWidth="1"/>
    <col min="5829" max="5829" width="12.7109375" style="280" customWidth="1"/>
    <col min="5830" max="5830" width="12" style="280" customWidth="1"/>
    <col min="5831" max="5831" width="12.85546875" style="280" customWidth="1"/>
    <col min="5832" max="5832" width="11.42578125" style="280" customWidth="1"/>
    <col min="5833" max="5833" width="10.42578125" style="280" customWidth="1"/>
    <col min="5834" max="5834" width="11.7109375" style="280" customWidth="1"/>
    <col min="5835" max="5835" width="11.140625" style="280" customWidth="1"/>
    <col min="5836" max="5836" width="11.85546875" style="280" bestFit="1" customWidth="1"/>
    <col min="5837" max="5837" width="10.5703125" style="280" bestFit="1" customWidth="1"/>
    <col min="5838" max="5838" width="9.5703125" style="280" bestFit="1" customWidth="1"/>
    <col min="5839" max="5839" width="11.42578125" style="280" customWidth="1"/>
    <col min="5840" max="5840" width="10.5703125" style="280" customWidth="1"/>
    <col min="5841" max="5841" width="7.5703125" style="280" customWidth="1"/>
    <col min="5842" max="5842" width="9.5703125" style="280" bestFit="1" customWidth="1"/>
    <col min="5843" max="5843" width="11" style="280" bestFit="1" customWidth="1"/>
    <col min="5844" max="5844" width="10.140625" style="280" bestFit="1" customWidth="1"/>
    <col min="5845" max="5849" width="9.5703125" style="280" bestFit="1" customWidth="1"/>
    <col min="5850" max="5850" width="10.140625" style="280" bestFit="1" customWidth="1"/>
    <col min="5851" max="5852" width="9.5703125" style="280" bestFit="1" customWidth="1"/>
    <col min="5853" max="5853" width="10.28515625" style="280" customWidth="1"/>
    <col min="5854" max="5868" width="9.5703125" style="280" bestFit="1" customWidth="1"/>
    <col min="5869" max="5869" width="9.42578125" style="280" customWidth="1"/>
    <col min="5870" max="5885" width="9.5703125" style="280" bestFit="1" customWidth="1"/>
    <col min="5886" max="5887" width="12.5703125" style="280" bestFit="1" customWidth="1"/>
    <col min="5888" max="5888" width="11.42578125" style="280" bestFit="1" customWidth="1"/>
    <col min="5889" max="5889" width="11" style="280" bestFit="1" customWidth="1"/>
    <col min="5890" max="5890" width="11.7109375" style="280" bestFit="1" customWidth="1"/>
    <col min="5891" max="6080" width="9.140625" style="280"/>
    <col min="6081" max="6081" width="6.7109375" style="280" customWidth="1"/>
    <col min="6082" max="6082" width="39.140625" style="280" customWidth="1"/>
    <col min="6083" max="6083" width="8.7109375" style="280" customWidth="1"/>
    <col min="6084" max="6084" width="11.7109375" style="280" customWidth="1"/>
    <col min="6085" max="6085" width="12.7109375" style="280" customWidth="1"/>
    <col min="6086" max="6086" width="12" style="280" customWidth="1"/>
    <col min="6087" max="6087" width="12.85546875" style="280" customWidth="1"/>
    <col min="6088" max="6088" width="11.42578125" style="280" customWidth="1"/>
    <col min="6089" max="6089" width="10.42578125" style="280" customWidth="1"/>
    <col min="6090" max="6090" width="11.7109375" style="280" customWidth="1"/>
    <col min="6091" max="6091" width="11.140625" style="280" customWidth="1"/>
    <col min="6092" max="6092" width="11.85546875" style="280" bestFit="1" customWidth="1"/>
    <col min="6093" max="6093" width="10.5703125" style="280" bestFit="1" customWidth="1"/>
    <col min="6094" max="6094" width="9.5703125" style="280" bestFit="1" customWidth="1"/>
    <col min="6095" max="6095" width="11.42578125" style="280" customWidth="1"/>
    <col min="6096" max="6096" width="10.5703125" style="280" customWidth="1"/>
    <col min="6097" max="6097" width="7.5703125" style="280" customWidth="1"/>
    <col min="6098" max="6098" width="9.5703125" style="280" bestFit="1" customWidth="1"/>
    <col min="6099" max="6099" width="11" style="280" bestFit="1" customWidth="1"/>
    <col min="6100" max="6100" width="10.140625" style="280" bestFit="1" customWidth="1"/>
    <col min="6101" max="6105" width="9.5703125" style="280" bestFit="1" customWidth="1"/>
    <col min="6106" max="6106" width="10.140625" style="280" bestFit="1" customWidth="1"/>
    <col min="6107" max="6108" width="9.5703125" style="280" bestFit="1" customWidth="1"/>
    <col min="6109" max="6109" width="10.28515625" style="280" customWidth="1"/>
    <col min="6110" max="6124" width="9.5703125" style="280" bestFit="1" customWidth="1"/>
    <col min="6125" max="6125" width="9.42578125" style="280" customWidth="1"/>
    <col min="6126" max="6141" width="9.5703125" style="280" bestFit="1" customWidth="1"/>
    <col min="6142" max="6143" width="12.5703125" style="280" bestFit="1" customWidth="1"/>
    <col min="6144" max="6144" width="11.42578125" style="280" bestFit="1" customWidth="1"/>
    <col min="6145" max="6145" width="11" style="280" bestFit="1" customWidth="1"/>
    <col min="6146" max="6146" width="11.7109375" style="280" bestFit="1" customWidth="1"/>
    <col min="6147" max="6336" width="9.140625" style="280"/>
    <col min="6337" max="6337" width="6.7109375" style="280" customWidth="1"/>
    <col min="6338" max="6338" width="39.140625" style="280" customWidth="1"/>
    <col min="6339" max="6339" width="8.7109375" style="280" customWidth="1"/>
    <col min="6340" max="6340" width="11.7109375" style="280" customWidth="1"/>
    <col min="6341" max="6341" width="12.7109375" style="280" customWidth="1"/>
    <col min="6342" max="6342" width="12" style="280" customWidth="1"/>
    <col min="6343" max="6343" width="12.85546875" style="280" customWidth="1"/>
    <col min="6344" max="6344" width="11.42578125" style="280" customWidth="1"/>
    <col min="6345" max="6345" width="10.42578125" style="280" customWidth="1"/>
    <col min="6346" max="6346" width="11.7109375" style="280" customWidth="1"/>
    <col min="6347" max="6347" width="11.140625" style="280" customWidth="1"/>
    <col min="6348" max="6348" width="11.85546875" style="280" bestFit="1" customWidth="1"/>
    <col min="6349" max="6349" width="10.5703125" style="280" bestFit="1" customWidth="1"/>
    <col min="6350" max="6350" width="9.5703125" style="280" bestFit="1" customWidth="1"/>
    <col min="6351" max="6351" width="11.42578125" style="280" customWidth="1"/>
    <col min="6352" max="6352" width="10.5703125" style="280" customWidth="1"/>
    <col min="6353" max="6353" width="7.5703125" style="280" customWidth="1"/>
    <col min="6354" max="6354" width="9.5703125" style="280" bestFit="1" customWidth="1"/>
    <col min="6355" max="6355" width="11" style="280" bestFit="1" customWidth="1"/>
    <col min="6356" max="6356" width="10.140625" style="280" bestFit="1" customWidth="1"/>
    <col min="6357" max="6361" width="9.5703125" style="280" bestFit="1" customWidth="1"/>
    <col min="6362" max="6362" width="10.140625" style="280" bestFit="1" customWidth="1"/>
    <col min="6363" max="6364" width="9.5703125" style="280" bestFit="1" customWidth="1"/>
    <col min="6365" max="6365" width="10.28515625" style="280" customWidth="1"/>
    <col min="6366" max="6380" width="9.5703125" style="280" bestFit="1" customWidth="1"/>
    <col min="6381" max="6381" width="9.42578125" style="280" customWidth="1"/>
    <col min="6382" max="6397" width="9.5703125" style="280" bestFit="1" customWidth="1"/>
    <col min="6398" max="6399" width="12.5703125" style="280" bestFit="1" customWidth="1"/>
    <col min="6400" max="6400" width="11.42578125" style="280" bestFit="1" customWidth="1"/>
    <col min="6401" max="6401" width="11" style="280" bestFit="1" customWidth="1"/>
    <col min="6402" max="6402" width="11.7109375" style="280" bestFit="1" customWidth="1"/>
    <col min="6403" max="6592" width="9.140625" style="280"/>
    <col min="6593" max="6593" width="6.7109375" style="280" customWidth="1"/>
    <col min="6594" max="6594" width="39.140625" style="280" customWidth="1"/>
    <col min="6595" max="6595" width="8.7109375" style="280" customWidth="1"/>
    <col min="6596" max="6596" width="11.7109375" style="280" customWidth="1"/>
    <col min="6597" max="6597" width="12.7109375" style="280" customWidth="1"/>
    <col min="6598" max="6598" width="12" style="280" customWidth="1"/>
    <col min="6599" max="6599" width="12.85546875" style="280" customWidth="1"/>
    <col min="6600" max="6600" width="11.42578125" style="280" customWidth="1"/>
    <col min="6601" max="6601" width="10.42578125" style="280" customWidth="1"/>
    <col min="6602" max="6602" width="11.7109375" style="280" customWidth="1"/>
    <col min="6603" max="6603" width="11.140625" style="280" customWidth="1"/>
    <col min="6604" max="6604" width="11.85546875" style="280" bestFit="1" customWidth="1"/>
    <col min="6605" max="6605" width="10.5703125" style="280" bestFit="1" customWidth="1"/>
    <col min="6606" max="6606" width="9.5703125" style="280" bestFit="1" customWidth="1"/>
    <col min="6607" max="6607" width="11.42578125" style="280" customWidth="1"/>
    <col min="6608" max="6608" width="10.5703125" style="280" customWidth="1"/>
    <col min="6609" max="6609" width="7.5703125" style="280" customWidth="1"/>
    <col min="6610" max="6610" width="9.5703125" style="280" bestFit="1" customWidth="1"/>
    <col min="6611" max="6611" width="11" style="280" bestFit="1" customWidth="1"/>
    <col min="6612" max="6612" width="10.140625" style="280" bestFit="1" customWidth="1"/>
    <col min="6613" max="6617" width="9.5703125" style="280" bestFit="1" customWidth="1"/>
    <col min="6618" max="6618" width="10.140625" style="280" bestFit="1" customWidth="1"/>
    <col min="6619" max="6620" width="9.5703125" style="280" bestFit="1" customWidth="1"/>
    <col min="6621" max="6621" width="10.28515625" style="280" customWidth="1"/>
    <col min="6622" max="6636" width="9.5703125" style="280" bestFit="1" customWidth="1"/>
    <col min="6637" max="6637" width="9.42578125" style="280" customWidth="1"/>
    <col min="6638" max="6653" width="9.5703125" style="280" bestFit="1" customWidth="1"/>
    <col min="6654" max="6655" width="12.5703125" style="280" bestFit="1" customWidth="1"/>
    <col min="6656" max="6656" width="11.42578125" style="280" bestFit="1" customWidth="1"/>
    <col min="6657" max="6657" width="11" style="280" bestFit="1" customWidth="1"/>
    <col min="6658" max="6658" width="11.7109375" style="280" bestFit="1" customWidth="1"/>
    <col min="6659" max="6848" width="9.140625" style="280"/>
    <col min="6849" max="6849" width="6.7109375" style="280" customWidth="1"/>
    <col min="6850" max="6850" width="39.140625" style="280" customWidth="1"/>
    <col min="6851" max="6851" width="8.7109375" style="280" customWidth="1"/>
    <col min="6852" max="6852" width="11.7109375" style="280" customWidth="1"/>
    <col min="6853" max="6853" width="12.7109375" style="280" customWidth="1"/>
    <col min="6854" max="6854" width="12" style="280" customWidth="1"/>
    <col min="6855" max="6855" width="12.85546875" style="280" customWidth="1"/>
    <col min="6856" max="6856" width="11.42578125" style="280" customWidth="1"/>
    <col min="6857" max="6857" width="10.42578125" style="280" customWidth="1"/>
    <col min="6858" max="6858" width="11.7109375" style="280" customWidth="1"/>
    <col min="6859" max="6859" width="11.140625" style="280" customWidth="1"/>
    <col min="6860" max="6860" width="11.85546875" style="280" bestFit="1" customWidth="1"/>
    <col min="6861" max="6861" width="10.5703125" style="280" bestFit="1" customWidth="1"/>
    <col min="6862" max="6862" width="9.5703125" style="280" bestFit="1" customWidth="1"/>
    <col min="6863" max="6863" width="11.42578125" style="280" customWidth="1"/>
    <col min="6864" max="6864" width="10.5703125" style="280" customWidth="1"/>
    <col min="6865" max="6865" width="7.5703125" style="280" customWidth="1"/>
    <col min="6866" max="6866" width="9.5703125" style="280" bestFit="1" customWidth="1"/>
    <col min="6867" max="6867" width="11" style="280" bestFit="1" customWidth="1"/>
    <col min="6868" max="6868" width="10.140625" style="280" bestFit="1" customWidth="1"/>
    <col min="6869" max="6873" width="9.5703125" style="280" bestFit="1" customWidth="1"/>
    <col min="6874" max="6874" width="10.140625" style="280" bestFit="1" customWidth="1"/>
    <col min="6875" max="6876" width="9.5703125" style="280" bestFit="1" customWidth="1"/>
    <col min="6877" max="6877" width="10.28515625" style="280" customWidth="1"/>
    <col min="6878" max="6892" width="9.5703125" style="280" bestFit="1" customWidth="1"/>
    <col min="6893" max="6893" width="9.42578125" style="280" customWidth="1"/>
    <col min="6894" max="6909" width="9.5703125" style="280" bestFit="1" customWidth="1"/>
    <col min="6910" max="6911" width="12.5703125" style="280" bestFit="1" customWidth="1"/>
    <col min="6912" max="6912" width="11.42578125" style="280" bestFit="1" customWidth="1"/>
    <col min="6913" max="6913" width="11" style="280" bestFit="1" customWidth="1"/>
    <col min="6914" max="6914" width="11.7109375" style="280" bestFit="1" customWidth="1"/>
    <col min="6915" max="7104" width="9.140625" style="280"/>
    <col min="7105" max="7105" width="6.7109375" style="280" customWidth="1"/>
    <col min="7106" max="7106" width="39.140625" style="280" customWidth="1"/>
    <col min="7107" max="7107" width="8.7109375" style="280" customWidth="1"/>
    <col min="7108" max="7108" width="11.7109375" style="280" customWidth="1"/>
    <col min="7109" max="7109" width="12.7109375" style="280" customWidth="1"/>
    <col min="7110" max="7110" width="12" style="280" customWidth="1"/>
    <col min="7111" max="7111" width="12.85546875" style="280" customWidth="1"/>
    <col min="7112" max="7112" width="11.42578125" style="280" customWidth="1"/>
    <col min="7113" max="7113" width="10.42578125" style="280" customWidth="1"/>
    <col min="7114" max="7114" width="11.7109375" style="280" customWidth="1"/>
    <col min="7115" max="7115" width="11.140625" style="280" customWidth="1"/>
    <col min="7116" max="7116" width="11.85546875" style="280" bestFit="1" customWidth="1"/>
    <col min="7117" max="7117" width="10.5703125" style="280" bestFit="1" customWidth="1"/>
    <col min="7118" max="7118" width="9.5703125" style="280" bestFit="1" customWidth="1"/>
    <col min="7119" max="7119" width="11.42578125" style="280" customWidth="1"/>
    <col min="7120" max="7120" width="10.5703125" style="280" customWidth="1"/>
    <col min="7121" max="7121" width="7.5703125" style="280" customWidth="1"/>
    <col min="7122" max="7122" width="9.5703125" style="280" bestFit="1" customWidth="1"/>
    <col min="7123" max="7123" width="11" style="280" bestFit="1" customWidth="1"/>
    <col min="7124" max="7124" width="10.140625" style="280" bestFit="1" customWidth="1"/>
    <col min="7125" max="7129" width="9.5703125" style="280" bestFit="1" customWidth="1"/>
    <col min="7130" max="7130" width="10.140625" style="280" bestFit="1" customWidth="1"/>
    <col min="7131" max="7132" width="9.5703125" style="280" bestFit="1" customWidth="1"/>
    <col min="7133" max="7133" width="10.28515625" style="280" customWidth="1"/>
    <col min="7134" max="7148" width="9.5703125" style="280" bestFit="1" customWidth="1"/>
    <col min="7149" max="7149" width="9.42578125" style="280" customWidth="1"/>
    <col min="7150" max="7165" width="9.5703125" style="280" bestFit="1" customWidth="1"/>
    <col min="7166" max="7167" width="12.5703125" style="280" bestFit="1" customWidth="1"/>
    <col min="7168" max="7168" width="11.42578125" style="280" bestFit="1" customWidth="1"/>
    <col min="7169" max="7169" width="11" style="280" bestFit="1" customWidth="1"/>
    <col min="7170" max="7170" width="11.7109375" style="280" bestFit="1" customWidth="1"/>
    <col min="7171" max="7360" width="9.140625" style="280"/>
    <col min="7361" max="7361" width="6.7109375" style="280" customWidth="1"/>
    <col min="7362" max="7362" width="39.140625" style="280" customWidth="1"/>
    <col min="7363" max="7363" width="8.7109375" style="280" customWidth="1"/>
    <col min="7364" max="7364" width="11.7109375" style="280" customWidth="1"/>
    <col min="7365" max="7365" width="12.7109375" style="280" customWidth="1"/>
    <col min="7366" max="7366" width="12" style="280" customWidth="1"/>
    <col min="7367" max="7367" width="12.85546875" style="280" customWidth="1"/>
    <col min="7368" max="7368" width="11.42578125" style="280" customWidth="1"/>
    <col min="7369" max="7369" width="10.42578125" style="280" customWidth="1"/>
    <col min="7370" max="7370" width="11.7109375" style="280" customWidth="1"/>
    <col min="7371" max="7371" width="11.140625" style="280" customWidth="1"/>
    <col min="7372" max="7372" width="11.85546875" style="280" bestFit="1" customWidth="1"/>
    <col min="7373" max="7373" width="10.5703125" style="280" bestFit="1" customWidth="1"/>
    <col min="7374" max="7374" width="9.5703125" style="280" bestFit="1" customWidth="1"/>
    <col min="7375" max="7375" width="11.42578125" style="280" customWidth="1"/>
    <col min="7376" max="7376" width="10.5703125" style="280" customWidth="1"/>
    <col min="7377" max="7377" width="7.5703125" style="280" customWidth="1"/>
    <col min="7378" max="7378" width="9.5703125" style="280" bestFit="1" customWidth="1"/>
    <col min="7379" max="7379" width="11" style="280" bestFit="1" customWidth="1"/>
    <col min="7380" max="7380" width="10.140625" style="280" bestFit="1" customWidth="1"/>
    <col min="7381" max="7385" width="9.5703125" style="280" bestFit="1" customWidth="1"/>
    <col min="7386" max="7386" width="10.140625" style="280" bestFit="1" customWidth="1"/>
    <col min="7387" max="7388" width="9.5703125" style="280" bestFit="1" customWidth="1"/>
    <col min="7389" max="7389" width="10.28515625" style="280" customWidth="1"/>
    <col min="7390" max="7404" width="9.5703125" style="280" bestFit="1" customWidth="1"/>
    <col min="7405" max="7405" width="9.42578125" style="280" customWidth="1"/>
    <col min="7406" max="7421" width="9.5703125" style="280" bestFit="1" customWidth="1"/>
    <col min="7422" max="7423" width="12.5703125" style="280" bestFit="1" customWidth="1"/>
    <col min="7424" max="7424" width="11.42578125" style="280" bestFit="1" customWidth="1"/>
    <col min="7425" max="7425" width="11" style="280" bestFit="1" customWidth="1"/>
    <col min="7426" max="7426" width="11.7109375" style="280" bestFit="1" customWidth="1"/>
    <col min="7427" max="7616" width="9.140625" style="280"/>
    <col min="7617" max="7617" width="6.7109375" style="280" customWidth="1"/>
    <col min="7618" max="7618" width="39.140625" style="280" customWidth="1"/>
    <col min="7619" max="7619" width="8.7109375" style="280" customWidth="1"/>
    <col min="7620" max="7620" width="11.7109375" style="280" customWidth="1"/>
    <col min="7621" max="7621" width="12.7109375" style="280" customWidth="1"/>
    <col min="7622" max="7622" width="12" style="280" customWidth="1"/>
    <col min="7623" max="7623" width="12.85546875" style="280" customWidth="1"/>
    <col min="7624" max="7624" width="11.42578125" style="280" customWidth="1"/>
    <col min="7625" max="7625" width="10.42578125" style="280" customWidth="1"/>
    <col min="7626" max="7626" width="11.7109375" style="280" customWidth="1"/>
    <col min="7627" max="7627" width="11.140625" style="280" customWidth="1"/>
    <col min="7628" max="7628" width="11.85546875" style="280" bestFit="1" customWidth="1"/>
    <col min="7629" max="7629" width="10.5703125" style="280" bestFit="1" customWidth="1"/>
    <col min="7630" max="7630" width="9.5703125" style="280" bestFit="1" customWidth="1"/>
    <col min="7631" max="7631" width="11.42578125" style="280" customWidth="1"/>
    <col min="7632" max="7632" width="10.5703125" style="280" customWidth="1"/>
    <col min="7633" max="7633" width="7.5703125" style="280" customWidth="1"/>
    <col min="7634" max="7634" width="9.5703125" style="280" bestFit="1" customWidth="1"/>
    <col min="7635" max="7635" width="11" style="280" bestFit="1" customWidth="1"/>
    <col min="7636" max="7636" width="10.140625" style="280" bestFit="1" customWidth="1"/>
    <col min="7637" max="7641" width="9.5703125" style="280" bestFit="1" customWidth="1"/>
    <col min="7642" max="7642" width="10.140625" style="280" bestFit="1" customWidth="1"/>
    <col min="7643" max="7644" width="9.5703125" style="280" bestFit="1" customWidth="1"/>
    <col min="7645" max="7645" width="10.28515625" style="280" customWidth="1"/>
    <col min="7646" max="7660" width="9.5703125" style="280" bestFit="1" customWidth="1"/>
    <col min="7661" max="7661" width="9.42578125" style="280" customWidth="1"/>
    <col min="7662" max="7677" width="9.5703125" style="280" bestFit="1" customWidth="1"/>
    <col min="7678" max="7679" width="12.5703125" style="280" bestFit="1" customWidth="1"/>
    <col min="7680" max="7680" width="11.42578125" style="280" bestFit="1" customWidth="1"/>
    <col min="7681" max="7681" width="11" style="280" bestFit="1" customWidth="1"/>
    <col min="7682" max="7682" width="11.7109375" style="280" bestFit="1" customWidth="1"/>
    <col min="7683" max="7872" width="9.140625" style="280"/>
    <col min="7873" max="7873" width="6.7109375" style="280" customWidth="1"/>
    <col min="7874" max="7874" width="39.140625" style="280" customWidth="1"/>
    <col min="7875" max="7875" width="8.7109375" style="280" customWidth="1"/>
    <col min="7876" max="7876" width="11.7109375" style="280" customWidth="1"/>
    <col min="7877" max="7877" width="12.7109375" style="280" customWidth="1"/>
    <col min="7878" max="7878" width="12" style="280" customWidth="1"/>
    <col min="7879" max="7879" width="12.85546875" style="280" customWidth="1"/>
    <col min="7880" max="7880" width="11.42578125" style="280" customWidth="1"/>
    <col min="7881" max="7881" width="10.42578125" style="280" customWidth="1"/>
    <col min="7882" max="7882" width="11.7109375" style="280" customWidth="1"/>
    <col min="7883" max="7883" width="11.140625" style="280" customWidth="1"/>
    <col min="7884" max="7884" width="11.85546875" style="280" bestFit="1" customWidth="1"/>
    <col min="7885" max="7885" width="10.5703125" style="280" bestFit="1" customWidth="1"/>
    <col min="7886" max="7886" width="9.5703125" style="280" bestFit="1" customWidth="1"/>
    <col min="7887" max="7887" width="11.42578125" style="280" customWidth="1"/>
    <col min="7888" max="7888" width="10.5703125" style="280" customWidth="1"/>
    <col min="7889" max="7889" width="7.5703125" style="280" customWidth="1"/>
    <col min="7890" max="7890" width="9.5703125" style="280" bestFit="1" customWidth="1"/>
    <col min="7891" max="7891" width="11" style="280" bestFit="1" customWidth="1"/>
    <col min="7892" max="7892" width="10.140625" style="280" bestFit="1" customWidth="1"/>
    <col min="7893" max="7897" width="9.5703125" style="280" bestFit="1" customWidth="1"/>
    <col min="7898" max="7898" width="10.140625" style="280" bestFit="1" customWidth="1"/>
    <col min="7899" max="7900" width="9.5703125" style="280" bestFit="1" customWidth="1"/>
    <col min="7901" max="7901" width="10.28515625" style="280" customWidth="1"/>
    <col min="7902" max="7916" width="9.5703125" style="280" bestFit="1" customWidth="1"/>
    <col min="7917" max="7917" width="9.42578125" style="280" customWidth="1"/>
    <col min="7918" max="7933" width="9.5703125" style="280" bestFit="1" customWidth="1"/>
    <col min="7934" max="7935" width="12.5703125" style="280" bestFit="1" customWidth="1"/>
    <col min="7936" max="7936" width="11.42578125" style="280" bestFit="1" customWidth="1"/>
    <col min="7937" max="7937" width="11" style="280" bestFit="1" customWidth="1"/>
    <col min="7938" max="7938" width="11.7109375" style="280" bestFit="1" customWidth="1"/>
    <col min="7939" max="8128" width="9.140625" style="280"/>
    <col min="8129" max="8129" width="6.7109375" style="280" customWidth="1"/>
    <col min="8130" max="8130" width="39.140625" style="280" customWidth="1"/>
    <col min="8131" max="8131" width="8.7109375" style="280" customWidth="1"/>
    <col min="8132" max="8132" width="11.7109375" style="280" customWidth="1"/>
    <col min="8133" max="8133" width="12.7109375" style="280" customWidth="1"/>
    <col min="8134" max="8134" width="12" style="280" customWidth="1"/>
    <col min="8135" max="8135" width="12.85546875" style="280" customWidth="1"/>
    <col min="8136" max="8136" width="11.42578125" style="280" customWidth="1"/>
    <col min="8137" max="8137" width="10.42578125" style="280" customWidth="1"/>
    <col min="8138" max="8138" width="11.7109375" style="280" customWidth="1"/>
    <col min="8139" max="8139" width="11.140625" style="280" customWidth="1"/>
    <col min="8140" max="8140" width="11.85546875" style="280" bestFit="1" customWidth="1"/>
    <col min="8141" max="8141" width="10.5703125" style="280" bestFit="1" customWidth="1"/>
    <col min="8142" max="8142" width="9.5703125" style="280" bestFit="1" customWidth="1"/>
    <col min="8143" max="8143" width="11.42578125" style="280" customWidth="1"/>
    <col min="8144" max="8144" width="10.5703125" style="280" customWidth="1"/>
    <col min="8145" max="8145" width="7.5703125" style="280" customWidth="1"/>
    <col min="8146" max="8146" width="9.5703125" style="280" bestFit="1" customWidth="1"/>
    <col min="8147" max="8147" width="11" style="280" bestFit="1" customWidth="1"/>
    <col min="8148" max="8148" width="10.140625" style="280" bestFit="1" customWidth="1"/>
    <col min="8149" max="8153" width="9.5703125" style="280" bestFit="1" customWidth="1"/>
    <col min="8154" max="8154" width="10.140625" style="280" bestFit="1" customWidth="1"/>
    <col min="8155" max="8156" width="9.5703125" style="280" bestFit="1" customWidth="1"/>
    <col min="8157" max="8157" width="10.28515625" style="280" customWidth="1"/>
    <col min="8158" max="8172" width="9.5703125" style="280" bestFit="1" customWidth="1"/>
    <col min="8173" max="8173" width="9.42578125" style="280" customWidth="1"/>
    <col min="8174" max="8189" width="9.5703125" style="280" bestFit="1" customWidth="1"/>
    <col min="8190" max="8191" width="12.5703125" style="280" bestFit="1" customWidth="1"/>
    <col min="8192" max="8192" width="11.42578125" style="280" bestFit="1" customWidth="1"/>
    <col min="8193" max="8193" width="11" style="280" bestFit="1" customWidth="1"/>
    <col min="8194" max="8194" width="11.7109375" style="280" bestFit="1" customWidth="1"/>
    <col min="8195" max="8384" width="9.140625" style="280"/>
    <col min="8385" max="8385" width="6.7109375" style="280" customWidth="1"/>
    <col min="8386" max="8386" width="39.140625" style="280" customWidth="1"/>
    <col min="8387" max="8387" width="8.7109375" style="280" customWidth="1"/>
    <col min="8388" max="8388" width="11.7109375" style="280" customWidth="1"/>
    <col min="8389" max="8389" width="12.7109375" style="280" customWidth="1"/>
    <col min="8390" max="8390" width="12" style="280" customWidth="1"/>
    <col min="8391" max="8391" width="12.85546875" style="280" customWidth="1"/>
    <col min="8392" max="8392" width="11.42578125" style="280" customWidth="1"/>
    <col min="8393" max="8393" width="10.42578125" style="280" customWidth="1"/>
    <col min="8394" max="8394" width="11.7109375" style="280" customWidth="1"/>
    <col min="8395" max="8395" width="11.140625" style="280" customWidth="1"/>
    <col min="8396" max="8396" width="11.85546875" style="280" bestFit="1" customWidth="1"/>
    <col min="8397" max="8397" width="10.5703125" style="280" bestFit="1" customWidth="1"/>
    <col min="8398" max="8398" width="9.5703125" style="280" bestFit="1" customWidth="1"/>
    <col min="8399" max="8399" width="11.42578125" style="280" customWidth="1"/>
    <col min="8400" max="8400" width="10.5703125" style="280" customWidth="1"/>
    <col min="8401" max="8401" width="7.5703125" style="280" customWidth="1"/>
    <col min="8402" max="8402" width="9.5703125" style="280" bestFit="1" customWidth="1"/>
    <col min="8403" max="8403" width="11" style="280" bestFit="1" customWidth="1"/>
    <col min="8404" max="8404" width="10.140625" style="280" bestFit="1" customWidth="1"/>
    <col min="8405" max="8409" width="9.5703125" style="280" bestFit="1" customWidth="1"/>
    <col min="8410" max="8410" width="10.140625" style="280" bestFit="1" customWidth="1"/>
    <col min="8411" max="8412" width="9.5703125" style="280" bestFit="1" customWidth="1"/>
    <col min="8413" max="8413" width="10.28515625" style="280" customWidth="1"/>
    <col min="8414" max="8428" width="9.5703125" style="280" bestFit="1" customWidth="1"/>
    <col min="8429" max="8429" width="9.42578125" style="280" customWidth="1"/>
    <col min="8430" max="8445" width="9.5703125" style="280" bestFit="1" customWidth="1"/>
    <col min="8446" max="8447" width="12.5703125" style="280" bestFit="1" customWidth="1"/>
    <col min="8448" max="8448" width="11.42578125" style="280" bestFit="1" customWidth="1"/>
    <col min="8449" max="8449" width="11" style="280" bestFit="1" customWidth="1"/>
    <col min="8450" max="8450" width="11.7109375" style="280" bestFit="1" customWidth="1"/>
    <col min="8451" max="8640" width="9.140625" style="280"/>
    <col min="8641" max="8641" width="6.7109375" style="280" customWidth="1"/>
    <col min="8642" max="8642" width="39.140625" style="280" customWidth="1"/>
    <col min="8643" max="8643" width="8.7109375" style="280" customWidth="1"/>
    <col min="8644" max="8644" width="11.7109375" style="280" customWidth="1"/>
    <col min="8645" max="8645" width="12.7109375" style="280" customWidth="1"/>
    <col min="8646" max="8646" width="12" style="280" customWidth="1"/>
    <col min="8647" max="8647" width="12.85546875" style="280" customWidth="1"/>
    <col min="8648" max="8648" width="11.42578125" style="280" customWidth="1"/>
    <col min="8649" max="8649" width="10.42578125" style="280" customWidth="1"/>
    <col min="8650" max="8650" width="11.7109375" style="280" customWidth="1"/>
    <col min="8651" max="8651" width="11.140625" style="280" customWidth="1"/>
    <col min="8652" max="8652" width="11.85546875" style="280" bestFit="1" customWidth="1"/>
    <col min="8653" max="8653" width="10.5703125" style="280" bestFit="1" customWidth="1"/>
    <col min="8654" max="8654" width="9.5703125" style="280" bestFit="1" customWidth="1"/>
    <col min="8655" max="8655" width="11.42578125" style="280" customWidth="1"/>
    <col min="8656" max="8656" width="10.5703125" style="280" customWidth="1"/>
    <col min="8657" max="8657" width="7.5703125" style="280" customWidth="1"/>
    <col min="8658" max="8658" width="9.5703125" style="280" bestFit="1" customWidth="1"/>
    <col min="8659" max="8659" width="11" style="280" bestFit="1" customWidth="1"/>
    <col min="8660" max="8660" width="10.140625" style="280" bestFit="1" customWidth="1"/>
    <col min="8661" max="8665" width="9.5703125" style="280" bestFit="1" customWidth="1"/>
    <col min="8666" max="8666" width="10.140625" style="280" bestFit="1" customWidth="1"/>
    <col min="8667" max="8668" width="9.5703125" style="280" bestFit="1" customWidth="1"/>
    <col min="8669" max="8669" width="10.28515625" style="280" customWidth="1"/>
    <col min="8670" max="8684" width="9.5703125" style="280" bestFit="1" customWidth="1"/>
    <col min="8685" max="8685" width="9.42578125" style="280" customWidth="1"/>
    <col min="8686" max="8701" width="9.5703125" style="280" bestFit="1" customWidth="1"/>
    <col min="8702" max="8703" width="12.5703125" style="280" bestFit="1" customWidth="1"/>
    <col min="8704" max="8704" width="11.42578125" style="280" bestFit="1" customWidth="1"/>
    <col min="8705" max="8705" width="11" style="280" bestFit="1" customWidth="1"/>
    <col min="8706" max="8706" width="11.7109375" style="280" bestFit="1" customWidth="1"/>
    <col min="8707" max="8896" width="9.140625" style="280"/>
    <col min="8897" max="8897" width="6.7109375" style="280" customWidth="1"/>
    <col min="8898" max="8898" width="39.140625" style="280" customWidth="1"/>
    <col min="8899" max="8899" width="8.7109375" style="280" customWidth="1"/>
    <col min="8900" max="8900" width="11.7109375" style="280" customWidth="1"/>
    <col min="8901" max="8901" width="12.7109375" style="280" customWidth="1"/>
    <col min="8902" max="8902" width="12" style="280" customWidth="1"/>
    <col min="8903" max="8903" width="12.85546875" style="280" customWidth="1"/>
    <col min="8904" max="8904" width="11.42578125" style="280" customWidth="1"/>
    <col min="8905" max="8905" width="10.42578125" style="280" customWidth="1"/>
    <col min="8906" max="8906" width="11.7109375" style="280" customWidth="1"/>
    <col min="8907" max="8907" width="11.140625" style="280" customWidth="1"/>
    <col min="8908" max="8908" width="11.85546875" style="280" bestFit="1" customWidth="1"/>
    <col min="8909" max="8909" width="10.5703125" style="280" bestFit="1" customWidth="1"/>
    <col min="8910" max="8910" width="9.5703125" style="280" bestFit="1" customWidth="1"/>
    <col min="8911" max="8911" width="11.42578125" style="280" customWidth="1"/>
    <col min="8912" max="8912" width="10.5703125" style="280" customWidth="1"/>
    <col min="8913" max="8913" width="7.5703125" style="280" customWidth="1"/>
    <col min="8914" max="8914" width="9.5703125" style="280" bestFit="1" customWidth="1"/>
    <col min="8915" max="8915" width="11" style="280" bestFit="1" customWidth="1"/>
    <col min="8916" max="8916" width="10.140625" style="280" bestFit="1" customWidth="1"/>
    <col min="8917" max="8921" width="9.5703125" style="280" bestFit="1" customWidth="1"/>
    <col min="8922" max="8922" width="10.140625" style="280" bestFit="1" customWidth="1"/>
    <col min="8923" max="8924" width="9.5703125" style="280" bestFit="1" customWidth="1"/>
    <col min="8925" max="8925" width="10.28515625" style="280" customWidth="1"/>
    <col min="8926" max="8940" width="9.5703125" style="280" bestFit="1" customWidth="1"/>
    <col min="8941" max="8941" width="9.42578125" style="280" customWidth="1"/>
    <col min="8942" max="8957" width="9.5703125" style="280" bestFit="1" customWidth="1"/>
    <col min="8958" max="8959" width="12.5703125" style="280" bestFit="1" customWidth="1"/>
    <col min="8960" max="8960" width="11.42578125" style="280" bestFit="1" customWidth="1"/>
    <col min="8961" max="8961" width="11" style="280" bestFit="1" customWidth="1"/>
    <col min="8962" max="8962" width="11.7109375" style="280" bestFit="1" customWidth="1"/>
    <col min="8963" max="9152" width="9.140625" style="280"/>
    <col min="9153" max="9153" width="6.7109375" style="280" customWidth="1"/>
    <col min="9154" max="9154" width="39.140625" style="280" customWidth="1"/>
    <col min="9155" max="9155" width="8.7109375" style="280" customWidth="1"/>
    <col min="9156" max="9156" width="11.7109375" style="280" customWidth="1"/>
    <col min="9157" max="9157" width="12.7109375" style="280" customWidth="1"/>
    <col min="9158" max="9158" width="12" style="280" customWidth="1"/>
    <col min="9159" max="9159" width="12.85546875" style="280" customWidth="1"/>
    <col min="9160" max="9160" width="11.42578125" style="280" customWidth="1"/>
    <col min="9161" max="9161" width="10.42578125" style="280" customWidth="1"/>
    <col min="9162" max="9162" width="11.7109375" style="280" customWidth="1"/>
    <col min="9163" max="9163" width="11.140625" style="280" customWidth="1"/>
    <col min="9164" max="9164" width="11.85546875" style="280" bestFit="1" customWidth="1"/>
    <col min="9165" max="9165" width="10.5703125" style="280" bestFit="1" customWidth="1"/>
    <col min="9166" max="9166" width="9.5703125" style="280" bestFit="1" customWidth="1"/>
    <col min="9167" max="9167" width="11.42578125" style="280" customWidth="1"/>
    <col min="9168" max="9168" width="10.5703125" style="280" customWidth="1"/>
    <col min="9169" max="9169" width="7.5703125" style="280" customWidth="1"/>
    <col min="9170" max="9170" width="9.5703125" style="280" bestFit="1" customWidth="1"/>
    <col min="9171" max="9171" width="11" style="280" bestFit="1" customWidth="1"/>
    <col min="9172" max="9172" width="10.140625" style="280" bestFit="1" customWidth="1"/>
    <col min="9173" max="9177" width="9.5703125" style="280" bestFit="1" customWidth="1"/>
    <col min="9178" max="9178" width="10.140625" style="280" bestFit="1" customWidth="1"/>
    <col min="9179" max="9180" width="9.5703125" style="280" bestFit="1" customWidth="1"/>
    <col min="9181" max="9181" width="10.28515625" style="280" customWidth="1"/>
    <col min="9182" max="9196" width="9.5703125" style="280" bestFit="1" customWidth="1"/>
    <col min="9197" max="9197" width="9.42578125" style="280" customWidth="1"/>
    <col min="9198" max="9213" width="9.5703125" style="280" bestFit="1" customWidth="1"/>
    <col min="9214" max="9215" width="12.5703125" style="280" bestFit="1" customWidth="1"/>
    <col min="9216" max="9216" width="11.42578125" style="280" bestFit="1" customWidth="1"/>
    <col min="9217" max="9217" width="11" style="280" bestFit="1" customWidth="1"/>
    <col min="9218" max="9218" width="11.7109375" style="280" bestFit="1" customWidth="1"/>
    <col min="9219" max="9408" width="9.140625" style="280"/>
    <col min="9409" max="9409" width="6.7109375" style="280" customWidth="1"/>
    <col min="9410" max="9410" width="39.140625" style="280" customWidth="1"/>
    <col min="9411" max="9411" width="8.7109375" style="280" customWidth="1"/>
    <col min="9412" max="9412" width="11.7109375" style="280" customWidth="1"/>
    <col min="9413" max="9413" width="12.7109375" style="280" customWidth="1"/>
    <col min="9414" max="9414" width="12" style="280" customWidth="1"/>
    <col min="9415" max="9415" width="12.85546875" style="280" customWidth="1"/>
    <col min="9416" max="9416" width="11.42578125" style="280" customWidth="1"/>
    <col min="9417" max="9417" width="10.42578125" style="280" customWidth="1"/>
    <col min="9418" max="9418" width="11.7109375" style="280" customWidth="1"/>
    <col min="9419" max="9419" width="11.140625" style="280" customWidth="1"/>
    <col min="9420" max="9420" width="11.85546875" style="280" bestFit="1" customWidth="1"/>
    <col min="9421" max="9421" width="10.5703125" style="280" bestFit="1" customWidth="1"/>
    <col min="9422" max="9422" width="9.5703125" style="280" bestFit="1" customWidth="1"/>
    <col min="9423" max="9423" width="11.42578125" style="280" customWidth="1"/>
    <col min="9424" max="9424" width="10.5703125" style="280" customWidth="1"/>
    <col min="9425" max="9425" width="7.5703125" style="280" customWidth="1"/>
    <col min="9426" max="9426" width="9.5703125" style="280" bestFit="1" customWidth="1"/>
    <col min="9427" max="9427" width="11" style="280" bestFit="1" customWidth="1"/>
    <col min="9428" max="9428" width="10.140625" style="280" bestFit="1" customWidth="1"/>
    <col min="9429" max="9433" width="9.5703125" style="280" bestFit="1" customWidth="1"/>
    <col min="9434" max="9434" width="10.140625" style="280" bestFit="1" customWidth="1"/>
    <col min="9435" max="9436" width="9.5703125" style="280" bestFit="1" customWidth="1"/>
    <col min="9437" max="9437" width="10.28515625" style="280" customWidth="1"/>
    <col min="9438" max="9452" width="9.5703125" style="280" bestFit="1" customWidth="1"/>
    <col min="9453" max="9453" width="9.42578125" style="280" customWidth="1"/>
    <col min="9454" max="9469" width="9.5703125" style="280" bestFit="1" customWidth="1"/>
    <col min="9470" max="9471" width="12.5703125" style="280" bestFit="1" customWidth="1"/>
    <col min="9472" max="9472" width="11.42578125" style="280" bestFit="1" customWidth="1"/>
    <col min="9473" max="9473" width="11" style="280" bestFit="1" customWidth="1"/>
    <col min="9474" max="9474" width="11.7109375" style="280" bestFit="1" customWidth="1"/>
    <col min="9475" max="9664" width="9.140625" style="280"/>
    <col min="9665" max="9665" width="6.7109375" style="280" customWidth="1"/>
    <col min="9666" max="9666" width="39.140625" style="280" customWidth="1"/>
    <col min="9667" max="9667" width="8.7109375" style="280" customWidth="1"/>
    <col min="9668" max="9668" width="11.7109375" style="280" customWidth="1"/>
    <col min="9669" max="9669" width="12.7109375" style="280" customWidth="1"/>
    <col min="9670" max="9670" width="12" style="280" customWidth="1"/>
    <col min="9671" max="9671" width="12.85546875" style="280" customWidth="1"/>
    <col min="9672" max="9672" width="11.42578125" style="280" customWidth="1"/>
    <col min="9673" max="9673" width="10.42578125" style="280" customWidth="1"/>
    <col min="9674" max="9674" width="11.7109375" style="280" customWidth="1"/>
    <col min="9675" max="9675" width="11.140625" style="280" customWidth="1"/>
    <col min="9676" max="9676" width="11.85546875" style="280" bestFit="1" customWidth="1"/>
    <col min="9677" max="9677" width="10.5703125" style="280" bestFit="1" customWidth="1"/>
    <col min="9678" max="9678" width="9.5703125" style="280" bestFit="1" customWidth="1"/>
    <col min="9679" max="9679" width="11.42578125" style="280" customWidth="1"/>
    <col min="9680" max="9680" width="10.5703125" style="280" customWidth="1"/>
    <col min="9681" max="9681" width="7.5703125" style="280" customWidth="1"/>
    <col min="9682" max="9682" width="9.5703125" style="280" bestFit="1" customWidth="1"/>
    <col min="9683" max="9683" width="11" style="280" bestFit="1" customWidth="1"/>
    <col min="9684" max="9684" width="10.140625" style="280" bestFit="1" customWidth="1"/>
    <col min="9685" max="9689" width="9.5703125" style="280" bestFit="1" customWidth="1"/>
    <col min="9690" max="9690" width="10.140625" style="280" bestFit="1" customWidth="1"/>
    <col min="9691" max="9692" width="9.5703125" style="280" bestFit="1" customWidth="1"/>
    <col min="9693" max="9693" width="10.28515625" style="280" customWidth="1"/>
    <col min="9694" max="9708" width="9.5703125" style="280" bestFit="1" customWidth="1"/>
    <col min="9709" max="9709" width="9.42578125" style="280" customWidth="1"/>
    <col min="9710" max="9725" width="9.5703125" style="280" bestFit="1" customWidth="1"/>
    <col min="9726" max="9727" width="12.5703125" style="280" bestFit="1" customWidth="1"/>
    <col min="9728" max="9728" width="11.42578125" style="280" bestFit="1" customWidth="1"/>
    <col min="9729" max="9729" width="11" style="280" bestFit="1" customWidth="1"/>
    <col min="9730" max="9730" width="11.7109375" style="280" bestFit="1" customWidth="1"/>
    <col min="9731" max="9920" width="9.140625" style="280"/>
    <col min="9921" max="9921" width="6.7109375" style="280" customWidth="1"/>
    <col min="9922" max="9922" width="39.140625" style="280" customWidth="1"/>
    <col min="9923" max="9923" width="8.7109375" style="280" customWidth="1"/>
    <col min="9924" max="9924" width="11.7109375" style="280" customWidth="1"/>
    <col min="9925" max="9925" width="12.7109375" style="280" customWidth="1"/>
    <col min="9926" max="9926" width="12" style="280" customWidth="1"/>
    <col min="9927" max="9927" width="12.85546875" style="280" customWidth="1"/>
    <col min="9928" max="9928" width="11.42578125" style="280" customWidth="1"/>
    <col min="9929" max="9929" width="10.42578125" style="280" customWidth="1"/>
    <col min="9930" max="9930" width="11.7109375" style="280" customWidth="1"/>
    <col min="9931" max="9931" width="11.140625" style="280" customWidth="1"/>
    <col min="9932" max="9932" width="11.85546875" style="280" bestFit="1" customWidth="1"/>
    <col min="9933" max="9933" width="10.5703125" style="280" bestFit="1" customWidth="1"/>
    <col min="9934" max="9934" width="9.5703125" style="280" bestFit="1" customWidth="1"/>
    <col min="9935" max="9935" width="11.42578125" style="280" customWidth="1"/>
    <col min="9936" max="9936" width="10.5703125" style="280" customWidth="1"/>
    <col min="9937" max="9937" width="7.5703125" style="280" customWidth="1"/>
    <col min="9938" max="9938" width="9.5703125" style="280" bestFit="1" customWidth="1"/>
    <col min="9939" max="9939" width="11" style="280" bestFit="1" customWidth="1"/>
    <col min="9940" max="9940" width="10.140625" style="280" bestFit="1" customWidth="1"/>
    <col min="9941" max="9945" width="9.5703125" style="280" bestFit="1" customWidth="1"/>
    <col min="9946" max="9946" width="10.140625" style="280" bestFit="1" customWidth="1"/>
    <col min="9947" max="9948" width="9.5703125" style="280" bestFit="1" customWidth="1"/>
    <col min="9949" max="9949" width="10.28515625" style="280" customWidth="1"/>
    <col min="9950" max="9964" width="9.5703125" style="280" bestFit="1" customWidth="1"/>
    <col min="9965" max="9965" width="9.42578125" style="280" customWidth="1"/>
    <col min="9966" max="9981" width="9.5703125" style="280" bestFit="1" customWidth="1"/>
    <col min="9982" max="9983" width="12.5703125" style="280" bestFit="1" customWidth="1"/>
    <col min="9984" max="9984" width="11.42578125" style="280" bestFit="1" customWidth="1"/>
    <col min="9985" max="9985" width="11" style="280" bestFit="1" customWidth="1"/>
    <col min="9986" max="9986" width="11.7109375" style="280" bestFit="1" customWidth="1"/>
    <col min="9987" max="10176" width="9.140625" style="280"/>
    <col min="10177" max="10177" width="6.7109375" style="280" customWidth="1"/>
    <col min="10178" max="10178" width="39.140625" style="280" customWidth="1"/>
    <col min="10179" max="10179" width="8.7109375" style="280" customWidth="1"/>
    <col min="10180" max="10180" width="11.7109375" style="280" customWidth="1"/>
    <col min="10181" max="10181" width="12.7109375" style="280" customWidth="1"/>
    <col min="10182" max="10182" width="12" style="280" customWidth="1"/>
    <col min="10183" max="10183" width="12.85546875" style="280" customWidth="1"/>
    <col min="10184" max="10184" width="11.42578125" style="280" customWidth="1"/>
    <col min="10185" max="10185" width="10.42578125" style="280" customWidth="1"/>
    <col min="10186" max="10186" width="11.7109375" style="280" customWidth="1"/>
    <col min="10187" max="10187" width="11.140625" style="280" customWidth="1"/>
    <col min="10188" max="10188" width="11.85546875" style="280" bestFit="1" customWidth="1"/>
    <col min="10189" max="10189" width="10.5703125" style="280" bestFit="1" customWidth="1"/>
    <col min="10190" max="10190" width="9.5703125" style="280" bestFit="1" customWidth="1"/>
    <col min="10191" max="10191" width="11.42578125" style="280" customWidth="1"/>
    <col min="10192" max="10192" width="10.5703125" style="280" customWidth="1"/>
    <col min="10193" max="10193" width="7.5703125" style="280" customWidth="1"/>
    <col min="10194" max="10194" width="9.5703125" style="280" bestFit="1" customWidth="1"/>
    <col min="10195" max="10195" width="11" style="280" bestFit="1" customWidth="1"/>
    <col min="10196" max="10196" width="10.140625" style="280" bestFit="1" customWidth="1"/>
    <col min="10197" max="10201" width="9.5703125" style="280" bestFit="1" customWidth="1"/>
    <col min="10202" max="10202" width="10.140625" style="280" bestFit="1" customWidth="1"/>
    <col min="10203" max="10204" width="9.5703125" style="280" bestFit="1" customWidth="1"/>
    <col min="10205" max="10205" width="10.28515625" style="280" customWidth="1"/>
    <col min="10206" max="10220" width="9.5703125" style="280" bestFit="1" customWidth="1"/>
    <col min="10221" max="10221" width="9.42578125" style="280" customWidth="1"/>
    <col min="10222" max="10237" width="9.5703125" style="280" bestFit="1" customWidth="1"/>
    <col min="10238" max="10239" width="12.5703125" style="280" bestFit="1" customWidth="1"/>
    <col min="10240" max="10240" width="11.42578125" style="280" bestFit="1" customWidth="1"/>
    <col min="10241" max="10241" width="11" style="280" bestFit="1" customWidth="1"/>
    <col min="10242" max="10242" width="11.7109375" style="280" bestFit="1" customWidth="1"/>
    <col min="10243" max="10432" width="9.140625" style="280"/>
    <col min="10433" max="10433" width="6.7109375" style="280" customWidth="1"/>
    <col min="10434" max="10434" width="39.140625" style="280" customWidth="1"/>
    <col min="10435" max="10435" width="8.7109375" style="280" customWidth="1"/>
    <col min="10436" max="10436" width="11.7109375" style="280" customWidth="1"/>
    <col min="10437" max="10437" width="12.7109375" style="280" customWidth="1"/>
    <col min="10438" max="10438" width="12" style="280" customWidth="1"/>
    <col min="10439" max="10439" width="12.85546875" style="280" customWidth="1"/>
    <col min="10440" max="10440" width="11.42578125" style="280" customWidth="1"/>
    <col min="10441" max="10441" width="10.42578125" style="280" customWidth="1"/>
    <col min="10442" max="10442" width="11.7109375" style="280" customWidth="1"/>
    <col min="10443" max="10443" width="11.140625" style="280" customWidth="1"/>
    <col min="10444" max="10444" width="11.85546875" style="280" bestFit="1" customWidth="1"/>
    <col min="10445" max="10445" width="10.5703125" style="280" bestFit="1" customWidth="1"/>
    <col min="10446" max="10446" width="9.5703125" style="280" bestFit="1" customWidth="1"/>
    <col min="10447" max="10447" width="11.42578125" style="280" customWidth="1"/>
    <col min="10448" max="10448" width="10.5703125" style="280" customWidth="1"/>
    <col min="10449" max="10449" width="7.5703125" style="280" customWidth="1"/>
    <col min="10450" max="10450" width="9.5703125" style="280" bestFit="1" customWidth="1"/>
    <col min="10451" max="10451" width="11" style="280" bestFit="1" customWidth="1"/>
    <col min="10452" max="10452" width="10.140625" style="280" bestFit="1" customWidth="1"/>
    <col min="10453" max="10457" width="9.5703125" style="280" bestFit="1" customWidth="1"/>
    <col min="10458" max="10458" width="10.140625" style="280" bestFit="1" customWidth="1"/>
    <col min="10459" max="10460" width="9.5703125" style="280" bestFit="1" customWidth="1"/>
    <col min="10461" max="10461" width="10.28515625" style="280" customWidth="1"/>
    <col min="10462" max="10476" width="9.5703125" style="280" bestFit="1" customWidth="1"/>
    <col min="10477" max="10477" width="9.42578125" style="280" customWidth="1"/>
    <col min="10478" max="10493" width="9.5703125" style="280" bestFit="1" customWidth="1"/>
    <col min="10494" max="10495" width="12.5703125" style="280" bestFit="1" customWidth="1"/>
    <col min="10496" max="10496" width="11.42578125" style="280" bestFit="1" customWidth="1"/>
    <col min="10497" max="10497" width="11" style="280" bestFit="1" customWidth="1"/>
    <col min="10498" max="10498" width="11.7109375" style="280" bestFit="1" customWidth="1"/>
    <col min="10499" max="10688" width="9.140625" style="280"/>
    <col min="10689" max="10689" width="6.7109375" style="280" customWidth="1"/>
    <col min="10690" max="10690" width="39.140625" style="280" customWidth="1"/>
    <col min="10691" max="10691" width="8.7109375" style="280" customWidth="1"/>
    <col min="10692" max="10692" width="11.7109375" style="280" customWidth="1"/>
    <col min="10693" max="10693" width="12.7109375" style="280" customWidth="1"/>
    <col min="10694" max="10694" width="12" style="280" customWidth="1"/>
    <col min="10695" max="10695" width="12.85546875" style="280" customWidth="1"/>
    <col min="10696" max="10696" width="11.42578125" style="280" customWidth="1"/>
    <col min="10697" max="10697" width="10.42578125" style="280" customWidth="1"/>
    <col min="10698" max="10698" width="11.7109375" style="280" customWidth="1"/>
    <col min="10699" max="10699" width="11.140625" style="280" customWidth="1"/>
    <col min="10700" max="10700" width="11.85546875" style="280" bestFit="1" customWidth="1"/>
    <col min="10701" max="10701" width="10.5703125" style="280" bestFit="1" customWidth="1"/>
    <col min="10702" max="10702" width="9.5703125" style="280" bestFit="1" customWidth="1"/>
    <col min="10703" max="10703" width="11.42578125" style="280" customWidth="1"/>
    <col min="10704" max="10704" width="10.5703125" style="280" customWidth="1"/>
    <col min="10705" max="10705" width="7.5703125" style="280" customWidth="1"/>
    <col min="10706" max="10706" width="9.5703125" style="280" bestFit="1" customWidth="1"/>
    <col min="10707" max="10707" width="11" style="280" bestFit="1" customWidth="1"/>
    <col min="10708" max="10708" width="10.140625" style="280" bestFit="1" customWidth="1"/>
    <col min="10709" max="10713" width="9.5703125" style="280" bestFit="1" customWidth="1"/>
    <col min="10714" max="10714" width="10.140625" style="280" bestFit="1" customWidth="1"/>
    <col min="10715" max="10716" width="9.5703125" style="280" bestFit="1" customWidth="1"/>
    <col min="10717" max="10717" width="10.28515625" style="280" customWidth="1"/>
    <col min="10718" max="10732" width="9.5703125" style="280" bestFit="1" customWidth="1"/>
    <col min="10733" max="10733" width="9.42578125" style="280" customWidth="1"/>
    <col min="10734" max="10749" width="9.5703125" style="280" bestFit="1" customWidth="1"/>
    <col min="10750" max="10751" width="12.5703125" style="280" bestFit="1" customWidth="1"/>
    <col min="10752" max="10752" width="11.42578125" style="280" bestFit="1" customWidth="1"/>
    <col min="10753" max="10753" width="11" style="280" bestFit="1" customWidth="1"/>
    <col min="10754" max="10754" width="11.7109375" style="280" bestFit="1" customWidth="1"/>
    <col min="10755" max="10944" width="9.140625" style="280"/>
    <col min="10945" max="10945" width="6.7109375" style="280" customWidth="1"/>
    <col min="10946" max="10946" width="39.140625" style="280" customWidth="1"/>
    <col min="10947" max="10947" width="8.7109375" style="280" customWidth="1"/>
    <col min="10948" max="10948" width="11.7109375" style="280" customWidth="1"/>
    <col min="10949" max="10949" width="12.7109375" style="280" customWidth="1"/>
    <col min="10950" max="10950" width="12" style="280" customWidth="1"/>
    <col min="10951" max="10951" width="12.85546875" style="280" customWidth="1"/>
    <col min="10952" max="10952" width="11.42578125" style="280" customWidth="1"/>
    <col min="10953" max="10953" width="10.42578125" style="280" customWidth="1"/>
    <col min="10954" max="10954" width="11.7109375" style="280" customWidth="1"/>
    <col min="10955" max="10955" width="11.140625" style="280" customWidth="1"/>
    <col min="10956" max="10956" width="11.85546875" style="280" bestFit="1" customWidth="1"/>
    <col min="10957" max="10957" width="10.5703125" style="280" bestFit="1" customWidth="1"/>
    <col min="10958" max="10958" width="9.5703125" style="280" bestFit="1" customWidth="1"/>
    <col min="10959" max="10959" width="11.42578125" style="280" customWidth="1"/>
    <col min="10960" max="10960" width="10.5703125" style="280" customWidth="1"/>
    <col min="10961" max="10961" width="7.5703125" style="280" customWidth="1"/>
    <col min="10962" max="10962" width="9.5703125" style="280" bestFit="1" customWidth="1"/>
    <col min="10963" max="10963" width="11" style="280" bestFit="1" customWidth="1"/>
    <col min="10964" max="10964" width="10.140625" style="280" bestFit="1" customWidth="1"/>
    <col min="10965" max="10969" width="9.5703125" style="280" bestFit="1" customWidth="1"/>
    <col min="10970" max="10970" width="10.140625" style="280" bestFit="1" customWidth="1"/>
    <col min="10971" max="10972" width="9.5703125" style="280" bestFit="1" customWidth="1"/>
    <col min="10973" max="10973" width="10.28515625" style="280" customWidth="1"/>
    <col min="10974" max="10988" width="9.5703125" style="280" bestFit="1" customWidth="1"/>
    <col min="10989" max="10989" width="9.42578125" style="280" customWidth="1"/>
    <col min="10990" max="11005" width="9.5703125" style="280" bestFit="1" customWidth="1"/>
    <col min="11006" max="11007" width="12.5703125" style="280" bestFit="1" customWidth="1"/>
    <col min="11008" max="11008" width="11.42578125" style="280" bestFit="1" customWidth="1"/>
    <col min="11009" max="11009" width="11" style="280" bestFit="1" customWidth="1"/>
    <col min="11010" max="11010" width="11.7109375" style="280" bestFit="1" customWidth="1"/>
    <col min="11011" max="11200" width="9.140625" style="280"/>
    <col min="11201" max="11201" width="6.7109375" style="280" customWidth="1"/>
    <col min="11202" max="11202" width="39.140625" style="280" customWidth="1"/>
    <col min="11203" max="11203" width="8.7109375" style="280" customWidth="1"/>
    <col min="11204" max="11204" width="11.7109375" style="280" customWidth="1"/>
    <col min="11205" max="11205" width="12.7109375" style="280" customWidth="1"/>
    <col min="11206" max="11206" width="12" style="280" customWidth="1"/>
    <col min="11207" max="11207" width="12.85546875" style="280" customWidth="1"/>
    <col min="11208" max="11208" width="11.42578125" style="280" customWidth="1"/>
    <col min="11209" max="11209" width="10.42578125" style="280" customWidth="1"/>
    <col min="11210" max="11210" width="11.7109375" style="280" customWidth="1"/>
    <col min="11211" max="11211" width="11.140625" style="280" customWidth="1"/>
    <col min="11212" max="11212" width="11.85546875" style="280" bestFit="1" customWidth="1"/>
    <col min="11213" max="11213" width="10.5703125" style="280" bestFit="1" customWidth="1"/>
    <col min="11214" max="11214" width="9.5703125" style="280" bestFit="1" customWidth="1"/>
    <col min="11215" max="11215" width="11.42578125" style="280" customWidth="1"/>
    <col min="11216" max="11216" width="10.5703125" style="280" customWidth="1"/>
    <col min="11217" max="11217" width="7.5703125" style="280" customWidth="1"/>
    <col min="11218" max="11218" width="9.5703125" style="280" bestFit="1" customWidth="1"/>
    <col min="11219" max="11219" width="11" style="280" bestFit="1" customWidth="1"/>
    <col min="11220" max="11220" width="10.140625" style="280" bestFit="1" customWidth="1"/>
    <col min="11221" max="11225" width="9.5703125" style="280" bestFit="1" customWidth="1"/>
    <col min="11226" max="11226" width="10.140625" style="280" bestFit="1" customWidth="1"/>
    <col min="11227" max="11228" width="9.5703125" style="280" bestFit="1" customWidth="1"/>
    <col min="11229" max="11229" width="10.28515625" style="280" customWidth="1"/>
    <col min="11230" max="11244" width="9.5703125" style="280" bestFit="1" customWidth="1"/>
    <col min="11245" max="11245" width="9.42578125" style="280" customWidth="1"/>
    <col min="11246" max="11261" width="9.5703125" style="280" bestFit="1" customWidth="1"/>
    <col min="11262" max="11263" width="12.5703125" style="280" bestFit="1" customWidth="1"/>
    <col min="11264" max="11264" width="11.42578125" style="280" bestFit="1" customWidth="1"/>
    <col min="11265" max="11265" width="11" style="280" bestFit="1" customWidth="1"/>
    <col min="11266" max="11266" width="11.7109375" style="280" bestFit="1" customWidth="1"/>
    <col min="11267" max="11456" width="9.140625" style="280"/>
    <col min="11457" max="11457" width="6.7109375" style="280" customWidth="1"/>
    <col min="11458" max="11458" width="39.140625" style="280" customWidth="1"/>
    <col min="11459" max="11459" width="8.7109375" style="280" customWidth="1"/>
    <col min="11460" max="11460" width="11.7109375" style="280" customWidth="1"/>
    <col min="11461" max="11461" width="12.7109375" style="280" customWidth="1"/>
    <col min="11462" max="11462" width="12" style="280" customWidth="1"/>
    <col min="11463" max="11463" width="12.85546875" style="280" customWidth="1"/>
    <col min="11464" max="11464" width="11.42578125" style="280" customWidth="1"/>
    <col min="11465" max="11465" width="10.42578125" style="280" customWidth="1"/>
    <col min="11466" max="11466" width="11.7109375" style="280" customWidth="1"/>
    <col min="11467" max="11467" width="11.140625" style="280" customWidth="1"/>
    <col min="11468" max="11468" width="11.85546875" style="280" bestFit="1" customWidth="1"/>
    <col min="11469" max="11469" width="10.5703125" style="280" bestFit="1" customWidth="1"/>
    <col min="11470" max="11470" width="9.5703125" style="280" bestFit="1" customWidth="1"/>
    <col min="11471" max="11471" width="11.42578125" style="280" customWidth="1"/>
    <col min="11472" max="11472" width="10.5703125" style="280" customWidth="1"/>
    <col min="11473" max="11473" width="7.5703125" style="280" customWidth="1"/>
    <col min="11474" max="11474" width="9.5703125" style="280" bestFit="1" customWidth="1"/>
    <col min="11475" max="11475" width="11" style="280" bestFit="1" customWidth="1"/>
    <col min="11476" max="11476" width="10.140625" style="280" bestFit="1" customWidth="1"/>
    <col min="11477" max="11481" width="9.5703125" style="280" bestFit="1" customWidth="1"/>
    <col min="11482" max="11482" width="10.140625" style="280" bestFit="1" customWidth="1"/>
    <col min="11483" max="11484" width="9.5703125" style="280" bestFit="1" customWidth="1"/>
    <col min="11485" max="11485" width="10.28515625" style="280" customWidth="1"/>
    <col min="11486" max="11500" width="9.5703125" style="280" bestFit="1" customWidth="1"/>
    <col min="11501" max="11501" width="9.42578125" style="280" customWidth="1"/>
    <col min="11502" max="11517" width="9.5703125" style="280" bestFit="1" customWidth="1"/>
    <col min="11518" max="11519" width="12.5703125" style="280" bestFit="1" customWidth="1"/>
    <col min="11520" max="11520" width="11.42578125" style="280" bestFit="1" customWidth="1"/>
    <col min="11521" max="11521" width="11" style="280" bestFit="1" customWidth="1"/>
    <col min="11522" max="11522" width="11.7109375" style="280" bestFit="1" customWidth="1"/>
    <col min="11523" max="11712" width="9.140625" style="280"/>
    <col min="11713" max="11713" width="6.7109375" style="280" customWidth="1"/>
    <col min="11714" max="11714" width="39.140625" style="280" customWidth="1"/>
    <col min="11715" max="11715" width="8.7109375" style="280" customWidth="1"/>
    <col min="11716" max="11716" width="11.7109375" style="280" customWidth="1"/>
    <col min="11717" max="11717" width="12.7109375" style="280" customWidth="1"/>
    <col min="11718" max="11718" width="12" style="280" customWidth="1"/>
    <col min="11719" max="11719" width="12.85546875" style="280" customWidth="1"/>
    <col min="11720" max="11720" width="11.42578125" style="280" customWidth="1"/>
    <col min="11721" max="11721" width="10.42578125" style="280" customWidth="1"/>
    <col min="11722" max="11722" width="11.7109375" style="280" customWidth="1"/>
    <col min="11723" max="11723" width="11.140625" style="280" customWidth="1"/>
    <col min="11724" max="11724" width="11.85546875" style="280" bestFit="1" customWidth="1"/>
    <col min="11725" max="11725" width="10.5703125" style="280" bestFit="1" customWidth="1"/>
    <col min="11726" max="11726" width="9.5703125" style="280" bestFit="1" customWidth="1"/>
    <col min="11727" max="11727" width="11.42578125" style="280" customWidth="1"/>
    <col min="11728" max="11728" width="10.5703125" style="280" customWidth="1"/>
    <col min="11729" max="11729" width="7.5703125" style="280" customWidth="1"/>
    <col min="11730" max="11730" width="9.5703125" style="280" bestFit="1" customWidth="1"/>
    <col min="11731" max="11731" width="11" style="280" bestFit="1" customWidth="1"/>
    <col min="11732" max="11732" width="10.140625" style="280" bestFit="1" customWidth="1"/>
    <col min="11733" max="11737" width="9.5703125" style="280" bestFit="1" customWidth="1"/>
    <col min="11738" max="11738" width="10.140625" style="280" bestFit="1" customWidth="1"/>
    <col min="11739" max="11740" width="9.5703125" style="280" bestFit="1" customWidth="1"/>
    <col min="11741" max="11741" width="10.28515625" style="280" customWidth="1"/>
    <col min="11742" max="11756" width="9.5703125" style="280" bestFit="1" customWidth="1"/>
    <col min="11757" max="11757" width="9.42578125" style="280" customWidth="1"/>
    <col min="11758" max="11773" width="9.5703125" style="280" bestFit="1" customWidth="1"/>
    <col min="11774" max="11775" width="12.5703125" style="280" bestFit="1" customWidth="1"/>
    <col min="11776" max="11776" width="11.42578125" style="280" bestFit="1" customWidth="1"/>
    <col min="11777" max="11777" width="11" style="280" bestFit="1" customWidth="1"/>
    <col min="11778" max="11778" width="11.7109375" style="280" bestFit="1" customWidth="1"/>
    <col min="11779" max="11968" width="9.140625" style="280"/>
    <col min="11969" max="11969" width="6.7109375" style="280" customWidth="1"/>
    <col min="11970" max="11970" width="39.140625" style="280" customWidth="1"/>
    <col min="11971" max="11971" width="8.7109375" style="280" customWidth="1"/>
    <col min="11972" max="11972" width="11.7109375" style="280" customWidth="1"/>
    <col min="11973" max="11973" width="12.7109375" style="280" customWidth="1"/>
    <col min="11974" max="11974" width="12" style="280" customWidth="1"/>
    <col min="11975" max="11975" width="12.85546875" style="280" customWidth="1"/>
    <col min="11976" max="11976" width="11.42578125" style="280" customWidth="1"/>
    <col min="11977" max="11977" width="10.42578125" style="280" customWidth="1"/>
    <col min="11978" max="11978" width="11.7109375" style="280" customWidth="1"/>
    <col min="11979" max="11979" width="11.140625" style="280" customWidth="1"/>
    <col min="11980" max="11980" width="11.85546875" style="280" bestFit="1" customWidth="1"/>
    <col min="11981" max="11981" width="10.5703125" style="280" bestFit="1" customWidth="1"/>
    <col min="11982" max="11982" width="9.5703125" style="280" bestFit="1" customWidth="1"/>
    <col min="11983" max="11983" width="11.42578125" style="280" customWidth="1"/>
    <col min="11984" max="11984" width="10.5703125" style="280" customWidth="1"/>
    <col min="11985" max="11985" width="7.5703125" style="280" customWidth="1"/>
    <col min="11986" max="11986" width="9.5703125" style="280" bestFit="1" customWidth="1"/>
    <col min="11987" max="11987" width="11" style="280" bestFit="1" customWidth="1"/>
    <col min="11988" max="11988" width="10.140625" style="280" bestFit="1" customWidth="1"/>
    <col min="11989" max="11993" width="9.5703125" style="280" bestFit="1" customWidth="1"/>
    <col min="11994" max="11994" width="10.140625" style="280" bestFit="1" customWidth="1"/>
    <col min="11995" max="11996" width="9.5703125" style="280" bestFit="1" customWidth="1"/>
    <col min="11997" max="11997" width="10.28515625" style="280" customWidth="1"/>
    <col min="11998" max="12012" width="9.5703125" style="280" bestFit="1" customWidth="1"/>
    <col min="12013" max="12013" width="9.42578125" style="280" customWidth="1"/>
    <col min="12014" max="12029" width="9.5703125" style="280" bestFit="1" customWidth="1"/>
    <col min="12030" max="12031" width="12.5703125" style="280" bestFit="1" customWidth="1"/>
    <col min="12032" max="12032" width="11.42578125" style="280" bestFit="1" customWidth="1"/>
    <col min="12033" max="12033" width="11" style="280" bestFit="1" customWidth="1"/>
    <col min="12034" max="12034" width="11.7109375" style="280" bestFit="1" customWidth="1"/>
    <col min="12035" max="12224" width="9.140625" style="280"/>
    <col min="12225" max="12225" width="6.7109375" style="280" customWidth="1"/>
    <col min="12226" max="12226" width="39.140625" style="280" customWidth="1"/>
    <col min="12227" max="12227" width="8.7109375" style="280" customWidth="1"/>
    <col min="12228" max="12228" width="11.7109375" style="280" customWidth="1"/>
    <col min="12229" max="12229" width="12.7109375" style="280" customWidth="1"/>
    <col min="12230" max="12230" width="12" style="280" customWidth="1"/>
    <col min="12231" max="12231" width="12.85546875" style="280" customWidth="1"/>
    <col min="12232" max="12232" width="11.42578125" style="280" customWidth="1"/>
    <col min="12233" max="12233" width="10.42578125" style="280" customWidth="1"/>
    <col min="12234" max="12234" width="11.7109375" style="280" customWidth="1"/>
    <col min="12235" max="12235" width="11.140625" style="280" customWidth="1"/>
    <col min="12236" max="12236" width="11.85546875" style="280" bestFit="1" customWidth="1"/>
    <col min="12237" max="12237" width="10.5703125" style="280" bestFit="1" customWidth="1"/>
    <col min="12238" max="12238" width="9.5703125" style="280" bestFit="1" customWidth="1"/>
    <col min="12239" max="12239" width="11.42578125" style="280" customWidth="1"/>
    <col min="12240" max="12240" width="10.5703125" style="280" customWidth="1"/>
    <col min="12241" max="12241" width="7.5703125" style="280" customWidth="1"/>
    <col min="12242" max="12242" width="9.5703125" style="280" bestFit="1" customWidth="1"/>
    <col min="12243" max="12243" width="11" style="280" bestFit="1" customWidth="1"/>
    <col min="12244" max="12244" width="10.140625" style="280" bestFit="1" customWidth="1"/>
    <col min="12245" max="12249" width="9.5703125" style="280" bestFit="1" customWidth="1"/>
    <col min="12250" max="12250" width="10.140625" style="280" bestFit="1" customWidth="1"/>
    <col min="12251" max="12252" width="9.5703125" style="280" bestFit="1" customWidth="1"/>
    <col min="12253" max="12253" width="10.28515625" style="280" customWidth="1"/>
    <col min="12254" max="12268" width="9.5703125" style="280" bestFit="1" customWidth="1"/>
    <col min="12269" max="12269" width="9.42578125" style="280" customWidth="1"/>
    <col min="12270" max="12285" width="9.5703125" style="280" bestFit="1" customWidth="1"/>
    <col min="12286" max="12287" width="12.5703125" style="280" bestFit="1" customWidth="1"/>
    <col min="12288" max="12288" width="11.42578125" style="280" bestFit="1" customWidth="1"/>
    <col min="12289" max="12289" width="11" style="280" bestFit="1" customWidth="1"/>
    <col min="12290" max="12290" width="11.7109375" style="280" bestFit="1" customWidth="1"/>
    <col min="12291" max="12480" width="9.140625" style="280"/>
    <col min="12481" max="12481" width="6.7109375" style="280" customWidth="1"/>
    <col min="12482" max="12482" width="39.140625" style="280" customWidth="1"/>
    <col min="12483" max="12483" width="8.7109375" style="280" customWidth="1"/>
    <col min="12484" max="12484" width="11.7109375" style="280" customWidth="1"/>
    <col min="12485" max="12485" width="12.7109375" style="280" customWidth="1"/>
    <col min="12486" max="12486" width="12" style="280" customWidth="1"/>
    <col min="12487" max="12487" width="12.85546875" style="280" customWidth="1"/>
    <col min="12488" max="12488" width="11.42578125" style="280" customWidth="1"/>
    <col min="12489" max="12489" width="10.42578125" style="280" customWidth="1"/>
    <col min="12490" max="12490" width="11.7109375" style="280" customWidth="1"/>
    <col min="12491" max="12491" width="11.140625" style="280" customWidth="1"/>
    <col min="12492" max="12492" width="11.85546875" style="280" bestFit="1" customWidth="1"/>
    <col min="12493" max="12493" width="10.5703125" style="280" bestFit="1" customWidth="1"/>
    <col min="12494" max="12494" width="9.5703125" style="280" bestFit="1" customWidth="1"/>
    <col min="12495" max="12495" width="11.42578125" style="280" customWidth="1"/>
    <col min="12496" max="12496" width="10.5703125" style="280" customWidth="1"/>
    <col min="12497" max="12497" width="7.5703125" style="280" customWidth="1"/>
    <col min="12498" max="12498" width="9.5703125" style="280" bestFit="1" customWidth="1"/>
    <col min="12499" max="12499" width="11" style="280" bestFit="1" customWidth="1"/>
    <col min="12500" max="12500" width="10.140625" style="280" bestFit="1" customWidth="1"/>
    <col min="12501" max="12505" width="9.5703125" style="280" bestFit="1" customWidth="1"/>
    <col min="12506" max="12506" width="10.140625" style="280" bestFit="1" customWidth="1"/>
    <col min="12507" max="12508" width="9.5703125" style="280" bestFit="1" customWidth="1"/>
    <col min="12509" max="12509" width="10.28515625" style="280" customWidth="1"/>
    <col min="12510" max="12524" width="9.5703125" style="280" bestFit="1" customWidth="1"/>
    <col min="12525" max="12525" width="9.42578125" style="280" customWidth="1"/>
    <col min="12526" max="12541" width="9.5703125" style="280" bestFit="1" customWidth="1"/>
    <col min="12542" max="12543" width="12.5703125" style="280" bestFit="1" customWidth="1"/>
    <col min="12544" max="12544" width="11.42578125" style="280" bestFit="1" customWidth="1"/>
    <col min="12545" max="12545" width="11" style="280" bestFit="1" customWidth="1"/>
    <col min="12546" max="12546" width="11.7109375" style="280" bestFit="1" customWidth="1"/>
    <col min="12547" max="12736" width="9.140625" style="280"/>
    <col min="12737" max="12737" width="6.7109375" style="280" customWidth="1"/>
    <col min="12738" max="12738" width="39.140625" style="280" customWidth="1"/>
    <col min="12739" max="12739" width="8.7109375" style="280" customWidth="1"/>
    <col min="12740" max="12740" width="11.7109375" style="280" customWidth="1"/>
    <col min="12741" max="12741" width="12.7109375" style="280" customWidth="1"/>
    <col min="12742" max="12742" width="12" style="280" customWidth="1"/>
    <col min="12743" max="12743" width="12.85546875" style="280" customWidth="1"/>
    <col min="12744" max="12744" width="11.42578125" style="280" customWidth="1"/>
    <col min="12745" max="12745" width="10.42578125" style="280" customWidth="1"/>
    <col min="12746" max="12746" width="11.7109375" style="280" customWidth="1"/>
    <col min="12747" max="12747" width="11.140625" style="280" customWidth="1"/>
    <col min="12748" max="12748" width="11.85546875" style="280" bestFit="1" customWidth="1"/>
    <col min="12749" max="12749" width="10.5703125" style="280" bestFit="1" customWidth="1"/>
    <col min="12750" max="12750" width="9.5703125" style="280" bestFit="1" customWidth="1"/>
    <col min="12751" max="12751" width="11.42578125" style="280" customWidth="1"/>
    <col min="12752" max="12752" width="10.5703125" style="280" customWidth="1"/>
    <col min="12753" max="12753" width="7.5703125" style="280" customWidth="1"/>
    <col min="12754" max="12754" width="9.5703125" style="280" bestFit="1" customWidth="1"/>
    <col min="12755" max="12755" width="11" style="280" bestFit="1" customWidth="1"/>
    <col min="12756" max="12756" width="10.140625" style="280" bestFit="1" customWidth="1"/>
    <col min="12757" max="12761" width="9.5703125" style="280" bestFit="1" customWidth="1"/>
    <col min="12762" max="12762" width="10.140625" style="280" bestFit="1" customWidth="1"/>
    <col min="12763" max="12764" width="9.5703125" style="280" bestFit="1" customWidth="1"/>
    <col min="12765" max="12765" width="10.28515625" style="280" customWidth="1"/>
    <col min="12766" max="12780" width="9.5703125" style="280" bestFit="1" customWidth="1"/>
    <col min="12781" max="12781" width="9.42578125" style="280" customWidth="1"/>
    <col min="12782" max="12797" width="9.5703125" style="280" bestFit="1" customWidth="1"/>
    <col min="12798" max="12799" width="12.5703125" style="280" bestFit="1" customWidth="1"/>
    <col min="12800" max="12800" width="11.42578125" style="280" bestFit="1" customWidth="1"/>
    <col min="12801" max="12801" width="11" style="280" bestFit="1" customWidth="1"/>
    <col min="12802" max="12802" width="11.7109375" style="280" bestFit="1" customWidth="1"/>
    <col min="12803" max="12992" width="9.140625" style="280"/>
    <col min="12993" max="12993" width="6.7109375" style="280" customWidth="1"/>
    <col min="12994" max="12994" width="39.140625" style="280" customWidth="1"/>
    <col min="12995" max="12995" width="8.7109375" style="280" customWidth="1"/>
    <col min="12996" max="12996" width="11.7109375" style="280" customWidth="1"/>
    <col min="12997" max="12997" width="12.7109375" style="280" customWidth="1"/>
    <col min="12998" max="12998" width="12" style="280" customWidth="1"/>
    <col min="12999" max="12999" width="12.85546875" style="280" customWidth="1"/>
    <col min="13000" max="13000" width="11.42578125" style="280" customWidth="1"/>
    <col min="13001" max="13001" width="10.42578125" style="280" customWidth="1"/>
    <col min="13002" max="13002" width="11.7109375" style="280" customWidth="1"/>
    <col min="13003" max="13003" width="11.140625" style="280" customWidth="1"/>
    <col min="13004" max="13004" width="11.85546875" style="280" bestFit="1" customWidth="1"/>
    <col min="13005" max="13005" width="10.5703125" style="280" bestFit="1" customWidth="1"/>
    <col min="13006" max="13006" width="9.5703125" style="280" bestFit="1" customWidth="1"/>
    <col min="13007" max="13007" width="11.42578125" style="280" customWidth="1"/>
    <col min="13008" max="13008" width="10.5703125" style="280" customWidth="1"/>
    <col min="13009" max="13009" width="7.5703125" style="280" customWidth="1"/>
    <col min="13010" max="13010" width="9.5703125" style="280" bestFit="1" customWidth="1"/>
    <col min="13011" max="13011" width="11" style="280" bestFit="1" customWidth="1"/>
    <col min="13012" max="13012" width="10.140625" style="280" bestFit="1" customWidth="1"/>
    <col min="13013" max="13017" width="9.5703125" style="280" bestFit="1" customWidth="1"/>
    <col min="13018" max="13018" width="10.140625" style="280" bestFit="1" customWidth="1"/>
    <col min="13019" max="13020" width="9.5703125" style="280" bestFit="1" customWidth="1"/>
    <col min="13021" max="13021" width="10.28515625" style="280" customWidth="1"/>
    <col min="13022" max="13036" width="9.5703125" style="280" bestFit="1" customWidth="1"/>
    <col min="13037" max="13037" width="9.42578125" style="280" customWidth="1"/>
    <col min="13038" max="13053" width="9.5703125" style="280" bestFit="1" customWidth="1"/>
    <col min="13054" max="13055" width="12.5703125" style="280" bestFit="1" customWidth="1"/>
    <col min="13056" max="13056" width="11.42578125" style="280" bestFit="1" customWidth="1"/>
    <col min="13057" max="13057" width="11" style="280" bestFit="1" customWidth="1"/>
    <col min="13058" max="13058" width="11.7109375" style="280" bestFit="1" customWidth="1"/>
    <col min="13059" max="13248" width="9.140625" style="280"/>
    <col min="13249" max="13249" width="6.7109375" style="280" customWidth="1"/>
    <col min="13250" max="13250" width="39.140625" style="280" customWidth="1"/>
    <col min="13251" max="13251" width="8.7109375" style="280" customWidth="1"/>
    <col min="13252" max="13252" width="11.7109375" style="280" customWidth="1"/>
    <col min="13253" max="13253" width="12.7109375" style="280" customWidth="1"/>
    <col min="13254" max="13254" width="12" style="280" customWidth="1"/>
    <col min="13255" max="13255" width="12.85546875" style="280" customWidth="1"/>
    <col min="13256" max="13256" width="11.42578125" style="280" customWidth="1"/>
    <col min="13257" max="13257" width="10.42578125" style="280" customWidth="1"/>
    <col min="13258" max="13258" width="11.7109375" style="280" customWidth="1"/>
    <col min="13259" max="13259" width="11.140625" style="280" customWidth="1"/>
    <col min="13260" max="13260" width="11.85546875" style="280" bestFit="1" customWidth="1"/>
    <col min="13261" max="13261" width="10.5703125" style="280" bestFit="1" customWidth="1"/>
    <col min="13262" max="13262" width="9.5703125" style="280" bestFit="1" customWidth="1"/>
    <col min="13263" max="13263" width="11.42578125" style="280" customWidth="1"/>
    <col min="13264" max="13264" width="10.5703125" style="280" customWidth="1"/>
    <col min="13265" max="13265" width="7.5703125" style="280" customWidth="1"/>
    <col min="13266" max="13266" width="9.5703125" style="280" bestFit="1" customWidth="1"/>
    <col min="13267" max="13267" width="11" style="280" bestFit="1" customWidth="1"/>
    <col min="13268" max="13268" width="10.140625" style="280" bestFit="1" customWidth="1"/>
    <col min="13269" max="13273" width="9.5703125" style="280" bestFit="1" customWidth="1"/>
    <col min="13274" max="13274" width="10.140625" style="280" bestFit="1" customWidth="1"/>
    <col min="13275" max="13276" width="9.5703125" style="280" bestFit="1" customWidth="1"/>
    <col min="13277" max="13277" width="10.28515625" style="280" customWidth="1"/>
    <col min="13278" max="13292" width="9.5703125" style="280" bestFit="1" customWidth="1"/>
    <col min="13293" max="13293" width="9.42578125" style="280" customWidth="1"/>
    <col min="13294" max="13309" width="9.5703125" style="280" bestFit="1" customWidth="1"/>
    <col min="13310" max="13311" width="12.5703125" style="280" bestFit="1" customWidth="1"/>
    <col min="13312" max="13312" width="11.42578125" style="280" bestFit="1" customWidth="1"/>
    <col min="13313" max="13313" width="11" style="280" bestFit="1" customWidth="1"/>
    <col min="13314" max="13314" width="11.7109375" style="280" bestFit="1" customWidth="1"/>
    <col min="13315" max="13504" width="9.140625" style="280"/>
    <col min="13505" max="13505" width="6.7109375" style="280" customWidth="1"/>
    <col min="13506" max="13506" width="39.140625" style="280" customWidth="1"/>
    <col min="13507" max="13507" width="8.7109375" style="280" customWidth="1"/>
    <col min="13508" max="13508" width="11.7109375" style="280" customWidth="1"/>
    <col min="13509" max="13509" width="12.7109375" style="280" customWidth="1"/>
    <col min="13510" max="13510" width="12" style="280" customWidth="1"/>
    <col min="13511" max="13511" width="12.85546875" style="280" customWidth="1"/>
    <col min="13512" max="13512" width="11.42578125" style="280" customWidth="1"/>
    <col min="13513" max="13513" width="10.42578125" style="280" customWidth="1"/>
    <col min="13514" max="13514" width="11.7109375" style="280" customWidth="1"/>
    <col min="13515" max="13515" width="11.140625" style="280" customWidth="1"/>
    <col min="13516" max="13516" width="11.85546875" style="280" bestFit="1" customWidth="1"/>
    <col min="13517" max="13517" width="10.5703125" style="280" bestFit="1" customWidth="1"/>
    <col min="13518" max="13518" width="9.5703125" style="280" bestFit="1" customWidth="1"/>
    <col min="13519" max="13519" width="11.42578125" style="280" customWidth="1"/>
    <col min="13520" max="13520" width="10.5703125" style="280" customWidth="1"/>
    <col min="13521" max="13521" width="7.5703125" style="280" customWidth="1"/>
    <col min="13522" max="13522" width="9.5703125" style="280" bestFit="1" customWidth="1"/>
    <col min="13523" max="13523" width="11" style="280" bestFit="1" customWidth="1"/>
    <col min="13524" max="13524" width="10.140625" style="280" bestFit="1" customWidth="1"/>
    <col min="13525" max="13529" width="9.5703125" style="280" bestFit="1" customWidth="1"/>
    <col min="13530" max="13530" width="10.140625" style="280" bestFit="1" customWidth="1"/>
    <col min="13531" max="13532" width="9.5703125" style="280" bestFit="1" customWidth="1"/>
    <col min="13533" max="13533" width="10.28515625" style="280" customWidth="1"/>
    <col min="13534" max="13548" width="9.5703125" style="280" bestFit="1" customWidth="1"/>
    <col min="13549" max="13549" width="9.42578125" style="280" customWidth="1"/>
    <col min="13550" max="13565" width="9.5703125" style="280" bestFit="1" customWidth="1"/>
    <col min="13566" max="13567" width="12.5703125" style="280" bestFit="1" customWidth="1"/>
    <col min="13568" max="13568" width="11.42578125" style="280" bestFit="1" customWidth="1"/>
    <col min="13569" max="13569" width="11" style="280" bestFit="1" customWidth="1"/>
    <col min="13570" max="13570" width="11.7109375" style="280" bestFit="1" customWidth="1"/>
    <col min="13571" max="13760" width="9.140625" style="280"/>
    <col min="13761" max="13761" width="6.7109375" style="280" customWidth="1"/>
    <col min="13762" max="13762" width="39.140625" style="280" customWidth="1"/>
    <col min="13763" max="13763" width="8.7109375" style="280" customWidth="1"/>
    <col min="13764" max="13764" width="11.7109375" style="280" customWidth="1"/>
    <col min="13765" max="13765" width="12.7109375" style="280" customWidth="1"/>
    <col min="13766" max="13766" width="12" style="280" customWidth="1"/>
    <col min="13767" max="13767" width="12.85546875" style="280" customWidth="1"/>
    <col min="13768" max="13768" width="11.42578125" style="280" customWidth="1"/>
    <col min="13769" max="13769" width="10.42578125" style="280" customWidth="1"/>
    <col min="13770" max="13770" width="11.7109375" style="280" customWidth="1"/>
    <col min="13771" max="13771" width="11.140625" style="280" customWidth="1"/>
    <col min="13772" max="13772" width="11.85546875" style="280" bestFit="1" customWidth="1"/>
    <col min="13773" max="13773" width="10.5703125" style="280" bestFit="1" customWidth="1"/>
    <col min="13774" max="13774" width="9.5703125" style="280" bestFit="1" customWidth="1"/>
    <col min="13775" max="13775" width="11.42578125" style="280" customWidth="1"/>
    <col min="13776" max="13776" width="10.5703125" style="280" customWidth="1"/>
    <col min="13777" max="13777" width="7.5703125" style="280" customWidth="1"/>
    <col min="13778" max="13778" width="9.5703125" style="280" bestFit="1" customWidth="1"/>
    <col min="13779" max="13779" width="11" style="280" bestFit="1" customWidth="1"/>
    <col min="13780" max="13780" width="10.140625" style="280" bestFit="1" customWidth="1"/>
    <col min="13781" max="13785" width="9.5703125" style="280" bestFit="1" customWidth="1"/>
    <col min="13786" max="13786" width="10.140625" style="280" bestFit="1" customWidth="1"/>
    <col min="13787" max="13788" width="9.5703125" style="280" bestFit="1" customWidth="1"/>
    <col min="13789" max="13789" width="10.28515625" style="280" customWidth="1"/>
    <col min="13790" max="13804" width="9.5703125" style="280" bestFit="1" customWidth="1"/>
    <col min="13805" max="13805" width="9.42578125" style="280" customWidth="1"/>
    <col min="13806" max="13821" width="9.5703125" style="280" bestFit="1" customWidth="1"/>
    <col min="13822" max="13823" width="12.5703125" style="280" bestFit="1" customWidth="1"/>
    <col min="13824" max="13824" width="11.42578125" style="280" bestFit="1" customWidth="1"/>
    <col min="13825" max="13825" width="11" style="280" bestFit="1" customWidth="1"/>
    <col min="13826" max="13826" width="11.7109375" style="280" bestFit="1" customWidth="1"/>
    <col min="13827" max="14016" width="9.140625" style="280"/>
    <col min="14017" max="14017" width="6.7109375" style="280" customWidth="1"/>
    <col min="14018" max="14018" width="39.140625" style="280" customWidth="1"/>
    <col min="14019" max="14019" width="8.7109375" style="280" customWidth="1"/>
    <col min="14020" max="14020" width="11.7109375" style="280" customWidth="1"/>
    <col min="14021" max="14021" width="12.7109375" style="280" customWidth="1"/>
    <col min="14022" max="14022" width="12" style="280" customWidth="1"/>
    <col min="14023" max="14023" width="12.85546875" style="280" customWidth="1"/>
    <col min="14024" max="14024" width="11.42578125" style="280" customWidth="1"/>
    <col min="14025" max="14025" width="10.42578125" style="280" customWidth="1"/>
    <col min="14026" max="14026" width="11.7109375" style="280" customWidth="1"/>
    <col min="14027" max="14027" width="11.140625" style="280" customWidth="1"/>
    <col min="14028" max="14028" width="11.85546875" style="280" bestFit="1" customWidth="1"/>
    <col min="14029" max="14029" width="10.5703125" style="280" bestFit="1" customWidth="1"/>
    <col min="14030" max="14030" width="9.5703125" style="280" bestFit="1" customWidth="1"/>
    <col min="14031" max="14031" width="11.42578125" style="280" customWidth="1"/>
    <col min="14032" max="14032" width="10.5703125" style="280" customWidth="1"/>
    <col min="14033" max="14033" width="7.5703125" style="280" customWidth="1"/>
    <col min="14034" max="14034" width="9.5703125" style="280" bestFit="1" customWidth="1"/>
    <col min="14035" max="14035" width="11" style="280" bestFit="1" customWidth="1"/>
    <col min="14036" max="14036" width="10.140625" style="280" bestFit="1" customWidth="1"/>
    <col min="14037" max="14041" width="9.5703125" style="280" bestFit="1" customWidth="1"/>
    <col min="14042" max="14042" width="10.140625" style="280" bestFit="1" customWidth="1"/>
    <col min="14043" max="14044" width="9.5703125" style="280" bestFit="1" customWidth="1"/>
    <col min="14045" max="14045" width="10.28515625" style="280" customWidth="1"/>
    <col min="14046" max="14060" width="9.5703125" style="280" bestFit="1" customWidth="1"/>
    <col min="14061" max="14061" width="9.42578125" style="280" customWidth="1"/>
    <col min="14062" max="14077" width="9.5703125" style="280" bestFit="1" customWidth="1"/>
    <col min="14078" max="14079" width="12.5703125" style="280" bestFit="1" customWidth="1"/>
    <col min="14080" max="14080" width="11.42578125" style="280" bestFit="1" customWidth="1"/>
    <col min="14081" max="14081" width="11" style="280" bestFit="1" customWidth="1"/>
    <col min="14082" max="14082" width="11.7109375" style="280" bestFit="1" customWidth="1"/>
    <col min="14083" max="14272" width="9.140625" style="280"/>
    <col min="14273" max="14273" width="6.7109375" style="280" customWidth="1"/>
    <col min="14274" max="14274" width="39.140625" style="280" customWidth="1"/>
    <col min="14275" max="14275" width="8.7109375" style="280" customWidth="1"/>
    <col min="14276" max="14276" width="11.7109375" style="280" customWidth="1"/>
    <col min="14277" max="14277" width="12.7109375" style="280" customWidth="1"/>
    <col min="14278" max="14278" width="12" style="280" customWidth="1"/>
    <col min="14279" max="14279" width="12.85546875" style="280" customWidth="1"/>
    <col min="14280" max="14280" width="11.42578125" style="280" customWidth="1"/>
    <col min="14281" max="14281" width="10.42578125" style="280" customWidth="1"/>
    <col min="14282" max="14282" width="11.7109375" style="280" customWidth="1"/>
    <col min="14283" max="14283" width="11.140625" style="280" customWidth="1"/>
    <col min="14284" max="14284" width="11.85546875" style="280" bestFit="1" customWidth="1"/>
    <col min="14285" max="14285" width="10.5703125" style="280" bestFit="1" customWidth="1"/>
    <col min="14286" max="14286" width="9.5703125" style="280" bestFit="1" customWidth="1"/>
    <col min="14287" max="14287" width="11.42578125" style="280" customWidth="1"/>
    <col min="14288" max="14288" width="10.5703125" style="280" customWidth="1"/>
    <col min="14289" max="14289" width="7.5703125" style="280" customWidth="1"/>
    <col min="14290" max="14290" width="9.5703125" style="280" bestFit="1" customWidth="1"/>
    <col min="14291" max="14291" width="11" style="280" bestFit="1" customWidth="1"/>
    <col min="14292" max="14292" width="10.140625" style="280" bestFit="1" customWidth="1"/>
    <col min="14293" max="14297" width="9.5703125" style="280" bestFit="1" customWidth="1"/>
    <col min="14298" max="14298" width="10.140625" style="280" bestFit="1" customWidth="1"/>
    <col min="14299" max="14300" width="9.5703125" style="280" bestFit="1" customWidth="1"/>
    <col min="14301" max="14301" width="10.28515625" style="280" customWidth="1"/>
    <col min="14302" max="14316" width="9.5703125" style="280" bestFit="1" customWidth="1"/>
    <col min="14317" max="14317" width="9.42578125" style="280" customWidth="1"/>
    <col min="14318" max="14333" width="9.5703125" style="280" bestFit="1" customWidth="1"/>
    <col min="14334" max="14335" width="12.5703125" style="280" bestFit="1" customWidth="1"/>
    <col min="14336" max="14336" width="11.42578125" style="280" bestFit="1" customWidth="1"/>
    <col min="14337" max="14337" width="11" style="280" bestFit="1" customWidth="1"/>
    <col min="14338" max="14338" width="11.7109375" style="280" bestFit="1" customWidth="1"/>
    <col min="14339" max="14528" width="9.140625" style="280"/>
    <col min="14529" max="14529" width="6.7109375" style="280" customWidth="1"/>
    <col min="14530" max="14530" width="39.140625" style="280" customWidth="1"/>
    <col min="14531" max="14531" width="8.7109375" style="280" customWidth="1"/>
    <col min="14532" max="14532" width="11.7109375" style="280" customWidth="1"/>
    <col min="14533" max="14533" width="12.7109375" style="280" customWidth="1"/>
    <col min="14534" max="14534" width="12" style="280" customWidth="1"/>
    <col min="14535" max="14535" width="12.85546875" style="280" customWidth="1"/>
    <col min="14536" max="14536" width="11.42578125" style="280" customWidth="1"/>
    <col min="14537" max="14537" width="10.42578125" style="280" customWidth="1"/>
    <col min="14538" max="14538" width="11.7109375" style="280" customWidth="1"/>
    <col min="14539" max="14539" width="11.140625" style="280" customWidth="1"/>
    <col min="14540" max="14540" width="11.85546875" style="280" bestFit="1" customWidth="1"/>
    <col min="14541" max="14541" width="10.5703125" style="280" bestFit="1" customWidth="1"/>
    <col min="14542" max="14542" width="9.5703125" style="280" bestFit="1" customWidth="1"/>
    <col min="14543" max="14543" width="11.42578125" style="280" customWidth="1"/>
    <col min="14544" max="14544" width="10.5703125" style="280" customWidth="1"/>
    <col min="14545" max="14545" width="7.5703125" style="280" customWidth="1"/>
    <col min="14546" max="14546" width="9.5703125" style="280" bestFit="1" customWidth="1"/>
    <col min="14547" max="14547" width="11" style="280" bestFit="1" customWidth="1"/>
    <col min="14548" max="14548" width="10.140625" style="280" bestFit="1" customWidth="1"/>
    <col min="14549" max="14553" width="9.5703125" style="280" bestFit="1" customWidth="1"/>
    <col min="14554" max="14554" width="10.140625" style="280" bestFit="1" customWidth="1"/>
    <col min="14555" max="14556" width="9.5703125" style="280" bestFit="1" customWidth="1"/>
    <col min="14557" max="14557" width="10.28515625" style="280" customWidth="1"/>
    <col min="14558" max="14572" width="9.5703125" style="280" bestFit="1" customWidth="1"/>
    <col min="14573" max="14573" width="9.42578125" style="280" customWidth="1"/>
    <col min="14574" max="14589" width="9.5703125" style="280" bestFit="1" customWidth="1"/>
    <col min="14590" max="14591" width="12.5703125" style="280" bestFit="1" customWidth="1"/>
    <col min="14592" max="14592" width="11.42578125" style="280" bestFit="1" customWidth="1"/>
    <col min="14593" max="14593" width="11" style="280" bestFit="1" customWidth="1"/>
    <col min="14594" max="14594" width="11.7109375" style="280" bestFit="1" customWidth="1"/>
    <col min="14595" max="14784" width="9.140625" style="280"/>
    <col min="14785" max="14785" width="6.7109375" style="280" customWidth="1"/>
    <col min="14786" max="14786" width="39.140625" style="280" customWidth="1"/>
    <col min="14787" max="14787" width="8.7109375" style="280" customWidth="1"/>
    <col min="14788" max="14788" width="11.7109375" style="280" customWidth="1"/>
    <col min="14789" max="14789" width="12.7109375" style="280" customWidth="1"/>
    <col min="14790" max="14790" width="12" style="280" customWidth="1"/>
    <col min="14791" max="14791" width="12.85546875" style="280" customWidth="1"/>
    <col min="14792" max="14792" width="11.42578125" style="280" customWidth="1"/>
    <col min="14793" max="14793" width="10.42578125" style="280" customWidth="1"/>
    <col min="14794" max="14794" width="11.7109375" style="280" customWidth="1"/>
    <col min="14795" max="14795" width="11.140625" style="280" customWidth="1"/>
    <col min="14796" max="14796" width="11.85546875" style="280" bestFit="1" customWidth="1"/>
    <col min="14797" max="14797" width="10.5703125" style="280" bestFit="1" customWidth="1"/>
    <col min="14798" max="14798" width="9.5703125" style="280" bestFit="1" customWidth="1"/>
    <col min="14799" max="14799" width="11.42578125" style="280" customWidth="1"/>
    <col min="14800" max="14800" width="10.5703125" style="280" customWidth="1"/>
    <col min="14801" max="14801" width="7.5703125" style="280" customWidth="1"/>
    <col min="14802" max="14802" width="9.5703125" style="280" bestFit="1" customWidth="1"/>
    <col min="14803" max="14803" width="11" style="280" bestFit="1" customWidth="1"/>
    <col min="14804" max="14804" width="10.140625" style="280" bestFit="1" customWidth="1"/>
    <col min="14805" max="14809" width="9.5703125" style="280" bestFit="1" customWidth="1"/>
    <col min="14810" max="14810" width="10.140625" style="280" bestFit="1" customWidth="1"/>
    <col min="14811" max="14812" width="9.5703125" style="280" bestFit="1" customWidth="1"/>
    <col min="14813" max="14813" width="10.28515625" style="280" customWidth="1"/>
    <col min="14814" max="14828" width="9.5703125" style="280" bestFit="1" customWidth="1"/>
    <col min="14829" max="14829" width="9.42578125" style="280" customWidth="1"/>
    <col min="14830" max="14845" width="9.5703125" style="280" bestFit="1" customWidth="1"/>
    <col min="14846" max="14847" width="12.5703125" style="280" bestFit="1" customWidth="1"/>
    <col min="14848" max="14848" width="11.42578125" style="280" bestFit="1" customWidth="1"/>
    <col min="14849" max="14849" width="11" style="280" bestFit="1" customWidth="1"/>
    <col min="14850" max="14850" width="11.7109375" style="280" bestFit="1" customWidth="1"/>
    <col min="14851" max="15040" width="9.140625" style="280"/>
    <col min="15041" max="15041" width="6.7109375" style="280" customWidth="1"/>
    <col min="15042" max="15042" width="39.140625" style="280" customWidth="1"/>
    <col min="15043" max="15043" width="8.7109375" style="280" customWidth="1"/>
    <col min="15044" max="15044" width="11.7109375" style="280" customWidth="1"/>
    <col min="15045" max="15045" width="12.7109375" style="280" customWidth="1"/>
    <col min="15046" max="15046" width="12" style="280" customWidth="1"/>
    <col min="15047" max="15047" width="12.85546875" style="280" customWidth="1"/>
    <col min="15048" max="15048" width="11.42578125" style="280" customWidth="1"/>
    <col min="15049" max="15049" width="10.42578125" style="280" customWidth="1"/>
    <col min="15050" max="15050" width="11.7109375" style="280" customWidth="1"/>
    <col min="15051" max="15051" width="11.140625" style="280" customWidth="1"/>
    <col min="15052" max="15052" width="11.85546875" style="280" bestFit="1" customWidth="1"/>
    <col min="15053" max="15053" width="10.5703125" style="280" bestFit="1" customWidth="1"/>
    <col min="15054" max="15054" width="9.5703125" style="280" bestFit="1" customWidth="1"/>
    <col min="15055" max="15055" width="11.42578125" style="280" customWidth="1"/>
    <col min="15056" max="15056" width="10.5703125" style="280" customWidth="1"/>
    <col min="15057" max="15057" width="7.5703125" style="280" customWidth="1"/>
    <col min="15058" max="15058" width="9.5703125" style="280" bestFit="1" customWidth="1"/>
    <col min="15059" max="15059" width="11" style="280" bestFit="1" customWidth="1"/>
    <col min="15060" max="15060" width="10.140625" style="280" bestFit="1" customWidth="1"/>
    <col min="15061" max="15065" width="9.5703125" style="280" bestFit="1" customWidth="1"/>
    <col min="15066" max="15066" width="10.140625" style="280" bestFit="1" customWidth="1"/>
    <col min="15067" max="15068" width="9.5703125" style="280" bestFit="1" customWidth="1"/>
    <col min="15069" max="15069" width="10.28515625" style="280" customWidth="1"/>
    <col min="15070" max="15084" width="9.5703125" style="280" bestFit="1" customWidth="1"/>
    <col min="15085" max="15085" width="9.42578125" style="280" customWidth="1"/>
    <col min="15086" max="15101" width="9.5703125" style="280" bestFit="1" customWidth="1"/>
    <col min="15102" max="15103" width="12.5703125" style="280" bestFit="1" customWidth="1"/>
    <col min="15104" max="15104" width="11.42578125" style="280" bestFit="1" customWidth="1"/>
    <col min="15105" max="15105" width="11" style="280" bestFit="1" customWidth="1"/>
    <col min="15106" max="15106" width="11.7109375" style="280" bestFit="1" customWidth="1"/>
    <col min="15107" max="15296" width="9.140625" style="280"/>
    <col min="15297" max="15297" width="6.7109375" style="280" customWidth="1"/>
    <col min="15298" max="15298" width="39.140625" style="280" customWidth="1"/>
    <col min="15299" max="15299" width="8.7109375" style="280" customWidth="1"/>
    <col min="15300" max="15300" width="11.7109375" style="280" customWidth="1"/>
    <col min="15301" max="15301" width="12.7109375" style="280" customWidth="1"/>
    <col min="15302" max="15302" width="12" style="280" customWidth="1"/>
    <col min="15303" max="15303" width="12.85546875" style="280" customWidth="1"/>
    <col min="15304" max="15304" width="11.42578125" style="280" customWidth="1"/>
    <col min="15305" max="15305" width="10.42578125" style="280" customWidth="1"/>
    <col min="15306" max="15306" width="11.7109375" style="280" customWidth="1"/>
    <col min="15307" max="15307" width="11.140625" style="280" customWidth="1"/>
    <col min="15308" max="15308" width="11.85546875" style="280" bestFit="1" customWidth="1"/>
    <col min="15309" max="15309" width="10.5703125" style="280" bestFit="1" customWidth="1"/>
    <col min="15310" max="15310" width="9.5703125" style="280" bestFit="1" customWidth="1"/>
    <col min="15311" max="15311" width="11.42578125" style="280" customWidth="1"/>
    <col min="15312" max="15312" width="10.5703125" style="280" customWidth="1"/>
    <col min="15313" max="15313" width="7.5703125" style="280" customWidth="1"/>
    <col min="15314" max="15314" width="9.5703125" style="280" bestFit="1" customWidth="1"/>
    <col min="15315" max="15315" width="11" style="280" bestFit="1" customWidth="1"/>
    <col min="15316" max="15316" width="10.140625" style="280" bestFit="1" customWidth="1"/>
    <col min="15317" max="15321" width="9.5703125" style="280" bestFit="1" customWidth="1"/>
    <col min="15322" max="15322" width="10.140625" style="280" bestFit="1" customWidth="1"/>
    <col min="15323" max="15324" width="9.5703125" style="280" bestFit="1" customWidth="1"/>
    <col min="15325" max="15325" width="10.28515625" style="280" customWidth="1"/>
    <col min="15326" max="15340" width="9.5703125" style="280" bestFit="1" customWidth="1"/>
    <col min="15341" max="15341" width="9.42578125" style="280" customWidth="1"/>
    <col min="15342" max="15357" width="9.5703125" style="280" bestFit="1" customWidth="1"/>
    <col min="15358" max="15359" width="12.5703125" style="280" bestFit="1" customWidth="1"/>
    <col min="15360" max="15360" width="11.42578125" style="280" bestFit="1" customWidth="1"/>
    <col min="15361" max="15361" width="11" style="280" bestFit="1" customWidth="1"/>
    <col min="15362" max="15362" width="11.7109375" style="280" bestFit="1" customWidth="1"/>
    <col min="15363" max="15552" width="9.140625" style="280"/>
    <col min="15553" max="15553" width="6.7109375" style="280" customWidth="1"/>
    <col min="15554" max="15554" width="39.140625" style="280" customWidth="1"/>
    <col min="15555" max="15555" width="8.7109375" style="280" customWidth="1"/>
    <col min="15556" max="15556" width="11.7109375" style="280" customWidth="1"/>
    <col min="15557" max="15557" width="12.7109375" style="280" customWidth="1"/>
    <col min="15558" max="15558" width="12" style="280" customWidth="1"/>
    <col min="15559" max="15559" width="12.85546875" style="280" customWidth="1"/>
    <col min="15560" max="15560" width="11.42578125" style="280" customWidth="1"/>
    <col min="15561" max="15561" width="10.42578125" style="280" customWidth="1"/>
    <col min="15562" max="15562" width="11.7109375" style="280" customWidth="1"/>
    <col min="15563" max="15563" width="11.140625" style="280" customWidth="1"/>
    <col min="15564" max="15564" width="11.85546875" style="280" bestFit="1" customWidth="1"/>
    <col min="15565" max="15565" width="10.5703125" style="280" bestFit="1" customWidth="1"/>
    <col min="15566" max="15566" width="9.5703125" style="280" bestFit="1" customWidth="1"/>
    <col min="15567" max="15567" width="11.42578125" style="280" customWidth="1"/>
    <col min="15568" max="15568" width="10.5703125" style="280" customWidth="1"/>
    <col min="15569" max="15569" width="7.5703125" style="280" customWidth="1"/>
    <col min="15570" max="15570" width="9.5703125" style="280" bestFit="1" customWidth="1"/>
    <col min="15571" max="15571" width="11" style="280" bestFit="1" customWidth="1"/>
    <col min="15572" max="15572" width="10.140625" style="280" bestFit="1" customWidth="1"/>
    <col min="15573" max="15577" width="9.5703125" style="280" bestFit="1" customWidth="1"/>
    <col min="15578" max="15578" width="10.140625" style="280" bestFit="1" customWidth="1"/>
    <col min="15579" max="15580" width="9.5703125" style="280" bestFit="1" customWidth="1"/>
    <col min="15581" max="15581" width="10.28515625" style="280" customWidth="1"/>
    <col min="15582" max="15596" width="9.5703125" style="280" bestFit="1" customWidth="1"/>
    <col min="15597" max="15597" width="9.42578125" style="280" customWidth="1"/>
    <col min="15598" max="15613" width="9.5703125" style="280" bestFit="1" customWidth="1"/>
    <col min="15614" max="15615" width="12.5703125" style="280" bestFit="1" customWidth="1"/>
    <col min="15616" max="15616" width="11.42578125" style="280" bestFit="1" customWidth="1"/>
    <col min="15617" max="15617" width="11" style="280" bestFit="1" customWidth="1"/>
    <col min="15618" max="15618" width="11.7109375" style="280" bestFit="1" customWidth="1"/>
    <col min="15619" max="15808" width="9.140625" style="280"/>
    <col min="15809" max="15809" width="6.7109375" style="280" customWidth="1"/>
    <col min="15810" max="15810" width="39.140625" style="280" customWidth="1"/>
    <col min="15811" max="15811" width="8.7109375" style="280" customWidth="1"/>
    <col min="15812" max="15812" width="11.7109375" style="280" customWidth="1"/>
    <col min="15813" max="15813" width="12.7109375" style="280" customWidth="1"/>
    <col min="15814" max="15814" width="12" style="280" customWidth="1"/>
    <col min="15815" max="15815" width="12.85546875" style="280" customWidth="1"/>
    <col min="15816" max="15816" width="11.42578125" style="280" customWidth="1"/>
    <col min="15817" max="15817" width="10.42578125" style="280" customWidth="1"/>
    <col min="15818" max="15818" width="11.7109375" style="280" customWidth="1"/>
    <col min="15819" max="15819" width="11.140625" style="280" customWidth="1"/>
    <col min="15820" max="15820" width="11.85546875" style="280" bestFit="1" customWidth="1"/>
    <col min="15821" max="15821" width="10.5703125" style="280" bestFit="1" customWidth="1"/>
    <col min="15822" max="15822" width="9.5703125" style="280" bestFit="1" customWidth="1"/>
    <col min="15823" max="15823" width="11.42578125" style="280" customWidth="1"/>
    <col min="15824" max="15824" width="10.5703125" style="280" customWidth="1"/>
    <col min="15825" max="15825" width="7.5703125" style="280" customWidth="1"/>
    <col min="15826" max="15826" width="9.5703125" style="280" bestFit="1" customWidth="1"/>
    <col min="15827" max="15827" width="11" style="280" bestFit="1" customWidth="1"/>
    <col min="15828" max="15828" width="10.140625" style="280" bestFit="1" customWidth="1"/>
    <col min="15829" max="15833" width="9.5703125" style="280" bestFit="1" customWidth="1"/>
    <col min="15834" max="15834" width="10.140625" style="280" bestFit="1" customWidth="1"/>
    <col min="15835" max="15836" width="9.5703125" style="280" bestFit="1" customWidth="1"/>
    <col min="15837" max="15837" width="10.28515625" style="280" customWidth="1"/>
    <col min="15838" max="15852" width="9.5703125" style="280" bestFit="1" customWidth="1"/>
    <col min="15853" max="15853" width="9.42578125" style="280" customWidth="1"/>
    <col min="15854" max="15869" width="9.5703125" style="280" bestFit="1" customWidth="1"/>
    <col min="15870" max="15871" width="12.5703125" style="280" bestFit="1" customWidth="1"/>
    <col min="15872" max="15872" width="11.42578125" style="280" bestFit="1" customWidth="1"/>
    <col min="15873" max="15873" width="11" style="280" bestFit="1" customWidth="1"/>
    <col min="15874" max="15874" width="11.7109375" style="280" bestFit="1" customWidth="1"/>
    <col min="15875" max="16064" width="9.140625" style="280"/>
    <col min="16065" max="16065" width="6.7109375" style="280" customWidth="1"/>
    <col min="16066" max="16066" width="39.140625" style="280" customWidth="1"/>
    <col min="16067" max="16067" width="8.7109375" style="280" customWidth="1"/>
    <col min="16068" max="16068" width="11.7109375" style="280" customWidth="1"/>
    <col min="16069" max="16069" width="12.7109375" style="280" customWidth="1"/>
    <col min="16070" max="16070" width="12" style="280" customWidth="1"/>
    <col min="16071" max="16071" width="12.85546875" style="280" customWidth="1"/>
    <col min="16072" max="16072" width="11.42578125" style="280" customWidth="1"/>
    <col min="16073" max="16073" width="10.42578125" style="280" customWidth="1"/>
    <col min="16074" max="16074" width="11.7109375" style="280" customWidth="1"/>
    <col min="16075" max="16075" width="11.140625" style="280" customWidth="1"/>
    <col min="16076" max="16076" width="11.85546875" style="280" bestFit="1" customWidth="1"/>
    <col min="16077" max="16077" width="10.5703125" style="280" bestFit="1" customWidth="1"/>
    <col min="16078" max="16078" width="9.5703125" style="280" bestFit="1" customWidth="1"/>
    <col min="16079" max="16079" width="11.42578125" style="280" customWidth="1"/>
    <col min="16080" max="16080" width="10.5703125" style="280" customWidth="1"/>
    <col min="16081" max="16081" width="7.5703125" style="280" customWidth="1"/>
    <col min="16082" max="16082" width="9.5703125" style="280" bestFit="1" customWidth="1"/>
    <col min="16083" max="16083" width="11" style="280" bestFit="1" customWidth="1"/>
    <col min="16084" max="16084" width="10.140625" style="280" bestFit="1" customWidth="1"/>
    <col min="16085" max="16089" width="9.5703125" style="280" bestFit="1" customWidth="1"/>
    <col min="16090" max="16090" width="10.140625" style="280" bestFit="1" customWidth="1"/>
    <col min="16091" max="16092" width="9.5703125" style="280" bestFit="1" customWidth="1"/>
    <col min="16093" max="16093" width="10.28515625" style="280" customWidth="1"/>
    <col min="16094" max="16108" width="9.5703125" style="280" bestFit="1" customWidth="1"/>
    <col min="16109" max="16109" width="9.42578125" style="280" customWidth="1"/>
    <col min="16110" max="16125" width="9.5703125" style="280" bestFit="1" customWidth="1"/>
    <col min="16126" max="16127" width="12.5703125" style="280" bestFit="1" customWidth="1"/>
    <col min="16128" max="16128" width="11.42578125" style="280" bestFit="1" customWidth="1"/>
    <col min="16129" max="16129" width="11" style="280" bestFit="1" customWidth="1"/>
    <col min="16130" max="16130" width="11.7109375" style="280" bestFit="1" customWidth="1"/>
    <col min="16131" max="16384" width="9.140625" style="280"/>
  </cols>
  <sheetData>
    <row r="1" spans="1:62" ht="15.75" customHeight="1" x14ac:dyDescent="0.2">
      <c r="A1" s="288" t="s">
        <v>1275</v>
      </c>
    </row>
    <row r="2" spans="1:62" ht="27" customHeight="1" x14ac:dyDescent="0.2">
      <c r="A2" s="283" t="s">
        <v>1276</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row>
    <row r="3" spans="1:62" ht="11.25" customHeight="1" thickBot="1" x14ac:dyDescent="0.25">
      <c r="AC3" s="312"/>
      <c r="AD3" s="312"/>
      <c r="AE3" s="312"/>
      <c r="AF3" s="312"/>
      <c r="AG3" s="312"/>
      <c r="AH3" s="312"/>
      <c r="AI3" s="312"/>
      <c r="AJ3" s="312"/>
      <c r="AO3" s="312"/>
      <c r="AP3" s="312"/>
      <c r="AQ3" s="312"/>
      <c r="AR3" s="312"/>
      <c r="BF3" s="312"/>
      <c r="BG3" s="312"/>
      <c r="BH3" s="314"/>
      <c r="BI3" s="314" t="s">
        <v>0</v>
      </c>
    </row>
    <row r="4" spans="1:62" ht="15.75" customHeight="1" thickTop="1" x14ac:dyDescent="0.2">
      <c r="A4" s="1524" t="s">
        <v>1</v>
      </c>
      <c r="B4" s="1526" t="s">
        <v>514</v>
      </c>
      <c r="C4" s="1526" t="s">
        <v>3</v>
      </c>
      <c r="D4" s="1515" t="s">
        <v>1260</v>
      </c>
      <c r="E4" s="1520" t="s">
        <v>1261</v>
      </c>
      <c r="F4" s="1521" t="s">
        <v>1262</v>
      </c>
      <c r="G4" s="1522"/>
      <c r="H4" s="1522"/>
      <c r="I4" s="1522"/>
      <c r="J4" s="1522"/>
      <c r="K4" s="1522"/>
      <c r="L4" s="1522"/>
      <c r="M4" s="1522"/>
      <c r="N4" s="1522"/>
      <c r="O4" s="1522"/>
      <c r="P4" s="1522"/>
      <c r="Q4" s="1522"/>
      <c r="R4" s="1522"/>
      <c r="S4" s="1522"/>
      <c r="T4" s="1522"/>
      <c r="U4" s="1522"/>
      <c r="V4" s="1522"/>
      <c r="W4" s="1522"/>
      <c r="X4" s="1522"/>
      <c r="Y4" s="1522"/>
      <c r="Z4" s="1522"/>
      <c r="AA4" s="1522"/>
      <c r="AB4" s="1522"/>
      <c r="AC4" s="1522"/>
      <c r="AD4" s="1522"/>
      <c r="AE4" s="1522"/>
      <c r="AF4" s="1522"/>
      <c r="AG4" s="1522"/>
      <c r="AH4" s="1522"/>
      <c r="AI4" s="1522"/>
      <c r="AJ4" s="1522"/>
      <c r="AK4" s="1522"/>
      <c r="AL4" s="1522"/>
      <c r="AM4" s="1522"/>
      <c r="AN4" s="1522"/>
      <c r="AO4" s="1522"/>
      <c r="AP4" s="1522"/>
      <c r="AQ4" s="1522"/>
      <c r="AR4" s="1522"/>
      <c r="AS4" s="1522"/>
      <c r="AT4" s="1522"/>
      <c r="AU4" s="1522"/>
      <c r="AV4" s="1522"/>
      <c r="AW4" s="1522"/>
      <c r="AX4" s="1522"/>
      <c r="AY4" s="1522"/>
      <c r="AZ4" s="1522"/>
      <c r="BA4" s="1522"/>
      <c r="BB4" s="1522"/>
      <c r="BC4" s="1522"/>
      <c r="BD4" s="1522"/>
      <c r="BE4" s="1522"/>
      <c r="BF4" s="1522"/>
      <c r="BG4" s="1522"/>
      <c r="BH4" s="1523"/>
      <c r="BI4" s="1530" t="s">
        <v>1263</v>
      </c>
      <c r="BJ4" s="1530" t="s">
        <v>1264</v>
      </c>
    </row>
    <row r="5" spans="1:62" ht="27" customHeight="1" x14ac:dyDescent="0.2">
      <c r="A5" s="1525"/>
      <c r="B5" s="1513"/>
      <c r="C5" s="1513"/>
      <c r="D5" s="1516"/>
      <c r="E5" s="1516"/>
      <c r="F5" s="333" t="s">
        <v>39</v>
      </c>
      <c r="G5" s="184" t="s">
        <v>42</v>
      </c>
      <c r="H5" s="326" t="s">
        <v>44</v>
      </c>
      <c r="I5" s="326" t="s">
        <v>46</v>
      </c>
      <c r="J5" s="184" t="s">
        <v>49</v>
      </c>
      <c r="K5" s="184" t="s">
        <v>52</v>
      </c>
      <c r="L5" s="184" t="s">
        <v>55</v>
      </c>
      <c r="M5" s="184" t="s">
        <v>58</v>
      </c>
      <c r="N5" s="184" t="s">
        <v>61</v>
      </c>
      <c r="O5" s="184" t="s">
        <v>63</v>
      </c>
      <c r="P5" s="184" t="s">
        <v>66</v>
      </c>
      <c r="Q5" s="184" t="s">
        <v>68</v>
      </c>
      <c r="R5" s="333" t="s">
        <v>70</v>
      </c>
      <c r="S5" s="184" t="s">
        <v>73</v>
      </c>
      <c r="T5" s="184" t="s">
        <v>76</v>
      </c>
      <c r="U5" s="184" t="s">
        <v>79</v>
      </c>
      <c r="V5" s="184" t="s">
        <v>521</v>
      </c>
      <c r="W5" s="184" t="s">
        <v>82</v>
      </c>
      <c r="X5" s="184" t="s">
        <v>85</v>
      </c>
      <c r="Y5" s="184" t="s">
        <v>88</v>
      </c>
      <c r="Z5" s="184" t="s">
        <v>91</v>
      </c>
      <c r="AA5" s="184" t="s">
        <v>93</v>
      </c>
      <c r="AB5" s="184" t="s">
        <v>96</v>
      </c>
      <c r="AC5" s="326" t="s">
        <v>99</v>
      </c>
      <c r="AD5" s="326" t="s">
        <v>101</v>
      </c>
      <c r="AE5" s="326" t="s">
        <v>103</v>
      </c>
      <c r="AF5" s="326" t="s">
        <v>105</v>
      </c>
      <c r="AG5" s="326" t="s">
        <v>107</v>
      </c>
      <c r="AH5" s="326" t="s">
        <v>109</v>
      </c>
      <c r="AI5" s="326" t="s">
        <v>111</v>
      </c>
      <c r="AJ5" s="326" t="s">
        <v>113</v>
      </c>
      <c r="AK5" s="184" t="s">
        <v>117</v>
      </c>
      <c r="AL5" s="184" t="s">
        <v>119</v>
      </c>
      <c r="AM5" s="184" t="s">
        <v>121</v>
      </c>
      <c r="AN5" s="184" t="s">
        <v>123</v>
      </c>
      <c r="AO5" s="326" t="s">
        <v>125</v>
      </c>
      <c r="AP5" s="326" t="s">
        <v>127</v>
      </c>
      <c r="AQ5" s="326" t="s">
        <v>129</v>
      </c>
      <c r="AR5" s="184" t="s">
        <v>131</v>
      </c>
      <c r="AS5" s="184" t="s">
        <v>134</v>
      </c>
      <c r="AT5" s="184" t="s">
        <v>137</v>
      </c>
      <c r="AU5" s="184" t="s">
        <v>140</v>
      </c>
      <c r="AV5" s="184" t="s">
        <v>143</v>
      </c>
      <c r="AW5" s="184" t="s">
        <v>146</v>
      </c>
      <c r="AX5" s="184" t="s">
        <v>149</v>
      </c>
      <c r="AY5" s="184" t="s">
        <v>152</v>
      </c>
      <c r="AZ5" s="184" t="s">
        <v>155</v>
      </c>
      <c r="BA5" s="184" t="s">
        <v>157</v>
      </c>
      <c r="BB5" s="184" t="s">
        <v>160</v>
      </c>
      <c r="BC5" s="184" t="s">
        <v>163</v>
      </c>
      <c r="BD5" s="333" t="s">
        <v>165</v>
      </c>
      <c r="BE5" s="351" t="s">
        <v>167</v>
      </c>
      <c r="BF5" s="351" t="s">
        <v>525</v>
      </c>
      <c r="BG5" s="351" t="s">
        <v>528</v>
      </c>
      <c r="BH5" s="351" t="s">
        <v>169</v>
      </c>
      <c r="BI5" s="1511"/>
      <c r="BJ5" s="1511"/>
    </row>
    <row r="6" spans="1:62" s="288" customFormat="1" ht="20.100000000000001" customHeight="1" x14ac:dyDescent="0.2">
      <c r="A6" s="374"/>
      <c r="B6" s="334" t="s">
        <v>1265</v>
      </c>
      <c r="C6" s="334"/>
      <c r="D6" s="308">
        <v>136.41</v>
      </c>
      <c r="E6" s="308"/>
      <c r="F6" s="308"/>
      <c r="G6" s="308"/>
      <c r="H6" s="308"/>
      <c r="I6" s="308"/>
      <c r="J6" s="308"/>
      <c r="K6" s="308"/>
      <c r="L6" s="308"/>
      <c r="M6" s="308"/>
      <c r="N6" s="308"/>
      <c r="O6" s="308"/>
      <c r="P6" s="308"/>
      <c r="Q6" s="308"/>
      <c r="R6" s="308"/>
      <c r="S6" s="308"/>
      <c r="T6" s="308"/>
      <c r="U6" s="308"/>
      <c r="V6" s="308"/>
      <c r="W6" s="308"/>
      <c r="X6" s="308"/>
      <c r="Y6" s="308"/>
      <c r="Z6" s="308"/>
      <c r="AA6" s="308"/>
      <c r="AB6" s="308"/>
      <c r="AC6" s="335"/>
      <c r="AD6" s="335"/>
      <c r="AE6" s="335"/>
      <c r="AF6" s="335"/>
      <c r="AG6" s="335"/>
      <c r="AH6" s="335"/>
      <c r="AI6" s="335"/>
      <c r="AJ6" s="335"/>
      <c r="AK6" s="308"/>
      <c r="AL6" s="308"/>
      <c r="AM6" s="308"/>
      <c r="AN6" s="308"/>
      <c r="AO6" s="335"/>
      <c r="AP6" s="335"/>
      <c r="AQ6" s="335"/>
      <c r="AR6" s="308"/>
      <c r="AS6" s="308"/>
      <c r="AT6" s="308"/>
      <c r="AU6" s="308"/>
      <c r="AV6" s="308"/>
      <c r="AW6" s="308"/>
      <c r="AX6" s="308"/>
      <c r="AY6" s="308"/>
      <c r="AZ6" s="308"/>
      <c r="BA6" s="308"/>
      <c r="BB6" s="308"/>
      <c r="BC6" s="308"/>
      <c r="BD6" s="308"/>
      <c r="BE6" s="308"/>
      <c r="BF6" s="335"/>
      <c r="BG6" s="335"/>
      <c r="BH6" s="335"/>
      <c r="BI6" s="336"/>
      <c r="BJ6" s="336">
        <v>136.41</v>
      </c>
    </row>
    <row r="7" spans="1:62" ht="20.100000000000001" customHeight="1" x14ac:dyDescent="0.2">
      <c r="A7" s="374">
        <v>1</v>
      </c>
      <c r="B7" s="337" t="s">
        <v>38</v>
      </c>
      <c r="C7" s="334" t="s">
        <v>39</v>
      </c>
      <c r="D7" s="320">
        <v>18.350000000000001</v>
      </c>
      <c r="E7" s="320">
        <v>0</v>
      </c>
      <c r="F7" s="320">
        <v>0</v>
      </c>
      <c r="G7" s="320">
        <v>0</v>
      </c>
      <c r="H7" s="320">
        <v>0</v>
      </c>
      <c r="I7" s="320">
        <v>0</v>
      </c>
      <c r="J7" s="320">
        <v>0</v>
      </c>
      <c r="K7" s="320">
        <v>0</v>
      </c>
      <c r="L7" s="320">
        <v>0</v>
      </c>
      <c r="M7" s="320">
        <v>0</v>
      </c>
      <c r="N7" s="320">
        <v>0</v>
      </c>
      <c r="O7" s="320">
        <v>0</v>
      </c>
      <c r="P7" s="320">
        <v>0</v>
      </c>
      <c r="Q7" s="320">
        <v>0</v>
      </c>
      <c r="R7" s="320">
        <v>0</v>
      </c>
      <c r="S7" s="320">
        <v>0</v>
      </c>
      <c r="T7" s="320">
        <v>0</v>
      </c>
      <c r="U7" s="320">
        <v>0</v>
      </c>
      <c r="V7" s="320">
        <v>0</v>
      </c>
      <c r="W7" s="320">
        <v>0</v>
      </c>
      <c r="X7" s="320">
        <v>0</v>
      </c>
      <c r="Y7" s="320">
        <v>0</v>
      </c>
      <c r="Z7" s="320">
        <v>0</v>
      </c>
      <c r="AA7" s="320">
        <v>0</v>
      </c>
      <c r="AB7" s="320">
        <v>0</v>
      </c>
      <c r="AC7" s="338">
        <v>0</v>
      </c>
      <c r="AD7" s="338">
        <v>0</v>
      </c>
      <c r="AE7" s="338">
        <v>0</v>
      </c>
      <c r="AF7" s="338">
        <v>0</v>
      </c>
      <c r="AG7" s="338">
        <v>0</v>
      </c>
      <c r="AH7" s="338">
        <v>0</v>
      </c>
      <c r="AI7" s="338">
        <v>0</v>
      </c>
      <c r="AJ7" s="338">
        <v>0</v>
      </c>
      <c r="AK7" s="320">
        <v>0</v>
      </c>
      <c r="AL7" s="320">
        <v>0</v>
      </c>
      <c r="AM7" s="320">
        <v>0</v>
      </c>
      <c r="AN7" s="320">
        <v>0</v>
      </c>
      <c r="AO7" s="338">
        <v>0</v>
      </c>
      <c r="AP7" s="338">
        <v>0</v>
      </c>
      <c r="AQ7" s="338">
        <v>0</v>
      </c>
      <c r="AR7" s="320">
        <v>0</v>
      </c>
      <c r="AS7" s="320">
        <v>0</v>
      </c>
      <c r="AT7" s="320">
        <v>0</v>
      </c>
      <c r="AU7" s="320">
        <v>0</v>
      </c>
      <c r="AV7" s="320">
        <v>0</v>
      </c>
      <c r="AW7" s="320">
        <v>0</v>
      </c>
      <c r="AX7" s="320">
        <v>0</v>
      </c>
      <c r="AY7" s="320">
        <v>0</v>
      </c>
      <c r="AZ7" s="320">
        <v>0</v>
      </c>
      <c r="BA7" s="320">
        <v>0</v>
      </c>
      <c r="BB7" s="320">
        <v>0</v>
      </c>
      <c r="BC7" s="320">
        <v>0</v>
      </c>
      <c r="BD7" s="320">
        <v>0</v>
      </c>
      <c r="BE7" s="320">
        <v>0</v>
      </c>
      <c r="BF7" s="338">
        <v>0</v>
      </c>
      <c r="BG7" s="338">
        <v>0</v>
      </c>
      <c r="BH7" s="338">
        <v>0</v>
      </c>
      <c r="BI7" s="339">
        <v>-6.96</v>
      </c>
      <c r="BJ7" s="339">
        <v>11.39</v>
      </c>
    </row>
    <row r="8" spans="1:62" ht="20.100000000000001" customHeight="1" x14ac:dyDescent="0.2">
      <c r="A8" s="375" t="s">
        <v>40</v>
      </c>
      <c r="B8" s="341" t="s">
        <v>41</v>
      </c>
      <c r="C8" s="340" t="s">
        <v>42</v>
      </c>
      <c r="D8" s="202">
        <v>0</v>
      </c>
      <c r="E8" s="202">
        <v>0</v>
      </c>
      <c r="F8" s="320">
        <v>0</v>
      </c>
      <c r="G8" s="202">
        <v>0</v>
      </c>
      <c r="H8" s="202">
        <v>0</v>
      </c>
      <c r="I8" s="202">
        <v>0</v>
      </c>
      <c r="J8" s="202">
        <v>0</v>
      </c>
      <c r="K8" s="202">
        <v>0</v>
      </c>
      <c r="L8" s="202">
        <v>0</v>
      </c>
      <c r="M8" s="202">
        <v>0</v>
      </c>
      <c r="N8" s="202">
        <v>0</v>
      </c>
      <c r="O8" s="202">
        <v>0</v>
      </c>
      <c r="P8" s="202">
        <v>0</v>
      </c>
      <c r="Q8" s="202">
        <v>0</v>
      </c>
      <c r="R8" s="202">
        <v>0</v>
      </c>
      <c r="S8" s="202">
        <v>0</v>
      </c>
      <c r="T8" s="202">
        <v>0</v>
      </c>
      <c r="U8" s="202">
        <v>0</v>
      </c>
      <c r="V8" s="202">
        <v>0</v>
      </c>
      <c r="W8" s="202">
        <v>0</v>
      </c>
      <c r="X8" s="202">
        <v>0</v>
      </c>
      <c r="Y8" s="202">
        <v>0</v>
      </c>
      <c r="Z8" s="202">
        <v>0</v>
      </c>
      <c r="AA8" s="202">
        <v>0</v>
      </c>
      <c r="AB8" s="202">
        <v>0</v>
      </c>
      <c r="AC8" s="319">
        <v>0</v>
      </c>
      <c r="AD8" s="319">
        <v>0</v>
      </c>
      <c r="AE8" s="319">
        <v>0</v>
      </c>
      <c r="AF8" s="319">
        <v>0</v>
      </c>
      <c r="AG8" s="319">
        <v>0</v>
      </c>
      <c r="AH8" s="319">
        <v>0</v>
      </c>
      <c r="AI8" s="319">
        <v>0</v>
      </c>
      <c r="AJ8" s="319">
        <v>0</v>
      </c>
      <c r="AK8" s="202">
        <v>0</v>
      </c>
      <c r="AL8" s="202">
        <v>0</v>
      </c>
      <c r="AM8" s="202">
        <v>0</v>
      </c>
      <c r="AN8" s="202">
        <v>0</v>
      </c>
      <c r="AO8" s="319">
        <v>0</v>
      </c>
      <c r="AP8" s="319">
        <v>0</v>
      </c>
      <c r="AQ8" s="319">
        <v>0</v>
      </c>
      <c r="AR8" s="202">
        <v>0</v>
      </c>
      <c r="AS8" s="202">
        <v>0</v>
      </c>
      <c r="AT8" s="202">
        <v>0</v>
      </c>
      <c r="AU8" s="202">
        <v>0</v>
      </c>
      <c r="AV8" s="202">
        <v>0</v>
      </c>
      <c r="AW8" s="202">
        <v>0</v>
      </c>
      <c r="AX8" s="202">
        <v>0</v>
      </c>
      <c r="AY8" s="202">
        <v>0</v>
      </c>
      <c r="AZ8" s="202">
        <v>0</v>
      </c>
      <c r="BA8" s="202">
        <v>0</v>
      </c>
      <c r="BB8" s="202">
        <v>0</v>
      </c>
      <c r="BC8" s="202">
        <v>0</v>
      </c>
      <c r="BD8" s="202">
        <v>0</v>
      </c>
      <c r="BE8" s="202">
        <v>0</v>
      </c>
      <c r="BF8" s="319">
        <v>0</v>
      </c>
      <c r="BG8" s="319">
        <v>0</v>
      </c>
      <c r="BH8" s="319">
        <v>0</v>
      </c>
      <c r="BI8" s="321">
        <v>0</v>
      </c>
      <c r="BJ8" s="321">
        <v>0</v>
      </c>
    </row>
    <row r="9" spans="1:62" ht="20.100000000000001" customHeight="1" x14ac:dyDescent="0.2">
      <c r="A9" s="375"/>
      <c r="B9" s="342" t="s">
        <v>43</v>
      </c>
      <c r="C9" s="343" t="s">
        <v>44</v>
      </c>
      <c r="D9" s="202">
        <v>0</v>
      </c>
      <c r="E9" s="202">
        <v>0</v>
      </c>
      <c r="F9" s="320">
        <v>0</v>
      </c>
      <c r="G9" s="202">
        <v>0</v>
      </c>
      <c r="H9" s="202">
        <v>0</v>
      </c>
      <c r="I9" s="202">
        <v>0</v>
      </c>
      <c r="J9" s="202">
        <v>0</v>
      </c>
      <c r="K9" s="202">
        <v>0</v>
      </c>
      <c r="L9" s="202">
        <v>0</v>
      </c>
      <c r="M9" s="202">
        <v>0</v>
      </c>
      <c r="N9" s="202">
        <v>0</v>
      </c>
      <c r="O9" s="202">
        <v>0</v>
      </c>
      <c r="P9" s="202">
        <v>0</v>
      </c>
      <c r="Q9" s="202">
        <v>0</v>
      </c>
      <c r="R9" s="202">
        <v>0</v>
      </c>
      <c r="S9" s="202">
        <v>0</v>
      </c>
      <c r="T9" s="202">
        <v>0</v>
      </c>
      <c r="U9" s="202">
        <v>0</v>
      </c>
      <c r="V9" s="202">
        <v>0</v>
      </c>
      <c r="W9" s="202">
        <v>0</v>
      </c>
      <c r="X9" s="202">
        <v>0</v>
      </c>
      <c r="Y9" s="202">
        <v>0</v>
      </c>
      <c r="Z9" s="202">
        <v>0</v>
      </c>
      <c r="AA9" s="202">
        <v>0</v>
      </c>
      <c r="AB9" s="202">
        <v>0</v>
      </c>
      <c r="AC9" s="319">
        <v>0</v>
      </c>
      <c r="AD9" s="319">
        <v>0</v>
      </c>
      <c r="AE9" s="319">
        <v>0</v>
      </c>
      <c r="AF9" s="319">
        <v>0</v>
      </c>
      <c r="AG9" s="319">
        <v>0</v>
      </c>
      <c r="AH9" s="319">
        <v>0</v>
      </c>
      <c r="AI9" s="319">
        <v>0</v>
      </c>
      <c r="AJ9" s="319">
        <v>0</v>
      </c>
      <c r="AK9" s="202">
        <v>0</v>
      </c>
      <c r="AL9" s="202">
        <v>0</v>
      </c>
      <c r="AM9" s="202">
        <v>0</v>
      </c>
      <c r="AN9" s="202">
        <v>0</v>
      </c>
      <c r="AO9" s="319">
        <v>0</v>
      </c>
      <c r="AP9" s="319">
        <v>0</v>
      </c>
      <c r="AQ9" s="319">
        <v>0</v>
      </c>
      <c r="AR9" s="202">
        <v>0</v>
      </c>
      <c r="AS9" s="202">
        <v>0</v>
      </c>
      <c r="AT9" s="202">
        <v>0</v>
      </c>
      <c r="AU9" s="202">
        <v>0</v>
      </c>
      <c r="AV9" s="202">
        <v>0</v>
      </c>
      <c r="AW9" s="202">
        <v>0</v>
      </c>
      <c r="AX9" s="202">
        <v>0</v>
      </c>
      <c r="AY9" s="202">
        <v>0</v>
      </c>
      <c r="AZ9" s="202">
        <v>0</v>
      </c>
      <c r="BA9" s="202">
        <v>0</v>
      </c>
      <c r="BB9" s="202">
        <v>0</v>
      </c>
      <c r="BC9" s="202">
        <v>0</v>
      </c>
      <c r="BD9" s="202">
        <v>0</v>
      </c>
      <c r="BE9" s="202">
        <v>0</v>
      </c>
      <c r="BF9" s="319">
        <v>0</v>
      </c>
      <c r="BG9" s="319">
        <v>0</v>
      </c>
      <c r="BH9" s="319">
        <v>0</v>
      </c>
      <c r="BI9" s="321">
        <v>0</v>
      </c>
      <c r="BJ9" s="321">
        <v>0</v>
      </c>
    </row>
    <row r="10" spans="1:62" ht="20.100000000000001" customHeight="1" x14ac:dyDescent="0.2">
      <c r="A10" s="375"/>
      <c r="B10" s="342" t="s">
        <v>661</v>
      </c>
      <c r="C10" s="343" t="s">
        <v>46</v>
      </c>
      <c r="D10" s="202">
        <v>0</v>
      </c>
      <c r="E10" s="202">
        <v>0</v>
      </c>
      <c r="F10" s="320">
        <v>0</v>
      </c>
      <c r="G10" s="202">
        <v>0</v>
      </c>
      <c r="H10" s="202">
        <v>0</v>
      </c>
      <c r="I10" s="202">
        <v>0</v>
      </c>
      <c r="J10" s="202">
        <v>0</v>
      </c>
      <c r="K10" s="202">
        <v>0</v>
      </c>
      <c r="L10" s="202">
        <v>0</v>
      </c>
      <c r="M10" s="202">
        <v>0</v>
      </c>
      <c r="N10" s="202">
        <v>0</v>
      </c>
      <c r="O10" s="202">
        <v>0</v>
      </c>
      <c r="P10" s="202">
        <v>0</v>
      </c>
      <c r="Q10" s="202">
        <v>0</v>
      </c>
      <c r="R10" s="202">
        <v>0</v>
      </c>
      <c r="S10" s="202">
        <v>0</v>
      </c>
      <c r="T10" s="202">
        <v>0</v>
      </c>
      <c r="U10" s="202">
        <v>0</v>
      </c>
      <c r="V10" s="202">
        <v>0</v>
      </c>
      <c r="W10" s="202">
        <v>0</v>
      </c>
      <c r="X10" s="202">
        <v>0</v>
      </c>
      <c r="Y10" s="202">
        <v>0</v>
      </c>
      <c r="Z10" s="202">
        <v>0</v>
      </c>
      <c r="AA10" s="202">
        <v>0</v>
      </c>
      <c r="AB10" s="202">
        <v>0</v>
      </c>
      <c r="AC10" s="319">
        <v>0</v>
      </c>
      <c r="AD10" s="319">
        <v>0</v>
      </c>
      <c r="AE10" s="319">
        <v>0</v>
      </c>
      <c r="AF10" s="319">
        <v>0</v>
      </c>
      <c r="AG10" s="319">
        <v>0</v>
      </c>
      <c r="AH10" s="319">
        <v>0</v>
      </c>
      <c r="AI10" s="319">
        <v>0</v>
      </c>
      <c r="AJ10" s="319">
        <v>0</v>
      </c>
      <c r="AK10" s="202">
        <v>0</v>
      </c>
      <c r="AL10" s="202">
        <v>0</v>
      </c>
      <c r="AM10" s="202">
        <v>0</v>
      </c>
      <c r="AN10" s="202">
        <v>0</v>
      </c>
      <c r="AO10" s="319">
        <v>0</v>
      </c>
      <c r="AP10" s="319">
        <v>0</v>
      </c>
      <c r="AQ10" s="319">
        <v>0</v>
      </c>
      <c r="AR10" s="202">
        <v>0</v>
      </c>
      <c r="AS10" s="202">
        <v>0</v>
      </c>
      <c r="AT10" s="202">
        <v>0</v>
      </c>
      <c r="AU10" s="202">
        <v>0</v>
      </c>
      <c r="AV10" s="202">
        <v>0</v>
      </c>
      <c r="AW10" s="202">
        <v>0</v>
      </c>
      <c r="AX10" s="202">
        <v>0</v>
      </c>
      <c r="AY10" s="202">
        <v>0</v>
      </c>
      <c r="AZ10" s="202">
        <v>0</v>
      </c>
      <c r="BA10" s="202">
        <v>0</v>
      </c>
      <c r="BB10" s="202">
        <v>0</v>
      </c>
      <c r="BC10" s="202">
        <v>0</v>
      </c>
      <c r="BD10" s="202">
        <v>0</v>
      </c>
      <c r="BE10" s="202">
        <v>0</v>
      </c>
      <c r="BF10" s="319">
        <v>0</v>
      </c>
      <c r="BG10" s="319">
        <v>0</v>
      </c>
      <c r="BH10" s="319">
        <v>0</v>
      </c>
      <c r="BI10" s="321">
        <v>0</v>
      </c>
      <c r="BJ10" s="321">
        <v>0</v>
      </c>
    </row>
    <row r="11" spans="1:62" ht="20.100000000000001" customHeight="1" x14ac:dyDescent="0.2">
      <c r="A11" s="375" t="s">
        <v>47</v>
      </c>
      <c r="B11" s="341" t="s">
        <v>48</v>
      </c>
      <c r="C11" s="340" t="s">
        <v>49</v>
      </c>
      <c r="D11" s="202">
        <v>12.3</v>
      </c>
      <c r="E11" s="202">
        <v>0</v>
      </c>
      <c r="F11" s="320">
        <v>0</v>
      </c>
      <c r="G11" s="202">
        <v>0</v>
      </c>
      <c r="H11" s="202">
        <v>0</v>
      </c>
      <c r="I11" s="202">
        <v>0</v>
      </c>
      <c r="J11" s="202">
        <v>0</v>
      </c>
      <c r="K11" s="202">
        <v>0</v>
      </c>
      <c r="L11" s="202">
        <v>0</v>
      </c>
      <c r="M11" s="202">
        <v>0</v>
      </c>
      <c r="N11" s="202">
        <v>0</v>
      </c>
      <c r="O11" s="202">
        <v>0</v>
      </c>
      <c r="P11" s="202">
        <v>0</v>
      </c>
      <c r="Q11" s="202">
        <v>0</v>
      </c>
      <c r="R11" s="202">
        <v>0</v>
      </c>
      <c r="S11" s="202">
        <v>0</v>
      </c>
      <c r="T11" s="202">
        <v>0</v>
      </c>
      <c r="U11" s="202">
        <v>0</v>
      </c>
      <c r="V11" s="202">
        <v>0</v>
      </c>
      <c r="W11" s="202">
        <v>0</v>
      </c>
      <c r="X11" s="202">
        <v>0</v>
      </c>
      <c r="Y11" s="202">
        <v>0</v>
      </c>
      <c r="Z11" s="202">
        <v>0</v>
      </c>
      <c r="AA11" s="202">
        <v>0</v>
      </c>
      <c r="AB11" s="202">
        <v>0</v>
      </c>
      <c r="AC11" s="319">
        <v>0</v>
      </c>
      <c r="AD11" s="319">
        <v>0</v>
      </c>
      <c r="AE11" s="319">
        <v>0</v>
      </c>
      <c r="AF11" s="319">
        <v>0</v>
      </c>
      <c r="AG11" s="319">
        <v>0</v>
      </c>
      <c r="AH11" s="319">
        <v>0</v>
      </c>
      <c r="AI11" s="319">
        <v>0</v>
      </c>
      <c r="AJ11" s="319">
        <v>0</v>
      </c>
      <c r="AK11" s="202">
        <v>0</v>
      </c>
      <c r="AL11" s="202">
        <v>0</v>
      </c>
      <c r="AM11" s="202">
        <v>0</v>
      </c>
      <c r="AN11" s="202">
        <v>0</v>
      </c>
      <c r="AO11" s="319">
        <v>0</v>
      </c>
      <c r="AP11" s="319">
        <v>0</v>
      </c>
      <c r="AQ11" s="319">
        <v>0</v>
      </c>
      <c r="AR11" s="202">
        <v>0</v>
      </c>
      <c r="AS11" s="202">
        <v>0</v>
      </c>
      <c r="AT11" s="202">
        <v>0</v>
      </c>
      <c r="AU11" s="202">
        <v>0</v>
      </c>
      <c r="AV11" s="202">
        <v>0</v>
      </c>
      <c r="AW11" s="202">
        <v>0</v>
      </c>
      <c r="AX11" s="202">
        <v>0</v>
      </c>
      <c r="AY11" s="202">
        <v>0</v>
      </c>
      <c r="AZ11" s="202">
        <v>0</v>
      </c>
      <c r="BA11" s="202">
        <v>0</v>
      </c>
      <c r="BB11" s="202">
        <v>0</v>
      </c>
      <c r="BC11" s="202">
        <v>0</v>
      </c>
      <c r="BD11" s="202">
        <v>0</v>
      </c>
      <c r="BE11" s="202">
        <v>0</v>
      </c>
      <c r="BF11" s="319">
        <v>0</v>
      </c>
      <c r="BG11" s="319">
        <v>0</v>
      </c>
      <c r="BH11" s="319">
        <v>0</v>
      </c>
      <c r="BI11" s="321">
        <v>-4.42</v>
      </c>
      <c r="BJ11" s="321">
        <v>7.88</v>
      </c>
    </row>
    <row r="12" spans="1:62" ht="20.100000000000001" customHeight="1" x14ac:dyDescent="0.2">
      <c r="A12" s="375" t="s">
        <v>50</v>
      </c>
      <c r="B12" s="341" t="s">
        <v>51</v>
      </c>
      <c r="C12" s="340" t="s">
        <v>52</v>
      </c>
      <c r="D12" s="202">
        <v>6.05</v>
      </c>
      <c r="E12" s="202">
        <v>0</v>
      </c>
      <c r="F12" s="320">
        <v>0</v>
      </c>
      <c r="G12" s="202">
        <v>0</v>
      </c>
      <c r="H12" s="202">
        <v>0</v>
      </c>
      <c r="I12" s="202">
        <v>0</v>
      </c>
      <c r="J12" s="202">
        <v>0</v>
      </c>
      <c r="K12" s="202">
        <v>0</v>
      </c>
      <c r="L12" s="202">
        <v>0</v>
      </c>
      <c r="M12" s="202">
        <v>0</v>
      </c>
      <c r="N12" s="202">
        <v>0</v>
      </c>
      <c r="O12" s="202">
        <v>0</v>
      </c>
      <c r="P12" s="202">
        <v>0</v>
      </c>
      <c r="Q12" s="202">
        <v>0</v>
      </c>
      <c r="R12" s="202">
        <v>0</v>
      </c>
      <c r="S12" s="202">
        <v>0</v>
      </c>
      <c r="T12" s="202">
        <v>0</v>
      </c>
      <c r="U12" s="202">
        <v>0</v>
      </c>
      <c r="V12" s="202">
        <v>0</v>
      </c>
      <c r="W12" s="202">
        <v>0</v>
      </c>
      <c r="X12" s="202">
        <v>0</v>
      </c>
      <c r="Y12" s="202">
        <v>0</v>
      </c>
      <c r="Z12" s="202">
        <v>0</v>
      </c>
      <c r="AA12" s="202">
        <v>0</v>
      </c>
      <c r="AB12" s="202">
        <v>0</v>
      </c>
      <c r="AC12" s="319">
        <v>0</v>
      </c>
      <c r="AD12" s="319">
        <v>0</v>
      </c>
      <c r="AE12" s="319">
        <v>0</v>
      </c>
      <c r="AF12" s="319">
        <v>0</v>
      </c>
      <c r="AG12" s="319">
        <v>0</v>
      </c>
      <c r="AH12" s="319">
        <v>0</v>
      </c>
      <c r="AI12" s="319">
        <v>0</v>
      </c>
      <c r="AJ12" s="319">
        <v>0</v>
      </c>
      <c r="AK12" s="202">
        <v>0</v>
      </c>
      <c r="AL12" s="202">
        <v>0</v>
      </c>
      <c r="AM12" s="202">
        <v>0</v>
      </c>
      <c r="AN12" s="202">
        <v>0</v>
      </c>
      <c r="AO12" s="319">
        <v>0</v>
      </c>
      <c r="AP12" s="319">
        <v>0</v>
      </c>
      <c r="AQ12" s="319">
        <v>0</v>
      </c>
      <c r="AR12" s="202">
        <v>0</v>
      </c>
      <c r="AS12" s="202">
        <v>0</v>
      </c>
      <c r="AT12" s="202">
        <v>0</v>
      </c>
      <c r="AU12" s="202">
        <v>0</v>
      </c>
      <c r="AV12" s="202">
        <v>0</v>
      </c>
      <c r="AW12" s="202">
        <v>0</v>
      </c>
      <c r="AX12" s="202">
        <v>0</v>
      </c>
      <c r="AY12" s="202">
        <v>0</v>
      </c>
      <c r="AZ12" s="202">
        <v>0</v>
      </c>
      <c r="BA12" s="202">
        <v>0</v>
      </c>
      <c r="BB12" s="202">
        <v>0</v>
      </c>
      <c r="BC12" s="202">
        <v>0</v>
      </c>
      <c r="BD12" s="202">
        <v>0</v>
      </c>
      <c r="BE12" s="202">
        <v>0</v>
      </c>
      <c r="BF12" s="319">
        <v>0</v>
      </c>
      <c r="BG12" s="319">
        <v>0</v>
      </c>
      <c r="BH12" s="319">
        <v>0</v>
      </c>
      <c r="BI12" s="321">
        <v>-2.54</v>
      </c>
      <c r="BJ12" s="321">
        <v>3.51</v>
      </c>
    </row>
    <row r="13" spans="1:62" ht="20.100000000000001" customHeight="1" x14ac:dyDescent="0.2">
      <c r="A13" s="375" t="s">
        <v>53</v>
      </c>
      <c r="B13" s="341" t="s">
        <v>54</v>
      </c>
      <c r="C13" s="340" t="s">
        <v>55</v>
      </c>
      <c r="D13" s="202">
        <v>0</v>
      </c>
      <c r="E13" s="202">
        <v>0</v>
      </c>
      <c r="F13" s="320">
        <v>0</v>
      </c>
      <c r="G13" s="202">
        <v>0</v>
      </c>
      <c r="H13" s="202">
        <v>0</v>
      </c>
      <c r="I13" s="202">
        <v>0</v>
      </c>
      <c r="J13" s="202">
        <v>0</v>
      </c>
      <c r="K13" s="202">
        <v>0</v>
      </c>
      <c r="L13" s="202">
        <v>0</v>
      </c>
      <c r="M13" s="202">
        <v>0</v>
      </c>
      <c r="N13" s="202">
        <v>0</v>
      </c>
      <c r="O13" s="202">
        <v>0</v>
      </c>
      <c r="P13" s="202">
        <v>0</v>
      </c>
      <c r="Q13" s="202">
        <v>0</v>
      </c>
      <c r="R13" s="202">
        <v>0</v>
      </c>
      <c r="S13" s="202">
        <v>0</v>
      </c>
      <c r="T13" s="202">
        <v>0</v>
      </c>
      <c r="U13" s="202">
        <v>0</v>
      </c>
      <c r="V13" s="202">
        <v>0</v>
      </c>
      <c r="W13" s="202">
        <v>0</v>
      </c>
      <c r="X13" s="202">
        <v>0</v>
      </c>
      <c r="Y13" s="202">
        <v>0</v>
      </c>
      <c r="Z13" s="202">
        <v>0</v>
      </c>
      <c r="AA13" s="202">
        <v>0</v>
      </c>
      <c r="AB13" s="202">
        <v>0</v>
      </c>
      <c r="AC13" s="319">
        <v>0</v>
      </c>
      <c r="AD13" s="319">
        <v>0</v>
      </c>
      <c r="AE13" s="319">
        <v>0</v>
      </c>
      <c r="AF13" s="319">
        <v>0</v>
      </c>
      <c r="AG13" s="319">
        <v>0</v>
      </c>
      <c r="AH13" s="319">
        <v>0</v>
      </c>
      <c r="AI13" s="319">
        <v>0</v>
      </c>
      <c r="AJ13" s="319">
        <v>0</v>
      </c>
      <c r="AK13" s="202">
        <v>0</v>
      </c>
      <c r="AL13" s="202">
        <v>0</v>
      </c>
      <c r="AM13" s="202">
        <v>0</v>
      </c>
      <c r="AN13" s="202">
        <v>0</v>
      </c>
      <c r="AO13" s="319">
        <v>0</v>
      </c>
      <c r="AP13" s="319">
        <v>0</v>
      </c>
      <c r="AQ13" s="319">
        <v>0</v>
      </c>
      <c r="AR13" s="202">
        <v>0</v>
      </c>
      <c r="AS13" s="202">
        <v>0</v>
      </c>
      <c r="AT13" s="202">
        <v>0</v>
      </c>
      <c r="AU13" s="202">
        <v>0</v>
      </c>
      <c r="AV13" s="202">
        <v>0</v>
      </c>
      <c r="AW13" s="202">
        <v>0</v>
      </c>
      <c r="AX13" s="202">
        <v>0</v>
      </c>
      <c r="AY13" s="202">
        <v>0</v>
      </c>
      <c r="AZ13" s="202">
        <v>0</v>
      </c>
      <c r="BA13" s="202">
        <v>0</v>
      </c>
      <c r="BB13" s="202">
        <v>0</v>
      </c>
      <c r="BC13" s="202">
        <v>0</v>
      </c>
      <c r="BD13" s="202">
        <v>0</v>
      </c>
      <c r="BE13" s="202">
        <v>0</v>
      </c>
      <c r="BF13" s="319">
        <v>0</v>
      </c>
      <c r="BG13" s="319">
        <v>0</v>
      </c>
      <c r="BH13" s="319">
        <v>0</v>
      </c>
      <c r="BI13" s="321">
        <v>0</v>
      </c>
      <c r="BJ13" s="321">
        <v>0</v>
      </c>
    </row>
    <row r="14" spans="1:62" ht="20.100000000000001" customHeight="1" x14ac:dyDescent="0.2">
      <c r="A14" s="375" t="s">
        <v>56</v>
      </c>
      <c r="B14" s="341" t="s">
        <v>57</v>
      </c>
      <c r="C14" s="340" t="s">
        <v>58</v>
      </c>
      <c r="D14" s="202">
        <v>0</v>
      </c>
      <c r="E14" s="202">
        <v>0</v>
      </c>
      <c r="F14" s="320">
        <v>0</v>
      </c>
      <c r="G14" s="202">
        <v>0</v>
      </c>
      <c r="H14" s="202">
        <v>0</v>
      </c>
      <c r="I14" s="202">
        <v>0</v>
      </c>
      <c r="J14" s="202">
        <v>0</v>
      </c>
      <c r="K14" s="202">
        <v>0</v>
      </c>
      <c r="L14" s="202">
        <v>0</v>
      </c>
      <c r="M14" s="202">
        <v>0</v>
      </c>
      <c r="N14" s="202">
        <v>0</v>
      </c>
      <c r="O14" s="202">
        <v>0</v>
      </c>
      <c r="P14" s="202">
        <v>0</v>
      </c>
      <c r="Q14" s="202">
        <v>0</v>
      </c>
      <c r="R14" s="202">
        <v>0</v>
      </c>
      <c r="S14" s="202">
        <v>0</v>
      </c>
      <c r="T14" s="202">
        <v>0</v>
      </c>
      <c r="U14" s="202">
        <v>0</v>
      </c>
      <c r="V14" s="202">
        <v>0</v>
      </c>
      <c r="W14" s="202">
        <v>0</v>
      </c>
      <c r="X14" s="202">
        <v>0</v>
      </c>
      <c r="Y14" s="202">
        <v>0</v>
      </c>
      <c r="Z14" s="202">
        <v>0</v>
      </c>
      <c r="AA14" s="202">
        <v>0</v>
      </c>
      <c r="AB14" s="202">
        <v>0</v>
      </c>
      <c r="AC14" s="319">
        <v>0</v>
      </c>
      <c r="AD14" s="319">
        <v>0</v>
      </c>
      <c r="AE14" s="319">
        <v>0</v>
      </c>
      <c r="AF14" s="319">
        <v>0</v>
      </c>
      <c r="AG14" s="319">
        <v>0</v>
      </c>
      <c r="AH14" s="319">
        <v>0</v>
      </c>
      <c r="AI14" s="319">
        <v>0</v>
      </c>
      <c r="AJ14" s="319">
        <v>0</v>
      </c>
      <c r="AK14" s="202">
        <v>0</v>
      </c>
      <c r="AL14" s="202">
        <v>0</v>
      </c>
      <c r="AM14" s="202">
        <v>0</v>
      </c>
      <c r="AN14" s="202">
        <v>0</v>
      </c>
      <c r="AO14" s="319">
        <v>0</v>
      </c>
      <c r="AP14" s="319">
        <v>0</v>
      </c>
      <c r="AQ14" s="319">
        <v>0</v>
      </c>
      <c r="AR14" s="202">
        <v>0</v>
      </c>
      <c r="AS14" s="202">
        <v>0</v>
      </c>
      <c r="AT14" s="202">
        <v>0</v>
      </c>
      <c r="AU14" s="202">
        <v>0</v>
      </c>
      <c r="AV14" s="202">
        <v>0</v>
      </c>
      <c r="AW14" s="202">
        <v>0</v>
      </c>
      <c r="AX14" s="202">
        <v>0</v>
      </c>
      <c r="AY14" s="202">
        <v>0</v>
      </c>
      <c r="AZ14" s="202">
        <v>0</v>
      </c>
      <c r="BA14" s="202">
        <v>0</v>
      </c>
      <c r="BB14" s="202">
        <v>0</v>
      </c>
      <c r="BC14" s="202">
        <v>0</v>
      </c>
      <c r="BD14" s="202">
        <v>0</v>
      </c>
      <c r="BE14" s="202">
        <v>0</v>
      </c>
      <c r="BF14" s="319">
        <v>0</v>
      </c>
      <c r="BG14" s="319">
        <v>0</v>
      </c>
      <c r="BH14" s="319">
        <v>0</v>
      </c>
      <c r="BI14" s="321">
        <v>0</v>
      </c>
      <c r="BJ14" s="321">
        <v>0</v>
      </c>
    </row>
    <row r="15" spans="1:62" ht="20.100000000000001" customHeight="1" x14ac:dyDescent="0.2">
      <c r="A15" s="375" t="s">
        <v>59</v>
      </c>
      <c r="B15" s="341" t="s">
        <v>60</v>
      </c>
      <c r="C15" s="340" t="s">
        <v>61</v>
      </c>
      <c r="D15" s="202">
        <v>0</v>
      </c>
      <c r="E15" s="202">
        <v>0</v>
      </c>
      <c r="F15" s="320">
        <v>0</v>
      </c>
      <c r="G15" s="202">
        <v>0</v>
      </c>
      <c r="H15" s="202">
        <v>0</v>
      </c>
      <c r="I15" s="202">
        <v>0</v>
      </c>
      <c r="J15" s="202">
        <v>0</v>
      </c>
      <c r="K15" s="202">
        <v>0</v>
      </c>
      <c r="L15" s="202">
        <v>0</v>
      </c>
      <c r="M15" s="202">
        <v>0</v>
      </c>
      <c r="N15" s="202">
        <v>0</v>
      </c>
      <c r="O15" s="202">
        <v>0</v>
      </c>
      <c r="P15" s="202">
        <v>0</v>
      </c>
      <c r="Q15" s="202">
        <v>0</v>
      </c>
      <c r="R15" s="202">
        <v>0</v>
      </c>
      <c r="S15" s="202">
        <v>0</v>
      </c>
      <c r="T15" s="202">
        <v>0</v>
      </c>
      <c r="U15" s="202">
        <v>0</v>
      </c>
      <c r="V15" s="202">
        <v>0</v>
      </c>
      <c r="W15" s="202">
        <v>0</v>
      </c>
      <c r="X15" s="202">
        <v>0</v>
      </c>
      <c r="Y15" s="202">
        <v>0</v>
      </c>
      <c r="Z15" s="202">
        <v>0</v>
      </c>
      <c r="AA15" s="202">
        <v>0</v>
      </c>
      <c r="AB15" s="202">
        <v>0</v>
      </c>
      <c r="AC15" s="319">
        <v>0</v>
      </c>
      <c r="AD15" s="319">
        <v>0</v>
      </c>
      <c r="AE15" s="319">
        <v>0</v>
      </c>
      <c r="AF15" s="319">
        <v>0</v>
      </c>
      <c r="AG15" s="319">
        <v>0</v>
      </c>
      <c r="AH15" s="319">
        <v>0</v>
      </c>
      <c r="AI15" s="319">
        <v>0</v>
      </c>
      <c r="AJ15" s="319">
        <v>0</v>
      </c>
      <c r="AK15" s="202">
        <v>0</v>
      </c>
      <c r="AL15" s="202">
        <v>0</v>
      </c>
      <c r="AM15" s="202">
        <v>0</v>
      </c>
      <c r="AN15" s="202">
        <v>0</v>
      </c>
      <c r="AO15" s="319">
        <v>0</v>
      </c>
      <c r="AP15" s="319">
        <v>0</v>
      </c>
      <c r="AQ15" s="319">
        <v>0</v>
      </c>
      <c r="AR15" s="202">
        <v>0</v>
      </c>
      <c r="AS15" s="202">
        <v>0</v>
      </c>
      <c r="AT15" s="202">
        <v>0</v>
      </c>
      <c r="AU15" s="202">
        <v>0</v>
      </c>
      <c r="AV15" s="202">
        <v>0</v>
      </c>
      <c r="AW15" s="202">
        <v>0</v>
      </c>
      <c r="AX15" s="202">
        <v>0</v>
      </c>
      <c r="AY15" s="202">
        <v>0</v>
      </c>
      <c r="AZ15" s="202">
        <v>0</v>
      </c>
      <c r="BA15" s="202">
        <v>0</v>
      </c>
      <c r="BB15" s="202">
        <v>0</v>
      </c>
      <c r="BC15" s="202">
        <v>0</v>
      </c>
      <c r="BD15" s="202">
        <v>0</v>
      </c>
      <c r="BE15" s="202">
        <v>0</v>
      </c>
      <c r="BF15" s="319">
        <v>0</v>
      </c>
      <c r="BG15" s="319">
        <v>0</v>
      </c>
      <c r="BH15" s="319">
        <v>0</v>
      </c>
      <c r="BI15" s="321">
        <v>0</v>
      </c>
      <c r="BJ15" s="321">
        <v>0</v>
      </c>
    </row>
    <row r="16" spans="1:62" ht="20.100000000000001" customHeight="1" x14ac:dyDescent="0.2">
      <c r="A16" s="375" t="s">
        <v>662</v>
      </c>
      <c r="B16" s="341" t="s">
        <v>62</v>
      </c>
      <c r="C16" s="340" t="s">
        <v>63</v>
      </c>
      <c r="D16" s="202">
        <v>0</v>
      </c>
      <c r="E16" s="202">
        <v>0</v>
      </c>
      <c r="F16" s="320">
        <v>0</v>
      </c>
      <c r="G16" s="202">
        <v>0</v>
      </c>
      <c r="H16" s="202">
        <v>0</v>
      </c>
      <c r="I16" s="202">
        <v>0</v>
      </c>
      <c r="J16" s="202">
        <v>0</v>
      </c>
      <c r="K16" s="202">
        <v>0</v>
      </c>
      <c r="L16" s="202">
        <v>0</v>
      </c>
      <c r="M16" s="202">
        <v>0</v>
      </c>
      <c r="N16" s="202">
        <v>0</v>
      </c>
      <c r="O16" s="202">
        <v>0</v>
      </c>
      <c r="P16" s="202">
        <v>0</v>
      </c>
      <c r="Q16" s="202">
        <v>0</v>
      </c>
      <c r="R16" s="202">
        <v>0</v>
      </c>
      <c r="S16" s="202">
        <v>0</v>
      </c>
      <c r="T16" s="202">
        <v>0</v>
      </c>
      <c r="U16" s="202">
        <v>0</v>
      </c>
      <c r="V16" s="202">
        <v>0</v>
      </c>
      <c r="W16" s="202">
        <v>0</v>
      </c>
      <c r="X16" s="202">
        <v>0</v>
      </c>
      <c r="Y16" s="202">
        <v>0</v>
      </c>
      <c r="Z16" s="202">
        <v>0</v>
      </c>
      <c r="AA16" s="202">
        <v>0</v>
      </c>
      <c r="AB16" s="202">
        <v>0</v>
      </c>
      <c r="AC16" s="319">
        <v>0</v>
      </c>
      <c r="AD16" s="319">
        <v>0</v>
      </c>
      <c r="AE16" s="319">
        <v>0</v>
      </c>
      <c r="AF16" s="319">
        <v>0</v>
      </c>
      <c r="AG16" s="319">
        <v>0</v>
      </c>
      <c r="AH16" s="319">
        <v>0</v>
      </c>
      <c r="AI16" s="319">
        <v>0</v>
      </c>
      <c r="AJ16" s="319">
        <v>0</v>
      </c>
      <c r="AK16" s="202">
        <v>0</v>
      </c>
      <c r="AL16" s="202">
        <v>0</v>
      </c>
      <c r="AM16" s="202">
        <v>0</v>
      </c>
      <c r="AN16" s="202">
        <v>0</v>
      </c>
      <c r="AO16" s="319">
        <v>0</v>
      </c>
      <c r="AP16" s="319">
        <v>0</v>
      </c>
      <c r="AQ16" s="319">
        <v>0</v>
      </c>
      <c r="AR16" s="202">
        <v>0</v>
      </c>
      <c r="AS16" s="202">
        <v>0</v>
      </c>
      <c r="AT16" s="202">
        <v>0</v>
      </c>
      <c r="AU16" s="202">
        <v>0</v>
      </c>
      <c r="AV16" s="202">
        <v>0</v>
      </c>
      <c r="AW16" s="202">
        <v>0</v>
      </c>
      <c r="AX16" s="202">
        <v>0</v>
      </c>
      <c r="AY16" s="202">
        <v>0</v>
      </c>
      <c r="AZ16" s="202">
        <v>0</v>
      </c>
      <c r="BA16" s="202">
        <v>0</v>
      </c>
      <c r="BB16" s="202">
        <v>0</v>
      </c>
      <c r="BC16" s="202">
        <v>0</v>
      </c>
      <c r="BD16" s="202">
        <v>0</v>
      </c>
      <c r="BE16" s="202">
        <v>0</v>
      </c>
      <c r="BF16" s="319">
        <v>0</v>
      </c>
      <c r="BG16" s="319">
        <v>0</v>
      </c>
      <c r="BH16" s="319">
        <v>0</v>
      </c>
      <c r="BI16" s="321">
        <v>0</v>
      </c>
      <c r="BJ16" s="321">
        <v>0</v>
      </c>
    </row>
    <row r="17" spans="1:62" ht="20.100000000000001" customHeight="1" x14ac:dyDescent="0.2">
      <c r="A17" s="375" t="s">
        <v>64</v>
      </c>
      <c r="B17" s="341" t="s">
        <v>65</v>
      </c>
      <c r="C17" s="340" t="s">
        <v>66</v>
      </c>
      <c r="D17" s="202">
        <v>0</v>
      </c>
      <c r="E17" s="202">
        <v>0</v>
      </c>
      <c r="F17" s="320">
        <v>0</v>
      </c>
      <c r="G17" s="202">
        <v>0</v>
      </c>
      <c r="H17" s="202">
        <v>0</v>
      </c>
      <c r="I17" s="202">
        <v>0</v>
      </c>
      <c r="J17" s="202">
        <v>0</v>
      </c>
      <c r="K17" s="202">
        <v>0</v>
      </c>
      <c r="L17" s="202">
        <v>0</v>
      </c>
      <c r="M17" s="202">
        <v>0</v>
      </c>
      <c r="N17" s="202">
        <v>0</v>
      </c>
      <c r="O17" s="202">
        <v>0</v>
      </c>
      <c r="P17" s="202">
        <v>0</v>
      </c>
      <c r="Q17" s="202">
        <v>0</v>
      </c>
      <c r="R17" s="202">
        <v>0</v>
      </c>
      <c r="S17" s="202">
        <v>0</v>
      </c>
      <c r="T17" s="202">
        <v>0</v>
      </c>
      <c r="U17" s="202">
        <v>0</v>
      </c>
      <c r="V17" s="202">
        <v>0</v>
      </c>
      <c r="W17" s="202">
        <v>0</v>
      </c>
      <c r="X17" s="202">
        <v>0</v>
      </c>
      <c r="Y17" s="202">
        <v>0</v>
      </c>
      <c r="Z17" s="202">
        <v>0</v>
      </c>
      <c r="AA17" s="202">
        <v>0</v>
      </c>
      <c r="AB17" s="202">
        <v>0</v>
      </c>
      <c r="AC17" s="319">
        <v>0</v>
      </c>
      <c r="AD17" s="319">
        <v>0</v>
      </c>
      <c r="AE17" s="319">
        <v>0</v>
      </c>
      <c r="AF17" s="319">
        <v>0</v>
      </c>
      <c r="AG17" s="319">
        <v>0</v>
      </c>
      <c r="AH17" s="319">
        <v>0</v>
      </c>
      <c r="AI17" s="319">
        <v>0</v>
      </c>
      <c r="AJ17" s="319">
        <v>0</v>
      </c>
      <c r="AK17" s="202">
        <v>0</v>
      </c>
      <c r="AL17" s="202">
        <v>0</v>
      </c>
      <c r="AM17" s="202">
        <v>0</v>
      </c>
      <c r="AN17" s="202">
        <v>0</v>
      </c>
      <c r="AO17" s="319">
        <v>0</v>
      </c>
      <c r="AP17" s="319">
        <v>0</v>
      </c>
      <c r="AQ17" s="319">
        <v>0</v>
      </c>
      <c r="AR17" s="202">
        <v>0</v>
      </c>
      <c r="AS17" s="202">
        <v>0</v>
      </c>
      <c r="AT17" s="202">
        <v>0</v>
      </c>
      <c r="AU17" s="202">
        <v>0</v>
      </c>
      <c r="AV17" s="202">
        <v>0</v>
      </c>
      <c r="AW17" s="202">
        <v>0</v>
      </c>
      <c r="AX17" s="202">
        <v>0</v>
      </c>
      <c r="AY17" s="202">
        <v>0</v>
      </c>
      <c r="AZ17" s="202">
        <v>0</v>
      </c>
      <c r="BA17" s="202">
        <v>0</v>
      </c>
      <c r="BB17" s="202">
        <v>0</v>
      </c>
      <c r="BC17" s="202">
        <v>0</v>
      </c>
      <c r="BD17" s="202">
        <v>0</v>
      </c>
      <c r="BE17" s="202">
        <v>0</v>
      </c>
      <c r="BF17" s="319">
        <v>0</v>
      </c>
      <c r="BG17" s="319">
        <v>0</v>
      </c>
      <c r="BH17" s="319">
        <v>0</v>
      </c>
      <c r="BI17" s="321">
        <v>0</v>
      </c>
      <c r="BJ17" s="321">
        <v>0</v>
      </c>
    </row>
    <row r="18" spans="1:62" ht="20.100000000000001" customHeight="1" x14ac:dyDescent="0.2">
      <c r="A18" s="375" t="s">
        <v>1277</v>
      </c>
      <c r="B18" s="341" t="s">
        <v>67</v>
      </c>
      <c r="C18" s="340" t="s">
        <v>68</v>
      </c>
      <c r="D18" s="202">
        <v>0</v>
      </c>
      <c r="E18" s="202">
        <v>0</v>
      </c>
      <c r="F18" s="320">
        <v>0</v>
      </c>
      <c r="G18" s="202">
        <v>0</v>
      </c>
      <c r="H18" s="202">
        <v>0</v>
      </c>
      <c r="I18" s="202">
        <v>0</v>
      </c>
      <c r="J18" s="202">
        <v>0</v>
      </c>
      <c r="K18" s="202">
        <v>0</v>
      </c>
      <c r="L18" s="202">
        <v>0</v>
      </c>
      <c r="M18" s="202">
        <v>0</v>
      </c>
      <c r="N18" s="202">
        <v>0</v>
      </c>
      <c r="O18" s="202">
        <v>0</v>
      </c>
      <c r="P18" s="202">
        <v>0</v>
      </c>
      <c r="Q18" s="202">
        <v>0</v>
      </c>
      <c r="R18" s="202">
        <v>0</v>
      </c>
      <c r="S18" s="202">
        <v>0</v>
      </c>
      <c r="T18" s="202">
        <v>0</v>
      </c>
      <c r="U18" s="202">
        <v>0</v>
      </c>
      <c r="V18" s="202">
        <v>0</v>
      </c>
      <c r="W18" s="202">
        <v>0</v>
      </c>
      <c r="X18" s="202">
        <v>0</v>
      </c>
      <c r="Y18" s="202">
        <v>0</v>
      </c>
      <c r="Z18" s="202">
        <v>0</v>
      </c>
      <c r="AA18" s="202">
        <v>0</v>
      </c>
      <c r="AB18" s="202">
        <v>0</v>
      </c>
      <c r="AC18" s="319">
        <v>0</v>
      </c>
      <c r="AD18" s="319">
        <v>0</v>
      </c>
      <c r="AE18" s="319">
        <v>0</v>
      </c>
      <c r="AF18" s="319">
        <v>0</v>
      </c>
      <c r="AG18" s="319">
        <v>0</v>
      </c>
      <c r="AH18" s="319">
        <v>0</v>
      </c>
      <c r="AI18" s="319">
        <v>0</v>
      </c>
      <c r="AJ18" s="319">
        <v>0</v>
      </c>
      <c r="AK18" s="202">
        <v>0</v>
      </c>
      <c r="AL18" s="202">
        <v>0</v>
      </c>
      <c r="AM18" s="202">
        <v>0</v>
      </c>
      <c r="AN18" s="202">
        <v>0</v>
      </c>
      <c r="AO18" s="319">
        <v>0</v>
      </c>
      <c r="AP18" s="319">
        <v>0</v>
      </c>
      <c r="AQ18" s="319">
        <v>0</v>
      </c>
      <c r="AR18" s="202">
        <v>0</v>
      </c>
      <c r="AS18" s="202">
        <v>0</v>
      </c>
      <c r="AT18" s="202">
        <v>0</v>
      </c>
      <c r="AU18" s="202">
        <v>0</v>
      </c>
      <c r="AV18" s="202">
        <v>0</v>
      </c>
      <c r="AW18" s="202">
        <v>0</v>
      </c>
      <c r="AX18" s="202">
        <v>0</v>
      </c>
      <c r="AY18" s="202">
        <v>0</v>
      </c>
      <c r="AZ18" s="202">
        <v>0</v>
      </c>
      <c r="BA18" s="202">
        <v>0</v>
      </c>
      <c r="BB18" s="202">
        <v>0</v>
      </c>
      <c r="BC18" s="202">
        <v>0</v>
      </c>
      <c r="BD18" s="202">
        <v>0</v>
      </c>
      <c r="BE18" s="202">
        <v>0</v>
      </c>
      <c r="BF18" s="319">
        <v>0</v>
      </c>
      <c r="BG18" s="319">
        <v>0</v>
      </c>
      <c r="BH18" s="319">
        <v>0</v>
      </c>
      <c r="BI18" s="321">
        <v>0</v>
      </c>
      <c r="BJ18" s="321">
        <v>0</v>
      </c>
    </row>
    <row r="19" spans="1:62" ht="20.100000000000001" customHeight="1" x14ac:dyDescent="0.2">
      <c r="A19" s="376">
        <v>2</v>
      </c>
      <c r="B19" s="317" t="s">
        <v>69</v>
      </c>
      <c r="C19" s="316" t="s">
        <v>70</v>
      </c>
      <c r="D19" s="320">
        <v>118.06</v>
      </c>
      <c r="E19" s="320">
        <v>17.690000000000001</v>
      </c>
      <c r="F19" s="320">
        <v>6.96</v>
      </c>
      <c r="G19" s="320">
        <v>0</v>
      </c>
      <c r="H19" s="320">
        <v>0</v>
      </c>
      <c r="I19" s="320">
        <v>0</v>
      </c>
      <c r="J19" s="320">
        <v>4.42</v>
      </c>
      <c r="K19" s="320">
        <v>2.54</v>
      </c>
      <c r="L19" s="320">
        <v>0</v>
      </c>
      <c r="M19" s="320">
        <v>0</v>
      </c>
      <c r="N19" s="320">
        <v>0</v>
      </c>
      <c r="O19" s="320">
        <v>0</v>
      </c>
      <c r="P19" s="320">
        <v>0</v>
      </c>
      <c r="Q19" s="320">
        <v>0</v>
      </c>
      <c r="R19" s="320">
        <v>10.73</v>
      </c>
      <c r="S19" s="320">
        <v>0</v>
      </c>
      <c r="T19" s="320">
        <v>0</v>
      </c>
      <c r="U19" s="320">
        <v>0</v>
      </c>
      <c r="V19" s="320">
        <v>0</v>
      </c>
      <c r="W19" s="320">
        <v>0</v>
      </c>
      <c r="X19" s="320">
        <v>0</v>
      </c>
      <c r="Y19" s="320">
        <v>0</v>
      </c>
      <c r="Z19" s="320">
        <v>0</v>
      </c>
      <c r="AA19" s="320">
        <v>0</v>
      </c>
      <c r="AB19" s="320">
        <v>2.06</v>
      </c>
      <c r="AC19" s="320">
        <v>0.64</v>
      </c>
      <c r="AD19" s="320">
        <v>0.1</v>
      </c>
      <c r="AE19" s="320">
        <v>0</v>
      </c>
      <c r="AF19" s="320">
        <v>0</v>
      </c>
      <c r="AG19" s="320">
        <v>0</v>
      </c>
      <c r="AH19" s="320">
        <v>0</v>
      </c>
      <c r="AI19" s="320">
        <v>0</v>
      </c>
      <c r="AJ19" s="320">
        <v>0</v>
      </c>
      <c r="AK19" s="320">
        <v>0</v>
      </c>
      <c r="AL19" s="320">
        <v>0</v>
      </c>
      <c r="AM19" s="320">
        <v>0</v>
      </c>
      <c r="AN19" s="320">
        <v>1.04</v>
      </c>
      <c r="AO19" s="320">
        <v>0</v>
      </c>
      <c r="AP19" s="320">
        <v>0</v>
      </c>
      <c r="AQ19" s="320">
        <v>0</v>
      </c>
      <c r="AR19" s="320">
        <v>0.28000000000000003</v>
      </c>
      <c r="AS19" s="320">
        <v>0</v>
      </c>
      <c r="AT19" s="320">
        <v>0</v>
      </c>
      <c r="AU19" s="320">
        <v>0</v>
      </c>
      <c r="AV19" s="320">
        <v>0</v>
      </c>
      <c r="AW19" s="320">
        <v>8.67</v>
      </c>
      <c r="AX19" s="320">
        <v>0</v>
      </c>
      <c r="AY19" s="320">
        <v>0</v>
      </c>
      <c r="AZ19" s="320">
        <v>0</v>
      </c>
      <c r="BA19" s="320">
        <v>0</v>
      </c>
      <c r="BB19" s="320">
        <v>0</v>
      </c>
      <c r="BC19" s="320">
        <v>0</v>
      </c>
      <c r="BD19" s="320">
        <v>0</v>
      </c>
      <c r="BE19" s="320">
        <v>0</v>
      </c>
      <c r="BF19" s="320">
        <v>0</v>
      </c>
      <c r="BG19" s="320">
        <v>0</v>
      </c>
      <c r="BH19" s="320">
        <v>0</v>
      </c>
      <c r="BI19" s="320">
        <v>6.9600000000000009</v>
      </c>
      <c r="BJ19" s="320">
        <v>125.02</v>
      </c>
    </row>
    <row r="20" spans="1:62" ht="20.100000000000001" customHeight="1" x14ac:dyDescent="0.2">
      <c r="A20" s="375" t="s">
        <v>71</v>
      </c>
      <c r="B20" s="341" t="s">
        <v>72</v>
      </c>
      <c r="C20" s="340" t="s">
        <v>73</v>
      </c>
      <c r="D20" s="202">
        <v>0</v>
      </c>
      <c r="E20" s="202">
        <v>0</v>
      </c>
      <c r="F20" s="320">
        <v>0</v>
      </c>
      <c r="G20" s="202">
        <v>0</v>
      </c>
      <c r="H20" s="202">
        <v>0</v>
      </c>
      <c r="I20" s="202">
        <v>0</v>
      </c>
      <c r="J20" s="202">
        <v>0</v>
      </c>
      <c r="K20" s="202">
        <v>0</v>
      </c>
      <c r="L20" s="202">
        <v>0</v>
      </c>
      <c r="M20" s="202">
        <v>0</v>
      </c>
      <c r="N20" s="202">
        <v>0</v>
      </c>
      <c r="O20" s="202">
        <v>0</v>
      </c>
      <c r="P20" s="202">
        <v>0</v>
      </c>
      <c r="Q20" s="202">
        <v>0</v>
      </c>
      <c r="R20" s="202">
        <v>0</v>
      </c>
      <c r="S20" s="202">
        <v>0</v>
      </c>
      <c r="T20" s="202">
        <v>0</v>
      </c>
      <c r="U20" s="202">
        <v>0</v>
      </c>
      <c r="V20" s="202">
        <v>0</v>
      </c>
      <c r="W20" s="202">
        <v>0</v>
      </c>
      <c r="X20" s="202">
        <v>0</v>
      </c>
      <c r="Y20" s="202">
        <v>0</v>
      </c>
      <c r="Z20" s="202">
        <v>0</v>
      </c>
      <c r="AA20" s="202">
        <v>0</v>
      </c>
      <c r="AB20" s="202">
        <v>0</v>
      </c>
      <c r="AC20" s="319">
        <v>0</v>
      </c>
      <c r="AD20" s="319">
        <v>0</v>
      </c>
      <c r="AE20" s="319">
        <v>0</v>
      </c>
      <c r="AF20" s="319">
        <v>0</v>
      </c>
      <c r="AG20" s="319">
        <v>0</v>
      </c>
      <c r="AH20" s="319">
        <v>0</v>
      </c>
      <c r="AI20" s="319">
        <v>0</v>
      </c>
      <c r="AJ20" s="319">
        <v>0</v>
      </c>
      <c r="AK20" s="202">
        <v>0</v>
      </c>
      <c r="AL20" s="202">
        <v>0</v>
      </c>
      <c r="AM20" s="202">
        <v>0</v>
      </c>
      <c r="AN20" s="202">
        <v>0</v>
      </c>
      <c r="AO20" s="319">
        <v>0</v>
      </c>
      <c r="AP20" s="319">
        <v>0</v>
      </c>
      <c r="AQ20" s="319">
        <v>0</v>
      </c>
      <c r="AR20" s="202">
        <v>0</v>
      </c>
      <c r="AS20" s="202">
        <v>0</v>
      </c>
      <c r="AT20" s="202">
        <v>0</v>
      </c>
      <c r="AU20" s="202">
        <v>0</v>
      </c>
      <c r="AV20" s="202">
        <v>0</v>
      </c>
      <c r="AW20" s="202">
        <v>0</v>
      </c>
      <c r="AX20" s="202">
        <v>0</v>
      </c>
      <c r="AY20" s="202">
        <v>0</v>
      </c>
      <c r="AZ20" s="202">
        <v>0</v>
      </c>
      <c r="BA20" s="202">
        <v>0</v>
      </c>
      <c r="BB20" s="202">
        <v>0</v>
      </c>
      <c r="BC20" s="202">
        <v>0</v>
      </c>
      <c r="BD20" s="202">
        <v>0</v>
      </c>
      <c r="BE20" s="202">
        <v>0</v>
      </c>
      <c r="BF20" s="319">
        <v>0</v>
      </c>
      <c r="BG20" s="319">
        <v>0</v>
      </c>
      <c r="BH20" s="319">
        <v>0</v>
      </c>
      <c r="BI20" s="321">
        <v>0</v>
      </c>
      <c r="BJ20" s="321">
        <v>0</v>
      </c>
    </row>
    <row r="21" spans="1:62" ht="20.100000000000001" customHeight="1" x14ac:dyDescent="0.2">
      <c r="A21" s="375" t="s">
        <v>74</v>
      </c>
      <c r="B21" s="341" t="s">
        <v>75</v>
      </c>
      <c r="C21" s="340" t="s">
        <v>76</v>
      </c>
      <c r="D21" s="202">
        <v>0.01</v>
      </c>
      <c r="E21" s="202">
        <v>0</v>
      </c>
      <c r="F21" s="320">
        <v>0</v>
      </c>
      <c r="G21" s="202">
        <v>0</v>
      </c>
      <c r="H21" s="202">
        <v>0</v>
      </c>
      <c r="I21" s="202">
        <v>0</v>
      </c>
      <c r="J21" s="202">
        <v>0</v>
      </c>
      <c r="K21" s="202">
        <v>0</v>
      </c>
      <c r="L21" s="202">
        <v>0</v>
      </c>
      <c r="M21" s="202">
        <v>0</v>
      </c>
      <c r="N21" s="202">
        <v>0</v>
      </c>
      <c r="O21" s="202">
        <v>0</v>
      </c>
      <c r="P21" s="202">
        <v>0</v>
      </c>
      <c r="Q21" s="202">
        <v>0</v>
      </c>
      <c r="R21" s="202">
        <v>0</v>
      </c>
      <c r="S21" s="202">
        <v>0</v>
      </c>
      <c r="T21" s="202">
        <v>0</v>
      </c>
      <c r="U21" s="202">
        <v>0</v>
      </c>
      <c r="V21" s="202">
        <v>0</v>
      </c>
      <c r="W21" s="202">
        <v>0</v>
      </c>
      <c r="X21" s="202">
        <v>0</v>
      </c>
      <c r="Y21" s="202">
        <v>0</v>
      </c>
      <c r="Z21" s="202">
        <v>0</v>
      </c>
      <c r="AA21" s="202">
        <v>0</v>
      </c>
      <c r="AB21" s="202">
        <v>0</v>
      </c>
      <c r="AC21" s="319">
        <v>0</v>
      </c>
      <c r="AD21" s="319">
        <v>0</v>
      </c>
      <c r="AE21" s="319">
        <v>0</v>
      </c>
      <c r="AF21" s="319">
        <v>0</v>
      </c>
      <c r="AG21" s="319">
        <v>0</v>
      </c>
      <c r="AH21" s="319">
        <v>0</v>
      </c>
      <c r="AI21" s="319">
        <v>0</v>
      </c>
      <c r="AJ21" s="319">
        <v>0</v>
      </c>
      <c r="AK21" s="202">
        <v>0</v>
      </c>
      <c r="AL21" s="202">
        <v>0</v>
      </c>
      <c r="AM21" s="202">
        <v>0</v>
      </c>
      <c r="AN21" s="202">
        <v>0</v>
      </c>
      <c r="AO21" s="319">
        <v>0</v>
      </c>
      <c r="AP21" s="319">
        <v>0</v>
      </c>
      <c r="AQ21" s="319">
        <v>0</v>
      </c>
      <c r="AR21" s="202">
        <v>0</v>
      </c>
      <c r="AS21" s="202">
        <v>0</v>
      </c>
      <c r="AT21" s="202">
        <v>0</v>
      </c>
      <c r="AU21" s="202">
        <v>0</v>
      </c>
      <c r="AV21" s="202">
        <v>0</v>
      </c>
      <c r="AW21" s="202">
        <v>0</v>
      </c>
      <c r="AX21" s="202">
        <v>0</v>
      </c>
      <c r="AY21" s="202">
        <v>0</v>
      </c>
      <c r="AZ21" s="202">
        <v>0</v>
      </c>
      <c r="BA21" s="202">
        <v>0</v>
      </c>
      <c r="BB21" s="202">
        <v>0</v>
      </c>
      <c r="BC21" s="202">
        <v>0</v>
      </c>
      <c r="BD21" s="202">
        <v>0</v>
      </c>
      <c r="BE21" s="202">
        <v>0</v>
      </c>
      <c r="BF21" s="319">
        <v>0</v>
      </c>
      <c r="BG21" s="319">
        <v>0</v>
      </c>
      <c r="BH21" s="319">
        <v>0</v>
      </c>
      <c r="BI21" s="321">
        <v>0</v>
      </c>
      <c r="BJ21" s="321">
        <v>0.01</v>
      </c>
    </row>
    <row r="22" spans="1:62" ht="20.100000000000001" customHeight="1" x14ac:dyDescent="0.2">
      <c r="A22" s="375" t="s">
        <v>77</v>
      </c>
      <c r="B22" s="341" t="s">
        <v>78</v>
      </c>
      <c r="C22" s="340" t="s">
        <v>79</v>
      </c>
      <c r="D22" s="202">
        <v>0</v>
      </c>
      <c r="E22" s="202">
        <v>0</v>
      </c>
      <c r="F22" s="320">
        <v>0</v>
      </c>
      <c r="G22" s="202">
        <v>0</v>
      </c>
      <c r="H22" s="202">
        <v>0</v>
      </c>
      <c r="I22" s="202">
        <v>0</v>
      </c>
      <c r="J22" s="202">
        <v>0</v>
      </c>
      <c r="K22" s="202">
        <v>0</v>
      </c>
      <c r="L22" s="202">
        <v>0</v>
      </c>
      <c r="M22" s="202">
        <v>0</v>
      </c>
      <c r="N22" s="202">
        <v>0</v>
      </c>
      <c r="O22" s="202">
        <v>0</v>
      </c>
      <c r="P22" s="202">
        <v>0</v>
      </c>
      <c r="Q22" s="202">
        <v>0</v>
      </c>
      <c r="R22" s="202">
        <v>0</v>
      </c>
      <c r="S22" s="202">
        <v>0</v>
      </c>
      <c r="T22" s="202">
        <v>0</v>
      </c>
      <c r="U22" s="202">
        <v>0</v>
      </c>
      <c r="V22" s="202">
        <v>0</v>
      </c>
      <c r="W22" s="202">
        <v>0</v>
      </c>
      <c r="X22" s="202">
        <v>0</v>
      </c>
      <c r="Y22" s="202">
        <v>0</v>
      </c>
      <c r="Z22" s="202">
        <v>0</v>
      </c>
      <c r="AA22" s="202">
        <v>0</v>
      </c>
      <c r="AB22" s="202">
        <v>0</v>
      </c>
      <c r="AC22" s="319">
        <v>0</v>
      </c>
      <c r="AD22" s="319">
        <v>0</v>
      </c>
      <c r="AE22" s="319">
        <v>0</v>
      </c>
      <c r="AF22" s="319">
        <v>0</v>
      </c>
      <c r="AG22" s="319">
        <v>0</v>
      </c>
      <c r="AH22" s="319">
        <v>0</v>
      </c>
      <c r="AI22" s="319">
        <v>0</v>
      </c>
      <c r="AJ22" s="319">
        <v>0</v>
      </c>
      <c r="AK22" s="202">
        <v>0</v>
      </c>
      <c r="AL22" s="202">
        <v>0</v>
      </c>
      <c r="AM22" s="202">
        <v>0</v>
      </c>
      <c r="AN22" s="202">
        <v>0</v>
      </c>
      <c r="AO22" s="319">
        <v>0</v>
      </c>
      <c r="AP22" s="319">
        <v>0</v>
      </c>
      <c r="AQ22" s="319">
        <v>0</v>
      </c>
      <c r="AR22" s="202">
        <v>0</v>
      </c>
      <c r="AS22" s="202">
        <v>0</v>
      </c>
      <c r="AT22" s="202">
        <v>0</v>
      </c>
      <c r="AU22" s="202">
        <v>0</v>
      </c>
      <c r="AV22" s="202">
        <v>0</v>
      </c>
      <c r="AW22" s="202">
        <v>0</v>
      </c>
      <c r="AX22" s="202">
        <v>0</v>
      </c>
      <c r="AY22" s="202">
        <v>0</v>
      </c>
      <c r="AZ22" s="202">
        <v>0</v>
      </c>
      <c r="BA22" s="202">
        <v>0</v>
      </c>
      <c r="BB22" s="202">
        <v>0</v>
      </c>
      <c r="BC22" s="202">
        <v>0</v>
      </c>
      <c r="BD22" s="202">
        <v>0</v>
      </c>
      <c r="BE22" s="202">
        <v>0</v>
      </c>
      <c r="BF22" s="319">
        <v>0</v>
      </c>
      <c r="BG22" s="319">
        <v>0</v>
      </c>
      <c r="BH22" s="319">
        <v>0</v>
      </c>
      <c r="BI22" s="321">
        <v>0</v>
      </c>
      <c r="BJ22" s="321">
        <v>0</v>
      </c>
    </row>
    <row r="23" spans="1:62" ht="20.100000000000001" customHeight="1" x14ac:dyDescent="0.2">
      <c r="A23" s="375" t="s">
        <v>80</v>
      </c>
      <c r="B23" s="341" t="s">
        <v>520</v>
      </c>
      <c r="C23" s="340" t="s">
        <v>521</v>
      </c>
      <c r="D23" s="202">
        <v>0</v>
      </c>
      <c r="E23" s="202">
        <v>0</v>
      </c>
      <c r="F23" s="320">
        <v>0</v>
      </c>
      <c r="G23" s="202">
        <v>0</v>
      </c>
      <c r="H23" s="202">
        <v>0</v>
      </c>
      <c r="I23" s="202">
        <v>0</v>
      </c>
      <c r="J23" s="202">
        <v>0</v>
      </c>
      <c r="K23" s="202">
        <v>0</v>
      </c>
      <c r="L23" s="202">
        <v>0</v>
      </c>
      <c r="M23" s="202">
        <v>0</v>
      </c>
      <c r="N23" s="202">
        <v>0</v>
      </c>
      <c r="O23" s="202">
        <v>0</v>
      </c>
      <c r="P23" s="202">
        <v>0</v>
      </c>
      <c r="Q23" s="202">
        <v>0</v>
      </c>
      <c r="R23" s="202">
        <v>0</v>
      </c>
      <c r="S23" s="202">
        <v>0</v>
      </c>
      <c r="T23" s="202">
        <v>0</v>
      </c>
      <c r="U23" s="202">
        <v>0</v>
      </c>
      <c r="V23" s="202">
        <v>0</v>
      </c>
      <c r="W23" s="202">
        <v>0</v>
      </c>
      <c r="X23" s="202">
        <v>0</v>
      </c>
      <c r="Y23" s="202">
        <v>0</v>
      </c>
      <c r="Z23" s="202">
        <v>0</v>
      </c>
      <c r="AA23" s="202">
        <v>0</v>
      </c>
      <c r="AB23" s="202">
        <v>0</v>
      </c>
      <c r="AC23" s="319">
        <v>0</v>
      </c>
      <c r="AD23" s="319">
        <v>0</v>
      </c>
      <c r="AE23" s="319">
        <v>0</v>
      </c>
      <c r="AF23" s="319">
        <v>0</v>
      </c>
      <c r="AG23" s="319">
        <v>0</v>
      </c>
      <c r="AH23" s="319">
        <v>0</v>
      </c>
      <c r="AI23" s="319">
        <v>0</v>
      </c>
      <c r="AJ23" s="319">
        <v>0</v>
      </c>
      <c r="AK23" s="202">
        <v>0</v>
      </c>
      <c r="AL23" s="202">
        <v>0</v>
      </c>
      <c r="AM23" s="202">
        <v>0</v>
      </c>
      <c r="AN23" s="202">
        <v>0</v>
      </c>
      <c r="AO23" s="319">
        <v>0</v>
      </c>
      <c r="AP23" s="319">
        <v>0</v>
      </c>
      <c r="AQ23" s="319">
        <v>0</v>
      </c>
      <c r="AR23" s="202">
        <v>0</v>
      </c>
      <c r="AS23" s="202">
        <v>0</v>
      </c>
      <c r="AT23" s="202">
        <v>0</v>
      </c>
      <c r="AU23" s="202">
        <v>0</v>
      </c>
      <c r="AV23" s="202">
        <v>0</v>
      </c>
      <c r="AW23" s="202">
        <v>0</v>
      </c>
      <c r="AX23" s="202">
        <v>0</v>
      </c>
      <c r="AY23" s="202">
        <v>0</v>
      </c>
      <c r="AZ23" s="202">
        <v>0</v>
      </c>
      <c r="BA23" s="202">
        <v>0</v>
      </c>
      <c r="BB23" s="202">
        <v>0</v>
      </c>
      <c r="BC23" s="202">
        <v>0</v>
      </c>
      <c r="BD23" s="202">
        <v>0</v>
      </c>
      <c r="BE23" s="202">
        <v>0</v>
      </c>
      <c r="BF23" s="319">
        <v>0</v>
      </c>
      <c r="BG23" s="319">
        <v>0</v>
      </c>
      <c r="BH23" s="319">
        <v>0</v>
      </c>
      <c r="BI23" s="321">
        <v>0</v>
      </c>
      <c r="BJ23" s="321">
        <v>0</v>
      </c>
    </row>
    <row r="24" spans="1:62" ht="20.100000000000001" customHeight="1" x14ac:dyDescent="0.2">
      <c r="A24" s="375" t="s">
        <v>83</v>
      </c>
      <c r="B24" s="341" t="s">
        <v>81</v>
      </c>
      <c r="C24" s="340" t="s">
        <v>82</v>
      </c>
      <c r="D24" s="202">
        <v>0</v>
      </c>
      <c r="E24" s="202">
        <v>0</v>
      </c>
      <c r="F24" s="320">
        <v>0</v>
      </c>
      <c r="G24" s="202">
        <v>0</v>
      </c>
      <c r="H24" s="202">
        <v>0</v>
      </c>
      <c r="I24" s="202">
        <v>0</v>
      </c>
      <c r="J24" s="202">
        <v>0</v>
      </c>
      <c r="K24" s="202">
        <v>0</v>
      </c>
      <c r="L24" s="202">
        <v>0</v>
      </c>
      <c r="M24" s="202">
        <v>0</v>
      </c>
      <c r="N24" s="202">
        <v>0</v>
      </c>
      <c r="O24" s="202">
        <v>0</v>
      </c>
      <c r="P24" s="202">
        <v>0</v>
      </c>
      <c r="Q24" s="202">
        <v>0</v>
      </c>
      <c r="R24" s="202">
        <v>0</v>
      </c>
      <c r="S24" s="202">
        <v>0</v>
      </c>
      <c r="T24" s="202">
        <v>0</v>
      </c>
      <c r="U24" s="202">
        <v>0</v>
      </c>
      <c r="V24" s="202">
        <v>0</v>
      </c>
      <c r="W24" s="202">
        <v>0</v>
      </c>
      <c r="X24" s="202">
        <v>0</v>
      </c>
      <c r="Y24" s="202">
        <v>0</v>
      </c>
      <c r="Z24" s="202">
        <v>0</v>
      </c>
      <c r="AA24" s="202">
        <v>0</v>
      </c>
      <c r="AB24" s="202">
        <v>0</v>
      </c>
      <c r="AC24" s="319">
        <v>0</v>
      </c>
      <c r="AD24" s="319">
        <v>0</v>
      </c>
      <c r="AE24" s="319">
        <v>0</v>
      </c>
      <c r="AF24" s="319">
        <v>0</v>
      </c>
      <c r="AG24" s="319">
        <v>0</v>
      </c>
      <c r="AH24" s="319">
        <v>0</v>
      </c>
      <c r="AI24" s="319">
        <v>0</v>
      </c>
      <c r="AJ24" s="319">
        <v>0</v>
      </c>
      <c r="AK24" s="202">
        <v>0</v>
      </c>
      <c r="AL24" s="202">
        <v>0</v>
      </c>
      <c r="AM24" s="202">
        <v>0</v>
      </c>
      <c r="AN24" s="202">
        <v>0</v>
      </c>
      <c r="AO24" s="319">
        <v>0</v>
      </c>
      <c r="AP24" s="319">
        <v>0</v>
      </c>
      <c r="AQ24" s="319">
        <v>0</v>
      </c>
      <c r="AR24" s="202">
        <v>0</v>
      </c>
      <c r="AS24" s="202">
        <v>0</v>
      </c>
      <c r="AT24" s="202">
        <v>0</v>
      </c>
      <c r="AU24" s="202">
        <v>0</v>
      </c>
      <c r="AV24" s="202">
        <v>0</v>
      </c>
      <c r="AW24" s="202">
        <v>0</v>
      </c>
      <c r="AX24" s="202">
        <v>0</v>
      </c>
      <c r="AY24" s="202">
        <v>0</v>
      </c>
      <c r="AZ24" s="202">
        <v>0</v>
      </c>
      <c r="BA24" s="202">
        <v>0</v>
      </c>
      <c r="BB24" s="202">
        <v>0</v>
      </c>
      <c r="BC24" s="202">
        <v>0</v>
      </c>
      <c r="BD24" s="202">
        <v>0</v>
      </c>
      <c r="BE24" s="202">
        <v>0</v>
      </c>
      <c r="BF24" s="319">
        <v>0</v>
      </c>
      <c r="BG24" s="319">
        <v>0</v>
      </c>
      <c r="BH24" s="319">
        <v>0</v>
      </c>
      <c r="BI24" s="321">
        <v>0</v>
      </c>
      <c r="BJ24" s="321">
        <v>0</v>
      </c>
    </row>
    <row r="25" spans="1:62" ht="20.100000000000001" customHeight="1" x14ac:dyDescent="0.2">
      <c r="A25" s="375" t="s">
        <v>86</v>
      </c>
      <c r="B25" s="341" t="s">
        <v>84</v>
      </c>
      <c r="C25" s="340" t="s">
        <v>85</v>
      </c>
      <c r="D25" s="202">
        <v>1.58</v>
      </c>
      <c r="E25" s="202">
        <v>0</v>
      </c>
      <c r="F25" s="320">
        <v>0</v>
      </c>
      <c r="G25" s="202">
        <v>0</v>
      </c>
      <c r="H25" s="202">
        <v>0</v>
      </c>
      <c r="I25" s="202">
        <v>0</v>
      </c>
      <c r="J25" s="202">
        <v>0</v>
      </c>
      <c r="K25" s="202">
        <v>0</v>
      </c>
      <c r="L25" s="202">
        <v>0</v>
      </c>
      <c r="M25" s="202">
        <v>0</v>
      </c>
      <c r="N25" s="202">
        <v>0</v>
      </c>
      <c r="O25" s="202">
        <v>0</v>
      </c>
      <c r="P25" s="202">
        <v>0</v>
      </c>
      <c r="Q25" s="202">
        <v>0</v>
      </c>
      <c r="R25" s="202">
        <v>0</v>
      </c>
      <c r="S25" s="202">
        <v>0</v>
      </c>
      <c r="T25" s="202">
        <v>0</v>
      </c>
      <c r="U25" s="202">
        <v>0</v>
      </c>
      <c r="V25" s="202">
        <v>0</v>
      </c>
      <c r="W25" s="202">
        <v>0</v>
      </c>
      <c r="X25" s="202">
        <v>0</v>
      </c>
      <c r="Y25" s="202">
        <v>0</v>
      </c>
      <c r="Z25" s="202">
        <v>0</v>
      </c>
      <c r="AA25" s="202">
        <v>0</v>
      </c>
      <c r="AB25" s="202">
        <v>0</v>
      </c>
      <c r="AC25" s="319">
        <v>0</v>
      </c>
      <c r="AD25" s="319">
        <v>0</v>
      </c>
      <c r="AE25" s="319">
        <v>0</v>
      </c>
      <c r="AF25" s="319">
        <v>0</v>
      </c>
      <c r="AG25" s="319">
        <v>0</v>
      </c>
      <c r="AH25" s="319">
        <v>0</v>
      </c>
      <c r="AI25" s="319">
        <v>0</v>
      </c>
      <c r="AJ25" s="319">
        <v>0</v>
      </c>
      <c r="AK25" s="202">
        <v>0</v>
      </c>
      <c r="AL25" s="202">
        <v>0</v>
      </c>
      <c r="AM25" s="202">
        <v>0</v>
      </c>
      <c r="AN25" s="202">
        <v>0</v>
      </c>
      <c r="AO25" s="319">
        <v>0</v>
      </c>
      <c r="AP25" s="319">
        <v>0</v>
      </c>
      <c r="AQ25" s="319">
        <v>0</v>
      </c>
      <c r="AR25" s="202">
        <v>0</v>
      </c>
      <c r="AS25" s="202">
        <v>0</v>
      </c>
      <c r="AT25" s="202">
        <v>0</v>
      </c>
      <c r="AU25" s="202">
        <v>0</v>
      </c>
      <c r="AV25" s="202">
        <v>0</v>
      </c>
      <c r="AW25" s="202">
        <v>0</v>
      </c>
      <c r="AX25" s="202">
        <v>0</v>
      </c>
      <c r="AY25" s="202">
        <v>0</v>
      </c>
      <c r="AZ25" s="202">
        <v>0</v>
      </c>
      <c r="BA25" s="202">
        <v>0</v>
      </c>
      <c r="BB25" s="202">
        <v>0</v>
      </c>
      <c r="BC25" s="202">
        <v>0</v>
      </c>
      <c r="BD25" s="202">
        <v>0</v>
      </c>
      <c r="BE25" s="202">
        <v>0</v>
      </c>
      <c r="BF25" s="319">
        <v>0</v>
      </c>
      <c r="BG25" s="319">
        <v>0</v>
      </c>
      <c r="BH25" s="319">
        <v>0</v>
      </c>
      <c r="BI25" s="321">
        <v>0</v>
      </c>
      <c r="BJ25" s="321">
        <v>1.58</v>
      </c>
    </row>
    <row r="26" spans="1:62" ht="20.100000000000001" customHeight="1" x14ac:dyDescent="0.2">
      <c r="A26" s="375" t="s">
        <v>89</v>
      </c>
      <c r="B26" s="341" t="s">
        <v>87</v>
      </c>
      <c r="C26" s="340" t="s">
        <v>88</v>
      </c>
      <c r="D26" s="202">
        <v>0.06</v>
      </c>
      <c r="E26" s="202">
        <v>0</v>
      </c>
      <c r="F26" s="320">
        <v>0</v>
      </c>
      <c r="G26" s="202">
        <v>0</v>
      </c>
      <c r="H26" s="202">
        <v>0</v>
      </c>
      <c r="I26" s="202">
        <v>0</v>
      </c>
      <c r="J26" s="202">
        <v>0</v>
      </c>
      <c r="K26" s="202">
        <v>0</v>
      </c>
      <c r="L26" s="202">
        <v>0</v>
      </c>
      <c r="M26" s="202">
        <v>0</v>
      </c>
      <c r="N26" s="202">
        <v>0</v>
      </c>
      <c r="O26" s="202">
        <v>0</v>
      </c>
      <c r="P26" s="202">
        <v>0</v>
      </c>
      <c r="Q26" s="202">
        <v>0</v>
      </c>
      <c r="R26" s="202">
        <v>0</v>
      </c>
      <c r="S26" s="202">
        <v>0</v>
      </c>
      <c r="T26" s="202">
        <v>0</v>
      </c>
      <c r="U26" s="202">
        <v>0</v>
      </c>
      <c r="V26" s="202">
        <v>0</v>
      </c>
      <c r="W26" s="202">
        <v>0</v>
      </c>
      <c r="X26" s="202">
        <v>0</v>
      </c>
      <c r="Y26" s="202">
        <v>0</v>
      </c>
      <c r="Z26" s="202">
        <v>0</v>
      </c>
      <c r="AA26" s="202">
        <v>0</v>
      </c>
      <c r="AB26" s="202">
        <v>0</v>
      </c>
      <c r="AC26" s="319">
        <v>0</v>
      </c>
      <c r="AD26" s="319">
        <v>0</v>
      </c>
      <c r="AE26" s="319">
        <v>0</v>
      </c>
      <c r="AF26" s="319">
        <v>0</v>
      </c>
      <c r="AG26" s="319">
        <v>0</v>
      </c>
      <c r="AH26" s="319">
        <v>0</v>
      </c>
      <c r="AI26" s="319">
        <v>0</v>
      </c>
      <c r="AJ26" s="319">
        <v>0</v>
      </c>
      <c r="AK26" s="202">
        <v>0</v>
      </c>
      <c r="AL26" s="202">
        <v>0</v>
      </c>
      <c r="AM26" s="202">
        <v>0</v>
      </c>
      <c r="AN26" s="202">
        <v>0</v>
      </c>
      <c r="AO26" s="319">
        <v>0</v>
      </c>
      <c r="AP26" s="319">
        <v>0</v>
      </c>
      <c r="AQ26" s="319">
        <v>0</v>
      </c>
      <c r="AR26" s="202">
        <v>0</v>
      </c>
      <c r="AS26" s="202">
        <v>0</v>
      </c>
      <c r="AT26" s="202">
        <v>0</v>
      </c>
      <c r="AU26" s="202">
        <v>0</v>
      </c>
      <c r="AV26" s="202">
        <v>0</v>
      </c>
      <c r="AW26" s="202">
        <v>0</v>
      </c>
      <c r="AX26" s="202">
        <v>0</v>
      </c>
      <c r="AY26" s="202">
        <v>0</v>
      </c>
      <c r="AZ26" s="202">
        <v>0</v>
      </c>
      <c r="BA26" s="202">
        <v>0</v>
      </c>
      <c r="BB26" s="202">
        <v>0</v>
      </c>
      <c r="BC26" s="202">
        <v>0</v>
      </c>
      <c r="BD26" s="202">
        <v>0</v>
      </c>
      <c r="BE26" s="202">
        <v>0</v>
      </c>
      <c r="BF26" s="319">
        <v>0</v>
      </c>
      <c r="BG26" s="319">
        <v>0</v>
      </c>
      <c r="BH26" s="319">
        <v>0</v>
      </c>
      <c r="BI26" s="321">
        <v>0</v>
      </c>
      <c r="BJ26" s="321">
        <v>0.06</v>
      </c>
    </row>
    <row r="27" spans="1:62" ht="20.100000000000001" customHeight="1" x14ac:dyDescent="0.2">
      <c r="A27" s="375" t="s">
        <v>94</v>
      </c>
      <c r="B27" s="341" t="s">
        <v>90</v>
      </c>
      <c r="C27" s="340" t="s">
        <v>91</v>
      </c>
      <c r="D27" s="202">
        <v>0</v>
      </c>
      <c r="E27" s="202">
        <v>0</v>
      </c>
      <c r="F27" s="320">
        <v>0</v>
      </c>
      <c r="G27" s="202">
        <v>0</v>
      </c>
      <c r="H27" s="202">
        <v>0</v>
      </c>
      <c r="I27" s="202">
        <v>0</v>
      </c>
      <c r="J27" s="202">
        <v>0</v>
      </c>
      <c r="K27" s="202">
        <v>0</v>
      </c>
      <c r="L27" s="202">
        <v>0</v>
      </c>
      <c r="M27" s="202">
        <v>0</v>
      </c>
      <c r="N27" s="202">
        <v>0</v>
      </c>
      <c r="O27" s="202">
        <v>0</v>
      </c>
      <c r="P27" s="202">
        <v>0</v>
      </c>
      <c r="Q27" s="202">
        <v>0</v>
      </c>
      <c r="R27" s="202">
        <v>0</v>
      </c>
      <c r="S27" s="202">
        <v>0</v>
      </c>
      <c r="T27" s="202">
        <v>0</v>
      </c>
      <c r="U27" s="202">
        <v>0</v>
      </c>
      <c r="V27" s="202">
        <v>0</v>
      </c>
      <c r="W27" s="202">
        <v>0</v>
      </c>
      <c r="X27" s="202">
        <v>0</v>
      </c>
      <c r="Y27" s="202">
        <v>0</v>
      </c>
      <c r="Z27" s="202">
        <v>0</v>
      </c>
      <c r="AA27" s="202">
        <v>0</v>
      </c>
      <c r="AB27" s="202">
        <v>0</v>
      </c>
      <c r="AC27" s="319">
        <v>0</v>
      </c>
      <c r="AD27" s="319">
        <v>0</v>
      </c>
      <c r="AE27" s="319">
        <v>0</v>
      </c>
      <c r="AF27" s="319">
        <v>0</v>
      </c>
      <c r="AG27" s="319">
        <v>0</v>
      </c>
      <c r="AH27" s="319">
        <v>0</v>
      </c>
      <c r="AI27" s="319">
        <v>0</v>
      </c>
      <c r="AJ27" s="319">
        <v>0</v>
      </c>
      <c r="AK27" s="202">
        <v>0</v>
      </c>
      <c r="AL27" s="202">
        <v>0</v>
      </c>
      <c r="AM27" s="202">
        <v>0</v>
      </c>
      <c r="AN27" s="202">
        <v>0</v>
      </c>
      <c r="AO27" s="319">
        <v>0</v>
      </c>
      <c r="AP27" s="319">
        <v>0</v>
      </c>
      <c r="AQ27" s="319">
        <v>0</v>
      </c>
      <c r="AR27" s="202">
        <v>0</v>
      </c>
      <c r="AS27" s="202">
        <v>0</v>
      </c>
      <c r="AT27" s="202">
        <v>0</v>
      </c>
      <c r="AU27" s="202">
        <v>0</v>
      </c>
      <c r="AV27" s="202">
        <v>0</v>
      </c>
      <c r="AW27" s="202">
        <v>0</v>
      </c>
      <c r="AX27" s="202">
        <v>0</v>
      </c>
      <c r="AY27" s="202">
        <v>0</v>
      </c>
      <c r="AZ27" s="202">
        <v>0</v>
      </c>
      <c r="BA27" s="202">
        <v>0</v>
      </c>
      <c r="BB27" s="202">
        <v>0</v>
      </c>
      <c r="BC27" s="202">
        <v>0</v>
      </c>
      <c r="BD27" s="202">
        <v>0</v>
      </c>
      <c r="BE27" s="202">
        <v>0</v>
      </c>
      <c r="BF27" s="319">
        <v>0</v>
      </c>
      <c r="BG27" s="319">
        <v>0</v>
      </c>
      <c r="BH27" s="319">
        <v>0</v>
      </c>
      <c r="BI27" s="321">
        <v>0</v>
      </c>
      <c r="BJ27" s="321">
        <v>0</v>
      </c>
    </row>
    <row r="28" spans="1:62" ht="20.100000000000001" customHeight="1" x14ac:dyDescent="0.2">
      <c r="A28" s="377" t="s">
        <v>74</v>
      </c>
      <c r="B28" s="341" t="s">
        <v>92</v>
      </c>
      <c r="C28" s="340" t="s">
        <v>93</v>
      </c>
      <c r="D28" s="202">
        <v>0</v>
      </c>
      <c r="E28" s="202">
        <v>0</v>
      </c>
      <c r="F28" s="320">
        <v>0</v>
      </c>
      <c r="G28" s="202">
        <v>0</v>
      </c>
      <c r="H28" s="202">
        <v>0</v>
      </c>
      <c r="I28" s="202">
        <v>0</v>
      </c>
      <c r="J28" s="202">
        <v>0</v>
      </c>
      <c r="K28" s="202">
        <v>0</v>
      </c>
      <c r="L28" s="202">
        <v>0</v>
      </c>
      <c r="M28" s="202">
        <v>0</v>
      </c>
      <c r="N28" s="202">
        <v>0</v>
      </c>
      <c r="O28" s="202">
        <v>0</v>
      </c>
      <c r="P28" s="202">
        <v>0</v>
      </c>
      <c r="Q28" s="202">
        <v>0</v>
      </c>
      <c r="R28" s="202">
        <v>0</v>
      </c>
      <c r="S28" s="202">
        <v>0</v>
      </c>
      <c r="T28" s="202">
        <v>0</v>
      </c>
      <c r="U28" s="202">
        <v>0</v>
      </c>
      <c r="V28" s="202">
        <v>0</v>
      </c>
      <c r="W28" s="202">
        <v>0</v>
      </c>
      <c r="X28" s="202">
        <v>0</v>
      </c>
      <c r="Y28" s="202">
        <v>0</v>
      </c>
      <c r="Z28" s="202">
        <v>0</v>
      </c>
      <c r="AA28" s="202">
        <v>0</v>
      </c>
      <c r="AB28" s="202">
        <v>0</v>
      </c>
      <c r="AC28" s="319">
        <v>0</v>
      </c>
      <c r="AD28" s="319">
        <v>0</v>
      </c>
      <c r="AE28" s="319">
        <v>0</v>
      </c>
      <c r="AF28" s="319">
        <v>0</v>
      </c>
      <c r="AG28" s="319">
        <v>0</v>
      </c>
      <c r="AH28" s="319">
        <v>0</v>
      </c>
      <c r="AI28" s="319">
        <v>0</v>
      </c>
      <c r="AJ28" s="319">
        <v>0</v>
      </c>
      <c r="AK28" s="202">
        <v>0</v>
      </c>
      <c r="AL28" s="202">
        <v>0</v>
      </c>
      <c r="AM28" s="202">
        <v>0</v>
      </c>
      <c r="AN28" s="202">
        <v>0</v>
      </c>
      <c r="AO28" s="319">
        <v>0</v>
      </c>
      <c r="AP28" s="319">
        <v>0</v>
      </c>
      <c r="AQ28" s="319">
        <v>0</v>
      </c>
      <c r="AR28" s="202">
        <v>0</v>
      </c>
      <c r="AS28" s="202">
        <v>0</v>
      </c>
      <c r="AT28" s="202">
        <v>0</v>
      </c>
      <c r="AU28" s="202">
        <v>0</v>
      </c>
      <c r="AV28" s="202">
        <v>0</v>
      </c>
      <c r="AW28" s="202">
        <v>0</v>
      </c>
      <c r="AX28" s="202">
        <v>0</v>
      </c>
      <c r="AY28" s="202">
        <v>0</v>
      </c>
      <c r="AZ28" s="202">
        <v>0</v>
      </c>
      <c r="BA28" s="202">
        <v>0</v>
      </c>
      <c r="BB28" s="202">
        <v>0</v>
      </c>
      <c r="BC28" s="202">
        <v>0</v>
      </c>
      <c r="BD28" s="202">
        <v>0</v>
      </c>
      <c r="BE28" s="202">
        <v>0</v>
      </c>
      <c r="BF28" s="319">
        <v>0</v>
      </c>
      <c r="BG28" s="319">
        <v>0</v>
      </c>
      <c r="BH28" s="319">
        <v>0</v>
      </c>
      <c r="BI28" s="321">
        <v>0</v>
      </c>
      <c r="BJ28" s="321">
        <v>0</v>
      </c>
    </row>
    <row r="29" spans="1:62" ht="34.5" customHeight="1" x14ac:dyDescent="0.2">
      <c r="A29" s="375" t="s">
        <v>132</v>
      </c>
      <c r="B29" s="341" t="s">
        <v>1278</v>
      </c>
      <c r="C29" s="340" t="s">
        <v>96</v>
      </c>
      <c r="D29" s="202">
        <v>24.910000000000004</v>
      </c>
      <c r="E29" s="202">
        <v>6.72</v>
      </c>
      <c r="F29" s="202">
        <v>2.92</v>
      </c>
      <c r="G29" s="202">
        <v>0</v>
      </c>
      <c r="H29" s="202">
        <v>0</v>
      </c>
      <c r="I29" s="202">
        <v>0</v>
      </c>
      <c r="J29" s="202">
        <v>2.25</v>
      </c>
      <c r="K29" s="202">
        <v>0.66999999999999993</v>
      </c>
      <c r="L29" s="202">
        <v>0</v>
      </c>
      <c r="M29" s="202">
        <v>0</v>
      </c>
      <c r="N29" s="202">
        <v>0</v>
      </c>
      <c r="O29" s="202">
        <v>0</v>
      </c>
      <c r="P29" s="202">
        <v>0</v>
      </c>
      <c r="Q29" s="202">
        <v>0</v>
      </c>
      <c r="R29" s="202">
        <v>3.8</v>
      </c>
      <c r="S29" s="202">
        <v>0</v>
      </c>
      <c r="T29" s="202">
        <v>0</v>
      </c>
      <c r="U29" s="202">
        <v>0</v>
      </c>
      <c r="V29" s="202">
        <v>0</v>
      </c>
      <c r="W29" s="202">
        <v>0</v>
      </c>
      <c r="X29" s="202">
        <v>0</v>
      </c>
      <c r="Y29" s="202">
        <v>0</v>
      </c>
      <c r="Z29" s="202">
        <v>0</v>
      </c>
      <c r="AA29" s="202">
        <v>0</v>
      </c>
      <c r="AB29" s="202">
        <v>1.07</v>
      </c>
      <c r="AC29" s="202">
        <v>0.15</v>
      </c>
      <c r="AD29" s="202">
        <v>6.0000000000000005E-2</v>
      </c>
      <c r="AE29" s="202">
        <v>0</v>
      </c>
      <c r="AF29" s="202">
        <v>0</v>
      </c>
      <c r="AG29" s="202">
        <v>0</v>
      </c>
      <c r="AH29" s="202">
        <v>0</v>
      </c>
      <c r="AI29" s="202">
        <v>0</v>
      </c>
      <c r="AJ29" s="202">
        <v>0</v>
      </c>
      <c r="AK29" s="202">
        <v>0</v>
      </c>
      <c r="AL29" s="202">
        <v>0</v>
      </c>
      <c r="AM29" s="202">
        <v>0</v>
      </c>
      <c r="AN29" s="202">
        <v>0.8600000000000001</v>
      </c>
      <c r="AO29" s="202">
        <v>0</v>
      </c>
      <c r="AP29" s="202">
        <v>0</v>
      </c>
      <c r="AQ29" s="202">
        <v>0</v>
      </c>
      <c r="AR29" s="202">
        <v>0</v>
      </c>
      <c r="AS29" s="202">
        <v>0</v>
      </c>
      <c r="AT29" s="202">
        <v>0</v>
      </c>
      <c r="AU29" s="202">
        <v>0</v>
      </c>
      <c r="AV29" s="202">
        <v>0</v>
      </c>
      <c r="AW29" s="202">
        <v>2.73</v>
      </c>
      <c r="AX29" s="202">
        <v>0</v>
      </c>
      <c r="AY29" s="202">
        <v>0</v>
      </c>
      <c r="AZ29" s="202">
        <v>0</v>
      </c>
      <c r="BA29" s="202">
        <v>0</v>
      </c>
      <c r="BB29" s="202">
        <v>0</v>
      </c>
      <c r="BC29" s="202">
        <v>0</v>
      </c>
      <c r="BD29" s="202">
        <v>0</v>
      </c>
      <c r="BE29" s="202">
        <v>0</v>
      </c>
      <c r="BF29" s="202">
        <v>0</v>
      </c>
      <c r="BG29" s="202">
        <v>0</v>
      </c>
      <c r="BH29" s="202">
        <v>0</v>
      </c>
      <c r="BI29" s="202">
        <v>4.66</v>
      </c>
      <c r="BJ29" s="202">
        <v>29.569999999999997</v>
      </c>
    </row>
    <row r="30" spans="1:62" s="281" customFormat="1" ht="20.100000000000001" customHeight="1" x14ac:dyDescent="0.2">
      <c r="A30" s="378"/>
      <c r="B30" s="352" t="s">
        <v>98</v>
      </c>
      <c r="C30" s="353" t="s">
        <v>99</v>
      </c>
      <c r="D30" s="202">
        <v>16.28</v>
      </c>
      <c r="E30" s="319">
        <v>6.51</v>
      </c>
      <c r="F30" s="320">
        <v>2.92</v>
      </c>
      <c r="G30" s="319">
        <v>0</v>
      </c>
      <c r="H30" s="319">
        <v>0</v>
      </c>
      <c r="I30" s="319">
        <v>0</v>
      </c>
      <c r="J30" s="319">
        <v>2.25</v>
      </c>
      <c r="K30" s="319">
        <v>0.66999999999999993</v>
      </c>
      <c r="L30" s="319">
        <v>0</v>
      </c>
      <c r="M30" s="319">
        <v>0</v>
      </c>
      <c r="N30" s="319">
        <v>0</v>
      </c>
      <c r="O30" s="319">
        <v>0</v>
      </c>
      <c r="P30" s="319">
        <v>0</v>
      </c>
      <c r="Q30" s="319">
        <v>0</v>
      </c>
      <c r="R30" s="202">
        <v>3.59</v>
      </c>
      <c r="S30" s="319">
        <v>0</v>
      </c>
      <c r="T30" s="319">
        <v>0</v>
      </c>
      <c r="U30" s="319">
        <v>0</v>
      </c>
      <c r="V30" s="319">
        <v>0</v>
      </c>
      <c r="W30" s="319">
        <v>0</v>
      </c>
      <c r="X30" s="319">
        <v>0</v>
      </c>
      <c r="Y30" s="319">
        <v>0</v>
      </c>
      <c r="Z30" s="319">
        <v>0</v>
      </c>
      <c r="AA30" s="319">
        <v>0</v>
      </c>
      <c r="AB30" s="202">
        <v>0.97</v>
      </c>
      <c r="AC30" s="319">
        <v>0.12</v>
      </c>
      <c r="AD30" s="319">
        <v>6.0000000000000005E-2</v>
      </c>
      <c r="AE30" s="319">
        <v>0</v>
      </c>
      <c r="AF30" s="319">
        <v>0</v>
      </c>
      <c r="AG30" s="319">
        <v>0</v>
      </c>
      <c r="AH30" s="319">
        <v>0</v>
      </c>
      <c r="AI30" s="319">
        <v>0</v>
      </c>
      <c r="AJ30" s="319">
        <v>0</v>
      </c>
      <c r="AK30" s="319">
        <v>0</v>
      </c>
      <c r="AL30" s="319">
        <v>0</v>
      </c>
      <c r="AM30" s="319">
        <v>0</v>
      </c>
      <c r="AN30" s="319">
        <v>0.79</v>
      </c>
      <c r="AO30" s="319">
        <v>0</v>
      </c>
      <c r="AP30" s="319">
        <v>0</v>
      </c>
      <c r="AQ30" s="319">
        <v>0</v>
      </c>
      <c r="AR30" s="319">
        <v>0</v>
      </c>
      <c r="AS30" s="319">
        <v>0</v>
      </c>
      <c r="AT30" s="319">
        <v>0</v>
      </c>
      <c r="AU30" s="319">
        <v>0</v>
      </c>
      <c r="AV30" s="319">
        <v>0</v>
      </c>
      <c r="AW30" s="319">
        <v>2.62</v>
      </c>
      <c r="AX30" s="319">
        <v>0</v>
      </c>
      <c r="AY30" s="319">
        <v>0</v>
      </c>
      <c r="AZ30" s="319">
        <v>0</v>
      </c>
      <c r="BA30" s="319">
        <v>0</v>
      </c>
      <c r="BB30" s="319">
        <v>0</v>
      </c>
      <c r="BC30" s="319">
        <v>0</v>
      </c>
      <c r="BD30" s="319">
        <v>0</v>
      </c>
      <c r="BE30" s="319">
        <v>0</v>
      </c>
      <c r="BF30" s="319">
        <v>0</v>
      </c>
      <c r="BG30" s="319">
        <v>0</v>
      </c>
      <c r="BH30" s="319">
        <v>0</v>
      </c>
      <c r="BI30" s="354">
        <v>5.87</v>
      </c>
      <c r="BJ30" s="354">
        <v>22.15</v>
      </c>
    </row>
    <row r="31" spans="1:62" s="281" customFormat="1" ht="20.100000000000001" customHeight="1" x14ac:dyDescent="0.2">
      <c r="A31" s="378"/>
      <c r="B31" s="352" t="s">
        <v>100</v>
      </c>
      <c r="C31" s="353" t="s">
        <v>101</v>
      </c>
      <c r="D31" s="202">
        <v>0.16</v>
      </c>
      <c r="E31" s="319">
        <v>0</v>
      </c>
      <c r="F31" s="320">
        <v>0</v>
      </c>
      <c r="G31" s="319">
        <v>0</v>
      </c>
      <c r="H31" s="319">
        <v>0</v>
      </c>
      <c r="I31" s="319">
        <v>0</v>
      </c>
      <c r="J31" s="319">
        <v>0</v>
      </c>
      <c r="K31" s="319">
        <v>0</v>
      </c>
      <c r="L31" s="319">
        <v>0</v>
      </c>
      <c r="M31" s="319">
        <v>0</v>
      </c>
      <c r="N31" s="319">
        <v>0</v>
      </c>
      <c r="O31" s="319">
        <v>0</v>
      </c>
      <c r="P31" s="319">
        <v>0</v>
      </c>
      <c r="Q31" s="319">
        <v>0</v>
      </c>
      <c r="R31" s="202">
        <v>0</v>
      </c>
      <c r="S31" s="319">
        <v>0</v>
      </c>
      <c r="T31" s="319">
        <v>0</v>
      </c>
      <c r="U31" s="319">
        <v>0</v>
      </c>
      <c r="V31" s="319">
        <v>0</v>
      </c>
      <c r="W31" s="319">
        <v>0</v>
      </c>
      <c r="X31" s="319">
        <v>0</v>
      </c>
      <c r="Y31" s="319">
        <v>0</v>
      </c>
      <c r="Z31" s="319">
        <v>0</v>
      </c>
      <c r="AA31" s="319">
        <v>0</v>
      </c>
      <c r="AB31" s="202">
        <v>0</v>
      </c>
      <c r="AC31" s="319">
        <v>0</v>
      </c>
      <c r="AD31" s="319">
        <v>0</v>
      </c>
      <c r="AE31" s="319">
        <v>0</v>
      </c>
      <c r="AF31" s="319">
        <v>0</v>
      </c>
      <c r="AG31" s="319">
        <v>0</v>
      </c>
      <c r="AH31" s="319">
        <v>0</v>
      </c>
      <c r="AI31" s="319">
        <v>0</v>
      </c>
      <c r="AJ31" s="319">
        <v>0</v>
      </c>
      <c r="AK31" s="319">
        <v>0</v>
      </c>
      <c r="AL31" s="319">
        <v>0</v>
      </c>
      <c r="AM31" s="319">
        <v>0</v>
      </c>
      <c r="AN31" s="319">
        <v>0</v>
      </c>
      <c r="AO31" s="319">
        <v>0</v>
      </c>
      <c r="AP31" s="319">
        <v>0</v>
      </c>
      <c r="AQ31" s="319">
        <v>0</v>
      </c>
      <c r="AR31" s="319">
        <v>0</v>
      </c>
      <c r="AS31" s="319">
        <v>0</v>
      </c>
      <c r="AT31" s="319">
        <v>0</v>
      </c>
      <c r="AU31" s="319">
        <v>0</v>
      </c>
      <c r="AV31" s="319">
        <v>0</v>
      </c>
      <c r="AW31" s="319">
        <v>0</v>
      </c>
      <c r="AX31" s="319">
        <v>0</v>
      </c>
      <c r="AY31" s="319">
        <v>0</v>
      </c>
      <c r="AZ31" s="319">
        <v>0</v>
      </c>
      <c r="BA31" s="319">
        <v>0</v>
      </c>
      <c r="BB31" s="319">
        <v>0</v>
      </c>
      <c r="BC31" s="319">
        <v>0</v>
      </c>
      <c r="BD31" s="319">
        <v>0</v>
      </c>
      <c r="BE31" s="319">
        <v>0</v>
      </c>
      <c r="BF31" s="319">
        <v>0</v>
      </c>
      <c r="BG31" s="319">
        <v>0</v>
      </c>
      <c r="BH31" s="319">
        <v>0</v>
      </c>
      <c r="BI31" s="354">
        <v>-0.1</v>
      </c>
      <c r="BJ31" s="354">
        <v>0.06</v>
      </c>
    </row>
    <row r="32" spans="1:62" s="281" customFormat="1" ht="20.100000000000001" customHeight="1" x14ac:dyDescent="0.2">
      <c r="A32" s="378"/>
      <c r="B32" s="352" t="s">
        <v>663</v>
      </c>
      <c r="C32" s="353" t="s">
        <v>103</v>
      </c>
      <c r="D32" s="202">
        <v>0.01</v>
      </c>
      <c r="E32" s="319">
        <v>0</v>
      </c>
      <c r="F32" s="320">
        <v>0</v>
      </c>
      <c r="G32" s="319">
        <v>0</v>
      </c>
      <c r="H32" s="319">
        <v>0</v>
      </c>
      <c r="I32" s="319">
        <v>0</v>
      </c>
      <c r="J32" s="319">
        <v>0</v>
      </c>
      <c r="K32" s="319">
        <v>0</v>
      </c>
      <c r="L32" s="319">
        <v>0</v>
      </c>
      <c r="M32" s="319">
        <v>0</v>
      </c>
      <c r="N32" s="319">
        <v>0</v>
      </c>
      <c r="O32" s="319">
        <v>0</v>
      </c>
      <c r="P32" s="319">
        <v>0</v>
      </c>
      <c r="Q32" s="319">
        <v>0</v>
      </c>
      <c r="R32" s="202">
        <v>0</v>
      </c>
      <c r="S32" s="319">
        <v>0</v>
      </c>
      <c r="T32" s="319">
        <v>0</v>
      </c>
      <c r="U32" s="319">
        <v>0</v>
      </c>
      <c r="V32" s="319">
        <v>0</v>
      </c>
      <c r="W32" s="319">
        <v>0</v>
      </c>
      <c r="X32" s="319">
        <v>0</v>
      </c>
      <c r="Y32" s="319">
        <v>0</v>
      </c>
      <c r="Z32" s="319">
        <v>0</v>
      </c>
      <c r="AA32" s="319">
        <v>0</v>
      </c>
      <c r="AB32" s="202">
        <v>0</v>
      </c>
      <c r="AC32" s="319">
        <v>0</v>
      </c>
      <c r="AD32" s="319">
        <v>0</v>
      </c>
      <c r="AE32" s="319">
        <v>0</v>
      </c>
      <c r="AF32" s="319">
        <v>0</v>
      </c>
      <c r="AG32" s="319">
        <v>0</v>
      </c>
      <c r="AH32" s="319">
        <v>0</v>
      </c>
      <c r="AI32" s="319">
        <v>0</v>
      </c>
      <c r="AJ32" s="319">
        <v>0</v>
      </c>
      <c r="AK32" s="319">
        <v>0</v>
      </c>
      <c r="AL32" s="319">
        <v>0</v>
      </c>
      <c r="AM32" s="319">
        <v>0</v>
      </c>
      <c r="AN32" s="319">
        <v>0</v>
      </c>
      <c r="AO32" s="319">
        <v>0</v>
      </c>
      <c r="AP32" s="319">
        <v>0</v>
      </c>
      <c r="AQ32" s="319">
        <v>0</v>
      </c>
      <c r="AR32" s="319">
        <v>0</v>
      </c>
      <c r="AS32" s="319">
        <v>0</v>
      </c>
      <c r="AT32" s="319">
        <v>0</v>
      </c>
      <c r="AU32" s="319">
        <v>0</v>
      </c>
      <c r="AV32" s="319">
        <v>0</v>
      </c>
      <c r="AW32" s="319">
        <v>0</v>
      </c>
      <c r="AX32" s="319">
        <v>0</v>
      </c>
      <c r="AY32" s="319">
        <v>0</v>
      </c>
      <c r="AZ32" s="319">
        <v>0</v>
      </c>
      <c r="BA32" s="319">
        <v>0</v>
      </c>
      <c r="BB32" s="319">
        <v>0</v>
      </c>
      <c r="BC32" s="319">
        <v>0</v>
      </c>
      <c r="BD32" s="319">
        <v>0</v>
      </c>
      <c r="BE32" s="319">
        <v>0</v>
      </c>
      <c r="BF32" s="319">
        <v>0</v>
      </c>
      <c r="BG32" s="319">
        <v>0</v>
      </c>
      <c r="BH32" s="319">
        <v>0</v>
      </c>
      <c r="BI32" s="354">
        <v>0</v>
      </c>
      <c r="BJ32" s="354">
        <v>0.01</v>
      </c>
    </row>
    <row r="33" spans="1:62" s="281" customFormat="1" ht="20.100000000000001" customHeight="1" x14ac:dyDescent="0.2">
      <c r="A33" s="378"/>
      <c r="B33" s="352" t="s">
        <v>1279</v>
      </c>
      <c r="C33" s="353" t="s">
        <v>105</v>
      </c>
      <c r="D33" s="202">
        <v>1.79</v>
      </c>
      <c r="E33" s="319">
        <v>0</v>
      </c>
      <c r="F33" s="320">
        <v>0</v>
      </c>
      <c r="G33" s="319">
        <v>0</v>
      </c>
      <c r="H33" s="319">
        <v>0</v>
      </c>
      <c r="I33" s="319">
        <v>0</v>
      </c>
      <c r="J33" s="319">
        <v>0</v>
      </c>
      <c r="K33" s="319">
        <v>0</v>
      </c>
      <c r="L33" s="319">
        <v>0</v>
      </c>
      <c r="M33" s="319">
        <v>0</v>
      </c>
      <c r="N33" s="319">
        <v>0</v>
      </c>
      <c r="O33" s="319">
        <v>0</v>
      </c>
      <c r="P33" s="319">
        <v>0</v>
      </c>
      <c r="Q33" s="319">
        <v>0</v>
      </c>
      <c r="R33" s="202">
        <v>0</v>
      </c>
      <c r="S33" s="319">
        <v>0</v>
      </c>
      <c r="T33" s="319">
        <v>0</v>
      </c>
      <c r="U33" s="319">
        <v>0</v>
      </c>
      <c r="V33" s="319">
        <v>0</v>
      </c>
      <c r="W33" s="319">
        <v>0</v>
      </c>
      <c r="X33" s="319">
        <v>0</v>
      </c>
      <c r="Y33" s="319">
        <v>0</v>
      </c>
      <c r="Z33" s="319">
        <v>0</v>
      </c>
      <c r="AA33" s="319">
        <v>0</v>
      </c>
      <c r="AB33" s="202">
        <v>0</v>
      </c>
      <c r="AC33" s="319">
        <v>0</v>
      </c>
      <c r="AD33" s="319">
        <v>0</v>
      </c>
      <c r="AE33" s="319">
        <v>0</v>
      </c>
      <c r="AF33" s="319">
        <v>0</v>
      </c>
      <c r="AG33" s="319">
        <v>0</v>
      </c>
      <c r="AH33" s="319">
        <v>0</v>
      </c>
      <c r="AI33" s="319">
        <v>0</v>
      </c>
      <c r="AJ33" s="319">
        <v>0</v>
      </c>
      <c r="AK33" s="319">
        <v>0</v>
      </c>
      <c r="AL33" s="319">
        <v>0</v>
      </c>
      <c r="AM33" s="319">
        <v>0</v>
      </c>
      <c r="AN33" s="319">
        <v>0</v>
      </c>
      <c r="AO33" s="319">
        <v>0</v>
      </c>
      <c r="AP33" s="319">
        <v>0</v>
      </c>
      <c r="AQ33" s="319">
        <v>0</v>
      </c>
      <c r="AR33" s="319">
        <v>0</v>
      </c>
      <c r="AS33" s="319">
        <v>0</v>
      </c>
      <c r="AT33" s="319">
        <v>0</v>
      </c>
      <c r="AU33" s="319">
        <v>0</v>
      </c>
      <c r="AV33" s="319">
        <v>0</v>
      </c>
      <c r="AW33" s="319">
        <v>0</v>
      </c>
      <c r="AX33" s="319">
        <v>0</v>
      </c>
      <c r="AY33" s="319">
        <v>0</v>
      </c>
      <c r="AZ33" s="319">
        <v>0</v>
      </c>
      <c r="BA33" s="319">
        <v>0</v>
      </c>
      <c r="BB33" s="319">
        <v>0</v>
      </c>
      <c r="BC33" s="319">
        <v>0</v>
      </c>
      <c r="BD33" s="319">
        <v>0</v>
      </c>
      <c r="BE33" s="319">
        <v>0</v>
      </c>
      <c r="BF33" s="319">
        <v>0</v>
      </c>
      <c r="BG33" s="319">
        <v>0</v>
      </c>
      <c r="BH33" s="319">
        <v>0</v>
      </c>
      <c r="BI33" s="354">
        <v>0</v>
      </c>
      <c r="BJ33" s="354">
        <v>1.79</v>
      </c>
    </row>
    <row r="34" spans="1:62" s="281" customFormat="1" ht="20.100000000000001" customHeight="1" x14ac:dyDescent="0.2">
      <c r="A34" s="378"/>
      <c r="B34" s="352" t="s">
        <v>1280</v>
      </c>
      <c r="C34" s="353" t="s">
        <v>107</v>
      </c>
      <c r="D34" s="202">
        <v>1.67</v>
      </c>
      <c r="E34" s="319">
        <v>0.21000000000000002</v>
      </c>
      <c r="F34" s="320">
        <v>0</v>
      </c>
      <c r="G34" s="319">
        <v>0</v>
      </c>
      <c r="H34" s="319">
        <v>0</v>
      </c>
      <c r="I34" s="319">
        <v>0</v>
      </c>
      <c r="J34" s="319">
        <v>0</v>
      </c>
      <c r="K34" s="319">
        <v>0</v>
      </c>
      <c r="L34" s="319">
        <v>0</v>
      </c>
      <c r="M34" s="319">
        <v>0</v>
      </c>
      <c r="N34" s="319">
        <v>0</v>
      </c>
      <c r="O34" s="319">
        <v>0</v>
      </c>
      <c r="P34" s="319">
        <v>0</v>
      </c>
      <c r="Q34" s="319">
        <v>0</v>
      </c>
      <c r="R34" s="202">
        <v>0.21000000000000002</v>
      </c>
      <c r="S34" s="319">
        <v>0</v>
      </c>
      <c r="T34" s="319">
        <v>0</v>
      </c>
      <c r="U34" s="319">
        <v>0</v>
      </c>
      <c r="V34" s="319">
        <v>0</v>
      </c>
      <c r="W34" s="319">
        <v>0</v>
      </c>
      <c r="X34" s="319">
        <v>0</v>
      </c>
      <c r="Y34" s="319">
        <v>0</v>
      </c>
      <c r="Z34" s="319">
        <v>0</v>
      </c>
      <c r="AA34" s="319">
        <v>0</v>
      </c>
      <c r="AB34" s="202">
        <v>0.1</v>
      </c>
      <c r="AC34" s="319">
        <v>0.03</v>
      </c>
      <c r="AD34" s="319">
        <v>0</v>
      </c>
      <c r="AE34" s="319">
        <v>0</v>
      </c>
      <c r="AF34" s="319">
        <v>0</v>
      </c>
      <c r="AG34" s="319">
        <v>0</v>
      </c>
      <c r="AH34" s="319">
        <v>0</v>
      </c>
      <c r="AI34" s="319">
        <v>0</v>
      </c>
      <c r="AJ34" s="319">
        <v>0</v>
      </c>
      <c r="AK34" s="319">
        <v>0</v>
      </c>
      <c r="AL34" s="319">
        <v>0</v>
      </c>
      <c r="AM34" s="319">
        <v>0</v>
      </c>
      <c r="AN34" s="319">
        <v>7.0000000000000007E-2</v>
      </c>
      <c r="AO34" s="319">
        <v>0</v>
      </c>
      <c r="AP34" s="319">
        <v>0</v>
      </c>
      <c r="AQ34" s="319">
        <v>0</v>
      </c>
      <c r="AR34" s="319">
        <v>0</v>
      </c>
      <c r="AS34" s="319">
        <v>0</v>
      </c>
      <c r="AT34" s="319">
        <v>0</v>
      </c>
      <c r="AU34" s="319">
        <v>0</v>
      </c>
      <c r="AV34" s="319">
        <v>0</v>
      </c>
      <c r="AW34" s="319">
        <v>0.11</v>
      </c>
      <c r="AX34" s="319">
        <v>0</v>
      </c>
      <c r="AY34" s="319">
        <v>0</v>
      </c>
      <c r="AZ34" s="319">
        <v>0</v>
      </c>
      <c r="BA34" s="319">
        <v>0</v>
      </c>
      <c r="BB34" s="319">
        <v>0</v>
      </c>
      <c r="BC34" s="319">
        <v>0</v>
      </c>
      <c r="BD34" s="319">
        <v>0</v>
      </c>
      <c r="BE34" s="319">
        <v>0</v>
      </c>
      <c r="BF34" s="319">
        <v>0</v>
      </c>
      <c r="BG34" s="319">
        <v>0</v>
      </c>
      <c r="BH34" s="319">
        <v>0</v>
      </c>
      <c r="BI34" s="354">
        <v>0.21000000000000002</v>
      </c>
      <c r="BJ34" s="354">
        <v>1.88</v>
      </c>
    </row>
    <row r="35" spans="1:62" s="281" customFormat="1" ht="20.100000000000001" customHeight="1" x14ac:dyDescent="0.2">
      <c r="A35" s="378"/>
      <c r="B35" s="352" t="s">
        <v>1281</v>
      </c>
      <c r="C35" s="353" t="s">
        <v>109</v>
      </c>
      <c r="D35" s="202">
        <v>0</v>
      </c>
      <c r="E35" s="319">
        <v>0</v>
      </c>
      <c r="F35" s="320">
        <v>0</v>
      </c>
      <c r="G35" s="319">
        <v>0</v>
      </c>
      <c r="H35" s="319">
        <v>0</v>
      </c>
      <c r="I35" s="319">
        <v>0</v>
      </c>
      <c r="J35" s="319">
        <v>0</v>
      </c>
      <c r="K35" s="319">
        <v>0</v>
      </c>
      <c r="L35" s="319">
        <v>0</v>
      </c>
      <c r="M35" s="319">
        <v>0</v>
      </c>
      <c r="N35" s="319">
        <v>0</v>
      </c>
      <c r="O35" s="319">
        <v>0</v>
      </c>
      <c r="P35" s="319">
        <v>0</v>
      </c>
      <c r="Q35" s="319">
        <v>0</v>
      </c>
      <c r="R35" s="202">
        <v>0</v>
      </c>
      <c r="S35" s="319">
        <v>0</v>
      </c>
      <c r="T35" s="319">
        <v>0</v>
      </c>
      <c r="U35" s="319">
        <v>0</v>
      </c>
      <c r="V35" s="319">
        <v>0</v>
      </c>
      <c r="W35" s="319">
        <v>0</v>
      </c>
      <c r="X35" s="319">
        <v>0</v>
      </c>
      <c r="Y35" s="319">
        <v>0</v>
      </c>
      <c r="Z35" s="319">
        <v>0</v>
      </c>
      <c r="AA35" s="319">
        <v>0</v>
      </c>
      <c r="AB35" s="202">
        <v>0</v>
      </c>
      <c r="AC35" s="319">
        <v>0</v>
      </c>
      <c r="AD35" s="319">
        <v>0</v>
      </c>
      <c r="AE35" s="319">
        <v>0</v>
      </c>
      <c r="AF35" s="319">
        <v>0</v>
      </c>
      <c r="AG35" s="319">
        <v>0</v>
      </c>
      <c r="AH35" s="319">
        <v>0</v>
      </c>
      <c r="AI35" s="319">
        <v>0</v>
      </c>
      <c r="AJ35" s="319">
        <v>0</v>
      </c>
      <c r="AK35" s="319">
        <v>0</v>
      </c>
      <c r="AL35" s="319">
        <v>0</v>
      </c>
      <c r="AM35" s="319">
        <v>0</v>
      </c>
      <c r="AN35" s="319">
        <v>0</v>
      </c>
      <c r="AO35" s="319">
        <v>0</v>
      </c>
      <c r="AP35" s="319">
        <v>0</v>
      </c>
      <c r="AQ35" s="319">
        <v>0</v>
      </c>
      <c r="AR35" s="319">
        <v>0</v>
      </c>
      <c r="AS35" s="319">
        <v>0</v>
      </c>
      <c r="AT35" s="319">
        <v>0</v>
      </c>
      <c r="AU35" s="319">
        <v>0</v>
      </c>
      <c r="AV35" s="319">
        <v>0</v>
      </c>
      <c r="AW35" s="319">
        <v>0</v>
      </c>
      <c r="AX35" s="319">
        <v>0</v>
      </c>
      <c r="AY35" s="319">
        <v>0</v>
      </c>
      <c r="AZ35" s="319">
        <v>0</v>
      </c>
      <c r="BA35" s="319">
        <v>0</v>
      </c>
      <c r="BB35" s="319">
        <v>0</v>
      </c>
      <c r="BC35" s="319">
        <v>0</v>
      </c>
      <c r="BD35" s="319">
        <v>0</v>
      </c>
      <c r="BE35" s="319">
        <v>0</v>
      </c>
      <c r="BF35" s="319">
        <v>0</v>
      </c>
      <c r="BG35" s="319">
        <v>0</v>
      </c>
      <c r="BH35" s="319">
        <v>0</v>
      </c>
      <c r="BI35" s="354">
        <v>0</v>
      </c>
      <c r="BJ35" s="354">
        <v>0</v>
      </c>
    </row>
    <row r="36" spans="1:62" s="281" customFormat="1" ht="20.100000000000001" customHeight="1" x14ac:dyDescent="0.2">
      <c r="A36" s="378"/>
      <c r="B36" s="352" t="s">
        <v>110</v>
      </c>
      <c r="C36" s="353" t="s">
        <v>111</v>
      </c>
      <c r="D36" s="202">
        <v>0.02</v>
      </c>
      <c r="E36" s="319">
        <v>0</v>
      </c>
      <c r="F36" s="320">
        <v>0</v>
      </c>
      <c r="G36" s="319">
        <v>0</v>
      </c>
      <c r="H36" s="319">
        <v>0</v>
      </c>
      <c r="I36" s="319">
        <v>0</v>
      </c>
      <c r="J36" s="319">
        <v>0</v>
      </c>
      <c r="K36" s="319">
        <v>0</v>
      </c>
      <c r="L36" s="319">
        <v>0</v>
      </c>
      <c r="M36" s="319">
        <v>0</v>
      </c>
      <c r="N36" s="319">
        <v>0</v>
      </c>
      <c r="O36" s="319">
        <v>0</v>
      </c>
      <c r="P36" s="319">
        <v>0</v>
      </c>
      <c r="Q36" s="319">
        <v>0</v>
      </c>
      <c r="R36" s="202">
        <v>0</v>
      </c>
      <c r="S36" s="319">
        <v>0</v>
      </c>
      <c r="T36" s="319">
        <v>0</v>
      </c>
      <c r="U36" s="319">
        <v>0</v>
      </c>
      <c r="V36" s="319">
        <v>0</v>
      </c>
      <c r="W36" s="319">
        <v>0</v>
      </c>
      <c r="X36" s="319">
        <v>0</v>
      </c>
      <c r="Y36" s="319">
        <v>0</v>
      </c>
      <c r="Z36" s="319">
        <v>0</v>
      </c>
      <c r="AA36" s="319">
        <v>0</v>
      </c>
      <c r="AB36" s="202">
        <v>0</v>
      </c>
      <c r="AC36" s="319">
        <v>0</v>
      </c>
      <c r="AD36" s="319">
        <v>0</v>
      </c>
      <c r="AE36" s="319">
        <v>0</v>
      </c>
      <c r="AF36" s="319">
        <v>0</v>
      </c>
      <c r="AG36" s="319">
        <v>0</v>
      </c>
      <c r="AH36" s="319">
        <v>0</v>
      </c>
      <c r="AI36" s="319">
        <v>0</v>
      </c>
      <c r="AJ36" s="319">
        <v>0</v>
      </c>
      <c r="AK36" s="319">
        <v>0</v>
      </c>
      <c r="AL36" s="319">
        <v>0</v>
      </c>
      <c r="AM36" s="319">
        <v>0</v>
      </c>
      <c r="AN36" s="319">
        <v>0</v>
      </c>
      <c r="AO36" s="319">
        <v>0</v>
      </c>
      <c r="AP36" s="319">
        <v>0</v>
      </c>
      <c r="AQ36" s="319">
        <v>0</v>
      </c>
      <c r="AR36" s="319">
        <v>0</v>
      </c>
      <c r="AS36" s="319">
        <v>0</v>
      </c>
      <c r="AT36" s="319">
        <v>0</v>
      </c>
      <c r="AU36" s="319">
        <v>0</v>
      </c>
      <c r="AV36" s="319">
        <v>0</v>
      </c>
      <c r="AW36" s="319">
        <v>0</v>
      </c>
      <c r="AX36" s="319">
        <v>0</v>
      </c>
      <c r="AY36" s="319">
        <v>0</v>
      </c>
      <c r="AZ36" s="319">
        <v>0</v>
      </c>
      <c r="BA36" s="319">
        <v>0</v>
      </c>
      <c r="BB36" s="319">
        <v>0</v>
      </c>
      <c r="BC36" s="319">
        <v>0</v>
      </c>
      <c r="BD36" s="319">
        <v>0</v>
      </c>
      <c r="BE36" s="319">
        <v>0</v>
      </c>
      <c r="BF36" s="319">
        <v>0</v>
      </c>
      <c r="BG36" s="319">
        <v>0</v>
      </c>
      <c r="BH36" s="319">
        <v>0</v>
      </c>
      <c r="BI36" s="354">
        <v>0</v>
      </c>
      <c r="BJ36" s="354">
        <v>0.02</v>
      </c>
    </row>
    <row r="37" spans="1:62" s="281" customFormat="1" ht="20.100000000000001" customHeight="1" x14ac:dyDescent="0.2">
      <c r="A37" s="378"/>
      <c r="B37" s="352" t="s">
        <v>1266</v>
      </c>
      <c r="C37" s="353" t="s">
        <v>113</v>
      </c>
      <c r="D37" s="202">
        <v>0</v>
      </c>
      <c r="E37" s="319">
        <v>0</v>
      </c>
      <c r="F37" s="320">
        <v>0</v>
      </c>
      <c r="G37" s="319">
        <v>0</v>
      </c>
      <c r="H37" s="319">
        <v>0</v>
      </c>
      <c r="I37" s="319">
        <v>0</v>
      </c>
      <c r="J37" s="319">
        <v>0</v>
      </c>
      <c r="K37" s="319">
        <v>0</v>
      </c>
      <c r="L37" s="319">
        <v>0</v>
      </c>
      <c r="M37" s="319">
        <v>0</v>
      </c>
      <c r="N37" s="319">
        <v>0</v>
      </c>
      <c r="O37" s="319">
        <v>0</v>
      </c>
      <c r="P37" s="319">
        <v>0</v>
      </c>
      <c r="Q37" s="319">
        <v>0</v>
      </c>
      <c r="R37" s="202">
        <v>0</v>
      </c>
      <c r="S37" s="319">
        <v>0</v>
      </c>
      <c r="T37" s="319">
        <v>0</v>
      </c>
      <c r="U37" s="319">
        <v>0</v>
      </c>
      <c r="V37" s="319">
        <v>0</v>
      </c>
      <c r="W37" s="319">
        <v>0</v>
      </c>
      <c r="X37" s="319">
        <v>0</v>
      </c>
      <c r="Y37" s="319">
        <v>0</v>
      </c>
      <c r="Z37" s="319">
        <v>0</v>
      </c>
      <c r="AA37" s="319">
        <v>0</v>
      </c>
      <c r="AB37" s="202">
        <v>0</v>
      </c>
      <c r="AC37" s="319">
        <v>0</v>
      </c>
      <c r="AD37" s="319">
        <v>0</v>
      </c>
      <c r="AE37" s="319">
        <v>0</v>
      </c>
      <c r="AF37" s="319">
        <v>0</v>
      </c>
      <c r="AG37" s="319">
        <v>0</v>
      </c>
      <c r="AH37" s="319">
        <v>0</v>
      </c>
      <c r="AI37" s="319">
        <v>0</v>
      </c>
      <c r="AJ37" s="319">
        <v>0</v>
      </c>
      <c r="AK37" s="319">
        <v>0</v>
      </c>
      <c r="AL37" s="319">
        <v>0</v>
      </c>
      <c r="AM37" s="319">
        <v>0</v>
      </c>
      <c r="AN37" s="319">
        <v>0</v>
      </c>
      <c r="AO37" s="319">
        <v>0</v>
      </c>
      <c r="AP37" s="319">
        <v>0</v>
      </c>
      <c r="AQ37" s="319">
        <v>0</v>
      </c>
      <c r="AR37" s="319">
        <v>0</v>
      </c>
      <c r="AS37" s="319">
        <v>0</v>
      </c>
      <c r="AT37" s="319">
        <v>0</v>
      </c>
      <c r="AU37" s="319">
        <v>0</v>
      </c>
      <c r="AV37" s="319">
        <v>0</v>
      </c>
      <c r="AW37" s="319">
        <v>0</v>
      </c>
      <c r="AX37" s="319">
        <v>0</v>
      </c>
      <c r="AY37" s="319">
        <v>0</v>
      </c>
      <c r="AZ37" s="319">
        <v>0</v>
      </c>
      <c r="BA37" s="319">
        <v>0</v>
      </c>
      <c r="BB37" s="319">
        <v>0</v>
      </c>
      <c r="BC37" s="319">
        <v>0</v>
      </c>
      <c r="BD37" s="319">
        <v>0</v>
      </c>
      <c r="BE37" s="319">
        <v>0</v>
      </c>
      <c r="BF37" s="319">
        <v>0</v>
      </c>
      <c r="BG37" s="319">
        <v>0</v>
      </c>
      <c r="BH37" s="319">
        <v>0</v>
      </c>
      <c r="BI37" s="354">
        <v>0</v>
      </c>
      <c r="BJ37" s="354">
        <v>0</v>
      </c>
    </row>
    <row r="38" spans="1:62" s="281" customFormat="1" ht="20.100000000000001" customHeight="1" x14ac:dyDescent="0.2">
      <c r="A38" s="378"/>
      <c r="B38" s="355" t="s">
        <v>664</v>
      </c>
      <c r="C38" s="356" t="s">
        <v>115</v>
      </c>
      <c r="D38" s="202">
        <v>0</v>
      </c>
      <c r="E38" s="319">
        <v>0</v>
      </c>
      <c r="F38" s="320">
        <v>0</v>
      </c>
      <c r="G38" s="319">
        <v>0</v>
      </c>
      <c r="H38" s="319">
        <v>0</v>
      </c>
      <c r="I38" s="319">
        <v>0</v>
      </c>
      <c r="J38" s="319">
        <v>0</v>
      </c>
      <c r="K38" s="319">
        <v>0</v>
      </c>
      <c r="L38" s="319">
        <v>0</v>
      </c>
      <c r="M38" s="319">
        <v>0</v>
      </c>
      <c r="N38" s="319">
        <v>0</v>
      </c>
      <c r="O38" s="319">
        <v>0</v>
      </c>
      <c r="P38" s="319">
        <v>0</v>
      </c>
      <c r="Q38" s="319">
        <v>0</v>
      </c>
      <c r="R38" s="202">
        <v>0</v>
      </c>
      <c r="S38" s="319">
        <v>0</v>
      </c>
      <c r="T38" s="319">
        <v>0</v>
      </c>
      <c r="U38" s="319">
        <v>0</v>
      </c>
      <c r="V38" s="319">
        <v>0</v>
      </c>
      <c r="W38" s="319">
        <v>0</v>
      </c>
      <c r="X38" s="319">
        <v>0</v>
      </c>
      <c r="Y38" s="319">
        <v>0</v>
      </c>
      <c r="Z38" s="319">
        <v>0</v>
      </c>
      <c r="AA38" s="319">
        <v>0</v>
      </c>
      <c r="AB38" s="202">
        <v>0</v>
      </c>
      <c r="AC38" s="319">
        <v>0</v>
      </c>
      <c r="AD38" s="319">
        <v>0</v>
      </c>
      <c r="AE38" s="319">
        <v>0</v>
      </c>
      <c r="AF38" s="319">
        <v>0</v>
      </c>
      <c r="AG38" s="319">
        <v>0</v>
      </c>
      <c r="AH38" s="319">
        <v>0</v>
      </c>
      <c r="AI38" s="319">
        <v>0</v>
      </c>
      <c r="AJ38" s="319">
        <v>0</v>
      </c>
      <c r="AK38" s="319">
        <v>0</v>
      </c>
      <c r="AL38" s="319">
        <v>0</v>
      </c>
      <c r="AM38" s="319">
        <v>0</v>
      </c>
      <c r="AN38" s="319">
        <v>0</v>
      </c>
      <c r="AO38" s="319">
        <v>0</v>
      </c>
      <c r="AP38" s="319">
        <v>0</v>
      </c>
      <c r="AQ38" s="319">
        <v>0</v>
      </c>
      <c r="AR38" s="319">
        <v>0</v>
      </c>
      <c r="AS38" s="319">
        <v>0</v>
      </c>
      <c r="AT38" s="319">
        <v>0</v>
      </c>
      <c r="AU38" s="319">
        <v>0</v>
      </c>
      <c r="AV38" s="319">
        <v>0</v>
      </c>
      <c r="AW38" s="319">
        <v>0</v>
      </c>
      <c r="AX38" s="319">
        <v>0</v>
      </c>
      <c r="AY38" s="319">
        <v>0</v>
      </c>
      <c r="AZ38" s="319">
        <v>0</v>
      </c>
      <c r="BA38" s="319">
        <v>0</v>
      </c>
      <c r="BB38" s="319">
        <v>0</v>
      </c>
      <c r="BC38" s="319">
        <v>0</v>
      </c>
      <c r="BD38" s="319">
        <v>0</v>
      </c>
      <c r="BE38" s="319">
        <v>0</v>
      </c>
      <c r="BF38" s="319">
        <v>0</v>
      </c>
      <c r="BG38" s="319">
        <v>0</v>
      </c>
      <c r="BH38" s="319">
        <v>0</v>
      </c>
      <c r="BI38" s="354">
        <v>0</v>
      </c>
      <c r="BJ38" s="354">
        <v>0</v>
      </c>
    </row>
    <row r="39" spans="1:62" ht="20.100000000000001" customHeight="1" x14ac:dyDescent="0.2">
      <c r="A39" s="377"/>
      <c r="B39" s="342" t="s">
        <v>665</v>
      </c>
      <c r="C39" s="343" t="s">
        <v>117</v>
      </c>
      <c r="D39" s="202">
        <v>0</v>
      </c>
      <c r="E39" s="202">
        <v>0</v>
      </c>
      <c r="F39" s="320">
        <v>0</v>
      </c>
      <c r="G39" s="202">
        <v>0</v>
      </c>
      <c r="H39" s="202">
        <v>0</v>
      </c>
      <c r="I39" s="202">
        <v>0</v>
      </c>
      <c r="J39" s="202">
        <v>0</v>
      </c>
      <c r="K39" s="202">
        <v>0</v>
      </c>
      <c r="L39" s="202">
        <v>0</v>
      </c>
      <c r="M39" s="202">
        <v>0</v>
      </c>
      <c r="N39" s="202">
        <v>0</v>
      </c>
      <c r="O39" s="202">
        <v>0</v>
      </c>
      <c r="P39" s="202">
        <v>0</v>
      </c>
      <c r="Q39" s="202">
        <v>0</v>
      </c>
      <c r="R39" s="202">
        <v>0</v>
      </c>
      <c r="S39" s="202">
        <v>0</v>
      </c>
      <c r="T39" s="202">
        <v>0</v>
      </c>
      <c r="U39" s="202">
        <v>0</v>
      </c>
      <c r="V39" s="202">
        <v>0</v>
      </c>
      <c r="W39" s="202">
        <v>0</v>
      </c>
      <c r="X39" s="202">
        <v>0</v>
      </c>
      <c r="Y39" s="202">
        <v>0</v>
      </c>
      <c r="Z39" s="202">
        <v>0</v>
      </c>
      <c r="AA39" s="202">
        <v>0</v>
      </c>
      <c r="AB39" s="202">
        <v>0</v>
      </c>
      <c r="AC39" s="319">
        <v>0</v>
      </c>
      <c r="AD39" s="319">
        <v>0</v>
      </c>
      <c r="AE39" s="319">
        <v>0</v>
      </c>
      <c r="AF39" s="319">
        <v>0</v>
      </c>
      <c r="AG39" s="319">
        <v>0</v>
      </c>
      <c r="AH39" s="319">
        <v>0</v>
      </c>
      <c r="AI39" s="319">
        <v>0</v>
      </c>
      <c r="AJ39" s="319">
        <v>0</v>
      </c>
      <c r="AK39" s="202">
        <v>0</v>
      </c>
      <c r="AL39" s="202">
        <v>0</v>
      </c>
      <c r="AM39" s="202">
        <v>0</v>
      </c>
      <c r="AN39" s="202">
        <v>0</v>
      </c>
      <c r="AO39" s="319">
        <v>0</v>
      </c>
      <c r="AP39" s="319">
        <v>0</v>
      </c>
      <c r="AQ39" s="319">
        <v>0</v>
      </c>
      <c r="AR39" s="202">
        <v>0</v>
      </c>
      <c r="AS39" s="202">
        <v>0</v>
      </c>
      <c r="AT39" s="202">
        <v>0</v>
      </c>
      <c r="AU39" s="202">
        <v>0</v>
      </c>
      <c r="AV39" s="202">
        <v>0</v>
      </c>
      <c r="AW39" s="202">
        <v>0</v>
      </c>
      <c r="AX39" s="202">
        <v>0</v>
      </c>
      <c r="AY39" s="202">
        <v>0</v>
      </c>
      <c r="AZ39" s="202">
        <v>0</v>
      </c>
      <c r="BA39" s="202">
        <v>0</v>
      </c>
      <c r="BB39" s="202">
        <v>0</v>
      </c>
      <c r="BC39" s="202">
        <v>0</v>
      </c>
      <c r="BD39" s="202">
        <v>0</v>
      </c>
      <c r="BE39" s="202">
        <v>0</v>
      </c>
      <c r="BF39" s="319">
        <v>0</v>
      </c>
      <c r="BG39" s="319">
        <v>0</v>
      </c>
      <c r="BH39" s="319">
        <v>0</v>
      </c>
      <c r="BI39" s="321">
        <v>0</v>
      </c>
      <c r="BJ39" s="321">
        <v>0</v>
      </c>
    </row>
    <row r="40" spans="1:62" ht="20.100000000000001" customHeight="1" x14ac:dyDescent="0.2">
      <c r="A40" s="375"/>
      <c r="B40" s="342" t="s">
        <v>1282</v>
      </c>
      <c r="C40" s="343" t="s">
        <v>119</v>
      </c>
      <c r="D40" s="202">
        <v>0</v>
      </c>
      <c r="E40" s="202">
        <v>0</v>
      </c>
      <c r="F40" s="320">
        <v>0</v>
      </c>
      <c r="G40" s="202">
        <v>0</v>
      </c>
      <c r="H40" s="202">
        <v>0</v>
      </c>
      <c r="I40" s="202">
        <v>0</v>
      </c>
      <c r="J40" s="202">
        <v>0</v>
      </c>
      <c r="K40" s="202">
        <v>0</v>
      </c>
      <c r="L40" s="202">
        <v>0</v>
      </c>
      <c r="M40" s="202">
        <v>0</v>
      </c>
      <c r="N40" s="202">
        <v>0</v>
      </c>
      <c r="O40" s="202">
        <v>0</v>
      </c>
      <c r="P40" s="202">
        <v>0</v>
      </c>
      <c r="Q40" s="202">
        <v>0</v>
      </c>
      <c r="R40" s="202">
        <v>0</v>
      </c>
      <c r="S40" s="202">
        <v>0</v>
      </c>
      <c r="T40" s="202">
        <v>0</v>
      </c>
      <c r="U40" s="202">
        <v>0</v>
      </c>
      <c r="V40" s="202">
        <v>0</v>
      </c>
      <c r="W40" s="202">
        <v>0</v>
      </c>
      <c r="X40" s="202">
        <v>0</v>
      </c>
      <c r="Y40" s="202">
        <v>0</v>
      </c>
      <c r="Z40" s="202">
        <v>0</v>
      </c>
      <c r="AA40" s="202">
        <v>0</v>
      </c>
      <c r="AB40" s="202">
        <v>0</v>
      </c>
      <c r="AC40" s="319">
        <v>0</v>
      </c>
      <c r="AD40" s="319">
        <v>0</v>
      </c>
      <c r="AE40" s="319">
        <v>0</v>
      </c>
      <c r="AF40" s="319">
        <v>0</v>
      </c>
      <c r="AG40" s="319">
        <v>0</v>
      </c>
      <c r="AH40" s="319">
        <v>0</v>
      </c>
      <c r="AI40" s="319">
        <v>0</v>
      </c>
      <c r="AJ40" s="319">
        <v>0</v>
      </c>
      <c r="AK40" s="202">
        <v>0</v>
      </c>
      <c r="AL40" s="202">
        <v>0</v>
      </c>
      <c r="AM40" s="202">
        <v>0</v>
      </c>
      <c r="AN40" s="202">
        <v>0</v>
      </c>
      <c r="AO40" s="319">
        <v>0</v>
      </c>
      <c r="AP40" s="319">
        <v>0</v>
      </c>
      <c r="AQ40" s="319">
        <v>0</v>
      </c>
      <c r="AR40" s="202">
        <v>0</v>
      </c>
      <c r="AS40" s="202">
        <v>0</v>
      </c>
      <c r="AT40" s="202">
        <v>0</v>
      </c>
      <c r="AU40" s="202">
        <v>0</v>
      </c>
      <c r="AV40" s="202">
        <v>0</v>
      </c>
      <c r="AW40" s="202">
        <v>0</v>
      </c>
      <c r="AX40" s="202">
        <v>0</v>
      </c>
      <c r="AY40" s="202">
        <v>0</v>
      </c>
      <c r="AZ40" s="202">
        <v>0</v>
      </c>
      <c r="BA40" s="202">
        <v>0</v>
      </c>
      <c r="BB40" s="202">
        <v>0</v>
      </c>
      <c r="BC40" s="202">
        <v>0</v>
      </c>
      <c r="BD40" s="202">
        <v>0</v>
      </c>
      <c r="BE40" s="202">
        <v>0</v>
      </c>
      <c r="BF40" s="319">
        <v>0</v>
      </c>
      <c r="BG40" s="319">
        <v>0</v>
      </c>
      <c r="BH40" s="319">
        <v>0</v>
      </c>
      <c r="BI40" s="321">
        <v>0</v>
      </c>
      <c r="BJ40" s="321">
        <v>0</v>
      </c>
    </row>
    <row r="41" spans="1:62" ht="20.100000000000001" customHeight="1" x14ac:dyDescent="0.2">
      <c r="A41" s="375"/>
      <c r="B41" s="342" t="s">
        <v>1283</v>
      </c>
      <c r="C41" s="343" t="s">
        <v>121</v>
      </c>
      <c r="D41" s="202">
        <v>1.98</v>
      </c>
      <c r="E41" s="202">
        <v>0</v>
      </c>
      <c r="F41" s="320">
        <v>0</v>
      </c>
      <c r="G41" s="202">
        <v>0</v>
      </c>
      <c r="H41" s="202">
        <v>0</v>
      </c>
      <c r="I41" s="202">
        <v>0</v>
      </c>
      <c r="J41" s="202">
        <v>0</v>
      </c>
      <c r="K41" s="202">
        <v>0</v>
      </c>
      <c r="L41" s="202">
        <v>0</v>
      </c>
      <c r="M41" s="202">
        <v>0</v>
      </c>
      <c r="N41" s="202">
        <v>0</v>
      </c>
      <c r="O41" s="202">
        <v>0</v>
      </c>
      <c r="P41" s="202">
        <v>0</v>
      </c>
      <c r="Q41" s="202">
        <v>0</v>
      </c>
      <c r="R41" s="202">
        <v>0</v>
      </c>
      <c r="S41" s="202">
        <v>0</v>
      </c>
      <c r="T41" s="202">
        <v>0</v>
      </c>
      <c r="U41" s="202">
        <v>0</v>
      </c>
      <c r="V41" s="202">
        <v>0</v>
      </c>
      <c r="W41" s="202">
        <v>0</v>
      </c>
      <c r="X41" s="202">
        <v>0</v>
      </c>
      <c r="Y41" s="202">
        <v>0</v>
      </c>
      <c r="Z41" s="202">
        <v>0</v>
      </c>
      <c r="AA41" s="202">
        <v>0</v>
      </c>
      <c r="AB41" s="202">
        <v>0</v>
      </c>
      <c r="AC41" s="319">
        <v>0</v>
      </c>
      <c r="AD41" s="319">
        <v>0</v>
      </c>
      <c r="AE41" s="319">
        <v>0</v>
      </c>
      <c r="AF41" s="319">
        <v>0</v>
      </c>
      <c r="AG41" s="319">
        <v>0</v>
      </c>
      <c r="AH41" s="319">
        <v>0</v>
      </c>
      <c r="AI41" s="319">
        <v>0</v>
      </c>
      <c r="AJ41" s="319">
        <v>0</v>
      </c>
      <c r="AK41" s="202">
        <v>0</v>
      </c>
      <c r="AL41" s="202">
        <v>0</v>
      </c>
      <c r="AM41" s="202">
        <v>0</v>
      </c>
      <c r="AN41" s="202">
        <v>0</v>
      </c>
      <c r="AO41" s="319">
        <v>0</v>
      </c>
      <c r="AP41" s="319">
        <v>0</v>
      </c>
      <c r="AQ41" s="319">
        <v>0</v>
      </c>
      <c r="AR41" s="202">
        <v>0</v>
      </c>
      <c r="AS41" s="202">
        <v>0</v>
      </c>
      <c r="AT41" s="202">
        <v>0</v>
      </c>
      <c r="AU41" s="202">
        <v>0</v>
      </c>
      <c r="AV41" s="202">
        <v>0</v>
      </c>
      <c r="AW41" s="202">
        <v>0</v>
      </c>
      <c r="AX41" s="202">
        <v>0</v>
      </c>
      <c r="AY41" s="202">
        <v>0</v>
      </c>
      <c r="AZ41" s="202">
        <v>0</v>
      </c>
      <c r="BA41" s="202">
        <v>0</v>
      </c>
      <c r="BB41" s="202">
        <v>0</v>
      </c>
      <c r="BC41" s="202">
        <v>0</v>
      </c>
      <c r="BD41" s="202">
        <v>0</v>
      </c>
      <c r="BE41" s="202">
        <v>0</v>
      </c>
      <c r="BF41" s="319">
        <v>0</v>
      </c>
      <c r="BG41" s="319">
        <v>0</v>
      </c>
      <c r="BH41" s="319">
        <v>0</v>
      </c>
      <c r="BI41" s="321">
        <v>0</v>
      </c>
      <c r="BJ41" s="321">
        <v>1.98</v>
      </c>
    </row>
    <row r="42" spans="1:62" ht="26.25" customHeight="1" x14ac:dyDescent="0.2">
      <c r="A42" s="375"/>
      <c r="B42" s="342" t="s">
        <v>1284</v>
      </c>
      <c r="C42" s="343" t="s">
        <v>123</v>
      </c>
      <c r="D42" s="202">
        <v>2.57</v>
      </c>
      <c r="E42" s="202">
        <v>0</v>
      </c>
      <c r="F42" s="320">
        <v>0</v>
      </c>
      <c r="G42" s="202">
        <v>0</v>
      </c>
      <c r="H42" s="202">
        <v>0</v>
      </c>
      <c r="I42" s="202">
        <v>0</v>
      </c>
      <c r="J42" s="202">
        <v>0</v>
      </c>
      <c r="K42" s="202">
        <v>0</v>
      </c>
      <c r="L42" s="202">
        <v>0</v>
      </c>
      <c r="M42" s="202">
        <v>0</v>
      </c>
      <c r="N42" s="202">
        <v>0</v>
      </c>
      <c r="O42" s="202">
        <v>0</v>
      </c>
      <c r="P42" s="202">
        <v>0</v>
      </c>
      <c r="Q42" s="202">
        <v>0</v>
      </c>
      <c r="R42" s="202">
        <v>0</v>
      </c>
      <c r="S42" s="202">
        <v>0</v>
      </c>
      <c r="T42" s="202">
        <v>0</v>
      </c>
      <c r="U42" s="202">
        <v>0</v>
      </c>
      <c r="V42" s="202">
        <v>0</v>
      </c>
      <c r="W42" s="202">
        <v>0</v>
      </c>
      <c r="X42" s="202">
        <v>0</v>
      </c>
      <c r="Y42" s="202">
        <v>0</v>
      </c>
      <c r="Z42" s="202">
        <v>0</v>
      </c>
      <c r="AA42" s="202">
        <v>0</v>
      </c>
      <c r="AB42" s="202">
        <v>0</v>
      </c>
      <c r="AC42" s="319">
        <v>0</v>
      </c>
      <c r="AD42" s="319">
        <v>0</v>
      </c>
      <c r="AE42" s="319">
        <v>0</v>
      </c>
      <c r="AF42" s="319">
        <v>0</v>
      </c>
      <c r="AG42" s="319">
        <v>0</v>
      </c>
      <c r="AH42" s="319">
        <v>0</v>
      </c>
      <c r="AI42" s="319">
        <v>0</v>
      </c>
      <c r="AJ42" s="319">
        <v>0</v>
      </c>
      <c r="AK42" s="202">
        <v>0</v>
      </c>
      <c r="AL42" s="202">
        <v>0</v>
      </c>
      <c r="AM42" s="202">
        <v>0</v>
      </c>
      <c r="AN42" s="202">
        <v>0</v>
      </c>
      <c r="AO42" s="319">
        <v>0</v>
      </c>
      <c r="AP42" s="319">
        <v>0</v>
      </c>
      <c r="AQ42" s="319">
        <v>0</v>
      </c>
      <c r="AR42" s="202">
        <v>0</v>
      </c>
      <c r="AS42" s="202">
        <v>0</v>
      </c>
      <c r="AT42" s="202">
        <v>0</v>
      </c>
      <c r="AU42" s="202">
        <v>0</v>
      </c>
      <c r="AV42" s="202">
        <v>0</v>
      </c>
      <c r="AW42" s="202">
        <v>0</v>
      </c>
      <c r="AX42" s="202">
        <v>0</v>
      </c>
      <c r="AY42" s="202">
        <v>0</v>
      </c>
      <c r="AZ42" s="202">
        <v>0</v>
      </c>
      <c r="BA42" s="202">
        <v>0</v>
      </c>
      <c r="BB42" s="202">
        <v>0</v>
      </c>
      <c r="BC42" s="202">
        <v>0</v>
      </c>
      <c r="BD42" s="202">
        <v>0</v>
      </c>
      <c r="BE42" s="202">
        <v>0</v>
      </c>
      <c r="BF42" s="319">
        <v>0</v>
      </c>
      <c r="BG42" s="319">
        <v>0</v>
      </c>
      <c r="BH42" s="319">
        <v>0</v>
      </c>
      <c r="BI42" s="321">
        <v>-1.04</v>
      </c>
      <c r="BJ42" s="321">
        <v>1.53</v>
      </c>
    </row>
    <row r="43" spans="1:62" s="281" customFormat="1" ht="20.100000000000001" customHeight="1" x14ac:dyDescent="0.2">
      <c r="A43" s="378"/>
      <c r="B43" s="352" t="s">
        <v>1267</v>
      </c>
      <c r="C43" s="353" t="s">
        <v>125</v>
      </c>
      <c r="D43" s="202">
        <v>0</v>
      </c>
      <c r="E43" s="319">
        <v>0</v>
      </c>
      <c r="F43" s="320">
        <v>0</v>
      </c>
      <c r="G43" s="319">
        <v>0</v>
      </c>
      <c r="H43" s="319">
        <v>0</v>
      </c>
      <c r="I43" s="319">
        <v>0</v>
      </c>
      <c r="J43" s="319">
        <v>0</v>
      </c>
      <c r="K43" s="319">
        <v>0</v>
      </c>
      <c r="L43" s="319">
        <v>0</v>
      </c>
      <c r="M43" s="319">
        <v>0</v>
      </c>
      <c r="N43" s="319">
        <v>0</v>
      </c>
      <c r="O43" s="319">
        <v>0</v>
      </c>
      <c r="P43" s="319">
        <v>0</v>
      </c>
      <c r="Q43" s="319">
        <v>0</v>
      </c>
      <c r="R43" s="202">
        <v>0</v>
      </c>
      <c r="S43" s="319">
        <v>0</v>
      </c>
      <c r="T43" s="319">
        <v>0</v>
      </c>
      <c r="U43" s="319">
        <v>0</v>
      </c>
      <c r="V43" s="319">
        <v>0</v>
      </c>
      <c r="W43" s="319">
        <v>0</v>
      </c>
      <c r="X43" s="319">
        <v>0</v>
      </c>
      <c r="Y43" s="319">
        <v>0</v>
      </c>
      <c r="Z43" s="319">
        <v>0</v>
      </c>
      <c r="AA43" s="319">
        <v>0</v>
      </c>
      <c r="AB43" s="202">
        <v>0</v>
      </c>
      <c r="AC43" s="319">
        <v>0</v>
      </c>
      <c r="AD43" s="319">
        <v>0</v>
      </c>
      <c r="AE43" s="319">
        <v>0</v>
      </c>
      <c r="AF43" s="319">
        <v>0</v>
      </c>
      <c r="AG43" s="319">
        <v>0</v>
      </c>
      <c r="AH43" s="319">
        <v>0</v>
      </c>
      <c r="AI43" s="319">
        <v>0</v>
      </c>
      <c r="AJ43" s="319">
        <v>0</v>
      </c>
      <c r="AK43" s="319">
        <v>0</v>
      </c>
      <c r="AL43" s="319">
        <v>0</v>
      </c>
      <c r="AM43" s="319">
        <v>0</v>
      </c>
      <c r="AN43" s="319">
        <v>0</v>
      </c>
      <c r="AO43" s="319">
        <v>0</v>
      </c>
      <c r="AP43" s="319">
        <v>0</v>
      </c>
      <c r="AQ43" s="319">
        <v>0</v>
      </c>
      <c r="AR43" s="319">
        <v>0</v>
      </c>
      <c r="AS43" s="319">
        <v>0</v>
      </c>
      <c r="AT43" s="319">
        <v>0</v>
      </c>
      <c r="AU43" s="319">
        <v>0</v>
      </c>
      <c r="AV43" s="319">
        <v>0</v>
      </c>
      <c r="AW43" s="319">
        <v>0</v>
      </c>
      <c r="AX43" s="319">
        <v>0</v>
      </c>
      <c r="AY43" s="319">
        <v>0</v>
      </c>
      <c r="AZ43" s="319">
        <v>0</v>
      </c>
      <c r="BA43" s="319">
        <v>0</v>
      </c>
      <c r="BB43" s="319">
        <v>0</v>
      </c>
      <c r="BC43" s="319">
        <v>0</v>
      </c>
      <c r="BD43" s="319">
        <v>0</v>
      </c>
      <c r="BE43" s="319">
        <v>0</v>
      </c>
      <c r="BF43" s="319">
        <v>0</v>
      </c>
      <c r="BG43" s="319">
        <v>0</v>
      </c>
      <c r="BH43" s="319">
        <v>0</v>
      </c>
      <c r="BI43" s="354">
        <v>0</v>
      </c>
      <c r="BJ43" s="354">
        <v>0</v>
      </c>
    </row>
    <row r="44" spans="1:62" s="281" customFormat="1" ht="20.100000000000001" customHeight="1" x14ac:dyDescent="0.2">
      <c r="A44" s="378"/>
      <c r="B44" s="352" t="s">
        <v>1268</v>
      </c>
      <c r="C44" s="353" t="s">
        <v>127</v>
      </c>
      <c r="D44" s="202">
        <v>0</v>
      </c>
      <c r="E44" s="319">
        <v>0</v>
      </c>
      <c r="F44" s="320">
        <v>0</v>
      </c>
      <c r="G44" s="319">
        <v>0</v>
      </c>
      <c r="H44" s="319">
        <v>0</v>
      </c>
      <c r="I44" s="319">
        <v>0</v>
      </c>
      <c r="J44" s="319">
        <v>0</v>
      </c>
      <c r="K44" s="319">
        <v>0</v>
      </c>
      <c r="L44" s="319">
        <v>0</v>
      </c>
      <c r="M44" s="319">
        <v>0</v>
      </c>
      <c r="N44" s="319">
        <v>0</v>
      </c>
      <c r="O44" s="319">
        <v>0</v>
      </c>
      <c r="P44" s="319">
        <v>0</v>
      </c>
      <c r="Q44" s="319">
        <v>0</v>
      </c>
      <c r="R44" s="202">
        <v>0</v>
      </c>
      <c r="S44" s="319">
        <v>0</v>
      </c>
      <c r="T44" s="319">
        <v>0</v>
      </c>
      <c r="U44" s="319">
        <v>0</v>
      </c>
      <c r="V44" s="319">
        <v>0</v>
      </c>
      <c r="W44" s="319">
        <v>0</v>
      </c>
      <c r="X44" s="319">
        <v>0</v>
      </c>
      <c r="Y44" s="319">
        <v>0</v>
      </c>
      <c r="Z44" s="319">
        <v>0</v>
      </c>
      <c r="AA44" s="319">
        <v>0</v>
      </c>
      <c r="AB44" s="202">
        <v>0</v>
      </c>
      <c r="AC44" s="319">
        <v>0</v>
      </c>
      <c r="AD44" s="319">
        <v>0</v>
      </c>
      <c r="AE44" s="319">
        <v>0</v>
      </c>
      <c r="AF44" s="319">
        <v>0</v>
      </c>
      <c r="AG44" s="319">
        <v>0</v>
      </c>
      <c r="AH44" s="319">
        <v>0</v>
      </c>
      <c r="AI44" s="319">
        <v>0</v>
      </c>
      <c r="AJ44" s="319">
        <v>0</v>
      </c>
      <c r="AK44" s="319">
        <v>0</v>
      </c>
      <c r="AL44" s="319">
        <v>0</v>
      </c>
      <c r="AM44" s="319">
        <v>0</v>
      </c>
      <c r="AN44" s="319">
        <v>0</v>
      </c>
      <c r="AO44" s="319">
        <v>0</v>
      </c>
      <c r="AP44" s="319">
        <v>0</v>
      </c>
      <c r="AQ44" s="319">
        <v>0</v>
      </c>
      <c r="AR44" s="319">
        <v>0</v>
      </c>
      <c r="AS44" s="319">
        <v>0</v>
      </c>
      <c r="AT44" s="319">
        <v>0</v>
      </c>
      <c r="AU44" s="319">
        <v>0</v>
      </c>
      <c r="AV44" s="319">
        <v>0</v>
      </c>
      <c r="AW44" s="319">
        <v>0</v>
      </c>
      <c r="AX44" s="319">
        <v>0</v>
      </c>
      <c r="AY44" s="319">
        <v>0</v>
      </c>
      <c r="AZ44" s="319">
        <v>0</v>
      </c>
      <c r="BA44" s="319">
        <v>0</v>
      </c>
      <c r="BB44" s="319">
        <v>0</v>
      </c>
      <c r="BC44" s="319">
        <v>0</v>
      </c>
      <c r="BD44" s="319">
        <v>0</v>
      </c>
      <c r="BE44" s="319">
        <v>0</v>
      </c>
      <c r="BF44" s="319">
        <v>0</v>
      </c>
      <c r="BG44" s="319">
        <v>0</v>
      </c>
      <c r="BH44" s="319">
        <v>0</v>
      </c>
      <c r="BI44" s="354">
        <v>0</v>
      </c>
      <c r="BJ44" s="354">
        <v>0</v>
      </c>
    </row>
    <row r="45" spans="1:62" s="281" customFormat="1" ht="20.100000000000001" customHeight="1" x14ac:dyDescent="0.2">
      <c r="A45" s="378"/>
      <c r="B45" s="352" t="s">
        <v>173</v>
      </c>
      <c r="C45" s="353" t="s">
        <v>129</v>
      </c>
      <c r="D45" s="202">
        <v>0.11</v>
      </c>
      <c r="E45" s="319">
        <v>0</v>
      </c>
      <c r="F45" s="320">
        <v>0</v>
      </c>
      <c r="G45" s="319">
        <v>0</v>
      </c>
      <c r="H45" s="319">
        <v>0</v>
      </c>
      <c r="I45" s="319">
        <v>0</v>
      </c>
      <c r="J45" s="319">
        <v>0</v>
      </c>
      <c r="K45" s="319">
        <v>0</v>
      </c>
      <c r="L45" s="319">
        <v>0</v>
      </c>
      <c r="M45" s="319">
        <v>0</v>
      </c>
      <c r="N45" s="319">
        <v>0</v>
      </c>
      <c r="O45" s="319">
        <v>0</v>
      </c>
      <c r="P45" s="319">
        <v>0</v>
      </c>
      <c r="Q45" s="319">
        <v>0</v>
      </c>
      <c r="R45" s="202">
        <v>0</v>
      </c>
      <c r="S45" s="319">
        <v>0</v>
      </c>
      <c r="T45" s="319">
        <v>0</v>
      </c>
      <c r="U45" s="319">
        <v>0</v>
      </c>
      <c r="V45" s="319">
        <v>0</v>
      </c>
      <c r="W45" s="319">
        <v>0</v>
      </c>
      <c r="X45" s="319">
        <v>0</v>
      </c>
      <c r="Y45" s="319">
        <v>0</v>
      </c>
      <c r="Z45" s="319">
        <v>0</v>
      </c>
      <c r="AA45" s="319">
        <v>0</v>
      </c>
      <c r="AB45" s="202">
        <v>0</v>
      </c>
      <c r="AC45" s="319">
        <v>0</v>
      </c>
      <c r="AD45" s="319">
        <v>0</v>
      </c>
      <c r="AE45" s="319">
        <v>0</v>
      </c>
      <c r="AF45" s="319">
        <v>0</v>
      </c>
      <c r="AG45" s="319">
        <v>0</v>
      </c>
      <c r="AH45" s="319">
        <v>0</v>
      </c>
      <c r="AI45" s="319">
        <v>0</v>
      </c>
      <c r="AJ45" s="319">
        <v>0</v>
      </c>
      <c r="AK45" s="319">
        <v>0</v>
      </c>
      <c r="AL45" s="319">
        <v>0</v>
      </c>
      <c r="AM45" s="319">
        <v>0</v>
      </c>
      <c r="AN45" s="319">
        <v>0</v>
      </c>
      <c r="AO45" s="319">
        <v>0</v>
      </c>
      <c r="AP45" s="319">
        <v>0</v>
      </c>
      <c r="AQ45" s="319">
        <v>0</v>
      </c>
      <c r="AR45" s="319">
        <v>0</v>
      </c>
      <c r="AS45" s="319">
        <v>0</v>
      </c>
      <c r="AT45" s="319">
        <v>0</v>
      </c>
      <c r="AU45" s="319">
        <v>0</v>
      </c>
      <c r="AV45" s="319">
        <v>0</v>
      </c>
      <c r="AW45" s="319">
        <v>0</v>
      </c>
      <c r="AX45" s="319">
        <v>0</v>
      </c>
      <c r="AY45" s="319">
        <v>0</v>
      </c>
      <c r="AZ45" s="319">
        <v>0</v>
      </c>
      <c r="BA45" s="319">
        <v>0</v>
      </c>
      <c r="BB45" s="319">
        <v>0</v>
      </c>
      <c r="BC45" s="319">
        <v>0</v>
      </c>
      <c r="BD45" s="319">
        <v>0</v>
      </c>
      <c r="BE45" s="319">
        <v>0</v>
      </c>
      <c r="BF45" s="319">
        <v>0</v>
      </c>
      <c r="BG45" s="319">
        <v>0</v>
      </c>
      <c r="BH45" s="319">
        <v>0</v>
      </c>
      <c r="BI45" s="354">
        <v>0</v>
      </c>
      <c r="BJ45" s="354">
        <v>0.11</v>
      </c>
    </row>
    <row r="46" spans="1:62" s="281" customFormat="1" ht="20.100000000000001" customHeight="1" x14ac:dyDescent="0.2">
      <c r="A46" s="378"/>
      <c r="B46" s="352" t="s">
        <v>174</v>
      </c>
      <c r="C46" s="353" t="s">
        <v>131</v>
      </c>
      <c r="D46" s="202">
        <v>0.32</v>
      </c>
      <c r="E46" s="319">
        <v>0</v>
      </c>
      <c r="F46" s="320">
        <v>0</v>
      </c>
      <c r="G46" s="319">
        <v>0</v>
      </c>
      <c r="H46" s="319">
        <v>0</v>
      </c>
      <c r="I46" s="319">
        <v>0</v>
      </c>
      <c r="J46" s="319">
        <v>0</v>
      </c>
      <c r="K46" s="319">
        <v>0</v>
      </c>
      <c r="L46" s="319">
        <v>0</v>
      </c>
      <c r="M46" s="319">
        <v>0</v>
      </c>
      <c r="N46" s="319">
        <v>0</v>
      </c>
      <c r="O46" s="319">
        <v>0</v>
      </c>
      <c r="P46" s="319">
        <v>0</v>
      </c>
      <c r="Q46" s="319">
        <v>0</v>
      </c>
      <c r="R46" s="202">
        <v>0</v>
      </c>
      <c r="S46" s="319">
        <v>0</v>
      </c>
      <c r="T46" s="319">
        <v>0</v>
      </c>
      <c r="U46" s="319">
        <v>0</v>
      </c>
      <c r="V46" s="319">
        <v>0</v>
      </c>
      <c r="W46" s="319">
        <v>0</v>
      </c>
      <c r="X46" s="319">
        <v>0</v>
      </c>
      <c r="Y46" s="319">
        <v>0</v>
      </c>
      <c r="Z46" s="319">
        <v>0</v>
      </c>
      <c r="AA46" s="319">
        <v>0</v>
      </c>
      <c r="AB46" s="202">
        <v>0</v>
      </c>
      <c r="AC46" s="319">
        <v>0</v>
      </c>
      <c r="AD46" s="319">
        <v>0</v>
      </c>
      <c r="AE46" s="319">
        <v>0</v>
      </c>
      <c r="AF46" s="319">
        <v>0</v>
      </c>
      <c r="AG46" s="319">
        <v>0</v>
      </c>
      <c r="AH46" s="319">
        <v>0</v>
      </c>
      <c r="AI46" s="319">
        <v>0</v>
      </c>
      <c r="AJ46" s="319">
        <v>0</v>
      </c>
      <c r="AK46" s="319">
        <v>0</v>
      </c>
      <c r="AL46" s="319">
        <v>0</v>
      </c>
      <c r="AM46" s="319">
        <v>0</v>
      </c>
      <c r="AN46" s="319">
        <v>0</v>
      </c>
      <c r="AO46" s="319">
        <v>0</v>
      </c>
      <c r="AP46" s="319">
        <v>0</v>
      </c>
      <c r="AQ46" s="319">
        <v>0</v>
      </c>
      <c r="AR46" s="319">
        <v>0</v>
      </c>
      <c r="AS46" s="319">
        <v>0</v>
      </c>
      <c r="AT46" s="319">
        <v>0</v>
      </c>
      <c r="AU46" s="319">
        <v>0</v>
      </c>
      <c r="AV46" s="319">
        <v>0</v>
      </c>
      <c r="AW46" s="319">
        <v>0</v>
      </c>
      <c r="AX46" s="319">
        <v>0</v>
      </c>
      <c r="AY46" s="319">
        <v>0</v>
      </c>
      <c r="AZ46" s="319">
        <v>0</v>
      </c>
      <c r="BA46" s="319">
        <v>0</v>
      </c>
      <c r="BB46" s="319">
        <v>0</v>
      </c>
      <c r="BC46" s="319">
        <v>0</v>
      </c>
      <c r="BD46" s="319">
        <v>0</v>
      </c>
      <c r="BE46" s="319">
        <v>0</v>
      </c>
      <c r="BF46" s="319">
        <v>0</v>
      </c>
      <c r="BG46" s="319">
        <v>0</v>
      </c>
      <c r="BH46" s="319">
        <v>0</v>
      </c>
      <c r="BI46" s="354">
        <v>-0.28000000000000003</v>
      </c>
      <c r="BJ46" s="354">
        <v>0.04</v>
      </c>
    </row>
    <row r="47" spans="1:62" ht="20.100000000000001" customHeight="1" x14ac:dyDescent="0.2">
      <c r="A47" s="375" t="s">
        <v>138</v>
      </c>
      <c r="B47" s="341" t="s">
        <v>133</v>
      </c>
      <c r="C47" s="340" t="s">
        <v>134</v>
      </c>
      <c r="D47" s="202">
        <v>0</v>
      </c>
      <c r="E47" s="202">
        <v>0</v>
      </c>
      <c r="F47" s="320">
        <v>0</v>
      </c>
      <c r="G47" s="202">
        <v>0</v>
      </c>
      <c r="H47" s="202">
        <v>0</v>
      </c>
      <c r="I47" s="202">
        <v>0</v>
      </c>
      <c r="J47" s="202">
        <v>0</v>
      </c>
      <c r="K47" s="202">
        <v>0</v>
      </c>
      <c r="L47" s="202">
        <v>0</v>
      </c>
      <c r="M47" s="202">
        <v>0</v>
      </c>
      <c r="N47" s="202">
        <v>0</v>
      </c>
      <c r="O47" s="202">
        <v>0</v>
      </c>
      <c r="P47" s="202">
        <v>0</v>
      </c>
      <c r="Q47" s="202">
        <v>0</v>
      </c>
      <c r="R47" s="202">
        <v>0</v>
      </c>
      <c r="S47" s="202">
        <v>0</v>
      </c>
      <c r="T47" s="202">
        <v>0</v>
      </c>
      <c r="U47" s="202">
        <v>0</v>
      </c>
      <c r="V47" s="202">
        <v>0</v>
      </c>
      <c r="W47" s="202">
        <v>0</v>
      </c>
      <c r="X47" s="202">
        <v>0</v>
      </c>
      <c r="Y47" s="202">
        <v>0</v>
      </c>
      <c r="Z47" s="202">
        <v>0</v>
      </c>
      <c r="AA47" s="202">
        <v>0</v>
      </c>
      <c r="AB47" s="202">
        <v>0</v>
      </c>
      <c r="AC47" s="319">
        <v>0</v>
      </c>
      <c r="AD47" s="319">
        <v>0</v>
      </c>
      <c r="AE47" s="319">
        <v>0</v>
      </c>
      <c r="AF47" s="319">
        <v>0</v>
      </c>
      <c r="AG47" s="319">
        <v>0</v>
      </c>
      <c r="AH47" s="319">
        <v>0</v>
      </c>
      <c r="AI47" s="319">
        <v>0</v>
      </c>
      <c r="AJ47" s="319">
        <v>0</v>
      </c>
      <c r="AK47" s="202">
        <v>0</v>
      </c>
      <c r="AL47" s="202">
        <v>0</v>
      </c>
      <c r="AM47" s="202">
        <v>0</v>
      </c>
      <c r="AN47" s="202">
        <v>0</v>
      </c>
      <c r="AO47" s="319">
        <v>0</v>
      </c>
      <c r="AP47" s="319">
        <v>0</v>
      </c>
      <c r="AQ47" s="319">
        <v>0</v>
      </c>
      <c r="AR47" s="202">
        <v>0</v>
      </c>
      <c r="AS47" s="202">
        <v>0</v>
      </c>
      <c r="AT47" s="202">
        <v>0</v>
      </c>
      <c r="AU47" s="202">
        <v>0</v>
      </c>
      <c r="AV47" s="202">
        <v>0</v>
      </c>
      <c r="AW47" s="202">
        <v>0</v>
      </c>
      <c r="AX47" s="202">
        <v>0</v>
      </c>
      <c r="AY47" s="202">
        <v>0</v>
      </c>
      <c r="AZ47" s="202">
        <v>0</v>
      </c>
      <c r="BA47" s="202">
        <v>0</v>
      </c>
      <c r="BB47" s="202">
        <v>0</v>
      </c>
      <c r="BC47" s="202">
        <v>0</v>
      </c>
      <c r="BD47" s="202">
        <v>0</v>
      </c>
      <c r="BE47" s="202">
        <v>0</v>
      </c>
      <c r="BF47" s="319">
        <v>0</v>
      </c>
      <c r="BG47" s="319">
        <v>0</v>
      </c>
      <c r="BH47" s="319">
        <v>0</v>
      </c>
      <c r="BI47" s="321">
        <v>0</v>
      </c>
      <c r="BJ47" s="321">
        <v>0</v>
      </c>
    </row>
    <row r="48" spans="1:62" ht="20.100000000000001" customHeight="1" x14ac:dyDescent="0.2">
      <c r="A48" s="375" t="s">
        <v>1285</v>
      </c>
      <c r="B48" s="341" t="s">
        <v>136</v>
      </c>
      <c r="C48" s="340" t="s">
        <v>137</v>
      </c>
      <c r="D48" s="202">
        <v>0.06</v>
      </c>
      <c r="E48" s="202">
        <v>0.02</v>
      </c>
      <c r="F48" s="320">
        <v>0</v>
      </c>
      <c r="G48" s="202">
        <v>0</v>
      </c>
      <c r="H48" s="202">
        <v>0</v>
      </c>
      <c r="I48" s="202">
        <v>0</v>
      </c>
      <c r="J48" s="202">
        <v>0</v>
      </c>
      <c r="K48" s="202">
        <v>0</v>
      </c>
      <c r="L48" s="202">
        <v>0</v>
      </c>
      <c r="M48" s="202">
        <v>0</v>
      </c>
      <c r="N48" s="202">
        <v>0</v>
      </c>
      <c r="O48" s="202">
        <v>0</v>
      </c>
      <c r="P48" s="202">
        <v>0</v>
      </c>
      <c r="Q48" s="202">
        <v>0</v>
      </c>
      <c r="R48" s="202">
        <v>0.02</v>
      </c>
      <c r="S48" s="202">
        <v>0</v>
      </c>
      <c r="T48" s="202">
        <v>0</v>
      </c>
      <c r="U48" s="202">
        <v>0</v>
      </c>
      <c r="V48" s="202">
        <v>0</v>
      </c>
      <c r="W48" s="202">
        <v>0</v>
      </c>
      <c r="X48" s="202">
        <v>0</v>
      </c>
      <c r="Y48" s="202">
        <v>0</v>
      </c>
      <c r="Z48" s="202">
        <v>0</v>
      </c>
      <c r="AA48" s="202">
        <v>0</v>
      </c>
      <c r="AB48" s="202">
        <v>0.02</v>
      </c>
      <c r="AC48" s="319">
        <v>0.02</v>
      </c>
      <c r="AD48" s="319">
        <v>0</v>
      </c>
      <c r="AE48" s="319">
        <v>0</v>
      </c>
      <c r="AF48" s="319">
        <v>0</v>
      </c>
      <c r="AG48" s="319">
        <v>0</v>
      </c>
      <c r="AH48" s="319">
        <v>0</v>
      </c>
      <c r="AI48" s="319">
        <v>0</v>
      </c>
      <c r="AJ48" s="319">
        <v>0</v>
      </c>
      <c r="AK48" s="202">
        <v>0</v>
      </c>
      <c r="AL48" s="202">
        <v>0</v>
      </c>
      <c r="AM48" s="202">
        <v>0</v>
      </c>
      <c r="AN48" s="202">
        <v>0</v>
      </c>
      <c r="AO48" s="319">
        <v>0</v>
      </c>
      <c r="AP48" s="319">
        <v>0</v>
      </c>
      <c r="AQ48" s="319">
        <v>0</v>
      </c>
      <c r="AR48" s="202">
        <v>0</v>
      </c>
      <c r="AS48" s="202">
        <v>0</v>
      </c>
      <c r="AT48" s="202">
        <v>0</v>
      </c>
      <c r="AU48" s="202">
        <v>0</v>
      </c>
      <c r="AV48" s="202">
        <v>0</v>
      </c>
      <c r="AW48" s="202">
        <v>0</v>
      </c>
      <c r="AX48" s="202">
        <v>0</v>
      </c>
      <c r="AY48" s="202">
        <v>0</v>
      </c>
      <c r="AZ48" s="202">
        <v>0</v>
      </c>
      <c r="BA48" s="202">
        <v>0</v>
      </c>
      <c r="BB48" s="202">
        <v>0</v>
      </c>
      <c r="BC48" s="202">
        <v>0</v>
      </c>
      <c r="BD48" s="202">
        <v>0</v>
      </c>
      <c r="BE48" s="202">
        <v>0</v>
      </c>
      <c r="BF48" s="319">
        <v>0</v>
      </c>
      <c r="BG48" s="319">
        <v>0</v>
      </c>
      <c r="BH48" s="319">
        <v>0</v>
      </c>
      <c r="BI48" s="321">
        <v>0.02</v>
      </c>
      <c r="BJ48" s="321">
        <v>0.08</v>
      </c>
    </row>
    <row r="49" spans="1:62" ht="20.100000000000001" customHeight="1" x14ac:dyDescent="0.2">
      <c r="A49" s="375" t="s">
        <v>1270</v>
      </c>
      <c r="B49" s="341" t="s">
        <v>139</v>
      </c>
      <c r="C49" s="340" t="s">
        <v>140</v>
      </c>
      <c r="D49" s="202">
        <v>0</v>
      </c>
      <c r="E49" s="202">
        <v>0.42000000000000004</v>
      </c>
      <c r="F49" s="320">
        <v>0</v>
      </c>
      <c r="G49" s="202">
        <v>0</v>
      </c>
      <c r="H49" s="202">
        <v>0</v>
      </c>
      <c r="I49" s="202">
        <v>0</v>
      </c>
      <c r="J49" s="202">
        <v>0</v>
      </c>
      <c r="K49" s="202">
        <v>0</v>
      </c>
      <c r="L49" s="202">
        <v>0</v>
      </c>
      <c r="M49" s="202">
        <v>0</v>
      </c>
      <c r="N49" s="202">
        <v>0</v>
      </c>
      <c r="O49" s="202">
        <v>0</v>
      </c>
      <c r="P49" s="202">
        <v>0</v>
      </c>
      <c r="Q49" s="202">
        <v>0</v>
      </c>
      <c r="R49" s="202">
        <v>0.42000000000000004</v>
      </c>
      <c r="S49" s="202">
        <v>0</v>
      </c>
      <c r="T49" s="202">
        <v>0</v>
      </c>
      <c r="U49" s="202">
        <v>0</v>
      </c>
      <c r="V49" s="202">
        <v>0</v>
      </c>
      <c r="W49" s="202">
        <v>0</v>
      </c>
      <c r="X49" s="202">
        <v>0</v>
      </c>
      <c r="Y49" s="202">
        <v>0</v>
      </c>
      <c r="Z49" s="202">
        <v>0</v>
      </c>
      <c r="AA49" s="202">
        <v>0</v>
      </c>
      <c r="AB49" s="202">
        <v>0.22</v>
      </c>
      <c r="AC49" s="319">
        <v>0</v>
      </c>
      <c r="AD49" s="319">
        <v>0</v>
      </c>
      <c r="AE49" s="319">
        <v>0</v>
      </c>
      <c r="AF49" s="319">
        <v>0</v>
      </c>
      <c r="AG49" s="319">
        <v>0</v>
      </c>
      <c r="AH49" s="319">
        <v>0</v>
      </c>
      <c r="AI49" s="319">
        <v>0</v>
      </c>
      <c r="AJ49" s="319">
        <v>0</v>
      </c>
      <c r="AK49" s="202">
        <v>0</v>
      </c>
      <c r="AL49" s="202">
        <v>0</v>
      </c>
      <c r="AM49" s="202">
        <v>0</v>
      </c>
      <c r="AN49" s="202">
        <v>0.02</v>
      </c>
      <c r="AO49" s="319">
        <v>0</v>
      </c>
      <c r="AP49" s="319">
        <v>0</v>
      </c>
      <c r="AQ49" s="319">
        <v>0</v>
      </c>
      <c r="AR49" s="202">
        <v>0.2</v>
      </c>
      <c r="AS49" s="202">
        <v>0</v>
      </c>
      <c r="AT49" s="202">
        <v>0</v>
      </c>
      <c r="AU49" s="202">
        <v>0</v>
      </c>
      <c r="AV49" s="202">
        <v>0</v>
      </c>
      <c r="AW49" s="202">
        <v>0.2</v>
      </c>
      <c r="AX49" s="202">
        <v>0</v>
      </c>
      <c r="AY49" s="202">
        <v>0</v>
      </c>
      <c r="AZ49" s="202">
        <v>0</v>
      </c>
      <c r="BA49" s="202">
        <v>0</v>
      </c>
      <c r="BB49" s="202">
        <v>0</v>
      </c>
      <c r="BC49" s="202">
        <v>0</v>
      </c>
      <c r="BD49" s="202">
        <v>0</v>
      </c>
      <c r="BE49" s="202">
        <v>0</v>
      </c>
      <c r="BF49" s="319">
        <v>0</v>
      </c>
      <c r="BG49" s="319">
        <v>0</v>
      </c>
      <c r="BH49" s="319">
        <v>0</v>
      </c>
      <c r="BI49" s="321">
        <v>0.42000000000000004</v>
      </c>
      <c r="BJ49" s="321">
        <v>0.42</v>
      </c>
    </row>
    <row r="50" spans="1:62" ht="20.100000000000001" customHeight="1" x14ac:dyDescent="0.2">
      <c r="A50" s="375" t="s">
        <v>144</v>
      </c>
      <c r="B50" s="341" t="s">
        <v>142</v>
      </c>
      <c r="C50" s="340" t="s">
        <v>143</v>
      </c>
      <c r="D50" s="202">
        <v>0</v>
      </c>
      <c r="E50" s="202">
        <v>0</v>
      </c>
      <c r="F50" s="320">
        <v>0</v>
      </c>
      <c r="G50" s="202">
        <v>0</v>
      </c>
      <c r="H50" s="202">
        <v>0</v>
      </c>
      <c r="I50" s="202">
        <v>0</v>
      </c>
      <c r="J50" s="202">
        <v>0</v>
      </c>
      <c r="K50" s="202">
        <v>0</v>
      </c>
      <c r="L50" s="202">
        <v>0</v>
      </c>
      <c r="M50" s="202">
        <v>0</v>
      </c>
      <c r="N50" s="202">
        <v>0</v>
      </c>
      <c r="O50" s="202">
        <v>0</v>
      </c>
      <c r="P50" s="202">
        <v>0</v>
      </c>
      <c r="Q50" s="202">
        <v>0</v>
      </c>
      <c r="R50" s="202">
        <v>0</v>
      </c>
      <c r="S50" s="202">
        <v>0</v>
      </c>
      <c r="T50" s="202">
        <v>0</v>
      </c>
      <c r="U50" s="202">
        <v>0</v>
      </c>
      <c r="V50" s="202">
        <v>0</v>
      </c>
      <c r="W50" s="202">
        <v>0</v>
      </c>
      <c r="X50" s="202">
        <v>0</v>
      </c>
      <c r="Y50" s="202">
        <v>0</v>
      </c>
      <c r="Z50" s="202">
        <v>0</v>
      </c>
      <c r="AA50" s="202">
        <v>0</v>
      </c>
      <c r="AB50" s="202">
        <v>0</v>
      </c>
      <c r="AC50" s="319">
        <v>0</v>
      </c>
      <c r="AD50" s="319">
        <v>0</v>
      </c>
      <c r="AE50" s="319">
        <v>0</v>
      </c>
      <c r="AF50" s="319">
        <v>0</v>
      </c>
      <c r="AG50" s="319">
        <v>0</v>
      </c>
      <c r="AH50" s="319">
        <v>0</v>
      </c>
      <c r="AI50" s="319">
        <v>0</v>
      </c>
      <c r="AJ50" s="319">
        <v>0</v>
      </c>
      <c r="AK50" s="202">
        <v>0</v>
      </c>
      <c r="AL50" s="202">
        <v>0</v>
      </c>
      <c r="AM50" s="202">
        <v>0</v>
      </c>
      <c r="AN50" s="202">
        <v>0</v>
      </c>
      <c r="AO50" s="319">
        <v>0</v>
      </c>
      <c r="AP50" s="319">
        <v>0</v>
      </c>
      <c r="AQ50" s="319">
        <v>0</v>
      </c>
      <c r="AR50" s="202">
        <v>0</v>
      </c>
      <c r="AS50" s="202">
        <v>0</v>
      </c>
      <c r="AT50" s="202">
        <v>0</v>
      </c>
      <c r="AU50" s="202">
        <v>0</v>
      </c>
      <c r="AV50" s="202">
        <v>0</v>
      </c>
      <c r="AW50" s="202">
        <v>0</v>
      </c>
      <c r="AX50" s="202">
        <v>0</v>
      </c>
      <c r="AY50" s="202">
        <v>0</v>
      </c>
      <c r="AZ50" s="202">
        <v>0</v>
      </c>
      <c r="BA50" s="202">
        <v>0</v>
      </c>
      <c r="BB50" s="202">
        <v>0</v>
      </c>
      <c r="BC50" s="202">
        <v>0</v>
      </c>
      <c r="BD50" s="202">
        <v>0</v>
      </c>
      <c r="BE50" s="202">
        <v>0</v>
      </c>
      <c r="BF50" s="319">
        <v>0</v>
      </c>
      <c r="BG50" s="319">
        <v>0</v>
      </c>
      <c r="BH50" s="319">
        <v>0</v>
      </c>
      <c r="BI50" s="321">
        <v>0</v>
      </c>
      <c r="BJ50" s="321">
        <v>0</v>
      </c>
    </row>
    <row r="51" spans="1:62" ht="20.100000000000001" customHeight="1" x14ac:dyDescent="0.2">
      <c r="A51" s="375" t="s">
        <v>147</v>
      </c>
      <c r="B51" s="341" t="s">
        <v>145</v>
      </c>
      <c r="C51" s="340" t="s">
        <v>146</v>
      </c>
      <c r="D51" s="202">
        <v>76.17</v>
      </c>
      <c r="E51" s="202">
        <v>10.530000000000001</v>
      </c>
      <c r="F51" s="320">
        <v>4.04</v>
      </c>
      <c r="G51" s="202">
        <v>0</v>
      </c>
      <c r="H51" s="202">
        <v>0</v>
      </c>
      <c r="I51" s="202">
        <v>0</v>
      </c>
      <c r="J51" s="202">
        <v>2.17</v>
      </c>
      <c r="K51" s="202">
        <v>1.87</v>
      </c>
      <c r="L51" s="202">
        <v>0</v>
      </c>
      <c r="M51" s="202">
        <v>0</v>
      </c>
      <c r="N51" s="202">
        <v>0</v>
      </c>
      <c r="O51" s="202">
        <v>0</v>
      </c>
      <c r="P51" s="202">
        <v>0</v>
      </c>
      <c r="Q51" s="202">
        <v>0</v>
      </c>
      <c r="R51" s="202">
        <v>6.49</v>
      </c>
      <c r="S51" s="202">
        <v>0</v>
      </c>
      <c r="T51" s="202">
        <v>0</v>
      </c>
      <c r="U51" s="202">
        <v>0</v>
      </c>
      <c r="V51" s="202">
        <v>0</v>
      </c>
      <c r="W51" s="202">
        <v>0</v>
      </c>
      <c r="X51" s="202">
        <v>0</v>
      </c>
      <c r="Y51" s="202">
        <v>0</v>
      </c>
      <c r="Z51" s="202">
        <v>0</v>
      </c>
      <c r="AA51" s="202">
        <v>0</v>
      </c>
      <c r="AB51" s="202">
        <v>0.75</v>
      </c>
      <c r="AC51" s="319">
        <v>0.47</v>
      </c>
      <c r="AD51" s="319">
        <v>0.04</v>
      </c>
      <c r="AE51" s="319">
        <v>0</v>
      </c>
      <c r="AF51" s="319">
        <v>0</v>
      </c>
      <c r="AG51" s="319">
        <v>0</v>
      </c>
      <c r="AH51" s="319">
        <v>0</v>
      </c>
      <c r="AI51" s="319">
        <v>0</v>
      </c>
      <c r="AJ51" s="319">
        <v>0</v>
      </c>
      <c r="AK51" s="202">
        <v>0</v>
      </c>
      <c r="AL51" s="202">
        <v>0</v>
      </c>
      <c r="AM51" s="202">
        <v>0</v>
      </c>
      <c r="AN51" s="202">
        <v>0.16</v>
      </c>
      <c r="AO51" s="319">
        <v>0</v>
      </c>
      <c r="AP51" s="319">
        <v>0</v>
      </c>
      <c r="AQ51" s="319">
        <v>0</v>
      </c>
      <c r="AR51" s="202">
        <v>0.08</v>
      </c>
      <c r="AS51" s="202">
        <v>0</v>
      </c>
      <c r="AT51" s="202">
        <v>0</v>
      </c>
      <c r="AU51" s="202">
        <v>0</v>
      </c>
      <c r="AV51" s="202">
        <v>0</v>
      </c>
      <c r="AW51" s="202">
        <v>5.74</v>
      </c>
      <c r="AX51" s="202">
        <v>0</v>
      </c>
      <c r="AY51" s="202">
        <v>0</v>
      </c>
      <c r="AZ51" s="202">
        <v>0</v>
      </c>
      <c r="BA51" s="202">
        <v>0</v>
      </c>
      <c r="BB51" s="202">
        <v>0</v>
      </c>
      <c r="BC51" s="202">
        <v>0</v>
      </c>
      <c r="BD51" s="202">
        <v>0</v>
      </c>
      <c r="BE51" s="202">
        <v>0</v>
      </c>
      <c r="BF51" s="319">
        <v>0</v>
      </c>
      <c r="BG51" s="319">
        <v>0</v>
      </c>
      <c r="BH51" s="319">
        <v>0</v>
      </c>
      <c r="BI51" s="321">
        <v>1.8600000000000012</v>
      </c>
      <c r="BJ51" s="321">
        <v>78.03</v>
      </c>
    </row>
    <row r="52" spans="1:62" ht="20.100000000000001" customHeight="1" x14ac:dyDescent="0.2">
      <c r="A52" s="375" t="s">
        <v>150</v>
      </c>
      <c r="B52" s="341" t="s">
        <v>148</v>
      </c>
      <c r="C52" s="340" t="s">
        <v>149</v>
      </c>
      <c r="D52" s="202">
        <v>0.13</v>
      </c>
      <c r="E52" s="202">
        <v>0</v>
      </c>
      <c r="F52" s="320">
        <v>0</v>
      </c>
      <c r="G52" s="202">
        <v>0</v>
      </c>
      <c r="H52" s="202">
        <v>0</v>
      </c>
      <c r="I52" s="202">
        <v>0</v>
      </c>
      <c r="J52" s="202">
        <v>0</v>
      </c>
      <c r="K52" s="202">
        <v>0</v>
      </c>
      <c r="L52" s="202">
        <v>0</v>
      </c>
      <c r="M52" s="202">
        <v>0</v>
      </c>
      <c r="N52" s="202">
        <v>0</v>
      </c>
      <c r="O52" s="202">
        <v>0</v>
      </c>
      <c r="P52" s="202">
        <v>0</v>
      </c>
      <c r="Q52" s="202">
        <v>0</v>
      </c>
      <c r="R52" s="202">
        <v>0</v>
      </c>
      <c r="S52" s="202">
        <v>0</v>
      </c>
      <c r="T52" s="202">
        <v>0</v>
      </c>
      <c r="U52" s="202">
        <v>0</v>
      </c>
      <c r="V52" s="202">
        <v>0</v>
      </c>
      <c r="W52" s="202">
        <v>0</v>
      </c>
      <c r="X52" s="202">
        <v>0</v>
      </c>
      <c r="Y52" s="202">
        <v>0</v>
      </c>
      <c r="Z52" s="202">
        <v>0</v>
      </c>
      <c r="AA52" s="202">
        <v>0</v>
      </c>
      <c r="AB52" s="202">
        <v>0</v>
      </c>
      <c r="AC52" s="319">
        <v>0</v>
      </c>
      <c r="AD52" s="319">
        <v>0</v>
      </c>
      <c r="AE52" s="319">
        <v>0</v>
      </c>
      <c r="AF52" s="319">
        <v>0</v>
      </c>
      <c r="AG52" s="319">
        <v>0</v>
      </c>
      <c r="AH52" s="319">
        <v>0</v>
      </c>
      <c r="AI52" s="319">
        <v>0</v>
      </c>
      <c r="AJ52" s="319">
        <v>0</v>
      </c>
      <c r="AK52" s="202">
        <v>0</v>
      </c>
      <c r="AL52" s="202">
        <v>0</v>
      </c>
      <c r="AM52" s="202">
        <v>0</v>
      </c>
      <c r="AN52" s="202">
        <v>0</v>
      </c>
      <c r="AO52" s="319">
        <v>0</v>
      </c>
      <c r="AP52" s="319">
        <v>0</v>
      </c>
      <c r="AQ52" s="319">
        <v>0</v>
      </c>
      <c r="AR52" s="202">
        <v>0</v>
      </c>
      <c r="AS52" s="202">
        <v>0</v>
      </c>
      <c r="AT52" s="202">
        <v>0</v>
      </c>
      <c r="AU52" s="202">
        <v>0</v>
      </c>
      <c r="AV52" s="202">
        <v>0</v>
      </c>
      <c r="AW52" s="202">
        <v>0</v>
      </c>
      <c r="AX52" s="202">
        <v>0</v>
      </c>
      <c r="AY52" s="202">
        <v>0</v>
      </c>
      <c r="AZ52" s="202">
        <v>0</v>
      </c>
      <c r="BA52" s="202">
        <v>0</v>
      </c>
      <c r="BB52" s="202">
        <v>0</v>
      </c>
      <c r="BC52" s="202">
        <v>0</v>
      </c>
      <c r="BD52" s="202">
        <v>0</v>
      </c>
      <c r="BE52" s="202">
        <v>0</v>
      </c>
      <c r="BF52" s="319">
        <v>0</v>
      </c>
      <c r="BG52" s="319">
        <v>0</v>
      </c>
      <c r="BH52" s="319">
        <v>0</v>
      </c>
      <c r="BI52" s="321">
        <v>0</v>
      </c>
      <c r="BJ52" s="321">
        <v>0.13</v>
      </c>
    </row>
    <row r="53" spans="1:62" ht="20.100000000000001" customHeight="1" x14ac:dyDescent="0.2">
      <c r="A53" s="375" t="s">
        <v>153</v>
      </c>
      <c r="B53" s="341" t="s">
        <v>151</v>
      </c>
      <c r="C53" s="340" t="s">
        <v>152</v>
      </c>
      <c r="D53" s="202">
        <v>0</v>
      </c>
      <c r="E53" s="202">
        <v>0</v>
      </c>
      <c r="F53" s="320">
        <v>0</v>
      </c>
      <c r="G53" s="202">
        <v>0</v>
      </c>
      <c r="H53" s="202">
        <v>0</v>
      </c>
      <c r="I53" s="202">
        <v>0</v>
      </c>
      <c r="J53" s="202">
        <v>0</v>
      </c>
      <c r="K53" s="202">
        <v>0</v>
      </c>
      <c r="L53" s="202">
        <v>0</v>
      </c>
      <c r="M53" s="202">
        <v>0</v>
      </c>
      <c r="N53" s="202">
        <v>0</v>
      </c>
      <c r="O53" s="202">
        <v>0</v>
      </c>
      <c r="P53" s="202">
        <v>0</v>
      </c>
      <c r="Q53" s="202">
        <v>0</v>
      </c>
      <c r="R53" s="202">
        <v>0</v>
      </c>
      <c r="S53" s="202">
        <v>0</v>
      </c>
      <c r="T53" s="202">
        <v>0</v>
      </c>
      <c r="U53" s="202">
        <v>0</v>
      </c>
      <c r="V53" s="202">
        <v>0</v>
      </c>
      <c r="W53" s="202">
        <v>0</v>
      </c>
      <c r="X53" s="202">
        <v>0</v>
      </c>
      <c r="Y53" s="202">
        <v>0</v>
      </c>
      <c r="Z53" s="202">
        <v>0</v>
      </c>
      <c r="AA53" s="202">
        <v>0</v>
      </c>
      <c r="AB53" s="202">
        <v>0</v>
      </c>
      <c r="AC53" s="319">
        <v>0</v>
      </c>
      <c r="AD53" s="319">
        <v>0</v>
      </c>
      <c r="AE53" s="319">
        <v>0</v>
      </c>
      <c r="AF53" s="319">
        <v>0</v>
      </c>
      <c r="AG53" s="319">
        <v>0</v>
      </c>
      <c r="AH53" s="319">
        <v>0</v>
      </c>
      <c r="AI53" s="319">
        <v>0</v>
      </c>
      <c r="AJ53" s="319">
        <v>0</v>
      </c>
      <c r="AK53" s="202">
        <v>0</v>
      </c>
      <c r="AL53" s="202">
        <v>0</v>
      </c>
      <c r="AM53" s="202">
        <v>0</v>
      </c>
      <c r="AN53" s="202">
        <v>0</v>
      </c>
      <c r="AO53" s="319">
        <v>0</v>
      </c>
      <c r="AP53" s="319">
        <v>0</v>
      </c>
      <c r="AQ53" s="319">
        <v>0</v>
      </c>
      <c r="AR53" s="202">
        <v>0</v>
      </c>
      <c r="AS53" s="202">
        <v>0</v>
      </c>
      <c r="AT53" s="202">
        <v>0</v>
      </c>
      <c r="AU53" s="202">
        <v>0</v>
      </c>
      <c r="AV53" s="202">
        <v>0</v>
      </c>
      <c r="AW53" s="202">
        <v>0</v>
      </c>
      <c r="AX53" s="202">
        <v>0</v>
      </c>
      <c r="AY53" s="202">
        <v>0</v>
      </c>
      <c r="AZ53" s="202">
        <v>0</v>
      </c>
      <c r="BA53" s="202">
        <v>0</v>
      </c>
      <c r="BB53" s="202">
        <v>0</v>
      </c>
      <c r="BC53" s="202">
        <v>0</v>
      </c>
      <c r="BD53" s="202">
        <v>0</v>
      </c>
      <c r="BE53" s="202">
        <v>0</v>
      </c>
      <c r="BF53" s="319">
        <v>0</v>
      </c>
      <c r="BG53" s="319">
        <v>0</v>
      </c>
      <c r="BH53" s="319">
        <v>0</v>
      </c>
      <c r="BI53" s="321">
        <v>0</v>
      </c>
      <c r="BJ53" s="321">
        <v>0</v>
      </c>
    </row>
    <row r="54" spans="1:62" ht="20.100000000000001" customHeight="1" x14ac:dyDescent="0.2">
      <c r="A54" s="375" t="s">
        <v>158</v>
      </c>
      <c r="B54" s="341" t="s">
        <v>154</v>
      </c>
      <c r="C54" s="340" t="s">
        <v>155</v>
      </c>
      <c r="D54" s="202">
        <v>0</v>
      </c>
      <c r="E54" s="202">
        <v>0</v>
      </c>
      <c r="F54" s="320">
        <v>0</v>
      </c>
      <c r="G54" s="202">
        <v>0</v>
      </c>
      <c r="H54" s="202">
        <v>0</v>
      </c>
      <c r="I54" s="202">
        <v>0</v>
      </c>
      <c r="J54" s="202">
        <v>0</v>
      </c>
      <c r="K54" s="202">
        <v>0</v>
      </c>
      <c r="L54" s="202">
        <v>0</v>
      </c>
      <c r="M54" s="202">
        <v>0</v>
      </c>
      <c r="N54" s="202">
        <v>0</v>
      </c>
      <c r="O54" s="202">
        <v>0</v>
      </c>
      <c r="P54" s="202">
        <v>0</v>
      </c>
      <c r="Q54" s="202">
        <v>0</v>
      </c>
      <c r="R54" s="202">
        <v>0</v>
      </c>
      <c r="S54" s="202">
        <v>0</v>
      </c>
      <c r="T54" s="202">
        <v>0</v>
      </c>
      <c r="U54" s="202">
        <v>0</v>
      </c>
      <c r="V54" s="202">
        <v>0</v>
      </c>
      <c r="W54" s="202">
        <v>0</v>
      </c>
      <c r="X54" s="202">
        <v>0</v>
      </c>
      <c r="Y54" s="202">
        <v>0</v>
      </c>
      <c r="Z54" s="202">
        <v>0</v>
      </c>
      <c r="AA54" s="202">
        <v>0</v>
      </c>
      <c r="AB54" s="202">
        <v>0</v>
      </c>
      <c r="AC54" s="319">
        <v>0</v>
      </c>
      <c r="AD54" s="319">
        <v>0</v>
      </c>
      <c r="AE54" s="319">
        <v>0</v>
      </c>
      <c r="AF54" s="319">
        <v>0</v>
      </c>
      <c r="AG54" s="319">
        <v>0</v>
      </c>
      <c r="AH54" s="319">
        <v>0</v>
      </c>
      <c r="AI54" s="319">
        <v>0</v>
      </c>
      <c r="AJ54" s="319">
        <v>0</v>
      </c>
      <c r="AK54" s="202">
        <v>0</v>
      </c>
      <c r="AL54" s="202">
        <v>0</v>
      </c>
      <c r="AM54" s="202">
        <v>0</v>
      </c>
      <c r="AN54" s="202">
        <v>0</v>
      </c>
      <c r="AO54" s="319">
        <v>0</v>
      </c>
      <c r="AP54" s="319">
        <v>0</v>
      </c>
      <c r="AQ54" s="319">
        <v>0</v>
      </c>
      <c r="AR54" s="202">
        <v>0</v>
      </c>
      <c r="AS54" s="202">
        <v>0</v>
      </c>
      <c r="AT54" s="202">
        <v>0</v>
      </c>
      <c r="AU54" s="202">
        <v>0</v>
      </c>
      <c r="AV54" s="202">
        <v>0</v>
      </c>
      <c r="AW54" s="202">
        <v>0</v>
      </c>
      <c r="AX54" s="202">
        <v>0</v>
      </c>
      <c r="AY54" s="202">
        <v>0</v>
      </c>
      <c r="AZ54" s="202">
        <v>0</v>
      </c>
      <c r="BA54" s="202">
        <v>0</v>
      </c>
      <c r="BB54" s="202">
        <v>0</v>
      </c>
      <c r="BC54" s="202">
        <v>0</v>
      </c>
      <c r="BD54" s="202">
        <v>0</v>
      </c>
      <c r="BE54" s="202">
        <v>0</v>
      </c>
      <c r="BF54" s="319">
        <v>0</v>
      </c>
      <c r="BG54" s="319">
        <v>0</v>
      </c>
      <c r="BH54" s="319">
        <v>0</v>
      </c>
      <c r="BI54" s="321">
        <v>0</v>
      </c>
      <c r="BJ54" s="321">
        <v>0</v>
      </c>
    </row>
    <row r="55" spans="1:62" ht="20.100000000000001" customHeight="1" x14ac:dyDescent="0.2">
      <c r="A55" s="375" t="s">
        <v>1286</v>
      </c>
      <c r="B55" s="341" t="s">
        <v>156</v>
      </c>
      <c r="C55" s="340" t="s">
        <v>157</v>
      </c>
      <c r="D55" s="202">
        <v>0.02</v>
      </c>
      <c r="E55" s="202">
        <v>0</v>
      </c>
      <c r="F55" s="320">
        <v>0</v>
      </c>
      <c r="G55" s="202">
        <v>0</v>
      </c>
      <c r="H55" s="202">
        <v>0</v>
      </c>
      <c r="I55" s="202">
        <v>0</v>
      </c>
      <c r="J55" s="202">
        <v>0</v>
      </c>
      <c r="K55" s="202">
        <v>0</v>
      </c>
      <c r="L55" s="202">
        <v>0</v>
      </c>
      <c r="M55" s="202">
        <v>0</v>
      </c>
      <c r="N55" s="202">
        <v>0</v>
      </c>
      <c r="O55" s="202">
        <v>0</v>
      </c>
      <c r="P55" s="202">
        <v>0</v>
      </c>
      <c r="Q55" s="202">
        <v>0</v>
      </c>
      <c r="R55" s="202">
        <v>0</v>
      </c>
      <c r="S55" s="202">
        <v>0</v>
      </c>
      <c r="T55" s="202">
        <v>0</v>
      </c>
      <c r="U55" s="202">
        <v>0</v>
      </c>
      <c r="V55" s="202">
        <v>0</v>
      </c>
      <c r="W55" s="202">
        <v>0</v>
      </c>
      <c r="X55" s="202">
        <v>0</v>
      </c>
      <c r="Y55" s="202">
        <v>0</v>
      </c>
      <c r="Z55" s="202">
        <v>0</v>
      </c>
      <c r="AA55" s="202">
        <v>0</v>
      </c>
      <c r="AB55" s="202">
        <v>0</v>
      </c>
      <c r="AC55" s="319">
        <v>0</v>
      </c>
      <c r="AD55" s="319">
        <v>0</v>
      </c>
      <c r="AE55" s="319">
        <v>0</v>
      </c>
      <c r="AF55" s="319">
        <v>0</v>
      </c>
      <c r="AG55" s="319">
        <v>0</v>
      </c>
      <c r="AH55" s="319">
        <v>0</v>
      </c>
      <c r="AI55" s="319">
        <v>0</v>
      </c>
      <c r="AJ55" s="319">
        <v>0</v>
      </c>
      <c r="AK55" s="202">
        <v>0</v>
      </c>
      <c r="AL55" s="202">
        <v>0</v>
      </c>
      <c r="AM55" s="202">
        <v>0</v>
      </c>
      <c r="AN55" s="202">
        <v>0</v>
      </c>
      <c r="AO55" s="319">
        <v>0</v>
      </c>
      <c r="AP55" s="319">
        <v>0</v>
      </c>
      <c r="AQ55" s="319">
        <v>0</v>
      </c>
      <c r="AR55" s="202">
        <v>0</v>
      </c>
      <c r="AS55" s="202">
        <v>0</v>
      </c>
      <c r="AT55" s="202">
        <v>0</v>
      </c>
      <c r="AU55" s="202">
        <v>0</v>
      </c>
      <c r="AV55" s="202">
        <v>0</v>
      </c>
      <c r="AW55" s="202">
        <v>0</v>
      </c>
      <c r="AX55" s="202">
        <v>0</v>
      </c>
      <c r="AY55" s="202">
        <v>0</v>
      </c>
      <c r="AZ55" s="202">
        <v>0</v>
      </c>
      <c r="BA55" s="202">
        <v>0</v>
      </c>
      <c r="BB55" s="202">
        <v>0</v>
      </c>
      <c r="BC55" s="202">
        <v>0</v>
      </c>
      <c r="BD55" s="202">
        <v>0</v>
      </c>
      <c r="BE55" s="202">
        <v>0</v>
      </c>
      <c r="BF55" s="319">
        <v>0</v>
      </c>
      <c r="BG55" s="319">
        <v>0</v>
      </c>
      <c r="BH55" s="319">
        <v>0</v>
      </c>
      <c r="BI55" s="321">
        <v>0</v>
      </c>
      <c r="BJ55" s="321">
        <v>0.02</v>
      </c>
    </row>
    <row r="56" spans="1:62" ht="20.100000000000001" customHeight="1" x14ac:dyDescent="0.2">
      <c r="A56" s="375" t="s">
        <v>1269</v>
      </c>
      <c r="B56" s="341" t="s">
        <v>159</v>
      </c>
      <c r="C56" s="340" t="s">
        <v>160</v>
      </c>
      <c r="D56" s="202">
        <v>15.12</v>
      </c>
      <c r="E56" s="202">
        <v>0</v>
      </c>
      <c r="F56" s="320">
        <v>0</v>
      </c>
      <c r="G56" s="202">
        <v>0</v>
      </c>
      <c r="H56" s="202">
        <v>0</v>
      </c>
      <c r="I56" s="202">
        <v>0</v>
      </c>
      <c r="J56" s="202">
        <v>0</v>
      </c>
      <c r="K56" s="202">
        <v>0</v>
      </c>
      <c r="L56" s="202">
        <v>0</v>
      </c>
      <c r="M56" s="202">
        <v>0</v>
      </c>
      <c r="N56" s="202">
        <v>0</v>
      </c>
      <c r="O56" s="202">
        <v>0</v>
      </c>
      <c r="P56" s="202">
        <v>0</v>
      </c>
      <c r="Q56" s="202">
        <v>0</v>
      </c>
      <c r="R56" s="202">
        <v>0</v>
      </c>
      <c r="S56" s="202">
        <v>0</v>
      </c>
      <c r="T56" s="202">
        <v>0</v>
      </c>
      <c r="U56" s="202">
        <v>0</v>
      </c>
      <c r="V56" s="202">
        <v>0</v>
      </c>
      <c r="W56" s="202">
        <v>0</v>
      </c>
      <c r="X56" s="202">
        <v>0</v>
      </c>
      <c r="Y56" s="202">
        <v>0</v>
      </c>
      <c r="Z56" s="202">
        <v>0</v>
      </c>
      <c r="AA56" s="202">
        <v>0</v>
      </c>
      <c r="AB56" s="202">
        <v>0</v>
      </c>
      <c r="AC56" s="319">
        <v>0</v>
      </c>
      <c r="AD56" s="319">
        <v>0</v>
      </c>
      <c r="AE56" s="319">
        <v>0</v>
      </c>
      <c r="AF56" s="319">
        <v>0</v>
      </c>
      <c r="AG56" s="319">
        <v>0</v>
      </c>
      <c r="AH56" s="319">
        <v>0</v>
      </c>
      <c r="AI56" s="319">
        <v>0</v>
      </c>
      <c r="AJ56" s="319">
        <v>0</v>
      </c>
      <c r="AK56" s="202">
        <v>0</v>
      </c>
      <c r="AL56" s="202">
        <v>0</v>
      </c>
      <c r="AM56" s="202">
        <v>0</v>
      </c>
      <c r="AN56" s="202">
        <v>0</v>
      </c>
      <c r="AO56" s="319">
        <v>0</v>
      </c>
      <c r="AP56" s="319">
        <v>0</v>
      </c>
      <c r="AQ56" s="319">
        <v>0</v>
      </c>
      <c r="AR56" s="202">
        <v>0</v>
      </c>
      <c r="AS56" s="202">
        <v>0</v>
      </c>
      <c r="AT56" s="202">
        <v>0</v>
      </c>
      <c r="AU56" s="202">
        <v>0</v>
      </c>
      <c r="AV56" s="202">
        <v>0</v>
      </c>
      <c r="AW56" s="202">
        <v>0</v>
      </c>
      <c r="AX56" s="202">
        <v>0</v>
      </c>
      <c r="AY56" s="202">
        <v>0</v>
      </c>
      <c r="AZ56" s="202">
        <v>0</v>
      </c>
      <c r="BA56" s="202">
        <v>0</v>
      </c>
      <c r="BB56" s="202">
        <v>0</v>
      </c>
      <c r="BC56" s="202">
        <v>0</v>
      </c>
      <c r="BD56" s="202">
        <v>0</v>
      </c>
      <c r="BE56" s="202">
        <v>0</v>
      </c>
      <c r="BF56" s="319">
        <v>0</v>
      </c>
      <c r="BG56" s="319">
        <v>0</v>
      </c>
      <c r="BH56" s="319">
        <v>0</v>
      </c>
      <c r="BI56" s="321">
        <v>0</v>
      </c>
      <c r="BJ56" s="321">
        <v>15.12</v>
      </c>
    </row>
    <row r="57" spans="1:62" ht="20.100000000000001" customHeight="1" x14ac:dyDescent="0.2">
      <c r="A57" s="375" t="s">
        <v>523</v>
      </c>
      <c r="B57" s="341" t="s">
        <v>162</v>
      </c>
      <c r="C57" s="340" t="s">
        <v>163</v>
      </c>
      <c r="D57" s="202">
        <v>0</v>
      </c>
      <c r="E57" s="202">
        <v>0</v>
      </c>
      <c r="F57" s="320">
        <v>0</v>
      </c>
      <c r="G57" s="202">
        <v>0</v>
      </c>
      <c r="H57" s="202">
        <v>0</v>
      </c>
      <c r="I57" s="202">
        <v>0</v>
      </c>
      <c r="J57" s="202">
        <v>0</v>
      </c>
      <c r="K57" s="202">
        <v>0</v>
      </c>
      <c r="L57" s="202">
        <v>0</v>
      </c>
      <c r="M57" s="202">
        <v>0</v>
      </c>
      <c r="N57" s="202">
        <v>0</v>
      </c>
      <c r="O57" s="202">
        <v>0</v>
      </c>
      <c r="P57" s="202">
        <v>0</v>
      </c>
      <c r="Q57" s="202">
        <v>0</v>
      </c>
      <c r="R57" s="202">
        <v>0</v>
      </c>
      <c r="S57" s="202">
        <v>0</v>
      </c>
      <c r="T57" s="202">
        <v>0</v>
      </c>
      <c r="U57" s="202">
        <v>0</v>
      </c>
      <c r="V57" s="202">
        <v>0</v>
      </c>
      <c r="W57" s="202">
        <v>0</v>
      </c>
      <c r="X57" s="202">
        <v>0</v>
      </c>
      <c r="Y57" s="202">
        <v>0</v>
      </c>
      <c r="Z57" s="202">
        <v>0</v>
      </c>
      <c r="AA57" s="202">
        <v>0</v>
      </c>
      <c r="AB57" s="202">
        <v>0</v>
      </c>
      <c r="AC57" s="319">
        <v>0</v>
      </c>
      <c r="AD57" s="319">
        <v>0</v>
      </c>
      <c r="AE57" s="319">
        <v>0</v>
      </c>
      <c r="AF57" s="319">
        <v>0</v>
      </c>
      <c r="AG57" s="319">
        <v>0</v>
      </c>
      <c r="AH57" s="319">
        <v>0</v>
      </c>
      <c r="AI57" s="319">
        <v>0</v>
      </c>
      <c r="AJ57" s="319">
        <v>0</v>
      </c>
      <c r="AK57" s="202">
        <v>0</v>
      </c>
      <c r="AL57" s="202">
        <v>0</v>
      </c>
      <c r="AM57" s="202">
        <v>0</v>
      </c>
      <c r="AN57" s="202">
        <v>0</v>
      </c>
      <c r="AO57" s="319">
        <v>0</v>
      </c>
      <c r="AP57" s="319">
        <v>0</v>
      </c>
      <c r="AQ57" s="319">
        <v>0</v>
      </c>
      <c r="AR57" s="202">
        <v>0</v>
      </c>
      <c r="AS57" s="202">
        <v>0</v>
      </c>
      <c r="AT57" s="202">
        <v>0</v>
      </c>
      <c r="AU57" s="202">
        <v>0</v>
      </c>
      <c r="AV57" s="202">
        <v>0</v>
      </c>
      <c r="AW57" s="202">
        <v>0</v>
      </c>
      <c r="AX57" s="202">
        <v>0</v>
      </c>
      <c r="AY57" s="202">
        <v>0</v>
      </c>
      <c r="AZ57" s="202">
        <v>0</v>
      </c>
      <c r="BA57" s="202">
        <v>0</v>
      </c>
      <c r="BB57" s="202">
        <v>0</v>
      </c>
      <c r="BC57" s="202">
        <v>0</v>
      </c>
      <c r="BD57" s="202">
        <v>0</v>
      </c>
      <c r="BE57" s="202">
        <v>0</v>
      </c>
      <c r="BF57" s="319">
        <v>0</v>
      </c>
      <c r="BG57" s="319">
        <v>0</v>
      </c>
      <c r="BH57" s="319">
        <v>0</v>
      </c>
      <c r="BI57" s="321">
        <v>0</v>
      </c>
      <c r="BJ57" s="321">
        <v>0</v>
      </c>
    </row>
    <row r="58" spans="1:62" ht="20.100000000000001" customHeight="1" x14ac:dyDescent="0.2">
      <c r="A58" s="375" t="s">
        <v>526</v>
      </c>
      <c r="B58" s="341" t="s">
        <v>164</v>
      </c>
      <c r="C58" s="340" t="s">
        <v>165</v>
      </c>
      <c r="D58" s="202">
        <v>0</v>
      </c>
      <c r="E58" s="202">
        <v>0</v>
      </c>
      <c r="F58" s="320">
        <v>0</v>
      </c>
      <c r="G58" s="202">
        <v>0</v>
      </c>
      <c r="H58" s="202">
        <v>0</v>
      </c>
      <c r="I58" s="202">
        <v>0</v>
      </c>
      <c r="J58" s="202">
        <v>0</v>
      </c>
      <c r="K58" s="202">
        <v>0</v>
      </c>
      <c r="L58" s="202">
        <v>0</v>
      </c>
      <c r="M58" s="202">
        <v>0</v>
      </c>
      <c r="N58" s="202">
        <v>0</v>
      </c>
      <c r="O58" s="202">
        <v>0</v>
      </c>
      <c r="P58" s="202">
        <v>0</v>
      </c>
      <c r="Q58" s="202">
        <v>0</v>
      </c>
      <c r="R58" s="202">
        <v>0</v>
      </c>
      <c r="S58" s="202">
        <v>0</v>
      </c>
      <c r="T58" s="202">
        <v>0</v>
      </c>
      <c r="U58" s="202">
        <v>0</v>
      </c>
      <c r="V58" s="202">
        <v>0</v>
      </c>
      <c r="W58" s="202">
        <v>0</v>
      </c>
      <c r="X58" s="202">
        <v>0</v>
      </c>
      <c r="Y58" s="202">
        <v>0</v>
      </c>
      <c r="Z58" s="202">
        <v>0</v>
      </c>
      <c r="AA58" s="202">
        <v>0</v>
      </c>
      <c r="AB58" s="202">
        <v>0</v>
      </c>
      <c r="AC58" s="319">
        <v>0</v>
      </c>
      <c r="AD58" s="319">
        <v>0</v>
      </c>
      <c r="AE58" s="319">
        <v>0</v>
      </c>
      <c r="AF58" s="319">
        <v>0</v>
      </c>
      <c r="AG58" s="319">
        <v>0</v>
      </c>
      <c r="AH58" s="319">
        <v>0</v>
      </c>
      <c r="AI58" s="319">
        <v>0</v>
      </c>
      <c r="AJ58" s="319">
        <v>0</v>
      </c>
      <c r="AK58" s="202">
        <v>0</v>
      </c>
      <c r="AL58" s="202">
        <v>0</v>
      </c>
      <c r="AM58" s="202">
        <v>0</v>
      </c>
      <c r="AN58" s="202">
        <v>0</v>
      </c>
      <c r="AO58" s="319">
        <v>0</v>
      </c>
      <c r="AP58" s="319">
        <v>0</v>
      </c>
      <c r="AQ58" s="319">
        <v>0</v>
      </c>
      <c r="AR58" s="202">
        <v>0</v>
      </c>
      <c r="AS58" s="202">
        <v>0</v>
      </c>
      <c r="AT58" s="202">
        <v>0</v>
      </c>
      <c r="AU58" s="202">
        <v>0</v>
      </c>
      <c r="AV58" s="202">
        <v>0</v>
      </c>
      <c r="AW58" s="202">
        <v>0</v>
      </c>
      <c r="AX58" s="202">
        <v>0</v>
      </c>
      <c r="AY58" s="202">
        <v>0</v>
      </c>
      <c r="AZ58" s="202">
        <v>0</v>
      </c>
      <c r="BA58" s="202">
        <v>0</v>
      </c>
      <c r="BB58" s="202">
        <v>0</v>
      </c>
      <c r="BC58" s="202">
        <v>0</v>
      </c>
      <c r="BD58" s="202">
        <v>0</v>
      </c>
      <c r="BE58" s="202">
        <v>0</v>
      </c>
      <c r="BF58" s="319">
        <v>0</v>
      </c>
      <c r="BG58" s="319">
        <v>0</v>
      </c>
      <c r="BH58" s="319">
        <v>0</v>
      </c>
      <c r="BI58" s="321">
        <v>0</v>
      </c>
      <c r="BJ58" s="321">
        <v>0</v>
      </c>
    </row>
    <row r="59" spans="1:62" s="288" customFormat="1" ht="20.100000000000001" customHeight="1" x14ac:dyDescent="0.2">
      <c r="A59" s="376">
        <v>3</v>
      </c>
      <c r="B59" s="317" t="s">
        <v>166</v>
      </c>
      <c r="C59" s="316" t="s">
        <v>167</v>
      </c>
      <c r="D59" s="202">
        <v>0</v>
      </c>
      <c r="E59" s="320">
        <v>0</v>
      </c>
      <c r="F59" s="320">
        <v>0</v>
      </c>
      <c r="G59" s="320">
        <v>0</v>
      </c>
      <c r="H59" s="320">
        <v>0</v>
      </c>
      <c r="I59" s="320">
        <v>0</v>
      </c>
      <c r="J59" s="320">
        <v>0</v>
      </c>
      <c r="K59" s="320">
        <v>0</v>
      </c>
      <c r="L59" s="320">
        <v>0</v>
      </c>
      <c r="M59" s="320">
        <v>0</v>
      </c>
      <c r="N59" s="320">
        <v>0</v>
      </c>
      <c r="O59" s="320">
        <v>0</v>
      </c>
      <c r="P59" s="320">
        <v>0</v>
      </c>
      <c r="Q59" s="320">
        <v>0</v>
      </c>
      <c r="R59" s="202">
        <v>0</v>
      </c>
      <c r="S59" s="320">
        <v>0</v>
      </c>
      <c r="T59" s="320">
        <v>0</v>
      </c>
      <c r="U59" s="320">
        <v>0</v>
      </c>
      <c r="V59" s="320">
        <v>0</v>
      </c>
      <c r="W59" s="320">
        <v>0</v>
      </c>
      <c r="X59" s="320">
        <v>0</v>
      </c>
      <c r="Y59" s="320">
        <v>0</v>
      </c>
      <c r="Z59" s="320">
        <v>0</v>
      </c>
      <c r="AA59" s="320">
        <v>0</v>
      </c>
      <c r="AB59" s="202">
        <v>0</v>
      </c>
      <c r="AC59" s="338">
        <v>0</v>
      </c>
      <c r="AD59" s="338">
        <v>0</v>
      </c>
      <c r="AE59" s="338">
        <v>0</v>
      </c>
      <c r="AF59" s="338">
        <v>0</v>
      </c>
      <c r="AG59" s="338">
        <v>0</v>
      </c>
      <c r="AH59" s="338">
        <v>0</v>
      </c>
      <c r="AI59" s="338">
        <v>0</v>
      </c>
      <c r="AJ59" s="338">
        <v>0</v>
      </c>
      <c r="AK59" s="320">
        <v>0</v>
      </c>
      <c r="AL59" s="320">
        <v>0</v>
      </c>
      <c r="AM59" s="320">
        <v>0</v>
      </c>
      <c r="AN59" s="320">
        <v>0</v>
      </c>
      <c r="AO59" s="338">
        <v>0</v>
      </c>
      <c r="AP59" s="338">
        <v>0</v>
      </c>
      <c r="AQ59" s="338">
        <v>0</v>
      </c>
      <c r="AR59" s="320">
        <v>0</v>
      </c>
      <c r="AS59" s="320">
        <v>0</v>
      </c>
      <c r="AT59" s="320">
        <v>0</v>
      </c>
      <c r="AU59" s="320">
        <v>0</v>
      </c>
      <c r="AV59" s="320">
        <v>0</v>
      </c>
      <c r="AW59" s="320">
        <v>0</v>
      </c>
      <c r="AX59" s="320">
        <v>0</v>
      </c>
      <c r="AY59" s="320">
        <v>0</v>
      </c>
      <c r="AZ59" s="320">
        <v>0</v>
      </c>
      <c r="BA59" s="320">
        <v>0</v>
      </c>
      <c r="BB59" s="320">
        <v>0</v>
      </c>
      <c r="BC59" s="320">
        <v>0</v>
      </c>
      <c r="BD59" s="320">
        <v>0</v>
      </c>
      <c r="BE59" s="320">
        <v>0</v>
      </c>
      <c r="BF59" s="338">
        <v>0</v>
      </c>
      <c r="BG59" s="338">
        <v>0</v>
      </c>
      <c r="BH59" s="338">
        <v>0</v>
      </c>
      <c r="BI59" s="339">
        <v>0</v>
      </c>
      <c r="BJ59" s="339">
        <v>0</v>
      </c>
    </row>
    <row r="60" spans="1:62" s="281" customFormat="1" ht="20.100000000000001" customHeight="1" x14ac:dyDescent="0.2">
      <c r="A60" s="379">
        <v>4</v>
      </c>
      <c r="B60" s="363" t="s">
        <v>168</v>
      </c>
      <c r="C60" s="362" t="s">
        <v>169</v>
      </c>
      <c r="D60" s="324">
        <v>136.41</v>
      </c>
      <c r="E60" s="361">
        <v>0</v>
      </c>
      <c r="F60" s="361">
        <v>0</v>
      </c>
      <c r="G60" s="361">
        <v>0</v>
      </c>
      <c r="H60" s="361">
        <v>0</v>
      </c>
      <c r="I60" s="361">
        <v>0</v>
      </c>
      <c r="J60" s="361">
        <v>0</v>
      </c>
      <c r="K60" s="361">
        <v>0</v>
      </c>
      <c r="L60" s="361">
        <v>0</v>
      </c>
      <c r="M60" s="361">
        <v>0</v>
      </c>
      <c r="N60" s="361">
        <v>0</v>
      </c>
      <c r="O60" s="361">
        <v>0</v>
      </c>
      <c r="P60" s="361">
        <v>0</v>
      </c>
      <c r="Q60" s="361">
        <v>0</v>
      </c>
      <c r="R60" s="324">
        <v>0</v>
      </c>
      <c r="S60" s="361">
        <v>0</v>
      </c>
      <c r="T60" s="361">
        <v>0</v>
      </c>
      <c r="U60" s="361">
        <v>0</v>
      </c>
      <c r="V60" s="361">
        <v>0</v>
      </c>
      <c r="W60" s="361">
        <v>0</v>
      </c>
      <c r="X60" s="361">
        <v>0</v>
      </c>
      <c r="Y60" s="361">
        <v>0</v>
      </c>
      <c r="Z60" s="361">
        <v>0</v>
      </c>
      <c r="AA60" s="361">
        <v>0</v>
      </c>
      <c r="AB60" s="324">
        <v>0</v>
      </c>
      <c r="AC60" s="361">
        <v>0</v>
      </c>
      <c r="AD60" s="361">
        <v>0</v>
      </c>
      <c r="AE60" s="361">
        <v>0</v>
      </c>
      <c r="AF60" s="361">
        <v>0</v>
      </c>
      <c r="AG60" s="361">
        <v>0</v>
      </c>
      <c r="AH60" s="361">
        <v>0</v>
      </c>
      <c r="AI60" s="361">
        <v>0</v>
      </c>
      <c r="AJ60" s="361">
        <v>0</v>
      </c>
      <c r="AK60" s="361">
        <v>0</v>
      </c>
      <c r="AL60" s="361">
        <v>0</v>
      </c>
      <c r="AM60" s="361">
        <v>0</v>
      </c>
      <c r="AN60" s="361">
        <v>0</v>
      </c>
      <c r="AO60" s="361">
        <v>0</v>
      </c>
      <c r="AP60" s="361">
        <v>0</v>
      </c>
      <c r="AQ60" s="361">
        <v>0</v>
      </c>
      <c r="AR60" s="361">
        <v>0</v>
      </c>
      <c r="AS60" s="361">
        <v>0</v>
      </c>
      <c r="AT60" s="361">
        <v>0</v>
      </c>
      <c r="AU60" s="361">
        <v>0</v>
      </c>
      <c r="AV60" s="361">
        <v>0</v>
      </c>
      <c r="AW60" s="361">
        <v>0</v>
      </c>
      <c r="AX60" s="361">
        <v>0</v>
      </c>
      <c r="AY60" s="361">
        <v>0</v>
      </c>
      <c r="AZ60" s="361">
        <v>0</v>
      </c>
      <c r="BA60" s="361">
        <v>0</v>
      </c>
      <c r="BB60" s="361">
        <v>0</v>
      </c>
      <c r="BC60" s="361">
        <v>0</v>
      </c>
      <c r="BD60" s="361">
        <v>0</v>
      </c>
      <c r="BE60" s="361">
        <v>0</v>
      </c>
      <c r="BF60" s="361">
        <v>0</v>
      </c>
      <c r="BG60" s="361">
        <v>0</v>
      </c>
      <c r="BH60" s="361">
        <v>0</v>
      </c>
      <c r="BI60" s="364">
        <v>0</v>
      </c>
      <c r="BJ60" s="364">
        <v>136.41</v>
      </c>
    </row>
    <row r="61" spans="1:62" s="304" customFormat="1" ht="20.100000000000001" customHeight="1" x14ac:dyDescent="0.2">
      <c r="A61" s="1514" t="s">
        <v>1271</v>
      </c>
      <c r="B61" s="1514"/>
      <c r="C61" s="366"/>
      <c r="D61" s="367">
        <v>0</v>
      </c>
      <c r="E61" s="367"/>
      <c r="F61" s="368">
        <v>6.96</v>
      </c>
      <c r="G61" s="367">
        <v>0</v>
      </c>
      <c r="H61" s="367">
        <v>0</v>
      </c>
      <c r="I61" s="367">
        <v>0</v>
      </c>
      <c r="J61" s="367">
        <v>4.42</v>
      </c>
      <c r="K61" s="367">
        <v>2.54</v>
      </c>
      <c r="L61" s="367">
        <v>0</v>
      </c>
      <c r="M61" s="367">
        <v>0</v>
      </c>
      <c r="N61" s="367">
        <v>0</v>
      </c>
      <c r="O61" s="367">
        <v>0</v>
      </c>
      <c r="P61" s="367">
        <v>0</v>
      </c>
      <c r="Q61" s="367">
        <v>0</v>
      </c>
      <c r="R61" s="367">
        <v>10.73</v>
      </c>
      <c r="S61" s="367">
        <v>0</v>
      </c>
      <c r="T61" s="367">
        <v>0</v>
      </c>
      <c r="U61" s="367">
        <v>0</v>
      </c>
      <c r="V61" s="367">
        <v>0</v>
      </c>
      <c r="W61" s="367">
        <v>0</v>
      </c>
      <c r="X61" s="367">
        <v>0</v>
      </c>
      <c r="Y61" s="367">
        <v>0</v>
      </c>
      <c r="Z61" s="367">
        <v>0</v>
      </c>
      <c r="AA61" s="367">
        <v>0</v>
      </c>
      <c r="AB61" s="367">
        <v>2.06</v>
      </c>
      <c r="AC61" s="369">
        <v>0.64</v>
      </c>
      <c r="AD61" s="369">
        <v>0.1</v>
      </c>
      <c r="AE61" s="369">
        <v>0</v>
      </c>
      <c r="AF61" s="369">
        <v>0</v>
      </c>
      <c r="AG61" s="369">
        <v>0</v>
      </c>
      <c r="AH61" s="369">
        <v>0</v>
      </c>
      <c r="AI61" s="369">
        <v>0</v>
      </c>
      <c r="AJ61" s="369">
        <v>0</v>
      </c>
      <c r="AK61" s="367">
        <v>0</v>
      </c>
      <c r="AL61" s="367">
        <v>0</v>
      </c>
      <c r="AM61" s="367">
        <v>0</v>
      </c>
      <c r="AN61" s="367">
        <v>1.04</v>
      </c>
      <c r="AO61" s="369">
        <v>0</v>
      </c>
      <c r="AP61" s="369">
        <v>0</v>
      </c>
      <c r="AQ61" s="369">
        <v>0</v>
      </c>
      <c r="AR61" s="367">
        <v>0.28000000000000003</v>
      </c>
      <c r="AS61" s="367">
        <v>0</v>
      </c>
      <c r="AT61" s="367">
        <v>0</v>
      </c>
      <c r="AU61" s="367">
        <v>0</v>
      </c>
      <c r="AV61" s="367">
        <v>0</v>
      </c>
      <c r="AW61" s="367">
        <v>8.67</v>
      </c>
      <c r="AX61" s="367">
        <v>0</v>
      </c>
      <c r="AY61" s="367">
        <v>0</v>
      </c>
      <c r="AZ61" s="367">
        <v>0</v>
      </c>
      <c r="BA61" s="367">
        <v>0</v>
      </c>
      <c r="BB61" s="367">
        <v>0</v>
      </c>
      <c r="BC61" s="367">
        <v>0</v>
      </c>
      <c r="BD61" s="367">
        <v>0</v>
      </c>
      <c r="BE61" s="367">
        <v>0</v>
      </c>
      <c r="BF61" s="369">
        <v>0</v>
      </c>
      <c r="BG61" s="369">
        <v>0</v>
      </c>
      <c r="BH61" s="369">
        <v>0</v>
      </c>
      <c r="BI61" s="370"/>
      <c r="BJ61" s="370"/>
    </row>
    <row r="62" spans="1:62" ht="20.100000000000001" customHeight="1" x14ac:dyDescent="0.2">
      <c r="A62" s="311" t="s">
        <v>1274</v>
      </c>
      <c r="C62" s="349"/>
    </row>
  </sheetData>
  <mergeCells count="9">
    <mergeCell ref="BI4:BI5"/>
    <mergeCell ref="BJ4:BJ5"/>
    <mergeCell ref="A61:B61"/>
    <mergeCell ref="F4:BH4"/>
    <mergeCell ref="A4:A5"/>
    <mergeCell ref="B4:B5"/>
    <mergeCell ref="C4:C5"/>
    <mergeCell ref="D4:D5"/>
    <mergeCell ref="E4:E5"/>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62">
    <tabColor theme="0"/>
  </sheetPr>
  <dimension ref="A1:BK62"/>
  <sheetViews>
    <sheetView zoomScale="82" zoomScaleNormal="82" workbookViewId="0">
      <pane xSplit="5" ySplit="6" topLeftCell="F7" activePane="bottomRight" state="frozen"/>
      <selection activeCell="BG59" sqref="BG59"/>
      <selection pane="topRight" activeCell="BG59" sqref="BG59"/>
      <selection pane="bottomLeft" activeCell="BG59" sqref="BG59"/>
      <selection pane="bottomRight" activeCell="BG59" sqref="BG59"/>
    </sheetView>
  </sheetViews>
  <sheetFormatPr defaultRowHeight="20.100000000000001" customHeight="1" x14ac:dyDescent="0.2"/>
  <cols>
    <col min="1" max="1" width="6.7109375" style="280" customWidth="1"/>
    <col min="2" max="2" width="39.140625" style="280" customWidth="1"/>
    <col min="3" max="3" width="8.7109375" style="280" customWidth="1"/>
    <col min="4" max="4" width="12.7109375" style="101" customWidth="1"/>
    <col min="5" max="5" width="12" style="101" customWidth="1"/>
    <col min="6" max="6" width="12.85546875" style="101" customWidth="1"/>
    <col min="7" max="7" width="11.42578125" style="101" customWidth="1"/>
    <col min="8" max="8" width="10.42578125" style="101" customWidth="1"/>
    <col min="9" max="9" width="11.7109375" style="101" customWidth="1"/>
    <col min="10" max="10" width="11.140625" style="101" customWidth="1"/>
    <col min="11" max="11" width="11.85546875" style="101" bestFit="1" customWidth="1"/>
    <col min="12" max="12" width="10.5703125" style="101" bestFit="1" customWidth="1"/>
    <col min="13" max="13" width="9.5703125" style="101" bestFit="1" customWidth="1"/>
    <col min="14" max="14" width="11.42578125" style="101" customWidth="1"/>
    <col min="15" max="15" width="10.5703125" style="101" customWidth="1"/>
    <col min="16" max="16" width="7.5703125" style="101" customWidth="1"/>
    <col min="17" max="17" width="9.5703125" style="101" bestFit="1" customWidth="1"/>
    <col min="18" max="18" width="11" style="101" bestFit="1" customWidth="1"/>
    <col min="19" max="19" width="10.140625" style="101" bestFit="1" customWidth="1"/>
    <col min="20" max="24" width="9.5703125" style="101" bestFit="1" customWidth="1"/>
    <col min="25" max="25" width="10.140625" style="101" bestFit="1" customWidth="1"/>
    <col min="26" max="26" width="9.5703125" style="101" bestFit="1" customWidth="1"/>
    <col min="27" max="27" width="9.5703125" style="315" bestFit="1" customWidth="1"/>
    <col min="28" max="28" width="10.28515625" style="101" customWidth="1"/>
    <col min="29" max="30" width="9.5703125" style="328" bestFit="1" customWidth="1"/>
    <col min="31" max="34" width="9.5703125" style="329" bestFit="1" customWidth="1"/>
    <col min="35" max="36" width="9.5703125" style="328" bestFit="1" customWidth="1"/>
    <col min="37" max="37" width="9.5703125" style="328" customWidth="1"/>
    <col min="38" max="41" width="9.5703125" style="315" bestFit="1" customWidth="1"/>
    <col min="42" max="44" width="9.5703125" style="329" bestFit="1" customWidth="1"/>
    <col min="45" max="45" width="9.42578125" style="329" customWidth="1"/>
    <col min="46" max="46" width="9.5703125" style="101" bestFit="1" customWidth="1"/>
    <col min="47" max="48" width="9.5703125" style="315" bestFit="1" customWidth="1"/>
    <col min="49" max="58" width="9.5703125" style="101" bestFit="1" customWidth="1"/>
    <col min="59" max="61" width="9.5703125" style="329" bestFit="1" customWidth="1"/>
    <col min="62" max="63" width="12.5703125" style="325" bestFit="1" customWidth="1"/>
    <col min="64" max="194" width="9.140625" style="389"/>
    <col min="195" max="195" width="6.7109375" style="389" customWidth="1"/>
    <col min="196" max="196" width="39.140625" style="389" customWidth="1"/>
    <col min="197" max="197" width="8.7109375" style="389" customWidth="1"/>
    <col min="198" max="198" width="11.7109375" style="389" customWidth="1"/>
    <col min="199" max="199" width="12.7109375" style="389" customWidth="1"/>
    <col min="200" max="200" width="12" style="389" customWidth="1"/>
    <col min="201" max="201" width="12.85546875" style="389" customWidth="1"/>
    <col min="202" max="202" width="11.42578125" style="389" customWidth="1"/>
    <col min="203" max="203" width="10.42578125" style="389" customWidth="1"/>
    <col min="204" max="204" width="11.7109375" style="389" customWidth="1"/>
    <col min="205" max="205" width="11.140625" style="389" customWidth="1"/>
    <col min="206" max="206" width="11.85546875" style="389" bestFit="1" customWidth="1"/>
    <col min="207" max="207" width="10.5703125" style="389" bestFit="1" customWidth="1"/>
    <col min="208" max="208" width="9.5703125" style="389" bestFit="1" customWidth="1"/>
    <col min="209" max="209" width="11.42578125" style="389" customWidth="1"/>
    <col min="210" max="210" width="10.5703125" style="389" customWidth="1"/>
    <col min="211" max="211" width="7.5703125" style="389" customWidth="1"/>
    <col min="212" max="212" width="9.5703125" style="389" bestFit="1" customWidth="1"/>
    <col min="213" max="213" width="11" style="389" bestFit="1" customWidth="1"/>
    <col min="214" max="214" width="10.140625" style="389" bestFit="1" customWidth="1"/>
    <col min="215" max="219" width="9.5703125" style="389" bestFit="1" customWidth="1"/>
    <col min="220" max="220" width="10.140625" style="389" bestFit="1" customWidth="1"/>
    <col min="221" max="222" width="9.5703125" style="389" bestFit="1" customWidth="1"/>
    <col min="223" max="223" width="10.28515625" style="389" customWidth="1"/>
    <col min="224" max="231" width="9.5703125" style="389" bestFit="1" customWidth="1"/>
    <col min="232" max="232" width="9.5703125" style="389" customWidth="1"/>
    <col min="233" max="239" width="9.5703125" style="389" bestFit="1" customWidth="1"/>
    <col min="240" max="240" width="9.42578125" style="389" customWidth="1"/>
    <col min="241" max="256" width="9.5703125" style="389" bestFit="1" customWidth="1"/>
    <col min="257" max="258" width="12.5703125" style="389" bestFit="1" customWidth="1"/>
    <col min="259" max="259" width="11.42578125" style="389" bestFit="1" customWidth="1"/>
    <col min="260" max="260" width="11" style="389" bestFit="1" customWidth="1"/>
    <col min="261" max="261" width="11.7109375" style="389" bestFit="1" customWidth="1"/>
    <col min="262" max="450" width="9.140625" style="389"/>
    <col min="451" max="451" width="6.7109375" style="389" customWidth="1"/>
    <col min="452" max="452" width="39.140625" style="389" customWidth="1"/>
    <col min="453" max="453" width="8.7109375" style="389" customWidth="1"/>
    <col min="454" max="454" width="11.7109375" style="389" customWidth="1"/>
    <col min="455" max="455" width="12.7109375" style="389" customWidth="1"/>
    <col min="456" max="456" width="12" style="389" customWidth="1"/>
    <col min="457" max="457" width="12.85546875" style="389" customWidth="1"/>
    <col min="458" max="458" width="11.42578125" style="389" customWidth="1"/>
    <col min="459" max="459" width="10.42578125" style="389" customWidth="1"/>
    <col min="460" max="460" width="11.7109375" style="389" customWidth="1"/>
    <col min="461" max="461" width="11.140625" style="389" customWidth="1"/>
    <col min="462" max="462" width="11.85546875" style="389" bestFit="1" customWidth="1"/>
    <col min="463" max="463" width="10.5703125" style="389" bestFit="1" customWidth="1"/>
    <col min="464" max="464" width="9.5703125" style="389" bestFit="1" customWidth="1"/>
    <col min="465" max="465" width="11.42578125" style="389" customWidth="1"/>
    <col min="466" max="466" width="10.5703125" style="389" customWidth="1"/>
    <col min="467" max="467" width="7.5703125" style="389" customWidth="1"/>
    <col min="468" max="468" width="9.5703125" style="389" bestFit="1" customWidth="1"/>
    <col min="469" max="469" width="11" style="389" bestFit="1" customWidth="1"/>
    <col min="470" max="470" width="10.140625" style="389" bestFit="1" customWidth="1"/>
    <col min="471" max="475" width="9.5703125" style="389" bestFit="1" customWidth="1"/>
    <col min="476" max="476" width="10.140625" style="389" bestFit="1" customWidth="1"/>
    <col min="477" max="478" width="9.5703125" style="389" bestFit="1" customWidth="1"/>
    <col min="479" max="479" width="10.28515625" style="389" customWidth="1"/>
    <col min="480" max="487" width="9.5703125" style="389" bestFit="1" customWidth="1"/>
    <col min="488" max="488" width="9.5703125" style="389" customWidth="1"/>
    <col min="489" max="495" width="9.5703125" style="389" bestFit="1" customWidth="1"/>
    <col min="496" max="496" width="9.42578125" style="389" customWidth="1"/>
    <col min="497" max="512" width="9.5703125" style="389" bestFit="1" customWidth="1"/>
    <col min="513" max="514" width="12.5703125" style="389" bestFit="1" customWidth="1"/>
    <col min="515" max="515" width="11.42578125" style="389" bestFit="1" customWidth="1"/>
    <col min="516" max="516" width="11" style="389" bestFit="1" customWidth="1"/>
    <col min="517" max="517" width="11.7109375" style="389" bestFit="1" customWidth="1"/>
    <col min="518" max="706" width="9.140625" style="389"/>
    <col min="707" max="707" width="6.7109375" style="389" customWidth="1"/>
    <col min="708" max="708" width="39.140625" style="389" customWidth="1"/>
    <col min="709" max="709" width="8.7109375" style="389" customWidth="1"/>
    <col min="710" max="710" width="11.7109375" style="389" customWidth="1"/>
    <col min="711" max="711" width="12.7109375" style="389" customWidth="1"/>
    <col min="712" max="712" width="12" style="389" customWidth="1"/>
    <col min="713" max="713" width="12.85546875" style="389" customWidth="1"/>
    <col min="714" max="714" width="11.42578125" style="389" customWidth="1"/>
    <col min="715" max="715" width="10.42578125" style="389" customWidth="1"/>
    <col min="716" max="716" width="11.7109375" style="389" customWidth="1"/>
    <col min="717" max="717" width="11.140625" style="389" customWidth="1"/>
    <col min="718" max="718" width="11.85546875" style="389" bestFit="1" customWidth="1"/>
    <col min="719" max="719" width="10.5703125" style="389" bestFit="1" customWidth="1"/>
    <col min="720" max="720" width="9.5703125" style="389" bestFit="1" customWidth="1"/>
    <col min="721" max="721" width="11.42578125" style="389" customWidth="1"/>
    <col min="722" max="722" width="10.5703125" style="389" customWidth="1"/>
    <col min="723" max="723" width="7.5703125" style="389" customWidth="1"/>
    <col min="724" max="724" width="9.5703125" style="389" bestFit="1" customWidth="1"/>
    <col min="725" max="725" width="11" style="389" bestFit="1" customWidth="1"/>
    <col min="726" max="726" width="10.140625" style="389" bestFit="1" customWidth="1"/>
    <col min="727" max="731" width="9.5703125" style="389" bestFit="1" customWidth="1"/>
    <col min="732" max="732" width="10.140625" style="389" bestFit="1" customWidth="1"/>
    <col min="733" max="734" width="9.5703125" style="389" bestFit="1" customWidth="1"/>
    <col min="735" max="735" width="10.28515625" style="389" customWidth="1"/>
    <col min="736" max="743" width="9.5703125" style="389" bestFit="1" customWidth="1"/>
    <col min="744" max="744" width="9.5703125" style="389" customWidth="1"/>
    <col min="745" max="751" width="9.5703125" style="389" bestFit="1" customWidth="1"/>
    <col min="752" max="752" width="9.42578125" style="389" customWidth="1"/>
    <col min="753" max="768" width="9.5703125" style="389" bestFit="1" customWidth="1"/>
    <col min="769" max="770" width="12.5703125" style="389" bestFit="1" customWidth="1"/>
    <col min="771" max="771" width="11.42578125" style="389" bestFit="1" customWidth="1"/>
    <col min="772" max="772" width="11" style="389" bestFit="1" customWidth="1"/>
    <col min="773" max="773" width="11.7109375" style="389" bestFit="1" customWidth="1"/>
    <col min="774" max="962" width="9.140625" style="389"/>
    <col min="963" max="963" width="6.7109375" style="389" customWidth="1"/>
    <col min="964" max="964" width="39.140625" style="389" customWidth="1"/>
    <col min="965" max="965" width="8.7109375" style="389" customWidth="1"/>
    <col min="966" max="966" width="11.7109375" style="389" customWidth="1"/>
    <col min="967" max="967" width="12.7109375" style="389" customWidth="1"/>
    <col min="968" max="968" width="12" style="389" customWidth="1"/>
    <col min="969" max="969" width="12.85546875" style="389" customWidth="1"/>
    <col min="970" max="970" width="11.42578125" style="389" customWidth="1"/>
    <col min="971" max="971" width="10.42578125" style="389" customWidth="1"/>
    <col min="972" max="972" width="11.7109375" style="389" customWidth="1"/>
    <col min="973" max="973" width="11.140625" style="389" customWidth="1"/>
    <col min="974" max="974" width="11.85546875" style="389" bestFit="1" customWidth="1"/>
    <col min="975" max="975" width="10.5703125" style="389" bestFit="1" customWidth="1"/>
    <col min="976" max="976" width="9.5703125" style="389" bestFit="1" customWidth="1"/>
    <col min="977" max="977" width="11.42578125" style="389" customWidth="1"/>
    <col min="978" max="978" width="10.5703125" style="389" customWidth="1"/>
    <col min="979" max="979" width="7.5703125" style="389" customWidth="1"/>
    <col min="980" max="980" width="9.5703125" style="389" bestFit="1" customWidth="1"/>
    <col min="981" max="981" width="11" style="389" bestFit="1" customWidth="1"/>
    <col min="982" max="982" width="10.140625" style="389" bestFit="1" customWidth="1"/>
    <col min="983" max="987" width="9.5703125" style="389" bestFit="1" customWidth="1"/>
    <col min="988" max="988" width="10.140625" style="389" bestFit="1" customWidth="1"/>
    <col min="989" max="990" width="9.5703125" style="389" bestFit="1" customWidth="1"/>
    <col min="991" max="991" width="10.28515625" style="389" customWidth="1"/>
    <col min="992" max="999" width="9.5703125" style="389" bestFit="1" customWidth="1"/>
    <col min="1000" max="1000" width="9.5703125" style="389" customWidth="1"/>
    <col min="1001" max="1007" width="9.5703125" style="389" bestFit="1" customWidth="1"/>
    <col min="1008" max="1008" width="9.42578125" style="389" customWidth="1"/>
    <col min="1009" max="1024" width="9.5703125" style="389" bestFit="1" customWidth="1"/>
    <col min="1025" max="1026" width="12.5703125" style="389" bestFit="1" customWidth="1"/>
    <col min="1027" max="1027" width="11.42578125" style="389" bestFit="1" customWidth="1"/>
    <col min="1028" max="1028" width="11" style="389" bestFit="1" customWidth="1"/>
    <col min="1029" max="1029" width="11.7109375" style="389" bestFit="1" customWidth="1"/>
    <col min="1030" max="1218" width="9.140625" style="389"/>
    <col min="1219" max="1219" width="6.7109375" style="389" customWidth="1"/>
    <col min="1220" max="1220" width="39.140625" style="389" customWidth="1"/>
    <col min="1221" max="1221" width="8.7109375" style="389" customWidth="1"/>
    <col min="1222" max="1222" width="11.7109375" style="389" customWidth="1"/>
    <col min="1223" max="1223" width="12.7109375" style="389" customWidth="1"/>
    <col min="1224" max="1224" width="12" style="389" customWidth="1"/>
    <col min="1225" max="1225" width="12.85546875" style="389" customWidth="1"/>
    <col min="1226" max="1226" width="11.42578125" style="389" customWidth="1"/>
    <col min="1227" max="1227" width="10.42578125" style="389" customWidth="1"/>
    <col min="1228" max="1228" width="11.7109375" style="389" customWidth="1"/>
    <col min="1229" max="1229" width="11.140625" style="389" customWidth="1"/>
    <col min="1230" max="1230" width="11.85546875" style="389" bestFit="1" customWidth="1"/>
    <col min="1231" max="1231" width="10.5703125" style="389" bestFit="1" customWidth="1"/>
    <col min="1232" max="1232" width="9.5703125" style="389" bestFit="1" customWidth="1"/>
    <col min="1233" max="1233" width="11.42578125" style="389" customWidth="1"/>
    <col min="1234" max="1234" width="10.5703125" style="389" customWidth="1"/>
    <col min="1235" max="1235" width="7.5703125" style="389" customWidth="1"/>
    <col min="1236" max="1236" width="9.5703125" style="389" bestFit="1" customWidth="1"/>
    <col min="1237" max="1237" width="11" style="389" bestFit="1" customWidth="1"/>
    <col min="1238" max="1238" width="10.140625" style="389" bestFit="1" customWidth="1"/>
    <col min="1239" max="1243" width="9.5703125" style="389" bestFit="1" customWidth="1"/>
    <col min="1244" max="1244" width="10.140625" style="389" bestFit="1" customWidth="1"/>
    <col min="1245" max="1246" width="9.5703125" style="389" bestFit="1" customWidth="1"/>
    <col min="1247" max="1247" width="10.28515625" style="389" customWidth="1"/>
    <col min="1248" max="1255" width="9.5703125" style="389" bestFit="1" customWidth="1"/>
    <col min="1256" max="1256" width="9.5703125" style="389" customWidth="1"/>
    <col min="1257" max="1263" width="9.5703125" style="389" bestFit="1" customWidth="1"/>
    <col min="1264" max="1264" width="9.42578125" style="389" customWidth="1"/>
    <col min="1265" max="1280" width="9.5703125" style="389" bestFit="1" customWidth="1"/>
    <col min="1281" max="1282" width="12.5703125" style="389" bestFit="1" customWidth="1"/>
    <col min="1283" max="1283" width="11.42578125" style="389" bestFit="1" customWidth="1"/>
    <col min="1284" max="1284" width="11" style="389" bestFit="1" customWidth="1"/>
    <col min="1285" max="1285" width="11.7109375" style="389" bestFit="1" customWidth="1"/>
    <col min="1286" max="1474" width="9.140625" style="389"/>
    <col min="1475" max="1475" width="6.7109375" style="389" customWidth="1"/>
    <col min="1476" max="1476" width="39.140625" style="389" customWidth="1"/>
    <col min="1477" max="1477" width="8.7109375" style="389" customWidth="1"/>
    <col min="1478" max="1478" width="11.7109375" style="389" customWidth="1"/>
    <col min="1479" max="1479" width="12.7109375" style="389" customWidth="1"/>
    <col min="1480" max="1480" width="12" style="389" customWidth="1"/>
    <col min="1481" max="1481" width="12.85546875" style="389" customWidth="1"/>
    <col min="1482" max="1482" width="11.42578125" style="389" customWidth="1"/>
    <col min="1483" max="1483" width="10.42578125" style="389" customWidth="1"/>
    <col min="1484" max="1484" width="11.7109375" style="389" customWidth="1"/>
    <col min="1485" max="1485" width="11.140625" style="389" customWidth="1"/>
    <col min="1486" max="1486" width="11.85546875" style="389" bestFit="1" customWidth="1"/>
    <col min="1487" max="1487" width="10.5703125" style="389" bestFit="1" customWidth="1"/>
    <col min="1488" max="1488" width="9.5703125" style="389" bestFit="1" customWidth="1"/>
    <col min="1489" max="1489" width="11.42578125" style="389" customWidth="1"/>
    <col min="1490" max="1490" width="10.5703125" style="389" customWidth="1"/>
    <col min="1491" max="1491" width="7.5703125" style="389" customWidth="1"/>
    <col min="1492" max="1492" width="9.5703125" style="389" bestFit="1" customWidth="1"/>
    <col min="1493" max="1493" width="11" style="389" bestFit="1" customWidth="1"/>
    <col min="1494" max="1494" width="10.140625" style="389" bestFit="1" customWidth="1"/>
    <col min="1495" max="1499" width="9.5703125" style="389" bestFit="1" customWidth="1"/>
    <col min="1500" max="1500" width="10.140625" style="389" bestFit="1" customWidth="1"/>
    <col min="1501" max="1502" width="9.5703125" style="389" bestFit="1" customWidth="1"/>
    <col min="1503" max="1503" width="10.28515625" style="389" customWidth="1"/>
    <col min="1504" max="1511" width="9.5703125" style="389" bestFit="1" customWidth="1"/>
    <col min="1512" max="1512" width="9.5703125" style="389" customWidth="1"/>
    <col min="1513" max="1519" width="9.5703125" style="389" bestFit="1" customWidth="1"/>
    <col min="1520" max="1520" width="9.42578125" style="389" customWidth="1"/>
    <col min="1521" max="1536" width="9.5703125" style="389" bestFit="1" customWidth="1"/>
    <col min="1537" max="1538" width="12.5703125" style="389" bestFit="1" customWidth="1"/>
    <col min="1539" max="1539" width="11.42578125" style="389" bestFit="1" customWidth="1"/>
    <col min="1540" max="1540" width="11" style="389" bestFit="1" customWidth="1"/>
    <col min="1541" max="1541" width="11.7109375" style="389" bestFit="1" customWidth="1"/>
    <col min="1542" max="1730" width="9.140625" style="389"/>
    <col min="1731" max="1731" width="6.7109375" style="389" customWidth="1"/>
    <col min="1732" max="1732" width="39.140625" style="389" customWidth="1"/>
    <col min="1733" max="1733" width="8.7109375" style="389" customWidth="1"/>
    <col min="1734" max="1734" width="11.7109375" style="389" customWidth="1"/>
    <col min="1735" max="1735" width="12.7109375" style="389" customWidth="1"/>
    <col min="1736" max="1736" width="12" style="389" customWidth="1"/>
    <col min="1737" max="1737" width="12.85546875" style="389" customWidth="1"/>
    <col min="1738" max="1738" width="11.42578125" style="389" customWidth="1"/>
    <col min="1739" max="1739" width="10.42578125" style="389" customWidth="1"/>
    <col min="1740" max="1740" width="11.7109375" style="389" customWidth="1"/>
    <col min="1741" max="1741" width="11.140625" style="389" customWidth="1"/>
    <col min="1742" max="1742" width="11.85546875" style="389" bestFit="1" customWidth="1"/>
    <col min="1743" max="1743" width="10.5703125" style="389" bestFit="1" customWidth="1"/>
    <col min="1744" max="1744" width="9.5703125" style="389" bestFit="1" customWidth="1"/>
    <col min="1745" max="1745" width="11.42578125" style="389" customWidth="1"/>
    <col min="1746" max="1746" width="10.5703125" style="389" customWidth="1"/>
    <col min="1747" max="1747" width="7.5703125" style="389" customWidth="1"/>
    <col min="1748" max="1748" width="9.5703125" style="389" bestFit="1" customWidth="1"/>
    <col min="1749" max="1749" width="11" style="389" bestFit="1" customWidth="1"/>
    <col min="1750" max="1750" width="10.140625" style="389" bestFit="1" customWidth="1"/>
    <col min="1751" max="1755" width="9.5703125" style="389" bestFit="1" customWidth="1"/>
    <col min="1756" max="1756" width="10.140625" style="389" bestFit="1" customWidth="1"/>
    <col min="1757" max="1758" width="9.5703125" style="389" bestFit="1" customWidth="1"/>
    <col min="1759" max="1759" width="10.28515625" style="389" customWidth="1"/>
    <col min="1760" max="1767" width="9.5703125" style="389" bestFit="1" customWidth="1"/>
    <col min="1768" max="1768" width="9.5703125" style="389" customWidth="1"/>
    <col min="1769" max="1775" width="9.5703125" style="389" bestFit="1" customWidth="1"/>
    <col min="1776" max="1776" width="9.42578125" style="389" customWidth="1"/>
    <col min="1777" max="1792" width="9.5703125" style="389" bestFit="1" customWidth="1"/>
    <col min="1793" max="1794" width="12.5703125" style="389" bestFit="1" customWidth="1"/>
    <col min="1795" max="1795" width="11.42578125" style="389" bestFit="1" customWidth="1"/>
    <col min="1796" max="1796" width="11" style="389" bestFit="1" customWidth="1"/>
    <col min="1797" max="1797" width="11.7109375" style="389" bestFit="1" customWidth="1"/>
    <col min="1798" max="1986" width="9.140625" style="389"/>
    <col min="1987" max="1987" width="6.7109375" style="389" customWidth="1"/>
    <col min="1988" max="1988" width="39.140625" style="389" customWidth="1"/>
    <col min="1989" max="1989" width="8.7109375" style="389" customWidth="1"/>
    <col min="1990" max="1990" width="11.7109375" style="389" customWidth="1"/>
    <col min="1991" max="1991" width="12.7109375" style="389" customWidth="1"/>
    <col min="1992" max="1992" width="12" style="389" customWidth="1"/>
    <col min="1993" max="1993" width="12.85546875" style="389" customWidth="1"/>
    <col min="1994" max="1994" width="11.42578125" style="389" customWidth="1"/>
    <col min="1995" max="1995" width="10.42578125" style="389" customWidth="1"/>
    <col min="1996" max="1996" width="11.7109375" style="389" customWidth="1"/>
    <col min="1997" max="1997" width="11.140625" style="389" customWidth="1"/>
    <col min="1998" max="1998" width="11.85546875" style="389" bestFit="1" customWidth="1"/>
    <col min="1999" max="1999" width="10.5703125" style="389" bestFit="1" customWidth="1"/>
    <col min="2000" max="2000" width="9.5703125" style="389" bestFit="1" customWidth="1"/>
    <col min="2001" max="2001" width="11.42578125" style="389" customWidth="1"/>
    <col min="2002" max="2002" width="10.5703125" style="389" customWidth="1"/>
    <col min="2003" max="2003" width="7.5703125" style="389" customWidth="1"/>
    <col min="2004" max="2004" width="9.5703125" style="389" bestFit="1" customWidth="1"/>
    <col min="2005" max="2005" width="11" style="389" bestFit="1" customWidth="1"/>
    <col min="2006" max="2006" width="10.140625" style="389" bestFit="1" customWidth="1"/>
    <col min="2007" max="2011" width="9.5703125" style="389" bestFit="1" customWidth="1"/>
    <col min="2012" max="2012" width="10.140625" style="389" bestFit="1" customWidth="1"/>
    <col min="2013" max="2014" width="9.5703125" style="389" bestFit="1" customWidth="1"/>
    <col min="2015" max="2015" width="10.28515625" style="389" customWidth="1"/>
    <col min="2016" max="2023" width="9.5703125" style="389" bestFit="1" customWidth="1"/>
    <col min="2024" max="2024" width="9.5703125" style="389" customWidth="1"/>
    <col min="2025" max="2031" width="9.5703125" style="389" bestFit="1" customWidth="1"/>
    <col min="2032" max="2032" width="9.42578125" style="389" customWidth="1"/>
    <col min="2033" max="2048" width="9.5703125" style="389" bestFit="1" customWidth="1"/>
    <col min="2049" max="2050" width="12.5703125" style="389" bestFit="1" customWidth="1"/>
    <col min="2051" max="2051" width="11.42578125" style="389" bestFit="1" customWidth="1"/>
    <col min="2052" max="2052" width="11" style="389" bestFit="1" customWidth="1"/>
    <col min="2053" max="2053" width="11.7109375" style="389" bestFit="1" customWidth="1"/>
    <col min="2054" max="2242" width="9.140625" style="389"/>
    <col min="2243" max="2243" width="6.7109375" style="389" customWidth="1"/>
    <col min="2244" max="2244" width="39.140625" style="389" customWidth="1"/>
    <col min="2245" max="2245" width="8.7109375" style="389" customWidth="1"/>
    <col min="2246" max="2246" width="11.7109375" style="389" customWidth="1"/>
    <col min="2247" max="2247" width="12.7109375" style="389" customWidth="1"/>
    <col min="2248" max="2248" width="12" style="389" customWidth="1"/>
    <col min="2249" max="2249" width="12.85546875" style="389" customWidth="1"/>
    <col min="2250" max="2250" width="11.42578125" style="389" customWidth="1"/>
    <col min="2251" max="2251" width="10.42578125" style="389" customWidth="1"/>
    <col min="2252" max="2252" width="11.7109375" style="389" customWidth="1"/>
    <col min="2253" max="2253" width="11.140625" style="389" customWidth="1"/>
    <col min="2254" max="2254" width="11.85546875" style="389" bestFit="1" customWidth="1"/>
    <col min="2255" max="2255" width="10.5703125" style="389" bestFit="1" customWidth="1"/>
    <col min="2256" max="2256" width="9.5703125" style="389" bestFit="1" customWidth="1"/>
    <col min="2257" max="2257" width="11.42578125" style="389" customWidth="1"/>
    <col min="2258" max="2258" width="10.5703125" style="389" customWidth="1"/>
    <col min="2259" max="2259" width="7.5703125" style="389" customWidth="1"/>
    <col min="2260" max="2260" width="9.5703125" style="389" bestFit="1" customWidth="1"/>
    <col min="2261" max="2261" width="11" style="389" bestFit="1" customWidth="1"/>
    <col min="2262" max="2262" width="10.140625" style="389" bestFit="1" customWidth="1"/>
    <col min="2263" max="2267" width="9.5703125" style="389" bestFit="1" customWidth="1"/>
    <col min="2268" max="2268" width="10.140625" style="389" bestFit="1" customWidth="1"/>
    <col min="2269" max="2270" width="9.5703125" style="389" bestFit="1" customWidth="1"/>
    <col min="2271" max="2271" width="10.28515625" style="389" customWidth="1"/>
    <col min="2272" max="2279" width="9.5703125" style="389" bestFit="1" customWidth="1"/>
    <col min="2280" max="2280" width="9.5703125" style="389" customWidth="1"/>
    <col min="2281" max="2287" width="9.5703125" style="389" bestFit="1" customWidth="1"/>
    <col min="2288" max="2288" width="9.42578125" style="389" customWidth="1"/>
    <col min="2289" max="2304" width="9.5703125" style="389" bestFit="1" customWidth="1"/>
    <col min="2305" max="2306" width="12.5703125" style="389" bestFit="1" customWidth="1"/>
    <col min="2307" max="2307" width="11.42578125" style="389" bestFit="1" customWidth="1"/>
    <col min="2308" max="2308" width="11" style="389" bestFit="1" customWidth="1"/>
    <col min="2309" max="2309" width="11.7109375" style="389" bestFit="1" customWidth="1"/>
    <col min="2310" max="2498" width="9.140625" style="389"/>
    <col min="2499" max="2499" width="6.7109375" style="389" customWidth="1"/>
    <col min="2500" max="2500" width="39.140625" style="389" customWidth="1"/>
    <col min="2501" max="2501" width="8.7109375" style="389" customWidth="1"/>
    <col min="2502" max="2502" width="11.7109375" style="389" customWidth="1"/>
    <col min="2503" max="2503" width="12.7109375" style="389" customWidth="1"/>
    <col min="2504" max="2504" width="12" style="389" customWidth="1"/>
    <col min="2505" max="2505" width="12.85546875" style="389" customWidth="1"/>
    <col min="2506" max="2506" width="11.42578125" style="389" customWidth="1"/>
    <col min="2507" max="2507" width="10.42578125" style="389" customWidth="1"/>
    <col min="2508" max="2508" width="11.7109375" style="389" customWidth="1"/>
    <col min="2509" max="2509" width="11.140625" style="389" customWidth="1"/>
    <col min="2510" max="2510" width="11.85546875" style="389" bestFit="1" customWidth="1"/>
    <col min="2511" max="2511" width="10.5703125" style="389" bestFit="1" customWidth="1"/>
    <col min="2512" max="2512" width="9.5703125" style="389" bestFit="1" customWidth="1"/>
    <col min="2513" max="2513" width="11.42578125" style="389" customWidth="1"/>
    <col min="2514" max="2514" width="10.5703125" style="389" customWidth="1"/>
    <col min="2515" max="2515" width="7.5703125" style="389" customWidth="1"/>
    <col min="2516" max="2516" width="9.5703125" style="389" bestFit="1" customWidth="1"/>
    <col min="2517" max="2517" width="11" style="389" bestFit="1" customWidth="1"/>
    <col min="2518" max="2518" width="10.140625" style="389" bestFit="1" customWidth="1"/>
    <col min="2519" max="2523" width="9.5703125" style="389" bestFit="1" customWidth="1"/>
    <col min="2524" max="2524" width="10.140625" style="389" bestFit="1" customWidth="1"/>
    <col min="2525" max="2526" width="9.5703125" style="389" bestFit="1" customWidth="1"/>
    <col min="2527" max="2527" width="10.28515625" style="389" customWidth="1"/>
    <col min="2528" max="2535" width="9.5703125" style="389" bestFit="1" customWidth="1"/>
    <col min="2536" max="2536" width="9.5703125" style="389" customWidth="1"/>
    <col min="2537" max="2543" width="9.5703125" style="389" bestFit="1" customWidth="1"/>
    <col min="2544" max="2544" width="9.42578125" style="389" customWidth="1"/>
    <col min="2545" max="2560" width="9.5703125" style="389" bestFit="1" customWidth="1"/>
    <col min="2561" max="2562" width="12.5703125" style="389" bestFit="1" customWidth="1"/>
    <col min="2563" max="2563" width="11.42578125" style="389" bestFit="1" customWidth="1"/>
    <col min="2564" max="2564" width="11" style="389" bestFit="1" customWidth="1"/>
    <col min="2565" max="2565" width="11.7109375" style="389" bestFit="1" customWidth="1"/>
    <col min="2566" max="2754" width="9.140625" style="389"/>
    <col min="2755" max="2755" width="6.7109375" style="389" customWidth="1"/>
    <col min="2756" max="2756" width="39.140625" style="389" customWidth="1"/>
    <col min="2757" max="2757" width="8.7109375" style="389" customWidth="1"/>
    <col min="2758" max="2758" width="11.7109375" style="389" customWidth="1"/>
    <col min="2759" max="2759" width="12.7109375" style="389" customWidth="1"/>
    <col min="2760" max="2760" width="12" style="389" customWidth="1"/>
    <col min="2761" max="2761" width="12.85546875" style="389" customWidth="1"/>
    <col min="2762" max="2762" width="11.42578125" style="389" customWidth="1"/>
    <col min="2763" max="2763" width="10.42578125" style="389" customWidth="1"/>
    <col min="2764" max="2764" width="11.7109375" style="389" customWidth="1"/>
    <col min="2765" max="2765" width="11.140625" style="389" customWidth="1"/>
    <col min="2766" max="2766" width="11.85546875" style="389" bestFit="1" customWidth="1"/>
    <col min="2767" max="2767" width="10.5703125" style="389" bestFit="1" customWidth="1"/>
    <col min="2768" max="2768" width="9.5703125" style="389" bestFit="1" customWidth="1"/>
    <col min="2769" max="2769" width="11.42578125" style="389" customWidth="1"/>
    <col min="2770" max="2770" width="10.5703125" style="389" customWidth="1"/>
    <col min="2771" max="2771" width="7.5703125" style="389" customWidth="1"/>
    <col min="2772" max="2772" width="9.5703125" style="389" bestFit="1" customWidth="1"/>
    <col min="2773" max="2773" width="11" style="389" bestFit="1" customWidth="1"/>
    <col min="2774" max="2774" width="10.140625" style="389" bestFit="1" customWidth="1"/>
    <col min="2775" max="2779" width="9.5703125" style="389" bestFit="1" customWidth="1"/>
    <col min="2780" max="2780" width="10.140625" style="389" bestFit="1" customWidth="1"/>
    <col min="2781" max="2782" width="9.5703125" style="389" bestFit="1" customWidth="1"/>
    <col min="2783" max="2783" width="10.28515625" style="389" customWidth="1"/>
    <col min="2784" max="2791" width="9.5703125" style="389" bestFit="1" customWidth="1"/>
    <col min="2792" max="2792" width="9.5703125" style="389" customWidth="1"/>
    <col min="2793" max="2799" width="9.5703125" style="389" bestFit="1" customWidth="1"/>
    <col min="2800" max="2800" width="9.42578125" style="389" customWidth="1"/>
    <col min="2801" max="2816" width="9.5703125" style="389" bestFit="1" customWidth="1"/>
    <col min="2817" max="2818" width="12.5703125" style="389" bestFit="1" customWidth="1"/>
    <col min="2819" max="2819" width="11.42578125" style="389" bestFit="1" customWidth="1"/>
    <col min="2820" max="2820" width="11" style="389" bestFit="1" customWidth="1"/>
    <col min="2821" max="2821" width="11.7109375" style="389" bestFit="1" customWidth="1"/>
    <col min="2822" max="3010" width="9.140625" style="389"/>
    <col min="3011" max="3011" width="6.7109375" style="389" customWidth="1"/>
    <col min="3012" max="3012" width="39.140625" style="389" customWidth="1"/>
    <col min="3013" max="3013" width="8.7109375" style="389" customWidth="1"/>
    <col min="3014" max="3014" width="11.7109375" style="389" customWidth="1"/>
    <col min="3015" max="3015" width="12.7109375" style="389" customWidth="1"/>
    <col min="3016" max="3016" width="12" style="389" customWidth="1"/>
    <col min="3017" max="3017" width="12.85546875" style="389" customWidth="1"/>
    <col min="3018" max="3018" width="11.42578125" style="389" customWidth="1"/>
    <col min="3019" max="3019" width="10.42578125" style="389" customWidth="1"/>
    <col min="3020" max="3020" width="11.7109375" style="389" customWidth="1"/>
    <col min="3021" max="3021" width="11.140625" style="389" customWidth="1"/>
    <col min="3022" max="3022" width="11.85546875" style="389" bestFit="1" customWidth="1"/>
    <col min="3023" max="3023" width="10.5703125" style="389" bestFit="1" customWidth="1"/>
    <col min="3024" max="3024" width="9.5703125" style="389" bestFit="1" customWidth="1"/>
    <col min="3025" max="3025" width="11.42578125" style="389" customWidth="1"/>
    <col min="3026" max="3026" width="10.5703125" style="389" customWidth="1"/>
    <col min="3027" max="3027" width="7.5703125" style="389" customWidth="1"/>
    <col min="3028" max="3028" width="9.5703125" style="389" bestFit="1" customWidth="1"/>
    <col min="3029" max="3029" width="11" style="389" bestFit="1" customWidth="1"/>
    <col min="3030" max="3030" width="10.140625" style="389" bestFit="1" customWidth="1"/>
    <col min="3031" max="3035" width="9.5703125" style="389" bestFit="1" customWidth="1"/>
    <col min="3036" max="3036" width="10.140625" style="389" bestFit="1" customWidth="1"/>
    <col min="3037" max="3038" width="9.5703125" style="389" bestFit="1" customWidth="1"/>
    <col min="3039" max="3039" width="10.28515625" style="389" customWidth="1"/>
    <col min="3040" max="3047" width="9.5703125" style="389" bestFit="1" customWidth="1"/>
    <col min="3048" max="3048" width="9.5703125" style="389" customWidth="1"/>
    <col min="3049" max="3055" width="9.5703125" style="389" bestFit="1" customWidth="1"/>
    <col min="3056" max="3056" width="9.42578125" style="389" customWidth="1"/>
    <col min="3057" max="3072" width="9.5703125" style="389" bestFit="1" customWidth="1"/>
    <col min="3073" max="3074" width="12.5703125" style="389" bestFit="1" customWidth="1"/>
    <col min="3075" max="3075" width="11.42578125" style="389" bestFit="1" customWidth="1"/>
    <col min="3076" max="3076" width="11" style="389" bestFit="1" customWidth="1"/>
    <col min="3077" max="3077" width="11.7109375" style="389" bestFit="1" customWidth="1"/>
    <col min="3078" max="3266" width="9.140625" style="389"/>
    <col min="3267" max="3267" width="6.7109375" style="389" customWidth="1"/>
    <col min="3268" max="3268" width="39.140625" style="389" customWidth="1"/>
    <col min="3269" max="3269" width="8.7109375" style="389" customWidth="1"/>
    <col min="3270" max="3270" width="11.7109375" style="389" customWidth="1"/>
    <col min="3271" max="3271" width="12.7109375" style="389" customWidth="1"/>
    <col min="3272" max="3272" width="12" style="389" customWidth="1"/>
    <col min="3273" max="3273" width="12.85546875" style="389" customWidth="1"/>
    <col min="3274" max="3274" width="11.42578125" style="389" customWidth="1"/>
    <col min="3275" max="3275" width="10.42578125" style="389" customWidth="1"/>
    <col min="3276" max="3276" width="11.7109375" style="389" customWidth="1"/>
    <col min="3277" max="3277" width="11.140625" style="389" customWidth="1"/>
    <col min="3278" max="3278" width="11.85546875" style="389" bestFit="1" customWidth="1"/>
    <col min="3279" max="3279" width="10.5703125" style="389" bestFit="1" customWidth="1"/>
    <col min="3280" max="3280" width="9.5703125" style="389" bestFit="1" customWidth="1"/>
    <col min="3281" max="3281" width="11.42578125" style="389" customWidth="1"/>
    <col min="3282" max="3282" width="10.5703125" style="389" customWidth="1"/>
    <col min="3283" max="3283" width="7.5703125" style="389" customWidth="1"/>
    <col min="3284" max="3284" width="9.5703125" style="389" bestFit="1" customWidth="1"/>
    <col min="3285" max="3285" width="11" style="389" bestFit="1" customWidth="1"/>
    <col min="3286" max="3286" width="10.140625" style="389" bestFit="1" customWidth="1"/>
    <col min="3287" max="3291" width="9.5703125" style="389" bestFit="1" customWidth="1"/>
    <col min="3292" max="3292" width="10.140625" style="389" bestFit="1" customWidth="1"/>
    <col min="3293" max="3294" width="9.5703125" style="389" bestFit="1" customWidth="1"/>
    <col min="3295" max="3295" width="10.28515625" style="389" customWidth="1"/>
    <col min="3296" max="3303" width="9.5703125" style="389" bestFit="1" customWidth="1"/>
    <col min="3304" max="3304" width="9.5703125" style="389" customWidth="1"/>
    <col min="3305" max="3311" width="9.5703125" style="389" bestFit="1" customWidth="1"/>
    <col min="3312" max="3312" width="9.42578125" style="389" customWidth="1"/>
    <col min="3313" max="3328" width="9.5703125" style="389" bestFit="1" customWidth="1"/>
    <col min="3329" max="3330" width="12.5703125" style="389" bestFit="1" customWidth="1"/>
    <col min="3331" max="3331" width="11.42578125" style="389" bestFit="1" customWidth="1"/>
    <col min="3332" max="3332" width="11" style="389" bestFit="1" customWidth="1"/>
    <col min="3333" max="3333" width="11.7109375" style="389" bestFit="1" customWidth="1"/>
    <col min="3334" max="3522" width="9.140625" style="389"/>
    <col min="3523" max="3523" width="6.7109375" style="389" customWidth="1"/>
    <col min="3524" max="3524" width="39.140625" style="389" customWidth="1"/>
    <col min="3525" max="3525" width="8.7109375" style="389" customWidth="1"/>
    <col min="3526" max="3526" width="11.7109375" style="389" customWidth="1"/>
    <col min="3527" max="3527" width="12.7109375" style="389" customWidth="1"/>
    <col min="3528" max="3528" width="12" style="389" customWidth="1"/>
    <col min="3529" max="3529" width="12.85546875" style="389" customWidth="1"/>
    <col min="3530" max="3530" width="11.42578125" style="389" customWidth="1"/>
    <col min="3531" max="3531" width="10.42578125" style="389" customWidth="1"/>
    <col min="3532" max="3532" width="11.7109375" style="389" customWidth="1"/>
    <col min="3533" max="3533" width="11.140625" style="389" customWidth="1"/>
    <col min="3534" max="3534" width="11.85546875" style="389" bestFit="1" customWidth="1"/>
    <col min="3535" max="3535" width="10.5703125" style="389" bestFit="1" customWidth="1"/>
    <col min="3536" max="3536" width="9.5703125" style="389" bestFit="1" customWidth="1"/>
    <col min="3537" max="3537" width="11.42578125" style="389" customWidth="1"/>
    <col min="3538" max="3538" width="10.5703125" style="389" customWidth="1"/>
    <col min="3539" max="3539" width="7.5703125" style="389" customWidth="1"/>
    <col min="3540" max="3540" width="9.5703125" style="389" bestFit="1" customWidth="1"/>
    <col min="3541" max="3541" width="11" style="389" bestFit="1" customWidth="1"/>
    <col min="3542" max="3542" width="10.140625" style="389" bestFit="1" customWidth="1"/>
    <col min="3543" max="3547" width="9.5703125" style="389" bestFit="1" customWidth="1"/>
    <col min="3548" max="3548" width="10.140625" style="389" bestFit="1" customWidth="1"/>
    <col min="3549" max="3550" width="9.5703125" style="389" bestFit="1" customWidth="1"/>
    <col min="3551" max="3551" width="10.28515625" style="389" customWidth="1"/>
    <col min="3552" max="3559" width="9.5703125" style="389" bestFit="1" customWidth="1"/>
    <col min="3560" max="3560" width="9.5703125" style="389" customWidth="1"/>
    <col min="3561" max="3567" width="9.5703125" style="389" bestFit="1" customWidth="1"/>
    <col min="3568" max="3568" width="9.42578125" style="389" customWidth="1"/>
    <col min="3569" max="3584" width="9.5703125" style="389" bestFit="1" customWidth="1"/>
    <col min="3585" max="3586" width="12.5703125" style="389" bestFit="1" customWidth="1"/>
    <col min="3587" max="3587" width="11.42578125" style="389" bestFit="1" customWidth="1"/>
    <col min="3588" max="3588" width="11" style="389" bestFit="1" customWidth="1"/>
    <col min="3589" max="3589" width="11.7109375" style="389" bestFit="1" customWidth="1"/>
    <col min="3590" max="3778" width="9.140625" style="389"/>
    <col min="3779" max="3779" width="6.7109375" style="389" customWidth="1"/>
    <col min="3780" max="3780" width="39.140625" style="389" customWidth="1"/>
    <col min="3781" max="3781" width="8.7109375" style="389" customWidth="1"/>
    <col min="3782" max="3782" width="11.7109375" style="389" customWidth="1"/>
    <col min="3783" max="3783" width="12.7109375" style="389" customWidth="1"/>
    <col min="3784" max="3784" width="12" style="389" customWidth="1"/>
    <col min="3785" max="3785" width="12.85546875" style="389" customWidth="1"/>
    <col min="3786" max="3786" width="11.42578125" style="389" customWidth="1"/>
    <col min="3787" max="3787" width="10.42578125" style="389" customWidth="1"/>
    <col min="3788" max="3788" width="11.7109375" style="389" customWidth="1"/>
    <col min="3789" max="3789" width="11.140625" style="389" customWidth="1"/>
    <col min="3790" max="3790" width="11.85546875" style="389" bestFit="1" customWidth="1"/>
    <col min="3791" max="3791" width="10.5703125" style="389" bestFit="1" customWidth="1"/>
    <col min="3792" max="3792" width="9.5703125" style="389" bestFit="1" customWidth="1"/>
    <col min="3793" max="3793" width="11.42578125" style="389" customWidth="1"/>
    <col min="3794" max="3794" width="10.5703125" style="389" customWidth="1"/>
    <col min="3795" max="3795" width="7.5703125" style="389" customWidth="1"/>
    <col min="3796" max="3796" width="9.5703125" style="389" bestFit="1" customWidth="1"/>
    <col min="3797" max="3797" width="11" style="389" bestFit="1" customWidth="1"/>
    <col min="3798" max="3798" width="10.140625" style="389" bestFit="1" customWidth="1"/>
    <col min="3799" max="3803" width="9.5703125" style="389" bestFit="1" customWidth="1"/>
    <col min="3804" max="3804" width="10.140625" style="389" bestFit="1" customWidth="1"/>
    <col min="3805" max="3806" width="9.5703125" style="389" bestFit="1" customWidth="1"/>
    <col min="3807" max="3807" width="10.28515625" style="389" customWidth="1"/>
    <col min="3808" max="3815" width="9.5703125" style="389" bestFit="1" customWidth="1"/>
    <col min="3816" max="3816" width="9.5703125" style="389" customWidth="1"/>
    <col min="3817" max="3823" width="9.5703125" style="389" bestFit="1" customWidth="1"/>
    <col min="3824" max="3824" width="9.42578125" style="389" customWidth="1"/>
    <col min="3825" max="3840" width="9.5703125" style="389" bestFit="1" customWidth="1"/>
    <col min="3841" max="3842" width="12.5703125" style="389" bestFit="1" customWidth="1"/>
    <col min="3843" max="3843" width="11.42578125" style="389" bestFit="1" customWidth="1"/>
    <col min="3844" max="3844" width="11" style="389" bestFit="1" customWidth="1"/>
    <col min="3845" max="3845" width="11.7109375" style="389" bestFit="1" customWidth="1"/>
    <col min="3846" max="4034" width="9.140625" style="389"/>
    <col min="4035" max="4035" width="6.7109375" style="389" customWidth="1"/>
    <col min="4036" max="4036" width="39.140625" style="389" customWidth="1"/>
    <col min="4037" max="4037" width="8.7109375" style="389" customWidth="1"/>
    <col min="4038" max="4038" width="11.7109375" style="389" customWidth="1"/>
    <col min="4039" max="4039" width="12.7109375" style="389" customWidth="1"/>
    <col min="4040" max="4040" width="12" style="389" customWidth="1"/>
    <col min="4041" max="4041" width="12.85546875" style="389" customWidth="1"/>
    <col min="4042" max="4042" width="11.42578125" style="389" customWidth="1"/>
    <col min="4043" max="4043" width="10.42578125" style="389" customWidth="1"/>
    <col min="4044" max="4044" width="11.7109375" style="389" customWidth="1"/>
    <col min="4045" max="4045" width="11.140625" style="389" customWidth="1"/>
    <col min="4046" max="4046" width="11.85546875" style="389" bestFit="1" customWidth="1"/>
    <col min="4047" max="4047" width="10.5703125" style="389" bestFit="1" customWidth="1"/>
    <col min="4048" max="4048" width="9.5703125" style="389" bestFit="1" customWidth="1"/>
    <col min="4049" max="4049" width="11.42578125" style="389" customWidth="1"/>
    <col min="4050" max="4050" width="10.5703125" style="389" customWidth="1"/>
    <col min="4051" max="4051" width="7.5703125" style="389" customWidth="1"/>
    <col min="4052" max="4052" width="9.5703125" style="389" bestFit="1" customWidth="1"/>
    <col min="4053" max="4053" width="11" style="389" bestFit="1" customWidth="1"/>
    <col min="4054" max="4054" width="10.140625" style="389" bestFit="1" customWidth="1"/>
    <col min="4055" max="4059" width="9.5703125" style="389" bestFit="1" customWidth="1"/>
    <col min="4060" max="4060" width="10.140625" style="389" bestFit="1" customWidth="1"/>
    <col min="4061" max="4062" width="9.5703125" style="389" bestFit="1" customWidth="1"/>
    <col min="4063" max="4063" width="10.28515625" style="389" customWidth="1"/>
    <col min="4064" max="4071" width="9.5703125" style="389" bestFit="1" customWidth="1"/>
    <col min="4072" max="4072" width="9.5703125" style="389" customWidth="1"/>
    <col min="4073" max="4079" width="9.5703125" style="389" bestFit="1" customWidth="1"/>
    <col min="4080" max="4080" width="9.42578125" style="389" customWidth="1"/>
    <col min="4081" max="4096" width="9.5703125" style="389" bestFit="1" customWidth="1"/>
    <col min="4097" max="4098" width="12.5703125" style="389" bestFit="1" customWidth="1"/>
    <col min="4099" max="4099" width="11.42578125" style="389" bestFit="1" customWidth="1"/>
    <col min="4100" max="4100" width="11" style="389" bestFit="1" customWidth="1"/>
    <col min="4101" max="4101" width="11.7109375" style="389" bestFit="1" customWidth="1"/>
    <col min="4102" max="4290" width="9.140625" style="389"/>
    <col min="4291" max="4291" width="6.7109375" style="389" customWidth="1"/>
    <col min="4292" max="4292" width="39.140625" style="389" customWidth="1"/>
    <col min="4293" max="4293" width="8.7109375" style="389" customWidth="1"/>
    <col min="4294" max="4294" width="11.7109375" style="389" customWidth="1"/>
    <col min="4295" max="4295" width="12.7109375" style="389" customWidth="1"/>
    <col min="4296" max="4296" width="12" style="389" customWidth="1"/>
    <col min="4297" max="4297" width="12.85546875" style="389" customWidth="1"/>
    <col min="4298" max="4298" width="11.42578125" style="389" customWidth="1"/>
    <col min="4299" max="4299" width="10.42578125" style="389" customWidth="1"/>
    <col min="4300" max="4300" width="11.7109375" style="389" customWidth="1"/>
    <col min="4301" max="4301" width="11.140625" style="389" customWidth="1"/>
    <col min="4302" max="4302" width="11.85546875" style="389" bestFit="1" customWidth="1"/>
    <col min="4303" max="4303" width="10.5703125" style="389" bestFit="1" customWidth="1"/>
    <col min="4304" max="4304" width="9.5703125" style="389" bestFit="1" customWidth="1"/>
    <col min="4305" max="4305" width="11.42578125" style="389" customWidth="1"/>
    <col min="4306" max="4306" width="10.5703125" style="389" customWidth="1"/>
    <col min="4307" max="4307" width="7.5703125" style="389" customWidth="1"/>
    <col min="4308" max="4308" width="9.5703125" style="389" bestFit="1" customWidth="1"/>
    <col min="4309" max="4309" width="11" style="389" bestFit="1" customWidth="1"/>
    <col min="4310" max="4310" width="10.140625" style="389" bestFit="1" customWidth="1"/>
    <col min="4311" max="4315" width="9.5703125" style="389" bestFit="1" customWidth="1"/>
    <col min="4316" max="4316" width="10.140625" style="389" bestFit="1" customWidth="1"/>
    <col min="4317" max="4318" width="9.5703125" style="389" bestFit="1" customWidth="1"/>
    <col min="4319" max="4319" width="10.28515625" style="389" customWidth="1"/>
    <col min="4320" max="4327" width="9.5703125" style="389" bestFit="1" customWidth="1"/>
    <col min="4328" max="4328" width="9.5703125" style="389" customWidth="1"/>
    <col min="4329" max="4335" width="9.5703125" style="389" bestFit="1" customWidth="1"/>
    <col min="4336" max="4336" width="9.42578125" style="389" customWidth="1"/>
    <col min="4337" max="4352" width="9.5703125" style="389" bestFit="1" customWidth="1"/>
    <col min="4353" max="4354" width="12.5703125" style="389" bestFit="1" customWidth="1"/>
    <col min="4355" max="4355" width="11.42578125" style="389" bestFit="1" customWidth="1"/>
    <col min="4356" max="4356" width="11" style="389" bestFit="1" customWidth="1"/>
    <col min="4357" max="4357" width="11.7109375" style="389" bestFit="1" customWidth="1"/>
    <col min="4358" max="4546" width="9.140625" style="389"/>
    <col min="4547" max="4547" width="6.7109375" style="389" customWidth="1"/>
    <col min="4548" max="4548" width="39.140625" style="389" customWidth="1"/>
    <col min="4549" max="4549" width="8.7109375" style="389" customWidth="1"/>
    <col min="4550" max="4550" width="11.7109375" style="389" customWidth="1"/>
    <col min="4551" max="4551" width="12.7109375" style="389" customWidth="1"/>
    <col min="4552" max="4552" width="12" style="389" customWidth="1"/>
    <col min="4553" max="4553" width="12.85546875" style="389" customWidth="1"/>
    <col min="4554" max="4554" width="11.42578125" style="389" customWidth="1"/>
    <col min="4555" max="4555" width="10.42578125" style="389" customWidth="1"/>
    <col min="4556" max="4556" width="11.7109375" style="389" customWidth="1"/>
    <col min="4557" max="4557" width="11.140625" style="389" customWidth="1"/>
    <col min="4558" max="4558" width="11.85546875" style="389" bestFit="1" customWidth="1"/>
    <col min="4559" max="4559" width="10.5703125" style="389" bestFit="1" customWidth="1"/>
    <col min="4560" max="4560" width="9.5703125" style="389" bestFit="1" customWidth="1"/>
    <col min="4561" max="4561" width="11.42578125" style="389" customWidth="1"/>
    <col min="4562" max="4562" width="10.5703125" style="389" customWidth="1"/>
    <col min="4563" max="4563" width="7.5703125" style="389" customWidth="1"/>
    <col min="4564" max="4564" width="9.5703125" style="389" bestFit="1" customWidth="1"/>
    <col min="4565" max="4565" width="11" style="389" bestFit="1" customWidth="1"/>
    <col min="4566" max="4566" width="10.140625" style="389" bestFit="1" customWidth="1"/>
    <col min="4567" max="4571" width="9.5703125" style="389" bestFit="1" customWidth="1"/>
    <col min="4572" max="4572" width="10.140625" style="389" bestFit="1" customWidth="1"/>
    <col min="4573" max="4574" width="9.5703125" style="389" bestFit="1" customWidth="1"/>
    <col min="4575" max="4575" width="10.28515625" style="389" customWidth="1"/>
    <col min="4576" max="4583" width="9.5703125" style="389" bestFit="1" customWidth="1"/>
    <col min="4584" max="4584" width="9.5703125" style="389" customWidth="1"/>
    <col min="4585" max="4591" width="9.5703125" style="389" bestFit="1" customWidth="1"/>
    <col min="4592" max="4592" width="9.42578125" style="389" customWidth="1"/>
    <col min="4593" max="4608" width="9.5703125" style="389" bestFit="1" customWidth="1"/>
    <col min="4609" max="4610" width="12.5703125" style="389" bestFit="1" customWidth="1"/>
    <col min="4611" max="4611" width="11.42578125" style="389" bestFit="1" customWidth="1"/>
    <col min="4612" max="4612" width="11" style="389" bestFit="1" customWidth="1"/>
    <col min="4613" max="4613" width="11.7109375" style="389" bestFit="1" customWidth="1"/>
    <col min="4614" max="4802" width="9.140625" style="389"/>
    <col min="4803" max="4803" width="6.7109375" style="389" customWidth="1"/>
    <col min="4804" max="4804" width="39.140625" style="389" customWidth="1"/>
    <col min="4805" max="4805" width="8.7109375" style="389" customWidth="1"/>
    <col min="4806" max="4806" width="11.7109375" style="389" customWidth="1"/>
    <col min="4807" max="4807" width="12.7109375" style="389" customWidth="1"/>
    <col min="4808" max="4808" width="12" style="389" customWidth="1"/>
    <col min="4809" max="4809" width="12.85546875" style="389" customWidth="1"/>
    <col min="4810" max="4810" width="11.42578125" style="389" customWidth="1"/>
    <col min="4811" max="4811" width="10.42578125" style="389" customWidth="1"/>
    <col min="4812" max="4812" width="11.7109375" style="389" customWidth="1"/>
    <col min="4813" max="4813" width="11.140625" style="389" customWidth="1"/>
    <col min="4814" max="4814" width="11.85546875" style="389" bestFit="1" customWidth="1"/>
    <col min="4815" max="4815" width="10.5703125" style="389" bestFit="1" customWidth="1"/>
    <col min="4816" max="4816" width="9.5703125" style="389" bestFit="1" customWidth="1"/>
    <col min="4817" max="4817" width="11.42578125" style="389" customWidth="1"/>
    <col min="4818" max="4818" width="10.5703125" style="389" customWidth="1"/>
    <col min="4819" max="4819" width="7.5703125" style="389" customWidth="1"/>
    <col min="4820" max="4820" width="9.5703125" style="389" bestFit="1" customWidth="1"/>
    <col min="4821" max="4821" width="11" style="389" bestFit="1" customWidth="1"/>
    <col min="4822" max="4822" width="10.140625" style="389" bestFit="1" customWidth="1"/>
    <col min="4823" max="4827" width="9.5703125" style="389" bestFit="1" customWidth="1"/>
    <col min="4828" max="4828" width="10.140625" style="389" bestFit="1" customWidth="1"/>
    <col min="4829" max="4830" width="9.5703125" style="389" bestFit="1" customWidth="1"/>
    <col min="4831" max="4831" width="10.28515625" style="389" customWidth="1"/>
    <col min="4832" max="4839" width="9.5703125" style="389" bestFit="1" customWidth="1"/>
    <col min="4840" max="4840" width="9.5703125" style="389" customWidth="1"/>
    <col min="4841" max="4847" width="9.5703125" style="389" bestFit="1" customWidth="1"/>
    <col min="4848" max="4848" width="9.42578125" style="389" customWidth="1"/>
    <col min="4849" max="4864" width="9.5703125" style="389" bestFit="1" customWidth="1"/>
    <col min="4865" max="4866" width="12.5703125" style="389" bestFit="1" customWidth="1"/>
    <col min="4867" max="4867" width="11.42578125" style="389" bestFit="1" customWidth="1"/>
    <col min="4868" max="4868" width="11" style="389" bestFit="1" customWidth="1"/>
    <col min="4869" max="4869" width="11.7109375" style="389" bestFit="1" customWidth="1"/>
    <col min="4870" max="5058" width="9.140625" style="389"/>
    <col min="5059" max="5059" width="6.7109375" style="389" customWidth="1"/>
    <col min="5060" max="5060" width="39.140625" style="389" customWidth="1"/>
    <col min="5061" max="5061" width="8.7109375" style="389" customWidth="1"/>
    <col min="5062" max="5062" width="11.7109375" style="389" customWidth="1"/>
    <col min="5063" max="5063" width="12.7109375" style="389" customWidth="1"/>
    <col min="5064" max="5064" width="12" style="389" customWidth="1"/>
    <col min="5065" max="5065" width="12.85546875" style="389" customWidth="1"/>
    <col min="5066" max="5066" width="11.42578125" style="389" customWidth="1"/>
    <col min="5067" max="5067" width="10.42578125" style="389" customWidth="1"/>
    <col min="5068" max="5068" width="11.7109375" style="389" customWidth="1"/>
    <col min="5069" max="5069" width="11.140625" style="389" customWidth="1"/>
    <col min="5070" max="5070" width="11.85546875" style="389" bestFit="1" customWidth="1"/>
    <col min="5071" max="5071" width="10.5703125" style="389" bestFit="1" customWidth="1"/>
    <col min="5072" max="5072" width="9.5703125" style="389" bestFit="1" customWidth="1"/>
    <col min="5073" max="5073" width="11.42578125" style="389" customWidth="1"/>
    <col min="5074" max="5074" width="10.5703125" style="389" customWidth="1"/>
    <col min="5075" max="5075" width="7.5703125" style="389" customWidth="1"/>
    <col min="5076" max="5076" width="9.5703125" style="389" bestFit="1" customWidth="1"/>
    <col min="5077" max="5077" width="11" style="389" bestFit="1" customWidth="1"/>
    <col min="5078" max="5078" width="10.140625" style="389" bestFit="1" customWidth="1"/>
    <col min="5079" max="5083" width="9.5703125" style="389" bestFit="1" customWidth="1"/>
    <col min="5084" max="5084" width="10.140625" style="389" bestFit="1" customWidth="1"/>
    <col min="5085" max="5086" width="9.5703125" style="389" bestFit="1" customWidth="1"/>
    <col min="5087" max="5087" width="10.28515625" style="389" customWidth="1"/>
    <col min="5088" max="5095" width="9.5703125" style="389" bestFit="1" customWidth="1"/>
    <col min="5096" max="5096" width="9.5703125" style="389" customWidth="1"/>
    <col min="5097" max="5103" width="9.5703125" style="389" bestFit="1" customWidth="1"/>
    <col min="5104" max="5104" width="9.42578125" style="389" customWidth="1"/>
    <col min="5105" max="5120" width="9.5703125" style="389" bestFit="1" customWidth="1"/>
    <col min="5121" max="5122" width="12.5703125" style="389" bestFit="1" customWidth="1"/>
    <col min="5123" max="5123" width="11.42578125" style="389" bestFit="1" customWidth="1"/>
    <col min="5124" max="5124" width="11" style="389" bestFit="1" customWidth="1"/>
    <col min="5125" max="5125" width="11.7109375" style="389" bestFit="1" customWidth="1"/>
    <col min="5126" max="5314" width="9.140625" style="389"/>
    <col min="5315" max="5315" width="6.7109375" style="389" customWidth="1"/>
    <col min="5316" max="5316" width="39.140625" style="389" customWidth="1"/>
    <col min="5317" max="5317" width="8.7109375" style="389" customWidth="1"/>
    <col min="5318" max="5318" width="11.7109375" style="389" customWidth="1"/>
    <col min="5319" max="5319" width="12.7109375" style="389" customWidth="1"/>
    <col min="5320" max="5320" width="12" style="389" customWidth="1"/>
    <col min="5321" max="5321" width="12.85546875" style="389" customWidth="1"/>
    <col min="5322" max="5322" width="11.42578125" style="389" customWidth="1"/>
    <col min="5323" max="5323" width="10.42578125" style="389" customWidth="1"/>
    <col min="5324" max="5324" width="11.7109375" style="389" customWidth="1"/>
    <col min="5325" max="5325" width="11.140625" style="389" customWidth="1"/>
    <col min="5326" max="5326" width="11.85546875" style="389" bestFit="1" customWidth="1"/>
    <col min="5327" max="5327" width="10.5703125" style="389" bestFit="1" customWidth="1"/>
    <col min="5328" max="5328" width="9.5703125" style="389" bestFit="1" customWidth="1"/>
    <col min="5329" max="5329" width="11.42578125" style="389" customWidth="1"/>
    <col min="5330" max="5330" width="10.5703125" style="389" customWidth="1"/>
    <col min="5331" max="5331" width="7.5703125" style="389" customWidth="1"/>
    <col min="5332" max="5332" width="9.5703125" style="389" bestFit="1" customWidth="1"/>
    <col min="5333" max="5333" width="11" style="389" bestFit="1" customWidth="1"/>
    <col min="5334" max="5334" width="10.140625" style="389" bestFit="1" customWidth="1"/>
    <col min="5335" max="5339" width="9.5703125" style="389" bestFit="1" customWidth="1"/>
    <col min="5340" max="5340" width="10.140625" style="389" bestFit="1" customWidth="1"/>
    <col min="5341" max="5342" width="9.5703125" style="389" bestFit="1" customWidth="1"/>
    <col min="5343" max="5343" width="10.28515625" style="389" customWidth="1"/>
    <col min="5344" max="5351" width="9.5703125" style="389" bestFit="1" customWidth="1"/>
    <col min="5352" max="5352" width="9.5703125" style="389" customWidth="1"/>
    <col min="5353" max="5359" width="9.5703125" style="389" bestFit="1" customWidth="1"/>
    <col min="5360" max="5360" width="9.42578125" style="389" customWidth="1"/>
    <col min="5361" max="5376" width="9.5703125" style="389" bestFit="1" customWidth="1"/>
    <col min="5377" max="5378" width="12.5703125" style="389" bestFit="1" customWidth="1"/>
    <col min="5379" max="5379" width="11.42578125" style="389" bestFit="1" customWidth="1"/>
    <col min="5380" max="5380" width="11" style="389" bestFit="1" customWidth="1"/>
    <col min="5381" max="5381" width="11.7109375" style="389" bestFit="1" customWidth="1"/>
    <col min="5382" max="5570" width="9.140625" style="389"/>
    <col min="5571" max="5571" width="6.7109375" style="389" customWidth="1"/>
    <col min="5572" max="5572" width="39.140625" style="389" customWidth="1"/>
    <col min="5573" max="5573" width="8.7109375" style="389" customWidth="1"/>
    <col min="5574" max="5574" width="11.7109375" style="389" customWidth="1"/>
    <col min="5575" max="5575" width="12.7109375" style="389" customWidth="1"/>
    <col min="5576" max="5576" width="12" style="389" customWidth="1"/>
    <col min="5577" max="5577" width="12.85546875" style="389" customWidth="1"/>
    <col min="5578" max="5578" width="11.42578125" style="389" customWidth="1"/>
    <col min="5579" max="5579" width="10.42578125" style="389" customWidth="1"/>
    <col min="5580" max="5580" width="11.7109375" style="389" customWidth="1"/>
    <col min="5581" max="5581" width="11.140625" style="389" customWidth="1"/>
    <col min="5582" max="5582" width="11.85546875" style="389" bestFit="1" customWidth="1"/>
    <col min="5583" max="5583" width="10.5703125" style="389" bestFit="1" customWidth="1"/>
    <col min="5584" max="5584" width="9.5703125" style="389" bestFit="1" customWidth="1"/>
    <col min="5585" max="5585" width="11.42578125" style="389" customWidth="1"/>
    <col min="5586" max="5586" width="10.5703125" style="389" customWidth="1"/>
    <col min="5587" max="5587" width="7.5703125" style="389" customWidth="1"/>
    <col min="5588" max="5588" width="9.5703125" style="389" bestFit="1" customWidth="1"/>
    <col min="5589" max="5589" width="11" style="389" bestFit="1" customWidth="1"/>
    <col min="5590" max="5590" width="10.140625" style="389" bestFit="1" customWidth="1"/>
    <col min="5591" max="5595" width="9.5703125" style="389" bestFit="1" customWidth="1"/>
    <col min="5596" max="5596" width="10.140625" style="389" bestFit="1" customWidth="1"/>
    <col min="5597" max="5598" width="9.5703125" style="389" bestFit="1" customWidth="1"/>
    <col min="5599" max="5599" width="10.28515625" style="389" customWidth="1"/>
    <col min="5600" max="5607" width="9.5703125" style="389" bestFit="1" customWidth="1"/>
    <col min="5608" max="5608" width="9.5703125" style="389" customWidth="1"/>
    <col min="5609" max="5615" width="9.5703125" style="389" bestFit="1" customWidth="1"/>
    <col min="5616" max="5616" width="9.42578125" style="389" customWidth="1"/>
    <col min="5617" max="5632" width="9.5703125" style="389" bestFit="1" customWidth="1"/>
    <col min="5633" max="5634" width="12.5703125" style="389" bestFit="1" customWidth="1"/>
    <col min="5635" max="5635" width="11.42578125" style="389" bestFit="1" customWidth="1"/>
    <col min="5636" max="5636" width="11" style="389" bestFit="1" customWidth="1"/>
    <col min="5637" max="5637" width="11.7109375" style="389" bestFit="1" customWidth="1"/>
    <col min="5638" max="5826" width="9.140625" style="389"/>
    <col min="5827" max="5827" width="6.7109375" style="389" customWidth="1"/>
    <col min="5828" max="5828" width="39.140625" style="389" customWidth="1"/>
    <col min="5829" max="5829" width="8.7109375" style="389" customWidth="1"/>
    <col min="5830" max="5830" width="11.7109375" style="389" customWidth="1"/>
    <col min="5831" max="5831" width="12.7109375" style="389" customWidth="1"/>
    <col min="5832" max="5832" width="12" style="389" customWidth="1"/>
    <col min="5833" max="5833" width="12.85546875" style="389" customWidth="1"/>
    <col min="5834" max="5834" width="11.42578125" style="389" customWidth="1"/>
    <col min="5835" max="5835" width="10.42578125" style="389" customWidth="1"/>
    <col min="5836" max="5836" width="11.7109375" style="389" customWidth="1"/>
    <col min="5837" max="5837" width="11.140625" style="389" customWidth="1"/>
    <col min="5838" max="5838" width="11.85546875" style="389" bestFit="1" customWidth="1"/>
    <col min="5839" max="5839" width="10.5703125" style="389" bestFit="1" customWidth="1"/>
    <col min="5840" max="5840" width="9.5703125" style="389" bestFit="1" customWidth="1"/>
    <col min="5841" max="5841" width="11.42578125" style="389" customWidth="1"/>
    <col min="5842" max="5842" width="10.5703125" style="389" customWidth="1"/>
    <col min="5843" max="5843" width="7.5703125" style="389" customWidth="1"/>
    <col min="5844" max="5844" width="9.5703125" style="389" bestFit="1" customWidth="1"/>
    <col min="5845" max="5845" width="11" style="389" bestFit="1" customWidth="1"/>
    <col min="5846" max="5846" width="10.140625" style="389" bestFit="1" customWidth="1"/>
    <col min="5847" max="5851" width="9.5703125" style="389" bestFit="1" customWidth="1"/>
    <col min="5852" max="5852" width="10.140625" style="389" bestFit="1" customWidth="1"/>
    <col min="5853" max="5854" width="9.5703125" style="389" bestFit="1" customWidth="1"/>
    <col min="5855" max="5855" width="10.28515625" style="389" customWidth="1"/>
    <col min="5856" max="5863" width="9.5703125" style="389" bestFit="1" customWidth="1"/>
    <col min="5864" max="5864" width="9.5703125" style="389" customWidth="1"/>
    <col min="5865" max="5871" width="9.5703125" style="389" bestFit="1" customWidth="1"/>
    <col min="5872" max="5872" width="9.42578125" style="389" customWidth="1"/>
    <col min="5873" max="5888" width="9.5703125" style="389" bestFit="1" customWidth="1"/>
    <col min="5889" max="5890" width="12.5703125" style="389" bestFit="1" customWidth="1"/>
    <col min="5891" max="5891" width="11.42578125" style="389" bestFit="1" customWidth="1"/>
    <col min="5892" max="5892" width="11" style="389" bestFit="1" customWidth="1"/>
    <col min="5893" max="5893" width="11.7109375" style="389" bestFit="1" customWidth="1"/>
    <col min="5894" max="6082" width="9.140625" style="389"/>
    <col min="6083" max="6083" width="6.7109375" style="389" customWidth="1"/>
    <col min="6084" max="6084" width="39.140625" style="389" customWidth="1"/>
    <col min="6085" max="6085" width="8.7109375" style="389" customWidth="1"/>
    <col min="6086" max="6086" width="11.7109375" style="389" customWidth="1"/>
    <col min="6087" max="6087" width="12.7109375" style="389" customWidth="1"/>
    <col min="6088" max="6088" width="12" style="389" customWidth="1"/>
    <col min="6089" max="6089" width="12.85546875" style="389" customWidth="1"/>
    <col min="6090" max="6090" width="11.42578125" style="389" customWidth="1"/>
    <col min="6091" max="6091" width="10.42578125" style="389" customWidth="1"/>
    <col min="6092" max="6092" width="11.7109375" style="389" customWidth="1"/>
    <col min="6093" max="6093" width="11.140625" style="389" customWidth="1"/>
    <col min="6094" max="6094" width="11.85546875" style="389" bestFit="1" customWidth="1"/>
    <col min="6095" max="6095" width="10.5703125" style="389" bestFit="1" customWidth="1"/>
    <col min="6096" max="6096" width="9.5703125" style="389" bestFit="1" customWidth="1"/>
    <col min="6097" max="6097" width="11.42578125" style="389" customWidth="1"/>
    <col min="6098" max="6098" width="10.5703125" style="389" customWidth="1"/>
    <col min="6099" max="6099" width="7.5703125" style="389" customWidth="1"/>
    <col min="6100" max="6100" width="9.5703125" style="389" bestFit="1" customWidth="1"/>
    <col min="6101" max="6101" width="11" style="389" bestFit="1" customWidth="1"/>
    <col min="6102" max="6102" width="10.140625" style="389" bestFit="1" customWidth="1"/>
    <col min="6103" max="6107" width="9.5703125" style="389" bestFit="1" customWidth="1"/>
    <col min="6108" max="6108" width="10.140625" style="389" bestFit="1" customWidth="1"/>
    <col min="6109" max="6110" width="9.5703125" style="389" bestFit="1" customWidth="1"/>
    <col min="6111" max="6111" width="10.28515625" style="389" customWidth="1"/>
    <col min="6112" max="6119" width="9.5703125" style="389" bestFit="1" customWidth="1"/>
    <col min="6120" max="6120" width="9.5703125" style="389" customWidth="1"/>
    <col min="6121" max="6127" width="9.5703125" style="389" bestFit="1" customWidth="1"/>
    <col min="6128" max="6128" width="9.42578125" style="389" customWidth="1"/>
    <col min="6129" max="6144" width="9.5703125" style="389" bestFit="1" customWidth="1"/>
    <col min="6145" max="6146" width="12.5703125" style="389" bestFit="1" customWidth="1"/>
    <col min="6147" max="6147" width="11.42578125" style="389" bestFit="1" customWidth="1"/>
    <col min="6148" max="6148" width="11" style="389" bestFit="1" customWidth="1"/>
    <col min="6149" max="6149" width="11.7109375" style="389" bestFit="1" customWidth="1"/>
    <col min="6150" max="6338" width="9.140625" style="389"/>
    <col min="6339" max="6339" width="6.7109375" style="389" customWidth="1"/>
    <col min="6340" max="6340" width="39.140625" style="389" customWidth="1"/>
    <col min="6341" max="6341" width="8.7109375" style="389" customWidth="1"/>
    <col min="6342" max="6342" width="11.7109375" style="389" customWidth="1"/>
    <col min="6343" max="6343" width="12.7109375" style="389" customWidth="1"/>
    <col min="6344" max="6344" width="12" style="389" customWidth="1"/>
    <col min="6345" max="6345" width="12.85546875" style="389" customWidth="1"/>
    <col min="6346" max="6346" width="11.42578125" style="389" customWidth="1"/>
    <col min="6347" max="6347" width="10.42578125" style="389" customWidth="1"/>
    <col min="6348" max="6348" width="11.7109375" style="389" customWidth="1"/>
    <col min="6349" max="6349" width="11.140625" style="389" customWidth="1"/>
    <col min="6350" max="6350" width="11.85546875" style="389" bestFit="1" customWidth="1"/>
    <col min="6351" max="6351" width="10.5703125" style="389" bestFit="1" customWidth="1"/>
    <col min="6352" max="6352" width="9.5703125" style="389" bestFit="1" customWidth="1"/>
    <col min="6353" max="6353" width="11.42578125" style="389" customWidth="1"/>
    <col min="6354" max="6354" width="10.5703125" style="389" customWidth="1"/>
    <col min="6355" max="6355" width="7.5703125" style="389" customWidth="1"/>
    <col min="6356" max="6356" width="9.5703125" style="389" bestFit="1" customWidth="1"/>
    <col min="6357" max="6357" width="11" style="389" bestFit="1" customWidth="1"/>
    <col min="6358" max="6358" width="10.140625" style="389" bestFit="1" customWidth="1"/>
    <col min="6359" max="6363" width="9.5703125" style="389" bestFit="1" customWidth="1"/>
    <col min="6364" max="6364" width="10.140625" style="389" bestFit="1" customWidth="1"/>
    <col min="6365" max="6366" width="9.5703125" style="389" bestFit="1" customWidth="1"/>
    <col min="6367" max="6367" width="10.28515625" style="389" customWidth="1"/>
    <col min="6368" max="6375" width="9.5703125" style="389" bestFit="1" customWidth="1"/>
    <col min="6376" max="6376" width="9.5703125" style="389" customWidth="1"/>
    <col min="6377" max="6383" width="9.5703125" style="389" bestFit="1" customWidth="1"/>
    <col min="6384" max="6384" width="9.42578125" style="389" customWidth="1"/>
    <col min="6385" max="6400" width="9.5703125" style="389" bestFit="1" customWidth="1"/>
    <col min="6401" max="6402" width="12.5703125" style="389" bestFit="1" customWidth="1"/>
    <col min="6403" max="6403" width="11.42578125" style="389" bestFit="1" customWidth="1"/>
    <col min="6404" max="6404" width="11" style="389" bestFit="1" customWidth="1"/>
    <col min="6405" max="6405" width="11.7109375" style="389" bestFit="1" customWidth="1"/>
    <col min="6406" max="6594" width="9.140625" style="389"/>
    <col min="6595" max="6595" width="6.7109375" style="389" customWidth="1"/>
    <col min="6596" max="6596" width="39.140625" style="389" customWidth="1"/>
    <col min="6597" max="6597" width="8.7109375" style="389" customWidth="1"/>
    <col min="6598" max="6598" width="11.7109375" style="389" customWidth="1"/>
    <col min="6599" max="6599" width="12.7109375" style="389" customWidth="1"/>
    <col min="6600" max="6600" width="12" style="389" customWidth="1"/>
    <col min="6601" max="6601" width="12.85546875" style="389" customWidth="1"/>
    <col min="6602" max="6602" width="11.42578125" style="389" customWidth="1"/>
    <col min="6603" max="6603" width="10.42578125" style="389" customWidth="1"/>
    <col min="6604" max="6604" width="11.7109375" style="389" customWidth="1"/>
    <col min="6605" max="6605" width="11.140625" style="389" customWidth="1"/>
    <col min="6606" max="6606" width="11.85546875" style="389" bestFit="1" customWidth="1"/>
    <col min="6607" max="6607" width="10.5703125" style="389" bestFit="1" customWidth="1"/>
    <col min="6608" max="6608" width="9.5703125" style="389" bestFit="1" customWidth="1"/>
    <col min="6609" max="6609" width="11.42578125" style="389" customWidth="1"/>
    <col min="6610" max="6610" width="10.5703125" style="389" customWidth="1"/>
    <col min="6611" max="6611" width="7.5703125" style="389" customWidth="1"/>
    <col min="6612" max="6612" width="9.5703125" style="389" bestFit="1" customWidth="1"/>
    <col min="6613" max="6613" width="11" style="389" bestFit="1" customWidth="1"/>
    <col min="6614" max="6614" width="10.140625" style="389" bestFit="1" customWidth="1"/>
    <col min="6615" max="6619" width="9.5703125" style="389" bestFit="1" customWidth="1"/>
    <col min="6620" max="6620" width="10.140625" style="389" bestFit="1" customWidth="1"/>
    <col min="6621" max="6622" width="9.5703125" style="389" bestFit="1" customWidth="1"/>
    <col min="6623" max="6623" width="10.28515625" style="389" customWidth="1"/>
    <col min="6624" max="6631" width="9.5703125" style="389" bestFit="1" customWidth="1"/>
    <col min="6632" max="6632" width="9.5703125" style="389" customWidth="1"/>
    <col min="6633" max="6639" width="9.5703125" style="389" bestFit="1" customWidth="1"/>
    <col min="6640" max="6640" width="9.42578125" style="389" customWidth="1"/>
    <col min="6641" max="6656" width="9.5703125" style="389" bestFit="1" customWidth="1"/>
    <col min="6657" max="6658" width="12.5703125" style="389" bestFit="1" customWidth="1"/>
    <col min="6659" max="6659" width="11.42578125" style="389" bestFit="1" customWidth="1"/>
    <col min="6660" max="6660" width="11" style="389" bestFit="1" customWidth="1"/>
    <col min="6661" max="6661" width="11.7109375" style="389" bestFit="1" customWidth="1"/>
    <col min="6662" max="6850" width="9.140625" style="389"/>
    <col min="6851" max="6851" width="6.7109375" style="389" customWidth="1"/>
    <col min="6852" max="6852" width="39.140625" style="389" customWidth="1"/>
    <col min="6853" max="6853" width="8.7109375" style="389" customWidth="1"/>
    <col min="6854" max="6854" width="11.7109375" style="389" customWidth="1"/>
    <col min="6855" max="6855" width="12.7109375" style="389" customWidth="1"/>
    <col min="6856" max="6856" width="12" style="389" customWidth="1"/>
    <col min="6857" max="6857" width="12.85546875" style="389" customWidth="1"/>
    <col min="6858" max="6858" width="11.42578125" style="389" customWidth="1"/>
    <col min="6859" max="6859" width="10.42578125" style="389" customWidth="1"/>
    <col min="6860" max="6860" width="11.7109375" style="389" customWidth="1"/>
    <col min="6861" max="6861" width="11.140625" style="389" customWidth="1"/>
    <col min="6862" max="6862" width="11.85546875" style="389" bestFit="1" customWidth="1"/>
    <col min="6863" max="6863" width="10.5703125" style="389" bestFit="1" customWidth="1"/>
    <col min="6864" max="6864" width="9.5703125" style="389" bestFit="1" customWidth="1"/>
    <col min="6865" max="6865" width="11.42578125" style="389" customWidth="1"/>
    <col min="6866" max="6866" width="10.5703125" style="389" customWidth="1"/>
    <col min="6867" max="6867" width="7.5703125" style="389" customWidth="1"/>
    <col min="6868" max="6868" width="9.5703125" style="389" bestFit="1" customWidth="1"/>
    <col min="6869" max="6869" width="11" style="389" bestFit="1" customWidth="1"/>
    <col min="6870" max="6870" width="10.140625" style="389" bestFit="1" customWidth="1"/>
    <col min="6871" max="6875" width="9.5703125" style="389" bestFit="1" customWidth="1"/>
    <col min="6876" max="6876" width="10.140625" style="389" bestFit="1" customWidth="1"/>
    <col min="6877" max="6878" width="9.5703125" style="389" bestFit="1" customWidth="1"/>
    <col min="6879" max="6879" width="10.28515625" style="389" customWidth="1"/>
    <col min="6880" max="6887" width="9.5703125" style="389" bestFit="1" customWidth="1"/>
    <col min="6888" max="6888" width="9.5703125" style="389" customWidth="1"/>
    <col min="6889" max="6895" width="9.5703125" style="389" bestFit="1" customWidth="1"/>
    <col min="6896" max="6896" width="9.42578125" style="389" customWidth="1"/>
    <col min="6897" max="6912" width="9.5703125" style="389" bestFit="1" customWidth="1"/>
    <col min="6913" max="6914" width="12.5703125" style="389" bestFit="1" customWidth="1"/>
    <col min="6915" max="6915" width="11.42578125" style="389" bestFit="1" customWidth="1"/>
    <col min="6916" max="6916" width="11" style="389" bestFit="1" customWidth="1"/>
    <col min="6917" max="6917" width="11.7109375" style="389" bestFit="1" customWidth="1"/>
    <col min="6918" max="7106" width="9.140625" style="389"/>
    <col min="7107" max="7107" width="6.7109375" style="389" customWidth="1"/>
    <col min="7108" max="7108" width="39.140625" style="389" customWidth="1"/>
    <col min="7109" max="7109" width="8.7109375" style="389" customWidth="1"/>
    <col min="7110" max="7110" width="11.7109375" style="389" customWidth="1"/>
    <col min="7111" max="7111" width="12.7109375" style="389" customWidth="1"/>
    <col min="7112" max="7112" width="12" style="389" customWidth="1"/>
    <col min="7113" max="7113" width="12.85546875" style="389" customWidth="1"/>
    <col min="7114" max="7114" width="11.42578125" style="389" customWidth="1"/>
    <col min="7115" max="7115" width="10.42578125" style="389" customWidth="1"/>
    <col min="7116" max="7116" width="11.7109375" style="389" customWidth="1"/>
    <col min="7117" max="7117" width="11.140625" style="389" customWidth="1"/>
    <col min="7118" max="7118" width="11.85546875" style="389" bestFit="1" customWidth="1"/>
    <col min="7119" max="7119" width="10.5703125" style="389" bestFit="1" customWidth="1"/>
    <col min="7120" max="7120" width="9.5703125" style="389" bestFit="1" customWidth="1"/>
    <col min="7121" max="7121" width="11.42578125" style="389" customWidth="1"/>
    <col min="7122" max="7122" width="10.5703125" style="389" customWidth="1"/>
    <col min="7123" max="7123" width="7.5703125" style="389" customWidth="1"/>
    <col min="7124" max="7124" width="9.5703125" style="389" bestFit="1" customWidth="1"/>
    <col min="7125" max="7125" width="11" style="389" bestFit="1" customWidth="1"/>
    <col min="7126" max="7126" width="10.140625" style="389" bestFit="1" customWidth="1"/>
    <col min="7127" max="7131" width="9.5703125" style="389" bestFit="1" customWidth="1"/>
    <col min="7132" max="7132" width="10.140625" style="389" bestFit="1" customWidth="1"/>
    <col min="7133" max="7134" width="9.5703125" style="389" bestFit="1" customWidth="1"/>
    <col min="7135" max="7135" width="10.28515625" style="389" customWidth="1"/>
    <col min="7136" max="7143" width="9.5703125" style="389" bestFit="1" customWidth="1"/>
    <col min="7144" max="7144" width="9.5703125" style="389" customWidth="1"/>
    <col min="7145" max="7151" width="9.5703125" style="389" bestFit="1" customWidth="1"/>
    <col min="7152" max="7152" width="9.42578125" style="389" customWidth="1"/>
    <col min="7153" max="7168" width="9.5703125" style="389" bestFit="1" customWidth="1"/>
    <col min="7169" max="7170" width="12.5703125" style="389" bestFit="1" customWidth="1"/>
    <col min="7171" max="7171" width="11.42578125" style="389" bestFit="1" customWidth="1"/>
    <col min="7172" max="7172" width="11" style="389" bestFit="1" customWidth="1"/>
    <col min="7173" max="7173" width="11.7109375" style="389" bestFit="1" customWidth="1"/>
    <col min="7174" max="7362" width="9.140625" style="389"/>
    <col min="7363" max="7363" width="6.7109375" style="389" customWidth="1"/>
    <col min="7364" max="7364" width="39.140625" style="389" customWidth="1"/>
    <col min="7365" max="7365" width="8.7109375" style="389" customWidth="1"/>
    <col min="7366" max="7366" width="11.7109375" style="389" customWidth="1"/>
    <col min="7367" max="7367" width="12.7109375" style="389" customWidth="1"/>
    <col min="7368" max="7368" width="12" style="389" customWidth="1"/>
    <col min="7369" max="7369" width="12.85546875" style="389" customWidth="1"/>
    <col min="7370" max="7370" width="11.42578125" style="389" customWidth="1"/>
    <col min="7371" max="7371" width="10.42578125" style="389" customWidth="1"/>
    <col min="7372" max="7372" width="11.7109375" style="389" customWidth="1"/>
    <col min="7373" max="7373" width="11.140625" style="389" customWidth="1"/>
    <col min="7374" max="7374" width="11.85546875" style="389" bestFit="1" customWidth="1"/>
    <col min="7375" max="7375" width="10.5703125" style="389" bestFit="1" customWidth="1"/>
    <col min="7376" max="7376" width="9.5703125" style="389" bestFit="1" customWidth="1"/>
    <col min="7377" max="7377" width="11.42578125" style="389" customWidth="1"/>
    <col min="7378" max="7378" width="10.5703125" style="389" customWidth="1"/>
    <col min="7379" max="7379" width="7.5703125" style="389" customWidth="1"/>
    <col min="7380" max="7380" width="9.5703125" style="389" bestFit="1" customWidth="1"/>
    <col min="7381" max="7381" width="11" style="389" bestFit="1" customWidth="1"/>
    <col min="7382" max="7382" width="10.140625" style="389" bestFit="1" customWidth="1"/>
    <col min="7383" max="7387" width="9.5703125" style="389" bestFit="1" customWidth="1"/>
    <col min="7388" max="7388" width="10.140625" style="389" bestFit="1" customWidth="1"/>
    <col min="7389" max="7390" width="9.5703125" style="389" bestFit="1" customWidth="1"/>
    <col min="7391" max="7391" width="10.28515625" style="389" customWidth="1"/>
    <col min="7392" max="7399" width="9.5703125" style="389" bestFit="1" customWidth="1"/>
    <col min="7400" max="7400" width="9.5703125" style="389" customWidth="1"/>
    <col min="7401" max="7407" width="9.5703125" style="389" bestFit="1" customWidth="1"/>
    <col min="7408" max="7408" width="9.42578125" style="389" customWidth="1"/>
    <col min="7409" max="7424" width="9.5703125" style="389" bestFit="1" customWidth="1"/>
    <col min="7425" max="7426" width="12.5703125" style="389" bestFit="1" customWidth="1"/>
    <col min="7427" max="7427" width="11.42578125" style="389" bestFit="1" customWidth="1"/>
    <col min="7428" max="7428" width="11" style="389" bestFit="1" customWidth="1"/>
    <col min="7429" max="7429" width="11.7109375" style="389" bestFit="1" customWidth="1"/>
    <col min="7430" max="7618" width="9.140625" style="389"/>
    <col min="7619" max="7619" width="6.7109375" style="389" customWidth="1"/>
    <col min="7620" max="7620" width="39.140625" style="389" customWidth="1"/>
    <col min="7621" max="7621" width="8.7109375" style="389" customWidth="1"/>
    <col min="7622" max="7622" width="11.7109375" style="389" customWidth="1"/>
    <col min="7623" max="7623" width="12.7109375" style="389" customWidth="1"/>
    <col min="7624" max="7624" width="12" style="389" customWidth="1"/>
    <col min="7625" max="7625" width="12.85546875" style="389" customWidth="1"/>
    <col min="7626" max="7626" width="11.42578125" style="389" customWidth="1"/>
    <col min="7627" max="7627" width="10.42578125" style="389" customWidth="1"/>
    <col min="7628" max="7628" width="11.7109375" style="389" customWidth="1"/>
    <col min="7629" max="7629" width="11.140625" style="389" customWidth="1"/>
    <col min="7630" max="7630" width="11.85546875" style="389" bestFit="1" customWidth="1"/>
    <col min="7631" max="7631" width="10.5703125" style="389" bestFit="1" customWidth="1"/>
    <col min="7632" max="7632" width="9.5703125" style="389" bestFit="1" customWidth="1"/>
    <col min="7633" max="7633" width="11.42578125" style="389" customWidth="1"/>
    <col min="7634" max="7634" width="10.5703125" style="389" customWidth="1"/>
    <col min="7635" max="7635" width="7.5703125" style="389" customWidth="1"/>
    <col min="7636" max="7636" width="9.5703125" style="389" bestFit="1" customWidth="1"/>
    <col min="7637" max="7637" width="11" style="389" bestFit="1" customWidth="1"/>
    <col min="7638" max="7638" width="10.140625" style="389" bestFit="1" customWidth="1"/>
    <col min="7639" max="7643" width="9.5703125" style="389" bestFit="1" customWidth="1"/>
    <col min="7644" max="7644" width="10.140625" style="389" bestFit="1" customWidth="1"/>
    <col min="7645" max="7646" width="9.5703125" style="389" bestFit="1" customWidth="1"/>
    <col min="7647" max="7647" width="10.28515625" style="389" customWidth="1"/>
    <col min="7648" max="7655" width="9.5703125" style="389" bestFit="1" customWidth="1"/>
    <col min="7656" max="7656" width="9.5703125" style="389" customWidth="1"/>
    <col min="7657" max="7663" width="9.5703125" style="389" bestFit="1" customWidth="1"/>
    <col min="7664" max="7664" width="9.42578125" style="389" customWidth="1"/>
    <col min="7665" max="7680" width="9.5703125" style="389" bestFit="1" customWidth="1"/>
    <col min="7681" max="7682" width="12.5703125" style="389" bestFit="1" customWidth="1"/>
    <col min="7683" max="7683" width="11.42578125" style="389" bestFit="1" customWidth="1"/>
    <col min="7684" max="7684" width="11" style="389" bestFit="1" customWidth="1"/>
    <col min="7685" max="7685" width="11.7109375" style="389" bestFit="1" customWidth="1"/>
    <col min="7686" max="7874" width="9.140625" style="389"/>
    <col min="7875" max="7875" width="6.7109375" style="389" customWidth="1"/>
    <col min="7876" max="7876" width="39.140625" style="389" customWidth="1"/>
    <col min="7877" max="7877" width="8.7109375" style="389" customWidth="1"/>
    <col min="7878" max="7878" width="11.7109375" style="389" customWidth="1"/>
    <col min="7879" max="7879" width="12.7109375" style="389" customWidth="1"/>
    <col min="7880" max="7880" width="12" style="389" customWidth="1"/>
    <col min="7881" max="7881" width="12.85546875" style="389" customWidth="1"/>
    <col min="7882" max="7882" width="11.42578125" style="389" customWidth="1"/>
    <col min="7883" max="7883" width="10.42578125" style="389" customWidth="1"/>
    <col min="7884" max="7884" width="11.7109375" style="389" customWidth="1"/>
    <col min="7885" max="7885" width="11.140625" style="389" customWidth="1"/>
    <col min="7886" max="7886" width="11.85546875" style="389" bestFit="1" customWidth="1"/>
    <col min="7887" max="7887" width="10.5703125" style="389" bestFit="1" customWidth="1"/>
    <col min="7888" max="7888" width="9.5703125" style="389" bestFit="1" customWidth="1"/>
    <col min="7889" max="7889" width="11.42578125" style="389" customWidth="1"/>
    <col min="7890" max="7890" width="10.5703125" style="389" customWidth="1"/>
    <col min="7891" max="7891" width="7.5703125" style="389" customWidth="1"/>
    <col min="7892" max="7892" width="9.5703125" style="389" bestFit="1" customWidth="1"/>
    <col min="7893" max="7893" width="11" style="389" bestFit="1" customWidth="1"/>
    <col min="7894" max="7894" width="10.140625" style="389" bestFit="1" customWidth="1"/>
    <col min="7895" max="7899" width="9.5703125" style="389" bestFit="1" customWidth="1"/>
    <col min="7900" max="7900" width="10.140625" style="389" bestFit="1" customWidth="1"/>
    <col min="7901" max="7902" width="9.5703125" style="389" bestFit="1" customWidth="1"/>
    <col min="7903" max="7903" width="10.28515625" style="389" customWidth="1"/>
    <col min="7904" max="7911" width="9.5703125" style="389" bestFit="1" customWidth="1"/>
    <col min="7912" max="7912" width="9.5703125" style="389" customWidth="1"/>
    <col min="7913" max="7919" width="9.5703125" style="389" bestFit="1" customWidth="1"/>
    <col min="7920" max="7920" width="9.42578125" style="389" customWidth="1"/>
    <col min="7921" max="7936" width="9.5703125" style="389" bestFit="1" customWidth="1"/>
    <col min="7937" max="7938" width="12.5703125" style="389" bestFit="1" customWidth="1"/>
    <col min="7939" max="7939" width="11.42578125" style="389" bestFit="1" customWidth="1"/>
    <col min="7940" max="7940" width="11" style="389" bestFit="1" customWidth="1"/>
    <col min="7941" max="7941" width="11.7109375" style="389" bestFit="1" customWidth="1"/>
    <col min="7942" max="8130" width="9.140625" style="389"/>
    <col min="8131" max="8131" width="6.7109375" style="389" customWidth="1"/>
    <col min="8132" max="8132" width="39.140625" style="389" customWidth="1"/>
    <col min="8133" max="8133" width="8.7109375" style="389" customWidth="1"/>
    <col min="8134" max="8134" width="11.7109375" style="389" customWidth="1"/>
    <col min="8135" max="8135" width="12.7109375" style="389" customWidth="1"/>
    <col min="8136" max="8136" width="12" style="389" customWidth="1"/>
    <col min="8137" max="8137" width="12.85546875" style="389" customWidth="1"/>
    <col min="8138" max="8138" width="11.42578125" style="389" customWidth="1"/>
    <col min="8139" max="8139" width="10.42578125" style="389" customWidth="1"/>
    <col min="8140" max="8140" width="11.7109375" style="389" customWidth="1"/>
    <col min="8141" max="8141" width="11.140625" style="389" customWidth="1"/>
    <col min="8142" max="8142" width="11.85546875" style="389" bestFit="1" customWidth="1"/>
    <col min="8143" max="8143" width="10.5703125" style="389" bestFit="1" customWidth="1"/>
    <col min="8144" max="8144" width="9.5703125" style="389" bestFit="1" customWidth="1"/>
    <col min="8145" max="8145" width="11.42578125" style="389" customWidth="1"/>
    <col min="8146" max="8146" width="10.5703125" style="389" customWidth="1"/>
    <col min="8147" max="8147" width="7.5703125" style="389" customWidth="1"/>
    <col min="8148" max="8148" width="9.5703125" style="389" bestFit="1" customWidth="1"/>
    <col min="8149" max="8149" width="11" style="389" bestFit="1" customWidth="1"/>
    <col min="8150" max="8150" width="10.140625" style="389" bestFit="1" customWidth="1"/>
    <col min="8151" max="8155" width="9.5703125" style="389" bestFit="1" customWidth="1"/>
    <col min="8156" max="8156" width="10.140625" style="389" bestFit="1" customWidth="1"/>
    <col min="8157" max="8158" width="9.5703125" style="389" bestFit="1" customWidth="1"/>
    <col min="8159" max="8159" width="10.28515625" style="389" customWidth="1"/>
    <col min="8160" max="8167" width="9.5703125" style="389" bestFit="1" customWidth="1"/>
    <col min="8168" max="8168" width="9.5703125" style="389" customWidth="1"/>
    <col min="8169" max="8175" width="9.5703125" style="389" bestFit="1" customWidth="1"/>
    <col min="8176" max="8176" width="9.42578125" style="389" customWidth="1"/>
    <col min="8177" max="8192" width="9.5703125" style="389" bestFit="1" customWidth="1"/>
    <col min="8193" max="8194" width="12.5703125" style="389" bestFit="1" customWidth="1"/>
    <col min="8195" max="8195" width="11.42578125" style="389" bestFit="1" customWidth="1"/>
    <col min="8196" max="8196" width="11" style="389" bestFit="1" customWidth="1"/>
    <col min="8197" max="8197" width="11.7109375" style="389" bestFit="1" customWidth="1"/>
    <col min="8198" max="8386" width="9.140625" style="389"/>
    <col min="8387" max="8387" width="6.7109375" style="389" customWidth="1"/>
    <col min="8388" max="8388" width="39.140625" style="389" customWidth="1"/>
    <col min="8389" max="8389" width="8.7109375" style="389" customWidth="1"/>
    <col min="8390" max="8390" width="11.7109375" style="389" customWidth="1"/>
    <col min="8391" max="8391" width="12.7109375" style="389" customWidth="1"/>
    <col min="8392" max="8392" width="12" style="389" customWidth="1"/>
    <col min="8393" max="8393" width="12.85546875" style="389" customWidth="1"/>
    <col min="8394" max="8394" width="11.42578125" style="389" customWidth="1"/>
    <col min="8395" max="8395" width="10.42578125" style="389" customWidth="1"/>
    <col min="8396" max="8396" width="11.7109375" style="389" customWidth="1"/>
    <col min="8397" max="8397" width="11.140625" style="389" customWidth="1"/>
    <col min="8398" max="8398" width="11.85546875" style="389" bestFit="1" customWidth="1"/>
    <col min="8399" max="8399" width="10.5703125" style="389" bestFit="1" customWidth="1"/>
    <col min="8400" max="8400" width="9.5703125" style="389" bestFit="1" customWidth="1"/>
    <col min="8401" max="8401" width="11.42578125" style="389" customWidth="1"/>
    <col min="8402" max="8402" width="10.5703125" style="389" customWidth="1"/>
    <col min="8403" max="8403" width="7.5703125" style="389" customWidth="1"/>
    <col min="8404" max="8404" width="9.5703125" style="389" bestFit="1" customWidth="1"/>
    <col min="8405" max="8405" width="11" style="389" bestFit="1" customWidth="1"/>
    <col min="8406" max="8406" width="10.140625" style="389" bestFit="1" customWidth="1"/>
    <col min="8407" max="8411" width="9.5703125" style="389" bestFit="1" customWidth="1"/>
    <col min="8412" max="8412" width="10.140625" style="389" bestFit="1" customWidth="1"/>
    <col min="8413" max="8414" width="9.5703125" style="389" bestFit="1" customWidth="1"/>
    <col min="8415" max="8415" width="10.28515625" style="389" customWidth="1"/>
    <col min="8416" max="8423" width="9.5703125" style="389" bestFit="1" customWidth="1"/>
    <col min="8424" max="8424" width="9.5703125" style="389" customWidth="1"/>
    <col min="8425" max="8431" width="9.5703125" style="389" bestFit="1" customWidth="1"/>
    <col min="8432" max="8432" width="9.42578125" style="389" customWidth="1"/>
    <col min="8433" max="8448" width="9.5703125" style="389" bestFit="1" customWidth="1"/>
    <col min="8449" max="8450" width="12.5703125" style="389" bestFit="1" customWidth="1"/>
    <col min="8451" max="8451" width="11.42578125" style="389" bestFit="1" customWidth="1"/>
    <col min="8452" max="8452" width="11" style="389" bestFit="1" customWidth="1"/>
    <col min="8453" max="8453" width="11.7109375" style="389" bestFit="1" customWidth="1"/>
    <col min="8454" max="8642" width="9.140625" style="389"/>
    <col min="8643" max="8643" width="6.7109375" style="389" customWidth="1"/>
    <col min="8644" max="8644" width="39.140625" style="389" customWidth="1"/>
    <col min="8645" max="8645" width="8.7109375" style="389" customWidth="1"/>
    <col min="8646" max="8646" width="11.7109375" style="389" customWidth="1"/>
    <col min="8647" max="8647" width="12.7109375" style="389" customWidth="1"/>
    <col min="8648" max="8648" width="12" style="389" customWidth="1"/>
    <col min="8649" max="8649" width="12.85546875" style="389" customWidth="1"/>
    <col min="8650" max="8650" width="11.42578125" style="389" customWidth="1"/>
    <col min="8651" max="8651" width="10.42578125" style="389" customWidth="1"/>
    <col min="8652" max="8652" width="11.7109375" style="389" customWidth="1"/>
    <col min="8653" max="8653" width="11.140625" style="389" customWidth="1"/>
    <col min="8654" max="8654" width="11.85546875" style="389" bestFit="1" customWidth="1"/>
    <col min="8655" max="8655" width="10.5703125" style="389" bestFit="1" customWidth="1"/>
    <col min="8656" max="8656" width="9.5703125" style="389" bestFit="1" customWidth="1"/>
    <col min="8657" max="8657" width="11.42578125" style="389" customWidth="1"/>
    <col min="8658" max="8658" width="10.5703125" style="389" customWidth="1"/>
    <col min="8659" max="8659" width="7.5703125" style="389" customWidth="1"/>
    <col min="8660" max="8660" width="9.5703125" style="389" bestFit="1" customWidth="1"/>
    <col min="8661" max="8661" width="11" style="389" bestFit="1" customWidth="1"/>
    <col min="8662" max="8662" width="10.140625" style="389" bestFit="1" customWidth="1"/>
    <col min="8663" max="8667" width="9.5703125" style="389" bestFit="1" customWidth="1"/>
    <col min="8668" max="8668" width="10.140625" style="389" bestFit="1" customWidth="1"/>
    <col min="8669" max="8670" width="9.5703125" style="389" bestFit="1" customWidth="1"/>
    <col min="8671" max="8671" width="10.28515625" style="389" customWidth="1"/>
    <col min="8672" max="8679" width="9.5703125" style="389" bestFit="1" customWidth="1"/>
    <col min="8680" max="8680" width="9.5703125" style="389" customWidth="1"/>
    <col min="8681" max="8687" width="9.5703125" style="389" bestFit="1" customWidth="1"/>
    <col min="8688" max="8688" width="9.42578125" style="389" customWidth="1"/>
    <col min="8689" max="8704" width="9.5703125" style="389" bestFit="1" customWidth="1"/>
    <col min="8705" max="8706" width="12.5703125" style="389" bestFit="1" customWidth="1"/>
    <col min="8707" max="8707" width="11.42578125" style="389" bestFit="1" customWidth="1"/>
    <col min="8708" max="8708" width="11" style="389" bestFit="1" customWidth="1"/>
    <col min="8709" max="8709" width="11.7109375" style="389" bestFit="1" customWidth="1"/>
    <col min="8710" max="8898" width="9.140625" style="389"/>
    <col min="8899" max="8899" width="6.7109375" style="389" customWidth="1"/>
    <col min="8900" max="8900" width="39.140625" style="389" customWidth="1"/>
    <col min="8901" max="8901" width="8.7109375" style="389" customWidth="1"/>
    <col min="8902" max="8902" width="11.7109375" style="389" customWidth="1"/>
    <col min="8903" max="8903" width="12.7109375" style="389" customWidth="1"/>
    <col min="8904" max="8904" width="12" style="389" customWidth="1"/>
    <col min="8905" max="8905" width="12.85546875" style="389" customWidth="1"/>
    <col min="8906" max="8906" width="11.42578125" style="389" customWidth="1"/>
    <col min="8907" max="8907" width="10.42578125" style="389" customWidth="1"/>
    <col min="8908" max="8908" width="11.7109375" style="389" customWidth="1"/>
    <col min="8909" max="8909" width="11.140625" style="389" customWidth="1"/>
    <col min="8910" max="8910" width="11.85546875" style="389" bestFit="1" customWidth="1"/>
    <col min="8911" max="8911" width="10.5703125" style="389" bestFit="1" customWidth="1"/>
    <col min="8912" max="8912" width="9.5703125" style="389" bestFit="1" customWidth="1"/>
    <col min="8913" max="8913" width="11.42578125" style="389" customWidth="1"/>
    <col min="8914" max="8914" width="10.5703125" style="389" customWidth="1"/>
    <col min="8915" max="8915" width="7.5703125" style="389" customWidth="1"/>
    <col min="8916" max="8916" width="9.5703125" style="389" bestFit="1" customWidth="1"/>
    <col min="8917" max="8917" width="11" style="389" bestFit="1" customWidth="1"/>
    <col min="8918" max="8918" width="10.140625" style="389" bestFit="1" customWidth="1"/>
    <col min="8919" max="8923" width="9.5703125" style="389" bestFit="1" customWidth="1"/>
    <col min="8924" max="8924" width="10.140625" style="389" bestFit="1" customWidth="1"/>
    <col min="8925" max="8926" width="9.5703125" style="389" bestFit="1" customWidth="1"/>
    <col min="8927" max="8927" width="10.28515625" style="389" customWidth="1"/>
    <col min="8928" max="8935" width="9.5703125" style="389" bestFit="1" customWidth="1"/>
    <col min="8936" max="8936" width="9.5703125" style="389" customWidth="1"/>
    <col min="8937" max="8943" width="9.5703125" style="389" bestFit="1" customWidth="1"/>
    <col min="8944" max="8944" width="9.42578125" style="389" customWidth="1"/>
    <col min="8945" max="8960" width="9.5703125" style="389" bestFit="1" customWidth="1"/>
    <col min="8961" max="8962" width="12.5703125" style="389" bestFit="1" customWidth="1"/>
    <col min="8963" max="8963" width="11.42578125" style="389" bestFit="1" customWidth="1"/>
    <col min="8964" max="8964" width="11" style="389" bestFit="1" customWidth="1"/>
    <col min="8965" max="8965" width="11.7109375" style="389" bestFit="1" customWidth="1"/>
    <col min="8966" max="9154" width="9.140625" style="389"/>
    <col min="9155" max="9155" width="6.7109375" style="389" customWidth="1"/>
    <col min="9156" max="9156" width="39.140625" style="389" customWidth="1"/>
    <col min="9157" max="9157" width="8.7109375" style="389" customWidth="1"/>
    <col min="9158" max="9158" width="11.7109375" style="389" customWidth="1"/>
    <col min="9159" max="9159" width="12.7109375" style="389" customWidth="1"/>
    <col min="9160" max="9160" width="12" style="389" customWidth="1"/>
    <col min="9161" max="9161" width="12.85546875" style="389" customWidth="1"/>
    <col min="9162" max="9162" width="11.42578125" style="389" customWidth="1"/>
    <col min="9163" max="9163" width="10.42578125" style="389" customWidth="1"/>
    <col min="9164" max="9164" width="11.7109375" style="389" customWidth="1"/>
    <col min="9165" max="9165" width="11.140625" style="389" customWidth="1"/>
    <col min="9166" max="9166" width="11.85546875" style="389" bestFit="1" customWidth="1"/>
    <col min="9167" max="9167" width="10.5703125" style="389" bestFit="1" customWidth="1"/>
    <col min="9168" max="9168" width="9.5703125" style="389" bestFit="1" customWidth="1"/>
    <col min="9169" max="9169" width="11.42578125" style="389" customWidth="1"/>
    <col min="9170" max="9170" width="10.5703125" style="389" customWidth="1"/>
    <col min="9171" max="9171" width="7.5703125" style="389" customWidth="1"/>
    <col min="9172" max="9172" width="9.5703125" style="389" bestFit="1" customWidth="1"/>
    <col min="9173" max="9173" width="11" style="389" bestFit="1" customWidth="1"/>
    <col min="9174" max="9174" width="10.140625" style="389" bestFit="1" customWidth="1"/>
    <col min="9175" max="9179" width="9.5703125" style="389" bestFit="1" customWidth="1"/>
    <col min="9180" max="9180" width="10.140625" style="389" bestFit="1" customWidth="1"/>
    <col min="9181" max="9182" width="9.5703125" style="389" bestFit="1" customWidth="1"/>
    <col min="9183" max="9183" width="10.28515625" style="389" customWidth="1"/>
    <col min="9184" max="9191" width="9.5703125" style="389" bestFit="1" customWidth="1"/>
    <col min="9192" max="9192" width="9.5703125" style="389" customWidth="1"/>
    <col min="9193" max="9199" width="9.5703125" style="389" bestFit="1" customWidth="1"/>
    <col min="9200" max="9200" width="9.42578125" style="389" customWidth="1"/>
    <col min="9201" max="9216" width="9.5703125" style="389" bestFit="1" customWidth="1"/>
    <col min="9217" max="9218" width="12.5703125" style="389" bestFit="1" customWidth="1"/>
    <col min="9219" max="9219" width="11.42578125" style="389" bestFit="1" customWidth="1"/>
    <col min="9220" max="9220" width="11" style="389" bestFit="1" customWidth="1"/>
    <col min="9221" max="9221" width="11.7109375" style="389" bestFit="1" customWidth="1"/>
    <col min="9222" max="9410" width="9.140625" style="389"/>
    <col min="9411" max="9411" width="6.7109375" style="389" customWidth="1"/>
    <col min="9412" max="9412" width="39.140625" style="389" customWidth="1"/>
    <col min="9413" max="9413" width="8.7109375" style="389" customWidth="1"/>
    <col min="9414" max="9414" width="11.7109375" style="389" customWidth="1"/>
    <col min="9415" max="9415" width="12.7109375" style="389" customWidth="1"/>
    <col min="9416" max="9416" width="12" style="389" customWidth="1"/>
    <col min="9417" max="9417" width="12.85546875" style="389" customWidth="1"/>
    <col min="9418" max="9418" width="11.42578125" style="389" customWidth="1"/>
    <col min="9419" max="9419" width="10.42578125" style="389" customWidth="1"/>
    <col min="9420" max="9420" width="11.7109375" style="389" customWidth="1"/>
    <col min="9421" max="9421" width="11.140625" style="389" customWidth="1"/>
    <col min="9422" max="9422" width="11.85546875" style="389" bestFit="1" customWidth="1"/>
    <col min="9423" max="9423" width="10.5703125" style="389" bestFit="1" customWidth="1"/>
    <col min="9424" max="9424" width="9.5703125" style="389" bestFit="1" customWidth="1"/>
    <col min="9425" max="9425" width="11.42578125" style="389" customWidth="1"/>
    <col min="9426" max="9426" width="10.5703125" style="389" customWidth="1"/>
    <col min="9427" max="9427" width="7.5703125" style="389" customWidth="1"/>
    <col min="9428" max="9428" width="9.5703125" style="389" bestFit="1" customWidth="1"/>
    <col min="9429" max="9429" width="11" style="389" bestFit="1" customWidth="1"/>
    <col min="9430" max="9430" width="10.140625" style="389" bestFit="1" customWidth="1"/>
    <col min="9431" max="9435" width="9.5703125" style="389" bestFit="1" customWidth="1"/>
    <col min="9436" max="9436" width="10.140625" style="389" bestFit="1" customWidth="1"/>
    <col min="9437" max="9438" width="9.5703125" style="389" bestFit="1" customWidth="1"/>
    <col min="9439" max="9439" width="10.28515625" style="389" customWidth="1"/>
    <col min="9440" max="9447" width="9.5703125" style="389" bestFit="1" customWidth="1"/>
    <col min="9448" max="9448" width="9.5703125" style="389" customWidth="1"/>
    <col min="9449" max="9455" width="9.5703125" style="389" bestFit="1" customWidth="1"/>
    <col min="9456" max="9456" width="9.42578125" style="389" customWidth="1"/>
    <col min="9457" max="9472" width="9.5703125" style="389" bestFit="1" customWidth="1"/>
    <col min="9473" max="9474" width="12.5703125" style="389" bestFit="1" customWidth="1"/>
    <col min="9475" max="9475" width="11.42578125" style="389" bestFit="1" customWidth="1"/>
    <col min="9476" max="9476" width="11" style="389" bestFit="1" customWidth="1"/>
    <col min="9477" max="9477" width="11.7109375" style="389" bestFit="1" customWidth="1"/>
    <col min="9478" max="9666" width="9.140625" style="389"/>
    <col min="9667" max="9667" width="6.7109375" style="389" customWidth="1"/>
    <col min="9668" max="9668" width="39.140625" style="389" customWidth="1"/>
    <col min="9669" max="9669" width="8.7109375" style="389" customWidth="1"/>
    <col min="9670" max="9670" width="11.7109375" style="389" customWidth="1"/>
    <col min="9671" max="9671" width="12.7109375" style="389" customWidth="1"/>
    <col min="9672" max="9672" width="12" style="389" customWidth="1"/>
    <col min="9673" max="9673" width="12.85546875" style="389" customWidth="1"/>
    <col min="9674" max="9674" width="11.42578125" style="389" customWidth="1"/>
    <col min="9675" max="9675" width="10.42578125" style="389" customWidth="1"/>
    <col min="9676" max="9676" width="11.7109375" style="389" customWidth="1"/>
    <col min="9677" max="9677" width="11.140625" style="389" customWidth="1"/>
    <col min="9678" max="9678" width="11.85546875" style="389" bestFit="1" customWidth="1"/>
    <col min="9679" max="9679" width="10.5703125" style="389" bestFit="1" customWidth="1"/>
    <col min="9680" max="9680" width="9.5703125" style="389" bestFit="1" customWidth="1"/>
    <col min="9681" max="9681" width="11.42578125" style="389" customWidth="1"/>
    <col min="9682" max="9682" width="10.5703125" style="389" customWidth="1"/>
    <col min="9683" max="9683" width="7.5703125" style="389" customWidth="1"/>
    <col min="9684" max="9684" width="9.5703125" style="389" bestFit="1" customWidth="1"/>
    <col min="9685" max="9685" width="11" style="389" bestFit="1" customWidth="1"/>
    <col min="9686" max="9686" width="10.140625" style="389" bestFit="1" customWidth="1"/>
    <col min="9687" max="9691" width="9.5703125" style="389" bestFit="1" customWidth="1"/>
    <col min="9692" max="9692" width="10.140625" style="389" bestFit="1" customWidth="1"/>
    <col min="9693" max="9694" width="9.5703125" style="389" bestFit="1" customWidth="1"/>
    <col min="9695" max="9695" width="10.28515625" style="389" customWidth="1"/>
    <col min="9696" max="9703" width="9.5703125" style="389" bestFit="1" customWidth="1"/>
    <col min="9704" max="9704" width="9.5703125" style="389" customWidth="1"/>
    <col min="9705" max="9711" width="9.5703125" style="389" bestFit="1" customWidth="1"/>
    <col min="9712" max="9712" width="9.42578125" style="389" customWidth="1"/>
    <col min="9713" max="9728" width="9.5703125" style="389" bestFit="1" customWidth="1"/>
    <col min="9729" max="9730" width="12.5703125" style="389" bestFit="1" customWidth="1"/>
    <col min="9731" max="9731" width="11.42578125" style="389" bestFit="1" customWidth="1"/>
    <col min="9732" max="9732" width="11" style="389" bestFit="1" customWidth="1"/>
    <col min="9733" max="9733" width="11.7109375" style="389" bestFit="1" customWidth="1"/>
    <col min="9734" max="9922" width="9.140625" style="389"/>
    <col min="9923" max="9923" width="6.7109375" style="389" customWidth="1"/>
    <col min="9924" max="9924" width="39.140625" style="389" customWidth="1"/>
    <col min="9925" max="9925" width="8.7109375" style="389" customWidth="1"/>
    <col min="9926" max="9926" width="11.7109375" style="389" customWidth="1"/>
    <col min="9927" max="9927" width="12.7109375" style="389" customWidth="1"/>
    <col min="9928" max="9928" width="12" style="389" customWidth="1"/>
    <col min="9929" max="9929" width="12.85546875" style="389" customWidth="1"/>
    <col min="9930" max="9930" width="11.42578125" style="389" customWidth="1"/>
    <col min="9931" max="9931" width="10.42578125" style="389" customWidth="1"/>
    <col min="9932" max="9932" width="11.7109375" style="389" customWidth="1"/>
    <col min="9933" max="9933" width="11.140625" style="389" customWidth="1"/>
    <col min="9934" max="9934" width="11.85546875" style="389" bestFit="1" customWidth="1"/>
    <col min="9935" max="9935" width="10.5703125" style="389" bestFit="1" customWidth="1"/>
    <col min="9936" max="9936" width="9.5703125" style="389" bestFit="1" customWidth="1"/>
    <col min="9937" max="9937" width="11.42578125" style="389" customWidth="1"/>
    <col min="9938" max="9938" width="10.5703125" style="389" customWidth="1"/>
    <col min="9939" max="9939" width="7.5703125" style="389" customWidth="1"/>
    <col min="9940" max="9940" width="9.5703125" style="389" bestFit="1" customWidth="1"/>
    <col min="9941" max="9941" width="11" style="389" bestFit="1" customWidth="1"/>
    <col min="9942" max="9942" width="10.140625" style="389" bestFit="1" customWidth="1"/>
    <col min="9943" max="9947" width="9.5703125" style="389" bestFit="1" customWidth="1"/>
    <col min="9948" max="9948" width="10.140625" style="389" bestFit="1" customWidth="1"/>
    <col min="9949" max="9950" width="9.5703125" style="389" bestFit="1" customWidth="1"/>
    <col min="9951" max="9951" width="10.28515625" style="389" customWidth="1"/>
    <col min="9952" max="9959" width="9.5703125" style="389" bestFit="1" customWidth="1"/>
    <col min="9960" max="9960" width="9.5703125" style="389" customWidth="1"/>
    <col min="9961" max="9967" width="9.5703125" style="389" bestFit="1" customWidth="1"/>
    <col min="9968" max="9968" width="9.42578125" style="389" customWidth="1"/>
    <col min="9969" max="9984" width="9.5703125" style="389" bestFit="1" customWidth="1"/>
    <col min="9985" max="9986" width="12.5703125" style="389" bestFit="1" customWidth="1"/>
    <col min="9987" max="9987" width="11.42578125" style="389" bestFit="1" customWidth="1"/>
    <col min="9988" max="9988" width="11" style="389" bestFit="1" customWidth="1"/>
    <col min="9989" max="9989" width="11.7109375" style="389" bestFit="1" customWidth="1"/>
    <col min="9990" max="10178" width="9.140625" style="389"/>
    <col min="10179" max="10179" width="6.7109375" style="389" customWidth="1"/>
    <col min="10180" max="10180" width="39.140625" style="389" customWidth="1"/>
    <col min="10181" max="10181" width="8.7109375" style="389" customWidth="1"/>
    <col min="10182" max="10182" width="11.7109375" style="389" customWidth="1"/>
    <col min="10183" max="10183" width="12.7109375" style="389" customWidth="1"/>
    <col min="10184" max="10184" width="12" style="389" customWidth="1"/>
    <col min="10185" max="10185" width="12.85546875" style="389" customWidth="1"/>
    <col min="10186" max="10186" width="11.42578125" style="389" customWidth="1"/>
    <col min="10187" max="10187" width="10.42578125" style="389" customWidth="1"/>
    <col min="10188" max="10188" width="11.7109375" style="389" customWidth="1"/>
    <col min="10189" max="10189" width="11.140625" style="389" customWidth="1"/>
    <col min="10190" max="10190" width="11.85546875" style="389" bestFit="1" customWidth="1"/>
    <col min="10191" max="10191" width="10.5703125" style="389" bestFit="1" customWidth="1"/>
    <col min="10192" max="10192" width="9.5703125" style="389" bestFit="1" customWidth="1"/>
    <col min="10193" max="10193" width="11.42578125" style="389" customWidth="1"/>
    <col min="10194" max="10194" width="10.5703125" style="389" customWidth="1"/>
    <col min="10195" max="10195" width="7.5703125" style="389" customWidth="1"/>
    <col min="10196" max="10196" width="9.5703125" style="389" bestFit="1" customWidth="1"/>
    <col min="10197" max="10197" width="11" style="389" bestFit="1" customWidth="1"/>
    <col min="10198" max="10198" width="10.140625" style="389" bestFit="1" customWidth="1"/>
    <col min="10199" max="10203" width="9.5703125" style="389" bestFit="1" customWidth="1"/>
    <col min="10204" max="10204" width="10.140625" style="389" bestFit="1" customWidth="1"/>
    <col min="10205" max="10206" width="9.5703125" style="389" bestFit="1" customWidth="1"/>
    <col min="10207" max="10207" width="10.28515625" style="389" customWidth="1"/>
    <col min="10208" max="10215" width="9.5703125" style="389" bestFit="1" customWidth="1"/>
    <col min="10216" max="10216" width="9.5703125" style="389" customWidth="1"/>
    <col min="10217" max="10223" width="9.5703125" style="389" bestFit="1" customWidth="1"/>
    <col min="10224" max="10224" width="9.42578125" style="389" customWidth="1"/>
    <col min="10225" max="10240" width="9.5703125" style="389" bestFit="1" customWidth="1"/>
    <col min="10241" max="10242" width="12.5703125" style="389" bestFit="1" customWidth="1"/>
    <col min="10243" max="10243" width="11.42578125" style="389" bestFit="1" customWidth="1"/>
    <col min="10244" max="10244" width="11" style="389" bestFit="1" customWidth="1"/>
    <col min="10245" max="10245" width="11.7109375" style="389" bestFit="1" customWidth="1"/>
    <col min="10246" max="10434" width="9.140625" style="389"/>
    <col min="10435" max="10435" width="6.7109375" style="389" customWidth="1"/>
    <col min="10436" max="10436" width="39.140625" style="389" customWidth="1"/>
    <col min="10437" max="10437" width="8.7109375" style="389" customWidth="1"/>
    <col min="10438" max="10438" width="11.7109375" style="389" customWidth="1"/>
    <col min="10439" max="10439" width="12.7109375" style="389" customWidth="1"/>
    <col min="10440" max="10440" width="12" style="389" customWidth="1"/>
    <col min="10441" max="10441" width="12.85546875" style="389" customWidth="1"/>
    <col min="10442" max="10442" width="11.42578125" style="389" customWidth="1"/>
    <col min="10443" max="10443" width="10.42578125" style="389" customWidth="1"/>
    <col min="10444" max="10444" width="11.7109375" style="389" customWidth="1"/>
    <col min="10445" max="10445" width="11.140625" style="389" customWidth="1"/>
    <col min="10446" max="10446" width="11.85546875" style="389" bestFit="1" customWidth="1"/>
    <col min="10447" max="10447" width="10.5703125" style="389" bestFit="1" customWidth="1"/>
    <col min="10448" max="10448" width="9.5703125" style="389" bestFit="1" customWidth="1"/>
    <col min="10449" max="10449" width="11.42578125" style="389" customWidth="1"/>
    <col min="10450" max="10450" width="10.5703125" style="389" customWidth="1"/>
    <col min="10451" max="10451" width="7.5703125" style="389" customWidth="1"/>
    <col min="10452" max="10452" width="9.5703125" style="389" bestFit="1" customWidth="1"/>
    <col min="10453" max="10453" width="11" style="389" bestFit="1" customWidth="1"/>
    <col min="10454" max="10454" width="10.140625" style="389" bestFit="1" customWidth="1"/>
    <col min="10455" max="10459" width="9.5703125" style="389" bestFit="1" customWidth="1"/>
    <col min="10460" max="10460" width="10.140625" style="389" bestFit="1" customWidth="1"/>
    <col min="10461" max="10462" width="9.5703125" style="389" bestFit="1" customWidth="1"/>
    <col min="10463" max="10463" width="10.28515625" style="389" customWidth="1"/>
    <col min="10464" max="10471" width="9.5703125" style="389" bestFit="1" customWidth="1"/>
    <col min="10472" max="10472" width="9.5703125" style="389" customWidth="1"/>
    <col min="10473" max="10479" width="9.5703125" style="389" bestFit="1" customWidth="1"/>
    <col min="10480" max="10480" width="9.42578125" style="389" customWidth="1"/>
    <col min="10481" max="10496" width="9.5703125" style="389" bestFit="1" customWidth="1"/>
    <col min="10497" max="10498" width="12.5703125" style="389" bestFit="1" customWidth="1"/>
    <col min="10499" max="10499" width="11.42578125" style="389" bestFit="1" customWidth="1"/>
    <col min="10500" max="10500" width="11" style="389" bestFit="1" customWidth="1"/>
    <col min="10501" max="10501" width="11.7109375" style="389" bestFit="1" customWidth="1"/>
    <col min="10502" max="10690" width="9.140625" style="389"/>
    <col min="10691" max="10691" width="6.7109375" style="389" customWidth="1"/>
    <col min="10692" max="10692" width="39.140625" style="389" customWidth="1"/>
    <col min="10693" max="10693" width="8.7109375" style="389" customWidth="1"/>
    <col min="10694" max="10694" width="11.7109375" style="389" customWidth="1"/>
    <col min="10695" max="10695" width="12.7109375" style="389" customWidth="1"/>
    <col min="10696" max="10696" width="12" style="389" customWidth="1"/>
    <col min="10697" max="10697" width="12.85546875" style="389" customWidth="1"/>
    <col min="10698" max="10698" width="11.42578125" style="389" customWidth="1"/>
    <col min="10699" max="10699" width="10.42578125" style="389" customWidth="1"/>
    <col min="10700" max="10700" width="11.7109375" style="389" customWidth="1"/>
    <col min="10701" max="10701" width="11.140625" style="389" customWidth="1"/>
    <col min="10702" max="10702" width="11.85546875" style="389" bestFit="1" customWidth="1"/>
    <col min="10703" max="10703" width="10.5703125" style="389" bestFit="1" customWidth="1"/>
    <col min="10704" max="10704" width="9.5703125" style="389" bestFit="1" customWidth="1"/>
    <col min="10705" max="10705" width="11.42578125" style="389" customWidth="1"/>
    <col min="10706" max="10706" width="10.5703125" style="389" customWidth="1"/>
    <col min="10707" max="10707" width="7.5703125" style="389" customWidth="1"/>
    <col min="10708" max="10708" width="9.5703125" style="389" bestFit="1" customWidth="1"/>
    <col min="10709" max="10709" width="11" style="389" bestFit="1" customWidth="1"/>
    <col min="10710" max="10710" width="10.140625" style="389" bestFit="1" customWidth="1"/>
    <col min="10711" max="10715" width="9.5703125" style="389" bestFit="1" customWidth="1"/>
    <col min="10716" max="10716" width="10.140625" style="389" bestFit="1" customWidth="1"/>
    <col min="10717" max="10718" width="9.5703125" style="389" bestFit="1" customWidth="1"/>
    <col min="10719" max="10719" width="10.28515625" style="389" customWidth="1"/>
    <col min="10720" max="10727" width="9.5703125" style="389" bestFit="1" customWidth="1"/>
    <col min="10728" max="10728" width="9.5703125" style="389" customWidth="1"/>
    <col min="10729" max="10735" width="9.5703125" style="389" bestFit="1" customWidth="1"/>
    <col min="10736" max="10736" width="9.42578125" style="389" customWidth="1"/>
    <col min="10737" max="10752" width="9.5703125" style="389" bestFit="1" customWidth="1"/>
    <col min="10753" max="10754" width="12.5703125" style="389" bestFit="1" customWidth="1"/>
    <col min="10755" max="10755" width="11.42578125" style="389" bestFit="1" customWidth="1"/>
    <col min="10756" max="10756" width="11" style="389" bestFit="1" customWidth="1"/>
    <col min="10757" max="10757" width="11.7109375" style="389" bestFit="1" customWidth="1"/>
    <col min="10758" max="10946" width="9.140625" style="389"/>
    <col min="10947" max="10947" width="6.7109375" style="389" customWidth="1"/>
    <col min="10948" max="10948" width="39.140625" style="389" customWidth="1"/>
    <col min="10949" max="10949" width="8.7109375" style="389" customWidth="1"/>
    <col min="10950" max="10950" width="11.7109375" style="389" customWidth="1"/>
    <col min="10951" max="10951" width="12.7109375" style="389" customWidth="1"/>
    <col min="10952" max="10952" width="12" style="389" customWidth="1"/>
    <col min="10953" max="10953" width="12.85546875" style="389" customWidth="1"/>
    <col min="10954" max="10954" width="11.42578125" style="389" customWidth="1"/>
    <col min="10955" max="10955" width="10.42578125" style="389" customWidth="1"/>
    <col min="10956" max="10956" width="11.7109375" style="389" customWidth="1"/>
    <col min="10957" max="10957" width="11.140625" style="389" customWidth="1"/>
    <col min="10958" max="10958" width="11.85546875" style="389" bestFit="1" customWidth="1"/>
    <col min="10959" max="10959" width="10.5703125" style="389" bestFit="1" customWidth="1"/>
    <col min="10960" max="10960" width="9.5703125" style="389" bestFit="1" customWidth="1"/>
    <col min="10961" max="10961" width="11.42578125" style="389" customWidth="1"/>
    <col min="10962" max="10962" width="10.5703125" style="389" customWidth="1"/>
    <col min="10963" max="10963" width="7.5703125" style="389" customWidth="1"/>
    <col min="10964" max="10964" width="9.5703125" style="389" bestFit="1" customWidth="1"/>
    <col min="10965" max="10965" width="11" style="389" bestFit="1" customWidth="1"/>
    <col min="10966" max="10966" width="10.140625" style="389" bestFit="1" customWidth="1"/>
    <col min="10967" max="10971" width="9.5703125" style="389" bestFit="1" customWidth="1"/>
    <col min="10972" max="10972" width="10.140625" style="389" bestFit="1" customWidth="1"/>
    <col min="10973" max="10974" width="9.5703125" style="389" bestFit="1" customWidth="1"/>
    <col min="10975" max="10975" width="10.28515625" style="389" customWidth="1"/>
    <col min="10976" max="10983" width="9.5703125" style="389" bestFit="1" customWidth="1"/>
    <col min="10984" max="10984" width="9.5703125" style="389" customWidth="1"/>
    <col min="10985" max="10991" width="9.5703125" style="389" bestFit="1" customWidth="1"/>
    <col min="10992" max="10992" width="9.42578125" style="389" customWidth="1"/>
    <col min="10993" max="11008" width="9.5703125" style="389" bestFit="1" customWidth="1"/>
    <col min="11009" max="11010" width="12.5703125" style="389" bestFit="1" customWidth="1"/>
    <col min="11011" max="11011" width="11.42578125" style="389" bestFit="1" customWidth="1"/>
    <col min="11012" max="11012" width="11" style="389" bestFit="1" customWidth="1"/>
    <col min="11013" max="11013" width="11.7109375" style="389" bestFit="1" customWidth="1"/>
    <col min="11014" max="11202" width="9.140625" style="389"/>
    <col min="11203" max="11203" width="6.7109375" style="389" customWidth="1"/>
    <col min="11204" max="11204" width="39.140625" style="389" customWidth="1"/>
    <col min="11205" max="11205" width="8.7109375" style="389" customWidth="1"/>
    <col min="11206" max="11206" width="11.7109375" style="389" customWidth="1"/>
    <col min="11207" max="11207" width="12.7109375" style="389" customWidth="1"/>
    <col min="11208" max="11208" width="12" style="389" customWidth="1"/>
    <col min="11209" max="11209" width="12.85546875" style="389" customWidth="1"/>
    <col min="11210" max="11210" width="11.42578125" style="389" customWidth="1"/>
    <col min="11211" max="11211" width="10.42578125" style="389" customWidth="1"/>
    <col min="11212" max="11212" width="11.7109375" style="389" customWidth="1"/>
    <col min="11213" max="11213" width="11.140625" style="389" customWidth="1"/>
    <col min="11214" max="11214" width="11.85546875" style="389" bestFit="1" customWidth="1"/>
    <col min="11215" max="11215" width="10.5703125" style="389" bestFit="1" customWidth="1"/>
    <col min="11216" max="11216" width="9.5703125" style="389" bestFit="1" customWidth="1"/>
    <col min="11217" max="11217" width="11.42578125" style="389" customWidth="1"/>
    <col min="11218" max="11218" width="10.5703125" style="389" customWidth="1"/>
    <col min="11219" max="11219" width="7.5703125" style="389" customWidth="1"/>
    <col min="11220" max="11220" width="9.5703125" style="389" bestFit="1" customWidth="1"/>
    <col min="11221" max="11221" width="11" style="389" bestFit="1" customWidth="1"/>
    <col min="11222" max="11222" width="10.140625" style="389" bestFit="1" customWidth="1"/>
    <col min="11223" max="11227" width="9.5703125" style="389" bestFit="1" customWidth="1"/>
    <col min="11228" max="11228" width="10.140625" style="389" bestFit="1" customWidth="1"/>
    <col min="11229" max="11230" width="9.5703125" style="389" bestFit="1" customWidth="1"/>
    <col min="11231" max="11231" width="10.28515625" style="389" customWidth="1"/>
    <col min="11232" max="11239" width="9.5703125" style="389" bestFit="1" customWidth="1"/>
    <col min="11240" max="11240" width="9.5703125" style="389" customWidth="1"/>
    <col min="11241" max="11247" width="9.5703125" style="389" bestFit="1" customWidth="1"/>
    <col min="11248" max="11248" width="9.42578125" style="389" customWidth="1"/>
    <col min="11249" max="11264" width="9.5703125" style="389" bestFit="1" customWidth="1"/>
    <col min="11265" max="11266" width="12.5703125" style="389" bestFit="1" customWidth="1"/>
    <col min="11267" max="11267" width="11.42578125" style="389" bestFit="1" customWidth="1"/>
    <col min="11268" max="11268" width="11" style="389" bestFit="1" customWidth="1"/>
    <col min="11269" max="11269" width="11.7109375" style="389" bestFit="1" customWidth="1"/>
    <col min="11270" max="11458" width="9.140625" style="389"/>
    <col min="11459" max="11459" width="6.7109375" style="389" customWidth="1"/>
    <col min="11460" max="11460" width="39.140625" style="389" customWidth="1"/>
    <col min="11461" max="11461" width="8.7109375" style="389" customWidth="1"/>
    <col min="11462" max="11462" width="11.7109375" style="389" customWidth="1"/>
    <col min="11463" max="11463" width="12.7109375" style="389" customWidth="1"/>
    <col min="11464" max="11464" width="12" style="389" customWidth="1"/>
    <col min="11465" max="11465" width="12.85546875" style="389" customWidth="1"/>
    <col min="11466" max="11466" width="11.42578125" style="389" customWidth="1"/>
    <col min="11467" max="11467" width="10.42578125" style="389" customWidth="1"/>
    <col min="11468" max="11468" width="11.7109375" style="389" customWidth="1"/>
    <col min="11469" max="11469" width="11.140625" style="389" customWidth="1"/>
    <col min="11470" max="11470" width="11.85546875" style="389" bestFit="1" customWidth="1"/>
    <col min="11471" max="11471" width="10.5703125" style="389" bestFit="1" customWidth="1"/>
    <col min="11472" max="11472" width="9.5703125" style="389" bestFit="1" customWidth="1"/>
    <col min="11473" max="11473" width="11.42578125" style="389" customWidth="1"/>
    <col min="11474" max="11474" width="10.5703125" style="389" customWidth="1"/>
    <col min="11475" max="11475" width="7.5703125" style="389" customWidth="1"/>
    <col min="11476" max="11476" width="9.5703125" style="389" bestFit="1" customWidth="1"/>
    <col min="11477" max="11477" width="11" style="389" bestFit="1" customWidth="1"/>
    <col min="11478" max="11478" width="10.140625" style="389" bestFit="1" customWidth="1"/>
    <col min="11479" max="11483" width="9.5703125" style="389" bestFit="1" customWidth="1"/>
    <col min="11484" max="11484" width="10.140625" style="389" bestFit="1" customWidth="1"/>
    <col min="11485" max="11486" width="9.5703125" style="389" bestFit="1" customWidth="1"/>
    <col min="11487" max="11487" width="10.28515625" style="389" customWidth="1"/>
    <col min="11488" max="11495" width="9.5703125" style="389" bestFit="1" customWidth="1"/>
    <col min="11496" max="11496" width="9.5703125" style="389" customWidth="1"/>
    <col min="11497" max="11503" width="9.5703125" style="389" bestFit="1" customWidth="1"/>
    <col min="11504" max="11504" width="9.42578125" style="389" customWidth="1"/>
    <col min="11505" max="11520" width="9.5703125" style="389" bestFit="1" customWidth="1"/>
    <col min="11521" max="11522" width="12.5703125" style="389" bestFit="1" customWidth="1"/>
    <col min="11523" max="11523" width="11.42578125" style="389" bestFit="1" customWidth="1"/>
    <col min="11524" max="11524" width="11" style="389" bestFit="1" customWidth="1"/>
    <col min="11525" max="11525" width="11.7109375" style="389" bestFit="1" customWidth="1"/>
    <col min="11526" max="11714" width="9.140625" style="389"/>
    <col min="11715" max="11715" width="6.7109375" style="389" customWidth="1"/>
    <col min="11716" max="11716" width="39.140625" style="389" customWidth="1"/>
    <col min="11717" max="11717" width="8.7109375" style="389" customWidth="1"/>
    <col min="11718" max="11718" width="11.7109375" style="389" customWidth="1"/>
    <col min="11719" max="11719" width="12.7109375" style="389" customWidth="1"/>
    <col min="11720" max="11720" width="12" style="389" customWidth="1"/>
    <col min="11721" max="11721" width="12.85546875" style="389" customWidth="1"/>
    <col min="11722" max="11722" width="11.42578125" style="389" customWidth="1"/>
    <col min="11723" max="11723" width="10.42578125" style="389" customWidth="1"/>
    <col min="11724" max="11724" width="11.7109375" style="389" customWidth="1"/>
    <col min="11725" max="11725" width="11.140625" style="389" customWidth="1"/>
    <col min="11726" max="11726" width="11.85546875" style="389" bestFit="1" customWidth="1"/>
    <col min="11727" max="11727" width="10.5703125" style="389" bestFit="1" customWidth="1"/>
    <col min="11728" max="11728" width="9.5703125" style="389" bestFit="1" customWidth="1"/>
    <col min="11729" max="11729" width="11.42578125" style="389" customWidth="1"/>
    <col min="11730" max="11730" width="10.5703125" style="389" customWidth="1"/>
    <col min="11731" max="11731" width="7.5703125" style="389" customWidth="1"/>
    <col min="11732" max="11732" width="9.5703125" style="389" bestFit="1" customWidth="1"/>
    <col min="11733" max="11733" width="11" style="389" bestFit="1" customWidth="1"/>
    <col min="11734" max="11734" width="10.140625" style="389" bestFit="1" customWidth="1"/>
    <col min="11735" max="11739" width="9.5703125" style="389" bestFit="1" customWidth="1"/>
    <col min="11740" max="11740" width="10.140625" style="389" bestFit="1" customWidth="1"/>
    <col min="11741" max="11742" width="9.5703125" style="389" bestFit="1" customWidth="1"/>
    <col min="11743" max="11743" width="10.28515625" style="389" customWidth="1"/>
    <col min="11744" max="11751" width="9.5703125" style="389" bestFit="1" customWidth="1"/>
    <col min="11752" max="11752" width="9.5703125" style="389" customWidth="1"/>
    <col min="11753" max="11759" width="9.5703125" style="389" bestFit="1" customWidth="1"/>
    <col min="11760" max="11760" width="9.42578125" style="389" customWidth="1"/>
    <col min="11761" max="11776" width="9.5703125" style="389" bestFit="1" customWidth="1"/>
    <col min="11777" max="11778" width="12.5703125" style="389" bestFit="1" customWidth="1"/>
    <col min="11779" max="11779" width="11.42578125" style="389" bestFit="1" customWidth="1"/>
    <col min="11780" max="11780" width="11" style="389" bestFit="1" customWidth="1"/>
    <col min="11781" max="11781" width="11.7109375" style="389" bestFit="1" customWidth="1"/>
    <col min="11782" max="11970" width="9.140625" style="389"/>
    <col min="11971" max="11971" width="6.7109375" style="389" customWidth="1"/>
    <col min="11972" max="11972" width="39.140625" style="389" customWidth="1"/>
    <col min="11973" max="11973" width="8.7109375" style="389" customWidth="1"/>
    <col min="11974" max="11974" width="11.7109375" style="389" customWidth="1"/>
    <col min="11975" max="11975" width="12.7109375" style="389" customWidth="1"/>
    <col min="11976" max="11976" width="12" style="389" customWidth="1"/>
    <col min="11977" max="11977" width="12.85546875" style="389" customWidth="1"/>
    <col min="11978" max="11978" width="11.42578125" style="389" customWidth="1"/>
    <col min="11979" max="11979" width="10.42578125" style="389" customWidth="1"/>
    <col min="11980" max="11980" width="11.7109375" style="389" customWidth="1"/>
    <col min="11981" max="11981" width="11.140625" style="389" customWidth="1"/>
    <col min="11982" max="11982" width="11.85546875" style="389" bestFit="1" customWidth="1"/>
    <col min="11983" max="11983" width="10.5703125" style="389" bestFit="1" customWidth="1"/>
    <col min="11984" max="11984" width="9.5703125" style="389" bestFit="1" customWidth="1"/>
    <col min="11985" max="11985" width="11.42578125" style="389" customWidth="1"/>
    <col min="11986" max="11986" width="10.5703125" style="389" customWidth="1"/>
    <col min="11987" max="11987" width="7.5703125" style="389" customWidth="1"/>
    <col min="11988" max="11988" width="9.5703125" style="389" bestFit="1" customWidth="1"/>
    <col min="11989" max="11989" width="11" style="389" bestFit="1" customWidth="1"/>
    <col min="11990" max="11990" width="10.140625" style="389" bestFit="1" customWidth="1"/>
    <col min="11991" max="11995" width="9.5703125" style="389" bestFit="1" customWidth="1"/>
    <col min="11996" max="11996" width="10.140625" style="389" bestFit="1" customWidth="1"/>
    <col min="11997" max="11998" width="9.5703125" style="389" bestFit="1" customWidth="1"/>
    <col min="11999" max="11999" width="10.28515625" style="389" customWidth="1"/>
    <col min="12000" max="12007" width="9.5703125" style="389" bestFit="1" customWidth="1"/>
    <col min="12008" max="12008" width="9.5703125" style="389" customWidth="1"/>
    <col min="12009" max="12015" width="9.5703125" style="389" bestFit="1" customWidth="1"/>
    <col min="12016" max="12016" width="9.42578125" style="389" customWidth="1"/>
    <col min="12017" max="12032" width="9.5703125" style="389" bestFit="1" customWidth="1"/>
    <col min="12033" max="12034" width="12.5703125" style="389" bestFit="1" customWidth="1"/>
    <col min="12035" max="12035" width="11.42578125" style="389" bestFit="1" customWidth="1"/>
    <col min="12036" max="12036" width="11" style="389" bestFit="1" customWidth="1"/>
    <col min="12037" max="12037" width="11.7109375" style="389" bestFit="1" customWidth="1"/>
    <col min="12038" max="12226" width="9.140625" style="389"/>
    <col min="12227" max="12227" width="6.7109375" style="389" customWidth="1"/>
    <col min="12228" max="12228" width="39.140625" style="389" customWidth="1"/>
    <col min="12229" max="12229" width="8.7109375" style="389" customWidth="1"/>
    <col min="12230" max="12230" width="11.7109375" style="389" customWidth="1"/>
    <col min="12231" max="12231" width="12.7109375" style="389" customWidth="1"/>
    <col min="12232" max="12232" width="12" style="389" customWidth="1"/>
    <col min="12233" max="12233" width="12.85546875" style="389" customWidth="1"/>
    <col min="12234" max="12234" width="11.42578125" style="389" customWidth="1"/>
    <col min="12235" max="12235" width="10.42578125" style="389" customWidth="1"/>
    <col min="12236" max="12236" width="11.7109375" style="389" customWidth="1"/>
    <col min="12237" max="12237" width="11.140625" style="389" customWidth="1"/>
    <col min="12238" max="12238" width="11.85546875" style="389" bestFit="1" customWidth="1"/>
    <col min="12239" max="12239" width="10.5703125" style="389" bestFit="1" customWidth="1"/>
    <col min="12240" max="12240" width="9.5703125" style="389" bestFit="1" customWidth="1"/>
    <col min="12241" max="12241" width="11.42578125" style="389" customWidth="1"/>
    <col min="12242" max="12242" width="10.5703125" style="389" customWidth="1"/>
    <col min="12243" max="12243" width="7.5703125" style="389" customWidth="1"/>
    <col min="12244" max="12244" width="9.5703125" style="389" bestFit="1" customWidth="1"/>
    <col min="12245" max="12245" width="11" style="389" bestFit="1" customWidth="1"/>
    <col min="12246" max="12246" width="10.140625" style="389" bestFit="1" customWidth="1"/>
    <col min="12247" max="12251" width="9.5703125" style="389" bestFit="1" customWidth="1"/>
    <col min="12252" max="12252" width="10.140625" style="389" bestFit="1" customWidth="1"/>
    <col min="12253" max="12254" width="9.5703125" style="389" bestFit="1" customWidth="1"/>
    <col min="12255" max="12255" width="10.28515625" style="389" customWidth="1"/>
    <col min="12256" max="12263" width="9.5703125" style="389" bestFit="1" customWidth="1"/>
    <col min="12264" max="12264" width="9.5703125" style="389" customWidth="1"/>
    <col min="12265" max="12271" width="9.5703125" style="389" bestFit="1" customWidth="1"/>
    <col min="12272" max="12272" width="9.42578125" style="389" customWidth="1"/>
    <col min="12273" max="12288" width="9.5703125" style="389" bestFit="1" customWidth="1"/>
    <col min="12289" max="12290" width="12.5703125" style="389" bestFit="1" customWidth="1"/>
    <col min="12291" max="12291" width="11.42578125" style="389" bestFit="1" customWidth="1"/>
    <col min="12292" max="12292" width="11" style="389" bestFit="1" customWidth="1"/>
    <col min="12293" max="12293" width="11.7109375" style="389" bestFit="1" customWidth="1"/>
    <col min="12294" max="12482" width="9.140625" style="389"/>
    <col min="12483" max="12483" width="6.7109375" style="389" customWidth="1"/>
    <col min="12484" max="12484" width="39.140625" style="389" customWidth="1"/>
    <col min="12485" max="12485" width="8.7109375" style="389" customWidth="1"/>
    <col min="12486" max="12486" width="11.7109375" style="389" customWidth="1"/>
    <col min="12487" max="12487" width="12.7109375" style="389" customWidth="1"/>
    <col min="12488" max="12488" width="12" style="389" customWidth="1"/>
    <col min="12489" max="12489" width="12.85546875" style="389" customWidth="1"/>
    <col min="12490" max="12490" width="11.42578125" style="389" customWidth="1"/>
    <col min="12491" max="12491" width="10.42578125" style="389" customWidth="1"/>
    <col min="12492" max="12492" width="11.7109375" style="389" customWidth="1"/>
    <col min="12493" max="12493" width="11.140625" style="389" customWidth="1"/>
    <col min="12494" max="12494" width="11.85546875" style="389" bestFit="1" customWidth="1"/>
    <col min="12495" max="12495" width="10.5703125" style="389" bestFit="1" customWidth="1"/>
    <col min="12496" max="12496" width="9.5703125" style="389" bestFit="1" customWidth="1"/>
    <col min="12497" max="12497" width="11.42578125" style="389" customWidth="1"/>
    <col min="12498" max="12498" width="10.5703125" style="389" customWidth="1"/>
    <col min="12499" max="12499" width="7.5703125" style="389" customWidth="1"/>
    <col min="12500" max="12500" width="9.5703125" style="389" bestFit="1" customWidth="1"/>
    <col min="12501" max="12501" width="11" style="389" bestFit="1" customWidth="1"/>
    <col min="12502" max="12502" width="10.140625" style="389" bestFit="1" customWidth="1"/>
    <col min="12503" max="12507" width="9.5703125" style="389" bestFit="1" customWidth="1"/>
    <col min="12508" max="12508" width="10.140625" style="389" bestFit="1" customWidth="1"/>
    <col min="12509" max="12510" width="9.5703125" style="389" bestFit="1" customWidth="1"/>
    <col min="12511" max="12511" width="10.28515625" style="389" customWidth="1"/>
    <col min="12512" max="12519" width="9.5703125" style="389" bestFit="1" customWidth="1"/>
    <col min="12520" max="12520" width="9.5703125" style="389" customWidth="1"/>
    <col min="12521" max="12527" width="9.5703125" style="389" bestFit="1" customWidth="1"/>
    <col min="12528" max="12528" width="9.42578125" style="389" customWidth="1"/>
    <col min="12529" max="12544" width="9.5703125" style="389" bestFit="1" customWidth="1"/>
    <col min="12545" max="12546" width="12.5703125" style="389" bestFit="1" customWidth="1"/>
    <col min="12547" max="12547" width="11.42578125" style="389" bestFit="1" customWidth="1"/>
    <col min="12548" max="12548" width="11" style="389" bestFit="1" customWidth="1"/>
    <col min="12549" max="12549" width="11.7109375" style="389" bestFit="1" customWidth="1"/>
    <col min="12550" max="12738" width="9.140625" style="389"/>
    <col min="12739" max="12739" width="6.7109375" style="389" customWidth="1"/>
    <col min="12740" max="12740" width="39.140625" style="389" customWidth="1"/>
    <col min="12741" max="12741" width="8.7109375" style="389" customWidth="1"/>
    <col min="12742" max="12742" width="11.7109375" style="389" customWidth="1"/>
    <col min="12743" max="12743" width="12.7109375" style="389" customWidth="1"/>
    <col min="12744" max="12744" width="12" style="389" customWidth="1"/>
    <col min="12745" max="12745" width="12.85546875" style="389" customWidth="1"/>
    <col min="12746" max="12746" width="11.42578125" style="389" customWidth="1"/>
    <col min="12747" max="12747" width="10.42578125" style="389" customWidth="1"/>
    <col min="12748" max="12748" width="11.7109375" style="389" customWidth="1"/>
    <col min="12749" max="12749" width="11.140625" style="389" customWidth="1"/>
    <col min="12750" max="12750" width="11.85546875" style="389" bestFit="1" customWidth="1"/>
    <col min="12751" max="12751" width="10.5703125" style="389" bestFit="1" customWidth="1"/>
    <col min="12752" max="12752" width="9.5703125" style="389" bestFit="1" customWidth="1"/>
    <col min="12753" max="12753" width="11.42578125" style="389" customWidth="1"/>
    <col min="12754" max="12754" width="10.5703125" style="389" customWidth="1"/>
    <col min="12755" max="12755" width="7.5703125" style="389" customWidth="1"/>
    <col min="12756" max="12756" width="9.5703125" style="389" bestFit="1" customWidth="1"/>
    <col min="12757" max="12757" width="11" style="389" bestFit="1" customWidth="1"/>
    <col min="12758" max="12758" width="10.140625" style="389" bestFit="1" customWidth="1"/>
    <col min="12759" max="12763" width="9.5703125" style="389" bestFit="1" customWidth="1"/>
    <col min="12764" max="12764" width="10.140625" style="389" bestFit="1" customWidth="1"/>
    <col min="12765" max="12766" width="9.5703125" style="389" bestFit="1" customWidth="1"/>
    <col min="12767" max="12767" width="10.28515625" style="389" customWidth="1"/>
    <col min="12768" max="12775" width="9.5703125" style="389" bestFit="1" customWidth="1"/>
    <col min="12776" max="12776" width="9.5703125" style="389" customWidth="1"/>
    <col min="12777" max="12783" width="9.5703125" style="389" bestFit="1" customWidth="1"/>
    <col min="12784" max="12784" width="9.42578125" style="389" customWidth="1"/>
    <col min="12785" max="12800" width="9.5703125" style="389" bestFit="1" customWidth="1"/>
    <col min="12801" max="12802" width="12.5703125" style="389" bestFit="1" customWidth="1"/>
    <col min="12803" max="12803" width="11.42578125" style="389" bestFit="1" customWidth="1"/>
    <col min="12804" max="12804" width="11" style="389" bestFit="1" customWidth="1"/>
    <col min="12805" max="12805" width="11.7109375" style="389" bestFit="1" customWidth="1"/>
    <col min="12806" max="12994" width="9.140625" style="389"/>
    <col min="12995" max="12995" width="6.7109375" style="389" customWidth="1"/>
    <col min="12996" max="12996" width="39.140625" style="389" customWidth="1"/>
    <col min="12997" max="12997" width="8.7109375" style="389" customWidth="1"/>
    <col min="12998" max="12998" width="11.7109375" style="389" customWidth="1"/>
    <col min="12999" max="12999" width="12.7109375" style="389" customWidth="1"/>
    <col min="13000" max="13000" width="12" style="389" customWidth="1"/>
    <col min="13001" max="13001" width="12.85546875" style="389" customWidth="1"/>
    <col min="13002" max="13002" width="11.42578125" style="389" customWidth="1"/>
    <col min="13003" max="13003" width="10.42578125" style="389" customWidth="1"/>
    <col min="13004" max="13004" width="11.7109375" style="389" customWidth="1"/>
    <col min="13005" max="13005" width="11.140625" style="389" customWidth="1"/>
    <col min="13006" max="13006" width="11.85546875" style="389" bestFit="1" customWidth="1"/>
    <col min="13007" max="13007" width="10.5703125" style="389" bestFit="1" customWidth="1"/>
    <col min="13008" max="13008" width="9.5703125" style="389" bestFit="1" customWidth="1"/>
    <col min="13009" max="13009" width="11.42578125" style="389" customWidth="1"/>
    <col min="13010" max="13010" width="10.5703125" style="389" customWidth="1"/>
    <col min="13011" max="13011" width="7.5703125" style="389" customWidth="1"/>
    <col min="13012" max="13012" width="9.5703125" style="389" bestFit="1" customWidth="1"/>
    <col min="13013" max="13013" width="11" style="389" bestFit="1" customWidth="1"/>
    <col min="13014" max="13014" width="10.140625" style="389" bestFit="1" customWidth="1"/>
    <col min="13015" max="13019" width="9.5703125" style="389" bestFit="1" customWidth="1"/>
    <col min="13020" max="13020" width="10.140625" style="389" bestFit="1" customWidth="1"/>
    <col min="13021" max="13022" width="9.5703125" style="389" bestFit="1" customWidth="1"/>
    <col min="13023" max="13023" width="10.28515625" style="389" customWidth="1"/>
    <col min="13024" max="13031" width="9.5703125" style="389" bestFit="1" customWidth="1"/>
    <col min="13032" max="13032" width="9.5703125" style="389" customWidth="1"/>
    <col min="13033" max="13039" width="9.5703125" style="389" bestFit="1" customWidth="1"/>
    <col min="13040" max="13040" width="9.42578125" style="389" customWidth="1"/>
    <col min="13041" max="13056" width="9.5703125" style="389" bestFit="1" customWidth="1"/>
    <col min="13057" max="13058" width="12.5703125" style="389" bestFit="1" customWidth="1"/>
    <col min="13059" max="13059" width="11.42578125" style="389" bestFit="1" customWidth="1"/>
    <col min="13060" max="13060" width="11" style="389" bestFit="1" customWidth="1"/>
    <col min="13061" max="13061" width="11.7109375" style="389" bestFit="1" customWidth="1"/>
    <col min="13062" max="13250" width="9.140625" style="389"/>
    <col min="13251" max="13251" width="6.7109375" style="389" customWidth="1"/>
    <col min="13252" max="13252" width="39.140625" style="389" customWidth="1"/>
    <col min="13253" max="13253" width="8.7109375" style="389" customWidth="1"/>
    <col min="13254" max="13254" width="11.7109375" style="389" customWidth="1"/>
    <col min="13255" max="13255" width="12.7109375" style="389" customWidth="1"/>
    <col min="13256" max="13256" width="12" style="389" customWidth="1"/>
    <col min="13257" max="13257" width="12.85546875" style="389" customWidth="1"/>
    <col min="13258" max="13258" width="11.42578125" style="389" customWidth="1"/>
    <col min="13259" max="13259" width="10.42578125" style="389" customWidth="1"/>
    <col min="13260" max="13260" width="11.7109375" style="389" customWidth="1"/>
    <col min="13261" max="13261" width="11.140625" style="389" customWidth="1"/>
    <col min="13262" max="13262" width="11.85546875" style="389" bestFit="1" customWidth="1"/>
    <col min="13263" max="13263" width="10.5703125" style="389" bestFit="1" customWidth="1"/>
    <col min="13264" max="13264" width="9.5703125" style="389" bestFit="1" customWidth="1"/>
    <col min="13265" max="13265" width="11.42578125" style="389" customWidth="1"/>
    <col min="13266" max="13266" width="10.5703125" style="389" customWidth="1"/>
    <col min="13267" max="13267" width="7.5703125" style="389" customWidth="1"/>
    <col min="13268" max="13268" width="9.5703125" style="389" bestFit="1" customWidth="1"/>
    <col min="13269" max="13269" width="11" style="389" bestFit="1" customWidth="1"/>
    <col min="13270" max="13270" width="10.140625" style="389" bestFit="1" customWidth="1"/>
    <col min="13271" max="13275" width="9.5703125" style="389" bestFit="1" customWidth="1"/>
    <col min="13276" max="13276" width="10.140625" style="389" bestFit="1" customWidth="1"/>
    <col min="13277" max="13278" width="9.5703125" style="389" bestFit="1" customWidth="1"/>
    <col min="13279" max="13279" width="10.28515625" style="389" customWidth="1"/>
    <col min="13280" max="13287" width="9.5703125" style="389" bestFit="1" customWidth="1"/>
    <col min="13288" max="13288" width="9.5703125" style="389" customWidth="1"/>
    <col min="13289" max="13295" width="9.5703125" style="389" bestFit="1" customWidth="1"/>
    <col min="13296" max="13296" width="9.42578125" style="389" customWidth="1"/>
    <col min="13297" max="13312" width="9.5703125" style="389" bestFit="1" customWidth="1"/>
    <col min="13313" max="13314" width="12.5703125" style="389" bestFit="1" customWidth="1"/>
    <col min="13315" max="13315" width="11.42578125" style="389" bestFit="1" customWidth="1"/>
    <col min="13316" max="13316" width="11" style="389" bestFit="1" customWidth="1"/>
    <col min="13317" max="13317" width="11.7109375" style="389" bestFit="1" customWidth="1"/>
    <col min="13318" max="13506" width="9.140625" style="389"/>
    <col min="13507" max="13507" width="6.7109375" style="389" customWidth="1"/>
    <col min="13508" max="13508" width="39.140625" style="389" customWidth="1"/>
    <col min="13509" max="13509" width="8.7109375" style="389" customWidth="1"/>
    <col min="13510" max="13510" width="11.7109375" style="389" customWidth="1"/>
    <col min="13511" max="13511" width="12.7109375" style="389" customWidth="1"/>
    <col min="13512" max="13512" width="12" style="389" customWidth="1"/>
    <col min="13513" max="13513" width="12.85546875" style="389" customWidth="1"/>
    <col min="13514" max="13514" width="11.42578125" style="389" customWidth="1"/>
    <col min="13515" max="13515" width="10.42578125" style="389" customWidth="1"/>
    <col min="13516" max="13516" width="11.7109375" style="389" customWidth="1"/>
    <col min="13517" max="13517" width="11.140625" style="389" customWidth="1"/>
    <col min="13518" max="13518" width="11.85546875" style="389" bestFit="1" customWidth="1"/>
    <col min="13519" max="13519" width="10.5703125" style="389" bestFit="1" customWidth="1"/>
    <col min="13520" max="13520" width="9.5703125" style="389" bestFit="1" customWidth="1"/>
    <col min="13521" max="13521" width="11.42578125" style="389" customWidth="1"/>
    <col min="13522" max="13522" width="10.5703125" style="389" customWidth="1"/>
    <col min="13523" max="13523" width="7.5703125" style="389" customWidth="1"/>
    <col min="13524" max="13524" width="9.5703125" style="389" bestFit="1" customWidth="1"/>
    <col min="13525" max="13525" width="11" style="389" bestFit="1" customWidth="1"/>
    <col min="13526" max="13526" width="10.140625" style="389" bestFit="1" customWidth="1"/>
    <col min="13527" max="13531" width="9.5703125" style="389" bestFit="1" customWidth="1"/>
    <col min="13532" max="13532" width="10.140625" style="389" bestFit="1" customWidth="1"/>
    <col min="13533" max="13534" width="9.5703125" style="389" bestFit="1" customWidth="1"/>
    <col min="13535" max="13535" width="10.28515625" style="389" customWidth="1"/>
    <col min="13536" max="13543" width="9.5703125" style="389" bestFit="1" customWidth="1"/>
    <col min="13544" max="13544" width="9.5703125" style="389" customWidth="1"/>
    <col min="13545" max="13551" width="9.5703125" style="389" bestFit="1" customWidth="1"/>
    <col min="13552" max="13552" width="9.42578125" style="389" customWidth="1"/>
    <col min="13553" max="13568" width="9.5703125" style="389" bestFit="1" customWidth="1"/>
    <col min="13569" max="13570" width="12.5703125" style="389" bestFit="1" customWidth="1"/>
    <col min="13571" max="13571" width="11.42578125" style="389" bestFit="1" customWidth="1"/>
    <col min="13572" max="13572" width="11" style="389" bestFit="1" customWidth="1"/>
    <col min="13573" max="13573" width="11.7109375" style="389" bestFit="1" customWidth="1"/>
    <col min="13574" max="13762" width="9.140625" style="389"/>
    <col min="13763" max="13763" width="6.7109375" style="389" customWidth="1"/>
    <col min="13764" max="13764" width="39.140625" style="389" customWidth="1"/>
    <col min="13765" max="13765" width="8.7109375" style="389" customWidth="1"/>
    <col min="13766" max="13766" width="11.7109375" style="389" customWidth="1"/>
    <col min="13767" max="13767" width="12.7109375" style="389" customWidth="1"/>
    <col min="13768" max="13768" width="12" style="389" customWidth="1"/>
    <col min="13769" max="13769" width="12.85546875" style="389" customWidth="1"/>
    <col min="13770" max="13770" width="11.42578125" style="389" customWidth="1"/>
    <col min="13771" max="13771" width="10.42578125" style="389" customWidth="1"/>
    <col min="13772" max="13772" width="11.7109375" style="389" customWidth="1"/>
    <col min="13773" max="13773" width="11.140625" style="389" customWidth="1"/>
    <col min="13774" max="13774" width="11.85546875" style="389" bestFit="1" customWidth="1"/>
    <col min="13775" max="13775" width="10.5703125" style="389" bestFit="1" customWidth="1"/>
    <col min="13776" max="13776" width="9.5703125" style="389" bestFit="1" customWidth="1"/>
    <col min="13777" max="13777" width="11.42578125" style="389" customWidth="1"/>
    <col min="13778" max="13778" width="10.5703125" style="389" customWidth="1"/>
    <col min="13779" max="13779" width="7.5703125" style="389" customWidth="1"/>
    <col min="13780" max="13780" width="9.5703125" style="389" bestFit="1" customWidth="1"/>
    <col min="13781" max="13781" width="11" style="389" bestFit="1" customWidth="1"/>
    <col min="13782" max="13782" width="10.140625" style="389" bestFit="1" customWidth="1"/>
    <col min="13783" max="13787" width="9.5703125" style="389" bestFit="1" customWidth="1"/>
    <col min="13788" max="13788" width="10.140625" style="389" bestFit="1" customWidth="1"/>
    <col min="13789" max="13790" width="9.5703125" style="389" bestFit="1" customWidth="1"/>
    <col min="13791" max="13791" width="10.28515625" style="389" customWidth="1"/>
    <col min="13792" max="13799" width="9.5703125" style="389" bestFit="1" customWidth="1"/>
    <col min="13800" max="13800" width="9.5703125" style="389" customWidth="1"/>
    <col min="13801" max="13807" width="9.5703125" style="389" bestFit="1" customWidth="1"/>
    <col min="13808" max="13808" width="9.42578125" style="389" customWidth="1"/>
    <col min="13809" max="13824" width="9.5703125" style="389" bestFit="1" customWidth="1"/>
    <col min="13825" max="13826" width="12.5703125" style="389" bestFit="1" customWidth="1"/>
    <col min="13827" max="13827" width="11.42578125" style="389" bestFit="1" customWidth="1"/>
    <col min="13828" max="13828" width="11" style="389" bestFit="1" customWidth="1"/>
    <col min="13829" max="13829" width="11.7109375" style="389" bestFit="1" customWidth="1"/>
    <col min="13830" max="14018" width="9.140625" style="389"/>
    <col min="14019" max="14019" width="6.7109375" style="389" customWidth="1"/>
    <col min="14020" max="14020" width="39.140625" style="389" customWidth="1"/>
    <col min="14021" max="14021" width="8.7109375" style="389" customWidth="1"/>
    <col min="14022" max="14022" width="11.7109375" style="389" customWidth="1"/>
    <col min="14023" max="14023" width="12.7109375" style="389" customWidth="1"/>
    <col min="14024" max="14024" width="12" style="389" customWidth="1"/>
    <col min="14025" max="14025" width="12.85546875" style="389" customWidth="1"/>
    <col min="14026" max="14026" width="11.42578125" style="389" customWidth="1"/>
    <col min="14027" max="14027" width="10.42578125" style="389" customWidth="1"/>
    <col min="14028" max="14028" width="11.7109375" style="389" customWidth="1"/>
    <col min="14029" max="14029" width="11.140625" style="389" customWidth="1"/>
    <col min="14030" max="14030" width="11.85546875" style="389" bestFit="1" customWidth="1"/>
    <col min="14031" max="14031" width="10.5703125" style="389" bestFit="1" customWidth="1"/>
    <col min="14032" max="14032" width="9.5703125" style="389" bestFit="1" customWidth="1"/>
    <col min="14033" max="14033" width="11.42578125" style="389" customWidth="1"/>
    <col min="14034" max="14034" width="10.5703125" style="389" customWidth="1"/>
    <col min="14035" max="14035" width="7.5703125" style="389" customWidth="1"/>
    <col min="14036" max="14036" width="9.5703125" style="389" bestFit="1" customWidth="1"/>
    <col min="14037" max="14037" width="11" style="389" bestFit="1" customWidth="1"/>
    <col min="14038" max="14038" width="10.140625" style="389" bestFit="1" customWidth="1"/>
    <col min="14039" max="14043" width="9.5703125" style="389" bestFit="1" customWidth="1"/>
    <col min="14044" max="14044" width="10.140625" style="389" bestFit="1" customWidth="1"/>
    <col min="14045" max="14046" width="9.5703125" style="389" bestFit="1" customWidth="1"/>
    <col min="14047" max="14047" width="10.28515625" style="389" customWidth="1"/>
    <col min="14048" max="14055" width="9.5703125" style="389" bestFit="1" customWidth="1"/>
    <col min="14056" max="14056" width="9.5703125" style="389" customWidth="1"/>
    <col min="14057" max="14063" width="9.5703125" style="389" bestFit="1" customWidth="1"/>
    <col min="14064" max="14064" width="9.42578125" style="389" customWidth="1"/>
    <col min="14065" max="14080" width="9.5703125" style="389" bestFit="1" customWidth="1"/>
    <col min="14081" max="14082" width="12.5703125" style="389" bestFit="1" customWidth="1"/>
    <col min="14083" max="14083" width="11.42578125" style="389" bestFit="1" customWidth="1"/>
    <col min="14084" max="14084" width="11" style="389" bestFit="1" customWidth="1"/>
    <col min="14085" max="14085" width="11.7109375" style="389" bestFit="1" customWidth="1"/>
    <col min="14086" max="14274" width="9.140625" style="389"/>
    <col min="14275" max="14275" width="6.7109375" style="389" customWidth="1"/>
    <col min="14276" max="14276" width="39.140625" style="389" customWidth="1"/>
    <col min="14277" max="14277" width="8.7109375" style="389" customWidth="1"/>
    <col min="14278" max="14278" width="11.7109375" style="389" customWidth="1"/>
    <col min="14279" max="14279" width="12.7109375" style="389" customWidth="1"/>
    <col min="14280" max="14280" width="12" style="389" customWidth="1"/>
    <col min="14281" max="14281" width="12.85546875" style="389" customWidth="1"/>
    <col min="14282" max="14282" width="11.42578125" style="389" customWidth="1"/>
    <col min="14283" max="14283" width="10.42578125" style="389" customWidth="1"/>
    <col min="14284" max="14284" width="11.7109375" style="389" customWidth="1"/>
    <col min="14285" max="14285" width="11.140625" style="389" customWidth="1"/>
    <col min="14286" max="14286" width="11.85546875" style="389" bestFit="1" customWidth="1"/>
    <col min="14287" max="14287" width="10.5703125" style="389" bestFit="1" customWidth="1"/>
    <col min="14288" max="14288" width="9.5703125" style="389" bestFit="1" customWidth="1"/>
    <col min="14289" max="14289" width="11.42578125" style="389" customWidth="1"/>
    <col min="14290" max="14290" width="10.5703125" style="389" customWidth="1"/>
    <col min="14291" max="14291" width="7.5703125" style="389" customWidth="1"/>
    <col min="14292" max="14292" width="9.5703125" style="389" bestFit="1" customWidth="1"/>
    <col min="14293" max="14293" width="11" style="389" bestFit="1" customWidth="1"/>
    <col min="14294" max="14294" width="10.140625" style="389" bestFit="1" customWidth="1"/>
    <col min="14295" max="14299" width="9.5703125" style="389" bestFit="1" customWidth="1"/>
    <col min="14300" max="14300" width="10.140625" style="389" bestFit="1" customWidth="1"/>
    <col min="14301" max="14302" width="9.5703125" style="389" bestFit="1" customWidth="1"/>
    <col min="14303" max="14303" width="10.28515625" style="389" customWidth="1"/>
    <col min="14304" max="14311" width="9.5703125" style="389" bestFit="1" customWidth="1"/>
    <col min="14312" max="14312" width="9.5703125" style="389" customWidth="1"/>
    <col min="14313" max="14319" width="9.5703125" style="389" bestFit="1" customWidth="1"/>
    <col min="14320" max="14320" width="9.42578125" style="389" customWidth="1"/>
    <col min="14321" max="14336" width="9.5703125" style="389" bestFit="1" customWidth="1"/>
    <col min="14337" max="14338" width="12.5703125" style="389" bestFit="1" customWidth="1"/>
    <col min="14339" max="14339" width="11.42578125" style="389" bestFit="1" customWidth="1"/>
    <col min="14340" max="14340" width="11" style="389" bestFit="1" customWidth="1"/>
    <col min="14341" max="14341" width="11.7109375" style="389" bestFit="1" customWidth="1"/>
    <col min="14342" max="14530" width="9.140625" style="389"/>
    <col min="14531" max="14531" width="6.7109375" style="389" customWidth="1"/>
    <col min="14532" max="14532" width="39.140625" style="389" customWidth="1"/>
    <col min="14533" max="14533" width="8.7109375" style="389" customWidth="1"/>
    <col min="14534" max="14534" width="11.7109375" style="389" customWidth="1"/>
    <col min="14535" max="14535" width="12.7109375" style="389" customWidth="1"/>
    <col min="14536" max="14536" width="12" style="389" customWidth="1"/>
    <col min="14537" max="14537" width="12.85546875" style="389" customWidth="1"/>
    <col min="14538" max="14538" width="11.42578125" style="389" customWidth="1"/>
    <col min="14539" max="14539" width="10.42578125" style="389" customWidth="1"/>
    <col min="14540" max="14540" width="11.7109375" style="389" customWidth="1"/>
    <col min="14541" max="14541" width="11.140625" style="389" customWidth="1"/>
    <col min="14542" max="14542" width="11.85546875" style="389" bestFit="1" customWidth="1"/>
    <col min="14543" max="14543" width="10.5703125" style="389" bestFit="1" customWidth="1"/>
    <col min="14544" max="14544" width="9.5703125" style="389" bestFit="1" customWidth="1"/>
    <col min="14545" max="14545" width="11.42578125" style="389" customWidth="1"/>
    <col min="14546" max="14546" width="10.5703125" style="389" customWidth="1"/>
    <col min="14547" max="14547" width="7.5703125" style="389" customWidth="1"/>
    <col min="14548" max="14548" width="9.5703125" style="389" bestFit="1" customWidth="1"/>
    <col min="14549" max="14549" width="11" style="389" bestFit="1" customWidth="1"/>
    <col min="14550" max="14550" width="10.140625" style="389" bestFit="1" customWidth="1"/>
    <col min="14551" max="14555" width="9.5703125" style="389" bestFit="1" customWidth="1"/>
    <col min="14556" max="14556" width="10.140625" style="389" bestFit="1" customWidth="1"/>
    <col min="14557" max="14558" width="9.5703125" style="389" bestFit="1" customWidth="1"/>
    <col min="14559" max="14559" width="10.28515625" style="389" customWidth="1"/>
    <col min="14560" max="14567" width="9.5703125" style="389" bestFit="1" customWidth="1"/>
    <col min="14568" max="14568" width="9.5703125" style="389" customWidth="1"/>
    <col min="14569" max="14575" width="9.5703125" style="389" bestFit="1" customWidth="1"/>
    <col min="14576" max="14576" width="9.42578125" style="389" customWidth="1"/>
    <col min="14577" max="14592" width="9.5703125" style="389" bestFit="1" customWidth="1"/>
    <col min="14593" max="14594" width="12.5703125" style="389" bestFit="1" customWidth="1"/>
    <col min="14595" max="14595" width="11.42578125" style="389" bestFit="1" customWidth="1"/>
    <col min="14596" max="14596" width="11" style="389" bestFit="1" customWidth="1"/>
    <col min="14597" max="14597" width="11.7109375" style="389" bestFit="1" customWidth="1"/>
    <col min="14598" max="14786" width="9.140625" style="389"/>
    <col min="14787" max="14787" width="6.7109375" style="389" customWidth="1"/>
    <col min="14788" max="14788" width="39.140625" style="389" customWidth="1"/>
    <col min="14789" max="14789" width="8.7109375" style="389" customWidth="1"/>
    <col min="14790" max="14790" width="11.7109375" style="389" customWidth="1"/>
    <col min="14791" max="14791" width="12.7109375" style="389" customWidth="1"/>
    <col min="14792" max="14792" width="12" style="389" customWidth="1"/>
    <col min="14793" max="14793" width="12.85546875" style="389" customWidth="1"/>
    <col min="14794" max="14794" width="11.42578125" style="389" customWidth="1"/>
    <col min="14795" max="14795" width="10.42578125" style="389" customWidth="1"/>
    <col min="14796" max="14796" width="11.7109375" style="389" customWidth="1"/>
    <col min="14797" max="14797" width="11.140625" style="389" customWidth="1"/>
    <col min="14798" max="14798" width="11.85546875" style="389" bestFit="1" customWidth="1"/>
    <col min="14799" max="14799" width="10.5703125" style="389" bestFit="1" customWidth="1"/>
    <col min="14800" max="14800" width="9.5703125" style="389" bestFit="1" customWidth="1"/>
    <col min="14801" max="14801" width="11.42578125" style="389" customWidth="1"/>
    <col min="14802" max="14802" width="10.5703125" style="389" customWidth="1"/>
    <col min="14803" max="14803" width="7.5703125" style="389" customWidth="1"/>
    <col min="14804" max="14804" width="9.5703125" style="389" bestFit="1" customWidth="1"/>
    <col min="14805" max="14805" width="11" style="389" bestFit="1" customWidth="1"/>
    <col min="14806" max="14806" width="10.140625" style="389" bestFit="1" customWidth="1"/>
    <col min="14807" max="14811" width="9.5703125" style="389" bestFit="1" customWidth="1"/>
    <col min="14812" max="14812" width="10.140625" style="389" bestFit="1" customWidth="1"/>
    <col min="14813" max="14814" width="9.5703125" style="389" bestFit="1" customWidth="1"/>
    <col min="14815" max="14815" width="10.28515625" style="389" customWidth="1"/>
    <col min="14816" max="14823" width="9.5703125" style="389" bestFit="1" customWidth="1"/>
    <col min="14824" max="14824" width="9.5703125" style="389" customWidth="1"/>
    <col min="14825" max="14831" width="9.5703125" style="389" bestFit="1" customWidth="1"/>
    <col min="14832" max="14832" width="9.42578125" style="389" customWidth="1"/>
    <col min="14833" max="14848" width="9.5703125" style="389" bestFit="1" customWidth="1"/>
    <col min="14849" max="14850" width="12.5703125" style="389" bestFit="1" customWidth="1"/>
    <col min="14851" max="14851" width="11.42578125" style="389" bestFit="1" customWidth="1"/>
    <col min="14852" max="14852" width="11" style="389" bestFit="1" customWidth="1"/>
    <col min="14853" max="14853" width="11.7109375" style="389" bestFit="1" customWidth="1"/>
    <col min="14854" max="15042" width="9.140625" style="389"/>
    <col min="15043" max="15043" width="6.7109375" style="389" customWidth="1"/>
    <col min="15044" max="15044" width="39.140625" style="389" customWidth="1"/>
    <col min="15045" max="15045" width="8.7109375" style="389" customWidth="1"/>
    <col min="15046" max="15046" width="11.7109375" style="389" customWidth="1"/>
    <col min="15047" max="15047" width="12.7109375" style="389" customWidth="1"/>
    <col min="15048" max="15048" width="12" style="389" customWidth="1"/>
    <col min="15049" max="15049" width="12.85546875" style="389" customWidth="1"/>
    <col min="15050" max="15050" width="11.42578125" style="389" customWidth="1"/>
    <col min="15051" max="15051" width="10.42578125" style="389" customWidth="1"/>
    <col min="15052" max="15052" width="11.7109375" style="389" customWidth="1"/>
    <col min="15053" max="15053" width="11.140625" style="389" customWidth="1"/>
    <col min="15054" max="15054" width="11.85546875" style="389" bestFit="1" customWidth="1"/>
    <col min="15055" max="15055" width="10.5703125" style="389" bestFit="1" customWidth="1"/>
    <col min="15056" max="15056" width="9.5703125" style="389" bestFit="1" customWidth="1"/>
    <col min="15057" max="15057" width="11.42578125" style="389" customWidth="1"/>
    <col min="15058" max="15058" width="10.5703125" style="389" customWidth="1"/>
    <col min="15059" max="15059" width="7.5703125" style="389" customWidth="1"/>
    <col min="15060" max="15060" width="9.5703125" style="389" bestFit="1" customWidth="1"/>
    <col min="15061" max="15061" width="11" style="389" bestFit="1" customWidth="1"/>
    <col min="15062" max="15062" width="10.140625" style="389" bestFit="1" customWidth="1"/>
    <col min="15063" max="15067" width="9.5703125" style="389" bestFit="1" customWidth="1"/>
    <col min="15068" max="15068" width="10.140625" style="389" bestFit="1" customWidth="1"/>
    <col min="15069" max="15070" width="9.5703125" style="389" bestFit="1" customWidth="1"/>
    <col min="15071" max="15071" width="10.28515625" style="389" customWidth="1"/>
    <col min="15072" max="15079" width="9.5703125" style="389" bestFit="1" customWidth="1"/>
    <col min="15080" max="15080" width="9.5703125" style="389" customWidth="1"/>
    <col min="15081" max="15087" width="9.5703125" style="389" bestFit="1" customWidth="1"/>
    <col min="15088" max="15088" width="9.42578125" style="389" customWidth="1"/>
    <col min="15089" max="15104" width="9.5703125" style="389" bestFit="1" customWidth="1"/>
    <col min="15105" max="15106" width="12.5703125" style="389" bestFit="1" customWidth="1"/>
    <col min="15107" max="15107" width="11.42578125" style="389" bestFit="1" customWidth="1"/>
    <col min="15108" max="15108" width="11" style="389" bestFit="1" customWidth="1"/>
    <col min="15109" max="15109" width="11.7109375" style="389" bestFit="1" customWidth="1"/>
    <col min="15110" max="15298" width="9.140625" style="389"/>
    <col min="15299" max="15299" width="6.7109375" style="389" customWidth="1"/>
    <col min="15300" max="15300" width="39.140625" style="389" customWidth="1"/>
    <col min="15301" max="15301" width="8.7109375" style="389" customWidth="1"/>
    <col min="15302" max="15302" width="11.7109375" style="389" customWidth="1"/>
    <col min="15303" max="15303" width="12.7109375" style="389" customWidth="1"/>
    <col min="15304" max="15304" width="12" style="389" customWidth="1"/>
    <col min="15305" max="15305" width="12.85546875" style="389" customWidth="1"/>
    <col min="15306" max="15306" width="11.42578125" style="389" customWidth="1"/>
    <col min="15307" max="15307" width="10.42578125" style="389" customWidth="1"/>
    <col min="15308" max="15308" width="11.7109375" style="389" customWidth="1"/>
    <col min="15309" max="15309" width="11.140625" style="389" customWidth="1"/>
    <col min="15310" max="15310" width="11.85546875" style="389" bestFit="1" customWidth="1"/>
    <col min="15311" max="15311" width="10.5703125" style="389" bestFit="1" customWidth="1"/>
    <col min="15312" max="15312" width="9.5703125" style="389" bestFit="1" customWidth="1"/>
    <col min="15313" max="15313" width="11.42578125" style="389" customWidth="1"/>
    <col min="15314" max="15314" width="10.5703125" style="389" customWidth="1"/>
    <col min="15315" max="15315" width="7.5703125" style="389" customWidth="1"/>
    <col min="15316" max="15316" width="9.5703125" style="389" bestFit="1" customWidth="1"/>
    <col min="15317" max="15317" width="11" style="389" bestFit="1" customWidth="1"/>
    <col min="15318" max="15318" width="10.140625" style="389" bestFit="1" customWidth="1"/>
    <col min="15319" max="15323" width="9.5703125" style="389" bestFit="1" customWidth="1"/>
    <col min="15324" max="15324" width="10.140625" style="389" bestFit="1" customWidth="1"/>
    <col min="15325" max="15326" width="9.5703125" style="389" bestFit="1" customWidth="1"/>
    <col min="15327" max="15327" width="10.28515625" style="389" customWidth="1"/>
    <col min="15328" max="15335" width="9.5703125" style="389" bestFit="1" customWidth="1"/>
    <col min="15336" max="15336" width="9.5703125" style="389" customWidth="1"/>
    <col min="15337" max="15343" width="9.5703125" style="389" bestFit="1" customWidth="1"/>
    <col min="15344" max="15344" width="9.42578125" style="389" customWidth="1"/>
    <col min="15345" max="15360" width="9.5703125" style="389" bestFit="1" customWidth="1"/>
    <col min="15361" max="15362" width="12.5703125" style="389" bestFit="1" customWidth="1"/>
    <col min="15363" max="15363" width="11.42578125" style="389" bestFit="1" customWidth="1"/>
    <col min="15364" max="15364" width="11" style="389" bestFit="1" customWidth="1"/>
    <col min="15365" max="15365" width="11.7109375" style="389" bestFit="1" customWidth="1"/>
    <col min="15366" max="15554" width="9.140625" style="389"/>
    <col min="15555" max="15555" width="6.7109375" style="389" customWidth="1"/>
    <col min="15556" max="15556" width="39.140625" style="389" customWidth="1"/>
    <col min="15557" max="15557" width="8.7109375" style="389" customWidth="1"/>
    <col min="15558" max="15558" width="11.7109375" style="389" customWidth="1"/>
    <col min="15559" max="15559" width="12.7109375" style="389" customWidth="1"/>
    <col min="15560" max="15560" width="12" style="389" customWidth="1"/>
    <col min="15561" max="15561" width="12.85546875" style="389" customWidth="1"/>
    <col min="15562" max="15562" width="11.42578125" style="389" customWidth="1"/>
    <col min="15563" max="15563" width="10.42578125" style="389" customWidth="1"/>
    <col min="15564" max="15564" width="11.7109375" style="389" customWidth="1"/>
    <col min="15565" max="15565" width="11.140625" style="389" customWidth="1"/>
    <col min="15566" max="15566" width="11.85546875" style="389" bestFit="1" customWidth="1"/>
    <col min="15567" max="15567" width="10.5703125" style="389" bestFit="1" customWidth="1"/>
    <col min="15568" max="15568" width="9.5703125" style="389" bestFit="1" customWidth="1"/>
    <col min="15569" max="15569" width="11.42578125" style="389" customWidth="1"/>
    <col min="15570" max="15570" width="10.5703125" style="389" customWidth="1"/>
    <col min="15571" max="15571" width="7.5703125" style="389" customWidth="1"/>
    <col min="15572" max="15572" width="9.5703125" style="389" bestFit="1" customWidth="1"/>
    <col min="15573" max="15573" width="11" style="389" bestFit="1" customWidth="1"/>
    <col min="15574" max="15574" width="10.140625" style="389" bestFit="1" customWidth="1"/>
    <col min="15575" max="15579" width="9.5703125" style="389" bestFit="1" customWidth="1"/>
    <col min="15580" max="15580" width="10.140625" style="389" bestFit="1" customWidth="1"/>
    <col min="15581" max="15582" width="9.5703125" style="389" bestFit="1" customWidth="1"/>
    <col min="15583" max="15583" width="10.28515625" style="389" customWidth="1"/>
    <col min="15584" max="15591" width="9.5703125" style="389" bestFit="1" customWidth="1"/>
    <col min="15592" max="15592" width="9.5703125" style="389" customWidth="1"/>
    <col min="15593" max="15599" width="9.5703125" style="389" bestFit="1" customWidth="1"/>
    <col min="15600" max="15600" width="9.42578125" style="389" customWidth="1"/>
    <col min="15601" max="15616" width="9.5703125" style="389" bestFit="1" customWidth="1"/>
    <col min="15617" max="15618" width="12.5703125" style="389" bestFit="1" customWidth="1"/>
    <col min="15619" max="15619" width="11.42578125" style="389" bestFit="1" customWidth="1"/>
    <col min="15620" max="15620" width="11" style="389" bestFit="1" customWidth="1"/>
    <col min="15621" max="15621" width="11.7109375" style="389" bestFit="1" customWidth="1"/>
    <col min="15622" max="15810" width="9.140625" style="389"/>
    <col min="15811" max="15811" width="6.7109375" style="389" customWidth="1"/>
    <col min="15812" max="15812" width="39.140625" style="389" customWidth="1"/>
    <col min="15813" max="15813" width="8.7109375" style="389" customWidth="1"/>
    <col min="15814" max="15814" width="11.7109375" style="389" customWidth="1"/>
    <col min="15815" max="15815" width="12.7109375" style="389" customWidth="1"/>
    <col min="15816" max="15816" width="12" style="389" customWidth="1"/>
    <col min="15817" max="15817" width="12.85546875" style="389" customWidth="1"/>
    <col min="15818" max="15818" width="11.42578125" style="389" customWidth="1"/>
    <col min="15819" max="15819" width="10.42578125" style="389" customWidth="1"/>
    <col min="15820" max="15820" width="11.7109375" style="389" customWidth="1"/>
    <col min="15821" max="15821" width="11.140625" style="389" customWidth="1"/>
    <col min="15822" max="15822" width="11.85546875" style="389" bestFit="1" customWidth="1"/>
    <col min="15823" max="15823" width="10.5703125" style="389" bestFit="1" customWidth="1"/>
    <col min="15824" max="15824" width="9.5703125" style="389" bestFit="1" customWidth="1"/>
    <col min="15825" max="15825" width="11.42578125" style="389" customWidth="1"/>
    <col min="15826" max="15826" width="10.5703125" style="389" customWidth="1"/>
    <col min="15827" max="15827" width="7.5703125" style="389" customWidth="1"/>
    <col min="15828" max="15828" width="9.5703125" style="389" bestFit="1" customWidth="1"/>
    <col min="15829" max="15829" width="11" style="389" bestFit="1" customWidth="1"/>
    <col min="15830" max="15830" width="10.140625" style="389" bestFit="1" customWidth="1"/>
    <col min="15831" max="15835" width="9.5703125" style="389" bestFit="1" customWidth="1"/>
    <col min="15836" max="15836" width="10.140625" style="389" bestFit="1" customWidth="1"/>
    <col min="15837" max="15838" width="9.5703125" style="389" bestFit="1" customWidth="1"/>
    <col min="15839" max="15839" width="10.28515625" style="389" customWidth="1"/>
    <col min="15840" max="15847" width="9.5703125" style="389" bestFit="1" customWidth="1"/>
    <col min="15848" max="15848" width="9.5703125" style="389" customWidth="1"/>
    <col min="15849" max="15855" width="9.5703125" style="389" bestFit="1" customWidth="1"/>
    <col min="15856" max="15856" width="9.42578125" style="389" customWidth="1"/>
    <col min="15857" max="15872" width="9.5703125" style="389" bestFit="1" customWidth="1"/>
    <col min="15873" max="15874" width="12.5703125" style="389" bestFit="1" customWidth="1"/>
    <col min="15875" max="15875" width="11.42578125" style="389" bestFit="1" customWidth="1"/>
    <col min="15876" max="15876" width="11" style="389" bestFit="1" customWidth="1"/>
    <col min="15877" max="15877" width="11.7109375" style="389" bestFit="1" customWidth="1"/>
    <col min="15878" max="16066" width="9.140625" style="389"/>
    <col min="16067" max="16067" width="6.7109375" style="389" customWidth="1"/>
    <col min="16068" max="16068" width="39.140625" style="389" customWidth="1"/>
    <col min="16069" max="16069" width="8.7109375" style="389" customWidth="1"/>
    <col min="16070" max="16070" width="11.7109375" style="389" customWidth="1"/>
    <col min="16071" max="16071" width="12.7109375" style="389" customWidth="1"/>
    <col min="16072" max="16072" width="12" style="389" customWidth="1"/>
    <col min="16073" max="16073" width="12.85546875" style="389" customWidth="1"/>
    <col min="16074" max="16074" width="11.42578125" style="389" customWidth="1"/>
    <col min="16075" max="16075" width="10.42578125" style="389" customWidth="1"/>
    <col min="16076" max="16076" width="11.7109375" style="389" customWidth="1"/>
    <col min="16077" max="16077" width="11.140625" style="389" customWidth="1"/>
    <col min="16078" max="16078" width="11.85546875" style="389" bestFit="1" customWidth="1"/>
    <col min="16079" max="16079" width="10.5703125" style="389" bestFit="1" customWidth="1"/>
    <col min="16080" max="16080" width="9.5703125" style="389" bestFit="1" customWidth="1"/>
    <col min="16081" max="16081" width="11.42578125" style="389" customWidth="1"/>
    <col min="16082" max="16082" width="10.5703125" style="389" customWidth="1"/>
    <col min="16083" max="16083" width="7.5703125" style="389" customWidth="1"/>
    <col min="16084" max="16084" width="9.5703125" style="389" bestFit="1" customWidth="1"/>
    <col min="16085" max="16085" width="11" style="389" bestFit="1" customWidth="1"/>
    <col min="16086" max="16086" width="10.140625" style="389" bestFit="1" customWidth="1"/>
    <col min="16087" max="16091" width="9.5703125" style="389" bestFit="1" customWidth="1"/>
    <col min="16092" max="16092" width="10.140625" style="389" bestFit="1" customWidth="1"/>
    <col min="16093" max="16094" width="9.5703125" style="389" bestFit="1" customWidth="1"/>
    <col min="16095" max="16095" width="10.28515625" style="389" customWidth="1"/>
    <col min="16096" max="16103" width="9.5703125" style="389" bestFit="1" customWidth="1"/>
    <col min="16104" max="16104" width="9.5703125" style="389" customWidth="1"/>
    <col min="16105" max="16111" width="9.5703125" style="389" bestFit="1" customWidth="1"/>
    <col min="16112" max="16112" width="9.42578125" style="389" customWidth="1"/>
    <col min="16113" max="16128" width="9.5703125" style="389" bestFit="1" customWidth="1"/>
    <col min="16129" max="16130" width="12.5703125" style="389" bestFit="1" customWidth="1"/>
    <col min="16131" max="16131" width="11.42578125" style="389" bestFit="1" customWidth="1"/>
    <col min="16132" max="16132" width="11" style="389" bestFit="1" customWidth="1"/>
    <col min="16133" max="16133" width="11.7109375" style="389" bestFit="1" customWidth="1"/>
    <col min="16134" max="16384" width="9.140625" style="389"/>
  </cols>
  <sheetData>
    <row r="1" spans="1:63" ht="15.75" customHeight="1" x14ac:dyDescent="0.2">
      <c r="A1" s="288" t="s">
        <v>1295</v>
      </c>
      <c r="D1" s="312"/>
      <c r="E1" s="312"/>
      <c r="F1" s="312"/>
      <c r="G1" s="312"/>
      <c r="H1" s="312"/>
      <c r="I1" s="312"/>
      <c r="J1" s="312"/>
      <c r="K1" s="312"/>
      <c r="L1" s="312"/>
      <c r="M1" s="312"/>
      <c r="N1" s="312"/>
      <c r="O1" s="312"/>
      <c r="P1" s="312"/>
      <c r="Q1" s="312"/>
      <c r="R1" s="312"/>
      <c r="S1" s="312"/>
      <c r="T1" s="312"/>
      <c r="U1" s="312"/>
      <c r="V1" s="312"/>
      <c r="W1" s="312"/>
      <c r="X1" s="312"/>
      <c r="Y1" s="312"/>
      <c r="Z1" s="312"/>
      <c r="AA1" s="312"/>
      <c r="AB1" s="312"/>
      <c r="AC1" s="313"/>
      <c r="AD1" s="313"/>
      <c r="AE1" s="313"/>
      <c r="AF1" s="313"/>
      <c r="AG1" s="313"/>
      <c r="AH1" s="313"/>
      <c r="AI1" s="313"/>
      <c r="AJ1" s="313"/>
      <c r="AK1" s="313"/>
      <c r="AL1" s="312"/>
      <c r="AM1" s="312"/>
      <c r="AN1" s="312"/>
      <c r="AO1" s="312"/>
      <c r="AP1" s="313"/>
      <c r="AQ1" s="313"/>
      <c r="AR1" s="313"/>
      <c r="AS1" s="313"/>
      <c r="AT1" s="312"/>
      <c r="AU1" s="312"/>
      <c r="AV1" s="312"/>
      <c r="AW1" s="312"/>
      <c r="AX1" s="312"/>
      <c r="AY1" s="312"/>
      <c r="AZ1" s="312"/>
      <c r="BA1" s="312"/>
      <c r="BB1" s="312"/>
      <c r="BC1" s="312"/>
      <c r="BD1" s="312"/>
      <c r="BE1" s="312"/>
      <c r="BF1" s="312"/>
      <c r="BG1" s="313"/>
      <c r="BH1" s="313"/>
      <c r="BI1" s="313"/>
      <c r="BJ1" s="314"/>
      <c r="BK1" s="314"/>
    </row>
    <row r="2" spans="1:63" ht="27" customHeight="1" x14ac:dyDescent="0.2">
      <c r="A2" s="283" t="s">
        <v>1309</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row>
    <row r="3" spans="1:63" ht="11.25" customHeight="1" thickBot="1" x14ac:dyDescent="0.25">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2"/>
      <c r="AG3" s="312"/>
      <c r="AH3" s="312"/>
      <c r="AI3" s="312"/>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4"/>
      <c r="BJ3" s="314" t="s">
        <v>0</v>
      </c>
      <c r="BK3" s="314"/>
    </row>
    <row r="4" spans="1:63" ht="15.75" customHeight="1" thickTop="1" x14ac:dyDescent="0.2">
      <c r="A4" s="1524" t="s">
        <v>1</v>
      </c>
      <c r="B4" s="1526" t="s">
        <v>514</v>
      </c>
      <c r="C4" s="1526" t="s">
        <v>3</v>
      </c>
      <c r="D4" s="1515" t="s">
        <v>1260</v>
      </c>
      <c r="E4" s="1520" t="s">
        <v>1261</v>
      </c>
      <c r="F4" s="1521" t="s">
        <v>1262</v>
      </c>
      <c r="G4" s="1522"/>
      <c r="H4" s="1522"/>
      <c r="I4" s="1522"/>
      <c r="J4" s="1522"/>
      <c r="K4" s="1522"/>
      <c r="L4" s="1522"/>
      <c r="M4" s="1522"/>
      <c r="N4" s="1522"/>
      <c r="O4" s="1522"/>
      <c r="P4" s="1522"/>
      <c r="Q4" s="1522"/>
      <c r="R4" s="1522"/>
      <c r="S4" s="1522"/>
      <c r="T4" s="1522"/>
      <c r="U4" s="1522"/>
      <c r="V4" s="1522"/>
      <c r="W4" s="1522"/>
      <c r="X4" s="1522"/>
      <c r="Y4" s="1522"/>
      <c r="Z4" s="1522"/>
      <c r="AA4" s="1522"/>
      <c r="AB4" s="1522"/>
      <c r="AC4" s="1522"/>
      <c r="AD4" s="1522"/>
      <c r="AE4" s="1522"/>
      <c r="AF4" s="1522"/>
      <c r="AG4" s="1522"/>
      <c r="AH4" s="1522"/>
      <c r="AI4" s="1522"/>
      <c r="AJ4" s="1522"/>
      <c r="AK4" s="1522"/>
      <c r="AL4" s="1522"/>
      <c r="AM4" s="1522"/>
      <c r="AN4" s="1522"/>
      <c r="AO4" s="1522"/>
      <c r="AP4" s="1522"/>
      <c r="AQ4" s="1522"/>
      <c r="AR4" s="1522"/>
      <c r="AS4" s="1522"/>
      <c r="AT4" s="1522"/>
      <c r="AU4" s="1522"/>
      <c r="AV4" s="1522"/>
      <c r="AW4" s="1522"/>
      <c r="AX4" s="1522"/>
      <c r="AY4" s="1522"/>
      <c r="AZ4" s="1522"/>
      <c r="BA4" s="1522"/>
      <c r="BB4" s="1522"/>
      <c r="BC4" s="1522"/>
      <c r="BD4" s="1522"/>
      <c r="BE4" s="1522"/>
      <c r="BF4" s="1522"/>
      <c r="BG4" s="1522"/>
      <c r="BH4" s="1522"/>
      <c r="BI4" s="1523"/>
      <c r="BJ4" s="1530" t="s">
        <v>1263</v>
      </c>
      <c r="BK4" s="1530" t="s">
        <v>1264</v>
      </c>
    </row>
    <row r="5" spans="1:63" ht="27" customHeight="1" x14ac:dyDescent="0.2">
      <c r="A5" s="1525"/>
      <c r="B5" s="1513"/>
      <c r="C5" s="1513"/>
      <c r="D5" s="1516"/>
      <c r="E5" s="1516"/>
      <c r="F5" s="333" t="s">
        <v>39</v>
      </c>
      <c r="G5" s="184" t="s">
        <v>42</v>
      </c>
      <c r="H5" s="326" t="s">
        <v>44</v>
      </c>
      <c r="I5" s="326" t="s">
        <v>46</v>
      </c>
      <c r="J5" s="184" t="s">
        <v>49</v>
      </c>
      <c r="K5" s="184" t="s">
        <v>52</v>
      </c>
      <c r="L5" s="184" t="s">
        <v>55</v>
      </c>
      <c r="M5" s="184" t="s">
        <v>58</v>
      </c>
      <c r="N5" s="184" t="s">
        <v>61</v>
      </c>
      <c r="O5" s="184" t="s">
        <v>63</v>
      </c>
      <c r="P5" s="184" t="s">
        <v>66</v>
      </c>
      <c r="Q5" s="184" t="s">
        <v>68</v>
      </c>
      <c r="R5" s="333" t="s">
        <v>70</v>
      </c>
      <c r="S5" s="184" t="s">
        <v>73</v>
      </c>
      <c r="T5" s="184" t="s">
        <v>76</v>
      </c>
      <c r="U5" s="184" t="s">
        <v>79</v>
      </c>
      <c r="V5" s="184" t="s">
        <v>521</v>
      </c>
      <c r="W5" s="184" t="s">
        <v>82</v>
      </c>
      <c r="X5" s="184" t="s">
        <v>85</v>
      </c>
      <c r="Y5" s="184" t="s">
        <v>88</v>
      </c>
      <c r="Z5" s="184" t="s">
        <v>91</v>
      </c>
      <c r="AA5" s="184" t="s">
        <v>93</v>
      </c>
      <c r="AB5" s="184" t="s">
        <v>96</v>
      </c>
      <c r="AC5" s="326" t="s">
        <v>99</v>
      </c>
      <c r="AD5" s="326" t="s">
        <v>101</v>
      </c>
      <c r="AE5" s="326" t="s">
        <v>103</v>
      </c>
      <c r="AF5" s="326" t="s">
        <v>105</v>
      </c>
      <c r="AG5" s="326" t="s">
        <v>107</v>
      </c>
      <c r="AH5" s="326" t="s">
        <v>109</v>
      </c>
      <c r="AI5" s="326" t="s">
        <v>111</v>
      </c>
      <c r="AJ5" s="326" t="s">
        <v>113</v>
      </c>
      <c r="AK5" s="326" t="s">
        <v>115</v>
      </c>
      <c r="AL5" s="184" t="s">
        <v>117</v>
      </c>
      <c r="AM5" s="184" t="s">
        <v>119</v>
      </c>
      <c r="AN5" s="184" t="s">
        <v>121</v>
      </c>
      <c r="AO5" s="184" t="s">
        <v>123</v>
      </c>
      <c r="AP5" s="326" t="s">
        <v>125</v>
      </c>
      <c r="AQ5" s="326" t="s">
        <v>127</v>
      </c>
      <c r="AR5" s="326" t="s">
        <v>129</v>
      </c>
      <c r="AS5" s="184" t="s">
        <v>131</v>
      </c>
      <c r="AT5" s="184" t="s">
        <v>134</v>
      </c>
      <c r="AU5" s="184" t="s">
        <v>137</v>
      </c>
      <c r="AV5" s="184" t="s">
        <v>140</v>
      </c>
      <c r="AW5" s="184" t="s">
        <v>143</v>
      </c>
      <c r="AX5" s="184" t="s">
        <v>146</v>
      </c>
      <c r="AY5" s="184" t="s">
        <v>149</v>
      </c>
      <c r="AZ5" s="184" t="s">
        <v>152</v>
      </c>
      <c r="BA5" s="184" t="s">
        <v>155</v>
      </c>
      <c r="BB5" s="184" t="s">
        <v>157</v>
      </c>
      <c r="BC5" s="184" t="s">
        <v>160</v>
      </c>
      <c r="BD5" s="184" t="s">
        <v>163</v>
      </c>
      <c r="BE5" s="333" t="s">
        <v>165</v>
      </c>
      <c r="BF5" s="351" t="s">
        <v>167</v>
      </c>
      <c r="BG5" s="351" t="s">
        <v>525</v>
      </c>
      <c r="BH5" s="351" t="s">
        <v>528</v>
      </c>
      <c r="BI5" s="351" t="s">
        <v>169</v>
      </c>
      <c r="BJ5" s="1511"/>
      <c r="BK5" s="1511"/>
    </row>
    <row r="6" spans="1:63" ht="20.100000000000001" customHeight="1" x14ac:dyDescent="0.2">
      <c r="A6" s="374"/>
      <c r="B6" s="334" t="s">
        <v>1265</v>
      </c>
      <c r="C6" s="334"/>
      <c r="D6" s="308">
        <v>1684.93</v>
      </c>
      <c r="E6" s="308"/>
      <c r="F6" s="308"/>
      <c r="G6" s="308"/>
      <c r="H6" s="308"/>
      <c r="I6" s="308"/>
      <c r="J6" s="308"/>
      <c r="K6" s="308"/>
      <c r="L6" s="308"/>
      <c r="M6" s="308"/>
      <c r="N6" s="308"/>
      <c r="O6" s="308"/>
      <c r="P6" s="308"/>
      <c r="Q6" s="308"/>
      <c r="R6" s="308"/>
      <c r="S6" s="308"/>
      <c r="T6" s="308"/>
      <c r="U6" s="308"/>
      <c r="V6" s="308"/>
      <c r="W6" s="308"/>
      <c r="X6" s="308"/>
      <c r="Y6" s="308"/>
      <c r="Z6" s="308"/>
      <c r="AA6" s="308"/>
      <c r="AB6" s="308"/>
      <c r="AC6" s="335"/>
      <c r="AD6" s="335"/>
      <c r="AE6" s="335"/>
      <c r="AF6" s="335"/>
      <c r="AG6" s="335"/>
      <c r="AH6" s="335"/>
      <c r="AI6" s="335"/>
      <c r="AJ6" s="335"/>
      <c r="AK6" s="335"/>
      <c r="AL6" s="308"/>
      <c r="AM6" s="308"/>
      <c r="AN6" s="308"/>
      <c r="AO6" s="308"/>
      <c r="AP6" s="335"/>
      <c r="AQ6" s="335"/>
      <c r="AR6" s="335"/>
      <c r="AS6" s="308"/>
      <c r="AT6" s="308"/>
      <c r="AU6" s="308"/>
      <c r="AV6" s="308"/>
      <c r="AW6" s="308"/>
      <c r="AX6" s="308"/>
      <c r="AY6" s="308"/>
      <c r="AZ6" s="308"/>
      <c r="BA6" s="308"/>
      <c r="BB6" s="308"/>
      <c r="BC6" s="308"/>
      <c r="BD6" s="308"/>
      <c r="BE6" s="308"/>
      <c r="BF6" s="308"/>
      <c r="BG6" s="335"/>
      <c r="BH6" s="335"/>
      <c r="BI6" s="335"/>
      <c r="BJ6" s="336"/>
      <c r="BK6" s="336">
        <v>1684.9299999999998</v>
      </c>
    </row>
    <row r="7" spans="1:63" ht="20.100000000000001" customHeight="1" x14ac:dyDescent="0.2">
      <c r="A7" s="374">
        <v>1</v>
      </c>
      <c r="B7" s="337" t="s">
        <v>38</v>
      </c>
      <c r="C7" s="334" t="s">
        <v>39</v>
      </c>
      <c r="D7" s="320">
        <v>104.07000000000001</v>
      </c>
      <c r="E7" s="320">
        <v>0</v>
      </c>
      <c r="F7" s="320">
        <v>0</v>
      </c>
      <c r="G7" s="320">
        <v>0</v>
      </c>
      <c r="H7" s="320">
        <v>0</v>
      </c>
      <c r="I7" s="320">
        <v>0</v>
      </c>
      <c r="J7" s="320">
        <v>0</v>
      </c>
      <c r="K7" s="320">
        <v>0</v>
      </c>
      <c r="L7" s="320">
        <v>0</v>
      </c>
      <c r="M7" s="320">
        <v>0</v>
      </c>
      <c r="N7" s="320">
        <v>0</v>
      </c>
      <c r="O7" s="320">
        <v>0</v>
      </c>
      <c r="P7" s="320">
        <v>0</v>
      </c>
      <c r="Q7" s="320">
        <v>0</v>
      </c>
      <c r="R7" s="320">
        <v>0</v>
      </c>
      <c r="S7" s="320">
        <v>0</v>
      </c>
      <c r="T7" s="320">
        <v>0</v>
      </c>
      <c r="U7" s="320">
        <v>0</v>
      </c>
      <c r="V7" s="320">
        <v>0</v>
      </c>
      <c r="W7" s="320">
        <v>0</v>
      </c>
      <c r="X7" s="320">
        <v>0</v>
      </c>
      <c r="Y7" s="320">
        <v>0</v>
      </c>
      <c r="Z7" s="320">
        <v>0</v>
      </c>
      <c r="AA7" s="320">
        <v>0</v>
      </c>
      <c r="AB7" s="320">
        <v>0</v>
      </c>
      <c r="AC7" s="338">
        <v>0</v>
      </c>
      <c r="AD7" s="338">
        <v>0</v>
      </c>
      <c r="AE7" s="338">
        <v>0</v>
      </c>
      <c r="AF7" s="338">
        <v>0</v>
      </c>
      <c r="AG7" s="338">
        <v>0</v>
      </c>
      <c r="AH7" s="338">
        <v>0</v>
      </c>
      <c r="AI7" s="338">
        <v>0</v>
      </c>
      <c r="AJ7" s="338">
        <v>0</v>
      </c>
      <c r="AK7" s="338">
        <v>0</v>
      </c>
      <c r="AL7" s="320">
        <v>0</v>
      </c>
      <c r="AM7" s="320">
        <v>0</v>
      </c>
      <c r="AN7" s="320">
        <v>0</v>
      </c>
      <c r="AO7" s="320">
        <v>0</v>
      </c>
      <c r="AP7" s="338">
        <v>0</v>
      </c>
      <c r="AQ7" s="338">
        <v>0</v>
      </c>
      <c r="AR7" s="338">
        <v>0</v>
      </c>
      <c r="AS7" s="320">
        <v>0</v>
      </c>
      <c r="AT7" s="320">
        <v>0</v>
      </c>
      <c r="AU7" s="320">
        <v>0</v>
      </c>
      <c r="AV7" s="320">
        <v>0</v>
      </c>
      <c r="AW7" s="320">
        <v>0</v>
      </c>
      <c r="AX7" s="320">
        <v>0</v>
      </c>
      <c r="AY7" s="320">
        <v>0</v>
      </c>
      <c r="AZ7" s="320">
        <v>0</v>
      </c>
      <c r="BA7" s="320">
        <v>0</v>
      </c>
      <c r="BB7" s="320">
        <v>0</v>
      </c>
      <c r="BC7" s="320">
        <v>0</v>
      </c>
      <c r="BD7" s="320">
        <v>0</v>
      </c>
      <c r="BE7" s="320">
        <v>0</v>
      </c>
      <c r="BF7" s="320">
        <v>0</v>
      </c>
      <c r="BG7" s="338">
        <v>0</v>
      </c>
      <c r="BH7" s="338">
        <v>0</v>
      </c>
      <c r="BI7" s="338">
        <v>0</v>
      </c>
      <c r="BJ7" s="339">
        <v>-27.759999999999998</v>
      </c>
      <c r="BK7" s="339">
        <v>76.31</v>
      </c>
    </row>
    <row r="8" spans="1:63" ht="20.100000000000001" customHeight="1" x14ac:dyDescent="0.2">
      <c r="A8" s="375" t="s">
        <v>40</v>
      </c>
      <c r="B8" s="341" t="s">
        <v>41</v>
      </c>
      <c r="C8" s="340" t="s">
        <v>42</v>
      </c>
      <c r="D8" s="202">
        <v>0</v>
      </c>
      <c r="E8" s="202">
        <v>0</v>
      </c>
      <c r="F8" s="320">
        <v>0</v>
      </c>
      <c r="G8" s="202">
        <v>0</v>
      </c>
      <c r="H8" s="202">
        <v>0</v>
      </c>
      <c r="I8" s="202">
        <v>0</v>
      </c>
      <c r="J8" s="202">
        <v>0</v>
      </c>
      <c r="K8" s="202">
        <v>0</v>
      </c>
      <c r="L8" s="202">
        <v>0</v>
      </c>
      <c r="M8" s="202">
        <v>0</v>
      </c>
      <c r="N8" s="202">
        <v>0</v>
      </c>
      <c r="O8" s="202">
        <v>0</v>
      </c>
      <c r="P8" s="202">
        <v>0</v>
      </c>
      <c r="Q8" s="202">
        <v>0</v>
      </c>
      <c r="R8" s="202">
        <v>0</v>
      </c>
      <c r="S8" s="202">
        <v>0</v>
      </c>
      <c r="T8" s="202">
        <v>0</v>
      </c>
      <c r="U8" s="202">
        <v>0</v>
      </c>
      <c r="V8" s="202">
        <v>0</v>
      </c>
      <c r="W8" s="202">
        <v>0</v>
      </c>
      <c r="X8" s="202">
        <v>0</v>
      </c>
      <c r="Y8" s="202">
        <v>0</v>
      </c>
      <c r="Z8" s="202">
        <v>0</v>
      </c>
      <c r="AA8" s="202">
        <v>0</v>
      </c>
      <c r="AB8" s="202">
        <v>0</v>
      </c>
      <c r="AC8" s="319">
        <v>0</v>
      </c>
      <c r="AD8" s="319">
        <v>0</v>
      </c>
      <c r="AE8" s="319">
        <v>0</v>
      </c>
      <c r="AF8" s="319">
        <v>0</v>
      </c>
      <c r="AG8" s="319">
        <v>0</v>
      </c>
      <c r="AH8" s="319">
        <v>0</v>
      </c>
      <c r="AI8" s="319">
        <v>0</v>
      </c>
      <c r="AJ8" s="319">
        <v>0</v>
      </c>
      <c r="AK8" s="319">
        <v>0</v>
      </c>
      <c r="AL8" s="202">
        <v>0</v>
      </c>
      <c r="AM8" s="202">
        <v>0</v>
      </c>
      <c r="AN8" s="202">
        <v>0</v>
      </c>
      <c r="AO8" s="202">
        <v>0</v>
      </c>
      <c r="AP8" s="319">
        <v>0</v>
      </c>
      <c r="AQ8" s="319">
        <v>0</v>
      </c>
      <c r="AR8" s="319">
        <v>0</v>
      </c>
      <c r="AS8" s="202">
        <v>0</v>
      </c>
      <c r="AT8" s="202">
        <v>0</v>
      </c>
      <c r="AU8" s="202">
        <v>0</v>
      </c>
      <c r="AV8" s="202">
        <v>0</v>
      </c>
      <c r="AW8" s="202">
        <v>0</v>
      </c>
      <c r="AX8" s="202">
        <v>0</v>
      </c>
      <c r="AY8" s="202">
        <v>0</v>
      </c>
      <c r="AZ8" s="202">
        <v>0</v>
      </c>
      <c r="BA8" s="202">
        <v>0</v>
      </c>
      <c r="BB8" s="202">
        <v>0</v>
      </c>
      <c r="BC8" s="202">
        <v>0</v>
      </c>
      <c r="BD8" s="202">
        <v>0</v>
      </c>
      <c r="BE8" s="202">
        <v>0</v>
      </c>
      <c r="BF8" s="202">
        <v>0</v>
      </c>
      <c r="BG8" s="319">
        <v>0</v>
      </c>
      <c r="BH8" s="319">
        <v>0</v>
      </c>
      <c r="BI8" s="319">
        <v>0</v>
      </c>
      <c r="BJ8" s="321">
        <v>0</v>
      </c>
      <c r="BK8" s="321">
        <v>0</v>
      </c>
    </row>
    <row r="9" spans="1:63" ht="20.100000000000001" customHeight="1" x14ac:dyDescent="0.2">
      <c r="A9" s="375"/>
      <c r="B9" s="342" t="s">
        <v>43</v>
      </c>
      <c r="C9" s="343" t="s">
        <v>44</v>
      </c>
      <c r="D9" s="202">
        <v>0</v>
      </c>
      <c r="E9" s="202">
        <v>0</v>
      </c>
      <c r="F9" s="320">
        <v>0</v>
      </c>
      <c r="G9" s="202">
        <v>0</v>
      </c>
      <c r="H9" s="202">
        <v>0</v>
      </c>
      <c r="I9" s="202">
        <v>0</v>
      </c>
      <c r="J9" s="202">
        <v>0</v>
      </c>
      <c r="K9" s="202">
        <v>0</v>
      </c>
      <c r="L9" s="202">
        <v>0</v>
      </c>
      <c r="M9" s="202">
        <v>0</v>
      </c>
      <c r="N9" s="202">
        <v>0</v>
      </c>
      <c r="O9" s="202">
        <v>0</v>
      </c>
      <c r="P9" s="202">
        <v>0</v>
      </c>
      <c r="Q9" s="202">
        <v>0</v>
      </c>
      <c r="R9" s="202">
        <v>0</v>
      </c>
      <c r="S9" s="202">
        <v>0</v>
      </c>
      <c r="T9" s="202">
        <v>0</v>
      </c>
      <c r="U9" s="202">
        <v>0</v>
      </c>
      <c r="V9" s="202">
        <v>0</v>
      </c>
      <c r="W9" s="202">
        <v>0</v>
      </c>
      <c r="X9" s="202">
        <v>0</v>
      </c>
      <c r="Y9" s="202">
        <v>0</v>
      </c>
      <c r="Z9" s="202">
        <v>0</v>
      </c>
      <c r="AA9" s="202">
        <v>0</v>
      </c>
      <c r="AB9" s="202">
        <v>0</v>
      </c>
      <c r="AC9" s="319">
        <v>0</v>
      </c>
      <c r="AD9" s="319">
        <v>0</v>
      </c>
      <c r="AE9" s="319">
        <v>0</v>
      </c>
      <c r="AF9" s="319">
        <v>0</v>
      </c>
      <c r="AG9" s="319">
        <v>0</v>
      </c>
      <c r="AH9" s="319">
        <v>0</v>
      </c>
      <c r="AI9" s="319">
        <v>0</v>
      </c>
      <c r="AJ9" s="319">
        <v>0</v>
      </c>
      <c r="AK9" s="319">
        <v>0</v>
      </c>
      <c r="AL9" s="202">
        <v>0</v>
      </c>
      <c r="AM9" s="202">
        <v>0</v>
      </c>
      <c r="AN9" s="202">
        <v>0</v>
      </c>
      <c r="AO9" s="202">
        <v>0</v>
      </c>
      <c r="AP9" s="319">
        <v>0</v>
      </c>
      <c r="AQ9" s="319">
        <v>0</v>
      </c>
      <c r="AR9" s="319">
        <v>0</v>
      </c>
      <c r="AS9" s="202">
        <v>0</v>
      </c>
      <c r="AT9" s="202">
        <v>0</v>
      </c>
      <c r="AU9" s="202">
        <v>0</v>
      </c>
      <c r="AV9" s="202">
        <v>0</v>
      </c>
      <c r="AW9" s="202">
        <v>0</v>
      </c>
      <c r="AX9" s="202">
        <v>0</v>
      </c>
      <c r="AY9" s="202">
        <v>0</v>
      </c>
      <c r="AZ9" s="202">
        <v>0</v>
      </c>
      <c r="BA9" s="202">
        <v>0</v>
      </c>
      <c r="BB9" s="202">
        <v>0</v>
      </c>
      <c r="BC9" s="202">
        <v>0</v>
      </c>
      <c r="BD9" s="202">
        <v>0</v>
      </c>
      <c r="BE9" s="202">
        <v>0</v>
      </c>
      <c r="BF9" s="202">
        <v>0</v>
      </c>
      <c r="BG9" s="319">
        <v>0</v>
      </c>
      <c r="BH9" s="319">
        <v>0</v>
      </c>
      <c r="BI9" s="319">
        <v>0</v>
      </c>
      <c r="BJ9" s="321">
        <v>0</v>
      </c>
      <c r="BK9" s="321">
        <v>0</v>
      </c>
    </row>
    <row r="10" spans="1:63" ht="20.100000000000001" customHeight="1" x14ac:dyDescent="0.2">
      <c r="A10" s="375"/>
      <c r="B10" s="342" t="s">
        <v>661</v>
      </c>
      <c r="C10" s="343" t="s">
        <v>46</v>
      </c>
      <c r="D10" s="202">
        <v>0</v>
      </c>
      <c r="E10" s="202">
        <v>0</v>
      </c>
      <c r="F10" s="320">
        <v>0</v>
      </c>
      <c r="G10" s="202">
        <v>0</v>
      </c>
      <c r="H10" s="202">
        <v>0</v>
      </c>
      <c r="I10" s="202">
        <v>0</v>
      </c>
      <c r="J10" s="202">
        <v>0</v>
      </c>
      <c r="K10" s="202">
        <v>0</v>
      </c>
      <c r="L10" s="202">
        <v>0</v>
      </c>
      <c r="M10" s="202">
        <v>0</v>
      </c>
      <c r="N10" s="202">
        <v>0</v>
      </c>
      <c r="O10" s="202">
        <v>0</v>
      </c>
      <c r="P10" s="202">
        <v>0</v>
      </c>
      <c r="Q10" s="202">
        <v>0</v>
      </c>
      <c r="R10" s="202">
        <v>0</v>
      </c>
      <c r="S10" s="202">
        <v>0</v>
      </c>
      <c r="T10" s="202">
        <v>0</v>
      </c>
      <c r="U10" s="202">
        <v>0</v>
      </c>
      <c r="V10" s="202">
        <v>0</v>
      </c>
      <c r="W10" s="202">
        <v>0</v>
      </c>
      <c r="X10" s="202">
        <v>0</v>
      </c>
      <c r="Y10" s="202">
        <v>0</v>
      </c>
      <c r="Z10" s="202">
        <v>0</v>
      </c>
      <c r="AA10" s="202">
        <v>0</v>
      </c>
      <c r="AB10" s="202">
        <v>0</v>
      </c>
      <c r="AC10" s="319">
        <v>0</v>
      </c>
      <c r="AD10" s="319">
        <v>0</v>
      </c>
      <c r="AE10" s="319">
        <v>0</v>
      </c>
      <c r="AF10" s="319">
        <v>0</v>
      </c>
      <c r="AG10" s="319">
        <v>0</v>
      </c>
      <c r="AH10" s="319">
        <v>0</v>
      </c>
      <c r="AI10" s="319">
        <v>0</v>
      </c>
      <c r="AJ10" s="319">
        <v>0</v>
      </c>
      <c r="AK10" s="319">
        <v>0</v>
      </c>
      <c r="AL10" s="202">
        <v>0</v>
      </c>
      <c r="AM10" s="202">
        <v>0</v>
      </c>
      <c r="AN10" s="202">
        <v>0</v>
      </c>
      <c r="AO10" s="202">
        <v>0</v>
      </c>
      <c r="AP10" s="319">
        <v>0</v>
      </c>
      <c r="AQ10" s="319">
        <v>0</v>
      </c>
      <c r="AR10" s="319">
        <v>0</v>
      </c>
      <c r="AS10" s="202">
        <v>0</v>
      </c>
      <c r="AT10" s="202">
        <v>0</v>
      </c>
      <c r="AU10" s="202">
        <v>0</v>
      </c>
      <c r="AV10" s="202">
        <v>0</v>
      </c>
      <c r="AW10" s="202">
        <v>0</v>
      </c>
      <c r="AX10" s="202">
        <v>0</v>
      </c>
      <c r="AY10" s="202">
        <v>0</v>
      </c>
      <c r="AZ10" s="202">
        <v>0</v>
      </c>
      <c r="BA10" s="202">
        <v>0</v>
      </c>
      <c r="BB10" s="202">
        <v>0</v>
      </c>
      <c r="BC10" s="202">
        <v>0</v>
      </c>
      <c r="BD10" s="202">
        <v>0</v>
      </c>
      <c r="BE10" s="202">
        <v>0</v>
      </c>
      <c r="BF10" s="202">
        <v>0</v>
      </c>
      <c r="BG10" s="319">
        <v>0</v>
      </c>
      <c r="BH10" s="319">
        <v>0</v>
      </c>
      <c r="BI10" s="319">
        <v>0</v>
      </c>
      <c r="BJ10" s="321">
        <v>0</v>
      </c>
      <c r="BK10" s="321">
        <v>0</v>
      </c>
    </row>
    <row r="11" spans="1:63" ht="20.100000000000001" customHeight="1" x14ac:dyDescent="0.2">
      <c r="A11" s="375" t="s">
        <v>47</v>
      </c>
      <c r="B11" s="341" t="s">
        <v>48</v>
      </c>
      <c r="C11" s="340" t="s">
        <v>49</v>
      </c>
      <c r="D11" s="202">
        <v>65.12</v>
      </c>
      <c r="E11" s="202">
        <v>0</v>
      </c>
      <c r="F11" s="320">
        <v>0</v>
      </c>
      <c r="G11" s="202">
        <v>0</v>
      </c>
      <c r="H11" s="202">
        <v>0</v>
      </c>
      <c r="I11" s="202">
        <v>0</v>
      </c>
      <c r="J11" s="202">
        <v>0</v>
      </c>
      <c r="K11" s="202">
        <v>0</v>
      </c>
      <c r="L11" s="202">
        <v>0</v>
      </c>
      <c r="M11" s="202">
        <v>0</v>
      </c>
      <c r="N11" s="202">
        <v>0</v>
      </c>
      <c r="O11" s="202">
        <v>0</v>
      </c>
      <c r="P11" s="202">
        <v>0</v>
      </c>
      <c r="Q11" s="202">
        <v>0</v>
      </c>
      <c r="R11" s="202">
        <v>0</v>
      </c>
      <c r="S11" s="202">
        <v>0</v>
      </c>
      <c r="T11" s="202">
        <v>0</v>
      </c>
      <c r="U11" s="202">
        <v>0</v>
      </c>
      <c r="V11" s="202">
        <v>0</v>
      </c>
      <c r="W11" s="202">
        <v>0</v>
      </c>
      <c r="X11" s="202">
        <v>0</v>
      </c>
      <c r="Y11" s="202">
        <v>0</v>
      </c>
      <c r="Z11" s="202">
        <v>0</v>
      </c>
      <c r="AA11" s="202">
        <v>0</v>
      </c>
      <c r="AB11" s="202">
        <v>0</v>
      </c>
      <c r="AC11" s="319">
        <v>0</v>
      </c>
      <c r="AD11" s="319">
        <v>0</v>
      </c>
      <c r="AE11" s="319">
        <v>0</v>
      </c>
      <c r="AF11" s="319">
        <v>0</v>
      </c>
      <c r="AG11" s="319">
        <v>0</v>
      </c>
      <c r="AH11" s="319">
        <v>0</v>
      </c>
      <c r="AI11" s="319">
        <v>0</v>
      </c>
      <c r="AJ11" s="319">
        <v>0</v>
      </c>
      <c r="AK11" s="319">
        <v>0</v>
      </c>
      <c r="AL11" s="202">
        <v>0</v>
      </c>
      <c r="AM11" s="202">
        <v>0</v>
      </c>
      <c r="AN11" s="202">
        <v>0</v>
      </c>
      <c r="AO11" s="202">
        <v>0</v>
      </c>
      <c r="AP11" s="319">
        <v>0</v>
      </c>
      <c r="AQ11" s="319">
        <v>0</v>
      </c>
      <c r="AR11" s="319">
        <v>0</v>
      </c>
      <c r="AS11" s="202">
        <v>0</v>
      </c>
      <c r="AT11" s="202">
        <v>0</v>
      </c>
      <c r="AU11" s="202">
        <v>0</v>
      </c>
      <c r="AV11" s="202">
        <v>0</v>
      </c>
      <c r="AW11" s="202">
        <v>0</v>
      </c>
      <c r="AX11" s="202">
        <v>0</v>
      </c>
      <c r="AY11" s="202">
        <v>0</v>
      </c>
      <c r="AZ11" s="202">
        <v>0</v>
      </c>
      <c r="BA11" s="202">
        <v>0</v>
      </c>
      <c r="BB11" s="202">
        <v>0</v>
      </c>
      <c r="BC11" s="202">
        <v>0</v>
      </c>
      <c r="BD11" s="202">
        <v>0</v>
      </c>
      <c r="BE11" s="202">
        <v>0</v>
      </c>
      <c r="BF11" s="202">
        <v>0</v>
      </c>
      <c r="BG11" s="319">
        <v>0</v>
      </c>
      <c r="BH11" s="319">
        <v>0</v>
      </c>
      <c r="BI11" s="319">
        <v>0</v>
      </c>
      <c r="BJ11" s="321">
        <v>-22.259999999999998</v>
      </c>
      <c r="BK11" s="321">
        <v>42.86</v>
      </c>
    </row>
    <row r="12" spans="1:63" ht="20.100000000000001" customHeight="1" x14ac:dyDescent="0.2">
      <c r="A12" s="375" t="s">
        <v>50</v>
      </c>
      <c r="B12" s="341" t="s">
        <v>51</v>
      </c>
      <c r="C12" s="340" t="s">
        <v>52</v>
      </c>
      <c r="D12" s="202">
        <v>38.340000000000003</v>
      </c>
      <c r="E12" s="202">
        <v>0</v>
      </c>
      <c r="F12" s="320">
        <v>0</v>
      </c>
      <c r="G12" s="202">
        <v>0</v>
      </c>
      <c r="H12" s="202">
        <v>0</v>
      </c>
      <c r="I12" s="202">
        <v>0</v>
      </c>
      <c r="J12" s="202">
        <v>0</v>
      </c>
      <c r="K12" s="202">
        <v>0</v>
      </c>
      <c r="L12" s="202">
        <v>0</v>
      </c>
      <c r="M12" s="202">
        <v>0</v>
      </c>
      <c r="N12" s="202">
        <v>0</v>
      </c>
      <c r="O12" s="202">
        <v>0</v>
      </c>
      <c r="P12" s="202">
        <v>0</v>
      </c>
      <c r="Q12" s="202">
        <v>0</v>
      </c>
      <c r="R12" s="202">
        <v>0</v>
      </c>
      <c r="S12" s="202">
        <v>0</v>
      </c>
      <c r="T12" s="202">
        <v>0</v>
      </c>
      <c r="U12" s="202">
        <v>0</v>
      </c>
      <c r="V12" s="202">
        <v>0</v>
      </c>
      <c r="W12" s="202">
        <v>0</v>
      </c>
      <c r="X12" s="202">
        <v>0</v>
      </c>
      <c r="Y12" s="202">
        <v>0</v>
      </c>
      <c r="Z12" s="202">
        <v>0</v>
      </c>
      <c r="AA12" s="202">
        <v>0</v>
      </c>
      <c r="AB12" s="202">
        <v>0</v>
      </c>
      <c r="AC12" s="319">
        <v>0</v>
      </c>
      <c r="AD12" s="319">
        <v>0</v>
      </c>
      <c r="AE12" s="319">
        <v>0</v>
      </c>
      <c r="AF12" s="319">
        <v>0</v>
      </c>
      <c r="AG12" s="319">
        <v>0</v>
      </c>
      <c r="AH12" s="319">
        <v>0</v>
      </c>
      <c r="AI12" s="319">
        <v>0</v>
      </c>
      <c r="AJ12" s="319">
        <v>0</v>
      </c>
      <c r="AK12" s="319">
        <v>0</v>
      </c>
      <c r="AL12" s="202">
        <v>0</v>
      </c>
      <c r="AM12" s="202">
        <v>0</v>
      </c>
      <c r="AN12" s="202">
        <v>0</v>
      </c>
      <c r="AO12" s="202">
        <v>0</v>
      </c>
      <c r="AP12" s="319">
        <v>0</v>
      </c>
      <c r="AQ12" s="319">
        <v>0</v>
      </c>
      <c r="AR12" s="319">
        <v>0</v>
      </c>
      <c r="AS12" s="202">
        <v>0</v>
      </c>
      <c r="AT12" s="202">
        <v>0</v>
      </c>
      <c r="AU12" s="202">
        <v>0</v>
      </c>
      <c r="AV12" s="202">
        <v>0</v>
      </c>
      <c r="AW12" s="202">
        <v>0</v>
      </c>
      <c r="AX12" s="202">
        <v>0</v>
      </c>
      <c r="AY12" s="202">
        <v>0</v>
      </c>
      <c r="AZ12" s="202">
        <v>0</v>
      </c>
      <c r="BA12" s="202">
        <v>0</v>
      </c>
      <c r="BB12" s="202">
        <v>0</v>
      </c>
      <c r="BC12" s="202">
        <v>0</v>
      </c>
      <c r="BD12" s="202">
        <v>0</v>
      </c>
      <c r="BE12" s="202">
        <v>0</v>
      </c>
      <c r="BF12" s="202">
        <v>0</v>
      </c>
      <c r="BG12" s="319">
        <v>0</v>
      </c>
      <c r="BH12" s="319">
        <v>0</v>
      </c>
      <c r="BI12" s="319">
        <v>0</v>
      </c>
      <c r="BJ12" s="321">
        <v>-5.5</v>
      </c>
      <c r="BK12" s="321">
        <v>32.840000000000003</v>
      </c>
    </row>
    <row r="13" spans="1:63" ht="20.100000000000001" customHeight="1" x14ac:dyDescent="0.2">
      <c r="A13" s="375" t="s">
        <v>53</v>
      </c>
      <c r="B13" s="341" t="s">
        <v>54</v>
      </c>
      <c r="C13" s="340" t="s">
        <v>55</v>
      </c>
      <c r="D13" s="202">
        <v>0</v>
      </c>
      <c r="E13" s="202">
        <v>0</v>
      </c>
      <c r="F13" s="320">
        <v>0</v>
      </c>
      <c r="G13" s="202">
        <v>0</v>
      </c>
      <c r="H13" s="202">
        <v>0</v>
      </c>
      <c r="I13" s="202">
        <v>0</v>
      </c>
      <c r="J13" s="202">
        <v>0</v>
      </c>
      <c r="K13" s="202">
        <v>0</v>
      </c>
      <c r="L13" s="202">
        <v>0</v>
      </c>
      <c r="M13" s="202">
        <v>0</v>
      </c>
      <c r="N13" s="202">
        <v>0</v>
      </c>
      <c r="O13" s="202">
        <v>0</v>
      </c>
      <c r="P13" s="202">
        <v>0</v>
      </c>
      <c r="Q13" s="202">
        <v>0</v>
      </c>
      <c r="R13" s="202">
        <v>0</v>
      </c>
      <c r="S13" s="202">
        <v>0</v>
      </c>
      <c r="T13" s="202">
        <v>0</v>
      </c>
      <c r="U13" s="202">
        <v>0</v>
      </c>
      <c r="V13" s="202">
        <v>0</v>
      </c>
      <c r="W13" s="202">
        <v>0</v>
      </c>
      <c r="X13" s="202">
        <v>0</v>
      </c>
      <c r="Y13" s="202">
        <v>0</v>
      </c>
      <c r="Z13" s="202">
        <v>0</v>
      </c>
      <c r="AA13" s="202">
        <v>0</v>
      </c>
      <c r="AB13" s="202">
        <v>0</v>
      </c>
      <c r="AC13" s="319">
        <v>0</v>
      </c>
      <c r="AD13" s="319">
        <v>0</v>
      </c>
      <c r="AE13" s="319">
        <v>0</v>
      </c>
      <c r="AF13" s="319">
        <v>0</v>
      </c>
      <c r="AG13" s="319">
        <v>0</v>
      </c>
      <c r="AH13" s="319">
        <v>0</v>
      </c>
      <c r="AI13" s="319">
        <v>0</v>
      </c>
      <c r="AJ13" s="319">
        <v>0</v>
      </c>
      <c r="AK13" s="319">
        <v>0</v>
      </c>
      <c r="AL13" s="202">
        <v>0</v>
      </c>
      <c r="AM13" s="202">
        <v>0</v>
      </c>
      <c r="AN13" s="202">
        <v>0</v>
      </c>
      <c r="AO13" s="202">
        <v>0</v>
      </c>
      <c r="AP13" s="319">
        <v>0</v>
      </c>
      <c r="AQ13" s="319">
        <v>0</v>
      </c>
      <c r="AR13" s="319">
        <v>0</v>
      </c>
      <c r="AS13" s="202">
        <v>0</v>
      </c>
      <c r="AT13" s="202">
        <v>0</v>
      </c>
      <c r="AU13" s="202">
        <v>0</v>
      </c>
      <c r="AV13" s="202">
        <v>0</v>
      </c>
      <c r="AW13" s="202">
        <v>0</v>
      </c>
      <c r="AX13" s="202">
        <v>0</v>
      </c>
      <c r="AY13" s="202">
        <v>0</v>
      </c>
      <c r="AZ13" s="202">
        <v>0</v>
      </c>
      <c r="BA13" s="202">
        <v>0</v>
      </c>
      <c r="BB13" s="202">
        <v>0</v>
      </c>
      <c r="BC13" s="202">
        <v>0</v>
      </c>
      <c r="BD13" s="202">
        <v>0</v>
      </c>
      <c r="BE13" s="202">
        <v>0</v>
      </c>
      <c r="BF13" s="202">
        <v>0</v>
      </c>
      <c r="BG13" s="319">
        <v>0</v>
      </c>
      <c r="BH13" s="319">
        <v>0</v>
      </c>
      <c r="BI13" s="319">
        <v>0</v>
      </c>
      <c r="BJ13" s="321">
        <v>0</v>
      </c>
      <c r="BK13" s="321">
        <v>0</v>
      </c>
    </row>
    <row r="14" spans="1:63" ht="20.100000000000001" customHeight="1" x14ac:dyDescent="0.2">
      <c r="A14" s="375" t="s">
        <v>56</v>
      </c>
      <c r="B14" s="341" t="s">
        <v>57</v>
      </c>
      <c r="C14" s="340" t="s">
        <v>58</v>
      </c>
      <c r="D14" s="202">
        <v>0</v>
      </c>
      <c r="E14" s="202">
        <v>0</v>
      </c>
      <c r="F14" s="320">
        <v>0</v>
      </c>
      <c r="G14" s="202">
        <v>0</v>
      </c>
      <c r="H14" s="202">
        <v>0</v>
      </c>
      <c r="I14" s="202">
        <v>0</v>
      </c>
      <c r="J14" s="202">
        <v>0</v>
      </c>
      <c r="K14" s="202">
        <v>0</v>
      </c>
      <c r="L14" s="202">
        <v>0</v>
      </c>
      <c r="M14" s="202">
        <v>0</v>
      </c>
      <c r="N14" s="202">
        <v>0</v>
      </c>
      <c r="O14" s="202">
        <v>0</v>
      </c>
      <c r="P14" s="202">
        <v>0</v>
      </c>
      <c r="Q14" s="202">
        <v>0</v>
      </c>
      <c r="R14" s="202">
        <v>0</v>
      </c>
      <c r="S14" s="202">
        <v>0</v>
      </c>
      <c r="T14" s="202">
        <v>0</v>
      </c>
      <c r="U14" s="202">
        <v>0</v>
      </c>
      <c r="V14" s="202">
        <v>0</v>
      </c>
      <c r="W14" s="202">
        <v>0</v>
      </c>
      <c r="X14" s="202">
        <v>0</v>
      </c>
      <c r="Y14" s="202">
        <v>0</v>
      </c>
      <c r="Z14" s="202">
        <v>0</v>
      </c>
      <c r="AA14" s="202">
        <v>0</v>
      </c>
      <c r="AB14" s="202">
        <v>0</v>
      </c>
      <c r="AC14" s="319">
        <v>0</v>
      </c>
      <c r="AD14" s="319">
        <v>0</v>
      </c>
      <c r="AE14" s="319">
        <v>0</v>
      </c>
      <c r="AF14" s="319">
        <v>0</v>
      </c>
      <c r="AG14" s="319">
        <v>0</v>
      </c>
      <c r="AH14" s="319">
        <v>0</v>
      </c>
      <c r="AI14" s="319">
        <v>0</v>
      </c>
      <c r="AJ14" s="319">
        <v>0</v>
      </c>
      <c r="AK14" s="319">
        <v>0</v>
      </c>
      <c r="AL14" s="202">
        <v>0</v>
      </c>
      <c r="AM14" s="202">
        <v>0</v>
      </c>
      <c r="AN14" s="202">
        <v>0</v>
      </c>
      <c r="AO14" s="202">
        <v>0</v>
      </c>
      <c r="AP14" s="319">
        <v>0</v>
      </c>
      <c r="AQ14" s="319">
        <v>0</v>
      </c>
      <c r="AR14" s="319">
        <v>0</v>
      </c>
      <c r="AS14" s="202">
        <v>0</v>
      </c>
      <c r="AT14" s="202">
        <v>0</v>
      </c>
      <c r="AU14" s="202">
        <v>0</v>
      </c>
      <c r="AV14" s="202">
        <v>0</v>
      </c>
      <c r="AW14" s="202">
        <v>0</v>
      </c>
      <c r="AX14" s="202">
        <v>0</v>
      </c>
      <c r="AY14" s="202">
        <v>0</v>
      </c>
      <c r="AZ14" s="202">
        <v>0</v>
      </c>
      <c r="BA14" s="202">
        <v>0</v>
      </c>
      <c r="BB14" s="202">
        <v>0</v>
      </c>
      <c r="BC14" s="202">
        <v>0</v>
      </c>
      <c r="BD14" s="202">
        <v>0</v>
      </c>
      <c r="BE14" s="202">
        <v>0</v>
      </c>
      <c r="BF14" s="202">
        <v>0</v>
      </c>
      <c r="BG14" s="319">
        <v>0</v>
      </c>
      <c r="BH14" s="319">
        <v>0</v>
      </c>
      <c r="BI14" s="319">
        <v>0</v>
      </c>
      <c r="BJ14" s="321">
        <v>0</v>
      </c>
      <c r="BK14" s="321">
        <v>0</v>
      </c>
    </row>
    <row r="15" spans="1:63" ht="20.100000000000001" customHeight="1" x14ac:dyDescent="0.2">
      <c r="A15" s="375" t="s">
        <v>59</v>
      </c>
      <c r="B15" s="341" t="s">
        <v>60</v>
      </c>
      <c r="C15" s="340" t="s">
        <v>61</v>
      </c>
      <c r="D15" s="202">
        <v>0</v>
      </c>
      <c r="E15" s="202">
        <v>0</v>
      </c>
      <c r="F15" s="320">
        <v>0</v>
      </c>
      <c r="G15" s="202">
        <v>0</v>
      </c>
      <c r="H15" s="202">
        <v>0</v>
      </c>
      <c r="I15" s="202">
        <v>0</v>
      </c>
      <c r="J15" s="202">
        <v>0</v>
      </c>
      <c r="K15" s="202">
        <v>0</v>
      </c>
      <c r="L15" s="202">
        <v>0</v>
      </c>
      <c r="M15" s="202">
        <v>0</v>
      </c>
      <c r="N15" s="202">
        <v>0</v>
      </c>
      <c r="O15" s="202">
        <v>0</v>
      </c>
      <c r="P15" s="202">
        <v>0</v>
      </c>
      <c r="Q15" s="202">
        <v>0</v>
      </c>
      <c r="R15" s="202">
        <v>0</v>
      </c>
      <c r="S15" s="202">
        <v>0</v>
      </c>
      <c r="T15" s="202">
        <v>0</v>
      </c>
      <c r="U15" s="202">
        <v>0</v>
      </c>
      <c r="V15" s="202">
        <v>0</v>
      </c>
      <c r="W15" s="202">
        <v>0</v>
      </c>
      <c r="X15" s="202">
        <v>0</v>
      </c>
      <c r="Y15" s="202">
        <v>0</v>
      </c>
      <c r="Z15" s="202">
        <v>0</v>
      </c>
      <c r="AA15" s="202">
        <v>0</v>
      </c>
      <c r="AB15" s="202">
        <v>0</v>
      </c>
      <c r="AC15" s="319">
        <v>0</v>
      </c>
      <c r="AD15" s="319">
        <v>0</v>
      </c>
      <c r="AE15" s="319">
        <v>0</v>
      </c>
      <c r="AF15" s="319">
        <v>0</v>
      </c>
      <c r="AG15" s="319">
        <v>0</v>
      </c>
      <c r="AH15" s="319">
        <v>0</v>
      </c>
      <c r="AI15" s="319">
        <v>0</v>
      </c>
      <c r="AJ15" s="319">
        <v>0</v>
      </c>
      <c r="AK15" s="319">
        <v>0</v>
      </c>
      <c r="AL15" s="202">
        <v>0</v>
      </c>
      <c r="AM15" s="202">
        <v>0</v>
      </c>
      <c r="AN15" s="202">
        <v>0</v>
      </c>
      <c r="AO15" s="202">
        <v>0</v>
      </c>
      <c r="AP15" s="319">
        <v>0</v>
      </c>
      <c r="AQ15" s="319">
        <v>0</v>
      </c>
      <c r="AR15" s="319">
        <v>0</v>
      </c>
      <c r="AS15" s="202">
        <v>0</v>
      </c>
      <c r="AT15" s="202">
        <v>0</v>
      </c>
      <c r="AU15" s="202">
        <v>0</v>
      </c>
      <c r="AV15" s="202">
        <v>0</v>
      </c>
      <c r="AW15" s="202">
        <v>0</v>
      </c>
      <c r="AX15" s="202">
        <v>0</v>
      </c>
      <c r="AY15" s="202">
        <v>0</v>
      </c>
      <c r="AZ15" s="202">
        <v>0</v>
      </c>
      <c r="BA15" s="202">
        <v>0</v>
      </c>
      <c r="BB15" s="202">
        <v>0</v>
      </c>
      <c r="BC15" s="202">
        <v>0</v>
      </c>
      <c r="BD15" s="202">
        <v>0</v>
      </c>
      <c r="BE15" s="202">
        <v>0</v>
      </c>
      <c r="BF15" s="202">
        <v>0</v>
      </c>
      <c r="BG15" s="319">
        <v>0</v>
      </c>
      <c r="BH15" s="319">
        <v>0</v>
      </c>
      <c r="BI15" s="319">
        <v>0</v>
      </c>
      <c r="BJ15" s="321">
        <v>0</v>
      </c>
      <c r="BK15" s="321">
        <v>0</v>
      </c>
    </row>
    <row r="16" spans="1:63" ht="20.100000000000001" customHeight="1" x14ac:dyDescent="0.2">
      <c r="A16" s="375" t="s">
        <v>662</v>
      </c>
      <c r="B16" s="341" t="s">
        <v>62</v>
      </c>
      <c r="C16" s="340" t="s">
        <v>63</v>
      </c>
      <c r="D16" s="202">
        <v>0.61</v>
      </c>
      <c r="E16" s="202">
        <v>0</v>
      </c>
      <c r="F16" s="320">
        <v>0</v>
      </c>
      <c r="G16" s="202">
        <v>0</v>
      </c>
      <c r="H16" s="202">
        <v>0</v>
      </c>
      <c r="I16" s="202">
        <v>0</v>
      </c>
      <c r="J16" s="202">
        <v>0</v>
      </c>
      <c r="K16" s="202">
        <v>0</v>
      </c>
      <c r="L16" s="202">
        <v>0</v>
      </c>
      <c r="M16" s="202">
        <v>0</v>
      </c>
      <c r="N16" s="202">
        <v>0</v>
      </c>
      <c r="O16" s="202">
        <v>0</v>
      </c>
      <c r="P16" s="202">
        <v>0</v>
      </c>
      <c r="Q16" s="202">
        <v>0</v>
      </c>
      <c r="R16" s="202">
        <v>0</v>
      </c>
      <c r="S16" s="202">
        <v>0</v>
      </c>
      <c r="T16" s="202">
        <v>0</v>
      </c>
      <c r="U16" s="202">
        <v>0</v>
      </c>
      <c r="V16" s="202">
        <v>0</v>
      </c>
      <c r="W16" s="202">
        <v>0</v>
      </c>
      <c r="X16" s="202">
        <v>0</v>
      </c>
      <c r="Y16" s="202">
        <v>0</v>
      </c>
      <c r="Z16" s="202">
        <v>0</v>
      </c>
      <c r="AA16" s="202">
        <v>0</v>
      </c>
      <c r="AB16" s="202">
        <v>0</v>
      </c>
      <c r="AC16" s="319">
        <v>0</v>
      </c>
      <c r="AD16" s="319">
        <v>0</v>
      </c>
      <c r="AE16" s="319">
        <v>0</v>
      </c>
      <c r="AF16" s="319">
        <v>0</v>
      </c>
      <c r="AG16" s="319">
        <v>0</v>
      </c>
      <c r="AH16" s="319">
        <v>0</v>
      </c>
      <c r="AI16" s="319">
        <v>0</v>
      </c>
      <c r="AJ16" s="319">
        <v>0</v>
      </c>
      <c r="AK16" s="319">
        <v>0</v>
      </c>
      <c r="AL16" s="202">
        <v>0</v>
      </c>
      <c r="AM16" s="202">
        <v>0</v>
      </c>
      <c r="AN16" s="202">
        <v>0</v>
      </c>
      <c r="AO16" s="202">
        <v>0</v>
      </c>
      <c r="AP16" s="319">
        <v>0</v>
      </c>
      <c r="AQ16" s="319">
        <v>0</v>
      </c>
      <c r="AR16" s="319">
        <v>0</v>
      </c>
      <c r="AS16" s="202">
        <v>0</v>
      </c>
      <c r="AT16" s="202">
        <v>0</v>
      </c>
      <c r="AU16" s="202">
        <v>0</v>
      </c>
      <c r="AV16" s="202">
        <v>0</v>
      </c>
      <c r="AW16" s="202">
        <v>0</v>
      </c>
      <c r="AX16" s="202">
        <v>0</v>
      </c>
      <c r="AY16" s="202">
        <v>0</v>
      </c>
      <c r="AZ16" s="202">
        <v>0</v>
      </c>
      <c r="BA16" s="202">
        <v>0</v>
      </c>
      <c r="BB16" s="202">
        <v>0</v>
      </c>
      <c r="BC16" s="202">
        <v>0</v>
      </c>
      <c r="BD16" s="202">
        <v>0</v>
      </c>
      <c r="BE16" s="202">
        <v>0</v>
      </c>
      <c r="BF16" s="202">
        <v>0</v>
      </c>
      <c r="BG16" s="319">
        <v>0</v>
      </c>
      <c r="BH16" s="319">
        <v>0</v>
      </c>
      <c r="BI16" s="319">
        <v>0</v>
      </c>
      <c r="BJ16" s="321">
        <v>0</v>
      </c>
      <c r="BK16" s="321">
        <v>0.61</v>
      </c>
    </row>
    <row r="17" spans="1:63" ht="20.100000000000001" customHeight="1" x14ac:dyDescent="0.2">
      <c r="A17" s="375" t="s">
        <v>64</v>
      </c>
      <c r="B17" s="341" t="s">
        <v>65</v>
      </c>
      <c r="C17" s="340" t="s">
        <v>66</v>
      </c>
      <c r="D17" s="202">
        <v>0</v>
      </c>
      <c r="E17" s="202">
        <v>0</v>
      </c>
      <c r="F17" s="320">
        <v>0</v>
      </c>
      <c r="G17" s="202">
        <v>0</v>
      </c>
      <c r="H17" s="202">
        <v>0</v>
      </c>
      <c r="I17" s="202">
        <v>0</v>
      </c>
      <c r="J17" s="202">
        <v>0</v>
      </c>
      <c r="K17" s="202">
        <v>0</v>
      </c>
      <c r="L17" s="202">
        <v>0</v>
      </c>
      <c r="M17" s="202">
        <v>0</v>
      </c>
      <c r="N17" s="202">
        <v>0</v>
      </c>
      <c r="O17" s="202">
        <v>0</v>
      </c>
      <c r="P17" s="202">
        <v>0</v>
      </c>
      <c r="Q17" s="202">
        <v>0</v>
      </c>
      <c r="R17" s="202">
        <v>0</v>
      </c>
      <c r="S17" s="202">
        <v>0</v>
      </c>
      <c r="T17" s="202">
        <v>0</v>
      </c>
      <c r="U17" s="202">
        <v>0</v>
      </c>
      <c r="V17" s="202">
        <v>0</v>
      </c>
      <c r="W17" s="202">
        <v>0</v>
      </c>
      <c r="X17" s="202">
        <v>0</v>
      </c>
      <c r="Y17" s="202">
        <v>0</v>
      </c>
      <c r="Z17" s="202">
        <v>0</v>
      </c>
      <c r="AA17" s="202">
        <v>0</v>
      </c>
      <c r="AB17" s="202">
        <v>0</v>
      </c>
      <c r="AC17" s="319">
        <v>0</v>
      </c>
      <c r="AD17" s="319">
        <v>0</v>
      </c>
      <c r="AE17" s="319">
        <v>0</v>
      </c>
      <c r="AF17" s="319">
        <v>0</v>
      </c>
      <c r="AG17" s="319">
        <v>0</v>
      </c>
      <c r="AH17" s="319">
        <v>0</v>
      </c>
      <c r="AI17" s="319">
        <v>0</v>
      </c>
      <c r="AJ17" s="319">
        <v>0</v>
      </c>
      <c r="AK17" s="319">
        <v>0</v>
      </c>
      <c r="AL17" s="202">
        <v>0</v>
      </c>
      <c r="AM17" s="202">
        <v>0</v>
      </c>
      <c r="AN17" s="202">
        <v>0</v>
      </c>
      <c r="AO17" s="202">
        <v>0</v>
      </c>
      <c r="AP17" s="319">
        <v>0</v>
      </c>
      <c r="AQ17" s="319">
        <v>0</v>
      </c>
      <c r="AR17" s="319">
        <v>0</v>
      </c>
      <c r="AS17" s="202">
        <v>0</v>
      </c>
      <c r="AT17" s="202">
        <v>0</v>
      </c>
      <c r="AU17" s="202">
        <v>0</v>
      </c>
      <c r="AV17" s="202">
        <v>0</v>
      </c>
      <c r="AW17" s="202">
        <v>0</v>
      </c>
      <c r="AX17" s="202">
        <v>0</v>
      </c>
      <c r="AY17" s="202">
        <v>0</v>
      </c>
      <c r="AZ17" s="202">
        <v>0</v>
      </c>
      <c r="BA17" s="202">
        <v>0</v>
      </c>
      <c r="BB17" s="202">
        <v>0</v>
      </c>
      <c r="BC17" s="202">
        <v>0</v>
      </c>
      <c r="BD17" s="202">
        <v>0</v>
      </c>
      <c r="BE17" s="202">
        <v>0</v>
      </c>
      <c r="BF17" s="202">
        <v>0</v>
      </c>
      <c r="BG17" s="319">
        <v>0</v>
      </c>
      <c r="BH17" s="319">
        <v>0</v>
      </c>
      <c r="BI17" s="319">
        <v>0</v>
      </c>
      <c r="BJ17" s="321">
        <v>0</v>
      </c>
      <c r="BK17" s="321">
        <v>0</v>
      </c>
    </row>
    <row r="18" spans="1:63" ht="20.100000000000001" customHeight="1" x14ac:dyDescent="0.2">
      <c r="A18" s="375" t="s">
        <v>1277</v>
      </c>
      <c r="B18" s="341" t="s">
        <v>67</v>
      </c>
      <c r="C18" s="340" t="s">
        <v>68</v>
      </c>
      <c r="D18" s="202">
        <v>0</v>
      </c>
      <c r="E18" s="202">
        <v>0</v>
      </c>
      <c r="F18" s="320">
        <v>0</v>
      </c>
      <c r="G18" s="202">
        <v>0</v>
      </c>
      <c r="H18" s="202">
        <v>0</v>
      </c>
      <c r="I18" s="202">
        <v>0</v>
      </c>
      <c r="J18" s="202">
        <v>0</v>
      </c>
      <c r="K18" s="202">
        <v>0</v>
      </c>
      <c r="L18" s="202">
        <v>0</v>
      </c>
      <c r="M18" s="202">
        <v>0</v>
      </c>
      <c r="N18" s="202">
        <v>0</v>
      </c>
      <c r="O18" s="202">
        <v>0</v>
      </c>
      <c r="P18" s="202">
        <v>0</v>
      </c>
      <c r="Q18" s="202">
        <v>0</v>
      </c>
      <c r="R18" s="202">
        <v>0</v>
      </c>
      <c r="S18" s="202">
        <v>0</v>
      </c>
      <c r="T18" s="202">
        <v>0</v>
      </c>
      <c r="U18" s="202">
        <v>0</v>
      </c>
      <c r="V18" s="202">
        <v>0</v>
      </c>
      <c r="W18" s="202">
        <v>0</v>
      </c>
      <c r="X18" s="202">
        <v>0</v>
      </c>
      <c r="Y18" s="202">
        <v>0</v>
      </c>
      <c r="Z18" s="202">
        <v>0</v>
      </c>
      <c r="AA18" s="202">
        <v>0</v>
      </c>
      <c r="AB18" s="202">
        <v>0</v>
      </c>
      <c r="AC18" s="319">
        <v>0</v>
      </c>
      <c r="AD18" s="319">
        <v>0</v>
      </c>
      <c r="AE18" s="319">
        <v>0</v>
      </c>
      <c r="AF18" s="319">
        <v>0</v>
      </c>
      <c r="AG18" s="319">
        <v>0</v>
      </c>
      <c r="AH18" s="319">
        <v>0</v>
      </c>
      <c r="AI18" s="319">
        <v>0</v>
      </c>
      <c r="AJ18" s="319">
        <v>0</v>
      </c>
      <c r="AK18" s="319">
        <v>0</v>
      </c>
      <c r="AL18" s="202">
        <v>0</v>
      </c>
      <c r="AM18" s="202">
        <v>0</v>
      </c>
      <c r="AN18" s="202">
        <v>0</v>
      </c>
      <c r="AO18" s="202">
        <v>0</v>
      </c>
      <c r="AP18" s="319">
        <v>0</v>
      </c>
      <c r="AQ18" s="319">
        <v>0</v>
      </c>
      <c r="AR18" s="319">
        <v>0</v>
      </c>
      <c r="AS18" s="202">
        <v>0</v>
      </c>
      <c r="AT18" s="202">
        <v>0</v>
      </c>
      <c r="AU18" s="202">
        <v>0</v>
      </c>
      <c r="AV18" s="202">
        <v>0</v>
      </c>
      <c r="AW18" s="202">
        <v>0</v>
      </c>
      <c r="AX18" s="202">
        <v>0</v>
      </c>
      <c r="AY18" s="202">
        <v>0</v>
      </c>
      <c r="AZ18" s="202">
        <v>0</v>
      </c>
      <c r="BA18" s="202">
        <v>0</v>
      </c>
      <c r="BB18" s="202">
        <v>0</v>
      </c>
      <c r="BC18" s="202">
        <v>0</v>
      </c>
      <c r="BD18" s="202">
        <v>0</v>
      </c>
      <c r="BE18" s="202">
        <v>0</v>
      </c>
      <c r="BF18" s="202">
        <v>0</v>
      </c>
      <c r="BG18" s="319">
        <v>0</v>
      </c>
      <c r="BH18" s="319">
        <v>0</v>
      </c>
      <c r="BI18" s="319">
        <v>0</v>
      </c>
      <c r="BJ18" s="321">
        <v>0</v>
      </c>
      <c r="BK18" s="321">
        <v>0</v>
      </c>
    </row>
    <row r="19" spans="1:63" ht="20.100000000000001" customHeight="1" x14ac:dyDescent="0.2">
      <c r="A19" s="376">
        <v>2</v>
      </c>
      <c r="B19" s="317" t="s">
        <v>69</v>
      </c>
      <c r="C19" s="316" t="s">
        <v>70</v>
      </c>
      <c r="D19" s="320">
        <v>1580.8600000000001</v>
      </c>
      <c r="E19" s="320">
        <v>31.61</v>
      </c>
      <c r="F19" s="320">
        <v>27.759999999999998</v>
      </c>
      <c r="G19" s="320">
        <v>0</v>
      </c>
      <c r="H19" s="320">
        <v>0</v>
      </c>
      <c r="I19" s="320">
        <v>0</v>
      </c>
      <c r="J19" s="320">
        <v>22.259999999999998</v>
      </c>
      <c r="K19" s="320">
        <v>5.5</v>
      </c>
      <c r="L19" s="320">
        <v>0</v>
      </c>
      <c r="M19" s="320">
        <v>0</v>
      </c>
      <c r="N19" s="320">
        <v>0</v>
      </c>
      <c r="O19" s="320">
        <v>0</v>
      </c>
      <c r="P19" s="320">
        <v>0</v>
      </c>
      <c r="Q19" s="320">
        <v>0</v>
      </c>
      <c r="R19" s="320">
        <v>3.85</v>
      </c>
      <c r="S19" s="320">
        <v>0.55000000000000004</v>
      </c>
      <c r="T19" s="320">
        <v>0</v>
      </c>
      <c r="U19" s="320">
        <v>0</v>
      </c>
      <c r="V19" s="320">
        <v>0</v>
      </c>
      <c r="W19" s="320">
        <v>0</v>
      </c>
      <c r="X19" s="320">
        <v>0</v>
      </c>
      <c r="Y19" s="320">
        <v>0</v>
      </c>
      <c r="Z19" s="320">
        <v>0</v>
      </c>
      <c r="AA19" s="320">
        <v>0</v>
      </c>
      <c r="AB19" s="320">
        <v>1.75</v>
      </c>
      <c r="AC19" s="320">
        <v>1.0699999999999998</v>
      </c>
      <c r="AD19" s="320">
        <v>0.02</v>
      </c>
      <c r="AE19" s="320">
        <v>0</v>
      </c>
      <c r="AF19" s="320">
        <v>0.01</v>
      </c>
      <c r="AG19" s="320">
        <v>0</v>
      </c>
      <c r="AH19" s="320">
        <v>0</v>
      </c>
      <c r="AI19" s="320">
        <v>0</v>
      </c>
      <c r="AJ19" s="320">
        <v>0</v>
      </c>
      <c r="AK19" s="320">
        <v>0</v>
      </c>
      <c r="AL19" s="320">
        <v>0</v>
      </c>
      <c r="AM19" s="320">
        <v>0</v>
      </c>
      <c r="AN19" s="320">
        <v>0</v>
      </c>
      <c r="AO19" s="320">
        <v>0.65</v>
      </c>
      <c r="AP19" s="320">
        <v>0</v>
      </c>
      <c r="AQ19" s="320">
        <v>0</v>
      </c>
      <c r="AR19" s="320">
        <v>0</v>
      </c>
      <c r="AS19" s="320">
        <v>0</v>
      </c>
      <c r="AT19" s="320">
        <v>0</v>
      </c>
      <c r="AU19" s="320">
        <v>0</v>
      </c>
      <c r="AV19" s="320">
        <v>0</v>
      </c>
      <c r="AW19" s="320">
        <v>0</v>
      </c>
      <c r="AX19" s="320">
        <v>1.5499999999999998</v>
      </c>
      <c r="AY19" s="320">
        <v>0</v>
      </c>
      <c r="AZ19" s="320">
        <v>0</v>
      </c>
      <c r="BA19" s="320">
        <v>0</v>
      </c>
      <c r="BB19" s="320">
        <v>0</v>
      </c>
      <c r="BC19" s="320">
        <v>0</v>
      </c>
      <c r="BD19" s="320">
        <v>0</v>
      </c>
      <c r="BE19" s="320">
        <v>0</v>
      </c>
      <c r="BF19" s="320">
        <v>0</v>
      </c>
      <c r="BG19" s="320">
        <v>0</v>
      </c>
      <c r="BH19" s="320">
        <v>0</v>
      </c>
      <c r="BI19" s="320">
        <v>0</v>
      </c>
      <c r="BJ19" s="320">
        <v>27.759999999999998</v>
      </c>
      <c r="BK19" s="320">
        <v>1608.62</v>
      </c>
    </row>
    <row r="20" spans="1:63" ht="20.100000000000001" customHeight="1" x14ac:dyDescent="0.2">
      <c r="A20" s="375" t="s">
        <v>71</v>
      </c>
      <c r="B20" s="341" t="s">
        <v>72</v>
      </c>
      <c r="C20" s="340" t="s">
        <v>73</v>
      </c>
      <c r="D20" s="202">
        <v>1200.1500000000001</v>
      </c>
      <c r="E20" s="202">
        <v>0</v>
      </c>
      <c r="F20" s="320">
        <v>0</v>
      </c>
      <c r="G20" s="202">
        <v>0</v>
      </c>
      <c r="H20" s="202">
        <v>0</v>
      </c>
      <c r="I20" s="202">
        <v>0</v>
      </c>
      <c r="J20" s="202">
        <v>0</v>
      </c>
      <c r="K20" s="202">
        <v>0</v>
      </c>
      <c r="L20" s="202">
        <v>0</v>
      </c>
      <c r="M20" s="202">
        <v>0</v>
      </c>
      <c r="N20" s="202">
        <v>0</v>
      </c>
      <c r="O20" s="202">
        <v>0</v>
      </c>
      <c r="P20" s="202">
        <v>0</v>
      </c>
      <c r="Q20" s="202">
        <v>0</v>
      </c>
      <c r="R20" s="202">
        <v>0</v>
      </c>
      <c r="S20" s="202">
        <v>0</v>
      </c>
      <c r="T20" s="202">
        <v>0</v>
      </c>
      <c r="U20" s="202">
        <v>0</v>
      </c>
      <c r="V20" s="202">
        <v>0</v>
      </c>
      <c r="W20" s="202">
        <v>0</v>
      </c>
      <c r="X20" s="202">
        <v>0</v>
      </c>
      <c r="Y20" s="202">
        <v>0</v>
      </c>
      <c r="Z20" s="202">
        <v>0</v>
      </c>
      <c r="AA20" s="202">
        <v>0</v>
      </c>
      <c r="AB20" s="202">
        <v>0</v>
      </c>
      <c r="AC20" s="319">
        <v>0</v>
      </c>
      <c r="AD20" s="319">
        <v>0</v>
      </c>
      <c r="AE20" s="319">
        <v>0</v>
      </c>
      <c r="AF20" s="319">
        <v>0</v>
      </c>
      <c r="AG20" s="319">
        <v>0</v>
      </c>
      <c r="AH20" s="319">
        <v>0</v>
      </c>
      <c r="AI20" s="319">
        <v>0</v>
      </c>
      <c r="AJ20" s="319">
        <v>0</v>
      </c>
      <c r="AK20" s="319">
        <v>0</v>
      </c>
      <c r="AL20" s="202">
        <v>0</v>
      </c>
      <c r="AM20" s="202">
        <v>0</v>
      </c>
      <c r="AN20" s="202">
        <v>0</v>
      </c>
      <c r="AO20" s="202">
        <v>0</v>
      </c>
      <c r="AP20" s="319">
        <v>0</v>
      </c>
      <c r="AQ20" s="319">
        <v>0</v>
      </c>
      <c r="AR20" s="319">
        <v>0</v>
      </c>
      <c r="AS20" s="202">
        <v>0</v>
      </c>
      <c r="AT20" s="202">
        <v>0</v>
      </c>
      <c r="AU20" s="202">
        <v>0</v>
      </c>
      <c r="AV20" s="202">
        <v>0</v>
      </c>
      <c r="AW20" s="202">
        <v>0</v>
      </c>
      <c r="AX20" s="202">
        <v>0</v>
      </c>
      <c r="AY20" s="202">
        <v>0</v>
      </c>
      <c r="AZ20" s="202">
        <v>0</v>
      </c>
      <c r="BA20" s="202">
        <v>0</v>
      </c>
      <c r="BB20" s="202">
        <v>0</v>
      </c>
      <c r="BC20" s="202">
        <v>0</v>
      </c>
      <c r="BD20" s="202">
        <v>0</v>
      </c>
      <c r="BE20" s="202">
        <v>0</v>
      </c>
      <c r="BF20" s="202">
        <v>0</v>
      </c>
      <c r="BG20" s="319">
        <v>0</v>
      </c>
      <c r="BH20" s="319">
        <v>0</v>
      </c>
      <c r="BI20" s="319">
        <v>0</v>
      </c>
      <c r="BJ20" s="321">
        <v>-0.55000000000000004</v>
      </c>
      <c r="BK20" s="321">
        <v>1199.5999999999999</v>
      </c>
    </row>
    <row r="21" spans="1:63" ht="20.100000000000001" customHeight="1" x14ac:dyDescent="0.2">
      <c r="A21" s="375" t="s">
        <v>74</v>
      </c>
      <c r="B21" s="341" t="s">
        <v>75</v>
      </c>
      <c r="C21" s="340" t="s">
        <v>76</v>
      </c>
      <c r="D21" s="202">
        <v>33.33</v>
      </c>
      <c r="E21" s="202">
        <v>0</v>
      </c>
      <c r="F21" s="320">
        <v>0</v>
      </c>
      <c r="G21" s="202">
        <v>0</v>
      </c>
      <c r="H21" s="202">
        <v>0</v>
      </c>
      <c r="I21" s="202">
        <v>0</v>
      </c>
      <c r="J21" s="202">
        <v>0</v>
      </c>
      <c r="K21" s="202">
        <v>0</v>
      </c>
      <c r="L21" s="202">
        <v>0</v>
      </c>
      <c r="M21" s="202">
        <v>0</v>
      </c>
      <c r="N21" s="202">
        <v>0</v>
      </c>
      <c r="O21" s="202">
        <v>0</v>
      </c>
      <c r="P21" s="202">
        <v>0</v>
      </c>
      <c r="Q21" s="202">
        <v>0</v>
      </c>
      <c r="R21" s="202">
        <v>0</v>
      </c>
      <c r="S21" s="202">
        <v>0</v>
      </c>
      <c r="T21" s="202">
        <v>0</v>
      </c>
      <c r="U21" s="202">
        <v>0</v>
      </c>
      <c r="V21" s="202">
        <v>0</v>
      </c>
      <c r="W21" s="202">
        <v>0</v>
      </c>
      <c r="X21" s="202">
        <v>0</v>
      </c>
      <c r="Y21" s="202">
        <v>0</v>
      </c>
      <c r="Z21" s="202">
        <v>0</v>
      </c>
      <c r="AA21" s="202">
        <v>0</v>
      </c>
      <c r="AB21" s="202">
        <v>0</v>
      </c>
      <c r="AC21" s="319">
        <v>0</v>
      </c>
      <c r="AD21" s="319">
        <v>0</v>
      </c>
      <c r="AE21" s="319">
        <v>0</v>
      </c>
      <c r="AF21" s="319">
        <v>0</v>
      </c>
      <c r="AG21" s="319">
        <v>0</v>
      </c>
      <c r="AH21" s="319">
        <v>0</v>
      </c>
      <c r="AI21" s="319">
        <v>0</v>
      </c>
      <c r="AJ21" s="319">
        <v>0</v>
      </c>
      <c r="AK21" s="319">
        <v>0</v>
      </c>
      <c r="AL21" s="202">
        <v>0</v>
      </c>
      <c r="AM21" s="202">
        <v>0</v>
      </c>
      <c r="AN21" s="202">
        <v>0</v>
      </c>
      <c r="AO21" s="202">
        <v>0</v>
      </c>
      <c r="AP21" s="319">
        <v>0</v>
      </c>
      <c r="AQ21" s="319">
        <v>0</v>
      </c>
      <c r="AR21" s="319">
        <v>0</v>
      </c>
      <c r="AS21" s="202">
        <v>0</v>
      </c>
      <c r="AT21" s="202">
        <v>0</v>
      </c>
      <c r="AU21" s="202">
        <v>0</v>
      </c>
      <c r="AV21" s="202">
        <v>0</v>
      </c>
      <c r="AW21" s="202">
        <v>0</v>
      </c>
      <c r="AX21" s="202">
        <v>0</v>
      </c>
      <c r="AY21" s="202">
        <v>0</v>
      </c>
      <c r="AZ21" s="202">
        <v>0</v>
      </c>
      <c r="BA21" s="202">
        <v>0</v>
      </c>
      <c r="BB21" s="202">
        <v>0</v>
      </c>
      <c r="BC21" s="202">
        <v>0</v>
      </c>
      <c r="BD21" s="202">
        <v>0</v>
      </c>
      <c r="BE21" s="202">
        <v>0</v>
      </c>
      <c r="BF21" s="202">
        <v>0</v>
      </c>
      <c r="BG21" s="319">
        <v>0</v>
      </c>
      <c r="BH21" s="319">
        <v>0</v>
      </c>
      <c r="BI21" s="319">
        <v>0</v>
      </c>
      <c r="BJ21" s="321">
        <v>0</v>
      </c>
      <c r="BK21" s="321">
        <v>33.33</v>
      </c>
    </row>
    <row r="22" spans="1:63" ht="20.100000000000001" customHeight="1" x14ac:dyDescent="0.2">
      <c r="A22" s="375" t="s">
        <v>77</v>
      </c>
      <c r="B22" s="341" t="s">
        <v>78</v>
      </c>
      <c r="C22" s="340" t="s">
        <v>79</v>
      </c>
      <c r="D22" s="202">
        <v>0</v>
      </c>
      <c r="E22" s="202">
        <v>0</v>
      </c>
      <c r="F22" s="320">
        <v>0</v>
      </c>
      <c r="G22" s="202">
        <v>0</v>
      </c>
      <c r="H22" s="202">
        <v>0</v>
      </c>
      <c r="I22" s="202">
        <v>0</v>
      </c>
      <c r="J22" s="202">
        <v>0</v>
      </c>
      <c r="K22" s="202">
        <v>0</v>
      </c>
      <c r="L22" s="202">
        <v>0</v>
      </c>
      <c r="M22" s="202">
        <v>0</v>
      </c>
      <c r="N22" s="202">
        <v>0</v>
      </c>
      <c r="O22" s="202">
        <v>0</v>
      </c>
      <c r="P22" s="202">
        <v>0</v>
      </c>
      <c r="Q22" s="202">
        <v>0</v>
      </c>
      <c r="R22" s="202">
        <v>0</v>
      </c>
      <c r="S22" s="202">
        <v>0</v>
      </c>
      <c r="T22" s="202">
        <v>0</v>
      </c>
      <c r="U22" s="202">
        <v>0</v>
      </c>
      <c r="V22" s="202">
        <v>0</v>
      </c>
      <c r="W22" s="202">
        <v>0</v>
      </c>
      <c r="X22" s="202">
        <v>0</v>
      </c>
      <c r="Y22" s="202">
        <v>0</v>
      </c>
      <c r="Z22" s="202">
        <v>0</v>
      </c>
      <c r="AA22" s="202">
        <v>0</v>
      </c>
      <c r="AB22" s="202">
        <v>0</v>
      </c>
      <c r="AC22" s="319">
        <v>0</v>
      </c>
      <c r="AD22" s="319">
        <v>0</v>
      </c>
      <c r="AE22" s="319">
        <v>0</v>
      </c>
      <c r="AF22" s="319">
        <v>0</v>
      </c>
      <c r="AG22" s="319">
        <v>0</v>
      </c>
      <c r="AH22" s="319">
        <v>0</v>
      </c>
      <c r="AI22" s="319">
        <v>0</v>
      </c>
      <c r="AJ22" s="319">
        <v>0</v>
      </c>
      <c r="AK22" s="319">
        <v>0</v>
      </c>
      <c r="AL22" s="202">
        <v>0</v>
      </c>
      <c r="AM22" s="202">
        <v>0</v>
      </c>
      <c r="AN22" s="202">
        <v>0</v>
      </c>
      <c r="AO22" s="202">
        <v>0</v>
      </c>
      <c r="AP22" s="319">
        <v>0</v>
      </c>
      <c r="AQ22" s="319">
        <v>0</v>
      </c>
      <c r="AR22" s="319">
        <v>0</v>
      </c>
      <c r="AS22" s="202">
        <v>0</v>
      </c>
      <c r="AT22" s="202">
        <v>0</v>
      </c>
      <c r="AU22" s="202">
        <v>0</v>
      </c>
      <c r="AV22" s="202">
        <v>0</v>
      </c>
      <c r="AW22" s="202">
        <v>0</v>
      </c>
      <c r="AX22" s="202">
        <v>0</v>
      </c>
      <c r="AY22" s="202">
        <v>0</v>
      </c>
      <c r="AZ22" s="202">
        <v>0</v>
      </c>
      <c r="BA22" s="202">
        <v>0</v>
      </c>
      <c r="BB22" s="202">
        <v>0</v>
      </c>
      <c r="BC22" s="202">
        <v>0</v>
      </c>
      <c r="BD22" s="202">
        <v>0</v>
      </c>
      <c r="BE22" s="202">
        <v>0</v>
      </c>
      <c r="BF22" s="202">
        <v>0</v>
      </c>
      <c r="BG22" s="319">
        <v>0</v>
      </c>
      <c r="BH22" s="319">
        <v>0</v>
      </c>
      <c r="BI22" s="319">
        <v>0</v>
      </c>
      <c r="BJ22" s="321">
        <v>0</v>
      </c>
      <c r="BK22" s="321">
        <v>0</v>
      </c>
    </row>
    <row r="23" spans="1:63" ht="20.100000000000001" customHeight="1" x14ac:dyDescent="0.2">
      <c r="A23" s="375" t="s">
        <v>80</v>
      </c>
      <c r="B23" s="341" t="s">
        <v>520</v>
      </c>
      <c r="C23" s="340" t="s">
        <v>521</v>
      </c>
      <c r="D23" s="202">
        <v>0</v>
      </c>
      <c r="E23" s="202">
        <v>0</v>
      </c>
      <c r="F23" s="320">
        <v>0</v>
      </c>
      <c r="G23" s="202">
        <v>0</v>
      </c>
      <c r="H23" s="202">
        <v>0</v>
      </c>
      <c r="I23" s="202">
        <v>0</v>
      </c>
      <c r="J23" s="202">
        <v>0</v>
      </c>
      <c r="K23" s="202">
        <v>0</v>
      </c>
      <c r="L23" s="202">
        <v>0</v>
      </c>
      <c r="M23" s="202">
        <v>0</v>
      </c>
      <c r="N23" s="202">
        <v>0</v>
      </c>
      <c r="O23" s="202">
        <v>0</v>
      </c>
      <c r="P23" s="202">
        <v>0</v>
      </c>
      <c r="Q23" s="202">
        <v>0</v>
      </c>
      <c r="R23" s="202">
        <v>0</v>
      </c>
      <c r="S23" s="202">
        <v>0</v>
      </c>
      <c r="T23" s="202">
        <v>0</v>
      </c>
      <c r="U23" s="202">
        <v>0</v>
      </c>
      <c r="V23" s="202">
        <v>0</v>
      </c>
      <c r="W23" s="202">
        <v>0</v>
      </c>
      <c r="X23" s="202">
        <v>0</v>
      </c>
      <c r="Y23" s="202">
        <v>0</v>
      </c>
      <c r="Z23" s="202">
        <v>0</v>
      </c>
      <c r="AA23" s="202">
        <v>0</v>
      </c>
      <c r="AB23" s="202">
        <v>0</v>
      </c>
      <c r="AC23" s="319">
        <v>0</v>
      </c>
      <c r="AD23" s="319">
        <v>0</v>
      </c>
      <c r="AE23" s="319">
        <v>0</v>
      </c>
      <c r="AF23" s="319">
        <v>0</v>
      </c>
      <c r="AG23" s="319">
        <v>0</v>
      </c>
      <c r="AH23" s="319">
        <v>0</v>
      </c>
      <c r="AI23" s="319">
        <v>0</v>
      </c>
      <c r="AJ23" s="319">
        <v>0</v>
      </c>
      <c r="AK23" s="319">
        <v>0</v>
      </c>
      <c r="AL23" s="202">
        <v>0</v>
      </c>
      <c r="AM23" s="202">
        <v>0</v>
      </c>
      <c r="AN23" s="202">
        <v>0</v>
      </c>
      <c r="AO23" s="202">
        <v>0</v>
      </c>
      <c r="AP23" s="319">
        <v>0</v>
      </c>
      <c r="AQ23" s="319">
        <v>0</v>
      </c>
      <c r="AR23" s="319">
        <v>0</v>
      </c>
      <c r="AS23" s="202">
        <v>0</v>
      </c>
      <c r="AT23" s="202">
        <v>0</v>
      </c>
      <c r="AU23" s="202">
        <v>0</v>
      </c>
      <c r="AV23" s="202">
        <v>0</v>
      </c>
      <c r="AW23" s="202">
        <v>0</v>
      </c>
      <c r="AX23" s="202">
        <v>0</v>
      </c>
      <c r="AY23" s="202">
        <v>0</v>
      </c>
      <c r="AZ23" s="202">
        <v>0</v>
      </c>
      <c r="BA23" s="202">
        <v>0</v>
      </c>
      <c r="BB23" s="202">
        <v>0</v>
      </c>
      <c r="BC23" s="202">
        <v>0</v>
      </c>
      <c r="BD23" s="202">
        <v>0</v>
      </c>
      <c r="BE23" s="202">
        <v>0</v>
      </c>
      <c r="BF23" s="202">
        <v>0</v>
      </c>
      <c r="BG23" s="319">
        <v>0</v>
      </c>
      <c r="BH23" s="319">
        <v>0</v>
      </c>
      <c r="BI23" s="319">
        <v>0</v>
      </c>
      <c r="BJ23" s="321">
        <v>0</v>
      </c>
      <c r="BK23" s="321">
        <v>0</v>
      </c>
    </row>
    <row r="24" spans="1:63" ht="20.100000000000001" customHeight="1" x14ac:dyDescent="0.2">
      <c r="A24" s="375" t="s">
        <v>83</v>
      </c>
      <c r="B24" s="341" t="s">
        <v>81</v>
      </c>
      <c r="C24" s="340" t="s">
        <v>82</v>
      </c>
      <c r="D24" s="202">
        <v>0</v>
      </c>
      <c r="E24" s="202">
        <v>0</v>
      </c>
      <c r="F24" s="320">
        <v>0</v>
      </c>
      <c r="G24" s="202">
        <v>0</v>
      </c>
      <c r="H24" s="202">
        <v>0</v>
      </c>
      <c r="I24" s="202">
        <v>0</v>
      </c>
      <c r="J24" s="202">
        <v>0</v>
      </c>
      <c r="K24" s="202">
        <v>0</v>
      </c>
      <c r="L24" s="202">
        <v>0</v>
      </c>
      <c r="M24" s="202">
        <v>0</v>
      </c>
      <c r="N24" s="202">
        <v>0</v>
      </c>
      <c r="O24" s="202">
        <v>0</v>
      </c>
      <c r="P24" s="202">
        <v>0</v>
      </c>
      <c r="Q24" s="202">
        <v>0</v>
      </c>
      <c r="R24" s="202">
        <v>0</v>
      </c>
      <c r="S24" s="202">
        <v>0</v>
      </c>
      <c r="T24" s="202">
        <v>0</v>
      </c>
      <c r="U24" s="202">
        <v>0</v>
      </c>
      <c r="V24" s="202">
        <v>0</v>
      </c>
      <c r="W24" s="202">
        <v>0</v>
      </c>
      <c r="X24" s="202">
        <v>0</v>
      </c>
      <c r="Y24" s="202">
        <v>0</v>
      </c>
      <c r="Z24" s="202">
        <v>0</v>
      </c>
      <c r="AA24" s="202">
        <v>0</v>
      </c>
      <c r="AB24" s="202">
        <v>0</v>
      </c>
      <c r="AC24" s="319">
        <v>0</v>
      </c>
      <c r="AD24" s="319">
        <v>0</v>
      </c>
      <c r="AE24" s="319">
        <v>0</v>
      </c>
      <c r="AF24" s="319">
        <v>0</v>
      </c>
      <c r="AG24" s="319">
        <v>0</v>
      </c>
      <c r="AH24" s="319">
        <v>0</v>
      </c>
      <c r="AI24" s="319">
        <v>0</v>
      </c>
      <c r="AJ24" s="319">
        <v>0</v>
      </c>
      <c r="AK24" s="319">
        <v>0</v>
      </c>
      <c r="AL24" s="202">
        <v>0</v>
      </c>
      <c r="AM24" s="202">
        <v>0</v>
      </c>
      <c r="AN24" s="202">
        <v>0</v>
      </c>
      <c r="AO24" s="202">
        <v>0</v>
      </c>
      <c r="AP24" s="319">
        <v>0</v>
      </c>
      <c r="AQ24" s="319">
        <v>0</v>
      </c>
      <c r="AR24" s="319">
        <v>0</v>
      </c>
      <c r="AS24" s="202">
        <v>0</v>
      </c>
      <c r="AT24" s="202">
        <v>0</v>
      </c>
      <c r="AU24" s="202">
        <v>0</v>
      </c>
      <c r="AV24" s="202">
        <v>0</v>
      </c>
      <c r="AW24" s="202">
        <v>0</v>
      </c>
      <c r="AX24" s="202">
        <v>0</v>
      </c>
      <c r="AY24" s="202">
        <v>0</v>
      </c>
      <c r="AZ24" s="202">
        <v>0</v>
      </c>
      <c r="BA24" s="202">
        <v>0</v>
      </c>
      <c r="BB24" s="202">
        <v>0</v>
      </c>
      <c r="BC24" s="202">
        <v>0</v>
      </c>
      <c r="BD24" s="202">
        <v>0</v>
      </c>
      <c r="BE24" s="202">
        <v>0</v>
      </c>
      <c r="BF24" s="202">
        <v>0</v>
      </c>
      <c r="BG24" s="319">
        <v>0</v>
      </c>
      <c r="BH24" s="319">
        <v>0</v>
      </c>
      <c r="BI24" s="319">
        <v>0</v>
      </c>
      <c r="BJ24" s="321">
        <v>0</v>
      </c>
      <c r="BK24" s="321">
        <v>0</v>
      </c>
    </row>
    <row r="25" spans="1:63" ht="20.100000000000001" customHeight="1" x14ac:dyDescent="0.2">
      <c r="A25" s="375" t="s">
        <v>86</v>
      </c>
      <c r="B25" s="341" t="s">
        <v>84</v>
      </c>
      <c r="C25" s="340" t="s">
        <v>85</v>
      </c>
      <c r="D25" s="202">
        <v>0.1</v>
      </c>
      <c r="E25" s="202">
        <v>0</v>
      </c>
      <c r="F25" s="320">
        <v>0</v>
      </c>
      <c r="G25" s="202">
        <v>0</v>
      </c>
      <c r="H25" s="202">
        <v>0</v>
      </c>
      <c r="I25" s="202">
        <v>0</v>
      </c>
      <c r="J25" s="202">
        <v>0</v>
      </c>
      <c r="K25" s="202">
        <v>0</v>
      </c>
      <c r="L25" s="202">
        <v>0</v>
      </c>
      <c r="M25" s="202">
        <v>0</v>
      </c>
      <c r="N25" s="202">
        <v>0</v>
      </c>
      <c r="O25" s="202">
        <v>0</v>
      </c>
      <c r="P25" s="202">
        <v>0</v>
      </c>
      <c r="Q25" s="202">
        <v>0</v>
      </c>
      <c r="R25" s="202">
        <v>0</v>
      </c>
      <c r="S25" s="202">
        <v>0</v>
      </c>
      <c r="T25" s="202">
        <v>0</v>
      </c>
      <c r="U25" s="202">
        <v>0</v>
      </c>
      <c r="V25" s="202">
        <v>0</v>
      </c>
      <c r="W25" s="202">
        <v>0</v>
      </c>
      <c r="X25" s="202">
        <v>0</v>
      </c>
      <c r="Y25" s="202">
        <v>0</v>
      </c>
      <c r="Z25" s="202">
        <v>0</v>
      </c>
      <c r="AA25" s="202">
        <v>0</v>
      </c>
      <c r="AB25" s="202">
        <v>0</v>
      </c>
      <c r="AC25" s="319">
        <v>0</v>
      </c>
      <c r="AD25" s="319">
        <v>0</v>
      </c>
      <c r="AE25" s="319">
        <v>0</v>
      </c>
      <c r="AF25" s="319">
        <v>0</v>
      </c>
      <c r="AG25" s="319">
        <v>0</v>
      </c>
      <c r="AH25" s="319">
        <v>0</v>
      </c>
      <c r="AI25" s="319">
        <v>0</v>
      </c>
      <c r="AJ25" s="319">
        <v>0</v>
      </c>
      <c r="AK25" s="319">
        <v>0</v>
      </c>
      <c r="AL25" s="202">
        <v>0</v>
      </c>
      <c r="AM25" s="202">
        <v>0</v>
      </c>
      <c r="AN25" s="202">
        <v>0</v>
      </c>
      <c r="AO25" s="202">
        <v>0</v>
      </c>
      <c r="AP25" s="319">
        <v>0</v>
      </c>
      <c r="AQ25" s="319">
        <v>0</v>
      </c>
      <c r="AR25" s="319">
        <v>0</v>
      </c>
      <c r="AS25" s="202">
        <v>0</v>
      </c>
      <c r="AT25" s="202">
        <v>0</v>
      </c>
      <c r="AU25" s="202">
        <v>0</v>
      </c>
      <c r="AV25" s="202">
        <v>0</v>
      </c>
      <c r="AW25" s="202">
        <v>0</v>
      </c>
      <c r="AX25" s="202">
        <v>0</v>
      </c>
      <c r="AY25" s="202">
        <v>0</v>
      </c>
      <c r="AZ25" s="202">
        <v>0</v>
      </c>
      <c r="BA25" s="202">
        <v>0</v>
      </c>
      <c r="BB25" s="202">
        <v>0</v>
      </c>
      <c r="BC25" s="202">
        <v>0</v>
      </c>
      <c r="BD25" s="202">
        <v>0</v>
      </c>
      <c r="BE25" s="202">
        <v>0</v>
      </c>
      <c r="BF25" s="202">
        <v>0</v>
      </c>
      <c r="BG25" s="319">
        <v>0</v>
      </c>
      <c r="BH25" s="319">
        <v>0</v>
      </c>
      <c r="BI25" s="319">
        <v>0</v>
      </c>
      <c r="BJ25" s="321">
        <v>0</v>
      </c>
      <c r="BK25" s="321">
        <v>0.1</v>
      </c>
    </row>
    <row r="26" spans="1:63" ht="20.100000000000001" customHeight="1" x14ac:dyDescent="0.2">
      <c r="A26" s="375" t="s">
        <v>89</v>
      </c>
      <c r="B26" s="341" t="s">
        <v>87</v>
      </c>
      <c r="C26" s="340" t="s">
        <v>88</v>
      </c>
      <c r="D26" s="202">
        <v>0</v>
      </c>
      <c r="E26" s="202">
        <v>0</v>
      </c>
      <c r="F26" s="320">
        <v>0</v>
      </c>
      <c r="G26" s="202">
        <v>0</v>
      </c>
      <c r="H26" s="202">
        <v>0</v>
      </c>
      <c r="I26" s="202">
        <v>0</v>
      </c>
      <c r="J26" s="202">
        <v>0</v>
      </c>
      <c r="K26" s="202">
        <v>0</v>
      </c>
      <c r="L26" s="202">
        <v>0</v>
      </c>
      <c r="M26" s="202">
        <v>0</v>
      </c>
      <c r="N26" s="202">
        <v>0</v>
      </c>
      <c r="O26" s="202">
        <v>0</v>
      </c>
      <c r="P26" s="202">
        <v>0</v>
      </c>
      <c r="Q26" s="202">
        <v>0</v>
      </c>
      <c r="R26" s="202">
        <v>0</v>
      </c>
      <c r="S26" s="202">
        <v>0</v>
      </c>
      <c r="T26" s="202">
        <v>0</v>
      </c>
      <c r="U26" s="202">
        <v>0</v>
      </c>
      <c r="V26" s="202">
        <v>0</v>
      </c>
      <c r="W26" s="202">
        <v>0</v>
      </c>
      <c r="X26" s="202">
        <v>0</v>
      </c>
      <c r="Y26" s="202">
        <v>0</v>
      </c>
      <c r="Z26" s="202">
        <v>0</v>
      </c>
      <c r="AA26" s="202">
        <v>0</v>
      </c>
      <c r="AB26" s="202">
        <v>0</v>
      </c>
      <c r="AC26" s="319">
        <v>0</v>
      </c>
      <c r="AD26" s="319">
        <v>0</v>
      </c>
      <c r="AE26" s="319">
        <v>0</v>
      </c>
      <c r="AF26" s="319">
        <v>0</v>
      </c>
      <c r="AG26" s="319">
        <v>0</v>
      </c>
      <c r="AH26" s="319">
        <v>0</v>
      </c>
      <c r="AI26" s="319">
        <v>0</v>
      </c>
      <c r="AJ26" s="319">
        <v>0</v>
      </c>
      <c r="AK26" s="319">
        <v>0</v>
      </c>
      <c r="AL26" s="202">
        <v>0</v>
      </c>
      <c r="AM26" s="202">
        <v>0</v>
      </c>
      <c r="AN26" s="202">
        <v>0</v>
      </c>
      <c r="AO26" s="202">
        <v>0</v>
      </c>
      <c r="AP26" s="319">
        <v>0</v>
      </c>
      <c r="AQ26" s="319">
        <v>0</v>
      </c>
      <c r="AR26" s="319">
        <v>0</v>
      </c>
      <c r="AS26" s="202">
        <v>0</v>
      </c>
      <c r="AT26" s="202">
        <v>0</v>
      </c>
      <c r="AU26" s="202">
        <v>0</v>
      </c>
      <c r="AV26" s="202">
        <v>0</v>
      </c>
      <c r="AW26" s="202">
        <v>0</v>
      </c>
      <c r="AX26" s="202">
        <v>0</v>
      </c>
      <c r="AY26" s="202">
        <v>0</v>
      </c>
      <c r="AZ26" s="202">
        <v>0</v>
      </c>
      <c r="BA26" s="202">
        <v>0</v>
      </c>
      <c r="BB26" s="202">
        <v>0</v>
      </c>
      <c r="BC26" s="202">
        <v>0</v>
      </c>
      <c r="BD26" s="202">
        <v>0</v>
      </c>
      <c r="BE26" s="202">
        <v>0</v>
      </c>
      <c r="BF26" s="202">
        <v>0</v>
      </c>
      <c r="BG26" s="319">
        <v>0</v>
      </c>
      <c r="BH26" s="319">
        <v>0</v>
      </c>
      <c r="BI26" s="319">
        <v>0</v>
      </c>
      <c r="BJ26" s="321">
        <v>0</v>
      </c>
      <c r="BK26" s="321">
        <v>0</v>
      </c>
    </row>
    <row r="27" spans="1:63" ht="20.100000000000001" customHeight="1" x14ac:dyDescent="0.2">
      <c r="A27" s="375" t="s">
        <v>94</v>
      </c>
      <c r="B27" s="341" t="s">
        <v>90</v>
      </c>
      <c r="C27" s="340" t="s">
        <v>91</v>
      </c>
      <c r="D27" s="202">
        <v>0</v>
      </c>
      <c r="E27" s="202">
        <v>0</v>
      </c>
      <c r="F27" s="320">
        <v>0</v>
      </c>
      <c r="G27" s="202">
        <v>0</v>
      </c>
      <c r="H27" s="202">
        <v>0</v>
      </c>
      <c r="I27" s="202">
        <v>0</v>
      </c>
      <c r="J27" s="202">
        <v>0</v>
      </c>
      <c r="K27" s="202">
        <v>0</v>
      </c>
      <c r="L27" s="202">
        <v>0</v>
      </c>
      <c r="M27" s="202">
        <v>0</v>
      </c>
      <c r="N27" s="202">
        <v>0</v>
      </c>
      <c r="O27" s="202">
        <v>0</v>
      </c>
      <c r="P27" s="202">
        <v>0</v>
      </c>
      <c r="Q27" s="202">
        <v>0</v>
      </c>
      <c r="R27" s="202">
        <v>0</v>
      </c>
      <c r="S27" s="202">
        <v>0</v>
      </c>
      <c r="T27" s="202">
        <v>0</v>
      </c>
      <c r="U27" s="202">
        <v>0</v>
      </c>
      <c r="V27" s="202">
        <v>0</v>
      </c>
      <c r="W27" s="202">
        <v>0</v>
      </c>
      <c r="X27" s="202">
        <v>0</v>
      </c>
      <c r="Y27" s="202">
        <v>0</v>
      </c>
      <c r="Z27" s="202">
        <v>0</v>
      </c>
      <c r="AA27" s="202">
        <v>0</v>
      </c>
      <c r="AB27" s="202">
        <v>0</v>
      </c>
      <c r="AC27" s="319">
        <v>0</v>
      </c>
      <c r="AD27" s="319">
        <v>0</v>
      </c>
      <c r="AE27" s="319">
        <v>0</v>
      </c>
      <c r="AF27" s="319">
        <v>0</v>
      </c>
      <c r="AG27" s="319">
        <v>0</v>
      </c>
      <c r="AH27" s="319">
        <v>0</v>
      </c>
      <c r="AI27" s="319">
        <v>0</v>
      </c>
      <c r="AJ27" s="319">
        <v>0</v>
      </c>
      <c r="AK27" s="319">
        <v>0</v>
      </c>
      <c r="AL27" s="202">
        <v>0</v>
      </c>
      <c r="AM27" s="202">
        <v>0</v>
      </c>
      <c r="AN27" s="202">
        <v>0</v>
      </c>
      <c r="AO27" s="202">
        <v>0</v>
      </c>
      <c r="AP27" s="319">
        <v>0</v>
      </c>
      <c r="AQ27" s="319">
        <v>0</v>
      </c>
      <c r="AR27" s="319">
        <v>0</v>
      </c>
      <c r="AS27" s="202">
        <v>0</v>
      </c>
      <c r="AT27" s="202">
        <v>0</v>
      </c>
      <c r="AU27" s="202">
        <v>0</v>
      </c>
      <c r="AV27" s="202">
        <v>0</v>
      </c>
      <c r="AW27" s="202">
        <v>0</v>
      </c>
      <c r="AX27" s="202">
        <v>0</v>
      </c>
      <c r="AY27" s="202">
        <v>0</v>
      </c>
      <c r="AZ27" s="202">
        <v>0</v>
      </c>
      <c r="BA27" s="202">
        <v>0</v>
      </c>
      <c r="BB27" s="202">
        <v>0</v>
      </c>
      <c r="BC27" s="202">
        <v>0</v>
      </c>
      <c r="BD27" s="202">
        <v>0</v>
      </c>
      <c r="BE27" s="202">
        <v>0</v>
      </c>
      <c r="BF27" s="202">
        <v>0</v>
      </c>
      <c r="BG27" s="319">
        <v>0</v>
      </c>
      <c r="BH27" s="319">
        <v>0</v>
      </c>
      <c r="BI27" s="319">
        <v>0</v>
      </c>
      <c r="BJ27" s="321">
        <v>0</v>
      </c>
      <c r="BK27" s="321">
        <v>0</v>
      </c>
    </row>
    <row r="28" spans="1:63" ht="20.100000000000001" customHeight="1" x14ac:dyDescent="0.2">
      <c r="A28" s="377" t="s">
        <v>74</v>
      </c>
      <c r="B28" s="341" t="s">
        <v>92</v>
      </c>
      <c r="C28" s="340" t="s">
        <v>93</v>
      </c>
      <c r="D28" s="202">
        <v>0</v>
      </c>
      <c r="E28" s="202">
        <v>0</v>
      </c>
      <c r="F28" s="320">
        <v>0</v>
      </c>
      <c r="G28" s="202">
        <v>0</v>
      </c>
      <c r="H28" s="202">
        <v>0</v>
      </c>
      <c r="I28" s="202">
        <v>0</v>
      </c>
      <c r="J28" s="202">
        <v>0</v>
      </c>
      <c r="K28" s="202">
        <v>0</v>
      </c>
      <c r="L28" s="202">
        <v>0</v>
      </c>
      <c r="M28" s="202">
        <v>0</v>
      </c>
      <c r="N28" s="202">
        <v>0</v>
      </c>
      <c r="O28" s="202">
        <v>0</v>
      </c>
      <c r="P28" s="202">
        <v>0</v>
      </c>
      <c r="Q28" s="202">
        <v>0</v>
      </c>
      <c r="R28" s="202">
        <v>0</v>
      </c>
      <c r="S28" s="202">
        <v>0</v>
      </c>
      <c r="T28" s="202">
        <v>0</v>
      </c>
      <c r="U28" s="202">
        <v>0</v>
      </c>
      <c r="V28" s="202">
        <v>0</v>
      </c>
      <c r="W28" s="202">
        <v>0</v>
      </c>
      <c r="X28" s="202">
        <v>0</v>
      </c>
      <c r="Y28" s="202">
        <v>0</v>
      </c>
      <c r="Z28" s="202">
        <v>0</v>
      </c>
      <c r="AA28" s="202">
        <v>0</v>
      </c>
      <c r="AB28" s="202">
        <v>0</v>
      </c>
      <c r="AC28" s="319">
        <v>0</v>
      </c>
      <c r="AD28" s="319">
        <v>0</v>
      </c>
      <c r="AE28" s="319">
        <v>0</v>
      </c>
      <c r="AF28" s="319">
        <v>0</v>
      </c>
      <c r="AG28" s="319">
        <v>0</v>
      </c>
      <c r="AH28" s="319">
        <v>0</v>
      </c>
      <c r="AI28" s="319">
        <v>0</v>
      </c>
      <c r="AJ28" s="319">
        <v>0</v>
      </c>
      <c r="AK28" s="319">
        <v>0</v>
      </c>
      <c r="AL28" s="202">
        <v>0</v>
      </c>
      <c r="AM28" s="202">
        <v>0</v>
      </c>
      <c r="AN28" s="202">
        <v>0</v>
      </c>
      <c r="AO28" s="202">
        <v>0</v>
      </c>
      <c r="AP28" s="319">
        <v>0</v>
      </c>
      <c r="AQ28" s="319">
        <v>0</v>
      </c>
      <c r="AR28" s="319">
        <v>0</v>
      </c>
      <c r="AS28" s="202">
        <v>0</v>
      </c>
      <c r="AT28" s="202">
        <v>0</v>
      </c>
      <c r="AU28" s="202">
        <v>0</v>
      </c>
      <c r="AV28" s="202">
        <v>0</v>
      </c>
      <c r="AW28" s="202">
        <v>0</v>
      </c>
      <c r="AX28" s="202">
        <v>0</v>
      </c>
      <c r="AY28" s="202">
        <v>0</v>
      </c>
      <c r="AZ28" s="202">
        <v>0</v>
      </c>
      <c r="BA28" s="202">
        <v>0</v>
      </c>
      <c r="BB28" s="202">
        <v>0</v>
      </c>
      <c r="BC28" s="202">
        <v>0</v>
      </c>
      <c r="BD28" s="202">
        <v>0</v>
      </c>
      <c r="BE28" s="202">
        <v>0</v>
      </c>
      <c r="BF28" s="202">
        <v>0</v>
      </c>
      <c r="BG28" s="319">
        <v>0</v>
      </c>
      <c r="BH28" s="319">
        <v>0</v>
      </c>
      <c r="BI28" s="319">
        <v>0</v>
      </c>
      <c r="BJ28" s="321">
        <v>0</v>
      </c>
      <c r="BK28" s="321">
        <v>0</v>
      </c>
    </row>
    <row r="29" spans="1:63" ht="34.5" customHeight="1" x14ac:dyDescent="0.2">
      <c r="A29" s="375" t="s">
        <v>132</v>
      </c>
      <c r="B29" s="341" t="s">
        <v>1278</v>
      </c>
      <c r="C29" s="340" t="s">
        <v>96</v>
      </c>
      <c r="D29" s="202">
        <v>108.46000000000001</v>
      </c>
      <c r="E29" s="202">
        <v>4.0200000000000005</v>
      </c>
      <c r="F29" s="202">
        <v>2.48</v>
      </c>
      <c r="G29" s="202">
        <v>0</v>
      </c>
      <c r="H29" s="202">
        <v>0</v>
      </c>
      <c r="I29" s="202">
        <v>0</v>
      </c>
      <c r="J29" s="202">
        <v>1.26</v>
      </c>
      <c r="K29" s="202">
        <v>1.2200000000000002</v>
      </c>
      <c r="L29" s="202">
        <v>0</v>
      </c>
      <c r="M29" s="202">
        <v>0</v>
      </c>
      <c r="N29" s="202">
        <v>0</v>
      </c>
      <c r="O29" s="202">
        <v>0</v>
      </c>
      <c r="P29" s="202">
        <v>0</v>
      </c>
      <c r="Q29" s="202">
        <v>0</v>
      </c>
      <c r="R29" s="202">
        <v>1.54</v>
      </c>
      <c r="S29" s="202">
        <v>0.45</v>
      </c>
      <c r="T29" s="202">
        <v>0</v>
      </c>
      <c r="U29" s="202">
        <v>0</v>
      </c>
      <c r="V29" s="202">
        <v>0</v>
      </c>
      <c r="W29" s="202">
        <v>0</v>
      </c>
      <c r="X29" s="202">
        <v>0</v>
      </c>
      <c r="Y29" s="202">
        <v>0</v>
      </c>
      <c r="Z29" s="202">
        <v>0</v>
      </c>
      <c r="AA29" s="202">
        <v>0</v>
      </c>
      <c r="AB29" s="202">
        <v>0.4</v>
      </c>
      <c r="AC29" s="202">
        <v>0.16</v>
      </c>
      <c r="AD29" s="202">
        <v>0.01</v>
      </c>
      <c r="AE29" s="202">
        <v>0</v>
      </c>
      <c r="AF29" s="202">
        <v>0.01</v>
      </c>
      <c r="AG29" s="202">
        <v>0</v>
      </c>
      <c r="AH29" s="202">
        <v>0</v>
      </c>
      <c r="AI29" s="202">
        <v>0</v>
      </c>
      <c r="AJ29" s="202">
        <v>0</v>
      </c>
      <c r="AK29" s="202">
        <v>0</v>
      </c>
      <c r="AL29" s="202">
        <v>0</v>
      </c>
      <c r="AM29" s="202">
        <v>0</v>
      </c>
      <c r="AN29" s="202">
        <v>0</v>
      </c>
      <c r="AO29" s="202">
        <v>0.22</v>
      </c>
      <c r="AP29" s="202">
        <v>0</v>
      </c>
      <c r="AQ29" s="202">
        <v>0</v>
      </c>
      <c r="AR29" s="202">
        <v>0</v>
      </c>
      <c r="AS29" s="202">
        <v>0</v>
      </c>
      <c r="AT29" s="202">
        <v>0</v>
      </c>
      <c r="AU29" s="202">
        <v>0</v>
      </c>
      <c r="AV29" s="202">
        <v>0</v>
      </c>
      <c r="AW29" s="202">
        <v>0</v>
      </c>
      <c r="AX29" s="202">
        <v>0.69</v>
      </c>
      <c r="AY29" s="202">
        <v>0</v>
      </c>
      <c r="AZ29" s="202">
        <v>0</v>
      </c>
      <c r="BA29" s="202">
        <v>0</v>
      </c>
      <c r="BB29" s="202">
        <v>0</v>
      </c>
      <c r="BC29" s="202">
        <v>0</v>
      </c>
      <c r="BD29" s="202">
        <v>0</v>
      </c>
      <c r="BE29" s="202">
        <v>0</v>
      </c>
      <c r="BF29" s="202">
        <v>0</v>
      </c>
      <c r="BG29" s="202">
        <v>0</v>
      </c>
      <c r="BH29" s="202">
        <v>0</v>
      </c>
      <c r="BI29" s="202">
        <v>0</v>
      </c>
      <c r="BJ29" s="202">
        <v>2.2700000000000005</v>
      </c>
      <c r="BK29" s="202">
        <v>110.73000000000002</v>
      </c>
    </row>
    <row r="30" spans="1:63" ht="20.100000000000001" customHeight="1" x14ac:dyDescent="0.2">
      <c r="A30" s="378"/>
      <c r="B30" s="352" t="s">
        <v>98</v>
      </c>
      <c r="C30" s="353" t="s">
        <v>99</v>
      </c>
      <c r="D30" s="202">
        <v>66.33</v>
      </c>
      <c r="E30" s="319">
        <v>0.77</v>
      </c>
      <c r="F30" s="320">
        <v>0.27</v>
      </c>
      <c r="G30" s="319">
        <v>0</v>
      </c>
      <c r="H30" s="319">
        <v>0</v>
      </c>
      <c r="I30" s="319">
        <v>0</v>
      </c>
      <c r="J30" s="319">
        <v>0.18</v>
      </c>
      <c r="K30" s="319">
        <v>0.09</v>
      </c>
      <c r="L30" s="319">
        <v>0</v>
      </c>
      <c r="M30" s="319">
        <v>0</v>
      </c>
      <c r="N30" s="319">
        <v>0</v>
      </c>
      <c r="O30" s="319">
        <v>0</v>
      </c>
      <c r="P30" s="319">
        <v>0</v>
      </c>
      <c r="Q30" s="319">
        <v>0</v>
      </c>
      <c r="R30" s="202">
        <v>0.5</v>
      </c>
      <c r="S30" s="319">
        <v>0.45</v>
      </c>
      <c r="T30" s="319">
        <v>0</v>
      </c>
      <c r="U30" s="319">
        <v>0</v>
      </c>
      <c r="V30" s="319">
        <v>0</v>
      </c>
      <c r="W30" s="319">
        <v>0</v>
      </c>
      <c r="X30" s="319">
        <v>0</v>
      </c>
      <c r="Y30" s="319">
        <v>0</v>
      </c>
      <c r="Z30" s="319">
        <v>0</v>
      </c>
      <c r="AA30" s="319">
        <v>0</v>
      </c>
      <c r="AB30" s="202">
        <v>0</v>
      </c>
      <c r="AC30" s="319">
        <v>0</v>
      </c>
      <c r="AD30" s="319">
        <v>0</v>
      </c>
      <c r="AE30" s="319">
        <v>0</v>
      </c>
      <c r="AF30" s="319">
        <v>0</v>
      </c>
      <c r="AG30" s="319">
        <v>0</v>
      </c>
      <c r="AH30" s="319">
        <v>0</v>
      </c>
      <c r="AI30" s="319">
        <v>0</v>
      </c>
      <c r="AJ30" s="319">
        <v>0</v>
      </c>
      <c r="AK30" s="319">
        <v>0</v>
      </c>
      <c r="AL30" s="319">
        <v>0</v>
      </c>
      <c r="AM30" s="319">
        <v>0</v>
      </c>
      <c r="AN30" s="319">
        <v>0</v>
      </c>
      <c r="AO30" s="319">
        <v>0</v>
      </c>
      <c r="AP30" s="319">
        <v>0</v>
      </c>
      <c r="AQ30" s="319">
        <v>0</v>
      </c>
      <c r="AR30" s="319">
        <v>0</v>
      </c>
      <c r="AS30" s="319">
        <v>0</v>
      </c>
      <c r="AT30" s="319">
        <v>0</v>
      </c>
      <c r="AU30" s="319">
        <v>0</v>
      </c>
      <c r="AV30" s="319">
        <v>0</v>
      </c>
      <c r="AW30" s="319">
        <v>0</v>
      </c>
      <c r="AX30" s="319">
        <v>0.05</v>
      </c>
      <c r="AY30" s="319">
        <v>0</v>
      </c>
      <c r="AZ30" s="319">
        <v>0</v>
      </c>
      <c r="BA30" s="319">
        <v>0</v>
      </c>
      <c r="BB30" s="319">
        <v>0</v>
      </c>
      <c r="BC30" s="319">
        <v>0</v>
      </c>
      <c r="BD30" s="319">
        <v>0</v>
      </c>
      <c r="BE30" s="319">
        <v>0</v>
      </c>
      <c r="BF30" s="319">
        <v>0</v>
      </c>
      <c r="BG30" s="319">
        <v>0</v>
      </c>
      <c r="BH30" s="319">
        <v>0</v>
      </c>
      <c r="BI30" s="319">
        <v>0</v>
      </c>
      <c r="BJ30" s="354">
        <v>-0.29999999999999982</v>
      </c>
      <c r="BK30" s="354">
        <v>66.03</v>
      </c>
    </row>
    <row r="31" spans="1:63" ht="20.100000000000001" customHeight="1" x14ac:dyDescent="0.2">
      <c r="A31" s="378"/>
      <c r="B31" s="352" t="s">
        <v>100</v>
      </c>
      <c r="C31" s="353" t="s">
        <v>101</v>
      </c>
      <c r="D31" s="202">
        <v>1.26</v>
      </c>
      <c r="E31" s="319">
        <v>0</v>
      </c>
      <c r="F31" s="320">
        <v>0</v>
      </c>
      <c r="G31" s="319">
        <v>0</v>
      </c>
      <c r="H31" s="319">
        <v>0</v>
      </c>
      <c r="I31" s="319">
        <v>0</v>
      </c>
      <c r="J31" s="319">
        <v>0</v>
      </c>
      <c r="K31" s="319">
        <v>0</v>
      </c>
      <c r="L31" s="319">
        <v>0</v>
      </c>
      <c r="M31" s="319">
        <v>0</v>
      </c>
      <c r="N31" s="319">
        <v>0</v>
      </c>
      <c r="O31" s="319">
        <v>0</v>
      </c>
      <c r="P31" s="319">
        <v>0</v>
      </c>
      <c r="Q31" s="319">
        <v>0</v>
      </c>
      <c r="R31" s="202">
        <v>0</v>
      </c>
      <c r="S31" s="319">
        <v>0</v>
      </c>
      <c r="T31" s="319">
        <v>0</v>
      </c>
      <c r="U31" s="319">
        <v>0</v>
      </c>
      <c r="V31" s="319">
        <v>0</v>
      </c>
      <c r="W31" s="319">
        <v>0</v>
      </c>
      <c r="X31" s="319">
        <v>0</v>
      </c>
      <c r="Y31" s="319">
        <v>0</v>
      </c>
      <c r="Z31" s="319">
        <v>0</v>
      </c>
      <c r="AA31" s="319">
        <v>0</v>
      </c>
      <c r="AB31" s="202">
        <v>0</v>
      </c>
      <c r="AC31" s="319">
        <v>0</v>
      </c>
      <c r="AD31" s="319">
        <v>0</v>
      </c>
      <c r="AE31" s="319">
        <v>0</v>
      </c>
      <c r="AF31" s="319">
        <v>0</v>
      </c>
      <c r="AG31" s="319">
        <v>0</v>
      </c>
      <c r="AH31" s="319">
        <v>0</v>
      </c>
      <c r="AI31" s="319">
        <v>0</v>
      </c>
      <c r="AJ31" s="319">
        <v>0</v>
      </c>
      <c r="AK31" s="319">
        <v>0</v>
      </c>
      <c r="AL31" s="319">
        <v>0</v>
      </c>
      <c r="AM31" s="319">
        <v>0</v>
      </c>
      <c r="AN31" s="319">
        <v>0</v>
      </c>
      <c r="AO31" s="319">
        <v>0</v>
      </c>
      <c r="AP31" s="319">
        <v>0</v>
      </c>
      <c r="AQ31" s="319">
        <v>0</v>
      </c>
      <c r="AR31" s="319">
        <v>0</v>
      </c>
      <c r="AS31" s="319">
        <v>0</v>
      </c>
      <c r="AT31" s="319">
        <v>0</v>
      </c>
      <c r="AU31" s="319">
        <v>0</v>
      </c>
      <c r="AV31" s="319">
        <v>0</v>
      </c>
      <c r="AW31" s="319">
        <v>0</v>
      </c>
      <c r="AX31" s="319">
        <v>0</v>
      </c>
      <c r="AY31" s="319">
        <v>0</v>
      </c>
      <c r="AZ31" s="319">
        <v>0</v>
      </c>
      <c r="BA31" s="319">
        <v>0</v>
      </c>
      <c r="BB31" s="319">
        <v>0</v>
      </c>
      <c r="BC31" s="319">
        <v>0</v>
      </c>
      <c r="BD31" s="319">
        <v>0</v>
      </c>
      <c r="BE31" s="319">
        <v>0</v>
      </c>
      <c r="BF31" s="319">
        <v>0</v>
      </c>
      <c r="BG31" s="319">
        <v>0</v>
      </c>
      <c r="BH31" s="319">
        <v>0</v>
      </c>
      <c r="BI31" s="319">
        <v>0</v>
      </c>
      <c r="BJ31" s="354">
        <v>-0.02</v>
      </c>
      <c r="BK31" s="354">
        <v>1.24</v>
      </c>
    </row>
    <row r="32" spans="1:63" ht="20.100000000000001" customHeight="1" x14ac:dyDescent="0.2">
      <c r="A32" s="378"/>
      <c r="B32" s="352" t="s">
        <v>663</v>
      </c>
      <c r="C32" s="353" t="s">
        <v>103</v>
      </c>
      <c r="D32" s="202">
        <v>7.16</v>
      </c>
      <c r="E32" s="319">
        <v>0</v>
      </c>
      <c r="F32" s="320">
        <v>0</v>
      </c>
      <c r="G32" s="319">
        <v>0</v>
      </c>
      <c r="H32" s="319">
        <v>0</v>
      </c>
      <c r="I32" s="319">
        <v>0</v>
      </c>
      <c r="J32" s="319">
        <v>0</v>
      </c>
      <c r="K32" s="319">
        <v>0</v>
      </c>
      <c r="L32" s="319">
        <v>0</v>
      </c>
      <c r="M32" s="319">
        <v>0</v>
      </c>
      <c r="N32" s="319">
        <v>0</v>
      </c>
      <c r="O32" s="319">
        <v>0</v>
      </c>
      <c r="P32" s="319">
        <v>0</v>
      </c>
      <c r="Q32" s="319">
        <v>0</v>
      </c>
      <c r="R32" s="202">
        <v>0</v>
      </c>
      <c r="S32" s="319">
        <v>0</v>
      </c>
      <c r="T32" s="319">
        <v>0</v>
      </c>
      <c r="U32" s="319">
        <v>0</v>
      </c>
      <c r="V32" s="319">
        <v>0</v>
      </c>
      <c r="W32" s="319">
        <v>0</v>
      </c>
      <c r="X32" s="319">
        <v>0</v>
      </c>
      <c r="Y32" s="319">
        <v>0</v>
      </c>
      <c r="Z32" s="319">
        <v>0</v>
      </c>
      <c r="AA32" s="319">
        <v>0</v>
      </c>
      <c r="AB32" s="202">
        <v>0</v>
      </c>
      <c r="AC32" s="319">
        <v>0</v>
      </c>
      <c r="AD32" s="319">
        <v>0</v>
      </c>
      <c r="AE32" s="319">
        <v>0</v>
      </c>
      <c r="AF32" s="319">
        <v>0</v>
      </c>
      <c r="AG32" s="319">
        <v>0</v>
      </c>
      <c r="AH32" s="319">
        <v>0</v>
      </c>
      <c r="AI32" s="319">
        <v>0</v>
      </c>
      <c r="AJ32" s="319">
        <v>0</v>
      </c>
      <c r="AK32" s="319">
        <v>0</v>
      </c>
      <c r="AL32" s="319">
        <v>0</v>
      </c>
      <c r="AM32" s="319">
        <v>0</v>
      </c>
      <c r="AN32" s="319">
        <v>0</v>
      </c>
      <c r="AO32" s="319">
        <v>0</v>
      </c>
      <c r="AP32" s="319">
        <v>0</v>
      </c>
      <c r="AQ32" s="319">
        <v>0</v>
      </c>
      <c r="AR32" s="319">
        <v>0</v>
      </c>
      <c r="AS32" s="319">
        <v>0</v>
      </c>
      <c r="AT32" s="319">
        <v>0</v>
      </c>
      <c r="AU32" s="319">
        <v>0</v>
      </c>
      <c r="AV32" s="319">
        <v>0</v>
      </c>
      <c r="AW32" s="319">
        <v>0</v>
      </c>
      <c r="AX32" s="319">
        <v>0</v>
      </c>
      <c r="AY32" s="319">
        <v>0</v>
      </c>
      <c r="AZ32" s="319">
        <v>0</v>
      </c>
      <c r="BA32" s="319">
        <v>0</v>
      </c>
      <c r="BB32" s="319">
        <v>0</v>
      </c>
      <c r="BC32" s="319">
        <v>0</v>
      </c>
      <c r="BD32" s="319">
        <v>0</v>
      </c>
      <c r="BE32" s="319">
        <v>0</v>
      </c>
      <c r="BF32" s="319">
        <v>0</v>
      </c>
      <c r="BG32" s="319">
        <v>0</v>
      </c>
      <c r="BH32" s="319">
        <v>0</v>
      </c>
      <c r="BI32" s="319">
        <v>0</v>
      </c>
      <c r="BJ32" s="354">
        <v>0</v>
      </c>
      <c r="BK32" s="354">
        <v>7.16</v>
      </c>
    </row>
    <row r="33" spans="1:63" ht="20.100000000000001" customHeight="1" x14ac:dyDescent="0.2">
      <c r="A33" s="378"/>
      <c r="B33" s="352" t="s">
        <v>1279</v>
      </c>
      <c r="C33" s="353" t="s">
        <v>105</v>
      </c>
      <c r="D33" s="202">
        <v>18.940000000000001</v>
      </c>
      <c r="E33" s="319">
        <v>0.8</v>
      </c>
      <c r="F33" s="320">
        <v>0.48</v>
      </c>
      <c r="G33" s="319">
        <v>0</v>
      </c>
      <c r="H33" s="319">
        <v>0</v>
      </c>
      <c r="I33" s="319">
        <v>0</v>
      </c>
      <c r="J33" s="319">
        <v>0.43</v>
      </c>
      <c r="K33" s="319">
        <v>0.05</v>
      </c>
      <c r="L33" s="319">
        <v>0</v>
      </c>
      <c r="M33" s="319">
        <v>0</v>
      </c>
      <c r="N33" s="319">
        <v>0</v>
      </c>
      <c r="O33" s="319">
        <v>0</v>
      </c>
      <c r="P33" s="319">
        <v>0</v>
      </c>
      <c r="Q33" s="319">
        <v>0</v>
      </c>
      <c r="R33" s="202">
        <v>0.32</v>
      </c>
      <c r="S33" s="319">
        <v>0</v>
      </c>
      <c r="T33" s="319">
        <v>0</v>
      </c>
      <c r="U33" s="319">
        <v>0</v>
      </c>
      <c r="V33" s="319">
        <v>0</v>
      </c>
      <c r="W33" s="319">
        <v>0</v>
      </c>
      <c r="X33" s="319">
        <v>0</v>
      </c>
      <c r="Y33" s="319">
        <v>0</v>
      </c>
      <c r="Z33" s="319">
        <v>0</v>
      </c>
      <c r="AA33" s="319">
        <v>0</v>
      </c>
      <c r="AB33" s="202">
        <v>0.28000000000000003</v>
      </c>
      <c r="AC33" s="319">
        <v>0.05</v>
      </c>
      <c r="AD33" s="319">
        <v>0</v>
      </c>
      <c r="AE33" s="319">
        <v>0</v>
      </c>
      <c r="AF33" s="319">
        <v>0.01</v>
      </c>
      <c r="AG33" s="319">
        <v>0</v>
      </c>
      <c r="AH33" s="319">
        <v>0</v>
      </c>
      <c r="AI33" s="319">
        <v>0</v>
      </c>
      <c r="AJ33" s="319">
        <v>0</v>
      </c>
      <c r="AK33" s="319">
        <v>0</v>
      </c>
      <c r="AL33" s="319">
        <v>0</v>
      </c>
      <c r="AM33" s="319">
        <v>0</v>
      </c>
      <c r="AN33" s="319">
        <v>0</v>
      </c>
      <c r="AO33" s="319">
        <v>0.22</v>
      </c>
      <c r="AP33" s="319">
        <v>0</v>
      </c>
      <c r="AQ33" s="319">
        <v>0</v>
      </c>
      <c r="AR33" s="319">
        <v>0</v>
      </c>
      <c r="AS33" s="319">
        <v>0</v>
      </c>
      <c r="AT33" s="319">
        <v>0</v>
      </c>
      <c r="AU33" s="319">
        <v>0</v>
      </c>
      <c r="AV33" s="319">
        <v>0</v>
      </c>
      <c r="AW33" s="319">
        <v>0</v>
      </c>
      <c r="AX33" s="319">
        <v>0.04</v>
      </c>
      <c r="AY33" s="319">
        <v>0</v>
      </c>
      <c r="AZ33" s="319">
        <v>0</v>
      </c>
      <c r="BA33" s="319">
        <v>0</v>
      </c>
      <c r="BB33" s="319">
        <v>0</v>
      </c>
      <c r="BC33" s="319">
        <v>0</v>
      </c>
      <c r="BD33" s="319">
        <v>0</v>
      </c>
      <c r="BE33" s="319">
        <v>0</v>
      </c>
      <c r="BF33" s="319">
        <v>0</v>
      </c>
      <c r="BG33" s="319">
        <v>0</v>
      </c>
      <c r="BH33" s="319">
        <v>0</v>
      </c>
      <c r="BI33" s="319">
        <v>0</v>
      </c>
      <c r="BJ33" s="354">
        <v>0.79</v>
      </c>
      <c r="BK33" s="354">
        <v>19.73</v>
      </c>
    </row>
    <row r="34" spans="1:63" ht="20.100000000000001" customHeight="1" x14ac:dyDescent="0.2">
      <c r="A34" s="378"/>
      <c r="B34" s="352" t="s">
        <v>1280</v>
      </c>
      <c r="C34" s="353" t="s">
        <v>107</v>
      </c>
      <c r="D34" s="202">
        <v>4.7300000000000004</v>
      </c>
      <c r="E34" s="319">
        <v>2.4500000000000002</v>
      </c>
      <c r="F34" s="320">
        <v>1.73</v>
      </c>
      <c r="G34" s="319">
        <v>0</v>
      </c>
      <c r="H34" s="319">
        <v>0</v>
      </c>
      <c r="I34" s="319">
        <v>0</v>
      </c>
      <c r="J34" s="319">
        <v>0.65</v>
      </c>
      <c r="K34" s="319">
        <v>1.08</v>
      </c>
      <c r="L34" s="319">
        <v>0</v>
      </c>
      <c r="M34" s="319">
        <v>0</v>
      </c>
      <c r="N34" s="319">
        <v>0</v>
      </c>
      <c r="O34" s="319">
        <v>0</v>
      </c>
      <c r="P34" s="319">
        <v>0</v>
      </c>
      <c r="Q34" s="319">
        <v>0</v>
      </c>
      <c r="R34" s="202">
        <v>0.72</v>
      </c>
      <c r="S34" s="319">
        <v>0</v>
      </c>
      <c r="T34" s="319">
        <v>0</v>
      </c>
      <c r="U34" s="319">
        <v>0</v>
      </c>
      <c r="V34" s="319">
        <v>0</v>
      </c>
      <c r="W34" s="319">
        <v>0</v>
      </c>
      <c r="X34" s="319">
        <v>0</v>
      </c>
      <c r="Y34" s="319">
        <v>0</v>
      </c>
      <c r="Z34" s="319">
        <v>0</v>
      </c>
      <c r="AA34" s="319">
        <v>0</v>
      </c>
      <c r="AB34" s="202">
        <v>0.12</v>
      </c>
      <c r="AC34" s="319">
        <v>0.11</v>
      </c>
      <c r="AD34" s="319">
        <v>0.01</v>
      </c>
      <c r="AE34" s="319">
        <v>0</v>
      </c>
      <c r="AF34" s="319">
        <v>0</v>
      </c>
      <c r="AG34" s="319">
        <v>0</v>
      </c>
      <c r="AH34" s="319">
        <v>0</v>
      </c>
      <c r="AI34" s="319">
        <v>0</v>
      </c>
      <c r="AJ34" s="319">
        <v>0</v>
      </c>
      <c r="AK34" s="319">
        <v>0</v>
      </c>
      <c r="AL34" s="319">
        <v>0</v>
      </c>
      <c r="AM34" s="319">
        <v>0</v>
      </c>
      <c r="AN34" s="319">
        <v>0</v>
      </c>
      <c r="AO34" s="319">
        <v>0</v>
      </c>
      <c r="AP34" s="319">
        <v>0</v>
      </c>
      <c r="AQ34" s="319">
        <v>0</v>
      </c>
      <c r="AR34" s="319">
        <v>0</v>
      </c>
      <c r="AS34" s="319">
        <v>0</v>
      </c>
      <c r="AT34" s="319">
        <v>0</v>
      </c>
      <c r="AU34" s="319">
        <v>0</v>
      </c>
      <c r="AV34" s="319">
        <v>0</v>
      </c>
      <c r="AW34" s="319">
        <v>0</v>
      </c>
      <c r="AX34" s="319">
        <v>0.6</v>
      </c>
      <c r="AY34" s="319">
        <v>0</v>
      </c>
      <c r="AZ34" s="319">
        <v>0</v>
      </c>
      <c r="BA34" s="319">
        <v>0</v>
      </c>
      <c r="BB34" s="319">
        <v>0</v>
      </c>
      <c r="BC34" s="319">
        <v>0</v>
      </c>
      <c r="BD34" s="319">
        <v>0</v>
      </c>
      <c r="BE34" s="319">
        <v>0</v>
      </c>
      <c r="BF34" s="319">
        <v>0</v>
      </c>
      <c r="BG34" s="319">
        <v>0</v>
      </c>
      <c r="BH34" s="319">
        <v>0</v>
      </c>
      <c r="BI34" s="319">
        <v>0</v>
      </c>
      <c r="BJ34" s="354">
        <v>2.4500000000000002</v>
      </c>
      <c r="BK34" s="354">
        <v>7.18</v>
      </c>
    </row>
    <row r="35" spans="1:63" ht="20.100000000000001" customHeight="1" x14ac:dyDescent="0.2">
      <c r="A35" s="378"/>
      <c r="B35" s="352" t="s">
        <v>1281</v>
      </c>
      <c r="C35" s="353" t="s">
        <v>109</v>
      </c>
      <c r="D35" s="202">
        <v>5.22</v>
      </c>
      <c r="E35" s="319">
        <v>0</v>
      </c>
      <c r="F35" s="320">
        <v>0</v>
      </c>
      <c r="G35" s="319">
        <v>0</v>
      </c>
      <c r="H35" s="319">
        <v>0</v>
      </c>
      <c r="I35" s="319">
        <v>0</v>
      </c>
      <c r="J35" s="319">
        <v>0</v>
      </c>
      <c r="K35" s="319">
        <v>0</v>
      </c>
      <c r="L35" s="319">
        <v>0</v>
      </c>
      <c r="M35" s="319">
        <v>0</v>
      </c>
      <c r="N35" s="319">
        <v>0</v>
      </c>
      <c r="O35" s="319">
        <v>0</v>
      </c>
      <c r="P35" s="319">
        <v>0</v>
      </c>
      <c r="Q35" s="319">
        <v>0</v>
      </c>
      <c r="R35" s="202">
        <v>0</v>
      </c>
      <c r="S35" s="319">
        <v>0</v>
      </c>
      <c r="T35" s="319">
        <v>0</v>
      </c>
      <c r="U35" s="319">
        <v>0</v>
      </c>
      <c r="V35" s="319">
        <v>0</v>
      </c>
      <c r="W35" s="319">
        <v>0</v>
      </c>
      <c r="X35" s="319">
        <v>0</v>
      </c>
      <c r="Y35" s="319">
        <v>0</v>
      </c>
      <c r="Z35" s="319">
        <v>0</v>
      </c>
      <c r="AA35" s="319">
        <v>0</v>
      </c>
      <c r="AB35" s="202">
        <v>0</v>
      </c>
      <c r="AC35" s="319">
        <v>0</v>
      </c>
      <c r="AD35" s="319">
        <v>0</v>
      </c>
      <c r="AE35" s="319">
        <v>0</v>
      </c>
      <c r="AF35" s="319">
        <v>0</v>
      </c>
      <c r="AG35" s="319">
        <v>0</v>
      </c>
      <c r="AH35" s="319">
        <v>0</v>
      </c>
      <c r="AI35" s="319">
        <v>0</v>
      </c>
      <c r="AJ35" s="319">
        <v>0</v>
      </c>
      <c r="AK35" s="319">
        <v>0</v>
      </c>
      <c r="AL35" s="319">
        <v>0</v>
      </c>
      <c r="AM35" s="319">
        <v>0</v>
      </c>
      <c r="AN35" s="319">
        <v>0</v>
      </c>
      <c r="AO35" s="319">
        <v>0</v>
      </c>
      <c r="AP35" s="319">
        <v>0</v>
      </c>
      <c r="AQ35" s="319">
        <v>0</v>
      </c>
      <c r="AR35" s="319">
        <v>0</v>
      </c>
      <c r="AS35" s="319">
        <v>0</v>
      </c>
      <c r="AT35" s="319">
        <v>0</v>
      </c>
      <c r="AU35" s="319">
        <v>0</v>
      </c>
      <c r="AV35" s="319">
        <v>0</v>
      </c>
      <c r="AW35" s="319">
        <v>0</v>
      </c>
      <c r="AX35" s="319">
        <v>0</v>
      </c>
      <c r="AY35" s="319">
        <v>0</v>
      </c>
      <c r="AZ35" s="319">
        <v>0</v>
      </c>
      <c r="BA35" s="319">
        <v>0</v>
      </c>
      <c r="BB35" s="319">
        <v>0</v>
      </c>
      <c r="BC35" s="319">
        <v>0</v>
      </c>
      <c r="BD35" s="319">
        <v>0</v>
      </c>
      <c r="BE35" s="319">
        <v>0</v>
      </c>
      <c r="BF35" s="319">
        <v>0</v>
      </c>
      <c r="BG35" s="319">
        <v>0</v>
      </c>
      <c r="BH35" s="319">
        <v>0</v>
      </c>
      <c r="BI35" s="319">
        <v>0</v>
      </c>
      <c r="BJ35" s="354">
        <v>0</v>
      </c>
      <c r="BK35" s="354">
        <v>5.22</v>
      </c>
    </row>
    <row r="36" spans="1:63" ht="20.100000000000001" customHeight="1" x14ac:dyDescent="0.2">
      <c r="A36" s="378"/>
      <c r="B36" s="352" t="s">
        <v>110</v>
      </c>
      <c r="C36" s="353" t="s">
        <v>111</v>
      </c>
      <c r="D36" s="202">
        <v>0.01</v>
      </c>
      <c r="E36" s="319">
        <v>0</v>
      </c>
      <c r="F36" s="320">
        <v>0</v>
      </c>
      <c r="G36" s="319">
        <v>0</v>
      </c>
      <c r="H36" s="319">
        <v>0</v>
      </c>
      <c r="I36" s="319">
        <v>0</v>
      </c>
      <c r="J36" s="319">
        <v>0</v>
      </c>
      <c r="K36" s="319">
        <v>0</v>
      </c>
      <c r="L36" s="319">
        <v>0</v>
      </c>
      <c r="M36" s="319">
        <v>0</v>
      </c>
      <c r="N36" s="319">
        <v>0</v>
      </c>
      <c r="O36" s="319">
        <v>0</v>
      </c>
      <c r="P36" s="319">
        <v>0</v>
      </c>
      <c r="Q36" s="319">
        <v>0</v>
      </c>
      <c r="R36" s="202">
        <v>0</v>
      </c>
      <c r="S36" s="319">
        <v>0</v>
      </c>
      <c r="T36" s="319">
        <v>0</v>
      </c>
      <c r="U36" s="319">
        <v>0</v>
      </c>
      <c r="V36" s="319">
        <v>0</v>
      </c>
      <c r="W36" s="319">
        <v>0</v>
      </c>
      <c r="X36" s="319">
        <v>0</v>
      </c>
      <c r="Y36" s="319">
        <v>0</v>
      </c>
      <c r="Z36" s="319">
        <v>0</v>
      </c>
      <c r="AA36" s="319">
        <v>0</v>
      </c>
      <c r="AB36" s="202">
        <v>0</v>
      </c>
      <c r="AC36" s="319">
        <v>0</v>
      </c>
      <c r="AD36" s="319">
        <v>0</v>
      </c>
      <c r="AE36" s="319">
        <v>0</v>
      </c>
      <c r="AF36" s="319">
        <v>0</v>
      </c>
      <c r="AG36" s="319">
        <v>0</v>
      </c>
      <c r="AH36" s="319">
        <v>0</v>
      </c>
      <c r="AI36" s="319">
        <v>0</v>
      </c>
      <c r="AJ36" s="319">
        <v>0</v>
      </c>
      <c r="AK36" s="319">
        <v>0</v>
      </c>
      <c r="AL36" s="319">
        <v>0</v>
      </c>
      <c r="AM36" s="319">
        <v>0</v>
      </c>
      <c r="AN36" s="319">
        <v>0</v>
      </c>
      <c r="AO36" s="319">
        <v>0</v>
      </c>
      <c r="AP36" s="319">
        <v>0</v>
      </c>
      <c r="AQ36" s="319">
        <v>0</v>
      </c>
      <c r="AR36" s="319">
        <v>0</v>
      </c>
      <c r="AS36" s="319">
        <v>0</v>
      </c>
      <c r="AT36" s="319">
        <v>0</v>
      </c>
      <c r="AU36" s="319">
        <v>0</v>
      </c>
      <c r="AV36" s="319">
        <v>0</v>
      </c>
      <c r="AW36" s="319">
        <v>0</v>
      </c>
      <c r="AX36" s="319">
        <v>0</v>
      </c>
      <c r="AY36" s="319">
        <v>0</v>
      </c>
      <c r="AZ36" s="319">
        <v>0</v>
      </c>
      <c r="BA36" s="319">
        <v>0</v>
      </c>
      <c r="BB36" s="319">
        <v>0</v>
      </c>
      <c r="BC36" s="319">
        <v>0</v>
      </c>
      <c r="BD36" s="319">
        <v>0</v>
      </c>
      <c r="BE36" s="319">
        <v>0</v>
      </c>
      <c r="BF36" s="319">
        <v>0</v>
      </c>
      <c r="BG36" s="319">
        <v>0</v>
      </c>
      <c r="BH36" s="319">
        <v>0</v>
      </c>
      <c r="BI36" s="319">
        <v>0</v>
      </c>
      <c r="BJ36" s="354">
        <v>0</v>
      </c>
      <c r="BK36" s="354">
        <v>0.01</v>
      </c>
    </row>
    <row r="37" spans="1:63" ht="20.100000000000001" customHeight="1" x14ac:dyDescent="0.2">
      <c r="A37" s="378"/>
      <c r="B37" s="352" t="s">
        <v>1266</v>
      </c>
      <c r="C37" s="353" t="s">
        <v>113</v>
      </c>
      <c r="D37" s="202">
        <v>0</v>
      </c>
      <c r="E37" s="319">
        <v>0</v>
      </c>
      <c r="F37" s="320">
        <v>0</v>
      </c>
      <c r="G37" s="319">
        <v>0</v>
      </c>
      <c r="H37" s="319">
        <v>0</v>
      </c>
      <c r="I37" s="319">
        <v>0</v>
      </c>
      <c r="J37" s="319">
        <v>0</v>
      </c>
      <c r="K37" s="319">
        <v>0</v>
      </c>
      <c r="L37" s="319">
        <v>0</v>
      </c>
      <c r="M37" s="319">
        <v>0</v>
      </c>
      <c r="N37" s="319">
        <v>0</v>
      </c>
      <c r="O37" s="319">
        <v>0</v>
      </c>
      <c r="P37" s="319">
        <v>0</v>
      </c>
      <c r="Q37" s="319">
        <v>0</v>
      </c>
      <c r="R37" s="202">
        <v>0</v>
      </c>
      <c r="S37" s="319">
        <v>0</v>
      </c>
      <c r="T37" s="319">
        <v>0</v>
      </c>
      <c r="U37" s="319">
        <v>0</v>
      </c>
      <c r="V37" s="319">
        <v>0</v>
      </c>
      <c r="W37" s="319">
        <v>0</v>
      </c>
      <c r="X37" s="319">
        <v>0</v>
      </c>
      <c r="Y37" s="319">
        <v>0</v>
      </c>
      <c r="Z37" s="319">
        <v>0</v>
      </c>
      <c r="AA37" s="319">
        <v>0</v>
      </c>
      <c r="AB37" s="202">
        <v>0</v>
      </c>
      <c r="AC37" s="319">
        <v>0</v>
      </c>
      <c r="AD37" s="319">
        <v>0</v>
      </c>
      <c r="AE37" s="319">
        <v>0</v>
      </c>
      <c r="AF37" s="319">
        <v>0</v>
      </c>
      <c r="AG37" s="319">
        <v>0</v>
      </c>
      <c r="AH37" s="319">
        <v>0</v>
      </c>
      <c r="AI37" s="319">
        <v>0</v>
      </c>
      <c r="AJ37" s="319">
        <v>0</v>
      </c>
      <c r="AK37" s="319">
        <v>0</v>
      </c>
      <c r="AL37" s="319">
        <v>0</v>
      </c>
      <c r="AM37" s="319">
        <v>0</v>
      </c>
      <c r="AN37" s="319">
        <v>0</v>
      </c>
      <c r="AO37" s="319">
        <v>0</v>
      </c>
      <c r="AP37" s="319">
        <v>0</v>
      </c>
      <c r="AQ37" s="319">
        <v>0</v>
      </c>
      <c r="AR37" s="319">
        <v>0</v>
      </c>
      <c r="AS37" s="319">
        <v>0</v>
      </c>
      <c r="AT37" s="319">
        <v>0</v>
      </c>
      <c r="AU37" s="319">
        <v>0</v>
      </c>
      <c r="AV37" s="319">
        <v>0</v>
      </c>
      <c r="AW37" s="319">
        <v>0</v>
      </c>
      <c r="AX37" s="319">
        <v>0</v>
      </c>
      <c r="AY37" s="319">
        <v>0</v>
      </c>
      <c r="AZ37" s="319">
        <v>0</v>
      </c>
      <c r="BA37" s="319">
        <v>0</v>
      </c>
      <c r="BB37" s="319">
        <v>0</v>
      </c>
      <c r="BC37" s="319">
        <v>0</v>
      </c>
      <c r="BD37" s="319">
        <v>0</v>
      </c>
      <c r="BE37" s="319">
        <v>0</v>
      </c>
      <c r="BF37" s="319">
        <v>0</v>
      </c>
      <c r="BG37" s="319">
        <v>0</v>
      </c>
      <c r="BH37" s="319">
        <v>0</v>
      </c>
      <c r="BI37" s="319">
        <v>0</v>
      </c>
      <c r="BJ37" s="354">
        <v>0</v>
      </c>
      <c r="BK37" s="354">
        <v>0</v>
      </c>
    </row>
    <row r="38" spans="1:63" ht="20.100000000000001" customHeight="1" x14ac:dyDescent="0.2">
      <c r="A38" s="378"/>
      <c r="B38" s="355" t="s">
        <v>1291</v>
      </c>
      <c r="C38" s="356" t="s">
        <v>115</v>
      </c>
      <c r="D38" s="202">
        <v>0</v>
      </c>
      <c r="E38" s="319">
        <v>0</v>
      </c>
      <c r="F38" s="320">
        <v>0</v>
      </c>
      <c r="G38" s="319">
        <v>0</v>
      </c>
      <c r="H38" s="319">
        <v>0</v>
      </c>
      <c r="I38" s="319">
        <v>0</v>
      </c>
      <c r="J38" s="319">
        <v>0</v>
      </c>
      <c r="K38" s="319">
        <v>0</v>
      </c>
      <c r="L38" s="319">
        <v>0</v>
      </c>
      <c r="M38" s="319">
        <v>0</v>
      </c>
      <c r="N38" s="319">
        <v>0</v>
      </c>
      <c r="O38" s="319">
        <v>0</v>
      </c>
      <c r="P38" s="319">
        <v>0</v>
      </c>
      <c r="Q38" s="319">
        <v>0</v>
      </c>
      <c r="R38" s="202">
        <v>0</v>
      </c>
      <c r="S38" s="319">
        <v>0</v>
      </c>
      <c r="T38" s="319">
        <v>0</v>
      </c>
      <c r="U38" s="319">
        <v>0</v>
      </c>
      <c r="V38" s="319">
        <v>0</v>
      </c>
      <c r="W38" s="319">
        <v>0</v>
      </c>
      <c r="X38" s="319">
        <v>0</v>
      </c>
      <c r="Y38" s="319">
        <v>0</v>
      </c>
      <c r="Z38" s="319">
        <v>0</v>
      </c>
      <c r="AA38" s="319">
        <v>0</v>
      </c>
      <c r="AB38" s="202">
        <v>0</v>
      </c>
      <c r="AC38" s="319">
        <v>0</v>
      </c>
      <c r="AD38" s="319">
        <v>0</v>
      </c>
      <c r="AE38" s="319">
        <v>0</v>
      </c>
      <c r="AF38" s="319">
        <v>0</v>
      </c>
      <c r="AG38" s="319">
        <v>0</v>
      </c>
      <c r="AH38" s="319">
        <v>0</v>
      </c>
      <c r="AI38" s="319">
        <v>0</v>
      </c>
      <c r="AJ38" s="319">
        <v>0</v>
      </c>
      <c r="AK38" s="319">
        <v>0</v>
      </c>
      <c r="AL38" s="319">
        <v>0</v>
      </c>
      <c r="AM38" s="319">
        <v>0</v>
      </c>
      <c r="AN38" s="319">
        <v>0</v>
      </c>
      <c r="AO38" s="319">
        <v>0</v>
      </c>
      <c r="AP38" s="319">
        <v>0</v>
      </c>
      <c r="AQ38" s="319">
        <v>0</v>
      </c>
      <c r="AR38" s="319">
        <v>0</v>
      </c>
      <c r="AS38" s="319">
        <v>0</v>
      </c>
      <c r="AT38" s="319">
        <v>0</v>
      </c>
      <c r="AU38" s="319">
        <v>0</v>
      </c>
      <c r="AV38" s="319">
        <v>0</v>
      </c>
      <c r="AW38" s="319">
        <v>0</v>
      </c>
      <c r="AX38" s="319">
        <v>0</v>
      </c>
      <c r="AY38" s="319">
        <v>0</v>
      </c>
      <c r="AZ38" s="319">
        <v>0</v>
      </c>
      <c r="BA38" s="319">
        <v>0</v>
      </c>
      <c r="BB38" s="319">
        <v>0</v>
      </c>
      <c r="BC38" s="319">
        <v>0</v>
      </c>
      <c r="BD38" s="319">
        <v>0</v>
      </c>
      <c r="BE38" s="319">
        <v>0</v>
      </c>
      <c r="BF38" s="319">
        <v>0</v>
      </c>
      <c r="BG38" s="319">
        <v>0</v>
      </c>
      <c r="BH38" s="319">
        <v>0</v>
      </c>
      <c r="BI38" s="319">
        <v>0</v>
      </c>
      <c r="BJ38" s="354">
        <v>0</v>
      </c>
      <c r="BK38" s="354">
        <v>0</v>
      </c>
    </row>
    <row r="39" spans="1:63" ht="20.100000000000001" customHeight="1" x14ac:dyDescent="0.2">
      <c r="A39" s="377"/>
      <c r="B39" s="342" t="s">
        <v>665</v>
      </c>
      <c r="C39" s="343" t="s">
        <v>117</v>
      </c>
      <c r="D39" s="202">
        <v>0</v>
      </c>
      <c r="E39" s="202">
        <v>0</v>
      </c>
      <c r="F39" s="320">
        <v>0</v>
      </c>
      <c r="G39" s="202">
        <v>0</v>
      </c>
      <c r="H39" s="202">
        <v>0</v>
      </c>
      <c r="I39" s="202">
        <v>0</v>
      </c>
      <c r="J39" s="202">
        <v>0</v>
      </c>
      <c r="K39" s="202">
        <v>0</v>
      </c>
      <c r="L39" s="202">
        <v>0</v>
      </c>
      <c r="M39" s="202">
        <v>0</v>
      </c>
      <c r="N39" s="202">
        <v>0</v>
      </c>
      <c r="O39" s="202">
        <v>0</v>
      </c>
      <c r="P39" s="202">
        <v>0</v>
      </c>
      <c r="Q39" s="202">
        <v>0</v>
      </c>
      <c r="R39" s="202">
        <v>0</v>
      </c>
      <c r="S39" s="202">
        <v>0</v>
      </c>
      <c r="T39" s="202">
        <v>0</v>
      </c>
      <c r="U39" s="202">
        <v>0</v>
      </c>
      <c r="V39" s="202">
        <v>0</v>
      </c>
      <c r="W39" s="202">
        <v>0</v>
      </c>
      <c r="X39" s="202">
        <v>0</v>
      </c>
      <c r="Y39" s="202">
        <v>0</v>
      </c>
      <c r="Z39" s="202">
        <v>0</v>
      </c>
      <c r="AA39" s="202">
        <v>0</v>
      </c>
      <c r="AB39" s="202">
        <v>0</v>
      </c>
      <c r="AC39" s="319">
        <v>0</v>
      </c>
      <c r="AD39" s="319">
        <v>0</v>
      </c>
      <c r="AE39" s="319">
        <v>0</v>
      </c>
      <c r="AF39" s="319">
        <v>0</v>
      </c>
      <c r="AG39" s="319">
        <v>0</v>
      </c>
      <c r="AH39" s="319">
        <v>0</v>
      </c>
      <c r="AI39" s="319">
        <v>0</v>
      </c>
      <c r="AJ39" s="319">
        <v>0</v>
      </c>
      <c r="AK39" s="319">
        <v>0</v>
      </c>
      <c r="AL39" s="202">
        <v>0</v>
      </c>
      <c r="AM39" s="202">
        <v>0</v>
      </c>
      <c r="AN39" s="202">
        <v>0</v>
      </c>
      <c r="AO39" s="202">
        <v>0</v>
      </c>
      <c r="AP39" s="319">
        <v>0</v>
      </c>
      <c r="AQ39" s="319">
        <v>0</v>
      </c>
      <c r="AR39" s="319">
        <v>0</v>
      </c>
      <c r="AS39" s="202">
        <v>0</v>
      </c>
      <c r="AT39" s="202">
        <v>0</v>
      </c>
      <c r="AU39" s="202">
        <v>0</v>
      </c>
      <c r="AV39" s="202">
        <v>0</v>
      </c>
      <c r="AW39" s="202">
        <v>0</v>
      </c>
      <c r="AX39" s="202">
        <v>0</v>
      </c>
      <c r="AY39" s="202">
        <v>0</v>
      </c>
      <c r="AZ39" s="202">
        <v>0</v>
      </c>
      <c r="BA39" s="202">
        <v>0</v>
      </c>
      <c r="BB39" s="202">
        <v>0</v>
      </c>
      <c r="BC39" s="202">
        <v>0</v>
      </c>
      <c r="BD39" s="202">
        <v>0</v>
      </c>
      <c r="BE39" s="202">
        <v>0</v>
      </c>
      <c r="BF39" s="202">
        <v>0</v>
      </c>
      <c r="BG39" s="319">
        <v>0</v>
      </c>
      <c r="BH39" s="319">
        <v>0</v>
      </c>
      <c r="BI39" s="319">
        <v>0</v>
      </c>
      <c r="BJ39" s="321">
        <v>0</v>
      </c>
      <c r="BK39" s="321">
        <v>0</v>
      </c>
    </row>
    <row r="40" spans="1:63" ht="20.100000000000001" customHeight="1" x14ac:dyDescent="0.2">
      <c r="A40" s="375"/>
      <c r="B40" s="342" t="s">
        <v>1282</v>
      </c>
      <c r="C40" s="343" t="s">
        <v>119</v>
      </c>
      <c r="D40" s="202">
        <v>0</v>
      </c>
      <c r="E40" s="202">
        <v>0</v>
      </c>
      <c r="F40" s="320">
        <v>0</v>
      </c>
      <c r="G40" s="202">
        <v>0</v>
      </c>
      <c r="H40" s="202">
        <v>0</v>
      </c>
      <c r="I40" s="202">
        <v>0</v>
      </c>
      <c r="J40" s="202">
        <v>0</v>
      </c>
      <c r="K40" s="202">
        <v>0</v>
      </c>
      <c r="L40" s="202">
        <v>0</v>
      </c>
      <c r="M40" s="202">
        <v>0</v>
      </c>
      <c r="N40" s="202">
        <v>0</v>
      </c>
      <c r="O40" s="202">
        <v>0</v>
      </c>
      <c r="P40" s="202">
        <v>0</v>
      </c>
      <c r="Q40" s="202">
        <v>0</v>
      </c>
      <c r="R40" s="202">
        <v>0</v>
      </c>
      <c r="S40" s="202">
        <v>0</v>
      </c>
      <c r="T40" s="202">
        <v>0</v>
      </c>
      <c r="U40" s="202">
        <v>0</v>
      </c>
      <c r="V40" s="202">
        <v>0</v>
      </c>
      <c r="W40" s="202">
        <v>0</v>
      </c>
      <c r="X40" s="202">
        <v>0</v>
      </c>
      <c r="Y40" s="202">
        <v>0</v>
      </c>
      <c r="Z40" s="202">
        <v>0</v>
      </c>
      <c r="AA40" s="202">
        <v>0</v>
      </c>
      <c r="AB40" s="202">
        <v>0</v>
      </c>
      <c r="AC40" s="319">
        <v>0</v>
      </c>
      <c r="AD40" s="319">
        <v>0</v>
      </c>
      <c r="AE40" s="319">
        <v>0</v>
      </c>
      <c r="AF40" s="319">
        <v>0</v>
      </c>
      <c r="AG40" s="319">
        <v>0</v>
      </c>
      <c r="AH40" s="319">
        <v>0</v>
      </c>
      <c r="AI40" s="319">
        <v>0</v>
      </c>
      <c r="AJ40" s="319">
        <v>0</v>
      </c>
      <c r="AK40" s="319">
        <v>0</v>
      </c>
      <c r="AL40" s="202">
        <v>0</v>
      </c>
      <c r="AM40" s="202">
        <v>0</v>
      </c>
      <c r="AN40" s="202">
        <v>0</v>
      </c>
      <c r="AO40" s="202">
        <v>0</v>
      </c>
      <c r="AP40" s="319">
        <v>0</v>
      </c>
      <c r="AQ40" s="319">
        <v>0</v>
      </c>
      <c r="AR40" s="319">
        <v>0</v>
      </c>
      <c r="AS40" s="202">
        <v>0</v>
      </c>
      <c r="AT40" s="202">
        <v>0</v>
      </c>
      <c r="AU40" s="202">
        <v>0</v>
      </c>
      <c r="AV40" s="202">
        <v>0</v>
      </c>
      <c r="AW40" s="202">
        <v>0</v>
      </c>
      <c r="AX40" s="202">
        <v>0</v>
      </c>
      <c r="AY40" s="202">
        <v>0</v>
      </c>
      <c r="AZ40" s="202">
        <v>0</v>
      </c>
      <c r="BA40" s="202">
        <v>0</v>
      </c>
      <c r="BB40" s="202">
        <v>0</v>
      </c>
      <c r="BC40" s="202">
        <v>0</v>
      </c>
      <c r="BD40" s="202">
        <v>0</v>
      </c>
      <c r="BE40" s="202">
        <v>0</v>
      </c>
      <c r="BF40" s="202">
        <v>0</v>
      </c>
      <c r="BG40" s="319">
        <v>0</v>
      </c>
      <c r="BH40" s="319">
        <v>0</v>
      </c>
      <c r="BI40" s="319">
        <v>0</v>
      </c>
      <c r="BJ40" s="321">
        <v>0</v>
      </c>
      <c r="BK40" s="321">
        <v>0</v>
      </c>
    </row>
    <row r="41" spans="1:63" ht="20.100000000000001" customHeight="1" x14ac:dyDescent="0.2">
      <c r="A41" s="375"/>
      <c r="B41" s="342" t="s">
        <v>1283</v>
      </c>
      <c r="C41" s="343" t="s">
        <v>121</v>
      </c>
      <c r="D41" s="202">
        <v>2.5099999999999998</v>
      </c>
      <c r="E41" s="202">
        <v>0</v>
      </c>
      <c r="F41" s="320">
        <v>0</v>
      </c>
      <c r="G41" s="202">
        <v>0</v>
      </c>
      <c r="H41" s="202">
        <v>0</v>
      </c>
      <c r="I41" s="202">
        <v>0</v>
      </c>
      <c r="J41" s="202">
        <v>0</v>
      </c>
      <c r="K41" s="202">
        <v>0</v>
      </c>
      <c r="L41" s="202">
        <v>0</v>
      </c>
      <c r="M41" s="202">
        <v>0</v>
      </c>
      <c r="N41" s="202">
        <v>0</v>
      </c>
      <c r="O41" s="202">
        <v>0</v>
      </c>
      <c r="P41" s="202">
        <v>0</v>
      </c>
      <c r="Q41" s="202">
        <v>0</v>
      </c>
      <c r="R41" s="202">
        <v>0</v>
      </c>
      <c r="S41" s="202">
        <v>0</v>
      </c>
      <c r="T41" s="202">
        <v>0</v>
      </c>
      <c r="U41" s="202">
        <v>0</v>
      </c>
      <c r="V41" s="202">
        <v>0</v>
      </c>
      <c r="W41" s="202">
        <v>0</v>
      </c>
      <c r="X41" s="202">
        <v>0</v>
      </c>
      <c r="Y41" s="202">
        <v>0</v>
      </c>
      <c r="Z41" s="202">
        <v>0</v>
      </c>
      <c r="AA41" s="202">
        <v>0</v>
      </c>
      <c r="AB41" s="202">
        <v>0</v>
      </c>
      <c r="AC41" s="319">
        <v>0</v>
      </c>
      <c r="AD41" s="319">
        <v>0</v>
      </c>
      <c r="AE41" s="319">
        <v>0</v>
      </c>
      <c r="AF41" s="319">
        <v>0</v>
      </c>
      <c r="AG41" s="319">
        <v>0</v>
      </c>
      <c r="AH41" s="319">
        <v>0</v>
      </c>
      <c r="AI41" s="319">
        <v>0</v>
      </c>
      <c r="AJ41" s="319">
        <v>0</v>
      </c>
      <c r="AK41" s="319">
        <v>0</v>
      </c>
      <c r="AL41" s="202">
        <v>0</v>
      </c>
      <c r="AM41" s="202">
        <v>0</v>
      </c>
      <c r="AN41" s="202">
        <v>0</v>
      </c>
      <c r="AO41" s="202">
        <v>0</v>
      </c>
      <c r="AP41" s="319">
        <v>0</v>
      </c>
      <c r="AQ41" s="319">
        <v>0</v>
      </c>
      <c r="AR41" s="319">
        <v>0</v>
      </c>
      <c r="AS41" s="202">
        <v>0</v>
      </c>
      <c r="AT41" s="202">
        <v>0</v>
      </c>
      <c r="AU41" s="202">
        <v>0</v>
      </c>
      <c r="AV41" s="202">
        <v>0</v>
      </c>
      <c r="AW41" s="202">
        <v>0</v>
      </c>
      <c r="AX41" s="202">
        <v>0</v>
      </c>
      <c r="AY41" s="202">
        <v>0</v>
      </c>
      <c r="AZ41" s="202">
        <v>0</v>
      </c>
      <c r="BA41" s="202">
        <v>0</v>
      </c>
      <c r="BB41" s="202">
        <v>0</v>
      </c>
      <c r="BC41" s="202">
        <v>0</v>
      </c>
      <c r="BD41" s="202">
        <v>0</v>
      </c>
      <c r="BE41" s="202">
        <v>0</v>
      </c>
      <c r="BF41" s="202">
        <v>0</v>
      </c>
      <c r="BG41" s="319">
        <v>0</v>
      </c>
      <c r="BH41" s="319">
        <v>0</v>
      </c>
      <c r="BI41" s="319">
        <v>0</v>
      </c>
      <c r="BJ41" s="321">
        <v>0</v>
      </c>
      <c r="BK41" s="321">
        <v>2.5099999999999998</v>
      </c>
    </row>
    <row r="42" spans="1:63" ht="26.25" customHeight="1" x14ac:dyDescent="0.2">
      <c r="A42" s="375"/>
      <c r="B42" s="342" t="s">
        <v>1284</v>
      </c>
      <c r="C42" s="343" t="s">
        <v>123</v>
      </c>
      <c r="D42" s="202">
        <v>2.16</v>
      </c>
      <c r="E42" s="202">
        <v>0</v>
      </c>
      <c r="F42" s="320">
        <v>0</v>
      </c>
      <c r="G42" s="202">
        <v>0</v>
      </c>
      <c r="H42" s="202">
        <v>0</v>
      </c>
      <c r="I42" s="202">
        <v>0</v>
      </c>
      <c r="J42" s="202">
        <v>0</v>
      </c>
      <c r="K42" s="202">
        <v>0</v>
      </c>
      <c r="L42" s="202">
        <v>0</v>
      </c>
      <c r="M42" s="202">
        <v>0</v>
      </c>
      <c r="N42" s="202">
        <v>0</v>
      </c>
      <c r="O42" s="202">
        <v>0</v>
      </c>
      <c r="P42" s="202">
        <v>0</v>
      </c>
      <c r="Q42" s="202">
        <v>0</v>
      </c>
      <c r="R42" s="202">
        <v>0</v>
      </c>
      <c r="S42" s="202">
        <v>0</v>
      </c>
      <c r="T42" s="202">
        <v>0</v>
      </c>
      <c r="U42" s="202">
        <v>0</v>
      </c>
      <c r="V42" s="202">
        <v>0</v>
      </c>
      <c r="W42" s="202">
        <v>0</v>
      </c>
      <c r="X42" s="202">
        <v>0</v>
      </c>
      <c r="Y42" s="202">
        <v>0</v>
      </c>
      <c r="Z42" s="202">
        <v>0</v>
      </c>
      <c r="AA42" s="202">
        <v>0</v>
      </c>
      <c r="AB42" s="202">
        <v>0</v>
      </c>
      <c r="AC42" s="319">
        <v>0</v>
      </c>
      <c r="AD42" s="319">
        <v>0</v>
      </c>
      <c r="AE42" s="319">
        <v>0</v>
      </c>
      <c r="AF42" s="319">
        <v>0</v>
      </c>
      <c r="AG42" s="319">
        <v>0</v>
      </c>
      <c r="AH42" s="319">
        <v>0</v>
      </c>
      <c r="AI42" s="319">
        <v>0</v>
      </c>
      <c r="AJ42" s="319">
        <v>0</v>
      </c>
      <c r="AK42" s="319">
        <v>0</v>
      </c>
      <c r="AL42" s="202">
        <v>0</v>
      </c>
      <c r="AM42" s="202">
        <v>0</v>
      </c>
      <c r="AN42" s="202">
        <v>0</v>
      </c>
      <c r="AO42" s="202">
        <v>0</v>
      </c>
      <c r="AP42" s="319">
        <v>0</v>
      </c>
      <c r="AQ42" s="319">
        <v>0</v>
      </c>
      <c r="AR42" s="319">
        <v>0</v>
      </c>
      <c r="AS42" s="202">
        <v>0</v>
      </c>
      <c r="AT42" s="202">
        <v>0</v>
      </c>
      <c r="AU42" s="202">
        <v>0</v>
      </c>
      <c r="AV42" s="202">
        <v>0</v>
      </c>
      <c r="AW42" s="202">
        <v>0</v>
      </c>
      <c r="AX42" s="202">
        <v>0</v>
      </c>
      <c r="AY42" s="202">
        <v>0</v>
      </c>
      <c r="AZ42" s="202">
        <v>0</v>
      </c>
      <c r="BA42" s="202">
        <v>0</v>
      </c>
      <c r="BB42" s="202">
        <v>0</v>
      </c>
      <c r="BC42" s="202">
        <v>0</v>
      </c>
      <c r="BD42" s="202">
        <v>0</v>
      </c>
      <c r="BE42" s="202">
        <v>0</v>
      </c>
      <c r="BF42" s="202">
        <v>0</v>
      </c>
      <c r="BG42" s="319">
        <v>0</v>
      </c>
      <c r="BH42" s="319">
        <v>0</v>
      </c>
      <c r="BI42" s="319">
        <v>0</v>
      </c>
      <c r="BJ42" s="321">
        <v>-0.65</v>
      </c>
      <c r="BK42" s="321">
        <v>1.51</v>
      </c>
    </row>
    <row r="43" spans="1:63" ht="20.100000000000001" customHeight="1" x14ac:dyDescent="0.2">
      <c r="A43" s="378"/>
      <c r="B43" s="352" t="s">
        <v>1267</v>
      </c>
      <c r="C43" s="353" t="s">
        <v>125</v>
      </c>
      <c r="D43" s="202">
        <v>0</v>
      </c>
      <c r="E43" s="319">
        <v>0</v>
      </c>
      <c r="F43" s="320">
        <v>0</v>
      </c>
      <c r="G43" s="319">
        <v>0</v>
      </c>
      <c r="H43" s="319">
        <v>0</v>
      </c>
      <c r="I43" s="319">
        <v>0</v>
      </c>
      <c r="J43" s="319">
        <v>0</v>
      </c>
      <c r="K43" s="319">
        <v>0</v>
      </c>
      <c r="L43" s="319">
        <v>0</v>
      </c>
      <c r="M43" s="319">
        <v>0</v>
      </c>
      <c r="N43" s="319">
        <v>0</v>
      </c>
      <c r="O43" s="319">
        <v>0</v>
      </c>
      <c r="P43" s="319">
        <v>0</v>
      </c>
      <c r="Q43" s="319">
        <v>0</v>
      </c>
      <c r="R43" s="202">
        <v>0</v>
      </c>
      <c r="S43" s="319">
        <v>0</v>
      </c>
      <c r="T43" s="319">
        <v>0</v>
      </c>
      <c r="U43" s="319">
        <v>0</v>
      </c>
      <c r="V43" s="319">
        <v>0</v>
      </c>
      <c r="W43" s="319">
        <v>0</v>
      </c>
      <c r="X43" s="319">
        <v>0</v>
      </c>
      <c r="Y43" s="319">
        <v>0</v>
      </c>
      <c r="Z43" s="319">
        <v>0</v>
      </c>
      <c r="AA43" s="319">
        <v>0</v>
      </c>
      <c r="AB43" s="202">
        <v>0</v>
      </c>
      <c r="AC43" s="319">
        <v>0</v>
      </c>
      <c r="AD43" s="319">
        <v>0</v>
      </c>
      <c r="AE43" s="319">
        <v>0</v>
      </c>
      <c r="AF43" s="319">
        <v>0</v>
      </c>
      <c r="AG43" s="319">
        <v>0</v>
      </c>
      <c r="AH43" s="319">
        <v>0</v>
      </c>
      <c r="AI43" s="319">
        <v>0</v>
      </c>
      <c r="AJ43" s="319">
        <v>0</v>
      </c>
      <c r="AK43" s="319">
        <v>0</v>
      </c>
      <c r="AL43" s="319">
        <v>0</v>
      </c>
      <c r="AM43" s="319">
        <v>0</v>
      </c>
      <c r="AN43" s="319">
        <v>0</v>
      </c>
      <c r="AO43" s="319">
        <v>0</v>
      </c>
      <c r="AP43" s="319">
        <v>0</v>
      </c>
      <c r="AQ43" s="319">
        <v>0</v>
      </c>
      <c r="AR43" s="319">
        <v>0</v>
      </c>
      <c r="AS43" s="319">
        <v>0</v>
      </c>
      <c r="AT43" s="319">
        <v>0</v>
      </c>
      <c r="AU43" s="319">
        <v>0</v>
      </c>
      <c r="AV43" s="319">
        <v>0</v>
      </c>
      <c r="AW43" s="319">
        <v>0</v>
      </c>
      <c r="AX43" s="319">
        <v>0</v>
      </c>
      <c r="AY43" s="319">
        <v>0</v>
      </c>
      <c r="AZ43" s="319">
        <v>0</v>
      </c>
      <c r="BA43" s="319">
        <v>0</v>
      </c>
      <c r="BB43" s="319">
        <v>0</v>
      </c>
      <c r="BC43" s="319">
        <v>0</v>
      </c>
      <c r="BD43" s="319">
        <v>0</v>
      </c>
      <c r="BE43" s="319">
        <v>0</v>
      </c>
      <c r="BF43" s="319">
        <v>0</v>
      </c>
      <c r="BG43" s="319">
        <v>0</v>
      </c>
      <c r="BH43" s="319">
        <v>0</v>
      </c>
      <c r="BI43" s="319">
        <v>0</v>
      </c>
      <c r="BJ43" s="354">
        <v>0</v>
      </c>
      <c r="BK43" s="354">
        <v>0</v>
      </c>
    </row>
    <row r="44" spans="1:63" ht="20.100000000000001" customHeight="1" x14ac:dyDescent="0.2">
      <c r="A44" s="378"/>
      <c r="B44" s="352" t="s">
        <v>1268</v>
      </c>
      <c r="C44" s="353" t="s">
        <v>127</v>
      </c>
      <c r="D44" s="202">
        <v>0</v>
      </c>
      <c r="E44" s="319">
        <v>0</v>
      </c>
      <c r="F44" s="320">
        <v>0</v>
      </c>
      <c r="G44" s="319">
        <v>0</v>
      </c>
      <c r="H44" s="319">
        <v>0</v>
      </c>
      <c r="I44" s="319">
        <v>0</v>
      </c>
      <c r="J44" s="319">
        <v>0</v>
      </c>
      <c r="K44" s="319">
        <v>0</v>
      </c>
      <c r="L44" s="319">
        <v>0</v>
      </c>
      <c r="M44" s="319">
        <v>0</v>
      </c>
      <c r="N44" s="319">
        <v>0</v>
      </c>
      <c r="O44" s="319">
        <v>0</v>
      </c>
      <c r="P44" s="319">
        <v>0</v>
      </c>
      <c r="Q44" s="319">
        <v>0</v>
      </c>
      <c r="R44" s="202">
        <v>0</v>
      </c>
      <c r="S44" s="319">
        <v>0</v>
      </c>
      <c r="T44" s="319">
        <v>0</v>
      </c>
      <c r="U44" s="319">
        <v>0</v>
      </c>
      <c r="V44" s="319">
        <v>0</v>
      </c>
      <c r="W44" s="319">
        <v>0</v>
      </c>
      <c r="X44" s="319">
        <v>0</v>
      </c>
      <c r="Y44" s="319">
        <v>0</v>
      </c>
      <c r="Z44" s="319">
        <v>0</v>
      </c>
      <c r="AA44" s="319">
        <v>0</v>
      </c>
      <c r="AB44" s="202">
        <v>0</v>
      </c>
      <c r="AC44" s="319">
        <v>0</v>
      </c>
      <c r="AD44" s="319">
        <v>0</v>
      </c>
      <c r="AE44" s="319">
        <v>0</v>
      </c>
      <c r="AF44" s="319">
        <v>0</v>
      </c>
      <c r="AG44" s="319">
        <v>0</v>
      </c>
      <c r="AH44" s="319">
        <v>0</v>
      </c>
      <c r="AI44" s="319">
        <v>0</v>
      </c>
      <c r="AJ44" s="319">
        <v>0</v>
      </c>
      <c r="AK44" s="319">
        <v>0</v>
      </c>
      <c r="AL44" s="319">
        <v>0</v>
      </c>
      <c r="AM44" s="319">
        <v>0</v>
      </c>
      <c r="AN44" s="319">
        <v>0</v>
      </c>
      <c r="AO44" s="319">
        <v>0</v>
      </c>
      <c r="AP44" s="319">
        <v>0</v>
      </c>
      <c r="AQ44" s="319">
        <v>0</v>
      </c>
      <c r="AR44" s="319">
        <v>0</v>
      </c>
      <c r="AS44" s="319">
        <v>0</v>
      </c>
      <c r="AT44" s="319">
        <v>0</v>
      </c>
      <c r="AU44" s="319">
        <v>0</v>
      </c>
      <c r="AV44" s="319">
        <v>0</v>
      </c>
      <c r="AW44" s="319">
        <v>0</v>
      </c>
      <c r="AX44" s="319">
        <v>0</v>
      </c>
      <c r="AY44" s="319">
        <v>0</v>
      </c>
      <c r="AZ44" s="319">
        <v>0</v>
      </c>
      <c r="BA44" s="319">
        <v>0</v>
      </c>
      <c r="BB44" s="319">
        <v>0</v>
      </c>
      <c r="BC44" s="319">
        <v>0</v>
      </c>
      <c r="BD44" s="319">
        <v>0</v>
      </c>
      <c r="BE44" s="319">
        <v>0</v>
      </c>
      <c r="BF44" s="319">
        <v>0</v>
      </c>
      <c r="BG44" s="319">
        <v>0</v>
      </c>
      <c r="BH44" s="319">
        <v>0</v>
      </c>
      <c r="BI44" s="319">
        <v>0</v>
      </c>
      <c r="BJ44" s="354">
        <v>0</v>
      </c>
      <c r="BK44" s="354">
        <v>0</v>
      </c>
    </row>
    <row r="45" spans="1:63" ht="20.100000000000001" customHeight="1" x14ac:dyDescent="0.2">
      <c r="A45" s="378"/>
      <c r="B45" s="352" t="s">
        <v>173</v>
      </c>
      <c r="C45" s="353" t="s">
        <v>129</v>
      </c>
      <c r="D45" s="202">
        <v>0.14000000000000001</v>
      </c>
      <c r="E45" s="319">
        <v>0</v>
      </c>
      <c r="F45" s="320">
        <v>0</v>
      </c>
      <c r="G45" s="319">
        <v>0</v>
      </c>
      <c r="H45" s="319">
        <v>0</v>
      </c>
      <c r="I45" s="319">
        <v>0</v>
      </c>
      <c r="J45" s="319">
        <v>0</v>
      </c>
      <c r="K45" s="319">
        <v>0</v>
      </c>
      <c r="L45" s="319">
        <v>0</v>
      </c>
      <c r="M45" s="319">
        <v>0</v>
      </c>
      <c r="N45" s="319">
        <v>0</v>
      </c>
      <c r="O45" s="319">
        <v>0</v>
      </c>
      <c r="P45" s="319">
        <v>0</v>
      </c>
      <c r="Q45" s="319">
        <v>0</v>
      </c>
      <c r="R45" s="202">
        <v>0</v>
      </c>
      <c r="S45" s="319">
        <v>0</v>
      </c>
      <c r="T45" s="319">
        <v>0</v>
      </c>
      <c r="U45" s="319">
        <v>0</v>
      </c>
      <c r="V45" s="319">
        <v>0</v>
      </c>
      <c r="W45" s="319">
        <v>0</v>
      </c>
      <c r="X45" s="319">
        <v>0</v>
      </c>
      <c r="Y45" s="319">
        <v>0</v>
      </c>
      <c r="Z45" s="319">
        <v>0</v>
      </c>
      <c r="AA45" s="319">
        <v>0</v>
      </c>
      <c r="AB45" s="202">
        <v>0</v>
      </c>
      <c r="AC45" s="319">
        <v>0</v>
      </c>
      <c r="AD45" s="319">
        <v>0</v>
      </c>
      <c r="AE45" s="319">
        <v>0</v>
      </c>
      <c r="AF45" s="319">
        <v>0</v>
      </c>
      <c r="AG45" s="319">
        <v>0</v>
      </c>
      <c r="AH45" s="319">
        <v>0</v>
      </c>
      <c r="AI45" s="319">
        <v>0</v>
      </c>
      <c r="AJ45" s="319">
        <v>0</v>
      </c>
      <c r="AK45" s="319">
        <v>0</v>
      </c>
      <c r="AL45" s="319">
        <v>0</v>
      </c>
      <c r="AM45" s="319">
        <v>0</v>
      </c>
      <c r="AN45" s="319">
        <v>0</v>
      </c>
      <c r="AO45" s="319">
        <v>0</v>
      </c>
      <c r="AP45" s="319">
        <v>0</v>
      </c>
      <c r="AQ45" s="319">
        <v>0</v>
      </c>
      <c r="AR45" s="319">
        <v>0</v>
      </c>
      <c r="AS45" s="319">
        <v>0</v>
      </c>
      <c r="AT45" s="319">
        <v>0</v>
      </c>
      <c r="AU45" s="319">
        <v>0</v>
      </c>
      <c r="AV45" s="319">
        <v>0</v>
      </c>
      <c r="AW45" s="319">
        <v>0</v>
      </c>
      <c r="AX45" s="319">
        <v>0</v>
      </c>
      <c r="AY45" s="319">
        <v>0</v>
      </c>
      <c r="AZ45" s="319">
        <v>0</v>
      </c>
      <c r="BA45" s="319">
        <v>0</v>
      </c>
      <c r="BB45" s="319">
        <v>0</v>
      </c>
      <c r="BC45" s="319">
        <v>0</v>
      </c>
      <c r="BD45" s="319">
        <v>0</v>
      </c>
      <c r="BE45" s="319">
        <v>0</v>
      </c>
      <c r="BF45" s="319">
        <v>0</v>
      </c>
      <c r="BG45" s="319">
        <v>0</v>
      </c>
      <c r="BH45" s="319">
        <v>0</v>
      </c>
      <c r="BI45" s="319">
        <v>0</v>
      </c>
      <c r="BJ45" s="354">
        <v>0</v>
      </c>
      <c r="BK45" s="354">
        <v>0.14000000000000001</v>
      </c>
    </row>
    <row r="46" spans="1:63" ht="20.100000000000001" customHeight="1" x14ac:dyDescent="0.2">
      <c r="A46" s="378"/>
      <c r="B46" s="352" t="s">
        <v>174</v>
      </c>
      <c r="C46" s="353" t="s">
        <v>131</v>
      </c>
      <c r="D46" s="202">
        <v>0</v>
      </c>
      <c r="E46" s="319">
        <v>0</v>
      </c>
      <c r="F46" s="320">
        <v>0</v>
      </c>
      <c r="G46" s="319">
        <v>0</v>
      </c>
      <c r="H46" s="319">
        <v>0</v>
      </c>
      <c r="I46" s="319">
        <v>0</v>
      </c>
      <c r="J46" s="319">
        <v>0</v>
      </c>
      <c r="K46" s="319">
        <v>0</v>
      </c>
      <c r="L46" s="319">
        <v>0</v>
      </c>
      <c r="M46" s="319">
        <v>0</v>
      </c>
      <c r="N46" s="319">
        <v>0</v>
      </c>
      <c r="O46" s="319">
        <v>0</v>
      </c>
      <c r="P46" s="319">
        <v>0</v>
      </c>
      <c r="Q46" s="319">
        <v>0</v>
      </c>
      <c r="R46" s="202">
        <v>0</v>
      </c>
      <c r="S46" s="319">
        <v>0</v>
      </c>
      <c r="T46" s="319">
        <v>0</v>
      </c>
      <c r="U46" s="319">
        <v>0</v>
      </c>
      <c r="V46" s="319">
        <v>0</v>
      </c>
      <c r="W46" s="319">
        <v>0</v>
      </c>
      <c r="X46" s="319">
        <v>0</v>
      </c>
      <c r="Y46" s="319">
        <v>0</v>
      </c>
      <c r="Z46" s="319">
        <v>0</v>
      </c>
      <c r="AA46" s="319">
        <v>0</v>
      </c>
      <c r="AB46" s="202">
        <v>0</v>
      </c>
      <c r="AC46" s="319">
        <v>0</v>
      </c>
      <c r="AD46" s="319">
        <v>0</v>
      </c>
      <c r="AE46" s="319">
        <v>0</v>
      </c>
      <c r="AF46" s="319">
        <v>0</v>
      </c>
      <c r="AG46" s="319">
        <v>0</v>
      </c>
      <c r="AH46" s="319">
        <v>0</v>
      </c>
      <c r="AI46" s="319">
        <v>0</v>
      </c>
      <c r="AJ46" s="319">
        <v>0</v>
      </c>
      <c r="AK46" s="319">
        <v>0</v>
      </c>
      <c r="AL46" s="319">
        <v>0</v>
      </c>
      <c r="AM46" s="319">
        <v>0</v>
      </c>
      <c r="AN46" s="319">
        <v>0</v>
      </c>
      <c r="AO46" s="319">
        <v>0</v>
      </c>
      <c r="AP46" s="319">
        <v>0</v>
      </c>
      <c r="AQ46" s="319">
        <v>0</v>
      </c>
      <c r="AR46" s="319">
        <v>0</v>
      </c>
      <c r="AS46" s="319">
        <v>0</v>
      </c>
      <c r="AT46" s="319">
        <v>0</v>
      </c>
      <c r="AU46" s="319">
        <v>0</v>
      </c>
      <c r="AV46" s="319">
        <v>0</v>
      </c>
      <c r="AW46" s="319">
        <v>0</v>
      </c>
      <c r="AX46" s="319">
        <v>0</v>
      </c>
      <c r="AY46" s="319">
        <v>0</v>
      </c>
      <c r="AZ46" s="319">
        <v>0</v>
      </c>
      <c r="BA46" s="319">
        <v>0</v>
      </c>
      <c r="BB46" s="319">
        <v>0</v>
      </c>
      <c r="BC46" s="319">
        <v>0</v>
      </c>
      <c r="BD46" s="319">
        <v>0</v>
      </c>
      <c r="BE46" s="319">
        <v>0</v>
      </c>
      <c r="BF46" s="319">
        <v>0</v>
      </c>
      <c r="BG46" s="319">
        <v>0</v>
      </c>
      <c r="BH46" s="319">
        <v>0</v>
      </c>
      <c r="BI46" s="319">
        <v>0</v>
      </c>
      <c r="BJ46" s="354">
        <v>0</v>
      </c>
      <c r="BK46" s="354">
        <v>0</v>
      </c>
    </row>
    <row r="47" spans="1:63" ht="20.100000000000001" customHeight="1" x14ac:dyDescent="0.2">
      <c r="A47" s="375" t="s">
        <v>138</v>
      </c>
      <c r="B47" s="341" t="s">
        <v>133</v>
      </c>
      <c r="C47" s="340" t="s">
        <v>134</v>
      </c>
      <c r="D47" s="202">
        <v>0</v>
      </c>
      <c r="E47" s="202">
        <v>0</v>
      </c>
      <c r="F47" s="320">
        <v>0</v>
      </c>
      <c r="G47" s="202">
        <v>0</v>
      </c>
      <c r="H47" s="202">
        <v>0</v>
      </c>
      <c r="I47" s="202">
        <v>0</v>
      </c>
      <c r="J47" s="202">
        <v>0</v>
      </c>
      <c r="K47" s="202">
        <v>0</v>
      </c>
      <c r="L47" s="202">
        <v>0</v>
      </c>
      <c r="M47" s="202">
        <v>0</v>
      </c>
      <c r="N47" s="202">
        <v>0</v>
      </c>
      <c r="O47" s="202">
        <v>0</v>
      </c>
      <c r="P47" s="202">
        <v>0</v>
      </c>
      <c r="Q47" s="202">
        <v>0</v>
      </c>
      <c r="R47" s="202">
        <v>0</v>
      </c>
      <c r="S47" s="202">
        <v>0</v>
      </c>
      <c r="T47" s="202">
        <v>0</v>
      </c>
      <c r="U47" s="202">
        <v>0</v>
      </c>
      <c r="V47" s="202">
        <v>0</v>
      </c>
      <c r="W47" s="202">
        <v>0</v>
      </c>
      <c r="X47" s="202">
        <v>0</v>
      </c>
      <c r="Y47" s="202">
        <v>0</v>
      </c>
      <c r="Z47" s="202">
        <v>0</v>
      </c>
      <c r="AA47" s="202">
        <v>0</v>
      </c>
      <c r="AB47" s="202">
        <v>0</v>
      </c>
      <c r="AC47" s="319">
        <v>0</v>
      </c>
      <c r="AD47" s="319">
        <v>0</v>
      </c>
      <c r="AE47" s="319">
        <v>0</v>
      </c>
      <c r="AF47" s="319">
        <v>0</v>
      </c>
      <c r="AG47" s="319">
        <v>0</v>
      </c>
      <c r="AH47" s="319">
        <v>0</v>
      </c>
      <c r="AI47" s="319">
        <v>0</v>
      </c>
      <c r="AJ47" s="319">
        <v>0</v>
      </c>
      <c r="AK47" s="319">
        <v>0</v>
      </c>
      <c r="AL47" s="202">
        <v>0</v>
      </c>
      <c r="AM47" s="202">
        <v>0</v>
      </c>
      <c r="AN47" s="202">
        <v>0</v>
      </c>
      <c r="AO47" s="202">
        <v>0</v>
      </c>
      <c r="AP47" s="319">
        <v>0</v>
      </c>
      <c r="AQ47" s="319">
        <v>0</v>
      </c>
      <c r="AR47" s="319">
        <v>0</v>
      </c>
      <c r="AS47" s="202">
        <v>0</v>
      </c>
      <c r="AT47" s="202">
        <v>0</v>
      </c>
      <c r="AU47" s="202">
        <v>0</v>
      </c>
      <c r="AV47" s="202">
        <v>0</v>
      </c>
      <c r="AW47" s="202">
        <v>0</v>
      </c>
      <c r="AX47" s="202">
        <v>0</v>
      </c>
      <c r="AY47" s="202">
        <v>0</v>
      </c>
      <c r="AZ47" s="202">
        <v>0</v>
      </c>
      <c r="BA47" s="202">
        <v>0</v>
      </c>
      <c r="BB47" s="202">
        <v>0</v>
      </c>
      <c r="BC47" s="202">
        <v>0</v>
      </c>
      <c r="BD47" s="202">
        <v>0</v>
      </c>
      <c r="BE47" s="202">
        <v>0</v>
      </c>
      <c r="BF47" s="202">
        <v>0</v>
      </c>
      <c r="BG47" s="319">
        <v>0</v>
      </c>
      <c r="BH47" s="319">
        <v>0</v>
      </c>
      <c r="BI47" s="319">
        <v>0</v>
      </c>
      <c r="BJ47" s="321">
        <v>0</v>
      </c>
      <c r="BK47" s="321">
        <v>0</v>
      </c>
    </row>
    <row r="48" spans="1:63" ht="20.100000000000001" customHeight="1" x14ac:dyDescent="0.2">
      <c r="A48" s="375" t="s">
        <v>1285</v>
      </c>
      <c r="B48" s="341" t="s">
        <v>136</v>
      </c>
      <c r="C48" s="340" t="s">
        <v>137</v>
      </c>
      <c r="D48" s="202">
        <v>0.21</v>
      </c>
      <c r="E48" s="202">
        <v>0.02</v>
      </c>
      <c r="F48" s="320">
        <v>0.02</v>
      </c>
      <c r="G48" s="202">
        <v>0</v>
      </c>
      <c r="H48" s="202">
        <v>0</v>
      </c>
      <c r="I48" s="202">
        <v>0</v>
      </c>
      <c r="J48" s="202">
        <v>0.02</v>
      </c>
      <c r="K48" s="202">
        <v>0</v>
      </c>
      <c r="L48" s="202">
        <v>0</v>
      </c>
      <c r="M48" s="202">
        <v>0</v>
      </c>
      <c r="N48" s="202">
        <v>0</v>
      </c>
      <c r="O48" s="202">
        <v>0</v>
      </c>
      <c r="P48" s="202">
        <v>0</v>
      </c>
      <c r="Q48" s="202">
        <v>0</v>
      </c>
      <c r="R48" s="202">
        <v>0</v>
      </c>
      <c r="S48" s="202">
        <v>0</v>
      </c>
      <c r="T48" s="202">
        <v>0</v>
      </c>
      <c r="U48" s="202">
        <v>0</v>
      </c>
      <c r="V48" s="202">
        <v>0</v>
      </c>
      <c r="W48" s="202">
        <v>0</v>
      </c>
      <c r="X48" s="202">
        <v>0</v>
      </c>
      <c r="Y48" s="202">
        <v>0</v>
      </c>
      <c r="Z48" s="202">
        <v>0</v>
      </c>
      <c r="AA48" s="202">
        <v>0</v>
      </c>
      <c r="AB48" s="202">
        <v>0</v>
      </c>
      <c r="AC48" s="319">
        <v>0</v>
      </c>
      <c r="AD48" s="319">
        <v>0</v>
      </c>
      <c r="AE48" s="319">
        <v>0</v>
      </c>
      <c r="AF48" s="319">
        <v>0</v>
      </c>
      <c r="AG48" s="319">
        <v>0</v>
      </c>
      <c r="AH48" s="319">
        <v>0</v>
      </c>
      <c r="AI48" s="319">
        <v>0</v>
      </c>
      <c r="AJ48" s="319">
        <v>0</v>
      </c>
      <c r="AK48" s="319">
        <v>0</v>
      </c>
      <c r="AL48" s="202">
        <v>0</v>
      </c>
      <c r="AM48" s="202">
        <v>0</v>
      </c>
      <c r="AN48" s="202">
        <v>0</v>
      </c>
      <c r="AO48" s="202">
        <v>0</v>
      </c>
      <c r="AP48" s="319">
        <v>0</v>
      </c>
      <c r="AQ48" s="319">
        <v>0</v>
      </c>
      <c r="AR48" s="319">
        <v>0</v>
      </c>
      <c r="AS48" s="202">
        <v>0</v>
      </c>
      <c r="AT48" s="202">
        <v>0</v>
      </c>
      <c r="AU48" s="202">
        <v>0</v>
      </c>
      <c r="AV48" s="202">
        <v>0</v>
      </c>
      <c r="AW48" s="202">
        <v>0</v>
      </c>
      <c r="AX48" s="202">
        <v>0</v>
      </c>
      <c r="AY48" s="202">
        <v>0</v>
      </c>
      <c r="AZ48" s="202">
        <v>0</v>
      </c>
      <c r="BA48" s="202">
        <v>0</v>
      </c>
      <c r="BB48" s="202">
        <v>0</v>
      </c>
      <c r="BC48" s="202">
        <v>0</v>
      </c>
      <c r="BD48" s="202">
        <v>0</v>
      </c>
      <c r="BE48" s="202">
        <v>0</v>
      </c>
      <c r="BF48" s="202">
        <v>0</v>
      </c>
      <c r="BG48" s="319">
        <v>0</v>
      </c>
      <c r="BH48" s="319">
        <v>0</v>
      </c>
      <c r="BI48" s="319">
        <v>0</v>
      </c>
      <c r="BJ48" s="321">
        <v>0.02</v>
      </c>
      <c r="BK48" s="321">
        <v>0.23</v>
      </c>
    </row>
    <row r="49" spans="1:63" ht="20.100000000000001" customHeight="1" x14ac:dyDescent="0.2">
      <c r="A49" s="375" t="s">
        <v>1270</v>
      </c>
      <c r="B49" s="341" t="s">
        <v>139</v>
      </c>
      <c r="C49" s="340" t="s">
        <v>140</v>
      </c>
      <c r="D49" s="202">
        <v>0.41</v>
      </c>
      <c r="E49" s="202">
        <v>0.4</v>
      </c>
      <c r="F49" s="320">
        <v>0.3</v>
      </c>
      <c r="G49" s="202">
        <v>0</v>
      </c>
      <c r="H49" s="202">
        <v>0</v>
      </c>
      <c r="I49" s="202">
        <v>0</v>
      </c>
      <c r="J49" s="202">
        <v>0</v>
      </c>
      <c r="K49" s="202">
        <v>0.3</v>
      </c>
      <c r="L49" s="202">
        <v>0</v>
      </c>
      <c r="M49" s="202">
        <v>0</v>
      </c>
      <c r="N49" s="202">
        <v>0</v>
      </c>
      <c r="O49" s="202">
        <v>0</v>
      </c>
      <c r="P49" s="202">
        <v>0</v>
      </c>
      <c r="Q49" s="202">
        <v>0</v>
      </c>
      <c r="R49" s="202">
        <v>0.1</v>
      </c>
      <c r="S49" s="202">
        <v>0.1</v>
      </c>
      <c r="T49" s="202">
        <v>0</v>
      </c>
      <c r="U49" s="202">
        <v>0</v>
      </c>
      <c r="V49" s="202">
        <v>0</v>
      </c>
      <c r="W49" s="202">
        <v>0</v>
      </c>
      <c r="X49" s="202">
        <v>0</v>
      </c>
      <c r="Y49" s="202">
        <v>0</v>
      </c>
      <c r="Z49" s="202">
        <v>0</v>
      </c>
      <c r="AA49" s="202">
        <v>0</v>
      </c>
      <c r="AB49" s="202">
        <v>0</v>
      </c>
      <c r="AC49" s="319">
        <v>0</v>
      </c>
      <c r="AD49" s="319">
        <v>0</v>
      </c>
      <c r="AE49" s="319">
        <v>0</v>
      </c>
      <c r="AF49" s="319">
        <v>0</v>
      </c>
      <c r="AG49" s="319">
        <v>0</v>
      </c>
      <c r="AH49" s="319">
        <v>0</v>
      </c>
      <c r="AI49" s="319">
        <v>0</v>
      </c>
      <c r="AJ49" s="319">
        <v>0</v>
      </c>
      <c r="AK49" s="319">
        <v>0</v>
      </c>
      <c r="AL49" s="202">
        <v>0</v>
      </c>
      <c r="AM49" s="202">
        <v>0</v>
      </c>
      <c r="AN49" s="202">
        <v>0</v>
      </c>
      <c r="AO49" s="202">
        <v>0</v>
      </c>
      <c r="AP49" s="319">
        <v>0</v>
      </c>
      <c r="AQ49" s="319">
        <v>0</v>
      </c>
      <c r="AR49" s="319">
        <v>0</v>
      </c>
      <c r="AS49" s="202">
        <v>0</v>
      </c>
      <c r="AT49" s="202">
        <v>0</v>
      </c>
      <c r="AU49" s="202">
        <v>0</v>
      </c>
      <c r="AV49" s="202">
        <v>0</v>
      </c>
      <c r="AW49" s="202">
        <v>0</v>
      </c>
      <c r="AX49" s="202">
        <v>0</v>
      </c>
      <c r="AY49" s="202">
        <v>0</v>
      </c>
      <c r="AZ49" s="202">
        <v>0</v>
      </c>
      <c r="BA49" s="202">
        <v>0</v>
      </c>
      <c r="BB49" s="202">
        <v>0</v>
      </c>
      <c r="BC49" s="202">
        <v>0</v>
      </c>
      <c r="BD49" s="202">
        <v>0</v>
      </c>
      <c r="BE49" s="202">
        <v>0</v>
      </c>
      <c r="BF49" s="202">
        <v>0</v>
      </c>
      <c r="BG49" s="319">
        <v>0</v>
      </c>
      <c r="BH49" s="319">
        <v>0</v>
      </c>
      <c r="BI49" s="319">
        <v>0</v>
      </c>
      <c r="BJ49" s="321">
        <v>0.4</v>
      </c>
      <c r="BK49" s="321">
        <v>0.81</v>
      </c>
    </row>
    <row r="50" spans="1:63" ht="20.100000000000001" customHeight="1" x14ac:dyDescent="0.2">
      <c r="A50" s="375" t="s">
        <v>144</v>
      </c>
      <c r="B50" s="341" t="s">
        <v>142</v>
      </c>
      <c r="C50" s="340" t="s">
        <v>143</v>
      </c>
      <c r="D50" s="202">
        <v>0</v>
      </c>
      <c r="E50" s="202">
        <v>0</v>
      </c>
      <c r="F50" s="320">
        <v>0</v>
      </c>
      <c r="G50" s="202">
        <v>0</v>
      </c>
      <c r="H50" s="202">
        <v>0</v>
      </c>
      <c r="I50" s="202">
        <v>0</v>
      </c>
      <c r="J50" s="202">
        <v>0</v>
      </c>
      <c r="K50" s="202">
        <v>0</v>
      </c>
      <c r="L50" s="202">
        <v>0</v>
      </c>
      <c r="M50" s="202">
        <v>0</v>
      </c>
      <c r="N50" s="202">
        <v>0</v>
      </c>
      <c r="O50" s="202">
        <v>0</v>
      </c>
      <c r="P50" s="202">
        <v>0</v>
      </c>
      <c r="Q50" s="202">
        <v>0</v>
      </c>
      <c r="R50" s="202">
        <v>0</v>
      </c>
      <c r="S50" s="202">
        <v>0</v>
      </c>
      <c r="T50" s="202">
        <v>0</v>
      </c>
      <c r="U50" s="202">
        <v>0</v>
      </c>
      <c r="V50" s="202">
        <v>0</v>
      </c>
      <c r="W50" s="202">
        <v>0</v>
      </c>
      <c r="X50" s="202">
        <v>0</v>
      </c>
      <c r="Y50" s="202">
        <v>0</v>
      </c>
      <c r="Z50" s="202">
        <v>0</v>
      </c>
      <c r="AA50" s="202">
        <v>0</v>
      </c>
      <c r="AB50" s="202">
        <v>0</v>
      </c>
      <c r="AC50" s="319">
        <v>0</v>
      </c>
      <c r="AD50" s="319">
        <v>0</v>
      </c>
      <c r="AE50" s="319">
        <v>0</v>
      </c>
      <c r="AF50" s="319">
        <v>0</v>
      </c>
      <c r="AG50" s="319">
        <v>0</v>
      </c>
      <c r="AH50" s="319">
        <v>0</v>
      </c>
      <c r="AI50" s="319">
        <v>0</v>
      </c>
      <c r="AJ50" s="319">
        <v>0</v>
      </c>
      <c r="AK50" s="319">
        <v>0</v>
      </c>
      <c r="AL50" s="202">
        <v>0</v>
      </c>
      <c r="AM50" s="202">
        <v>0</v>
      </c>
      <c r="AN50" s="202">
        <v>0</v>
      </c>
      <c r="AO50" s="202">
        <v>0</v>
      </c>
      <c r="AP50" s="319">
        <v>0</v>
      </c>
      <c r="AQ50" s="319">
        <v>0</v>
      </c>
      <c r="AR50" s="319">
        <v>0</v>
      </c>
      <c r="AS50" s="202">
        <v>0</v>
      </c>
      <c r="AT50" s="202">
        <v>0</v>
      </c>
      <c r="AU50" s="202">
        <v>0</v>
      </c>
      <c r="AV50" s="202">
        <v>0</v>
      </c>
      <c r="AW50" s="202">
        <v>0</v>
      </c>
      <c r="AX50" s="202">
        <v>0</v>
      </c>
      <c r="AY50" s="202">
        <v>0</v>
      </c>
      <c r="AZ50" s="202">
        <v>0</v>
      </c>
      <c r="BA50" s="202">
        <v>0</v>
      </c>
      <c r="BB50" s="202">
        <v>0</v>
      </c>
      <c r="BC50" s="202">
        <v>0</v>
      </c>
      <c r="BD50" s="202">
        <v>0</v>
      </c>
      <c r="BE50" s="202">
        <v>0</v>
      </c>
      <c r="BF50" s="202">
        <v>0</v>
      </c>
      <c r="BG50" s="319">
        <v>0</v>
      </c>
      <c r="BH50" s="319">
        <v>0</v>
      </c>
      <c r="BI50" s="319">
        <v>0</v>
      </c>
      <c r="BJ50" s="321">
        <v>0</v>
      </c>
      <c r="BK50" s="321">
        <v>0</v>
      </c>
    </row>
    <row r="51" spans="1:63" ht="20.100000000000001" customHeight="1" x14ac:dyDescent="0.2">
      <c r="A51" s="375" t="s">
        <v>147</v>
      </c>
      <c r="B51" s="341" t="s">
        <v>145</v>
      </c>
      <c r="C51" s="340" t="s">
        <v>146</v>
      </c>
      <c r="D51" s="202">
        <v>228.61</v>
      </c>
      <c r="E51" s="202">
        <v>27.169999999999998</v>
      </c>
      <c r="F51" s="320">
        <v>24.959999999999997</v>
      </c>
      <c r="G51" s="202">
        <v>0</v>
      </c>
      <c r="H51" s="202">
        <v>0</v>
      </c>
      <c r="I51" s="202">
        <v>0</v>
      </c>
      <c r="J51" s="202">
        <v>20.979999999999997</v>
      </c>
      <c r="K51" s="202">
        <v>3.98</v>
      </c>
      <c r="L51" s="202">
        <v>0</v>
      </c>
      <c r="M51" s="202">
        <v>0</v>
      </c>
      <c r="N51" s="202">
        <v>0</v>
      </c>
      <c r="O51" s="202">
        <v>0</v>
      </c>
      <c r="P51" s="202">
        <v>0</v>
      </c>
      <c r="Q51" s="202">
        <v>0</v>
      </c>
      <c r="R51" s="202">
        <v>2.21</v>
      </c>
      <c r="S51" s="202">
        <v>0</v>
      </c>
      <c r="T51" s="202">
        <v>0</v>
      </c>
      <c r="U51" s="202">
        <v>0</v>
      </c>
      <c r="V51" s="202">
        <v>0</v>
      </c>
      <c r="W51" s="202">
        <v>0</v>
      </c>
      <c r="X51" s="202">
        <v>0</v>
      </c>
      <c r="Y51" s="202">
        <v>0</v>
      </c>
      <c r="Z51" s="202">
        <v>0</v>
      </c>
      <c r="AA51" s="202">
        <v>0</v>
      </c>
      <c r="AB51" s="202">
        <v>1.3499999999999999</v>
      </c>
      <c r="AC51" s="319">
        <v>0.90999999999999992</v>
      </c>
      <c r="AD51" s="319">
        <v>0.01</v>
      </c>
      <c r="AE51" s="319">
        <v>0</v>
      </c>
      <c r="AF51" s="319">
        <v>0</v>
      </c>
      <c r="AG51" s="319">
        <v>0</v>
      </c>
      <c r="AH51" s="319">
        <v>0</v>
      </c>
      <c r="AI51" s="319">
        <v>0</v>
      </c>
      <c r="AJ51" s="319">
        <v>0</v>
      </c>
      <c r="AK51" s="319">
        <v>0</v>
      </c>
      <c r="AL51" s="202">
        <v>0</v>
      </c>
      <c r="AM51" s="202">
        <v>0</v>
      </c>
      <c r="AN51" s="202">
        <v>0</v>
      </c>
      <c r="AO51" s="202">
        <v>0.43</v>
      </c>
      <c r="AP51" s="319">
        <v>0</v>
      </c>
      <c r="AQ51" s="319">
        <v>0</v>
      </c>
      <c r="AR51" s="319">
        <v>0</v>
      </c>
      <c r="AS51" s="202">
        <v>0</v>
      </c>
      <c r="AT51" s="202">
        <v>0</v>
      </c>
      <c r="AU51" s="202">
        <v>0</v>
      </c>
      <c r="AV51" s="202">
        <v>0</v>
      </c>
      <c r="AW51" s="202">
        <v>0</v>
      </c>
      <c r="AX51" s="202">
        <v>0.86</v>
      </c>
      <c r="AY51" s="202">
        <v>0</v>
      </c>
      <c r="AZ51" s="202">
        <v>0</v>
      </c>
      <c r="BA51" s="202">
        <v>0</v>
      </c>
      <c r="BB51" s="202">
        <v>0</v>
      </c>
      <c r="BC51" s="202">
        <v>0</v>
      </c>
      <c r="BD51" s="202">
        <v>0</v>
      </c>
      <c r="BE51" s="202">
        <v>0</v>
      </c>
      <c r="BF51" s="202">
        <v>0</v>
      </c>
      <c r="BG51" s="319">
        <v>0</v>
      </c>
      <c r="BH51" s="319">
        <v>0</v>
      </c>
      <c r="BI51" s="319">
        <v>0</v>
      </c>
      <c r="BJ51" s="321">
        <v>25.619999999999997</v>
      </c>
      <c r="BK51" s="321">
        <v>254.23</v>
      </c>
    </row>
    <row r="52" spans="1:63" ht="20.100000000000001" customHeight="1" x14ac:dyDescent="0.2">
      <c r="A52" s="375" t="s">
        <v>150</v>
      </c>
      <c r="B52" s="341" t="s">
        <v>148</v>
      </c>
      <c r="C52" s="340" t="s">
        <v>149</v>
      </c>
      <c r="D52" s="202">
        <v>0.24</v>
      </c>
      <c r="E52" s="202">
        <v>0</v>
      </c>
      <c r="F52" s="320">
        <v>0</v>
      </c>
      <c r="G52" s="202">
        <v>0</v>
      </c>
      <c r="H52" s="202">
        <v>0</v>
      </c>
      <c r="I52" s="202">
        <v>0</v>
      </c>
      <c r="J52" s="202">
        <v>0</v>
      </c>
      <c r="K52" s="202">
        <v>0</v>
      </c>
      <c r="L52" s="202">
        <v>0</v>
      </c>
      <c r="M52" s="202">
        <v>0</v>
      </c>
      <c r="N52" s="202">
        <v>0</v>
      </c>
      <c r="O52" s="202">
        <v>0</v>
      </c>
      <c r="P52" s="202">
        <v>0</v>
      </c>
      <c r="Q52" s="202">
        <v>0</v>
      </c>
      <c r="R52" s="202">
        <v>0</v>
      </c>
      <c r="S52" s="202">
        <v>0</v>
      </c>
      <c r="T52" s="202">
        <v>0</v>
      </c>
      <c r="U52" s="202">
        <v>0</v>
      </c>
      <c r="V52" s="202">
        <v>0</v>
      </c>
      <c r="W52" s="202">
        <v>0</v>
      </c>
      <c r="X52" s="202">
        <v>0</v>
      </c>
      <c r="Y52" s="202">
        <v>0</v>
      </c>
      <c r="Z52" s="202">
        <v>0</v>
      </c>
      <c r="AA52" s="202">
        <v>0</v>
      </c>
      <c r="AB52" s="202">
        <v>0</v>
      </c>
      <c r="AC52" s="319">
        <v>0</v>
      </c>
      <c r="AD52" s="319">
        <v>0</v>
      </c>
      <c r="AE52" s="319">
        <v>0</v>
      </c>
      <c r="AF52" s="319">
        <v>0</v>
      </c>
      <c r="AG52" s="319">
        <v>0</v>
      </c>
      <c r="AH52" s="319">
        <v>0</v>
      </c>
      <c r="AI52" s="319">
        <v>0</v>
      </c>
      <c r="AJ52" s="319">
        <v>0</v>
      </c>
      <c r="AK52" s="319">
        <v>0</v>
      </c>
      <c r="AL52" s="202">
        <v>0</v>
      </c>
      <c r="AM52" s="202">
        <v>0</v>
      </c>
      <c r="AN52" s="202">
        <v>0</v>
      </c>
      <c r="AO52" s="202">
        <v>0</v>
      </c>
      <c r="AP52" s="319">
        <v>0</v>
      </c>
      <c r="AQ52" s="319">
        <v>0</v>
      </c>
      <c r="AR52" s="319">
        <v>0</v>
      </c>
      <c r="AS52" s="202">
        <v>0</v>
      </c>
      <c r="AT52" s="202">
        <v>0</v>
      </c>
      <c r="AU52" s="202">
        <v>0</v>
      </c>
      <c r="AV52" s="202">
        <v>0</v>
      </c>
      <c r="AW52" s="202">
        <v>0</v>
      </c>
      <c r="AX52" s="202">
        <v>0</v>
      </c>
      <c r="AY52" s="202">
        <v>0</v>
      </c>
      <c r="AZ52" s="202">
        <v>0</v>
      </c>
      <c r="BA52" s="202">
        <v>0</v>
      </c>
      <c r="BB52" s="202">
        <v>0</v>
      </c>
      <c r="BC52" s="202">
        <v>0</v>
      </c>
      <c r="BD52" s="202">
        <v>0</v>
      </c>
      <c r="BE52" s="202">
        <v>0</v>
      </c>
      <c r="BF52" s="202">
        <v>0</v>
      </c>
      <c r="BG52" s="319">
        <v>0</v>
      </c>
      <c r="BH52" s="319">
        <v>0</v>
      </c>
      <c r="BI52" s="319">
        <v>0</v>
      </c>
      <c r="BJ52" s="321">
        <v>0</v>
      </c>
      <c r="BK52" s="321">
        <v>0.24</v>
      </c>
    </row>
    <row r="53" spans="1:63" ht="20.100000000000001" customHeight="1" x14ac:dyDescent="0.2">
      <c r="A53" s="375" t="s">
        <v>153</v>
      </c>
      <c r="B53" s="341" t="s">
        <v>151</v>
      </c>
      <c r="C53" s="340" t="s">
        <v>152</v>
      </c>
      <c r="D53" s="202">
        <v>0</v>
      </c>
      <c r="E53" s="202">
        <v>0</v>
      </c>
      <c r="F53" s="320">
        <v>0</v>
      </c>
      <c r="G53" s="202">
        <v>0</v>
      </c>
      <c r="H53" s="202">
        <v>0</v>
      </c>
      <c r="I53" s="202">
        <v>0</v>
      </c>
      <c r="J53" s="202">
        <v>0</v>
      </c>
      <c r="K53" s="202">
        <v>0</v>
      </c>
      <c r="L53" s="202">
        <v>0</v>
      </c>
      <c r="M53" s="202">
        <v>0</v>
      </c>
      <c r="N53" s="202">
        <v>0</v>
      </c>
      <c r="O53" s="202">
        <v>0</v>
      </c>
      <c r="P53" s="202">
        <v>0</v>
      </c>
      <c r="Q53" s="202">
        <v>0</v>
      </c>
      <c r="R53" s="202">
        <v>0</v>
      </c>
      <c r="S53" s="202">
        <v>0</v>
      </c>
      <c r="T53" s="202">
        <v>0</v>
      </c>
      <c r="U53" s="202">
        <v>0</v>
      </c>
      <c r="V53" s="202">
        <v>0</v>
      </c>
      <c r="W53" s="202">
        <v>0</v>
      </c>
      <c r="X53" s="202">
        <v>0</v>
      </c>
      <c r="Y53" s="202">
        <v>0</v>
      </c>
      <c r="Z53" s="202">
        <v>0</v>
      </c>
      <c r="AA53" s="202">
        <v>0</v>
      </c>
      <c r="AB53" s="202">
        <v>0</v>
      </c>
      <c r="AC53" s="319">
        <v>0</v>
      </c>
      <c r="AD53" s="319">
        <v>0</v>
      </c>
      <c r="AE53" s="319">
        <v>0</v>
      </c>
      <c r="AF53" s="319">
        <v>0</v>
      </c>
      <c r="AG53" s="319">
        <v>0</v>
      </c>
      <c r="AH53" s="319">
        <v>0</v>
      </c>
      <c r="AI53" s="319">
        <v>0</v>
      </c>
      <c r="AJ53" s="319">
        <v>0</v>
      </c>
      <c r="AK53" s="319">
        <v>0</v>
      </c>
      <c r="AL53" s="202">
        <v>0</v>
      </c>
      <c r="AM53" s="202">
        <v>0</v>
      </c>
      <c r="AN53" s="202">
        <v>0</v>
      </c>
      <c r="AO53" s="202">
        <v>0</v>
      </c>
      <c r="AP53" s="319">
        <v>0</v>
      </c>
      <c r="AQ53" s="319">
        <v>0</v>
      </c>
      <c r="AR53" s="319">
        <v>0</v>
      </c>
      <c r="AS53" s="202">
        <v>0</v>
      </c>
      <c r="AT53" s="202">
        <v>0</v>
      </c>
      <c r="AU53" s="202">
        <v>0</v>
      </c>
      <c r="AV53" s="202">
        <v>0</v>
      </c>
      <c r="AW53" s="202">
        <v>0</v>
      </c>
      <c r="AX53" s="202">
        <v>0</v>
      </c>
      <c r="AY53" s="202">
        <v>0</v>
      </c>
      <c r="AZ53" s="202">
        <v>0</v>
      </c>
      <c r="BA53" s="202">
        <v>0</v>
      </c>
      <c r="BB53" s="202">
        <v>0</v>
      </c>
      <c r="BC53" s="202">
        <v>0</v>
      </c>
      <c r="BD53" s="202">
        <v>0</v>
      </c>
      <c r="BE53" s="202">
        <v>0</v>
      </c>
      <c r="BF53" s="202">
        <v>0</v>
      </c>
      <c r="BG53" s="319">
        <v>0</v>
      </c>
      <c r="BH53" s="319">
        <v>0</v>
      </c>
      <c r="BI53" s="319">
        <v>0</v>
      </c>
      <c r="BJ53" s="321">
        <v>0</v>
      </c>
      <c r="BK53" s="321">
        <v>0</v>
      </c>
    </row>
    <row r="54" spans="1:63" ht="20.100000000000001" customHeight="1" x14ac:dyDescent="0.2">
      <c r="A54" s="375" t="s">
        <v>158</v>
      </c>
      <c r="B54" s="341" t="s">
        <v>154</v>
      </c>
      <c r="C54" s="340" t="s">
        <v>155</v>
      </c>
      <c r="D54" s="202">
        <v>0</v>
      </c>
      <c r="E54" s="202">
        <v>0</v>
      </c>
      <c r="F54" s="320">
        <v>0</v>
      </c>
      <c r="G54" s="202">
        <v>0</v>
      </c>
      <c r="H54" s="202">
        <v>0</v>
      </c>
      <c r="I54" s="202">
        <v>0</v>
      </c>
      <c r="J54" s="202">
        <v>0</v>
      </c>
      <c r="K54" s="202">
        <v>0</v>
      </c>
      <c r="L54" s="202">
        <v>0</v>
      </c>
      <c r="M54" s="202">
        <v>0</v>
      </c>
      <c r="N54" s="202">
        <v>0</v>
      </c>
      <c r="O54" s="202">
        <v>0</v>
      </c>
      <c r="P54" s="202">
        <v>0</v>
      </c>
      <c r="Q54" s="202">
        <v>0</v>
      </c>
      <c r="R54" s="202">
        <v>0</v>
      </c>
      <c r="S54" s="202">
        <v>0</v>
      </c>
      <c r="T54" s="202">
        <v>0</v>
      </c>
      <c r="U54" s="202">
        <v>0</v>
      </c>
      <c r="V54" s="202">
        <v>0</v>
      </c>
      <c r="W54" s="202">
        <v>0</v>
      </c>
      <c r="X54" s="202">
        <v>0</v>
      </c>
      <c r="Y54" s="202">
        <v>0</v>
      </c>
      <c r="Z54" s="202">
        <v>0</v>
      </c>
      <c r="AA54" s="202">
        <v>0</v>
      </c>
      <c r="AB54" s="202">
        <v>0</v>
      </c>
      <c r="AC54" s="319">
        <v>0</v>
      </c>
      <c r="AD54" s="319">
        <v>0</v>
      </c>
      <c r="AE54" s="319">
        <v>0</v>
      </c>
      <c r="AF54" s="319">
        <v>0</v>
      </c>
      <c r="AG54" s="319">
        <v>0</v>
      </c>
      <c r="AH54" s="319">
        <v>0</v>
      </c>
      <c r="AI54" s="319">
        <v>0</v>
      </c>
      <c r="AJ54" s="319">
        <v>0</v>
      </c>
      <c r="AK54" s="319">
        <v>0</v>
      </c>
      <c r="AL54" s="202">
        <v>0</v>
      </c>
      <c r="AM54" s="202">
        <v>0</v>
      </c>
      <c r="AN54" s="202">
        <v>0</v>
      </c>
      <c r="AO54" s="202">
        <v>0</v>
      </c>
      <c r="AP54" s="319">
        <v>0</v>
      </c>
      <c r="AQ54" s="319">
        <v>0</v>
      </c>
      <c r="AR54" s="319">
        <v>0</v>
      </c>
      <c r="AS54" s="202">
        <v>0</v>
      </c>
      <c r="AT54" s="202">
        <v>0</v>
      </c>
      <c r="AU54" s="202">
        <v>0</v>
      </c>
      <c r="AV54" s="202">
        <v>0</v>
      </c>
      <c r="AW54" s="202">
        <v>0</v>
      </c>
      <c r="AX54" s="202">
        <v>0</v>
      </c>
      <c r="AY54" s="202">
        <v>0</v>
      </c>
      <c r="AZ54" s="202">
        <v>0</v>
      </c>
      <c r="BA54" s="202">
        <v>0</v>
      </c>
      <c r="BB54" s="202">
        <v>0</v>
      </c>
      <c r="BC54" s="202">
        <v>0</v>
      </c>
      <c r="BD54" s="202">
        <v>0</v>
      </c>
      <c r="BE54" s="202">
        <v>0</v>
      </c>
      <c r="BF54" s="202">
        <v>0</v>
      </c>
      <c r="BG54" s="319">
        <v>0</v>
      </c>
      <c r="BH54" s="319">
        <v>0</v>
      </c>
      <c r="BI54" s="319">
        <v>0</v>
      </c>
      <c r="BJ54" s="321">
        <v>0</v>
      </c>
      <c r="BK54" s="321">
        <v>0</v>
      </c>
    </row>
    <row r="55" spans="1:63" ht="20.100000000000001" customHeight="1" x14ac:dyDescent="0.2">
      <c r="A55" s="375" t="s">
        <v>1286</v>
      </c>
      <c r="B55" s="341" t="s">
        <v>156</v>
      </c>
      <c r="C55" s="340" t="s">
        <v>157</v>
      </c>
      <c r="D55" s="202">
        <v>0.36</v>
      </c>
      <c r="E55" s="202">
        <v>0</v>
      </c>
      <c r="F55" s="320">
        <v>0</v>
      </c>
      <c r="G55" s="202">
        <v>0</v>
      </c>
      <c r="H55" s="202">
        <v>0</v>
      </c>
      <c r="I55" s="202">
        <v>0</v>
      </c>
      <c r="J55" s="202">
        <v>0</v>
      </c>
      <c r="K55" s="202">
        <v>0</v>
      </c>
      <c r="L55" s="202">
        <v>0</v>
      </c>
      <c r="M55" s="202">
        <v>0</v>
      </c>
      <c r="N55" s="202">
        <v>0</v>
      </c>
      <c r="O55" s="202">
        <v>0</v>
      </c>
      <c r="P55" s="202">
        <v>0</v>
      </c>
      <c r="Q55" s="202">
        <v>0</v>
      </c>
      <c r="R55" s="202">
        <v>0</v>
      </c>
      <c r="S55" s="202">
        <v>0</v>
      </c>
      <c r="T55" s="202">
        <v>0</v>
      </c>
      <c r="U55" s="202">
        <v>0</v>
      </c>
      <c r="V55" s="202">
        <v>0</v>
      </c>
      <c r="W55" s="202">
        <v>0</v>
      </c>
      <c r="X55" s="202">
        <v>0</v>
      </c>
      <c r="Y55" s="202">
        <v>0</v>
      </c>
      <c r="Z55" s="202">
        <v>0</v>
      </c>
      <c r="AA55" s="202">
        <v>0</v>
      </c>
      <c r="AB55" s="202">
        <v>0</v>
      </c>
      <c r="AC55" s="319">
        <v>0</v>
      </c>
      <c r="AD55" s="319">
        <v>0</v>
      </c>
      <c r="AE55" s="319">
        <v>0</v>
      </c>
      <c r="AF55" s="319">
        <v>0</v>
      </c>
      <c r="AG55" s="319">
        <v>0</v>
      </c>
      <c r="AH55" s="319">
        <v>0</v>
      </c>
      <c r="AI55" s="319">
        <v>0</v>
      </c>
      <c r="AJ55" s="319">
        <v>0</v>
      </c>
      <c r="AK55" s="319">
        <v>0</v>
      </c>
      <c r="AL55" s="202">
        <v>0</v>
      </c>
      <c r="AM55" s="202">
        <v>0</v>
      </c>
      <c r="AN55" s="202">
        <v>0</v>
      </c>
      <c r="AO55" s="202">
        <v>0</v>
      </c>
      <c r="AP55" s="319">
        <v>0</v>
      </c>
      <c r="AQ55" s="319">
        <v>0</v>
      </c>
      <c r="AR55" s="319">
        <v>0</v>
      </c>
      <c r="AS55" s="202">
        <v>0</v>
      </c>
      <c r="AT55" s="202">
        <v>0</v>
      </c>
      <c r="AU55" s="202">
        <v>0</v>
      </c>
      <c r="AV55" s="202">
        <v>0</v>
      </c>
      <c r="AW55" s="202">
        <v>0</v>
      </c>
      <c r="AX55" s="202">
        <v>0</v>
      </c>
      <c r="AY55" s="202">
        <v>0</v>
      </c>
      <c r="AZ55" s="202">
        <v>0</v>
      </c>
      <c r="BA55" s="202">
        <v>0</v>
      </c>
      <c r="BB55" s="202">
        <v>0</v>
      </c>
      <c r="BC55" s="202">
        <v>0</v>
      </c>
      <c r="BD55" s="202">
        <v>0</v>
      </c>
      <c r="BE55" s="202">
        <v>0</v>
      </c>
      <c r="BF55" s="202">
        <v>0</v>
      </c>
      <c r="BG55" s="319">
        <v>0</v>
      </c>
      <c r="BH55" s="319">
        <v>0</v>
      </c>
      <c r="BI55" s="319">
        <v>0</v>
      </c>
      <c r="BJ55" s="321">
        <v>0</v>
      </c>
      <c r="BK55" s="321">
        <v>0.36</v>
      </c>
    </row>
    <row r="56" spans="1:63" ht="20.100000000000001" customHeight="1" x14ac:dyDescent="0.2">
      <c r="A56" s="375" t="s">
        <v>1269</v>
      </c>
      <c r="B56" s="341" t="s">
        <v>159</v>
      </c>
      <c r="C56" s="340" t="s">
        <v>160</v>
      </c>
      <c r="D56" s="202">
        <v>8.99</v>
      </c>
      <c r="E56" s="202">
        <v>0</v>
      </c>
      <c r="F56" s="320">
        <v>0</v>
      </c>
      <c r="G56" s="202">
        <v>0</v>
      </c>
      <c r="H56" s="202">
        <v>0</v>
      </c>
      <c r="I56" s="202">
        <v>0</v>
      </c>
      <c r="J56" s="202">
        <v>0</v>
      </c>
      <c r="K56" s="202">
        <v>0</v>
      </c>
      <c r="L56" s="202">
        <v>0</v>
      </c>
      <c r="M56" s="202">
        <v>0</v>
      </c>
      <c r="N56" s="202">
        <v>0</v>
      </c>
      <c r="O56" s="202">
        <v>0</v>
      </c>
      <c r="P56" s="202">
        <v>0</v>
      </c>
      <c r="Q56" s="202">
        <v>0</v>
      </c>
      <c r="R56" s="202">
        <v>0</v>
      </c>
      <c r="S56" s="202">
        <v>0</v>
      </c>
      <c r="T56" s="202">
        <v>0</v>
      </c>
      <c r="U56" s="202">
        <v>0</v>
      </c>
      <c r="V56" s="202">
        <v>0</v>
      </c>
      <c r="W56" s="202">
        <v>0</v>
      </c>
      <c r="X56" s="202">
        <v>0</v>
      </c>
      <c r="Y56" s="202">
        <v>0</v>
      </c>
      <c r="Z56" s="202">
        <v>0</v>
      </c>
      <c r="AA56" s="202">
        <v>0</v>
      </c>
      <c r="AB56" s="202">
        <v>0</v>
      </c>
      <c r="AC56" s="319">
        <v>0</v>
      </c>
      <c r="AD56" s="319">
        <v>0</v>
      </c>
      <c r="AE56" s="319">
        <v>0</v>
      </c>
      <c r="AF56" s="319">
        <v>0</v>
      </c>
      <c r="AG56" s="319">
        <v>0</v>
      </c>
      <c r="AH56" s="319">
        <v>0</v>
      </c>
      <c r="AI56" s="319">
        <v>0</v>
      </c>
      <c r="AJ56" s="319">
        <v>0</v>
      </c>
      <c r="AK56" s="319">
        <v>0</v>
      </c>
      <c r="AL56" s="202">
        <v>0</v>
      </c>
      <c r="AM56" s="202">
        <v>0</v>
      </c>
      <c r="AN56" s="202">
        <v>0</v>
      </c>
      <c r="AO56" s="202">
        <v>0</v>
      </c>
      <c r="AP56" s="319">
        <v>0</v>
      </c>
      <c r="AQ56" s="319">
        <v>0</v>
      </c>
      <c r="AR56" s="319">
        <v>0</v>
      </c>
      <c r="AS56" s="202">
        <v>0</v>
      </c>
      <c r="AT56" s="202">
        <v>0</v>
      </c>
      <c r="AU56" s="202">
        <v>0</v>
      </c>
      <c r="AV56" s="202">
        <v>0</v>
      </c>
      <c r="AW56" s="202">
        <v>0</v>
      </c>
      <c r="AX56" s="202">
        <v>0</v>
      </c>
      <c r="AY56" s="202">
        <v>0</v>
      </c>
      <c r="AZ56" s="202">
        <v>0</v>
      </c>
      <c r="BA56" s="202">
        <v>0</v>
      </c>
      <c r="BB56" s="202">
        <v>0</v>
      </c>
      <c r="BC56" s="202">
        <v>0</v>
      </c>
      <c r="BD56" s="202">
        <v>0</v>
      </c>
      <c r="BE56" s="202">
        <v>0</v>
      </c>
      <c r="BF56" s="202">
        <v>0</v>
      </c>
      <c r="BG56" s="319">
        <v>0</v>
      </c>
      <c r="BH56" s="319">
        <v>0</v>
      </c>
      <c r="BI56" s="319">
        <v>0</v>
      </c>
      <c r="BJ56" s="321">
        <v>0</v>
      </c>
      <c r="BK56" s="321">
        <v>8.99</v>
      </c>
    </row>
    <row r="57" spans="1:63" ht="20.100000000000001" customHeight="1" x14ac:dyDescent="0.2">
      <c r="A57" s="375" t="s">
        <v>523</v>
      </c>
      <c r="B57" s="341" t="s">
        <v>162</v>
      </c>
      <c r="C57" s="340" t="s">
        <v>163</v>
      </c>
      <c r="D57" s="202">
        <v>0</v>
      </c>
      <c r="E57" s="202">
        <v>0</v>
      </c>
      <c r="F57" s="320">
        <v>0</v>
      </c>
      <c r="G57" s="202">
        <v>0</v>
      </c>
      <c r="H57" s="202">
        <v>0</v>
      </c>
      <c r="I57" s="202">
        <v>0</v>
      </c>
      <c r="J57" s="202">
        <v>0</v>
      </c>
      <c r="K57" s="202">
        <v>0</v>
      </c>
      <c r="L57" s="202">
        <v>0</v>
      </c>
      <c r="M57" s="202">
        <v>0</v>
      </c>
      <c r="N57" s="202">
        <v>0</v>
      </c>
      <c r="O57" s="202">
        <v>0</v>
      </c>
      <c r="P57" s="202">
        <v>0</v>
      </c>
      <c r="Q57" s="202">
        <v>0</v>
      </c>
      <c r="R57" s="202">
        <v>0</v>
      </c>
      <c r="S57" s="202">
        <v>0</v>
      </c>
      <c r="T57" s="202">
        <v>0</v>
      </c>
      <c r="U57" s="202">
        <v>0</v>
      </c>
      <c r="V57" s="202">
        <v>0</v>
      </c>
      <c r="W57" s="202">
        <v>0</v>
      </c>
      <c r="X57" s="202">
        <v>0</v>
      </c>
      <c r="Y57" s="202">
        <v>0</v>
      </c>
      <c r="Z57" s="202">
        <v>0</v>
      </c>
      <c r="AA57" s="202">
        <v>0</v>
      </c>
      <c r="AB57" s="202">
        <v>0</v>
      </c>
      <c r="AC57" s="319">
        <v>0</v>
      </c>
      <c r="AD57" s="319">
        <v>0</v>
      </c>
      <c r="AE57" s="319">
        <v>0</v>
      </c>
      <c r="AF57" s="319">
        <v>0</v>
      </c>
      <c r="AG57" s="319">
        <v>0</v>
      </c>
      <c r="AH57" s="319">
        <v>0</v>
      </c>
      <c r="AI57" s="319">
        <v>0</v>
      </c>
      <c r="AJ57" s="319">
        <v>0</v>
      </c>
      <c r="AK57" s="319">
        <v>0</v>
      </c>
      <c r="AL57" s="202">
        <v>0</v>
      </c>
      <c r="AM57" s="202">
        <v>0</v>
      </c>
      <c r="AN57" s="202">
        <v>0</v>
      </c>
      <c r="AO57" s="202">
        <v>0</v>
      </c>
      <c r="AP57" s="319">
        <v>0</v>
      </c>
      <c r="AQ57" s="319">
        <v>0</v>
      </c>
      <c r="AR57" s="319">
        <v>0</v>
      </c>
      <c r="AS57" s="202">
        <v>0</v>
      </c>
      <c r="AT57" s="202">
        <v>0</v>
      </c>
      <c r="AU57" s="202">
        <v>0</v>
      </c>
      <c r="AV57" s="202">
        <v>0</v>
      </c>
      <c r="AW57" s="202">
        <v>0</v>
      </c>
      <c r="AX57" s="202">
        <v>0</v>
      </c>
      <c r="AY57" s="202">
        <v>0</v>
      </c>
      <c r="AZ57" s="202">
        <v>0</v>
      </c>
      <c r="BA57" s="202">
        <v>0</v>
      </c>
      <c r="BB57" s="202">
        <v>0</v>
      </c>
      <c r="BC57" s="202">
        <v>0</v>
      </c>
      <c r="BD57" s="202">
        <v>0</v>
      </c>
      <c r="BE57" s="202">
        <v>0</v>
      </c>
      <c r="BF57" s="202">
        <v>0</v>
      </c>
      <c r="BG57" s="319">
        <v>0</v>
      </c>
      <c r="BH57" s="319">
        <v>0</v>
      </c>
      <c r="BI57" s="319">
        <v>0</v>
      </c>
      <c r="BJ57" s="321">
        <v>0</v>
      </c>
      <c r="BK57" s="321">
        <v>0</v>
      </c>
    </row>
    <row r="58" spans="1:63" ht="20.100000000000001" customHeight="1" x14ac:dyDescent="0.2">
      <c r="A58" s="375" t="s">
        <v>526</v>
      </c>
      <c r="B58" s="341" t="s">
        <v>164</v>
      </c>
      <c r="C58" s="340" t="s">
        <v>165</v>
      </c>
      <c r="D58" s="202">
        <v>0</v>
      </c>
      <c r="E58" s="202">
        <v>0</v>
      </c>
      <c r="F58" s="320">
        <v>0</v>
      </c>
      <c r="G58" s="202">
        <v>0</v>
      </c>
      <c r="H58" s="202">
        <v>0</v>
      </c>
      <c r="I58" s="202">
        <v>0</v>
      </c>
      <c r="J58" s="202">
        <v>0</v>
      </c>
      <c r="K58" s="202">
        <v>0</v>
      </c>
      <c r="L58" s="202">
        <v>0</v>
      </c>
      <c r="M58" s="202">
        <v>0</v>
      </c>
      <c r="N58" s="202">
        <v>0</v>
      </c>
      <c r="O58" s="202">
        <v>0</v>
      </c>
      <c r="P58" s="202">
        <v>0</v>
      </c>
      <c r="Q58" s="202">
        <v>0</v>
      </c>
      <c r="R58" s="202">
        <v>0</v>
      </c>
      <c r="S58" s="202">
        <v>0</v>
      </c>
      <c r="T58" s="202">
        <v>0</v>
      </c>
      <c r="U58" s="202">
        <v>0</v>
      </c>
      <c r="V58" s="202">
        <v>0</v>
      </c>
      <c r="W58" s="202">
        <v>0</v>
      </c>
      <c r="X58" s="202">
        <v>0</v>
      </c>
      <c r="Y58" s="202">
        <v>0</v>
      </c>
      <c r="Z58" s="202">
        <v>0</v>
      </c>
      <c r="AA58" s="202">
        <v>0</v>
      </c>
      <c r="AB58" s="202">
        <v>0</v>
      </c>
      <c r="AC58" s="319">
        <v>0</v>
      </c>
      <c r="AD58" s="319">
        <v>0</v>
      </c>
      <c r="AE58" s="319">
        <v>0</v>
      </c>
      <c r="AF58" s="319">
        <v>0</v>
      </c>
      <c r="AG58" s="319">
        <v>0</v>
      </c>
      <c r="AH58" s="319">
        <v>0</v>
      </c>
      <c r="AI58" s="319">
        <v>0</v>
      </c>
      <c r="AJ58" s="319">
        <v>0</v>
      </c>
      <c r="AK58" s="319">
        <v>0</v>
      </c>
      <c r="AL58" s="202">
        <v>0</v>
      </c>
      <c r="AM58" s="202">
        <v>0</v>
      </c>
      <c r="AN58" s="202">
        <v>0</v>
      </c>
      <c r="AO58" s="202">
        <v>0</v>
      </c>
      <c r="AP58" s="319">
        <v>0</v>
      </c>
      <c r="AQ58" s="319">
        <v>0</v>
      </c>
      <c r="AR58" s="319">
        <v>0</v>
      </c>
      <c r="AS58" s="202">
        <v>0</v>
      </c>
      <c r="AT58" s="202">
        <v>0</v>
      </c>
      <c r="AU58" s="202">
        <v>0</v>
      </c>
      <c r="AV58" s="202">
        <v>0</v>
      </c>
      <c r="AW58" s="202">
        <v>0</v>
      </c>
      <c r="AX58" s="202">
        <v>0</v>
      </c>
      <c r="AY58" s="202">
        <v>0</v>
      </c>
      <c r="AZ58" s="202">
        <v>0</v>
      </c>
      <c r="BA58" s="202">
        <v>0</v>
      </c>
      <c r="BB58" s="202">
        <v>0</v>
      </c>
      <c r="BC58" s="202">
        <v>0</v>
      </c>
      <c r="BD58" s="202">
        <v>0</v>
      </c>
      <c r="BE58" s="202">
        <v>0</v>
      </c>
      <c r="BF58" s="202">
        <v>0</v>
      </c>
      <c r="BG58" s="319">
        <v>0</v>
      </c>
      <c r="BH58" s="319">
        <v>0</v>
      </c>
      <c r="BI58" s="319">
        <v>0</v>
      </c>
      <c r="BJ58" s="321">
        <v>0</v>
      </c>
      <c r="BK58" s="321">
        <v>0</v>
      </c>
    </row>
    <row r="59" spans="1:63" ht="20.100000000000001" customHeight="1" x14ac:dyDescent="0.2">
      <c r="A59" s="376">
        <v>3</v>
      </c>
      <c r="B59" s="317" t="s">
        <v>166</v>
      </c>
      <c r="C59" s="316" t="s">
        <v>167</v>
      </c>
      <c r="D59" s="202">
        <v>0</v>
      </c>
      <c r="E59" s="320">
        <v>0</v>
      </c>
      <c r="F59" s="320">
        <v>0</v>
      </c>
      <c r="G59" s="320">
        <v>0</v>
      </c>
      <c r="H59" s="320">
        <v>0</v>
      </c>
      <c r="I59" s="320">
        <v>0</v>
      </c>
      <c r="J59" s="320">
        <v>0</v>
      </c>
      <c r="K59" s="320">
        <v>0</v>
      </c>
      <c r="L59" s="320">
        <v>0</v>
      </c>
      <c r="M59" s="320">
        <v>0</v>
      </c>
      <c r="N59" s="320">
        <v>0</v>
      </c>
      <c r="O59" s="320">
        <v>0</v>
      </c>
      <c r="P59" s="320">
        <v>0</v>
      </c>
      <c r="Q59" s="320">
        <v>0</v>
      </c>
      <c r="R59" s="202">
        <v>0</v>
      </c>
      <c r="S59" s="320">
        <v>0</v>
      </c>
      <c r="T59" s="320">
        <v>0</v>
      </c>
      <c r="U59" s="320">
        <v>0</v>
      </c>
      <c r="V59" s="320">
        <v>0</v>
      </c>
      <c r="W59" s="320">
        <v>0</v>
      </c>
      <c r="X59" s="320">
        <v>0</v>
      </c>
      <c r="Y59" s="320">
        <v>0</v>
      </c>
      <c r="Z59" s="320">
        <v>0</v>
      </c>
      <c r="AA59" s="320">
        <v>0</v>
      </c>
      <c r="AB59" s="202">
        <v>0</v>
      </c>
      <c r="AC59" s="338">
        <v>0</v>
      </c>
      <c r="AD59" s="338">
        <v>0</v>
      </c>
      <c r="AE59" s="338">
        <v>0</v>
      </c>
      <c r="AF59" s="338">
        <v>0</v>
      </c>
      <c r="AG59" s="338">
        <v>0</v>
      </c>
      <c r="AH59" s="338">
        <v>0</v>
      </c>
      <c r="AI59" s="338">
        <v>0</v>
      </c>
      <c r="AJ59" s="338">
        <v>0</v>
      </c>
      <c r="AK59" s="338">
        <v>0</v>
      </c>
      <c r="AL59" s="320">
        <v>0</v>
      </c>
      <c r="AM59" s="320">
        <v>0</v>
      </c>
      <c r="AN59" s="320">
        <v>0</v>
      </c>
      <c r="AO59" s="320">
        <v>0</v>
      </c>
      <c r="AP59" s="338">
        <v>0</v>
      </c>
      <c r="AQ59" s="338">
        <v>0</v>
      </c>
      <c r="AR59" s="338">
        <v>0</v>
      </c>
      <c r="AS59" s="320">
        <v>0</v>
      </c>
      <c r="AT59" s="320">
        <v>0</v>
      </c>
      <c r="AU59" s="320">
        <v>0</v>
      </c>
      <c r="AV59" s="320">
        <v>0</v>
      </c>
      <c r="AW59" s="320">
        <v>0</v>
      </c>
      <c r="AX59" s="320">
        <v>0</v>
      </c>
      <c r="AY59" s="320">
        <v>0</v>
      </c>
      <c r="AZ59" s="320">
        <v>0</v>
      </c>
      <c r="BA59" s="320">
        <v>0</v>
      </c>
      <c r="BB59" s="320">
        <v>0</v>
      </c>
      <c r="BC59" s="320">
        <v>0</v>
      </c>
      <c r="BD59" s="320">
        <v>0</v>
      </c>
      <c r="BE59" s="320">
        <v>0</v>
      </c>
      <c r="BF59" s="320">
        <v>0</v>
      </c>
      <c r="BG59" s="338">
        <v>0</v>
      </c>
      <c r="BH59" s="338">
        <v>0</v>
      </c>
      <c r="BI59" s="338">
        <v>0</v>
      </c>
      <c r="BJ59" s="339">
        <v>0</v>
      </c>
      <c r="BK59" s="339">
        <v>0</v>
      </c>
    </row>
    <row r="60" spans="1:63" ht="20.100000000000001" customHeight="1" x14ac:dyDescent="0.2">
      <c r="A60" s="379">
        <v>4</v>
      </c>
      <c r="B60" s="363" t="s">
        <v>168</v>
      </c>
      <c r="C60" s="362" t="s">
        <v>169</v>
      </c>
      <c r="D60" s="324">
        <v>1684.9299999999998</v>
      </c>
      <c r="E60" s="361">
        <v>0</v>
      </c>
      <c r="F60" s="361">
        <v>0</v>
      </c>
      <c r="G60" s="361">
        <v>0</v>
      </c>
      <c r="H60" s="361">
        <v>0</v>
      </c>
      <c r="I60" s="361">
        <v>0</v>
      </c>
      <c r="J60" s="361">
        <v>0</v>
      </c>
      <c r="K60" s="361">
        <v>0</v>
      </c>
      <c r="L60" s="361">
        <v>0</v>
      </c>
      <c r="M60" s="361">
        <v>0</v>
      </c>
      <c r="N60" s="361">
        <v>0</v>
      </c>
      <c r="O60" s="361">
        <v>0</v>
      </c>
      <c r="P60" s="361">
        <v>0</v>
      </c>
      <c r="Q60" s="361">
        <v>0</v>
      </c>
      <c r="R60" s="324">
        <v>0</v>
      </c>
      <c r="S60" s="361">
        <v>0</v>
      </c>
      <c r="T60" s="361">
        <v>0</v>
      </c>
      <c r="U60" s="361">
        <v>0</v>
      </c>
      <c r="V60" s="361">
        <v>0</v>
      </c>
      <c r="W60" s="361">
        <v>0</v>
      </c>
      <c r="X60" s="361">
        <v>0</v>
      </c>
      <c r="Y60" s="361">
        <v>0</v>
      </c>
      <c r="Z60" s="361">
        <v>0</v>
      </c>
      <c r="AA60" s="361">
        <v>0</v>
      </c>
      <c r="AB60" s="324">
        <v>0</v>
      </c>
      <c r="AC60" s="361">
        <v>0</v>
      </c>
      <c r="AD60" s="361">
        <v>0</v>
      </c>
      <c r="AE60" s="361">
        <v>0</v>
      </c>
      <c r="AF60" s="361">
        <v>0</v>
      </c>
      <c r="AG60" s="361">
        <v>0</v>
      </c>
      <c r="AH60" s="361">
        <v>0</v>
      </c>
      <c r="AI60" s="361">
        <v>0</v>
      </c>
      <c r="AJ60" s="361">
        <v>0</v>
      </c>
      <c r="AK60" s="361">
        <v>0</v>
      </c>
      <c r="AL60" s="361">
        <v>0</v>
      </c>
      <c r="AM60" s="361">
        <v>0</v>
      </c>
      <c r="AN60" s="361">
        <v>0</v>
      </c>
      <c r="AO60" s="361">
        <v>0</v>
      </c>
      <c r="AP60" s="361">
        <v>0</v>
      </c>
      <c r="AQ60" s="361">
        <v>0</v>
      </c>
      <c r="AR60" s="361">
        <v>0</v>
      </c>
      <c r="AS60" s="361">
        <v>0</v>
      </c>
      <c r="AT60" s="361">
        <v>0</v>
      </c>
      <c r="AU60" s="361">
        <v>0</v>
      </c>
      <c r="AV60" s="361">
        <v>0</v>
      </c>
      <c r="AW60" s="361">
        <v>0</v>
      </c>
      <c r="AX60" s="361">
        <v>0</v>
      </c>
      <c r="AY60" s="361">
        <v>0</v>
      </c>
      <c r="AZ60" s="361">
        <v>0</v>
      </c>
      <c r="BA60" s="361">
        <v>0</v>
      </c>
      <c r="BB60" s="361">
        <v>0</v>
      </c>
      <c r="BC60" s="361">
        <v>0</v>
      </c>
      <c r="BD60" s="361">
        <v>0</v>
      </c>
      <c r="BE60" s="361">
        <v>0</v>
      </c>
      <c r="BF60" s="361">
        <v>0</v>
      </c>
      <c r="BG60" s="361">
        <v>0</v>
      </c>
      <c r="BH60" s="361">
        <v>0</v>
      </c>
      <c r="BI60" s="361">
        <v>0</v>
      </c>
      <c r="BJ60" s="364">
        <v>0</v>
      </c>
      <c r="BK60" s="364">
        <v>1684.93</v>
      </c>
    </row>
    <row r="61" spans="1:63" ht="20.100000000000001" customHeight="1" x14ac:dyDescent="0.2">
      <c r="A61" s="1514" t="s">
        <v>1271</v>
      </c>
      <c r="B61" s="1514"/>
      <c r="C61" s="366"/>
      <c r="D61" s="367">
        <v>0</v>
      </c>
      <c r="E61" s="367"/>
      <c r="F61" s="368">
        <v>27.759999999999998</v>
      </c>
      <c r="G61" s="367">
        <v>0</v>
      </c>
      <c r="H61" s="367">
        <v>0</v>
      </c>
      <c r="I61" s="367">
        <v>0</v>
      </c>
      <c r="J61" s="367">
        <v>22.259999999999998</v>
      </c>
      <c r="K61" s="367">
        <v>5.5</v>
      </c>
      <c r="L61" s="367">
        <v>0</v>
      </c>
      <c r="M61" s="367">
        <v>0</v>
      </c>
      <c r="N61" s="367">
        <v>0</v>
      </c>
      <c r="O61" s="367">
        <v>0</v>
      </c>
      <c r="P61" s="367">
        <v>0</v>
      </c>
      <c r="Q61" s="367">
        <v>0</v>
      </c>
      <c r="R61" s="367">
        <v>3.8499999999999996</v>
      </c>
      <c r="S61" s="367">
        <v>0.55000000000000004</v>
      </c>
      <c r="T61" s="367">
        <v>0</v>
      </c>
      <c r="U61" s="367">
        <v>0</v>
      </c>
      <c r="V61" s="367">
        <v>0</v>
      </c>
      <c r="W61" s="367">
        <v>0</v>
      </c>
      <c r="X61" s="367">
        <v>0</v>
      </c>
      <c r="Y61" s="367">
        <v>0</v>
      </c>
      <c r="Z61" s="367">
        <v>0</v>
      </c>
      <c r="AA61" s="367">
        <v>0</v>
      </c>
      <c r="AB61" s="367">
        <v>1.75</v>
      </c>
      <c r="AC61" s="369">
        <v>1.0699999999999998</v>
      </c>
      <c r="AD61" s="369">
        <v>0.02</v>
      </c>
      <c r="AE61" s="369">
        <v>0</v>
      </c>
      <c r="AF61" s="369">
        <v>0.01</v>
      </c>
      <c r="AG61" s="369">
        <v>0</v>
      </c>
      <c r="AH61" s="369">
        <v>0</v>
      </c>
      <c r="AI61" s="369">
        <v>0</v>
      </c>
      <c r="AJ61" s="369">
        <v>0</v>
      </c>
      <c r="AK61" s="369">
        <v>0</v>
      </c>
      <c r="AL61" s="367">
        <v>0</v>
      </c>
      <c r="AM61" s="367">
        <v>0</v>
      </c>
      <c r="AN61" s="367">
        <v>0</v>
      </c>
      <c r="AO61" s="367">
        <v>0.65</v>
      </c>
      <c r="AP61" s="369">
        <v>0</v>
      </c>
      <c r="AQ61" s="369">
        <v>0</v>
      </c>
      <c r="AR61" s="369">
        <v>0</v>
      </c>
      <c r="AS61" s="367">
        <v>0</v>
      </c>
      <c r="AT61" s="367">
        <v>0</v>
      </c>
      <c r="AU61" s="367">
        <v>0</v>
      </c>
      <c r="AV61" s="367">
        <v>0</v>
      </c>
      <c r="AW61" s="367">
        <v>0</v>
      </c>
      <c r="AX61" s="367">
        <v>1.5499999999999998</v>
      </c>
      <c r="AY61" s="367">
        <v>0</v>
      </c>
      <c r="AZ61" s="367">
        <v>0</v>
      </c>
      <c r="BA61" s="367">
        <v>0</v>
      </c>
      <c r="BB61" s="367">
        <v>0</v>
      </c>
      <c r="BC61" s="367">
        <v>0</v>
      </c>
      <c r="BD61" s="367">
        <v>0</v>
      </c>
      <c r="BE61" s="367">
        <v>0</v>
      </c>
      <c r="BF61" s="367">
        <v>0</v>
      </c>
      <c r="BG61" s="369">
        <v>0</v>
      </c>
      <c r="BH61" s="369">
        <v>0</v>
      </c>
      <c r="BI61" s="369">
        <v>0</v>
      </c>
      <c r="BJ61" s="370"/>
      <c r="BK61" s="370"/>
    </row>
    <row r="62" spans="1:63" ht="20.100000000000001" customHeight="1" x14ac:dyDescent="0.2">
      <c r="A62" s="311" t="s">
        <v>1274</v>
      </c>
      <c r="C62" s="349"/>
      <c r="D62" s="312"/>
      <c r="E62" s="312"/>
      <c r="F62" s="312"/>
      <c r="G62" s="312"/>
      <c r="H62" s="312"/>
      <c r="I62" s="312"/>
      <c r="J62" s="312"/>
      <c r="K62" s="312"/>
      <c r="L62" s="312"/>
      <c r="M62" s="312"/>
      <c r="N62" s="312"/>
      <c r="O62" s="312"/>
      <c r="P62" s="312"/>
      <c r="Q62" s="312"/>
      <c r="R62" s="312"/>
      <c r="S62" s="312"/>
      <c r="T62" s="312"/>
      <c r="U62" s="312"/>
      <c r="V62" s="312"/>
      <c r="W62" s="312"/>
      <c r="X62" s="312"/>
      <c r="Y62" s="312"/>
      <c r="Z62" s="312"/>
      <c r="AA62" s="312"/>
      <c r="AB62" s="312"/>
      <c r="AC62" s="313"/>
      <c r="AD62" s="313"/>
      <c r="AE62" s="313"/>
      <c r="AF62" s="313"/>
      <c r="AG62" s="313"/>
      <c r="AH62" s="313"/>
      <c r="AI62" s="313"/>
      <c r="AJ62" s="313"/>
      <c r="AK62" s="313"/>
      <c r="AL62" s="312"/>
      <c r="AM62" s="312"/>
      <c r="AN62" s="312"/>
      <c r="AO62" s="312"/>
      <c r="AP62" s="313"/>
      <c r="AQ62" s="313"/>
      <c r="AR62" s="313"/>
      <c r="AS62" s="313"/>
      <c r="AT62" s="312"/>
      <c r="AU62" s="312"/>
      <c r="AV62" s="312"/>
      <c r="AW62" s="312"/>
      <c r="AX62" s="312"/>
      <c r="AY62" s="312"/>
      <c r="AZ62" s="312"/>
      <c r="BA62" s="312"/>
      <c r="BB62" s="312"/>
      <c r="BC62" s="312"/>
      <c r="BD62" s="312"/>
      <c r="BE62" s="312"/>
      <c r="BF62" s="312"/>
      <c r="BG62" s="313"/>
      <c r="BH62" s="313"/>
      <c r="BI62" s="313"/>
      <c r="BJ62" s="314"/>
      <c r="BK62" s="314"/>
    </row>
  </sheetData>
  <mergeCells count="9">
    <mergeCell ref="A61:B61"/>
    <mergeCell ref="B4:B5"/>
    <mergeCell ref="C4:C5"/>
    <mergeCell ref="D4:D5"/>
    <mergeCell ref="BK4:BK5"/>
    <mergeCell ref="E4:E5"/>
    <mergeCell ref="A4:A5"/>
    <mergeCell ref="F4:BI4"/>
    <mergeCell ref="BJ4:BJ5"/>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7">
    <tabColor theme="0"/>
  </sheetPr>
  <dimension ref="A1:BK62"/>
  <sheetViews>
    <sheetView zoomScale="71" zoomScaleNormal="71" workbookViewId="0">
      <pane xSplit="5" ySplit="6" topLeftCell="F7" activePane="bottomRight" state="frozen"/>
      <selection activeCell="BG59" sqref="BG59"/>
      <selection pane="topRight" activeCell="BG59" sqref="BG59"/>
      <selection pane="bottomLeft" activeCell="BG59" sqref="BG59"/>
      <selection pane="bottomRight" activeCell="BG59" sqref="BG59"/>
    </sheetView>
  </sheetViews>
  <sheetFormatPr defaultRowHeight="20.100000000000001" customHeight="1" x14ac:dyDescent="0.2"/>
  <cols>
    <col min="1" max="1" width="6.7109375" style="280" customWidth="1"/>
    <col min="2" max="2" width="39.140625" style="280" customWidth="1"/>
    <col min="3" max="3" width="8.7109375" style="280" customWidth="1"/>
    <col min="4" max="4" width="12.7109375" style="312" customWidth="1"/>
    <col min="5" max="5" width="12" style="312" customWidth="1"/>
    <col min="6" max="6" width="12.85546875" style="312" customWidth="1"/>
    <col min="7" max="7" width="11.42578125" style="312" customWidth="1"/>
    <col min="8" max="8" width="10.42578125" style="312" customWidth="1"/>
    <col min="9" max="9" width="11.7109375" style="312" customWidth="1"/>
    <col min="10" max="10" width="11.140625" style="312" customWidth="1"/>
    <col min="11" max="11" width="11.85546875" style="312" bestFit="1" customWidth="1"/>
    <col min="12" max="12" width="10.5703125" style="312" bestFit="1" customWidth="1"/>
    <col min="13" max="13" width="9.5703125" style="312" bestFit="1" customWidth="1"/>
    <col min="14" max="14" width="11.42578125" style="312" customWidth="1"/>
    <col min="15" max="15" width="10.5703125" style="312" customWidth="1"/>
    <col min="16" max="16" width="7.5703125" style="312" customWidth="1"/>
    <col min="17" max="17" width="9.5703125" style="312" bestFit="1" customWidth="1"/>
    <col min="18" max="18" width="11" style="312" bestFit="1" customWidth="1"/>
    <col min="19" max="19" width="10.140625" style="312" bestFit="1" customWidth="1"/>
    <col min="20" max="24" width="9.5703125" style="312" bestFit="1" customWidth="1"/>
    <col min="25" max="25" width="10.140625" style="312" bestFit="1" customWidth="1"/>
    <col min="26" max="27" width="9.5703125" style="312" bestFit="1" customWidth="1"/>
    <col min="28" max="28" width="10.28515625" style="312" customWidth="1"/>
    <col min="29" max="36" width="9.5703125" style="313" bestFit="1" customWidth="1"/>
    <col min="37" max="37" width="9.5703125" style="313" customWidth="1"/>
    <col min="38" max="41" width="9.5703125" style="312" bestFit="1" customWidth="1"/>
    <col min="42" max="44" width="9.5703125" style="313" bestFit="1" customWidth="1"/>
    <col min="45" max="45" width="9.42578125" style="313" customWidth="1"/>
    <col min="46" max="58" width="9.5703125" style="312" bestFit="1" customWidth="1"/>
    <col min="59" max="61" width="9.5703125" style="350" bestFit="1" customWidth="1"/>
    <col min="62" max="63" width="12.5703125" style="314" bestFit="1" customWidth="1"/>
    <col min="195" max="195" width="6.7109375" customWidth="1"/>
    <col min="196" max="196" width="39.140625" customWidth="1"/>
    <col min="197" max="197" width="8.7109375" customWidth="1"/>
    <col min="198" max="198" width="11.7109375" customWidth="1"/>
    <col min="199" max="199" width="12.7109375" customWidth="1"/>
    <col min="200" max="200" width="12" customWidth="1"/>
    <col min="201" max="201" width="12.85546875" customWidth="1"/>
    <col min="202" max="202" width="11.42578125" customWidth="1"/>
    <col min="203" max="203" width="10.42578125" customWidth="1"/>
    <col min="204" max="204" width="11.7109375" customWidth="1"/>
    <col min="205" max="205" width="11.140625" customWidth="1"/>
    <col min="206" max="206" width="11.85546875" bestFit="1" customWidth="1"/>
    <col min="207" max="207" width="10.5703125" bestFit="1" customWidth="1"/>
    <col min="208" max="208" width="9.5703125" bestFit="1" customWidth="1"/>
    <col min="209" max="209" width="11.42578125" customWidth="1"/>
    <col min="210" max="210" width="10.5703125" customWidth="1"/>
    <col min="211" max="211" width="7.5703125" customWidth="1"/>
    <col min="212" max="212" width="9.5703125" bestFit="1" customWidth="1"/>
    <col min="213" max="213" width="11" bestFit="1" customWidth="1"/>
    <col min="214" max="214" width="10.140625" bestFit="1" customWidth="1"/>
    <col min="215" max="219" width="9.5703125" bestFit="1" customWidth="1"/>
    <col min="220" max="220" width="10.140625" bestFit="1" customWidth="1"/>
    <col min="221" max="222" width="9.5703125" bestFit="1" customWidth="1"/>
    <col min="223" max="223" width="10.28515625" customWidth="1"/>
    <col min="224" max="231" width="9.5703125" bestFit="1" customWidth="1"/>
    <col min="232" max="232" width="9.5703125" customWidth="1"/>
    <col min="233" max="239" width="9.5703125" bestFit="1" customWidth="1"/>
    <col min="240" max="240" width="9.42578125" customWidth="1"/>
    <col min="241" max="256" width="9.5703125" bestFit="1" customWidth="1"/>
    <col min="257" max="258" width="12.5703125" bestFit="1" customWidth="1"/>
    <col min="259" max="259" width="11.42578125" bestFit="1" customWidth="1"/>
    <col min="260" max="260" width="11" bestFit="1" customWidth="1"/>
    <col min="261" max="261" width="11.7109375" bestFit="1" customWidth="1"/>
    <col min="451" max="451" width="6.7109375" customWidth="1"/>
    <col min="452" max="452" width="39.140625" customWidth="1"/>
    <col min="453" max="453" width="8.7109375" customWidth="1"/>
    <col min="454" max="454" width="11.7109375" customWidth="1"/>
    <col min="455" max="455" width="12.7109375" customWidth="1"/>
    <col min="456" max="456" width="12" customWidth="1"/>
    <col min="457" max="457" width="12.85546875" customWidth="1"/>
    <col min="458" max="458" width="11.42578125" customWidth="1"/>
    <col min="459" max="459" width="10.42578125" customWidth="1"/>
    <col min="460" max="460" width="11.7109375" customWidth="1"/>
    <col min="461" max="461" width="11.140625" customWidth="1"/>
    <col min="462" max="462" width="11.85546875" bestFit="1" customWidth="1"/>
    <col min="463" max="463" width="10.5703125" bestFit="1" customWidth="1"/>
    <col min="464" max="464" width="9.5703125" bestFit="1" customWidth="1"/>
    <col min="465" max="465" width="11.42578125" customWidth="1"/>
    <col min="466" max="466" width="10.5703125" customWidth="1"/>
    <col min="467" max="467" width="7.5703125" customWidth="1"/>
    <col min="468" max="468" width="9.5703125" bestFit="1" customWidth="1"/>
    <col min="469" max="469" width="11" bestFit="1" customWidth="1"/>
    <col min="470" max="470" width="10.140625" bestFit="1" customWidth="1"/>
    <col min="471" max="475" width="9.5703125" bestFit="1" customWidth="1"/>
    <col min="476" max="476" width="10.140625" bestFit="1" customWidth="1"/>
    <col min="477" max="478" width="9.5703125" bestFit="1" customWidth="1"/>
    <col min="479" max="479" width="10.28515625" customWidth="1"/>
    <col min="480" max="487" width="9.5703125" bestFit="1" customWidth="1"/>
    <col min="488" max="488" width="9.5703125" customWidth="1"/>
    <col min="489" max="495" width="9.5703125" bestFit="1" customWidth="1"/>
    <col min="496" max="496" width="9.42578125" customWidth="1"/>
    <col min="497" max="512" width="9.5703125" bestFit="1" customWidth="1"/>
    <col min="513" max="514" width="12.5703125" bestFit="1" customWidth="1"/>
    <col min="515" max="515" width="11.42578125" bestFit="1" customWidth="1"/>
    <col min="516" max="516" width="11" bestFit="1" customWidth="1"/>
    <col min="517" max="517" width="11.7109375" bestFit="1" customWidth="1"/>
    <col min="707" max="707" width="6.7109375" customWidth="1"/>
    <col min="708" max="708" width="39.140625" customWidth="1"/>
    <col min="709" max="709" width="8.7109375" customWidth="1"/>
    <col min="710" max="710" width="11.7109375" customWidth="1"/>
    <col min="711" max="711" width="12.7109375" customWidth="1"/>
    <col min="712" max="712" width="12" customWidth="1"/>
    <col min="713" max="713" width="12.85546875" customWidth="1"/>
    <col min="714" max="714" width="11.42578125" customWidth="1"/>
    <col min="715" max="715" width="10.42578125" customWidth="1"/>
    <col min="716" max="716" width="11.7109375" customWidth="1"/>
    <col min="717" max="717" width="11.140625" customWidth="1"/>
    <col min="718" max="718" width="11.85546875" bestFit="1" customWidth="1"/>
    <col min="719" max="719" width="10.5703125" bestFit="1" customWidth="1"/>
    <col min="720" max="720" width="9.5703125" bestFit="1" customWidth="1"/>
    <col min="721" max="721" width="11.42578125" customWidth="1"/>
    <col min="722" max="722" width="10.5703125" customWidth="1"/>
    <col min="723" max="723" width="7.5703125" customWidth="1"/>
    <col min="724" max="724" width="9.5703125" bestFit="1" customWidth="1"/>
    <col min="725" max="725" width="11" bestFit="1" customWidth="1"/>
    <col min="726" max="726" width="10.140625" bestFit="1" customWidth="1"/>
    <col min="727" max="731" width="9.5703125" bestFit="1" customWidth="1"/>
    <col min="732" max="732" width="10.140625" bestFit="1" customWidth="1"/>
    <col min="733" max="734" width="9.5703125" bestFit="1" customWidth="1"/>
    <col min="735" max="735" width="10.28515625" customWidth="1"/>
    <col min="736" max="743" width="9.5703125" bestFit="1" customWidth="1"/>
    <col min="744" max="744" width="9.5703125" customWidth="1"/>
    <col min="745" max="751" width="9.5703125" bestFit="1" customWidth="1"/>
    <col min="752" max="752" width="9.42578125" customWidth="1"/>
    <col min="753" max="768" width="9.5703125" bestFit="1" customWidth="1"/>
    <col min="769" max="770" width="12.5703125" bestFit="1" customWidth="1"/>
    <col min="771" max="771" width="11.42578125" bestFit="1" customWidth="1"/>
    <col min="772" max="772" width="11" bestFit="1" customWidth="1"/>
    <col min="773" max="773" width="11.7109375" bestFit="1" customWidth="1"/>
    <col min="963" max="963" width="6.7109375" customWidth="1"/>
    <col min="964" max="964" width="39.140625" customWidth="1"/>
    <col min="965" max="965" width="8.7109375" customWidth="1"/>
    <col min="966" max="966" width="11.7109375" customWidth="1"/>
    <col min="967" max="967" width="12.7109375" customWidth="1"/>
    <col min="968" max="968" width="12" customWidth="1"/>
    <col min="969" max="969" width="12.85546875" customWidth="1"/>
    <col min="970" max="970" width="11.42578125" customWidth="1"/>
    <col min="971" max="971" width="10.42578125" customWidth="1"/>
    <col min="972" max="972" width="11.7109375" customWidth="1"/>
    <col min="973" max="973" width="11.140625" customWidth="1"/>
    <col min="974" max="974" width="11.85546875" bestFit="1" customWidth="1"/>
    <col min="975" max="975" width="10.5703125" bestFit="1" customWidth="1"/>
    <col min="976" max="976" width="9.5703125" bestFit="1" customWidth="1"/>
    <col min="977" max="977" width="11.42578125" customWidth="1"/>
    <col min="978" max="978" width="10.5703125" customWidth="1"/>
    <col min="979" max="979" width="7.5703125" customWidth="1"/>
    <col min="980" max="980" width="9.5703125" bestFit="1" customWidth="1"/>
    <col min="981" max="981" width="11" bestFit="1" customWidth="1"/>
    <col min="982" max="982" width="10.140625" bestFit="1" customWidth="1"/>
    <col min="983" max="987" width="9.5703125" bestFit="1" customWidth="1"/>
    <col min="988" max="988" width="10.140625" bestFit="1" customWidth="1"/>
    <col min="989" max="990" width="9.5703125" bestFit="1" customWidth="1"/>
    <col min="991" max="991" width="10.28515625" customWidth="1"/>
    <col min="992" max="999" width="9.5703125" bestFit="1" customWidth="1"/>
    <col min="1000" max="1000" width="9.5703125" customWidth="1"/>
    <col min="1001" max="1007" width="9.5703125" bestFit="1" customWidth="1"/>
    <col min="1008" max="1008" width="9.42578125" customWidth="1"/>
    <col min="1009" max="1024" width="9.5703125" bestFit="1" customWidth="1"/>
    <col min="1025" max="1026" width="12.5703125" bestFit="1" customWidth="1"/>
    <col min="1027" max="1027" width="11.42578125" bestFit="1" customWidth="1"/>
    <col min="1028" max="1028" width="11" bestFit="1" customWidth="1"/>
    <col min="1029" max="1029" width="11.7109375" bestFit="1" customWidth="1"/>
    <col min="1219" max="1219" width="6.7109375" customWidth="1"/>
    <col min="1220" max="1220" width="39.140625" customWidth="1"/>
    <col min="1221" max="1221" width="8.7109375" customWidth="1"/>
    <col min="1222" max="1222" width="11.7109375" customWidth="1"/>
    <col min="1223" max="1223" width="12.7109375" customWidth="1"/>
    <col min="1224" max="1224" width="12" customWidth="1"/>
    <col min="1225" max="1225" width="12.85546875" customWidth="1"/>
    <col min="1226" max="1226" width="11.42578125" customWidth="1"/>
    <col min="1227" max="1227" width="10.42578125" customWidth="1"/>
    <col min="1228" max="1228" width="11.7109375" customWidth="1"/>
    <col min="1229" max="1229" width="11.140625" customWidth="1"/>
    <col min="1230" max="1230" width="11.85546875" bestFit="1" customWidth="1"/>
    <col min="1231" max="1231" width="10.5703125" bestFit="1" customWidth="1"/>
    <col min="1232" max="1232" width="9.5703125" bestFit="1" customWidth="1"/>
    <col min="1233" max="1233" width="11.42578125" customWidth="1"/>
    <col min="1234" max="1234" width="10.5703125" customWidth="1"/>
    <col min="1235" max="1235" width="7.5703125" customWidth="1"/>
    <col min="1236" max="1236" width="9.5703125" bestFit="1" customWidth="1"/>
    <col min="1237" max="1237" width="11" bestFit="1" customWidth="1"/>
    <col min="1238" max="1238" width="10.140625" bestFit="1" customWidth="1"/>
    <col min="1239" max="1243" width="9.5703125" bestFit="1" customWidth="1"/>
    <col min="1244" max="1244" width="10.140625" bestFit="1" customWidth="1"/>
    <col min="1245" max="1246" width="9.5703125" bestFit="1" customWidth="1"/>
    <col min="1247" max="1247" width="10.28515625" customWidth="1"/>
    <col min="1248" max="1255" width="9.5703125" bestFit="1" customWidth="1"/>
    <col min="1256" max="1256" width="9.5703125" customWidth="1"/>
    <col min="1257" max="1263" width="9.5703125" bestFit="1" customWidth="1"/>
    <col min="1264" max="1264" width="9.42578125" customWidth="1"/>
    <col min="1265" max="1280" width="9.5703125" bestFit="1" customWidth="1"/>
    <col min="1281" max="1282" width="12.5703125" bestFit="1" customWidth="1"/>
    <col min="1283" max="1283" width="11.42578125" bestFit="1" customWidth="1"/>
    <col min="1284" max="1284" width="11" bestFit="1" customWidth="1"/>
    <col min="1285" max="1285" width="11.7109375" bestFit="1" customWidth="1"/>
    <col min="1475" max="1475" width="6.7109375" customWidth="1"/>
    <col min="1476" max="1476" width="39.140625" customWidth="1"/>
    <col min="1477" max="1477" width="8.7109375" customWidth="1"/>
    <col min="1478" max="1478" width="11.7109375" customWidth="1"/>
    <col min="1479" max="1479" width="12.7109375" customWidth="1"/>
    <col min="1480" max="1480" width="12" customWidth="1"/>
    <col min="1481" max="1481" width="12.85546875" customWidth="1"/>
    <col min="1482" max="1482" width="11.42578125" customWidth="1"/>
    <col min="1483" max="1483" width="10.42578125" customWidth="1"/>
    <col min="1484" max="1484" width="11.7109375" customWidth="1"/>
    <col min="1485" max="1485" width="11.140625" customWidth="1"/>
    <col min="1486" max="1486" width="11.85546875" bestFit="1" customWidth="1"/>
    <col min="1487" max="1487" width="10.5703125" bestFit="1" customWidth="1"/>
    <col min="1488" max="1488" width="9.5703125" bestFit="1" customWidth="1"/>
    <col min="1489" max="1489" width="11.42578125" customWidth="1"/>
    <col min="1490" max="1490" width="10.5703125" customWidth="1"/>
    <col min="1491" max="1491" width="7.5703125" customWidth="1"/>
    <col min="1492" max="1492" width="9.5703125" bestFit="1" customWidth="1"/>
    <col min="1493" max="1493" width="11" bestFit="1" customWidth="1"/>
    <col min="1494" max="1494" width="10.140625" bestFit="1" customWidth="1"/>
    <col min="1495" max="1499" width="9.5703125" bestFit="1" customWidth="1"/>
    <col min="1500" max="1500" width="10.140625" bestFit="1" customWidth="1"/>
    <col min="1501" max="1502" width="9.5703125" bestFit="1" customWidth="1"/>
    <col min="1503" max="1503" width="10.28515625" customWidth="1"/>
    <col min="1504" max="1511" width="9.5703125" bestFit="1" customWidth="1"/>
    <col min="1512" max="1512" width="9.5703125" customWidth="1"/>
    <col min="1513" max="1519" width="9.5703125" bestFit="1" customWidth="1"/>
    <col min="1520" max="1520" width="9.42578125" customWidth="1"/>
    <col min="1521" max="1536" width="9.5703125" bestFit="1" customWidth="1"/>
    <col min="1537" max="1538" width="12.5703125" bestFit="1" customWidth="1"/>
    <col min="1539" max="1539" width="11.42578125" bestFit="1" customWidth="1"/>
    <col min="1540" max="1540" width="11" bestFit="1" customWidth="1"/>
    <col min="1541" max="1541" width="11.7109375" bestFit="1" customWidth="1"/>
    <col min="1731" max="1731" width="6.7109375" customWidth="1"/>
    <col min="1732" max="1732" width="39.140625" customWidth="1"/>
    <col min="1733" max="1733" width="8.7109375" customWidth="1"/>
    <col min="1734" max="1734" width="11.7109375" customWidth="1"/>
    <col min="1735" max="1735" width="12.7109375" customWidth="1"/>
    <col min="1736" max="1736" width="12" customWidth="1"/>
    <col min="1737" max="1737" width="12.85546875" customWidth="1"/>
    <col min="1738" max="1738" width="11.42578125" customWidth="1"/>
    <col min="1739" max="1739" width="10.42578125" customWidth="1"/>
    <col min="1740" max="1740" width="11.7109375" customWidth="1"/>
    <col min="1741" max="1741" width="11.140625" customWidth="1"/>
    <col min="1742" max="1742" width="11.85546875" bestFit="1" customWidth="1"/>
    <col min="1743" max="1743" width="10.5703125" bestFit="1" customWidth="1"/>
    <col min="1744" max="1744" width="9.5703125" bestFit="1" customWidth="1"/>
    <col min="1745" max="1745" width="11.42578125" customWidth="1"/>
    <col min="1746" max="1746" width="10.5703125" customWidth="1"/>
    <col min="1747" max="1747" width="7.5703125" customWidth="1"/>
    <col min="1748" max="1748" width="9.5703125" bestFit="1" customWidth="1"/>
    <col min="1749" max="1749" width="11" bestFit="1" customWidth="1"/>
    <col min="1750" max="1750" width="10.140625" bestFit="1" customWidth="1"/>
    <col min="1751" max="1755" width="9.5703125" bestFit="1" customWidth="1"/>
    <col min="1756" max="1756" width="10.140625" bestFit="1" customWidth="1"/>
    <col min="1757" max="1758" width="9.5703125" bestFit="1" customWidth="1"/>
    <col min="1759" max="1759" width="10.28515625" customWidth="1"/>
    <col min="1760" max="1767" width="9.5703125" bestFit="1" customWidth="1"/>
    <col min="1768" max="1768" width="9.5703125" customWidth="1"/>
    <col min="1769" max="1775" width="9.5703125" bestFit="1" customWidth="1"/>
    <col min="1776" max="1776" width="9.42578125" customWidth="1"/>
    <col min="1777" max="1792" width="9.5703125" bestFit="1" customWidth="1"/>
    <col min="1793" max="1794" width="12.5703125" bestFit="1" customWidth="1"/>
    <col min="1795" max="1795" width="11.42578125" bestFit="1" customWidth="1"/>
    <col min="1796" max="1796" width="11" bestFit="1" customWidth="1"/>
    <col min="1797" max="1797" width="11.7109375" bestFit="1" customWidth="1"/>
    <col min="1987" max="1987" width="6.7109375" customWidth="1"/>
    <col min="1988" max="1988" width="39.140625" customWidth="1"/>
    <col min="1989" max="1989" width="8.7109375" customWidth="1"/>
    <col min="1990" max="1990" width="11.7109375" customWidth="1"/>
    <col min="1991" max="1991" width="12.7109375" customWidth="1"/>
    <col min="1992" max="1992" width="12" customWidth="1"/>
    <col min="1993" max="1993" width="12.85546875" customWidth="1"/>
    <col min="1994" max="1994" width="11.42578125" customWidth="1"/>
    <col min="1995" max="1995" width="10.42578125" customWidth="1"/>
    <col min="1996" max="1996" width="11.7109375" customWidth="1"/>
    <col min="1997" max="1997" width="11.140625" customWidth="1"/>
    <col min="1998" max="1998" width="11.85546875" bestFit="1" customWidth="1"/>
    <col min="1999" max="1999" width="10.5703125" bestFit="1" customWidth="1"/>
    <col min="2000" max="2000" width="9.5703125" bestFit="1" customWidth="1"/>
    <col min="2001" max="2001" width="11.42578125" customWidth="1"/>
    <col min="2002" max="2002" width="10.5703125" customWidth="1"/>
    <col min="2003" max="2003" width="7.5703125" customWidth="1"/>
    <col min="2004" max="2004" width="9.5703125" bestFit="1" customWidth="1"/>
    <col min="2005" max="2005" width="11" bestFit="1" customWidth="1"/>
    <col min="2006" max="2006" width="10.140625" bestFit="1" customWidth="1"/>
    <col min="2007" max="2011" width="9.5703125" bestFit="1" customWidth="1"/>
    <col min="2012" max="2012" width="10.140625" bestFit="1" customWidth="1"/>
    <col min="2013" max="2014" width="9.5703125" bestFit="1" customWidth="1"/>
    <col min="2015" max="2015" width="10.28515625" customWidth="1"/>
    <col min="2016" max="2023" width="9.5703125" bestFit="1" customWidth="1"/>
    <col min="2024" max="2024" width="9.5703125" customWidth="1"/>
    <col min="2025" max="2031" width="9.5703125" bestFit="1" customWidth="1"/>
    <col min="2032" max="2032" width="9.42578125" customWidth="1"/>
    <col min="2033" max="2048" width="9.5703125" bestFit="1" customWidth="1"/>
    <col min="2049" max="2050" width="12.5703125" bestFit="1" customWidth="1"/>
    <col min="2051" max="2051" width="11.42578125" bestFit="1" customWidth="1"/>
    <col min="2052" max="2052" width="11" bestFit="1" customWidth="1"/>
    <col min="2053" max="2053" width="11.7109375" bestFit="1" customWidth="1"/>
    <col min="2243" max="2243" width="6.7109375" customWidth="1"/>
    <col min="2244" max="2244" width="39.140625" customWidth="1"/>
    <col min="2245" max="2245" width="8.7109375" customWidth="1"/>
    <col min="2246" max="2246" width="11.7109375" customWidth="1"/>
    <col min="2247" max="2247" width="12.7109375" customWidth="1"/>
    <col min="2248" max="2248" width="12" customWidth="1"/>
    <col min="2249" max="2249" width="12.85546875" customWidth="1"/>
    <col min="2250" max="2250" width="11.42578125" customWidth="1"/>
    <col min="2251" max="2251" width="10.42578125" customWidth="1"/>
    <col min="2252" max="2252" width="11.7109375" customWidth="1"/>
    <col min="2253" max="2253" width="11.140625" customWidth="1"/>
    <col min="2254" max="2254" width="11.85546875" bestFit="1" customWidth="1"/>
    <col min="2255" max="2255" width="10.5703125" bestFit="1" customWidth="1"/>
    <col min="2256" max="2256" width="9.5703125" bestFit="1" customWidth="1"/>
    <col min="2257" max="2257" width="11.42578125" customWidth="1"/>
    <col min="2258" max="2258" width="10.5703125" customWidth="1"/>
    <col min="2259" max="2259" width="7.5703125" customWidth="1"/>
    <col min="2260" max="2260" width="9.5703125" bestFit="1" customWidth="1"/>
    <col min="2261" max="2261" width="11" bestFit="1" customWidth="1"/>
    <col min="2262" max="2262" width="10.140625" bestFit="1" customWidth="1"/>
    <col min="2263" max="2267" width="9.5703125" bestFit="1" customWidth="1"/>
    <col min="2268" max="2268" width="10.140625" bestFit="1" customWidth="1"/>
    <col min="2269" max="2270" width="9.5703125" bestFit="1" customWidth="1"/>
    <col min="2271" max="2271" width="10.28515625" customWidth="1"/>
    <col min="2272" max="2279" width="9.5703125" bestFit="1" customWidth="1"/>
    <col min="2280" max="2280" width="9.5703125" customWidth="1"/>
    <col min="2281" max="2287" width="9.5703125" bestFit="1" customWidth="1"/>
    <col min="2288" max="2288" width="9.42578125" customWidth="1"/>
    <col min="2289" max="2304" width="9.5703125" bestFit="1" customWidth="1"/>
    <col min="2305" max="2306" width="12.5703125" bestFit="1" customWidth="1"/>
    <col min="2307" max="2307" width="11.42578125" bestFit="1" customWidth="1"/>
    <col min="2308" max="2308" width="11" bestFit="1" customWidth="1"/>
    <col min="2309" max="2309" width="11.7109375" bestFit="1" customWidth="1"/>
    <col min="2499" max="2499" width="6.7109375" customWidth="1"/>
    <col min="2500" max="2500" width="39.140625" customWidth="1"/>
    <col min="2501" max="2501" width="8.7109375" customWidth="1"/>
    <col min="2502" max="2502" width="11.7109375" customWidth="1"/>
    <col min="2503" max="2503" width="12.7109375" customWidth="1"/>
    <col min="2504" max="2504" width="12" customWidth="1"/>
    <col min="2505" max="2505" width="12.85546875" customWidth="1"/>
    <col min="2506" max="2506" width="11.42578125" customWidth="1"/>
    <col min="2507" max="2507" width="10.42578125" customWidth="1"/>
    <col min="2508" max="2508" width="11.7109375" customWidth="1"/>
    <col min="2509" max="2509" width="11.140625" customWidth="1"/>
    <col min="2510" max="2510" width="11.85546875" bestFit="1" customWidth="1"/>
    <col min="2511" max="2511" width="10.5703125" bestFit="1" customWidth="1"/>
    <col min="2512" max="2512" width="9.5703125" bestFit="1" customWidth="1"/>
    <col min="2513" max="2513" width="11.42578125" customWidth="1"/>
    <col min="2514" max="2514" width="10.5703125" customWidth="1"/>
    <col min="2515" max="2515" width="7.5703125" customWidth="1"/>
    <col min="2516" max="2516" width="9.5703125" bestFit="1" customWidth="1"/>
    <col min="2517" max="2517" width="11" bestFit="1" customWidth="1"/>
    <col min="2518" max="2518" width="10.140625" bestFit="1" customWidth="1"/>
    <col min="2519" max="2523" width="9.5703125" bestFit="1" customWidth="1"/>
    <col min="2524" max="2524" width="10.140625" bestFit="1" customWidth="1"/>
    <col min="2525" max="2526" width="9.5703125" bestFit="1" customWidth="1"/>
    <col min="2527" max="2527" width="10.28515625" customWidth="1"/>
    <col min="2528" max="2535" width="9.5703125" bestFit="1" customWidth="1"/>
    <col min="2536" max="2536" width="9.5703125" customWidth="1"/>
    <col min="2537" max="2543" width="9.5703125" bestFit="1" customWidth="1"/>
    <col min="2544" max="2544" width="9.42578125" customWidth="1"/>
    <col min="2545" max="2560" width="9.5703125" bestFit="1" customWidth="1"/>
    <col min="2561" max="2562" width="12.5703125" bestFit="1" customWidth="1"/>
    <col min="2563" max="2563" width="11.42578125" bestFit="1" customWidth="1"/>
    <col min="2564" max="2564" width="11" bestFit="1" customWidth="1"/>
    <col min="2565" max="2565" width="11.7109375" bestFit="1" customWidth="1"/>
    <col min="2755" max="2755" width="6.7109375" customWidth="1"/>
    <col min="2756" max="2756" width="39.140625" customWidth="1"/>
    <col min="2757" max="2757" width="8.7109375" customWidth="1"/>
    <col min="2758" max="2758" width="11.7109375" customWidth="1"/>
    <col min="2759" max="2759" width="12.7109375" customWidth="1"/>
    <col min="2760" max="2760" width="12" customWidth="1"/>
    <col min="2761" max="2761" width="12.85546875" customWidth="1"/>
    <col min="2762" max="2762" width="11.42578125" customWidth="1"/>
    <col min="2763" max="2763" width="10.42578125" customWidth="1"/>
    <col min="2764" max="2764" width="11.7109375" customWidth="1"/>
    <col min="2765" max="2765" width="11.140625" customWidth="1"/>
    <col min="2766" max="2766" width="11.85546875" bestFit="1" customWidth="1"/>
    <col min="2767" max="2767" width="10.5703125" bestFit="1" customWidth="1"/>
    <col min="2768" max="2768" width="9.5703125" bestFit="1" customWidth="1"/>
    <col min="2769" max="2769" width="11.42578125" customWidth="1"/>
    <col min="2770" max="2770" width="10.5703125" customWidth="1"/>
    <col min="2771" max="2771" width="7.5703125" customWidth="1"/>
    <col min="2772" max="2772" width="9.5703125" bestFit="1" customWidth="1"/>
    <col min="2773" max="2773" width="11" bestFit="1" customWidth="1"/>
    <col min="2774" max="2774" width="10.140625" bestFit="1" customWidth="1"/>
    <col min="2775" max="2779" width="9.5703125" bestFit="1" customWidth="1"/>
    <col min="2780" max="2780" width="10.140625" bestFit="1" customWidth="1"/>
    <col min="2781" max="2782" width="9.5703125" bestFit="1" customWidth="1"/>
    <col min="2783" max="2783" width="10.28515625" customWidth="1"/>
    <col min="2784" max="2791" width="9.5703125" bestFit="1" customWidth="1"/>
    <col min="2792" max="2792" width="9.5703125" customWidth="1"/>
    <col min="2793" max="2799" width="9.5703125" bestFit="1" customWidth="1"/>
    <col min="2800" max="2800" width="9.42578125" customWidth="1"/>
    <col min="2801" max="2816" width="9.5703125" bestFit="1" customWidth="1"/>
    <col min="2817" max="2818" width="12.5703125" bestFit="1" customWidth="1"/>
    <col min="2819" max="2819" width="11.42578125" bestFit="1" customWidth="1"/>
    <col min="2820" max="2820" width="11" bestFit="1" customWidth="1"/>
    <col min="2821" max="2821" width="11.7109375" bestFit="1" customWidth="1"/>
    <col min="3011" max="3011" width="6.7109375" customWidth="1"/>
    <col min="3012" max="3012" width="39.140625" customWidth="1"/>
    <col min="3013" max="3013" width="8.7109375" customWidth="1"/>
    <col min="3014" max="3014" width="11.7109375" customWidth="1"/>
    <col min="3015" max="3015" width="12.7109375" customWidth="1"/>
    <col min="3016" max="3016" width="12" customWidth="1"/>
    <col min="3017" max="3017" width="12.85546875" customWidth="1"/>
    <col min="3018" max="3018" width="11.42578125" customWidth="1"/>
    <col min="3019" max="3019" width="10.42578125" customWidth="1"/>
    <col min="3020" max="3020" width="11.7109375" customWidth="1"/>
    <col min="3021" max="3021" width="11.140625" customWidth="1"/>
    <col min="3022" max="3022" width="11.85546875" bestFit="1" customWidth="1"/>
    <col min="3023" max="3023" width="10.5703125" bestFit="1" customWidth="1"/>
    <col min="3024" max="3024" width="9.5703125" bestFit="1" customWidth="1"/>
    <col min="3025" max="3025" width="11.42578125" customWidth="1"/>
    <col min="3026" max="3026" width="10.5703125" customWidth="1"/>
    <col min="3027" max="3027" width="7.5703125" customWidth="1"/>
    <col min="3028" max="3028" width="9.5703125" bestFit="1" customWidth="1"/>
    <col min="3029" max="3029" width="11" bestFit="1" customWidth="1"/>
    <col min="3030" max="3030" width="10.140625" bestFit="1" customWidth="1"/>
    <col min="3031" max="3035" width="9.5703125" bestFit="1" customWidth="1"/>
    <col min="3036" max="3036" width="10.140625" bestFit="1" customWidth="1"/>
    <col min="3037" max="3038" width="9.5703125" bestFit="1" customWidth="1"/>
    <col min="3039" max="3039" width="10.28515625" customWidth="1"/>
    <col min="3040" max="3047" width="9.5703125" bestFit="1" customWidth="1"/>
    <col min="3048" max="3048" width="9.5703125" customWidth="1"/>
    <col min="3049" max="3055" width="9.5703125" bestFit="1" customWidth="1"/>
    <col min="3056" max="3056" width="9.42578125" customWidth="1"/>
    <col min="3057" max="3072" width="9.5703125" bestFit="1" customWidth="1"/>
    <col min="3073" max="3074" width="12.5703125" bestFit="1" customWidth="1"/>
    <col min="3075" max="3075" width="11.42578125" bestFit="1" customWidth="1"/>
    <col min="3076" max="3076" width="11" bestFit="1" customWidth="1"/>
    <col min="3077" max="3077" width="11.7109375" bestFit="1" customWidth="1"/>
    <col min="3267" max="3267" width="6.7109375" customWidth="1"/>
    <col min="3268" max="3268" width="39.140625" customWidth="1"/>
    <col min="3269" max="3269" width="8.7109375" customWidth="1"/>
    <col min="3270" max="3270" width="11.7109375" customWidth="1"/>
    <col min="3271" max="3271" width="12.7109375" customWidth="1"/>
    <col min="3272" max="3272" width="12" customWidth="1"/>
    <col min="3273" max="3273" width="12.85546875" customWidth="1"/>
    <col min="3274" max="3274" width="11.42578125" customWidth="1"/>
    <col min="3275" max="3275" width="10.42578125" customWidth="1"/>
    <col min="3276" max="3276" width="11.7109375" customWidth="1"/>
    <col min="3277" max="3277" width="11.140625" customWidth="1"/>
    <col min="3278" max="3278" width="11.85546875" bestFit="1" customWidth="1"/>
    <col min="3279" max="3279" width="10.5703125" bestFit="1" customWidth="1"/>
    <col min="3280" max="3280" width="9.5703125" bestFit="1" customWidth="1"/>
    <col min="3281" max="3281" width="11.42578125" customWidth="1"/>
    <col min="3282" max="3282" width="10.5703125" customWidth="1"/>
    <col min="3283" max="3283" width="7.5703125" customWidth="1"/>
    <col min="3284" max="3284" width="9.5703125" bestFit="1" customWidth="1"/>
    <col min="3285" max="3285" width="11" bestFit="1" customWidth="1"/>
    <col min="3286" max="3286" width="10.140625" bestFit="1" customWidth="1"/>
    <col min="3287" max="3291" width="9.5703125" bestFit="1" customWidth="1"/>
    <col min="3292" max="3292" width="10.140625" bestFit="1" customWidth="1"/>
    <col min="3293" max="3294" width="9.5703125" bestFit="1" customWidth="1"/>
    <col min="3295" max="3295" width="10.28515625" customWidth="1"/>
    <col min="3296" max="3303" width="9.5703125" bestFit="1" customWidth="1"/>
    <col min="3304" max="3304" width="9.5703125" customWidth="1"/>
    <col min="3305" max="3311" width="9.5703125" bestFit="1" customWidth="1"/>
    <col min="3312" max="3312" width="9.42578125" customWidth="1"/>
    <col min="3313" max="3328" width="9.5703125" bestFit="1" customWidth="1"/>
    <col min="3329" max="3330" width="12.5703125" bestFit="1" customWidth="1"/>
    <col min="3331" max="3331" width="11.42578125" bestFit="1" customWidth="1"/>
    <col min="3332" max="3332" width="11" bestFit="1" customWidth="1"/>
    <col min="3333" max="3333" width="11.7109375" bestFit="1" customWidth="1"/>
    <col min="3523" max="3523" width="6.7109375" customWidth="1"/>
    <col min="3524" max="3524" width="39.140625" customWidth="1"/>
    <col min="3525" max="3525" width="8.7109375" customWidth="1"/>
    <col min="3526" max="3526" width="11.7109375" customWidth="1"/>
    <col min="3527" max="3527" width="12.7109375" customWidth="1"/>
    <col min="3528" max="3528" width="12" customWidth="1"/>
    <col min="3529" max="3529" width="12.85546875" customWidth="1"/>
    <col min="3530" max="3530" width="11.42578125" customWidth="1"/>
    <col min="3531" max="3531" width="10.42578125" customWidth="1"/>
    <col min="3532" max="3532" width="11.7109375" customWidth="1"/>
    <col min="3533" max="3533" width="11.140625" customWidth="1"/>
    <col min="3534" max="3534" width="11.85546875" bestFit="1" customWidth="1"/>
    <col min="3535" max="3535" width="10.5703125" bestFit="1" customWidth="1"/>
    <col min="3536" max="3536" width="9.5703125" bestFit="1" customWidth="1"/>
    <col min="3537" max="3537" width="11.42578125" customWidth="1"/>
    <col min="3538" max="3538" width="10.5703125" customWidth="1"/>
    <col min="3539" max="3539" width="7.5703125" customWidth="1"/>
    <col min="3540" max="3540" width="9.5703125" bestFit="1" customWidth="1"/>
    <col min="3541" max="3541" width="11" bestFit="1" customWidth="1"/>
    <col min="3542" max="3542" width="10.140625" bestFit="1" customWidth="1"/>
    <col min="3543" max="3547" width="9.5703125" bestFit="1" customWidth="1"/>
    <col min="3548" max="3548" width="10.140625" bestFit="1" customWidth="1"/>
    <col min="3549" max="3550" width="9.5703125" bestFit="1" customWidth="1"/>
    <col min="3551" max="3551" width="10.28515625" customWidth="1"/>
    <col min="3552" max="3559" width="9.5703125" bestFit="1" customWidth="1"/>
    <col min="3560" max="3560" width="9.5703125" customWidth="1"/>
    <col min="3561" max="3567" width="9.5703125" bestFit="1" customWidth="1"/>
    <col min="3568" max="3568" width="9.42578125" customWidth="1"/>
    <col min="3569" max="3584" width="9.5703125" bestFit="1" customWidth="1"/>
    <col min="3585" max="3586" width="12.5703125" bestFit="1" customWidth="1"/>
    <col min="3587" max="3587" width="11.42578125" bestFit="1" customWidth="1"/>
    <col min="3588" max="3588" width="11" bestFit="1" customWidth="1"/>
    <col min="3589" max="3589" width="11.7109375" bestFit="1" customWidth="1"/>
    <col min="3779" max="3779" width="6.7109375" customWidth="1"/>
    <col min="3780" max="3780" width="39.140625" customWidth="1"/>
    <col min="3781" max="3781" width="8.7109375" customWidth="1"/>
    <col min="3782" max="3782" width="11.7109375" customWidth="1"/>
    <col min="3783" max="3783" width="12.7109375" customWidth="1"/>
    <col min="3784" max="3784" width="12" customWidth="1"/>
    <col min="3785" max="3785" width="12.85546875" customWidth="1"/>
    <col min="3786" max="3786" width="11.42578125" customWidth="1"/>
    <col min="3787" max="3787" width="10.42578125" customWidth="1"/>
    <col min="3788" max="3788" width="11.7109375" customWidth="1"/>
    <col min="3789" max="3789" width="11.140625" customWidth="1"/>
    <col min="3790" max="3790" width="11.85546875" bestFit="1" customWidth="1"/>
    <col min="3791" max="3791" width="10.5703125" bestFit="1" customWidth="1"/>
    <col min="3792" max="3792" width="9.5703125" bestFit="1" customWidth="1"/>
    <col min="3793" max="3793" width="11.42578125" customWidth="1"/>
    <col min="3794" max="3794" width="10.5703125" customWidth="1"/>
    <col min="3795" max="3795" width="7.5703125" customWidth="1"/>
    <col min="3796" max="3796" width="9.5703125" bestFit="1" customWidth="1"/>
    <col min="3797" max="3797" width="11" bestFit="1" customWidth="1"/>
    <col min="3798" max="3798" width="10.140625" bestFit="1" customWidth="1"/>
    <col min="3799" max="3803" width="9.5703125" bestFit="1" customWidth="1"/>
    <col min="3804" max="3804" width="10.140625" bestFit="1" customWidth="1"/>
    <col min="3805" max="3806" width="9.5703125" bestFit="1" customWidth="1"/>
    <col min="3807" max="3807" width="10.28515625" customWidth="1"/>
    <col min="3808" max="3815" width="9.5703125" bestFit="1" customWidth="1"/>
    <col min="3816" max="3816" width="9.5703125" customWidth="1"/>
    <col min="3817" max="3823" width="9.5703125" bestFit="1" customWidth="1"/>
    <col min="3824" max="3824" width="9.42578125" customWidth="1"/>
    <col min="3825" max="3840" width="9.5703125" bestFit="1" customWidth="1"/>
    <col min="3841" max="3842" width="12.5703125" bestFit="1" customWidth="1"/>
    <col min="3843" max="3843" width="11.42578125" bestFit="1" customWidth="1"/>
    <col min="3844" max="3844" width="11" bestFit="1" customWidth="1"/>
    <col min="3845" max="3845" width="11.7109375" bestFit="1" customWidth="1"/>
    <col min="4035" max="4035" width="6.7109375" customWidth="1"/>
    <col min="4036" max="4036" width="39.140625" customWidth="1"/>
    <col min="4037" max="4037" width="8.7109375" customWidth="1"/>
    <col min="4038" max="4038" width="11.7109375" customWidth="1"/>
    <col min="4039" max="4039" width="12.7109375" customWidth="1"/>
    <col min="4040" max="4040" width="12" customWidth="1"/>
    <col min="4041" max="4041" width="12.85546875" customWidth="1"/>
    <col min="4042" max="4042" width="11.42578125" customWidth="1"/>
    <col min="4043" max="4043" width="10.42578125" customWidth="1"/>
    <col min="4044" max="4044" width="11.7109375" customWidth="1"/>
    <col min="4045" max="4045" width="11.140625" customWidth="1"/>
    <col min="4046" max="4046" width="11.85546875" bestFit="1" customWidth="1"/>
    <col min="4047" max="4047" width="10.5703125" bestFit="1" customWidth="1"/>
    <col min="4048" max="4048" width="9.5703125" bestFit="1" customWidth="1"/>
    <col min="4049" max="4049" width="11.42578125" customWidth="1"/>
    <col min="4050" max="4050" width="10.5703125" customWidth="1"/>
    <col min="4051" max="4051" width="7.5703125" customWidth="1"/>
    <col min="4052" max="4052" width="9.5703125" bestFit="1" customWidth="1"/>
    <col min="4053" max="4053" width="11" bestFit="1" customWidth="1"/>
    <col min="4054" max="4054" width="10.140625" bestFit="1" customWidth="1"/>
    <col min="4055" max="4059" width="9.5703125" bestFit="1" customWidth="1"/>
    <col min="4060" max="4060" width="10.140625" bestFit="1" customWidth="1"/>
    <col min="4061" max="4062" width="9.5703125" bestFit="1" customWidth="1"/>
    <col min="4063" max="4063" width="10.28515625" customWidth="1"/>
    <col min="4064" max="4071" width="9.5703125" bestFit="1" customWidth="1"/>
    <col min="4072" max="4072" width="9.5703125" customWidth="1"/>
    <col min="4073" max="4079" width="9.5703125" bestFit="1" customWidth="1"/>
    <col min="4080" max="4080" width="9.42578125" customWidth="1"/>
    <col min="4081" max="4096" width="9.5703125" bestFit="1" customWidth="1"/>
    <col min="4097" max="4098" width="12.5703125" bestFit="1" customWidth="1"/>
    <col min="4099" max="4099" width="11.42578125" bestFit="1" customWidth="1"/>
    <col min="4100" max="4100" width="11" bestFit="1" customWidth="1"/>
    <col min="4101" max="4101" width="11.7109375" bestFit="1" customWidth="1"/>
    <col min="4291" max="4291" width="6.7109375" customWidth="1"/>
    <col min="4292" max="4292" width="39.140625" customWidth="1"/>
    <col min="4293" max="4293" width="8.7109375" customWidth="1"/>
    <col min="4294" max="4294" width="11.7109375" customWidth="1"/>
    <col min="4295" max="4295" width="12.7109375" customWidth="1"/>
    <col min="4296" max="4296" width="12" customWidth="1"/>
    <col min="4297" max="4297" width="12.85546875" customWidth="1"/>
    <col min="4298" max="4298" width="11.42578125" customWidth="1"/>
    <col min="4299" max="4299" width="10.42578125" customWidth="1"/>
    <col min="4300" max="4300" width="11.7109375" customWidth="1"/>
    <col min="4301" max="4301" width="11.140625" customWidth="1"/>
    <col min="4302" max="4302" width="11.85546875" bestFit="1" customWidth="1"/>
    <col min="4303" max="4303" width="10.5703125" bestFit="1" customWidth="1"/>
    <col min="4304" max="4304" width="9.5703125" bestFit="1" customWidth="1"/>
    <col min="4305" max="4305" width="11.42578125" customWidth="1"/>
    <col min="4306" max="4306" width="10.5703125" customWidth="1"/>
    <col min="4307" max="4307" width="7.5703125" customWidth="1"/>
    <col min="4308" max="4308" width="9.5703125" bestFit="1" customWidth="1"/>
    <col min="4309" max="4309" width="11" bestFit="1" customWidth="1"/>
    <col min="4310" max="4310" width="10.140625" bestFit="1" customWidth="1"/>
    <col min="4311" max="4315" width="9.5703125" bestFit="1" customWidth="1"/>
    <col min="4316" max="4316" width="10.140625" bestFit="1" customWidth="1"/>
    <col min="4317" max="4318" width="9.5703125" bestFit="1" customWidth="1"/>
    <col min="4319" max="4319" width="10.28515625" customWidth="1"/>
    <col min="4320" max="4327" width="9.5703125" bestFit="1" customWidth="1"/>
    <col min="4328" max="4328" width="9.5703125" customWidth="1"/>
    <col min="4329" max="4335" width="9.5703125" bestFit="1" customWidth="1"/>
    <col min="4336" max="4336" width="9.42578125" customWidth="1"/>
    <col min="4337" max="4352" width="9.5703125" bestFit="1" customWidth="1"/>
    <col min="4353" max="4354" width="12.5703125" bestFit="1" customWidth="1"/>
    <col min="4355" max="4355" width="11.42578125" bestFit="1" customWidth="1"/>
    <col min="4356" max="4356" width="11" bestFit="1" customWidth="1"/>
    <col min="4357" max="4357" width="11.7109375" bestFit="1" customWidth="1"/>
    <col min="4547" max="4547" width="6.7109375" customWidth="1"/>
    <col min="4548" max="4548" width="39.140625" customWidth="1"/>
    <col min="4549" max="4549" width="8.7109375" customWidth="1"/>
    <col min="4550" max="4550" width="11.7109375" customWidth="1"/>
    <col min="4551" max="4551" width="12.7109375" customWidth="1"/>
    <col min="4552" max="4552" width="12" customWidth="1"/>
    <col min="4553" max="4553" width="12.85546875" customWidth="1"/>
    <col min="4554" max="4554" width="11.42578125" customWidth="1"/>
    <col min="4555" max="4555" width="10.42578125" customWidth="1"/>
    <col min="4556" max="4556" width="11.7109375" customWidth="1"/>
    <col min="4557" max="4557" width="11.140625" customWidth="1"/>
    <col min="4558" max="4558" width="11.85546875" bestFit="1" customWidth="1"/>
    <col min="4559" max="4559" width="10.5703125" bestFit="1" customWidth="1"/>
    <col min="4560" max="4560" width="9.5703125" bestFit="1" customWidth="1"/>
    <col min="4561" max="4561" width="11.42578125" customWidth="1"/>
    <col min="4562" max="4562" width="10.5703125" customWidth="1"/>
    <col min="4563" max="4563" width="7.5703125" customWidth="1"/>
    <col min="4564" max="4564" width="9.5703125" bestFit="1" customWidth="1"/>
    <col min="4565" max="4565" width="11" bestFit="1" customWidth="1"/>
    <col min="4566" max="4566" width="10.140625" bestFit="1" customWidth="1"/>
    <col min="4567" max="4571" width="9.5703125" bestFit="1" customWidth="1"/>
    <col min="4572" max="4572" width="10.140625" bestFit="1" customWidth="1"/>
    <col min="4573" max="4574" width="9.5703125" bestFit="1" customWidth="1"/>
    <col min="4575" max="4575" width="10.28515625" customWidth="1"/>
    <col min="4576" max="4583" width="9.5703125" bestFit="1" customWidth="1"/>
    <col min="4584" max="4584" width="9.5703125" customWidth="1"/>
    <col min="4585" max="4591" width="9.5703125" bestFit="1" customWidth="1"/>
    <col min="4592" max="4592" width="9.42578125" customWidth="1"/>
    <col min="4593" max="4608" width="9.5703125" bestFit="1" customWidth="1"/>
    <col min="4609" max="4610" width="12.5703125" bestFit="1" customWidth="1"/>
    <col min="4611" max="4611" width="11.42578125" bestFit="1" customWidth="1"/>
    <col min="4612" max="4612" width="11" bestFit="1" customWidth="1"/>
    <col min="4613" max="4613" width="11.7109375" bestFit="1" customWidth="1"/>
    <col min="4803" max="4803" width="6.7109375" customWidth="1"/>
    <col min="4804" max="4804" width="39.140625" customWidth="1"/>
    <col min="4805" max="4805" width="8.7109375" customWidth="1"/>
    <col min="4806" max="4806" width="11.7109375" customWidth="1"/>
    <col min="4807" max="4807" width="12.7109375" customWidth="1"/>
    <col min="4808" max="4808" width="12" customWidth="1"/>
    <col min="4809" max="4809" width="12.85546875" customWidth="1"/>
    <col min="4810" max="4810" width="11.42578125" customWidth="1"/>
    <col min="4811" max="4811" width="10.42578125" customWidth="1"/>
    <col min="4812" max="4812" width="11.7109375" customWidth="1"/>
    <col min="4813" max="4813" width="11.140625" customWidth="1"/>
    <col min="4814" max="4814" width="11.85546875" bestFit="1" customWidth="1"/>
    <col min="4815" max="4815" width="10.5703125" bestFit="1" customWidth="1"/>
    <col min="4816" max="4816" width="9.5703125" bestFit="1" customWidth="1"/>
    <col min="4817" max="4817" width="11.42578125" customWidth="1"/>
    <col min="4818" max="4818" width="10.5703125" customWidth="1"/>
    <col min="4819" max="4819" width="7.5703125" customWidth="1"/>
    <col min="4820" max="4820" width="9.5703125" bestFit="1" customWidth="1"/>
    <col min="4821" max="4821" width="11" bestFit="1" customWidth="1"/>
    <col min="4822" max="4822" width="10.140625" bestFit="1" customWidth="1"/>
    <col min="4823" max="4827" width="9.5703125" bestFit="1" customWidth="1"/>
    <col min="4828" max="4828" width="10.140625" bestFit="1" customWidth="1"/>
    <col min="4829" max="4830" width="9.5703125" bestFit="1" customWidth="1"/>
    <col min="4831" max="4831" width="10.28515625" customWidth="1"/>
    <col min="4832" max="4839" width="9.5703125" bestFit="1" customWidth="1"/>
    <col min="4840" max="4840" width="9.5703125" customWidth="1"/>
    <col min="4841" max="4847" width="9.5703125" bestFit="1" customWidth="1"/>
    <col min="4848" max="4848" width="9.42578125" customWidth="1"/>
    <col min="4849" max="4864" width="9.5703125" bestFit="1" customWidth="1"/>
    <col min="4865" max="4866" width="12.5703125" bestFit="1" customWidth="1"/>
    <col min="4867" max="4867" width="11.42578125" bestFit="1" customWidth="1"/>
    <col min="4868" max="4868" width="11" bestFit="1" customWidth="1"/>
    <col min="4869" max="4869" width="11.7109375" bestFit="1" customWidth="1"/>
    <col min="5059" max="5059" width="6.7109375" customWidth="1"/>
    <col min="5060" max="5060" width="39.140625" customWidth="1"/>
    <col min="5061" max="5061" width="8.7109375" customWidth="1"/>
    <col min="5062" max="5062" width="11.7109375" customWidth="1"/>
    <col min="5063" max="5063" width="12.7109375" customWidth="1"/>
    <col min="5064" max="5064" width="12" customWidth="1"/>
    <col min="5065" max="5065" width="12.85546875" customWidth="1"/>
    <col min="5066" max="5066" width="11.42578125" customWidth="1"/>
    <col min="5067" max="5067" width="10.42578125" customWidth="1"/>
    <col min="5068" max="5068" width="11.7109375" customWidth="1"/>
    <col min="5069" max="5069" width="11.140625" customWidth="1"/>
    <col min="5070" max="5070" width="11.85546875" bestFit="1" customWidth="1"/>
    <col min="5071" max="5071" width="10.5703125" bestFit="1" customWidth="1"/>
    <col min="5072" max="5072" width="9.5703125" bestFit="1" customWidth="1"/>
    <col min="5073" max="5073" width="11.42578125" customWidth="1"/>
    <col min="5074" max="5074" width="10.5703125" customWidth="1"/>
    <col min="5075" max="5075" width="7.5703125" customWidth="1"/>
    <col min="5076" max="5076" width="9.5703125" bestFit="1" customWidth="1"/>
    <col min="5077" max="5077" width="11" bestFit="1" customWidth="1"/>
    <col min="5078" max="5078" width="10.140625" bestFit="1" customWidth="1"/>
    <col min="5079" max="5083" width="9.5703125" bestFit="1" customWidth="1"/>
    <col min="5084" max="5084" width="10.140625" bestFit="1" customWidth="1"/>
    <col min="5085" max="5086" width="9.5703125" bestFit="1" customWidth="1"/>
    <col min="5087" max="5087" width="10.28515625" customWidth="1"/>
    <col min="5088" max="5095" width="9.5703125" bestFit="1" customWidth="1"/>
    <col min="5096" max="5096" width="9.5703125" customWidth="1"/>
    <col min="5097" max="5103" width="9.5703125" bestFit="1" customWidth="1"/>
    <col min="5104" max="5104" width="9.42578125" customWidth="1"/>
    <col min="5105" max="5120" width="9.5703125" bestFit="1" customWidth="1"/>
    <col min="5121" max="5122" width="12.5703125" bestFit="1" customWidth="1"/>
    <col min="5123" max="5123" width="11.42578125" bestFit="1" customWidth="1"/>
    <col min="5124" max="5124" width="11" bestFit="1" customWidth="1"/>
    <col min="5125" max="5125" width="11.7109375" bestFit="1" customWidth="1"/>
    <col min="5315" max="5315" width="6.7109375" customWidth="1"/>
    <col min="5316" max="5316" width="39.140625" customWidth="1"/>
    <col min="5317" max="5317" width="8.7109375" customWidth="1"/>
    <col min="5318" max="5318" width="11.7109375" customWidth="1"/>
    <col min="5319" max="5319" width="12.7109375" customWidth="1"/>
    <col min="5320" max="5320" width="12" customWidth="1"/>
    <col min="5321" max="5321" width="12.85546875" customWidth="1"/>
    <col min="5322" max="5322" width="11.42578125" customWidth="1"/>
    <col min="5323" max="5323" width="10.42578125" customWidth="1"/>
    <col min="5324" max="5324" width="11.7109375" customWidth="1"/>
    <col min="5325" max="5325" width="11.140625" customWidth="1"/>
    <col min="5326" max="5326" width="11.85546875" bestFit="1" customWidth="1"/>
    <col min="5327" max="5327" width="10.5703125" bestFit="1" customWidth="1"/>
    <col min="5328" max="5328" width="9.5703125" bestFit="1" customWidth="1"/>
    <col min="5329" max="5329" width="11.42578125" customWidth="1"/>
    <col min="5330" max="5330" width="10.5703125" customWidth="1"/>
    <col min="5331" max="5331" width="7.5703125" customWidth="1"/>
    <col min="5332" max="5332" width="9.5703125" bestFit="1" customWidth="1"/>
    <col min="5333" max="5333" width="11" bestFit="1" customWidth="1"/>
    <col min="5334" max="5334" width="10.140625" bestFit="1" customWidth="1"/>
    <col min="5335" max="5339" width="9.5703125" bestFit="1" customWidth="1"/>
    <col min="5340" max="5340" width="10.140625" bestFit="1" customWidth="1"/>
    <col min="5341" max="5342" width="9.5703125" bestFit="1" customWidth="1"/>
    <col min="5343" max="5343" width="10.28515625" customWidth="1"/>
    <col min="5344" max="5351" width="9.5703125" bestFit="1" customWidth="1"/>
    <col min="5352" max="5352" width="9.5703125" customWidth="1"/>
    <col min="5353" max="5359" width="9.5703125" bestFit="1" customWidth="1"/>
    <col min="5360" max="5360" width="9.42578125" customWidth="1"/>
    <col min="5361" max="5376" width="9.5703125" bestFit="1" customWidth="1"/>
    <col min="5377" max="5378" width="12.5703125" bestFit="1" customWidth="1"/>
    <col min="5379" max="5379" width="11.42578125" bestFit="1" customWidth="1"/>
    <col min="5380" max="5380" width="11" bestFit="1" customWidth="1"/>
    <col min="5381" max="5381" width="11.7109375" bestFit="1" customWidth="1"/>
    <col min="5571" max="5571" width="6.7109375" customWidth="1"/>
    <col min="5572" max="5572" width="39.140625" customWidth="1"/>
    <col min="5573" max="5573" width="8.7109375" customWidth="1"/>
    <col min="5574" max="5574" width="11.7109375" customWidth="1"/>
    <col min="5575" max="5575" width="12.7109375" customWidth="1"/>
    <col min="5576" max="5576" width="12" customWidth="1"/>
    <col min="5577" max="5577" width="12.85546875" customWidth="1"/>
    <col min="5578" max="5578" width="11.42578125" customWidth="1"/>
    <col min="5579" max="5579" width="10.42578125" customWidth="1"/>
    <col min="5580" max="5580" width="11.7109375" customWidth="1"/>
    <col min="5581" max="5581" width="11.140625" customWidth="1"/>
    <col min="5582" max="5582" width="11.85546875" bestFit="1" customWidth="1"/>
    <col min="5583" max="5583" width="10.5703125" bestFit="1" customWidth="1"/>
    <col min="5584" max="5584" width="9.5703125" bestFit="1" customWidth="1"/>
    <col min="5585" max="5585" width="11.42578125" customWidth="1"/>
    <col min="5586" max="5586" width="10.5703125" customWidth="1"/>
    <col min="5587" max="5587" width="7.5703125" customWidth="1"/>
    <col min="5588" max="5588" width="9.5703125" bestFit="1" customWidth="1"/>
    <col min="5589" max="5589" width="11" bestFit="1" customWidth="1"/>
    <col min="5590" max="5590" width="10.140625" bestFit="1" customWidth="1"/>
    <col min="5591" max="5595" width="9.5703125" bestFit="1" customWidth="1"/>
    <col min="5596" max="5596" width="10.140625" bestFit="1" customWidth="1"/>
    <col min="5597" max="5598" width="9.5703125" bestFit="1" customWidth="1"/>
    <col min="5599" max="5599" width="10.28515625" customWidth="1"/>
    <col min="5600" max="5607" width="9.5703125" bestFit="1" customWidth="1"/>
    <col min="5608" max="5608" width="9.5703125" customWidth="1"/>
    <col min="5609" max="5615" width="9.5703125" bestFit="1" customWidth="1"/>
    <col min="5616" max="5616" width="9.42578125" customWidth="1"/>
    <col min="5617" max="5632" width="9.5703125" bestFit="1" customWidth="1"/>
    <col min="5633" max="5634" width="12.5703125" bestFit="1" customWidth="1"/>
    <col min="5635" max="5635" width="11.42578125" bestFit="1" customWidth="1"/>
    <col min="5636" max="5636" width="11" bestFit="1" customWidth="1"/>
    <col min="5637" max="5637" width="11.7109375" bestFit="1" customWidth="1"/>
    <col min="5827" max="5827" width="6.7109375" customWidth="1"/>
    <col min="5828" max="5828" width="39.140625" customWidth="1"/>
    <col min="5829" max="5829" width="8.7109375" customWidth="1"/>
    <col min="5830" max="5830" width="11.7109375" customWidth="1"/>
    <col min="5831" max="5831" width="12.7109375" customWidth="1"/>
    <col min="5832" max="5832" width="12" customWidth="1"/>
    <col min="5833" max="5833" width="12.85546875" customWidth="1"/>
    <col min="5834" max="5834" width="11.42578125" customWidth="1"/>
    <col min="5835" max="5835" width="10.42578125" customWidth="1"/>
    <col min="5836" max="5836" width="11.7109375" customWidth="1"/>
    <col min="5837" max="5837" width="11.140625" customWidth="1"/>
    <col min="5838" max="5838" width="11.85546875" bestFit="1" customWidth="1"/>
    <col min="5839" max="5839" width="10.5703125" bestFit="1" customWidth="1"/>
    <col min="5840" max="5840" width="9.5703125" bestFit="1" customWidth="1"/>
    <col min="5841" max="5841" width="11.42578125" customWidth="1"/>
    <col min="5842" max="5842" width="10.5703125" customWidth="1"/>
    <col min="5843" max="5843" width="7.5703125" customWidth="1"/>
    <col min="5844" max="5844" width="9.5703125" bestFit="1" customWidth="1"/>
    <col min="5845" max="5845" width="11" bestFit="1" customWidth="1"/>
    <col min="5846" max="5846" width="10.140625" bestFit="1" customWidth="1"/>
    <col min="5847" max="5851" width="9.5703125" bestFit="1" customWidth="1"/>
    <col min="5852" max="5852" width="10.140625" bestFit="1" customWidth="1"/>
    <col min="5853" max="5854" width="9.5703125" bestFit="1" customWidth="1"/>
    <col min="5855" max="5855" width="10.28515625" customWidth="1"/>
    <col min="5856" max="5863" width="9.5703125" bestFit="1" customWidth="1"/>
    <col min="5864" max="5864" width="9.5703125" customWidth="1"/>
    <col min="5865" max="5871" width="9.5703125" bestFit="1" customWidth="1"/>
    <col min="5872" max="5872" width="9.42578125" customWidth="1"/>
    <col min="5873" max="5888" width="9.5703125" bestFit="1" customWidth="1"/>
    <col min="5889" max="5890" width="12.5703125" bestFit="1" customWidth="1"/>
    <col min="5891" max="5891" width="11.42578125" bestFit="1" customWidth="1"/>
    <col min="5892" max="5892" width="11" bestFit="1" customWidth="1"/>
    <col min="5893" max="5893" width="11.7109375" bestFit="1" customWidth="1"/>
    <col min="6083" max="6083" width="6.7109375" customWidth="1"/>
    <col min="6084" max="6084" width="39.140625" customWidth="1"/>
    <col min="6085" max="6085" width="8.7109375" customWidth="1"/>
    <col min="6086" max="6086" width="11.7109375" customWidth="1"/>
    <col min="6087" max="6087" width="12.7109375" customWidth="1"/>
    <col min="6088" max="6088" width="12" customWidth="1"/>
    <col min="6089" max="6089" width="12.85546875" customWidth="1"/>
    <col min="6090" max="6090" width="11.42578125" customWidth="1"/>
    <col min="6091" max="6091" width="10.42578125" customWidth="1"/>
    <col min="6092" max="6092" width="11.7109375" customWidth="1"/>
    <col min="6093" max="6093" width="11.140625" customWidth="1"/>
    <col min="6094" max="6094" width="11.85546875" bestFit="1" customWidth="1"/>
    <col min="6095" max="6095" width="10.5703125" bestFit="1" customWidth="1"/>
    <col min="6096" max="6096" width="9.5703125" bestFit="1" customWidth="1"/>
    <col min="6097" max="6097" width="11.42578125" customWidth="1"/>
    <col min="6098" max="6098" width="10.5703125" customWidth="1"/>
    <col min="6099" max="6099" width="7.5703125" customWidth="1"/>
    <col min="6100" max="6100" width="9.5703125" bestFit="1" customWidth="1"/>
    <col min="6101" max="6101" width="11" bestFit="1" customWidth="1"/>
    <col min="6102" max="6102" width="10.140625" bestFit="1" customWidth="1"/>
    <col min="6103" max="6107" width="9.5703125" bestFit="1" customWidth="1"/>
    <col min="6108" max="6108" width="10.140625" bestFit="1" customWidth="1"/>
    <col min="6109" max="6110" width="9.5703125" bestFit="1" customWidth="1"/>
    <col min="6111" max="6111" width="10.28515625" customWidth="1"/>
    <col min="6112" max="6119" width="9.5703125" bestFit="1" customWidth="1"/>
    <col min="6120" max="6120" width="9.5703125" customWidth="1"/>
    <col min="6121" max="6127" width="9.5703125" bestFit="1" customWidth="1"/>
    <col min="6128" max="6128" width="9.42578125" customWidth="1"/>
    <col min="6129" max="6144" width="9.5703125" bestFit="1" customWidth="1"/>
    <col min="6145" max="6146" width="12.5703125" bestFit="1" customWidth="1"/>
    <col min="6147" max="6147" width="11.42578125" bestFit="1" customWidth="1"/>
    <col min="6148" max="6148" width="11" bestFit="1" customWidth="1"/>
    <col min="6149" max="6149" width="11.7109375" bestFit="1" customWidth="1"/>
    <col min="6339" max="6339" width="6.7109375" customWidth="1"/>
    <col min="6340" max="6340" width="39.140625" customWidth="1"/>
    <col min="6341" max="6341" width="8.7109375" customWidth="1"/>
    <col min="6342" max="6342" width="11.7109375" customWidth="1"/>
    <col min="6343" max="6343" width="12.7109375" customWidth="1"/>
    <col min="6344" max="6344" width="12" customWidth="1"/>
    <col min="6345" max="6345" width="12.85546875" customWidth="1"/>
    <col min="6346" max="6346" width="11.42578125" customWidth="1"/>
    <col min="6347" max="6347" width="10.42578125" customWidth="1"/>
    <col min="6348" max="6348" width="11.7109375" customWidth="1"/>
    <col min="6349" max="6349" width="11.140625" customWidth="1"/>
    <col min="6350" max="6350" width="11.85546875" bestFit="1" customWidth="1"/>
    <col min="6351" max="6351" width="10.5703125" bestFit="1" customWidth="1"/>
    <col min="6352" max="6352" width="9.5703125" bestFit="1" customWidth="1"/>
    <col min="6353" max="6353" width="11.42578125" customWidth="1"/>
    <col min="6354" max="6354" width="10.5703125" customWidth="1"/>
    <col min="6355" max="6355" width="7.5703125" customWidth="1"/>
    <col min="6356" max="6356" width="9.5703125" bestFit="1" customWidth="1"/>
    <col min="6357" max="6357" width="11" bestFit="1" customWidth="1"/>
    <col min="6358" max="6358" width="10.140625" bestFit="1" customWidth="1"/>
    <col min="6359" max="6363" width="9.5703125" bestFit="1" customWidth="1"/>
    <col min="6364" max="6364" width="10.140625" bestFit="1" customWidth="1"/>
    <col min="6365" max="6366" width="9.5703125" bestFit="1" customWidth="1"/>
    <col min="6367" max="6367" width="10.28515625" customWidth="1"/>
    <col min="6368" max="6375" width="9.5703125" bestFit="1" customWidth="1"/>
    <col min="6376" max="6376" width="9.5703125" customWidth="1"/>
    <col min="6377" max="6383" width="9.5703125" bestFit="1" customWidth="1"/>
    <col min="6384" max="6384" width="9.42578125" customWidth="1"/>
    <col min="6385" max="6400" width="9.5703125" bestFit="1" customWidth="1"/>
    <col min="6401" max="6402" width="12.5703125" bestFit="1" customWidth="1"/>
    <col min="6403" max="6403" width="11.42578125" bestFit="1" customWidth="1"/>
    <col min="6404" max="6404" width="11" bestFit="1" customWidth="1"/>
    <col min="6405" max="6405" width="11.7109375" bestFit="1" customWidth="1"/>
    <col min="6595" max="6595" width="6.7109375" customWidth="1"/>
    <col min="6596" max="6596" width="39.140625" customWidth="1"/>
    <col min="6597" max="6597" width="8.7109375" customWidth="1"/>
    <col min="6598" max="6598" width="11.7109375" customWidth="1"/>
    <col min="6599" max="6599" width="12.7109375" customWidth="1"/>
    <col min="6600" max="6600" width="12" customWidth="1"/>
    <col min="6601" max="6601" width="12.85546875" customWidth="1"/>
    <col min="6602" max="6602" width="11.42578125" customWidth="1"/>
    <col min="6603" max="6603" width="10.42578125" customWidth="1"/>
    <col min="6604" max="6604" width="11.7109375" customWidth="1"/>
    <col min="6605" max="6605" width="11.140625" customWidth="1"/>
    <col min="6606" max="6606" width="11.85546875" bestFit="1" customWidth="1"/>
    <col min="6607" max="6607" width="10.5703125" bestFit="1" customWidth="1"/>
    <col min="6608" max="6608" width="9.5703125" bestFit="1" customWidth="1"/>
    <col min="6609" max="6609" width="11.42578125" customWidth="1"/>
    <col min="6610" max="6610" width="10.5703125" customWidth="1"/>
    <col min="6611" max="6611" width="7.5703125" customWidth="1"/>
    <col min="6612" max="6612" width="9.5703125" bestFit="1" customWidth="1"/>
    <col min="6613" max="6613" width="11" bestFit="1" customWidth="1"/>
    <col min="6614" max="6614" width="10.140625" bestFit="1" customWidth="1"/>
    <col min="6615" max="6619" width="9.5703125" bestFit="1" customWidth="1"/>
    <col min="6620" max="6620" width="10.140625" bestFit="1" customWidth="1"/>
    <col min="6621" max="6622" width="9.5703125" bestFit="1" customWidth="1"/>
    <col min="6623" max="6623" width="10.28515625" customWidth="1"/>
    <col min="6624" max="6631" width="9.5703125" bestFit="1" customWidth="1"/>
    <col min="6632" max="6632" width="9.5703125" customWidth="1"/>
    <col min="6633" max="6639" width="9.5703125" bestFit="1" customWidth="1"/>
    <col min="6640" max="6640" width="9.42578125" customWidth="1"/>
    <col min="6641" max="6656" width="9.5703125" bestFit="1" customWidth="1"/>
    <col min="6657" max="6658" width="12.5703125" bestFit="1" customWidth="1"/>
    <col min="6659" max="6659" width="11.42578125" bestFit="1" customWidth="1"/>
    <col min="6660" max="6660" width="11" bestFit="1" customWidth="1"/>
    <col min="6661" max="6661" width="11.7109375" bestFit="1" customWidth="1"/>
    <col min="6851" max="6851" width="6.7109375" customWidth="1"/>
    <col min="6852" max="6852" width="39.140625" customWidth="1"/>
    <col min="6853" max="6853" width="8.7109375" customWidth="1"/>
    <col min="6854" max="6854" width="11.7109375" customWidth="1"/>
    <col min="6855" max="6855" width="12.7109375" customWidth="1"/>
    <col min="6856" max="6856" width="12" customWidth="1"/>
    <col min="6857" max="6857" width="12.85546875" customWidth="1"/>
    <col min="6858" max="6858" width="11.42578125" customWidth="1"/>
    <col min="6859" max="6859" width="10.42578125" customWidth="1"/>
    <col min="6860" max="6860" width="11.7109375" customWidth="1"/>
    <col min="6861" max="6861" width="11.140625" customWidth="1"/>
    <col min="6862" max="6862" width="11.85546875" bestFit="1" customWidth="1"/>
    <col min="6863" max="6863" width="10.5703125" bestFit="1" customWidth="1"/>
    <col min="6864" max="6864" width="9.5703125" bestFit="1" customWidth="1"/>
    <col min="6865" max="6865" width="11.42578125" customWidth="1"/>
    <col min="6866" max="6866" width="10.5703125" customWidth="1"/>
    <col min="6867" max="6867" width="7.5703125" customWidth="1"/>
    <col min="6868" max="6868" width="9.5703125" bestFit="1" customWidth="1"/>
    <col min="6869" max="6869" width="11" bestFit="1" customWidth="1"/>
    <col min="6870" max="6870" width="10.140625" bestFit="1" customWidth="1"/>
    <col min="6871" max="6875" width="9.5703125" bestFit="1" customWidth="1"/>
    <col min="6876" max="6876" width="10.140625" bestFit="1" customWidth="1"/>
    <col min="6877" max="6878" width="9.5703125" bestFit="1" customWidth="1"/>
    <col min="6879" max="6879" width="10.28515625" customWidth="1"/>
    <col min="6880" max="6887" width="9.5703125" bestFit="1" customWidth="1"/>
    <col min="6888" max="6888" width="9.5703125" customWidth="1"/>
    <col min="6889" max="6895" width="9.5703125" bestFit="1" customWidth="1"/>
    <col min="6896" max="6896" width="9.42578125" customWidth="1"/>
    <col min="6897" max="6912" width="9.5703125" bestFit="1" customWidth="1"/>
    <col min="6913" max="6914" width="12.5703125" bestFit="1" customWidth="1"/>
    <col min="6915" max="6915" width="11.42578125" bestFit="1" customWidth="1"/>
    <col min="6916" max="6916" width="11" bestFit="1" customWidth="1"/>
    <col min="6917" max="6917" width="11.7109375" bestFit="1" customWidth="1"/>
    <col min="7107" max="7107" width="6.7109375" customWidth="1"/>
    <col min="7108" max="7108" width="39.140625" customWidth="1"/>
    <col min="7109" max="7109" width="8.7109375" customWidth="1"/>
    <col min="7110" max="7110" width="11.7109375" customWidth="1"/>
    <col min="7111" max="7111" width="12.7109375" customWidth="1"/>
    <col min="7112" max="7112" width="12" customWidth="1"/>
    <col min="7113" max="7113" width="12.85546875" customWidth="1"/>
    <col min="7114" max="7114" width="11.42578125" customWidth="1"/>
    <col min="7115" max="7115" width="10.42578125" customWidth="1"/>
    <col min="7116" max="7116" width="11.7109375" customWidth="1"/>
    <col min="7117" max="7117" width="11.140625" customWidth="1"/>
    <col min="7118" max="7118" width="11.85546875" bestFit="1" customWidth="1"/>
    <col min="7119" max="7119" width="10.5703125" bestFit="1" customWidth="1"/>
    <col min="7120" max="7120" width="9.5703125" bestFit="1" customWidth="1"/>
    <col min="7121" max="7121" width="11.42578125" customWidth="1"/>
    <col min="7122" max="7122" width="10.5703125" customWidth="1"/>
    <col min="7123" max="7123" width="7.5703125" customWidth="1"/>
    <col min="7124" max="7124" width="9.5703125" bestFit="1" customWidth="1"/>
    <col min="7125" max="7125" width="11" bestFit="1" customWidth="1"/>
    <col min="7126" max="7126" width="10.140625" bestFit="1" customWidth="1"/>
    <col min="7127" max="7131" width="9.5703125" bestFit="1" customWidth="1"/>
    <col min="7132" max="7132" width="10.140625" bestFit="1" customWidth="1"/>
    <col min="7133" max="7134" width="9.5703125" bestFit="1" customWidth="1"/>
    <col min="7135" max="7135" width="10.28515625" customWidth="1"/>
    <col min="7136" max="7143" width="9.5703125" bestFit="1" customWidth="1"/>
    <col min="7144" max="7144" width="9.5703125" customWidth="1"/>
    <col min="7145" max="7151" width="9.5703125" bestFit="1" customWidth="1"/>
    <col min="7152" max="7152" width="9.42578125" customWidth="1"/>
    <col min="7153" max="7168" width="9.5703125" bestFit="1" customWidth="1"/>
    <col min="7169" max="7170" width="12.5703125" bestFit="1" customWidth="1"/>
    <col min="7171" max="7171" width="11.42578125" bestFit="1" customWidth="1"/>
    <col min="7172" max="7172" width="11" bestFit="1" customWidth="1"/>
    <col min="7173" max="7173" width="11.7109375" bestFit="1" customWidth="1"/>
    <col min="7363" max="7363" width="6.7109375" customWidth="1"/>
    <col min="7364" max="7364" width="39.140625" customWidth="1"/>
    <col min="7365" max="7365" width="8.7109375" customWidth="1"/>
    <col min="7366" max="7366" width="11.7109375" customWidth="1"/>
    <col min="7367" max="7367" width="12.7109375" customWidth="1"/>
    <col min="7368" max="7368" width="12" customWidth="1"/>
    <col min="7369" max="7369" width="12.85546875" customWidth="1"/>
    <col min="7370" max="7370" width="11.42578125" customWidth="1"/>
    <col min="7371" max="7371" width="10.42578125" customWidth="1"/>
    <col min="7372" max="7372" width="11.7109375" customWidth="1"/>
    <col min="7373" max="7373" width="11.140625" customWidth="1"/>
    <col min="7374" max="7374" width="11.85546875" bestFit="1" customWidth="1"/>
    <col min="7375" max="7375" width="10.5703125" bestFit="1" customWidth="1"/>
    <col min="7376" max="7376" width="9.5703125" bestFit="1" customWidth="1"/>
    <col min="7377" max="7377" width="11.42578125" customWidth="1"/>
    <col min="7378" max="7378" width="10.5703125" customWidth="1"/>
    <col min="7379" max="7379" width="7.5703125" customWidth="1"/>
    <col min="7380" max="7380" width="9.5703125" bestFit="1" customWidth="1"/>
    <col min="7381" max="7381" width="11" bestFit="1" customWidth="1"/>
    <col min="7382" max="7382" width="10.140625" bestFit="1" customWidth="1"/>
    <col min="7383" max="7387" width="9.5703125" bestFit="1" customWidth="1"/>
    <col min="7388" max="7388" width="10.140625" bestFit="1" customWidth="1"/>
    <col min="7389" max="7390" width="9.5703125" bestFit="1" customWidth="1"/>
    <col min="7391" max="7391" width="10.28515625" customWidth="1"/>
    <col min="7392" max="7399" width="9.5703125" bestFit="1" customWidth="1"/>
    <col min="7400" max="7400" width="9.5703125" customWidth="1"/>
    <col min="7401" max="7407" width="9.5703125" bestFit="1" customWidth="1"/>
    <col min="7408" max="7408" width="9.42578125" customWidth="1"/>
    <col min="7409" max="7424" width="9.5703125" bestFit="1" customWidth="1"/>
    <col min="7425" max="7426" width="12.5703125" bestFit="1" customWidth="1"/>
    <col min="7427" max="7427" width="11.42578125" bestFit="1" customWidth="1"/>
    <col min="7428" max="7428" width="11" bestFit="1" customWidth="1"/>
    <col min="7429" max="7429" width="11.7109375" bestFit="1" customWidth="1"/>
    <col min="7619" max="7619" width="6.7109375" customWidth="1"/>
    <col min="7620" max="7620" width="39.140625" customWidth="1"/>
    <col min="7621" max="7621" width="8.7109375" customWidth="1"/>
    <col min="7622" max="7622" width="11.7109375" customWidth="1"/>
    <col min="7623" max="7623" width="12.7109375" customWidth="1"/>
    <col min="7624" max="7624" width="12" customWidth="1"/>
    <col min="7625" max="7625" width="12.85546875" customWidth="1"/>
    <col min="7626" max="7626" width="11.42578125" customWidth="1"/>
    <col min="7627" max="7627" width="10.42578125" customWidth="1"/>
    <col min="7628" max="7628" width="11.7109375" customWidth="1"/>
    <col min="7629" max="7629" width="11.140625" customWidth="1"/>
    <col min="7630" max="7630" width="11.85546875" bestFit="1" customWidth="1"/>
    <col min="7631" max="7631" width="10.5703125" bestFit="1" customWidth="1"/>
    <col min="7632" max="7632" width="9.5703125" bestFit="1" customWidth="1"/>
    <col min="7633" max="7633" width="11.42578125" customWidth="1"/>
    <col min="7634" max="7634" width="10.5703125" customWidth="1"/>
    <col min="7635" max="7635" width="7.5703125" customWidth="1"/>
    <col min="7636" max="7636" width="9.5703125" bestFit="1" customWidth="1"/>
    <col min="7637" max="7637" width="11" bestFit="1" customWidth="1"/>
    <col min="7638" max="7638" width="10.140625" bestFit="1" customWidth="1"/>
    <col min="7639" max="7643" width="9.5703125" bestFit="1" customWidth="1"/>
    <col min="7644" max="7644" width="10.140625" bestFit="1" customWidth="1"/>
    <col min="7645" max="7646" width="9.5703125" bestFit="1" customWidth="1"/>
    <col min="7647" max="7647" width="10.28515625" customWidth="1"/>
    <col min="7648" max="7655" width="9.5703125" bestFit="1" customWidth="1"/>
    <col min="7656" max="7656" width="9.5703125" customWidth="1"/>
    <col min="7657" max="7663" width="9.5703125" bestFit="1" customWidth="1"/>
    <col min="7664" max="7664" width="9.42578125" customWidth="1"/>
    <col min="7665" max="7680" width="9.5703125" bestFit="1" customWidth="1"/>
    <col min="7681" max="7682" width="12.5703125" bestFit="1" customWidth="1"/>
    <col min="7683" max="7683" width="11.42578125" bestFit="1" customWidth="1"/>
    <col min="7684" max="7684" width="11" bestFit="1" customWidth="1"/>
    <col min="7685" max="7685" width="11.7109375" bestFit="1" customWidth="1"/>
    <col min="7875" max="7875" width="6.7109375" customWidth="1"/>
    <col min="7876" max="7876" width="39.140625" customWidth="1"/>
    <col min="7877" max="7877" width="8.7109375" customWidth="1"/>
    <col min="7878" max="7878" width="11.7109375" customWidth="1"/>
    <col min="7879" max="7879" width="12.7109375" customWidth="1"/>
    <col min="7880" max="7880" width="12" customWidth="1"/>
    <col min="7881" max="7881" width="12.85546875" customWidth="1"/>
    <col min="7882" max="7882" width="11.42578125" customWidth="1"/>
    <col min="7883" max="7883" width="10.42578125" customWidth="1"/>
    <col min="7884" max="7884" width="11.7109375" customWidth="1"/>
    <col min="7885" max="7885" width="11.140625" customWidth="1"/>
    <col min="7886" max="7886" width="11.85546875" bestFit="1" customWidth="1"/>
    <col min="7887" max="7887" width="10.5703125" bestFit="1" customWidth="1"/>
    <col min="7888" max="7888" width="9.5703125" bestFit="1" customWidth="1"/>
    <col min="7889" max="7889" width="11.42578125" customWidth="1"/>
    <col min="7890" max="7890" width="10.5703125" customWidth="1"/>
    <col min="7891" max="7891" width="7.5703125" customWidth="1"/>
    <col min="7892" max="7892" width="9.5703125" bestFit="1" customWidth="1"/>
    <col min="7893" max="7893" width="11" bestFit="1" customWidth="1"/>
    <col min="7894" max="7894" width="10.140625" bestFit="1" customWidth="1"/>
    <col min="7895" max="7899" width="9.5703125" bestFit="1" customWidth="1"/>
    <col min="7900" max="7900" width="10.140625" bestFit="1" customWidth="1"/>
    <col min="7901" max="7902" width="9.5703125" bestFit="1" customWidth="1"/>
    <col min="7903" max="7903" width="10.28515625" customWidth="1"/>
    <col min="7904" max="7911" width="9.5703125" bestFit="1" customWidth="1"/>
    <col min="7912" max="7912" width="9.5703125" customWidth="1"/>
    <col min="7913" max="7919" width="9.5703125" bestFit="1" customWidth="1"/>
    <col min="7920" max="7920" width="9.42578125" customWidth="1"/>
    <col min="7921" max="7936" width="9.5703125" bestFit="1" customWidth="1"/>
    <col min="7937" max="7938" width="12.5703125" bestFit="1" customWidth="1"/>
    <col min="7939" max="7939" width="11.42578125" bestFit="1" customWidth="1"/>
    <col min="7940" max="7940" width="11" bestFit="1" customWidth="1"/>
    <col min="7941" max="7941" width="11.7109375" bestFit="1" customWidth="1"/>
    <col min="8131" max="8131" width="6.7109375" customWidth="1"/>
    <col min="8132" max="8132" width="39.140625" customWidth="1"/>
    <col min="8133" max="8133" width="8.7109375" customWidth="1"/>
    <col min="8134" max="8134" width="11.7109375" customWidth="1"/>
    <col min="8135" max="8135" width="12.7109375" customWidth="1"/>
    <col min="8136" max="8136" width="12" customWidth="1"/>
    <col min="8137" max="8137" width="12.85546875" customWidth="1"/>
    <col min="8138" max="8138" width="11.42578125" customWidth="1"/>
    <col min="8139" max="8139" width="10.42578125" customWidth="1"/>
    <col min="8140" max="8140" width="11.7109375" customWidth="1"/>
    <col min="8141" max="8141" width="11.140625" customWidth="1"/>
    <col min="8142" max="8142" width="11.85546875" bestFit="1" customWidth="1"/>
    <col min="8143" max="8143" width="10.5703125" bestFit="1" customWidth="1"/>
    <col min="8144" max="8144" width="9.5703125" bestFit="1" customWidth="1"/>
    <col min="8145" max="8145" width="11.42578125" customWidth="1"/>
    <col min="8146" max="8146" width="10.5703125" customWidth="1"/>
    <col min="8147" max="8147" width="7.5703125" customWidth="1"/>
    <col min="8148" max="8148" width="9.5703125" bestFit="1" customWidth="1"/>
    <col min="8149" max="8149" width="11" bestFit="1" customWidth="1"/>
    <col min="8150" max="8150" width="10.140625" bestFit="1" customWidth="1"/>
    <col min="8151" max="8155" width="9.5703125" bestFit="1" customWidth="1"/>
    <col min="8156" max="8156" width="10.140625" bestFit="1" customWidth="1"/>
    <col min="8157" max="8158" width="9.5703125" bestFit="1" customWidth="1"/>
    <col min="8159" max="8159" width="10.28515625" customWidth="1"/>
    <col min="8160" max="8167" width="9.5703125" bestFit="1" customWidth="1"/>
    <col min="8168" max="8168" width="9.5703125" customWidth="1"/>
    <col min="8169" max="8175" width="9.5703125" bestFit="1" customWidth="1"/>
    <col min="8176" max="8176" width="9.42578125" customWidth="1"/>
    <col min="8177" max="8192" width="9.5703125" bestFit="1" customWidth="1"/>
    <col min="8193" max="8194" width="12.5703125" bestFit="1" customWidth="1"/>
    <col min="8195" max="8195" width="11.42578125" bestFit="1" customWidth="1"/>
    <col min="8196" max="8196" width="11" bestFit="1" customWidth="1"/>
    <col min="8197" max="8197" width="11.7109375" bestFit="1" customWidth="1"/>
    <col min="8387" max="8387" width="6.7109375" customWidth="1"/>
    <col min="8388" max="8388" width="39.140625" customWidth="1"/>
    <col min="8389" max="8389" width="8.7109375" customWidth="1"/>
    <col min="8390" max="8390" width="11.7109375" customWidth="1"/>
    <col min="8391" max="8391" width="12.7109375" customWidth="1"/>
    <col min="8392" max="8392" width="12" customWidth="1"/>
    <col min="8393" max="8393" width="12.85546875" customWidth="1"/>
    <col min="8394" max="8394" width="11.42578125" customWidth="1"/>
    <col min="8395" max="8395" width="10.42578125" customWidth="1"/>
    <col min="8396" max="8396" width="11.7109375" customWidth="1"/>
    <col min="8397" max="8397" width="11.140625" customWidth="1"/>
    <col min="8398" max="8398" width="11.85546875" bestFit="1" customWidth="1"/>
    <col min="8399" max="8399" width="10.5703125" bestFit="1" customWidth="1"/>
    <col min="8400" max="8400" width="9.5703125" bestFit="1" customWidth="1"/>
    <col min="8401" max="8401" width="11.42578125" customWidth="1"/>
    <col min="8402" max="8402" width="10.5703125" customWidth="1"/>
    <col min="8403" max="8403" width="7.5703125" customWidth="1"/>
    <col min="8404" max="8404" width="9.5703125" bestFit="1" customWidth="1"/>
    <col min="8405" max="8405" width="11" bestFit="1" customWidth="1"/>
    <col min="8406" max="8406" width="10.140625" bestFit="1" customWidth="1"/>
    <col min="8407" max="8411" width="9.5703125" bestFit="1" customWidth="1"/>
    <col min="8412" max="8412" width="10.140625" bestFit="1" customWidth="1"/>
    <col min="8413" max="8414" width="9.5703125" bestFit="1" customWidth="1"/>
    <col min="8415" max="8415" width="10.28515625" customWidth="1"/>
    <col min="8416" max="8423" width="9.5703125" bestFit="1" customWidth="1"/>
    <col min="8424" max="8424" width="9.5703125" customWidth="1"/>
    <col min="8425" max="8431" width="9.5703125" bestFit="1" customWidth="1"/>
    <col min="8432" max="8432" width="9.42578125" customWidth="1"/>
    <col min="8433" max="8448" width="9.5703125" bestFit="1" customWidth="1"/>
    <col min="8449" max="8450" width="12.5703125" bestFit="1" customWidth="1"/>
    <col min="8451" max="8451" width="11.42578125" bestFit="1" customWidth="1"/>
    <col min="8452" max="8452" width="11" bestFit="1" customWidth="1"/>
    <col min="8453" max="8453" width="11.7109375" bestFit="1" customWidth="1"/>
    <col min="8643" max="8643" width="6.7109375" customWidth="1"/>
    <col min="8644" max="8644" width="39.140625" customWidth="1"/>
    <col min="8645" max="8645" width="8.7109375" customWidth="1"/>
    <col min="8646" max="8646" width="11.7109375" customWidth="1"/>
    <col min="8647" max="8647" width="12.7109375" customWidth="1"/>
    <col min="8648" max="8648" width="12" customWidth="1"/>
    <col min="8649" max="8649" width="12.85546875" customWidth="1"/>
    <col min="8650" max="8650" width="11.42578125" customWidth="1"/>
    <col min="8651" max="8651" width="10.42578125" customWidth="1"/>
    <col min="8652" max="8652" width="11.7109375" customWidth="1"/>
    <col min="8653" max="8653" width="11.140625" customWidth="1"/>
    <col min="8654" max="8654" width="11.85546875" bestFit="1" customWidth="1"/>
    <col min="8655" max="8655" width="10.5703125" bestFit="1" customWidth="1"/>
    <col min="8656" max="8656" width="9.5703125" bestFit="1" customWidth="1"/>
    <col min="8657" max="8657" width="11.42578125" customWidth="1"/>
    <col min="8658" max="8658" width="10.5703125" customWidth="1"/>
    <col min="8659" max="8659" width="7.5703125" customWidth="1"/>
    <col min="8660" max="8660" width="9.5703125" bestFit="1" customWidth="1"/>
    <col min="8661" max="8661" width="11" bestFit="1" customWidth="1"/>
    <col min="8662" max="8662" width="10.140625" bestFit="1" customWidth="1"/>
    <col min="8663" max="8667" width="9.5703125" bestFit="1" customWidth="1"/>
    <col min="8668" max="8668" width="10.140625" bestFit="1" customWidth="1"/>
    <col min="8669" max="8670" width="9.5703125" bestFit="1" customWidth="1"/>
    <col min="8671" max="8671" width="10.28515625" customWidth="1"/>
    <col min="8672" max="8679" width="9.5703125" bestFit="1" customWidth="1"/>
    <col min="8680" max="8680" width="9.5703125" customWidth="1"/>
    <col min="8681" max="8687" width="9.5703125" bestFit="1" customWidth="1"/>
    <col min="8688" max="8688" width="9.42578125" customWidth="1"/>
    <col min="8689" max="8704" width="9.5703125" bestFit="1" customWidth="1"/>
    <col min="8705" max="8706" width="12.5703125" bestFit="1" customWidth="1"/>
    <col min="8707" max="8707" width="11.42578125" bestFit="1" customWidth="1"/>
    <col min="8708" max="8708" width="11" bestFit="1" customWidth="1"/>
    <col min="8709" max="8709" width="11.7109375" bestFit="1" customWidth="1"/>
    <col min="8899" max="8899" width="6.7109375" customWidth="1"/>
    <col min="8900" max="8900" width="39.140625" customWidth="1"/>
    <col min="8901" max="8901" width="8.7109375" customWidth="1"/>
    <col min="8902" max="8902" width="11.7109375" customWidth="1"/>
    <col min="8903" max="8903" width="12.7109375" customWidth="1"/>
    <col min="8904" max="8904" width="12" customWidth="1"/>
    <col min="8905" max="8905" width="12.85546875" customWidth="1"/>
    <col min="8906" max="8906" width="11.42578125" customWidth="1"/>
    <col min="8907" max="8907" width="10.42578125" customWidth="1"/>
    <col min="8908" max="8908" width="11.7109375" customWidth="1"/>
    <col min="8909" max="8909" width="11.140625" customWidth="1"/>
    <col min="8910" max="8910" width="11.85546875" bestFit="1" customWidth="1"/>
    <col min="8911" max="8911" width="10.5703125" bestFit="1" customWidth="1"/>
    <col min="8912" max="8912" width="9.5703125" bestFit="1" customWidth="1"/>
    <col min="8913" max="8913" width="11.42578125" customWidth="1"/>
    <col min="8914" max="8914" width="10.5703125" customWidth="1"/>
    <col min="8915" max="8915" width="7.5703125" customWidth="1"/>
    <col min="8916" max="8916" width="9.5703125" bestFit="1" customWidth="1"/>
    <col min="8917" max="8917" width="11" bestFit="1" customWidth="1"/>
    <col min="8918" max="8918" width="10.140625" bestFit="1" customWidth="1"/>
    <col min="8919" max="8923" width="9.5703125" bestFit="1" customWidth="1"/>
    <col min="8924" max="8924" width="10.140625" bestFit="1" customWidth="1"/>
    <col min="8925" max="8926" width="9.5703125" bestFit="1" customWidth="1"/>
    <col min="8927" max="8927" width="10.28515625" customWidth="1"/>
    <col min="8928" max="8935" width="9.5703125" bestFit="1" customWidth="1"/>
    <col min="8936" max="8936" width="9.5703125" customWidth="1"/>
    <col min="8937" max="8943" width="9.5703125" bestFit="1" customWidth="1"/>
    <col min="8944" max="8944" width="9.42578125" customWidth="1"/>
    <col min="8945" max="8960" width="9.5703125" bestFit="1" customWidth="1"/>
    <col min="8961" max="8962" width="12.5703125" bestFit="1" customWidth="1"/>
    <col min="8963" max="8963" width="11.42578125" bestFit="1" customWidth="1"/>
    <col min="8964" max="8964" width="11" bestFit="1" customWidth="1"/>
    <col min="8965" max="8965" width="11.7109375" bestFit="1" customWidth="1"/>
    <col min="9155" max="9155" width="6.7109375" customWidth="1"/>
    <col min="9156" max="9156" width="39.140625" customWidth="1"/>
    <col min="9157" max="9157" width="8.7109375" customWidth="1"/>
    <col min="9158" max="9158" width="11.7109375" customWidth="1"/>
    <col min="9159" max="9159" width="12.7109375" customWidth="1"/>
    <col min="9160" max="9160" width="12" customWidth="1"/>
    <col min="9161" max="9161" width="12.85546875" customWidth="1"/>
    <col min="9162" max="9162" width="11.42578125" customWidth="1"/>
    <col min="9163" max="9163" width="10.42578125" customWidth="1"/>
    <col min="9164" max="9164" width="11.7109375" customWidth="1"/>
    <col min="9165" max="9165" width="11.140625" customWidth="1"/>
    <col min="9166" max="9166" width="11.85546875" bestFit="1" customWidth="1"/>
    <col min="9167" max="9167" width="10.5703125" bestFit="1" customWidth="1"/>
    <col min="9168" max="9168" width="9.5703125" bestFit="1" customWidth="1"/>
    <col min="9169" max="9169" width="11.42578125" customWidth="1"/>
    <col min="9170" max="9170" width="10.5703125" customWidth="1"/>
    <col min="9171" max="9171" width="7.5703125" customWidth="1"/>
    <col min="9172" max="9172" width="9.5703125" bestFit="1" customWidth="1"/>
    <col min="9173" max="9173" width="11" bestFit="1" customWidth="1"/>
    <col min="9174" max="9174" width="10.140625" bestFit="1" customWidth="1"/>
    <col min="9175" max="9179" width="9.5703125" bestFit="1" customWidth="1"/>
    <col min="9180" max="9180" width="10.140625" bestFit="1" customWidth="1"/>
    <col min="9181" max="9182" width="9.5703125" bestFit="1" customWidth="1"/>
    <col min="9183" max="9183" width="10.28515625" customWidth="1"/>
    <col min="9184" max="9191" width="9.5703125" bestFit="1" customWidth="1"/>
    <col min="9192" max="9192" width="9.5703125" customWidth="1"/>
    <col min="9193" max="9199" width="9.5703125" bestFit="1" customWidth="1"/>
    <col min="9200" max="9200" width="9.42578125" customWidth="1"/>
    <col min="9201" max="9216" width="9.5703125" bestFit="1" customWidth="1"/>
    <col min="9217" max="9218" width="12.5703125" bestFit="1" customWidth="1"/>
    <col min="9219" max="9219" width="11.42578125" bestFit="1" customWidth="1"/>
    <col min="9220" max="9220" width="11" bestFit="1" customWidth="1"/>
    <col min="9221" max="9221" width="11.7109375" bestFit="1" customWidth="1"/>
    <col min="9411" max="9411" width="6.7109375" customWidth="1"/>
    <col min="9412" max="9412" width="39.140625" customWidth="1"/>
    <col min="9413" max="9413" width="8.7109375" customWidth="1"/>
    <col min="9414" max="9414" width="11.7109375" customWidth="1"/>
    <col min="9415" max="9415" width="12.7109375" customWidth="1"/>
    <col min="9416" max="9416" width="12" customWidth="1"/>
    <col min="9417" max="9417" width="12.85546875" customWidth="1"/>
    <col min="9418" max="9418" width="11.42578125" customWidth="1"/>
    <col min="9419" max="9419" width="10.42578125" customWidth="1"/>
    <col min="9420" max="9420" width="11.7109375" customWidth="1"/>
    <col min="9421" max="9421" width="11.140625" customWidth="1"/>
    <col min="9422" max="9422" width="11.85546875" bestFit="1" customWidth="1"/>
    <col min="9423" max="9423" width="10.5703125" bestFit="1" customWidth="1"/>
    <col min="9424" max="9424" width="9.5703125" bestFit="1" customWidth="1"/>
    <col min="9425" max="9425" width="11.42578125" customWidth="1"/>
    <col min="9426" max="9426" width="10.5703125" customWidth="1"/>
    <col min="9427" max="9427" width="7.5703125" customWidth="1"/>
    <col min="9428" max="9428" width="9.5703125" bestFit="1" customWidth="1"/>
    <col min="9429" max="9429" width="11" bestFit="1" customWidth="1"/>
    <col min="9430" max="9430" width="10.140625" bestFit="1" customWidth="1"/>
    <col min="9431" max="9435" width="9.5703125" bestFit="1" customWidth="1"/>
    <col min="9436" max="9436" width="10.140625" bestFit="1" customWidth="1"/>
    <col min="9437" max="9438" width="9.5703125" bestFit="1" customWidth="1"/>
    <col min="9439" max="9439" width="10.28515625" customWidth="1"/>
    <col min="9440" max="9447" width="9.5703125" bestFit="1" customWidth="1"/>
    <col min="9448" max="9448" width="9.5703125" customWidth="1"/>
    <col min="9449" max="9455" width="9.5703125" bestFit="1" customWidth="1"/>
    <col min="9456" max="9456" width="9.42578125" customWidth="1"/>
    <col min="9457" max="9472" width="9.5703125" bestFit="1" customWidth="1"/>
    <col min="9473" max="9474" width="12.5703125" bestFit="1" customWidth="1"/>
    <col min="9475" max="9475" width="11.42578125" bestFit="1" customWidth="1"/>
    <col min="9476" max="9476" width="11" bestFit="1" customWidth="1"/>
    <col min="9477" max="9477" width="11.7109375" bestFit="1" customWidth="1"/>
    <col min="9667" max="9667" width="6.7109375" customWidth="1"/>
    <col min="9668" max="9668" width="39.140625" customWidth="1"/>
    <col min="9669" max="9669" width="8.7109375" customWidth="1"/>
    <col min="9670" max="9670" width="11.7109375" customWidth="1"/>
    <col min="9671" max="9671" width="12.7109375" customWidth="1"/>
    <col min="9672" max="9672" width="12" customWidth="1"/>
    <col min="9673" max="9673" width="12.85546875" customWidth="1"/>
    <col min="9674" max="9674" width="11.42578125" customWidth="1"/>
    <col min="9675" max="9675" width="10.42578125" customWidth="1"/>
    <col min="9676" max="9676" width="11.7109375" customWidth="1"/>
    <col min="9677" max="9677" width="11.140625" customWidth="1"/>
    <col min="9678" max="9678" width="11.85546875" bestFit="1" customWidth="1"/>
    <col min="9679" max="9679" width="10.5703125" bestFit="1" customWidth="1"/>
    <col min="9680" max="9680" width="9.5703125" bestFit="1" customWidth="1"/>
    <col min="9681" max="9681" width="11.42578125" customWidth="1"/>
    <col min="9682" max="9682" width="10.5703125" customWidth="1"/>
    <col min="9683" max="9683" width="7.5703125" customWidth="1"/>
    <col min="9684" max="9684" width="9.5703125" bestFit="1" customWidth="1"/>
    <col min="9685" max="9685" width="11" bestFit="1" customWidth="1"/>
    <col min="9686" max="9686" width="10.140625" bestFit="1" customWidth="1"/>
    <col min="9687" max="9691" width="9.5703125" bestFit="1" customWidth="1"/>
    <col min="9692" max="9692" width="10.140625" bestFit="1" customWidth="1"/>
    <col min="9693" max="9694" width="9.5703125" bestFit="1" customWidth="1"/>
    <col min="9695" max="9695" width="10.28515625" customWidth="1"/>
    <col min="9696" max="9703" width="9.5703125" bestFit="1" customWidth="1"/>
    <col min="9704" max="9704" width="9.5703125" customWidth="1"/>
    <col min="9705" max="9711" width="9.5703125" bestFit="1" customWidth="1"/>
    <col min="9712" max="9712" width="9.42578125" customWidth="1"/>
    <col min="9713" max="9728" width="9.5703125" bestFit="1" customWidth="1"/>
    <col min="9729" max="9730" width="12.5703125" bestFit="1" customWidth="1"/>
    <col min="9731" max="9731" width="11.42578125" bestFit="1" customWidth="1"/>
    <col min="9732" max="9732" width="11" bestFit="1" customWidth="1"/>
    <col min="9733" max="9733" width="11.7109375" bestFit="1" customWidth="1"/>
    <col min="9923" max="9923" width="6.7109375" customWidth="1"/>
    <col min="9924" max="9924" width="39.140625" customWidth="1"/>
    <col min="9925" max="9925" width="8.7109375" customWidth="1"/>
    <col min="9926" max="9926" width="11.7109375" customWidth="1"/>
    <col min="9927" max="9927" width="12.7109375" customWidth="1"/>
    <col min="9928" max="9928" width="12" customWidth="1"/>
    <col min="9929" max="9929" width="12.85546875" customWidth="1"/>
    <col min="9930" max="9930" width="11.42578125" customWidth="1"/>
    <col min="9931" max="9931" width="10.42578125" customWidth="1"/>
    <col min="9932" max="9932" width="11.7109375" customWidth="1"/>
    <col min="9933" max="9933" width="11.140625" customWidth="1"/>
    <col min="9934" max="9934" width="11.85546875" bestFit="1" customWidth="1"/>
    <col min="9935" max="9935" width="10.5703125" bestFit="1" customWidth="1"/>
    <col min="9936" max="9936" width="9.5703125" bestFit="1" customWidth="1"/>
    <col min="9937" max="9937" width="11.42578125" customWidth="1"/>
    <col min="9938" max="9938" width="10.5703125" customWidth="1"/>
    <col min="9939" max="9939" width="7.5703125" customWidth="1"/>
    <col min="9940" max="9940" width="9.5703125" bestFit="1" customWidth="1"/>
    <col min="9941" max="9941" width="11" bestFit="1" customWidth="1"/>
    <col min="9942" max="9942" width="10.140625" bestFit="1" customWidth="1"/>
    <col min="9943" max="9947" width="9.5703125" bestFit="1" customWidth="1"/>
    <col min="9948" max="9948" width="10.140625" bestFit="1" customWidth="1"/>
    <col min="9949" max="9950" width="9.5703125" bestFit="1" customWidth="1"/>
    <col min="9951" max="9951" width="10.28515625" customWidth="1"/>
    <col min="9952" max="9959" width="9.5703125" bestFit="1" customWidth="1"/>
    <col min="9960" max="9960" width="9.5703125" customWidth="1"/>
    <col min="9961" max="9967" width="9.5703125" bestFit="1" customWidth="1"/>
    <col min="9968" max="9968" width="9.42578125" customWidth="1"/>
    <col min="9969" max="9984" width="9.5703125" bestFit="1" customWidth="1"/>
    <col min="9985" max="9986" width="12.5703125" bestFit="1" customWidth="1"/>
    <col min="9987" max="9987" width="11.42578125" bestFit="1" customWidth="1"/>
    <col min="9988" max="9988" width="11" bestFit="1" customWidth="1"/>
    <col min="9989" max="9989" width="11.7109375" bestFit="1" customWidth="1"/>
    <col min="10179" max="10179" width="6.7109375" customWidth="1"/>
    <col min="10180" max="10180" width="39.140625" customWidth="1"/>
    <col min="10181" max="10181" width="8.7109375" customWidth="1"/>
    <col min="10182" max="10182" width="11.7109375" customWidth="1"/>
    <col min="10183" max="10183" width="12.7109375" customWidth="1"/>
    <col min="10184" max="10184" width="12" customWidth="1"/>
    <col min="10185" max="10185" width="12.85546875" customWidth="1"/>
    <col min="10186" max="10186" width="11.42578125" customWidth="1"/>
    <col min="10187" max="10187" width="10.42578125" customWidth="1"/>
    <col min="10188" max="10188" width="11.7109375" customWidth="1"/>
    <col min="10189" max="10189" width="11.140625" customWidth="1"/>
    <col min="10190" max="10190" width="11.85546875" bestFit="1" customWidth="1"/>
    <col min="10191" max="10191" width="10.5703125" bestFit="1" customWidth="1"/>
    <col min="10192" max="10192" width="9.5703125" bestFit="1" customWidth="1"/>
    <col min="10193" max="10193" width="11.42578125" customWidth="1"/>
    <col min="10194" max="10194" width="10.5703125" customWidth="1"/>
    <col min="10195" max="10195" width="7.5703125" customWidth="1"/>
    <col min="10196" max="10196" width="9.5703125" bestFit="1" customWidth="1"/>
    <col min="10197" max="10197" width="11" bestFit="1" customWidth="1"/>
    <col min="10198" max="10198" width="10.140625" bestFit="1" customWidth="1"/>
    <col min="10199" max="10203" width="9.5703125" bestFit="1" customWidth="1"/>
    <col min="10204" max="10204" width="10.140625" bestFit="1" customWidth="1"/>
    <col min="10205" max="10206" width="9.5703125" bestFit="1" customWidth="1"/>
    <col min="10207" max="10207" width="10.28515625" customWidth="1"/>
    <col min="10208" max="10215" width="9.5703125" bestFit="1" customWidth="1"/>
    <col min="10216" max="10216" width="9.5703125" customWidth="1"/>
    <col min="10217" max="10223" width="9.5703125" bestFit="1" customWidth="1"/>
    <col min="10224" max="10224" width="9.42578125" customWidth="1"/>
    <col min="10225" max="10240" width="9.5703125" bestFit="1" customWidth="1"/>
    <col min="10241" max="10242" width="12.5703125" bestFit="1" customWidth="1"/>
    <col min="10243" max="10243" width="11.42578125" bestFit="1" customWidth="1"/>
    <col min="10244" max="10244" width="11" bestFit="1" customWidth="1"/>
    <col min="10245" max="10245" width="11.7109375" bestFit="1" customWidth="1"/>
    <col min="10435" max="10435" width="6.7109375" customWidth="1"/>
    <col min="10436" max="10436" width="39.140625" customWidth="1"/>
    <col min="10437" max="10437" width="8.7109375" customWidth="1"/>
    <col min="10438" max="10438" width="11.7109375" customWidth="1"/>
    <col min="10439" max="10439" width="12.7109375" customWidth="1"/>
    <col min="10440" max="10440" width="12" customWidth="1"/>
    <col min="10441" max="10441" width="12.85546875" customWidth="1"/>
    <col min="10442" max="10442" width="11.42578125" customWidth="1"/>
    <col min="10443" max="10443" width="10.42578125" customWidth="1"/>
    <col min="10444" max="10444" width="11.7109375" customWidth="1"/>
    <col min="10445" max="10445" width="11.140625" customWidth="1"/>
    <col min="10446" max="10446" width="11.85546875" bestFit="1" customWidth="1"/>
    <col min="10447" max="10447" width="10.5703125" bestFit="1" customWidth="1"/>
    <col min="10448" max="10448" width="9.5703125" bestFit="1" customWidth="1"/>
    <col min="10449" max="10449" width="11.42578125" customWidth="1"/>
    <col min="10450" max="10450" width="10.5703125" customWidth="1"/>
    <col min="10451" max="10451" width="7.5703125" customWidth="1"/>
    <col min="10452" max="10452" width="9.5703125" bestFit="1" customWidth="1"/>
    <col min="10453" max="10453" width="11" bestFit="1" customWidth="1"/>
    <col min="10454" max="10454" width="10.140625" bestFit="1" customWidth="1"/>
    <col min="10455" max="10459" width="9.5703125" bestFit="1" customWidth="1"/>
    <col min="10460" max="10460" width="10.140625" bestFit="1" customWidth="1"/>
    <col min="10461" max="10462" width="9.5703125" bestFit="1" customWidth="1"/>
    <col min="10463" max="10463" width="10.28515625" customWidth="1"/>
    <col min="10464" max="10471" width="9.5703125" bestFit="1" customWidth="1"/>
    <col min="10472" max="10472" width="9.5703125" customWidth="1"/>
    <col min="10473" max="10479" width="9.5703125" bestFit="1" customWidth="1"/>
    <col min="10480" max="10480" width="9.42578125" customWidth="1"/>
    <col min="10481" max="10496" width="9.5703125" bestFit="1" customWidth="1"/>
    <col min="10497" max="10498" width="12.5703125" bestFit="1" customWidth="1"/>
    <col min="10499" max="10499" width="11.42578125" bestFit="1" customWidth="1"/>
    <col min="10500" max="10500" width="11" bestFit="1" customWidth="1"/>
    <col min="10501" max="10501" width="11.7109375" bestFit="1" customWidth="1"/>
    <col min="10691" max="10691" width="6.7109375" customWidth="1"/>
    <col min="10692" max="10692" width="39.140625" customWidth="1"/>
    <col min="10693" max="10693" width="8.7109375" customWidth="1"/>
    <col min="10694" max="10694" width="11.7109375" customWidth="1"/>
    <col min="10695" max="10695" width="12.7109375" customWidth="1"/>
    <col min="10696" max="10696" width="12" customWidth="1"/>
    <col min="10697" max="10697" width="12.85546875" customWidth="1"/>
    <col min="10698" max="10698" width="11.42578125" customWidth="1"/>
    <col min="10699" max="10699" width="10.42578125" customWidth="1"/>
    <col min="10700" max="10700" width="11.7109375" customWidth="1"/>
    <col min="10701" max="10701" width="11.140625" customWidth="1"/>
    <col min="10702" max="10702" width="11.85546875" bestFit="1" customWidth="1"/>
    <col min="10703" max="10703" width="10.5703125" bestFit="1" customWidth="1"/>
    <col min="10704" max="10704" width="9.5703125" bestFit="1" customWidth="1"/>
    <col min="10705" max="10705" width="11.42578125" customWidth="1"/>
    <col min="10706" max="10706" width="10.5703125" customWidth="1"/>
    <col min="10707" max="10707" width="7.5703125" customWidth="1"/>
    <col min="10708" max="10708" width="9.5703125" bestFit="1" customWidth="1"/>
    <col min="10709" max="10709" width="11" bestFit="1" customWidth="1"/>
    <col min="10710" max="10710" width="10.140625" bestFit="1" customWidth="1"/>
    <col min="10711" max="10715" width="9.5703125" bestFit="1" customWidth="1"/>
    <col min="10716" max="10716" width="10.140625" bestFit="1" customWidth="1"/>
    <col min="10717" max="10718" width="9.5703125" bestFit="1" customWidth="1"/>
    <col min="10719" max="10719" width="10.28515625" customWidth="1"/>
    <col min="10720" max="10727" width="9.5703125" bestFit="1" customWidth="1"/>
    <col min="10728" max="10728" width="9.5703125" customWidth="1"/>
    <col min="10729" max="10735" width="9.5703125" bestFit="1" customWidth="1"/>
    <col min="10736" max="10736" width="9.42578125" customWidth="1"/>
    <col min="10737" max="10752" width="9.5703125" bestFit="1" customWidth="1"/>
    <col min="10753" max="10754" width="12.5703125" bestFit="1" customWidth="1"/>
    <col min="10755" max="10755" width="11.42578125" bestFit="1" customWidth="1"/>
    <col min="10756" max="10756" width="11" bestFit="1" customWidth="1"/>
    <col min="10757" max="10757" width="11.7109375" bestFit="1" customWidth="1"/>
    <col min="10947" max="10947" width="6.7109375" customWidth="1"/>
    <col min="10948" max="10948" width="39.140625" customWidth="1"/>
    <col min="10949" max="10949" width="8.7109375" customWidth="1"/>
    <col min="10950" max="10950" width="11.7109375" customWidth="1"/>
    <col min="10951" max="10951" width="12.7109375" customWidth="1"/>
    <col min="10952" max="10952" width="12" customWidth="1"/>
    <col min="10953" max="10953" width="12.85546875" customWidth="1"/>
    <col min="10954" max="10954" width="11.42578125" customWidth="1"/>
    <col min="10955" max="10955" width="10.42578125" customWidth="1"/>
    <col min="10956" max="10956" width="11.7109375" customWidth="1"/>
    <col min="10957" max="10957" width="11.140625" customWidth="1"/>
    <col min="10958" max="10958" width="11.85546875" bestFit="1" customWidth="1"/>
    <col min="10959" max="10959" width="10.5703125" bestFit="1" customWidth="1"/>
    <col min="10960" max="10960" width="9.5703125" bestFit="1" customWidth="1"/>
    <col min="10961" max="10961" width="11.42578125" customWidth="1"/>
    <col min="10962" max="10962" width="10.5703125" customWidth="1"/>
    <col min="10963" max="10963" width="7.5703125" customWidth="1"/>
    <col min="10964" max="10964" width="9.5703125" bestFit="1" customWidth="1"/>
    <col min="10965" max="10965" width="11" bestFit="1" customWidth="1"/>
    <col min="10966" max="10966" width="10.140625" bestFit="1" customWidth="1"/>
    <col min="10967" max="10971" width="9.5703125" bestFit="1" customWidth="1"/>
    <col min="10972" max="10972" width="10.140625" bestFit="1" customWidth="1"/>
    <col min="10973" max="10974" width="9.5703125" bestFit="1" customWidth="1"/>
    <col min="10975" max="10975" width="10.28515625" customWidth="1"/>
    <col min="10976" max="10983" width="9.5703125" bestFit="1" customWidth="1"/>
    <col min="10984" max="10984" width="9.5703125" customWidth="1"/>
    <col min="10985" max="10991" width="9.5703125" bestFit="1" customWidth="1"/>
    <col min="10992" max="10992" width="9.42578125" customWidth="1"/>
    <col min="10993" max="11008" width="9.5703125" bestFit="1" customWidth="1"/>
    <col min="11009" max="11010" width="12.5703125" bestFit="1" customWidth="1"/>
    <col min="11011" max="11011" width="11.42578125" bestFit="1" customWidth="1"/>
    <col min="11012" max="11012" width="11" bestFit="1" customWidth="1"/>
    <col min="11013" max="11013" width="11.7109375" bestFit="1" customWidth="1"/>
    <col min="11203" max="11203" width="6.7109375" customWidth="1"/>
    <col min="11204" max="11204" width="39.140625" customWidth="1"/>
    <col min="11205" max="11205" width="8.7109375" customWidth="1"/>
    <col min="11206" max="11206" width="11.7109375" customWidth="1"/>
    <col min="11207" max="11207" width="12.7109375" customWidth="1"/>
    <col min="11208" max="11208" width="12" customWidth="1"/>
    <col min="11209" max="11209" width="12.85546875" customWidth="1"/>
    <col min="11210" max="11210" width="11.42578125" customWidth="1"/>
    <col min="11211" max="11211" width="10.42578125" customWidth="1"/>
    <col min="11212" max="11212" width="11.7109375" customWidth="1"/>
    <col min="11213" max="11213" width="11.140625" customWidth="1"/>
    <col min="11214" max="11214" width="11.85546875" bestFit="1" customWidth="1"/>
    <col min="11215" max="11215" width="10.5703125" bestFit="1" customWidth="1"/>
    <col min="11216" max="11216" width="9.5703125" bestFit="1" customWidth="1"/>
    <col min="11217" max="11217" width="11.42578125" customWidth="1"/>
    <col min="11218" max="11218" width="10.5703125" customWidth="1"/>
    <col min="11219" max="11219" width="7.5703125" customWidth="1"/>
    <col min="11220" max="11220" width="9.5703125" bestFit="1" customWidth="1"/>
    <col min="11221" max="11221" width="11" bestFit="1" customWidth="1"/>
    <col min="11222" max="11222" width="10.140625" bestFit="1" customWidth="1"/>
    <col min="11223" max="11227" width="9.5703125" bestFit="1" customWidth="1"/>
    <col min="11228" max="11228" width="10.140625" bestFit="1" customWidth="1"/>
    <col min="11229" max="11230" width="9.5703125" bestFit="1" customWidth="1"/>
    <col min="11231" max="11231" width="10.28515625" customWidth="1"/>
    <col min="11232" max="11239" width="9.5703125" bestFit="1" customWidth="1"/>
    <col min="11240" max="11240" width="9.5703125" customWidth="1"/>
    <col min="11241" max="11247" width="9.5703125" bestFit="1" customWidth="1"/>
    <col min="11248" max="11248" width="9.42578125" customWidth="1"/>
    <col min="11249" max="11264" width="9.5703125" bestFit="1" customWidth="1"/>
    <col min="11265" max="11266" width="12.5703125" bestFit="1" customWidth="1"/>
    <col min="11267" max="11267" width="11.42578125" bestFit="1" customWidth="1"/>
    <col min="11268" max="11268" width="11" bestFit="1" customWidth="1"/>
    <col min="11269" max="11269" width="11.7109375" bestFit="1" customWidth="1"/>
    <col min="11459" max="11459" width="6.7109375" customWidth="1"/>
    <col min="11460" max="11460" width="39.140625" customWidth="1"/>
    <col min="11461" max="11461" width="8.7109375" customWidth="1"/>
    <col min="11462" max="11462" width="11.7109375" customWidth="1"/>
    <col min="11463" max="11463" width="12.7109375" customWidth="1"/>
    <col min="11464" max="11464" width="12" customWidth="1"/>
    <col min="11465" max="11465" width="12.85546875" customWidth="1"/>
    <col min="11466" max="11466" width="11.42578125" customWidth="1"/>
    <col min="11467" max="11467" width="10.42578125" customWidth="1"/>
    <col min="11468" max="11468" width="11.7109375" customWidth="1"/>
    <col min="11469" max="11469" width="11.140625" customWidth="1"/>
    <col min="11470" max="11470" width="11.85546875" bestFit="1" customWidth="1"/>
    <col min="11471" max="11471" width="10.5703125" bestFit="1" customWidth="1"/>
    <col min="11472" max="11472" width="9.5703125" bestFit="1" customWidth="1"/>
    <col min="11473" max="11473" width="11.42578125" customWidth="1"/>
    <col min="11474" max="11474" width="10.5703125" customWidth="1"/>
    <col min="11475" max="11475" width="7.5703125" customWidth="1"/>
    <col min="11476" max="11476" width="9.5703125" bestFit="1" customWidth="1"/>
    <col min="11477" max="11477" width="11" bestFit="1" customWidth="1"/>
    <col min="11478" max="11478" width="10.140625" bestFit="1" customWidth="1"/>
    <col min="11479" max="11483" width="9.5703125" bestFit="1" customWidth="1"/>
    <col min="11484" max="11484" width="10.140625" bestFit="1" customWidth="1"/>
    <col min="11485" max="11486" width="9.5703125" bestFit="1" customWidth="1"/>
    <col min="11487" max="11487" width="10.28515625" customWidth="1"/>
    <col min="11488" max="11495" width="9.5703125" bestFit="1" customWidth="1"/>
    <col min="11496" max="11496" width="9.5703125" customWidth="1"/>
    <col min="11497" max="11503" width="9.5703125" bestFit="1" customWidth="1"/>
    <col min="11504" max="11504" width="9.42578125" customWidth="1"/>
    <col min="11505" max="11520" width="9.5703125" bestFit="1" customWidth="1"/>
    <col min="11521" max="11522" width="12.5703125" bestFit="1" customWidth="1"/>
    <col min="11523" max="11523" width="11.42578125" bestFit="1" customWidth="1"/>
    <col min="11524" max="11524" width="11" bestFit="1" customWidth="1"/>
    <col min="11525" max="11525" width="11.7109375" bestFit="1" customWidth="1"/>
    <col min="11715" max="11715" width="6.7109375" customWidth="1"/>
    <col min="11716" max="11716" width="39.140625" customWidth="1"/>
    <col min="11717" max="11717" width="8.7109375" customWidth="1"/>
    <col min="11718" max="11718" width="11.7109375" customWidth="1"/>
    <col min="11719" max="11719" width="12.7109375" customWidth="1"/>
    <col min="11720" max="11720" width="12" customWidth="1"/>
    <col min="11721" max="11721" width="12.85546875" customWidth="1"/>
    <col min="11722" max="11722" width="11.42578125" customWidth="1"/>
    <col min="11723" max="11723" width="10.42578125" customWidth="1"/>
    <col min="11724" max="11724" width="11.7109375" customWidth="1"/>
    <col min="11725" max="11725" width="11.140625" customWidth="1"/>
    <col min="11726" max="11726" width="11.85546875" bestFit="1" customWidth="1"/>
    <col min="11727" max="11727" width="10.5703125" bestFit="1" customWidth="1"/>
    <col min="11728" max="11728" width="9.5703125" bestFit="1" customWidth="1"/>
    <col min="11729" max="11729" width="11.42578125" customWidth="1"/>
    <col min="11730" max="11730" width="10.5703125" customWidth="1"/>
    <col min="11731" max="11731" width="7.5703125" customWidth="1"/>
    <col min="11732" max="11732" width="9.5703125" bestFit="1" customWidth="1"/>
    <col min="11733" max="11733" width="11" bestFit="1" customWidth="1"/>
    <col min="11734" max="11734" width="10.140625" bestFit="1" customWidth="1"/>
    <col min="11735" max="11739" width="9.5703125" bestFit="1" customWidth="1"/>
    <col min="11740" max="11740" width="10.140625" bestFit="1" customWidth="1"/>
    <col min="11741" max="11742" width="9.5703125" bestFit="1" customWidth="1"/>
    <col min="11743" max="11743" width="10.28515625" customWidth="1"/>
    <col min="11744" max="11751" width="9.5703125" bestFit="1" customWidth="1"/>
    <col min="11752" max="11752" width="9.5703125" customWidth="1"/>
    <col min="11753" max="11759" width="9.5703125" bestFit="1" customWidth="1"/>
    <col min="11760" max="11760" width="9.42578125" customWidth="1"/>
    <col min="11761" max="11776" width="9.5703125" bestFit="1" customWidth="1"/>
    <col min="11777" max="11778" width="12.5703125" bestFit="1" customWidth="1"/>
    <col min="11779" max="11779" width="11.42578125" bestFit="1" customWidth="1"/>
    <col min="11780" max="11780" width="11" bestFit="1" customWidth="1"/>
    <col min="11781" max="11781" width="11.7109375" bestFit="1" customWidth="1"/>
    <col min="11971" max="11971" width="6.7109375" customWidth="1"/>
    <col min="11972" max="11972" width="39.140625" customWidth="1"/>
    <col min="11973" max="11973" width="8.7109375" customWidth="1"/>
    <col min="11974" max="11974" width="11.7109375" customWidth="1"/>
    <col min="11975" max="11975" width="12.7109375" customWidth="1"/>
    <col min="11976" max="11976" width="12" customWidth="1"/>
    <col min="11977" max="11977" width="12.85546875" customWidth="1"/>
    <col min="11978" max="11978" width="11.42578125" customWidth="1"/>
    <col min="11979" max="11979" width="10.42578125" customWidth="1"/>
    <col min="11980" max="11980" width="11.7109375" customWidth="1"/>
    <col min="11981" max="11981" width="11.140625" customWidth="1"/>
    <col min="11982" max="11982" width="11.85546875" bestFit="1" customWidth="1"/>
    <col min="11983" max="11983" width="10.5703125" bestFit="1" customWidth="1"/>
    <col min="11984" max="11984" width="9.5703125" bestFit="1" customWidth="1"/>
    <col min="11985" max="11985" width="11.42578125" customWidth="1"/>
    <col min="11986" max="11986" width="10.5703125" customWidth="1"/>
    <col min="11987" max="11987" width="7.5703125" customWidth="1"/>
    <col min="11988" max="11988" width="9.5703125" bestFit="1" customWidth="1"/>
    <col min="11989" max="11989" width="11" bestFit="1" customWidth="1"/>
    <col min="11990" max="11990" width="10.140625" bestFit="1" customWidth="1"/>
    <col min="11991" max="11995" width="9.5703125" bestFit="1" customWidth="1"/>
    <col min="11996" max="11996" width="10.140625" bestFit="1" customWidth="1"/>
    <col min="11997" max="11998" width="9.5703125" bestFit="1" customWidth="1"/>
    <col min="11999" max="11999" width="10.28515625" customWidth="1"/>
    <col min="12000" max="12007" width="9.5703125" bestFit="1" customWidth="1"/>
    <col min="12008" max="12008" width="9.5703125" customWidth="1"/>
    <col min="12009" max="12015" width="9.5703125" bestFit="1" customWidth="1"/>
    <col min="12016" max="12016" width="9.42578125" customWidth="1"/>
    <col min="12017" max="12032" width="9.5703125" bestFit="1" customWidth="1"/>
    <col min="12033" max="12034" width="12.5703125" bestFit="1" customWidth="1"/>
    <col min="12035" max="12035" width="11.42578125" bestFit="1" customWidth="1"/>
    <col min="12036" max="12036" width="11" bestFit="1" customWidth="1"/>
    <col min="12037" max="12037" width="11.7109375" bestFit="1" customWidth="1"/>
    <col min="12227" max="12227" width="6.7109375" customWidth="1"/>
    <col min="12228" max="12228" width="39.140625" customWidth="1"/>
    <col min="12229" max="12229" width="8.7109375" customWidth="1"/>
    <col min="12230" max="12230" width="11.7109375" customWidth="1"/>
    <col min="12231" max="12231" width="12.7109375" customWidth="1"/>
    <col min="12232" max="12232" width="12" customWidth="1"/>
    <col min="12233" max="12233" width="12.85546875" customWidth="1"/>
    <col min="12234" max="12234" width="11.42578125" customWidth="1"/>
    <col min="12235" max="12235" width="10.42578125" customWidth="1"/>
    <col min="12236" max="12236" width="11.7109375" customWidth="1"/>
    <col min="12237" max="12237" width="11.140625" customWidth="1"/>
    <col min="12238" max="12238" width="11.85546875" bestFit="1" customWidth="1"/>
    <col min="12239" max="12239" width="10.5703125" bestFit="1" customWidth="1"/>
    <col min="12240" max="12240" width="9.5703125" bestFit="1" customWidth="1"/>
    <col min="12241" max="12241" width="11.42578125" customWidth="1"/>
    <col min="12242" max="12242" width="10.5703125" customWidth="1"/>
    <col min="12243" max="12243" width="7.5703125" customWidth="1"/>
    <col min="12244" max="12244" width="9.5703125" bestFit="1" customWidth="1"/>
    <col min="12245" max="12245" width="11" bestFit="1" customWidth="1"/>
    <col min="12246" max="12246" width="10.140625" bestFit="1" customWidth="1"/>
    <col min="12247" max="12251" width="9.5703125" bestFit="1" customWidth="1"/>
    <col min="12252" max="12252" width="10.140625" bestFit="1" customWidth="1"/>
    <col min="12253" max="12254" width="9.5703125" bestFit="1" customWidth="1"/>
    <col min="12255" max="12255" width="10.28515625" customWidth="1"/>
    <col min="12256" max="12263" width="9.5703125" bestFit="1" customWidth="1"/>
    <col min="12264" max="12264" width="9.5703125" customWidth="1"/>
    <col min="12265" max="12271" width="9.5703125" bestFit="1" customWidth="1"/>
    <col min="12272" max="12272" width="9.42578125" customWidth="1"/>
    <col min="12273" max="12288" width="9.5703125" bestFit="1" customWidth="1"/>
    <col min="12289" max="12290" width="12.5703125" bestFit="1" customWidth="1"/>
    <col min="12291" max="12291" width="11.42578125" bestFit="1" customWidth="1"/>
    <col min="12292" max="12292" width="11" bestFit="1" customWidth="1"/>
    <col min="12293" max="12293" width="11.7109375" bestFit="1" customWidth="1"/>
    <col min="12483" max="12483" width="6.7109375" customWidth="1"/>
    <col min="12484" max="12484" width="39.140625" customWidth="1"/>
    <col min="12485" max="12485" width="8.7109375" customWidth="1"/>
    <col min="12486" max="12486" width="11.7109375" customWidth="1"/>
    <col min="12487" max="12487" width="12.7109375" customWidth="1"/>
    <col min="12488" max="12488" width="12" customWidth="1"/>
    <col min="12489" max="12489" width="12.85546875" customWidth="1"/>
    <col min="12490" max="12490" width="11.42578125" customWidth="1"/>
    <col min="12491" max="12491" width="10.42578125" customWidth="1"/>
    <col min="12492" max="12492" width="11.7109375" customWidth="1"/>
    <col min="12493" max="12493" width="11.140625" customWidth="1"/>
    <col min="12494" max="12494" width="11.85546875" bestFit="1" customWidth="1"/>
    <col min="12495" max="12495" width="10.5703125" bestFit="1" customWidth="1"/>
    <col min="12496" max="12496" width="9.5703125" bestFit="1" customWidth="1"/>
    <col min="12497" max="12497" width="11.42578125" customWidth="1"/>
    <col min="12498" max="12498" width="10.5703125" customWidth="1"/>
    <col min="12499" max="12499" width="7.5703125" customWidth="1"/>
    <col min="12500" max="12500" width="9.5703125" bestFit="1" customWidth="1"/>
    <col min="12501" max="12501" width="11" bestFit="1" customWidth="1"/>
    <col min="12502" max="12502" width="10.140625" bestFit="1" customWidth="1"/>
    <col min="12503" max="12507" width="9.5703125" bestFit="1" customWidth="1"/>
    <col min="12508" max="12508" width="10.140625" bestFit="1" customWidth="1"/>
    <col min="12509" max="12510" width="9.5703125" bestFit="1" customWidth="1"/>
    <col min="12511" max="12511" width="10.28515625" customWidth="1"/>
    <col min="12512" max="12519" width="9.5703125" bestFit="1" customWidth="1"/>
    <col min="12520" max="12520" width="9.5703125" customWidth="1"/>
    <col min="12521" max="12527" width="9.5703125" bestFit="1" customWidth="1"/>
    <col min="12528" max="12528" width="9.42578125" customWidth="1"/>
    <col min="12529" max="12544" width="9.5703125" bestFit="1" customWidth="1"/>
    <col min="12545" max="12546" width="12.5703125" bestFit="1" customWidth="1"/>
    <col min="12547" max="12547" width="11.42578125" bestFit="1" customWidth="1"/>
    <col min="12548" max="12548" width="11" bestFit="1" customWidth="1"/>
    <col min="12549" max="12549" width="11.7109375" bestFit="1" customWidth="1"/>
    <col min="12739" max="12739" width="6.7109375" customWidth="1"/>
    <col min="12740" max="12740" width="39.140625" customWidth="1"/>
    <col min="12741" max="12741" width="8.7109375" customWidth="1"/>
    <col min="12742" max="12742" width="11.7109375" customWidth="1"/>
    <col min="12743" max="12743" width="12.7109375" customWidth="1"/>
    <col min="12744" max="12744" width="12" customWidth="1"/>
    <col min="12745" max="12745" width="12.85546875" customWidth="1"/>
    <col min="12746" max="12746" width="11.42578125" customWidth="1"/>
    <col min="12747" max="12747" width="10.42578125" customWidth="1"/>
    <col min="12748" max="12748" width="11.7109375" customWidth="1"/>
    <col min="12749" max="12749" width="11.140625" customWidth="1"/>
    <col min="12750" max="12750" width="11.85546875" bestFit="1" customWidth="1"/>
    <col min="12751" max="12751" width="10.5703125" bestFit="1" customWidth="1"/>
    <col min="12752" max="12752" width="9.5703125" bestFit="1" customWidth="1"/>
    <col min="12753" max="12753" width="11.42578125" customWidth="1"/>
    <col min="12754" max="12754" width="10.5703125" customWidth="1"/>
    <col min="12755" max="12755" width="7.5703125" customWidth="1"/>
    <col min="12756" max="12756" width="9.5703125" bestFit="1" customWidth="1"/>
    <col min="12757" max="12757" width="11" bestFit="1" customWidth="1"/>
    <col min="12758" max="12758" width="10.140625" bestFit="1" customWidth="1"/>
    <col min="12759" max="12763" width="9.5703125" bestFit="1" customWidth="1"/>
    <col min="12764" max="12764" width="10.140625" bestFit="1" customWidth="1"/>
    <col min="12765" max="12766" width="9.5703125" bestFit="1" customWidth="1"/>
    <col min="12767" max="12767" width="10.28515625" customWidth="1"/>
    <col min="12768" max="12775" width="9.5703125" bestFit="1" customWidth="1"/>
    <col min="12776" max="12776" width="9.5703125" customWidth="1"/>
    <col min="12777" max="12783" width="9.5703125" bestFit="1" customWidth="1"/>
    <col min="12784" max="12784" width="9.42578125" customWidth="1"/>
    <col min="12785" max="12800" width="9.5703125" bestFit="1" customWidth="1"/>
    <col min="12801" max="12802" width="12.5703125" bestFit="1" customWidth="1"/>
    <col min="12803" max="12803" width="11.42578125" bestFit="1" customWidth="1"/>
    <col min="12804" max="12804" width="11" bestFit="1" customWidth="1"/>
    <col min="12805" max="12805" width="11.7109375" bestFit="1" customWidth="1"/>
    <col min="12995" max="12995" width="6.7109375" customWidth="1"/>
    <col min="12996" max="12996" width="39.140625" customWidth="1"/>
    <col min="12997" max="12997" width="8.7109375" customWidth="1"/>
    <col min="12998" max="12998" width="11.7109375" customWidth="1"/>
    <col min="12999" max="12999" width="12.7109375" customWidth="1"/>
    <col min="13000" max="13000" width="12" customWidth="1"/>
    <col min="13001" max="13001" width="12.85546875" customWidth="1"/>
    <col min="13002" max="13002" width="11.42578125" customWidth="1"/>
    <col min="13003" max="13003" width="10.42578125" customWidth="1"/>
    <col min="13004" max="13004" width="11.7109375" customWidth="1"/>
    <col min="13005" max="13005" width="11.140625" customWidth="1"/>
    <col min="13006" max="13006" width="11.85546875" bestFit="1" customWidth="1"/>
    <col min="13007" max="13007" width="10.5703125" bestFit="1" customWidth="1"/>
    <col min="13008" max="13008" width="9.5703125" bestFit="1" customWidth="1"/>
    <col min="13009" max="13009" width="11.42578125" customWidth="1"/>
    <col min="13010" max="13010" width="10.5703125" customWidth="1"/>
    <col min="13011" max="13011" width="7.5703125" customWidth="1"/>
    <col min="13012" max="13012" width="9.5703125" bestFit="1" customWidth="1"/>
    <col min="13013" max="13013" width="11" bestFit="1" customWidth="1"/>
    <col min="13014" max="13014" width="10.140625" bestFit="1" customWidth="1"/>
    <col min="13015" max="13019" width="9.5703125" bestFit="1" customWidth="1"/>
    <col min="13020" max="13020" width="10.140625" bestFit="1" customWidth="1"/>
    <col min="13021" max="13022" width="9.5703125" bestFit="1" customWidth="1"/>
    <col min="13023" max="13023" width="10.28515625" customWidth="1"/>
    <col min="13024" max="13031" width="9.5703125" bestFit="1" customWidth="1"/>
    <col min="13032" max="13032" width="9.5703125" customWidth="1"/>
    <col min="13033" max="13039" width="9.5703125" bestFit="1" customWidth="1"/>
    <col min="13040" max="13040" width="9.42578125" customWidth="1"/>
    <col min="13041" max="13056" width="9.5703125" bestFit="1" customWidth="1"/>
    <col min="13057" max="13058" width="12.5703125" bestFit="1" customWidth="1"/>
    <col min="13059" max="13059" width="11.42578125" bestFit="1" customWidth="1"/>
    <col min="13060" max="13060" width="11" bestFit="1" customWidth="1"/>
    <col min="13061" max="13061" width="11.7109375" bestFit="1" customWidth="1"/>
    <col min="13251" max="13251" width="6.7109375" customWidth="1"/>
    <col min="13252" max="13252" width="39.140625" customWidth="1"/>
    <col min="13253" max="13253" width="8.7109375" customWidth="1"/>
    <col min="13254" max="13254" width="11.7109375" customWidth="1"/>
    <col min="13255" max="13255" width="12.7109375" customWidth="1"/>
    <col min="13256" max="13256" width="12" customWidth="1"/>
    <col min="13257" max="13257" width="12.85546875" customWidth="1"/>
    <col min="13258" max="13258" width="11.42578125" customWidth="1"/>
    <col min="13259" max="13259" width="10.42578125" customWidth="1"/>
    <col min="13260" max="13260" width="11.7109375" customWidth="1"/>
    <col min="13261" max="13261" width="11.140625" customWidth="1"/>
    <col min="13262" max="13262" width="11.85546875" bestFit="1" customWidth="1"/>
    <col min="13263" max="13263" width="10.5703125" bestFit="1" customWidth="1"/>
    <col min="13264" max="13264" width="9.5703125" bestFit="1" customWidth="1"/>
    <col min="13265" max="13265" width="11.42578125" customWidth="1"/>
    <col min="13266" max="13266" width="10.5703125" customWidth="1"/>
    <col min="13267" max="13267" width="7.5703125" customWidth="1"/>
    <col min="13268" max="13268" width="9.5703125" bestFit="1" customWidth="1"/>
    <col min="13269" max="13269" width="11" bestFit="1" customWidth="1"/>
    <col min="13270" max="13270" width="10.140625" bestFit="1" customWidth="1"/>
    <col min="13271" max="13275" width="9.5703125" bestFit="1" customWidth="1"/>
    <col min="13276" max="13276" width="10.140625" bestFit="1" customWidth="1"/>
    <col min="13277" max="13278" width="9.5703125" bestFit="1" customWidth="1"/>
    <col min="13279" max="13279" width="10.28515625" customWidth="1"/>
    <col min="13280" max="13287" width="9.5703125" bestFit="1" customWidth="1"/>
    <col min="13288" max="13288" width="9.5703125" customWidth="1"/>
    <col min="13289" max="13295" width="9.5703125" bestFit="1" customWidth="1"/>
    <col min="13296" max="13296" width="9.42578125" customWidth="1"/>
    <col min="13297" max="13312" width="9.5703125" bestFit="1" customWidth="1"/>
    <col min="13313" max="13314" width="12.5703125" bestFit="1" customWidth="1"/>
    <col min="13315" max="13315" width="11.42578125" bestFit="1" customWidth="1"/>
    <col min="13316" max="13316" width="11" bestFit="1" customWidth="1"/>
    <col min="13317" max="13317" width="11.7109375" bestFit="1" customWidth="1"/>
    <col min="13507" max="13507" width="6.7109375" customWidth="1"/>
    <col min="13508" max="13508" width="39.140625" customWidth="1"/>
    <col min="13509" max="13509" width="8.7109375" customWidth="1"/>
    <col min="13510" max="13510" width="11.7109375" customWidth="1"/>
    <col min="13511" max="13511" width="12.7109375" customWidth="1"/>
    <col min="13512" max="13512" width="12" customWidth="1"/>
    <col min="13513" max="13513" width="12.85546875" customWidth="1"/>
    <col min="13514" max="13514" width="11.42578125" customWidth="1"/>
    <col min="13515" max="13515" width="10.42578125" customWidth="1"/>
    <col min="13516" max="13516" width="11.7109375" customWidth="1"/>
    <col min="13517" max="13517" width="11.140625" customWidth="1"/>
    <col min="13518" max="13518" width="11.85546875" bestFit="1" customWidth="1"/>
    <col min="13519" max="13519" width="10.5703125" bestFit="1" customWidth="1"/>
    <col min="13520" max="13520" width="9.5703125" bestFit="1" customWidth="1"/>
    <col min="13521" max="13521" width="11.42578125" customWidth="1"/>
    <col min="13522" max="13522" width="10.5703125" customWidth="1"/>
    <col min="13523" max="13523" width="7.5703125" customWidth="1"/>
    <col min="13524" max="13524" width="9.5703125" bestFit="1" customWidth="1"/>
    <col min="13525" max="13525" width="11" bestFit="1" customWidth="1"/>
    <col min="13526" max="13526" width="10.140625" bestFit="1" customWidth="1"/>
    <col min="13527" max="13531" width="9.5703125" bestFit="1" customWidth="1"/>
    <col min="13532" max="13532" width="10.140625" bestFit="1" customWidth="1"/>
    <col min="13533" max="13534" width="9.5703125" bestFit="1" customWidth="1"/>
    <col min="13535" max="13535" width="10.28515625" customWidth="1"/>
    <col min="13536" max="13543" width="9.5703125" bestFit="1" customWidth="1"/>
    <col min="13544" max="13544" width="9.5703125" customWidth="1"/>
    <col min="13545" max="13551" width="9.5703125" bestFit="1" customWidth="1"/>
    <col min="13552" max="13552" width="9.42578125" customWidth="1"/>
    <col min="13553" max="13568" width="9.5703125" bestFit="1" customWidth="1"/>
    <col min="13569" max="13570" width="12.5703125" bestFit="1" customWidth="1"/>
    <col min="13571" max="13571" width="11.42578125" bestFit="1" customWidth="1"/>
    <col min="13572" max="13572" width="11" bestFit="1" customWidth="1"/>
    <col min="13573" max="13573" width="11.7109375" bestFit="1" customWidth="1"/>
    <col min="13763" max="13763" width="6.7109375" customWidth="1"/>
    <col min="13764" max="13764" width="39.140625" customWidth="1"/>
    <col min="13765" max="13765" width="8.7109375" customWidth="1"/>
    <col min="13766" max="13766" width="11.7109375" customWidth="1"/>
    <col min="13767" max="13767" width="12.7109375" customWidth="1"/>
    <col min="13768" max="13768" width="12" customWidth="1"/>
    <col min="13769" max="13769" width="12.85546875" customWidth="1"/>
    <col min="13770" max="13770" width="11.42578125" customWidth="1"/>
    <col min="13771" max="13771" width="10.42578125" customWidth="1"/>
    <col min="13772" max="13772" width="11.7109375" customWidth="1"/>
    <col min="13773" max="13773" width="11.140625" customWidth="1"/>
    <col min="13774" max="13774" width="11.85546875" bestFit="1" customWidth="1"/>
    <col min="13775" max="13775" width="10.5703125" bestFit="1" customWidth="1"/>
    <col min="13776" max="13776" width="9.5703125" bestFit="1" customWidth="1"/>
    <col min="13777" max="13777" width="11.42578125" customWidth="1"/>
    <col min="13778" max="13778" width="10.5703125" customWidth="1"/>
    <col min="13779" max="13779" width="7.5703125" customWidth="1"/>
    <col min="13780" max="13780" width="9.5703125" bestFit="1" customWidth="1"/>
    <col min="13781" max="13781" width="11" bestFit="1" customWidth="1"/>
    <col min="13782" max="13782" width="10.140625" bestFit="1" customWidth="1"/>
    <col min="13783" max="13787" width="9.5703125" bestFit="1" customWidth="1"/>
    <col min="13788" max="13788" width="10.140625" bestFit="1" customWidth="1"/>
    <col min="13789" max="13790" width="9.5703125" bestFit="1" customWidth="1"/>
    <col min="13791" max="13791" width="10.28515625" customWidth="1"/>
    <col min="13792" max="13799" width="9.5703125" bestFit="1" customWidth="1"/>
    <col min="13800" max="13800" width="9.5703125" customWidth="1"/>
    <col min="13801" max="13807" width="9.5703125" bestFit="1" customWidth="1"/>
    <col min="13808" max="13808" width="9.42578125" customWidth="1"/>
    <col min="13809" max="13824" width="9.5703125" bestFit="1" customWidth="1"/>
    <col min="13825" max="13826" width="12.5703125" bestFit="1" customWidth="1"/>
    <col min="13827" max="13827" width="11.42578125" bestFit="1" customWidth="1"/>
    <col min="13828" max="13828" width="11" bestFit="1" customWidth="1"/>
    <col min="13829" max="13829" width="11.7109375" bestFit="1" customWidth="1"/>
    <col min="14019" max="14019" width="6.7109375" customWidth="1"/>
    <col min="14020" max="14020" width="39.140625" customWidth="1"/>
    <col min="14021" max="14021" width="8.7109375" customWidth="1"/>
    <col min="14022" max="14022" width="11.7109375" customWidth="1"/>
    <col min="14023" max="14023" width="12.7109375" customWidth="1"/>
    <col min="14024" max="14024" width="12" customWidth="1"/>
    <col min="14025" max="14025" width="12.85546875" customWidth="1"/>
    <col min="14026" max="14026" width="11.42578125" customWidth="1"/>
    <col min="14027" max="14027" width="10.42578125" customWidth="1"/>
    <col min="14028" max="14028" width="11.7109375" customWidth="1"/>
    <col min="14029" max="14029" width="11.140625" customWidth="1"/>
    <col min="14030" max="14030" width="11.85546875" bestFit="1" customWidth="1"/>
    <col min="14031" max="14031" width="10.5703125" bestFit="1" customWidth="1"/>
    <col min="14032" max="14032" width="9.5703125" bestFit="1" customWidth="1"/>
    <col min="14033" max="14033" width="11.42578125" customWidth="1"/>
    <col min="14034" max="14034" width="10.5703125" customWidth="1"/>
    <col min="14035" max="14035" width="7.5703125" customWidth="1"/>
    <col min="14036" max="14036" width="9.5703125" bestFit="1" customWidth="1"/>
    <col min="14037" max="14037" width="11" bestFit="1" customWidth="1"/>
    <col min="14038" max="14038" width="10.140625" bestFit="1" customWidth="1"/>
    <col min="14039" max="14043" width="9.5703125" bestFit="1" customWidth="1"/>
    <col min="14044" max="14044" width="10.140625" bestFit="1" customWidth="1"/>
    <col min="14045" max="14046" width="9.5703125" bestFit="1" customWidth="1"/>
    <col min="14047" max="14047" width="10.28515625" customWidth="1"/>
    <col min="14048" max="14055" width="9.5703125" bestFit="1" customWidth="1"/>
    <col min="14056" max="14056" width="9.5703125" customWidth="1"/>
    <col min="14057" max="14063" width="9.5703125" bestFit="1" customWidth="1"/>
    <col min="14064" max="14064" width="9.42578125" customWidth="1"/>
    <col min="14065" max="14080" width="9.5703125" bestFit="1" customWidth="1"/>
    <col min="14081" max="14082" width="12.5703125" bestFit="1" customWidth="1"/>
    <col min="14083" max="14083" width="11.42578125" bestFit="1" customWidth="1"/>
    <col min="14084" max="14084" width="11" bestFit="1" customWidth="1"/>
    <col min="14085" max="14085" width="11.7109375" bestFit="1" customWidth="1"/>
    <col min="14275" max="14275" width="6.7109375" customWidth="1"/>
    <col min="14276" max="14276" width="39.140625" customWidth="1"/>
    <col min="14277" max="14277" width="8.7109375" customWidth="1"/>
    <col min="14278" max="14278" width="11.7109375" customWidth="1"/>
    <col min="14279" max="14279" width="12.7109375" customWidth="1"/>
    <col min="14280" max="14280" width="12" customWidth="1"/>
    <col min="14281" max="14281" width="12.85546875" customWidth="1"/>
    <col min="14282" max="14282" width="11.42578125" customWidth="1"/>
    <col min="14283" max="14283" width="10.42578125" customWidth="1"/>
    <col min="14284" max="14284" width="11.7109375" customWidth="1"/>
    <col min="14285" max="14285" width="11.140625" customWidth="1"/>
    <col min="14286" max="14286" width="11.85546875" bestFit="1" customWidth="1"/>
    <col min="14287" max="14287" width="10.5703125" bestFit="1" customWidth="1"/>
    <col min="14288" max="14288" width="9.5703125" bestFit="1" customWidth="1"/>
    <col min="14289" max="14289" width="11.42578125" customWidth="1"/>
    <col min="14290" max="14290" width="10.5703125" customWidth="1"/>
    <col min="14291" max="14291" width="7.5703125" customWidth="1"/>
    <col min="14292" max="14292" width="9.5703125" bestFit="1" customWidth="1"/>
    <col min="14293" max="14293" width="11" bestFit="1" customWidth="1"/>
    <col min="14294" max="14294" width="10.140625" bestFit="1" customWidth="1"/>
    <col min="14295" max="14299" width="9.5703125" bestFit="1" customWidth="1"/>
    <col min="14300" max="14300" width="10.140625" bestFit="1" customWidth="1"/>
    <col min="14301" max="14302" width="9.5703125" bestFit="1" customWidth="1"/>
    <col min="14303" max="14303" width="10.28515625" customWidth="1"/>
    <col min="14304" max="14311" width="9.5703125" bestFit="1" customWidth="1"/>
    <col min="14312" max="14312" width="9.5703125" customWidth="1"/>
    <col min="14313" max="14319" width="9.5703125" bestFit="1" customWidth="1"/>
    <col min="14320" max="14320" width="9.42578125" customWidth="1"/>
    <col min="14321" max="14336" width="9.5703125" bestFit="1" customWidth="1"/>
    <col min="14337" max="14338" width="12.5703125" bestFit="1" customWidth="1"/>
    <col min="14339" max="14339" width="11.42578125" bestFit="1" customWidth="1"/>
    <col min="14340" max="14340" width="11" bestFit="1" customWidth="1"/>
    <col min="14341" max="14341" width="11.7109375" bestFit="1" customWidth="1"/>
    <col min="14531" max="14531" width="6.7109375" customWidth="1"/>
    <col min="14532" max="14532" width="39.140625" customWidth="1"/>
    <col min="14533" max="14533" width="8.7109375" customWidth="1"/>
    <col min="14534" max="14534" width="11.7109375" customWidth="1"/>
    <col min="14535" max="14535" width="12.7109375" customWidth="1"/>
    <col min="14536" max="14536" width="12" customWidth="1"/>
    <col min="14537" max="14537" width="12.85546875" customWidth="1"/>
    <col min="14538" max="14538" width="11.42578125" customWidth="1"/>
    <col min="14539" max="14539" width="10.42578125" customWidth="1"/>
    <col min="14540" max="14540" width="11.7109375" customWidth="1"/>
    <col min="14541" max="14541" width="11.140625" customWidth="1"/>
    <col min="14542" max="14542" width="11.85546875" bestFit="1" customWidth="1"/>
    <col min="14543" max="14543" width="10.5703125" bestFit="1" customWidth="1"/>
    <col min="14544" max="14544" width="9.5703125" bestFit="1" customWidth="1"/>
    <col min="14545" max="14545" width="11.42578125" customWidth="1"/>
    <col min="14546" max="14546" width="10.5703125" customWidth="1"/>
    <col min="14547" max="14547" width="7.5703125" customWidth="1"/>
    <col min="14548" max="14548" width="9.5703125" bestFit="1" customWidth="1"/>
    <col min="14549" max="14549" width="11" bestFit="1" customWidth="1"/>
    <col min="14550" max="14550" width="10.140625" bestFit="1" customWidth="1"/>
    <col min="14551" max="14555" width="9.5703125" bestFit="1" customWidth="1"/>
    <col min="14556" max="14556" width="10.140625" bestFit="1" customWidth="1"/>
    <col min="14557" max="14558" width="9.5703125" bestFit="1" customWidth="1"/>
    <col min="14559" max="14559" width="10.28515625" customWidth="1"/>
    <col min="14560" max="14567" width="9.5703125" bestFit="1" customWidth="1"/>
    <col min="14568" max="14568" width="9.5703125" customWidth="1"/>
    <col min="14569" max="14575" width="9.5703125" bestFit="1" customWidth="1"/>
    <col min="14576" max="14576" width="9.42578125" customWidth="1"/>
    <col min="14577" max="14592" width="9.5703125" bestFit="1" customWidth="1"/>
    <col min="14593" max="14594" width="12.5703125" bestFit="1" customWidth="1"/>
    <col min="14595" max="14595" width="11.42578125" bestFit="1" customWidth="1"/>
    <col min="14596" max="14596" width="11" bestFit="1" customWidth="1"/>
    <col min="14597" max="14597" width="11.7109375" bestFit="1" customWidth="1"/>
    <col min="14787" max="14787" width="6.7109375" customWidth="1"/>
    <col min="14788" max="14788" width="39.140625" customWidth="1"/>
    <col min="14789" max="14789" width="8.7109375" customWidth="1"/>
    <col min="14790" max="14790" width="11.7109375" customWidth="1"/>
    <col min="14791" max="14791" width="12.7109375" customWidth="1"/>
    <col min="14792" max="14792" width="12" customWidth="1"/>
    <col min="14793" max="14793" width="12.85546875" customWidth="1"/>
    <col min="14794" max="14794" width="11.42578125" customWidth="1"/>
    <col min="14795" max="14795" width="10.42578125" customWidth="1"/>
    <col min="14796" max="14796" width="11.7109375" customWidth="1"/>
    <col min="14797" max="14797" width="11.140625" customWidth="1"/>
    <col min="14798" max="14798" width="11.85546875" bestFit="1" customWidth="1"/>
    <col min="14799" max="14799" width="10.5703125" bestFit="1" customWidth="1"/>
    <col min="14800" max="14800" width="9.5703125" bestFit="1" customWidth="1"/>
    <col min="14801" max="14801" width="11.42578125" customWidth="1"/>
    <col min="14802" max="14802" width="10.5703125" customWidth="1"/>
    <col min="14803" max="14803" width="7.5703125" customWidth="1"/>
    <col min="14804" max="14804" width="9.5703125" bestFit="1" customWidth="1"/>
    <col min="14805" max="14805" width="11" bestFit="1" customWidth="1"/>
    <col min="14806" max="14806" width="10.140625" bestFit="1" customWidth="1"/>
    <col min="14807" max="14811" width="9.5703125" bestFit="1" customWidth="1"/>
    <col min="14812" max="14812" width="10.140625" bestFit="1" customWidth="1"/>
    <col min="14813" max="14814" width="9.5703125" bestFit="1" customWidth="1"/>
    <col min="14815" max="14815" width="10.28515625" customWidth="1"/>
    <col min="14816" max="14823" width="9.5703125" bestFit="1" customWidth="1"/>
    <col min="14824" max="14824" width="9.5703125" customWidth="1"/>
    <col min="14825" max="14831" width="9.5703125" bestFit="1" customWidth="1"/>
    <col min="14832" max="14832" width="9.42578125" customWidth="1"/>
    <col min="14833" max="14848" width="9.5703125" bestFit="1" customWidth="1"/>
    <col min="14849" max="14850" width="12.5703125" bestFit="1" customWidth="1"/>
    <col min="14851" max="14851" width="11.42578125" bestFit="1" customWidth="1"/>
    <col min="14852" max="14852" width="11" bestFit="1" customWidth="1"/>
    <col min="14853" max="14853" width="11.7109375" bestFit="1" customWidth="1"/>
    <col min="15043" max="15043" width="6.7109375" customWidth="1"/>
    <col min="15044" max="15044" width="39.140625" customWidth="1"/>
    <col min="15045" max="15045" width="8.7109375" customWidth="1"/>
    <col min="15046" max="15046" width="11.7109375" customWidth="1"/>
    <col min="15047" max="15047" width="12.7109375" customWidth="1"/>
    <col min="15048" max="15048" width="12" customWidth="1"/>
    <col min="15049" max="15049" width="12.85546875" customWidth="1"/>
    <col min="15050" max="15050" width="11.42578125" customWidth="1"/>
    <col min="15051" max="15051" width="10.42578125" customWidth="1"/>
    <col min="15052" max="15052" width="11.7109375" customWidth="1"/>
    <col min="15053" max="15053" width="11.140625" customWidth="1"/>
    <col min="15054" max="15054" width="11.85546875" bestFit="1" customWidth="1"/>
    <col min="15055" max="15055" width="10.5703125" bestFit="1" customWidth="1"/>
    <col min="15056" max="15056" width="9.5703125" bestFit="1" customWidth="1"/>
    <col min="15057" max="15057" width="11.42578125" customWidth="1"/>
    <col min="15058" max="15058" width="10.5703125" customWidth="1"/>
    <col min="15059" max="15059" width="7.5703125" customWidth="1"/>
    <col min="15060" max="15060" width="9.5703125" bestFit="1" customWidth="1"/>
    <col min="15061" max="15061" width="11" bestFit="1" customWidth="1"/>
    <col min="15062" max="15062" width="10.140625" bestFit="1" customWidth="1"/>
    <col min="15063" max="15067" width="9.5703125" bestFit="1" customWidth="1"/>
    <col min="15068" max="15068" width="10.140625" bestFit="1" customWidth="1"/>
    <col min="15069" max="15070" width="9.5703125" bestFit="1" customWidth="1"/>
    <col min="15071" max="15071" width="10.28515625" customWidth="1"/>
    <col min="15072" max="15079" width="9.5703125" bestFit="1" customWidth="1"/>
    <col min="15080" max="15080" width="9.5703125" customWidth="1"/>
    <col min="15081" max="15087" width="9.5703125" bestFit="1" customWidth="1"/>
    <col min="15088" max="15088" width="9.42578125" customWidth="1"/>
    <col min="15089" max="15104" width="9.5703125" bestFit="1" customWidth="1"/>
    <col min="15105" max="15106" width="12.5703125" bestFit="1" customWidth="1"/>
    <col min="15107" max="15107" width="11.42578125" bestFit="1" customWidth="1"/>
    <col min="15108" max="15108" width="11" bestFit="1" customWidth="1"/>
    <col min="15109" max="15109" width="11.7109375" bestFit="1" customWidth="1"/>
    <col min="15299" max="15299" width="6.7109375" customWidth="1"/>
    <col min="15300" max="15300" width="39.140625" customWidth="1"/>
    <col min="15301" max="15301" width="8.7109375" customWidth="1"/>
    <col min="15302" max="15302" width="11.7109375" customWidth="1"/>
    <col min="15303" max="15303" width="12.7109375" customWidth="1"/>
    <col min="15304" max="15304" width="12" customWidth="1"/>
    <col min="15305" max="15305" width="12.85546875" customWidth="1"/>
    <col min="15306" max="15306" width="11.42578125" customWidth="1"/>
    <col min="15307" max="15307" width="10.42578125" customWidth="1"/>
    <col min="15308" max="15308" width="11.7109375" customWidth="1"/>
    <col min="15309" max="15309" width="11.140625" customWidth="1"/>
    <col min="15310" max="15310" width="11.85546875" bestFit="1" customWidth="1"/>
    <col min="15311" max="15311" width="10.5703125" bestFit="1" customWidth="1"/>
    <col min="15312" max="15312" width="9.5703125" bestFit="1" customWidth="1"/>
    <col min="15313" max="15313" width="11.42578125" customWidth="1"/>
    <col min="15314" max="15314" width="10.5703125" customWidth="1"/>
    <col min="15315" max="15315" width="7.5703125" customWidth="1"/>
    <col min="15316" max="15316" width="9.5703125" bestFit="1" customWidth="1"/>
    <col min="15317" max="15317" width="11" bestFit="1" customWidth="1"/>
    <col min="15318" max="15318" width="10.140625" bestFit="1" customWidth="1"/>
    <col min="15319" max="15323" width="9.5703125" bestFit="1" customWidth="1"/>
    <col min="15324" max="15324" width="10.140625" bestFit="1" customWidth="1"/>
    <col min="15325" max="15326" width="9.5703125" bestFit="1" customWidth="1"/>
    <col min="15327" max="15327" width="10.28515625" customWidth="1"/>
    <col min="15328" max="15335" width="9.5703125" bestFit="1" customWidth="1"/>
    <col min="15336" max="15336" width="9.5703125" customWidth="1"/>
    <col min="15337" max="15343" width="9.5703125" bestFit="1" customWidth="1"/>
    <col min="15344" max="15344" width="9.42578125" customWidth="1"/>
    <col min="15345" max="15360" width="9.5703125" bestFit="1" customWidth="1"/>
    <col min="15361" max="15362" width="12.5703125" bestFit="1" customWidth="1"/>
    <col min="15363" max="15363" width="11.42578125" bestFit="1" customWidth="1"/>
    <col min="15364" max="15364" width="11" bestFit="1" customWidth="1"/>
    <col min="15365" max="15365" width="11.7109375" bestFit="1" customWidth="1"/>
    <col min="15555" max="15555" width="6.7109375" customWidth="1"/>
    <col min="15556" max="15556" width="39.140625" customWidth="1"/>
    <col min="15557" max="15557" width="8.7109375" customWidth="1"/>
    <col min="15558" max="15558" width="11.7109375" customWidth="1"/>
    <col min="15559" max="15559" width="12.7109375" customWidth="1"/>
    <col min="15560" max="15560" width="12" customWidth="1"/>
    <col min="15561" max="15561" width="12.85546875" customWidth="1"/>
    <col min="15562" max="15562" width="11.42578125" customWidth="1"/>
    <col min="15563" max="15563" width="10.42578125" customWidth="1"/>
    <col min="15564" max="15564" width="11.7109375" customWidth="1"/>
    <col min="15565" max="15565" width="11.140625" customWidth="1"/>
    <col min="15566" max="15566" width="11.85546875" bestFit="1" customWidth="1"/>
    <col min="15567" max="15567" width="10.5703125" bestFit="1" customWidth="1"/>
    <col min="15568" max="15568" width="9.5703125" bestFit="1" customWidth="1"/>
    <col min="15569" max="15569" width="11.42578125" customWidth="1"/>
    <col min="15570" max="15570" width="10.5703125" customWidth="1"/>
    <col min="15571" max="15571" width="7.5703125" customWidth="1"/>
    <col min="15572" max="15572" width="9.5703125" bestFit="1" customWidth="1"/>
    <col min="15573" max="15573" width="11" bestFit="1" customWidth="1"/>
    <col min="15574" max="15574" width="10.140625" bestFit="1" customWidth="1"/>
    <col min="15575" max="15579" width="9.5703125" bestFit="1" customWidth="1"/>
    <col min="15580" max="15580" width="10.140625" bestFit="1" customWidth="1"/>
    <col min="15581" max="15582" width="9.5703125" bestFit="1" customWidth="1"/>
    <col min="15583" max="15583" width="10.28515625" customWidth="1"/>
    <col min="15584" max="15591" width="9.5703125" bestFit="1" customWidth="1"/>
    <col min="15592" max="15592" width="9.5703125" customWidth="1"/>
    <col min="15593" max="15599" width="9.5703125" bestFit="1" customWidth="1"/>
    <col min="15600" max="15600" width="9.42578125" customWidth="1"/>
    <col min="15601" max="15616" width="9.5703125" bestFit="1" customWidth="1"/>
    <col min="15617" max="15618" width="12.5703125" bestFit="1" customWidth="1"/>
    <col min="15619" max="15619" width="11.42578125" bestFit="1" customWidth="1"/>
    <col min="15620" max="15620" width="11" bestFit="1" customWidth="1"/>
    <col min="15621" max="15621" width="11.7109375" bestFit="1" customWidth="1"/>
    <col min="15811" max="15811" width="6.7109375" customWidth="1"/>
    <col min="15812" max="15812" width="39.140625" customWidth="1"/>
    <col min="15813" max="15813" width="8.7109375" customWidth="1"/>
    <col min="15814" max="15814" width="11.7109375" customWidth="1"/>
    <col min="15815" max="15815" width="12.7109375" customWidth="1"/>
    <col min="15816" max="15816" width="12" customWidth="1"/>
    <col min="15817" max="15817" width="12.85546875" customWidth="1"/>
    <col min="15818" max="15818" width="11.42578125" customWidth="1"/>
    <col min="15819" max="15819" width="10.42578125" customWidth="1"/>
    <col min="15820" max="15820" width="11.7109375" customWidth="1"/>
    <col min="15821" max="15821" width="11.140625" customWidth="1"/>
    <col min="15822" max="15822" width="11.85546875" bestFit="1" customWidth="1"/>
    <col min="15823" max="15823" width="10.5703125" bestFit="1" customWidth="1"/>
    <col min="15824" max="15824" width="9.5703125" bestFit="1" customWidth="1"/>
    <col min="15825" max="15825" width="11.42578125" customWidth="1"/>
    <col min="15826" max="15826" width="10.5703125" customWidth="1"/>
    <col min="15827" max="15827" width="7.5703125" customWidth="1"/>
    <col min="15828" max="15828" width="9.5703125" bestFit="1" customWidth="1"/>
    <col min="15829" max="15829" width="11" bestFit="1" customWidth="1"/>
    <col min="15830" max="15830" width="10.140625" bestFit="1" customWidth="1"/>
    <col min="15831" max="15835" width="9.5703125" bestFit="1" customWidth="1"/>
    <col min="15836" max="15836" width="10.140625" bestFit="1" customWidth="1"/>
    <col min="15837" max="15838" width="9.5703125" bestFit="1" customWidth="1"/>
    <col min="15839" max="15839" width="10.28515625" customWidth="1"/>
    <col min="15840" max="15847" width="9.5703125" bestFit="1" customWidth="1"/>
    <col min="15848" max="15848" width="9.5703125" customWidth="1"/>
    <col min="15849" max="15855" width="9.5703125" bestFit="1" customWidth="1"/>
    <col min="15856" max="15856" width="9.42578125" customWidth="1"/>
    <col min="15857" max="15872" width="9.5703125" bestFit="1" customWidth="1"/>
    <col min="15873" max="15874" width="12.5703125" bestFit="1" customWidth="1"/>
    <col min="15875" max="15875" width="11.42578125" bestFit="1" customWidth="1"/>
    <col min="15876" max="15876" width="11" bestFit="1" customWidth="1"/>
    <col min="15877" max="15877" width="11.7109375" bestFit="1" customWidth="1"/>
    <col min="16067" max="16067" width="6.7109375" customWidth="1"/>
    <col min="16068" max="16068" width="39.140625" customWidth="1"/>
    <col min="16069" max="16069" width="8.7109375" customWidth="1"/>
    <col min="16070" max="16070" width="11.7109375" customWidth="1"/>
    <col min="16071" max="16071" width="12.7109375" customWidth="1"/>
    <col min="16072" max="16072" width="12" customWidth="1"/>
    <col min="16073" max="16073" width="12.85546875" customWidth="1"/>
    <col min="16074" max="16074" width="11.42578125" customWidth="1"/>
    <col min="16075" max="16075" width="10.42578125" customWidth="1"/>
    <col min="16076" max="16076" width="11.7109375" customWidth="1"/>
    <col min="16077" max="16077" width="11.140625" customWidth="1"/>
    <col min="16078" max="16078" width="11.85546875" bestFit="1" customWidth="1"/>
    <col min="16079" max="16079" width="10.5703125" bestFit="1" customWidth="1"/>
    <col min="16080" max="16080" width="9.5703125" bestFit="1" customWidth="1"/>
    <col min="16081" max="16081" width="11.42578125" customWidth="1"/>
    <col min="16082" max="16082" width="10.5703125" customWidth="1"/>
    <col min="16083" max="16083" width="7.5703125" customWidth="1"/>
    <col min="16084" max="16084" width="9.5703125" bestFit="1" customWidth="1"/>
    <col min="16085" max="16085" width="11" bestFit="1" customWidth="1"/>
    <col min="16086" max="16086" width="10.140625" bestFit="1" customWidth="1"/>
    <col min="16087" max="16091" width="9.5703125" bestFit="1" customWidth="1"/>
    <col min="16092" max="16092" width="10.140625" bestFit="1" customWidth="1"/>
    <col min="16093" max="16094" width="9.5703125" bestFit="1" customWidth="1"/>
    <col min="16095" max="16095" width="10.28515625" customWidth="1"/>
    <col min="16096" max="16103" width="9.5703125" bestFit="1" customWidth="1"/>
    <col min="16104" max="16104" width="9.5703125" customWidth="1"/>
    <col min="16105" max="16111" width="9.5703125" bestFit="1" customWidth="1"/>
    <col min="16112" max="16112" width="9.42578125" customWidth="1"/>
    <col min="16113" max="16128" width="9.5703125" bestFit="1" customWidth="1"/>
    <col min="16129" max="16130" width="12.5703125" bestFit="1" customWidth="1"/>
    <col min="16131" max="16131" width="11.42578125" bestFit="1" customWidth="1"/>
    <col min="16132" max="16132" width="11" bestFit="1" customWidth="1"/>
    <col min="16133" max="16133" width="11.7109375" bestFit="1" customWidth="1"/>
  </cols>
  <sheetData>
    <row r="1" spans="1:63" ht="15.75" customHeight="1" x14ac:dyDescent="0.2">
      <c r="A1" s="288" t="s">
        <v>1295</v>
      </c>
      <c r="BG1" s="313"/>
      <c r="BH1" s="313"/>
      <c r="BI1" s="313"/>
    </row>
    <row r="2" spans="1:63" ht="27" customHeight="1" x14ac:dyDescent="0.2">
      <c r="A2" s="283" t="s">
        <v>1310</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row>
    <row r="3" spans="1:63" ht="11.25" customHeight="1" thickBot="1" x14ac:dyDescent="0.25">
      <c r="AC3" s="312"/>
      <c r="AD3" s="312"/>
      <c r="AE3" s="312"/>
      <c r="AF3" s="312"/>
      <c r="AG3" s="312"/>
      <c r="AH3" s="312"/>
      <c r="AI3" s="312"/>
      <c r="AJ3" s="312"/>
      <c r="AK3" s="312"/>
      <c r="AP3" s="312"/>
      <c r="AQ3" s="312"/>
      <c r="AR3" s="312"/>
      <c r="AS3" s="312"/>
      <c r="BG3" s="312"/>
      <c r="BH3" s="312"/>
      <c r="BI3" s="314"/>
      <c r="BJ3" s="314" t="s">
        <v>0</v>
      </c>
    </row>
    <row r="4" spans="1:63" ht="15.75" customHeight="1" thickTop="1" x14ac:dyDescent="0.2">
      <c r="A4" s="1524" t="s">
        <v>1</v>
      </c>
      <c r="B4" s="1526" t="s">
        <v>514</v>
      </c>
      <c r="C4" s="1526" t="s">
        <v>3</v>
      </c>
      <c r="D4" s="1515" t="s">
        <v>1260</v>
      </c>
      <c r="E4" s="1520" t="s">
        <v>1261</v>
      </c>
      <c r="F4" s="1521" t="s">
        <v>1262</v>
      </c>
      <c r="G4" s="1522"/>
      <c r="H4" s="1522"/>
      <c r="I4" s="1522"/>
      <c r="J4" s="1522"/>
      <c r="K4" s="1522"/>
      <c r="L4" s="1522"/>
      <c r="M4" s="1522"/>
      <c r="N4" s="1522"/>
      <c r="O4" s="1522"/>
      <c r="P4" s="1522"/>
      <c r="Q4" s="1522"/>
      <c r="R4" s="1522"/>
      <c r="S4" s="1522"/>
      <c r="T4" s="1522"/>
      <c r="U4" s="1522"/>
      <c r="V4" s="1522"/>
      <c r="W4" s="1522"/>
      <c r="X4" s="1522"/>
      <c r="Y4" s="1522"/>
      <c r="Z4" s="1522"/>
      <c r="AA4" s="1522"/>
      <c r="AB4" s="1522"/>
      <c r="AC4" s="1522"/>
      <c r="AD4" s="1522"/>
      <c r="AE4" s="1522"/>
      <c r="AF4" s="1522"/>
      <c r="AG4" s="1522"/>
      <c r="AH4" s="1522"/>
      <c r="AI4" s="1522"/>
      <c r="AJ4" s="1522"/>
      <c r="AK4" s="1522"/>
      <c r="AL4" s="1522"/>
      <c r="AM4" s="1522"/>
      <c r="AN4" s="1522"/>
      <c r="AO4" s="1522"/>
      <c r="AP4" s="1522"/>
      <c r="AQ4" s="1522"/>
      <c r="AR4" s="1522"/>
      <c r="AS4" s="1522"/>
      <c r="AT4" s="1522"/>
      <c r="AU4" s="1522"/>
      <c r="AV4" s="1522"/>
      <c r="AW4" s="1522"/>
      <c r="AX4" s="1522"/>
      <c r="AY4" s="1522"/>
      <c r="AZ4" s="1522"/>
      <c r="BA4" s="1522"/>
      <c r="BB4" s="1522"/>
      <c r="BC4" s="1522"/>
      <c r="BD4" s="1522"/>
      <c r="BE4" s="1522"/>
      <c r="BF4" s="1522"/>
      <c r="BG4" s="1522"/>
      <c r="BH4" s="1522"/>
      <c r="BI4" s="1523"/>
      <c r="BJ4" s="1530" t="s">
        <v>1263</v>
      </c>
      <c r="BK4" s="1530" t="s">
        <v>1264</v>
      </c>
    </row>
    <row r="5" spans="1:63" ht="27" customHeight="1" x14ac:dyDescent="0.2">
      <c r="A5" s="1525"/>
      <c r="B5" s="1513"/>
      <c r="C5" s="1513"/>
      <c r="D5" s="1516"/>
      <c r="E5" s="1516"/>
      <c r="F5" s="333" t="s">
        <v>39</v>
      </c>
      <c r="G5" s="184" t="s">
        <v>42</v>
      </c>
      <c r="H5" s="326" t="s">
        <v>44</v>
      </c>
      <c r="I5" s="326" t="s">
        <v>46</v>
      </c>
      <c r="J5" s="184" t="s">
        <v>49</v>
      </c>
      <c r="K5" s="184" t="s">
        <v>52</v>
      </c>
      <c r="L5" s="184" t="s">
        <v>55</v>
      </c>
      <c r="M5" s="184" t="s">
        <v>58</v>
      </c>
      <c r="N5" s="184" t="s">
        <v>61</v>
      </c>
      <c r="O5" s="184" t="s">
        <v>63</v>
      </c>
      <c r="P5" s="184" t="s">
        <v>66</v>
      </c>
      <c r="Q5" s="184" t="s">
        <v>68</v>
      </c>
      <c r="R5" s="333" t="s">
        <v>70</v>
      </c>
      <c r="S5" s="184" t="s">
        <v>73</v>
      </c>
      <c r="T5" s="184" t="s">
        <v>76</v>
      </c>
      <c r="U5" s="184" t="s">
        <v>79</v>
      </c>
      <c r="V5" s="184" t="s">
        <v>521</v>
      </c>
      <c r="W5" s="184" t="s">
        <v>82</v>
      </c>
      <c r="X5" s="184" t="s">
        <v>85</v>
      </c>
      <c r="Y5" s="184" t="s">
        <v>88</v>
      </c>
      <c r="Z5" s="184" t="s">
        <v>91</v>
      </c>
      <c r="AA5" s="184" t="s">
        <v>93</v>
      </c>
      <c r="AB5" s="184" t="s">
        <v>96</v>
      </c>
      <c r="AC5" s="326" t="s">
        <v>99</v>
      </c>
      <c r="AD5" s="326" t="s">
        <v>101</v>
      </c>
      <c r="AE5" s="326" t="s">
        <v>103</v>
      </c>
      <c r="AF5" s="326" t="s">
        <v>105</v>
      </c>
      <c r="AG5" s="326" t="s">
        <v>107</v>
      </c>
      <c r="AH5" s="326" t="s">
        <v>109</v>
      </c>
      <c r="AI5" s="326" t="s">
        <v>111</v>
      </c>
      <c r="AJ5" s="326" t="s">
        <v>113</v>
      </c>
      <c r="AK5" s="326" t="s">
        <v>115</v>
      </c>
      <c r="AL5" s="184" t="s">
        <v>117</v>
      </c>
      <c r="AM5" s="184" t="s">
        <v>119</v>
      </c>
      <c r="AN5" s="184" t="s">
        <v>121</v>
      </c>
      <c r="AO5" s="184" t="s">
        <v>123</v>
      </c>
      <c r="AP5" s="326" t="s">
        <v>125</v>
      </c>
      <c r="AQ5" s="326" t="s">
        <v>127</v>
      </c>
      <c r="AR5" s="326" t="s">
        <v>129</v>
      </c>
      <c r="AS5" s="184" t="s">
        <v>131</v>
      </c>
      <c r="AT5" s="184" t="s">
        <v>134</v>
      </c>
      <c r="AU5" s="184" t="s">
        <v>137</v>
      </c>
      <c r="AV5" s="184" t="s">
        <v>140</v>
      </c>
      <c r="AW5" s="184" t="s">
        <v>143</v>
      </c>
      <c r="AX5" s="184" t="s">
        <v>146</v>
      </c>
      <c r="AY5" s="184" t="s">
        <v>149</v>
      </c>
      <c r="AZ5" s="184" t="s">
        <v>152</v>
      </c>
      <c r="BA5" s="184" t="s">
        <v>155</v>
      </c>
      <c r="BB5" s="184" t="s">
        <v>157</v>
      </c>
      <c r="BC5" s="184" t="s">
        <v>160</v>
      </c>
      <c r="BD5" s="184" t="s">
        <v>163</v>
      </c>
      <c r="BE5" s="333" t="s">
        <v>165</v>
      </c>
      <c r="BF5" s="351" t="s">
        <v>167</v>
      </c>
      <c r="BG5" s="351" t="s">
        <v>525</v>
      </c>
      <c r="BH5" s="351" t="s">
        <v>528</v>
      </c>
      <c r="BI5" s="351" t="s">
        <v>169</v>
      </c>
      <c r="BJ5" s="1511"/>
      <c r="BK5" s="1511"/>
    </row>
    <row r="6" spans="1:63" ht="20.100000000000001" customHeight="1" x14ac:dyDescent="0.2">
      <c r="A6" s="374"/>
      <c r="B6" s="334" t="s">
        <v>1265</v>
      </c>
      <c r="C6" s="334"/>
      <c r="D6" s="308">
        <v>612.24999999999989</v>
      </c>
      <c r="E6" s="308"/>
      <c r="F6" s="308"/>
      <c r="G6" s="308"/>
      <c r="H6" s="308"/>
      <c r="I6" s="308"/>
      <c r="J6" s="308"/>
      <c r="K6" s="308"/>
      <c r="L6" s="308"/>
      <c r="M6" s="308"/>
      <c r="N6" s="308"/>
      <c r="O6" s="308"/>
      <c r="P6" s="308"/>
      <c r="Q6" s="308"/>
      <c r="R6" s="308"/>
      <c r="S6" s="308"/>
      <c r="T6" s="308"/>
      <c r="U6" s="308"/>
      <c r="V6" s="308"/>
      <c r="W6" s="308"/>
      <c r="X6" s="308"/>
      <c r="Y6" s="308"/>
      <c r="Z6" s="308"/>
      <c r="AA6" s="308"/>
      <c r="AB6" s="308"/>
      <c r="AC6" s="335"/>
      <c r="AD6" s="335"/>
      <c r="AE6" s="335"/>
      <c r="AF6" s="335"/>
      <c r="AG6" s="335"/>
      <c r="AH6" s="335"/>
      <c r="AI6" s="335"/>
      <c r="AJ6" s="335"/>
      <c r="AK6" s="335"/>
      <c r="AL6" s="308"/>
      <c r="AM6" s="308"/>
      <c r="AN6" s="308"/>
      <c r="AO6" s="308"/>
      <c r="AP6" s="335"/>
      <c r="AQ6" s="335"/>
      <c r="AR6" s="335"/>
      <c r="AS6" s="308"/>
      <c r="AT6" s="308"/>
      <c r="AU6" s="308"/>
      <c r="AV6" s="308"/>
      <c r="AW6" s="308"/>
      <c r="AX6" s="308"/>
      <c r="AY6" s="308"/>
      <c r="AZ6" s="308"/>
      <c r="BA6" s="308"/>
      <c r="BB6" s="308"/>
      <c r="BC6" s="308"/>
      <c r="BD6" s="308"/>
      <c r="BE6" s="308"/>
      <c r="BF6" s="308"/>
      <c r="BG6" s="335"/>
      <c r="BH6" s="335"/>
      <c r="BI6" s="335"/>
      <c r="BJ6" s="336"/>
      <c r="BK6" s="336">
        <v>612.25</v>
      </c>
    </row>
    <row r="7" spans="1:63" ht="20.100000000000001" customHeight="1" x14ac:dyDescent="0.2">
      <c r="A7" s="374">
        <v>1</v>
      </c>
      <c r="B7" s="337" t="s">
        <v>38</v>
      </c>
      <c r="C7" s="334" t="s">
        <v>39</v>
      </c>
      <c r="D7" s="320">
        <v>166.65</v>
      </c>
      <c r="E7" s="320">
        <v>0</v>
      </c>
      <c r="F7" s="320">
        <v>0</v>
      </c>
      <c r="G7" s="320">
        <v>0</v>
      </c>
      <c r="H7" s="320">
        <v>0</v>
      </c>
      <c r="I7" s="320">
        <v>0</v>
      </c>
      <c r="J7" s="320">
        <v>0</v>
      </c>
      <c r="K7" s="320">
        <v>0</v>
      </c>
      <c r="L7" s="320">
        <v>0</v>
      </c>
      <c r="M7" s="320">
        <v>0</v>
      </c>
      <c r="N7" s="320">
        <v>0</v>
      </c>
      <c r="O7" s="320">
        <v>0</v>
      </c>
      <c r="P7" s="320">
        <v>0</v>
      </c>
      <c r="Q7" s="320">
        <v>0</v>
      </c>
      <c r="R7" s="320">
        <v>0</v>
      </c>
      <c r="S7" s="320">
        <v>0</v>
      </c>
      <c r="T7" s="320">
        <v>0</v>
      </c>
      <c r="U7" s="320">
        <v>0</v>
      </c>
      <c r="V7" s="320">
        <v>0</v>
      </c>
      <c r="W7" s="320">
        <v>0</v>
      </c>
      <c r="X7" s="320">
        <v>0</v>
      </c>
      <c r="Y7" s="320">
        <v>0</v>
      </c>
      <c r="Z7" s="320">
        <v>0</v>
      </c>
      <c r="AA7" s="320">
        <v>0</v>
      </c>
      <c r="AB7" s="320">
        <v>0</v>
      </c>
      <c r="AC7" s="338">
        <v>0</v>
      </c>
      <c r="AD7" s="338">
        <v>0</v>
      </c>
      <c r="AE7" s="338">
        <v>0</v>
      </c>
      <c r="AF7" s="338">
        <v>0</v>
      </c>
      <c r="AG7" s="338">
        <v>0</v>
      </c>
      <c r="AH7" s="338">
        <v>0</v>
      </c>
      <c r="AI7" s="338">
        <v>0</v>
      </c>
      <c r="AJ7" s="338">
        <v>0</v>
      </c>
      <c r="AK7" s="338">
        <v>0</v>
      </c>
      <c r="AL7" s="320">
        <v>0</v>
      </c>
      <c r="AM7" s="320">
        <v>0</v>
      </c>
      <c r="AN7" s="320">
        <v>0</v>
      </c>
      <c r="AO7" s="320">
        <v>0</v>
      </c>
      <c r="AP7" s="338">
        <v>0</v>
      </c>
      <c r="AQ7" s="338">
        <v>0</v>
      </c>
      <c r="AR7" s="338">
        <v>0</v>
      </c>
      <c r="AS7" s="320">
        <v>0</v>
      </c>
      <c r="AT7" s="320">
        <v>0</v>
      </c>
      <c r="AU7" s="320">
        <v>0</v>
      </c>
      <c r="AV7" s="320">
        <v>0</v>
      </c>
      <c r="AW7" s="320">
        <v>0</v>
      </c>
      <c r="AX7" s="320">
        <v>0</v>
      </c>
      <c r="AY7" s="320">
        <v>0</v>
      </c>
      <c r="AZ7" s="320">
        <v>0</v>
      </c>
      <c r="BA7" s="320">
        <v>0</v>
      </c>
      <c r="BB7" s="320">
        <v>0</v>
      </c>
      <c r="BC7" s="320">
        <v>0</v>
      </c>
      <c r="BD7" s="320">
        <v>0</v>
      </c>
      <c r="BE7" s="320">
        <v>0</v>
      </c>
      <c r="BF7" s="320">
        <v>0</v>
      </c>
      <c r="BG7" s="338">
        <v>0</v>
      </c>
      <c r="BH7" s="338">
        <v>0</v>
      </c>
      <c r="BI7" s="338">
        <v>0</v>
      </c>
      <c r="BJ7" s="339">
        <v>-8.4</v>
      </c>
      <c r="BK7" s="339">
        <v>158.25</v>
      </c>
    </row>
    <row r="8" spans="1:63" ht="20.100000000000001" customHeight="1" x14ac:dyDescent="0.2">
      <c r="A8" s="375" t="s">
        <v>40</v>
      </c>
      <c r="B8" s="341" t="s">
        <v>41</v>
      </c>
      <c r="C8" s="340" t="s">
        <v>42</v>
      </c>
      <c r="D8" s="202">
        <v>0</v>
      </c>
      <c r="E8" s="202">
        <v>0</v>
      </c>
      <c r="F8" s="320">
        <v>0</v>
      </c>
      <c r="G8" s="202">
        <v>0</v>
      </c>
      <c r="H8" s="202">
        <v>0</v>
      </c>
      <c r="I8" s="202">
        <v>0</v>
      </c>
      <c r="J8" s="202">
        <v>0</v>
      </c>
      <c r="K8" s="202">
        <v>0</v>
      </c>
      <c r="L8" s="202">
        <v>0</v>
      </c>
      <c r="M8" s="202">
        <v>0</v>
      </c>
      <c r="N8" s="202">
        <v>0</v>
      </c>
      <c r="O8" s="202">
        <v>0</v>
      </c>
      <c r="P8" s="202">
        <v>0</v>
      </c>
      <c r="Q8" s="202">
        <v>0</v>
      </c>
      <c r="R8" s="202">
        <v>0</v>
      </c>
      <c r="S8" s="202">
        <v>0</v>
      </c>
      <c r="T8" s="202">
        <v>0</v>
      </c>
      <c r="U8" s="202">
        <v>0</v>
      </c>
      <c r="V8" s="202">
        <v>0</v>
      </c>
      <c r="W8" s="202">
        <v>0</v>
      </c>
      <c r="X8" s="202">
        <v>0</v>
      </c>
      <c r="Y8" s="202">
        <v>0</v>
      </c>
      <c r="Z8" s="202">
        <v>0</v>
      </c>
      <c r="AA8" s="202">
        <v>0</v>
      </c>
      <c r="AB8" s="202">
        <v>0</v>
      </c>
      <c r="AC8" s="319">
        <v>0</v>
      </c>
      <c r="AD8" s="319">
        <v>0</v>
      </c>
      <c r="AE8" s="319">
        <v>0</v>
      </c>
      <c r="AF8" s="319">
        <v>0</v>
      </c>
      <c r="AG8" s="319">
        <v>0</v>
      </c>
      <c r="AH8" s="319">
        <v>0</v>
      </c>
      <c r="AI8" s="319">
        <v>0</v>
      </c>
      <c r="AJ8" s="319">
        <v>0</v>
      </c>
      <c r="AK8" s="319">
        <v>0</v>
      </c>
      <c r="AL8" s="202">
        <v>0</v>
      </c>
      <c r="AM8" s="202">
        <v>0</v>
      </c>
      <c r="AN8" s="202">
        <v>0</v>
      </c>
      <c r="AO8" s="202">
        <v>0</v>
      </c>
      <c r="AP8" s="319">
        <v>0</v>
      </c>
      <c r="AQ8" s="319">
        <v>0</v>
      </c>
      <c r="AR8" s="319">
        <v>0</v>
      </c>
      <c r="AS8" s="202">
        <v>0</v>
      </c>
      <c r="AT8" s="202">
        <v>0</v>
      </c>
      <c r="AU8" s="202">
        <v>0</v>
      </c>
      <c r="AV8" s="202">
        <v>0</v>
      </c>
      <c r="AW8" s="202">
        <v>0</v>
      </c>
      <c r="AX8" s="202">
        <v>0</v>
      </c>
      <c r="AY8" s="202">
        <v>0</v>
      </c>
      <c r="AZ8" s="202">
        <v>0</v>
      </c>
      <c r="BA8" s="202">
        <v>0</v>
      </c>
      <c r="BB8" s="202">
        <v>0</v>
      </c>
      <c r="BC8" s="202">
        <v>0</v>
      </c>
      <c r="BD8" s="202">
        <v>0</v>
      </c>
      <c r="BE8" s="202">
        <v>0</v>
      </c>
      <c r="BF8" s="202">
        <v>0</v>
      </c>
      <c r="BG8" s="319">
        <v>0</v>
      </c>
      <c r="BH8" s="319">
        <v>0</v>
      </c>
      <c r="BI8" s="319">
        <v>0</v>
      </c>
      <c r="BJ8" s="321">
        <v>0</v>
      </c>
      <c r="BK8" s="321">
        <v>0</v>
      </c>
    </row>
    <row r="9" spans="1:63" ht="20.100000000000001" customHeight="1" x14ac:dyDescent="0.2">
      <c r="A9" s="375"/>
      <c r="B9" s="342" t="s">
        <v>43</v>
      </c>
      <c r="C9" s="343" t="s">
        <v>44</v>
      </c>
      <c r="D9" s="202">
        <v>0</v>
      </c>
      <c r="E9" s="202">
        <v>0</v>
      </c>
      <c r="F9" s="320">
        <v>0</v>
      </c>
      <c r="G9" s="202">
        <v>0</v>
      </c>
      <c r="H9" s="202">
        <v>0</v>
      </c>
      <c r="I9" s="202">
        <v>0</v>
      </c>
      <c r="J9" s="202">
        <v>0</v>
      </c>
      <c r="K9" s="202">
        <v>0</v>
      </c>
      <c r="L9" s="202">
        <v>0</v>
      </c>
      <c r="M9" s="202">
        <v>0</v>
      </c>
      <c r="N9" s="202">
        <v>0</v>
      </c>
      <c r="O9" s="202">
        <v>0</v>
      </c>
      <c r="P9" s="202">
        <v>0</v>
      </c>
      <c r="Q9" s="202">
        <v>0</v>
      </c>
      <c r="R9" s="202">
        <v>0</v>
      </c>
      <c r="S9" s="202">
        <v>0</v>
      </c>
      <c r="T9" s="202">
        <v>0</v>
      </c>
      <c r="U9" s="202">
        <v>0</v>
      </c>
      <c r="V9" s="202">
        <v>0</v>
      </c>
      <c r="W9" s="202">
        <v>0</v>
      </c>
      <c r="X9" s="202">
        <v>0</v>
      </c>
      <c r="Y9" s="202">
        <v>0</v>
      </c>
      <c r="Z9" s="202">
        <v>0</v>
      </c>
      <c r="AA9" s="202">
        <v>0</v>
      </c>
      <c r="AB9" s="202">
        <v>0</v>
      </c>
      <c r="AC9" s="319">
        <v>0</v>
      </c>
      <c r="AD9" s="319">
        <v>0</v>
      </c>
      <c r="AE9" s="319">
        <v>0</v>
      </c>
      <c r="AF9" s="319">
        <v>0</v>
      </c>
      <c r="AG9" s="319">
        <v>0</v>
      </c>
      <c r="AH9" s="319">
        <v>0</v>
      </c>
      <c r="AI9" s="319">
        <v>0</v>
      </c>
      <c r="AJ9" s="319">
        <v>0</v>
      </c>
      <c r="AK9" s="319">
        <v>0</v>
      </c>
      <c r="AL9" s="202">
        <v>0</v>
      </c>
      <c r="AM9" s="202">
        <v>0</v>
      </c>
      <c r="AN9" s="202">
        <v>0</v>
      </c>
      <c r="AO9" s="202">
        <v>0</v>
      </c>
      <c r="AP9" s="319">
        <v>0</v>
      </c>
      <c r="AQ9" s="319">
        <v>0</v>
      </c>
      <c r="AR9" s="319">
        <v>0</v>
      </c>
      <c r="AS9" s="202">
        <v>0</v>
      </c>
      <c r="AT9" s="202">
        <v>0</v>
      </c>
      <c r="AU9" s="202">
        <v>0</v>
      </c>
      <c r="AV9" s="202">
        <v>0</v>
      </c>
      <c r="AW9" s="202">
        <v>0</v>
      </c>
      <c r="AX9" s="202">
        <v>0</v>
      </c>
      <c r="AY9" s="202">
        <v>0</v>
      </c>
      <c r="AZ9" s="202">
        <v>0</v>
      </c>
      <c r="BA9" s="202">
        <v>0</v>
      </c>
      <c r="BB9" s="202">
        <v>0</v>
      </c>
      <c r="BC9" s="202">
        <v>0</v>
      </c>
      <c r="BD9" s="202">
        <v>0</v>
      </c>
      <c r="BE9" s="202">
        <v>0</v>
      </c>
      <c r="BF9" s="202">
        <v>0</v>
      </c>
      <c r="BG9" s="319">
        <v>0</v>
      </c>
      <c r="BH9" s="319">
        <v>0</v>
      </c>
      <c r="BI9" s="319">
        <v>0</v>
      </c>
      <c r="BJ9" s="321">
        <v>0</v>
      </c>
      <c r="BK9" s="321">
        <v>0</v>
      </c>
    </row>
    <row r="10" spans="1:63" ht="20.100000000000001" customHeight="1" x14ac:dyDescent="0.2">
      <c r="A10" s="375"/>
      <c r="B10" s="342" t="s">
        <v>661</v>
      </c>
      <c r="C10" s="343" t="s">
        <v>46</v>
      </c>
      <c r="D10" s="202">
        <v>0</v>
      </c>
      <c r="E10" s="202">
        <v>0</v>
      </c>
      <c r="F10" s="320">
        <v>0</v>
      </c>
      <c r="G10" s="202">
        <v>0</v>
      </c>
      <c r="H10" s="202">
        <v>0</v>
      </c>
      <c r="I10" s="202">
        <v>0</v>
      </c>
      <c r="J10" s="202">
        <v>0</v>
      </c>
      <c r="K10" s="202">
        <v>0</v>
      </c>
      <c r="L10" s="202">
        <v>0</v>
      </c>
      <c r="M10" s="202">
        <v>0</v>
      </c>
      <c r="N10" s="202">
        <v>0</v>
      </c>
      <c r="O10" s="202">
        <v>0</v>
      </c>
      <c r="P10" s="202">
        <v>0</v>
      </c>
      <c r="Q10" s="202">
        <v>0</v>
      </c>
      <c r="R10" s="202">
        <v>0</v>
      </c>
      <c r="S10" s="202">
        <v>0</v>
      </c>
      <c r="T10" s="202">
        <v>0</v>
      </c>
      <c r="U10" s="202">
        <v>0</v>
      </c>
      <c r="V10" s="202">
        <v>0</v>
      </c>
      <c r="W10" s="202">
        <v>0</v>
      </c>
      <c r="X10" s="202">
        <v>0</v>
      </c>
      <c r="Y10" s="202">
        <v>0</v>
      </c>
      <c r="Z10" s="202">
        <v>0</v>
      </c>
      <c r="AA10" s="202">
        <v>0</v>
      </c>
      <c r="AB10" s="202">
        <v>0</v>
      </c>
      <c r="AC10" s="319">
        <v>0</v>
      </c>
      <c r="AD10" s="319">
        <v>0</v>
      </c>
      <c r="AE10" s="319">
        <v>0</v>
      </c>
      <c r="AF10" s="319">
        <v>0</v>
      </c>
      <c r="AG10" s="319">
        <v>0</v>
      </c>
      <c r="AH10" s="319">
        <v>0</v>
      </c>
      <c r="AI10" s="319">
        <v>0</v>
      </c>
      <c r="AJ10" s="319">
        <v>0</v>
      </c>
      <c r="AK10" s="319">
        <v>0</v>
      </c>
      <c r="AL10" s="202">
        <v>0</v>
      </c>
      <c r="AM10" s="202">
        <v>0</v>
      </c>
      <c r="AN10" s="202">
        <v>0</v>
      </c>
      <c r="AO10" s="202">
        <v>0</v>
      </c>
      <c r="AP10" s="319">
        <v>0</v>
      </c>
      <c r="AQ10" s="319">
        <v>0</v>
      </c>
      <c r="AR10" s="319">
        <v>0</v>
      </c>
      <c r="AS10" s="202">
        <v>0</v>
      </c>
      <c r="AT10" s="202">
        <v>0</v>
      </c>
      <c r="AU10" s="202">
        <v>0</v>
      </c>
      <c r="AV10" s="202">
        <v>0</v>
      </c>
      <c r="AW10" s="202">
        <v>0</v>
      </c>
      <c r="AX10" s="202">
        <v>0</v>
      </c>
      <c r="AY10" s="202">
        <v>0</v>
      </c>
      <c r="AZ10" s="202">
        <v>0</v>
      </c>
      <c r="BA10" s="202">
        <v>0</v>
      </c>
      <c r="BB10" s="202">
        <v>0</v>
      </c>
      <c r="BC10" s="202">
        <v>0</v>
      </c>
      <c r="BD10" s="202">
        <v>0</v>
      </c>
      <c r="BE10" s="202">
        <v>0</v>
      </c>
      <c r="BF10" s="202">
        <v>0</v>
      </c>
      <c r="BG10" s="319">
        <v>0</v>
      </c>
      <c r="BH10" s="319">
        <v>0</v>
      </c>
      <c r="BI10" s="319">
        <v>0</v>
      </c>
      <c r="BJ10" s="321">
        <v>0</v>
      </c>
      <c r="BK10" s="321">
        <v>0</v>
      </c>
    </row>
    <row r="11" spans="1:63" ht="20.100000000000001" customHeight="1" x14ac:dyDescent="0.2">
      <c r="A11" s="375" t="s">
        <v>47</v>
      </c>
      <c r="B11" s="341" t="s">
        <v>48</v>
      </c>
      <c r="C11" s="340" t="s">
        <v>49</v>
      </c>
      <c r="D11" s="202">
        <v>62.21</v>
      </c>
      <c r="E11" s="202">
        <v>0</v>
      </c>
      <c r="F11" s="320">
        <v>0</v>
      </c>
      <c r="G11" s="202">
        <v>0</v>
      </c>
      <c r="H11" s="202">
        <v>0</v>
      </c>
      <c r="I11" s="202">
        <v>0</v>
      </c>
      <c r="J11" s="202">
        <v>0</v>
      </c>
      <c r="K11" s="202">
        <v>0</v>
      </c>
      <c r="L11" s="202">
        <v>0</v>
      </c>
      <c r="M11" s="202">
        <v>0</v>
      </c>
      <c r="N11" s="202">
        <v>0</v>
      </c>
      <c r="O11" s="202">
        <v>0</v>
      </c>
      <c r="P11" s="202">
        <v>0</v>
      </c>
      <c r="Q11" s="202">
        <v>0</v>
      </c>
      <c r="R11" s="202">
        <v>0</v>
      </c>
      <c r="S11" s="202">
        <v>0</v>
      </c>
      <c r="T11" s="202">
        <v>0</v>
      </c>
      <c r="U11" s="202">
        <v>0</v>
      </c>
      <c r="V11" s="202">
        <v>0</v>
      </c>
      <c r="W11" s="202">
        <v>0</v>
      </c>
      <c r="X11" s="202">
        <v>0</v>
      </c>
      <c r="Y11" s="202">
        <v>0</v>
      </c>
      <c r="Z11" s="202">
        <v>0</v>
      </c>
      <c r="AA11" s="202">
        <v>0</v>
      </c>
      <c r="AB11" s="202">
        <v>0</v>
      </c>
      <c r="AC11" s="319">
        <v>0</v>
      </c>
      <c r="AD11" s="319">
        <v>0</v>
      </c>
      <c r="AE11" s="319">
        <v>0</v>
      </c>
      <c r="AF11" s="319">
        <v>0</v>
      </c>
      <c r="AG11" s="319">
        <v>0</v>
      </c>
      <c r="AH11" s="319">
        <v>0</v>
      </c>
      <c r="AI11" s="319">
        <v>0</v>
      </c>
      <c r="AJ11" s="319">
        <v>0</v>
      </c>
      <c r="AK11" s="319">
        <v>0</v>
      </c>
      <c r="AL11" s="202">
        <v>0</v>
      </c>
      <c r="AM11" s="202">
        <v>0</v>
      </c>
      <c r="AN11" s="202">
        <v>0</v>
      </c>
      <c r="AO11" s="202">
        <v>0</v>
      </c>
      <c r="AP11" s="319">
        <v>0</v>
      </c>
      <c r="AQ11" s="319">
        <v>0</v>
      </c>
      <c r="AR11" s="319">
        <v>0</v>
      </c>
      <c r="AS11" s="202">
        <v>0</v>
      </c>
      <c r="AT11" s="202">
        <v>0</v>
      </c>
      <c r="AU11" s="202">
        <v>0</v>
      </c>
      <c r="AV11" s="202">
        <v>0</v>
      </c>
      <c r="AW11" s="202">
        <v>0</v>
      </c>
      <c r="AX11" s="202">
        <v>0</v>
      </c>
      <c r="AY11" s="202">
        <v>0</v>
      </c>
      <c r="AZ11" s="202">
        <v>0</v>
      </c>
      <c r="BA11" s="202">
        <v>0</v>
      </c>
      <c r="BB11" s="202">
        <v>0</v>
      </c>
      <c r="BC11" s="202">
        <v>0</v>
      </c>
      <c r="BD11" s="202">
        <v>0</v>
      </c>
      <c r="BE11" s="202">
        <v>0</v>
      </c>
      <c r="BF11" s="202">
        <v>0</v>
      </c>
      <c r="BG11" s="319">
        <v>0</v>
      </c>
      <c r="BH11" s="319">
        <v>0</v>
      </c>
      <c r="BI11" s="319">
        <v>0</v>
      </c>
      <c r="BJ11" s="321">
        <v>-2.63</v>
      </c>
      <c r="BK11" s="321">
        <v>59.58</v>
      </c>
    </row>
    <row r="12" spans="1:63" ht="20.100000000000001" customHeight="1" x14ac:dyDescent="0.2">
      <c r="A12" s="375" t="s">
        <v>50</v>
      </c>
      <c r="B12" s="341" t="s">
        <v>51</v>
      </c>
      <c r="C12" s="340" t="s">
        <v>52</v>
      </c>
      <c r="D12" s="202">
        <v>56.48</v>
      </c>
      <c r="E12" s="202">
        <v>0</v>
      </c>
      <c r="F12" s="320">
        <v>0</v>
      </c>
      <c r="G12" s="202">
        <v>0</v>
      </c>
      <c r="H12" s="202">
        <v>0</v>
      </c>
      <c r="I12" s="202">
        <v>0</v>
      </c>
      <c r="J12" s="202">
        <v>0</v>
      </c>
      <c r="K12" s="202">
        <v>0</v>
      </c>
      <c r="L12" s="202">
        <v>0</v>
      </c>
      <c r="M12" s="202">
        <v>0</v>
      </c>
      <c r="N12" s="202">
        <v>0</v>
      </c>
      <c r="O12" s="202">
        <v>0</v>
      </c>
      <c r="P12" s="202">
        <v>0</v>
      </c>
      <c r="Q12" s="202">
        <v>0</v>
      </c>
      <c r="R12" s="202">
        <v>0</v>
      </c>
      <c r="S12" s="202">
        <v>0</v>
      </c>
      <c r="T12" s="202">
        <v>0</v>
      </c>
      <c r="U12" s="202">
        <v>0</v>
      </c>
      <c r="V12" s="202">
        <v>0</v>
      </c>
      <c r="W12" s="202">
        <v>0</v>
      </c>
      <c r="X12" s="202">
        <v>0</v>
      </c>
      <c r="Y12" s="202">
        <v>0</v>
      </c>
      <c r="Z12" s="202">
        <v>0</v>
      </c>
      <c r="AA12" s="202">
        <v>0</v>
      </c>
      <c r="AB12" s="202">
        <v>0</v>
      </c>
      <c r="AC12" s="319">
        <v>0</v>
      </c>
      <c r="AD12" s="319">
        <v>0</v>
      </c>
      <c r="AE12" s="319">
        <v>0</v>
      </c>
      <c r="AF12" s="319">
        <v>0</v>
      </c>
      <c r="AG12" s="319">
        <v>0</v>
      </c>
      <c r="AH12" s="319">
        <v>0</v>
      </c>
      <c r="AI12" s="319">
        <v>0</v>
      </c>
      <c r="AJ12" s="319">
        <v>0</v>
      </c>
      <c r="AK12" s="319">
        <v>0</v>
      </c>
      <c r="AL12" s="202">
        <v>0</v>
      </c>
      <c r="AM12" s="202">
        <v>0</v>
      </c>
      <c r="AN12" s="202">
        <v>0</v>
      </c>
      <c r="AO12" s="202">
        <v>0</v>
      </c>
      <c r="AP12" s="319">
        <v>0</v>
      </c>
      <c r="AQ12" s="319">
        <v>0</v>
      </c>
      <c r="AR12" s="319">
        <v>0</v>
      </c>
      <c r="AS12" s="202">
        <v>0</v>
      </c>
      <c r="AT12" s="202">
        <v>0</v>
      </c>
      <c r="AU12" s="202">
        <v>0</v>
      </c>
      <c r="AV12" s="202">
        <v>0</v>
      </c>
      <c r="AW12" s="202">
        <v>0</v>
      </c>
      <c r="AX12" s="202">
        <v>0</v>
      </c>
      <c r="AY12" s="202">
        <v>0</v>
      </c>
      <c r="AZ12" s="202">
        <v>0</v>
      </c>
      <c r="BA12" s="202">
        <v>0</v>
      </c>
      <c r="BB12" s="202">
        <v>0</v>
      </c>
      <c r="BC12" s="202">
        <v>0</v>
      </c>
      <c r="BD12" s="202">
        <v>0</v>
      </c>
      <c r="BE12" s="202">
        <v>0</v>
      </c>
      <c r="BF12" s="202">
        <v>0</v>
      </c>
      <c r="BG12" s="319">
        <v>0</v>
      </c>
      <c r="BH12" s="319">
        <v>0</v>
      </c>
      <c r="BI12" s="319">
        <v>0</v>
      </c>
      <c r="BJ12" s="321">
        <v>-5.7700000000000005</v>
      </c>
      <c r="BK12" s="321">
        <v>50.71</v>
      </c>
    </row>
    <row r="13" spans="1:63" ht="20.100000000000001" customHeight="1" x14ac:dyDescent="0.2">
      <c r="A13" s="375" t="s">
        <v>53</v>
      </c>
      <c r="B13" s="341" t="s">
        <v>54</v>
      </c>
      <c r="C13" s="340" t="s">
        <v>55</v>
      </c>
      <c r="D13" s="202">
        <v>47.15</v>
      </c>
      <c r="E13" s="202">
        <v>0</v>
      </c>
      <c r="F13" s="320">
        <v>0</v>
      </c>
      <c r="G13" s="202">
        <v>0</v>
      </c>
      <c r="H13" s="202">
        <v>0</v>
      </c>
      <c r="I13" s="202">
        <v>0</v>
      </c>
      <c r="J13" s="202">
        <v>0</v>
      </c>
      <c r="K13" s="202">
        <v>0</v>
      </c>
      <c r="L13" s="202">
        <v>0</v>
      </c>
      <c r="M13" s="202">
        <v>0</v>
      </c>
      <c r="N13" s="202">
        <v>0</v>
      </c>
      <c r="O13" s="202">
        <v>0</v>
      </c>
      <c r="P13" s="202">
        <v>0</v>
      </c>
      <c r="Q13" s="202">
        <v>0</v>
      </c>
      <c r="R13" s="202">
        <v>0</v>
      </c>
      <c r="S13" s="202">
        <v>0</v>
      </c>
      <c r="T13" s="202">
        <v>0</v>
      </c>
      <c r="U13" s="202">
        <v>0</v>
      </c>
      <c r="V13" s="202">
        <v>0</v>
      </c>
      <c r="W13" s="202">
        <v>0</v>
      </c>
      <c r="X13" s="202">
        <v>0</v>
      </c>
      <c r="Y13" s="202">
        <v>0</v>
      </c>
      <c r="Z13" s="202">
        <v>0</v>
      </c>
      <c r="AA13" s="202">
        <v>0</v>
      </c>
      <c r="AB13" s="202">
        <v>0</v>
      </c>
      <c r="AC13" s="319">
        <v>0</v>
      </c>
      <c r="AD13" s="319">
        <v>0</v>
      </c>
      <c r="AE13" s="319">
        <v>0</v>
      </c>
      <c r="AF13" s="319">
        <v>0</v>
      </c>
      <c r="AG13" s="319">
        <v>0</v>
      </c>
      <c r="AH13" s="319">
        <v>0</v>
      </c>
      <c r="AI13" s="319">
        <v>0</v>
      </c>
      <c r="AJ13" s="319">
        <v>0</v>
      </c>
      <c r="AK13" s="319">
        <v>0</v>
      </c>
      <c r="AL13" s="202">
        <v>0</v>
      </c>
      <c r="AM13" s="202">
        <v>0</v>
      </c>
      <c r="AN13" s="202">
        <v>0</v>
      </c>
      <c r="AO13" s="202">
        <v>0</v>
      </c>
      <c r="AP13" s="319">
        <v>0</v>
      </c>
      <c r="AQ13" s="319">
        <v>0</v>
      </c>
      <c r="AR13" s="319">
        <v>0</v>
      </c>
      <c r="AS13" s="202">
        <v>0</v>
      </c>
      <c r="AT13" s="202">
        <v>0</v>
      </c>
      <c r="AU13" s="202">
        <v>0</v>
      </c>
      <c r="AV13" s="202">
        <v>0</v>
      </c>
      <c r="AW13" s="202">
        <v>0</v>
      </c>
      <c r="AX13" s="202">
        <v>0</v>
      </c>
      <c r="AY13" s="202">
        <v>0</v>
      </c>
      <c r="AZ13" s="202">
        <v>0</v>
      </c>
      <c r="BA13" s="202">
        <v>0</v>
      </c>
      <c r="BB13" s="202">
        <v>0</v>
      </c>
      <c r="BC13" s="202">
        <v>0</v>
      </c>
      <c r="BD13" s="202">
        <v>0</v>
      </c>
      <c r="BE13" s="202">
        <v>0</v>
      </c>
      <c r="BF13" s="202">
        <v>0</v>
      </c>
      <c r="BG13" s="319">
        <v>0</v>
      </c>
      <c r="BH13" s="319">
        <v>0</v>
      </c>
      <c r="BI13" s="319">
        <v>0</v>
      </c>
      <c r="BJ13" s="321">
        <v>0</v>
      </c>
      <c r="BK13" s="321">
        <v>47.15</v>
      </c>
    </row>
    <row r="14" spans="1:63" ht="20.100000000000001" customHeight="1" x14ac:dyDescent="0.2">
      <c r="A14" s="375" t="s">
        <v>56</v>
      </c>
      <c r="B14" s="341" t="s">
        <v>57</v>
      </c>
      <c r="C14" s="340" t="s">
        <v>58</v>
      </c>
      <c r="D14" s="202">
        <v>0</v>
      </c>
      <c r="E14" s="202">
        <v>0</v>
      </c>
      <c r="F14" s="320">
        <v>0</v>
      </c>
      <c r="G14" s="202">
        <v>0</v>
      </c>
      <c r="H14" s="202">
        <v>0</v>
      </c>
      <c r="I14" s="202">
        <v>0</v>
      </c>
      <c r="J14" s="202">
        <v>0</v>
      </c>
      <c r="K14" s="202">
        <v>0</v>
      </c>
      <c r="L14" s="202">
        <v>0</v>
      </c>
      <c r="M14" s="202">
        <v>0</v>
      </c>
      <c r="N14" s="202">
        <v>0</v>
      </c>
      <c r="O14" s="202">
        <v>0</v>
      </c>
      <c r="P14" s="202">
        <v>0</v>
      </c>
      <c r="Q14" s="202">
        <v>0</v>
      </c>
      <c r="R14" s="202">
        <v>0</v>
      </c>
      <c r="S14" s="202">
        <v>0</v>
      </c>
      <c r="T14" s="202">
        <v>0</v>
      </c>
      <c r="U14" s="202">
        <v>0</v>
      </c>
      <c r="V14" s="202">
        <v>0</v>
      </c>
      <c r="W14" s="202">
        <v>0</v>
      </c>
      <c r="X14" s="202">
        <v>0</v>
      </c>
      <c r="Y14" s="202">
        <v>0</v>
      </c>
      <c r="Z14" s="202">
        <v>0</v>
      </c>
      <c r="AA14" s="202">
        <v>0</v>
      </c>
      <c r="AB14" s="202">
        <v>0</v>
      </c>
      <c r="AC14" s="319">
        <v>0</v>
      </c>
      <c r="AD14" s="319">
        <v>0</v>
      </c>
      <c r="AE14" s="319">
        <v>0</v>
      </c>
      <c r="AF14" s="319">
        <v>0</v>
      </c>
      <c r="AG14" s="319">
        <v>0</v>
      </c>
      <c r="AH14" s="319">
        <v>0</v>
      </c>
      <c r="AI14" s="319">
        <v>0</v>
      </c>
      <c r="AJ14" s="319">
        <v>0</v>
      </c>
      <c r="AK14" s="319">
        <v>0</v>
      </c>
      <c r="AL14" s="202">
        <v>0</v>
      </c>
      <c r="AM14" s="202">
        <v>0</v>
      </c>
      <c r="AN14" s="202">
        <v>0</v>
      </c>
      <c r="AO14" s="202">
        <v>0</v>
      </c>
      <c r="AP14" s="319">
        <v>0</v>
      </c>
      <c r="AQ14" s="319">
        <v>0</v>
      </c>
      <c r="AR14" s="319">
        <v>0</v>
      </c>
      <c r="AS14" s="202">
        <v>0</v>
      </c>
      <c r="AT14" s="202">
        <v>0</v>
      </c>
      <c r="AU14" s="202">
        <v>0</v>
      </c>
      <c r="AV14" s="202">
        <v>0</v>
      </c>
      <c r="AW14" s="202">
        <v>0</v>
      </c>
      <c r="AX14" s="202">
        <v>0</v>
      </c>
      <c r="AY14" s="202">
        <v>0</v>
      </c>
      <c r="AZ14" s="202">
        <v>0</v>
      </c>
      <c r="BA14" s="202">
        <v>0</v>
      </c>
      <c r="BB14" s="202">
        <v>0</v>
      </c>
      <c r="BC14" s="202">
        <v>0</v>
      </c>
      <c r="BD14" s="202">
        <v>0</v>
      </c>
      <c r="BE14" s="202">
        <v>0</v>
      </c>
      <c r="BF14" s="202">
        <v>0</v>
      </c>
      <c r="BG14" s="319">
        <v>0</v>
      </c>
      <c r="BH14" s="319">
        <v>0</v>
      </c>
      <c r="BI14" s="319">
        <v>0</v>
      </c>
      <c r="BJ14" s="321">
        <v>0</v>
      </c>
      <c r="BK14" s="321">
        <v>0</v>
      </c>
    </row>
    <row r="15" spans="1:63" ht="20.100000000000001" customHeight="1" x14ac:dyDescent="0.2">
      <c r="A15" s="375" t="s">
        <v>59</v>
      </c>
      <c r="B15" s="341" t="s">
        <v>60</v>
      </c>
      <c r="C15" s="340" t="s">
        <v>61</v>
      </c>
      <c r="D15" s="202">
        <v>0</v>
      </c>
      <c r="E15" s="202">
        <v>0</v>
      </c>
      <c r="F15" s="320">
        <v>0</v>
      </c>
      <c r="G15" s="202">
        <v>0</v>
      </c>
      <c r="H15" s="202">
        <v>0</v>
      </c>
      <c r="I15" s="202">
        <v>0</v>
      </c>
      <c r="J15" s="202">
        <v>0</v>
      </c>
      <c r="K15" s="202">
        <v>0</v>
      </c>
      <c r="L15" s="202">
        <v>0</v>
      </c>
      <c r="M15" s="202">
        <v>0</v>
      </c>
      <c r="N15" s="202">
        <v>0</v>
      </c>
      <c r="O15" s="202">
        <v>0</v>
      </c>
      <c r="P15" s="202">
        <v>0</v>
      </c>
      <c r="Q15" s="202">
        <v>0</v>
      </c>
      <c r="R15" s="202">
        <v>0</v>
      </c>
      <c r="S15" s="202">
        <v>0</v>
      </c>
      <c r="T15" s="202">
        <v>0</v>
      </c>
      <c r="U15" s="202">
        <v>0</v>
      </c>
      <c r="V15" s="202">
        <v>0</v>
      </c>
      <c r="W15" s="202">
        <v>0</v>
      </c>
      <c r="X15" s="202">
        <v>0</v>
      </c>
      <c r="Y15" s="202">
        <v>0</v>
      </c>
      <c r="Z15" s="202">
        <v>0</v>
      </c>
      <c r="AA15" s="202">
        <v>0</v>
      </c>
      <c r="AB15" s="202">
        <v>0</v>
      </c>
      <c r="AC15" s="319">
        <v>0</v>
      </c>
      <c r="AD15" s="319">
        <v>0</v>
      </c>
      <c r="AE15" s="319">
        <v>0</v>
      </c>
      <c r="AF15" s="319">
        <v>0</v>
      </c>
      <c r="AG15" s="319">
        <v>0</v>
      </c>
      <c r="AH15" s="319">
        <v>0</v>
      </c>
      <c r="AI15" s="319">
        <v>0</v>
      </c>
      <c r="AJ15" s="319">
        <v>0</v>
      </c>
      <c r="AK15" s="319">
        <v>0</v>
      </c>
      <c r="AL15" s="202">
        <v>0</v>
      </c>
      <c r="AM15" s="202">
        <v>0</v>
      </c>
      <c r="AN15" s="202">
        <v>0</v>
      </c>
      <c r="AO15" s="202">
        <v>0</v>
      </c>
      <c r="AP15" s="319">
        <v>0</v>
      </c>
      <c r="AQ15" s="319">
        <v>0</v>
      </c>
      <c r="AR15" s="319">
        <v>0</v>
      </c>
      <c r="AS15" s="202">
        <v>0</v>
      </c>
      <c r="AT15" s="202">
        <v>0</v>
      </c>
      <c r="AU15" s="202">
        <v>0</v>
      </c>
      <c r="AV15" s="202">
        <v>0</v>
      </c>
      <c r="AW15" s="202">
        <v>0</v>
      </c>
      <c r="AX15" s="202">
        <v>0</v>
      </c>
      <c r="AY15" s="202">
        <v>0</v>
      </c>
      <c r="AZ15" s="202">
        <v>0</v>
      </c>
      <c r="BA15" s="202">
        <v>0</v>
      </c>
      <c r="BB15" s="202">
        <v>0</v>
      </c>
      <c r="BC15" s="202">
        <v>0</v>
      </c>
      <c r="BD15" s="202">
        <v>0</v>
      </c>
      <c r="BE15" s="202">
        <v>0</v>
      </c>
      <c r="BF15" s="202">
        <v>0</v>
      </c>
      <c r="BG15" s="319">
        <v>0</v>
      </c>
      <c r="BH15" s="319">
        <v>0</v>
      </c>
      <c r="BI15" s="319">
        <v>0</v>
      </c>
      <c r="BJ15" s="321">
        <v>0</v>
      </c>
      <c r="BK15" s="321">
        <v>0</v>
      </c>
    </row>
    <row r="16" spans="1:63" ht="20.100000000000001" customHeight="1" x14ac:dyDescent="0.2">
      <c r="A16" s="375" t="s">
        <v>662</v>
      </c>
      <c r="B16" s="341" t="s">
        <v>62</v>
      </c>
      <c r="C16" s="340" t="s">
        <v>63</v>
      </c>
      <c r="D16" s="202">
        <v>0.81</v>
      </c>
      <c r="E16" s="202">
        <v>0</v>
      </c>
      <c r="F16" s="320">
        <v>0</v>
      </c>
      <c r="G16" s="202">
        <v>0</v>
      </c>
      <c r="H16" s="202">
        <v>0</v>
      </c>
      <c r="I16" s="202">
        <v>0</v>
      </c>
      <c r="J16" s="202">
        <v>0</v>
      </c>
      <c r="K16" s="202">
        <v>0</v>
      </c>
      <c r="L16" s="202">
        <v>0</v>
      </c>
      <c r="M16" s="202">
        <v>0</v>
      </c>
      <c r="N16" s="202">
        <v>0</v>
      </c>
      <c r="O16" s="202">
        <v>0</v>
      </c>
      <c r="P16" s="202">
        <v>0</v>
      </c>
      <c r="Q16" s="202">
        <v>0</v>
      </c>
      <c r="R16" s="202">
        <v>0</v>
      </c>
      <c r="S16" s="202">
        <v>0</v>
      </c>
      <c r="T16" s="202">
        <v>0</v>
      </c>
      <c r="U16" s="202">
        <v>0</v>
      </c>
      <c r="V16" s="202">
        <v>0</v>
      </c>
      <c r="W16" s="202">
        <v>0</v>
      </c>
      <c r="X16" s="202">
        <v>0</v>
      </c>
      <c r="Y16" s="202">
        <v>0</v>
      </c>
      <c r="Z16" s="202">
        <v>0</v>
      </c>
      <c r="AA16" s="202">
        <v>0</v>
      </c>
      <c r="AB16" s="202">
        <v>0</v>
      </c>
      <c r="AC16" s="319">
        <v>0</v>
      </c>
      <c r="AD16" s="319">
        <v>0</v>
      </c>
      <c r="AE16" s="319">
        <v>0</v>
      </c>
      <c r="AF16" s="319">
        <v>0</v>
      </c>
      <c r="AG16" s="319">
        <v>0</v>
      </c>
      <c r="AH16" s="319">
        <v>0</v>
      </c>
      <c r="AI16" s="319">
        <v>0</v>
      </c>
      <c r="AJ16" s="319">
        <v>0</v>
      </c>
      <c r="AK16" s="319">
        <v>0</v>
      </c>
      <c r="AL16" s="202">
        <v>0</v>
      </c>
      <c r="AM16" s="202">
        <v>0</v>
      </c>
      <c r="AN16" s="202">
        <v>0</v>
      </c>
      <c r="AO16" s="202">
        <v>0</v>
      </c>
      <c r="AP16" s="319">
        <v>0</v>
      </c>
      <c r="AQ16" s="319">
        <v>0</v>
      </c>
      <c r="AR16" s="319">
        <v>0</v>
      </c>
      <c r="AS16" s="202">
        <v>0</v>
      </c>
      <c r="AT16" s="202">
        <v>0</v>
      </c>
      <c r="AU16" s="202">
        <v>0</v>
      </c>
      <c r="AV16" s="202">
        <v>0</v>
      </c>
      <c r="AW16" s="202">
        <v>0</v>
      </c>
      <c r="AX16" s="202">
        <v>0</v>
      </c>
      <c r="AY16" s="202">
        <v>0</v>
      </c>
      <c r="AZ16" s="202">
        <v>0</v>
      </c>
      <c r="BA16" s="202">
        <v>0</v>
      </c>
      <c r="BB16" s="202">
        <v>0</v>
      </c>
      <c r="BC16" s="202">
        <v>0</v>
      </c>
      <c r="BD16" s="202">
        <v>0</v>
      </c>
      <c r="BE16" s="202">
        <v>0</v>
      </c>
      <c r="BF16" s="202">
        <v>0</v>
      </c>
      <c r="BG16" s="319">
        <v>0</v>
      </c>
      <c r="BH16" s="319">
        <v>0</v>
      </c>
      <c r="BI16" s="319">
        <v>0</v>
      </c>
      <c r="BJ16" s="321">
        <v>0</v>
      </c>
      <c r="BK16" s="321">
        <v>0.81</v>
      </c>
    </row>
    <row r="17" spans="1:63" ht="20.100000000000001" customHeight="1" x14ac:dyDescent="0.2">
      <c r="A17" s="375" t="s">
        <v>64</v>
      </c>
      <c r="B17" s="341" t="s">
        <v>65</v>
      </c>
      <c r="C17" s="340" t="s">
        <v>66</v>
      </c>
      <c r="D17" s="202">
        <v>0</v>
      </c>
      <c r="E17" s="202">
        <v>0</v>
      </c>
      <c r="F17" s="320">
        <v>0</v>
      </c>
      <c r="G17" s="202">
        <v>0</v>
      </c>
      <c r="H17" s="202">
        <v>0</v>
      </c>
      <c r="I17" s="202">
        <v>0</v>
      </c>
      <c r="J17" s="202">
        <v>0</v>
      </c>
      <c r="K17" s="202">
        <v>0</v>
      </c>
      <c r="L17" s="202">
        <v>0</v>
      </c>
      <c r="M17" s="202">
        <v>0</v>
      </c>
      <c r="N17" s="202">
        <v>0</v>
      </c>
      <c r="O17" s="202">
        <v>0</v>
      </c>
      <c r="P17" s="202">
        <v>0</v>
      </c>
      <c r="Q17" s="202">
        <v>0</v>
      </c>
      <c r="R17" s="202">
        <v>0</v>
      </c>
      <c r="S17" s="202">
        <v>0</v>
      </c>
      <c r="T17" s="202">
        <v>0</v>
      </c>
      <c r="U17" s="202">
        <v>0</v>
      </c>
      <c r="V17" s="202">
        <v>0</v>
      </c>
      <c r="W17" s="202">
        <v>0</v>
      </c>
      <c r="X17" s="202">
        <v>0</v>
      </c>
      <c r="Y17" s="202">
        <v>0</v>
      </c>
      <c r="Z17" s="202">
        <v>0</v>
      </c>
      <c r="AA17" s="202">
        <v>0</v>
      </c>
      <c r="AB17" s="202">
        <v>0</v>
      </c>
      <c r="AC17" s="319">
        <v>0</v>
      </c>
      <c r="AD17" s="319">
        <v>0</v>
      </c>
      <c r="AE17" s="319">
        <v>0</v>
      </c>
      <c r="AF17" s="319">
        <v>0</v>
      </c>
      <c r="AG17" s="319">
        <v>0</v>
      </c>
      <c r="AH17" s="319">
        <v>0</v>
      </c>
      <c r="AI17" s="319">
        <v>0</v>
      </c>
      <c r="AJ17" s="319">
        <v>0</v>
      </c>
      <c r="AK17" s="319">
        <v>0</v>
      </c>
      <c r="AL17" s="202">
        <v>0</v>
      </c>
      <c r="AM17" s="202">
        <v>0</v>
      </c>
      <c r="AN17" s="202">
        <v>0</v>
      </c>
      <c r="AO17" s="202">
        <v>0</v>
      </c>
      <c r="AP17" s="319">
        <v>0</v>
      </c>
      <c r="AQ17" s="319">
        <v>0</v>
      </c>
      <c r="AR17" s="319">
        <v>0</v>
      </c>
      <c r="AS17" s="202">
        <v>0</v>
      </c>
      <c r="AT17" s="202">
        <v>0</v>
      </c>
      <c r="AU17" s="202">
        <v>0</v>
      </c>
      <c r="AV17" s="202">
        <v>0</v>
      </c>
      <c r="AW17" s="202">
        <v>0</v>
      </c>
      <c r="AX17" s="202">
        <v>0</v>
      </c>
      <c r="AY17" s="202">
        <v>0</v>
      </c>
      <c r="AZ17" s="202">
        <v>0</v>
      </c>
      <c r="BA17" s="202">
        <v>0</v>
      </c>
      <c r="BB17" s="202">
        <v>0</v>
      </c>
      <c r="BC17" s="202">
        <v>0</v>
      </c>
      <c r="BD17" s="202">
        <v>0</v>
      </c>
      <c r="BE17" s="202">
        <v>0</v>
      </c>
      <c r="BF17" s="202">
        <v>0</v>
      </c>
      <c r="BG17" s="319">
        <v>0</v>
      </c>
      <c r="BH17" s="319">
        <v>0</v>
      </c>
      <c r="BI17" s="319">
        <v>0</v>
      </c>
      <c r="BJ17" s="321">
        <v>0</v>
      </c>
      <c r="BK17" s="321">
        <v>0</v>
      </c>
    </row>
    <row r="18" spans="1:63" ht="20.100000000000001" customHeight="1" x14ac:dyDescent="0.2">
      <c r="A18" s="375" t="s">
        <v>1277</v>
      </c>
      <c r="B18" s="341" t="s">
        <v>67</v>
      </c>
      <c r="C18" s="340" t="s">
        <v>68</v>
      </c>
      <c r="D18" s="202">
        <v>0</v>
      </c>
      <c r="E18" s="202">
        <v>0</v>
      </c>
      <c r="F18" s="320">
        <v>0</v>
      </c>
      <c r="G18" s="202">
        <v>0</v>
      </c>
      <c r="H18" s="202">
        <v>0</v>
      </c>
      <c r="I18" s="202">
        <v>0</v>
      </c>
      <c r="J18" s="202">
        <v>0</v>
      </c>
      <c r="K18" s="202">
        <v>0</v>
      </c>
      <c r="L18" s="202">
        <v>0</v>
      </c>
      <c r="M18" s="202">
        <v>0</v>
      </c>
      <c r="N18" s="202">
        <v>0</v>
      </c>
      <c r="O18" s="202">
        <v>0</v>
      </c>
      <c r="P18" s="202">
        <v>0</v>
      </c>
      <c r="Q18" s="202">
        <v>0</v>
      </c>
      <c r="R18" s="202">
        <v>0</v>
      </c>
      <c r="S18" s="202">
        <v>0</v>
      </c>
      <c r="T18" s="202">
        <v>0</v>
      </c>
      <c r="U18" s="202">
        <v>0</v>
      </c>
      <c r="V18" s="202">
        <v>0</v>
      </c>
      <c r="W18" s="202">
        <v>0</v>
      </c>
      <c r="X18" s="202">
        <v>0</v>
      </c>
      <c r="Y18" s="202">
        <v>0</v>
      </c>
      <c r="Z18" s="202">
        <v>0</v>
      </c>
      <c r="AA18" s="202">
        <v>0</v>
      </c>
      <c r="AB18" s="202">
        <v>0</v>
      </c>
      <c r="AC18" s="319">
        <v>0</v>
      </c>
      <c r="AD18" s="319">
        <v>0</v>
      </c>
      <c r="AE18" s="319">
        <v>0</v>
      </c>
      <c r="AF18" s="319">
        <v>0</v>
      </c>
      <c r="AG18" s="319">
        <v>0</v>
      </c>
      <c r="AH18" s="319">
        <v>0</v>
      </c>
      <c r="AI18" s="319">
        <v>0</v>
      </c>
      <c r="AJ18" s="319">
        <v>0</v>
      </c>
      <c r="AK18" s="319">
        <v>0</v>
      </c>
      <c r="AL18" s="202">
        <v>0</v>
      </c>
      <c r="AM18" s="202">
        <v>0</v>
      </c>
      <c r="AN18" s="202">
        <v>0</v>
      </c>
      <c r="AO18" s="202">
        <v>0</v>
      </c>
      <c r="AP18" s="319">
        <v>0</v>
      </c>
      <c r="AQ18" s="319">
        <v>0</v>
      </c>
      <c r="AR18" s="319">
        <v>0</v>
      </c>
      <c r="AS18" s="202">
        <v>0</v>
      </c>
      <c r="AT18" s="202">
        <v>0</v>
      </c>
      <c r="AU18" s="202">
        <v>0</v>
      </c>
      <c r="AV18" s="202">
        <v>0</v>
      </c>
      <c r="AW18" s="202">
        <v>0</v>
      </c>
      <c r="AX18" s="202">
        <v>0</v>
      </c>
      <c r="AY18" s="202">
        <v>0</v>
      </c>
      <c r="AZ18" s="202">
        <v>0</v>
      </c>
      <c r="BA18" s="202">
        <v>0</v>
      </c>
      <c r="BB18" s="202">
        <v>0</v>
      </c>
      <c r="BC18" s="202">
        <v>0</v>
      </c>
      <c r="BD18" s="202">
        <v>0</v>
      </c>
      <c r="BE18" s="202">
        <v>0</v>
      </c>
      <c r="BF18" s="202">
        <v>0</v>
      </c>
      <c r="BG18" s="319">
        <v>0</v>
      </c>
      <c r="BH18" s="319">
        <v>0</v>
      </c>
      <c r="BI18" s="319">
        <v>0</v>
      </c>
      <c r="BJ18" s="321">
        <v>0</v>
      </c>
      <c r="BK18" s="321">
        <v>0</v>
      </c>
    </row>
    <row r="19" spans="1:63" ht="20.100000000000001" customHeight="1" x14ac:dyDescent="0.2">
      <c r="A19" s="376">
        <v>2</v>
      </c>
      <c r="B19" s="317" t="s">
        <v>69</v>
      </c>
      <c r="C19" s="316" t="s">
        <v>70</v>
      </c>
      <c r="D19" s="320">
        <v>445.59999999999991</v>
      </c>
      <c r="E19" s="320">
        <v>13.66</v>
      </c>
      <c r="F19" s="320">
        <v>8.3999999999999986</v>
      </c>
      <c r="G19" s="320">
        <v>0</v>
      </c>
      <c r="H19" s="320">
        <v>0</v>
      </c>
      <c r="I19" s="320">
        <v>0</v>
      </c>
      <c r="J19" s="320">
        <v>2.63</v>
      </c>
      <c r="K19" s="320">
        <v>5.7700000000000005</v>
      </c>
      <c r="L19" s="320">
        <v>0</v>
      </c>
      <c r="M19" s="320">
        <v>0</v>
      </c>
      <c r="N19" s="320">
        <v>0</v>
      </c>
      <c r="O19" s="320">
        <v>0</v>
      </c>
      <c r="P19" s="320">
        <v>0</v>
      </c>
      <c r="Q19" s="320">
        <v>0</v>
      </c>
      <c r="R19" s="320">
        <v>5.26</v>
      </c>
      <c r="S19" s="320">
        <v>0</v>
      </c>
      <c r="T19" s="320">
        <v>0</v>
      </c>
      <c r="U19" s="320">
        <v>0</v>
      </c>
      <c r="V19" s="320">
        <v>0</v>
      </c>
      <c r="W19" s="320">
        <v>0</v>
      </c>
      <c r="X19" s="320">
        <v>0.1</v>
      </c>
      <c r="Y19" s="320">
        <v>2.94</v>
      </c>
      <c r="Z19" s="320">
        <v>0</v>
      </c>
      <c r="AA19" s="320">
        <v>0</v>
      </c>
      <c r="AB19" s="320">
        <v>0.53</v>
      </c>
      <c r="AC19" s="320">
        <v>0.53</v>
      </c>
      <c r="AD19" s="320">
        <v>0</v>
      </c>
      <c r="AE19" s="320">
        <v>0</v>
      </c>
      <c r="AF19" s="320">
        <v>0</v>
      </c>
      <c r="AG19" s="320">
        <v>0</v>
      </c>
      <c r="AH19" s="320">
        <v>0</v>
      </c>
      <c r="AI19" s="320">
        <v>0</v>
      </c>
      <c r="AJ19" s="320">
        <v>0</v>
      </c>
      <c r="AK19" s="320">
        <v>0</v>
      </c>
      <c r="AL19" s="320">
        <v>0</v>
      </c>
      <c r="AM19" s="320">
        <v>0</v>
      </c>
      <c r="AN19" s="320">
        <v>0</v>
      </c>
      <c r="AO19" s="320">
        <v>0</v>
      </c>
      <c r="AP19" s="320">
        <v>0</v>
      </c>
      <c r="AQ19" s="320">
        <v>0</v>
      </c>
      <c r="AR19" s="320">
        <v>0</v>
      </c>
      <c r="AS19" s="320">
        <v>0</v>
      </c>
      <c r="AT19" s="320">
        <v>0</v>
      </c>
      <c r="AU19" s="320">
        <v>0</v>
      </c>
      <c r="AV19" s="320">
        <v>0</v>
      </c>
      <c r="AW19" s="320">
        <v>0</v>
      </c>
      <c r="AX19" s="320">
        <v>1.69</v>
      </c>
      <c r="AY19" s="320">
        <v>0</v>
      </c>
      <c r="AZ19" s="320">
        <v>0</v>
      </c>
      <c r="BA19" s="320">
        <v>0</v>
      </c>
      <c r="BB19" s="320">
        <v>0</v>
      </c>
      <c r="BC19" s="320">
        <v>0</v>
      </c>
      <c r="BD19" s="320">
        <v>0</v>
      </c>
      <c r="BE19" s="320">
        <v>0</v>
      </c>
      <c r="BF19" s="320">
        <v>0</v>
      </c>
      <c r="BG19" s="320">
        <v>0</v>
      </c>
      <c r="BH19" s="320">
        <v>0</v>
      </c>
      <c r="BI19" s="320">
        <v>0</v>
      </c>
      <c r="BJ19" s="320">
        <v>8.3999999999999986</v>
      </c>
      <c r="BK19" s="320">
        <v>453.99999999999994</v>
      </c>
    </row>
    <row r="20" spans="1:63" ht="20.100000000000001" customHeight="1" x14ac:dyDescent="0.2">
      <c r="A20" s="375" t="s">
        <v>71</v>
      </c>
      <c r="B20" s="341" t="s">
        <v>72</v>
      </c>
      <c r="C20" s="340" t="s">
        <v>73</v>
      </c>
      <c r="D20" s="202">
        <v>4.97</v>
      </c>
      <c r="E20" s="202">
        <v>0</v>
      </c>
      <c r="F20" s="320">
        <v>0</v>
      </c>
      <c r="G20" s="202">
        <v>0</v>
      </c>
      <c r="H20" s="202">
        <v>0</v>
      </c>
      <c r="I20" s="202">
        <v>0</v>
      </c>
      <c r="J20" s="202">
        <v>0</v>
      </c>
      <c r="K20" s="202">
        <v>0</v>
      </c>
      <c r="L20" s="202">
        <v>0</v>
      </c>
      <c r="M20" s="202">
        <v>0</v>
      </c>
      <c r="N20" s="202">
        <v>0</v>
      </c>
      <c r="O20" s="202">
        <v>0</v>
      </c>
      <c r="P20" s="202">
        <v>0</v>
      </c>
      <c r="Q20" s="202">
        <v>0</v>
      </c>
      <c r="R20" s="202">
        <v>0</v>
      </c>
      <c r="S20" s="202">
        <v>0</v>
      </c>
      <c r="T20" s="202">
        <v>0</v>
      </c>
      <c r="U20" s="202">
        <v>0</v>
      </c>
      <c r="V20" s="202">
        <v>0</v>
      </c>
      <c r="W20" s="202">
        <v>0</v>
      </c>
      <c r="X20" s="202">
        <v>0</v>
      </c>
      <c r="Y20" s="202">
        <v>0</v>
      </c>
      <c r="Z20" s="202">
        <v>0</v>
      </c>
      <c r="AA20" s="202">
        <v>0</v>
      </c>
      <c r="AB20" s="202">
        <v>0</v>
      </c>
      <c r="AC20" s="319">
        <v>0</v>
      </c>
      <c r="AD20" s="319">
        <v>0</v>
      </c>
      <c r="AE20" s="319">
        <v>0</v>
      </c>
      <c r="AF20" s="319">
        <v>0</v>
      </c>
      <c r="AG20" s="319">
        <v>0</v>
      </c>
      <c r="AH20" s="319">
        <v>0</v>
      </c>
      <c r="AI20" s="319">
        <v>0</v>
      </c>
      <c r="AJ20" s="319">
        <v>0</v>
      </c>
      <c r="AK20" s="319">
        <v>0</v>
      </c>
      <c r="AL20" s="202">
        <v>0</v>
      </c>
      <c r="AM20" s="202">
        <v>0</v>
      </c>
      <c r="AN20" s="202">
        <v>0</v>
      </c>
      <c r="AO20" s="202">
        <v>0</v>
      </c>
      <c r="AP20" s="319">
        <v>0</v>
      </c>
      <c r="AQ20" s="319">
        <v>0</v>
      </c>
      <c r="AR20" s="319">
        <v>0</v>
      </c>
      <c r="AS20" s="202">
        <v>0</v>
      </c>
      <c r="AT20" s="202">
        <v>0</v>
      </c>
      <c r="AU20" s="202">
        <v>0</v>
      </c>
      <c r="AV20" s="202">
        <v>0</v>
      </c>
      <c r="AW20" s="202">
        <v>0</v>
      </c>
      <c r="AX20" s="202">
        <v>0</v>
      </c>
      <c r="AY20" s="202">
        <v>0</v>
      </c>
      <c r="AZ20" s="202">
        <v>0</v>
      </c>
      <c r="BA20" s="202">
        <v>0</v>
      </c>
      <c r="BB20" s="202">
        <v>0</v>
      </c>
      <c r="BC20" s="202">
        <v>0</v>
      </c>
      <c r="BD20" s="202">
        <v>0</v>
      </c>
      <c r="BE20" s="202">
        <v>0</v>
      </c>
      <c r="BF20" s="202">
        <v>0</v>
      </c>
      <c r="BG20" s="319">
        <v>0</v>
      </c>
      <c r="BH20" s="319">
        <v>0</v>
      </c>
      <c r="BI20" s="319">
        <v>0</v>
      </c>
      <c r="BJ20" s="321">
        <v>0</v>
      </c>
      <c r="BK20" s="321">
        <v>4.97</v>
      </c>
    </row>
    <row r="21" spans="1:63" ht="20.100000000000001" customHeight="1" x14ac:dyDescent="0.2">
      <c r="A21" s="375" t="s">
        <v>74</v>
      </c>
      <c r="B21" s="341" t="s">
        <v>75</v>
      </c>
      <c r="C21" s="340" t="s">
        <v>76</v>
      </c>
      <c r="D21" s="202">
        <v>0.18</v>
      </c>
      <c r="E21" s="202">
        <v>0</v>
      </c>
      <c r="F21" s="320">
        <v>0</v>
      </c>
      <c r="G21" s="202">
        <v>0</v>
      </c>
      <c r="H21" s="202">
        <v>0</v>
      </c>
      <c r="I21" s="202">
        <v>0</v>
      </c>
      <c r="J21" s="202">
        <v>0</v>
      </c>
      <c r="K21" s="202">
        <v>0</v>
      </c>
      <c r="L21" s="202">
        <v>0</v>
      </c>
      <c r="M21" s="202">
        <v>0</v>
      </c>
      <c r="N21" s="202">
        <v>0</v>
      </c>
      <c r="O21" s="202">
        <v>0</v>
      </c>
      <c r="P21" s="202">
        <v>0</v>
      </c>
      <c r="Q21" s="202">
        <v>0</v>
      </c>
      <c r="R21" s="202">
        <v>0</v>
      </c>
      <c r="S21" s="202">
        <v>0</v>
      </c>
      <c r="T21" s="202">
        <v>0</v>
      </c>
      <c r="U21" s="202">
        <v>0</v>
      </c>
      <c r="V21" s="202">
        <v>0</v>
      </c>
      <c r="W21" s="202">
        <v>0</v>
      </c>
      <c r="X21" s="202">
        <v>0</v>
      </c>
      <c r="Y21" s="202">
        <v>0</v>
      </c>
      <c r="Z21" s="202">
        <v>0</v>
      </c>
      <c r="AA21" s="202">
        <v>0</v>
      </c>
      <c r="AB21" s="202">
        <v>0</v>
      </c>
      <c r="AC21" s="319">
        <v>0</v>
      </c>
      <c r="AD21" s="319">
        <v>0</v>
      </c>
      <c r="AE21" s="319">
        <v>0</v>
      </c>
      <c r="AF21" s="319">
        <v>0</v>
      </c>
      <c r="AG21" s="319">
        <v>0</v>
      </c>
      <c r="AH21" s="319">
        <v>0</v>
      </c>
      <c r="AI21" s="319">
        <v>0</v>
      </c>
      <c r="AJ21" s="319">
        <v>0</v>
      </c>
      <c r="AK21" s="319">
        <v>0</v>
      </c>
      <c r="AL21" s="202">
        <v>0</v>
      </c>
      <c r="AM21" s="202">
        <v>0</v>
      </c>
      <c r="AN21" s="202">
        <v>0</v>
      </c>
      <c r="AO21" s="202">
        <v>0</v>
      </c>
      <c r="AP21" s="319">
        <v>0</v>
      </c>
      <c r="AQ21" s="319">
        <v>0</v>
      </c>
      <c r="AR21" s="319">
        <v>0</v>
      </c>
      <c r="AS21" s="202">
        <v>0</v>
      </c>
      <c r="AT21" s="202">
        <v>0</v>
      </c>
      <c r="AU21" s="202">
        <v>0</v>
      </c>
      <c r="AV21" s="202">
        <v>0</v>
      </c>
      <c r="AW21" s="202">
        <v>0</v>
      </c>
      <c r="AX21" s="202">
        <v>0</v>
      </c>
      <c r="AY21" s="202">
        <v>0</v>
      </c>
      <c r="AZ21" s="202">
        <v>0</v>
      </c>
      <c r="BA21" s="202">
        <v>0</v>
      </c>
      <c r="BB21" s="202">
        <v>0</v>
      </c>
      <c r="BC21" s="202">
        <v>0</v>
      </c>
      <c r="BD21" s="202">
        <v>0</v>
      </c>
      <c r="BE21" s="202">
        <v>0</v>
      </c>
      <c r="BF21" s="202">
        <v>0</v>
      </c>
      <c r="BG21" s="319">
        <v>0</v>
      </c>
      <c r="BH21" s="319">
        <v>0</v>
      </c>
      <c r="BI21" s="319">
        <v>0</v>
      </c>
      <c r="BJ21" s="321">
        <v>0</v>
      </c>
      <c r="BK21" s="321">
        <v>0.18</v>
      </c>
    </row>
    <row r="22" spans="1:63" ht="20.100000000000001" customHeight="1" x14ac:dyDescent="0.2">
      <c r="A22" s="375" t="s">
        <v>77</v>
      </c>
      <c r="B22" s="341" t="s">
        <v>78</v>
      </c>
      <c r="C22" s="340" t="s">
        <v>79</v>
      </c>
      <c r="D22" s="202">
        <v>0</v>
      </c>
      <c r="E22" s="202">
        <v>0</v>
      </c>
      <c r="F22" s="320">
        <v>0</v>
      </c>
      <c r="G22" s="202">
        <v>0</v>
      </c>
      <c r="H22" s="202">
        <v>0</v>
      </c>
      <c r="I22" s="202">
        <v>0</v>
      </c>
      <c r="J22" s="202">
        <v>0</v>
      </c>
      <c r="K22" s="202">
        <v>0</v>
      </c>
      <c r="L22" s="202">
        <v>0</v>
      </c>
      <c r="M22" s="202">
        <v>0</v>
      </c>
      <c r="N22" s="202">
        <v>0</v>
      </c>
      <c r="O22" s="202">
        <v>0</v>
      </c>
      <c r="P22" s="202">
        <v>0</v>
      </c>
      <c r="Q22" s="202">
        <v>0</v>
      </c>
      <c r="R22" s="202">
        <v>0</v>
      </c>
      <c r="S22" s="202">
        <v>0</v>
      </c>
      <c r="T22" s="202">
        <v>0</v>
      </c>
      <c r="U22" s="202">
        <v>0</v>
      </c>
      <c r="V22" s="202">
        <v>0</v>
      </c>
      <c r="W22" s="202">
        <v>0</v>
      </c>
      <c r="X22" s="202">
        <v>0</v>
      </c>
      <c r="Y22" s="202">
        <v>0</v>
      </c>
      <c r="Z22" s="202">
        <v>0</v>
      </c>
      <c r="AA22" s="202">
        <v>0</v>
      </c>
      <c r="AB22" s="202">
        <v>0</v>
      </c>
      <c r="AC22" s="319">
        <v>0</v>
      </c>
      <c r="AD22" s="319">
        <v>0</v>
      </c>
      <c r="AE22" s="319">
        <v>0</v>
      </c>
      <c r="AF22" s="319">
        <v>0</v>
      </c>
      <c r="AG22" s="319">
        <v>0</v>
      </c>
      <c r="AH22" s="319">
        <v>0</v>
      </c>
      <c r="AI22" s="319">
        <v>0</v>
      </c>
      <c r="AJ22" s="319">
        <v>0</v>
      </c>
      <c r="AK22" s="319">
        <v>0</v>
      </c>
      <c r="AL22" s="202">
        <v>0</v>
      </c>
      <c r="AM22" s="202">
        <v>0</v>
      </c>
      <c r="AN22" s="202">
        <v>0</v>
      </c>
      <c r="AO22" s="202">
        <v>0</v>
      </c>
      <c r="AP22" s="319">
        <v>0</v>
      </c>
      <c r="AQ22" s="319">
        <v>0</v>
      </c>
      <c r="AR22" s="319">
        <v>0</v>
      </c>
      <c r="AS22" s="202">
        <v>0</v>
      </c>
      <c r="AT22" s="202">
        <v>0</v>
      </c>
      <c r="AU22" s="202">
        <v>0</v>
      </c>
      <c r="AV22" s="202">
        <v>0</v>
      </c>
      <c r="AW22" s="202">
        <v>0</v>
      </c>
      <c r="AX22" s="202">
        <v>0</v>
      </c>
      <c r="AY22" s="202">
        <v>0</v>
      </c>
      <c r="AZ22" s="202">
        <v>0</v>
      </c>
      <c r="BA22" s="202">
        <v>0</v>
      </c>
      <c r="BB22" s="202">
        <v>0</v>
      </c>
      <c r="BC22" s="202">
        <v>0</v>
      </c>
      <c r="BD22" s="202">
        <v>0</v>
      </c>
      <c r="BE22" s="202">
        <v>0</v>
      </c>
      <c r="BF22" s="202">
        <v>0</v>
      </c>
      <c r="BG22" s="319">
        <v>0</v>
      </c>
      <c r="BH22" s="319">
        <v>0</v>
      </c>
      <c r="BI22" s="319">
        <v>0</v>
      </c>
      <c r="BJ22" s="321">
        <v>0</v>
      </c>
      <c r="BK22" s="321">
        <v>0</v>
      </c>
    </row>
    <row r="23" spans="1:63" ht="20.100000000000001" customHeight="1" x14ac:dyDescent="0.2">
      <c r="A23" s="375" t="s">
        <v>80</v>
      </c>
      <c r="B23" s="341" t="s">
        <v>520</v>
      </c>
      <c r="C23" s="340" t="s">
        <v>521</v>
      </c>
      <c r="D23" s="202">
        <v>0</v>
      </c>
      <c r="E23" s="202">
        <v>0</v>
      </c>
      <c r="F23" s="320">
        <v>0</v>
      </c>
      <c r="G23" s="202">
        <v>0</v>
      </c>
      <c r="H23" s="202">
        <v>0</v>
      </c>
      <c r="I23" s="202">
        <v>0</v>
      </c>
      <c r="J23" s="202">
        <v>0</v>
      </c>
      <c r="K23" s="202">
        <v>0</v>
      </c>
      <c r="L23" s="202">
        <v>0</v>
      </c>
      <c r="M23" s="202">
        <v>0</v>
      </c>
      <c r="N23" s="202">
        <v>0</v>
      </c>
      <c r="O23" s="202">
        <v>0</v>
      </c>
      <c r="P23" s="202">
        <v>0</v>
      </c>
      <c r="Q23" s="202">
        <v>0</v>
      </c>
      <c r="R23" s="202">
        <v>0</v>
      </c>
      <c r="S23" s="202">
        <v>0</v>
      </c>
      <c r="T23" s="202">
        <v>0</v>
      </c>
      <c r="U23" s="202">
        <v>0</v>
      </c>
      <c r="V23" s="202">
        <v>0</v>
      </c>
      <c r="W23" s="202">
        <v>0</v>
      </c>
      <c r="X23" s="202">
        <v>0</v>
      </c>
      <c r="Y23" s="202">
        <v>0</v>
      </c>
      <c r="Z23" s="202">
        <v>0</v>
      </c>
      <c r="AA23" s="202">
        <v>0</v>
      </c>
      <c r="AB23" s="202">
        <v>0</v>
      </c>
      <c r="AC23" s="319">
        <v>0</v>
      </c>
      <c r="AD23" s="319">
        <v>0</v>
      </c>
      <c r="AE23" s="319">
        <v>0</v>
      </c>
      <c r="AF23" s="319">
        <v>0</v>
      </c>
      <c r="AG23" s="319">
        <v>0</v>
      </c>
      <c r="AH23" s="319">
        <v>0</v>
      </c>
      <c r="AI23" s="319">
        <v>0</v>
      </c>
      <c r="AJ23" s="319">
        <v>0</v>
      </c>
      <c r="AK23" s="319">
        <v>0</v>
      </c>
      <c r="AL23" s="202">
        <v>0</v>
      </c>
      <c r="AM23" s="202">
        <v>0</v>
      </c>
      <c r="AN23" s="202">
        <v>0</v>
      </c>
      <c r="AO23" s="202">
        <v>0</v>
      </c>
      <c r="AP23" s="319">
        <v>0</v>
      </c>
      <c r="AQ23" s="319">
        <v>0</v>
      </c>
      <c r="AR23" s="319">
        <v>0</v>
      </c>
      <c r="AS23" s="202">
        <v>0</v>
      </c>
      <c r="AT23" s="202">
        <v>0</v>
      </c>
      <c r="AU23" s="202">
        <v>0</v>
      </c>
      <c r="AV23" s="202">
        <v>0</v>
      </c>
      <c r="AW23" s="202">
        <v>0</v>
      </c>
      <c r="AX23" s="202">
        <v>0</v>
      </c>
      <c r="AY23" s="202">
        <v>0</v>
      </c>
      <c r="AZ23" s="202">
        <v>0</v>
      </c>
      <c r="BA23" s="202">
        <v>0</v>
      </c>
      <c r="BB23" s="202">
        <v>0</v>
      </c>
      <c r="BC23" s="202">
        <v>0</v>
      </c>
      <c r="BD23" s="202">
        <v>0</v>
      </c>
      <c r="BE23" s="202">
        <v>0</v>
      </c>
      <c r="BF23" s="202">
        <v>0</v>
      </c>
      <c r="BG23" s="319">
        <v>0</v>
      </c>
      <c r="BH23" s="319">
        <v>0</v>
      </c>
      <c r="BI23" s="319">
        <v>0</v>
      </c>
      <c r="BJ23" s="321">
        <v>0</v>
      </c>
      <c r="BK23" s="321">
        <v>0</v>
      </c>
    </row>
    <row r="24" spans="1:63" ht="20.100000000000001" customHeight="1" x14ac:dyDescent="0.2">
      <c r="A24" s="375" t="s">
        <v>83</v>
      </c>
      <c r="B24" s="341" t="s">
        <v>81</v>
      </c>
      <c r="C24" s="340" t="s">
        <v>82</v>
      </c>
      <c r="D24" s="202">
        <v>0</v>
      </c>
      <c r="E24" s="202">
        <v>0</v>
      </c>
      <c r="F24" s="320">
        <v>0</v>
      </c>
      <c r="G24" s="202">
        <v>0</v>
      </c>
      <c r="H24" s="202">
        <v>0</v>
      </c>
      <c r="I24" s="202">
        <v>0</v>
      </c>
      <c r="J24" s="202">
        <v>0</v>
      </c>
      <c r="K24" s="202">
        <v>0</v>
      </c>
      <c r="L24" s="202">
        <v>0</v>
      </c>
      <c r="M24" s="202">
        <v>0</v>
      </c>
      <c r="N24" s="202">
        <v>0</v>
      </c>
      <c r="O24" s="202">
        <v>0</v>
      </c>
      <c r="P24" s="202">
        <v>0</v>
      </c>
      <c r="Q24" s="202">
        <v>0</v>
      </c>
      <c r="R24" s="202">
        <v>0</v>
      </c>
      <c r="S24" s="202">
        <v>0</v>
      </c>
      <c r="T24" s="202">
        <v>0</v>
      </c>
      <c r="U24" s="202">
        <v>0</v>
      </c>
      <c r="V24" s="202">
        <v>0</v>
      </c>
      <c r="W24" s="202">
        <v>0</v>
      </c>
      <c r="X24" s="202">
        <v>0</v>
      </c>
      <c r="Y24" s="202">
        <v>0</v>
      </c>
      <c r="Z24" s="202">
        <v>0</v>
      </c>
      <c r="AA24" s="202">
        <v>0</v>
      </c>
      <c r="AB24" s="202">
        <v>0</v>
      </c>
      <c r="AC24" s="319">
        <v>0</v>
      </c>
      <c r="AD24" s="319">
        <v>0</v>
      </c>
      <c r="AE24" s="319">
        <v>0</v>
      </c>
      <c r="AF24" s="319">
        <v>0</v>
      </c>
      <c r="AG24" s="319">
        <v>0</v>
      </c>
      <c r="AH24" s="319">
        <v>0</v>
      </c>
      <c r="AI24" s="319">
        <v>0</v>
      </c>
      <c r="AJ24" s="319">
        <v>0</v>
      </c>
      <c r="AK24" s="319">
        <v>0</v>
      </c>
      <c r="AL24" s="202">
        <v>0</v>
      </c>
      <c r="AM24" s="202">
        <v>0</v>
      </c>
      <c r="AN24" s="202">
        <v>0</v>
      </c>
      <c r="AO24" s="202">
        <v>0</v>
      </c>
      <c r="AP24" s="319">
        <v>0</v>
      </c>
      <c r="AQ24" s="319">
        <v>0</v>
      </c>
      <c r="AR24" s="319">
        <v>0</v>
      </c>
      <c r="AS24" s="202">
        <v>0</v>
      </c>
      <c r="AT24" s="202">
        <v>0</v>
      </c>
      <c r="AU24" s="202">
        <v>0</v>
      </c>
      <c r="AV24" s="202">
        <v>0</v>
      </c>
      <c r="AW24" s="202">
        <v>0</v>
      </c>
      <c r="AX24" s="202">
        <v>0</v>
      </c>
      <c r="AY24" s="202">
        <v>0</v>
      </c>
      <c r="AZ24" s="202">
        <v>0</v>
      </c>
      <c r="BA24" s="202">
        <v>0</v>
      </c>
      <c r="BB24" s="202">
        <v>0</v>
      </c>
      <c r="BC24" s="202">
        <v>0</v>
      </c>
      <c r="BD24" s="202">
        <v>0</v>
      </c>
      <c r="BE24" s="202">
        <v>0</v>
      </c>
      <c r="BF24" s="202">
        <v>0</v>
      </c>
      <c r="BG24" s="319">
        <v>0</v>
      </c>
      <c r="BH24" s="319">
        <v>0</v>
      </c>
      <c r="BI24" s="319">
        <v>0</v>
      </c>
      <c r="BJ24" s="321">
        <v>0</v>
      </c>
      <c r="BK24" s="321">
        <v>0</v>
      </c>
    </row>
    <row r="25" spans="1:63" ht="20.100000000000001" customHeight="1" x14ac:dyDescent="0.2">
      <c r="A25" s="375" t="s">
        <v>86</v>
      </c>
      <c r="B25" s="341" t="s">
        <v>84</v>
      </c>
      <c r="C25" s="340" t="s">
        <v>85</v>
      </c>
      <c r="D25" s="202">
        <v>2.9099999999999997</v>
      </c>
      <c r="E25" s="202">
        <v>0</v>
      </c>
      <c r="F25" s="320">
        <v>0</v>
      </c>
      <c r="G25" s="202">
        <v>0</v>
      </c>
      <c r="H25" s="202">
        <v>0</v>
      </c>
      <c r="I25" s="202">
        <v>0</v>
      </c>
      <c r="J25" s="202">
        <v>0</v>
      </c>
      <c r="K25" s="202">
        <v>0</v>
      </c>
      <c r="L25" s="202">
        <v>0</v>
      </c>
      <c r="M25" s="202">
        <v>0</v>
      </c>
      <c r="N25" s="202">
        <v>0</v>
      </c>
      <c r="O25" s="202">
        <v>0</v>
      </c>
      <c r="P25" s="202">
        <v>0</v>
      </c>
      <c r="Q25" s="202">
        <v>0</v>
      </c>
      <c r="R25" s="202">
        <v>0</v>
      </c>
      <c r="S25" s="202">
        <v>0</v>
      </c>
      <c r="T25" s="202">
        <v>0</v>
      </c>
      <c r="U25" s="202">
        <v>0</v>
      </c>
      <c r="V25" s="202">
        <v>0</v>
      </c>
      <c r="W25" s="202">
        <v>0</v>
      </c>
      <c r="X25" s="202">
        <v>0</v>
      </c>
      <c r="Y25" s="202">
        <v>0</v>
      </c>
      <c r="Z25" s="202">
        <v>0</v>
      </c>
      <c r="AA25" s="202">
        <v>0</v>
      </c>
      <c r="AB25" s="202">
        <v>0</v>
      </c>
      <c r="AC25" s="319">
        <v>0</v>
      </c>
      <c r="AD25" s="319">
        <v>0</v>
      </c>
      <c r="AE25" s="319">
        <v>0</v>
      </c>
      <c r="AF25" s="319">
        <v>0</v>
      </c>
      <c r="AG25" s="319">
        <v>0</v>
      </c>
      <c r="AH25" s="319">
        <v>0</v>
      </c>
      <c r="AI25" s="319">
        <v>0</v>
      </c>
      <c r="AJ25" s="319">
        <v>0</v>
      </c>
      <c r="AK25" s="319">
        <v>0</v>
      </c>
      <c r="AL25" s="202">
        <v>0</v>
      </c>
      <c r="AM25" s="202">
        <v>0</v>
      </c>
      <c r="AN25" s="202">
        <v>0</v>
      </c>
      <c r="AO25" s="202">
        <v>0</v>
      </c>
      <c r="AP25" s="319">
        <v>0</v>
      </c>
      <c r="AQ25" s="319">
        <v>0</v>
      </c>
      <c r="AR25" s="319">
        <v>0</v>
      </c>
      <c r="AS25" s="202">
        <v>0</v>
      </c>
      <c r="AT25" s="202">
        <v>0</v>
      </c>
      <c r="AU25" s="202">
        <v>0</v>
      </c>
      <c r="AV25" s="202">
        <v>0</v>
      </c>
      <c r="AW25" s="202">
        <v>0</v>
      </c>
      <c r="AX25" s="202">
        <v>0</v>
      </c>
      <c r="AY25" s="202">
        <v>0</v>
      </c>
      <c r="AZ25" s="202">
        <v>0</v>
      </c>
      <c r="BA25" s="202">
        <v>0</v>
      </c>
      <c r="BB25" s="202">
        <v>0</v>
      </c>
      <c r="BC25" s="202">
        <v>0</v>
      </c>
      <c r="BD25" s="202">
        <v>0</v>
      </c>
      <c r="BE25" s="202">
        <v>0</v>
      </c>
      <c r="BF25" s="202">
        <v>0</v>
      </c>
      <c r="BG25" s="319">
        <v>0</v>
      </c>
      <c r="BH25" s="319">
        <v>0</v>
      </c>
      <c r="BI25" s="319">
        <v>0</v>
      </c>
      <c r="BJ25" s="321">
        <v>-0.1</v>
      </c>
      <c r="BK25" s="321">
        <v>2.81</v>
      </c>
    </row>
    <row r="26" spans="1:63" ht="20.100000000000001" customHeight="1" x14ac:dyDescent="0.2">
      <c r="A26" s="375" t="s">
        <v>89</v>
      </c>
      <c r="B26" s="341" t="s">
        <v>87</v>
      </c>
      <c r="C26" s="340" t="s">
        <v>88</v>
      </c>
      <c r="D26" s="202">
        <v>59.25</v>
      </c>
      <c r="E26" s="202">
        <v>0</v>
      </c>
      <c r="F26" s="320">
        <v>0</v>
      </c>
      <c r="G26" s="202">
        <v>0</v>
      </c>
      <c r="H26" s="202">
        <v>0</v>
      </c>
      <c r="I26" s="202">
        <v>0</v>
      </c>
      <c r="J26" s="202">
        <v>0</v>
      </c>
      <c r="K26" s="202">
        <v>0</v>
      </c>
      <c r="L26" s="202">
        <v>0</v>
      </c>
      <c r="M26" s="202">
        <v>0</v>
      </c>
      <c r="N26" s="202">
        <v>0</v>
      </c>
      <c r="O26" s="202">
        <v>0</v>
      </c>
      <c r="P26" s="202">
        <v>0</v>
      </c>
      <c r="Q26" s="202">
        <v>0</v>
      </c>
      <c r="R26" s="202">
        <v>0</v>
      </c>
      <c r="S26" s="202">
        <v>0</v>
      </c>
      <c r="T26" s="202">
        <v>0</v>
      </c>
      <c r="U26" s="202">
        <v>0</v>
      </c>
      <c r="V26" s="202">
        <v>0</v>
      </c>
      <c r="W26" s="202">
        <v>0</v>
      </c>
      <c r="X26" s="202">
        <v>0</v>
      </c>
      <c r="Y26" s="202">
        <v>0</v>
      </c>
      <c r="Z26" s="202">
        <v>0</v>
      </c>
      <c r="AA26" s="202">
        <v>0</v>
      </c>
      <c r="AB26" s="202">
        <v>0</v>
      </c>
      <c r="AC26" s="319">
        <v>0</v>
      </c>
      <c r="AD26" s="319">
        <v>0</v>
      </c>
      <c r="AE26" s="319">
        <v>0</v>
      </c>
      <c r="AF26" s="319">
        <v>0</v>
      </c>
      <c r="AG26" s="319">
        <v>0</v>
      </c>
      <c r="AH26" s="319">
        <v>0</v>
      </c>
      <c r="AI26" s="319">
        <v>0</v>
      </c>
      <c r="AJ26" s="319">
        <v>0</v>
      </c>
      <c r="AK26" s="319">
        <v>0</v>
      </c>
      <c r="AL26" s="202">
        <v>0</v>
      </c>
      <c r="AM26" s="202">
        <v>0</v>
      </c>
      <c r="AN26" s="202">
        <v>0</v>
      </c>
      <c r="AO26" s="202">
        <v>0</v>
      </c>
      <c r="AP26" s="319">
        <v>0</v>
      </c>
      <c r="AQ26" s="319">
        <v>0</v>
      </c>
      <c r="AR26" s="319">
        <v>0</v>
      </c>
      <c r="AS26" s="202">
        <v>0</v>
      </c>
      <c r="AT26" s="202">
        <v>0</v>
      </c>
      <c r="AU26" s="202">
        <v>0</v>
      </c>
      <c r="AV26" s="202">
        <v>0</v>
      </c>
      <c r="AW26" s="202">
        <v>0</v>
      </c>
      <c r="AX26" s="202">
        <v>0</v>
      </c>
      <c r="AY26" s="202">
        <v>0</v>
      </c>
      <c r="AZ26" s="202">
        <v>0</v>
      </c>
      <c r="BA26" s="202">
        <v>0</v>
      </c>
      <c r="BB26" s="202">
        <v>0</v>
      </c>
      <c r="BC26" s="202">
        <v>0</v>
      </c>
      <c r="BD26" s="202">
        <v>0</v>
      </c>
      <c r="BE26" s="202">
        <v>0</v>
      </c>
      <c r="BF26" s="202">
        <v>0</v>
      </c>
      <c r="BG26" s="319">
        <v>0</v>
      </c>
      <c r="BH26" s="319">
        <v>0</v>
      </c>
      <c r="BI26" s="319">
        <v>0</v>
      </c>
      <c r="BJ26" s="321">
        <v>-2.94</v>
      </c>
      <c r="BK26" s="321">
        <v>56.31</v>
      </c>
    </row>
    <row r="27" spans="1:63" ht="20.100000000000001" customHeight="1" x14ac:dyDescent="0.2">
      <c r="A27" s="375" t="s">
        <v>94</v>
      </c>
      <c r="B27" s="341" t="s">
        <v>90</v>
      </c>
      <c r="C27" s="340" t="s">
        <v>91</v>
      </c>
      <c r="D27" s="202">
        <v>0</v>
      </c>
      <c r="E27" s="202">
        <v>0</v>
      </c>
      <c r="F27" s="320">
        <v>0</v>
      </c>
      <c r="G27" s="202">
        <v>0</v>
      </c>
      <c r="H27" s="202">
        <v>0</v>
      </c>
      <c r="I27" s="202">
        <v>0</v>
      </c>
      <c r="J27" s="202">
        <v>0</v>
      </c>
      <c r="K27" s="202">
        <v>0</v>
      </c>
      <c r="L27" s="202">
        <v>0</v>
      </c>
      <c r="M27" s="202">
        <v>0</v>
      </c>
      <c r="N27" s="202">
        <v>0</v>
      </c>
      <c r="O27" s="202">
        <v>0</v>
      </c>
      <c r="P27" s="202">
        <v>0</v>
      </c>
      <c r="Q27" s="202">
        <v>0</v>
      </c>
      <c r="R27" s="202">
        <v>0</v>
      </c>
      <c r="S27" s="202">
        <v>0</v>
      </c>
      <c r="T27" s="202">
        <v>0</v>
      </c>
      <c r="U27" s="202">
        <v>0</v>
      </c>
      <c r="V27" s="202">
        <v>0</v>
      </c>
      <c r="W27" s="202">
        <v>0</v>
      </c>
      <c r="X27" s="202">
        <v>0</v>
      </c>
      <c r="Y27" s="202">
        <v>0</v>
      </c>
      <c r="Z27" s="202">
        <v>0</v>
      </c>
      <c r="AA27" s="202">
        <v>0</v>
      </c>
      <c r="AB27" s="202">
        <v>0</v>
      </c>
      <c r="AC27" s="319">
        <v>0</v>
      </c>
      <c r="AD27" s="319">
        <v>0</v>
      </c>
      <c r="AE27" s="319">
        <v>0</v>
      </c>
      <c r="AF27" s="319">
        <v>0</v>
      </c>
      <c r="AG27" s="319">
        <v>0</v>
      </c>
      <c r="AH27" s="319">
        <v>0</v>
      </c>
      <c r="AI27" s="319">
        <v>0</v>
      </c>
      <c r="AJ27" s="319">
        <v>0</v>
      </c>
      <c r="AK27" s="319">
        <v>0</v>
      </c>
      <c r="AL27" s="202">
        <v>0</v>
      </c>
      <c r="AM27" s="202">
        <v>0</v>
      </c>
      <c r="AN27" s="202">
        <v>0</v>
      </c>
      <c r="AO27" s="202">
        <v>0</v>
      </c>
      <c r="AP27" s="319">
        <v>0</v>
      </c>
      <c r="AQ27" s="319">
        <v>0</v>
      </c>
      <c r="AR27" s="319">
        <v>0</v>
      </c>
      <c r="AS27" s="202">
        <v>0</v>
      </c>
      <c r="AT27" s="202">
        <v>0</v>
      </c>
      <c r="AU27" s="202">
        <v>0</v>
      </c>
      <c r="AV27" s="202">
        <v>0</v>
      </c>
      <c r="AW27" s="202">
        <v>0</v>
      </c>
      <c r="AX27" s="202">
        <v>0</v>
      </c>
      <c r="AY27" s="202">
        <v>0</v>
      </c>
      <c r="AZ27" s="202">
        <v>0</v>
      </c>
      <c r="BA27" s="202">
        <v>0</v>
      </c>
      <c r="BB27" s="202">
        <v>0</v>
      </c>
      <c r="BC27" s="202">
        <v>0</v>
      </c>
      <c r="BD27" s="202">
        <v>0</v>
      </c>
      <c r="BE27" s="202">
        <v>0</v>
      </c>
      <c r="BF27" s="202">
        <v>0</v>
      </c>
      <c r="BG27" s="319">
        <v>0</v>
      </c>
      <c r="BH27" s="319">
        <v>0</v>
      </c>
      <c r="BI27" s="319">
        <v>0</v>
      </c>
      <c r="BJ27" s="321">
        <v>0</v>
      </c>
      <c r="BK27" s="321">
        <v>0</v>
      </c>
    </row>
    <row r="28" spans="1:63" ht="20.100000000000001" customHeight="1" x14ac:dyDescent="0.2">
      <c r="A28" s="377" t="s">
        <v>74</v>
      </c>
      <c r="B28" s="341" t="s">
        <v>92</v>
      </c>
      <c r="C28" s="340" t="s">
        <v>93</v>
      </c>
      <c r="D28" s="202">
        <v>0</v>
      </c>
      <c r="E28" s="202">
        <v>0</v>
      </c>
      <c r="F28" s="320">
        <v>0</v>
      </c>
      <c r="G28" s="202">
        <v>0</v>
      </c>
      <c r="H28" s="202">
        <v>0</v>
      </c>
      <c r="I28" s="202">
        <v>0</v>
      </c>
      <c r="J28" s="202">
        <v>0</v>
      </c>
      <c r="K28" s="202">
        <v>0</v>
      </c>
      <c r="L28" s="202">
        <v>0</v>
      </c>
      <c r="M28" s="202">
        <v>0</v>
      </c>
      <c r="N28" s="202">
        <v>0</v>
      </c>
      <c r="O28" s="202">
        <v>0</v>
      </c>
      <c r="P28" s="202">
        <v>0</v>
      </c>
      <c r="Q28" s="202">
        <v>0</v>
      </c>
      <c r="R28" s="202">
        <v>0</v>
      </c>
      <c r="S28" s="202">
        <v>0</v>
      </c>
      <c r="T28" s="202">
        <v>0</v>
      </c>
      <c r="U28" s="202">
        <v>0</v>
      </c>
      <c r="V28" s="202">
        <v>0</v>
      </c>
      <c r="W28" s="202">
        <v>0</v>
      </c>
      <c r="X28" s="202">
        <v>0</v>
      </c>
      <c r="Y28" s="202">
        <v>0</v>
      </c>
      <c r="Z28" s="202">
        <v>0</v>
      </c>
      <c r="AA28" s="202">
        <v>0</v>
      </c>
      <c r="AB28" s="202">
        <v>0</v>
      </c>
      <c r="AC28" s="319">
        <v>0</v>
      </c>
      <c r="AD28" s="319">
        <v>0</v>
      </c>
      <c r="AE28" s="319">
        <v>0</v>
      </c>
      <c r="AF28" s="319">
        <v>0</v>
      </c>
      <c r="AG28" s="319">
        <v>0</v>
      </c>
      <c r="AH28" s="319">
        <v>0</v>
      </c>
      <c r="AI28" s="319">
        <v>0</v>
      </c>
      <c r="AJ28" s="319">
        <v>0</v>
      </c>
      <c r="AK28" s="319">
        <v>0</v>
      </c>
      <c r="AL28" s="202">
        <v>0</v>
      </c>
      <c r="AM28" s="202">
        <v>0</v>
      </c>
      <c r="AN28" s="202">
        <v>0</v>
      </c>
      <c r="AO28" s="202">
        <v>0</v>
      </c>
      <c r="AP28" s="319">
        <v>0</v>
      </c>
      <c r="AQ28" s="319">
        <v>0</v>
      </c>
      <c r="AR28" s="319">
        <v>0</v>
      </c>
      <c r="AS28" s="202">
        <v>0</v>
      </c>
      <c r="AT28" s="202">
        <v>0</v>
      </c>
      <c r="AU28" s="202">
        <v>0</v>
      </c>
      <c r="AV28" s="202">
        <v>0</v>
      </c>
      <c r="AW28" s="202">
        <v>0</v>
      </c>
      <c r="AX28" s="202">
        <v>0</v>
      </c>
      <c r="AY28" s="202">
        <v>0</v>
      </c>
      <c r="AZ28" s="202">
        <v>0</v>
      </c>
      <c r="BA28" s="202">
        <v>0</v>
      </c>
      <c r="BB28" s="202">
        <v>0</v>
      </c>
      <c r="BC28" s="202">
        <v>0</v>
      </c>
      <c r="BD28" s="202">
        <v>0</v>
      </c>
      <c r="BE28" s="202">
        <v>0</v>
      </c>
      <c r="BF28" s="202">
        <v>0</v>
      </c>
      <c r="BG28" s="319">
        <v>0</v>
      </c>
      <c r="BH28" s="319">
        <v>0</v>
      </c>
      <c r="BI28" s="319">
        <v>0</v>
      </c>
      <c r="BJ28" s="321">
        <v>0</v>
      </c>
      <c r="BK28" s="321">
        <v>0</v>
      </c>
    </row>
    <row r="29" spans="1:63" ht="34.5" customHeight="1" x14ac:dyDescent="0.2">
      <c r="A29" s="375" t="s">
        <v>132</v>
      </c>
      <c r="B29" s="341" t="s">
        <v>1278</v>
      </c>
      <c r="C29" s="340" t="s">
        <v>96</v>
      </c>
      <c r="D29" s="202">
        <v>179.07999999999998</v>
      </c>
      <c r="E29" s="202">
        <v>3.46</v>
      </c>
      <c r="F29" s="202">
        <v>2.59</v>
      </c>
      <c r="G29" s="202">
        <v>0</v>
      </c>
      <c r="H29" s="202">
        <v>0</v>
      </c>
      <c r="I29" s="202">
        <v>0</v>
      </c>
      <c r="J29" s="202">
        <v>0.73</v>
      </c>
      <c r="K29" s="202">
        <v>1.86</v>
      </c>
      <c r="L29" s="202">
        <v>0</v>
      </c>
      <c r="M29" s="202">
        <v>0</v>
      </c>
      <c r="N29" s="202">
        <v>0</v>
      </c>
      <c r="O29" s="202">
        <v>0</v>
      </c>
      <c r="P29" s="202">
        <v>0</v>
      </c>
      <c r="Q29" s="202">
        <v>0</v>
      </c>
      <c r="R29" s="202">
        <v>0.87</v>
      </c>
      <c r="S29" s="202">
        <v>0</v>
      </c>
      <c r="T29" s="202">
        <v>0</v>
      </c>
      <c r="U29" s="202">
        <v>0</v>
      </c>
      <c r="V29" s="202">
        <v>0</v>
      </c>
      <c r="W29" s="202">
        <v>0</v>
      </c>
      <c r="X29" s="202">
        <v>0.08</v>
      </c>
      <c r="Y29" s="202">
        <v>0</v>
      </c>
      <c r="Z29" s="202">
        <v>0</v>
      </c>
      <c r="AA29" s="202">
        <v>0</v>
      </c>
      <c r="AB29" s="202">
        <v>0.43000000000000005</v>
      </c>
      <c r="AC29" s="202">
        <v>0.43000000000000005</v>
      </c>
      <c r="AD29" s="202">
        <v>0</v>
      </c>
      <c r="AE29" s="202">
        <v>0</v>
      </c>
      <c r="AF29" s="202">
        <v>0</v>
      </c>
      <c r="AG29" s="202">
        <v>0</v>
      </c>
      <c r="AH29" s="202">
        <v>0</v>
      </c>
      <c r="AI29" s="202">
        <v>0</v>
      </c>
      <c r="AJ29" s="202">
        <v>0</v>
      </c>
      <c r="AK29" s="202">
        <v>0</v>
      </c>
      <c r="AL29" s="202">
        <v>0</v>
      </c>
      <c r="AM29" s="202">
        <v>0</v>
      </c>
      <c r="AN29" s="202">
        <v>0</v>
      </c>
      <c r="AO29" s="202">
        <v>0</v>
      </c>
      <c r="AP29" s="202">
        <v>0</v>
      </c>
      <c r="AQ29" s="202">
        <v>0</v>
      </c>
      <c r="AR29" s="202">
        <v>0</v>
      </c>
      <c r="AS29" s="202">
        <v>0</v>
      </c>
      <c r="AT29" s="202">
        <v>0</v>
      </c>
      <c r="AU29" s="202">
        <v>0</v>
      </c>
      <c r="AV29" s="202">
        <v>0</v>
      </c>
      <c r="AW29" s="202">
        <v>0</v>
      </c>
      <c r="AX29" s="202">
        <v>0.36</v>
      </c>
      <c r="AY29" s="202">
        <v>0</v>
      </c>
      <c r="AZ29" s="202">
        <v>0</v>
      </c>
      <c r="BA29" s="202">
        <v>0</v>
      </c>
      <c r="BB29" s="202">
        <v>0</v>
      </c>
      <c r="BC29" s="202">
        <v>0</v>
      </c>
      <c r="BD29" s="202">
        <v>0</v>
      </c>
      <c r="BE29" s="202">
        <v>0</v>
      </c>
      <c r="BF29" s="202">
        <v>0</v>
      </c>
      <c r="BG29" s="202">
        <v>0</v>
      </c>
      <c r="BH29" s="202">
        <v>0</v>
      </c>
      <c r="BI29" s="202">
        <v>0</v>
      </c>
      <c r="BJ29" s="202">
        <v>2.9299999999999997</v>
      </c>
      <c r="BK29" s="202">
        <v>182.01</v>
      </c>
    </row>
    <row r="30" spans="1:63" ht="20.100000000000001" customHeight="1" x14ac:dyDescent="0.2">
      <c r="A30" s="378"/>
      <c r="B30" s="352" t="s">
        <v>98</v>
      </c>
      <c r="C30" s="353" t="s">
        <v>99</v>
      </c>
      <c r="D30" s="202">
        <v>74.72</v>
      </c>
      <c r="E30" s="319">
        <v>2.0499999999999998</v>
      </c>
      <c r="F30" s="320">
        <v>1.55</v>
      </c>
      <c r="G30" s="319">
        <v>0</v>
      </c>
      <c r="H30" s="319">
        <v>0</v>
      </c>
      <c r="I30" s="319">
        <v>0</v>
      </c>
      <c r="J30" s="319">
        <v>0</v>
      </c>
      <c r="K30" s="319">
        <v>1.55</v>
      </c>
      <c r="L30" s="319">
        <v>0</v>
      </c>
      <c r="M30" s="319">
        <v>0</v>
      </c>
      <c r="N30" s="319">
        <v>0</v>
      </c>
      <c r="O30" s="319">
        <v>0</v>
      </c>
      <c r="P30" s="319">
        <v>0</v>
      </c>
      <c r="Q30" s="319">
        <v>0</v>
      </c>
      <c r="R30" s="202">
        <v>0.5</v>
      </c>
      <c r="S30" s="319">
        <v>0</v>
      </c>
      <c r="T30" s="319">
        <v>0</v>
      </c>
      <c r="U30" s="319">
        <v>0</v>
      </c>
      <c r="V30" s="319">
        <v>0</v>
      </c>
      <c r="W30" s="319">
        <v>0</v>
      </c>
      <c r="X30" s="319">
        <v>0</v>
      </c>
      <c r="Y30" s="319">
        <v>0</v>
      </c>
      <c r="Z30" s="319">
        <v>0</v>
      </c>
      <c r="AA30" s="319">
        <v>0</v>
      </c>
      <c r="AB30" s="202">
        <v>0.41000000000000003</v>
      </c>
      <c r="AC30" s="319">
        <v>0.41000000000000003</v>
      </c>
      <c r="AD30" s="319">
        <v>0</v>
      </c>
      <c r="AE30" s="319">
        <v>0</v>
      </c>
      <c r="AF30" s="319">
        <v>0</v>
      </c>
      <c r="AG30" s="319">
        <v>0</v>
      </c>
      <c r="AH30" s="319">
        <v>0</v>
      </c>
      <c r="AI30" s="319">
        <v>0</v>
      </c>
      <c r="AJ30" s="319">
        <v>0</v>
      </c>
      <c r="AK30" s="319">
        <v>0</v>
      </c>
      <c r="AL30" s="319">
        <v>0</v>
      </c>
      <c r="AM30" s="319">
        <v>0</v>
      </c>
      <c r="AN30" s="319">
        <v>0</v>
      </c>
      <c r="AO30" s="319">
        <v>0</v>
      </c>
      <c r="AP30" s="319">
        <v>0</v>
      </c>
      <c r="AQ30" s="319">
        <v>0</v>
      </c>
      <c r="AR30" s="319">
        <v>0</v>
      </c>
      <c r="AS30" s="319">
        <v>0</v>
      </c>
      <c r="AT30" s="319">
        <v>0</v>
      </c>
      <c r="AU30" s="319">
        <v>0</v>
      </c>
      <c r="AV30" s="319">
        <v>0</v>
      </c>
      <c r="AW30" s="319">
        <v>0</v>
      </c>
      <c r="AX30" s="319">
        <v>0.09</v>
      </c>
      <c r="AY30" s="319">
        <v>0</v>
      </c>
      <c r="AZ30" s="319">
        <v>0</v>
      </c>
      <c r="BA30" s="319">
        <v>0</v>
      </c>
      <c r="BB30" s="319">
        <v>0</v>
      </c>
      <c r="BC30" s="319">
        <v>0</v>
      </c>
      <c r="BD30" s="319">
        <v>0</v>
      </c>
      <c r="BE30" s="319">
        <v>0</v>
      </c>
      <c r="BF30" s="319">
        <v>0</v>
      </c>
      <c r="BG30" s="319">
        <v>0</v>
      </c>
      <c r="BH30" s="319">
        <v>0</v>
      </c>
      <c r="BI30" s="319">
        <v>0</v>
      </c>
      <c r="BJ30" s="354">
        <v>1.5199999999999998</v>
      </c>
      <c r="BK30" s="354">
        <v>76.239999999999995</v>
      </c>
    </row>
    <row r="31" spans="1:63" ht="20.100000000000001" customHeight="1" x14ac:dyDescent="0.2">
      <c r="A31" s="378"/>
      <c r="B31" s="352" t="s">
        <v>100</v>
      </c>
      <c r="C31" s="353" t="s">
        <v>101</v>
      </c>
      <c r="D31" s="202">
        <v>2.42</v>
      </c>
      <c r="E31" s="319">
        <v>0</v>
      </c>
      <c r="F31" s="320">
        <v>0</v>
      </c>
      <c r="G31" s="319">
        <v>0</v>
      </c>
      <c r="H31" s="319">
        <v>0</v>
      </c>
      <c r="I31" s="319">
        <v>0</v>
      </c>
      <c r="J31" s="319">
        <v>0</v>
      </c>
      <c r="K31" s="319">
        <v>0</v>
      </c>
      <c r="L31" s="319">
        <v>0</v>
      </c>
      <c r="M31" s="319">
        <v>0</v>
      </c>
      <c r="N31" s="319">
        <v>0</v>
      </c>
      <c r="O31" s="319">
        <v>0</v>
      </c>
      <c r="P31" s="319">
        <v>0</v>
      </c>
      <c r="Q31" s="319">
        <v>0</v>
      </c>
      <c r="R31" s="202">
        <v>0</v>
      </c>
      <c r="S31" s="319">
        <v>0</v>
      </c>
      <c r="T31" s="319">
        <v>0</v>
      </c>
      <c r="U31" s="319">
        <v>0</v>
      </c>
      <c r="V31" s="319">
        <v>0</v>
      </c>
      <c r="W31" s="319">
        <v>0</v>
      </c>
      <c r="X31" s="319">
        <v>0</v>
      </c>
      <c r="Y31" s="319">
        <v>0</v>
      </c>
      <c r="Z31" s="319">
        <v>0</v>
      </c>
      <c r="AA31" s="319">
        <v>0</v>
      </c>
      <c r="AB31" s="202">
        <v>0</v>
      </c>
      <c r="AC31" s="319">
        <v>0</v>
      </c>
      <c r="AD31" s="319">
        <v>0</v>
      </c>
      <c r="AE31" s="319">
        <v>0</v>
      </c>
      <c r="AF31" s="319">
        <v>0</v>
      </c>
      <c r="AG31" s="319">
        <v>0</v>
      </c>
      <c r="AH31" s="319">
        <v>0</v>
      </c>
      <c r="AI31" s="319">
        <v>0</v>
      </c>
      <c r="AJ31" s="319">
        <v>0</v>
      </c>
      <c r="AK31" s="319">
        <v>0</v>
      </c>
      <c r="AL31" s="319">
        <v>0</v>
      </c>
      <c r="AM31" s="319">
        <v>0</v>
      </c>
      <c r="AN31" s="319">
        <v>0</v>
      </c>
      <c r="AO31" s="319">
        <v>0</v>
      </c>
      <c r="AP31" s="319">
        <v>0</v>
      </c>
      <c r="AQ31" s="319">
        <v>0</v>
      </c>
      <c r="AR31" s="319">
        <v>0</v>
      </c>
      <c r="AS31" s="319">
        <v>0</v>
      </c>
      <c r="AT31" s="319">
        <v>0</v>
      </c>
      <c r="AU31" s="319">
        <v>0</v>
      </c>
      <c r="AV31" s="319">
        <v>0</v>
      </c>
      <c r="AW31" s="319">
        <v>0</v>
      </c>
      <c r="AX31" s="319">
        <v>0</v>
      </c>
      <c r="AY31" s="319">
        <v>0</v>
      </c>
      <c r="AZ31" s="319">
        <v>0</v>
      </c>
      <c r="BA31" s="319">
        <v>0</v>
      </c>
      <c r="BB31" s="319">
        <v>0</v>
      </c>
      <c r="BC31" s="319">
        <v>0</v>
      </c>
      <c r="BD31" s="319">
        <v>0</v>
      </c>
      <c r="BE31" s="319">
        <v>0</v>
      </c>
      <c r="BF31" s="319">
        <v>0</v>
      </c>
      <c r="BG31" s="319">
        <v>0</v>
      </c>
      <c r="BH31" s="319">
        <v>0</v>
      </c>
      <c r="BI31" s="319">
        <v>0</v>
      </c>
      <c r="BJ31" s="354">
        <v>0</v>
      </c>
      <c r="BK31" s="354">
        <v>2.42</v>
      </c>
    </row>
    <row r="32" spans="1:63" ht="20.100000000000001" customHeight="1" x14ac:dyDescent="0.2">
      <c r="A32" s="378"/>
      <c r="B32" s="352" t="s">
        <v>663</v>
      </c>
      <c r="C32" s="353" t="s">
        <v>103</v>
      </c>
      <c r="D32" s="202">
        <v>1.24</v>
      </c>
      <c r="E32" s="319">
        <v>0</v>
      </c>
      <c r="F32" s="320">
        <v>0</v>
      </c>
      <c r="G32" s="319">
        <v>0</v>
      </c>
      <c r="H32" s="319">
        <v>0</v>
      </c>
      <c r="I32" s="319">
        <v>0</v>
      </c>
      <c r="J32" s="319">
        <v>0</v>
      </c>
      <c r="K32" s="319">
        <v>0</v>
      </c>
      <c r="L32" s="319">
        <v>0</v>
      </c>
      <c r="M32" s="319">
        <v>0</v>
      </c>
      <c r="N32" s="319">
        <v>0</v>
      </c>
      <c r="O32" s="319">
        <v>0</v>
      </c>
      <c r="P32" s="319">
        <v>0</v>
      </c>
      <c r="Q32" s="319">
        <v>0</v>
      </c>
      <c r="R32" s="202">
        <v>0</v>
      </c>
      <c r="S32" s="319">
        <v>0</v>
      </c>
      <c r="T32" s="319">
        <v>0</v>
      </c>
      <c r="U32" s="319">
        <v>0</v>
      </c>
      <c r="V32" s="319">
        <v>0</v>
      </c>
      <c r="W32" s="319">
        <v>0</v>
      </c>
      <c r="X32" s="319">
        <v>0</v>
      </c>
      <c r="Y32" s="319">
        <v>0</v>
      </c>
      <c r="Z32" s="319">
        <v>0</v>
      </c>
      <c r="AA32" s="319">
        <v>0</v>
      </c>
      <c r="AB32" s="202">
        <v>0</v>
      </c>
      <c r="AC32" s="319">
        <v>0</v>
      </c>
      <c r="AD32" s="319">
        <v>0</v>
      </c>
      <c r="AE32" s="319">
        <v>0</v>
      </c>
      <c r="AF32" s="319">
        <v>0</v>
      </c>
      <c r="AG32" s="319">
        <v>0</v>
      </c>
      <c r="AH32" s="319">
        <v>0</v>
      </c>
      <c r="AI32" s="319">
        <v>0</v>
      </c>
      <c r="AJ32" s="319">
        <v>0</v>
      </c>
      <c r="AK32" s="319">
        <v>0</v>
      </c>
      <c r="AL32" s="319">
        <v>0</v>
      </c>
      <c r="AM32" s="319">
        <v>0</v>
      </c>
      <c r="AN32" s="319">
        <v>0</v>
      </c>
      <c r="AO32" s="319">
        <v>0</v>
      </c>
      <c r="AP32" s="319">
        <v>0</v>
      </c>
      <c r="AQ32" s="319">
        <v>0</v>
      </c>
      <c r="AR32" s="319">
        <v>0</v>
      </c>
      <c r="AS32" s="319">
        <v>0</v>
      </c>
      <c r="AT32" s="319">
        <v>0</v>
      </c>
      <c r="AU32" s="319">
        <v>0</v>
      </c>
      <c r="AV32" s="319">
        <v>0</v>
      </c>
      <c r="AW32" s="319">
        <v>0</v>
      </c>
      <c r="AX32" s="319">
        <v>0</v>
      </c>
      <c r="AY32" s="319">
        <v>0</v>
      </c>
      <c r="AZ32" s="319">
        <v>0</v>
      </c>
      <c r="BA32" s="319">
        <v>0</v>
      </c>
      <c r="BB32" s="319">
        <v>0</v>
      </c>
      <c r="BC32" s="319">
        <v>0</v>
      </c>
      <c r="BD32" s="319">
        <v>0</v>
      </c>
      <c r="BE32" s="319">
        <v>0</v>
      </c>
      <c r="BF32" s="319">
        <v>0</v>
      </c>
      <c r="BG32" s="319">
        <v>0</v>
      </c>
      <c r="BH32" s="319">
        <v>0</v>
      </c>
      <c r="BI32" s="319">
        <v>0</v>
      </c>
      <c r="BJ32" s="354">
        <v>0</v>
      </c>
      <c r="BK32" s="354">
        <v>1.24</v>
      </c>
    </row>
    <row r="33" spans="1:63" ht="20.100000000000001" customHeight="1" x14ac:dyDescent="0.2">
      <c r="A33" s="378"/>
      <c r="B33" s="352" t="s">
        <v>1279</v>
      </c>
      <c r="C33" s="353" t="s">
        <v>105</v>
      </c>
      <c r="D33" s="202">
        <v>4.05</v>
      </c>
      <c r="E33" s="319">
        <v>0</v>
      </c>
      <c r="F33" s="320">
        <v>0</v>
      </c>
      <c r="G33" s="319">
        <v>0</v>
      </c>
      <c r="H33" s="319">
        <v>0</v>
      </c>
      <c r="I33" s="319">
        <v>0</v>
      </c>
      <c r="J33" s="319">
        <v>0</v>
      </c>
      <c r="K33" s="319">
        <v>0</v>
      </c>
      <c r="L33" s="319">
        <v>0</v>
      </c>
      <c r="M33" s="319">
        <v>0</v>
      </c>
      <c r="N33" s="319">
        <v>0</v>
      </c>
      <c r="O33" s="319">
        <v>0</v>
      </c>
      <c r="P33" s="319">
        <v>0</v>
      </c>
      <c r="Q33" s="319">
        <v>0</v>
      </c>
      <c r="R33" s="202">
        <v>0</v>
      </c>
      <c r="S33" s="319">
        <v>0</v>
      </c>
      <c r="T33" s="319">
        <v>0</v>
      </c>
      <c r="U33" s="319">
        <v>0</v>
      </c>
      <c r="V33" s="319">
        <v>0</v>
      </c>
      <c r="W33" s="319">
        <v>0</v>
      </c>
      <c r="X33" s="319">
        <v>0</v>
      </c>
      <c r="Y33" s="319">
        <v>0</v>
      </c>
      <c r="Z33" s="319">
        <v>0</v>
      </c>
      <c r="AA33" s="319">
        <v>0</v>
      </c>
      <c r="AB33" s="202">
        <v>0</v>
      </c>
      <c r="AC33" s="319">
        <v>0</v>
      </c>
      <c r="AD33" s="319">
        <v>0</v>
      </c>
      <c r="AE33" s="319">
        <v>0</v>
      </c>
      <c r="AF33" s="319">
        <v>0</v>
      </c>
      <c r="AG33" s="319">
        <v>0</v>
      </c>
      <c r="AH33" s="319">
        <v>0</v>
      </c>
      <c r="AI33" s="319">
        <v>0</v>
      </c>
      <c r="AJ33" s="319">
        <v>0</v>
      </c>
      <c r="AK33" s="319">
        <v>0</v>
      </c>
      <c r="AL33" s="319">
        <v>0</v>
      </c>
      <c r="AM33" s="319">
        <v>0</v>
      </c>
      <c r="AN33" s="319">
        <v>0</v>
      </c>
      <c r="AO33" s="319">
        <v>0</v>
      </c>
      <c r="AP33" s="319">
        <v>0</v>
      </c>
      <c r="AQ33" s="319">
        <v>0</v>
      </c>
      <c r="AR33" s="319">
        <v>0</v>
      </c>
      <c r="AS33" s="319">
        <v>0</v>
      </c>
      <c r="AT33" s="319">
        <v>0</v>
      </c>
      <c r="AU33" s="319">
        <v>0</v>
      </c>
      <c r="AV33" s="319">
        <v>0</v>
      </c>
      <c r="AW33" s="319">
        <v>0</v>
      </c>
      <c r="AX33" s="319">
        <v>0</v>
      </c>
      <c r="AY33" s="319">
        <v>0</v>
      </c>
      <c r="AZ33" s="319">
        <v>0</v>
      </c>
      <c r="BA33" s="319">
        <v>0</v>
      </c>
      <c r="BB33" s="319">
        <v>0</v>
      </c>
      <c r="BC33" s="319">
        <v>0</v>
      </c>
      <c r="BD33" s="319">
        <v>0</v>
      </c>
      <c r="BE33" s="319">
        <v>0</v>
      </c>
      <c r="BF33" s="319">
        <v>0</v>
      </c>
      <c r="BG33" s="319">
        <v>0</v>
      </c>
      <c r="BH33" s="319">
        <v>0</v>
      </c>
      <c r="BI33" s="319">
        <v>0</v>
      </c>
      <c r="BJ33" s="354">
        <v>0</v>
      </c>
      <c r="BK33" s="354">
        <v>4.05</v>
      </c>
    </row>
    <row r="34" spans="1:63" ht="20.100000000000001" customHeight="1" x14ac:dyDescent="0.2">
      <c r="A34" s="378"/>
      <c r="B34" s="352" t="s">
        <v>1280</v>
      </c>
      <c r="C34" s="353" t="s">
        <v>107</v>
      </c>
      <c r="D34" s="202">
        <v>9.09</v>
      </c>
      <c r="E34" s="319">
        <v>1.33</v>
      </c>
      <c r="F34" s="320">
        <v>1.04</v>
      </c>
      <c r="G34" s="319">
        <v>0</v>
      </c>
      <c r="H34" s="319">
        <v>0</v>
      </c>
      <c r="I34" s="319">
        <v>0</v>
      </c>
      <c r="J34" s="319">
        <v>0.73</v>
      </c>
      <c r="K34" s="319">
        <v>0.31</v>
      </c>
      <c r="L34" s="319">
        <v>0</v>
      </c>
      <c r="M34" s="319">
        <v>0</v>
      </c>
      <c r="N34" s="319">
        <v>0</v>
      </c>
      <c r="O34" s="319">
        <v>0</v>
      </c>
      <c r="P34" s="319">
        <v>0</v>
      </c>
      <c r="Q34" s="319">
        <v>0</v>
      </c>
      <c r="R34" s="202">
        <v>0.29000000000000004</v>
      </c>
      <c r="S34" s="319">
        <v>0</v>
      </c>
      <c r="T34" s="319">
        <v>0</v>
      </c>
      <c r="U34" s="319">
        <v>0</v>
      </c>
      <c r="V34" s="319">
        <v>0</v>
      </c>
      <c r="W34" s="319">
        <v>0</v>
      </c>
      <c r="X34" s="319">
        <v>0</v>
      </c>
      <c r="Y34" s="319">
        <v>0</v>
      </c>
      <c r="Z34" s="319">
        <v>0</v>
      </c>
      <c r="AA34" s="319">
        <v>0</v>
      </c>
      <c r="AB34" s="202">
        <v>0.02</v>
      </c>
      <c r="AC34" s="319">
        <v>0.02</v>
      </c>
      <c r="AD34" s="319">
        <v>0</v>
      </c>
      <c r="AE34" s="319">
        <v>0</v>
      </c>
      <c r="AF34" s="319">
        <v>0</v>
      </c>
      <c r="AG34" s="319">
        <v>0</v>
      </c>
      <c r="AH34" s="319">
        <v>0</v>
      </c>
      <c r="AI34" s="319">
        <v>0</v>
      </c>
      <c r="AJ34" s="319">
        <v>0</v>
      </c>
      <c r="AK34" s="319">
        <v>0</v>
      </c>
      <c r="AL34" s="319">
        <v>0</v>
      </c>
      <c r="AM34" s="319">
        <v>0</v>
      </c>
      <c r="AN34" s="319">
        <v>0</v>
      </c>
      <c r="AO34" s="319">
        <v>0</v>
      </c>
      <c r="AP34" s="319">
        <v>0</v>
      </c>
      <c r="AQ34" s="319">
        <v>0</v>
      </c>
      <c r="AR34" s="319">
        <v>0</v>
      </c>
      <c r="AS34" s="319">
        <v>0</v>
      </c>
      <c r="AT34" s="319">
        <v>0</v>
      </c>
      <c r="AU34" s="319">
        <v>0</v>
      </c>
      <c r="AV34" s="319">
        <v>0</v>
      </c>
      <c r="AW34" s="319">
        <v>0</v>
      </c>
      <c r="AX34" s="319">
        <v>0.27</v>
      </c>
      <c r="AY34" s="319">
        <v>0</v>
      </c>
      <c r="AZ34" s="319">
        <v>0</v>
      </c>
      <c r="BA34" s="319">
        <v>0</v>
      </c>
      <c r="BB34" s="319">
        <v>0</v>
      </c>
      <c r="BC34" s="319">
        <v>0</v>
      </c>
      <c r="BD34" s="319">
        <v>0</v>
      </c>
      <c r="BE34" s="319">
        <v>0</v>
      </c>
      <c r="BF34" s="319">
        <v>0</v>
      </c>
      <c r="BG34" s="319">
        <v>0</v>
      </c>
      <c r="BH34" s="319">
        <v>0</v>
      </c>
      <c r="BI34" s="319">
        <v>0</v>
      </c>
      <c r="BJ34" s="354">
        <v>1.33</v>
      </c>
      <c r="BK34" s="354">
        <v>10.42</v>
      </c>
    </row>
    <row r="35" spans="1:63" ht="20.100000000000001" customHeight="1" x14ac:dyDescent="0.2">
      <c r="A35" s="378"/>
      <c r="B35" s="352" t="s">
        <v>1281</v>
      </c>
      <c r="C35" s="353" t="s">
        <v>109</v>
      </c>
      <c r="D35" s="202">
        <v>0</v>
      </c>
      <c r="E35" s="319">
        <v>0</v>
      </c>
      <c r="F35" s="320">
        <v>0</v>
      </c>
      <c r="G35" s="319">
        <v>0</v>
      </c>
      <c r="H35" s="319">
        <v>0</v>
      </c>
      <c r="I35" s="319">
        <v>0</v>
      </c>
      <c r="J35" s="319">
        <v>0</v>
      </c>
      <c r="K35" s="319">
        <v>0</v>
      </c>
      <c r="L35" s="319">
        <v>0</v>
      </c>
      <c r="M35" s="319">
        <v>0</v>
      </c>
      <c r="N35" s="319">
        <v>0</v>
      </c>
      <c r="O35" s="319">
        <v>0</v>
      </c>
      <c r="P35" s="319">
        <v>0</v>
      </c>
      <c r="Q35" s="319">
        <v>0</v>
      </c>
      <c r="R35" s="202">
        <v>0</v>
      </c>
      <c r="S35" s="319">
        <v>0</v>
      </c>
      <c r="T35" s="319">
        <v>0</v>
      </c>
      <c r="U35" s="319">
        <v>0</v>
      </c>
      <c r="V35" s="319">
        <v>0</v>
      </c>
      <c r="W35" s="319">
        <v>0</v>
      </c>
      <c r="X35" s="319">
        <v>0</v>
      </c>
      <c r="Y35" s="319">
        <v>0</v>
      </c>
      <c r="Z35" s="319">
        <v>0</v>
      </c>
      <c r="AA35" s="319">
        <v>0</v>
      </c>
      <c r="AB35" s="202">
        <v>0</v>
      </c>
      <c r="AC35" s="319">
        <v>0</v>
      </c>
      <c r="AD35" s="319">
        <v>0</v>
      </c>
      <c r="AE35" s="319">
        <v>0</v>
      </c>
      <c r="AF35" s="319">
        <v>0</v>
      </c>
      <c r="AG35" s="319">
        <v>0</v>
      </c>
      <c r="AH35" s="319">
        <v>0</v>
      </c>
      <c r="AI35" s="319">
        <v>0</v>
      </c>
      <c r="AJ35" s="319">
        <v>0</v>
      </c>
      <c r="AK35" s="319">
        <v>0</v>
      </c>
      <c r="AL35" s="319">
        <v>0</v>
      </c>
      <c r="AM35" s="319">
        <v>0</v>
      </c>
      <c r="AN35" s="319">
        <v>0</v>
      </c>
      <c r="AO35" s="319">
        <v>0</v>
      </c>
      <c r="AP35" s="319">
        <v>0</v>
      </c>
      <c r="AQ35" s="319">
        <v>0</v>
      </c>
      <c r="AR35" s="319">
        <v>0</v>
      </c>
      <c r="AS35" s="319">
        <v>0</v>
      </c>
      <c r="AT35" s="319">
        <v>0</v>
      </c>
      <c r="AU35" s="319">
        <v>0</v>
      </c>
      <c r="AV35" s="319">
        <v>0</v>
      </c>
      <c r="AW35" s="319">
        <v>0</v>
      </c>
      <c r="AX35" s="319">
        <v>0</v>
      </c>
      <c r="AY35" s="319">
        <v>0</v>
      </c>
      <c r="AZ35" s="319">
        <v>0</v>
      </c>
      <c r="BA35" s="319">
        <v>0</v>
      </c>
      <c r="BB35" s="319">
        <v>0</v>
      </c>
      <c r="BC35" s="319">
        <v>0</v>
      </c>
      <c r="BD35" s="319">
        <v>0</v>
      </c>
      <c r="BE35" s="319">
        <v>0</v>
      </c>
      <c r="BF35" s="319">
        <v>0</v>
      </c>
      <c r="BG35" s="319">
        <v>0</v>
      </c>
      <c r="BH35" s="319">
        <v>0</v>
      </c>
      <c r="BI35" s="319">
        <v>0</v>
      </c>
      <c r="BJ35" s="354">
        <v>0</v>
      </c>
      <c r="BK35" s="354">
        <v>0</v>
      </c>
    </row>
    <row r="36" spans="1:63" ht="20.100000000000001" customHeight="1" x14ac:dyDescent="0.2">
      <c r="A36" s="378"/>
      <c r="B36" s="352" t="s">
        <v>110</v>
      </c>
      <c r="C36" s="353" t="s">
        <v>111</v>
      </c>
      <c r="D36" s="202">
        <v>0</v>
      </c>
      <c r="E36" s="319">
        <v>0</v>
      </c>
      <c r="F36" s="320">
        <v>0</v>
      </c>
      <c r="G36" s="319">
        <v>0</v>
      </c>
      <c r="H36" s="319">
        <v>0</v>
      </c>
      <c r="I36" s="319">
        <v>0</v>
      </c>
      <c r="J36" s="319">
        <v>0</v>
      </c>
      <c r="K36" s="319">
        <v>0</v>
      </c>
      <c r="L36" s="319">
        <v>0</v>
      </c>
      <c r="M36" s="319">
        <v>0</v>
      </c>
      <c r="N36" s="319">
        <v>0</v>
      </c>
      <c r="O36" s="319">
        <v>0</v>
      </c>
      <c r="P36" s="319">
        <v>0</v>
      </c>
      <c r="Q36" s="319">
        <v>0</v>
      </c>
      <c r="R36" s="202">
        <v>0</v>
      </c>
      <c r="S36" s="319">
        <v>0</v>
      </c>
      <c r="T36" s="319">
        <v>0</v>
      </c>
      <c r="U36" s="319">
        <v>0</v>
      </c>
      <c r="V36" s="319">
        <v>0</v>
      </c>
      <c r="W36" s="319">
        <v>0</v>
      </c>
      <c r="X36" s="319">
        <v>0</v>
      </c>
      <c r="Y36" s="319">
        <v>0</v>
      </c>
      <c r="Z36" s="319">
        <v>0</v>
      </c>
      <c r="AA36" s="319">
        <v>0</v>
      </c>
      <c r="AB36" s="202">
        <v>0</v>
      </c>
      <c r="AC36" s="319">
        <v>0</v>
      </c>
      <c r="AD36" s="319">
        <v>0</v>
      </c>
      <c r="AE36" s="319">
        <v>0</v>
      </c>
      <c r="AF36" s="319">
        <v>0</v>
      </c>
      <c r="AG36" s="319">
        <v>0</v>
      </c>
      <c r="AH36" s="319">
        <v>0</v>
      </c>
      <c r="AI36" s="319">
        <v>0</v>
      </c>
      <c r="AJ36" s="319">
        <v>0</v>
      </c>
      <c r="AK36" s="319">
        <v>0</v>
      </c>
      <c r="AL36" s="319">
        <v>0</v>
      </c>
      <c r="AM36" s="319">
        <v>0</v>
      </c>
      <c r="AN36" s="319">
        <v>0</v>
      </c>
      <c r="AO36" s="319">
        <v>0</v>
      </c>
      <c r="AP36" s="319">
        <v>0</v>
      </c>
      <c r="AQ36" s="319">
        <v>0</v>
      </c>
      <c r="AR36" s="319">
        <v>0</v>
      </c>
      <c r="AS36" s="319">
        <v>0</v>
      </c>
      <c r="AT36" s="319">
        <v>0</v>
      </c>
      <c r="AU36" s="319">
        <v>0</v>
      </c>
      <c r="AV36" s="319">
        <v>0</v>
      </c>
      <c r="AW36" s="319">
        <v>0</v>
      </c>
      <c r="AX36" s="319">
        <v>0</v>
      </c>
      <c r="AY36" s="319">
        <v>0</v>
      </c>
      <c r="AZ36" s="319">
        <v>0</v>
      </c>
      <c r="BA36" s="319">
        <v>0</v>
      </c>
      <c r="BB36" s="319">
        <v>0</v>
      </c>
      <c r="BC36" s="319">
        <v>0</v>
      </c>
      <c r="BD36" s="319">
        <v>0</v>
      </c>
      <c r="BE36" s="319">
        <v>0</v>
      </c>
      <c r="BF36" s="319">
        <v>0</v>
      </c>
      <c r="BG36" s="319">
        <v>0</v>
      </c>
      <c r="BH36" s="319">
        <v>0</v>
      </c>
      <c r="BI36" s="319">
        <v>0</v>
      </c>
      <c r="BJ36" s="354">
        <v>0</v>
      </c>
      <c r="BK36" s="354">
        <v>0</v>
      </c>
    </row>
    <row r="37" spans="1:63" ht="20.100000000000001" customHeight="1" x14ac:dyDescent="0.2">
      <c r="A37" s="378"/>
      <c r="B37" s="352" t="s">
        <v>1266</v>
      </c>
      <c r="C37" s="353" t="s">
        <v>113</v>
      </c>
      <c r="D37" s="202">
        <v>0.02</v>
      </c>
      <c r="E37" s="319">
        <v>0</v>
      </c>
      <c r="F37" s="320">
        <v>0</v>
      </c>
      <c r="G37" s="319">
        <v>0</v>
      </c>
      <c r="H37" s="319">
        <v>0</v>
      </c>
      <c r="I37" s="319">
        <v>0</v>
      </c>
      <c r="J37" s="319">
        <v>0</v>
      </c>
      <c r="K37" s="319">
        <v>0</v>
      </c>
      <c r="L37" s="319">
        <v>0</v>
      </c>
      <c r="M37" s="319">
        <v>0</v>
      </c>
      <c r="N37" s="319">
        <v>0</v>
      </c>
      <c r="O37" s="319">
        <v>0</v>
      </c>
      <c r="P37" s="319">
        <v>0</v>
      </c>
      <c r="Q37" s="319">
        <v>0</v>
      </c>
      <c r="R37" s="202">
        <v>0</v>
      </c>
      <c r="S37" s="319">
        <v>0</v>
      </c>
      <c r="T37" s="319">
        <v>0</v>
      </c>
      <c r="U37" s="319">
        <v>0</v>
      </c>
      <c r="V37" s="319">
        <v>0</v>
      </c>
      <c r="W37" s="319">
        <v>0</v>
      </c>
      <c r="X37" s="319">
        <v>0</v>
      </c>
      <c r="Y37" s="319">
        <v>0</v>
      </c>
      <c r="Z37" s="319">
        <v>0</v>
      </c>
      <c r="AA37" s="319">
        <v>0</v>
      </c>
      <c r="AB37" s="202">
        <v>0</v>
      </c>
      <c r="AC37" s="319">
        <v>0</v>
      </c>
      <c r="AD37" s="319">
        <v>0</v>
      </c>
      <c r="AE37" s="319">
        <v>0</v>
      </c>
      <c r="AF37" s="319">
        <v>0</v>
      </c>
      <c r="AG37" s="319">
        <v>0</v>
      </c>
      <c r="AH37" s="319">
        <v>0</v>
      </c>
      <c r="AI37" s="319">
        <v>0</v>
      </c>
      <c r="AJ37" s="319">
        <v>0</v>
      </c>
      <c r="AK37" s="319">
        <v>0</v>
      </c>
      <c r="AL37" s="319">
        <v>0</v>
      </c>
      <c r="AM37" s="319">
        <v>0</v>
      </c>
      <c r="AN37" s="319">
        <v>0</v>
      </c>
      <c r="AO37" s="319">
        <v>0</v>
      </c>
      <c r="AP37" s="319">
        <v>0</v>
      </c>
      <c r="AQ37" s="319">
        <v>0</v>
      </c>
      <c r="AR37" s="319">
        <v>0</v>
      </c>
      <c r="AS37" s="319">
        <v>0</v>
      </c>
      <c r="AT37" s="319">
        <v>0</v>
      </c>
      <c r="AU37" s="319">
        <v>0</v>
      </c>
      <c r="AV37" s="319">
        <v>0</v>
      </c>
      <c r="AW37" s="319">
        <v>0</v>
      </c>
      <c r="AX37" s="319">
        <v>0</v>
      </c>
      <c r="AY37" s="319">
        <v>0</v>
      </c>
      <c r="AZ37" s="319">
        <v>0</v>
      </c>
      <c r="BA37" s="319">
        <v>0</v>
      </c>
      <c r="BB37" s="319">
        <v>0</v>
      </c>
      <c r="BC37" s="319">
        <v>0</v>
      </c>
      <c r="BD37" s="319">
        <v>0</v>
      </c>
      <c r="BE37" s="319">
        <v>0</v>
      </c>
      <c r="BF37" s="319">
        <v>0</v>
      </c>
      <c r="BG37" s="319">
        <v>0</v>
      </c>
      <c r="BH37" s="319">
        <v>0</v>
      </c>
      <c r="BI37" s="319">
        <v>0</v>
      </c>
      <c r="BJ37" s="354">
        <v>0</v>
      </c>
      <c r="BK37" s="354">
        <v>0.02</v>
      </c>
    </row>
    <row r="38" spans="1:63" ht="20.100000000000001" customHeight="1" x14ac:dyDescent="0.2">
      <c r="A38" s="378"/>
      <c r="B38" s="355" t="s">
        <v>664</v>
      </c>
      <c r="C38" s="356" t="s">
        <v>115</v>
      </c>
      <c r="D38" s="202">
        <v>0</v>
      </c>
      <c r="E38" s="319">
        <v>0</v>
      </c>
      <c r="F38" s="320">
        <v>0</v>
      </c>
      <c r="G38" s="319">
        <v>0</v>
      </c>
      <c r="H38" s="319">
        <v>0</v>
      </c>
      <c r="I38" s="319">
        <v>0</v>
      </c>
      <c r="J38" s="319">
        <v>0</v>
      </c>
      <c r="K38" s="319">
        <v>0</v>
      </c>
      <c r="L38" s="319">
        <v>0</v>
      </c>
      <c r="M38" s="319">
        <v>0</v>
      </c>
      <c r="N38" s="319">
        <v>0</v>
      </c>
      <c r="O38" s="319">
        <v>0</v>
      </c>
      <c r="P38" s="319">
        <v>0</v>
      </c>
      <c r="Q38" s="319">
        <v>0</v>
      </c>
      <c r="R38" s="202">
        <v>0</v>
      </c>
      <c r="S38" s="319">
        <v>0</v>
      </c>
      <c r="T38" s="319">
        <v>0</v>
      </c>
      <c r="U38" s="319">
        <v>0</v>
      </c>
      <c r="V38" s="319">
        <v>0</v>
      </c>
      <c r="W38" s="319">
        <v>0</v>
      </c>
      <c r="X38" s="319">
        <v>0</v>
      </c>
      <c r="Y38" s="319">
        <v>0</v>
      </c>
      <c r="Z38" s="319">
        <v>0</v>
      </c>
      <c r="AA38" s="319">
        <v>0</v>
      </c>
      <c r="AB38" s="202">
        <v>0</v>
      </c>
      <c r="AC38" s="319">
        <v>0</v>
      </c>
      <c r="AD38" s="319">
        <v>0</v>
      </c>
      <c r="AE38" s="319">
        <v>0</v>
      </c>
      <c r="AF38" s="319">
        <v>0</v>
      </c>
      <c r="AG38" s="319">
        <v>0</v>
      </c>
      <c r="AH38" s="319">
        <v>0</v>
      </c>
      <c r="AI38" s="319">
        <v>0</v>
      </c>
      <c r="AJ38" s="319">
        <v>0</v>
      </c>
      <c r="AK38" s="319">
        <v>0</v>
      </c>
      <c r="AL38" s="319">
        <v>0</v>
      </c>
      <c r="AM38" s="319">
        <v>0</v>
      </c>
      <c r="AN38" s="319">
        <v>0</v>
      </c>
      <c r="AO38" s="319">
        <v>0</v>
      </c>
      <c r="AP38" s="319">
        <v>0</v>
      </c>
      <c r="AQ38" s="319">
        <v>0</v>
      </c>
      <c r="AR38" s="319">
        <v>0</v>
      </c>
      <c r="AS38" s="319">
        <v>0</v>
      </c>
      <c r="AT38" s="319">
        <v>0</v>
      </c>
      <c r="AU38" s="319">
        <v>0</v>
      </c>
      <c r="AV38" s="319">
        <v>0</v>
      </c>
      <c r="AW38" s="319">
        <v>0</v>
      </c>
      <c r="AX38" s="319">
        <v>0</v>
      </c>
      <c r="AY38" s="319">
        <v>0</v>
      </c>
      <c r="AZ38" s="319">
        <v>0</v>
      </c>
      <c r="BA38" s="319">
        <v>0</v>
      </c>
      <c r="BB38" s="319">
        <v>0</v>
      </c>
      <c r="BC38" s="319">
        <v>0</v>
      </c>
      <c r="BD38" s="319">
        <v>0</v>
      </c>
      <c r="BE38" s="319">
        <v>0</v>
      </c>
      <c r="BF38" s="319">
        <v>0</v>
      </c>
      <c r="BG38" s="319">
        <v>0</v>
      </c>
      <c r="BH38" s="319">
        <v>0</v>
      </c>
      <c r="BI38" s="319">
        <v>0</v>
      </c>
      <c r="BJ38" s="354">
        <v>0</v>
      </c>
      <c r="BK38" s="354">
        <v>0</v>
      </c>
    </row>
    <row r="39" spans="1:63" ht="20.100000000000001" customHeight="1" x14ac:dyDescent="0.2">
      <c r="A39" s="377"/>
      <c r="B39" s="342" t="s">
        <v>665</v>
      </c>
      <c r="C39" s="343" t="s">
        <v>117</v>
      </c>
      <c r="D39" s="202">
        <v>0</v>
      </c>
      <c r="E39" s="202">
        <v>0</v>
      </c>
      <c r="F39" s="320">
        <v>0</v>
      </c>
      <c r="G39" s="202">
        <v>0</v>
      </c>
      <c r="H39" s="202">
        <v>0</v>
      </c>
      <c r="I39" s="202">
        <v>0</v>
      </c>
      <c r="J39" s="202">
        <v>0</v>
      </c>
      <c r="K39" s="202">
        <v>0</v>
      </c>
      <c r="L39" s="202">
        <v>0</v>
      </c>
      <c r="M39" s="202">
        <v>0</v>
      </c>
      <c r="N39" s="202">
        <v>0</v>
      </c>
      <c r="O39" s="202">
        <v>0</v>
      </c>
      <c r="P39" s="202">
        <v>0</v>
      </c>
      <c r="Q39" s="202">
        <v>0</v>
      </c>
      <c r="R39" s="202">
        <v>0</v>
      </c>
      <c r="S39" s="202">
        <v>0</v>
      </c>
      <c r="T39" s="202">
        <v>0</v>
      </c>
      <c r="U39" s="202">
        <v>0</v>
      </c>
      <c r="V39" s="202">
        <v>0</v>
      </c>
      <c r="W39" s="202">
        <v>0</v>
      </c>
      <c r="X39" s="202">
        <v>0</v>
      </c>
      <c r="Y39" s="202">
        <v>0</v>
      </c>
      <c r="Z39" s="202">
        <v>0</v>
      </c>
      <c r="AA39" s="202">
        <v>0</v>
      </c>
      <c r="AB39" s="202">
        <v>0</v>
      </c>
      <c r="AC39" s="319">
        <v>0</v>
      </c>
      <c r="AD39" s="319">
        <v>0</v>
      </c>
      <c r="AE39" s="319">
        <v>0</v>
      </c>
      <c r="AF39" s="319">
        <v>0</v>
      </c>
      <c r="AG39" s="319">
        <v>0</v>
      </c>
      <c r="AH39" s="319">
        <v>0</v>
      </c>
      <c r="AI39" s="319">
        <v>0</v>
      </c>
      <c r="AJ39" s="319">
        <v>0</v>
      </c>
      <c r="AK39" s="319">
        <v>0</v>
      </c>
      <c r="AL39" s="202">
        <v>0</v>
      </c>
      <c r="AM39" s="202">
        <v>0</v>
      </c>
      <c r="AN39" s="202">
        <v>0</v>
      </c>
      <c r="AO39" s="202">
        <v>0</v>
      </c>
      <c r="AP39" s="319">
        <v>0</v>
      </c>
      <c r="AQ39" s="319">
        <v>0</v>
      </c>
      <c r="AR39" s="319">
        <v>0</v>
      </c>
      <c r="AS39" s="202">
        <v>0</v>
      </c>
      <c r="AT39" s="202">
        <v>0</v>
      </c>
      <c r="AU39" s="202">
        <v>0</v>
      </c>
      <c r="AV39" s="202">
        <v>0</v>
      </c>
      <c r="AW39" s="202">
        <v>0</v>
      </c>
      <c r="AX39" s="202">
        <v>0</v>
      </c>
      <c r="AY39" s="202">
        <v>0</v>
      </c>
      <c r="AZ39" s="202">
        <v>0</v>
      </c>
      <c r="BA39" s="202">
        <v>0</v>
      </c>
      <c r="BB39" s="202">
        <v>0</v>
      </c>
      <c r="BC39" s="202">
        <v>0</v>
      </c>
      <c r="BD39" s="202">
        <v>0</v>
      </c>
      <c r="BE39" s="202">
        <v>0</v>
      </c>
      <c r="BF39" s="202">
        <v>0</v>
      </c>
      <c r="BG39" s="319">
        <v>0</v>
      </c>
      <c r="BH39" s="319">
        <v>0</v>
      </c>
      <c r="BI39" s="319">
        <v>0</v>
      </c>
      <c r="BJ39" s="321">
        <v>0</v>
      </c>
      <c r="BK39" s="321">
        <v>0</v>
      </c>
    </row>
    <row r="40" spans="1:63" ht="20.100000000000001" customHeight="1" x14ac:dyDescent="0.2">
      <c r="A40" s="375"/>
      <c r="B40" s="342" t="s">
        <v>1282</v>
      </c>
      <c r="C40" s="343" t="s">
        <v>119</v>
      </c>
      <c r="D40" s="202">
        <v>0</v>
      </c>
      <c r="E40" s="202">
        <v>0</v>
      </c>
      <c r="F40" s="320">
        <v>0</v>
      </c>
      <c r="G40" s="202">
        <v>0</v>
      </c>
      <c r="H40" s="202">
        <v>0</v>
      </c>
      <c r="I40" s="202">
        <v>0</v>
      </c>
      <c r="J40" s="202">
        <v>0</v>
      </c>
      <c r="K40" s="202">
        <v>0</v>
      </c>
      <c r="L40" s="202">
        <v>0</v>
      </c>
      <c r="M40" s="202">
        <v>0</v>
      </c>
      <c r="N40" s="202">
        <v>0</v>
      </c>
      <c r="O40" s="202">
        <v>0</v>
      </c>
      <c r="P40" s="202">
        <v>0</v>
      </c>
      <c r="Q40" s="202">
        <v>0</v>
      </c>
      <c r="R40" s="202">
        <v>0</v>
      </c>
      <c r="S40" s="202">
        <v>0</v>
      </c>
      <c r="T40" s="202">
        <v>0</v>
      </c>
      <c r="U40" s="202">
        <v>0</v>
      </c>
      <c r="V40" s="202">
        <v>0</v>
      </c>
      <c r="W40" s="202">
        <v>0</v>
      </c>
      <c r="X40" s="202">
        <v>0</v>
      </c>
      <c r="Y40" s="202">
        <v>0</v>
      </c>
      <c r="Z40" s="202">
        <v>0</v>
      </c>
      <c r="AA40" s="202">
        <v>0</v>
      </c>
      <c r="AB40" s="202">
        <v>0</v>
      </c>
      <c r="AC40" s="319">
        <v>0</v>
      </c>
      <c r="AD40" s="319">
        <v>0</v>
      </c>
      <c r="AE40" s="319">
        <v>0</v>
      </c>
      <c r="AF40" s="319">
        <v>0</v>
      </c>
      <c r="AG40" s="319">
        <v>0</v>
      </c>
      <c r="AH40" s="319">
        <v>0</v>
      </c>
      <c r="AI40" s="319">
        <v>0</v>
      </c>
      <c r="AJ40" s="319">
        <v>0</v>
      </c>
      <c r="AK40" s="319">
        <v>0</v>
      </c>
      <c r="AL40" s="202">
        <v>0</v>
      </c>
      <c r="AM40" s="202">
        <v>0</v>
      </c>
      <c r="AN40" s="202">
        <v>0</v>
      </c>
      <c r="AO40" s="202">
        <v>0</v>
      </c>
      <c r="AP40" s="319">
        <v>0</v>
      </c>
      <c r="AQ40" s="319">
        <v>0</v>
      </c>
      <c r="AR40" s="319">
        <v>0</v>
      </c>
      <c r="AS40" s="202">
        <v>0</v>
      </c>
      <c r="AT40" s="202">
        <v>0</v>
      </c>
      <c r="AU40" s="202">
        <v>0</v>
      </c>
      <c r="AV40" s="202">
        <v>0</v>
      </c>
      <c r="AW40" s="202">
        <v>0</v>
      </c>
      <c r="AX40" s="202">
        <v>0</v>
      </c>
      <c r="AY40" s="202">
        <v>0</v>
      </c>
      <c r="AZ40" s="202">
        <v>0</v>
      </c>
      <c r="BA40" s="202">
        <v>0</v>
      </c>
      <c r="BB40" s="202">
        <v>0</v>
      </c>
      <c r="BC40" s="202">
        <v>0</v>
      </c>
      <c r="BD40" s="202">
        <v>0</v>
      </c>
      <c r="BE40" s="202">
        <v>0</v>
      </c>
      <c r="BF40" s="202">
        <v>0</v>
      </c>
      <c r="BG40" s="319">
        <v>0</v>
      </c>
      <c r="BH40" s="319">
        <v>0</v>
      </c>
      <c r="BI40" s="319">
        <v>0</v>
      </c>
      <c r="BJ40" s="321">
        <v>0</v>
      </c>
      <c r="BK40" s="321">
        <v>0</v>
      </c>
    </row>
    <row r="41" spans="1:63" ht="20.100000000000001" customHeight="1" x14ac:dyDescent="0.2">
      <c r="A41" s="375"/>
      <c r="B41" s="342" t="s">
        <v>1283</v>
      </c>
      <c r="C41" s="343" t="s">
        <v>121</v>
      </c>
      <c r="D41" s="202">
        <v>32.950000000000003</v>
      </c>
      <c r="E41" s="202">
        <v>0</v>
      </c>
      <c r="F41" s="320">
        <v>0</v>
      </c>
      <c r="G41" s="202">
        <v>0</v>
      </c>
      <c r="H41" s="202">
        <v>0</v>
      </c>
      <c r="I41" s="202">
        <v>0</v>
      </c>
      <c r="J41" s="202">
        <v>0</v>
      </c>
      <c r="K41" s="202">
        <v>0</v>
      </c>
      <c r="L41" s="202">
        <v>0</v>
      </c>
      <c r="M41" s="202">
        <v>0</v>
      </c>
      <c r="N41" s="202">
        <v>0</v>
      </c>
      <c r="O41" s="202">
        <v>0</v>
      </c>
      <c r="P41" s="202">
        <v>0</v>
      </c>
      <c r="Q41" s="202">
        <v>0</v>
      </c>
      <c r="R41" s="202">
        <v>0</v>
      </c>
      <c r="S41" s="202">
        <v>0</v>
      </c>
      <c r="T41" s="202">
        <v>0</v>
      </c>
      <c r="U41" s="202">
        <v>0</v>
      </c>
      <c r="V41" s="202">
        <v>0</v>
      </c>
      <c r="W41" s="202">
        <v>0</v>
      </c>
      <c r="X41" s="202">
        <v>0</v>
      </c>
      <c r="Y41" s="202">
        <v>0</v>
      </c>
      <c r="Z41" s="202">
        <v>0</v>
      </c>
      <c r="AA41" s="202">
        <v>0</v>
      </c>
      <c r="AB41" s="202">
        <v>0</v>
      </c>
      <c r="AC41" s="319">
        <v>0</v>
      </c>
      <c r="AD41" s="319">
        <v>0</v>
      </c>
      <c r="AE41" s="319">
        <v>0</v>
      </c>
      <c r="AF41" s="319">
        <v>0</v>
      </c>
      <c r="AG41" s="319">
        <v>0</v>
      </c>
      <c r="AH41" s="319">
        <v>0</v>
      </c>
      <c r="AI41" s="319">
        <v>0</v>
      </c>
      <c r="AJ41" s="319">
        <v>0</v>
      </c>
      <c r="AK41" s="319">
        <v>0</v>
      </c>
      <c r="AL41" s="202">
        <v>0</v>
      </c>
      <c r="AM41" s="202">
        <v>0</v>
      </c>
      <c r="AN41" s="202">
        <v>0</v>
      </c>
      <c r="AO41" s="202">
        <v>0</v>
      </c>
      <c r="AP41" s="319">
        <v>0</v>
      </c>
      <c r="AQ41" s="319">
        <v>0</v>
      </c>
      <c r="AR41" s="319">
        <v>0</v>
      </c>
      <c r="AS41" s="202">
        <v>0</v>
      </c>
      <c r="AT41" s="202">
        <v>0</v>
      </c>
      <c r="AU41" s="202">
        <v>0</v>
      </c>
      <c r="AV41" s="202">
        <v>0</v>
      </c>
      <c r="AW41" s="202">
        <v>0</v>
      </c>
      <c r="AX41" s="202">
        <v>0</v>
      </c>
      <c r="AY41" s="202">
        <v>0</v>
      </c>
      <c r="AZ41" s="202">
        <v>0</v>
      </c>
      <c r="BA41" s="202">
        <v>0</v>
      </c>
      <c r="BB41" s="202">
        <v>0</v>
      </c>
      <c r="BC41" s="202">
        <v>0</v>
      </c>
      <c r="BD41" s="202">
        <v>0</v>
      </c>
      <c r="BE41" s="202">
        <v>0</v>
      </c>
      <c r="BF41" s="202">
        <v>0</v>
      </c>
      <c r="BG41" s="319">
        <v>0</v>
      </c>
      <c r="BH41" s="319">
        <v>0</v>
      </c>
      <c r="BI41" s="319">
        <v>0</v>
      </c>
      <c r="BJ41" s="321">
        <v>0</v>
      </c>
      <c r="BK41" s="321">
        <v>32.950000000000003</v>
      </c>
    </row>
    <row r="42" spans="1:63" ht="26.25" customHeight="1" x14ac:dyDescent="0.2">
      <c r="A42" s="375"/>
      <c r="B42" s="342" t="s">
        <v>1284</v>
      </c>
      <c r="C42" s="343" t="s">
        <v>123</v>
      </c>
      <c r="D42" s="202">
        <v>52.15</v>
      </c>
      <c r="E42" s="202">
        <v>0</v>
      </c>
      <c r="F42" s="320">
        <v>0</v>
      </c>
      <c r="G42" s="202">
        <v>0</v>
      </c>
      <c r="H42" s="202">
        <v>0</v>
      </c>
      <c r="I42" s="202">
        <v>0</v>
      </c>
      <c r="J42" s="202">
        <v>0</v>
      </c>
      <c r="K42" s="202">
        <v>0</v>
      </c>
      <c r="L42" s="202">
        <v>0</v>
      </c>
      <c r="M42" s="202">
        <v>0</v>
      </c>
      <c r="N42" s="202">
        <v>0</v>
      </c>
      <c r="O42" s="202">
        <v>0</v>
      </c>
      <c r="P42" s="202">
        <v>0</v>
      </c>
      <c r="Q42" s="202">
        <v>0</v>
      </c>
      <c r="R42" s="202">
        <v>0</v>
      </c>
      <c r="S42" s="202">
        <v>0</v>
      </c>
      <c r="T42" s="202">
        <v>0</v>
      </c>
      <c r="U42" s="202">
        <v>0</v>
      </c>
      <c r="V42" s="202">
        <v>0</v>
      </c>
      <c r="W42" s="202">
        <v>0</v>
      </c>
      <c r="X42" s="202">
        <v>0</v>
      </c>
      <c r="Y42" s="202">
        <v>0</v>
      </c>
      <c r="Z42" s="202">
        <v>0</v>
      </c>
      <c r="AA42" s="202">
        <v>0</v>
      </c>
      <c r="AB42" s="202">
        <v>0</v>
      </c>
      <c r="AC42" s="319">
        <v>0</v>
      </c>
      <c r="AD42" s="319">
        <v>0</v>
      </c>
      <c r="AE42" s="319">
        <v>0</v>
      </c>
      <c r="AF42" s="319">
        <v>0</v>
      </c>
      <c r="AG42" s="319">
        <v>0</v>
      </c>
      <c r="AH42" s="319">
        <v>0</v>
      </c>
      <c r="AI42" s="319">
        <v>0</v>
      </c>
      <c r="AJ42" s="319">
        <v>0</v>
      </c>
      <c r="AK42" s="319">
        <v>0</v>
      </c>
      <c r="AL42" s="202">
        <v>0</v>
      </c>
      <c r="AM42" s="202">
        <v>0</v>
      </c>
      <c r="AN42" s="202">
        <v>0</v>
      </c>
      <c r="AO42" s="202">
        <v>0</v>
      </c>
      <c r="AP42" s="319">
        <v>0</v>
      </c>
      <c r="AQ42" s="319">
        <v>0</v>
      </c>
      <c r="AR42" s="319">
        <v>0</v>
      </c>
      <c r="AS42" s="202">
        <v>0</v>
      </c>
      <c r="AT42" s="202">
        <v>0</v>
      </c>
      <c r="AU42" s="202">
        <v>0</v>
      </c>
      <c r="AV42" s="202">
        <v>0</v>
      </c>
      <c r="AW42" s="202">
        <v>0</v>
      </c>
      <c r="AX42" s="202">
        <v>0</v>
      </c>
      <c r="AY42" s="202">
        <v>0</v>
      </c>
      <c r="AZ42" s="202">
        <v>0</v>
      </c>
      <c r="BA42" s="202">
        <v>0</v>
      </c>
      <c r="BB42" s="202">
        <v>0</v>
      </c>
      <c r="BC42" s="202">
        <v>0</v>
      </c>
      <c r="BD42" s="202">
        <v>0</v>
      </c>
      <c r="BE42" s="202">
        <v>0</v>
      </c>
      <c r="BF42" s="202">
        <v>0</v>
      </c>
      <c r="BG42" s="319">
        <v>0</v>
      </c>
      <c r="BH42" s="319">
        <v>0</v>
      </c>
      <c r="BI42" s="319">
        <v>0</v>
      </c>
      <c r="BJ42" s="321">
        <v>0</v>
      </c>
      <c r="BK42" s="321">
        <v>52.15</v>
      </c>
    </row>
    <row r="43" spans="1:63" ht="20.100000000000001" customHeight="1" x14ac:dyDescent="0.2">
      <c r="A43" s="378"/>
      <c r="B43" s="352" t="s">
        <v>1267</v>
      </c>
      <c r="C43" s="353" t="s">
        <v>125</v>
      </c>
      <c r="D43" s="202">
        <v>0</v>
      </c>
      <c r="E43" s="319">
        <v>0</v>
      </c>
      <c r="F43" s="320">
        <v>0</v>
      </c>
      <c r="G43" s="319">
        <v>0</v>
      </c>
      <c r="H43" s="319">
        <v>0</v>
      </c>
      <c r="I43" s="319">
        <v>0</v>
      </c>
      <c r="J43" s="319">
        <v>0</v>
      </c>
      <c r="K43" s="319">
        <v>0</v>
      </c>
      <c r="L43" s="319">
        <v>0</v>
      </c>
      <c r="M43" s="319">
        <v>0</v>
      </c>
      <c r="N43" s="319">
        <v>0</v>
      </c>
      <c r="O43" s="319">
        <v>0</v>
      </c>
      <c r="P43" s="319">
        <v>0</v>
      </c>
      <c r="Q43" s="319">
        <v>0</v>
      </c>
      <c r="R43" s="202">
        <v>0</v>
      </c>
      <c r="S43" s="319">
        <v>0</v>
      </c>
      <c r="T43" s="319">
        <v>0</v>
      </c>
      <c r="U43" s="319">
        <v>0</v>
      </c>
      <c r="V43" s="319">
        <v>0</v>
      </c>
      <c r="W43" s="319">
        <v>0</v>
      </c>
      <c r="X43" s="319">
        <v>0</v>
      </c>
      <c r="Y43" s="319">
        <v>0</v>
      </c>
      <c r="Z43" s="319">
        <v>0</v>
      </c>
      <c r="AA43" s="319">
        <v>0</v>
      </c>
      <c r="AB43" s="202">
        <v>0</v>
      </c>
      <c r="AC43" s="319">
        <v>0</v>
      </c>
      <c r="AD43" s="319">
        <v>0</v>
      </c>
      <c r="AE43" s="319">
        <v>0</v>
      </c>
      <c r="AF43" s="319">
        <v>0</v>
      </c>
      <c r="AG43" s="319">
        <v>0</v>
      </c>
      <c r="AH43" s="319">
        <v>0</v>
      </c>
      <c r="AI43" s="319">
        <v>0</v>
      </c>
      <c r="AJ43" s="319">
        <v>0</v>
      </c>
      <c r="AK43" s="319">
        <v>0</v>
      </c>
      <c r="AL43" s="319">
        <v>0</v>
      </c>
      <c r="AM43" s="319">
        <v>0</v>
      </c>
      <c r="AN43" s="319">
        <v>0</v>
      </c>
      <c r="AO43" s="319">
        <v>0</v>
      </c>
      <c r="AP43" s="319">
        <v>0</v>
      </c>
      <c r="AQ43" s="319">
        <v>0</v>
      </c>
      <c r="AR43" s="319">
        <v>0</v>
      </c>
      <c r="AS43" s="319">
        <v>0</v>
      </c>
      <c r="AT43" s="319">
        <v>0</v>
      </c>
      <c r="AU43" s="319">
        <v>0</v>
      </c>
      <c r="AV43" s="319">
        <v>0</v>
      </c>
      <c r="AW43" s="319">
        <v>0</v>
      </c>
      <c r="AX43" s="319">
        <v>0</v>
      </c>
      <c r="AY43" s="319">
        <v>0</v>
      </c>
      <c r="AZ43" s="319">
        <v>0</v>
      </c>
      <c r="BA43" s="319">
        <v>0</v>
      </c>
      <c r="BB43" s="319">
        <v>0</v>
      </c>
      <c r="BC43" s="319">
        <v>0</v>
      </c>
      <c r="BD43" s="319">
        <v>0</v>
      </c>
      <c r="BE43" s="319">
        <v>0</v>
      </c>
      <c r="BF43" s="319">
        <v>0</v>
      </c>
      <c r="BG43" s="319">
        <v>0</v>
      </c>
      <c r="BH43" s="319">
        <v>0</v>
      </c>
      <c r="BI43" s="319">
        <v>0</v>
      </c>
      <c r="BJ43" s="354">
        <v>0</v>
      </c>
      <c r="BK43" s="354">
        <v>0</v>
      </c>
    </row>
    <row r="44" spans="1:63" ht="20.100000000000001" customHeight="1" x14ac:dyDescent="0.2">
      <c r="A44" s="378"/>
      <c r="B44" s="352" t="s">
        <v>1268</v>
      </c>
      <c r="C44" s="353" t="s">
        <v>127</v>
      </c>
      <c r="D44" s="202">
        <v>0</v>
      </c>
      <c r="E44" s="319">
        <v>0</v>
      </c>
      <c r="F44" s="320">
        <v>0</v>
      </c>
      <c r="G44" s="319">
        <v>0</v>
      </c>
      <c r="H44" s="319">
        <v>0</v>
      </c>
      <c r="I44" s="319">
        <v>0</v>
      </c>
      <c r="J44" s="319">
        <v>0</v>
      </c>
      <c r="K44" s="319">
        <v>0</v>
      </c>
      <c r="L44" s="319">
        <v>0</v>
      </c>
      <c r="M44" s="319">
        <v>0</v>
      </c>
      <c r="N44" s="319">
        <v>0</v>
      </c>
      <c r="O44" s="319">
        <v>0</v>
      </c>
      <c r="P44" s="319">
        <v>0</v>
      </c>
      <c r="Q44" s="319">
        <v>0</v>
      </c>
      <c r="R44" s="202">
        <v>0</v>
      </c>
      <c r="S44" s="319">
        <v>0</v>
      </c>
      <c r="T44" s="319">
        <v>0</v>
      </c>
      <c r="U44" s="319">
        <v>0</v>
      </c>
      <c r="V44" s="319">
        <v>0</v>
      </c>
      <c r="W44" s="319">
        <v>0</v>
      </c>
      <c r="X44" s="319">
        <v>0</v>
      </c>
      <c r="Y44" s="319">
        <v>0</v>
      </c>
      <c r="Z44" s="319">
        <v>0</v>
      </c>
      <c r="AA44" s="319">
        <v>0</v>
      </c>
      <c r="AB44" s="202">
        <v>0</v>
      </c>
      <c r="AC44" s="319">
        <v>0</v>
      </c>
      <c r="AD44" s="319">
        <v>0</v>
      </c>
      <c r="AE44" s="319">
        <v>0</v>
      </c>
      <c r="AF44" s="319">
        <v>0</v>
      </c>
      <c r="AG44" s="319">
        <v>0</v>
      </c>
      <c r="AH44" s="319">
        <v>0</v>
      </c>
      <c r="AI44" s="319">
        <v>0</v>
      </c>
      <c r="AJ44" s="319">
        <v>0</v>
      </c>
      <c r="AK44" s="319">
        <v>0</v>
      </c>
      <c r="AL44" s="319">
        <v>0</v>
      </c>
      <c r="AM44" s="319">
        <v>0</v>
      </c>
      <c r="AN44" s="319">
        <v>0</v>
      </c>
      <c r="AO44" s="319">
        <v>0</v>
      </c>
      <c r="AP44" s="319">
        <v>0</v>
      </c>
      <c r="AQ44" s="319">
        <v>0</v>
      </c>
      <c r="AR44" s="319">
        <v>0</v>
      </c>
      <c r="AS44" s="319">
        <v>0</v>
      </c>
      <c r="AT44" s="319">
        <v>0</v>
      </c>
      <c r="AU44" s="319">
        <v>0</v>
      </c>
      <c r="AV44" s="319">
        <v>0</v>
      </c>
      <c r="AW44" s="319">
        <v>0</v>
      </c>
      <c r="AX44" s="319">
        <v>0</v>
      </c>
      <c r="AY44" s="319">
        <v>0</v>
      </c>
      <c r="AZ44" s="319">
        <v>0</v>
      </c>
      <c r="BA44" s="319">
        <v>0</v>
      </c>
      <c r="BB44" s="319">
        <v>0</v>
      </c>
      <c r="BC44" s="319">
        <v>0</v>
      </c>
      <c r="BD44" s="319">
        <v>0</v>
      </c>
      <c r="BE44" s="319">
        <v>0</v>
      </c>
      <c r="BF44" s="319">
        <v>0</v>
      </c>
      <c r="BG44" s="319">
        <v>0</v>
      </c>
      <c r="BH44" s="319">
        <v>0</v>
      </c>
      <c r="BI44" s="319">
        <v>0</v>
      </c>
      <c r="BJ44" s="354">
        <v>0</v>
      </c>
      <c r="BK44" s="354">
        <v>0</v>
      </c>
    </row>
    <row r="45" spans="1:63" ht="20.100000000000001" customHeight="1" x14ac:dyDescent="0.2">
      <c r="A45" s="378"/>
      <c r="B45" s="352" t="s">
        <v>173</v>
      </c>
      <c r="C45" s="353" t="s">
        <v>129</v>
      </c>
      <c r="D45" s="202">
        <v>2.44</v>
      </c>
      <c r="E45" s="319">
        <v>0.08</v>
      </c>
      <c r="F45" s="320">
        <v>0</v>
      </c>
      <c r="G45" s="319">
        <v>0</v>
      </c>
      <c r="H45" s="319">
        <v>0</v>
      </c>
      <c r="I45" s="319">
        <v>0</v>
      </c>
      <c r="J45" s="319">
        <v>0</v>
      </c>
      <c r="K45" s="319">
        <v>0</v>
      </c>
      <c r="L45" s="319">
        <v>0</v>
      </c>
      <c r="M45" s="319">
        <v>0</v>
      </c>
      <c r="N45" s="319">
        <v>0</v>
      </c>
      <c r="O45" s="319">
        <v>0</v>
      </c>
      <c r="P45" s="319">
        <v>0</v>
      </c>
      <c r="Q45" s="319">
        <v>0</v>
      </c>
      <c r="R45" s="202">
        <v>0.08</v>
      </c>
      <c r="S45" s="319">
        <v>0</v>
      </c>
      <c r="T45" s="319">
        <v>0</v>
      </c>
      <c r="U45" s="319">
        <v>0</v>
      </c>
      <c r="V45" s="319">
        <v>0</v>
      </c>
      <c r="W45" s="319">
        <v>0</v>
      </c>
      <c r="X45" s="319">
        <v>0.08</v>
      </c>
      <c r="Y45" s="319">
        <v>0</v>
      </c>
      <c r="Z45" s="319">
        <v>0</v>
      </c>
      <c r="AA45" s="319">
        <v>0</v>
      </c>
      <c r="AB45" s="202">
        <v>0</v>
      </c>
      <c r="AC45" s="319">
        <v>0</v>
      </c>
      <c r="AD45" s="319">
        <v>0</v>
      </c>
      <c r="AE45" s="319">
        <v>0</v>
      </c>
      <c r="AF45" s="319">
        <v>0</v>
      </c>
      <c r="AG45" s="319">
        <v>0</v>
      </c>
      <c r="AH45" s="319">
        <v>0</v>
      </c>
      <c r="AI45" s="319">
        <v>0</v>
      </c>
      <c r="AJ45" s="319">
        <v>0</v>
      </c>
      <c r="AK45" s="319">
        <v>0</v>
      </c>
      <c r="AL45" s="319">
        <v>0</v>
      </c>
      <c r="AM45" s="319">
        <v>0</v>
      </c>
      <c r="AN45" s="319">
        <v>0</v>
      </c>
      <c r="AO45" s="319">
        <v>0</v>
      </c>
      <c r="AP45" s="319">
        <v>0</v>
      </c>
      <c r="AQ45" s="319">
        <v>0</v>
      </c>
      <c r="AR45" s="319">
        <v>0</v>
      </c>
      <c r="AS45" s="319">
        <v>0</v>
      </c>
      <c r="AT45" s="319">
        <v>0</v>
      </c>
      <c r="AU45" s="319">
        <v>0</v>
      </c>
      <c r="AV45" s="319">
        <v>0</v>
      </c>
      <c r="AW45" s="319">
        <v>0</v>
      </c>
      <c r="AX45" s="319">
        <v>0</v>
      </c>
      <c r="AY45" s="319">
        <v>0</v>
      </c>
      <c r="AZ45" s="319">
        <v>0</v>
      </c>
      <c r="BA45" s="319">
        <v>0</v>
      </c>
      <c r="BB45" s="319">
        <v>0</v>
      </c>
      <c r="BC45" s="319">
        <v>0</v>
      </c>
      <c r="BD45" s="319">
        <v>0</v>
      </c>
      <c r="BE45" s="319">
        <v>0</v>
      </c>
      <c r="BF45" s="319">
        <v>0</v>
      </c>
      <c r="BG45" s="319">
        <v>0</v>
      </c>
      <c r="BH45" s="319">
        <v>0</v>
      </c>
      <c r="BI45" s="319">
        <v>0</v>
      </c>
      <c r="BJ45" s="354">
        <v>0.08</v>
      </c>
      <c r="BK45" s="354">
        <v>2.52</v>
      </c>
    </row>
    <row r="46" spans="1:63" ht="20.100000000000001" customHeight="1" x14ac:dyDescent="0.2">
      <c r="A46" s="378"/>
      <c r="B46" s="352" t="s">
        <v>174</v>
      </c>
      <c r="C46" s="353" t="s">
        <v>131</v>
      </c>
      <c r="D46" s="202">
        <v>0</v>
      </c>
      <c r="E46" s="319">
        <v>0</v>
      </c>
      <c r="F46" s="320">
        <v>0</v>
      </c>
      <c r="G46" s="319">
        <v>0</v>
      </c>
      <c r="H46" s="319">
        <v>0</v>
      </c>
      <c r="I46" s="319">
        <v>0</v>
      </c>
      <c r="J46" s="319">
        <v>0</v>
      </c>
      <c r="K46" s="319">
        <v>0</v>
      </c>
      <c r="L46" s="319">
        <v>0</v>
      </c>
      <c r="M46" s="319">
        <v>0</v>
      </c>
      <c r="N46" s="319">
        <v>0</v>
      </c>
      <c r="O46" s="319">
        <v>0</v>
      </c>
      <c r="P46" s="319">
        <v>0</v>
      </c>
      <c r="Q46" s="319">
        <v>0</v>
      </c>
      <c r="R46" s="202">
        <v>0</v>
      </c>
      <c r="S46" s="319">
        <v>0</v>
      </c>
      <c r="T46" s="319">
        <v>0</v>
      </c>
      <c r="U46" s="319">
        <v>0</v>
      </c>
      <c r="V46" s="319">
        <v>0</v>
      </c>
      <c r="W46" s="319">
        <v>0</v>
      </c>
      <c r="X46" s="319">
        <v>0</v>
      </c>
      <c r="Y46" s="319">
        <v>0</v>
      </c>
      <c r="Z46" s="319">
        <v>0</v>
      </c>
      <c r="AA46" s="319">
        <v>0</v>
      </c>
      <c r="AB46" s="202">
        <v>0</v>
      </c>
      <c r="AC46" s="319">
        <v>0</v>
      </c>
      <c r="AD46" s="319">
        <v>0</v>
      </c>
      <c r="AE46" s="319">
        <v>0</v>
      </c>
      <c r="AF46" s="319">
        <v>0</v>
      </c>
      <c r="AG46" s="319">
        <v>0</v>
      </c>
      <c r="AH46" s="319">
        <v>0</v>
      </c>
      <c r="AI46" s="319">
        <v>0</v>
      </c>
      <c r="AJ46" s="319">
        <v>0</v>
      </c>
      <c r="AK46" s="319">
        <v>0</v>
      </c>
      <c r="AL46" s="319">
        <v>0</v>
      </c>
      <c r="AM46" s="319">
        <v>0</v>
      </c>
      <c r="AN46" s="319">
        <v>0</v>
      </c>
      <c r="AO46" s="319">
        <v>0</v>
      </c>
      <c r="AP46" s="319">
        <v>0</v>
      </c>
      <c r="AQ46" s="319">
        <v>0</v>
      </c>
      <c r="AR46" s="319">
        <v>0</v>
      </c>
      <c r="AS46" s="319">
        <v>0</v>
      </c>
      <c r="AT46" s="319">
        <v>0</v>
      </c>
      <c r="AU46" s="319">
        <v>0</v>
      </c>
      <c r="AV46" s="319">
        <v>0</v>
      </c>
      <c r="AW46" s="319">
        <v>0</v>
      </c>
      <c r="AX46" s="319">
        <v>0</v>
      </c>
      <c r="AY46" s="319">
        <v>0</v>
      </c>
      <c r="AZ46" s="319">
        <v>0</v>
      </c>
      <c r="BA46" s="319">
        <v>0</v>
      </c>
      <c r="BB46" s="319">
        <v>0</v>
      </c>
      <c r="BC46" s="319">
        <v>0</v>
      </c>
      <c r="BD46" s="319">
        <v>0</v>
      </c>
      <c r="BE46" s="319">
        <v>0</v>
      </c>
      <c r="BF46" s="319">
        <v>0</v>
      </c>
      <c r="BG46" s="319">
        <v>0</v>
      </c>
      <c r="BH46" s="319">
        <v>0</v>
      </c>
      <c r="BI46" s="319">
        <v>0</v>
      </c>
      <c r="BJ46" s="354">
        <v>0</v>
      </c>
      <c r="BK46" s="354">
        <v>0</v>
      </c>
    </row>
    <row r="47" spans="1:63" ht="20.100000000000001" customHeight="1" x14ac:dyDescent="0.2">
      <c r="A47" s="375" t="s">
        <v>138</v>
      </c>
      <c r="B47" s="341" t="s">
        <v>133</v>
      </c>
      <c r="C47" s="340" t="s">
        <v>134</v>
      </c>
      <c r="D47" s="202">
        <v>0</v>
      </c>
      <c r="E47" s="202">
        <v>0</v>
      </c>
      <c r="F47" s="320">
        <v>0</v>
      </c>
      <c r="G47" s="202">
        <v>0</v>
      </c>
      <c r="H47" s="202">
        <v>0</v>
      </c>
      <c r="I47" s="202">
        <v>0</v>
      </c>
      <c r="J47" s="202">
        <v>0</v>
      </c>
      <c r="K47" s="202">
        <v>0</v>
      </c>
      <c r="L47" s="202">
        <v>0</v>
      </c>
      <c r="M47" s="202">
        <v>0</v>
      </c>
      <c r="N47" s="202">
        <v>0</v>
      </c>
      <c r="O47" s="202">
        <v>0</v>
      </c>
      <c r="P47" s="202">
        <v>0</v>
      </c>
      <c r="Q47" s="202">
        <v>0</v>
      </c>
      <c r="R47" s="202">
        <v>0</v>
      </c>
      <c r="S47" s="202">
        <v>0</v>
      </c>
      <c r="T47" s="202">
        <v>0</v>
      </c>
      <c r="U47" s="202">
        <v>0</v>
      </c>
      <c r="V47" s="202">
        <v>0</v>
      </c>
      <c r="W47" s="202">
        <v>0</v>
      </c>
      <c r="X47" s="202">
        <v>0</v>
      </c>
      <c r="Y47" s="202">
        <v>0</v>
      </c>
      <c r="Z47" s="202">
        <v>0</v>
      </c>
      <c r="AA47" s="202">
        <v>0</v>
      </c>
      <c r="AB47" s="202">
        <v>0</v>
      </c>
      <c r="AC47" s="319">
        <v>0</v>
      </c>
      <c r="AD47" s="319">
        <v>0</v>
      </c>
      <c r="AE47" s="319">
        <v>0</v>
      </c>
      <c r="AF47" s="319">
        <v>0</v>
      </c>
      <c r="AG47" s="319">
        <v>0</v>
      </c>
      <c r="AH47" s="319">
        <v>0</v>
      </c>
      <c r="AI47" s="319">
        <v>0</v>
      </c>
      <c r="AJ47" s="319">
        <v>0</v>
      </c>
      <c r="AK47" s="319">
        <v>0</v>
      </c>
      <c r="AL47" s="202">
        <v>0</v>
      </c>
      <c r="AM47" s="202">
        <v>0</v>
      </c>
      <c r="AN47" s="202">
        <v>0</v>
      </c>
      <c r="AO47" s="202">
        <v>0</v>
      </c>
      <c r="AP47" s="319">
        <v>0</v>
      </c>
      <c r="AQ47" s="319">
        <v>0</v>
      </c>
      <c r="AR47" s="319">
        <v>0</v>
      </c>
      <c r="AS47" s="202">
        <v>0</v>
      </c>
      <c r="AT47" s="202">
        <v>0</v>
      </c>
      <c r="AU47" s="202">
        <v>0</v>
      </c>
      <c r="AV47" s="202">
        <v>0</v>
      </c>
      <c r="AW47" s="202">
        <v>0</v>
      </c>
      <c r="AX47" s="202">
        <v>0</v>
      </c>
      <c r="AY47" s="202">
        <v>0</v>
      </c>
      <c r="AZ47" s="202">
        <v>0</v>
      </c>
      <c r="BA47" s="202">
        <v>0</v>
      </c>
      <c r="BB47" s="202">
        <v>0</v>
      </c>
      <c r="BC47" s="202">
        <v>0</v>
      </c>
      <c r="BD47" s="202">
        <v>0</v>
      </c>
      <c r="BE47" s="202">
        <v>0</v>
      </c>
      <c r="BF47" s="202">
        <v>0</v>
      </c>
      <c r="BG47" s="319">
        <v>0</v>
      </c>
      <c r="BH47" s="319">
        <v>0</v>
      </c>
      <c r="BI47" s="319">
        <v>0</v>
      </c>
      <c r="BJ47" s="321">
        <v>0</v>
      </c>
      <c r="BK47" s="321">
        <v>0</v>
      </c>
    </row>
    <row r="48" spans="1:63" ht="20.100000000000001" customHeight="1" x14ac:dyDescent="0.2">
      <c r="A48" s="375" t="s">
        <v>1285</v>
      </c>
      <c r="B48" s="341" t="s">
        <v>136</v>
      </c>
      <c r="C48" s="340" t="s">
        <v>137</v>
      </c>
      <c r="D48" s="202">
        <v>0.22</v>
      </c>
      <c r="E48" s="202">
        <v>0</v>
      </c>
      <c r="F48" s="320">
        <v>0</v>
      </c>
      <c r="G48" s="202">
        <v>0</v>
      </c>
      <c r="H48" s="202">
        <v>0</v>
      </c>
      <c r="I48" s="202">
        <v>0</v>
      </c>
      <c r="J48" s="202">
        <v>0</v>
      </c>
      <c r="K48" s="202">
        <v>0</v>
      </c>
      <c r="L48" s="202">
        <v>0</v>
      </c>
      <c r="M48" s="202">
        <v>0</v>
      </c>
      <c r="N48" s="202">
        <v>0</v>
      </c>
      <c r="O48" s="202">
        <v>0</v>
      </c>
      <c r="P48" s="202">
        <v>0</v>
      </c>
      <c r="Q48" s="202">
        <v>0</v>
      </c>
      <c r="R48" s="202">
        <v>0</v>
      </c>
      <c r="S48" s="202">
        <v>0</v>
      </c>
      <c r="T48" s="202">
        <v>0</v>
      </c>
      <c r="U48" s="202">
        <v>0</v>
      </c>
      <c r="V48" s="202">
        <v>0</v>
      </c>
      <c r="W48" s="202">
        <v>0</v>
      </c>
      <c r="X48" s="202">
        <v>0</v>
      </c>
      <c r="Y48" s="202">
        <v>0</v>
      </c>
      <c r="Z48" s="202">
        <v>0</v>
      </c>
      <c r="AA48" s="202">
        <v>0</v>
      </c>
      <c r="AB48" s="202">
        <v>0</v>
      </c>
      <c r="AC48" s="319">
        <v>0</v>
      </c>
      <c r="AD48" s="319">
        <v>0</v>
      </c>
      <c r="AE48" s="319">
        <v>0</v>
      </c>
      <c r="AF48" s="319">
        <v>0</v>
      </c>
      <c r="AG48" s="319">
        <v>0</v>
      </c>
      <c r="AH48" s="319">
        <v>0</v>
      </c>
      <c r="AI48" s="319">
        <v>0</v>
      </c>
      <c r="AJ48" s="319">
        <v>0</v>
      </c>
      <c r="AK48" s="319">
        <v>0</v>
      </c>
      <c r="AL48" s="202">
        <v>0</v>
      </c>
      <c r="AM48" s="202">
        <v>0</v>
      </c>
      <c r="AN48" s="202">
        <v>0</v>
      </c>
      <c r="AO48" s="202">
        <v>0</v>
      </c>
      <c r="AP48" s="319">
        <v>0</v>
      </c>
      <c r="AQ48" s="319">
        <v>0</v>
      </c>
      <c r="AR48" s="319">
        <v>0</v>
      </c>
      <c r="AS48" s="202">
        <v>0</v>
      </c>
      <c r="AT48" s="202">
        <v>0</v>
      </c>
      <c r="AU48" s="202">
        <v>0</v>
      </c>
      <c r="AV48" s="202">
        <v>0</v>
      </c>
      <c r="AW48" s="202">
        <v>0</v>
      </c>
      <c r="AX48" s="202">
        <v>0</v>
      </c>
      <c r="AY48" s="202">
        <v>0</v>
      </c>
      <c r="AZ48" s="202">
        <v>0</v>
      </c>
      <c r="BA48" s="202">
        <v>0</v>
      </c>
      <c r="BB48" s="202">
        <v>0</v>
      </c>
      <c r="BC48" s="202">
        <v>0</v>
      </c>
      <c r="BD48" s="202">
        <v>0</v>
      </c>
      <c r="BE48" s="202">
        <v>0</v>
      </c>
      <c r="BF48" s="202">
        <v>0</v>
      </c>
      <c r="BG48" s="319">
        <v>0</v>
      </c>
      <c r="BH48" s="319">
        <v>0</v>
      </c>
      <c r="BI48" s="319">
        <v>0</v>
      </c>
      <c r="BJ48" s="321">
        <v>0</v>
      </c>
      <c r="BK48" s="321">
        <v>0.22</v>
      </c>
    </row>
    <row r="49" spans="1:63" ht="20.100000000000001" customHeight="1" x14ac:dyDescent="0.2">
      <c r="A49" s="375" t="s">
        <v>1270</v>
      </c>
      <c r="B49" s="341" t="s">
        <v>139</v>
      </c>
      <c r="C49" s="340" t="s">
        <v>140</v>
      </c>
      <c r="D49" s="202">
        <v>1.67</v>
      </c>
      <c r="E49" s="202">
        <v>0</v>
      </c>
      <c r="F49" s="320">
        <v>0</v>
      </c>
      <c r="G49" s="202">
        <v>0</v>
      </c>
      <c r="H49" s="202">
        <v>0</v>
      </c>
      <c r="I49" s="202">
        <v>0</v>
      </c>
      <c r="J49" s="202">
        <v>0</v>
      </c>
      <c r="K49" s="202">
        <v>0</v>
      </c>
      <c r="L49" s="202">
        <v>0</v>
      </c>
      <c r="M49" s="202">
        <v>0</v>
      </c>
      <c r="N49" s="202">
        <v>0</v>
      </c>
      <c r="O49" s="202">
        <v>0</v>
      </c>
      <c r="P49" s="202">
        <v>0</v>
      </c>
      <c r="Q49" s="202">
        <v>0</v>
      </c>
      <c r="R49" s="202">
        <v>0</v>
      </c>
      <c r="S49" s="202">
        <v>0</v>
      </c>
      <c r="T49" s="202">
        <v>0</v>
      </c>
      <c r="U49" s="202">
        <v>0</v>
      </c>
      <c r="V49" s="202">
        <v>0</v>
      </c>
      <c r="W49" s="202">
        <v>0</v>
      </c>
      <c r="X49" s="202">
        <v>0</v>
      </c>
      <c r="Y49" s="202">
        <v>0</v>
      </c>
      <c r="Z49" s="202">
        <v>0</v>
      </c>
      <c r="AA49" s="202">
        <v>0</v>
      </c>
      <c r="AB49" s="202">
        <v>0</v>
      </c>
      <c r="AC49" s="319">
        <v>0</v>
      </c>
      <c r="AD49" s="319">
        <v>0</v>
      </c>
      <c r="AE49" s="319">
        <v>0</v>
      </c>
      <c r="AF49" s="319">
        <v>0</v>
      </c>
      <c r="AG49" s="319">
        <v>0</v>
      </c>
      <c r="AH49" s="319">
        <v>0</v>
      </c>
      <c r="AI49" s="319">
        <v>0</v>
      </c>
      <c r="AJ49" s="319">
        <v>0</v>
      </c>
      <c r="AK49" s="319">
        <v>0</v>
      </c>
      <c r="AL49" s="202">
        <v>0</v>
      </c>
      <c r="AM49" s="202">
        <v>0</v>
      </c>
      <c r="AN49" s="202">
        <v>0</v>
      </c>
      <c r="AO49" s="202">
        <v>0</v>
      </c>
      <c r="AP49" s="319">
        <v>0</v>
      </c>
      <c r="AQ49" s="319">
        <v>0</v>
      </c>
      <c r="AR49" s="319">
        <v>0</v>
      </c>
      <c r="AS49" s="202">
        <v>0</v>
      </c>
      <c r="AT49" s="202">
        <v>0</v>
      </c>
      <c r="AU49" s="202">
        <v>0</v>
      </c>
      <c r="AV49" s="202">
        <v>0</v>
      </c>
      <c r="AW49" s="202">
        <v>0</v>
      </c>
      <c r="AX49" s="202">
        <v>0</v>
      </c>
      <c r="AY49" s="202">
        <v>0</v>
      </c>
      <c r="AZ49" s="202">
        <v>0</v>
      </c>
      <c r="BA49" s="202">
        <v>0</v>
      </c>
      <c r="BB49" s="202">
        <v>0</v>
      </c>
      <c r="BC49" s="202">
        <v>0</v>
      </c>
      <c r="BD49" s="202">
        <v>0</v>
      </c>
      <c r="BE49" s="202">
        <v>0</v>
      </c>
      <c r="BF49" s="202">
        <v>0</v>
      </c>
      <c r="BG49" s="319">
        <v>0</v>
      </c>
      <c r="BH49" s="319">
        <v>0</v>
      </c>
      <c r="BI49" s="319">
        <v>0</v>
      </c>
      <c r="BJ49" s="321">
        <v>0</v>
      </c>
      <c r="BK49" s="321">
        <v>1.67</v>
      </c>
    </row>
    <row r="50" spans="1:63" ht="20.100000000000001" customHeight="1" x14ac:dyDescent="0.2">
      <c r="A50" s="375" t="s">
        <v>144</v>
      </c>
      <c r="B50" s="341" t="s">
        <v>142</v>
      </c>
      <c r="C50" s="340" t="s">
        <v>143</v>
      </c>
      <c r="D50" s="202">
        <v>0</v>
      </c>
      <c r="E50" s="202">
        <v>0</v>
      </c>
      <c r="F50" s="320">
        <v>0</v>
      </c>
      <c r="G50" s="202">
        <v>0</v>
      </c>
      <c r="H50" s="202">
        <v>0</v>
      </c>
      <c r="I50" s="202">
        <v>0</v>
      </c>
      <c r="J50" s="202">
        <v>0</v>
      </c>
      <c r="K50" s="202">
        <v>0</v>
      </c>
      <c r="L50" s="202">
        <v>0</v>
      </c>
      <c r="M50" s="202">
        <v>0</v>
      </c>
      <c r="N50" s="202">
        <v>0</v>
      </c>
      <c r="O50" s="202">
        <v>0</v>
      </c>
      <c r="P50" s="202">
        <v>0</v>
      </c>
      <c r="Q50" s="202">
        <v>0</v>
      </c>
      <c r="R50" s="202">
        <v>0</v>
      </c>
      <c r="S50" s="202">
        <v>0</v>
      </c>
      <c r="T50" s="202">
        <v>0</v>
      </c>
      <c r="U50" s="202">
        <v>0</v>
      </c>
      <c r="V50" s="202">
        <v>0</v>
      </c>
      <c r="W50" s="202">
        <v>0</v>
      </c>
      <c r="X50" s="202">
        <v>0</v>
      </c>
      <c r="Y50" s="202">
        <v>0</v>
      </c>
      <c r="Z50" s="202">
        <v>0</v>
      </c>
      <c r="AA50" s="202">
        <v>0</v>
      </c>
      <c r="AB50" s="202">
        <v>0</v>
      </c>
      <c r="AC50" s="319">
        <v>0</v>
      </c>
      <c r="AD50" s="319">
        <v>0</v>
      </c>
      <c r="AE50" s="319">
        <v>0</v>
      </c>
      <c r="AF50" s="319">
        <v>0</v>
      </c>
      <c r="AG50" s="319">
        <v>0</v>
      </c>
      <c r="AH50" s="319">
        <v>0</v>
      </c>
      <c r="AI50" s="319">
        <v>0</v>
      </c>
      <c r="AJ50" s="319">
        <v>0</v>
      </c>
      <c r="AK50" s="319">
        <v>0</v>
      </c>
      <c r="AL50" s="202">
        <v>0</v>
      </c>
      <c r="AM50" s="202">
        <v>0</v>
      </c>
      <c r="AN50" s="202">
        <v>0</v>
      </c>
      <c r="AO50" s="202">
        <v>0</v>
      </c>
      <c r="AP50" s="319">
        <v>0</v>
      </c>
      <c r="AQ50" s="319">
        <v>0</v>
      </c>
      <c r="AR50" s="319">
        <v>0</v>
      </c>
      <c r="AS50" s="202">
        <v>0</v>
      </c>
      <c r="AT50" s="202">
        <v>0</v>
      </c>
      <c r="AU50" s="202">
        <v>0</v>
      </c>
      <c r="AV50" s="202">
        <v>0</v>
      </c>
      <c r="AW50" s="202">
        <v>0</v>
      </c>
      <c r="AX50" s="202">
        <v>0</v>
      </c>
      <c r="AY50" s="202">
        <v>0</v>
      </c>
      <c r="AZ50" s="202">
        <v>0</v>
      </c>
      <c r="BA50" s="202">
        <v>0</v>
      </c>
      <c r="BB50" s="202">
        <v>0</v>
      </c>
      <c r="BC50" s="202">
        <v>0</v>
      </c>
      <c r="BD50" s="202">
        <v>0</v>
      </c>
      <c r="BE50" s="202">
        <v>0</v>
      </c>
      <c r="BF50" s="202">
        <v>0</v>
      </c>
      <c r="BG50" s="319">
        <v>0</v>
      </c>
      <c r="BH50" s="319">
        <v>0</v>
      </c>
      <c r="BI50" s="319">
        <v>0</v>
      </c>
      <c r="BJ50" s="321">
        <v>0</v>
      </c>
      <c r="BK50" s="321">
        <v>0</v>
      </c>
    </row>
    <row r="51" spans="1:63" ht="20.100000000000001" customHeight="1" x14ac:dyDescent="0.2">
      <c r="A51" s="375" t="s">
        <v>147</v>
      </c>
      <c r="B51" s="341" t="s">
        <v>145</v>
      </c>
      <c r="C51" s="340" t="s">
        <v>146</v>
      </c>
      <c r="D51" s="202">
        <v>192.82</v>
      </c>
      <c r="E51" s="202">
        <v>7.2099999999999991</v>
      </c>
      <c r="F51" s="320">
        <v>4.26</v>
      </c>
      <c r="G51" s="202">
        <v>0</v>
      </c>
      <c r="H51" s="202">
        <v>0</v>
      </c>
      <c r="I51" s="202">
        <v>0</v>
      </c>
      <c r="J51" s="202">
        <v>0.99</v>
      </c>
      <c r="K51" s="202">
        <v>3.27</v>
      </c>
      <c r="L51" s="202">
        <v>0</v>
      </c>
      <c r="M51" s="202">
        <v>0</v>
      </c>
      <c r="N51" s="202">
        <v>0</v>
      </c>
      <c r="O51" s="202">
        <v>0</v>
      </c>
      <c r="P51" s="202">
        <v>0</v>
      </c>
      <c r="Q51" s="202">
        <v>0</v>
      </c>
      <c r="R51" s="202">
        <v>2.9499999999999997</v>
      </c>
      <c r="S51" s="202">
        <v>0</v>
      </c>
      <c r="T51" s="202">
        <v>0</v>
      </c>
      <c r="U51" s="202">
        <v>0</v>
      </c>
      <c r="V51" s="202">
        <v>0</v>
      </c>
      <c r="W51" s="202">
        <v>0</v>
      </c>
      <c r="X51" s="202">
        <v>0</v>
      </c>
      <c r="Y51" s="202">
        <v>2.94</v>
      </c>
      <c r="Z51" s="202">
        <v>0</v>
      </c>
      <c r="AA51" s="202">
        <v>0</v>
      </c>
      <c r="AB51" s="202">
        <v>0</v>
      </c>
      <c r="AC51" s="319">
        <v>0</v>
      </c>
      <c r="AD51" s="319">
        <v>0</v>
      </c>
      <c r="AE51" s="319">
        <v>0</v>
      </c>
      <c r="AF51" s="319">
        <v>0</v>
      </c>
      <c r="AG51" s="319">
        <v>0</v>
      </c>
      <c r="AH51" s="319">
        <v>0</v>
      </c>
      <c r="AI51" s="319">
        <v>0</v>
      </c>
      <c r="AJ51" s="319">
        <v>0</v>
      </c>
      <c r="AK51" s="319">
        <v>0</v>
      </c>
      <c r="AL51" s="202">
        <v>0</v>
      </c>
      <c r="AM51" s="202">
        <v>0</v>
      </c>
      <c r="AN51" s="202">
        <v>0</v>
      </c>
      <c r="AO51" s="202">
        <v>0</v>
      </c>
      <c r="AP51" s="319">
        <v>0</v>
      </c>
      <c r="AQ51" s="319">
        <v>0</v>
      </c>
      <c r="AR51" s="319">
        <v>0</v>
      </c>
      <c r="AS51" s="202">
        <v>0</v>
      </c>
      <c r="AT51" s="202">
        <v>0</v>
      </c>
      <c r="AU51" s="202">
        <v>0</v>
      </c>
      <c r="AV51" s="202">
        <v>0</v>
      </c>
      <c r="AW51" s="202">
        <v>0</v>
      </c>
      <c r="AX51" s="202">
        <v>0.01</v>
      </c>
      <c r="AY51" s="202">
        <v>0</v>
      </c>
      <c r="AZ51" s="202">
        <v>0</v>
      </c>
      <c r="BA51" s="202">
        <v>0</v>
      </c>
      <c r="BB51" s="202">
        <v>0</v>
      </c>
      <c r="BC51" s="202">
        <v>0</v>
      </c>
      <c r="BD51" s="202">
        <v>0</v>
      </c>
      <c r="BE51" s="202">
        <v>0</v>
      </c>
      <c r="BF51" s="202">
        <v>0</v>
      </c>
      <c r="BG51" s="319">
        <v>0</v>
      </c>
      <c r="BH51" s="319">
        <v>0</v>
      </c>
      <c r="BI51" s="319">
        <v>0</v>
      </c>
      <c r="BJ51" s="321">
        <v>5.52</v>
      </c>
      <c r="BK51" s="321">
        <v>198.34</v>
      </c>
    </row>
    <row r="52" spans="1:63" ht="20.100000000000001" customHeight="1" x14ac:dyDescent="0.2">
      <c r="A52" s="375" t="s">
        <v>150</v>
      </c>
      <c r="B52" s="341" t="s">
        <v>148</v>
      </c>
      <c r="C52" s="340" t="s">
        <v>149</v>
      </c>
      <c r="D52" s="202">
        <v>0.7</v>
      </c>
      <c r="E52" s="202">
        <v>0</v>
      </c>
      <c r="F52" s="320">
        <v>0</v>
      </c>
      <c r="G52" s="202">
        <v>0</v>
      </c>
      <c r="H52" s="202">
        <v>0</v>
      </c>
      <c r="I52" s="202">
        <v>0</v>
      </c>
      <c r="J52" s="202">
        <v>0</v>
      </c>
      <c r="K52" s="202">
        <v>0</v>
      </c>
      <c r="L52" s="202">
        <v>0</v>
      </c>
      <c r="M52" s="202">
        <v>0</v>
      </c>
      <c r="N52" s="202">
        <v>0</v>
      </c>
      <c r="O52" s="202">
        <v>0</v>
      </c>
      <c r="P52" s="202">
        <v>0</v>
      </c>
      <c r="Q52" s="202">
        <v>0</v>
      </c>
      <c r="R52" s="202">
        <v>0</v>
      </c>
      <c r="S52" s="202">
        <v>0</v>
      </c>
      <c r="T52" s="202">
        <v>0</v>
      </c>
      <c r="U52" s="202">
        <v>0</v>
      </c>
      <c r="V52" s="202">
        <v>0</v>
      </c>
      <c r="W52" s="202">
        <v>0</v>
      </c>
      <c r="X52" s="202">
        <v>0</v>
      </c>
      <c r="Y52" s="202">
        <v>0</v>
      </c>
      <c r="Z52" s="202">
        <v>0</v>
      </c>
      <c r="AA52" s="202">
        <v>0</v>
      </c>
      <c r="AB52" s="202">
        <v>0</v>
      </c>
      <c r="AC52" s="319">
        <v>0</v>
      </c>
      <c r="AD52" s="319">
        <v>0</v>
      </c>
      <c r="AE52" s="319">
        <v>0</v>
      </c>
      <c r="AF52" s="319">
        <v>0</v>
      </c>
      <c r="AG52" s="319">
        <v>0</v>
      </c>
      <c r="AH52" s="319">
        <v>0</v>
      </c>
      <c r="AI52" s="319">
        <v>0</v>
      </c>
      <c r="AJ52" s="319">
        <v>0</v>
      </c>
      <c r="AK52" s="319">
        <v>0</v>
      </c>
      <c r="AL52" s="202">
        <v>0</v>
      </c>
      <c r="AM52" s="202">
        <v>0</v>
      </c>
      <c r="AN52" s="202">
        <v>0</v>
      </c>
      <c r="AO52" s="202">
        <v>0</v>
      </c>
      <c r="AP52" s="319">
        <v>0</v>
      </c>
      <c r="AQ52" s="319">
        <v>0</v>
      </c>
      <c r="AR52" s="319">
        <v>0</v>
      </c>
      <c r="AS52" s="202">
        <v>0</v>
      </c>
      <c r="AT52" s="202">
        <v>0</v>
      </c>
      <c r="AU52" s="202">
        <v>0</v>
      </c>
      <c r="AV52" s="202">
        <v>0</v>
      </c>
      <c r="AW52" s="202">
        <v>0</v>
      </c>
      <c r="AX52" s="202">
        <v>0</v>
      </c>
      <c r="AY52" s="202">
        <v>0</v>
      </c>
      <c r="AZ52" s="202">
        <v>0</v>
      </c>
      <c r="BA52" s="202">
        <v>0</v>
      </c>
      <c r="BB52" s="202">
        <v>0</v>
      </c>
      <c r="BC52" s="202">
        <v>0</v>
      </c>
      <c r="BD52" s="202">
        <v>0</v>
      </c>
      <c r="BE52" s="202">
        <v>0</v>
      </c>
      <c r="BF52" s="202">
        <v>0</v>
      </c>
      <c r="BG52" s="319">
        <v>0</v>
      </c>
      <c r="BH52" s="319">
        <v>0</v>
      </c>
      <c r="BI52" s="319">
        <v>0</v>
      </c>
      <c r="BJ52" s="321">
        <v>0</v>
      </c>
      <c r="BK52" s="321">
        <v>0.7</v>
      </c>
    </row>
    <row r="53" spans="1:63" ht="20.100000000000001" customHeight="1" x14ac:dyDescent="0.2">
      <c r="A53" s="375" t="s">
        <v>153</v>
      </c>
      <c r="B53" s="341" t="s">
        <v>151</v>
      </c>
      <c r="C53" s="340" t="s">
        <v>152</v>
      </c>
      <c r="D53" s="202">
        <v>0.38</v>
      </c>
      <c r="E53" s="202">
        <v>0</v>
      </c>
      <c r="F53" s="320">
        <v>0</v>
      </c>
      <c r="G53" s="202">
        <v>0</v>
      </c>
      <c r="H53" s="202">
        <v>0</v>
      </c>
      <c r="I53" s="202">
        <v>0</v>
      </c>
      <c r="J53" s="202">
        <v>0</v>
      </c>
      <c r="K53" s="202">
        <v>0</v>
      </c>
      <c r="L53" s="202">
        <v>0</v>
      </c>
      <c r="M53" s="202">
        <v>0</v>
      </c>
      <c r="N53" s="202">
        <v>0</v>
      </c>
      <c r="O53" s="202">
        <v>0</v>
      </c>
      <c r="P53" s="202">
        <v>0</v>
      </c>
      <c r="Q53" s="202">
        <v>0</v>
      </c>
      <c r="R53" s="202">
        <v>0</v>
      </c>
      <c r="S53" s="202">
        <v>0</v>
      </c>
      <c r="T53" s="202">
        <v>0</v>
      </c>
      <c r="U53" s="202">
        <v>0</v>
      </c>
      <c r="V53" s="202">
        <v>0</v>
      </c>
      <c r="W53" s="202">
        <v>0</v>
      </c>
      <c r="X53" s="202">
        <v>0</v>
      </c>
      <c r="Y53" s="202">
        <v>0</v>
      </c>
      <c r="Z53" s="202">
        <v>0</v>
      </c>
      <c r="AA53" s="202">
        <v>0</v>
      </c>
      <c r="AB53" s="202">
        <v>0</v>
      </c>
      <c r="AC53" s="319">
        <v>0</v>
      </c>
      <c r="AD53" s="319">
        <v>0</v>
      </c>
      <c r="AE53" s="319">
        <v>0</v>
      </c>
      <c r="AF53" s="319">
        <v>0</v>
      </c>
      <c r="AG53" s="319">
        <v>0</v>
      </c>
      <c r="AH53" s="319">
        <v>0</v>
      </c>
      <c r="AI53" s="319">
        <v>0</v>
      </c>
      <c r="AJ53" s="319">
        <v>0</v>
      </c>
      <c r="AK53" s="319">
        <v>0</v>
      </c>
      <c r="AL53" s="202">
        <v>0</v>
      </c>
      <c r="AM53" s="202">
        <v>0</v>
      </c>
      <c r="AN53" s="202">
        <v>0</v>
      </c>
      <c r="AO53" s="202">
        <v>0</v>
      </c>
      <c r="AP53" s="319">
        <v>0</v>
      </c>
      <c r="AQ53" s="319">
        <v>0</v>
      </c>
      <c r="AR53" s="319">
        <v>0</v>
      </c>
      <c r="AS53" s="202">
        <v>0</v>
      </c>
      <c r="AT53" s="202">
        <v>0</v>
      </c>
      <c r="AU53" s="202">
        <v>0</v>
      </c>
      <c r="AV53" s="202">
        <v>0</v>
      </c>
      <c r="AW53" s="202">
        <v>0</v>
      </c>
      <c r="AX53" s="202">
        <v>0</v>
      </c>
      <c r="AY53" s="202">
        <v>0</v>
      </c>
      <c r="AZ53" s="202">
        <v>0</v>
      </c>
      <c r="BA53" s="202">
        <v>0</v>
      </c>
      <c r="BB53" s="202">
        <v>0</v>
      </c>
      <c r="BC53" s="202">
        <v>0</v>
      </c>
      <c r="BD53" s="202">
        <v>0</v>
      </c>
      <c r="BE53" s="202">
        <v>0</v>
      </c>
      <c r="BF53" s="202">
        <v>0</v>
      </c>
      <c r="BG53" s="319">
        <v>0</v>
      </c>
      <c r="BH53" s="319">
        <v>0</v>
      </c>
      <c r="BI53" s="319">
        <v>0</v>
      </c>
      <c r="BJ53" s="321">
        <v>0</v>
      </c>
      <c r="BK53" s="321">
        <v>0.38</v>
      </c>
    </row>
    <row r="54" spans="1:63" ht="20.100000000000001" customHeight="1" x14ac:dyDescent="0.2">
      <c r="A54" s="375" t="s">
        <v>158</v>
      </c>
      <c r="B54" s="341" t="s">
        <v>154</v>
      </c>
      <c r="C54" s="340" t="s">
        <v>155</v>
      </c>
      <c r="D54" s="202">
        <v>0</v>
      </c>
      <c r="E54" s="202">
        <v>0</v>
      </c>
      <c r="F54" s="320">
        <v>0</v>
      </c>
      <c r="G54" s="202">
        <v>0</v>
      </c>
      <c r="H54" s="202">
        <v>0</v>
      </c>
      <c r="I54" s="202">
        <v>0</v>
      </c>
      <c r="J54" s="202">
        <v>0</v>
      </c>
      <c r="K54" s="202">
        <v>0</v>
      </c>
      <c r="L54" s="202">
        <v>0</v>
      </c>
      <c r="M54" s="202">
        <v>0</v>
      </c>
      <c r="N54" s="202">
        <v>0</v>
      </c>
      <c r="O54" s="202">
        <v>0</v>
      </c>
      <c r="P54" s="202">
        <v>0</v>
      </c>
      <c r="Q54" s="202">
        <v>0</v>
      </c>
      <c r="R54" s="202">
        <v>0</v>
      </c>
      <c r="S54" s="202">
        <v>0</v>
      </c>
      <c r="T54" s="202">
        <v>0</v>
      </c>
      <c r="U54" s="202">
        <v>0</v>
      </c>
      <c r="V54" s="202">
        <v>0</v>
      </c>
      <c r="W54" s="202">
        <v>0</v>
      </c>
      <c r="X54" s="202">
        <v>0</v>
      </c>
      <c r="Y54" s="202">
        <v>0</v>
      </c>
      <c r="Z54" s="202">
        <v>0</v>
      </c>
      <c r="AA54" s="202">
        <v>0</v>
      </c>
      <c r="AB54" s="202">
        <v>0</v>
      </c>
      <c r="AC54" s="319">
        <v>0</v>
      </c>
      <c r="AD54" s="319">
        <v>0</v>
      </c>
      <c r="AE54" s="319">
        <v>0</v>
      </c>
      <c r="AF54" s="319">
        <v>0</v>
      </c>
      <c r="AG54" s="319">
        <v>0</v>
      </c>
      <c r="AH54" s="319">
        <v>0</v>
      </c>
      <c r="AI54" s="319">
        <v>0</v>
      </c>
      <c r="AJ54" s="319">
        <v>0</v>
      </c>
      <c r="AK54" s="319">
        <v>0</v>
      </c>
      <c r="AL54" s="202">
        <v>0</v>
      </c>
      <c r="AM54" s="202">
        <v>0</v>
      </c>
      <c r="AN54" s="202">
        <v>0</v>
      </c>
      <c r="AO54" s="202">
        <v>0</v>
      </c>
      <c r="AP54" s="319">
        <v>0</v>
      </c>
      <c r="AQ54" s="319">
        <v>0</v>
      </c>
      <c r="AR54" s="319">
        <v>0</v>
      </c>
      <c r="AS54" s="202">
        <v>0</v>
      </c>
      <c r="AT54" s="202">
        <v>0</v>
      </c>
      <c r="AU54" s="202">
        <v>0</v>
      </c>
      <c r="AV54" s="202">
        <v>0</v>
      </c>
      <c r="AW54" s="202">
        <v>0</v>
      </c>
      <c r="AX54" s="202">
        <v>0</v>
      </c>
      <c r="AY54" s="202">
        <v>0</v>
      </c>
      <c r="AZ54" s="202">
        <v>0</v>
      </c>
      <c r="BA54" s="202">
        <v>0</v>
      </c>
      <c r="BB54" s="202">
        <v>0</v>
      </c>
      <c r="BC54" s="202">
        <v>0</v>
      </c>
      <c r="BD54" s="202">
        <v>0</v>
      </c>
      <c r="BE54" s="202">
        <v>0</v>
      </c>
      <c r="BF54" s="202">
        <v>0</v>
      </c>
      <c r="BG54" s="319">
        <v>0</v>
      </c>
      <c r="BH54" s="319">
        <v>0</v>
      </c>
      <c r="BI54" s="319">
        <v>0</v>
      </c>
      <c r="BJ54" s="321">
        <v>0</v>
      </c>
      <c r="BK54" s="321">
        <v>0</v>
      </c>
    </row>
    <row r="55" spans="1:63" ht="20.100000000000001" customHeight="1" x14ac:dyDescent="0.2">
      <c r="A55" s="375" t="s">
        <v>1286</v>
      </c>
      <c r="B55" s="341" t="s">
        <v>156</v>
      </c>
      <c r="C55" s="340" t="s">
        <v>157</v>
      </c>
      <c r="D55" s="202">
        <v>0.01</v>
      </c>
      <c r="E55" s="202">
        <v>0</v>
      </c>
      <c r="F55" s="320">
        <v>0</v>
      </c>
      <c r="G55" s="202">
        <v>0</v>
      </c>
      <c r="H55" s="202">
        <v>0</v>
      </c>
      <c r="I55" s="202">
        <v>0</v>
      </c>
      <c r="J55" s="202">
        <v>0</v>
      </c>
      <c r="K55" s="202">
        <v>0</v>
      </c>
      <c r="L55" s="202">
        <v>0</v>
      </c>
      <c r="M55" s="202">
        <v>0</v>
      </c>
      <c r="N55" s="202">
        <v>0</v>
      </c>
      <c r="O55" s="202">
        <v>0</v>
      </c>
      <c r="P55" s="202">
        <v>0</v>
      </c>
      <c r="Q55" s="202">
        <v>0</v>
      </c>
      <c r="R55" s="202">
        <v>0</v>
      </c>
      <c r="S55" s="202">
        <v>0</v>
      </c>
      <c r="T55" s="202">
        <v>0</v>
      </c>
      <c r="U55" s="202">
        <v>0</v>
      </c>
      <c r="V55" s="202">
        <v>0</v>
      </c>
      <c r="W55" s="202">
        <v>0</v>
      </c>
      <c r="X55" s="202">
        <v>0</v>
      </c>
      <c r="Y55" s="202">
        <v>0</v>
      </c>
      <c r="Z55" s="202">
        <v>0</v>
      </c>
      <c r="AA55" s="202">
        <v>0</v>
      </c>
      <c r="AB55" s="202">
        <v>0</v>
      </c>
      <c r="AC55" s="319">
        <v>0</v>
      </c>
      <c r="AD55" s="319">
        <v>0</v>
      </c>
      <c r="AE55" s="319">
        <v>0</v>
      </c>
      <c r="AF55" s="319">
        <v>0</v>
      </c>
      <c r="AG55" s="319">
        <v>0</v>
      </c>
      <c r="AH55" s="319">
        <v>0</v>
      </c>
      <c r="AI55" s="319">
        <v>0</v>
      </c>
      <c r="AJ55" s="319">
        <v>0</v>
      </c>
      <c r="AK55" s="319">
        <v>0</v>
      </c>
      <c r="AL55" s="202">
        <v>0</v>
      </c>
      <c r="AM55" s="202">
        <v>0</v>
      </c>
      <c r="AN55" s="202">
        <v>0</v>
      </c>
      <c r="AO55" s="202">
        <v>0</v>
      </c>
      <c r="AP55" s="319">
        <v>0</v>
      </c>
      <c r="AQ55" s="319">
        <v>0</v>
      </c>
      <c r="AR55" s="319">
        <v>0</v>
      </c>
      <c r="AS55" s="202">
        <v>0</v>
      </c>
      <c r="AT55" s="202">
        <v>0</v>
      </c>
      <c r="AU55" s="202">
        <v>0</v>
      </c>
      <c r="AV55" s="202">
        <v>0</v>
      </c>
      <c r="AW55" s="202">
        <v>0</v>
      </c>
      <c r="AX55" s="202">
        <v>0</v>
      </c>
      <c r="AY55" s="202">
        <v>0</v>
      </c>
      <c r="AZ55" s="202">
        <v>0</v>
      </c>
      <c r="BA55" s="202">
        <v>0</v>
      </c>
      <c r="BB55" s="202">
        <v>0</v>
      </c>
      <c r="BC55" s="202">
        <v>0</v>
      </c>
      <c r="BD55" s="202">
        <v>0</v>
      </c>
      <c r="BE55" s="202">
        <v>0</v>
      </c>
      <c r="BF55" s="202">
        <v>0</v>
      </c>
      <c r="BG55" s="319">
        <v>0</v>
      </c>
      <c r="BH55" s="319">
        <v>0</v>
      </c>
      <c r="BI55" s="319">
        <v>0</v>
      </c>
      <c r="BJ55" s="321">
        <v>0</v>
      </c>
      <c r="BK55" s="321">
        <v>0.01</v>
      </c>
    </row>
    <row r="56" spans="1:63" ht="20.100000000000001" customHeight="1" x14ac:dyDescent="0.2">
      <c r="A56" s="375" t="s">
        <v>1269</v>
      </c>
      <c r="B56" s="341" t="s">
        <v>159</v>
      </c>
      <c r="C56" s="340" t="s">
        <v>160</v>
      </c>
      <c r="D56" s="202">
        <v>3.41</v>
      </c>
      <c r="E56" s="202">
        <v>2.99</v>
      </c>
      <c r="F56" s="320">
        <v>1.55</v>
      </c>
      <c r="G56" s="202">
        <v>0</v>
      </c>
      <c r="H56" s="202">
        <v>0</v>
      </c>
      <c r="I56" s="202">
        <v>0</v>
      </c>
      <c r="J56" s="202">
        <v>0.91</v>
      </c>
      <c r="K56" s="202">
        <v>0.64</v>
      </c>
      <c r="L56" s="202">
        <v>0</v>
      </c>
      <c r="M56" s="202">
        <v>0</v>
      </c>
      <c r="N56" s="202">
        <v>0</v>
      </c>
      <c r="O56" s="202">
        <v>0</v>
      </c>
      <c r="P56" s="202">
        <v>0</v>
      </c>
      <c r="Q56" s="202">
        <v>0</v>
      </c>
      <c r="R56" s="202">
        <v>1.4400000000000002</v>
      </c>
      <c r="S56" s="202">
        <v>0</v>
      </c>
      <c r="T56" s="202">
        <v>0</v>
      </c>
      <c r="U56" s="202">
        <v>0</v>
      </c>
      <c r="V56" s="202">
        <v>0</v>
      </c>
      <c r="W56" s="202">
        <v>0</v>
      </c>
      <c r="X56" s="202">
        <v>0.02</v>
      </c>
      <c r="Y56" s="202">
        <v>0</v>
      </c>
      <c r="Z56" s="202">
        <v>0</v>
      </c>
      <c r="AA56" s="202">
        <v>0</v>
      </c>
      <c r="AB56" s="202">
        <v>0.1</v>
      </c>
      <c r="AC56" s="319">
        <v>0.1</v>
      </c>
      <c r="AD56" s="319">
        <v>0</v>
      </c>
      <c r="AE56" s="319">
        <v>0</v>
      </c>
      <c r="AF56" s="319">
        <v>0</v>
      </c>
      <c r="AG56" s="319">
        <v>0</v>
      </c>
      <c r="AH56" s="319">
        <v>0</v>
      </c>
      <c r="AI56" s="319">
        <v>0</v>
      </c>
      <c r="AJ56" s="319">
        <v>0</v>
      </c>
      <c r="AK56" s="319">
        <v>0</v>
      </c>
      <c r="AL56" s="202">
        <v>0</v>
      </c>
      <c r="AM56" s="202">
        <v>0</v>
      </c>
      <c r="AN56" s="202">
        <v>0</v>
      </c>
      <c r="AO56" s="202">
        <v>0</v>
      </c>
      <c r="AP56" s="319">
        <v>0</v>
      </c>
      <c r="AQ56" s="319">
        <v>0</v>
      </c>
      <c r="AR56" s="319">
        <v>0</v>
      </c>
      <c r="AS56" s="202">
        <v>0</v>
      </c>
      <c r="AT56" s="202">
        <v>0</v>
      </c>
      <c r="AU56" s="202">
        <v>0</v>
      </c>
      <c r="AV56" s="202">
        <v>0</v>
      </c>
      <c r="AW56" s="202">
        <v>0</v>
      </c>
      <c r="AX56" s="202">
        <v>1.32</v>
      </c>
      <c r="AY56" s="202">
        <v>0</v>
      </c>
      <c r="AZ56" s="202">
        <v>0</v>
      </c>
      <c r="BA56" s="202">
        <v>0</v>
      </c>
      <c r="BB56" s="202">
        <v>0</v>
      </c>
      <c r="BC56" s="202">
        <v>0</v>
      </c>
      <c r="BD56" s="202">
        <v>0</v>
      </c>
      <c r="BE56" s="202">
        <v>0</v>
      </c>
      <c r="BF56" s="202">
        <v>0</v>
      </c>
      <c r="BG56" s="319">
        <v>0</v>
      </c>
      <c r="BH56" s="319">
        <v>0</v>
      </c>
      <c r="BI56" s="319">
        <v>0</v>
      </c>
      <c r="BJ56" s="321">
        <v>2.99</v>
      </c>
      <c r="BK56" s="321">
        <v>6.4</v>
      </c>
    </row>
    <row r="57" spans="1:63" ht="20.100000000000001" customHeight="1" x14ac:dyDescent="0.2">
      <c r="A57" s="375" t="s">
        <v>523</v>
      </c>
      <c r="B57" s="341" t="s">
        <v>162</v>
      </c>
      <c r="C57" s="340" t="s">
        <v>163</v>
      </c>
      <c r="D57" s="202">
        <v>0</v>
      </c>
      <c r="E57" s="202">
        <v>0</v>
      </c>
      <c r="F57" s="320">
        <v>0</v>
      </c>
      <c r="G57" s="202">
        <v>0</v>
      </c>
      <c r="H57" s="202">
        <v>0</v>
      </c>
      <c r="I57" s="202">
        <v>0</v>
      </c>
      <c r="J57" s="202">
        <v>0</v>
      </c>
      <c r="K57" s="202">
        <v>0</v>
      </c>
      <c r="L57" s="202">
        <v>0</v>
      </c>
      <c r="M57" s="202">
        <v>0</v>
      </c>
      <c r="N57" s="202">
        <v>0</v>
      </c>
      <c r="O57" s="202">
        <v>0</v>
      </c>
      <c r="P57" s="202">
        <v>0</v>
      </c>
      <c r="Q57" s="202">
        <v>0</v>
      </c>
      <c r="R57" s="202">
        <v>0</v>
      </c>
      <c r="S57" s="202">
        <v>0</v>
      </c>
      <c r="T57" s="202">
        <v>0</v>
      </c>
      <c r="U57" s="202">
        <v>0</v>
      </c>
      <c r="V57" s="202">
        <v>0</v>
      </c>
      <c r="W57" s="202">
        <v>0</v>
      </c>
      <c r="X57" s="202">
        <v>0</v>
      </c>
      <c r="Y57" s="202">
        <v>0</v>
      </c>
      <c r="Z57" s="202">
        <v>0</v>
      </c>
      <c r="AA57" s="202">
        <v>0</v>
      </c>
      <c r="AB57" s="202">
        <v>0</v>
      </c>
      <c r="AC57" s="319">
        <v>0</v>
      </c>
      <c r="AD57" s="319">
        <v>0</v>
      </c>
      <c r="AE57" s="319">
        <v>0</v>
      </c>
      <c r="AF57" s="319">
        <v>0</v>
      </c>
      <c r="AG57" s="319">
        <v>0</v>
      </c>
      <c r="AH57" s="319">
        <v>0</v>
      </c>
      <c r="AI57" s="319">
        <v>0</v>
      </c>
      <c r="AJ57" s="319">
        <v>0</v>
      </c>
      <c r="AK57" s="319">
        <v>0</v>
      </c>
      <c r="AL57" s="202">
        <v>0</v>
      </c>
      <c r="AM57" s="202">
        <v>0</v>
      </c>
      <c r="AN57" s="202">
        <v>0</v>
      </c>
      <c r="AO57" s="202">
        <v>0</v>
      </c>
      <c r="AP57" s="319">
        <v>0</v>
      </c>
      <c r="AQ57" s="319">
        <v>0</v>
      </c>
      <c r="AR57" s="319">
        <v>0</v>
      </c>
      <c r="AS57" s="202">
        <v>0</v>
      </c>
      <c r="AT57" s="202">
        <v>0</v>
      </c>
      <c r="AU57" s="202">
        <v>0</v>
      </c>
      <c r="AV57" s="202">
        <v>0</v>
      </c>
      <c r="AW57" s="202">
        <v>0</v>
      </c>
      <c r="AX57" s="202">
        <v>0</v>
      </c>
      <c r="AY57" s="202">
        <v>0</v>
      </c>
      <c r="AZ57" s="202">
        <v>0</v>
      </c>
      <c r="BA57" s="202">
        <v>0</v>
      </c>
      <c r="BB57" s="202">
        <v>0</v>
      </c>
      <c r="BC57" s="202">
        <v>0</v>
      </c>
      <c r="BD57" s="202">
        <v>0</v>
      </c>
      <c r="BE57" s="202">
        <v>0</v>
      </c>
      <c r="BF57" s="202">
        <v>0</v>
      </c>
      <c r="BG57" s="319">
        <v>0</v>
      </c>
      <c r="BH57" s="319">
        <v>0</v>
      </c>
      <c r="BI57" s="319">
        <v>0</v>
      </c>
      <c r="BJ57" s="321">
        <v>0</v>
      </c>
      <c r="BK57" s="321">
        <v>0</v>
      </c>
    </row>
    <row r="58" spans="1:63" ht="20.100000000000001" customHeight="1" x14ac:dyDescent="0.2">
      <c r="A58" s="375" t="s">
        <v>526</v>
      </c>
      <c r="B58" s="341" t="s">
        <v>164</v>
      </c>
      <c r="C58" s="340" t="s">
        <v>165</v>
      </c>
      <c r="D58" s="202">
        <v>0</v>
      </c>
      <c r="E58" s="202">
        <v>0</v>
      </c>
      <c r="F58" s="320">
        <v>0</v>
      </c>
      <c r="G58" s="202">
        <v>0</v>
      </c>
      <c r="H58" s="202">
        <v>0</v>
      </c>
      <c r="I58" s="202">
        <v>0</v>
      </c>
      <c r="J58" s="202">
        <v>0</v>
      </c>
      <c r="K58" s="202">
        <v>0</v>
      </c>
      <c r="L58" s="202">
        <v>0</v>
      </c>
      <c r="M58" s="202">
        <v>0</v>
      </c>
      <c r="N58" s="202">
        <v>0</v>
      </c>
      <c r="O58" s="202">
        <v>0</v>
      </c>
      <c r="P58" s="202">
        <v>0</v>
      </c>
      <c r="Q58" s="202">
        <v>0</v>
      </c>
      <c r="R58" s="202">
        <v>0</v>
      </c>
      <c r="S58" s="202">
        <v>0</v>
      </c>
      <c r="T58" s="202">
        <v>0</v>
      </c>
      <c r="U58" s="202">
        <v>0</v>
      </c>
      <c r="V58" s="202">
        <v>0</v>
      </c>
      <c r="W58" s="202">
        <v>0</v>
      </c>
      <c r="X58" s="202">
        <v>0</v>
      </c>
      <c r="Y58" s="202">
        <v>0</v>
      </c>
      <c r="Z58" s="202">
        <v>0</v>
      </c>
      <c r="AA58" s="202">
        <v>0</v>
      </c>
      <c r="AB58" s="202">
        <v>0</v>
      </c>
      <c r="AC58" s="319">
        <v>0</v>
      </c>
      <c r="AD58" s="319">
        <v>0</v>
      </c>
      <c r="AE58" s="319">
        <v>0</v>
      </c>
      <c r="AF58" s="319">
        <v>0</v>
      </c>
      <c r="AG58" s="319">
        <v>0</v>
      </c>
      <c r="AH58" s="319">
        <v>0</v>
      </c>
      <c r="AI58" s="319">
        <v>0</v>
      </c>
      <c r="AJ58" s="319">
        <v>0</v>
      </c>
      <c r="AK58" s="319">
        <v>0</v>
      </c>
      <c r="AL58" s="202">
        <v>0</v>
      </c>
      <c r="AM58" s="202">
        <v>0</v>
      </c>
      <c r="AN58" s="202">
        <v>0</v>
      </c>
      <c r="AO58" s="202">
        <v>0</v>
      </c>
      <c r="AP58" s="319">
        <v>0</v>
      </c>
      <c r="AQ58" s="319">
        <v>0</v>
      </c>
      <c r="AR58" s="319">
        <v>0</v>
      </c>
      <c r="AS58" s="202">
        <v>0</v>
      </c>
      <c r="AT58" s="202">
        <v>0</v>
      </c>
      <c r="AU58" s="202">
        <v>0</v>
      </c>
      <c r="AV58" s="202">
        <v>0</v>
      </c>
      <c r="AW58" s="202">
        <v>0</v>
      </c>
      <c r="AX58" s="202">
        <v>0</v>
      </c>
      <c r="AY58" s="202">
        <v>0</v>
      </c>
      <c r="AZ58" s="202">
        <v>0</v>
      </c>
      <c r="BA58" s="202">
        <v>0</v>
      </c>
      <c r="BB58" s="202">
        <v>0</v>
      </c>
      <c r="BC58" s="202">
        <v>0</v>
      </c>
      <c r="BD58" s="202">
        <v>0</v>
      </c>
      <c r="BE58" s="202">
        <v>0</v>
      </c>
      <c r="BF58" s="202">
        <v>0</v>
      </c>
      <c r="BG58" s="319">
        <v>0</v>
      </c>
      <c r="BH58" s="319">
        <v>0</v>
      </c>
      <c r="BI58" s="319">
        <v>0</v>
      </c>
      <c r="BJ58" s="321">
        <v>0</v>
      </c>
      <c r="BK58" s="321">
        <v>0</v>
      </c>
    </row>
    <row r="59" spans="1:63" ht="20.100000000000001" customHeight="1" x14ac:dyDescent="0.2">
      <c r="A59" s="376">
        <v>3</v>
      </c>
      <c r="B59" s="317" t="s">
        <v>166</v>
      </c>
      <c r="C59" s="316" t="s">
        <v>167</v>
      </c>
      <c r="D59" s="202">
        <v>0</v>
      </c>
      <c r="E59" s="320">
        <v>0</v>
      </c>
      <c r="F59" s="320">
        <v>0</v>
      </c>
      <c r="G59" s="320">
        <v>0</v>
      </c>
      <c r="H59" s="320">
        <v>0</v>
      </c>
      <c r="I59" s="320">
        <v>0</v>
      </c>
      <c r="J59" s="320">
        <v>0</v>
      </c>
      <c r="K59" s="320">
        <v>0</v>
      </c>
      <c r="L59" s="320">
        <v>0</v>
      </c>
      <c r="M59" s="320">
        <v>0</v>
      </c>
      <c r="N59" s="320">
        <v>0</v>
      </c>
      <c r="O59" s="320">
        <v>0</v>
      </c>
      <c r="P59" s="320">
        <v>0</v>
      </c>
      <c r="Q59" s="320">
        <v>0</v>
      </c>
      <c r="R59" s="202">
        <v>0</v>
      </c>
      <c r="S59" s="320">
        <v>0</v>
      </c>
      <c r="T59" s="320">
        <v>0</v>
      </c>
      <c r="U59" s="320">
        <v>0</v>
      </c>
      <c r="V59" s="320">
        <v>0</v>
      </c>
      <c r="W59" s="320">
        <v>0</v>
      </c>
      <c r="X59" s="320">
        <v>0</v>
      </c>
      <c r="Y59" s="320">
        <v>0</v>
      </c>
      <c r="Z59" s="320">
        <v>0</v>
      </c>
      <c r="AA59" s="320">
        <v>0</v>
      </c>
      <c r="AB59" s="202">
        <v>0</v>
      </c>
      <c r="AC59" s="338">
        <v>0</v>
      </c>
      <c r="AD59" s="338">
        <v>0</v>
      </c>
      <c r="AE59" s="338">
        <v>0</v>
      </c>
      <c r="AF59" s="338">
        <v>0</v>
      </c>
      <c r="AG59" s="338">
        <v>0</v>
      </c>
      <c r="AH59" s="338">
        <v>0</v>
      </c>
      <c r="AI59" s="338">
        <v>0</v>
      </c>
      <c r="AJ59" s="338">
        <v>0</v>
      </c>
      <c r="AK59" s="338">
        <v>0</v>
      </c>
      <c r="AL59" s="320">
        <v>0</v>
      </c>
      <c r="AM59" s="320">
        <v>0</v>
      </c>
      <c r="AN59" s="320">
        <v>0</v>
      </c>
      <c r="AO59" s="320">
        <v>0</v>
      </c>
      <c r="AP59" s="338">
        <v>0</v>
      </c>
      <c r="AQ59" s="338">
        <v>0</v>
      </c>
      <c r="AR59" s="338">
        <v>0</v>
      </c>
      <c r="AS59" s="320">
        <v>0</v>
      </c>
      <c r="AT59" s="320">
        <v>0</v>
      </c>
      <c r="AU59" s="320">
        <v>0</v>
      </c>
      <c r="AV59" s="320">
        <v>0</v>
      </c>
      <c r="AW59" s="320">
        <v>0</v>
      </c>
      <c r="AX59" s="320">
        <v>0</v>
      </c>
      <c r="AY59" s="320">
        <v>0</v>
      </c>
      <c r="AZ59" s="320">
        <v>0</v>
      </c>
      <c r="BA59" s="320">
        <v>0</v>
      </c>
      <c r="BB59" s="320">
        <v>0</v>
      </c>
      <c r="BC59" s="320">
        <v>0</v>
      </c>
      <c r="BD59" s="320">
        <v>0</v>
      </c>
      <c r="BE59" s="320">
        <v>0</v>
      </c>
      <c r="BF59" s="320">
        <v>0</v>
      </c>
      <c r="BG59" s="338">
        <v>0</v>
      </c>
      <c r="BH59" s="338">
        <v>0</v>
      </c>
      <c r="BI59" s="338">
        <v>0</v>
      </c>
      <c r="BJ59" s="339">
        <v>0</v>
      </c>
      <c r="BK59" s="339">
        <v>0</v>
      </c>
    </row>
    <row r="60" spans="1:63" ht="20.100000000000001" customHeight="1" x14ac:dyDescent="0.2">
      <c r="A60" s="379">
        <v>4</v>
      </c>
      <c r="B60" s="363" t="s">
        <v>168</v>
      </c>
      <c r="C60" s="362" t="s">
        <v>169</v>
      </c>
      <c r="D60" s="324">
        <v>612.25</v>
      </c>
      <c r="E60" s="361">
        <v>0</v>
      </c>
      <c r="F60" s="361">
        <v>0</v>
      </c>
      <c r="G60" s="361">
        <v>0</v>
      </c>
      <c r="H60" s="361">
        <v>0</v>
      </c>
      <c r="I60" s="361">
        <v>0</v>
      </c>
      <c r="J60" s="361">
        <v>0</v>
      </c>
      <c r="K60" s="361">
        <v>0</v>
      </c>
      <c r="L60" s="361">
        <v>0</v>
      </c>
      <c r="M60" s="361">
        <v>0</v>
      </c>
      <c r="N60" s="361">
        <v>0</v>
      </c>
      <c r="O60" s="361">
        <v>0</v>
      </c>
      <c r="P60" s="361">
        <v>0</v>
      </c>
      <c r="Q60" s="361">
        <v>0</v>
      </c>
      <c r="R60" s="324">
        <v>0</v>
      </c>
      <c r="S60" s="361">
        <v>0</v>
      </c>
      <c r="T60" s="361">
        <v>0</v>
      </c>
      <c r="U60" s="361">
        <v>0</v>
      </c>
      <c r="V60" s="361">
        <v>0</v>
      </c>
      <c r="W60" s="361">
        <v>0</v>
      </c>
      <c r="X60" s="361">
        <v>0</v>
      </c>
      <c r="Y60" s="361">
        <v>0</v>
      </c>
      <c r="Z60" s="361">
        <v>0</v>
      </c>
      <c r="AA60" s="361">
        <v>0</v>
      </c>
      <c r="AB60" s="324">
        <v>0</v>
      </c>
      <c r="AC60" s="361">
        <v>0</v>
      </c>
      <c r="AD60" s="361">
        <v>0</v>
      </c>
      <c r="AE60" s="361">
        <v>0</v>
      </c>
      <c r="AF60" s="361">
        <v>0</v>
      </c>
      <c r="AG60" s="361">
        <v>0</v>
      </c>
      <c r="AH60" s="361">
        <v>0</v>
      </c>
      <c r="AI60" s="361">
        <v>0</v>
      </c>
      <c r="AJ60" s="361">
        <v>0</v>
      </c>
      <c r="AK60" s="361">
        <v>0</v>
      </c>
      <c r="AL60" s="361">
        <v>0</v>
      </c>
      <c r="AM60" s="361">
        <v>0</v>
      </c>
      <c r="AN60" s="361">
        <v>0</v>
      </c>
      <c r="AO60" s="361">
        <v>0</v>
      </c>
      <c r="AP60" s="361">
        <v>0</v>
      </c>
      <c r="AQ60" s="361">
        <v>0</v>
      </c>
      <c r="AR60" s="361">
        <v>0</v>
      </c>
      <c r="AS60" s="361">
        <v>0</v>
      </c>
      <c r="AT60" s="361">
        <v>0</v>
      </c>
      <c r="AU60" s="361">
        <v>0</v>
      </c>
      <c r="AV60" s="361">
        <v>0</v>
      </c>
      <c r="AW60" s="361">
        <v>0</v>
      </c>
      <c r="AX60" s="361">
        <v>0</v>
      </c>
      <c r="AY60" s="361">
        <v>0</v>
      </c>
      <c r="AZ60" s="361">
        <v>0</v>
      </c>
      <c r="BA60" s="361">
        <v>0</v>
      </c>
      <c r="BB60" s="361">
        <v>0</v>
      </c>
      <c r="BC60" s="361">
        <v>0</v>
      </c>
      <c r="BD60" s="361">
        <v>0</v>
      </c>
      <c r="BE60" s="361">
        <v>0</v>
      </c>
      <c r="BF60" s="361">
        <v>0</v>
      </c>
      <c r="BG60" s="361">
        <v>0</v>
      </c>
      <c r="BH60" s="361">
        <v>0</v>
      </c>
      <c r="BI60" s="361">
        <v>0</v>
      </c>
      <c r="BJ60" s="364">
        <v>0</v>
      </c>
      <c r="BK60" s="364">
        <v>612.25</v>
      </c>
    </row>
    <row r="61" spans="1:63" ht="20.100000000000001" customHeight="1" x14ac:dyDescent="0.2">
      <c r="A61" s="1514" t="s">
        <v>1271</v>
      </c>
      <c r="B61" s="1514"/>
      <c r="C61" s="366"/>
      <c r="D61" s="367">
        <v>0</v>
      </c>
      <c r="E61" s="367"/>
      <c r="F61" s="368">
        <v>8.4</v>
      </c>
      <c r="G61" s="367">
        <v>0</v>
      </c>
      <c r="H61" s="367">
        <v>0</v>
      </c>
      <c r="I61" s="367">
        <v>0</v>
      </c>
      <c r="J61" s="367">
        <v>2.63</v>
      </c>
      <c r="K61" s="367">
        <v>5.7700000000000005</v>
      </c>
      <c r="L61" s="367">
        <v>0</v>
      </c>
      <c r="M61" s="367">
        <v>0</v>
      </c>
      <c r="N61" s="367">
        <v>0</v>
      </c>
      <c r="O61" s="367">
        <v>0</v>
      </c>
      <c r="P61" s="367">
        <v>0</v>
      </c>
      <c r="Q61" s="367">
        <v>0</v>
      </c>
      <c r="R61" s="367">
        <v>5.26</v>
      </c>
      <c r="S61" s="367">
        <v>0</v>
      </c>
      <c r="T61" s="367">
        <v>0</v>
      </c>
      <c r="U61" s="367">
        <v>0</v>
      </c>
      <c r="V61" s="367">
        <v>0</v>
      </c>
      <c r="W61" s="367">
        <v>0</v>
      </c>
      <c r="X61" s="367">
        <v>0.1</v>
      </c>
      <c r="Y61" s="367">
        <v>2.94</v>
      </c>
      <c r="Z61" s="367">
        <v>0</v>
      </c>
      <c r="AA61" s="367">
        <v>0</v>
      </c>
      <c r="AB61" s="367">
        <v>0.53</v>
      </c>
      <c r="AC61" s="369">
        <v>0.53</v>
      </c>
      <c r="AD61" s="369">
        <v>0</v>
      </c>
      <c r="AE61" s="369">
        <v>0</v>
      </c>
      <c r="AF61" s="369">
        <v>0</v>
      </c>
      <c r="AG61" s="369">
        <v>0</v>
      </c>
      <c r="AH61" s="369">
        <v>0</v>
      </c>
      <c r="AI61" s="369">
        <v>0</v>
      </c>
      <c r="AJ61" s="369">
        <v>0</v>
      </c>
      <c r="AK61" s="369">
        <v>0</v>
      </c>
      <c r="AL61" s="367">
        <v>0</v>
      </c>
      <c r="AM61" s="367">
        <v>0</v>
      </c>
      <c r="AN61" s="367">
        <v>0</v>
      </c>
      <c r="AO61" s="367">
        <v>0</v>
      </c>
      <c r="AP61" s="369">
        <v>0</v>
      </c>
      <c r="AQ61" s="369">
        <v>0</v>
      </c>
      <c r="AR61" s="369">
        <v>0</v>
      </c>
      <c r="AS61" s="367">
        <v>0</v>
      </c>
      <c r="AT61" s="367">
        <v>0</v>
      </c>
      <c r="AU61" s="367">
        <v>0</v>
      </c>
      <c r="AV61" s="367">
        <v>0</v>
      </c>
      <c r="AW61" s="367">
        <v>0</v>
      </c>
      <c r="AX61" s="367">
        <v>1.69</v>
      </c>
      <c r="AY61" s="367">
        <v>0</v>
      </c>
      <c r="AZ61" s="367">
        <v>0</v>
      </c>
      <c r="BA61" s="367">
        <v>0</v>
      </c>
      <c r="BB61" s="367">
        <v>0</v>
      </c>
      <c r="BC61" s="367">
        <v>0</v>
      </c>
      <c r="BD61" s="367">
        <v>0</v>
      </c>
      <c r="BE61" s="367">
        <v>0</v>
      </c>
      <c r="BF61" s="367">
        <v>0</v>
      </c>
      <c r="BG61" s="369">
        <v>0</v>
      </c>
      <c r="BH61" s="369">
        <v>0</v>
      </c>
      <c r="BI61" s="369">
        <v>0</v>
      </c>
      <c r="BJ61" s="370"/>
      <c r="BK61" s="370"/>
    </row>
    <row r="62" spans="1:63" ht="20.100000000000001" customHeight="1" x14ac:dyDescent="0.2">
      <c r="A62" s="311" t="s">
        <v>1274</v>
      </c>
      <c r="C62" s="349"/>
      <c r="BG62" s="313"/>
      <c r="BH62" s="313"/>
      <c r="BI62" s="313"/>
    </row>
  </sheetData>
  <mergeCells count="9">
    <mergeCell ref="F4:BI4"/>
    <mergeCell ref="BJ4:BJ5"/>
    <mergeCell ref="BK4:BK5"/>
    <mergeCell ref="A61:B61"/>
    <mergeCell ref="A4:A5"/>
    <mergeCell ref="B4:B5"/>
    <mergeCell ref="C4:C5"/>
    <mergeCell ref="D4:D5"/>
    <mergeCell ref="E4:E5"/>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1">
    <tabColor theme="0"/>
  </sheetPr>
  <dimension ref="A1:BK62"/>
  <sheetViews>
    <sheetView zoomScale="73" zoomScaleNormal="73" workbookViewId="0">
      <pane xSplit="5" ySplit="6" topLeftCell="F7" activePane="bottomRight" state="frozen"/>
      <selection activeCell="BG59" sqref="BG59"/>
      <selection pane="topRight" activeCell="BG59" sqref="BG59"/>
      <selection pane="bottomLeft" activeCell="BG59" sqref="BG59"/>
      <selection pane="bottomRight" activeCell="BG59" sqref="BG59"/>
    </sheetView>
  </sheetViews>
  <sheetFormatPr defaultRowHeight="20.100000000000001" customHeight="1" x14ac:dyDescent="0.2"/>
  <cols>
    <col min="1" max="1" width="6.7109375" style="280" customWidth="1"/>
    <col min="2" max="2" width="39.140625" style="280" customWidth="1"/>
    <col min="3" max="3" width="9.140625" style="280"/>
    <col min="4" max="4" width="12.7109375" style="312" customWidth="1"/>
    <col min="5" max="5" width="12" style="312" customWidth="1"/>
    <col min="6" max="6" width="12.85546875" style="312" customWidth="1"/>
    <col min="7" max="7" width="11.42578125" style="312" customWidth="1"/>
    <col min="8" max="8" width="10.42578125" style="312" customWidth="1"/>
    <col min="9" max="9" width="11.7109375" style="312" customWidth="1"/>
    <col min="10" max="10" width="11.140625" style="312" customWidth="1"/>
    <col min="11" max="11" width="11.85546875" style="312" bestFit="1" customWidth="1"/>
    <col min="12" max="12" width="10.5703125" style="312" bestFit="1" customWidth="1"/>
    <col min="13" max="13" width="9.5703125" style="312" bestFit="1" customWidth="1"/>
    <col min="14" max="14" width="11.42578125" style="312" customWidth="1"/>
    <col min="15" max="15" width="10.5703125" style="312" customWidth="1"/>
    <col min="16" max="16" width="7.5703125" style="312" customWidth="1"/>
    <col min="17" max="17" width="9.5703125" style="312" bestFit="1" customWidth="1"/>
    <col min="18" max="18" width="11" style="312" bestFit="1" customWidth="1"/>
    <col min="19" max="19" width="10.140625" style="312" bestFit="1" customWidth="1"/>
    <col min="20" max="24" width="9.5703125" style="312" bestFit="1" customWidth="1"/>
    <col min="25" max="25" width="10.140625" style="312" bestFit="1" customWidth="1"/>
    <col min="26" max="27" width="9.5703125" style="312" bestFit="1" customWidth="1"/>
    <col min="28" max="28" width="10.28515625" style="312" customWidth="1"/>
    <col min="29" max="36" width="9.5703125" style="313" bestFit="1" customWidth="1"/>
    <col min="37" max="37" width="9.5703125" style="313" customWidth="1"/>
    <col min="38" max="41" width="9.5703125" style="312" bestFit="1" customWidth="1"/>
    <col min="42" max="44" width="9.5703125" style="313" bestFit="1" customWidth="1"/>
    <col min="45" max="45" width="9.42578125" style="313" customWidth="1"/>
    <col min="46" max="58" width="9.5703125" style="312" bestFit="1" customWidth="1"/>
    <col min="59" max="61" width="9.5703125" style="313" bestFit="1" customWidth="1"/>
    <col min="62" max="63" width="12.5703125" style="314" bestFit="1" customWidth="1"/>
    <col min="64" max="194" width="9.140625" style="280"/>
    <col min="195" max="195" width="6.7109375" style="280" customWidth="1"/>
    <col min="196" max="196" width="39.140625" style="280" customWidth="1"/>
    <col min="197" max="197" width="9.140625" style="280"/>
    <col min="198" max="198" width="10.140625" style="280" customWidth="1"/>
    <col min="199" max="199" width="12.7109375" style="280" customWidth="1"/>
    <col min="200" max="200" width="12" style="280" customWidth="1"/>
    <col min="201" max="201" width="12.85546875" style="280" customWidth="1"/>
    <col min="202" max="202" width="11.42578125" style="280" customWidth="1"/>
    <col min="203" max="203" width="10.42578125" style="280" customWidth="1"/>
    <col min="204" max="204" width="11.7109375" style="280" customWidth="1"/>
    <col min="205" max="205" width="11.140625" style="280" customWidth="1"/>
    <col min="206" max="206" width="11.85546875" style="280" bestFit="1" customWidth="1"/>
    <col min="207" max="207" width="10.5703125" style="280" bestFit="1" customWidth="1"/>
    <col min="208" max="208" width="9.5703125" style="280" bestFit="1" customWidth="1"/>
    <col min="209" max="209" width="11.42578125" style="280" customWidth="1"/>
    <col min="210" max="210" width="10.5703125" style="280" customWidth="1"/>
    <col min="211" max="211" width="7.5703125" style="280" customWidth="1"/>
    <col min="212" max="212" width="9.5703125" style="280" bestFit="1" customWidth="1"/>
    <col min="213" max="213" width="11" style="280" bestFit="1" customWidth="1"/>
    <col min="214" max="214" width="10.140625" style="280" bestFit="1" customWidth="1"/>
    <col min="215" max="219" width="9.5703125" style="280" bestFit="1" customWidth="1"/>
    <col min="220" max="220" width="10.140625" style="280" bestFit="1" customWidth="1"/>
    <col min="221" max="222" width="9.5703125" style="280" bestFit="1" customWidth="1"/>
    <col min="223" max="223" width="10.28515625" style="280" customWidth="1"/>
    <col min="224" max="231" width="9.5703125" style="280" bestFit="1" customWidth="1"/>
    <col min="232" max="232" width="9.5703125" style="280" customWidth="1"/>
    <col min="233" max="239" width="9.5703125" style="280" bestFit="1" customWidth="1"/>
    <col min="240" max="240" width="9.42578125" style="280" customWidth="1"/>
    <col min="241" max="256" width="9.5703125" style="280" bestFit="1" customWidth="1"/>
    <col min="257" max="258" width="12.5703125" style="280" bestFit="1" customWidth="1"/>
    <col min="259" max="259" width="11.42578125" style="280" bestFit="1" customWidth="1"/>
    <col min="260" max="260" width="11" style="280" bestFit="1" customWidth="1"/>
    <col min="261" max="261" width="11.7109375" style="280" bestFit="1" customWidth="1"/>
    <col min="262" max="450" width="9.140625" style="280"/>
    <col min="451" max="451" width="6.7109375" style="280" customWidth="1"/>
    <col min="452" max="452" width="39.140625" style="280" customWidth="1"/>
    <col min="453" max="453" width="9.140625" style="280"/>
    <col min="454" max="454" width="10.140625" style="280" customWidth="1"/>
    <col min="455" max="455" width="12.7109375" style="280" customWidth="1"/>
    <col min="456" max="456" width="12" style="280" customWidth="1"/>
    <col min="457" max="457" width="12.85546875" style="280" customWidth="1"/>
    <col min="458" max="458" width="11.42578125" style="280" customWidth="1"/>
    <col min="459" max="459" width="10.42578125" style="280" customWidth="1"/>
    <col min="460" max="460" width="11.7109375" style="280" customWidth="1"/>
    <col min="461" max="461" width="11.140625" style="280" customWidth="1"/>
    <col min="462" max="462" width="11.85546875" style="280" bestFit="1" customWidth="1"/>
    <col min="463" max="463" width="10.5703125" style="280" bestFit="1" customWidth="1"/>
    <col min="464" max="464" width="9.5703125" style="280" bestFit="1" customWidth="1"/>
    <col min="465" max="465" width="11.42578125" style="280" customWidth="1"/>
    <col min="466" max="466" width="10.5703125" style="280" customWidth="1"/>
    <col min="467" max="467" width="7.5703125" style="280" customWidth="1"/>
    <col min="468" max="468" width="9.5703125" style="280" bestFit="1" customWidth="1"/>
    <col min="469" max="469" width="11" style="280" bestFit="1" customWidth="1"/>
    <col min="470" max="470" width="10.140625" style="280" bestFit="1" customWidth="1"/>
    <col min="471" max="475" width="9.5703125" style="280" bestFit="1" customWidth="1"/>
    <col min="476" max="476" width="10.140625" style="280" bestFit="1" customWidth="1"/>
    <col min="477" max="478" width="9.5703125" style="280" bestFit="1" customWidth="1"/>
    <col min="479" max="479" width="10.28515625" style="280" customWidth="1"/>
    <col min="480" max="487" width="9.5703125" style="280" bestFit="1" customWidth="1"/>
    <col min="488" max="488" width="9.5703125" style="280" customWidth="1"/>
    <col min="489" max="495" width="9.5703125" style="280" bestFit="1" customWidth="1"/>
    <col min="496" max="496" width="9.42578125" style="280" customWidth="1"/>
    <col min="497" max="512" width="9.5703125" style="280" bestFit="1" customWidth="1"/>
    <col min="513" max="514" width="12.5703125" style="280" bestFit="1" customWidth="1"/>
    <col min="515" max="515" width="11.42578125" style="280" bestFit="1" customWidth="1"/>
    <col min="516" max="516" width="11" style="280" bestFit="1" customWidth="1"/>
    <col min="517" max="517" width="11.7109375" style="280" bestFit="1" customWidth="1"/>
    <col min="518" max="706" width="9.140625" style="280"/>
    <col min="707" max="707" width="6.7109375" style="280" customWidth="1"/>
    <col min="708" max="708" width="39.140625" style="280" customWidth="1"/>
    <col min="709" max="709" width="9.140625" style="280"/>
    <col min="710" max="710" width="10.140625" style="280" customWidth="1"/>
    <col min="711" max="711" width="12.7109375" style="280" customWidth="1"/>
    <col min="712" max="712" width="12" style="280" customWidth="1"/>
    <col min="713" max="713" width="12.85546875" style="280" customWidth="1"/>
    <col min="714" max="714" width="11.42578125" style="280" customWidth="1"/>
    <col min="715" max="715" width="10.42578125" style="280" customWidth="1"/>
    <col min="716" max="716" width="11.7109375" style="280" customWidth="1"/>
    <col min="717" max="717" width="11.140625" style="280" customWidth="1"/>
    <col min="718" max="718" width="11.85546875" style="280" bestFit="1" customWidth="1"/>
    <col min="719" max="719" width="10.5703125" style="280" bestFit="1" customWidth="1"/>
    <col min="720" max="720" width="9.5703125" style="280" bestFit="1" customWidth="1"/>
    <col min="721" max="721" width="11.42578125" style="280" customWidth="1"/>
    <col min="722" max="722" width="10.5703125" style="280" customWidth="1"/>
    <col min="723" max="723" width="7.5703125" style="280" customWidth="1"/>
    <col min="724" max="724" width="9.5703125" style="280" bestFit="1" customWidth="1"/>
    <col min="725" max="725" width="11" style="280" bestFit="1" customWidth="1"/>
    <col min="726" max="726" width="10.140625" style="280" bestFit="1" customWidth="1"/>
    <col min="727" max="731" width="9.5703125" style="280" bestFit="1" customWidth="1"/>
    <col min="732" max="732" width="10.140625" style="280" bestFit="1" customWidth="1"/>
    <col min="733" max="734" width="9.5703125" style="280" bestFit="1" customWidth="1"/>
    <col min="735" max="735" width="10.28515625" style="280" customWidth="1"/>
    <col min="736" max="743" width="9.5703125" style="280" bestFit="1" customWidth="1"/>
    <col min="744" max="744" width="9.5703125" style="280" customWidth="1"/>
    <col min="745" max="751" width="9.5703125" style="280" bestFit="1" customWidth="1"/>
    <col min="752" max="752" width="9.42578125" style="280" customWidth="1"/>
    <col min="753" max="768" width="9.5703125" style="280" bestFit="1" customWidth="1"/>
    <col min="769" max="770" width="12.5703125" style="280" bestFit="1" customWidth="1"/>
    <col min="771" max="771" width="11.42578125" style="280" bestFit="1" customWidth="1"/>
    <col min="772" max="772" width="11" style="280" bestFit="1" customWidth="1"/>
    <col min="773" max="773" width="11.7109375" style="280" bestFit="1" customWidth="1"/>
    <col min="774" max="962" width="9.140625" style="280"/>
    <col min="963" max="963" width="6.7109375" style="280" customWidth="1"/>
    <col min="964" max="964" width="39.140625" style="280" customWidth="1"/>
    <col min="965" max="965" width="9.140625" style="280"/>
    <col min="966" max="966" width="10.140625" style="280" customWidth="1"/>
    <col min="967" max="967" width="12.7109375" style="280" customWidth="1"/>
    <col min="968" max="968" width="12" style="280" customWidth="1"/>
    <col min="969" max="969" width="12.85546875" style="280" customWidth="1"/>
    <col min="970" max="970" width="11.42578125" style="280" customWidth="1"/>
    <col min="971" max="971" width="10.42578125" style="280" customWidth="1"/>
    <col min="972" max="972" width="11.7109375" style="280" customWidth="1"/>
    <col min="973" max="973" width="11.140625" style="280" customWidth="1"/>
    <col min="974" max="974" width="11.85546875" style="280" bestFit="1" customWidth="1"/>
    <col min="975" max="975" width="10.5703125" style="280" bestFit="1" customWidth="1"/>
    <col min="976" max="976" width="9.5703125" style="280" bestFit="1" customWidth="1"/>
    <col min="977" max="977" width="11.42578125" style="280" customWidth="1"/>
    <col min="978" max="978" width="10.5703125" style="280" customWidth="1"/>
    <col min="979" max="979" width="7.5703125" style="280" customWidth="1"/>
    <col min="980" max="980" width="9.5703125" style="280" bestFit="1" customWidth="1"/>
    <col min="981" max="981" width="11" style="280" bestFit="1" customWidth="1"/>
    <col min="982" max="982" width="10.140625" style="280" bestFit="1" customWidth="1"/>
    <col min="983" max="987" width="9.5703125" style="280" bestFit="1" customWidth="1"/>
    <col min="988" max="988" width="10.140625" style="280" bestFit="1" customWidth="1"/>
    <col min="989" max="990" width="9.5703125" style="280" bestFit="1" customWidth="1"/>
    <col min="991" max="991" width="10.28515625" style="280" customWidth="1"/>
    <col min="992" max="999" width="9.5703125" style="280" bestFit="1" customWidth="1"/>
    <col min="1000" max="1000" width="9.5703125" style="280" customWidth="1"/>
    <col min="1001" max="1007" width="9.5703125" style="280" bestFit="1" customWidth="1"/>
    <col min="1008" max="1008" width="9.42578125" style="280" customWidth="1"/>
    <col min="1009" max="1024" width="9.5703125" style="280" bestFit="1" customWidth="1"/>
    <col min="1025" max="1026" width="12.5703125" style="280" bestFit="1" customWidth="1"/>
    <col min="1027" max="1027" width="11.42578125" style="280" bestFit="1" customWidth="1"/>
    <col min="1028" max="1028" width="11" style="280" bestFit="1" customWidth="1"/>
    <col min="1029" max="1029" width="11.7109375" style="280" bestFit="1" customWidth="1"/>
    <col min="1030" max="1218" width="9.140625" style="280"/>
    <col min="1219" max="1219" width="6.7109375" style="280" customWidth="1"/>
    <col min="1220" max="1220" width="39.140625" style="280" customWidth="1"/>
    <col min="1221" max="1221" width="9.140625" style="280"/>
    <col min="1222" max="1222" width="10.140625" style="280" customWidth="1"/>
    <col min="1223" max="1223" width="12.7109375" style="280" customWidth="1"/>
    <col min="1224" max="1224" width="12" style="280" customWidth="1"/>
    <col min="1225" max="1225" width="12.85546875" style="280" customWidth="1"/>
    <col min="1226" max="1226" width="11.42578125" style="280" customWidth="1"/>
    <col min="1227" max="1227" width="10.42578125" style="280" customWidth="1"/>
    <col min="1228" max="1228" width="11.7109375" style="280" customWidth="1"/>
    <col min="1229" max="1229" width="11.140625" style="280" customWidth="1"/>
    <col min="1230" max="1230" width="11.85546875" style="280" bestFit="1" customWidth="1"/>
    <col min="1231" max="1231" width="10.5703125" style="280" bestFit="1" customWidth="1"/>
    <col min="1232" max="1232" width="9.5703125" style="280" bestFit="1" customWidth="1"/>
    <col min="1233" max="1233" width="11.42578125" style="280" customWidth="1"/>
    <col min="1234" max="1234" width="10.5703125" style="280" customWidth="1"/>
    <col min="1235" max="1235" width="7.5703125" style="280" customWidth="1"/>
    <col min="1236" max="1236" width="9.5703125" style="280" bestFit="1" customWidth="1"/>
    <col min="1237" max="1237" width="11" style="280" bestFit="1" customWidth="1"/>
    <col min="1238" max="1238" width="10.140625" style="280" bestFit="1" customWidth="1"/>
    <col min="1239" max="1243" width="9.5703125" style="280" bestFit="1" customWidth="1"/>
    <col min="1244" max="1244" width="10.140625" style="280" bestFit="1" customWidth="1"/>
    <col min="1245" max="1246" width="9.5703125" style="280" bestFit="1" customWidth="1"/>
    <col min="1247" max="1247" width="10.28515625" style="280" customWidth="1"/>
    <col min="1248" max="1255" width="9.5703125" style="280" bestFit="1" customWidth="1"/>
    <col min="1256" max="1256" width="9.5703125" style="280" customWidth="1"/>
    <col min="1257" max="1263" width="9.5703125" style="280" bestFit="1" customWidth="1"/>
    <col min="1264" max="1264" width="9.42578125" style="280" customWidth="1"/>
    <col min="1265" max="1280" width="9.5703125" style="280" bestFit="1" customWidth="1"/>
    <col min="1281" max="1282" width="12.5703125" style="280" bestFit="1" customWidth="1"/>
    <col min="1283" max="1283" width="11.42578125" style="280" bestFit="1" customWidth="1"/>
    <col min="1284" max="1284" width="11" style="280" bestFit="1" customWidth="1"/>
    <col min="1285" max="1285" width="11.7109375" style="280" bestFit="1" customWidth="1"/>
    <col min="1286" max="1474" width="9.140625" style="280"/>
    <col min="1475" max="1475" width="6.7109375" style="280" customWidth="1"/>
    <col min="1476" max="1476" width="39.140625" style="280" customWidth="1"/>
    <col min="1477" max="1477" width="9.140625" style="280"/>
    <col min="1478" max="1478" width="10.140625" style="280" customWidth="1"/>
    <col min="1479" max="1479" width="12.7109375" style="280" customWidth="1"/>
    <col min="1480" max="1480" width="12" style="280" customWidth="1"/>
    <col min="1481" max="1481" width="12.85546875" style="280" customWidth="1"/>
    <col min="1482" max="1482" width="11.42578125" style="280" customWidth="1"/>
    <col min="1483" max="1483" width="10.42578125" style="280" customWidth="1"/>
    <col min="1484" max="1484" width="11.7109375" style="280" customWidth="1"/>
    <col min="1485" max="1485" width="11.140625" style="280" customWidth="1"/>
    <col min="1486" max="1486" width="11.85546875" style="280" bestFit="1" customWidth="1"/>
    <col min="1487" max="1487" width="10.5703125" style="280" bestFit="1" customWidth="1"/>
    <col min="1488" max="1488" width="9.5703125" style="280" bestFit="1" customWidth="1"/>
    <col min="1489" max="1489" width="11.42578125" style="280" customWidth="1"/>
    <col min="1490" max="1490" width="10.5703125" style="280" customWidth="1"/>
    <col min="1491" max="1491" width="7.5703125" style="280" customWidth="1"/>
    <col min="1492" max="1492" width="9.5703125" style="280" bestFit="1" customWidth="1"/>
    <col min="1493" max="1493" width="11" style="280" bestFit="1" customWidth="1"/>
    <col min="1494" max="1494" width="10.140625" style="280" bestFit="1" customWidth="1"/>
    <col min="1495" max="1499" width="9.5703125" style="280" bestFit="1" customWidth="1"/>
    <col min="1500" max="1500" width="10.140625" style="280" bestFit="1" customWidth="1"/>
    <col min="1501" max="1502" width="9.5703125" style="280" bestFit="1" customWidth="1"/>
    <col min="1503" max="1503" width="10.28515625" style="280" customWidth="1"/>
    <col min="1504" max="1511" width="9.5703125" style="280" bestFit="1" customWidth="1"/>
    <col min="1512" max="1512" width="9.5703125" style="280" customWidth="1"/>
    <col min="1513" max="1519" width="9.5703125" style="280" bestFit="1" customWidth="1"/>
    <col min="1520" max="1520" width="9.42578125" style="280" customWidth="1"/>
    <col min="1521" max="1536" width="9.5703125" style="280" bestFit="1" customWidth="1"/>
    <col min="1537" max="1538" width="12.5703125" style="280" bestFit="1" customWidth="1"/>
    <col min="1539" max="1539" width="11.42578125" style="280" bestFit="1" customWidth="1"/>
    <col min="1540" max="1540" width="11" style="280" bestFit="1" customWidth="1"/>
    <col min="1541" max="1541" width="11.7109375" style="280" bestFit="1" customWidth="1"/>
    <col min="1542" max="1730" width="9.140625" style="280"/>
    <col min="1731" max="1731" width="6.7109375" style="280" customWidth="1"/>
    <col min="1732" max="1732" width="39.140625" style="280" customWidth="1"/>
    <col min="1733" max="1733" width="9.140625" style="280"/>
    <col min="1734" max="1734" width="10.140625" style="280" customWidth="1"/>
    <col min="1735" max="1735" width="12.7109375" style="280" customWidth="1"/>
    <col min="1736" max="1736" width="12" style="280" customWidth="1"/>
    <col min="1737" max="1737" width="12.85546875" style="280" customWidth="1"/>
    <col min="1738" max="1738" width="11.42578125" style="280" customWidth="1"/>
    <col min="1739" max="1739" width="10.42578125" style="280" customWidth="1"/>
    <col min="1740" max="1740" width="11.7109375" style="280" customWidth="1"/>
    <col min="1741" max="1741" width="11.140625" style="280" customWidth="1"/>
    <col min="1742" max="1742" width="11.85546875" style="280" bestFit="1" customWidth="1"/>
    <col min="1743" max="1743" width="10.5703125" style="280" bestFit="1" customWidth="1"/>
    <col min="1744" max="1744" width="9.5703125" style="280" bestFit="1" customWidth="1"/>
    <col min="1745" max="1745" width="11.42578125" style="280" customWidth="1"/>
    <col min="1746" max="1746" width="10.5703125" style="280" customWidth="1"/>
    <col min="1747" max="1747" width="7.5703125" style="280" customWidth="1"/>
    <col min="1748" max="1748" width="9.5703125" style="280" bestFit="1" customWidth="1"/>
    <col min="1749" max="1749" width="11" style="280" bestFit="1" customWidth="1"/>
    <col min="1750" max="1750" width="10.140625" style="280" bestFit="1" customWidth="1"/>
    <col min="1751" max="1755" width="9.5703125" style="280" bestFit="1" customWidth="1"/>
    <col min="1756" max="1756" width="10.140625" style="280" bestFit="1" customWidth="1"/>
    <col min="1757" max="1758" width="9.5703125" style="280" bestFit="1" customWidth="1"/>
    <col min="1759" max="1759" width="10.28515625" style="280" customWidth="1"/>
    <col min="1760" max="1767" width="9.5703125" style="280" bestFit="1" customWidth="1"/>
    <col min="1768" max="1768" width="9.5703125" style="280" customWidth="1"/>
    <col min="1769" max="1775" width="9.5703125" style="280" bestFit="1" customWidth="1"/>
    <col min="1776" max="1776" width="9.42578125" style="280" customWidth="1"/>
    <col min="1777" max="1792" width="9.5703125" style="280" bestFit="1" customWidth="1"/>
    <col min="1793" max="1794" width="12.5703125" style="280" bestFit="1" customWidth="1"/>
    <col min="1795" max="1795" width="11.42578125" style="280" bestFit="1" customWidth="1"/>
    <col min="1796" max="1796" width="11" style="280" bestFit="1" customWidth="1"/>
    <col min="1797" max="1797" width="11.7109375" style="280" bestFit="1" customWidth="1"/>
    <col min="1798" max="1986" width="9.140625" style="280"/>
    <col min="1987" max="1987" width="6.7109375" style="280" customWidth="1"/>
    <col min="1988" max="1988" width="39.140625" style="280" customWidth="1"/>
    <col min="1989" max="1989" width="9.140625" style="280"/>
    <col min="1990" max="1990" width="10.140625" style="280" customWidth="1"/>
    <col min="1991" max="1991" width="12.7109375" style="280" customWidth="1"/>
    <col min="1992" max="1992" width="12" style="280" customWidth="1"/>
    <col min="1993" max="1993" width="12.85546875" style="280" customWidth="1"/>
    <col min="1994" max="1994" width="11.42578125" style="280" customWidth="1"/>
    <col min="1995" max="1995" width="10.42578125" style="280" customWidth="1"/>
    <col min="1996" max="1996" width="11.7109375" style="280" customWidth="1"/>
    <col min="1997" max="1997" width="11.140625" style="280" customWidth="1"/>
    <col min="1998" max="1998" width="11.85546875" style="280" bestFit="1" customWidth="1"/>
    <col min="1999" max="1999" width="10.5703125" style="280" bestFit="1" customWidth="1"/>
    <col min="2000" max="2000" width="9.5703125" style="280" bestFit="1" customWidth="1"/>
    <col min="2001" max="2001" width="11.42578125" style="280" customWidth="1"/>
    <col min="2002" max="2002" width="10.5703125" style="280" customWidth="1"/>
    <col min="2003" max="2003" width="7.5703125" style="280" customWidth="1"/>
    <col min="2004" max="2004" width="9.5703125" style="280" bestFit="1" customWidth="1"/>
    <col min="2005" max="2005" width="11" style="280" bestFit="1" customWidth="1"/>
    <col min="2006" max="2006" width="10.140625" style="280" bestFit="1" customWidth="1"/>
    <col min="2007" max="2011" width="9.5703125" style="280" bestFit="1" customWidth="1"/>
    <col min="2012" max="2012" width="10.140625" style="280" bestFit="1" customWidth="1"/>
    <col min="2013" max="2014" width="9.5703125" style="280" bestFit="1" customWidth="1"/>
    <col min="2015" max="2015" width="10.28515625" style="280" customWidth="1"/>
    <col min="2016" max="2023" width="9.5703125" style="280" bestFit="1" customWidth="1"/>
    <col min="2024" max="2024" width="9.5703125" style="280" customWidth="1"/>
    <col min="2025" max="2031" width="9.5703125" style="280" bestFit="1" customWidth="1"/>
    <col min="2032" max="2032" width="9.42578125" style="280" customWidth="1"/>
    <col min="2033" max="2048" width="9.5703125" style="280" bestFit="1" customWidth="1"/>
    <col min="2049" max="2050" width="12.5703125" style="280" bestFit="1" customWidth="1"/>
    <col min="2051" max="2051" width="11.42578125" style="280" bestFit="1" customWidth="1"/>
    <col min="2052" max="2052" width="11" style="280" bestFit="1" customWidth="1"/>
    <col min="2053" max="2053" width="11.7109375" style="280" bestFit="1" customWidth="1"/>
    <col min="2054" max="2242" width="9.140625" style="280"/>
    <col min="2243" max="2243" width="6.7109375" style="280" customWidth="1"/>
    <col min="2244" max="2244" width="39.140625" style="280" customWidth="1"/>
    <col min="2245" max="2245" width="9.140625" style="280"/>
    <col min="2246" max="2246" width="10.140625" style="280" customWidth="1"/>
    <col min="2247" max="2247" width="12.7109375" style="280" customWidth="1"/>
    <col min="2248" max="2248" width="12" style="280" customWidth="1"/>
    <col min="2249" max="2249" width="12.85546875" style="280" customWidth="1"/>
    <col min="2250" max="2250" width="11.42578125" style="280" customWidth="1"/>
    <col min="2251" max="2251" width="10.42578125" style="280" customWidth="1"/>
    <col min="2252" max="2252" width="11.7109375" style="280" customWidth="1"/>
    <col min="2253" max="2253" width="11.140625" style="280" customWidth="1"/>
    <col min="2254" max="2254" width="11.85546875" style="280" bestFit="1" customWidth="1"/>
    <col min="2255" max="2255" width="10.5703125" style="280" bestFit="1" customWidth="1"/>
    <col min="2256" max="2256" width="9.5703125" style="280" bestFit="1" customWidth="1"/>
    <col min="2257" max="2257" width="11.42578125" style="280" customWidth="1"/>
    <col min="2258" max="2258" width="10.5703125" style="280" customWidth="1"/>
    <col min="2259" max="2259" width="7.5703125" style="280" customWidth="1"/>
    <col min="2260" max="2260" width="9.5703125" style="280" bestFit="1" customWidth="1"/>
    <col min="2261" max="2261" width="11" style="280" bestFit="1" customWidth="1"/>
    <col min="2262" max="2262" width="10.140625" style="280" bestFit="1" customWidth="1"/>
    <col min="2263" max="2267" width="9.5703125" style="280" bestFit="1" customWidth="1"/>
    <col min="2268" max="2268" width="10.140625" style="280" bestFit="1" customWidth="1"/>
    <col min="2269" max="2270" width="9.5703125" style="280" bestFit="1" customWidth="1"/>
    <col min="2271" max="2271" width="10.28515625" style="280" customWidth="1"/>
    <col min="2272" max="2279" width="9.5703125" style="280" bestFit="1" customWidth="1"/>
    <col min="2280" max="2280" width="9.5703125" style="280" customWidth="1"/>
    <col min="2281" max="2287" width="9.5703125" style="280" bestFit="1" customWidth="1"/>
    <col min="2288" max="2288" width="9.42578125" style="280" customWidth="1"/>
    <col min="2289" max="2304" width="9.5703125" style="280" bestFit="1" customWidth="1"/>
    <col min="2305" max="2306" width="12.5703125" style="280" bestFit="1" customWidth="1"/>
    <col min="2307" max="2307" width="11.42578125" style="280" bestFit="1" customWidth="1"/>
    <col min="2308" max="2308" width="11" style="280" bestFit="1" customWidth="1"/>
    <col min="2309" max="2309" width="11.7109375" style="280" bestFit="1" customWidth="1"/>
    <col min="2310" max="2498" width="9.140625" style="280"/>
    <col min="2499" max="2499" width="6.7109375" style="280" customWidth="1"/>
    <col min="2500" max="2500" width="39.140625" style="280" customWidth="1"/>
    <col min="2501" max="2501" width="9.140625" style="280"/>
    <col min="2502" max="2502" width="10.140625" style="280" customWidth="1"/>
    <col min="2503" max="2503" width="12.7109375" style="280" customWidth="1"/>
    <col min="2504" max="2504" width="12" style="280" customWidth="1"/>
    <col min="2505" max="2505" width="12.85546875" style="280" customWidth="1"/>
    <col min="2506" max="2506" width="11.42578125" style="280" customWidth="1"/>
    <col min="2507" max="2507" width="10.42578125" style="280" customWidth="1"/>
    <col min="2508" max="2508" width="11.7109375" style="280" customWidth="1"/>
    <col min="2509" max="2509" width="11.140625" style="280" customWidth="1"/>
    <col min="2510" max="2510" width="11.85546875" style="280" bestFit="1" customWidth="1"/>
    <col min="2511" max="2511" width="10.5703125" style="280" bestFit="1" customWidth="1"/>
    <col min="2512" max="2512" width="9.5703125" style="280" bestFit="1" customWidth="1"/>
    <col min="2513" max="2513" width="11.42578125" style="280" customWidth="1"/>
    <col min="2514" max="2514" width="10.5703125" style="280" customWidth="1"/>
    <col min="2515" max="2515" width="7.5703125" style="280" customWidth="1"/>
    <col min="2516" max="2516" width="9.5703125" style="280" bestFit="1" customWidth="1"/>
    <col min="2517" max="2517" width="11" style="280" bestFit="1" customWidth="1"/>
    <col min="2518" max="2518" width="10.140625" style="280" bestFit="1" customWidth="1"/>
    <col min="2519" max="2523" width="9.5703125" style="280" bestFit="1" customWidth="1"/>
    <col min="2524" max="2524" width="10.140625" style="280" bestFit="1" customWidth="1"/>
    <col min="2525" max="2526" width="9.5703125" style="280" bestFit="1" customWidth="1"/>
    <col min="2527" max="2527" width="10.28515625" style="280" customWidth="1"/>
    <col min="2528" max="2535" width="9.5703125" style="280" bestFit="1" customWidth="1"/>
    <col min="2536" max="2536" width="9.5703125" style="280" customWidth="1"/>
    <col min="2537" max="2543" width="9.5703125" style="280" bestFit="1" customWidth="1"/>
    <col min="2544" max="2544" width="9.42578125" style="280" customWidth="1"/>
    <col min="2545" max="2560" width="9.5703125" style="280" bestFit="1" customWidth="1"/>
    <col min="2561" max="2562" width="12.5703125" style="280" bestFit="1" customWidth="1"/>
    <col min="2563" max="2563" width="11.42578125" style="280" bestFit="1" customWidth="1"/>
    <col min="2564" max="2564" width="11" style="280" bestFit="1" customWidth="1"/>
    <col min="2565" max="2565" width="11.7109375" style="280" bestFit="1" customWidth="1"/>
    <col min="2566" max="2754" width="9.140625" style="280"/>
    <col min="2755" max="2755" width="6.7109375" style="280" customWidth="1"/>
    <col min="2756" max="2756" width="39.140625" style="280" customWidth="1"/>
    <col min="2757" max="2757" width="9.140625" style="280"/>
    <col min="2758" max="2758" width="10.140625" style="280" customWidth="1"/>
    <col min="2759" max="2759" width="12.7109375" style="280" customWidth="1"/>
    <col min="2760" max="2760" width="12" style="280" customWidth="1"/>
    <col min="2761" max="2761" width="12.85546875" style="280" customWidth="1"/>
    <col min="2762" max="2762" width="11.42578125" style="280" customWidth="1"/>
    <col min="2763" max="2763" width="10.42578125" style="280" customWidth="1"/>
    <col min="2764" max="2764" width="11.7109375" style="280" customWidth="1"/>
    <col min="2765" max="2765" width="11.140625" style="280" customWidth="1"/>
    <col min="2766" max="2766" width="11.85546875" style="280" bestFit="1" customWidth="1"/>
    <col min="2767" max="2767" width="10.5703125" style="280" bestFit="1" customWidth="1"/>
    <col min="2768" max="2768" width="9.5703125" style="280" bestFit="1" customWidth="1"/>
    <col min="2769" max="2769" width="11.42578125" style="280" customWidth="1"/>
    <col min="2770" max="2770" width="10.5703125" style="280" customWidth="1"/>
    <col min="2771" max="2771" width="7.5703125" style="280" customWidth="1"/>
    <col min="2772" max="2772" width="9.5703125" style="280" bestFit="1" customWidth="1"/>
    <col min="2773" max="2773" width="11" style="280" bestFit="1" customWidth="1"/>
    <col min="2774" max="2774" width="10.140625" style="280" bestFit="1" customWidth="1"/>
    <col min="2775" max="2779" width="9.5703125" style="280" bestFit="1" customWidth="1"/>
    <col min="2780" max="2780" width="10.140625" style="280" bestFit="1" customWidth="1"/>
    <col min="2781" max="2782" width="9.5703125" style="280" bestFit="1" customWidth="1"/>
    <col min="2783" max="2783" width="10.28515625" style="280" customWidth="1"/>
    <col min="2784" max="2791" width="9.5703125" style="280" bestFit="1" customWidth="1"/>
    <col min="2792" max="2792" width="9.5703125" style="280" customWidth="1"/>
    <col min="2793" max="2799" width="9.5703125" style="280" bestFit="1" customWidth="1"/>
    <col min="2800" max="2800" width="9.42578125" style="280" customWidth="1"/>
    <col min="2801" max="2816" width="9.5703125" style="280" bestFit="1" customWidth="1"/>
    <col min="2817" max="2818" width="12.5703125" style="280" bestFit="1" customWidth="1"/>
    <col min="2819" max="2819" width="11.42578125" style="280" bestFit="1" customWidth="1"/>
    <col min="2820" max="2820" width="11" style="280" bestFit="1" customWidth="1"/>
    <col min="2821" max="2821" width="11.7109375" style="280" bestFit="1" customWidth="1"/>
    <col min="2822" max="3010" width="9.140625" style="280"/>
    <col min="3011" max="3011" width="6.7109375" style="280" customWidth="1"/>
    <col min="3012" max="3012" width="39.140625" style="280" customWidth="1"/>
    <col min="3013" max="3013" width="9.140625" style="280"/>
    <col min="3014" max="3014" width="10.140625" style="280" customWidth="1"/>
    <col min="3015" max="3015" width="12.7109375" style="280" customWidth="1"/>
    <col min="3016" max="3016" width="12" style="280" customWidth="1"/>
    <col min="3017" max="3017" width="12.85546875" style="280" customWidth="1"/>
    <col min="3018" max="3018" width="11.42578125" style="280" customWidth="1"/>
    <col min="3019" max="3019" width="10.42578125" style="280" customWidth="1"/>
    <col min="3020" max="3020" width="11.7109375" style="280" customWidth="1"/>
    <col min="3021" max="3021" width="11.140625" style="280" customWidth="1"/>
    <col min="3022" max="3022" width="11.85546875" style="280" bestFit="1" customWidth="1"/>
    <col min="3023" max="3023" width="10.5703125" style="280" bestFit="1" customWidth="1"/>
    <col min="3024" max="3024" width="9.5703125" style="280" bestFit="1" customWidth="1"/>
    <col min="3025" max="3025" width="11.42578125" style="280" customWidth="1"/>
    <col min="3026" max="3026" width="10.5703125" style="280" customWidth="1"/>
    <col min="3027" max="3027" width="7.5703125" style="280" customWidth="1"/>
    <col min="3028" max="3028" width="9.5703125" style="280" bestFit="1" customWidth="1"/>
    <col min="3029" max="3029" width="11" style="280" bestFit="1" customWidth="1"/>
    <col min="3030" max="3030" width="10.140625" style="280" bestFit="1" customWidth="1"/>
    <col min="3031" max="3035" width="9.5703125" style="280" bestFit="1" customWidth="1"/>
    <col min="3036" max="3036" width="10.140625" style="280" bestFit="1" customWidth="1"/>
    <col min="3037" max="3038" width="9.5703125" style="280" bestFit="1" customWidth="1"/>
    <col min="3039" max="3039" width="10.28515625" style="280" customWidth="1"/>
    <col min="3040" max="3047" width="9.5703125" style="280" bestFit="1" customWidth="1"/>
    <col min="3048" max="3048" width="9.5703125" style="280" customWidth="1"/>
    <col min="3049" max="3055" width="9.5703125" style="280" bestFit="1" customWidth="1"/>
    <col min="3056" max="3056" width="9.42578125" style="280" customWidth="1"/>
    <col min="3057" max="3072" width="9.5703125" style="280" bestFit="1" customWidth="1"/>
    <col min="3073" max="3074" width="12.5703125" style="280" bestFit="1" customWidth="1"/>
    <col min="3075" max="3075" width="11.42578125" style="280" bestFit="1" customWidth="1"/>
    <col min="3076" max="3076" width="11" style="280" bestFit="1" customWidth="1"/>
    <col min="3077" max="3077" width="11.7109375" style="280" bestFit="1" customWidth="1"/>
    <col min="3078" max="3266" width="9.140625" style="280"/>
    <col min="3267" max="3267" width="6.7109375" style="280" customWidth="1"/>
    <col min="3268" max="3268" width="39.140625" style="280" customWidth="1"/>
    <col min="3269" max="3269" width="9.140625" style="280"/>
    <col min="3270" max="3270" width="10.140625" style="280" customWidth="1"/>
    <col min="3271" max="3271" width="12.7109375" style="280" customWidth="1"/>
    <col min="3272" max="3272" width="12" style="280" customWidth="1"/>
    <col min="3273" max="3273" width="12.85546875" style="280" customWidth="1"/>
    <col min="3274" max="3274" width="11.42578125" style="280" customWidth="1"/>
    <col min="3275" max="3275" width="10.42578125" style="280" customWidth="1"/>
    <col min="3276" max="3276" width="11.7109375" style="280" customWidth="1"/>
    <col min="3277" max="3277" width="11.140625" style="280" customWidth="1"/>
    <col min="3278" max="3278" width="11.85546875" style="280" bestFit="1" customWidth="1"/>
    <col min="3279" max="3279" width="10.5703125" style="280" bestFit="1" customWidth="1"/>
    <col min="3280" max="3280" width="9.5703125" style="280" bestFit="1" customWidth="1"/>
    <col min="3281" max="3281" width="11.42578125" style="280" customWidth="1"/>
    <col min="3282" max="3282" width="10.5703125" style="280" customWidth="1"/>
    <col min="3283" max="3283" width="7.5703125" style="280" customWidth="1"/>
    <col min="3284" max="3284" width="9.5703125" style="280" bestFit="1" customWidth="1"/>
    <col min="3285" max="3285" width="11" style="280" bestFit="1" customWidth="1"/>
    <col min="3286" max="3286" width="10.140625" style="280" bestFit="1" customWidth="1"/>
    <col min="3287" max="3291" width="9.5703125" style="280" bestFit="1" customWidth="1"/>
    <col min="3292" max="3292" width="10.140625" style="280" bestFit="1" customWidth="1"/>
    <col min="3293" max="3294" width="9.5703125" style="280" bestFit="1" customWidth="1"/>
    <col min="3295" max="3295" width="10.28515625" style="280" customWidth="1"/>
    <col min="3296" max="3303" width="9.5703125" style="280" bestFit="1" customWidth="1"/>
    <col min="3304" max="3304" width="9.5703125" style="280" customWidth="1"/>
    <col min="3305" max="3311" width="9.5703125" style="280" bestFit="1" customWidth="1"/>
    <col min="3312" max="3312" width="9.42578125" style="280" customWidth="1"/>
    <col min="3313" max="3328" width="9.5703125" style="280" bestFit="1" customWidth="1"/>
    <col min="3329" max="3330" width="12.5703125" style="280" bestFit="1" customWidth="1"/>
    <col min="3331" max="3331" width="11.42578125" style="280" bestFit="1" customWidth="1"/>
    <col min="3332" max="3332" width="11" style="280" bestFit="1" customWidth="1"/>
    <col min="3333" max="3333" width="11.7109375" style="280" bestFit="1" customWidth="1"/>
    <col min="3334" max="3522" width="9.140625" style="280"/>
    <col min="3523" max="3523" width="6.7109375" style="280" customWidth="1"/>
    <col min="3524" max="3524" width="39.140625" style="280" customWidth="1"/>
    <col min="3525" max="3525" width="9.140625" style="280"/>
    <col min="3526" max="3526" width="10.140625" style="280" customWidth="1"/>
    <col min="3527" max="3527" width="12.7109375" style="280" customWidth="1"/>
    <col min="3528" max="3528" width="12" style="280" customWidth="1"/>
    <col min="3529" max="3529" width="12.85546875" style="280" customWidth="1"/>
    <col min="3530" max="3530" width="11.42578125" style="280" customWidth="1"/>
    <col min="3531" max="3531" width="10.42578125" style="280" customWidth="1"/>
    <col min="3532" max="3532" width="11.7109375" style="280" customWidth="1"/>
    <col min="3533" max="3533" width="11.140625" style="280" customWidth="1"/>
    <col min="3534" max="3534" width="11.85546875" style="280" bestFit="1" customWidth="1"/>
    <col min="3535" max="3535" width="10.5703125" style="280" bestFit="1" customWidth="1"/>
    <col min="3536" max="3536" width="9.5703125" style="280" bestFit="1" customWidth="1"/>
    <col min="3537" max="3537" width="11.42578125" style="280" customWidth="1"/>
    <col min="3538" max="3538" width="10.5703125" style="280" customWidth="1"/>
    <col min="3539" max="3539" width="7.5703125" style="280" customWidth="1"/>
    <col min="3540" max="3540" width="9.5703125" style="280" bestFit="1" customWidth="1"/>
    <col min="3541" max="3541" width="11" style="280" bestFit="1" customWidth="1"/>
    <col min="3542" max="3542" width="10.140625" style="280" bestFit="1" customWidth="1"/>
    <col min="3543" max="3547" width="9.5703125" style="280" bestFit="1" customWidth="1"/>
    <col min="3548" max="3548" width="10.140625" style="280" bestFit="1" customWidth="1"/>
    <col min="3549" max="3550" width="9.5703125" style="280" bestFit="1" customWidth="1"/>
    <col min="3551" max="3551" width="10.28515625" style="280" customWidth="1"/>
    <col min="3552" max="3559" width="9.5703125" style="280" bestFit="1" customWidth="1"/>
    <col min="3560" max="3560" width="9.5703125" style="280" customWidth="1"/>
    <col min="3561" max="3567" width="9.5703125" style="280" bestFit="1" customWidth="1"/>
    <col min="3568" max="3568" width="9.42578125" style="280" customWidth="1"/>
    <col min="3569" max="3584" width="9.5703125" style="280" bestFit="1" customWidth="1"/>
    <col min="3585" max="3586" width="12.5703125" style="280" bestFit="1" customWidth="1"/>
    <col min="3587" max="3587" width="11.42578125" style="280" bestFit="1" customWidth="1"/>
    <col min="3588" max="3588" width="11" style="280" bestFit="1" customWidth="1"/>
    <col min="3589" max="3589" width="11.7109375" style="280" bestFit="1" customWidth="1"/>
    <col min="3590" max="3778" width="9.140625" style="280"/>
    <col min="3779" max="3779" width="6.7109375" style="280" customWidth="1"/>
    <col min="3780" max="3780" width="39.140625" style="280" customWidth="1"/>
    <col min="3781" max="3781" width="9.140625" style="280"/>
    <col min="3782" max="3782" width="10.140625" style="280" customWidth="1"/>
    <col min="3783" max="3783" width="12.7109375" style="280" customWidth="1"/>
    <col min="3784" max="3784" width="12" style="280" customWidth="1"/>
    <col min="3785" max="3785" width="12.85546875" style="280" customWidth="1"/>
    <col min="3786" max="3786" width="11.42578125" style="280" customWidth="1"/>
    <col min="3787" max="3787" width="10.42578125" style="280" customWidth="1"/>
    <col min="3788" max="3788" width="11.7109375" style="280" customWidth="1"/>
    <col min="3789" max="3789" width="11.140625" style="280" customWidth="1"/>
    <col min="3790" max="3790" width="11.85546875" style="280" bestFit="1" customWidth="1"/>
    <col min="3791" max="3791" width="10.5703125" style="280" bestFit="1" customWidth="1"/>
    <col min="3792" max="3792" width="9.5703125" style="280" bestFit="1" customWidth="1"/>
    <col min="3793" max="3793" width="11.42578125" style="280" customWidth="1"/>
    <col min="3794" max="3794" width="10.5703125" style="280" customWidth="1"/>
    <col min="3795" max="3795" width="7.5703125" style="280" customWidth="1"/>
    <col min="3796" max="3796" width="9.5703125" style="280" bestFit="1" customWidth="1"/>
    <col min="3797" max="3797" width="11" style="280" bestFit="1" customWidth="1"/>
    <col min="3798" max="3798" width="10.140625" style="280" bestFit="1" customWidth="1"/>
    <col min="3799" max="3803" width="9.5703125" style="280" bestFit="1" customWidth="1"/>
    <col min="3804" max="3804" width="10.140625" style="280" bestFit="1" customWidth="1"/>
    <col min="3805" max="3806" width="9.5703125" style="280" bestFit="1" customWidth="1"/>
    <col min="3807" max="3807" width="10.28515625" style="280" customWidth="1"/>
    <col min="3808" max="3815" width="9.5703125" style="280" bestFit="1" customWidth="1"/>
    <col min="3816" max="3816" width="9.5703125" style="280" customWidth="1"/>
    <col min="3817" max="3823" width="9.5703125" style="280" bestFit="1" customWidth="1"/>
    <col min="3824" max="3824" width="9.42578125" style="280" customWidth="1"/>
    <col min="3825" max="3840" width="9.5703125" style="280" bestFit="1" customWidth="1"/>
    <col min="3841" max="3842" width="12.5703125" style="280" bestFit="1" customWidth="1"/>
    <col min="3843" max="3843" width="11.42578125" style="280" bestFit="1" customWidth="1"/>
    <col min="3844" max="3844" width="11" style="280" bestFit="1" customWidth="1"/>
    <col min="3845" max="3845" width="11.7109375" style="280" bestFit="1" customWidth="1"/>
    <col min="3846" max="4034" width="9.140625" style="280"/>
    <col min="4035" max="4035" width="6.7109375" style="280" customWidth="1"/>
    <col min="4036" max="4036" width="39.140625" style="280" customWidth="1"/>
    <col min="4037" max="4037" width="9.140625" style="280"/>
    <col min="4038" max="4038" width="10.140625" style="280" customWidth="1"/>
    <col min="4039" max="4039" width="12.7109375" style="280" customWidth="1"/>
    <col min="4040" max="4040" width="12" style="280" customWidth="1"/>
    <col min="4041" max="4041" width="12.85546875" style="280" customWidth="1"/>
    <col min="4042" max="4042" width="11.42578125" style="280" customWidth="1"/>
    <col min="4043" max="4043" width="10.42578125" style="280" customWidth="1"/>
    <col min="4044" max="4044" width="11.7109375" style="280" customWidth="1"/>
    <col min="4045" max="4045" width="11.140625" style="280" customWidth="1"/>
    <col min="4046" max="4046" width="11.85546875" style="280" bestFit="1" customWidth="1"/>
    <col min="4047" max="4047" width="10.5703125" style="280" bestFit="1" customWidth="1"/>
    <col min="4048" max="4048" width="9.5703125" style="280" bestFit="1" customWidth="1"/>
    <col min="4049" max="4049" width="11.42578125" style="280" customWidth="1"/>
    <col min="4050" max="4050" width="10.5703125" style="280" customWidth="1"/>
    <col min="4051" max="4051" width="7.5703125" style="280" customWidth="1"/>
    <col min="4052" max="4052" width="9.5703125" style="280" bestFit="1" customWidth="1"/>
    <col min="4053" max="4053" width="11" style="280" bestFit="1" customWidth="1"/>
    <col min="4054" max="4054" width="10.140625" style="280" bestFit="1" customWidth="1"/>
    <col min="4055" max="4059" width="9.5703125" style="280" bestFit="1" customWidth="1"/>
    <col min="4060" max="4060" width="10.140625" style="280" bestFit="1" customWidth="1"/>
    <col min="4061" max="4062" width="9.5703125" style="280" bestFit="1" customWidth="1"/>
    <col min="4063" max="4063" width="10.28515625" style="280" customWidth="1"/>
    <col min="4064" max="4071" width="9.5703125" style="280" bestFit="1" customWidth="1"/>
    <col min="4072" max="4072" width="9.5703125" style="280" customWidth="1"/>
    <col min="4073" max="4079" width="9.5703125" style="280" bestFit="1" customWidth="1"/>
    <col min="4080" max="4080" width="9.42578125" style="280" customWidth="1"/>
    <col min="4081" max="4096" width="9.5703125" style="280" bestFit="1" customWidth="1"/>
    <col min="4097" max="4098" width="12.5703125" style="280" bestFit="1" customWidth="1"/>
    <col min="4099" max="4099" width="11.42578125" style="280" bestFit="1" customWidth="1"/>
    <col min="4100" max="4100" width="11" style="280" bestFit="1" customWidth="1"/>
    <col min="4101" max="4101" width="11.7109375" style="280" bestFit="1" customWidth="1"/>
    <col min="4102" max="4290" width="9.140625" style="280"/>
    <col min="4291" max="4291" width="6.7109375" style="280" customWidth="1"/>
    <col min="4292" max="4292" width="39.140625" style="280" customWidth="1"/>
    <col min="4293" max="4293" width="9.140625" style="280"/>
    <col min="4294" max="4294" width="10.140625" style="280" customWidth="1"/>
    <col min="4295" max="4295" width="12.7109375" style="280" customWidth="1"/>
    <col min="4296" max="4296" width="12" style="280" customWidth="1"/>
    <col min="4297" max="4297" width="12.85546875" style="280" customWidth="1"/>
    <col min="4298" max="4298" width="11.42578125" style="280" customWidth="1"/>
    <col min="4299" max="4299" width="10.42578125" style="280" customWidth="1"/>
    <col min="4300" max="4300" width="11.7109375" style="280" customWidth="1"/>
    <col min="4301" max="4301" width="11.140625" style="280" customWidth="1"/>
    <col min="4302" max="4302" width="11.85546875" style="280" bestFit="1" customWidth="1"/>
    <col min="4303" max="4303" width="10.5703125" style="280" bestFit="1" customWidth="1"/>
    <col min="4304" max="4304" width="9.5703125" style="280" bestFit="1" customWidth="1"/>
    <col min="4305" max="4305" width="11.42578125" style="280" customWidth="1"/>
    <col min="4306" max="4306" width="10.5703125" style="280" customWidth="1"/>
    <col min="4307" max="4307" width="7.5703125" style="280" customWidth="1"/>
    <col min="4308" max="4308" width="9.5703125" style="280" bestFit="1" customWidth="1"/>
    <col min="4309" max="4309" width="11" style="280" bestFit="1" customWidth="1"/>
    <col min="4310" max="4310" width="10.140625" style="280" bestFit="1" customWidth="1"/>
    <col min="4311" max="4315" width="9.5703125" style="280" bestFit="1" customWidth="1"/>
    <col min="4316" max="4316" width="10.140625" style="280" bestFit="1" customWidth="1"/>
    <col min="4317" max="4318" width="9.5703125" style="280" bestFit="1" customWidth="1"/>
    <col min="4319" max="4319" width="10.28515625" style="280" customWidth="1"/>
    <col min="4320" max="4327" width="9.5703125" style="280" bestFit="1" customWidth="1"/>
    <col min="4328" max="4328" width="9.5703125" style="280" customWidth="1"/>
    <col min="4329" max="4335" width="9.5703125" style="280" bestFit="1" customWidth="1"/>
    <col min="4336" max="4336" width="9.42578125" style="280" customWidth="1"/>
    <col min="4337" max="4352" width="9.5703125" style="280" bestFit="1" customWidth="1"/>
    <col min="4353" max="4354" width="12.5703125" style="280" bestFit="1" customWidth="1"/>
    <col min="4355" max="4355" width="11.42578125" style="280" bestFit="1" customWidth="1"/>
    <col min="4356" max="4356" width="11" style="280" bestFit="1" customWidth="1"/>
    <col min="4357" max="4357" width="11.7109375" style="280" bestFit="1" customWidth="1"/>
    <col min="4358" max="4546" width="9.140625" style="280"/>
    <col min="4547" max="4547" width="6.7109375" style="280" customWidth="1"/>
    <col min="4548" max="4548" width="39.140625" style="280" customWidth="1"/>
    <col min="4549" max="4549" width="9.140625" style="280"/>
    <col min="4550" max="4550" width="10.140625" style="280" customWidth="1"/>
    <col min="4551" max="4551" width="12.7109375" style="280" customWidth="1"/>
    <col min="4552" max="4552" width="12" style="280" customWidth="1"/>
    <col min="4553" max="4553" width="12.85546875" style="280" customWidth="1"/>
    <col min="4554" max="4554" width="11.42578125" style="280" customWidth="1"/>
    <col min="4555" max="4555" width="10.42578125" style="280" customWidth="1"/>
    <col min="4556" max="4556" width="11.7109375" style="280" customWidth="1"/>
    <col min="4557" max="4557" width="11.140625" style="280" customWidth="1"/>
    <col min="4558" max="4558" width="11.85546875" style="280" bestFit="1" customWidth="1"/>
    <col min="4559" max="4559" width="10.5703125" style="280" bestFit="1" customWidth="1"/>
    <col min="4560" max="4560" width="9.5703125" style="280" bestFit="1" customWidth="1"/>
    <col min="4561" max="4561" width="11.42578125" style="280" customWidth="1"/>
    <col min="4562" max="4562" width="10.5703125" style="280" customWidth="1"/>
    <col min="4563" max="4563" width="7.5703125" style="280" customWidth="1"/>
    <col min="4564" max="4564" width="9.5703125" style="280" bestFit="1" customWidth="1"/>
    <col min="4565" max="4565" width="11" style="280" bestFit="1" customWidth="1"/>
    <col min="4566" max="4566" width="10.140625" style="280" bestFit="1" customWidth="1"/>
    <col min="4567" max="4571" width="9.5703125" style="280" bestFit="1" customWidth="1"/>
    <col min="4572" max="4572" width="10.140625" style="280" bestFit="1" customWidth="1"/>
    <col min="4573" max="4574" width="9.5703125" style="280" bestFit="1" customWidth="1"/>
    <col min="4575" max="4575" width="10.28515625" style="280" customWidth="1"/>
    <col min="4576" max="4583" width="9.5703125" style="280" bestFit="1" customWidth="1"/>
    <col min="4584" max="4584" width="9.5703125" style="280" customWidth="1"/>
    <col min="4585" max="4591" width="9.5703125" style="280" bestFit="1" customWidth="1"/>
    <col min="4592" max="4592" width="9.42578125" style="280" customWidth="1"/>
    <col min="4593" max="4608" width="9.5703125" style="280" bestFit="1" customWidth="1"/>
    <col min="4609" max="4610" width="12.5703125" style="280" bestFit="1" customWidth="1"/>
    <col min="4611" max="4611" width="11.42578125" style="280" bestFit="1" customWidth="1"/>
    <col min="4612" max="4612" width="11" style="280" bestFit="1" customWidth="1"/>
    <col min="4613" max="4613" width="11.7109375" style="280" bestFit="1" customWidth="1"/>
    <col min="4614" max="4802" width="9.140625" style="280"/>
    <col min="4803" max="4803" width="6.7109375" style="280" customWidth="1"/>
    <col min="4804" max="4804" width="39.140625" style="280" customWidth="1"/>
    <col min="4805" max="4805" width="9.140625" style="280"/>
    <col min="4806" max="4806" width="10.140625" style="280" customWidth="1"/>
    <col min="4807" max="4807" width="12.7109375" style="280" customWidth="1"/>
    <col min="4808" max="4808" width="12" style="280" customWidth="1"/>
    <col min="4809" max="4809" width="12.85546875" style="280" customWidth="1"/>
    <col min="4810" max="4810" width="11.42578125" style="280" customWidth="1"/>
    <col min="4811" max="4811" width="10.42578125" style="280" customWidth="1"/>
    <col min="4812" max="4812" width="11.7109375" style="280" customWidth="1"/>
    <col min="4813" max="4813" width="11.140625" style="280" customWidth="1"/>
    <col min="4814" max="4814" width="11.85546875" style="280" bestFit="1" customWidth="1"/>
    <col min="4815" max="4815" width="10.5703125" style="280" bestFit="1" customWidth="1"/>
    <col min="4816" max="4816" width="9.5703125" style="280" bestFit="1" customWidth="1"/>
    <col min="4817" max="4817" width="11.42578125" style="280" customWidth="1"/>
    <col min="4818" max="4818" width="10.5703125" style="280" customWidth="1"/>
    <col min="4819" max="4819" width="7.5703125" style="280" customWidth="1"/>
    <col min="4820" max="4820" width="9.5703125" style="280" bestFit="1" customWidth="1"/>
    <col min="4821" max="4821" width="11" style="280" bestFit="1" customWidth="1"/>
    <col min="4822" max="4822" width="10.140625" style="280" bestFit="1" customWidth="1"/>
    <col min="4823" max="4827" width="9.5703125" style="280" bestFit="1" customWidth="1"/>
    <col min="4828" max="4828" width="10.140625" style="280" bestFit="1" customWidth="1"/>
    <col min="4829" max="4830" width="9.5703125" style="280" bestFit="1" customWidth="1"/>
    <col min="4831" max="4831" width="10.28515625" style="280" customWidth="1"/>
    <col min="4832" max="4839" width="9.5703125" style="280" bestFit="1" customWidth="1"/>
    <col min="4840" max="4840" width="9.5703125" style="280" customWidth="1"/>
    <col min="4841" max="4847" width="9.5703125" style="280" bestFit="1" customWidth="1"/>
    <col min="4848" max="4848" width="9.42578125" style="280" customWidth="1"/>
    <col min="4849" max="4864" width="9.5703125" style="280" bestFit="1" customWidth="1"/>
    <col min="4865" max="4866" width="12.5703125" style="280" bestFit="1" customWidth="1"/>
    <col min="4867" max="4867" width="11.42578125" style="280" bestFit="1" customWidth="1"/>
    <col min="4868" max="4868" width="11" style="280" bestFit="1" customWidth="1"/>
    <col min="4869" max="4869" width="11.7109375" style="280" bestFit="1" customWidth="1"/>
    <col min="4870" max="5058" width="9.140625" style="280"/>
    <col min="5059" max="5059" width="6.7109375" style="280" customWidth="1"/>
    <col min="5060" max="5060" width="39.140625" style="280" customWidth="1"/>
    <col min="5061" max="5061" width="9.140625" style="280"/>
    <col min="5062" max="5062" width="10.140625" style="280" customWidth="1"/>
    <col min="5063" max="5063" width="12.7109375" style="280" customWidth="1"/>
    <col min="5064" max="5064" width="12" style="280" customWidth="1"/>
    <col min="5065" max="5065" width="12.85546875" style="280" customWidth="1"/>
    <col min="5066" max="5066" width="11.42578125" style="280" customWidth="1"/>
    <col min="5067" max="5067" width="10.42578125" style="280" customWidth="1"/>
    <col min="5068" max="5068" width="11.7109375" style="280" customWidth="1"/>
    <col min="5069" max="5069" width="11.140625" style="280" customWidth="1"/>
    <col min="5070" max="5070" width="11.85546875" style="280" bestFit="1" customWidth="1"/>
    <col min="5071" max="5071" width="10.5703125" style="280" bestFit="1" customWidth="1"/>
    <col min="5072" max="5072" width="9.5703125" style="280" bestFit="1" customWidth="1"/>
    <col min="5073" max="5073" width="11.42578125" style="280" customWidth="1"/>
    <col min="5074" max="5074" width="10.5703125" style="280" customWidth="1"/>
    <col min="5075" max="5075" width="7.5703125" style="280" customWidth="1"/>
    <col min="5076" max="5076" width="9.5703125" style="280" bestFit="1" customWidth="1"/>
    <col min="5077" max="5077" width="11" style="280" bestFit="1" customWidth="1"/>
    <col min="5078" max="5078" width="10.140625" style="280" bestFit="1" customWidth="1"/>
    <col min="5079" max="5083" width="9.5703125" style="280" bestFit="1" customWidth="1"/>
    <col min="5084" max="5084" width="10.140625" style="280" bestFit="1" customWidth="1"/>
    <col min="5085" max="5086" width="9.5703125" style="280" bestFit="1" customWidth="1"/>
    <col min="5087" max="5087" width="10.28515625" style="280" customWidth="1"/>
    <col min="5088" max="5095" width="9.5703125" style="280" bestFit="1" customWidth="1"/>
    <col min="5096" max="5096" width="9.5703125" style="280" customWidth="1"/>
    <col min="5097" max="5103" width="9.5703125" style="280" bestFit="1" customWidth="1"/>
    <col min="5104" max="5104" width="9.42578125" style="280" customWidth="1"/>
    <col min="5105" max="5120" width="9.5703125" style="280" bestFit="1" customWidth="1"/>
    <col min="5121" max="5122" width="12.5703125" style="280" bestFit="1" customWidth="1"/>
    <col min="5123" max="5123" width="11.42578125" style="280" bestFit="1" customWidth="1"/>
    <col min="5124" max="5124" width="11" style="280" bestFit="1" customWidth="1"/>
    <col min="5125" max="5125" width="11.7109375" style="280" bestFit="1" customWidth="1"/>
    <col min="5126" max="5314" width="9.140625" style="280"/>
    <col min="5315" max="5315" width="6.7109375" style="280" customWidth="1"/>
    <col min="5316" max="5316" width="39.140625" style="280" customWidth="1"/>
    <col min="5317" max="5317" width="9.140625" style="280"/>
    <col min="5318" max="5318" width="10.140625" style="280" customWidth="1"/>
    <col min="5319" max="5319" width="12.7109375" style="280" customWidth="1"/>
    <col min="5320" max="5320" width="12" style="280" customWidth="1"/>
    <col min="5321" max="5321" width="12.85546875" style="280" customWidth="1"/>
    <col min="5322" max="5322" width="11.42578125" style="280" customWidth="1"/>
    <col min="5323" max="5323" width="10.42578125" style="280" customWidth="1"/>
    <col min="5324" max="5324" width="11.7109375" style="280" customWidth="1"/>
    <col min="5325" max="5325" width="11.140625" style="280" customWidth="1"/>
    <col min="5326" max="5326" width="11.85546875" style="280" bestFit="1" customWidth="1"/>
    <col min="5327" max="5327" width="10.5703125" style="280" bestFit="1" customWidth="1"/>
    <col min="5328" max="5328" width="9.5703125" style="280" bestFit="1" customWidth="1"/>
    <col min="5329" max="5329" width="11.42578125" style="280" customWidth="1"/>
    <col min="5330" max="5330" width="10.5703125" style="280" customWidth="1"/>
    <col min="5331" max="5331" width="7.5703125" style="280" customWidth="1"/>
    <col min="5332" max="5332" width="9.5703125" style="280" bestFit="1" customWidth="1"/>
    <col min="5333" max="5333" width="11" style="280" bestFit="1" customWidth="1"/>
    <col min="5334" max="5334" width="10.140625" style="280" bestFit="1" customWidth="1"/>
    <col min="5335" max="5339" width="9.5703125" style="280" bestFit="1" customWidth="1"/>
    <col min="5340" max="5340" width="10.140625" style="280" bestFit="1" customWidth="1"/>
    <col min="5341" max="5342" width="9.5703125" style="280" bestFit="1" customWidth="1"/>
    <col min="5343" max="5343" width="10.28515625" style="280" customWidth="1"/>
    <col min="5344" max="5351" width="9.5703125" style="280" bestFit="1" customWidth="1"/>
    <col min="5352" max="5352" width="9.5703125" style="280" customWidth="1"/>
    <col min="5353" max="5359" width="9.5703125" style="280" bestFit="1" customWidth="1"/>
    <col min="5360" max="5360" width="9.42578125" style="280" customWidth="1"/>
    <col min="5361" max="5376" width="9.5703125" style="280" bestFit="1" customWidth="1"/>
    <col min="5377" max="5378" width="12.5703125" style="280" bestFit="1" customWidth="1"/>
    <col min="5379" max="5379" width="11.42578125" style="280" bestFit="1" customWidth="1"/>
    <col min="5380" max="5380" width="11" style="280" bestFit="1" customWidth="1"/>
    <col min="5381" max="5381" width="11.7109375" style="280" bestFit="1" customWidth="1"/>
    <col min="5382" max="5570" width="9.140625" style="280"/>
    <col min="5571" max="5571" width="6.7109375" style="280" customWidth="1"/>
    <col min="5572" max="5572" width="39.140625" style="280" customWidth="1"/>
    <col min="5573" max="5573" width="9.140625" style="280"/>
    <col min="5574" max="5574" width="10.140625" style="280" customWidth="1"/>
    <col min="5575" max="5575" width="12.7109375" style="280" customWidth="1"/>
    <col min="5576" max="5576" width="12" style="280" customWidth="1"/>
    <col min="5577" max="5577" width="12.85546875" style="280" customWidth="1"/>
    <col min="5578" max="5578" width="11.42578125" style="280" customWidth="1"/>
    <col min="5579" max="5579" width="10.42578125" style="280" customWidth="1"/>
    <col min="5580" max="5580" width="11.7109375" style="280" customWidth="1"/>
    <col min="5581" max="5581" width="11.140625" style="280" customWidth="1"/>
    <col min="5582" max="5582" width="11.85546875" style="280" bestFit="1" customWidth="1"/>
    <col min="5583" max="5583" width="10.5703125" style="280" bestFit="1" customWidth="1"/>
    <col min="5584" max="5584" width="9.5703125" style="280" bestFit="1" customWidth="1"/>
    <col min="5585" max="5585" width="11.42578125" style="280" customWidth="1"/>
    <col min="5586" max="5586" width="10.5703125" style="280" customWidth="1"/>
    <col min="5587" max="5587" width="7.5703125" style="280" customWidth="1"/>
    <col min="5588" max="5588" width="9.5703125" style="280" bestFit="1" customWidth="1"/>
    <col min="5589" max="5589" width="11" style="280" bestFit="1" customWidth="1"/>
    <col min="5590" max="5590" width="10.140625" style="280" bestFit="1" customWidth="1"/>
    <col min="5591" max="5595" width="9.5703125" style="280" bestFit="1" customWidth="1"/>
    <col min="5596" max="5596" width="10.140625" style="280" bestFit="1" customWidth="1"/>
    <col min="5597" max="5598" width="9.5703125" style="280" bestFit="1" customWidth="1"/>
    <col min="5599" max="5599" width="10.28515625" style="280" customWidth="1"/>
    <col min="5600" max="5607" width="9.5703125" style="280" bestFit="1" customWidth="1"/>
    <col min="5608" max="5608" width="9.5703125" style="280" customWidth="1"/>
    <col min="5609" max="5615" width="9.5703125" style="280" bestFit="1" customWidth="1"/>
    <col min="5616" max="5616" width="9.42578125" style="280" customWidth="1"/>
    <col min="5617" max="5632" width="9.5703125" style="280" bestFit="1" customWidth="1"/>
    <col min="5633" max="5634" width="12.5703125" style="280" bestFit="1" customWidth="1"/>
    <col min="5635" max="5635" width="11.42578125" style="280" bestFit="1" customWidth="1"/>
    <col min="5636" max="5636" width="11" style="280" bestFit="1" customWidth="1"/>
    <col min="5637" max="5637" width="11.7109375" style="280" bestFit="1" customWidth="1"/>
    <col min="5638" max="5826" width="9.140625" style="280"/>
    <col min="5827" max="5827" width="6.7109375" style="280" customWidth="1"/>
    <col min="5828" max="5828" width="39.140625" style="280" customWidth="1"/>
    <col min="5829" max="5829" width="9.140625" style="280"/>
    <col min="5830" max="5830" width="10.140625" style="280" customWidth="1"/>
    <col min="5831" max="5831" width="12.7109375" style="280" customWidth="1"/>
    <col min="5832" max="5832" width="12" style="280" customWidth="1"/>
    <col min="5833" max="5833" width="12.85546875" style="280" customWidth="1"/>
    <col min="5834" max="5834" width="11.42578125" style="280" customWidth="1"/>
    <col min="5835" max="5835" width="10.42578125" style="280" customWidth="1"/>
    <col min="5836" max="5836" width="11.7109375" style="280" customWidth="1"/>
    <col min="5837" max="5837" width="11.140625" style="280" customWidth="1"/>
    <col min="5838" max="5838" width="11.85546875" style="280" bestFit="1" customWidth="1"/>
    <col min="5839" max="5839" width="10.5703125" style="280" bestFit="1" customWidth="1"/>
    <col min="5840" max="5840" width="9.5703125" style="280" bestFit="1" customWidth="1"/>
    <col min="5841" max="5841" width="11.42578125" style="280" customWidth="1"/>
    <col min="5842" max="5842" width="10.5703125" style="280" customWidth="1"/>
    <col min="5843" max="5843" width="7.5703125" style="280" customWidth="1"/>
    <col min="5844" max="5844" width="9.5703125" style="280" bestFit="1" customWidth="1"/>
    <col min="5845" max="5845" width="11" style="280" bestFit="1" customWidth="1"/>
    <col min="5846" max="5846" width="10.140625" style="280" bestFit="1" customWidth="1"/>
    <col min="5847" max="5851" width="9.5703125" style="280" bestFit="1" customWidth="1"/>
    <col min="5852" max="5852" width="10.140625" style="280" bestFit="1" customWidth="1"/>
    <col min="5853" max="5854" width="9.5703125" style="280" bestFit="1" customWidth="1"/>
    <col min="5855" max="5855" width="10.28515625" style="280" customWidth="1"/>
    <col min="5856" max="5863" width="9.5703125" style="280" bestFit="1" customWidth="1"/>
    <col min="5864" max="5864" width="9.5703125" style="280" customWidth="1"/>
    <col min="5865" max="5871" width="9.5703125" style="280" bestFit="1" customWidth="1"/>
    <col min="5872" max="5872" width="9.42578125" style="280" customWidth="1"/>
    <col min="5873" max="5888" width="9.5703125" style="280" bestFit="1" customWidth="1"/>
    <col min="5889" max="5890" width="12.5703125" style="280" bestFit="1" customWidth="1"/>
    <col min="5891" max="5891" width="11.42578125" style="280" bestFit="1" customWidth="1"/>
    <col min="5892" max="5892" width="11" style="280" bestFit="1" customWidth="1"/>
    <col min="5893" max="5893" width="11.7109375" style="280" bestFit="1" customWidth="1"/>
    <col min="5894" max="6082" width="9.140625" style="280"/>
    <col min="6083" max="6083" width="6.7109375" style="280" customWidth="1"/>
    <col min="6084" max="6084" width="39.140625" style="280" customWidth="1"/>
    <col min="6085" max="6085" width="9.140625" style="280"/>
    <col min="6086" max="6086" width="10.140625" style="280" customWidth="1"/>
    <col min="6087" max="6087" width="12.7109375" style="280" customWidth="1"/>
    <col min="6088" max="6088" width="12" style="280" customWidth="1"/>
    <col min="6089" max="6089" width="12.85546875" style="280" customWidth="1"/>
    <col min="6090" max="6090" width="11.42578125" style="280" customWidth="1"/>
    <col min="6091" max="6091" width="10.42578125" style="280" customWidth="1"/>
    <col min="6092" max="6092" width="11.7109375" style="280" customWidth="1"/>
    <col min="6093" max="6093" width="11.140625" style="280" customWidth="1"/>
    <col min="6094" max="6094" width="11.85546875" style="280" bestFit="1" customWidth="1"/>
    <col min="6095" max="6095" width="10.5703125" style="280" bestFit="1" customWidth="1"/>
    <col min="6096" max="6096" width="9.5703125" style="280" bestFit="1" customWidth="1"/>
    <col min="6097" max="6097" width="11.42578125" style="280" customWidth="1"/>
    <col min="6098" max="6098" width="10.5703125" style="280" customWidth="1"/>
    <col min="6099" max="6099" width="7.5703125" style="280" customWidth="1"/>
    <col min="6100" max="6100" width="9.5703125" style="280" bestFit="1" customWidth="1"/>
    <col min="6101" max="6101" width="11" style="280" bestFit="1" customWidth="1"/>
    <col min="6102" max="6102" width="10.140625" style="280" bestFit="1" customWidth="1"/>
    <col min="6103" max="6107" width="9.5703125" style="280" bestFit="1" customWidth="1"/>
    <col min="6108" max="6108" width="10.140625" style="280" bestFit="1" customWidth="1"/>
    <col min="6109" max="6110" width="9.5703125" style="280" bestFit="1" customWidth="1"/>
    <col min="6111" max="6111" width="10.28515625" style="280" customWidth="1"/>
    <col min="6112" max="6119" width="9.5703125" style="280" bestFit="1" customWidth="1"/>
    <col min="6120" max="6120" width="9.5703125" style="280" customWidth="1"/>
    <col min="6121" max="6127" width="9.5703125" style="280" bestFit="1" customWidth="1"/>
    <col min="6128" max="6128" width="9.42578125" style="280" customWidth="1"/>
    <col min="6129" max="6144" width="9.5703125" style="280" bestFit="1" customWidth="1"/>
    <col min="6145" max="6146" width="12.5703125" style="280" bestFit="1" customWidth="1"/>
    <col min="6147" max="6147" width="11.42578125" style="280" bestFit="1" customWidth="1"/>
    <col min="6148" max="6148" width="11" style="280" bestFit="1" customWidth="1"/>
    <col min="6149" max="6149" width="11.7109375" style="280" bestFit="1" customWidth="1"/>
    <col min="6150" max="6338" width="9.140625" style="280"/>
    <col min="6339" max="6339" width="6.7109375" style="280" customWidth="1"/>
    <col min="6340" max="6340" width="39.140625" style="280" customWidth="1"/>
    <col min="6341" max="6341" width="9.140625" style="280"/>
    <col min="6342" max="6342" width="10.140625" style="280" customWidth="1"/>
    <col min="6343" max="6343" width="12.7109375" style="280" customWidth="1"/>
    <col min="6344" max="6344" width="12" style="280" customWidth="1"/>
    <col min="6345" max="6345" width="12.85546875" style="280" customWidth="1"/>
    <col min="6346" max="6346" width="11.42578125" style="280" customWidth="1"/>
    <col min="6347" max="6347" width="10.42578125" style="280" customWidth="1"/>
    <col min="6348" max="6348" width="11.7109375" style="280" customWidth="1"/>
    <col min="6349" max="6349" width="11.140625" style="280" customWidth="1"/>
    <col min="6350" max="6350" width="11.85546875" style="280" bestFit="1" customWidth="1"/>
    <col min="6351" max="6351" width="10.5703125" style="280" bestFit="1" customWidth="1"/>
    <col min="6352" max="6352" width="9.5703125" style="280" bestFit="1" customWidth="1"/>
    <col min="6353" max="6353" width="11.42578125" style="280" customWidth="1"/>
    <col min="6354" max="6354" width="10.5703125" style="280" customWidth="1"/>
    <col min="6355" max="6355" width="7.5703125" style="280" customWidth="1"/>
    <col min="6356" max="6356" width="9.5703125" style="280" bestFit="1" customWidth="1"/>
    <col min="6357" max="6357" width="11" style="280" bestFit="1" customWidth="1"/>
    <col min="6358" max="6358" width="10.140625" style="280" bestFit="1" customWidth="1"/>
    <col min="6359" max="6363" width="9.5703125" style="280" bestFit="1" customWidth="1"/>
    <col min="6364" max="6364" width="10.140625" style="280" bestFit="1" customWidth="1"/>
    <col min="6365" max="6366" width="9.5703125" style="280" bestFit="1" customWidth="1"/>
    <col min="6367" max="6367" width="10.28515625" style="280" customWidth="1"/>
    <col min="6368" max="6375" width="9.5703125" style="280" bestFit="1" customWidth="1"/>
    <col min="6376" max="6376" width="9.5703125" style="280" customWidth="1"/>
    <col min="6377" max="6383" width="9.5703125" style="280" bestFit="1" customWidth="1"/>
    <col min="6384" max="6384" width="9.42578125" style="280" customWidth="1"/>
    <col min="6385" max="6400" width="9.5703125" style="280" bestFit="1" customWidth="1"/>
    <col min="6401" max="6402" width="12.5703125" style="280" bestFit="1" customWidth="1"/>
    <col min="6403" max="6403" width="11.42578125" style="280" bestFit="1" customWidth="1"/>
    <col min="6404" max="6404" width="11" style="280" bestFit="1" customWidth="1"/>
    <col min="6405" max="6405" width="11.7109375" style="280" bestFit="1" customWidth="1"/>
    <col min="6406" max="6594" width="9.140625" style="280"/>
    <col min="6595" max="6595" width="6.7109375" style="280" customWidth="1"/>
    <col min="6596" max="6596" width="39.140625" style="280" customWidth="1"/>
    <col min="6597" max="6597" width="9.140625" style="280"/>
    <col min="6598" max="6598" width="10.140625" style="280" customWidth="1"/>
    <col min="6599" max="6599" width="12.7109375" style="280" customWidth="1"/>
    <col min="6600" max="6600" width="12" style="280" customWidth="1"/>
    <col min="6601" max="6601" width="12.85546875" style="280" customWidth="1"/>
    <col min="6602" max="6602" width="11.42578125" style="280" customWidth="1"/>
    <col min="6603" max="6603" width="10.42578125" style="280" customWidth="1"/>
    <col min="6604" max="6604" width="11.7109375" style="280" customWidth="1"/>
    <col min="6605" max="6605" width="11.140625" style="280" customWidth="1"/>
    <col min="6606" max="6606" width="11.85546875" style="280" bestFit="1" customWidth="1"/>
    <col min="6607" max="6607" width="10.5703125" style="280" bestFit="1" customWidth="1"/>
    <col min="6608" max="6608" width="9.5703125" style="280" bestFit="1" customWidth="1"/>
    <col min="6609" max="6609" width="11.42578125" style="280" customWidth="1"/>
    <col min="6610" max="6610" width="10.5703125" style="280" customWidth="1"/>
    <col min="6611" max="6611" width="7.5703125" style="280" customWidth="1"/>
    <col min="6612" max="6612" width="9.5703125" style="280" bestFit="1" customWidth="1"/>
    <col min="6613" max="6613" width="11" style="280" bestFit="1" customWidth="1"/>
    <col min="6614" max="6614" width="10.140625" style="280" bestFit="1" customWidth="1"/>
    <col min="6615" max="6619" width="9.5703125" style="280" bestFit="1" customWidth="1"/>
    <col min="6620" max="6620" width="10.140625" style="280" bestFit="1" customWidth="1"/>
    <col min="6621" max="6622" width="9.5703125" style="280" bestFit="1" customWidth="1"/>
    <col min="6623" max="6623" width="10.28515625" style="280" customWidth="1"/>
    <col min="6624" max="6631" width="9.5703125" style="280" bestFit="1" customWidth="1"/>
    <col min="6632" max="6632" width="9.5703125" style="280" customWidth="1"/>
    <col min="6633" max="6639" width="9.5703125" style="280" bestFit="1" customWidth="1"/>
    <col min="6640" max="6640" width="9.42578125" style="280" customWidth="1"/>
    <col min="6641" max="6656" width="9.5703125" style="280" bestFit="1" customWidth="1"/>
    <col min="6657" max="6658" width="12.5703125" style="280" bestFit="1" customWidth="1"/>
    <col min="6659" max="6659" width="11.42578125" style="280" bestFit="1" customWidth="1"/>
    <col min="6660" max="6660" width="11" style="280" bestFit="1" customWidth="1"/>
    <col min="6661" max="6661" width="11.7109375" style="280" bestFit="1" customWidth="1"/>
    <col min="6662" max="6850" width="9.140625" style="280"/>
    <col min="6851" max="6851" width="6.7109375" style="280" customWidth="1"/>
    <col min="6852" max="6852" width="39.140625" style="280" customWidth="1"/>
    <col min="6853" max="6853" width="9.140625" style="280"/>
    <col min="6854" max="6854" width="10.140625" style="280" customWidth="1"/>
    <col min="6855" max="6855" width="12.7109375" style="280" customWidth="1"/>
    <col min="6856" max="6856" width="12" style="280" customWidth="1"/>
    <col min="6857" max="6857" width="12.85546875" style="280" customWidth="1"/>
    <col min="6858" max="6858" width="11.42578125" style="280" customWidth="1"/>
    <col min="6859" max="6859" width="10.42578125" style="280" customWidth="1"/>
    <col min="6860" max="6860" width="11.7109375" style="280" customWidth="1"/>
    <col min="6861" max="6861" width="11.140625" style="280" customWidth="1"/>
    <col min="6862" max="6862" width="11.85546875" style="280" bestFit="1" customWidth="1"/>
    <col min="6863" max="6863" width="10.5703125" style="280" bestFit="1" customWidth="1"/>
    <col min="6864" max="6864" width="9.5703125" style="280" bestFit="1" customWidth="1"/>
    <col min="6865" max="6865" width="11.42578125" style="280" customWidth="1"/>
    <col min="6866" max="6866" width="10.5703125" style="280" customWidth="1"/>
    <col min="6867" max="6867" width="7.5703125" style="280" customWidth="1"/>
    <col min="6868" max="6868" width="9.5703125" style="280" bestFit="1" customWidth="1"/>
    <col min="6869" max="6869" width="11" style="280" bestFit="1" customWidth="1"/>
    <col min="6870" max="6870" width="10.140625" style="280" bestFit="1" customWidth="1"/>
    <col min="6871" max="6875" width="9.5703125" style="280" bestFit="1" customWidth="1"/>
    <col min="6876" max="6876" width="10.140625" style="280" bestFit="1" customWidth="1"/>
    <col min="6877" max="6878" width="9.5703125" style="280" bestFit="1" customWidth="1"/>
    <col min="6879" max="6879" width="10.28515625" style="280" customWidth="1"/>
    <col min="6880" max="6887" width="9.5703125" style="280" bestFit="1" customWidth="1"/>
    <col min="6888" max="6888" width="9.5703125" style="280" customWidth="1"/>
    <col min="6889" max="6895" width="9.5703125" style="280" bestFit="1" customWidth="1"/>
    <col min="6896" max="6896" width="9.42578125" style="280" customWidth="1"/>
    <col min="6897" max="6912" width="9.5703125" style="280" bestFit="1" customWidth="1"/>
    <col min="6913" max="6914" width="12.5703125" style="280" bestFit="1" customWidth="1"/>
    <col min="6915" max="6915" width="11.42578125" style="280" bestFit="1" customWidth="1"/>
    <col min="6916" max="6916" width="11" style="280" bestFit="1" customWidth="1"/>
    <col min="6917" max="6917" width="11.7109375" style="280" bestFit="1" customWidth="1"/>
    <col min="6918" max="7106" width="9.140625" style="280"/>
    <col min="7107" max="7107" width="6.7109375" style="280" customWidth="1"/>
    <col min="7108" max="7108" width="39.140625" style="280" customWidth="1"/>
    <col min="7109" max="7109" width="9.140625" style="280"/>
    <col min="7110" max="7110" width="10.140625" style="280" customWidth="1"/>
    <col min="7111" max="7111" width="12.7109375" style="280" customWidth="1"/>
    <col min="7112" max="7112" width="12" style="280" customWidth="1"/>
    <col min="7113" max="7113" width="12.85546875" style="280" customWidth="1"/>
    <col min="7114" max="7114" width="11.42578125" style="280" customWidth="1"/>
    <col min="7115" max="7115" width="10.42578125" style="280" customWidth="1"/>
    <col min="7116" max="7116" width="11.7109375" style="280" customWidth="1"/>
    <col min="7117" max="7117" width="11.140625" style="280" customWidth="1"/>
    <col min="7118" max="7118" width="11.85546875" style="280" bestFit="1" customWidth="1"/>
    <col min="7119" max="7119" width="10.5703125" style="280" bestFit="1" customWidth="1"/>
    <col min="7120" max="7120" width="9.5703125" style="280" bestFit="1" customWidth="1"/>
    <col min="7121" max="7121" width="11.42578125" style="280" customWidth="1"/>
    <col min="7122" max="7122" width="10.5703125" style="280" customWidth="1"/>
    <col min="7123" max="7123" width="7.5703125" style="280" customWidth="1"/>
    <col min="7124" max="7124" width="9.5703125" style="280" bestFit="1" customWidth="1"/>
    <col min="7125" max="7125" width="11" style="280" bestFit="1" customWidth="1"/>
    <col min="7126" max="7126" width="10.140625" style="280" bestFit="1" customWidth="1"/>
    <col min="7127" max="7131" width="9.5703125" style="280" bestFit="1" customWidth="1"/>
    <col min="7132" max="7132" width="10.140625" style="280" bestFit="1" customWidth="1"/>
    <col min="7133" max="7134" width="9.5703125" style="280" bestFit="1" customWidth="1"/>
    <col min="7135" max="7135" width="10.28515625" style="280" customWidth="1"/>
    <col min="7136" max="7143" width="9.5703125" style="280" bestFit="1" customWidth="1"/>
    <col min="7144" max="7144" width="9.5703125" style="280" customWidth="1"/>
    <col min="7145" max="7151" width="9.5703125" style="280" bestFit="1" customWidth="1"/>
    <col min="7152" max="7152" width="9.42578125" style="280" customWidth="1"/>
    <col min="7153" max="7168" width="9.5703125" style="280" bestFit="1" customWidth="1"/>
    <col min="7169" max="7170" width="12.5703125" style="280" bestFit="1" customWidth="1"/>
    <col min="7171" max="7171" width="11.42578125" style="280" bestFit="1" customWidth="1"/>
    <col min="7172" max="7172" width="11" style="280" bestFit="1" customWidth="1"/>
    <col min="7173" max="7173" width="11.7109375" style="280" bestFit="1" customWidth="1"/>
    <col min="7174" max="7362" width="9.140625" style="280"/>
    <col min="7363" max="7363" width="6.7109375" style="280" customWidth="1"/>
    <col min="7364" max="7364" width="39.140625" style="280" customWidth="1"/>
    <col min="7365" max="7365" width="9.140625" style="280"/>
    <col min="7366" max="7366" width="10.140625" style="280" customWidth="1"/>
    <col min="7367" max="7367" width="12.7109375" style="280" customWidth="1"/>
    <col min="7368" max="7368" width="12" style="280" customWidth="1"/>
    <col min="7369" max="7369" width="12.85546875" style="280" customWidth="1"/>
    <col min="7370" max="7370" width="11.42578125" style="280" customWidth="1"/>
    <col min="7371" max="7371" width="10.42578125" style="280" customWidth="1"/>
    <col min="7372" max="7372" width="11.7109375" style="280" customWidth="1"/>
    <col min="7373" max="7373" width="11.140625" style="280" customWidth="1"/>
    <col min="7374" max="7374" width="11.85546875" style="280" bestFit="1" customWidth="1"/>
    <col min="7375" max="7375" width="10.5703125" style="280" bestFit="1" customWidth="1"/>
    <col min="7376" max="7376" width="9.5703125" style="280" bestFit="1" customWidth="1"/>
    <col min="7377" max="7377" width="11.42578125" style="280" customWidth="1"/>
    <col min="7378" max="7378" width="10.5703125" style="280" customWidth="1"/>
    <col min="7379" max="7379" width="7.5703125" style="280" customWidth="1"/>
    <col min="7380" max="7380" width="9.5703125" style="280" bestFit="1" customWidth="1"/>
    <col min="7381" max="7381" width="11" style="280" bestFit="1" customWidth="1"/>
    <col min="7382" max="7382" width="10.140625" style="280" bestFit="1" customWidth="1"/>
    <col min="7383" max="7387" width="9.5703125" style="280" bestFit="1" customWidth="1"/>
    <col min="7388" max="7388" width="10.140625" style="280" bestFit="1" customWidth="1"/>
    <col min="7389" max="7390" width="9.5703125" style="280" bestFit="1" customWidth="1"/>
    <col min="7391" max="7391" width="10.28515625" style="280" customWidth="1"/>
    <col min="7392" max="7399" width="9.5703125" style="280" bestFit="1" customWidth="1"/>
    <col min="7400" max="7400" width="9.5703125" style="280" customWidth="1"/>
    <col min="7401" max="7407" width="9.5703125" style="280" bestFit="1" customWidth="1"/>
    <col min="7408" max="7408" width="9.42578125" style="280" customWidth="1"/>
    <col min="7409" max="7424" width="9.5703125" style="280" bestFit="1" customWidth="1"/>
    <col min="7425" max="7426" width="12.5703125" style="280" bestFit="1" customWidth="1"/>
    <col min="7427" max="7427" width="11.42578125" style="280" bestFit="1" customWidth="1"/>
    <col min="7428" max="7428" width="11" style="280" bestFit="1" customWidth="1"/>
    <col min="7429" max="7429" width="11.7109375" style="280" bestFit="1" customWidth="1"/>
    <col min="7430" max="7618" width="9.140625" style="280"/>
    <col min="7619" max="7619" width="6.7109375" style="280" customWidth="1"/>
    <col min="7620" max="7620" width="39.140625" style="280" customWidth="1"/>
    <col min="7621" max="7621" width="9.140625" style="280"/>
    <col min="7622" max="7622" width="10.140625" style="280" customWidth="1"/>
    <col min="7623" max="7623" width="12.7109375" style="280" customWidth="1"/>
    <col min="7624" max="7624" width="12" style="280" customWidth="1"/>
    <col min="7625" max="7625" width="12.85546875" style="280" customWidth="1"/>
    <col min="7626" max="7626" width="11.42578125" style="280" customWidth="1"/>
    <col min="7627" max="7627" width="10.42578125" style="280" customWidth="1"/>
    <col min="7628" max="7628" width="11.7109375" style="280" customWidth="1"/>
    <col min="7629" max="7629" width="11.140625" style="280" customWidth="1"/>
    <col min="7630" max="7630" width="11.85546875" style="280" bestFit="1" customWidth="1"/>
    <col min="7631" max="7631" width="10.5703125" style="280" bestFit="1" customWidth="1"/>
    <col min="7632" max="7632" width="9.5703125" style="280" bestFit="1" customWidth="1"/>
    <col min="7633" max="7633" width="11.42578125" style="280" customWidth="1"/>
    <col min="7634" max="7634" width="10.5703125" style="280" customWidth="1"/>
    <col min="7635" max="7635" width="7.5703125" style="280" customWidth="1"/>
    <col min="7636" max="7636" width="9.5703125" style="280" bestFit="1" customWidth="1"/>
    <col min="7637" max="7637" width="11" style="280" bestFit="1" customWidth="1"/>
    <col min="7638" max="7638" width="10.140625" style="280" bestFit="1" customWidth="1"/>
    <col min="7639" max="7643" width="9.5703125" style="280" bestFit="1" customWidth="1"/>
    <col min="7644" max="7644" width="10.140625" style="280" bestFit="1" customWidth="1"/>
    <col min="7645" max="7646" width="9.5703125" style="280" bestFit="1" customWidth="1"/>
    <col min="7647" max="7647" width="10.28515625" style="280" customWidth="1"/>
    <col min="7648" max="7655" width="9.5703125" style="280" bestFit="1" customWidth="1"/>
    <col min="7656" max="7656" width="9.5703125" style="280" customWidth="1"/>
    <col min="7657" max="7663" width="9.5703125" style="280" bestFit="1" customWidth="1"/>
    <col min="7664" max="7664" width="9.42578125" style="280" customWidth="1"/>
    <col min="7665" max="7680" width="9.5703125" style="280" bestFit="1" customWidth="1"/>
    <col min="7681" max="7682" width="12.5703125" style="280" bestFit="1" customWidth="1"/>
    <col min="7683" max="7683" width="11.42578125" style="280" bestFit="1" customWidth="1"/>
    <col min="7684" max="7684" width="11" style="280" bestFit="1" customWidth="1"/>
    <col min="7685" max="7685" width="11.7109375" style="280" bestFit="1" customWidth="1"/>
    <col min="7686" max="7874" width="9.140625" style="280"/>
    <col min="7875" max="7875" width="6.7109375" style="280" customWidth="1"/>
    <col min="7876" max="7876" width="39.140625" style="280" customWidth="1"/>
    <col min="7877" max="7877" width="9.140625" style="280"/>
    <col min="7878" max="7878" width="10.140625" style="280" customWidth="1"/>
    <col min="7879" max="7879" width="12.7109375" style="280" customWidth="1"/>
    <col min="7880" max="7880" width="12" style="280" customWidth="1"/>
    <col min="7881" max="7881" width="12.85546875" style="280" customWidth="1"/>
    <col min="7882" max="7882" width="11.42578125" style="280" customWidth="1"/>
    <col min="7883" max="7883" width="10.42578125" style="280" customWidth="1"/>
    <col min="7884" max="7884" width="11.7109375" style="280" customWidth="1"/>
    <col min="7885" max="7885" width="11.140625" style="280" customWidth="1"/>
    <col min="7886" max="7886" width="11.85546875" style="280" bestFit="1" customWidth="1"/>
    <col min="7887" max="7887" width="10.5703125" style="280" bestFit="1" customWidth="1"/>
    <col min="7888" max="7888" width="9.5703125" style="280" bestFit="1" customWidth="1"/>
    <col min="7889" max="7889" width="11.42578125" style="280" customWidth="1"/>
    <col min="7890" max="7890" width="10.5703125" style="280" customWidth="1"/>
    <col min="7891" max="7891" width="7.5703125" style="280" customWidth="1"/>
    <col min="7892" max="7892" width="9.5703125" style="280" bestFit="1" customWidth="1"/>
    <col min="7893" max="7893" width="11" style="280" bestFit="1" customWidth="1"/>
    <col min="7894" max="7894" width="10.140625" style="280" bestFit="1" customWidth="1"/>
    <col min="7895" max="7899" width="9.5703125" style="280" bestFit="1" customWidth="1"/>
    <col min="7900" max="7900" width="10.140625" style="280" bestFit="1" customWidth="1"/>
    <col min="7901" max="7902" width="9.5703125" style="280" bestFit="1" customWidth="1"/>
    <col min="7903" max="7903" width="10.28515625" style="280" customWidth="1"/>
    <col min="7904" max="7911" width="9.5703125" style="280" bestFit="1" customWidth="1"/>
    <col min="7912" max="7912" width="9.5703125" style="280" customWidth="1"/>
    <col min="7913" max="7919" width="9.5703125" style="280" bestFit="1" customWidth="1"/>
    <col min="7920" max="7920" width="9.42578125" style="280" customWidth="1"/>
    <col min="7921" max="7936" width="9.5703125" style="280" bestFit="1" customWidth="1"/>
    <col min="7937" max="7938" width="12.5703125" style="280" bestFit="1" customWidth="1"/>
    <col min="7939" max="7939" width="11.42578125" style="280" bestFit="1" customWidth="1"/>
    <col min="7940" max="7940" width="11" style="280" bestFit="1" customWidth="1"/>
    <col min="7941" max="7941" width="11.7109375" style="280" bestFit="1" customWidth="1"/>
    <col min="7942" max="8130" width="9.140625" style="280"/>
    <col min="8131" max="8131" width="6.7109375" style="280" customWidth="1"/>
    <col min="8132" max="8132" width="39.140625" style="280" customWidth="1"/>
    <col min="8133" max="8133" width="9.140625" style="280"/>
    <col min="8134" max="8134" width="10.140625" style="280" customWidth="1"/>
    <col min="8135" max="8135" width="12.7109375" style="280" customWidth="1"/>
    <col min="8136" max="8136" width="12" style="280" customWidth="1"/>
    <col min="8137" max="8137" width="12.85546875" style="280" customWidth="1"/>
    <col min="8138" max="8138" width="11.42578125" style="280" customWidth="1"/>
    <col min="8139" max="8139" width="10.42578125" style="280" customWidth="1"/>
    <col min="8140" max="8140" width="11.7109375" style="280" customWidth="1"/>
    <col min="8141" max="8141" width="11.140625" style="280" customWidth="1"/>
    <col min="8142" max="8142" width="11.85546875" style="280" bestFit="1" customWidth="1"/>
    <col min="8143" max="8143" width="10.5703125" style="280" bestFit="1" customWidth="1"/>
    <col min="8144" max="8144" width="9.5703125" style="280" bestFit="1" customWidth="1"/>
    <col min="8145" max="8145" width="11.42578125" style="280" customWidth="1"/>
    <col min="8146" max="8146" width="10.5703125" style="280" customWidth="1"/>
    <col min="8147" max="8147" width="7.5703125" style="280" customWidth="1"/>
    <col min="8148" max="8148" width="9.5703125" style="280" bestFit="1" customWidth="1"/>
    <col min="8149" max="8149" width="11" style="280" bestFit="1" customWidth="1"/>
    <col min="8150" max="8150" width="10.140625" style="280" bestFit="1" customWidth="1"/>
    <col min="8151" max="8155" width="9.5703125" style="280" bestFit="1" customWidth="1"/>
    <col min="8156" max="8156" width="10.140625" style="280" bestFit="1" customWidth="1"/>
    <col min="8157" max="8158" width="9.5703125" style="280" bestFit="1" customWidth="1"/>
    <col min="8159" max="8159" width="10.28515625" style="280" customWidth="1"/>
    <col min="8160" max="8167" width="9.5703125" style="280" bestFit="1" customWidth="1"/>
    <col min="8168" max="8168" width="9.5703125" style="280" customWidth="1"/>
    <col min="8169" max="8175" width="9.5703125" style="280" bestFit="1" customWidth="1"/>
    <col min="8176" max="8176" width="9.42578125" style="280" customWidth="1"/>
    <col min="8177" max="8192" width="9.5703125" style="280" bestFit="1" customWidth="1"/>
    <col min="8193" max="8194" width="12.5703125" style="280" bestFit="1" customWidth="1"/>
    <col min="8195" max="8195" width="11.42578125" style="280" bestFit="1" customWidth="1"/>
    <col min="8196" max="8196" width="11" style="280" bestFit="1" customWidth="1"/>
    <col min="8197" max="8197" width="11.7109375" style="280" bestFit="1" customWidth="1"/>
    <col min="8198" max="8386" width="9.140625" style="280"/>
    <col min="8387" max="8387" width="6.7109375" style="280" customWidth="1"/>
    <col min="8388" max="8388" width="39.140625" style="280" customWidth="1"/>
    <col min="8389" max="8389" width="9.140625" style="280"/>
    <col min="8390" max="8390" width="10.140625" style="280" customWidth="1"/>
    <col min="8391" max="8391" width="12.7109375" style="280" customWidth="1"/>
    <col min="8392" max="8392" width="12" style="280" customWidth="1"/>
    <col min="8393" max="8393" width="12.85546875" style="280" customWidth="1"/>
    <col min="8394" max="8394" width="11.42578125" style="280" customWidth="1"/>
    <col min="8395" max="8395" width="10.42578125" style="280" customWidth="1"/>
    <col min="8396" max="8396" width="11.7109375" style="280" customWidth="1"/>
    <col min="8397" max="8397" width="11.140625" style="280" customWidth="1"/>
    <col min="8398" max="8398" width="11.85546875" style="280" bestFit="1" customWidth="1"/>
    <col min="8399" max="8399" width="10.5703125" style="280" bestFit="1" customWidth="1"/>
    <col min="8400" max="8400" width="9.5703125" style="280" bestFit="1" customWidth="1"/>
    <col min="8401" max="8401" width="11.42578125" style="280" customWidth="1"/>
    <col min="8402" max="8402" width="10.5703125" style="280" customWidth="1"/>
    <col min="8403" max="8403" width="7.5703125" style="280" customWidth="1"/>
    <col min="8404" max="8404" width="9.5703125" style="280" bestFit="1" customWidth="1"/>
    <col min="8405" max="8405" width="11" style="280" bestFit="1" customWidth="1"/>
    <col min="8406" max="8406" width="10.140625" style="280" bestFit="1" customWidth="1"/>
    <col min="8407" max="8411" width="9.5703125" style="280" bestFit="1" customWidth="1"/>
    <col min="8412" max="8412" width="10.140625" style="280" bestFit="1" customWidth="1"/>
    <col min="8413" max="8414" width="9.5703125" style="280" bestFit="1" customWidth="1"/>
    <col min="8415" max="8415" width="10.28515625" style="280" customWidth="1"/>
    <col min="8416" max="8423" width="9.5703125" style="280" bestFit="1" customWidth="1"/>
    <col min="8424" max="8424" width="9.5703125" style="280" customWidth="1"/>
    <col min="8425" max="8431" width="9.5703125" style="280" bestFit="1" customWidth="1"/>
    <col min="8432" max="8432" width="9.42578125" style="280" customWidth="1"/>
    <col min="8433" max="8448" width="9.5703125" style="280" bestFit="1" customWidth="1"/>
    <col min="8449" max="8450" width="12.5703125" style="280" bestFit="1" customWidth="1"/>
    <col min="8451" max="8451" width="11.42578125" style="280" bestFit="1" customWidth="1"/>
    <col min="8452" max="8452" width="11" style="280" bestFit="1" customWidth="1"/>
    <col min="8453" max="8453" width="11.7109375" style="280" bestFit="1" customWidth="1"/>
    <col min="8454" max="8642" width="9.140625" style="280"/>
    <col min="8643" max="8643" width="6.7109375" style="280" customWidth="1"/>
    <col min="8644" max="8644" width="39.140625" style="280" customWidth="1"/>
    <col min="8645" max="8645" width="9.140625" style="280"/>
    <col min="8646" max="8646" width="10.140625" style="280" customWidth="1"/>
    <col min="8647" max="8647" width="12.7109375" style="280" customWidth="1"/>
    <col min="8648" max="8648" width="12" style="280" customWidth="1"/>
    <col min="8649" max="8649" width="12.85546875" style="280" customWidth="1"/>
    <col min="8650" max="8650" width="11.42578125" style="280" customWidth="1"/>
    <col min="8651" max="8651" width="10.42578125" style="280" customWidth="1"/>
    <col min="8652" max="8652" width="11.7109375" style="280" customWidth="1"/>
    <col min="8653" max="8653" width="11.140625" style="280" customWidth="1"/>
    <col min="8654" max="8654" width="11.85546875" style="280" bestFit="1" customWidth="1"/>
    <col min="8655" max="8655" width="10.5703125" style="280" bestFit="1" customWidth="1"/>
    <col min="8656" max="8656" width="9.5703125" style="280" bestFit="1" customWidth="1"/>
    <col min="8657" max="8657" width="11.42578125" style="280" customWidth="1"/>
    <col min="8658" max="8658" width="10.5703125" style="280" customWidth="1"/>
    <col min="8659" max="8659" width="7.5703125" style="280" customWidth="1"/>
    <col min="8660" max="8660" width="9.5703125" style="280" bestFit="1" customWidth="1"/>
    <col min="8661" max="8661" width="11" style="280" bestFit="1" customWidth="1"/>
    <col min="8662" max="8662" width="10.140625" style="280" bestFit="1" customWidth="1"/>
    <col min="8663" max="8667" width="9.5703125" style="280" bestFit="1" customWidth="1"/>
    <col min="8668" max="8668" width="10.140625" style="280" bestFit="1" customWidth="1"/>
    <col min="8669" max="8670" width="9.5703125" style="280" bestFit="1" customWidth="1"/>
    <col min="8671" max="8671" width="10.28515625" style="280" customWidth="1"/>
    <col min="8672" max="8679" width="9.5703125" style="280" bestFit="1" customWidth="1"/>
    <col min="8680" max="8680" width="9.5703125" style="280" customWidth="1"/>
    <col min="8681" max="8687" width="9.5703125" style="280" bestFit="1" customWidth="1"/>
    <col min="8688" max="8688" width="9.42578125" style="280" customWidth="1"/>
    <col min="8689" max="8704" width="9.5703125" style="280" bestFit="1" customWidth="1"/>
    <col min="8705" max="8706" width="12.5703125" style="280" bestFit="1" customWidth="1"/>
    <col min="8707" max="8707" width="11.42578125" style="280" bestFit="1" customWidth="1"/>
    <col min="8708" max="8708" width="11" style="280" bestFit="1" customWidth="1"/>
    <col min="8709" max="8709" width="11.7109375" style="280" bestFit="1" customWidth="1"/>
    <col min="8710" max="8898" width="9.140625" style="280"/>
    <col min="8899" max="8899" width="6.7109375" style="280" customWidth="1"/>
    <col min="8900" max="8900" width="39.140625" style="280" customWidth="1"/>
    <col min="8901" max="8901" width="9.140625" style="280"/>
    <col min="8902" max="8902" width="10.140625" style="280" customWidth="1"/>
    <col min="8903" max="8903" width="12.7109375" style="280" customWidth="1"/>
    <col min="8904" max="8904" width="12" style="280" customWidth="1"/>
    <col min="8905" max="8905" width="12.85546875" style="280" customWidth="1"/>
    <col min="8906" max="8906" width="11.42578125" style="280" customWidth="1"/>
    <col min="8907" max="8907" width="10.42578125" style="280" customWidth="1"/>
    <col min="8908" max="8908" width="11.7109375" style="280" customWidth="1"/>
    <col min="8909" max="8909" width="11.140625" style="280" customWidth="1"/>
    <col min="8910" max="8910" width="11.85546875" style="280" bestFit="1" customWidth="1"/>
    <col min="8911" max="8911" width="10.5703125" style="280" bestFit="1" customWidth="1"/>
    <col min="8912" max="8912" width="9.5703125" style="280" bestFit="1" customWidth="1"/>
    <col min="8913" max="8913" width="11.42578125" style="280" customWidth="1"/>
    <col min="8914" max="8914" width="10.5703125" style="280" customWidth="1"/>
    <col min="8915" max="8915" width="7.5703125" style="280" customWidth="1"/>
    <col min="8916" max="8916" width="9.5703125" style="280" bestFit="1" customWidth="1"/>
    <col min="8917" max="8917" width="11" style="280" bestFit="1" customWidth="1"/>
    <col min="8918" max="8918" width="10.140625" style="280" bestFit="1" customWidth="1"/>
    <col min="8919" max="8923" width="9.5703125" style="280" bestFit="1" customWidth="1"/>
    <col min="8924" max="8924" width="10.140625" style="280" bestFit="1" customWidth="1"/>
    <col min="8925" max="8926" width="9.5703125" style="280" bestFit="1" customWidth="1"/>
    <col min="8927" max="8927" width="10.28515625" style="280" customWidth="1"/>
    <col min="8928" max="8935" width="9.5703125" style="280" bestFit="1" customWidth="1"/>
    <col min="8936" max="8936" width="9.5703125" style="280" customWidth="1"/>
    <col min="8937" max="8943" width="9.5703125" style="280" bestFit="1" customWidth="1"/>
    <col min="8944" max="8944" width="9.42578125" style="280" customWidth="1"/>
    <col min="8945" max="8960" width="9.5703125" style="280" bestFit="1" customWidth="1"/>
    <col min="8961" max="8962" width="12.5703125" style="280" bestFit="1" customWidth="1"/>
    <col min="8963" max="8963" width="11.42578125" style="280" bestFit="1" customWidth="1"/>
    <col min="8964" max="8964" width="11" style="280" bestFit="1" customWidth="1"/>
    <col min="8965" max="8965" width="11.7109375" style="280" bestFit="1" customWidth="1"/>
    <col min="8966" max="9154" width="9.140625" style="280"/>
    <col min="9155" max="9155" width="6.7109375" style="280" customWidth="1"/>
    <col min="9156" max="9156" width="39.140625" style="280" customWidth="1"/>
    <col min="9157" max="9157" width="9.140625" style="280"/>
    <col min="9158" max="9158" width="10.140625" style="280" customWidth="1"/>
    <col min="9159" max="9159" width="12.7109375" style="280" customWidth="1"/>
    <col min="9160" max="9160" width="12" style="280" customWidth="1"/>
    <col min="9161" max="9161" width="12.85546875" style="280" customWidth="1"/>
    <col min="9162" max="9162" width="11.42578125" style="280" customWidth="1"/>
    <col min="9163" max="9163" width="10.42578125" style="280" customWidth="1"/>
    <col min="9164" max="9164" width="11.7109375" style="280" customWidth="1"/>
    <col min="9165" max="9165" width="11.140625" style="280" customWidth="1"/>
    <col min="9166" max="9166" width="11.85546875" style="280" bestFit="1" customWidth="1"/>
    <col min="9167" max="9167" width="10.5703125" style="280" bestFit="1" customWidth="1"/>
    <col min="9168" max="9168" width="9.5703125" style="280" bestFit="1" customWidth="1"/>
    <col min="9169" max="9169" width="11.42578125" style="280" customWidth="1"/>
    <col min="9170" max="9170" width="10.5703125" style="280" customWidth="1"/>
    <col min="9171" max="9171" width="7.5703125" style="280" customWidth="1"/>
    <col min="9172" max="9172" width="9.5703125" style="280" bestFit="1" customWidth="1"/>
    <col min="9173" max="9173" width="11" style="280" bestFit="1" customWidth="1"/>
    <col min="9174" max="9174" width="10.140625" style="280" bestFit="1" customWidth="1"/>
    <col min="9175" max="9179" width="9.5703125" style="280" bestFit="1" customWidth="1"/>
    <col min="9180" max="9180" width="10.140625" style="280" bestFit="1" customWidth="1"/>
    <col min="9181" max="9182" width="9.5703125" style="280" bestFit="1" customWidth="1"/>
    <col min="9183" max="9183" width="10.28515625" style="280" customWidth="1"/>
    <col min="9184" max="9191" width="9.5703125" style="280" bestFit="1" customWidth="1"/>
    <col min="9192" max="9192" width="9.5703125" style="280" customWidth="1"/>
    <col min="9193" max="9199" width="9.5703125" style="280" bestFit="1" customWidth="1"/>
    <col min="9200" max="9200" width="9.42578125" style="280" customWidth="1"/>
    <col min="9201" max="9216" width="9.5703125" style="280" bestFit="1" customWidth="1"/>
    <col min="9217" max="9218" width="12.5703125" style="280" bestFit="1" customWidth="1"/>
    <col min="9219" max="9219" width="11.42578125" style="280" bestFit="1" customWidth="1"/>
    <col min="9220" max="9220" width="11" style="280" bestFit="1" customWidth="1"/>
    <col min="9221" max="9221" width="11.7109375" style="280" bestFit="1" customWidth="1"/>
    <col min="9222" max="9410" width="9.140625" style="280"/>
    <col min="9411" max="9411" width="6.7109375" style="280" customWidth="1"/>
    <col min="9412" max="9412" width="39.140625" style="280" customWidth="1"/>
    <col min="9413" max="9413" width="9.140625" style="280"/>
    <col min="9414" max="9414" width="10.140625" style="280" customWidth="1"/>
    <col min="9415" max="9415" width="12.7109375" style="280" customWidth="1"/>
    <col min="9416" max="9416" width="12" style="280" customWidth="1"/>
    <col min="9417" max="9417" width="12.85546875" style="280" customWidth="1"/>
    <col min="9418" max="9418" width="11.42578125" style="280" customWidth="1"/>
    <col min="9419" max="9419" width="10.42578125" style="280" customWidth="1"/>
    <col min="9420" max="9420" width="11.7109375" style="280" customWidth="1"/>
    <col min="9421" max="9421" width="11.140625" style="280" customWidth="1"/>
    <col min="9422" max="9422" width="11.85546875" style="280" bestFit="1" customWidth="1"/>
    <col min="9423" max="9423" width="10.5703125" style="280" bestFit="1" customWidth="1"/>
    <col min="9424" max="9424" width="9.5703125" style="280" bestFit="1" customWidth="1"/>
    <col min="9425" max="9425" width="11.42578125" style="280" customWidth="1"/>
    <col min="9426" max="9426" width="10.5703125" style="280" customWidth="1"/>
    <col min="9427" max="9427" width="7.5703125" style="280" customWidth="1"/>
    <col min="9428" max="9428" width="9.5703125" style="280" bestFit="1" customWidth="1"/>
    <col min="9429" max="9429" width="11" style="280" bestFit="1" customWidth="1"/>
    <col min="9430" max="9430" width="10.140625" style="280" bestFit="1" customWidth="1"/>
    <col min="9431" max="9435" width="9.5703125" style="280" bestFit="1" customWidth="1"/>
    <col min="9436" max="9436" width="10.140625" style="280" bestFit="1" customWidth="1"/>
    <col min="9437" max="9438" width="9.5703125" style="280" bestFit="1" customWidth="1"/>
    <col min="9439" max="9439" width="10.28515625" style="280" customWidth="1"/>
    <col min="9440" max="9447" width="9.5703125" style="280" bestFit="1" customWidth="1"/>
    <col min="9448" max="9448" width="9.5703125" style="280" customWidth="1"/>
    <col min="9449" max="9455" width="9.5703125" style="280" bestFit="1" customWidth="1"/>
    <col min="9456" max="9456" width="9.42578125" style="280" customWidth="1"/>
    <col min="9457" max="9472" width="9.5703125" style="280" bestFit="1" customWidth="1"/>
    <col min="9473" max="9474" width="12.5703125" style="280" bestFit="1" customWidth="1"/>
    <col min="9475" max="9475" width="11.42578125" style="280" bestFit="1" customWidth="1"/>
    <col min="9476" max="9476" width="11" style="280" bestFit="1" customWidth="1"/>
    <col min="9477" max="9477" width="11.7109375" style="280" bestFit="1" customWidth="1"/>
    <col min="9478" max="9666" width="9.140625" style="280"/>
    <col min="9667" max="9667" width="6.7109375" style="280" customWidth="1"/>
    <col min="9668" max="9668" width="39.140625" style="280" customWidth="1"/>
    <col min="9669" max="9669" width="9.140625" style="280"/>
    <col min="9670" max="9670" width="10.140625" style="280" customWidth="1"/>
    <col min="9671" max="9671" width="12.7109375" style="280" customWidth="1"/>
    <col min="9672" max="9672" width="12" style="280" customWidth="1"/>
    <col min="9673" max="9673" width="12.85546875" style="280" customWidth="1"/>
    <col min="9674" max="9674" width="11.42578125" style="280" customWidth="1"/>
    <col min="9675" max="9675" width="10.42578125" style="280" customWidth="1"/>
    <col min="9676" max="9676" width="11.7109375" style="280" customWidth="1"/>
    <col min="9677" max="9677" width="11.140625" style="280" customWidth="1"/>
    <col min="9678" max="9678" width="11.85546875" style="280" bestFit="1" customWidth="1"/>
    <col min="9679" max="9679" width="10.5703125" style="280" bestFit="1" customWidth="1"/>
    <col min="9680" max="9680" width="9.5703125" style="280" bestFit="1" customWidth="1"/>
    <col min="9681" max="9681" width="11.42578125" style="280" customWidth="1"/>
    <col min="9682" max="9682" width="10.5703125" style="280" customWidth="1"/>
    <col min="9683" max="9683" width="7.5703125" style="280" customWidth="1"/>
    <col min="9684" max="9684" width="9.5703125" style="280" bestFit="1" customWidth="1"/>
    <col min="9685" max="9685" width="11" style="280" bestFit="1" customWidth="1"/>
    <col min="9686" max="9686" width="10.140625" style="280" bestFit="1" customWidth="1"/>
    <col min="9687" max="9691" width="9.5703125" style="280" bestFit="1" customWidth="1"/>
    <col min="9692" max="9692" width="10.140625" style="280" bestFit="1" customWidth="1"/>
    <col min="9693" max="9694" width="9.5703125" style="280" bestFit="1" customWidth="1"/>
    <col min="9695" max="9695" width="10.28515625" style="280" customWidth="1"/>
    <col min="9696" max="9703" width="9.5703125" style="280" bestFit="1" customWidth="1"/>
    <col min="9704" max="9704" width="9.5703125" style="280" customWidth="1"/>
    <col min="9705" max="9711" width="9.5703125" style="280" bestFit="1" customWidth="1"/>
    <col min="9712" max="9712" width="9.42578125" style="280" customWidth="1"/>
    <col min="9713" max="9728" width="9.5703125" style="280" bestFit="1" customWidth="1"/>
    <col min="9729" max="9730" width="12.5703125" style="280" bestFit="1" customWidth="1"/>
    <col min="9731" max="9731" width="11.42578125" style="280" bestFit="1" customWidth="1"/>
    <col min="9732" max="9732" width="11" style="280" bestFit="1" customWidth="1"/>
    <col min="9733" max="9733" width="11.7109375" style="280" bestFit="1" customWidth="1"/>
    <col min="9734" max="9922" width="9.140625" style="280"/>
    <col min="9923" max="9923" width="6.7109375" style="280" customWidth="1"/>
    <col min="9924" max="9924" width="39.140625" style="280" customWidth="1"/>
    <col min="9925" max="9925" width="9.140625" style="280"/>
    <col min="9926" max="9926" width="10.140625" style="280" customWidth="1"/>
    <col min="9927" max="9927" width="12.7109375" style="280" customWidth="1"/>
    <col min="9928" max="9928" width="12" style="280" customWidth="1"/>
    <col min="9929" max="9929" width="12.85546875" style="280" customWidth="1"/>
    <col min="9930" max="9930" width="11.42578125" style="280" customWidth="1"/>
    <col min="9931" max="9931" width="10.42578125" style="280" customWidth="1"/>
    <col min="9932" max="9932" width="11.7109375" style="280" customWidth="1"/>
    <col min="9933" max="9933" width="11.140625" style="280" customWidth="1"/>
    <col min="9934" max="9934" width="11.85546875" style="280" bestFit="1" customWidth="1"/>
    <col min="9935" max="9935" width="10.5703125" style="280" bestFit="1" customWidth="1"/>
    <col min="9936" max="9936" width="9.5703125" style="280" bestFit="1" customWidth="1"/>
    <col min="9937" max="9937" width="11.42578125" style="280" customWidth="1"/>
    <col min="9938" max="9938" width="10.5703125" style="280" customWidth="1"/>
    <col min="9939" max="9939" width="7.5703125" style="280" customWidth="1"/>
    <col min="9940" max="9940" width="9.5703125" style="280" bestFit="1" customWidth="1"/>
    <col min="9941" max="9941" width="11" style="280" bestFit="1" customWidth="1"/>
    <col min="9942" max="9942" width="10.140625" style="280" bestFit="1" customWidth="1"/>
    <col min="9943" max="9947" width="9.5703125" style="280" bestFit="1" customWidth="1"/>
    <col min="9948" max="9948" width="10.140625" style="280" bestFit="1" customWidth="1"/>
    <col min="9949" max="9950" width="9.5703125" style="280" bestFit="1" customWidth="1"/>
    <col min="9951" max="9951" width="10.28515625" style="280" customWidth="1"/>
    <col min="9952" max="9959" width="9.5703125" style="280" bestFit="1" customWidth="1"/>
    <col min="9960" max="9960" width="9.5703125" style="280" customWidth="1"/>
    <col min="9961" max="9967" width="9.5703125" style="280" bestFit="1" customWidth="1"/>
    <col min="9968" max="9968" width="9.42578125" style="280" customWidth="1"/>
    <col min="9969" max="9984" width="9.5703125" style="280" bestFit="1" customWidth="1"/>
    <col min="9985" max="9986" width="12.5703125" style="280" bestFit="1" customWidth="1"/>
    <col min="9987" max="9987" width="11.42578125" style="280" bestFit="1" customWidth="1"/>
    <col min="9988" max="9988" width="11" style="280" bestFit="1" customWidth="1"/>
    <col min="9989" max="9989" width="11.7109375" style="280" bestFit="1" customWidth="1"/>
    <col min="9990" max="10178" width="9.140625" style="280"/>
    <col min="10179" max="10179" width="6.7109375" style="280" customWidth="1"/>
    <col min="10180" max="10180" width="39.140625" style="280" customWidth="1"/>
    <col min="10181" max="10181" width="9.140625" style="280"/>
    <col min="10182" max="10182" width="10.140625" style="280" customWidth="1"/>
    <col min="10183" max="10183" width="12.7109375" style="280" customWidth="1"/>
    <col min="10184" max="10184" width="12" style="280" customWidth="1"/>
    <col min="10185" max="10185" width="12.85546875" style="280" customWidth="1"/>
    <col min="10186" max="10186" width="11.42578125" style="280" customWidth="1"/>
    <col min="10187" max="10187" width="10.42578125" style="280" customWidth="1"/>
    <col min="10188" max="10188" width="11.7109375" style="280" customWidth="1"/>
    <col min="10189" max="10189" width="11.140625" style="280" customWidth="1"/>
    <col min="10190" max="10190" width="11.85546875" style="280" bestFit="1" customWidth="1"/>
    <col min="10191" max="10191" width="10.5703125" style="280" bestFit="1" customWidth="1"/>
    <col min="10192" max="10192" width="9.5703125" style="280" bestFit="1" customWidth="1"/>
    <col min="10193" max="10193" width="11.42578125" style="280" customWidth="1"/>
    <col min="10194" max="10194" width="10.5703125" style="280" customWidth="1"/>
    <col min="10195" max="10195" width="7.5703125" style="280" customWidth="1"/>
    <col min="10196" max="10196" width="9.5703125" style="280" bestFit="1" customWidth="1"/>
    <col min="10197" max="10197" width="11" style="280" bestFit="1" customWidth="1"/>
    <col min="10198" max="10198" width="10.140625" style="280" bestFit="1" customWidth="1"/>
    <col min="10199" max="10203" width="9.5703125" style="280" bestFit="1" customWidth="1"/>
    <col min="10204" max="10204" width="10.140625" style="280" bestFit="1" customWidth="1"/>
    <col min="10205" max="10206" width="9.5703125" style="280" bestFit="1" customWidth="1"/>
    <col min="10207" max="10207" width="10.28515625" style="280" customWidth="1"/>
    <col min="10208" max="10215" width="9.5703125" style="280" bestFit="1" customWidth="1"/>
    <col min="10216" max="10216" width="9.5703125" style="280" customWidth="1"/>
    <col min="10217" max="10223" width="9.5703125" style="280" bestFit="1" customWidth="1"/>
    <col min="10224" max="10224" width="9.42578125" style="280" customWidth="1"/>
    <col min="10225" max="10240" width="9.5703125" style="280" bestFit="1" customWidth="1"/>
    <col min="10241" max="10242" width="12.5703125" style="280" bestFit="1" customWidth="1"/>
    <col min="10243" max="10243" width="11.42578125" style="280" bestFit="1" customWidth="1"/>
    <col min="10244" max="10244" width="11" style="280" bestFit="1" customWidth="1"/>
    <col min="10245" max="10245" width="11.7109375" style="280" bestFit="1" customWidth="1"/>
    <col min="10246" max="10434" width="9.140625" style="280"/>
    <col min="10435" max="10435" width="6.7109375" style="280" customWidth="1"/>
    <col min="10436" max="10436" width="39.140625" style="280" customWidth="1"/>
    <col min="10437" max="10437" width="9.140625" style="280"/>
    <col min="10438" max="10438" width="10.140625" style="280" customWidth="1"/>
    <col min="10439" max="10439" width="12.7109375" style="280" customWidth="1"/>
    <col min="10440" max="10440" width="12" style="280" customWidth="1"/>
    <col min="10441" max="10441" width="12.85546875" style="280" customWidth="1"/>
    <col min="10442" max="10442" width="11.42578125" style="280" customWidth="1"/>
    <col min="10443" max="10443" width="10.42578125" style="280" customWidth="1"/>
    <col min="10444" max="10444" width="11.7109375" style="280" customWidth="1"/>
    <col min="10445" max="10445" width="11.140625" style="280" customWidth="1"/>
    <col min="10446" max="10446" width="11.85546875" style="280" bestFit="1" customWidth="1"/>
    <col min="10447" max="10447" width="10.5703125" style="280" bestFit="1" customWidth="1"/>
    <col min="10448" max="10448" width="9.5703125" style="280" bestFit="1" customWidth="1"/>
    <col min="10449" max="10449" width="11.42578125" style="280" customWidth="1"/>
    <col min="10450" max="10450" width="10.5703125" style="280" customWidth="1"/>
    <col min="10451" max="10451" width="7.5703125" style="280" customWidth="1"/>
    <col min="10452" max="10452" width="9.5703125" style="280" bestFit="1" customWidth="1"/>
    <col min="10453" max="10453" width="11" style="280" bestFit="1" customWidth="1"/>
    <col min="10454" max="10454" width="10.140625" style="280" bestFit="1" customWidth="1"/>
    <col min="10455" max="10459" width="9.5703125" style="280" bestFit="1" customWidth="1"/>
    <col min="10460" max="10460" width="10.140625" style="280" bestFit="1" customWidth="1"/>
    <col min="10461" max="10462" width="9.5703125" style="280" bestFit="1" customWidth="1"/>
    <col min="10463" max="10463" width="10.28515625" style="280" customWidth="1"/>
    <col min="10464" max="10471" width="9.5703125" style="280" bestFit="1" customWidth="1"/>
    <col min="10472" max="10472" width="9.5703125" style="280" customWidth="1"/>
    <col min="10473" max="10479" width="9.5703125" style="280" bestFit="1" customWidth="1"/>
    <col min="10480" max="10480" width="9.42578125" style="280" customWidth="1"/>
    <col min="10481" max="10496" width="9.5703125" style="280" bestFit="1" customWidth="1"/>
    <col min="10497" max="10498" width="12.5703125" style="280" bestFit="1" customWidth="1"/>
    <col min="10499" max="10499" width="11.42578125" style="280" bestFit="1" customWidth="1"/>
    <col min="10500" max="10500" width="11" style="280" bestFit="1" customWidth="1"/>
    <col min="10501" max="10501" width="11.7109375" style="280" bestFit="1" customWidth="1"/>
    <col min="10502" max="10690" width="9.140625" style="280"/>
    <col min="10691" max="10691" width="6.7109375" style="280" customWidth="1"/>
    <col min="10692" max="10692" width="39.140625" style="280" customWidth="1"/>
    <col min="10693" max="10693" width="9.140625" style="280"/>
    <col min="10694" max="10694" width="10.140625" style="280" customWidth="1"/>
    <col min="10695" max="10695" width="12.7109375" style="280" customWidth="1"/>
    <col min="10696" max="10696" width="12" style="280" customWidth="1"/>
    <col min="10697" max="10697" width="12.85546875" style="280" customWidth="1"/>
    <col min="10698" max="10698" width="11.42578125" style="280" customWidth="1"/>
    <col min="10699" max="10699" width="10.42578125" style="280" customWidth="1"/>
    <col min="10700" max="10700" width="11.7109375" style="280" customWidth="1"/>
    <col min="10701" max="10701" width="11.140625" style="280" customWidth="1"/>
    <col min="10702" max="10702" width="11.85546875" style="280" bestFit="1" customWidth="1"/>
    <col min="10703" max="10703" width="10.5703125" style="280" bestFit="1" customWidth="1"/>
    <col min="10704" max="10704" width="9.5703125" style="280" bestFit="1" customWidth="1"/>
    <col min="10705" max="10705" width="11.42578125" style="280" customWidth="1"/>
    <col min="10706" max="10706" width="10.5703125" style="280" customWidth="1"/>
    <col min="10707" max="10707" width="7.5703125" style="280" customWidth="1"/>
    <col min="10708" max="10708" width="9.5703125" style="280" bestFit="1" customWidth="1"/>
    <col min="10709" max="10709" width="11" style="280" bestFit="1" customWidth="1"/>
    <col min="10710" max="10710" width="10.140625" style="280" bestFit="1" customWidth="1"/>
    <col min="10711" max="10715" width="9.5703125" style="280" bestFit="1" customWidth="1"/>
    <col min="10716" max="10716" width="10.140625" style="280" bestFit="1" customWidth="1"/>
    <col min="10717" max="10718" width="9.5703125" style="280" bestFit="1" customWidth="1"/>
    <col min="10719" max="10719" width="10.28515625" style="280" customWidth="1"/>
    <col min="10720" max="10727" width="9.5703125" style="280" bestFit="1" customWidth="1"/>
    <col min="10728" max="10728" width="9.5703125" style="280" customWidth="1"/>
    <col min="10729" max="10735" width="9.5703125" style="280" bestFit="1" customWidth="1"/>
    <col min="10736" max="10736" width="9.42578125" style="280" customWidth="1"/>
    <col min="10737" max="10752" width="9.5703125" style="280" bestFit="1" customWidth="1"/>
    <col min="10753" max="10754" width="12.5703125" style="280" bestFit="1" customWidth="1"/>
    <col min="10755" max="10755" width="11.42578125" style="280" bestFit="1" customWidth="1"/>
    <col min="10756" max="10756" width="11" style="280" bestFit="1" customWidth="1"/>
    <col min="10757" max="10757" width="11.7109375" style="280" bestFit="1" customWidth="1"/>
    <col min="10758" max="10946" width="9.140625" style="280"/>
    <col min="10947" max="10947" width="6.7109375" style="280" customWidth="1"/>
    <col min="10948" max="10948" width="39.140625" style="280" customWidth="1"/>
    <col min="10949" max="10949" width="9.140625" style="280"/>
    <col min="10950" max="10950" width="10.140625" style="280" customWidth="1"/>
    <col min="10951" max="10951" width="12.7109375" style="280" customWidth="1"/>
    <col min="10952" max="10952" width="12" style="280" customWidth="1"/>
    <col min="10953" max="10953" width="12.85546875" style="280" customWidth="1"/>
    <col min="10954" max="10954" width="11.42578125" style="280" customWidth="1"/>
    <col min="10955" max="10955" width="10.42578125" style="280" customWidth="1"/>
    <col min="10956" max="10956" width="11.7109375" style="280" customWidth="1"/>
    <col min="10957" max="10957" width="11.140625" style="280" customWidth="1"/>
    <col min="10958" max="10958" width="11.85546875" style="280" bestFit="1" customWidth="1"/>
    <col min="10959" max="10959" width="10.5703125" style="280" bestFit="1" customWidth="1"/>
    <col min="10960" max="10960" width="9.5703125" style="280" bestFit="1" customWidth="1"/>
    <col min="10961" max="10961" width="11.42578125" style="280" customWidth="1"/>
    <col min="10962" max="10962" width="10.5703125" style="280" customWidth="1"/>
    <col min="10963" max="10963" width="7.5703125" style="280" customWidth="1"/>
    <col min="10964" max="10964" width="9.5703125" style="280" bestFit="1" customWidth="1"/>
    <col min="10965" max="10965" width="11" style="280" bestFit="1" customWidth="1"/>
    <col min="10966" max="10966" width="10.140625" style="280" bestFit="1" customWidth="1"/>
    <col min="10967" max="10971" width="9.5703125" style="280" bestFit="1" customWidth="1"/>
    <col min="10972" max="10972" width="10.140625" style="280" bestFit="1" customWidth="1"/>
    <col min="10973" max="10974" width="9.5703125" style="280" bestFit="1" customWidth="1"/>
    <col min="10975" max="10975" width="10.28515625" style="280" customWidth="1"/>
    <col min="10976" max="10983" width="9.5703125" style="280" bestFit="1" customWidth="1"/>
    <col min="10984" max="10984" width="9.5703125" style="280" customWidth="1"/>
    <col min="10985" max="10991" width="9.5703125" style="280" bestFit="1" customWidth="1"/>
    <col min="10992" max="10992" width="9.42578125" style="280" customWidth="1"/>
    <col min="10993" max="11008" width="9.5703125" style="280" bestFit="1" customWidth="1"/>
    <col min="11009" max="11010" width="12.5703125" style="280" bestFit="1" customWidth="1"/>
    <col min="11011" max="11011" width="11.42578125" style="280" bestFit="1" customWidth="1"/>
    <col min="11012" max="11012" width="11" style="280" bestFit="1" customWidth="1"/>
    <col min="11013" max="11013" width="11.7109375" style="280" bestFit="1" customWidth="1"/>
    <col min="11014" max="11202" width="9.140625" style="280"/>
    <col min="11203" max="11203" width="6.7109375" style="280" customWidth="1"/>
    <col min="11204" max="11204" width="39.140625" style="280" customWidth="1"/>
    <col min="11205" max="11205" width="9.140625" style="280"/>
    <col min="11206" max="11206" width="10.140625" style="280" customWidth="1"/>
    <col min="11207" max="11207" width="12.7109375" style="280" customWidth="1"/>
    <col min="11208" max="11208" width="12" style="280" customWidth="1"/>
    <col min="11209" max="11209" width="12.85546875" style="280" customWidth="1"/>
    <col min="11210" max="11210" width="11.42578125" style="280" customWidth="1"/>
    <col min="11211" max="11211" width="10.42578125" style="280" customWidth="1"/>
    <col min="11212" max="11212" width="11.7109375" style="280" customWidth="1"/>
    <col min="11213" max="11213" width="11.140625" style="280" customWidth="1"/>
    <col min="11214" max="11214" width="11.85546875" style="280" bestFit="1" customWidth="1"/>
    <col min="11215" max="11215" width="10.5703125" style="280" bestFit="1" customWidth="1"/>
    <col min="11216" max="11216" width="9.5703125" style="280" bestFit="1" customWidth="1"/>
    <col min="11217" max="11217" width="11.42578125" style="280" customWidth="1"/>
    <col min="11218" max="11218" width="10.5703125" style="280" customWidth="1"/>
    <col min="11219" max="11219" width="7.5703125" style="280" customWidth="1"/>
    <col min="11220" max="11220" width="9.5703125" style="280" bestFit="1" customWidth="1"/>
    <col min="11221" max="11221" width="11" style="280" bestFit="1" customWidth="1"/>
    <col min="11222" max="11222" width="10.140625" style="280" bestFit="1" customWidth="1"/>
    <col min="11223" max="11227" width="9.5703125" style="280" bestFit="1" customWidth="1"/>
    <col min="11228" max="11228" width="10.140625" style="280" bestFit="1" customWidth="1"/>
    <col min="11229" max="11230" width="9.5703125" style="280" bestFit="1" customWidth="1"/>
    <col min="11231" max="11231" width="10.28515625" style="280" customWidth="1"/>
    <col min="11232" max="11239" width="9.5703125" style="280" bestFit="1" customWidth="1"/>
    <col min="11240" max="11240" width="9.5703125" style="280" customWidth="1"/>
    <col min="11241" max="11247" width="9.5703125" style="280" bestFit="1" customWidth="1"/>
    <col min="11248" max="11248" width="9.42578125" style="280" customWidth="1"/>
    <col min="11249" max="11264" width="9.5703125" style="280" bestFit="1" customWidth="1"/>
    <col min="11265" max="11266" width="12.5703125" style="280" bestFit="1" customWidth="1"/>
    <col min="11267" max="11267" width="11.42578125" style="280" bestFit="1" customWidth="1"/>
    <col min="11268" max="11268" width="11" style="280" bestFit="1" customWidth="1"/>
    <col min="11269" max="11269" width="11.7109375" style="280" bestFit="1" customWidth="1"/>
    <col min="11270" max="11458" width="9.140625" style="280"/>
    <col min="11459" max="11459" width="6.7109375" style="280" customWidth="1"/>
    <col min="11460" max="11460" width="39.140625" style="280" customWidth="1"/>
    <col min="11461" max="11461" width="9.140625" style="280"/>
    <col min="11462" max="11462" width="10.140625" style="280" customWidth="1"/>
    <col min="11463" max="11463" width="12.7109375" style="280" customWidth="1"/>
    <col min="11464" max="11464" width="12" style="280" customWidth="1"/>
    <col min="11465" max="11465" width="12.85546875" style="280" customWidth="1"/>
    <col min="11466" max="11466" width="11.42578125" style="280" customWidth="1"/>
    <col min="11467" max="11467" width="10.42578125" style="280" customWidth="1"/>
    <col min="11468" max="11468" width="11.7109375" style="280" customWidth="1"/>
    <col min="11469" max="11469" width="11.140625" style="280" customWidth="1"/>
    <col min="11470" max="11470" width="11.85546875" style="280" bestFit="1" customWidth="1"/>
    <col min="11471" max="11471" width="10.5703125" style="280" bestFit="1" customWidth="1"/>
    <col min="11472" max="11472" width="9.5703125" style="280" bestFit="1" customWidth="1"/>
    <col min="11473" max="11473" width="11.42578125" style="280" customWidth="1"/>
    <col min="11474" max="11474" width="10.5703125" style="280" customWidth="1"/>
    <col min="11475" max="11475" width="7.5703125" style="280" customWidth="1"/>
    <col min="11476" max="11476" width="9.5703125" style="280" bestFit="1" customWidth="1"/>
    <col min="11477" max="11477" width="11" style="280" bestFit="1" customWidth="1"/>
    <col min="11478" max="11478" width="10.140625" style="280" bestFit="1" customWidth="1"/>
    <col min="11479" max="11483" width="9.5703125" style="280" bestFit="1" customWidth="1"/>
    <col min="11484" max="11484" width="10.140625" style="280" bestFit="1" customWidth="1"/>
    <col min="11485" max="11486" width="9.5703125" style="280" bestFit="1" customWidth="1"/>
    <col min="11487" max="11487" width="10.28515625" style="280" customWidth="1"/>
    <col min="11488" max="11495" width="9.5703125" style="280" bestFit="1" customWidth="1"/>
    <col min="11496" max="11496" width="9.5703125" style="280" customWidth="1"/>
    <col min="11497" max="11503" width="9.5703125" style="280" bestFit="1" customWidth="1"/>
    <col min="11504" max="11504" width="9.42578125" style="280" customWidth="1"/>
    <col min="11505" max="11520" width="9.5703125" style="280" bestFit="1" customWidth="1"/>
    <col min="11521" max="11522" width="12.5703125" style="280" bestFit="1" customWidth="1"/>
    <col min="11523" max="11523" width="11.42578125" style="280" bestFit="1" customWidth="1"/>
    <col min="11524" max="11524" width="11" style="280" bestFit="1" customWidth="1"/>
    <col min="11525" max="11525" width="11.7109375" style="280" bestFit="1" customWidth="1"/>
    <col min="11526" max="11714" width="9.140625" style="280"/>
    <col min="11715" max="11715" width="6.7109375" style="280" customWidth="1"/>
    <col min="11716" max="11716" width="39.140625" style="280" customWidth="1"/>
    <col min="11717" max="11717" width="9.140625" style="280"/>
    <col min="11718" max="11718" width="10.140625" style="280" customWidth="1"/>
    <col min="11719" max="11719" width="12.7109375" style="280" customWidth="1"/>
    <col min="11720" max="11720" width="12" style="280" customWidth="1"/>
    <col min="11721" max="11721" width="12.85546875" style="280" customWidth="1"/>
    <col min="11722" max="11722" width="11.42578125" style="280" customWidth="1"/>
    <col min="11723" max="11723" width="10.42578125" style="280" customWidth="1"/>
    <col min="11724" max="11724" width="11.7109375" style="280" customWidth="1"/>
    <col min="11725" max="11725" width="11.140625" style="280" customWidth="1"/>
    <col min="11726" max="11726" width="11.85546875" style="280" bestFit="1" customWidth="1"/>
    <col min="11727" max="11727" width="10.5703125" style="280" bestFit="1" customWidth="1"/>
    <col min="11728" max="11728" width="9.5703125" style="280" bestFit="1" customWidth="1"/>
    <col min="11729" max="11729" width="11.42578125" style="280" customWidth="1"/>
    <col min="11730" max="11730" width="10.5703125" style="280" customWidth="1"/>
    <col min="11731" max="11731" width="7.5703125" style="280" customWidth="1"/>
    <col min="11732" max="11732" width="9.5703125" style="280" bestFit="1" customWidth="1"/>
    <col min="11733" max="11733" width="11" style="280" bestFit="1" customWidth="1"/>
    <col min="11734" max="11734" width="10.140625" style="280" bestFit="1" customWidth="1"/>
    <col min="11735" max="11739" width="9.5703125" style="280" bestFit="1" customWidth="1"/>
    <col min="11740" max="11740" width="10.140625" style="280" bestFit="1" customWidth="1"/>
    <col min="11741" max="11742" width="9.5703125" style="280" bestFit="1" customWidth="1"/>
    <col min="11743" max="11743" width="10.28515625" style="280" customWidth="1"/>
    <col min="11744" max="11751" width="9.5703125" style="280" bestFit="1" customWidth="1"/>
    <col min="11752" max="11752" width="9.5703125" style="280" customWidth="1"/>
    <col min="11753" max="11759" width="9.5703125" style="280" bestFit="1" customWidth="1"/>
    <col min="11760" max="11760" width="9.42578125" style="280" customWidth="1"/>
    <col min="11761" max="11776" width="9.5703125" style="280" bestFit="1" customWidth="1"/>
    <col min="11777" max="11778" width="12.5703125" style="280" bestFit="1" customWidth="1"/>
    <col min="11779" max="11779" width="11.42578125" style="280" bestFit="1" customWidth="1"/>
    <col min="11780" max="11780" width="11" style="280" bestFit="1" customWidth="1"/>
    <col min="11781" max="11781" width="11.7109375" style="280" bestFit="1" customWidth="1"/>
    <col min="11782" max="11970" width="9.140625" style="280"/>
    <col min="11971" max="11971" width="6.7109375" style="280" customWidth="1"/>
    <col min="11972" max="11972" width="39.140625" style="280" customWidth="1"/>
    <col min="11973" max="11973" width="9.140625" style="280"/>
    <col min="11974" max="11974" width="10.140625" style="280" customWidth="1"/>
    <col min="11975" max="11975" width="12.7109375" style="280" customWidth="1"/>
    <col min="11976" max="11976" width="12" style="280" customWidth="1"/>
    <col min="11977" max="11977" width="12.85546875" style="280" customWidth="1"/>
    <col min="11978" max="11978" width="11.42578125" style="280" customWidth="1"/>
    <col min="11979" max="11979" width="10.42578125" style="280" customWidth="1"/>
    <col min="11980" max="11980" width="11.7109375" style="280" customWidth="1"/>
    <col min="11981" max="11981" width="11.140625" style="280" customWidth="1"/>
    <col min="11982" max="11982" width="11.85546875" style="280" bestFit="1" customWidth="1"/>
    <col min="11983" max="11983" width="10.5703125" style="280" bestFit="1" customWidth="1"/>
    <col min="11984" max="11984" width="9.5703125" style="280" bestFit="1" customWidth="1"/>
    <col min="11985" max="11985" width="11.42578125" style="280" customWidth="1"/>
    <col min="11986" max="11986" width="10.5703125" style="280" customWidth="1"/>
    <col min="11987" max="11987" width="7.5703125" style="280" customWidth="1"/>
    <col min="11988" max="11988" width="9.5703125" style="280" bestFit="1" customWidth="1"/>
    <col min="11989" max="11989" width="11" style="280" bestFit="1" customWidth="1"/>
    <col min="11990" max="11990" width="10.140625" style="280" bestFit="1" customWidth="1"/>
    <col min="11991" max="11995" width="9.5703125" style="280" bestFit="1" customWidth="1"/>
    <col min="11996" max="11996" width="10.140625" style="280" bestFit="1" customWidth="1"/>
    <col min="11997" max="11998" width="9.5703125" style="280" bestFit="1" customWidth="1"/>
    <col min="11999" max="11999" width="10.28515625" style="280" customWidth="1"/>
    <col min="12000" max="12007" width="9.5703125" style="280" bestFit="1" customWidth="1"/>
    <col min="12008" max="12008" width="9.5703125" style="280" customWidth="1"/>
    <col min="12009" max="12015" width="9.5703125" style="280" bestFit="1" customWidth="1"/>
    <col min="12016" max="12016" width="9.42578125" style="280" customWidth="1"/>
    <col min="12017" max="12032" width="9.5703125" style="280" bestFit="1" customWidth="1"/>
    <col min="12033" max="12034" width="12.5703125" style="280" bestFit="1" customWidth="1"/>
    <col min="12035" max="12035" width="11.42578125" style="280" bestFit="1" customWidth="1"/>
    <col min="12036" max="12036" width="11" style="280" bestFit="1" customWidth="1"/>
    <col min="12037" max="12037" width="11.7109375" style="280" bestFit="1" customWidth="1"/>
    <col min="12038" max="12226" width="9.140625" style="280"/>
    <col min="12227" max="12227" width="6.7109375" style="280" customWidth="1"/>
    <col min="12228" max="12228" width="39.140625" style="280" customWidth="1"/>
    <col min="12229" max="12229" width="9.140625" style="280"/>
    <col min="12230" max="12230" width="10.140625" style="280" customWidth="1"/>
    <col min="12231" max="12231" width="12.7109375" style="280" customWidth="1"/>
    <col min="12232" max="12232" width="12" style="280" customWidth="1"/>
    <col min="12233" max="12233" width="12.85546875" style="280" customWidth="1"/>
    <col min="12234" max="12234" width="11.42578125" style="280" customWidth="1"/>
    <col min="12235" max="12235" width="10.42578125" style="280" customWidth="1"/>
    <col min="12236" max="12236" width="11.7109375" style="280" customWidth="1"/>
    <col min="12237" max="12237" width="11.140625" style="280" customWidth="1"/>
    <col min="12238" max="12238" width="11.85546875" style="280" bestFit="1" customWidth="1"/>
    <col min="12239" max="12239" width="10.5703125" style="280" bestFit="1" customWidth="1"/>
    <col min="12240" max="12240" width="9.5703125" style="280" bestFit="1" customWidth="1"/>
    <col min="12241" max="12241" width="11.42578125" style="280" customWidth="1"/>
    <col min="12242" max="12242" width="10.5703125" style="280" customWidth="1"/>
    <col min="12243" max="12243" width="7.5703125" style="280" customWidth="1"/>
    <col min="12244" max="12244" width="9.5703125" style="280" bestFit="1" customWidth="1"/>
    <col min="12245" max="12245" width="11" style="280" bestFit="1" customWidth="1"/>
    <col min="12246" max="12246" width="10.140625" style="280" bestFit="1" customWidth="1"/>
    <col min="12247" max="12251" width="9.5703125" style="280" bestFit="1" customWidth="1"/>
    <col min="12252" max="12252" width="10.140625" style="280" bestFit="1" customWidth="1"/>
    <col min="12253" max="12254" width="9.5703125" style="280" bestFit="1" customWidth="1"/>
    <col min="12255" max="12255" width="10.28515625" style="280" customWidth="1"/>
    <col min="12256" max="12263" width="9.5703125" style="280" bestFit="1" customWidth="1"/>
    <col min="12264" max="12264" width="9.5703125" style="280" customWidth="1"/>
    <col min="12265" max="12271" width="9.5703125" style="280" bestFit="1" customWidth="1"/>
    <col min="12272" max="12272" width="9.42578125" style="280" customWidth="1"/>
    <col min="12273" max="12288" width="9.5703125" style="280" bestFit="1" customWidth="1"/>
    <col min="12289" max="12290" width="12.5703125" style="280" bestFit="1" customWidth="1"/>
    <col min="12291" max="12291" width="11.42578125" style="280" bestFit="1" customWidth="1"/>
    <col min="12292" max="12292" width="11" style="280" bestFit="1" customWidth="1"/>
    <col min="12293" max="12293" width="11.7109375" style="280" bestFit="1" customWidth="1"/>
    <col min="12294" max="12482" width="9.140625" style="280"/>
    <col min="12483" max="12483" width="6.7109375" style="280" customWidth="1"/>
    <col min="12484" max="12484" width="39.140625" style="280" customWidth="1"/>
    <col min="12485" max="12485" width="9.140625" style="280"/>
    <col min="12486" max="12486" width="10.140625" style="280" customWidth="1"/>
    <col min="12487" max="12487" width="12.7109375" style="280" customWidth="1"/>
    <col min="12488" max="12488" width="12" style="280" customWidth="1"/>
    <col min="12489" max="12489" width="12.85546875" style="280" customWidth="1"/>
    <col min="12490" max="12490" width="11.42578125" style="280" customWidth="1"/>
    <col min="12491" max="12491" width="10.42578125" style="280" customWidth="1"/>
    <col min="12492" max="12492" width="11.7109375" style="280" customWidth="1"/>
    <col min="12493" max="12493" width="11.140625" style="280" customWidth="1"/>
    <col min="12494" max="12494" width="11.85546875" style="280" bestFit="1" customWidth="1"/>
    <col min="12495" max="12495" width="10.5703125" style="280" bestFit="1" customWidth="1"/>
    <col min="12496" max="12496" width="9.5703125" style="280" bestFit="1" customWidth="1"/>
    <col min="12497" max="12497" width="11.42578125" style="280" customWidth="1"/>
    <col min="12498" max="12498" width="10.5703125" style="280" customWidth="1"/>
    <col min="12499" max="12499" width="7.5703125" style="280" customWidth="1"/>
    <col min="12500" max="12500" width="9.5703125" style="280" bestFit="1" customWidth="1"/>
    <col min="12501" max="12501" width="11" style="280" bestFit="1" customWidth="1"/>
    <col min="12502" max="12502" width="10.140625" style="280" bestFit="1" customWidth="1"/>
    <col min="12503" max="12507" width="9.5703125" style="280" bestFit="1" customWidth="1"/>
    <col min="12508" max="12508" width="10.140625" style="280" bestFit="1" customWidth="1"/>
    <col min="12509" max="12510" width="9.5703125" style="280" bestFit="1" customWidth="1"/>
    <col min="12511" max="12511" width="10.28515625" style="280" customWidth="1"/>
    <col min="12512" max="12519" width="9.5703125" style="280" bestFit="1" customWidth="1"/>
    <col min="12520" max="12520" width="9.5703125" style="280" customWidth="1"/>
    <col min="12521" max="12527" width="9.5703125" style="280" bestFit="1" customWidth="1"/>
    <col min="12528" max="12528" width="9.42578125" style="280" customWidth="1"/>
    <col min="12529" max="12544" width="9.5703125" style="280" bestFit="1" customWidth="1"/>
    <col min="12545" max="12546" width="12.5703125" style="280" bestFit="1" customWidth="1"/>
    <col min="12547" max="12547" width="11.42578125" style="280" bestFit="1" customWidth="1"/>
    <col min="12548" max="12548" width="11" style="280" bestFit="1" customWidth="1"/>
    <col min="12549" max="12549" width="11.7109375" style="280" bestFit="1" customWidth="1"/>
    <col min="12550" max="12738" width="9.140625" style="280"/>
    <col min="12739" max="12739" width="6.7109375" style="280" customWidth="1"/>
    <col min="12740" max="12740" width="39.140625" style="280" customWidth="1"/>
    <col min="12741" max="12741" width="9.140625" style="280"/>
    <col min="12742" max="12742" width="10.140625" style="280" customWidth="1"/>
    <col min="12743" max="12743" width="12.7109375" style="280" customWidth="1"/>
    <col min="12744" max="12744" width="12" style="280" customWidth="1"/>
    <col min="12745" max="12745" width="12.85546875" style="280" customWidth="1"/>
    <col min="12746" max="12746" width="11.42578125" style="280" customWidth="1"/>
    <col min="12747" max="12747" width="10.42578125" style="280" customWidth="1"/>
    <col min="12748" max="12748" width="11.7109375" style="280" customWidth="1"/>
    <col min="12749" max="12749" width="11.140625" style="280" customWidth="1"/>
    <col min="12750" max="12750" width="11.85546875" style="280" bestFit="1" customWidth="1"/>
    <col min="12751" max="12751" width="10.5703125" style="280" bestFit="1" customWidth="1"/>
    <col min="12752" max="12752" width="9.5703125" style="280" bestFit="1" customWidth="1"/>
    <col min="12753" max="12753" width="11.42578125" style="280" customWidth="1"/>
    <col min="12754" max="12754" width="10.5703125" style="280" customWidth="1"/>
    <col min="12755" max="12755" width="7.5703125" style="280" customWidth="1"/>
    <col min="12756" max="12756" width="9.5703125" style="280" bestFit="1" customWidth="1"/>
    <col min="12757" max="12757" width="11" style="280" bestFit="1" customWidth="1"/>
    <col min="12758" max="12758" width="10.140625" style="280" bestFit="1" customWidth="1"/>
    <col min="12759" max="12763" width="9.5703125" style="280" bestFit="1" customWidth="1"/>
    <col min="12764" max="12764" width="10.140625" style="280" bestFit="1" customWidth="1"/>
    <col min="12765" max="12766" width="9.5703125" style="280" bestFit="1" customWidth="1"/>
    <col min="12767" max="12767" width="10.28515625" style="280" customWidth="1"/>
    <col min="12768" max="12775" width="9.5703125" style="280" bestFit="1" customWidth="1"/>
    <col min="12776" max="12776" width="9.5703125" style="280" customWidth="1"/>
    <col min="12777" max="12783" width="9.5703125" style="280" bestFit="1" customWidth="1"/>
    <col min="12784" max="12784" width="9.42578125" style="280" customWidth="1"/>
    <col min="12785" max="12800" width="9.5703125" style="280" bestFit="1" customWidth="1"/>
    <col min="12801" max="12802" width="12.5703125" style="280" bestFit="1" customWidth="1"/>
    <col min="12803" max="12803" width="11.42578125" style="280" bestFit="1" customWidth="1"/>
    <col min="12804" max="12804" width="11" style="280" bestFit="1" customWidth="1"/>
    <col min="12805" max="12805" width="11.7109375" style="280" bestFit="1" customWidth="1"/>
    <col min="12806" max="12994" width="9.140625" style="280"/>
    <col min="12995" max="12995" width="6.7109375" style="280" customWidth="1"/>
    <col min="12996" max="12996" width="39.140625" style="280" customWidth="1"/>
    <col min="12997" max="12997" width="9.140625" style="280"/>
    <col min="12998" max="12998" width="10.140625" style="280" customWidth="1"/>
    <col min="12999" max="12999" width="12.7109375" style="280" customWidth="1"/>
    <col min="13000" max="13000" width="12" style="280" customWidth="1"/>
    <col min="13001" max="13001" width="12.85546875" style="280" customWidth="1"/>
    <col min="13002" max="13002" width="11.42578125" style="280" customWidth="1"/>
    <col min="13003" max="13003" width="10.42578125" style="280" customWidth="1"/>
    <col min="13004" max="13004" width="11.7109375" style="280" customWidth="1"/>
    <col min="13005" max="13005" width="11.140625" style="280" customWidth="1"/>
    <col min="13006" max="13006" width="11.85546875" style="280" bestFit="1" customWidth="1"/>
    <col min="13007" max="13007" width="10.5703125" style="280" bestFit="1" customWidth="1"/>
    <col min="13008" max="13008" width="9.5703125" style="280" bestFit="1" customWidth="1"/>
    <col min="13009" max="13009" width="11.42578125" style="280" customWidth="1"/>
    <col min="13010" max="13010" width="10.5703125" style="280" customWidth="1"/>
    <col min="13011" max="13011" width="7.5703125" style="280" customWidth="1"/>
    <col min="13012" max="13012" width="9.5703125" style="280" bestFit="1" customWidth="1"/>
    <col min="13013" max="13013" width="11" style="280" bestFit="1" customWidth="1"/>
    <col min="13014" max="13014" width="10.140625" style="280" bestFit="1" customWidth="1"/>
    <col min="13015" max="13019" width="9.5703125" style="280" bestFit="1" customWidth="1"/>
    <col min="13020" max="13020" width="10.140625" style="280" bestFit="1" customWidth="1"/>
    <col min="13021" max="13022" width="9.5703125" style="280" bestFit="1" customWidth="1"/>
    <col min="13023" max="13023" width="10.28515625" style="280" customWidth="1"/>
    <col min="13024" max="13031" width="9.5703125" style="280" bestFit="1" customWidth="1"/>
    <col min="13032" max="13032" width="9.5703125" style="280" customWidth="1"/>
    <col min="13033" max="13039" width="9.5703125" style="280" bestFit="1" customWidth="1"/>
    <col min="13040" max="13040" width="9.42578125" style="280" customWidth="1"/>
    <col min="13041" max="13056" width="9.5703125" style="280" bestFit="1" customWidth="1"/>
    <col min="13057" max="13058" width="12.5703125" style="280" bestFit="1" customWidth="1"/>
    <col min="13059" max="13059" width="11.42578125" style="280" bestFit="1" customWidth="1"/>
    <col min="13060" max="13060" width="11" style="280" bestFit="1" customWidth="1"/>
    <col min="13061" max="13061" width="11.7109375" style="280" bestFit="1" customWidth="1"/>
    <col min="13062" max="13250" width="9.140625" style="280"/>
    <col min="13251" max="13251" width="6.7109375" style="280" customWidth="1"/>
    <col min="13252" max="13252" width="39.140625" style="280" customWidth="1"/>
    <col min="13253" max="13253" width="9.140625" style="280"/>
    <col min="13254" max="13254" width="10.140625" style="280" customWidth="1"/>
    <col min="13255" max="13255" width="12.7109375" style="280" customWidth="1"/>
    <col min="13256" max="13256" width="12" style="280" customWidth="1"/>
    <col min="13257" max="13257" width="12.85546875" style="280" customWidth="1"/>
    <col min="13258" max="13258" width="11.42578125" style="280" customWidth="1"/>
    <col min="13259" max="13259" width="10.42578125" style="280" customWidth="1"/>
    <col min="13260" max="13260" width="11.7109375" style="280" customWidth="1"/>
    <col min="13261" max="13261" width="11.140625" style="280" customWidth="1"/>
    <col min="13262" max="13262" width="11.85546875" style="280" bestFit="1" customWidth="1"/>
    <col min="13263" max="13263" width="10.5703125" style="280" bestFit="1" customWidth="1"/>
    <col min="13264" max="13264" width="9.5703125" style="280" bestFit="1" customWidth="1"/>
    <col min="13265" max="13265" width="11.42578125" style="280" customWidth="1"/>
    <col min="13266" max="13266" width="10.5703125" style="280" customWidth="1"/>
    <col min="13267" max="13267" width="7.5703125" style="280" customWidth="1"/>
    <col min="13268" max="13268" width="9.5703125" style="280" bestFit="1" customWidth="1"/>
    <col min="13269" max="13269" width="11" style="280" bestFit="1" customWidth="1"/>
    <col min="13270" max="13270" width="10.140625" style="280" bestFit="1" customWidth="1"/>
    <col min="13271" max="13275" width="9.5703125" style="280" bestFit="1" customWidth="1"/>
    <col min="13276" max="13276" width="10.140625" style="280" bestFit="1" customWidth="1"/>
    <col min="13277" max="13278" width="9.5703125" style="280" bestFit="1" customWidth="1"/>
    <col min="13279" max="13279" width="10.28515625" style="280" customWidth="1"/>
    <col min="13280" max="13287" width="9.5703125" style="280" bestFit="1" customWidth="1"/>
    <col min="13288" max="13288" width="9.5703125" style="280" customWidth="1"/>
    <col min="13289" max="13295" width="9.5703125" style="280" bestFit="1" customWidth="1"/>
    <col min="13296" max="13296" width="9.42578125" style="280" customWidth="1"/>
    <col min="13297" max="13312" width="9.5703125" style="280" bestFit="1" customWidth="1"/>
    <col min="13313" max="13314" width="12.5703125" style="280" bestFit="1" customWidth="1"/>
    <col min="13315" max="13315" width="11.42578125" style="280" bestFit="1" customWidth="1"/>
    <col min="13316" max="13316" width="11" style="280" bestFit="1" customWidth="1"/>
    <col min="13317" max="13317" width="11.7109375" style="280" bestFit="1" customWidth="1"/>
    <col min="13318" max="13506" width="9.140625" style="280"/>
    <col min="13507" max="13507" width="6.7109375" style="280" customWidth="1"/>
    <col min="13508" max="13508" width="39.140625" style="280" customWidth="1"/>
    <col min="13509" max="13509" width="9.140625" style="280"/>
    <col min="13510" max="13510" width="10.140625" style="280" customWidth="1"/>
    <col min="13511" max="13511" width="12.7109375" style="280" customWidth="1"/>
    <col min="13512" max="13512" width="12" style="280" customWidth="1"/>
    <col min="13513" max="13513" width="12.85546875" style="280" customWidth="1"/>
    <col min="13514" max="13514" width="11.42578125" style="280" customWidth="1"/>
    <col min="13515" max="13515" width="10.42578125" style="280" customWidth="1"/>
    <col min="13516" max="13516" width="11.7109375" style="280" customWidth="1"/>
    <col min="13517" max="13517" width="11.140625" style="280" customWidth="1"/>
    <col min="13518" max="13518" width="11.85546875" style="280" bestFit="1" customWidth="1"/>
    <col min="13519" max="13519" width="10.5703125" style="280" bestFit="1" customWidth="1"/>
    <col min="13520" max="13520" width="9.5703125" style="280" bestFit="1" customWidth="1"/>
    <col min="13521" max="13521" width="11.42578125" style="280" customWidth="1"/>
    <col min="13522" max="13522" width="10.5703125" style="280" customWidth="1"/>
    <col min="13523" max="13523" width="7.5703125" style="280" customWidth="1"/>
    <col min="13524" max="13524" width="9.5703125" style="280" bestFit="1" customWidth="1"/>
    <col min="13525" max="13525" width="11" style="280" bestFit="1" customWidth="1"/>
    <col min="13526" max="13526" width="10.140625" style="280" bestFit="1" customWidth="1"/>
    <col min="13527" max="13531" width="9.5703125" style="280" bestFit="1" customWidth="1"/>
    <col min="13532" max="13532" width="10.140625" style="280" bestFit="1" customWidth="1"/>
    <col min="13533" max="13534" width="9.5703125" style="280" bestFit="1" customWidth="1"/>
    <col min="13535" max="13535" width="10.28515625" style="280" customWidth="1"/>
    <col min="13536" max="13543" width="9.5703125" style="280" bestFit="1" customWidth="1"/>
    <col min="13544" max="13544" width="9.5703125" style="280" customWidth="1"/>
    <col min="13545" max="13551" width="9.5703125" style="280" bestFit="1" customWidth="1"/>
    <col min="13552" max="13552" width="9.42578125" style="280" customWidth="1"/>
    <col min="13553" max="13568" width="9.5703125" style="280" bestFit="1" customWidth="1"/>
    <col min="13569" max="13570" width="12.5703125" style="280" bestFit="1" customWidth="1"/>
    <col min="13571" max="13571" width="11.42578125" style="280" bestFit="1" customWidth="1"/>
    <col min="13572" max="13572" width="11" style="280" bestFit="1" customWidth="1"/>
    <col min="13573" max="13573" width="11.7109375" style="280" bestFit="1" customWidth="1"/>
    <col min="13574" max="13762" width="9.140625" style="280"/>
    <col min="13763" max="13763" width="6.7109375" style="280" customWidth="1"/>
    <col min="13764" max="13764" width="39.140625" style="280" customWidth="1"/>
    <col min="13765" max="13765" width="9.140625" style="280"/>
    <col min="13766" max="13766" width="10.140625" style="280" customWidth="1"/>
    <col min="13767" max="13767" width="12.7109375" style="280" customWidth="1"/>
    <col min="13768" max="13768" width="12" style="280" customWidth="1"/>
    <col min="13769" max="13769" width="12.85546875" style="280" customWidth="1"/>
    <col min="13770" max="13770" width="11.42578125" style="280" customWidth="1"/>
    <col min="13771" max="13771" width="10.42578125" style="280" customWidth="1"/>
    <col min="13772" max="13772" width="11.7109375" style="280" customWidth="1"/>
    <col min="13773" max="13773" width="11.140625" style="280" customWidth="1"/>
    <col min="13774" max="13774" width="11.85546875" style="280" bestFit="1" customWidth="1"/>
    <col min="13775" max="13775" width="10.5703125" style="280" bestFit="1" customWidth="1"/>
    <col min="13776" max="13776" width="9.5703125" style="280" bestFit="1" customWidth="1"/>
    <col min="13777" max="13777" width="11.42578125" style="280" customWidth="1"/>
    <col min="13778" max="13778" width="10.5703125" style="280" customWidth="1"/>
    <col min="13779" max="13779" width="7.5703125" style="280" customWidth="1"/>
    <col min="13780" max="13780" width="9.5703125" style="280" bestFit="1" customWidth="1"/>
    <col min="13781" max="13781" width="11" style="280" bestFit="1" customWidth="1"/>
    <col min="13782" max="13782" width="10.140625" style="280" bestFit="1" customWidth="1"/>
    <col min="13783" max="13787" width="9.5703125" style="280" bestFit="1" customWidth="1"/>
    <col min="13788" max="13788" width="10.140625" style="280" bestFit="1" customWidth="1"/>
    <col min="13789" max="13790" width="9.5703125" style="280" bestFit="1" customWidth="1"/>
    <col min="13791" max="13791" width="10.28515625" style="280" customWidth="1"/>
    <col min="13792" max="13799" width="9.5703125" style="280" bestFit="1" customWidth="1"/>
    <col min="13800" max="13800" width="9.5703125" style="280" customWidth="1"/>
    <col min="13801" max="13807" width="9.5703125" style="280" bestFit="1" customWidth="1"/>
    <col min="13808" max="13808" width="9.42578125" style="280" customWidth="1"/>
    <col min="13809" max="13824" width="9.5703125" style="280" bestFit="1" customWidth="1"/>
    <col min="13825" max="13826" width="12.5703125" style="280" bestFit="1" customWidth="1"/>
    <col min="13827" max="13827" width="11.42578125" style="280" bestFit="1" customWidth="1"/>
    <col min="13828" max="13828" width="11" style="280" bestFit="1" customWidth="1"/>
    <col min="13829" max="13829" width="11.7109375" style="280" bestFit="1" customWidth="1"/>
    <col min="13830" max="14018" width="9.140625" style="280"/>
    <col min="14019" max="14019" width="6.7109375" style="280" customWidth="1"/>
    <col min="14020" max="14020" width="39.140625" style="280" customWidth="1"/>
    <col min="14021" max="14021" width="9.140625" style="280"/>
    <col min="14022" max="14022" width="10.140625" style="280" customWidth="1"/>
    <col min="14023" max="14023" width="12.7109375" style="280" customWidth="1"/>
    <col min="14024" max="14024" width="12" style="280" customWidth="1"/>
    <col min="14025" max="14025" width="12.85546875" style="280" customWidth="1"/>
    <col min="14026" max="14026" width="11.42578125" style="280" customWidth="1"/>
    <col min="14027" max="14027" width="10.42578125" style="280" customWidth="1"/>
    <col min="14028" max="14028" width="11.7109375" style="280" customWidth="1"/>
    <col min="14029" max="14029" width="11.140625" style="280" customWidth="1"/>
    <col min="14030" max="14030" width="11.85546875" style="280" bestFit="1" customWidth="1"/>
    <col min="14031" max="14031" width="10.5703125" style="280" bestFit="1" customWidth="1"/>
    <col min="14032" max="14032" width="9.5703125" style="280" bestFit="1" customWidth="1"/>
    <col min="14033" max="14033" width="11.42578125" style="280" customWidth="1"/>
    <col min="14034" max="14034" width="10.5703125" style="280" customWidth="1"/>
    <col min="14035" max="14035" width="7.5703125" style="280" customWidth="1"/>
    <col min="14036" max="14036" width="9.5703125" style="280" bestFit="1" customWidth="1"/>
    <col min="14037" max="14037" width="11" style="280" bestFit="1" customWidth="1"/>
    <col min="14038" max="14038" width="10.140625" style="280" bestFit="1" customWidth="1"/>
    <col min="14039" max="14043" width="9.5703125" style="280" bestFit="1" customWidth="1"/>
    <col min="14044" max="14044" width="10.140625" style="280" bestFit="1" customWidth="1"/>
    <col min="14045" max="14046" width="9.5703125" style="280" bestFit="1" customWidth="1"/>
    <col min="14047" max="14047" width="10.28515625" style="280" customWidth="1"/>
    <col min="14048" max="14055" width="9.5703125" style="280" bestFit="1" customWidth="1"/>
    <col min="14056" max="14056" width="9.5703125" style="280" customWidth="1"/>
    <col min="14057" max="14063" width="9.5703125" style="280" bestFit="1" customWidth="1"/>
    <col min="14064" max="14064" width="9.42578125" style="280" customWidth="1"/>
    <col min="14065" max="14080" width="9.5703125" style="280" bestFit="1" customWidth="1"/>
    <col min="14081" max="14082" width="12.5703125" style="280" bestFit="1" customWidth="1"/>
    <col min="14083" max="14083" width="11.42578125" style="280" bestFit="1" customWidth="1"/>
    <col min="14084" max="14084" width="11" style="280" bestFit="1" customWidth="1"/>
    <col min="14085" max="14085" width="11.7109375" style="280" bestFit="1" customWidth="1"/>
    <col min="14086" max="14274" width="9.140625" style="280"/>
    <col min="14275" max="14275" width="6.7109375" style="280" customWidth="1"/>
    <col min="14276" max="14276" width="39.140625" style="280" customWidth="1"/>
    <col min="14277" max="14277" width="9.140625" style="280"/>
    <col min="14278" max="14278" width="10.140625" style="280" customWidth="1"/>
    <col min="14279" max="14279" width="12.7109375" style="280" customWidth="1"/>
    <col min="14280" max="14280" width="12" style="280" customWidth="1"/>
    <col min="14281" max="14281" width="12.85546875" style="280" customWidth="1"/>
    <col min="14282" max="14282" width="11.42578125" style="280" customWidth="1"/>
    <col min="14283" max="14283" width="10.42578125" style="280" customWidth="1"/>
    <col min="14284" max="14284" width="11.7109375" style="280" customWidth="1"/>
    <col min="14285" max="14285" width="11.140625" style="280" customWidth="1"/>
    <col min="14286" max="14286" width="11.85546875" style="280" bestFit="1" customWidth="1"/>
    <col min="14287" max="14287" width="10.5703125" style="280" bestFit="1" customWidth="1"/>
    <col min="14288" max="14288" width="9.5703125" style="280" bestFit="1" customWidth="1"/>
    <col min="14289" max="14289" width="11.42578125" style="280" customWidth="1"/>
    <col min="14290" max="14290" width="10.5703125" style="280" customWidth="1"/>
    <col min="14291" max="14291" width="7.5703125" style="280" customWidth="1"/>
    <col min="14292" max="14292" width="9.5703125" style="280" bestFit="1" customWidth="1"/>
    <col min="14293" max="14293" width="11" style="280" bestFit="1" customWidth="1"/>
    <col min="14294" max="14294" width="10.140625" style="280" bestFit="1" customWidth="1"/>
    <col min="14295" max="14299" width="9.5703125" style="280" bestFit="1" customWidth="1"/>
    <col min="14300" max="14300" width="10.140625" style="280" bestFit="1" customWidth="1"/>
    <col min="14301" max="14302" width="9.5703125" style="280" bestFit="1" customWidth="1"/>
    <col min="14303" max="14303" width="10.28515625" style="280" customWidth="1"/>
    <col min="14304" max="14311" width="9.5703125" style="280" bestFit="1" customWidth="1"/>
    <col min="14312" max="14312" width="9.5703125" style="280" customWidth="1"/>
    <col min="14313" max="14319" width="9.5703125" style="280" bestFit="1" customWidth="1"/>
    <col min="14320" max="14320" width="9.42578125" style="280" customWidth="1"/>
    <col min="14321" max="14336" width="9.5703125" style="280" bestFit="1" customWidth="1"/>
    <col min="14337" max="14338" width="12.5703125" style="280" bestFit="1" customWidth="1"/>
    <col min="14339" max="14339" width="11.42578125" style="280" bestFit="1" customWidth="1"/>
    <col min="14340" max="14340" width="11" style="280" bestFit="1" customWidth="1"/>
    <col min="14341" max="14341" width="11.7109375" style="280" bestFit="1" customWidth="1"/>
    <col min="14342" max="14530" width="9.140625" style="280"/>
    <col min="14531" max="14531" width="6.7109375" style="280" customWidth="1"/>
    <col min="14532" max="14532" width="39.140625" style="280" customWidth="1"/>
    <col min="14533" max="14533" width="9.140625" style="280"/>
    <col min="14534" max="14534" width="10.140625" style="280" customWidth="1"/>
    <col min="14535" max="14535" width="12.7109375" style="280" customWidth="1"/>
    <col min="14536" max="14536" width="12" style="280" customWidth="1"/>
    <col min="14537" max="14537" width="12.85546875" style="280" customWidth="1"/>
    <col min="14538" max="14538" width="11.42578125" style="280" customWidth="1"/>
    <col min="14539" max="14539" width="10.42578125" style="280" customWidth="1"/>
    <col min="14540" max="14540" width="11.7109375" style="280" customWidth="1"/>
    <col min="14541" max="14541" width="11.140625" style="280" customWidth="1"/>
    <col min="14542" max="14542" width="11.85546875" style="280" bestFit="1" customWidth="1"/>
    <col min="14543" max="14543" width="10.5703125" style="280" bestFit="1" customWidth="1"/>
    <col min="14544" max="14544" width="9.5703125" style="280" bestFit="1" customWidth="1"/>
    <col min="14545" max="14545" width="11.42578125" style="280" customWidth="1"/>
    <col min="14546" max="14546" width="10.5703125" style="280" customWidth="1"/>
    <col min="14547" max="14547" width="7.5703125" style="280" customWidth="1"/>
    <col min="14548" max="14548" width="9.5703125" style="280" bestFit="1" customWidth="1"/>
    <col min="14549" max="14549" width="11" style="280" bestFit="1" customWidth="1"/>
    <col min="14550" max="14550" width="10.140625" style="280" bestFit="1" customWidth="1"/>
    <col min="14551" max="14555" width="9.5703125" style="280" bestFit="1" customWidth="1"/>
    <col min="14556" max="14556" width="10.140625" style="280" bestFit="1" customWidth="1"/>
    <col min="14557" max="14558" width="9.5703125" style="280" bestFit="1" customWidth="1"/>
    <col min="14559" max="14559" width="10.28515625" style="280" customWidth="1"/>
    <col min="14560" max="14567" width="9.5703125" style="280" bestFit="1" customWidth="1"/>
    <col min="14568" max="14568" width="9.5703125" style="280" customWidth="1"/>
    <col min="14569" max="14575" width="9.5703125" style="280" bestFit="1" customWidth="1"/>
    <col min="14576" max="14576" width="9.42578125" style="280" customWidth="1"/>
    <col min="14577" max="14592" width="9.5703125" style="280" bestFit="1" customWidth="1"/>
    <col min="14593" max="14594" width="12.5703125" style="280" bestFit="1" customWidth="1"/>
    <col min="14595" max="14595" width="11.42578125" style="280" bestFit="1" customWidth="1"/>
    <col min="14596" max="14596" width="11" style="280" bestFit="1" customWidth="1"/>
    <col min="14597" max="14597" width="11.7109375" style="280" bestFit="1" customWidth="1"/>
    <col min="14598" max="14786" width="9.140625" style="280"/>
    <col min="14787" max="14787" width="6.7109375" style="280" customWidth="1"/>
    <col min="14788" max="14788" width="39.140625" style="280" customWidth="1"/>
    <col min="14789" max="14789" width="9.140625" style="280"/>
    <col min="14790" max="14790" width="10.140625" style="280" customWidth="1"/>
    <col min="14791" max="14791" width="12.7109375" style="280" customWidth="1"/>
    <col min="14792" max="14792" width="12" style="280" customWidth="1"/>
    <col min="14793" max="14793" width="12.85546875" style="280" customWidth="1"/>
    <col min="14794" max="14794" width="11.42578125" style="280" customWidth="1"/>
    <col min="14795" max="14795" width="10.42578125" style="280" customWidth="1"/>
    <col min="14796" max="14796" width="11.7109375" style="280" customWidth="1"/>
    <col min="14797" max="14797" width="11.140625" style="280" customWidth="1"/>
    <col min="14798" max="14798" width="11.85546875" style="280" bestFit="1" customWidth="1"/>
    <col min="14799" max="14799" width="10.5703125" style="280" bestFit="1" customWidth="1"/>
    <col min="14800" max="14800" width="9.5703125" style="280" bestFit="1" customWidth="1"/>
    <col min="14801" max="14801" width="11.42578125" style="280" customWidth="1"/>
    <col min="14802" max="14802" width="10.5703125" style="280" customWidth="1"/>
    <col min="14803" max="14803" width="7.5703125" style="280" customWidth="1"/>
    <col min="14804" max="14804" width="9.5703125" style="280" bestFit="1" customWidth="1"/>
    <col min="14805" max="14805" width="11" style="280" bestFit="1" customWidth="1"/>
    <col min="14806" max="14806" width="10.140625" style="280" bestFit="1" customWidth="1"/>
    <col min="14807" max="14811" width="9.5703125" style="280" bestFit="1" customWidth="1"/>
    <col min="14812" max="14812" width="10.140625" style="280" bestFit="1" customWidth="1"/>
    <col min="14813" max="14814" width="9.5703125" style="280" bestFit="1" customWidth="1"/>
    <col min="14815" max="14815" width="10.28515625" style="280" customWidth="1"/>
    <col min="14816" max="14823" width="9.5703125" style="280" bestFit="1" customWidth="1"/>
    <col min="14824" max="14824" width="9.5703125" style="280" customWidth="1"/>
    <col min="14825" max="14831" width="9.5703125" style="280" bestFit="1" customWidth="1"/>
    <col min="14832" max="14832" width="9.42578125" style="280" customWidth="1"/>
    <col min="14833" max="14848" width="9.5703125" style="280" bestFit="1" customWidth="1"/>
    <col min="14849" max="14850" width="12.5703125" style="280" bestFit="1" customWidth="1"/>
    <col min="14851" max="14851" width="11.42578125" style="280" bestFit="1" customWidth="1"/>
    <col min="14852" max="14852" width="11" style="280" bestFit="1" customWidth="1"/>
    <col min="14853" max="14853" width="11.7109375" style="280" bestFit="1" customWidth="1"/>
    <col min="14854" max="15042" width="9.140625" style="280"/>
    <col min="15043" max="15043" width="6.7109375" style="280" customWidth="1"/>
    <col min="15044" max="15044" width="39.140625" style="280" customWidth="1"/>
    <col min="15045" max="15045" width="9.140625" style="280"/>
    <col min="15046" max="15046" width="10.140625" style="280" customWidth="1"/>
    <col min="15047" max="15047" width="12.7109375" style="280" customWidth="1"/>
    <col min="15048" max="15048" width="12" style="280" customWidth="1"/>
    <col min="15049" max="15049" width="12.85546875" style="280" customWidth="1"/>
    <col min="15050" max="15050" width="11.42578125" style="280" customWidth="1"/>
    <col min="15051" max="15051" width="10.42578125" style="280" customWidth="1"/>
    <col min="15052" max="15052" width="11.7109375" style="280" customWidth="1"/>
    <col min="15053" max="15053" width="11.140625" style="280" customWidth="1"/>
    <col min="15054" max="15054" width="11.85546875" style="280" bestFit="1" customWidth="1"/>
    <col min="15055" max="15055" width="10.5703125" style="280" bestFit="1" customWidth="1"/>
    <col min="15056" max="15056" width="9.5703125" style="280" bestFit="1" customWidth="1"/>
    <col min="15057" max="15057" width="11.42578125" style="280" customWidth="1"/>
    <col min="15058" max="15058" width="10.5703125" style="280" customWidth="1"/>
    <col min="15059" max="15059" width="7.5703125" style="280" customWidth="1"/>
    <col min="15060" max="15060" width="9.5703125" style="280" bestFit="1" customWidth="1"/>
    <col min="15061" max="15061" width="11" style="280" bestFit="1" customWidth="1"/>
    <col min="15062" max="15062" width="10.140625" style="280" bestFit="1" customWidth="1"/>
    <col min="15063" max="15067" width="9.5703125" style="280" bestFit="1" customWidth="1"/>
    <col min="15068" max="15068" width="10.140625" style="280" bestFit="1" customWidth="1"/>
    <col min="15069" max="15070" width="9.5703125" style="280" bestFit="1" customWidth="1"/>
    <col min="15071" max="15071" width="10.28515625" style="280" customWidth="1"/>
    <col min="15072" max="15079" width="9.5703125" style="280" bestFit="1" customWidth="1"/>
    <col min="15080" max="15080" width="9.5703125" style="280" customWidth="1"/>
    <col min="15081" max="15087" width="9.5703125" style="280" bestFit="1" customWidth="1"/>
    <col min="15088" max="15088" width="9.42578125" style="280" customWidth="1"/>
    <col min="15089" max="15104" width="9.5703125" style="280" bestFit="1" customWidth="1"/>
    <col min="15105" max="15106" width="12.5703125" style="280" bestFit="1" customWidth="1"/>
    <col min="15107" max="15107" width="11.42578125" style="280" bestFit="1" customWidth="1"/>
    <col min="15108" max="15108" width="11" style="280" bestFit="1" customWidth="1"/>
    <col min="15109" max="15109" width="11.7109375" style="280" bestFit="1" customWidth="1"/>
    <col min="15110" max="15298" width="9.140625" style="280"/>
    <col min="15299" max="15299" width="6.7109375" style="280" customWidth="1"/>
    <col min="15300" max="15300" width="39.140625" style="280" customWidth="1"/>
    <col min="15301" max="15301" width="9.140625" style="280"/>
    <col min="15302" max="15302" width="10.140625" style="280" customWidth="1"/>
    <col min="15303" max="15303" width="12.7109375" style="280" customWidth="1"/>
    <col min="15304" max="15304" width="12" style="280" customWidth="1"/>
    <col min="15305" max="15305" width="12.85546875" style="280" customWidth="1"/>
    <col min="15306" max="15306" width="11.42578125" style="280" customWidth="1"/>
    <col min="15307" max="15307" width="10.42578125" style="280" customWidth="1"/>
    <col min="15308" max="15308" width="11.7109375" style="280" customWidth="1"/>
    <col min="15309" max="15309" width="11.140625" style="280" customWidth="1"/>
    <col min="15310" max="15310" width="11.85546875" style="280" bestFit="1" customWidth="1"/>
    <col min="15311" max="15311" width="10.5703125" style="280" bestFit="1" customWidth="1"/>
    <col min="15312" max="15312" width="9.5703125" style="280" bestFit="1" customWidth="1"/>
    <col min="15313" max="15313" width="11.42578125" style="280" customWidth="1"/>
    <col min="15314" max="15314" width="10.5703125" style="280" customWidth="1"/>
    <col min="15315" max="15315" width="7.5703125" style="280" customWidth="1"/>
    <col min="15316" max="15316" width="9.5703125" style="280" bestFit="1" customWidth="1"/>
    <col min="15317" max="15317" width="11" style="280" bestFit="1" customWidth="1"/>
    <col min="15318" max="15318" width="10.140625" style="280" bestFit="1" customWidth="1"/>
    <col min="15319" max="15323" width="9.5703125" style="280" bestFit="1" customWidth="1"/>
    <col min="15324" max="15324" width="10.140625" style="280" bestFit="1" customWidth="1"/>
    <col min="15325" max="15326" width="9.5703125" style="280" bestFit="1" customWidth="1"/>
    <col min="15327" max="15327" width="10.28515625" style="280" customWidth="1"/>
    <col min="15328" max="15335" width="9.5703125" style="280" bestFit="1" customWidth="1"/>
    <col min="15336" max="15336" width="9.5703125" style="280" customWidth="1"/>
    <col min="15337" max="15343" width="9.5703125" style="280" bestFit="1" customWidth="1"/>
    <col min="15344" max="15344" width="9.42578125" style="280" customWidth="1"/>
    <col min="15345" max="15360" width="9.5703125" style="280" bestFit="1" customWidth="1"/>
    <col min="15361" max="15362" width="12.5703125" style="280" bestFit="1" customWidth="1"/>
    <col min="15363" max="15363" width="11.42578125" style="280" bestFit="1" customWidth="1"/>
    <col min="15364" max="15364" width="11" style="280" bestFit="1" customWidth="1"/>
    <col min="15365" max="15365" width="11.7109375" style="280" bestFit="1" customWidth="1"/>
    <col min="15366" max="15554" width="9.140625" style="280"/>
    <col min="15555" max="15555" width="6.7109375" style="280" customWidth="1"/>
    <col min="15556" max="15556" width="39.140625" style="280" customWidth="1"/>
    <col min="15557" max="15557" width="9.140625" style="280"/>
    <col min="15558" max="15558" width="10.140625" style="280" customWidth="1"/>
    <col min="15559" max="15559" width="12.7109375" style="280" customWidth="1"/>
    <col min="15560" max="15560" width="12" style="280" customWidth="1"/>
    <col min="15561" max="15561" width="12.85546875" style="280" customWidth="1"/>
    <col min="15562" max="15562" width="11.42578125" style="280" customWidth="1"/>
    <col min="15563" max="15563" width="10.42578125" style="280" customWidth="1"/>
    <col min="15564" max="15564" width="11.7109375" style="280" customWidth="1"/>
    <col min="15565" max="15565" width="11.140625" style="280" customWidth="1"/>
    <col min="15566" max="15566" width="11.85546875" style="280" bestFit="1" customWidth="1"/>
    <col min="15567" max="15567" width="10.5703125" style="280" bestFit="1" customWidth="1"/>
    <col min="15568" max="15568" width="9.5703125" style="280" bestFit="1" customWidth="1"/>
    <col min="15569" max="15569" width="11.42578125" style="280" customWidth="1"/>
    <col min="15570" max="15570" width="10.5703125" style="280" customWidth="1"/>
    <col min="15571" max="15571" width="7.5703125" style="280" customWidth="1"/>
    <col min="15572" max="15572" width="9.5703125" style="280" bestFit="1" customWidth="1"/>
    <col min="15573" max="15573" width="11" style="280" bestFit="1" customWidth="1"/>
    <col min="15574" max="15574" width="10.140625" style="280" bestFit="1" customWidth="1"/>
    <col min="15575" max="15579" width="9.5703125" style="280" bestFit="1" customWidth="1"/>
    <col min="15580" max="15580" width="10.140625" style="280" bestFit="1" customWidth="1"/>
    <col min="15581" max="15582" width="9.5703125" style="280" bestFit="1" customWidth="1"/>
    <col min="15583" max="15583" width="10.28515625" style="280" customWidth="1"/>
    <col min="15584" max="15591" width="9.5703125" style="280" bestFit="1" customWidth="1"/>
    <col min="15592" max="15592" width="9.5703125" style="280" customWidth="1"/>
    <col min="15593" max="15599" width="9.5703125" style="280" bestFit="1" customWidth="1"/>
    <col min="15600" max="15600" width="9.42578125" style="280" customWidth="1"/>
    <col min="15601" max="15616" width="9.5703125" style="280" bestFit="1" customWidth="1"/>
    <col min="15617" max="15618" width="12.5703125" style="280" bestFit="1" customWidth="1"/>
    <col min="15619" max="15619" width="11.42578125" style="280" bestFit="1" customWidth="1"/>
    <col min="15620" max="15620" width="11" style="280" bestFit="1" customWidth="1"/>
    <col min="15621" max="15621" width="11.7109375" style="280" bestFit="1" customWidth="1"/>
    <col min="15622" max="15810" width="9.140625" style="280"/>
    <col min="15811" max="15811" width="6.7109375" style="280" customWidth="1"/>
    <col min="15812" max="15812" width="39.140625" style="280" customWidth="1"/>
    <col min="15813" max="15813" width="9.140625" style="280"/>
    <col min="15814" max="15814" width="10.140625" style="280" customWidth="1"/>
    <col min="15815" max="15815" width="12.7109375" style="280" customWidth="1"/>
    <col min="15816" max="15816" width="12" style="280" customWidth="1"/>
    <col min="15817" max="15817" width="12.85546875" style="280" customWidth="1"/>
    <col min="15818" max="15818" width="11.42578125" style="280" customWidth="1"/>
    <col min="15819" max="15819" width="10.42578125" style="280" customWidth="1"/>
    <col min="15820" max="15820" width="11.7109375" style="280" customWidth="1"/>
    <col min="15821" max="15821" width="11.140625" style="280" customWidth="1"/>
    <col min="15822" max="15822" width="11.85546875" style="280" bestFit="1" customWidth="1"/>
    <col min="15823" max="15823" width="10.5703125" style="280" bestFit="1" customWidth="1"/>
    <col min="15824" max="15824" width="9.5703125" style="280" bestFit="1" customWidth="1"/>
    <col min="15825" max="15825" width="11.42578125" style="280" customWidth="1"/>
    <col min="15826" max="15826" width="10.5703125" style="280" customWidth="1"/>
    <col min="15827" max="15827" width="7.5703125" style="280" customWidth="1"/>
    <col min="15828" max="15828" width="9.5703125" style="280" bestFit="1" customWidth="1"/>
    <col min="15829" max="15829" width="11" style="280" bestFit="1" customWidth="1"/>
    <col min="15830" max="15830" width="10.140625" style="280" bestFit="1" customWidth="1"/>
    <col min="15831" max="15835" width="9.5703125" style="280" bestFit="1" customWidth="1"/>
    <col min="15836" max="15836" width="10.140625" style="280" bestFit="1" customWidth="1"/>
    <col min="15837" max="15838" width="9.5703125" style="280" bestFit="1" customWidth="1"/>
    <col min="15839" max="15839" width="10.28515625" style="280" customWidth="1"/>
    <col min="15840" max="15847" width="9.5703125" style="280" bestFit="1" customWidth="1"/>
    <col min="15848" max="15848" width="9.5703125" style="280" customWidth="1"/>
    <col min="15849" max="15855" width="9.5703125" style="280" bestFit="1" customWidth="1"/>
    <col min="15856" max="15856" width="9.42578125" style="280" customWidth="1"/>
    <col min="15857" max="15872" width="9.5703125" style="280" bestFit="1" customWidth="1"/>
    <col min="15873" max="15874" width="12.5703125" style="280" bestFit="1" customWidth="1"/>
    <col min="15875" max="15875" width="11.42578125" style="280" bestFit="1" customWidth="1"/>
    <col min="15876" max="15876" width="11" style="280" bestFit="1" customWidth="1"/>
    <col min="15877" max="15877" width="11.7109375" style="280" bestFit="1" customWidth="1"/>
    <col min="15878" max="16066" width="9.140625" style="280"/>
    <col min="16067" max="16067" width="6.7109375" style="280" customWidth="1"/>
    <col min="16068" max="16068" width="39.140625" style="280" customWidth="1"/>
    <col min="16069" max="16069" width="9.140625" style="280"/>
    <col min="16070" max="16070" width="10.140625" style="280" customWidth="1"/>
    <col min="16071" max="16071" width="12.7109375" style="280" customWidth="1"/>
    <col min="16072" max="16072" width="12" style="280" customWidth="1"/>
    <col min="16073" max="16073" width="12.85546875" style="280" customWidth="1"/>
    <col min="16074" max="16074" width="11.42578125" style="280" customWidth="1"/>
    <col min="16075" max="16075" width="10.42578125" style="280" customWidth="1"/>
    <col min="16076" max="16076" width="11.7109375" style="280" customWidth="1"/>
    <col min="16077" max="16077" width="11.140625" style="280" customWidth="1"/>
    <col min="16078" max="16078" width="11.85546875" style="280" bestFit="1" customWidth="1"/>
    <col min="16079" max="16079" width="10.5703125" style="280" bestFit="1" customWidth="1"/>
    <col min="16080" max="16080" width="9.5703125" style="280" bestFit="1" customWidth="1"/>
    <col min="16081" max="16081" width="11.42578125" style="280" customWidth="1"/>
    <col min="16082" max="16082" width="10.5703125" style="280" customWidth="1"/>
    <col min="16083" max="16083" width="7.5703125" style="280" customWidth="1"/>
    <col min="16084" max="16084" width="9.5703125" style="280" bestFit="1" customWidth="1"/>
    <col min="16085" max="16085" width="11" style="280" bestFit="1" customWidth="1"/>
    <col min="16086" max="16086" width="10.140625" style="280" bestFit="1" customWidth="1"/>
    <col min="16087" max="16091" width="9.5703125" style="280" bestFit="1" customWidth="1"/>
    <col min="16092" max="16092" width="10.140625" style="280" bestFit="1" customWidth="1"/>
    <col min="16093" max="16094" width="9.5703125" style="280" bestFit="1" customWidth="1"/>
    <col min="16095" max="16095" width="10.28515625" style="280" customWidth="1"/>
    <col min="16096" max="16103" width="9.5703125" style="280" bestFit="1" customWidth="1"/>
    <col min="16104" max="16104" width="9.5703125" style="280" customWidth="1"/>
    <col min="16105" max="16111" width="9.5703125" style="280" bestFit="1" customWidth="1"/>
    <col min="16112" max="16112" width="9.42578125" style="280" customWidth="1"/>
    <col min="16113" max="16128" width="9.5703125" style="280" bestFit="1" customWidth="1"/>
    <col min="16129" max="16130" width="12.5703125" style="280" bestFit="1" customWidth="1"/>
    <col min="16131" max="16131" width="11.42578125" style="280" bestFit="1" customWidth="1"/>
    <col min="16132" max="16132" width="11" style="280" bestFit="1" customWidth="1"/>
    <col min="16133" max="16133" width="11.7109375" style="280" bestFit="1" customWidth="1"/>
    <col min="16134" max="16384" width="9.140625" style="280"/>
  </cols>
  <sheetData>
    <row r="1" spans="1:63" ht="15.75" customHeight="1" x14ac:dyDescent="0.2">
      <c r="A1" s="288" t="s">
        <v>1295</v>
      </c>
    </row>
    <row r="2" spans="1:63" ht="24.75" customHeight="1" x14ac:dyDescent="0.2">
      <c r="A2" s="283" t="s">
        <v>1311</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row>
    <row r="3" spans="1:63" ht="11.25" customHeight="1" thickBot="1" x14ac:dyDescent="0.25">
      <c r="AC3" s="312"/>
      <c r="AD3" s="312"/>
      <c r="AE3" s="312"/>
      <c r="AF3" s="312"/>
      <c r="AG3" s="312"/>
      <c r="AH3" s="312"/>
      <c r="AI3" s="312"/>
      <c r="AJ3" s="312"/>
      <c r="AK3" s="312"/>
      <c r="AP3" s="312"/>
      <c r="AQ3" s="312"/>
      <c r="AR3" s="312"/>
      <c r="AS3" s="312"/>
      <c r="BG3" s="312"/>
      <c r="BH3" s="312"/>
      <c r="BI3" s="314"/>
      <c r="BJ3" s="314" t="s">
        <v>0</v>
      </c>
    </row>
    <row r="4" spans="1:63" ht="15.75" customHeight="1" thickTop="1" x14ac:dyDescent="0.2">
      <c r="A4" s="1524" t="s">
        <v>1</v>
      </c>
      <c r="B4" s="1526" t="s">
        <v>514</v>
      </c>
      <c r="C4" s="1526" t="s">
        <v>3</v>
      </c>
      <c r="D4" s="1515" t="s">
        <v>1260</v>
      </c>
      <c r="E4" s="1520" t="s">
        <v>1261</v>
      </c>
      <c r="F4" s="1521" t="s">
        <v>1262</v>
      </c>
      <c r="G4" s="1522"/>
      <c r="H4" s="1522"/>
      <c r="I4" s="1522"/>
      <c r="J4" s="1522"/>
      <c r="K4" s="1522"/>
      <c r="L4" s="1522"/>
      <c r="M4" s="1522"/>
      <c r="N4" s="1522"/>
      <c r="O4" s="1522"/>
      <c r="P4" s="1522"/>
      <c r="Q4" s="1522"/>
      <c r="R4" s="1522"/>
      <c r="S4" s="1522"/>
      <c r="T4" s="1522"/>
      <c r="U4" s="1522"/>
      <c r="V4" s="1522"/>
      <c r="W4" s="1522"/>
      <c r="X4" s="1522"/>
      <c r="Y4" s="1522"/>
      <c r="Z4" s="1522"/>
      <c r="AA4" s="1522"/>
      <c r="AB4" s="1522"/>
      <c r="AC4" s="1522"/>
      <c r="AD4" s="1522"/>
      <c r="AE4" s="1522"/>
      <c r="AF4" s="1522"/>
      <c r="AG4" s="1522"/>
      <c r="AH4" s="1522"/>
      <c r="AI4" s="1522"/>
      <c r="AJ4" s="1522"/>
      <c r="AK4" s="1522"/>
      <c r="AL4" s="1522"/>
      <c r="AM4" s="1522"/>
      <c r="AN4" s="1522"/>
      <c r="AO4" s="1522"/>
      <c r="AP4" s="1522"/>
      <c r="AQ4" s="1522"/>
      <c r="AR4" s="1522"/>
      <c r="AS4" s="1522"/>
      <c r="AT4" s="1522"/>
      <c r="AU4" s="1522"/>
      <c r="AV4" s="1522"/>
      <c r="AW4" s="1522"/>
      <c r="AX4" s="1522"/>
      <c r="AY4" s="1522"/>
      <c r="AZ4" s="1522"/>
      <c r="BA4" s="1522"/>
      <c r="BB4" s="1522"/>
      <c r="BC4" s="1522"/>
      <c r="BD4" s="1522"/>
      <c r="BE4" s="1522"/>
      <c r="BF4" s="1522"/>
      <c r="BG4" s="1522"/>
      <c r="BH4" s="1522"/>
      <c r="BI4" s="1523"/>
      <c r="BJ4" s="1530" t="s">
        <v>1263</v>
      </c>
      <c r="BK4" s="1530" t="s">
        <v>1264</v>
      </c>
    </row>
    <row r="5" spans="1:63" ht="27" customHeight="1" x14ac:dyDescent="0.2">
      <c r="A5" s="1525"/>
      <c r="B5" s="1513"/>
      <c r="C5" s="1513"/>
      <c r="D5" s="1516"/>
      <c r="E5" s="1516"/>
      <c r="F5" s="333" t="s">
        <v>39</v>
      </c>
      <c r="G5" s="184" t="s">
        <v>42</v>
      </c>
      <c r="H5" s="326" t="s">
        <v>44</v>
      </c>
      <c r="I5" s="326" t="s">
        <v>46</v>
      </c>
      <c r="J5" s="184" t="s">
        <v>49</v>
      </c>
      <c r="K5" s="184" t="s">
        <v>52</v>
      </c>
      <c r="L5" s="184" t="s">
        <v>55</v>
      </c>
      <c r="M5" s="184" t="s">
        <v>58</v>
      </c>
      <c r="N5" s="184" t="s">
        <v>61</v>
      </c>
      <c r="O5" s="184" t="s">
        <v>63</v>
      </c>
      <c r="P5" s="184" t="s">
        <v>66</v>
      </c>
      <c r="Q5" s="184" t="s">
        <v>68</v>
      </c>
      <c r="R5" s="333" t="s">
        <v>70</v>
      </c>
      <c r="S5" s="184" t="s">
        <v>73</v>
      </c>
      <c r="T5" s="184" t="s">
        <v>76</v>
      </c>
      <c r="U5" s="184" t="s">
        <v>79</v>
      </c>
      <c r="V5" s="184" t="s">
        <v>521</v>
      </c>
      <c r="W5" s="184" t="s">
        <v>82</v>
      </c>
      <c r="X5" s="184" t="s">
        <v>85</v>
      </c>
      <c r="Y5" s="184" t="s">
        <v>88</v>
      </c>
      <c r="Z5" s="184" t="s">
        <v>91</v>
      </c>
      <c r="AA5" s="184" t="s">
        <v>93</v>
      </c>
      <c r="AB5" s="184" t="s">
        <v>96</v>
      </c>
      <c r="AC5" s="326" t="s">
        <v>99</v>
      </c>
      <c r="AD5" s="326" t="s">
        <v>101</v>
      </c>
      <c r="AE5" s="326" t="s">
        <v>103</v>
      </c>
      <c r="AF5" s="326" t="s">
        <v>105</v>
      </c>
      <c r="AG5" s="326" t="s">
        <v>107</v>
      </c>
      <c r="AH5" s="326" t="s">
        <v>109</v>
      </c>
      <c r="AI5" s="326" t="s">
        <v>111</v>
      </c>
      <c r="AJ5" s="326" t="s">
        <v>113</v>
      </c>
      <c r="AK5" s="326" t="s">
        <v>115</v>
      </c>
      <c r="AL5" s="184" t="s">
        <v>117</v>
      </c>
      <c r="AM5" s="184" t="s">
        <v>119</v>
      </c>
      <c r="AN5" s="184" t="s">
        <v>121</v>
      </c>
      <c r="AO5" s="184" t="s">
        <v>123</v>
      </c>
      <c r="AP5" s="326" t="s">
        <v>125</v>
      </c>
      <c r="AQ5" s="326" t="s">
        <v>127</v>
      </c>
      <c r="AR5" s="326" t="s">
        <v>129</v>
      </c>
      <c r="AS5" s="184" t="s">
        <v>131</v>
      </c>
      <c r="AT5" s="184" t="s">
        <v>134</v>
      </c>
      <c r="AU5" s="184" t="s">
        <v>137</v>
      </c>
      <c r="AV5" s="184" t="s">
        <v>140</v>
      </c>
      <c r="AW5" s="184" t="s">
        <v>143</v>
      </c>
      <c r="AX5" s="184" t="s">
        <v>146</v>
      </c>
      <c r="AY5" s="184" t="s">
        <v>149</v>
      </c>
      <c r="AZ5" s="184" t="s">
        <v>152</v>
      </c>
      <c r="BA5" s="184" t="s">
        <v>155</v>
      </c>
      <c r="BB5" s="184" t="s">
        <v>157</v>
      </c>
      <c r="BC5" s="184" t="s">
        <v>160</v>
      </c>
      <c r="BD5" s="184" t="s">
        <v>163</v>
      </c>
      <c r="BE5" s="333" t="s">
        <v>165</v>
      </c>
      <c r="BF5" s="351" t="s">
        <v>167</v>
      </c>
      <c r="BG5" s="351" t="s">
        <v>525</v>
      </c>
      <c r="BH5" s="351" t="s">
        <v>528</v>
      </c>
      <c r="BI5" s="351" t="s">
        <v>169</v>
      </c>
      <c r="BJ5" s="1511"/>
      <c r="BK5" s="1511"/>
    </row>
    <row r="6" spans="1:63" s="288" customFormat="1" ht="20.100000000000001" customHeight="1" x14ac:dyDescent="0.2">
      <c r="A6" s="374"/>
      <c r="B6" s="334" t="s">
        <v>1265</v>
      </c>
      <c r="C6" s="334"/>
      <c r="D6" s="308">
        <v>127.32</v>
      </c>
      <c r="E6" s="308"/>
      <c r="F6" s="308"/>
      <c r="G6" s="308"/>
      <c r="H6" s="308"/>
      <c r="I6" s="308"/>
      <c r="J6" s="308"/>
      <c r="K6" s="308"/>
      <c r="L6" s="308"/>
      <c r="M6" s="308"/>
      <c r="N6" s="308"/>
      <c r="O6" s="308"/>
      <c r="P6" s="308"/>
      <c r="Q6" s="308"/>
      <c r="R6" s="308"/>
      <c r="S6" s="308"/>
      <c r="T6" s="308"/>
      <c r="U6" s="308"/>
      <c r="V6" s="308"/>
      <c r="W6" s="308"/>
      <c r="X6" s="308"/>
      <c r="Y6" s="308"/>
      <c r="Z6" s="308"/>
      <c r="AA6" s="308"/>
      <c r="AB6" s="308"/>
      <c r="AC6" s="335"/>
      <c r="AD6" s="335"/>
      <c r="AE6" s="335"/>
      <c r="AF6" s="335"/>
      <c r="AG6" s="335"/>
      <c r="AH6" s="335"/>
      <c r="AI6" s="335"/>
      <c r="AJ6" s="335"/>
      <c r="AK6" s="335"/>
      <c r="AL6" s="308"/>
      <c r="AM6" s="308"/>
      <c r="AN6" s="308"/>
      <c r="AO6" s="308"/>
      <c r="AP6" s="335"/>
      <c r="AQ6" s="335"/>
      <c r="AR6" s="335"/>
      <c r="AS6" s="308"/>
      <c r="AT6" s="308"/>
      <c r="AU6" s="308"/>
      <c r="AV6" s="308"/>
      <c r="AW6" s="308"/>
      <c r="AX6" s="308"/>
      <c r="AY6" s="308"/>
      <c r="AZ6" s="308"/>
      <c r="BA6" s="308"/>
      <c r="BB6" s="308"/>
      <c r="BC6" s="308"/>
      <c r="BD6" s="308"/>
      <c r="BE6" s="308"/>
      <c r="BF6" s="308"/>
      <c r="BG6" s="335"/>
      <c r="BH6" s="335"/>
      <c r="BI6" s="335"/>
      <c r="BJ6" s="336"/>
      <c r="BK6" s="336">
        <v>127.32000000000001</v>
      </c>
    </row>
    <row r="7" spans="1:63" ht="20.100000000000001" customHeight="1" x14ac:dyDescent="0.2">
      <c r="A7" s="374">
        <v>1</v>
      </c>
      <c r="B7" s="337" t="s">
        <v>38</v>
      </c>
      <c r="C7" s="334" t="s">
        <v>39</v>
      </c>
      <c r="D7" s="320">
        <v>0.79</v>
      </c>
      <c r="E7" s="320">
        <v>0</v>
      </c>
      <c r="F7" s="320">
        <v>0</v>
      </c>
      <c r="G7" s="320">
        <v>0</v>
      </c>
      <c r="H7" s="320">
        <v>0</v>
      </c>
      <c r="I7" s="320">
        <v>0</v>
      </c>
      <c r="J7" s="320">
        <v>0</v>
      </c>
      <c r="K7" s="320">
        <v>0</v>
      </c>
      <c r="L7" s="320">
        <v>0</v>
      </c>
      <c r="M7" s="320">
        <v>0</v>
      </c>
      <c r="N7" s="320">
        <v>0</v>
      </c>
      <c r="O7" s="320">
        <v>0</v>
      </c>
      <c r="P7" s="320">
        <v>0</v>
      </c>
      <c r="Q7" s="320">
        <v>0</v>
      </c>
      <c r="R7" s="320">
        <v>0</v>
      </c>
      <c r="S7" s="320">
        <v>0</v>
      </c>
      <c r="T7" s="320">
        <v>0</v>
      </c>
      <c r="U7" s="320">
        <v>0</v>
      </c>
      <c r="V7" s="320">
        <v>0</v>
      </c>
      <c r="W7" s="320">
        <v>0</v>
      </c>
      <c r="X7" s="320">
        <v>0</v>
      </c>
      <c r="Y7" s="320">
        <v>0</v>
      </c>
      <c r="Z7" s="320">
        <v>0</v>
      </c>
      <c r="AA7" s="320">
        <v>0</v>
      </c>
      <c r="AB7" s="320">
        <v>0</v>
      </c>
      <c r="AC7" s="338">
        <v>0</v>
      </c>
      <c r="AD7" s="338">
        <v>0</v>
      </c>
      <c r="AE7" s="338">
        <v>0</v>
      </c>
      <c r="AF7" s="338">
        <v>0</v>
      </c>
      <c r="AG7" s="338">
        <v>0</v>
      </c>
      <c r="AH7" s="338">
        <v>0</v>
      </c>
      <c r="AI7" s="338">
        <v>0</v>
      </c>
      <c r="AJ7" s="338">
        <v>0</v>
      </c>
      <c r="AK7" s="338">
        <v>0</v>
      </c>
      <c r="AL7" s="320">
        <v>0</v>
      </c>
      <c r="AM7" s="320">
        <v>0</v>
      </c>
      <c r="AN7" s="320">
        <v>0</v>
      </c>
      <c r="AO7" s="320">
        <v>0</v>
      </c>
      <c r="AP7" s="338">
        <v>0</v>
      </c>
      <c r="AQ7" s="338">
        <v>0</v>
      </c>
      <c r="AR7" s="338">
        <v>0</v>
      </c>
      <c r="AS7" s="320">
        <v>0</v>
      </c>
      <c r="AT7" s="320">
        <v>0</v>
      </c>
      <c r="AU7" s="320">
        <v>0</v>
      </c>
      <c r="AV7" s="320">
        <v>0</v>
      </c>
      <c r="AW7" s="320">
        <v>0</v>
      </c>
      <c r="AX7" s="320">
        <v>0</v>
      </c>
      <c r="AY7" s="320">
        <v>0</v>
      </c>
      <c r="AZ7" s="320">
        <v>0</v>
      </c>
      <c r="BA7" s="320">
        <v>0</v>
      </c>
      <c r="BB7" s="320">
        <v>0</v>
      </c>
      <c r="BC7" s="320">
        <v>0</v>
      </c>
      <c r="BD7" s="320">
        <v>0</v>
      </c>
      <c r="BE7" s="320">
        <v>0</v>
      </c>
      <c r="BF7" s="320">
        <v>0</v>
      </c>
      <c r="BG7" s="338">
        <v>0</v>
      </c>
      <c r="BH7" s="338">
        <v>0</v>
      </c>
      <c r="BI7" s="338">
        <v>0</v>
      </c>
      <c r="BJ7" s="339">
        <v>-0.78</v>
      </c>
      <c r="BK7" s="339">
        <v>0.01</v>
      </c>
    </row>
    <row r="8" spans="1:63" ht="20.100000000000001" customHeight="1" x14ac:dyDescent="0.2">
      <c r="A8" s="375" t="s">
        <v>40</v>
      </c>
      <c r="B8" s="341" t="s">
        <v>41</v>
      </c>
      <c r="C8" s="340" t="s">
        <v>42</v>
      </c>
      <c r="D8" s="202">
        <v>0</v>
      </c>
      <c r="E8" s="202">
        <v>0</v>
      </c>
      <c r="F8" s="320">
        <v>0</v>
      </c>
      <c r="G8" s="202">
        <v>0</v>
      </c>
      <c r="H8" s="202">
        <v>0</v>
      </c>
      <c r="I8" s="202">
        <v>0</v>
      </c>
      <c r="J8" s="202">
        <v>0</v>
      </c>
      <c r="K8" s="202">
        <v>0</v>
      </c>
      <c r="L8" s="202">
        <v>0</v>
      </c>
      <c r="M8" s="202">
        <v>0</v>
      </c>
      <c r="N8" s="202">
        <v>0</v>
      </c>
      <c r="O8" s="202">
        <v>0</v>
      </c>
      <c r="P8" s="202">
        <v>0</v>
      </c>
      <c r="Q8" s="202">
        <v>0</v>
      </c>
      <c r="R8" s="202">
        <v>0</v>
      </c>
      <c r="S8" s="202">
        <v>0</v>
      </c>
      <c r="T8" s="202">
        <v>0</v>
      </c>
      <c r="U8" s="202">
        <v>0</v>
      </c>
      <c r="V8" s="202">
        <v>0</v>
      </c>
      <c r="W8" s="202">
        <v>0</v>
      </c>
      <c r="X8" s="202">
        <v>0</v>
      </c>
      <c r="Y8" s="202">
        <v>0</v>
      </c>
      <c r="Z8" s="202">
        <v>0</v>
      </c>
      <c r="AA8" s="202">
        <v>0</v>
      </c>
      <c r="AB8" s="202">
        <v>0</v>
      </c>
      <c r="AC8" s="319">
        <v>0</v>
      </c>
      <c r="AD8" s="319">
        <v>0</v>
      </c>
      <c r="AE8" s="319">
        <v>0</v>
      </c>
      <c r="AF8" s="319">
        <v>0</v>
      </c>
      <c r="AG8" s="319">
        <v>0</v>
      </c>
      <c r="AH8" s="319">
        <v>0</v>
      </c>
      <c r="AI8" s="319">
        <v>0</v>
      </c>
      <c r="AJ8" s="319">
        <v>0</v>
      </c>
      <c r="AK8" s="319">
        <v>0</v>
      </c>
      <c r="AL8" s="202">
        <v>0</v>
      </c>
      <c r="AM8" s="202">
        <v>0</v>
      </c>
      <c r="AN8" s="202">
        <v>0</v>
      </c>
      <c r="AO8" s="202">
        <v>0</v>
      </c>
      <c r="AP8" s="319">
        <v>0</v>
      </c>
      <c r="AQ8" s="319">
        <v>0</v>
      </c>
      <c r="AR8" s="319">
        <v>0</v>
      </c>
      <c r="AS8" s="202">
        <v>0</v>
      </c>
      <c r="AT8" s="202">
        <v>0</v>
      </c>
      <c r="AU8" s="202">
        <v>0</v>
      </c>
      <c r="AV8" s="202">
        <v>0</v>
      </c>
      <c r="AW8" s="202">
        <v>0</v>
      </c>
      <c r="AX8" s="202">
        <v>0</v>
      </c>
      <c r="AY8" s="202">
        <v>0</v>
      </c>
      <c r="AZ8" s="202">
        <v>0</v>
      </c>
      <c r="BA8" s="202">
        <v>0</v>
      </c>
      <c r="BB8" s="202">
        <v>0</v>
      </c>
      <c r="BC8" s="202">
        <v>0</v>
      </c>
      <c r="BD8" s="202">
        <v>0</v>
      </c>
      <c r="BE8" s="202">
        <v>0</v>
      </c>
      <c r="BF8" s="202">
        <v>0</v>
      </c>
      <c r="BG8" s="319">
        <v>0</v>
      </c>
      <c r="BH8" s="319">
        <v>0</v>
      </c>
      <c r="BI8" s="319">
        <v>0</v>
      </c>
      <c r="BJ8" s="321">
        <v>0</v>
      </c>
      <c r="BK8" s="321">
        <v>0</v>
      </c>
    </row>
    <row r="9" spans="1:63" ht="20.100000000000001" customHeight="1" x14ac:dyDescent="0.2">
      <c r="A9" s="375"/>
      <c r="B9" s="342" t="s">
        <v>43</v>
      </c>
      <c r="C9" s="343" t="s">
        <v>44</v>
      </c>
      <c r="D9" s="202">
        <v>0</v>
      </c>
      <c r="E9" s="202">
        <v>0</v>
      </c>
      <c r="F9" s="320">
        <v>0</v>
      </c>
      <c r="G9" s="202">
        <v>0</v>
      </c>
      <c r="H9" s="202">
        <v>0</v>
      </c>
      <c r="I9" s="202">
        <v>0</v>
      </c>
      <c r="J9" s="202">
        <v>0</v>
      </c>
      <c r="K9" s="202">
        <v>0</v>
      </c>
      <c r="L9" s="202">
        <v>0</v>
      </c>
      <c r="M9" s="202">
        <v>0</v>
      </c>
      <c r="N9" s="202">
        <v>0</v>
      </c>
      <c r="O9" s="202">
        <v>0</v>
      </c>
      <c r="P9" s="202">
        <v>0</v>
      </c>
      <c r="Q9" s="202">
        <v>0</v>
      </c>
      <c r="R9" s="202">
        <v>0</v>
      </c>
      <c r="S9" s="202">
        <v>0</v>
      </c>
      <c r="T9" s="202">
        <v>0</v>
      </c>
      <c r="U9" s="202">
        <v>0</v>
      </c>
      <c r="V9" s="202">
        <v>0</v>
      </c>
      <c r="W9" s="202">
        <v>0</v>
      </c>
      <c r="X9" s="202">
        <v>0</v>
      </c>
      <c r="Y9" s="202">
        <v>0</v>
      </c>
      <c r="Z9" s="202">
        <v>0</v>
      </c>
      <c r="AA9" s="202">
        <v>0</v>
      </c>
      <c r="AB9" s="202">
        <v>0</v>
      </c>
      <c r="AC9" s="319">
        <v>0</v>
      </c>
      <c r="AD9" s="319">
        <v>0</v>
      </c>
      <c r="AE9" s="319">
        <v>0</v>
      </c>
      <c r="AF9" s="319">
        <v>0</v>
      </c>
      <c r="AG9" s="319">
        <v>0</v>
      </c>
      <c r="AH9" s="319">
        <v>0</v>
      </c>
      <c r="AI9" s="319">
        <v>0</v>
      </c>
      <c r="AJ9" s="319">
        <v>0</v>
      </c>
      <c r="AK9" s="319">
        <v>0</v>
      </c>
      <c r="AL9" s="202">
        <v>0</v>
      </c>
      <c r="AM9" s="202">
        <v>0</v>
      </c>
      <c r="AN9" s="202">
        <v>0</v>
      </c>
      <c r="AO9" s="202">
        <v>0</v>
      </c>
      <c r="AP9" s="319">
        <v>0</v>
      </c>
      <c r="AQ9" s="319">
        <v>0</v>
      </c>
      <c r="AR9" s="319">
        <v>0</v>
      </c>
      <c r="AS9" s="202">
        <v>0</v>
      </c>
      <c r="AT9" s="202">
        <v>0</v>
      </c>
      <c r="AU9" s="202">
        <v>0</v>
      </c>
      <c r="AV9" s="202">
        <v>0</v>
      </c>
      <c r="AW9" s="202">
        <v>0</v>
      </c>
      <c r="AX9" s="202">
        <v>0</v>
      </c>
      <c r="AY9" s="202">
        <v>0</v>
      </c>
      <c r="AZ9" s="202">
        <v>0</v>
      </c>
      <c r="BA9" s="202">
        <v>0</v>
      </c>
      <c r="BB9" s="202">
        <v>0</v>
      </c>
      <c r="BC9" s="202">
        <v>0</v>
      </c>
      <c r="BD9" s="202">
        <v>0</v>
      </c>
      <c r="BE9" s="202">
        <v>0</v>
      </c>
      <c r="BF9" s="202">
        <v>0</v>
      </c>
      <c r="BG9" s="319">
        <v>0</v>
      </c>
      <c r="BH9" s="319">
        <v>0</v>
      </c>
      <c r="BI9" s="319">
        <v>0</v>
      </c>
      <c r="BJ9" s="321">
        <v>0</v>
      </c>
      <c r="BK9" s="321">
        <v>0</v>
      </c>
    </row>
    <row r="10" spans="1:63" ht="20.100000000000001" customHeight="1" x14ac:dyDescent="0.2">
      <c r="A10" s="375"/>
      <c r="B10" s="342" t="s">
        <v>661</v>
      </c>
      <c r="C10" s="343" t="s">
        <v>46</v>
      </c>
      <c r="D10" s="202">
        <v>0</v>
      </c>
      <c r="E10" s="202">
        <v>0</v>
      </c>
      <c r="F10" s="320">
        <v>0</v>
      </c>
      <c r="G10" s="202">
        <v>0</v>
      </c>
      <c r="H10" s="202">
        <v>0</v>
      </c>
      <c r="I10" s="202">
        <v>0</v>
      </c>
      <c r="J10" s="202">
        <v>0</v>
      </c>
      <c r="K10" s="202">
        <v>0</v>
      </c>
      <c r="L10" s="202">
        <v>0</v>
      </c>
      <c r="M10" s="202">
        <v>0</v>
      </c>
      <c r="N10" s="202">
        <v>0</v>
      </c>
      <c r="O10" s="202">
        <v>0</v>
      </c>
      <c r="P10" s="202">
        <v>0</v>
      </c>
      <c r="Q10" s="202">
        <v>0</v>
      </c>
      <c r="R10" s="202">
        <v>0</v>
      </c>
      <c r="S10" s="202">
        <v>0</v>
      </c>
      <c r="T10" s="202">
        <v>0</v>
      </c>
      <c r="U10" s="202">
        <v>0</v>
      </c>
      <c r="V10" s="202">
        <v>0</v>
      </c>
      <c r="W10" s="202">
        <v>0</v>
      </c>
      <c r="X10" s="202">
        <v>0</v>
      </c>
      <c r="Y10" s="202">
        <v>0</v>
      </c>
      <c r="Z10" s="202">
        <v>0</v>
      </c>
      <c r="AA10" s="202">
        <v>0</v>
      </c>
      <c r="AB10" s="202">
        <v>0</v>
      </c>
      <c r="AC10" s="319">
        <v>0</v>
      </c>
      <c r="AD10" s="319">
        <v>0</v>
      </c>
      <c r="AE10" s="319">
        <v>0</v>
      </c>
      <c r="AF10" s="319">
        <v>0</v>
      </c>
      <c r="AG10" s="319">
        <v>0</v>
      </c>
      <c r="AH10" s="319">
        <v>0</v>
      </c>
      <c r="AI10" s="319">
        <v>0</v>
      </c>
      <c r="AJ10" s="319">
        <v>0</v>
      </c>
      <c r="AK10" s="319">
        <v>0</v>
      </c>
      <c r="AL10" s="202">
        <v>0</v>
      </c>
      <c r="AM10" s="202">
        <v>0</v>
      </c>
      <c r="AN10" s="202">
        <v>0</v>
      </c>
      <c r="AO10" s="202">
        <v>0</v>
      </c>
      <c r="AP10" s="319">
        <v>0</v>
      </c>
      <c r="AQ10" s="319">
        <v>0</v>
      </c>
      <c r="AR10" s="319">
        <v>0</v>
      </c>
      <c r="AS10" s="202">
        <v>0</v>
      </c>
      <c r="AT10" s="202">
        <v>0</v>
      </c>
      <c r="AU10" s="202">
        <v>0</v>
      </c>
      <c r="AV10" s="202">
        <v>0</v>
      </c>
      <c r="AW10" s="202">
        <v>0</v>
      </c>
      <c r="AX10" s="202">
        <v>0</v>
      </c>
      <c r="AY10" s="202">
        <v>0</v>
      </c>
      <c r="AZ10" s="202">
        <v>0</v>
      </c>
      <c r="BA10" s="202">
        <v>0</v>
      </c>
      <c r="BB10" s="202">
        <v>0</v>
      </c>
      <c r="BC10" s="202">
        <v>0</v>
      </c>
      <c r="BD10" s="202">
        <v>0</v>
      </c>
      <c r="BE10" s="202">
        <v>0</v>
      </c>
      <c r="BF10" s="202">
        <v>0</v>
      </c>
      <c r="BG10" s="319">
        <v>0</v>
      </c>
      <c r="BH10" s="319">
        <v>0</v>
      </c>
      <c r="BI10" s="319">
        <v>0</v>
      </c>
      <c r="BJ10" s="321">
        <v>0</v>
      </c>
      <c r="BK10" s="321">
        <v>0</v>
      </c>
    </row>
    <row r="11" spans="1:63" ht="20.100000000000001" customHeight="1" x14ac:dyDescent="0.2">
      <c r="A11" s="375" t="s">
        <v>47</v>
      </c>
      <c r="B11" s="341" t="s">
        <v>48</v>
      </c>
      <c r="C11" s="340" t="s">
        <v>49</v>
      </c>
      <c r="D11" s="202">
        <v>0</v>
      </c>
      <c r="E11" s="202">
        <v>0</v>
      </c>
      <c r="F11" s="320">
        <v>0</v>
      </c>
      <c r="G11" s="202">
        <v>0</v>
      </c>
      <c r="H11" s="202">
        <v>0</v>
      </c>
      <c r="I11" s="202">
        <v>0</v>
      </c>
      <c r="J11" s="202">
        <v>0</v>
      </c>
      <c r="K11" s="202">
        <v>0</v>
      </c>
      <c r="L11" s="202">
        <v>0</v>
      </c>
      <c r="M11" s="202">
        <v>0</v>
      </c>
      <c r="N11" s="202">
        <v>0</v>
      </c>
      <c r="O11" s="202">
        <v>0</v>
      </c>
      <c r="P11" s="202">
        <v>0</v>
      </c>
      <c r="Q11" s="202">
        <v>0</v>
      </c>
      <c r="R11" s="202">
        <v>0</v>
      </c>
      <c r="S11" s="202">
        <v>0</v>
      </c>
      <c r="T11" s="202">
        <v>0</v>
      </c>
      <c r="U11" s="202">
        <v>0</v>
      </c>
      <c r="V11" s="202">
        <v>0</v>
      </c>
      <c r="W11" s="202">
        <v>0</v>
      </c>
      <c r="X11" s="202">
        <v>0</v>
      </c>
      <c r="Y11" s="202">
        <v>0</v>
      </c>
      <c r="Z11" s="202">
        <v>0</v>
      </c>
      <c r="AA11" s="202">
        <v>0</v>
      </c>
      <c r="AB11" s="202">
        <v>0</v>
      </c>
      <c r="AC11" s="319">
        <v>0</v>
      </c>
      <c r="AD11" s="319">
        <v>0</v>
      </c>
      <c r="AE11" s="319">
        <v>0</v>
      </c>
      <c r="AF11" s="319">
        <v>0</v>
      </c>
      <c r="AG11" s="319">
        <v>0</v>
      </c>
      <c r="AH11" s="319">
        <v>0</v>
      </c>
      <c r="AI11" s="319">
        <v>0</v>
      </c>
      <c r="AJ11" s="319">
        <v>0</v>
      </c>
      <c r="AK11" s="319">
        <v>0</v>
      </c>
      <c r="AL11" s="202">
        <v>0</v>
      </c>
      <c r="AM11" s="202">
        <v>0</v>
      </c>
      <c r="AN11" s="202">
        <v>0</v>
      </c>
      <c r="AO11" s="202">
        <v>0</v>
      </c>
      <c r="AP11" s="319">
        <v>0</v>
      </c>
      <c r="AQ11" s="319">
        <v>0</v>
      </c>
      <c r="AR11" s="319">
        <v>0</v>
      </c>
      <c r="AS11" s="202">
        <v>0</v>
      </c>
      <c r="AT11" s="202">
        <v>0</v>
      </c>
      <c r="AU11" s="202">
        <v>0</v>
      </c>
      <c r="AV11" s="202">
        <v>0</v>
      </c>
      <c r="AW11" s="202">
        <v>0</v>
      </c>
      <c r="AX11" s="202">
        <v>0</v>
      </c>
      <c r="AY11" s="202">
        <v>0</v>
      </c>
      <c r="AZ11" s="202">
        <v>0</v>
      </c>
      <c r="BA11" s="202">
        <v>0</v>
      </c>
      <c r="BB11" s="202">
        <v>0</v>
      </c>
      <c r="BC11" s="202">
        <v>0</v>
      </c>
      <c r="BD11" s="202">
        <v>0</v>
      </c>
      <c r="BE11" s="202">
        <v>0</v>
      </c>
      <c r="BF11" s="202">
        <v>0</v>
      </c>
      <c r="BG11" s="319">
        <v>0</v>
      </c>
      <c r="BH11" s="319">
        <v>0</v>
      </c>
      <c r="BI11" s="319">
        <v>0</v>
      </c>
      <c r="BJ11" s="321">
        <v>0</v>
      </c>
      <c r="BK11" s="321">
        <v>0</v>
      </c>
    </row>
    <row r="12" spans="1:63" ht="20.100000000000001" customHeight="1" x14ac:dyDescent="0.2">
      <c r="A12" s="375" t="s">
        <v>50</v>
      </c>
      <c r="B12" s="341" t="s">
        <v>51</v>
      </c>
      <c r="C12" s="340" t="s">
        <v>52</v>
      </c>
      <c r="D12" s="202">
        <v>0.11</v>
      </c>
      <c r="E12" s="202">
        <v>0</v>
      </c>
      <c r="F12" s="320">
        <v>0</v>
      </c>
      <c r="G12" s="202">
        <v>0</v>
      </c>
      <c r="H12" s="202">
        <v>0</v>
      </c>
      <c r="I12" s="202">
        <v>0</v>
      </c>
      <c r="J12" s="202">
        <v>0</v>
      </c>
      <c r="K12" s="202">
        <v>0</v>
      </c>
      <c r="L12" s="202">
        <v>0</v>
      </c>
      <c r="M12" s="202">
        <v>0</v>
      </c>
      <c r="N12" s="202">
        <v>0</v>
      </c>
      <c r="O12" s="202">
        <v>0</v>
      </c>
      <c r="P12" s="202">
        <v>0</v>
      </c>
      <c r="Q12" s="202">
        <v>0</v>
      </c>
      <c r="R12" s="202">
        <v>0</v>
      </c>
      <c r="S12" s="202">
        <v>0</v>
      </c>
      <c r="T12" s="202">
        <v>0</v>
      </c>
      <c r="U12" s="202">
        <v>0</v>
      </c>
      <c r="V12" s="202">
        <v>0</v>
      </c>
      <c r="W12" s="202">
        <v>0</v>
      </c>
      <c r="X12" s="202">
        <v>0</v>
      </c>
      <c r="Y12" s="202">
        <v>0</v>
      </c>
      <c r="Z12" s="202">
        <v>0</v>
      </c>
      <c r="AA12" s="202">
        <v>0</v>
      </c>
      <c r="AB12" s="202">
        <v>0</v>
      </c>
      <c r="AC12" s="319">
        <v>0</v>
      </c>
      <c r="AD12" s="319">
        <v>0</v>
      </c>
      <c r="AE12" s="319">
        <v>0</v>
      </c>
      <c r="AF12" s="319">
        <v>0</v>
      </c>
      <c r="AG12" s="319">
        <v>0</v>
      </c>
      <c r="AH12" s="319">
        <v>0</v>
      </c>
      <c r="AI12" s="319">
        <v>0</v>
      </c>
      <c r="AJ12" s="319">
        <v>0</v>
      </c>
      <c r="AK12" s="319">
        <v>0</v>
      </c>
      <c r="AL12" s="202">
        <v>0</v>
      </c>
      <c r="AM12" s="202">
        <v>0</v>
      </c>
      <c r="AN12" s="202">
        <v>0</v>
      </c>
      <c r="AO12" s="202">
        <v>0</v>
      </c>
      <c r="AP12" s="319">
        <v>0</v>
      </c>
      <c r="AQ12" s="319">
        <v>0</v>
      </c>
      <c r="AR12" s="319">
        <v>0</v>
      </c>
      <c r="AS12" s="202">
        <v>0</v>
      </c>
      <c r="AT12" s="202">
        <v>0</v>
      </c>
      <c r="AU12" s="202">
        <v>0</v>
      </c>
      <c r="AV12" s="202">
        <v>0</v>
      </c>
      <c r="AW12" s="202">
        <v>0</v>
      </c>
      <c r="AX12" s="202">
        <v>0</v>
      </c>
      <c r="AY12" s="202">
        <v>0</v>
      </c>
      <c r="AZ12" s="202">
        <v>0</v>
      </c>
      <c r="BA12" s="202">
        <v>0</v>
      </c>
      <c r="BB12" s="202">
        <v>0</v>
      </c>
      <c r="BC12" s="202">
        <v>0</v>
      </c>
      <c r="BD12" s="202">
        <v>0</v>
      </c>
      <c r="BE12" s="202">
        <v>0</v>
      </c>
      <c r="BF12" s="202">
        <v>0</v>
      </c>
      <c r="BG12" s="319">
        <v>0</v>
      </c>
      <c r="BH12" s="319">
        <v>0</v>
      </c>
      <c r="BI12" s="319">
        <v>0</v>
      </c>
      <c r="BJ12" s="321">
        <v>-0.1</v>
      </c>
      <c r="BK12" s="321">
        <v>0.01</v>
      </c>
    </row>
    <row r="13" spans="1:63" ht="20.100000000000001" customHeight="1" x14ac:dyDescent="0.2">
      <c r="A13" s="375" t="s">
        <v>53</v>
      </c>
      <c r="B13" s="341" t="s">
        <v>54</v>
      </c>
      <c r="C13" s="340" t="s">
        <v>55</v>
      </c>
      <c r="D13" s="202">
        <v>0</v>
      </c>
      <c r="E13" s="202">
        <v>0</v>
      </c>
      <c r="F13" s="320">
        <v>0</v>
      </c>
      <c r="G13" s="202">
        <v>0</v>
      </c>
      <c r="H13" s="202">
        <v>0</v>
      </c>
      <c r="I13" s="202">
        <v>0</v>
      </c>
      <c r="J13" s="202">
        <v>0</v>
      </c>
      <c r="K13" s="202">
        <v>0</v>
      </c>
      <c r="L13" s="202">
        <v>0</v>
      </c>
      <c r="M13" s="202">
        <v>0</v>
      </c>
      <c r="N13" s="202">
        <v>0</v>
      </c>
      <c r="O13" s="202">
        <v>0</v>
      </c>
      <c r="P13" s="202">
        <v>0</v>
      </c>
      <c r="Q13" s="202">
        <v>0</v>
      </c>
      <c r="R13" s="202">
        <v>0</v>
      </c>
      <c r="S13" s="202">
        <v>0</v>
      </c>
      <c r="T13" s="202">
        <v>0</v>
      </c>
      <c r="U13" s="202">
        <v>0</v>
      </c>
      <c r="V13" s="202">
        <v>0</v>
      </c>
      <c r="W13" s="202">
        <v>0</v>
      </c>
      <c r="X13" s="202">
        <v>0</v>
      </c>
      <c r="Y13" s="202">
        <v>0</v>
      </c>
      <c r="Z13" s="202">
        <v>0</v>
      </c>
      <c r="AA13" s="202">
        <v>0</v>
      </c>
      <c r="AB13" s="202">
        <v>0</v>
      </c>
      <c r="AC13" s="319">
        <v>0</v>
      </c>
      <c r="AD13" s="319">
        <v>0</v>
      </c>
      <c r="AE13" s="319">
        <v>0</v>
      </c>
      <c r="AF13" s="319">
        <v>0</v>
      </c>
      <c r="AG13" s="319">
        <v>0</v>
      </c>
      <c r="AH13" s="319">
        <v>0</v>
      </c>
      <c r="AI13" s="319">
        <v>0</v>
      </c>
      <c r="AJ13" s="319">
        <v>0</v>
      </c>
      <c r="AK13" s="319">
        <v>0</v>
      </c>
      <c r="AL13" s="202">
        <v>0</v>
      </c>
      <c r="AM13" s="202">
        <v>0</v>
      </c>
      <c r="AN13" s="202">
        <v>0</v>
      </c>
      <c r="AO13" s="202">
        <v>0</v>
      </c>
      <c r="AP13" s="319">
        <v>0</v>
      </c>
      <c r="AQ13" s="319">
        <v>0</v>
      </c>
      <c r="AR13" s="319">
        <v>0</v>
      </c>
      <c r="AS13" s="202">
        <v>0</v>
      </c>
      <c r="AT13" s="202">
        <v>0</v>
      </c>
      <c r="AU13" s="202">
        <v>0</v>
      </c>
      <c r="AV13" s="202">
        <v>0</v>
      </c>
      <c r="AW13" s="202">
        <v>0</v>
      </c>
      <c r="AX13" s="202">
        <v>0</v>
      </c>
      <c r="AY13" s="202">
        <v>0</v>
      </c>
      <c r="AZ13" s="202">
        <v>0</v>
      </c>
      <c r="BA13" s="202">
        <v>0</v>
      </c>
      <c r="BB13" s="202">
        <v>0</v>
      </c>
      <c r="BC13" s="202">
        <v>0</v>
      </c>
      <c r="BD13" s="202">
        <v>0</v>
      </c>
      <c r="BE13" s="202">
        <v>0</v>
      </c>
      <c r="BF13" s="202">
        <v>0</v>
      </c>
      <c r="BG13" s="319">
        <v>0</v>
      </c>
      <c r="BH13" s="319">
        <v>0</v>
      </c>
      <c r="BI13" s="319">
        <v>0</v>
      </c>
      <c r="BJ13" s="321">
        <v>0</v>
      </c>
      <c r="BK13" s="321">
        <v>0</v>
      </c>
    </row>
    <row r="14" spans="1:63" ht="20.100000000000001" customHeight="1" x14ac:dyDescent="0.2">
      <c r="A14" s="375" t="s">
        <v>56</v>
      </c>
      <c r="B14" s="341" t="s">
        <v>57</v>
      </c>
      <c r="C14" s="340" t="s">
        <v>58</v>
      </c>
      <c r="D14" s="202">
        <v>0</v>
      </c>
      <c r="E14" s="202">
        <v>0</v>
      </c>
      <c r="F14" s="320">
        <v>0</v>
      </c>
      <c r="G14" s="202">
        <v>0</v>
      </c>
      <c r="H14" s="202">
        <v>0</v>
      </c>
      <c r="I14" s="202">
        <v>0</v>
      </c>
      <c r="J14" s="202">
        <v>0</v>
      </c>
      <c r="K14" s="202">
        <v>0</v>
      </c>
      <c r="L14" s="202">
        <v>0</v>
      </c>
      <c r="M14" s="202">
        <v>0</v>
      </c>
      <c r="N14" s="202">
        <v>0</v>
      </c>
      <c r="O14" s="202">
        <v>0</v>
      </c>
      <c r="P14" s="202">
        <v>0</v>
      </c>
      <c r="Q14" s="202">
        <v>0</v>
      </c>
      <c r="R14" s="202">
        <v>0</v>
      </c>
      <c r="S14" s="202">
        <v>0</v>
      </c>
      <c r="T14" s="202">
        <v>0</v>
      </c>
      <c r="U14" s="202">
        <v>0</v>
      </c>
      <c r="V14" s="202">
        <v>0</v>
      </c>
      <c r="W14" s="202">
        <v>0</v>
      </c>
      <c r="X14" s="202">
        <v>0</v>
      </c>
      <c r="Y14" s="202">
        <v>0</v>
      </c>
      <c r="Z14" s="202">
        <v>0</v>
      </c>
      <c r="AA14" s="202">
        <v>0</v>
      </c>
      <c r="AB14" s="202">
        <v>0</v>
      </c>
      <c r="AC14" s="319">
        <v>0</v>
      </c>
      <c r="AD14" s="319">
        <v>0</v>
      </c>
      <c r="AE14" s="319">
        <v>0</v>
      </c>
      <c r="AF14" s="319">
        <v>0</v>
      </c>
      <c r="AG14" s="319">
        <v>0</v>
      </c>
      <c r="AH14" s="319">
        <v>0</v>
      </c>
      <c r="AI14" s="319">
        <v>0</v>
      </c>
      <c r="AJ14" s="319">
        <v>0</v>
      </c>
      <c r="AK14" s="319">
        <v>0</v>
      </c>
      <c r="AL14" s="202">
        <v>0</v>
      </c>
      <c r="AM14" s="202">
        <v>0</v>
      </c>
      <c r="AN14" s="202">
        <v>0</v>
      </c>
      <c r="AO14" s="202">
        <v>0</v>
      </c>
      <c r="AP14" s="319">
        <v>0</v>
      </c>
      <c r="AQ14" s="319">
        <v>0</v>
      </c>
      <c r="AR14" s="319">
        <v>0</v>
      </c>
      <c r="AS14" s="202">
        <v>0</v>
      </c>
      <c r="AT14" s="202">
        <v>0</v>
      </c>
      <c r="AU14" s="202">
        <v>0</v>
      </c>
      <c r="AV14" s="202">
        <v>0</v>
      </c>
      <c r="AW14" s="202">
        <v>0</v>
      </c>
      <c r="AX14" s="202">
        <v>0</v>
      </c>
      <c r="AY14" s="202">
        <v>0</v>
      </c>
      <c r="AZ14" s="202">
        <v>0</v>
      </c>
      <c r="BA14" s="202">
        <v>0</v>
      </c>
      <c r="BB14" s="202">
        <v>0</v>
      </c>
      <c r="BC14" s="202">
        <v>0</v>
      </c>
      <c r="BD14" s="202">
        <v>0</v>
      </c>
      <c r="BE14" s="202">
        <v>0</v>
      </c>
      <c r="BF14" s="202">
        <v>0</v>
      </c>
      <c r="BG14" s="319">
        <v>0</v>
      </c>
      <c r="BH14" s="319">
        <v>0</v>
      </c>
      <c r="BI14" s="319">
        <v>0</v>
      </c>
      <c r="BJ14" s="321">
        <v>0</v>
      </c>
      <c r="BK14" s="321">
        <v>0</v>
      </c>
    </row>
    <row r="15" spans="1:63" ht="20.100000000000001" customHeight="1" x14ac:dyDescent="0.2">
      <c r="A15" s="375" t="s">
        <v>59</v>
      </c>
      <c r="B15" s="341" t="s">
        <v>60</v>
      </c>
      <c r="C15" s="340" t="s">
        <v>61</v>
      </c>
      <c r="D15" s="202">
        <v>0</v>
      </c>
      <c r="E15" s="202">
        <v>0</v>
      </c>
      <c r="F15" s="320">
        <v>0</v>
      </c>
      <c r="G15" s="202">
        <v>0</v>
      </c>
      <c r="H15" s="202">
        <v>0</v>
      </c>
      <c r="I15" s="202">
        <v>0</v>
      </c>
      <c r="J15" s="202">
        <v>0</v>
      </c>
      <c r="K15" s="202">
        <v>0</v>
      </c>
      <c r="L15" s="202">
        <v>0</v>
      </c>
      <c r="M15" s="202">
        <v>0</v>
      </c>
      <c r="N15" s="202">
        <v>0</v>
      </c>
      <c r="O15" s="202">
        <v>0</v>
      </c>
      <c r="P15" s="202">
        <v>0</v>
      </c>
      <c r="Q15" s="202">
        <v>0</v>
      </c>
      <c r="R15" s="202">
        <v>0</v>
      </c>
      <c r="S15" s="202">
        <v>0</v>
      </c>
      <c r="T15" s="202">
        <v>0</v>
      </c>
      <c r="U15" s="202">
        <v>0</v>
      </c>
      <c r="V15" s="202">
        <v>0</v>
      </c>
      <c r="W15" s="202">
        <v>0</v>
      </c>
      <c r="X15" s="202">
        <v>0</v>
      </c>
      <c r="Y15" s="202">
        <v>0</v>
      </c>
      <c r="Z15" s="202">
        <v>0</v>
      </c>
      <c r="AA15" s="202">
        <v>0</v>
      </c>
      <c r="AB15" s="202">
        <v>0</v>
      </c>
      <c r="AC15" s="319">
        <v>0</v>
      </c>
      <c r="AD15" s="319">
        <v>0</v>
      </c>
      <c r="AE15" s="319">
        <v>0</v>
      </c>
      <c r="AF15" s="319">
        <v>0</v>
      </c>
      <c r="AG15" s="319">
        <v>0</v>
      </c>
      <c r="AH15" s="319">
        <v>0</v>
      </c>
      <c r="AI15" s="319">
        <v>0</v>
      </c>
      <c r="AJ15" s="319">
        <v>0</v>
      </c>
      <c r="AK15" s="319">
        <v>0</v>
      </c>
      <c r="AL15" s="202">
        <v>0</v>
      </c>
      <c r="AM15" s="202">
        <v>0</v>
      </c>
      <c r="AN15" s="202">
        <v>0</v>
      </c>
      <c r="AO15" s="202">
        <v>0</v>
      </c>
      <c r="AP15" s="319">
        <v>0</v>
      </c>
      <c r="AQ15" s="319">
        <v>0</v>
      </c>
      <c r="AR15" s="319">
        <v>0</v>
      </c>
      <c r="AS15" s="202">
        <v>0</v>
      </c>
      <c r="AT15" s="202">
        <v>0</v>
      </c>
      <c r="AU15" s="202">
        <v>0</v>
      </c>
      <c r="AV15" s="202">
        <v>0</v>
      </c>
      <c r="AW15" s="202">
        <v>0</v>
      </c>
      <c r="AX15" s="202">
        <v>0</v>
      </c>
      <c r="AY15" s="202">
        <v>0</v>
      </c>
      <c r="AZ15" s="202">
        <v>0</v>
      </c>
      <c r="BA15" s="202">
        <v>0</v>
      </c>
      <c r="BB15" s="202">
        <v>0</v>
      </c>
      <c r="BC15" s="202">
        <v>0</v>
      </c>
      <c r="BD15" s="202">
        <v>0</v>
      </c>
      <c r="BE15" s="202">
        <v>0</v>
      </c>
      <c r="BF15" s="202">
        <v>0</v>
      </c>
      <c r="BG15" s="319">
        <v>0</v>
      </c>
      <c r="BH15" s="319">
        <v>0</v>
      </c>
      <c r="BI15" s="319">
        <v>0</v>
      </c>
      <c r="BJ15" s="321">
        <v>0</v>
      </c>
      <c r="BK15" s="321">
        <v>0</v>
      </c>
    </row>
    <row r="16" spans="1:63" ht="20.100000000000001" customHeight="1" x14ac:dyDescent="0.2">
      <c r="A16" s="375" t="s">
        <v>662</v>
      </c>
      <c r="B16" s="341" t="s">
        <v>62</v>
      </c>
      <c r="C16" s="340" t="s">
        <v>63</v>
      </c>
      <c r="D16" s="202">
        <v>0.68</v>
      </c>
      <c r="E16" s="202">
        <v>0</v>
      </c>
      <c r="F16" s="320">
        <v>0</v>
      </c>
      <c r="G16" s="202">
        <v>0</v>
      </c>
      <c r="H16" s="202">
        <v>0</v>
      </c>
      <c r="I16" s="202">
        <v>0</v>
      </c>
      <c r="J16" s="202">
        <v>0</v>
      </c>
      <c r="K16" s="202">
        <v>0</v>
      </c>
      <c r="L16" s="202">
        <v>0</v>
      </c>
      <c r="M16" s="202">
        <v>0</v>
      </c>
      <c r="N16" s="202">
        <v>0</v>
      </c>
      <c r="O16" s="202">
        <v>0</v>
      </c>
      <c r="P16" s="202">
        <v>0</v>
      </c>
      <c r="Q16" s="202">
        <v>0</v>
      </c>
      <c r="R16" s="202">
        <v>0</v>
      </c>
      <c r="S16" s="202">
        <v>0</v>
      </c>
      <c r="T16" s="202">
        <v>0</v>
      </c>
      <c r="U16" s="202">
        <v>0</v>
      </c>
      <c r="V16" s="202">
        <v>0</v>
      </c>
      <c r="W16" s="202">
        <v>0</v>
      </c>
      <c r="X16" s="202">
        <v>0</v>
      </c>
      <c r="Y16" s="202">
        <v>0</v>
      </c>
      <c r="Z16" s="202">
        <v>0</v>
      </c>
      <c r="AA16" s="202">
        <v>0</v>
      </c>
      <c r="AB16" s="202">
        <v>0</v>
      </c>
      <c r="AC16" s="319">
        <v>0</v>
      </c>
      <c r="AD16" s="319">
        <v>0</v>
      </c>
      <c r="AE16" s="319">
        <v>0</v>
      </c>
      <c r="AF16" s="319">
        <v>0</v>
      </c>
      <c r="AG16" s="319">
        <v>0</v>
      </c>
      <c r="AH16" s="319">
        <v>0</v>
      </c>
      <c r="AI16" s="319">
        <v>0</v>
      </c>
      <c r="AJ16" s="319">
        <v>0</v>
      </c>
      <c r="AK16" s="319">
        <v>0</v>
      </c>
      <c r="AL16" s="202">
        <v>0</v>
      </c>
      <c r="AM16" s="202">
        <v>0</v>
      </c>
      <c r="AN16" s="202">
        <v>0</v>
      </c>
      <c r="AO16" s="202">
        <v>0</v>
      </c>
      <c r="AP16" s="319">
        <v>0</v>
      </c>
      <c r="AQ16" s="319">
        <v>0</v>
      </c>
      <c r="AR16" s="319">
        <v>0</v>
      </c>
      <c r="AS16" s="202">
        <v>0</v>
      </c>
      <c r="AT16" s="202">
        <v>0</v>
      </c>
      <c r="AU16" s="202">
        <v>0</v>
      </c>
      <c r="AV16" s="202">
        <v>0</v>
      </c>
      <c r="AW16" s="202">
        <v>0</v>
      </c>
      <c r="AX16" s="202">
        <v>0</v>
      </c>
      <c r="AY16" s="202">
        <v>0</v>
      </c>
      <c r="AZ16" s="202">
        <v>0</v>
      </c>
      <c r="BA16" s="202">
        <v>0</v>
      </c>
      <c r="BB16" s="202">
        <v>0</v>
      </c>
      <c r="BC16" s="202">
        <v>0</v>
      </c>
      <c r="BD16" s="202">
        <v>0</v>
      </c>
      <c r="BE16" s="202">
        <v>0</v>
      </c>
      <c r="BF16" s="202">
        <v>0</v>
      </c>
      <c r="BG16" s="319">
        <v>0</v>
      </c>
      <c r="BH16" s="319">
        <v>0</v>
      </c>
      <c r="BI16" s="319">
        <v>0</v>
      </c>
      <c r="BJ16" s="321">
        <v>-0.68</v>
      </c>
      <c r="BK16" s="321">
        <v>0</v>
      </c>
    </row>
    <row r="17" spans="1:63" ht="20.100000000000001" customHeight="1" x14ac:dyDescent="0.2">
      <c r="A17" s="375" t="s">
        <v>64</v>
      </c>
      <c r="B17" s="341" t="s">
        <v>65</v>
      </c>
      <c r="C17" s="340" t="s">
        <v>66</v>
      </c>
      <c r="D17" s="202">
        <v>0</v>
      </c>
      <c r="E17" s="202">
        <v>0</v>
      </c>
      <c r="F17" s="320">
        <v>0</v>
      </c>
      <c r="G17" s="202">
        <v>0</v>
      </c>
      <c r="H17" s="202">
        <v>0</v>
      </c>
      <c r="I17" s="202">
        <v>0</v>
      </c>
      <c r="J17" s="202">
        <v>0</v>
      </c>
      <c r="K17" s="202">
        <v>0</v>
      </c>
      <c r="L17" s="202">
        <v>0</v>
      </c>
      <c r="M17" s="202">
        <v>0</v>
      </c>
      <c r="N17" s="202">
        <v>0</v>
      </c>
      <c r="O17" s="202">
        <v>0</v>
      </c>
      <c r="P17" s="202">
        <v>0</v>
      </c>
      <c r="Q17" s="202">
        <v>0</v>
      </c>
      <c r="R17" s="202">
        <v>0</v>
      </c>
      <c r="S17" s="202">
        <v>0</v>
      </c>
      <c r="T17" s="202">
        <v>0</v>
      </c>
      <c r="U17" s="202">
        <v>0</v>
      </c>
      <c r="V17" s="202">
        <v>0</v>
      </c>
      <c r="W17" s="202">
        <v>0</v>
      </c>
      <c r="X17" s="202">
        <v>0</v>
      </c>
      <c r="Y17" s="202">
        <v>0</v>
      </c>
      <c r="Z17" s="202">
        <v>0</v>
      </c>
      <c r="AA17" s="202">
        <v>0</v>
      </c>
      <c r="AB17" s="202">
        <v>0</v>
      </c>
      <c r="AC17" s="319">
        <v>0</v>
      </c>
      <c r="AD17" s="319">
        <v>0</v>
      </c>
      <c r="AE17" s="319">
        <v>0</v>
      </c>
      <c r="AF17" s="319">
        <v>0</v>
      </c>
      <c r="AG17" s="319">
        <v>0</v>
      </c>
      <c r="AH17" s="319">
        <v>0</v>
      </c>
      <c r="AI17" s="319">
        <v>0</v>
      </c>
      <c r="AJ17" s="319">
        <v>0</v>
      </c>
      <c r="AK17" s="319">
        <v>0</v>
      </c>
      <c r="AL17" s="202">
        <v>0</v>
      </c>
      <c r="AM17" s="202">
        <v>0</v>
      </c>
      <c r="AN17" s="202">
        <v>0</v>
      </c>
      <c r="AO17" s="202">
        <v>0</v>
      </c>
      <c r="AP17" s="319">
        <v>0</v>
      </c>
      <c r="AQ17" s="319">
        <v>0</v>
      </c>
      <c r="AR17" s="319">
        <v>0</v>
      </c>
      <c r="AS17" s="202">
        <v>0</v>
      </c>
      <c r="AT17" s="202">
        <v>0</v>
      </c>
      <c r="AU17" s="202">
        <v>0</v>
      </c>
      <c r="AV17" s="202">
        <v>0</v>
      </c>
      <c r="AW17" s="202">
        <v>0</v>
      </c>
      <c r="AX17" s="202">
        <v>0</v>
      </c>
      <c r="AY17" s="202">
        <v>0</v>
      </c>
      <c r="AZ17" s="202">
        <v>0</v>
      </c>
      <c r="BA17" s="202">
        <v>0</v>
      </c>
      <c r="BB17" s="202">
        <v>0</v>
      </c>
      <c r="BC17" s="202">
        <v>0</v>
      </c>
      <c r="BD17" s="202">
        <v>0</v>
      </c>
      <c r="BE17" s="202">
        <v>0</v>
      </c>
      <c r="BF17" s="202">
        <v>0</v>
      </c>
      <c r="BG17" s="319">
        <v>0</v>
      </c>
      <c r="BH17" s="319">
        <v>0</v>
      </c>
      <c r="BI17" s="319">
        <v>0</v>
      </c>
      <c r="BJ17" s="321">
        <v>0</v>
      </c>
      <c r="BK17" s="321">
        <v>0</v>
      </c>
    </row>
    <row r="18" spans="1:63" ht="20.100000000000001" customHeight="1" x14ac:dyDescent="0.2">
      <c r="A18" s="375" t="s">
        <v>1277</v>
      </c>
      <c r="B18" s="341" t="s">
        <v>67</v>
      </c>
      <c r="C18" s="340" t="s">
        <v>68</v>
      </c>
      <c r="D18" s="202">
        <v>0</v>
      </c>
      <c r="E18" s="202">
        <v>0</v>
      </c>
      <c r="F18" s="320">
        <v>0</v>
      </c>
      <c r="G18" s="202">
        <v>0</v>
      </c>
      <c r="H18" s="202">
        <v>0</v>
      </c>
      <c r="I18" s="202">
        <v>0</v>
      </c>
      <c r="J18" s="202">
        <v>0</v>
      </c>
      <c r="K18" s="202">
        <v>0</v>
      </c>
      <c r="L18" s="202">
        <v>0</v>
      </c>
      <c r="M18" s="202">
        <v>0</v>
      </c>
      <c r="N18" s="202">
        <v>0</v>
      </c>
      <c r="O18" s="202">
        <v>0</v>
      </c>
      <c r="P18" s="202">
        <v>0</v>
      </c>
      <c r="Q18" s="202">
        <v>0</v>
      </c>
      <c r="R18" s="202">
        <v>0</v>
      </c>
      <c r="S18" s="202">
        <v>0</v>
      </c>
      <c r="T18" s="202">
        <v>0</v>
      </c>
      <c r="U18" s="202">
        <v>0</v>
      </c>
      <c r="V18" s="202">
        <v>0</v>
      </c>
      <c r="W18" s="202">
        <v>0</v>
      </c>
      <c r="X18" s="202">
        <v>0</v>
      </c>
      <c r="Y18" s="202">
        <v>0</v>
      </c>
      <c r="Z18" s="202">
        <v>0</v>
      </c>
      <c r="AA18" s="202">
        <v>0</v>
      </c>
      <c r="AB18" s="202">
        <v>0</v>
      </c>
      <c r="AC18" s="319">
        <v>0</v>
      </c>
      <c r="AD18" s="319">
        <v>0</v>
      </c>
      <c r="AE18" s="319">
        <v>0</v>
      </c>
      <c r="AF18" s="319">
        <v>0</v>
      </c>
      <c r="AG18" s="319">
        <v>0</v>
      </c>
      <c r="AH18" s="319">
        <v>0</v>
      </c>
      <c r="AI18" s="319">
        <v>0</v>
      </c>
      <c r="AJ18" s="319">
        <v>0</v>
      </c>
      <c r="AK18" s="319">
        <v>0</v>
      </c>
      <c r="AL18" s="202">
        <v>0</v>
      </c>
      <c r="AM18" s="202">
        <v>0</v>
      </c>
      <c r="AN18" s="202">
        <v>0</v>
      </c>
      <c r="AO18" s="202">
        <v>0</v>
      </c>
      <c r="AP18" s="319">
        <v>0</v>
      </c>
      <c r="AQ18" s="319">
        <v>0</v>
      </c>
      <c r="AR18" s="319">
        <v>0</v>
      </c>
      <c r="AS18" s="202">
        <v>0</v>
      </c>
      <c r="AT18" s="202">
        <v>0</v>
      </c>
      <c r="AU18" s="202">
        <v>0</v>
      </c>
      <c r="AV18" s="202">
        <v>0</v>
      </c>
      <c r="AW18" s="202">
        <v>0</v>
      </c>
      <c r="AX18" s="202">
        <v>0</v>
      </c>
      <c r="AY18" s="202">
        <v>0</v>
      </c>
      <c r="AZ18" s="202">
        <v>0</v>
      </c>
      <c r="BA18" s="202">
        <v>0</v>
      </c>
      <c r="BB18" s="202">
        <v>0</v>
      </c>
      <c r="BC18" s="202">
        <v>0</v>
      </c>
      <c r="BD18" s="202">
        <v>0</v>
      </c>
      <c r="BE18" s="202">
        <v>0</v>
      </c>
      <c r="BF18" s="202">
        <v>0</v>
      </c>
      <c r="BG18" s="319">
        <v>0</v>
      </c>
      <c r="BH18" s="319">
        <v>0</v>
      </c>
      <c r="BI18" s="319">
        <v>0</v>
      </c>
      <c r="BJ18" s="321">
        <v>0</v>
      </c>
      <c r="BK18" s="321">
        <v>0</v>
      </c>
    </row>
    <row r="19" spans="1:63" ht="20.100000000000001" customHeight="1" x14ac:dyDescent="0.2">
      <c r="A19" s="376">
        <v>2</v>
      </c>
      <c r="B19" s="317" t="s">
        <v>69</v>
      </c>
      <c r="C19" s="316" t="s">
        <v>70</v>
      </c>
      <c r="D19" s="320">
        <v>126.52999999999999</v>
      </c>
      <c r="E19" s="320">
        <v>4.0699999999999994</v>
      </c>
      <c r="F19" s="320">
        <v>0.78</v>
      </c>
      <c r="G19" s="320">
        <v>0</v>
      </c>
      <c r="H19" s="320">
        <v>0</v>
      </c>
      <c r="I19" s="320">
        <v>0</v>
      </c>
      <c r="J19" s="320">
        <v>0</v>
      </c>
      <c r="K19" s="320">
        <v>0.1</v>
      </c>
      <c r="L19" s="320">
        <v>0</v>
      </c>
      <c r="M19" s="320">
        <v>0</v>
      </c>
      <c r="N19" s="320">
        <v>0</v>
      </c>
      <c r="O19" s="320">
        <v>0.68</v>
      </c>
      <c r="P19" s="320">
        <v>0</v>
      </c>
      <c r="Q19" s="320">
        <v>0</v>
      </c>
      <c r="R19" s="320">
        <v>3.2899999999999996</v>
      </c>
      <c r="S19" s="320">
        <v>0</v>
      </c>
      <c r="T19" s="320">
        <v>0</v>
      </c>
      <c r="U19" s="320">
        <v>0</v>
      </c>
      <c r="V19" s="320">
        <v>0</v>
      </c>
      <c r="W19" s="320">
        <v>0</v>
      </c>
      <c r="X19" s="320">
        <v>0</v>
      </c>
      <c r="Y19" s="320">
        <v>0</v>
      </c>
      <c r="Z19" s="320">
        <v>0</v>
      </c>
      <c r="AA19" s="320">
        <v>0</v>
      </c>
      <c r="AB19" s="320">
        <v>0</v>
      </c>
      <c r="AC19" s="320">
        <v>0</v>
      </c>
      <c r="AD19" s="320">
        <v>0</v>
      </c>
      <c r="AE19" s="320">
        <v>0</v>
      </c>
      <c r="AF19" s="320">
        <v>0</v>
      </c>
      <c r="AG19" s="320">
        <v>0</v>
      </c>
      <c r="AH19" s="320">
        <v>0</v>
      </c>
      <c r="AI19" s="320">
        <v>0</v>
      </c>
      <c r="AJ19" s="320">
        <v>0</v>
      </c>
      <c r="AK19" s="320">
        <v>0</v>
      </c>
      <c r="AL19" s="320">
        <v>0</v>
      </c>
      <c r="AM19" s="320">
        <v>0</v>
      </c>
      <c r="AN19" s="320">
        <v>0</v>
      </c>
      <c r="AO19" s="320">
        <v>0</v>
      </c>
      <c r="AP19" s="320">
        <v>0</v>
      </c>
      <c r="AQ19" s="320">
        <v>0</v>
      </c>
      <c r="AR19" s="320">
        <v>0</v>
      </c>
      <c r="AS19" s="320">
        <v>0</v>
      </c>
      <c r="AT19" s="320">
        <v>0</v>
      </c>
      <c r="AU19" s="320">
        <v>0</v>
      </c>
      <c r="AV19" s="320">
        <v>0</v>
      </c>
      <c r="AW19" s="320">
        <v>0</v>
      </c>
      <c r="AX19" s="320">
        <v>3.2699999999999996</v>
      </c>
      <c r="AY19" s="320">
        <v>0</v>
      </c>
      <c r="AZ19" s="320">
        <v>0</v>
      </c>
      <c r="BA19" s="320">
        <v>0</v>
      </c>
      <c r="BB19" s="320">
        <v>0.02</v>
      </c>
      <c r="BC19" s="320">
        <v>0</v>
      </c>
      <c r="BD19" s="320">
        <v>0</v>
      </c>
      <c r="BE19" s="320">
        <v>0</v>
      </c>
      <c r="BF19" s="320">
        <v>0</v>
      </c>
      <c r="BG19" s="320">
        <v>0</v>
      </c>
      <c r="BH19" s="320">
        <v>0</v>
      </c>
      <c r="BI19" s="320">
        <v>0</v>
      </c>
      <c r="BJ19" s="320">
        <v>0.78000000000000025</v>
      </c>
      <c r="BK19" s="320">
        <v>127.31</v>
      </c>
    </row>
    <row r="20" spans="1:63" ht="20.100000000000001" customHeight="1" x14ac:dyDescent="0.2">
      <c r="A20" s="375" t="s">
        <v>71</v>
      </c>
      <c r="B20" s="341" t="s">
        <v>72</v>
      </c>
      <c r="C20" s="340" t="s">
        <v>73</v>
      </c>
      <c r="D20" s="202">
        <v>19.670000000000002</v>
      </c>
      <c r="E20" s="202">
        <v>0</v>
      </c>
      <c r="F20" s="320">
        <v>0</v>
      </c>
      <c r="G20" s="202">
        <v>0</v>
      </c>
      <c r="H20" s="202">
        <v>0</v>
      </c>
      <c r="I20" s="202">
        <v>0</v>
      </c>
      <c r="J20" s="202">
        <v>0</v>
      </c>
      <c r="K20" s="202">
        <v>0</v>
      </c>
      <c r="L20" s="202">
        <v>0</v>
      </c>
      <c r="M20" s="202">
        <v>0</v>
      </c>
      <c r="N20" s="202">
        <v>0</v>
      </c>
      <c r="O20" s="202">
        <v>0</v>
      </c>
      <c r="P20" s="202">
        <v>0</v>
      </c>
      <c r="Q20" s="202">
        <v>0</v>
      </c>
      <c r="R20" s="202">
        <v>0</v>
      </c>
      <c r="S20" s="202">
        <v>0</v>
      </c>
      <c r="T20" s="202">
        <v>0</v>
      </c>
      <c r="U20" s="202">
        <v>0</v>
      </c>
      <c r="V20" s="202">
        <v>0</v>
      </c>
      <c r="W20" s="202">
        <v>0</v>
      </c>
      <c r="X20" s="202">
        <v>0</v>
      </c>
      <c r="Y20" s="202">
        <v>0</v>
      </c>
      <c r="Z20" s="202">
        <v>0</v>
      </c>
      <c r="AA20" s="202">
        <v>0</v>
      </c>
      <c r="AB20" s="202">
        <v>0</v>
      </c>
      <c r="AC20" s="319">
        <v>0</v>
      </c>
      <c r="AD20" s="319">
        <v>0</v>
      </c>
      <c r="AE20" s="319">
        <v>0</v>
      </c>
      <c r="AF20" s="319">
        <v>0</v>
      </c>
      <c r="AG20" s="319">
        <v>0</v>
      </c>
      <c r="AH20" s="319">
        <v>0</v>
      </c>
      <c r="AI20" s="319">
        <v>0</v>
      </c>
      <c r="AJ20" s="319">
        <v>0</v>
      </c>
      <c r="AK20" s="319">
        <v>0</v>
      </c>
      <c r="AL20" s="202">
        <v>0</v>
      </c>
      <c r="AM20" s="202">
        <v>0</v>
      </c>
      <c r="AN20" s="202">
        <v>0</v>
      </c>
      <c r="AO20" s="202">
        <v>0</v>
      </c>
      <c r="AP20" s="319">
        <v>0</v>
      </c>
      <c r="AQ20" s="319">
        <v>0</v>
      </c>
      <c r="AR20" s="319">
        <v>0</v>
      </c>
      <c r="AS20" s="202">
        <v>0</v>
      </c>
      <c r="AT20" s="202">
        <v>0</v>
      </c>
      <c r="AU20" s="202">
        <v>0</v>
      </c>
      <c r="AV20" s="202">
        <v>0</v>
      </c>
      <c r="AW20" s="202">
        <v>0</v>
      </c>
      <c r="AX20" s="202">
        <v>0</v>
      </c>
      <c r="AY20" s="202">
        <v>0</v>
      </c>
      <c r="AZ20" s="202">
        <v>0</v>
      </c>
      <c r="BA20" s="202">
        <v>0</v>
      </c>
      <c r="BB20" s="202">
        <v>0</v>
      </c>
      <c r="BC20" s="202">
        <v>0</v>
      </c>
      <c r="BD20" s="202">
        <v>0</v>
      </c>
      <c r="BE20" s="202">
        <v>0</v>
      </c>
      <c r="BF20" s="202">
        <v>0</v>
      </c>
      <c r="BG20" s="319">
        <v>0</v>
      </c>
      <c r="BH20" s="319">
        <v>0</v>
      </c>
      <c r="BI20" s="319">
        <v>0</v>
      </c>
      <c r="BJ20" s="321">
        <v>0</v>
      </c>
      <c r="BK20" s="321">
        <v>19.670000000000002</v>
      </c>
    </row>
    <row r="21" spans="1:63" ht="20.100000000000001" customHeight="1" x14ac:dyDescent="0.2">
      <c r="A21" s="375" t="s">
        <v>74</v>
      </c>
      <c r="B21" s="341" t="s">
        <v>75</v>
      </c>
      <c r="C21" s="340" t="s">
        <v>76</v>
      </c>
      <c r="D21" s="202">
        <v>0.02</v>
      </c>
      <c r="E21" s="202">
        <v>0</v>
      </c>
      <c r="F21" s="320">
        <v>0</v>
      </c>
      <c r="G21" s="202">
        <v>0</v>
      </c>
      <c r="H21" s="202">
        <v>0</v>
      </c>
      <c r="I21" s="202">
        <v>0</v>
      </c>
      <c r="J21" s="202">
        <v>0</v>
      </c>
      <c r="K21" s="202">
        <v>0</v>
      </c>
      <c r="L21" s="202">
        <v>0</v>
      </c>
      <c r="M21" s="202">
        <v>0</v>
      </c>
      <c r="N21" s="202">
        <v>0</v>
      </c>
      <c r="O21" s="202">
        <v>0</v>
      </c>
      <c r="P21" s="202">
        <v>0</v>
      </c>
      <c r="Q21" s="202">
        <v>0</v>
      </c>
      <c r="R21" s="202">
        <v>0</v>
      </c>
      <c r="S21" s="202">
        <v>0</v>
      </c>
      <c r="T21" s="202">
        <v>0</v>
      </c>
      <c r="U21" s="202">
        <v>0</v>
      </c>
      <c r="V21" s="202">
        <v>0</v>
      </c>
      <c r="W21" s="202">
        <v>0</v>
      </c>
      <c r="X21" s="202">
        <v>0</v>
      </c>
      <c r="Y21" s="202">
        <v>0</v>
      </c>
      <c r="Z21" s="202">
        <v>0</v>
      </c>
      <c r="AA21" s="202">
        <v>0</v>
      </c>
      <c r="AB21" s="202">
        <v>0</v>
      </c>
      <c r="AC21" s="319">
        <v>0</v>
      </c>
      <c r="AD21" s="319">
        <v>0</v>
      </c>
      <c r="AE21" s="319">
        <v>0</v>
      </c>
      <c r="AF21" s="319">
        <v>0</v>
      </c>
      <c r="AG21" s="319">
        <v>0</v>
      </c>
      <c r="AH21" s="319">
        <v>0</v>
      </c>
      <c r="AI21" s="319">
        <v>0</v>
      </c>
      <c r="AJ21" s="319">
        <v>0</v>
      </c>
      <c r="AK21" s="319">
        <v>0</v>
      </c>
      <c r="AL21" s="202">
        <v>0</v>
      </c>
      <c r="AM21" s="202">
        <v>0</v>
      </c>
      <c r="AN21" s="202">
        <v>0</v>
      </c>
      <c r="AO21" s="202">
        <v>0</v>
      </c>
      <c r="AP21" s="319">
        <v>0</v>
      </c>
      <c r="AQ21" s="319">
        <v>0</v>
      </c>
      <c r="AR21" s="319">
        <v>0</v>
      </c>
      <c r="AS21" s="202">
        <v>0</v>
      </c>
      <c r="AT21" s="202">
        <v>0</v>
      </c>
      <c r="AU21" s="202">
        <v>0</v>
      </c>
      <c r="AV21" s="202">
        <v>0</v>
      </c>
      <c r="AW21" s="202">
        <v>0</v>
      </c>
      <c r="AX21" s="202">
        <v>0</v>
      </c>
      <c r="AY21" s="202">
        <v>0</v>
      </c>
      <c r="AZ21" s="202">
        <v>0</v>
      </c>
      <c r="BA21" s="202">
        <v>0</v>
      </c>
      <c r="BB21" s="202">
        <v>0</v>
      </c>
      <c r="BC21" s="202">
        <v>0</v>
      </c>
      <c r="BD21" s="202">
        <v>0</v>
      </c>
      <c r="BE21" s="202">
        <v>0</v>
      </c>
      <c r="BF21" s="202">
        <v>0</v>
      </c>
      <c r="BG21" s="319">
        <v>0</v>
      </c>
      <c r="BH21" s="319">
        <v>0</v>
      </c>
      <c r="BI21" s="319">
        <v>0</v>
      </c>
      <c r="BJ21" s="321">
        <v>0</v>
      </c>
      <c r="BK21" s="321">
        <v>0.02</v>
      </c>
    </row>
    <row r="22" spans="1:63" ht="20.100000000000001" customHeight="1" x14ac:dyDescent="0.2">
      <c r="A22" s="375" t="s">
        <v>77</v>
      </c>
      <c r="B22" s="341" t="s">
        <v>78</v>
      </c>
      <c r="C22" s="340" t="s">
        <v>79</v>
      </c>
      <c r="D22" s="202">
        <v>0</v>
      </c>
      <c r="E22" s="202">
        <v>0</v>
      </c>
      <c r="F22" s="320">
        <v>0</v>
      </c>
      <c r="G22" s="202">
        <v>0</v>
      </c>
      <c r="H22" s="202">
        <v>0</v>
      </c>
      <c r="I22" s="202">
        <v>0</v>
      </c>
      <c r="J22" s="202">
        <v>0</v>
      </c>
      <c r="K22" s="202">
        <v>0</v>
      </c>
      <c r="L22" s="202">
        <v>0</v>
      </c>
      <c r="M22" s="202">
        <v>0</v>
      </c>
      <c r="N22" s="202">
        <v>0</v>
      </c>
      <c r="O22" s="202">
        <v>0</v>
      </c>
      <c r="P22" s="202">
        <v>0</v>
      </c>
      <c r="Q22" s="202">
        <v>0</v>
      </c>
      <c r="R22" s="202">
        <v>0</v>
      </c>
      <c r="S22" s="202">
        <v>0</v>
      </c>
      <c r="T22" s="202">
        <v>0</v>
      </c>
      <c r="U22" s="202">
        <v>0</v>
      </c>
      <c r="V22" s="202">
        <v>0</v>
      </c>
      <c r="W22" s="202">
        <v>0</v>
      </c>
      <c r="X22" s="202">
        <v>0</v>
      </c>
      <c r="Y22" s="202">
        <v>0</v>
      </c>
      <c r="Z22" s="202">
        <v>0</v>
      </c>
      <c r="AA22" s="202">
        <v>0</v>
      </c>
      <c r="AB22" s="202">
        <v>0</v>
      </c>
      <c r="AC22" s="319">
        <v>0</v>
      </c>
      <c r="AD22" s="319">
        <v>0</v>
      </c>
      <c r="AE22" s="319">
        <v>0</v>
      </c>
      <c r="AF22" s="319">
        <v>0</v>
      </c>
      <c r="AG22" s="319">
        <v>0</v>
      </c>
      <c r="AH22" s="319">
        <v>0</v>
      </c>
      <c r="AI22" s="319">
        <v>0</v>
      </c>
      <c r="AJ22" s="319">
        <v>0</v>
      </c>
      <c r="AK22" s="319">
        <v>0</v>
      </c>
      <c r="AL22" s="202">
        <v>0</v>
      </c>
      <c r="AM22" s="202">
        <v>0</v>
      </c>
      <c r="AN22" s="202">
        <v>0</v>
      </c>
      <c r="AO22" s="202">
        <v>0</v>
      </c>
      <c r="AP22" s="319">
        <v>0</v>
      </c>
      <c r="AQ22" s="319">
        <v>0</v>
      </c>
      <c r="AR22" s="319">
        <v>0</v>
      </c>
      <c r="AS22" s="202">
        <v>0</v>
      </c>
      <c r="AT22" s="202">
        <v>0</v>
      </c>
      <c r="AU22" s="202">
        <v>0</v>
      </c>
      <c r="AV22" s="202">
        <v>0</v>
      </c>
      <c r="AW22" s="202">
        <v>0</v>
      </c>
      <c r="AX22" s="202">
        <v>0</v>
      </c>
      <c r="AY22" s="202">
        <v>0</v>
      </c>
      <c r="AZ22" s="202">
        <v>0</v>
      </c>
      <c r="BA22" s="202">
        <v>0</v>
      </c>
      <c r="BB22" s="202">
        <v>0</v>
      </c>
      <c r="BC22" s="202">
        <v>0</v>
      </c>
      <c r="BD22" s="202">
        <v>0</v>
      </c>
      <c r="BE22" s="202">
        <v>0</v>
      </c>
      <c r="BF22" s="202">
        <v>0</v>
      </c>
      <c r="BG22" s="319">
        <v>0</v>
      </c>
      <c r="BH22" s="319">
        <v>0</v>
      </c>
      <c r="BI22" s="319">
        <v>0</v>
      </c>
      <c r="BJ22" s="321">
        <v>0</v>
      </c>
      <c r="BK22" s="321">
        <v>0</v>
      </c>
    </row>
    <row r="23" spans="1:63" ht="20.100000000000001" customHeight="1" x14ac:dyDescent="0.2">
      <c r="A23" s="375" t="s">
        <v>80</v>
      </c>
      <c r="B23" s="341" t="s">
        <v>520</v>
      </c>
      <c r="C23" s="340" t="s">
        <v>521</v>
      </c>
      <c r="D23" s="202">
        <v>0</v>
      </c>
      <c r="E23" s="202">
        <v>0</v>
      </c>
      <c r="F23" s="320">
        <v>0</v>
      </c>
      <c r="G23" s="202">
        <v>0</v>
      </c>
      <c r="H23" s="202">
        <v>0</v>
      </c>
      <c r="I23" s="202">
        <v>0</v>
      </c>
      <c r="J23" s="202">
        <v>0</v>
      </c>
      <c r="K23" s="202">
        <v>0</v>
      </c>
      <c r="L23" s="202">
        <v>0</v>
      </c>
      <c r="M23" s="202">
        <v>0</v>
      </c>
      <c r="N23" s="202">
        <v>0</v>
      </c>
      <c r="O23" s="202">
        <v>0</v>
      </c>
      <c r="P23" s="202">
        <v>0</v>
      </c>
      <c r="Q23" s="202">
        <v>0</v>
      </c>
      <c r="R23" s="202">
        <v>0</v>
      </c>
      <c r="S23" s="202">
        <v>0</v>
      </c>
      <c r="T23" s="202">
        <v>0</v>
      </c>
      <c r="U23" s="202">
        <v>0</v>
      </c>
      <c r="V23" s="202">
        <v>0</v>
      </c>
      <c r="W23" s="202">
        <v>0</v>
      </c>
      <c r="X23" s="202">
        <v>0</v>
      </c>
      <c r="Y23" s="202">
        <v>0</v>
      </c>
      <c r="Z23" s="202">
        <v>0</v>
      </c>
      <c r="AA23" s="202">
        <v>0</v>
      </c>
      <c r="AB23" s="202">
        <v>0</v>
      </c>
      <c r="AC23" s="319">
        <v>0</v>
      </c>
      <c r="AD23" s="319">
        <v>0</v>
      </c>
      <c r="AE23" s="319">
        <v>0</v>
      </c>
      <c r="AF23" s="319">
        <v>0</v>
      </c>
      <c r="AG23" s="319">
        <v>0</v>
      </c>
      <c r="AH23" s="319">
        <v>0</v>
      </c>
      <c r="AI23" s="319">
        <v>0</v>
      </c>
      <c r="AJ23" s="319">
        <v>0</v>
      </c>
      <c r="AK23" s="319">
        <v>0</v>
      </c>
      <c r="AL23" s="202">
        <v>0</v>
      </c>
      <c r="AM23" s="202">
        <v>0</v>
      </c>
      <c r="AN23" s="202">
        <v>0</v>
      </c>
      <c r="AO23" s="202">
        <v>0</v>
      </c>
      <c r="AP23" s="319">
        <v>0</v>
      </c>
      <c r="AQ23" s="319">
        <v>0</v>
      </c>
      <c r="AR23" s="319">
        <v>0</v>
      </c>
      <c r="AS23" s="202">
        <v>0</v>
      </c>
      <c r="AT23" s="202">
        <v>0</v>
      </c>
      <c r="AU23" s="202">
        <v>0</v>
      </c>
      <c r="AV23" s="202">
        <v>0</v>
      </c>
      <c r="AW23" s="202">
        <v>0</v>
      </c>
      <c r="AX23" s="202">
        <v>0</v>
      </c>
      <c r="AY23" s="202">
        <v>0</v>
      </c>
      <c r="AZ23" s="202">
        <v>0</v>
      </c>
      <c r="BA23" s="202">
        <v>0</v>
      </c>
      <c r="BB23" s="202">
        <v>0</v>
      </c>
      <c r="BC23" s="202">
        <v>0</v>
      </c>
      <c r="BD23" s="202">
        <v>0</v>
      </c>
      <c r="BE23" s="202">
        <v>0</v>
      </c>
      <c r="BF23" s="202">
        <v>0</v>
      </c>
      <c r="BG23" s="319">
        <v>0</v>
      </c>
      <c r="BH23" s="319">
        <v>0</v>
      </c>
      <c r="BI23" s="319">
        <v>0</v>
      </c>
      <c r="BJ23" s="321">
        <v>0</v>
      </c>
      <c r="BK23" s="321">
        <v>0</v>
      </c>
    </row>
    <row r="24" spans="1:63" ht="20.100000000000001" customHeight="1" x14ac:dyDescent="0.2">
      <c r="A24" s="375" t="s">
        <v>83</v>
      </c>
      <c r="B24" s="341" t="s">
        <v>81</v>
      </c>
      <c r="C24" s="340" t="s">
        <v>82</v>
      </c>
      <c r="D24" s="202">
        <v>0</v>
      </c>
      <c r="E24" s="202">
        <v>0</v>
      </c>
      <c r="F24" s="320">
        <v>0</v>
      </c>
      <c r="G24" s="202">
        <v>0</v>
      </c>
      <c r="H24" s="202">
        <v>0</v>
      </c>
      <c r="I24" s="202">
        <v>0</v>
      </c>
      <c r="J24" s="202">
        <v>0</v>
      </c>
      <c r="K24" s="202">
        <v>0</v>
      </c>
      <c r="L24" s="202">
        <v>0</v>
      </c>
      <c r="M24" s="202">
        <v>0</v>
      </c>
      <c r="N24" s="202">
        <v>0</v>
      </c>
      <c r="O24" s="202">
        <v>0</v>
      </c>
      <c r="P24" s="202">
        <v>0</v>
      </c>
      <c r="Q24" s="202">
        <v>0</v>
      </c>
      <c r="R24" s="202">
        <v>0</v>
      </c>
      <c r="S24" s="202">
        <v>0</v>
      </c>
      <c r="T24" s="202">
        <v>0</v>
      </c>
      <c r="U24" s="202">
        <v>0</v>
      </c>
      <c r="V24" s="202">
        <v>0</v>
      </c>
      <c r="W24" s="202">
        <v>0</v>
      </c>
      <c r="X24" s="202">
        <v>0</v>
      </c>
      <c r="Y24" s="202">
        <v>0</v>
      </c>
      <c r="Z24" s="202">
        <v>0</v>
      </c>
      <c r="AA24" s="202">
        <v>0</v>
      </c>
      <c r="AB24" s="202">
        <v>0</v>
      </c>
      <c r="AC24" s="319">
        <v>0</v>
      </c>
      <c r="AD24" s="319">
        <v>0</v>
      </c>
      <c r="AE24" s="319">
        <v>0</v>
      </c>
      <c r="AF24" s="319">
        <v>0</v>
      </c>
      <c r="AG24" s="319">
        <v>0</v>
      </c>
      <c r="AH24" s="319">
        <v>0</v>
      </c>
      <c r="AI24" s="319">
        <v>0</v>
      </c>
      <c r="AJ24" s="319">
        <v>0</v>
      </c>
      <c r="AK24" s="319">
        <v>0</v>
      </c>
      <c r="AL24" s="202">
        <v>0</v>
      </c>
      <c r="AM24" s="202">
        <v>0</v>
      </c>
      <c r="AN24" s="202">
        <v>0</v>
      </c>
      <c r="AO24" s="202">
        <v>0</v>
      </c>
      <c r="AP24" s="319">
        <v>0</v>
      </c>
      <c r="AQ24" s="319">
        <v>0</v>
      </c>
      <c r="AR24" s="319">
        <v>0</v>
      </c>
      <c r="AS24" s="202">
        <v>0</v>
      </c>
      <c r="AT24" s="202">
        <v>0</v>
      </c>
      <c r="AU24" s="202">
        <v>0</v>
      </c>
      <c r="AV24" s="202">
        <v>0</v>
      </c>
      <c r="AW24" s="202">
        <v>0</v>
      </c>
      <c r="AX24" s="202">
        <v>0</v>
      </c>
      <c r="AY24" s="202">
        <v>0</v>
      </c>
      <c r="AZ24" s="202">
        <v>0</v>
      </c>
      <c r="BA24" s="202">
        <v>0</v>
      </c>
      <c r="BB24" s="202">
        <v>0</v>
      </c>
      <c r="BC24" s="202">
        <v>0</v>
      </c>
      <c r="BD24" s="202">
        <v>0</v>
      </c>
      <c r="BE24" s="202">
        <v>0</v>
      </c>
      <c r="BF24" s="202">
        <v>0</v>
      </c>
      <c r="BG24" s="319">
        <v>0</v>
      </c>
      <c r="BH24" s="319">
        <v>0</v>
      </c>
      <c r="BI24" s="319">
        <v>0</v>
      </c>
      <c r="BJ24" s="321">
        <v>0</v>
      </c>
      <c r="BK24" s="321">
        <v>0</v>
      </c>
    </row>
    <row r="25" spans="1:63" ht="20.100000000000001" customHeight="1" x14ac:dyDescent="0.2">
      <c r="A25" s="375" t="s">
        <v>86</v>
      </c>
      <c r="B25" s="341" t="s">
        <v>84</v>
      </c>
      <c r="C25" s="340" t="s">
        <v>85</v>
      </c>
      <c r="D25" s="202">
        <v>1.46</v>
      </c>
      <c r="E25" s="202">
        <v>0</v>
      </c>
      <c r="F25" s="320">
        <v>0</v>
      </c>
      <c r="G25" s="202">
        <v>0</v>
      </c>
      <c r="H25" s="202">
        <v>0</v>
      </c>
      <c r="I25" s="202">
        <v>0</v>
      </c>
      <c r="J25" s="202">
        <v>0</v>
      </c>
      <c r="K25" s="202">
        <v>0</v>
      </c>
      <c r="L25" s="202">
        <v>0</v>
      </c>
      <c r="M25" s="202">
        <v>0</v>
      </c>
      <c r="N25" s="202">
        <v>0</v>
      </c>
      <c r="O25" s="202">
        <v>0</v>
      </c>
      <c r="P25" s="202">
        <v>0</v>
      </c>
      <c r="Q25" s="202">
        <v>0</v>
      </c>
      <c r="R25" s="202">
        <v>0</v>
      </c>
      <c r="S25" s="202">
        <v>0</v>
      </c>
      <c r="T25" s="202">
        <v>0</v>
      </c>
      <c r="U25" s="202">
        <v>0</v>
      </c>
      <c r="V25" s="202">
        <v>0</v>
      </c>
      <c r="W25" s="202">
        <v>0</v>
      </c>
      <c r="X25" s="202">
        <v>0</v>
      </c>
      <c r="Y25" s="202">
        <v>0</v>
      </c>
      <c r="Z25" s="202">
        <v>0</v>
      </c>
      <c r="AA25" s="202">
        <v>0</v>
      </c>
      <c r="AB25" s="202">
        <v>0</v>
      </c>
      <c r="AC25" s="319">
        <v>0</v>
      </c>
      <c r="AD25" s="319">
        <v>0</v>
      </c>
      <c r="AE25" s="319">
        <v>0</v>
      </c>
      <c r="AF25" s="319">
        <v>0</v>
      </c>
      <c r="AG25" s="319">
        <v>0</v>
      </c>
      <c r="AH25" s="319">
        <v>0</v>
      </c>
      <c r="AI25" s="319">
        <v>0</v>
      </c>
      <c r="AJ25" s="319">
        <v>0</v>
      </c>
      <c r="AK25" s="319">
        <v>0</v>
      </c>
      <c r="AL25" s="202">
        <v>0</v>
      </c>
      <c r="AM25" s="202">
        <v>0</v>
      </c>
      <c r="AN25" s="202">
        <v>0</v>
      </c>
      <c r="AO25" s="202">
        <v>0</v>
      </c>
      <c r="AP25" s="319">
        <v>0</v>
      </c>
      <c r="AQ25" s="319">
        <v>0</v>
      </c>
      <c r="AR25" s="319">
        <v>0</v>
      </c>
      <c r="AS25" s="202">
        <v>0</v>
      </c>
      <c r="AT25" s="202">
        <v>0</v>
      </c>
      <c r="AU25" s="202">
        <v>0</v>
      </c>
      <c r="AV25" s="202">
        <v>0</v>
      </c>
      <c r="AW25" s="202">
        <v>0</v>
      </c>
      <c r="AX25" s="202">
        <v>0</v>
      </c>
      <c r="AY25" s="202">
        <v>0</v>
      </c>
      <c r="AZ25" s="202">
        <v>0</v>
      </c>
      <c r="BA25" s="202">
        <v>0</v>
      </c>
      <c r="BB25" s="202">
        <v>0</v>
      </c>
      <c r="BC25" s="202">
        <v>0</v>
      </c>
      <c r="BD25" s="202">
        <v>0</v>
      </c>
      <c r="BE25" s="202">
        <v>0</v>
      </c>
      <c r="BF25" s="202">
        <v>0</v>
      </c>
      <c r="BG25" s="319">
        <v>0</v>
      </c>
      <c r="BH25" s="319">
        <v>0</v>
      </c>
      <c r="BI25" s="319">
        <v>0</v>
      </c>
      <c r="BJ25" s="321">
        <v>0</v>
      </c>
      <c r="BK25" s="321">
        <v>1.46</v>
      </c>
    </row>
    <row r="26" spans="1:63" ht="20.100000000000001" customHeight="1" x14ac:dyDescent="0.2">
      <c r="A26" s="375" t="s">
        <v>89</v>
      </c>
      <c r="B26" s="341" t="s">
        <v>87</v>
      </c>
      <c r="C26" s="340" t="s">
        <v>88</v>
      </c>
      <c r="D26" s="202">
        <v>9.44</v>
      </c>
      <c r="E26" s="202">
        <v>0</v>
      </c>
      <c r="F26" s="320">
        <v>0</v>
      </c>
      <c r="G26" s="202">
        <v>0</v>
      </c>
      <c r="H26" s="202">
        <v>0</v>
      </c>
      <c r="I26" s="202">
        <v>0</v>
      </c>
      <c r="J26" s="202">
        <v>0</v>
      </c>
      <c r="K26" s="202">
        <v>0</v>
      </c>
      <c r="L26" s="202">
        <v>0</v>
      </c>
      <c r="M26" s="202">
        <v>0</v>
      </c>
      <c r="N26" s="202">
        <v>0</v>
      </c>
      <c r="O26" s="202">
        <v>0</v>
      </c>
      <c r="P26" s="202">
        <v>0</v>
      </c>
      <c r="Q26" s="202">
        <v>0</v>
      </c>
      <c r="R26" s="202">
        <v>0</v>
      </c>
      <c r="S26" s="202">
        <v>0</v>
      </c>
      <c r="T26" s="202">
        <v>0</v>
      </c>
      <c r="U26" s="202">
        <v>0</v>
      </c>
      <c r="V26" s="202">
        <v>0</v>
      </c>
      <c r="W26" s="202">
        <v>0</v>
      </c>
      <c r="X26" s="202">
        <v>0</v>
      </c>
      <c r="Y26" s="202">
        <v>0</v>
      </c>
      <c r="Z26" s="202">
        <v>0</v>
      </c>
      <c r="AA26" s="202">
        <v>0</v>
      </c>
      <c r="AB26" s="202">
        <v>0</v>
      </c>
      <c r="AC26" s="319">
        <v>0</v>
      </c>
      <c r="AD26" s="319">
        <v>0</v>
      </c>
      <c r="AE26" s="319">
        <v>0</v>
      </c>
      <c r="AF26" s="319">
        <v>0</v>
      </c>
      <c r="AG26" s="319">
        <v>0</v>
      </c>
      <c r="AH26" s="319">
        <v>0</v>
      </c>
      <c r="AI26" s="319">
        <v>0</v>
      </c>
      <c r="AJ26" s="319">
        <v>0</v>
      </c>
      <c r="AK26" s="319">
        <v>0</v>
      </c>
      <c r="AL26" s="202">
        <v>0</v>
      </c>
      <c r="AM26" s="202">
        <v>0</v>
      </c>
      <c r="AN26" s="202">
        <v>0</v>
      </c>
      <c r="AO26" s="202">
        <v>0</v>
      </c>
      <c r="AP26" s="319">
        <v>0</v>
      </c>
      <c r="AQ26" s="319">
        <v>0</v>
      </c>
      <c r="AR26" s="319">
        <v>0</v>
      </c>
      <c r="AS26" s="202">
        <v>0</v>
      </c>
      <c r="AT26" s="202">
        <v>0</v>
      </c>
      <c r="AU26" s="202">
        <v>0</v>
      </c>
      <c r="AV26" s="202">
        <v>0</v>
      </c>
      <c r="AW26" s="202">
        <v>0</v>
      </c>
      <c r="AX26" s="202">
        <v>0</v>
      </c>
      <c r="AY26" s="202">
        <v>0</v>
      </c>
      <c r="AZ26" s="202">
        <v>0</v>
      </c>
      <c r="BA26" s="202">
        <v>0</v>
      </c>
      <c r="BB26" s="202">
        <v>0</v>
      </c>
      <c r="BC26" s="202">
        <v>0</v>
      </c>
      <c r="BD26" s="202">
        <v>0</v>
      </c>
      <c r="BE26" s="202">
        <v>0</v>
      </c>
      <c r="BF26" s="202">
        <v>0</v>
      </c>
      <c r="BG26" s="319">
        <v>0</v>
      </c>
      <c r="BH26" s="319">
        <v>0</v>
      </c>
      <c r="BI26" s="319">
        <v>0</v>
      </c>
      <c r="BJ26" s="321">
        <v>0</v>
      </c>
      <c r="BK26" s="321">
        <v>9.44</v>
      </c>
    </row>
    <row r="27" spans="1:63" ht="20.100000000000001" customHeight="1" x14ac:dyDescent="0.2">
      <c r="A27" s="375" t="s">
        <v>94</v>
      </c>
      <c r="B27" s="341" t="s">
        <v>90</v>
      </c>
      <c r="C27" s="340" t="s">
        <v>91</v>
      </c>
      <c r="D27" s="202">
        <v>0</v>
      </c>
      <c r="E27" s="202">
        <v>0</v>
      </c>
      <c r="F27" s="320">
        <v>0</v>
      </c>
      <c r="G27" s="202">
        <v>0</v>
      </c>
      <c r="H27" s="202">
        <v>0</v>
      </c>
      <c r="I27" s="202">
        <v>0</v>
      </c>
      <c r="J27" s="202">
        <v>0</v>
      </c>
      <c r="K27" s="202">
        <v>0</v>
      </c>
      <c r="L27" s="202">
        <v>0</v>
      </c>
      <c r="M27" s="202">
        <v>0</v>
      </c>
      <c r="N27" s="202">
        <v>0</v>
      </c>
      <c r="O27" s="202">
        <v>0</v>
      </c>
      <c r="P27" s="202">
        <v>0</v>
      </c>
      <c r="Q27" s="202">
        <v>0</v>
      </c>
      <c r="R27" s="202">
        <v>0</v>
      </c>
      <c r="S27" s="202">
        <v>0</v>
      </c>
      <c r="T27" s="202">
        <v>0</v>
      </c>
      <c r="U27" s="202">
        <v>0</v>
      </c>
      <c r="V27" s="202">
        <v>0</v>
      </c>
      <c r="W27" s="202">
        <v>0</v>
      </c>
      <c r="X27" s="202">
        <v>0</v>
      </c>
      <c r="Y27" s="202">
        <v>0</v>
      </c>
      <c r="Z27" s="202">
        <v>0</v>
      </c>
      <c r="AA27" s="202">
        <v>0</v>
      </c>
      <c r="AB27" s="202">
        <v>0</v>
      </c>
      <c r="AC27" s="319">
        <v>0</v>
      </c>
      <c r="AD27" s="319">
        <v>0</v>
      </c>
      <c r="AE27" s="319">
        <v>0</v>
      </c>
      <c r="AF27" s="319">
        <v>0</v>
      </c>
      <c r="AG27" s="319">
        <v>0</v>
      </c>
      <c r="AH27" s="319">
        <v>0</v>
      </c>
      <c r="AI27" s="319">
        <v>0</v>
      </c>
      <c r="AJ27" s="319">
        <v>0</v>
      </c>
      <c r="AK27" s="319">
        <v>0</v>
      </c>
      <c r="AL27" s="202">
        <v>0</v>
      </c>
      <c r="AM27" s="202">
        <v>0</v>
      </c>
      <c r="AN27" s="202">
        <v>0</v>
      </c>
      <c r="AO27" s="202">
        <v>0</v>
      </c>
      <c r="AP27" s="319">
        <v>0</v>
      </c>
      <c r="AQ27" s="319">
        <v>0</v>
      </c>
      <c r="AR27" s="319">
        <v>0</v>
      </c>
      <c r="AS27" s="202">
        <v>0</v>
      </c>
      <c r="AT27" s="202">
        <v>0</v>
      </c>
      <c r="AU27" s="202">
        <v>0</v>
      </c>
      <c r="AV27" s="202">
        <v>0</v>
      </c>
      <c r="AW27" s="202">
        <v>0</v>
      </c>
      <c r="AX27" s="202">
        <v>0</v>
      </c>
      <c r="AY27" s="202">
        <v>0</v>
      </c>
      <c r="AZ27" s="202">
        <v>0</v>
      </c>
      <c r="BA27" s="202">
        <v>0</v>
      </c>
      <c r="BB27" s="202">
        <v>0</v>
      </c>
      <c r="BC27" s="202">
        <v>0</v>
      </c>
      <c r="BD27" s="202">
        <v>0</v>
      </c>
      <c r="BE27" s="202">
        <v>0</v>
      </c>
      <c r="BF27" s="202">
        <v>0</v>
      </c>
      <c r="BG27" s="319">
        <v>0</v>
      </c>
      <c r="BH27" s="319">
        <v>0</v>
      </c>
      <c r="BI27" s="319">
        <v>0</v>
      </c>
      <c r="BJ27" s="321">
        <v>0</v>
      </c>
      <c r="BK27" s="321">
        <v>0</v>
      </c>
    </row>
    <row r="28" spans="1:63" ht="20.100000000000001" customHeight="1" x14ac:dyDescent="0.2">
      <c r="A28" s="377" t="s">
        <v>74</v>
      </c>
      <c r="B28" s="341" t="s">
        <v>92</v>
      </c>
      <c r="C28" s="340" t="s">
        <v>93</v>
      </c>
      <c r="D28" s="202">
        <v>0</v>
      </c>
      <c r="E28" s="202">
        <v>0</v>
      </c>
      <c r="F28" s="320">
        <v>0</v>
      </c>
      <c r="G28" s="202">
        <v>0</v>
      </c>
      <c r="H28" s="202">
        <v>0</v>
      </c>
      <c r="I28" s="202">
        <v>0</v>
      </c>
      <c r="J28" s="202">
        <v>0</v>
      </c>
      <c r="K28" s="202">
        <v>0</v>
      </c>
      <c r="L28" s="202">
        <v>0</v>
      </c>
      <c r="M28" s="202">
        <v>0</v>
      </c>
      <c r="N28" s="202">
        <v>0</v>
      </c>
      <c r="O28" s="202">
        <v>0</v>
      </c>
      <c r="P28" s="202">
        <v>0</v>
      </c>
      <c r="Q28" s="202">
        <v>0</v>
      </c>
      <c r="R28" s="202">
        <v>0</v>
      </c>
      <c r="S28" s="202">
        <v>0</v>
      </c>
      <c r="T28" s="202">
        <v>0</v>
      </c>
      <c r="U28" s="202">
        <v>0</v>
      </c>
      <c r="V28" s="202">
        <v>0</v>
      </c>
      <c r="W28" s="202">
        <v>0</v>
      </c>
      <c r="X28" s="202">
        <v>0</v>
      </c>
      <c r="Y28" s="202">
        <v>0</v>
      </c>
      <c r="Z28" s="202">
        <v>0</v>
      </c>
      <c r="AA28" s="202">
        <v>0</v>
      </c>
      <c r="AB28" s="202">
        <v>0</v>
      </c>
      <c r="AC28" s="319">
        <v>0</v>
      </c>
      <c r="AD28" s="319">
        <v>0</v>
      </c>
      <c r="AE28" s="319">
        <v>0</v>
      </c>
      <c r="AF28" s="319">
        <v>0</v>
      </c>
      <c r="AG28" s="319">
        <v>0</v>
      </c>
      <c r="AH28" s="319">
        <v>0</v>
      </c>
      <c r="AI28" s="319">
        <v>0</v>
      </c>
      <c r="AJ28" s="319">
        <v>0</v>
      </c>
      <c r="AK28" s="319">
        <v>0</v>
      </c>
      <c r="AL28" s="202">
        <v>0</v>
      </c>
      <c r="AM28" s="202">
        <v>0</v>
      </c>
      <c r="AN28" s="202">
        <v>0</v>
      </c>
      <c r="AO28" s="202">
        <v>0</v>
      </c>
      <c r="AP28" s="319">
        <v>0</v>
      </c>
      <c r="AQ28" s="319">
        <v>0</v>
      </c>
      <c r="AR28" s="319">
        <v>0</v>
      </c>
      <c r="AS28" s="202">
        <v>0</v>
      </c>
      <c r="AT28" s="202">
        <v>0</v>
      </c>
      <c r="AU28" s="202">
        <v>0</v>
      </c>
      <c r="AV28" s="202">
        <v>0</v>
      </c>
      <c r="AW28" s="202">
        <v>0</v>
      </c>
      <c r="AX28" s="202">
        <v>0</v>
      </c>
      <c r="AY28" s="202">
        <v>0</v>
      </c>
      <c r="AZ28" s="202">
        <v>0</v>
      </c>
      <c r="BA28" s="202">
        <v>0</v>
      </c>
      <c r="BB28" s="202">
        <v>0</v>
      </c>
      <c r="BC28" s="202">
        <v>0</v>
      </c>
      <c r="BD28" s="202">
        <v>0</v>
      </c>
      <c r="BE28" s="202">
        <v>0</v>
      </c>
      <c r="BF28" s="202">
        <v>0</v>
      </c>
      <c r="BG28" s="319">
        <v>0</v>
      </c>
      <c r="BH28" s="319">
        <v>0</v>
      </c>
      <c r="BI28" s="319">
        <v>0</v>
      </c>
      <c r="BJ28" s="321">
        <v>0</v>
      </c>
      <c r="BK28" s="321">
        <v>0</v>
      </c>
    </row>
    <row r="29" spans="1:63" ht="34.5" customHeight="1" x14ac:dyDescent="0.2">
      <c r="A29" s="375" t="s">
        <v>132</v>
      </c>
      <c r="B29" s="341" t="s">
        <v>1278</v>
      </c>
      <c r="C29" s="340" t="s">
        <v>96</v>
      </c>
      <c r="D29" s="202">
        <v>36.019999999999989</v>
      </c>
      <c r="E29" s="202">
        <v>0.43</v>
      </c>
      <c r="F29" s="202">
        <v>0.1</v>
      </c>
      <c r="G29" s="202">
        <v>0</v>
      </c>
      <c r="H29" s="202">
        <v>0</v>
      </c>
      <c r="I29" s="202">
        <v>0</v>
      </c>
      <c r="J29" s="202">
        <v>0</v>
      </c>
      <c r="K29" s="202">
        <v>0.1</v>
      </c>
      <c r="L29" s="202">
        <v>0</v>
      </c>
      <c r="M29" s="202">
        <v>0</v>
      </c>
      <c r="N29" s="202">
        <v>0</v>
      </c>
      <c r="O29" s="202">
        <v>0</v>
      </c>
      <c r="P29" s="202">
        <v>0</v>
      </c>
      <c r="Q29" s="202">
        <v>0</v>
      </c>
      <c r="R29" s="202">
        <v>0.33</v>
      </c>
      <c r="S29" s="202">
        <v>0</v>
      </c>
      <c r="T29" s="202">
        <v>0</v>
      </c>
      <c r="U29" s="202">
        <v>0</v>
      </c>
      <c r="V29" s="202">
        <v>0</v>
      </c>
      <c r="W29" s="202">
        <v>0</v>
      </c>
      <c r="X29" s="202">
        <v>0</v>
      </c>
      <c r="Y29" s="202">
        <v>0</v>
      </c>
      <c r="Z29" s="202">
        <v>0</v>
      </c>
      <c r="AA29" s="202">
        <v>0</v>
      </c>
      <c r="AB29" s="202">
        <v>0</v>
      </c>
      <c r="AC29" s="202">
        <v>0</v>
      </c>
      <c r="AD29" s="202">
        <v>0</v>
      </c>
      <c r="AE29" s="202">
        <v>0</v>
      </c>
      <c r="AF29" s="202">
        <v>0</v>
      </c>
      <c r="AG29" s="202">
        <v>0</v>
      </c>
      <c r="AH29" s="202">
        <v>0</v>
      </c>
      <c r="AI29" s="202">
        <v>0</v>
      </c>
      <c r="AJ29" s="202">
        <v>0</v>
      </c>
      <c r="AK29" s="202">
        <v>0</v>
      </c>
      <c r="AL29" s="202">
        <v>0</v>
      </c>
      <c r="AM29" s="202">
        <v>0</v>
      </c>
      <c r="AN29" s="202">
        <v>0</v>
      </c>
      <c r="AO29" s="202">
        <v>0</v>
      </c>
      <c r="AP29" s="202">
        <v>0</v>
      </c>
      <c r="AQ29" s="202">
        <v>0</v>
      </c>
      <c r="AR29" s="202">
        <v>0</v>
      </c>
      <c r="AS29" s="202">
        <v>0</v>
      </c>
      <c r="AT29" s="202">
        <v>0</v>
      </c>
      <c r="AU29" s="202">
        <v>0</v>
      </c>
      <c r="AV29" s="202">
        <v>0</v>
      </c>
      <c r="AW29" s="202">
        <v>0</v>
      </c>
      <c r="AX29" s="202">
        <v>0.31</v>
      </c>
      <c r="AY29" s="202">
        <v>0</v>
      </c>
      <c r="AZ29" s="202">
        <v>0</v>
      </c>
      <c r="BA29" s="202">
        <v>0</v>
      </c>
      <c r="BB29" s="202">
        <v>0.02</v>
      </c>
      <c r="BC29" s="202">
        <v>0</v>
      </c>
      <c r="BD29" s="202">
        <v>0</v>
      </c>
      <c r="BE29" s="202">
        <v>0</v>
      </c>
      <c r="BF29" s="202">
        <v>0</v>
      </c>
      <c r="BG29" s="202">
        <v>0</v>
      </c>
      <c r="BH29" s="202">
        <v>0</v>
      </c>
      <c r="BI29" s="202">
        <v>0</v>
      </c>
      <c r="BJ29" s="202">
        <v>0.43</v>
      </c>
      <c r="BK29" s="202">
        <v>36.449999999999996</v>
      </c>
    </row>
    <row r="30" spans="1:63" s="281" customFormat="1" ht="20.100000000000001" customHeight="1" x14ac:dyDescent="0.2">
      <c r="A30" s="378"/>
      <c r="B30" s="352" t="s">
        <v>98</v>
      </c>
      <c r="C30" s="353" t="s">
        <v>99</v>
      </c>
      <c r="D30" s="202">
        <v>21.65</v>
      </c>
      <c r="E30" s="319">
        <v>0.3</v>
      </c>
      <c r="F30" s="320">
        <v>0</v>
      </c>
      <c r="G30" s="319">
        <v>0</v>
      </c>
      <c r="H30" s="319">
        <v>0</v>
      </c>
      <c r="I30" s="319">
        <v>0</v>
      </c>
      <c r="J30" s="319">
        <v>0</v>
      </c>
      <c r="K30" s="319">
        <v>0</v>
      </c>
      <c r="L30" s="319">
        <v>0</v>
      </c>
      <c r="M30" s="319">
        <v>0</v>
      </c>
      <c r="N30" s="319">
        <v>0</v>
      </c>
      <c r="O30" s="319">
        <v>0</v>
      </c>
      <c r="P30" s="319">
        <v>0</v>
      </c>
      <c r="Q30" s="319">
        <v>0</v>
      </c>
      <c r="R30" s="202">
        <v>0.3</v>
      </c>
      <c r="S30" s="319">
        <v>0</v>
      </c>
      <c r="T30" s="319">
        <v>0</v>
      </c>
      <c r="U30" s="319">
        <v>0</v>
      </c>
      <c r="V30" s="319">
        <v>0</v>
      </c>
      <c r="W30" s="319">
        <v>0</v>
      </c>
      <c r="X30" s="319">
        <v>0</v>
      </c>
      <c r="Y30" s="319">
        <v>0</v>
      </c>
      <c r="Z30" s="319">
        <v>0</v>
      </c>
      <c r="AA30" s="319">
        <v>0</v>
      </c>
      <c r="AB30" s="202">
        <v>0</v>
      </c>
      <c r="AC30" s="319">
        <v>0</v>
      </c>
      <c r="AD30" s="319">
        <v>0</v>
      </c>
      <c r="AE30" s="319">
        <v>0</v>
      </c>
      <c r="AF30" s="319">
        <v>0</v>
      </c>
      <c r="AG30" s="319">
        <v>0</v>
      </c>
      <c r="AH30" s="319">
        <v>0</v>
      </c>
      <c r="AI30" s="319">
        <v>0</v>
      </c>
      <c r="AJ30" s="319">
        <v>0</v>
      </c>
      <c r="AK30" s="319">
        <v>0</v>
      </c>
      <c r="AL30" s="319">
        <v>0</v>
      </c>
      <c r="AM30" s="319">
        <v>0</v>
      </c>
      <c r="AN30" s="319">
        <v>0</v>
      </c>
      <c r="AO30" s="319">
        <v>0</v>
      </c>
      <c r="AP30" s="319">
        <v>0</v>
      </c>
      <c r="AQ30" s="319">
        <v>0</v>
      </c>
      <c r="AR30" s="319">
        <v>0</v>
      </c>
      <c r="AS30" s="319">
        <v>0</v>
      </c>
      <c r="AT30" s="319">
        <v>0</v>
      </c>
      <c r="AU30" s="319">
        <v>0</v>
      </c>
      <c r="AV30" s="319">
        <v>0</v>
      </c>
      <c r="AW30" s="319">
        <v>0</v>
      </c>
      <c r="AX30" s="319">
        <v>0.3</v>
      </c>
      <c r="AY30" s="319">
        <v>0</v>
      </c>
      <c r="AZ30" s="319">
        <v>0</v>
      </c>
      <c r="BA30" s="319">
        <v>0</v>
      </c>
      <c r="BB30" s="319">
        <v>0</v>
      </c>
      <c r="BC30" s="319">
        <v>0</v>
      </c>
      <c r="BD30" s="319">
        <v>0</v>
      </c>
      <c r="BE30" s="319">
        <v>0</v>
      </c>
      <c r="BF30" s="319">
        <v>0</v>
      </c>
      <c r="BG30" s="319">
        <v>0</v>
      </c>
      <c r="BH30" s="319">
        <v>0</v>
      </c>
      <c r="BI30" s="319">
        <v>0</v>
      </c>
      <c r="BJ30" s="354">
        <v>0.3</v>
      </c>
      <c r="BK30" s="354">
        <v>21.95</v>
      </c>
    </row>
    <row r="31" spans="1:63" s="281" customFormat="1" ht="20.100000000000001" customHeight="1" x14ac:dyDescent="0.2">
      <c r="A31" s="378"/>
      <c r="B31" s="352" t="s">
        <v>100</v>
      </c>
      <c r="C31" s="353" t="s">
        <v>101</v>
      </c>
      <c r="D31" s="202">
        <v>0.61</v>
      </c>
      <c r="E31" s="319">
        <v>0</v>
      </c>
      <c r="F31" s="320">
        <v>0</v>
      </c>
      <c r="G31" s="319">
        <v>0</v>
      </c>
      <c r="H31" s="319">
        <v>0</v>
      </c>
      <c r="I31" s="319">
        <v>0</v>
      </c>
      <c r="J31" s="319">
        <v>0</v>
      </c>
      <c r="K31" s="319">
        <v>0</v>
      </c>
      <c r="L31" s="319">
        <v>0</v>
      </c>
      <c r="M31" s="319">
        <v>0</v>
      </c>
      <c r="N31" s="319">
        <v>0</v>
      </c>
      <c r="O31" s="319">
        <v>0</v>
      </c>
      <c r="P31" s="319">
        <v>0</v>
      </c>
      <c r="Q31" s="319">
        <v>0</v>
      </c>
      <c r="R31" s="202">
        <v>0</v>
      </c>
      <c r="S31" s="319">
        <v>0</v>
      </c>
      <c r="T31" s="319">
        <v>0</v>
      </c>
      <c r="U31" s="319">
        <v>0</v>
      </c>
      <c r="V31" s="319">
        <v>0</v>
      </c>
      <c r="W31" s="319">
        <v>0</v>
      </c>
      <c r="X31" s="319">
        <v>0</v>
      </c>
      <c r="Y31" s="319">
        <v>0</v>
      </c>
      <c r="Z31" s="319">
        <v>0</v>
      </c>
      <c r="AA31" s="319">
        <v>0</v>
      </c>
      <c r="AB31" s="202">
        <v>0</v>
      </c>
      <c r="AC31" s="319">
        <v>0</v>
      </c>
      <c r="AD31" s="319">
        <v>0</v>
      </c>
      <c r="AE31" s="319">
        <v>0</v>
      </c>
      <c r="AF31" s="319">
        <v>0</v>
      </c>
      <c r="AG31" s="319">
        <v>0</v>
      </c>
      <c r="AH31" s="319">
        <v>0</v>
      </c>
      <c r="AI31" s="319">
        <v>0</v>
      </c>
      <c r="AJ31" s="319">
        <v>0</v>
      </c>
      <c r="AK31" s="319">
        <v>0</v>
      </c>
      <c r="AL31" s="319">
        <v>0</v>
      </c>
      <c r="AM31" s="319">
        <v>0</v>
      </c>
      <c r="AN31" s="319">
        <v>0</v>
      </c>
      <c r="AO31" s="319">
        <v>0</v>
      </c>
      <c r="AP31" s="319">
        <v>0</v>
      </c>
      <c r="AQ31" s="319">
        <v>0</v>
      </c>
      <c r="AR31" s="319">
        <v>0</v>
      </c>
      <c r="AS31" s="319">
        <v>0</v>
      </c>
      <c r="AT31" s="319">
        <v>0</v>
      </c>
      <c r="AU31" s="319">
        <v>0</v>
      </c>
      <c r="AV31" s="319">
        <v>0</v>
      </c>
      <c r="AW31" s="319">
        <v>0</v>
      </c>
      <c r="AX31" s="319">
        <v>0</v>
      </c>
      <c r="AY31" s="319">
        <v>0</v>
      </c>
      <c r="AZ31" s="319">
        <v>0</v>
      </c>
      <c r="BA31" s="319">
        <v>0</v>
      </c>
      <c r="BB31" s="319">
        <v>0</v>
      </c>
      <c r="BC31" s="319">
        <v>0</v>
      </c>
      <c r="BD31" s="319">
        <v>0</v>
      </c>
      <c r="BE31" s="319">
        <v>0</v>
      </c>
      <c r="BF31" s="319">
        <v>0</v>
      </c>
      <c r="BG31" s="319">
        <v>0</v>
      </c>
      <c r="BH31" s="319">
        <v>0</v>
      </c>
      <c r="BI31" s="319">
        <v>0</v>
      </c>
      <c r="BJ31" s="354">
        <v>0</v>
      </c>
      <c r="BK31" s="354">
        <v>0.61</v>
      </c>
    </row>
    <row r="32" spans="1:63" s="281" customFormat="1" ht="20.100000000000001" customHeight="1" x14ac:dyDescent="0.2">
      <c r="A32" s="378"/>
      <c r="B32" s="352" t="s">
        <v>663</v>
      </c>
      <c r="C32" s="353" t="s">
        <v>103</v>
      </c>
      <c r="D32" s="202">
        <v>0.14000000000000001</v>
      </c>
      <c r="E32" s="319">
        <v>0</v>
      </c>
      <c r="F32" s="320">
        <v>0</v>
      </c>
      <c r="G32" s="319">
        <v>0</v>
      </c>
      <c r="H32" s="319">
        <v>0</v>
      </c>
      <c r="I32" s="319">
        <v>0</v>
      </c>
      <c r="J32" s="319">
        <v>0</v>
      </c>
      <c r="K32" s="319">
        <v>0</v>
      </c>
      <c r="L32" s="319">
        <v>0</v>
      </c>
      <c r="M32" s="319">
        <v>0</v>
      </c>
      <c r="N32" s="319">
        <v>0</v>
      </c>
      <c r="O32" s="319">
        <v>0</v>
      </c>
      <c r="P32" s="319">
        <v>0</v>
      </c>
      <c r="Q32" s="319">
        <v>0</v>
      </c>
      <c r="R32" s="202">
        <v>0</v>
      </c>
      <c r="S32" s="319">
        <v>0</v>
      </c>
      <c r="T32" s="319">
        <v>0</v>
      </c>
      <c r="U32" s="319">
        <v>0</v>
      </c>
      <c r="V32" s="319">
        <v>0</v>
      </c>
      <c r="W32" s="319">
        <v>0</v>
      </c>
      <c r="X32" s="319">
        <v>0</v>
      </c>
      <c r="Y32" s="319">
        <v>0</v>
      </c>
      <c r="Z32" s="319">
        <v>0</v>
      </c>
      <c r="AA32" s="319">
        <v>0</v>
      </c>
      <c r="AB32" s="202">
        <v>0</v>
      </c>
      <c r="AC32" s="319">
        <v>0</v>
      </c>
      <c r="AD32" s="319">
        <v>0</v>
      </c>
      <c r="AE32" s="319">
        <v>0</v>
      </c>
      <c r="AF32" s="319">
        <v>0</v>
      </c>
      <c r="AG32" s="319">
        <v>0</v>
      </c>
      <c r="AH32" s="319">
        <v>0</v>
      </c>
      <c r="AI32" s="319">
        <v>0</v>
      </c>
      <c r="AJ32" s="319">
        <v>0</v>
      </c>
      <c r="AK32" s="319">
        <v>0</v>
      </c>
      <c r="AL32" s="319">
        <v>0</v>
      </c>
      <c r="AM32" s="319">
        <v>0</v>
      </c>
      <c r="AN32" s="319">
        <v>0</v>
      </c>
      <c r="AO32" s="319">
        <v>0</v>
      </c>
      <c r="AP32" s="319">
        <v>0</v>
      </c>
      <c r="AQ32" s="319">
        <v>0</v>
      </c>
      <c r="AR32" s="319">
        <v>0</v>
      </c>
      <c r="AS32" s="319">
        <v>0</v>
      </c>
      <c r="AT32" s="319">
        <v>0</v>
      </c>
      <c r="AU32" s="319">
        <v>0</v>
      </c>
      <c r="AV32" s="319">
        <v>0</v>
      </c>
      <c r="AW32" s="319">
        <v>0</v>
      </c>
      <c r="AX32" s="319">
        <v>0</v>
      </c>
      <c r="AY32" s="319">
        <v>0</v>
      </c>
      <c r="AZ32" s="319">
        <v>0</v>
      </c>
      <c r="BA32" s="319">
        <v>0</v>
      </c>
      <c r="BB32" s="319">
        <v>0</v>
      </c>
      <c r="BC32" s="319">
        <v>0</v>
      </c>
      <c r="BD32" s="319">
        <v>0</v>
      </c>
      <c r="BE32" s="319">
        <v>0</v>
      </c>
      <c r="BF32" s="319">
        <v>0</v>
      </c>
      <c r="BG32" s="319">
        <v>0</v>
      </c>
      <c r="BH32" s="319">
        <v>0</v>
      </c>
      <c r="BI32" s="319">
        <v>0</v>
      </c>
      <c r="BJ32" s="354">
        <v>0</v>
      </c>
      <c r="BK32" s="354">
        <v>0.14000000000000001</v>
      </c>
    </row>
    <row r="33" spans="1:63" s="281" customFormat="1" ht="20.100000000000001" customHeight="1" x14ac:dyDescent="0.2">
      <c r="A33" s="378"/>
      <c r="B33" s="352" t="s">
        <v>1279</v>
      </c>
      <c r="C33" s="353" t="s">
        <v>105</v>
      </c>
      <c r="D33" s="202">
        <v>0.04</v>
      </c>
      <c r="E33" s="319">
        <v>0</v>
      </c>
      <c r="F33" s="320">
        <v>0</v>
      </c>
      <c r="G33" s="319">
        <v>0</v>
      </c>
      <c r="H33" s="319">
        <v>0</v>
      </c>
      <c r="I33" s="319">
        <v>0</v>
      </c>
      <c r="J33" s="319">
        <v>0</v>
      </c>
      <c r="K33" s="319">
        <v>0</v>
      </c>
      <c r="L33" s="319">
        <v>0</v>
      </c>
      <c r="M33" s="319">
        <v>0</v>
      </c>
      <c r="N33" s="319">
        <v>0</v>
      </c>
      <c r="O33" s="319">
        <v>0</v>
      </c>
      <c r="P33" s="319">
        <v>0</v>
      </c>
      <c r="Q33" s="319">
        <v>0</v>
      </c>
      <c r="R33" s="202">
        <v>0</v>
      </c>
      <c r="S33" s="319">
        <v>0</v>
      </c>
      <c r="T33" s="319">
        <v>0</v>
      </c>
      <c r="U33" s="319">
        <v>0</v>
      </c>
      <c r="V33" s="319">
        <v>0</v>
      </c>
      <c r="W33" s="319">
        <v>0</v>
      </c>
      <c r="X33" s="319">
        <v>0</v>
      </c>
      <c r="Y33" s="319">
        <v>0</v>
      </c>
      <c r="Z33" s="319">
        <v>0</v>
      </c>
      <c r="AA33" s="319">
        <v>0</v>
      </c>
      <c r="AB33" s="202">
        <v>0</v>
      </c>
      <c r="AC33" s="319">
        <v>0</v>
      </c>
      <c r="AD33" s="319">
        <v>0</v>
      </c>
      <c r="AE33" s="319">
        <v>0</v>
      </c>
      <c r="AF33" s="319">
        <v>0</v>
      </c>
      <c r="AG33" s="319">
        <v>0</v>
      </c>
      <c r="AH33" s="319">
        <v>0</v>
      </c>
      <c r="AI33" s="319">
        <v>0</v>
      </c>
      <c r="AJ33" s="319">
        <v>0</v>
      </c>
      <c r="AK33" s="319">
        <v>0</v>
      </c>
      <c r="AL33" s="319">
        <v>0</v>
      </c>
      <c r="AM33" s="319">
        <v>0</v>
      </c>
      <c r="AN33" s="319">
        <v>0</v>
      </c>
      <c r="AO33" s="319">
        <v>0</v>
      </c>
      <c r="AP33" s="319">
        <v>0</v>
      </c>
      <c r="AQ33" s="319">
        <v>0</v>
      </c>
      <c r="AR33" s="319">
        <v>0</v>
      </c>
      <c r="AS33" s="319">
        <v>0</v>
      </c>
      <c r="AT33" s="319">
        <v>0</v>
      </c>
      <c r="AU33" s="319">
        <v>0</v>
      </c>
      <c r="AV33" s="319">
        <v>0</v>
      </c>
      <c r="AW33" s="319">
        <v>0</v>
      </c>
      <c r="AX33" s="319">
        <v>0</v>
      </c>
      <c r="AY33" s="319">
        <v>0</v>
      </c>
      <c r="AZ33" s="319">
        <v>0</v>
      </c>
      <c r="BA33" s="319">
        <v>0</v>
      </c>
      <c r="BB33" s="319">
        <v>0</v>
      </c>
      <c r="BC33" s="319">
        <v>0</v>
      </c>
      <c r="BD33" s="319">
        <v>0</v>
      </c>
      <c r="BE33" s="319">
        <v>0</v>
      </c>
      <c r="BF33" s="319">
        <v>0</v>
      </c>
      <c r="BG33" s="319">
        <v>0</v>
      </c>
      <c r="BH33" s="319">
        <v>0</v>
      </c>
      <c r="BI33" s="319">
        <v>0</v>
      </c>
      <c r="BJ33" s="354">
        <v>0</v>
      </c>
      <c r="BK33" s="354">
        <v>0.04</v>
      </c>
    </row>
    <row r="34" spans="1:63" s="281" customFormat="1" ht="20.100000000000001" customHeight="1" x14ac:dyDescent="0.2">
      <c r="A34" s="378"/>
      <c r="B34" s="352" t="s">
        <v>1280</v>
      </c>
      <c r="C34" s="353" t="s">
        <v>107</v>
      </c>
      <c r="D34" s="202">
        <v>10.94</v>
      </c>
      <c r="E34" s="319">
        <v>0</v>
      </c>
      <c r="F34" s="320">
        <v>0</v>
      </c>
      <c r="G34" s="319">
        <v>0</v>
      </c>
      <c r="H34" s="319">
        <v>0</v>
      </c>
      <c r="I34" s="319">
        <v>0</v>
      </c>
      <c r="J34" s="319">
        <v>0</v>
      </c>
      <c r="K34" s="319">
        <v>0</v>
      </c>
      <c r="L34" s="319">
        <v>0</v>
      </c>
      <c r="M34" s="319">
        <v>0</v>
      </c>
      <c r="N34" s="319">
        <v>0</v>
      </c>
      <c r="O34" s="319">
        <v>0</v>
      </c>
      <c r="P34" s="319">
        <v>0</v>
      </c>
      <c r="Q34" s="319">
        <v>0</v>
      </c>
      <c r="R34" s="202">
        <v>0</v>
      </c>
      <c r="S34" s="319">
        <v>0</v>
      </c>
      <c r="T34" s="319">
        <v>0</v>
      </c>
      <c r="U34" s="319">
        <v>0</v>
      </c>
      <c r="V34" s="319">
        <v>0</v>
      </c>
      <c r="W34" s="319">
        <v>0</v>
      </c>
      <c r="X34" s="319">
        <v>0</v>
      </c>
      <c r="Y34" s="319">
        <v>0</v>
      </c>
      <c r="Z34" s="319">
        <v>0</v>
      </c>
      <c r="AA34" s="319">
        <v>0</v>
      </c>
      <c r="AB34" s="202">
        <v>0</v>
      </c>
      <c r="AC34" s="319">
        <v>0</v>
      </c>
      <c r="AD34" s="319">
        <v>0</v>
      </c>
      <c r="AE34" s="319">
        <v>0</v>
      </c>
      <c r="AF34" s="319">
        <v>0</v>
      </c>
      <c r="AG34" s="319">
        <v>0</v>
      </c>
      <c r="AH34" s="319">
        <v>0</v>
      </c>
      <c r="AI34" s="319">
        <v>0</v>
      </c>
      <c r="AJ34" s="319">
        <v>0</v>
      </c>
      <c r="AK34" s="319">
        <v>0</v>
      </c>
      <c r="AL34" s="319">
        <v>0</v>
      </c>
      <c r="AM34" s="319">
        <v>0</v>
      </c>
      <c r="AN34" s="319">
        <v>0</v>
      </c>
      <c r="AO34" s="319">
        <v>0</v>
      </c>
      <c r="AP34" s="319">
        <v>0</v>
      </c>
      <c r="AQ34" s="319">
        <v>0</v>
      </c>
      <c r="AR34" s="319">
        <v>0</v>
      </c>
      <c r="AS34" s="319">
        <v>0</v>
      </c>
      <c r="AT34" s="319">
        <v>0</v>
      </c>
      <c r="AU34" s="319">
        <v>0</v>
      </c>
      <c r="AV34" s="319">
        <v>0</v>
      </c>
      <c r="AW34" s="319">
        <v>0</v>
      </c>
      <c r="AX34" s="319">
        <v>0</v>
      </c>
      <c r="AY34" s="319">
        <v>0</v>
      </c>
      <c r="AZ34" s="319">
        <v>0</v>
      </c>
      <c r="BA34" s="319">
        <v>0</v>
      </c>
      <c r="BB34" s="319">
        <v>0</v>
      </c>
      <c r="BC34" s="319">
        <v>0</v>
      </c>
      <c r="BD34" s="319">
        <v>0</v>
      </c>
      <c r="BE34" s="319">
        <v>0</v>
      </c>
      <c r="BF34" s="319">
        <v>0</v>
      </c>
      <c r="BG34" s="319">
        <v>0</v>
      </c>
      <c r="BH34" s="319">
        <v>0</v>
      </c>
      <c r="BI34" s="319">
        <v>0</v>
      </c>
      <c r="BJ34" s="354">
        <v>0</v>
      </c>
      <c r="BK34" s="354">
        <v>10.94</v>
      </c>
    </row>
    <row r="35" spans="1:63" s="281" customFormat="1" ht="20.100000000000001" customHeight="1" x14ac:dyDescent="0.2">
      <c r="A35" s="378"/>
      <c r="B35" s="352" t="s">
        <v>1281</v>
      </c>
      <c r="C35" s="353" t="s">
        <v>109</v>
      </c>
      <c r="D35" s="202">
        <v>1.1200000000000001</v>
      </c>
      <c r="E35" s="319">
        <v>0</v>
      </c>
      <c r="F35" s="320">
        <v>0</v>
      </c>
      <c r="G35" s="319">
        <v>0</v>
      </c>
      <c r="H35" s="319">
        <v>0</v>
      </c>
      <c r="I35" s="319">
        <v>0</v>
      </c>
      <c r="J35" s="319">
        <v>0</v>
      </c>
      <c r="K35" s="319">
        <v>0</v>
      </c>
      <c r="L35" s="319">
        <v>0</v>
      </c>
      <c r="M35" s="319">
        <v>0</v>
      </c>
      <c r="N35" s="319">
        <v>0</v>
      </c>
      <c r="O35" s="319">
        <v>0</v>
      </c>
      <c r="P35" s="319">
        <v>0</v>
      </c>
      <c r="Q35" s="319">
        <v>0</v>
      </c>
      <c r="R35" s="202">
        <v>0</v>
      </c>
      <c r="S35" s="319">
        <v>0</v>
      </c>
      <c r="T35" s="319">
        <v>0</v>
      </c>
      <c r="U35" s="319">
        <v>0</v>
      </c>
      <c r="V35" s="319">
        <v>0</v>
      </c>
      <c r="W35" s="319">
        <v>0</v>
      </c>
      <c r="X35" s="319">
        <v>0</v>
      </c>
      <c r="Y35" s="319">
        <v>0</v>
      </c>
      <c r="Z35" s="319">
        <v>0</v>
      </c>
      <c r="AA35" s="319">
        <v>0</v>
      </c>
      <c r="AB35" s="202">
        <v>0</v>
      </c>
      <c r="AC35" s="319">
        <v>0</v>
      </c>
      <c r="AD35" s="319">
        <v>0</v>
      </c>
      <c r="AE35" s="319">
        <v>0</v>
      </c>
      <c r="AF35" s="319">
        <v>0</v>
      </c>
      <c r="AG35" s="319">
        <v>0</v>
      </c>
      <c r="AH35" s="319">
        <v>0</v>
      </c>
      <c r="AI35" s="319">
        <v>0</v>
      </c>
      <c r="AJ35" s="319">
        <v>0</v>
      </c>
      <c r="AK35" s="319">
        <v>0</v>
      </c>
      <c r="AL35" s="319">
        <v>0</v>
      </c>
      <c r="AM35" s="319">
        <v>0</v>
      </c>
      <c r="AN35" s="319">
        <v>0</v>
      </c>
      <c r="AO35" s="319">
        <v>0</v>
      </c>
      <c r="AP35" s="319">
        <v>0</v>
      </c>
      <c r="AQ35" s="319">
        <v>0</v>
      </c>
      <c r="AR35" s="319">
        <v>0</v>
      </c>
      <c r="AS35" s="319">
        <v>0</v>
      </c>
      <c r="AT35" s="319">
        <v>0</v>
      </c>
      <c r="AU35" s="319">
        <v>0</v>
      </c>
      <c r="AV35" s="319">
        <v>0</v>
      </c>
      <c r="AW35" s="319">
        <v>0</v>
      </c>
      <c r="AX35" s="319">
        <v>0</v>
      </c>
      <c r="AY35" s="319">
        <v>0</v>
      </c>
      <c r="AZ35" s="319">
        <v>0</v>
      </c>
      <c r="BA35" s="319">
        <v>0</v>
      </c>
      <c r="BB35" s="319">
        <v>0</v>
      </c>
      <c r="BC35" s="319">
        <v>0</v>
      </c>
      <c r="BD35" s="319">
        <v>0</v>
      </c>
      <c r="BE35" s="319">
        <v>0</v>
      </c>
      <c r="BF35" s="319">
        <v>0</v>
      </c>
      <c r="BG35" s="319">
        <v>0</v>
      </c>
      <c r="BH35" s="319">
        <v>0</v>
      </c>
      <c r="BI35" s="319">
        <v>0</v>
      </c>
      <c r="BJ35" s="354">
        <v>0</v>
      </c>
      <c r="BK35" s="354">
        <v>1.1200000000000001</v>
      </c>
    </row>
    <row r="36" spans="1:63" s="281" customFormat="1" ht="20.100000000000001" customHeight="1" x14ac:dyDescent="0.2">
      <c r="A36" s="378"/>
      <c r="B36" s="352" t="s">
        <v>110</v>
      </c>
      <c r="C36" s="353" t="s">
        <v>111</v>
      </c>
      <c r="D36" s="202">
        <v>0.01</v>
      </c>
      <c r="E36" s="319">
        <v>0</v>
      </c>
      <c r="F36" s="320">
        <v>0</v>
      </c>
      <c r="G36" s="319">
        <v>0</v>
      </c>
      <c r="H36" s="319">
        <v>0</v>
      </c>
      <c r="I36" s="319">
        <v>0</v>
      </c>
      <c r="J36" s="319">
        <v>0</v>
      </c>
      <c r="K36" s="319">
        <v>0</v>
      </c>
      <c r="L36" s="319">
        <v>0</v>
      </c>
      <c r="M36" s="319">
        <v>0</v>
      </c>
      <c r="N36" s="319">
        <v>0</v>
      </c>
      <c r="O36" s="319">
        <v>0</v>
      </c>
      <c r="P36" s="319">
        <v>0</v>
      </c>
      <c r="Q36" s="319">
        <v>0</v>
      </c>
      <c r="R36" s="202">
        <v>0</v>
      </c>
      <c r="S36" s="319">
        <v>0</v>
      </c>
      <c r="T36" s="319">
        <v>0</v>
      </c>
      <c r="U36" s="319">
        <v>0</v>
      </c>
      <c r="V36" s="319">
        <v>0</v>
      </c>
      <c r="W36" s="319">
        <v>0</v>
      </c>
      <c r="X36" s="319">
        <v>0</v>
      </c>
      <c r="Y36" s="319">
        <v>0</v>
      </c>
      <c r="Z36" s="319">
        <v>0</v>
      </c>
      <c r="AA36" s="319">
        <v>0</v>
      </c>
      <c r="AB36" s="202">
        <v>0</v>
      </c>
      <c r="AC36" s="319">
        <v>0</v>
      </c>
      <c r="AD36" s="319">
        <v>0</v>
      </c>
      <c r="AE36" s="319">
        <v>0</v>
      </c>
      <c r="AF36" s="319">
        <v>0</v>
      </c>
      <c r="AG36" s="319">
        <v>0</v>
      </c>
      <c r="AH36" s="319">
        <v>0</v>
      </c>
      <c r="AI36" s="319">
        <v>0</v>
      </c>
      <c r="AJ36" s="319">
        <v>0</v>
      </c>
      <c r="AK36" s="319">
        <v>0</v>
      </c>
      <c r="AL36" s="319">
        <v>0</v>
      </c>
      <c r="AM36" s="319">
        <v>0</v>
      </c>
      <c r="AN36" s="319">
        <v>0</v>
      </c>
      <c r="AO36" s="319">
        <v>0</v>
      </c>
      <c r="AP36" s="319">
        <v>0</v>
      </c>
      <c r="AQ36" s="319">
        <v>0</v>
      </c>
      <c r="AR36" s="319">
        <v>0</v>
      </c>
      <c r="AS36" s="319">
        <v>0</v>
      </c>
      <c r="AT36" s="319">
        <v>0</v>
      </c>
      <c r="AU36" s="319">
        <v>0</v>
      </c>
      <c r="AV36" s="319">
        <v>0</v>
      </c>
      <c r="AW36" s="319">
        <v>0</v>
      </c>
      <c r="AX36" s="319">
        <v>0</v>
      </c>
      <c r="AY36" s="319">
        <v>0</v>
      </c>
      <c r="AZ36" s="319">
        <v>0</v>
      </c>
      <c r="BA36" s="319">
        <v>0</v>
      </c>
      <c r="BB36" s="319">
        <v>0</v>
      </c>
      <c r="BC36" s="319">
        <v>0</v>
      </c>
      <c r="BD36" s="319">
        <v>0</v>
      </c>
      <c r="BE36" s="319">
        <v>0</v>
      </c>
      <c r="BF36" s="319">
        <v>0</v>
      </c>
      <c r="BG36" s="319">
        <v>0</v>
      </c>
      <c r="BH36" s="319">
        <v>0</v>
      </c>
      <c r="BI36" s="319">
        <v>0</v>
      </c>
      <c r="BJ36" s="354">
        <v>0</v>
      </c>
      <c r="BK36" s="354">
        <v>0.01</v>
      </c>
    </row>
    <row r="37" spans="1:63" s="281" customFormat="1" ht="20.100000000000001" customHeight="1" x14ac:dyDescent="0.2">
      <c r="A37" s="378"/>
      <c r="B37" s="352" t="s">
        <v>1266</v>
      </c>
      <c r="C37" s="353" t="s">
        <v>113</v>
      </c>
      <c r="D37" s="202">
        <v>0</v>
      </c>
      <c r="E37" s="319">
        <v>0</v>
      </c>
      <c r="F37" s="320">
        <v>0</v>
      </c>
      <c r="G37" s="319">
        <v>0</v>
      </c>
      <c r="H37" s="319">
        <v>0</v>
      </c>
      <c r="I37" s="319">
        <v>0</v>
      </c>
      <c r="J37" s="319">
        <v>0</v>
      </c>
      <c r="K37" s="319">
        <v>0</v>
      </c>
      <c r="L37" s="319">
        <v>0</v>
      </c>
      <c r="M37" s="319">
        <v>0</v>
      </c>
      <c r="N37" s="319">
        <v>0</v>
      </c>
      <c r="O37" s="319">
        <v>0</v>
      </c>
      <c r="P37" s="319">
        <v>0</v>
      </c>
      <c r="Q37" s="319">
        <v>0</v>
      </c>
      <c r="R37" s="202">
        <v>0</v>
      </c>
      <c r="S37" s="319">
        <v>0</v>
      </c>
      <c r="T37" s="319">
        <v>0</v>
      </c>
      <c r="U37" s="319">
        <v>0</v>
      </c>
      <c r="V37" s="319">
        <v>0</v>
      </c>
      <c r="W37" s="319">
        <v>0</v>
      </c>
      <c r="X37" s="319">
        <v>0</v>
      </c>
      <c r="Y37" s="319">
        <v>0</v>
      </c>
      <c r="Z37" s="319">
        <v>0</v>
      </c>
      <c r="AA37" s="319">
        <v>0</v>
      </c>
      <c r="AB37" s="202">
        <v>0</v>
      </c>
      <c r="AC37" s="319">
        <v>0</v>
      </c>
      <c r="AD37" s="319">
        <v>0</v>
      </c>
      <c r="AE37" s="319">
        <v>0</v>
      </c>
      <c r="AF37" s="319">
        <v>0</v>
      </c>
      <c r="AG37" s="319">
        <v>0</v>
      </c>
      <c r="AH37" s="319">
        <v>0</v>
      </c>
      <c r="AI37" s="319">
        <v>0</v>
      </c>
      <c r="AJ37" s="319">
        <v>0</v>
      </c>
      <c r="AK37" s="319">
        <v>0</v>
      </c>
      <c r="AL37" s="319">
        <v>0</v>
      </c>
      <c r="AM37" s="319">
        <v>0</v>
      </c>
      <c r="AN37" s="319">
        <v>0</v>
      </c>
      <c r="AO37" s="319">
        <v>0</v>
      </c>
      <c r="AP37" s="319">
        <v>0</v>
      </c>
      <c r="AQ37" s="319">
        <v>0</v>
      </c>
      <c r="AR37" s="319">
        <v>0</v>
      </c>
      <c r="AS37" s="319">
        <v>0</v>
      </c>
      <c r="AT37" s="319">
        <v>0</v>
      </c>
      <c r="AU37" s="319">
        <v>0</v>
      </c>
      <c r="AV37" s="319">
        <v>0</v>
      </c>
      <c r="AW37" s="319">
        <v>0</v>
      </c>
      <c r="AX37" s="319">
        <v>0</v>
      </c>
      <c r="AY37" s="319">
        <v>0</v>
      </c>
      <c r="AZ37" s="319">
        <v>0</v>
      </c>
      <c r="BA37" s="319">
        <v>0</v>
      </c>
      <c r="BB37" s="319">
        <v>0</v>
      </c>
      <c r="BC37" s="319">
        <v>0</v>
      </c>
      <c r="BD37" s="319">
        <v>0</v>
      </c>
      <c r="BE37" s="319">
        <v>0</v>
      </c>
      <c r="BF37" s="319">
        <v>0</v>
      </c>
      <c r="BG37" s="319">
        <v>0</v>
      </c>
      <c r="BH37" s="319">
        <v>0</v>
      </c>
      <c r="BI37" s="319">
        <v>0</v>
      </c>
      <c r="BJ37" s="354">
        <v>0</v>
      </c>
      <c r="BK37" s="354">
        <v>0</v>
      </c>
    </row>
    <row r="38" spans="1:63" s="281" customFormat="1" ht="20.100000000000001" customHeight="1" x14ac:dyDescent="0.2">
      <c r="A38" s="378"/>
      <c r="B38" s="355" t="s">
        <v>1292</v>
      </c>
      <c r="C38" s="356" t="s">
        <v>115</v>
      </c>
      <c r="D38" s="202">
        <v>0</v>
      </c>
      <c r="E38" s="319">
        <v>0</v>
      </c>
      <c r="F38" s="320">
        <v>0</v>
      </c>
      <c r="G38" s="319">
        <v>0</v>
      </c>
      <c r="H38" s="319">
        <v>0</v>
      </c>
      <c r="I38" s="319">
        <v>0</v>
      </c>
      <c r="J38" s="319">
        <v>0</v>
      </c>
      <c r="K38" s="319">
        <v>0</v>
      </c>
      <c r="L38" s="319">
        <v>0</v>
      </c>
      <c r="M38" s="319">
        <v>0</v>
      </c>
      <c r="N38" s="319">
        <v>0</v>
      </c>
      <c r="O38" s="319">
        <v>0</v>
      </c>
      <c r="P38" s="319">
        <v>0</v>
      </c>
      <c r="Q38" s="319">
        <v>0</v>
      </c>
      <c r="R38" s="202">
        <v>0</v>
      </c>
      <c r="S38" s="319">
        <v>0</v>
      </c>
      <c r="T38" s="319">
        <v>0</v>
      </c>
      <c r="U38" s="319">
        <v>0</v>
      </c>
      <c r="V38" s="319">
        <v>0</v>
      </c>
      <c r="W38" s="319">
        <v>0</v>
      </c>
      <c r="X38" s="319">
        <v>0</v>
      </c>
      <c r="Y38" s="319">
        <v>0</v>
      </c>
      <c r="Z38" s="319">
        <v>0</v>
      </c>
      <c r="AA38" s="319">
        <v>0</v>
      </c>
      <c r="AB38" s="202">
        <v>0</v>
      </c>
      <c r="AC38" s="319">
        <v>0</v>
      </c>
      <c r="AD38" s="319">
        <v>0</v>
      </c>
      <c r="AE38" s="319">
        <v>0</v>
      </c>
      <c r="AF38" s="319">
        <v>0</v>
      </c>
      <c r="AG38" s="319">
        <v>0</v>
      </c>
      <c r="AH38" s="319">
        <v>0</v>
      </c>
      <c r="AI38" s="319">
        <v>0</v>
      </c>
      <c r="AJ38" s="319">
        <v>0</v>
      </c>
      <c r="AK38" s="319">
        <v>0</v>
      </c>
      <c r="AL38" s="319">
        <v>0</v>
      </c>
      <c r="AM38" s="319">
        <v>0</v>
      </c>
      <c r="AN38" s="319">
        <v>0</v>
      </c>
      <c r="AO38" s="319">
        <v>0</v>
      </c>
      <c r="AP38" s="319">
        <v>0</v>
      </c>
      <c r="AQ38" s="319">
        <v>0</v>
      </c>
      <c r="AR38" s="319">
        <v>0</v>
      </c>
      <c r="AS38" s="319">
        <v>0</v>
      </c>
      <c r="AT38" s="319">
        <v>0</v>
      </c>
      <c r="AU38" s="319">
        <v>0</v>
      </c>
      <c r="AV38" s="319">
        <v>0</v>
      </c>
      <c r="AW38" s="319">
        <v>0</v>
      </c>
      <c r="AX38" s="319">
        <v>0</v>
      </c>
      <c r="AY38" s="319">
        <v>0</v>
      </c>
      <c r="AZ38" s="319">
        <v>0</v>
      </c>
      <c r="BA38" s="319">
        <v>0</v>
      </c>
      <c r="BB38" s="319">
        <v>0</v>
      </c>
      <c r="BC38" s="319">
        <v>0</v>
      </c>
      <c r="BD38" s="319">
        <v>0</v>
      </c>
      <c r="BE38" s="319">
        <v>0</v>
      </c>
      <c r="BF38" s="319">
        <v>0</v>
      </c>
      <c r="BG38" s="319">
        <v>0</v>
      </c>
      <c r="BH38" s="319">
        <v>0</v>
      </c>
      <c r="BI38" s="319">
        <v>0</v>
      </c>
      <c r="BJ38" s="354">
        <v>0</v>
      </c>
      <c r="BK38" s="354">
        <v>0</v>
      </c>
    </row>
    <row r="39" spans="1:63" ht="20.100000000000001" customHeight="1" x14ac:dyDescent="0.2">
      <c r="A39" s="377"/>
      <c r="B39" s="341" t="s">
        <v>665</v>
      </c>
      <c r="C39" s="340" t="s">
        <v>117</v>
      </c>
      <c r="D39" s="202">
        <v>0</v>
      </c>
      <c r="E39" s="202">
        <v>0.02</v>
      </c>
      <c r="F39" s="320">
        <v>0</v>
      </c>
      <c r="G39" s="202">
        <v>0</v>
      </c>
      <c r="H39" s="202">
        <v>0</v>
      </c>
      <c r="I39" s="202">
        <v>0</v>
      </c>
      <c r="J39" s="202">
        <v>0</v>
      </c>
      <c r="K39" s="202">
        <v>0</v>
      </c>
      <c r="L39" s="202">
        <v>0</v>
      </c>
      <c r="M39" s="202">
        <v>0</v>
      </c>
      <c r="N39" s="202">
        <v>0</v>
      </c>
      <c r="O39" s="202">
        <v>0</v>
      </c>
      <c r="P39" s="202">
        <v>0</v>
      </c>
      <c r="Q39" s="202">
        <v>0</v>
      </c>
      <c r="R39" s="202">
        <v>0.02</v>
      </c>
      <c r="S39" s="202">
        <v>0</v>
      </c>
      <c r="T39" s="202">
        <v>0</v>
      </c>
      <c r="U39" s="202">
        <v>0</v>
      </c>
      <c r="V39" s="202">
        <v>0</v>
      </c>
      <c r="W39" s="202">
        <v>0</v>
      </c>
      <c r="X39" s="202">
        <v>0</v>
      </c>
      <c r="Y39" s="202">
        <v>0</v>
      </c>
      <c r="Z39" s="202">
        <v>0</v>
      </c>
      <c r="AA39" s="202">
        <v>0</v>
      </c>
      <c r="AB39" s="202">
        <v>0</v>
      </c>
      <c r="AC39" s="319">
        <v>0</v>
      </c>
      <c r="AD39" s="319">
        <v>0</v>
      </c>
      <c r="AE39" s="319">
        <v>0</v>
      </c>
      <c r="AF39" s="319">
        <v>0</v>
      </c>
      <c r="AG39" s="319">
        <v>0</v>
      </c>
      <c r="AH39" s="319">
        <v>0</v>
      </c>
      <c r="AI39" s="319">
        <v>0</v>
      </c>
      <c r="AJ39" s="319">
        <v>0</v>
      </c>
      <c r="AK39" s="319">
        <v>0</v>
      </c>
      <c r="AL39" s="202">
        <v>0</v>
      </c>
      <c r="AM39" s="202">
        <v>0</v>
      </c>
      <c r="AN39" s="202">
        <v>0</v>
      </c>
      <c r="AO39" s="202">
        <v>0</v>
      </c>
      <c r="AP39" s="319">
        <v>0</v>
      </c>
      <c r="AQ39" s="319">
        <v>0</v>
      </c>
      <c r="AR39" s="319">
        <v>0</v>
      </c>
      <c r="AS39" s="202">
        <v>0</v>
      </c>
      <c r="AT39" s="202">
        <v>0</v>
      </c>
      <c r="AU39" s="202">
        <v>0</v>
      </c>
      <c r="AV39" s="202">
        <v>0</v>
      </c>
      <c r="AW39" s="202">
        <v>0</v>
      </c>
      <c r="AX39" s="202">
        <v>0</v>
      </c>
      <c r="AY39" s="202">
        <v>0</v>
      </c>
      <c r="AZ39" s="202">
        <v>0</v>
      </c>
      <c r="BA39" s="202">
        <v>0</v>
      </c>
      <c r="BB39" s="202">
        <v>0.02</v>
      </c>
      <c r="BC39" s="202">
        <v>0</v>
      </c>
      <c r="BD39" s="202">
        <v>0</v>
      </c>
      <c r="BE39" s="202">
        <v>0</v>
      </c>
      <c r="BF39" s="202">
        <v>0</v>
      </c>
      <c r="BG39" s="319">
        <v>0</v>
      </c>
      <c r="BH39" s="319">
        <v>0</v>
      </c>
      <c r="BI39" s="319">
        <v>0</v>
      </c>
      <c r="BJ39" s="321">
        <v>0.02</v>
      </c>
      <c r="BK39" s="321">
        <v>0.02</v>
      </c>
    </row>
    <row r="40" spans="1:63" ht="20.100000000000001" customHeight="1" x14ac:dyDescent="0.2">
      <c r="A40" s="375"/>
      <c r="B40" s="341" t="s">
        <v>1282</v>
      </c>
      <c r="C40" s="340" t="s">
        <v>119</v>
      </c>
      <c r="D40" s="202">
        <v>0</v>
      </c>
      <c r="E40" s="202">
        <v>0</v>
      </c>
      <c r="F40" s="320">
        <v>0</v>
      </c>
      <c r="G40" s="202">
        <v>0</v>
      </c>
      <c r="H40" s="202">
        <v>0</v>
      </c>
      <c r="I40" s="202">
        <v>0</v>
      </c>
      <c r="J40" s="202">
        <v>0</v>
      </c>
      <c r="K40" s="202">
        <v>0</v>
      </c>
      <c r="L40" s="202">
        <v>0</v>
      </c>
      <c r="M40" s="202">
        <v>0</v>
      </c>
      <c r="N40" s="202">
        <v>0</v>
      </c>
      <c r="O40" s="202">
        <v>0</v>
      </c>
      <c r="P40" s="202">
        <v>0</v>
      </c>
      <c r="Q40" s="202">
        <v>0</v>
      </c>
      <c r="R40" s="202">
        <v>0</v>
      </c>
      <c r="S40" s="202">
        <v>0</v>
      </c>
      <c r="T40" s="202">
        <v>0</v>
      </c>
      <c r="U40" s="202">
        <v>0</v>
      </c>
      <c r="V40" s="202">
        <v>0</v>
      </c>
      <c r="W40" s="202">
        <v>0</v>
      </c>
      <c r="X40" s="202">
        <v>0</v>
      </c>
      <c r="Y40" s="202">
        <v>0</v>
      </c>
      <c r="Z40" s="202">
        <v>0</v>
      </c>
      <c r="AA40" s="202">
        <v>0</v>
      </c>
      <c r="AB40" s="202">
        <v>0</v>
      </c>
      <c r="AC40" s="319">
        <v>0</v>
      </c>
      <c r="AD40" s="319">
        <v>0</v>
      </c>
      <c r="AE40" s="319">
        <v>0</v>
      </c>
      <c r="AF40" s="319">
        <v>0</v>
      </c>
      <c r="AG40" s="319">
        <v>0</v>
      </c>
      <c r="AH40" s="319">
        <v>0</v>
      </c>
      <c r="AI40" s="319">
        <v>0</v>
      </c>
      <c r="AJ40" s="319">
        <v>0</v>
      </c>
      <c r="AK40" s="319">
        <v>0</v>
      </c>
      <c r="AL40" s="202">
        <v>0</v>
      </c>
      <c r="AM40" s="202">
        <v>0</v>
      </c>
      <c r="AN40" s="202">
        <v>0</v>
      </c>
      <c r="AO40" s="202">
        <v>0</v>
      </c>
      <c r="AP40" s="319">
        <v>0</v>
      </c>
      <c r="AQ40" s="319">
        <v>0</v>
      </c>
      <c r="AR40" s="319">
        <v>0</v>
      </c>
      <c r="AS40" s="202">
        <v>0</v>
      </c>
      <c r="AT40" s="202">
        <v>0</v>
      </c>
      <c r="AU40" s="202">
        <v>0</v>
      </c>
      <c r="AV40" s="202">
        <v>0</v>
      </c>
      <c r="AW40" s="202">
        <v>0</v>
      </c>
      <c r="AX40" s="202">
        <v>0</v>
      </c>
      <c r="AY40" s="202">
        <v>0</v>
      </c>
      <c r="AZ40" s="202">
        <v>0</v>
      </c>
      <c r="BA40" s="202">
        <v>0</v>
      </c>
      <c r="BB40" s="202">
        <v>0</v>
      </c>
      <c r="BC40" s="202">
        <v>0</v>
      </c>
      <c r="BD40" s="202">
        <v>0</v>
      </c>
      <c r="BE40" s="202">
        <v>0</v>
      </c>
      <c r="BF40" s="202">
        <v>0</v>
      </c>
      <c r="BG40" s="319">
        <v>0</v>
      </c>
      <c r="BH40" s="319">
        <v>0</v>
      </c>
      <c r="BI40" s="319">
        <v>0</v>
      </c>
      <c r="BJ40" s="321">
        <v>0</v>
      </c>
      <c r="BK40" s="321">
        <v>0</v>
      </c>
    </row>
    <row r="41" spans="1:63" ht="20.100000000000001" customHeight="1" x14ac:dyDescent="0.2">
      <c r="A41" s="375"/>
      <c r="B41" s="341" t="s">
        <v>1283</v>
      </c>
      <c r="C41" s="340" t="s">
        <v>121</v>
      </c>
      <c r="D41" s="202">
        <v>1.51</v>
      </c>
      <c r="E41" s="202">
        <v>0</v>
      </c>
      <c r="F41" s="320">
        <v>0</v>
      </c>
      <c r="G41" s="202">
        <v>0</v>
      </c>
      <c r="H41" s="202">
        <v>0</v>
      </c>
      <c r="I41" s="202">
        <v>0</v>
      </c>
      <c r="J41" s="202">
        <v>0</v>
      </c>
      <c r="K41" s="202">
        <v>0</v>
      </c>
      <c r="L41" s="202">
        <v>0</v>
      </c>
      <c r="M41" s="202">
        <v>0</v>
      </c>
      <c r="N41" s="202">
        <v>0</v>
      </c>
      <c r="O41" s="202">
        <v>0</v>
      </c>
      <c r="P41" s="202">
        <v>0</v>
      </c>
      <c r="Q41" s="202">
        <v>0</v>
      </c>
      <c r="R41" s="202">
        <v>0</v>
      </c>
      <c r="S41" s="202">
        <v>0</v>
      </c>
      <c r="T41" s="202">
        <v>0</v>
      </c>
      <c r="U41" s="202">
        <v>0</v>
      </c>
      <c r="V41" s="202">
        <v>0</v>
      </c>
      <c r="W41" s="202">
        <v>0</v>
      </c>
      <c r="X41" s="202">
        <v>0</v>
      </c>
      <c r="Y41" s="202">
        <v>0</v>
      </c>
      <c r="Z41" s="202">
        <v>0</v>
      </c>
      <c r="AA41" s="202">
        <v>0</v>
      </c>
      <c r="AB41" s="202">
        <v>0</v>
      </c>
      <c r="AC41" s="319">
        <v>0</v>
      </c>
      <c r="AD41" s="319">
        <v>0</v>
      </c>
      <c r="AE41" s="319">
        <v>0</v>
      </c>
      <c r="AF41" s="319">
        <v>0</v>
      </c>
      <c r="AG41" s="319">
        <v>0</v>
      </c>
      <c r="AH41" s="319">
        <v>0</v>
      </c>
      <c r="AI41" s="319">
        <v>0</v>
      </c>
      <c r="AJ41" s="319">
        <v>0</v>
      </c>
      <c r="AK41" s="319">
        <v>0</v>
      </c>
      <c r="AL41" s="202">
        <v>0</v>
      </c>
      <c r="AM41" s="202">
        <v>0</v>
      </c>
      <c r="AN41" s="202">
        <v>0</v>
      </c>
      <c r="AO41" s="202">
        <v>0</v>
      </c>
      <c r="AP41" s="319">
        <v>0</v>
      </c>
      <c r="AQ41" s="319">
        <v>0</v>
      </c>
      <c r="AR41" s="319">
        <v>0</v>
      </c>
      <c r="AS41" s="202">
        <v>0</v>
      </c>
      <c r="AT41" s="202">
        <v>0</v>
      </c>
      <c r="AU41" s="202">
        <v>0</v>
      </c>
      <c r="AV41" s="202">
        <v>0</v>
      </c>
      <c r="AW41" s="202">
        <v>0</v>
      </c>
      <c r="AX41" s="202">
        <v>0</v>
      </c>
      <c r="AY41" s="202">
        <v>0</v>
      </c>
      <c r="AZ41" s="202">
        <v>0</v>
      </c>
      <c r="BA41" s="202">
        <v>0</v>
      </c>
      <c r="BB41" s="202">
        <v>0</v>
      </c>
      <c r="BC41" s="202">
        <v>0</v>
      </c>
      <c r="BD41" s="202">
        <v>0</v>
      </c>
      <c r="BE41" s="202">
        <v>0</v>
      </c>
      <c r="BF41" s="202">
        <v>0</v>
      </c>
      <c r="BG41" s="319">
        <v>0</v>
      </c>
      <c r="BH41" s="319">
        <v>0</v>
      </c>
      <c r="BI41" s="319">
        <v>0</v>
      </c>
      <c r="BJ41" s="321">
        <v>0</v>
      </c>
      <c r="BK41" s="321">
        <v>1.51</v>
      </c>
    </row>
    <row r="42" spans="1:63" ht="26.25" customHeight="1" x14ac:dyDescent="0.2">
      <c r="A42" s="375"/>
      <c r="B42" s="341" t="s">
        <v>1284</v>
      </c>
      <c r="C42" s="340" t="s">
        <v>123</v>
      </c>
      <c r="D42" s="202">
        <v>0</v>
      </c>
      <c r="E42" s="202">
        <v>0</v>
      </c>
      <c r="F42" s="320">
        <v>0</v>
      </c>
      <c r="G42" s="202">
        <v>0</v>
      </c>
      <c r="H42" s="202">
        <v>0</v>
      </c>
      <c r="I42" s="202">
        <v>0</v>
      </c>
      <c r="J42" s="202">
        <v>0</v>
      </c>
      <c r="K42" s="202">
        <v>0</v>
      </c>
      <c r="L42" s="202">
        <v>0</v>
      </c>
      <c r="M42" s="202">
        <v>0</v>
      </c>
      <c r="N42" s="202">
        <v>0</v>
      </c>
      <c r="O42" s="202">
        <v>0</v>
      </c>
      <c r="P42" s="202">
        <v>0</v>
      </c>
      <c r="Q42" s="202">
        <v>0</v>
      </c>
      <c r="R42" s="202">
        <v>0</v>
      </c>
      <c r="S42" s="202">
        <v>0</v>
      </c>
      <c r="T42" s="202">
        <v>0</v>
      </c>
      <c r="U42" s="202">
        <v>0</v>
      </c>
      <c r="V42" s="202">
        <v>0</v>
      </c>
      <c r="W42" s="202">
        <v>0</v>
      </c>
      <c r="X42" s="202">
        <v>0</v>
      </c>
      <c r="Y42" s="202">
        <v>0</v>
      </c>
      <c r="Z42" s="202">
        <v>0</v>
      </c>
      <c r="AA42" s="202">
        <v>0</v>
      </c>
      <c r="AB42" s="202">
        <v>0</v>
      </c>
      <c r="AC42" s="319">
        <v>0</v>
      </c>
      <c r="AD42" s="319">
        <v>0</v>
      </c>
      <c r="AE42" s="319">
        <v>0</v>
      </c>
      <c r="AF42" s="319">
        <v>0</v>
      </c>
      <c r="AG42" s="319">
        <v>0</v>
      </c>
      <c r="AH42" s="319">
        <v>0</v>
      </c>
      <c r="AI42" s="319">
        <v>0</v>
      </c>
      <c r="AJ42" s="319">
        <v>0</v>
      </c>
      <c r="AK42" s="319">
        <v>0</v>
      </c>
      <c r="AL42" s="202">
        <v>0</v>
      </c>
      <c r="AM42" s="202">
        <v>0</v>
      </c>
      <c r="AN42" s="202">
        <v>0</v>
      </c>
      <c r="AO42" s="202">
        <v>0</v>
      </c>
      <c r="AP42" s="319">
        <v>0</v>
      </c>
      <c r="AQ42" s="319">
        <v>0</v>
      </c>
      <c r="AR42" s="319">
        <v>0</v>
      </c>
      <c r="AS42" s="202">
        <v>0</v>
      </c>
      <c r="AT42" s="202">
        <v>0</v>
      </c>
      <c r="AU42" s="202">
        <v>0</v>
      </c>
      <c r="AV42" s="202">
        <v>0</v>
      </c>
      <c r="AW42" s="202">
        <v>0</v>
      </c>
      <c r="AX42" s="202">
        <v>0</v>
      </c>
      <c r="AY42" s="202">
        <v>0</v>
      </c>
      <c r="AZ42" s="202">
        <v>0</v>
      </c>
      <c r="BA42" s="202">
        <v>0</v>
      </c>
      <c r="BB42" s="202">
        <v>0</v>
      </c>
      <c r="BC42" s="202">
        <v>0</v>
      </c>
      <c r="BD42" s="202">
        <v>0</v>
      </c>
      <c r="BE42" s="202">
        <v>0</v>
      </c>
      <c r="BF42" s="202">
        <v>0</v>
      </c>
      <c r="BG42" s="319">
        <v>0</v>
      </c>
      <c r="BH42" s="319">
        <v>0</v>
      </c>
      <c r="BI42" s="319">
        <v>0</v>
      </c>
      <c r="BJ42" s="321">
        <v>0</v>
      </c>
      <c r="BK42" s="321">
        <v>0</v>
      </c>
    </row>
    <row r="43" spans="1:63" s="281" customFormat="1" ht="20.100000000000001" customHeight="1" x14ac:dyDescent="0.2">
      <c r="A43" s="378"/>
      <c r="B43" s="352" t="s">
        <v>1267</v>
      </c>
      <c r="C43" s="353" t="s">
        <v>125</v>
      </c>
      <c r="D43" s="202">
        <v>0</v>
      </c>
      <c r="E43" s="319">
        <v>0</v>
      </c>
      <c r="F43" s="320">
        <v>0</v>
      </c>
      <c r="G43" s="319">
        <v>0</v>
      </c>
      <c r="H43" s="319">
        <v>0</v>
      </c>
      <c r="I43" s="319">
        <v>0</v>
      </c>
      <c r="J43" s="319">
        <v>0</v>
      </c>
      <c r="K43" s="319">
        <v>0</v>
      </c>
      <c r="L43" s="319">
        <v>0</v>
      </c>
      <c r="M43" s="319">
        <v>0</v>
      </c>
      <c r="N43" s="319">
        <v>0</v>
      </c>
      <c r="O43" s="319">
        <v>0</v>
      </c>
      <c r="P43" s="319">
        <v>0</v>
      </c>
      <c r="Q43" s="319">
        <v>0</v>
      </c>
      <c r="R43" s="202">
        <v>0</v>
      </c>
      <c r="S43" s="319">
        <v>0</v>
      </c>
      <c r="T43" s="319">
        <v>0</v>
      </c>
      <c r="U43" s="319">
        <v>0</v>
      </c>
      <c r="V43" s="319">
        <v>0</v>
      </c>
      <c r="W43" s="319">
        <v>0</v>
      </c>
      <c r="X43" s="319">
        <v>0</v>
      </c>
      <c r="Y43" s="319">
        <v>0</v>
      </c>
      <c r="Z43" s="319">
        <v>0</v>
      </c>
      <c r="AA43" s="319">
        <v>0</v>
      </c>
      <c r="AB43" s="202">
        <v>0</v>
      </c>
      <c r="AC43" s="319">
        <v>0</v>
      </c>
      <c r="AD43" s="319">
        <v>0</v>
      </c>
      <c r="AE43" s="319">
        <v>0</v>
      </c>
      <c r="AF43" s="319">
        <v>0</v>
      </c>
      <c r="AG43" s="319">
        <v>0</v>
      </c>
      <c r="AH43" s="319">
        <v>0</v>
      </c>
      <c r="AI43" s="319">
        <v>0</v>
      </c>
      <c r="AJ43" s="319">
        <v>0</v>
      </c>
      <c r="AK43" s="319">
        <v>0</v>
      </c>
      <c r="AL43" s="319">
        <v>0</v>
      </c>
      <c r="AM43" s="319">
        <v>0</v>
      </c>
      <c r="AN43" s="319">
        <v>0</v>
      </c>
      <c r="AO43" s="319">
        <v>0</v>
      </c>
      <c r="AP43" s="319">
        <v>0</v>
      </c>
      <c r="AQ43" s="319">
        <v>0</v>
      </c>
      <c r="AR43" s="319">
        <v>0</v>
      </c>
      <c r="AS43" s="319">
        <v>0</v>
      </c>
      <c r="AT43" s="319">
        <v>0</v>
      </c>
      <c r="AU43" s="319">
        <v>0</v>
      </c>
      <c r="AV43" s="319">
        <v>0</v>
      </c>
      <c r="AW43" s="319">
        <v>0</v>
      </c>
      <c r="AX43" s="319">
        <v>0</v>
      </c>
      <c r="AY43" s="319">
        <v>0</v>
      </c>
      <c r="AZ43" s="319">
        <v>0</v>
      </c>
      <c r="BA43" s="319">
        <v>0</v>
      </c>
      <c r="BB43" s="319">
        <v>0</v>
      </c>
      <c r="BC43" s="319">
        <v>0</v>
      </c>
      <c r="BD43" s="319">
        <v>0</v>
      </c>
      <c r="BE43" s="319">
        <v>0</v>
      </c>
      <c r="BF43" s="319">
        <v>0</v>
      </c>
      <c r="BG43" s="319">
        <v>0</v>
      </c>
      <c r="BH43" s="319">
        <v>0</v>
      </c>
      <c r="BI43" s="319">
        <v>0</v>
      </c>
      <c r="BJ43" s="354">
        <v>0</v>
      </c>
      <c r="BK43" s="354">
        <v>0</v>
      </c>
    </row>
    <row r="44" spans="1:63" s="281" customFormat="1" ht="20.100000000000001" customHeight="1" x14ac:dyDescent="0.2">
      <c r="A44" s="378"/>
      <c r="B44" s="352" t="s">
        <v>1268</v>
      </c>
      <c r="C44" s="353" t="s">
        <v>127</v>
      </c>
      <c r="D44" s="202">
        <v>0</v>
      </c>
      <c r="E44" s="319">
        <v>0</v>
      </c>
      <c r="F44" s="320">
        <v>0</v>
      </c>
      <c r="G44" s="319">
        <v>0</v>
      </c>
      <c r="H44" s="319">
        <v>0</v>
      </c>
      <c r="I44" s="319">
        <v>0</v>
      </c>
      <c r="J44" s="319">
        <v>0</v>
      </c>
      <c r="K44" s="319">
        <v>0</v>
      </c>
      <c r="L44" s="319">
        <v>0</v>
      </c>
      <c r="M44" s="319">
        <v>0</v>
      </c>
      <c r="N44" s="319">
        <v>0</v>
      </c>
      <c r="O44" s="319">
        <v>0</v>
      </c>
      <c r="P44" s="319">
        <v>0</v>
      </c>
      <c r="Q44" s="319">
        <v>0</v>
      </c>
      <c r="R44" s="202">
        <v>0</v>
      </c>
      <c r="S44" s="319">
        <v>0</v>
      </c>
      <c r="T44" s="319">
        <v>0</v>
      </c>
      <c r="U44" s="319">
        <v>0</v>
      </c>
      <c r="V44" s="319">
        <v>0</v>
      </c>
      <c r="W44" s="319">
        <v>0</v>
      </c>
      <c r="X44" s="319">
        <v>0</v>
      </c>
      <c r="Y44" s="319">
        <v>0</v>
      </c>
      <c r="Z44" s="319">
        <v>0</v>
      </c>
      <c r="AA44" s="319">
        <v>0</v>
      </c>
      <c r="AB44" s="202">
        <v>0</v>
      </c>
      <c r="AC44" s="319">
        <v>0</v>
      </c>
      <c r="AD44" s="319">
        <v>0</v>
      </c>
      <c r="AE44" s="319">
        <v>0</v>
      </c>
      <c r="AF44" s="319">
        <v>0</v>
      </c>
      <c r="AG44" s="319">
        <v>0</v>
      </c>
      <c r="AH44" s="319">
        <v>0</v>
      </c>
      <c r="AI44" s="319">
        <v>0</v>
      </c>
      <c r="AJ44" s="319">
        <v>0</v>
      </c>
      <c r="AK44" s="319">
        <v>0</v>
      </c>
      <c r="AL44" s="319">
        <v>0</v>
      </c>
      <c r="AM44" s="319">
        <v>0</v>
      </c>
      <c r="AN44" s="319">
        <v>0</v>
      </c>
      <c r="AO44" s="319">
        <v>0</v>
      </c>
      <c r="AP44" s="319">
        <v>0</v>
      </c>
      <c r="AQ44" s="319">
        <v>0</v>
      </c>
      <c r="AR44" s="319">
        <v>0</v>
      </c>
      <c r="AS44" s="319">
        <v>0</v>
      </c>
      <c r="AT44" s="319">
        <v>0</v>
      </c>
      <c r="AU44" s="319">
        <v>0</v>
      </c>
      <c r="AV44" s="319">
        <v>0</v>
      </c>
      <c r="AW44" s="319">
        <v>0</v>
      </c>
      <c r="AX44" s="319">
        <v>0</v>
      </c>
      <c r="AY44" s="319">
        <v>0</v>
      </c>
      <c r="AZ44" s="319">
        <v>0</v>
      </c>
      <c r="BA44" s="319">
        <v>0</v>
      </c>
      <c r="BB44" s="319">
        <v>0</v>
      </c>
      <c r="BC44" s="319">
        <v>0</v>
      </c>
      <c r="BD44" s="319">
        <v>0</v>
      </c>
      <c r="BE44" s="319">
        <v>0</v>
      </c>
      <c r="BF44" s="319">
        <v>0</v>
      </c>
      <c r="BG44" s="319">
        <v>0</v>
      </c>
      <c r="BH44" s="319">
        <v>0</v>
      </c>
      <c r="BI44" s="319">
        <v>0</v>
      </c>
      <c r="BJ44" s="354">
        <v>0</v>
      </c>
      <c r="BK44" s="354">
        <v>0</v>
      </c>
    </row>
    <row r="45" spans="1:63" s="281" customFormat="1" ht="20.100000000000001" customHeight="1" x14ac:dyDescent="0.2">
      <c r="A45" s="378"/>
      <c r="B45" s="352" t="s">
        <v>173</v>
      </c>
      <c r="C45" s="353" t="s">
        <v>129</v>
      </c>
      <c r="D45" s="202">
        <v>0</v>
      </c>
      <c r="E45" s="319">
        <v>0</v>
      </c>
      <c r="F45" s="320">
        <v>0</v>
      </c>
      <c r="G45" s="319">
        <v>0</v>
      </c>
      <c r="H45" s="319">
        <v>0</v>
      </c>
      <c r="I45" s="319">
        <v>0</v>
      </c>
      <c r="J45" s="319">
        <v>0</v>
      </c>
      <c r="K45" s="319">
        <v>0</v>
      </c>
      <c r="L45" s="319">
        <v>0</v>
      </c>
      <c r="M45" s="319">
        <v>0</v>
      </c>
      <c r="N45" s="319">
        <v>0</v>
      </c>
      <c r="O45" s="319">
        <v>0</v>
      </c>
      <c r="P45" s="319">
        <v>0</v>
      </c>
      <c r="Q45" s="319">
        <v>0</v>
      </c>
      <c r="R45" s="202">
        <v>0</v>
      </c>
      <c r="S45" s="319">
        <v>0</v>
      </c>
      <c r="T45" s="319">
        <v>0</v>
      </c>
      <c r="U45" s="319">
        <v>0</v>
      </c>
      <c r="V45" s="319">
        <v>0</v>
      </c>
      <c r="W45" s="319">
        <v>0</v>
      </c>
      <c r="X45" s="319">
        <v>0</v>
      </c>
      <c r="Y45" s="319">
        <v>0</v>
      </c>
      <c r="Z45" s="319">
        <v>0</v>
      </c>
      <c r="AA45" s="319">
        <v>0</v>
      </c>
      <c r="AB45" s="202">
        <v>0</v>
      </c>
      <c r="AC45" s="319">
        <v>0</v>
      </c>
      <c r="AD45" s="319">
        <v>0</v>
      </c>
      <c r="AE45" s="319">
        <v>0</v>
      </c>
      <c r="AF45" s="319">
        <v>0</v>
      </c>
      <c r="AG45" s="319">
        <v>0</v>
      </c>
      <c r="AH45" s="319">
        <v>0</v>
      </c>
      <c r="AI45" s="319">
        <v>0</v>
      </c>
      <c r="AJ45" s="319">
        <v>0</v>
      </c>
      <c r="AK45" s="319">
        <v>0</v>
      </c>
      <c r="AL45" s="319">
        <v>0</v>
      </c>
      <c r="AM45" s="319">
        <v>0</v>
      </c>
      <c r="AN45" s="319">
        <v>0</v>
      </c>
      <c r="AO45" s="319">
        <v>0</v>
      </c>
      <c r="AP45" s="319">
        <v>0</v>
      </c>
      <c r="AQ45" s="319">
        <v>0</v>
      </c>
      <c r="AR45" s="319">
        <v>0</v>
      </c>
      <c r="AS45" s="319">
        <v>0</v>
      </c>
      <c r="AT45" s="319">
        <v>0</v>
      </c>
      <c r="AU45" s="319">
        <v>0</v>
      </c>
      <c r="AV45" s="319">
        <v>0</v>
      </c>
      <c r="AW45" s="319">
        <v>0</v>
      </c>
      <c r="AX45" s="319">
        <v>0</v>
      </c>
      <c r="AY45" s="319">
        <v>0</v>
      </c>
      <c r="AZ45" s="319">
        <v>0</v>
      </c>
      <c r="BA45" s="319">
        <v>0</v>
      </c>
      <c r="BB45" s="319">
        <v>0</v>
      </c>
      <c r="BC45" s="319">
        <v>0</v>
      </c>
      <c r="BD45" s="319">
        <v>0</v>
      </c>
      <c r="BE45" s="319">
        <v>0</v>
      </c>
      <c r="BF45" s="319">
        <v>0</v>
      </c>
      <c r="BG45" s="319">
        <v>0</v>
      </c>
      <c r="BH45" s="319">
        <v>0</v>
      </c>
      <c r="BI45" s="319">
        <v>0</v>
      </c>
      <c r="BJ45" s="354">
        <v>0</v>
      </c>
      <c r="BK45" s="354">
        <v>0</v>
      </c>
    </row>
    <row r="46" spans="1:63" s="281" customFormat="1" ht="20.100000000000001" customHeight="1" x14ac:dyDescent="0.2">
      <c r="A46" s="378"/>
      <c r="B46" s="352" t="s">
        <v>174</v>
      </c>
      <c r="C46" s="353" t="s">
        <v>131</v>
      </c>
      <c r="D46" s="202">
        <v>0</v>
      </c>
      <c r="E46" s="319">
        <v>0.11</v>
      </c>
      <c r="F46" s="320">
        <v>0.1</v>
      </c>
      <c r="G46" s="319">
        <v>0</v>
      </c>
      <c r="H46" s="319">
        <v>0</v>
      </c>
      <c r="I46" s="319">
        <v>0</v>
      </c>
      <c r="J46" s="319">
        <v>0</v>
      </c>
      <c r="K46" s="319">
        <v>0.1</v>
      </c>
      <c r="L46" s="319">
        <v>0</v>
      </c>
      <c r="M46" s="319">
        <v>0</v>
      </c>
      <c r="N46" s="319">
        <v>0</v>
      </c>
      <c r="O46" s="319">
        <v>0</v>
      </c>
      <c r="P46" s="319">
        <v>0</v>
      </c>
      <c r="Q46" s="319">
        <v>0</v>
      </c>
      <c r="R46" s="202">
        <v>0.01</v>
      </c>
      <c r="S46" s="319">
        <v>0</v>
      </c>
      <c r="T46" s="319">
        <v>0</v>
      </c>
      <c r="U46" s="319">
        <v>0</v>
      </c>
      <c r="V46" s="319">
        <v>0</v>
      </c>
      <c r="W46" s="319">
        <v>0</v>
      </c>
      <c r="X46" s="319">
        <v>0</v>
      </c>
      <c r="Y46" s="319">
        <v>0</v>
      </c>
      <c r="Z46" s="319">
        <v>0</v>
      </c>
      <c r="AA46" s="319">
        <v>0</v>
      </c>
      <c r="AB46" s="202">
        <v>0</v>
      </c>
      <c r="AC46" s="319">
        <v>0</v>
      </c>
      <c r="AD46" s="319">
        <v>0</v>
      </c>
      <c r="AE46" s="319">
        <v>0</v>
      </c>
      <c r="AF46" s="319">
        <v>0</v>
      </c>
      <c r="AG46" s="319">
        <v>0</v>
      </c>
      <c r="AH46" s="319">
        <v>0</v>
      </c>
      <c r="AI46" s="319">
        <v>0</v>
      </c>
      <c r="AJ46" s="319">
        <v>0</v>
      </c>
      <c r="AK46" s="319">
        <v>0</v>
      </c>
      <c r="AL46" s="319">
        <v>0</v>
      </c>
      <c r="AM46" s="319">
        <v>0</v>
      </c>
      <c r="AN46" s="319">
        <v>0</v>
      </c>
      <c r="AO46" s="319">
        <v>0</v>
      </c>
      <c r="AP46" s="319">
        <v>0</v>
      </c>
      <c r="AQ46" s="319">
        <v>0</v>
      </c>
      <c r="AR46" s="319">
        <v>0</v>
      </c>
      <c r="AS46" s="319">
        <v>0</v>
      </c>
      <c r="AT46" s="319">
        <v>0</v>
      </c>
      <c r="AU46" s="319">
        <v>0</v>
      </c>
      <c r="AV46" s="319">
        <v>0</v>
      </c>
      <c r="AW46" s="319">
        <v>0</v>
      </c>
      <c r="AX46" s="319">
        <v>0.01</v>
      </c>
      <c r="AY46" s="319">
        <v>0</v>
      </c>
      <c r="AZ46" s="319">
        <v>0</v>
      </c>
      <c r="BA46" s="319">
        <v>0</v>
      </c>
      <c r="BB46" s="319">
        <v>0</v>
      </c>
      <c r="BC46" s="319">
        <v>0</v>
      </c>
      <c r="BD46" s="319">
        <v>0</v>
      </c>
      <c r="BE46" s="319">
        <v>0</v>
      </c>
      <c r="BF46" s="319">
        <v>0</v>
      </c>
      <c r="BG46" s="319">
        <v>0</v>
      </c>
      <c r="BH46" s="319">
        <v>0</v>
      </c>
      <c r="BI46" s="319">
        <v>0</v>
      </c>
      <c r="BJ46" s="354">
        <v>0.11</v>
      </c>
      <c r="BK46" s="354">
        <v>0.11</v>
      </c>
    </row>
    <row r="47" spans="1:63" ht="20.100000000000001" customHeight="1" x14ac:dyDescent="0.2">
      <c r="A47" s="375" t="s">
        <v>138</v>
      </c>
      <c r="B47" s="341" t="s">
        <v>133</v>
      </c>
      <c r="C47" s="340" t="s">
        <v>134</v>
      </c>
      <c r="D47" s="202">
        <v>0</v>
      </c>
      <c r="E47" s="202">
        <v>0</v>
      </c>
      <c r="F47" s="320">
        <v>0</v>
      </c>
      <c r="G47" s="202">
        <v>0</v>
      </c>
      <c r="H47" s="202">
        <v>0</v>
      </c>
      <c r="I47" s="202">
        <v>0</v>
      </c>
      <c r="J47" s="202">
        <v>0</v>
      </c>
      <c r="K47" s="202">
        <v>0</v>
      </c>
      <c r="L47" s="202">
        <v>0</v>
      </c>
      <c r="M47" s="202">
        <v>0</v>
      </c>
      <c r="N47" s="202">
        <v>0</v>
      </c>
      <c r="O47" s="202">
        <v>0</v>
      </c>
      <c r="P47" s="202">
        <v>0</v>
      </c>
      <c r="Q47" s="202">
        <v>0</v>
      </c>
      <c r="R47" s="202">
        <v>0</v>
      </c>
      <c r="S47" s="202">
        <v>0</v>
      </c>
      <c r="T47" s="202">
        <v>0</v>
      </c>
      <c r="U47" s="202">
        <v>0</v>
      </c>
      <c r="V47" s="202">
        <v>0</v>
      </c>
      <c r="W47" s="202">
        <v>0</v>
      </c>
      <c r="X47" s="202">
        <v>0</v>
      </c>
      <c r="Y47" s="202">
        <v>0</v>
      </c>
      <c r="Z47" s="202">
        <v>0</v>
      </c>
      <c r="AA47" s="202">
        <v>0</v>
      </c>
      <c r="AB47" s="202">
        <v>0</v>
      </c>
      <c r="AC47" s="319">
        <v>0</v>
      </c>
      <c r="AD47" s="319">
        <v>0</v>
      </c>
      <c r="AE47" s="319">
        <v>0</v>
      </c>
      <c r="AF47" s="319">
        <v>0</v>
      </c>
      <c r="AG47" s="319">
        <v>0</v>
      </c>
      <c r="AH47" s="319">
        <v>0</v>
      </c>
      <c r="AI47" s="319">
        <v>0</v>
      </c>
      <c r="AJ47" s="319">
        <v>0</v>
      </c>
      <c r="AK47" s="319">
        <v>0</v>
      </c>
      <c r="AL47" s="202">
        <v>0</v>
      </c>
      <c r="AM47" s="202">
        <v>0</v>
      </c>
      <c r="AN47" s="202">
        <v>0</v>
      </c>
      <c r="AO47" s="202">
        <v>0</v>
      </c>
      <c r="AP47" s="319">
        <v>0</v>
      </c>
      <c r="AQ47" s="319">
        <v>0</v>
      </c>
      <c r="AR47" s="319">
        <v>0</v>
      </c>
      <c r="AS47" s="202">
        <v>0</v>
      </c>
      <c r="AT47" s="202">
        <v>0</v>
      </c>
      <c r="AU47" s="202">
        <v>0</v>
      </c>
      <c r="AV47" s="202">
        <v>0</v>
      </c>
      <c r="AW47" s="202">
        <v>0</v>
      </c>
      <c r="AX47" s="202">
        <v>0</v>
      </c>
      <c r="AY47" s="202">
        <v>0</v>
      </c>
      <c r="AZ47" s="202">
        <v>0</v>
      </c>
      <c r="BA47" s="202">
        <v>0</v>
      </c>
      <c r="BB47" s="202">
        <v>0</v>
      </c>
      <c r="BC47" s="202">
        <v>0</v>
      </c>
      <c r="BD47" s="202">
        <v>0</v>
      </c>
      <c r="BE47" s="202">
        <v>0</v>
      </c>
      <c r="BF47" s="202">
        <v>0</v>
      </c>
      <c r="BG47" s="319">
        <v>0</v>
      </c>
      <c r="BH47" s="319">
        <v>0</v>
      </c>
      <c r="BI47" s="319">
        <v>0</v>
      </c>
      <c r="BJ47" s="321">
        <v>0</v>
      </c>
      <c r="BK47" s="321">
        <v>0</v>
      </c>
    </row>
    <row r="48" spans="1:63" ht="20.100000000000001" customHeight="1" x14ac:dyDescent="0.2">
      <c r="A48" s="375" t="s">
        <v>1285</v>
      </c>
      <c r="B48" s="341" t="s">
        <v>136</v>
      </c>
      <c r="C48" s="340" t="s">
        <v>137</v>
      </c>
      <c r="D48" s="202">
        <v>0.11</v>
      </c>
      <c r="E48" s="202">
        <v>0</v>
      </c>
      <c r="F48" s="320">
        <v>0</v>
      </c>
      <c r="G48" s="202">
        <v>0</v>
      </c>
      <c r="H48" s="202">
        <v>0</v>
      </c>
      <c r="I48" s="202">
        <v>0</v>
      </c>
      <c r="J48" s="202">
        <v>0</v>
      </c>
      <c r="K48" s="202">
        <v>0</v>
      </c>
      <c r="L48" s="202">
        <v>0</v>
      </c>
      <c r="M48" s="202">
        <v>0</v>
      </c>
      <c r="N48" s="202">
        <v>0</v>
      </c>
      <c r="O48" s="202">
        <v>0</v>
      </c>
      <c r="P48" s="202">
        <v>0</v>
      </c>
      <c r="Q48" s="202">
        <v>0</v>
      </c>
      <c r="R48" s="202">
        <v>0</v>
      </c>
      <c r="S48" s="202">
        <v>0</v>
      </c>
      <c r="T48" s="202">
        <v>0</v>
      </c>
      <c r="U48" s="202">
        <v>0</v>
      </c>
      <c r="V48" s="202">
        <v>0</v>
      </c>
      <c r="W48" s="202">
        <v>0</v>
      </c>
      <c r="X48" s="202">
        <v>0</v>
      </c>
      <c r="Y48" s="202">
        <v>0</v>
      </c>
      <c r="Z48" s="202">
        <v>0</v>
      </c>
      <c r="AA48" s="202">
        <v>0</v>
      </c>
      <c r="AB48" s="202">
        <v>0</v>
      </c>
      <c r="AC48" s="319">
        <v>0</v>
      </c>
      <c r="AD48" s="319">
        <v>0</v>
      </c>
      <c r="AE48" s="319">
        <v>0</v>
      </c>
      <c r="AF48" s="319">
        <v>0</v>
      </c>
      <c r="AG48" s="319">
        <v>0</v>
      </c>
      <c r="AH48" s="319">
        <v>0</v>
      </c>
      <c r="AI48" s="319">
        <v>0</v>
      </c>
      <c r="AJ48" s="319">
        <v>0</v>
      </c>
      <c r="AK48" s="319">
        <v>0</v>
      </c>
      <c r="AL48" s="202">
        <v>0</v>
      </c>
      <c r="AM48" s="202">
        <v>0</v>
      </c>
      <c r="AN48" s="202">
        <v>0</v>
      </c>
      <c r="AO48" s="202">
        <v>0</v>
      </c>
      <c r="AP48" s="319">
        <v>0</v>
      </c>
      <c r="AQ48" s="319">
        <v>0</v>
      </c>
      <c r="AR48" s="319">
        <v>0</v>
      </c>
      <c r="AS48" s="202">
        <v>0</v>
      </c>
      <c r="AT48" s="202">
        <v>0</v>
      </c>
      <c r="AU48" s="202">
        <v>0</v>
      </c>
      <c r="AV48" s="202">
        <v>0</v>
      </c>
      <c r="AW48" s="202">
        <v>0</v>
      </c>
      <c r="AX48" s="202">
        <v>0</v>
      </c>
      <c r="AY48" s="202">
        <v>0</v>
      </c>
      <c r="AZ48" s="202">
        <v>0</v>
      </c>
      <c r="BA48" s="202">
        <v>0</v>
      </c>
      <c r="BB48" s="202">
        <v>0</v>
      </c>
      <c r="BC48" s="202">
        <v>0</v>
      </c>
      <c r="BD48" s="202">
        <v>0</v>
      </c>
      <c r="BE48" s="202">
        <v>0</v>
      </c>
      <c r="BF48" s="202">
        <v>0</v>
      </c>
      <c r="BG48" s="319">
        <v>0</v>
      </c>
      <c r="BH48" s="319">
        <v>0</v>
      </c>
      <c r="BI48" s="319">
        <v>0</v>
      </c>
      <c r="BJ48" s="321">
        <v>0</v>
      </c>
      <c r="BK48" s="321">
        <v>0.11</v>
      </c>
    </row>
    <row r="49" spans="1:63" ht="20.100000000000001" customHeight="1" x14ac:dyDescent="0.2">
      <c r="A49" s="375" t="s">
        <v>1270</v>
      </c>
      <c r="B49" s="341" t="s">
        <v>139</v>
      </c>
      <c r="C49" s="340" t="s">
        <v>140</v>
      </c>
      <c r="D49" s="202">
        <v>2.81</v>
      </c>
      <c r="E49" s="202">
        <v>0</v>
      </c>
      <c r="F49" s="320">
        <v>0</v>
      </c>
      <c r="G49" s="202">
        <v>0</v>
      </c>
      <c r="H49" s="202">
        <v>0</v>
      </c>
      <c r="I49" s="202">
        <v>0</v>
      </c>
      <c r="J49" s="202">
        <v>0</v>
      </c>
      <c r="K49" s="202">
        <v>0</v>
      </c>
      <c r="L49" s="202">
        <v>0</v>
      </c>
      <c r="M49" s="202">
        <v>0</v>
      </c>
      <c r="N49" s="202">
        <v>0</v>
      </c>
      <c r="O49" s="202">
        <v>0</v>
      </c>
      <c r="P49" s="202">
        <v>0</v>
      </c>
      <c r="Q49" s="202">
        <v>0</v>
      </c>
      <c r="R49" s="202">
        <v>0</v>
      </c>
      <c r="S49" s="202">
        <v>0</v>
      </c>
      <c r="T49" s="202">
        <v>0</v>
      </c>
      <c r="U49" s="202">
        <v>0</v>
      </c>
      <c r="V49" s="202">
        <v>0</v>
      </c>
      <c r="W49" s="202">
        <v>0</v>
      </c>
      <c r="X49" s="202">
        <v>0</v>
      </c>
      <c r="Y49" s="202">
        <v>0</v>
      </c>
      <c r="Z49" s="202">
        <v>0</v>
      </c>
      <c r="AA49" s="202">
        <v>0</v>
      </c>
      <c r="AB49" s="202">
        <v>0</v>
      </c>
      <c r="AC49" s="319">
        <v>0</v>
      </c>
      <c r="AD49" s="319">
        <v>0</v>
      </c>
      <c r="AE49" s="319">
        <v>0</v>
      </c>
      <c r="AF49" s="319">
        <v>0</v>
      </c>
      <c r="AG49" s="319">
        <v>0</v>
      </c>
      <c r="AH49" s="319">
        <v>0</v>
      </c>
      <c r="AI49" s="319">
        <v>0</v>
      </c>
      <c r="AJ49" s="319">
        <v>0</v>
      </c>
      <c r="AK49" s="319">
        <v>0</v>
      </c>
      <c r="AL49" s="202">
        <v>0</v>
      </c>
      <c r="AM49" s="202">
        <v>0</v>
      </c>
      <c r="AN49" s="202">
        <v>0</v>
      </c>
      <c r="AO49" s="202">
        <v>0</v>
      </c>
      <c r="AP49" s="319">
        <v>0</v>
      </c>
      <c r="AQ49" s="319">
        <v>0</v>
      </c>
      <c r="AR49" s="319">
        <v>0</v>
      </c>
      <c r="AS49" s="202">
        <v>0</v>
      </c>
      <c r="AT49" s="202">
        <v>0</v>
      </c>
      <c r="AU49" s="202">
        <v>0</v>
      </c>
      <c r="AV49" s="202">
        <v>0</v>
      </c>
      <c r="AW49" s="202">
        <v>0</v>
      </c>
      <c r="AX49" s="202">
        <v>0</v>
      </c>
      <c r="AY49" s="202">
        <v>0</v>
      </c>
      <c r="AZ49" s="202">
        <v>0</v>
      </c>
      <c r="BA49" s="202">
        <v>0</v>
      </c>
      <c r="BB49" s="202">
        <v>0</v>
      </c>
      <c r="BC49" s="202">
        <v>0</v>
      </c>
      <c r="BD49" s="202">
        <v>0</v>
      </c>
      <c r="BE49" s="202">
        <v>0</v>
      </c>
      <c r="BF49" s="202">
        <v>0</v>
      </c>
      <c r="BG49" s="319">
        <v>0</v>
      </c>
      <c r="BH49" s="319">
        <v>0</v>
      </c>
      <c r="BI49" s="319">
        <v>0</v>
      </c>
      <c r="BJ49" s="321">
        <v>0</v>
      </c>
      <c r="BK49" s="321">
        <v>2.81</v>
      </c>
    </row>
    <row r="50" spans="1:63" ht="20.100000000000001" customHeight="1" x14ac:dyDescent="0.2">
      <c r="A50" s="375" t="s">
        <v>144</v>
      </c>
      <c r="B50" s="341" t="s">
        <v>142</v>
      </c>
      <c r="C50" s="340" t="s">
        <v>143</v>
      </c>
      <c r="D50" s="202">
        <v>0</v>
      </c>
      <c r="E50" s="202">
        <v>0</v>
      </c>
      <c r="F50" s="320">
        <v>0</v>
      </c>
      <c r="G50" s="202">
        <v>0</v>
      </c>
      <c r="H50" s="202">
        <v>0</v>
      </c>
      <c r="I50" s="202">
        <v>0</v>
      </c>
      <c r="J50" s="202">
        <v>0</v>
      </c>
      <c r="K50" s="202">
        <v>0</v>
      </c>
      <c r="L50" s="202">
        <v>0</v>
      </c>
      <c r="M50" s="202">
        <v>0</v>
      </c>
      <c r="N50" s="202">
        <v>0</v>
      </c>
      <c r="O50" s="202">
        <v>0</v>
      </c>
      <c r="P50" s="202">
        <v>0</v>
      </c>
      <c r="Q50" s="202">
        <v>0</v>
      </c>
      <c r="R50" s="202">
        <v>0</v>
      </c>
      <c r="S50" s="202">
        <v>0</v>
      </c>
      <c r="T50" s="202">
        <v>0</v>
      </c>
      <c r="U50" s="202">
        <v>0</v>
      </c>
      <c r="V50" s="202">
        <v>0</v>
      </c>
      <c r="W50" s="202">
        <v>0</v>
      </c>
      <c r="X50" s="202">
        <v>0</v>
      </c>
      <c r="Y50" s="202">
        <v>0</v>
      </c>
      <c r="Z50" s="202">
        <v>0</v>
      </c>
      <c r="AA50" s="202">
        <v>0</v>
      </c>
      <c r="AB50" s="202">
        <v>0</v>
      </c>
      <c r="AC50" s="319">
        <v>0</v>
      </c>
      <c r="AD50" s="319">
        <v>0</v>
      </c>
      <c r="AE50" s="319">
        <v>0</v>
      </c>
      <c r="AF50" s="319">
        <v>0</v>
      </c>
      <c r="AG50" s="319">
        <v>0</v>
      </c>
      <c r="AH50" s="319">
        <v>0</v>
      </c>
      <c r="AI50" s="319">
        <v>0</v>
      </c>
      <c r="AJ50" s="319">
        <v>0</v>
      </c>
      <c r="AK50" s="319">
        <v>0</v>
      </c>
      <c r="AL50" s="202">
        <v>0</v>
      </c>
      <c r="AM50" s="202">
        <v>0</v>
      </c>
      <c r="AN50" s="202">
        <v>0</v>
      </c>
      <c r="AO50" s="202">
        <v>0</v>
      </c>
      <c r="AP50" s="319">
        <v>0</v>
      </c>
      <c r="AQ50" s="319">
        <v>0</v>
      </c>
      <c r="AR50" s="319">
        <v>0</v>
      </c>
      <c r="AS50" s="202">
        <v>0</v>
      </c>
      <c r="AT50" s="202">
        <v>0</v>
      </c>
      <c r="AU50" s="202">
        <v>0</v>
      </c>
      <c r="AV50" s="202">
        <v>0</v>
      </c>
      <c r="AW50" s="202">
        <v>0</v>
      </c>
      <c r="AX50" s="202">
        <v>0</v>
      </c>
      <c r="AY50" s="202">
        <v>0</v>
      </c>
      <c r="AZ50" s="202">
        <v>0</v>
      </c>
      <c r="BA50" s="202">
        <v>0</v>
      </c>
      <c r="BB50" s="202">
        <v>0</v>
      </c>
      <c r="BC50" s="202">
        <v>0</v>
      </c>
      <c r="BD50" s="202">
        <v>0</v>
      </c>
      <c r="BE50" s="202">
        <v>0</v>
      </c>
      <c r="BF50" s="202">
        <v>0</v>
      </c>
      <c r="BG50" s="319">
        <v>0</v>
      </c>
      <c r="BH50" s="319">
        <v>0</v>
      </c>
      <c r="BI50" s="319">
        <v>0</v>
      </c>
      <c r="BJ50" s="321">
        <v>0</v>
      </c>
      <c r="BK50" s="321">
        <v>0</v>
      </c>
    </row>
    <row r="51" spans="1:63" ht="20.100000000000001" customHeight="1" x14ac:dyDescent="0.2">
      <c r="A51" s="375" t="s">
        <v>147</v>
      </c>
      <c r="B51" s="341" t="s">
        <v>145</v>
      </c>
      <c r="C51" s="340" t="s">
        <v>146</v>
      </c>
      <c r="D51" s="202">
        <v>52.8</v>
      </c>
      <c r="E51" s="202">
        <v>3.57</v>
      </c>
      <c r="F51" s="320">
        <v>0.68</v>
      </c>
      <c r="G51" s="202">
        <v>0</v>
      </c>
      <c r="H51" s="202">
        <v>0</v>
      </c>
      <c r="I51" s="202">
        <v>0</v>
      </c>
      <c r="J51" s="202">
        <v>0</v>
      </c>
      <c r="K51" s="202">
        <v>0</v>
      </c>
      <c r="L51" s="202">
        <v>0</v>
      </c>
      <c r="M51" s="202">
        <v>0</v>
      </c>
      <c r="N51" s="202">
        <v>0</v>
      </c>
      <c r="O51" s="202">
        <v>0.68</v>
      </c>
      <c r="P51" s="202">
        <v>0</v>
      </c>
      <c r="Q51" s="202">
        <v>0</v>
      </c>
      <c r="R51" s="202">
        <v>2.8899999999999997</v>
      </c>
      <c r="S51" s="202">
        <v>0</v>
      </c>
      <c r="T51" s="202">
        <v>0</v>
      </c>
      <c r="U51" s="202">
        <v>0</v>
      </c>
      <c r="V51" s="202">
        <v>0</v>
      </c>
      <c r="W51" s="202">
        <v>0</v>
      </c>
      <c r="X51" s="202">
        <v>0</v>
      </c>
      <c r="Y51" s="202">
        <v>0</v>
      </c>
      <c r="Z51" s="202">
        <v>0</v>
      </c>
      <c r="AA51" s="202">
        <v>0</v>
      </c>
      <c r="AB51" s="202">
        <v>0</v>
      </c>
      <c r="AC51" s="319">
        <v>0</v>
      </c>
      <c r="AD51" s="319">
        <v>0</v>
      </c>
      <c r="AE51" s="319">
        <v>0</v>
      </c>
      <c r="AF51" s="319">
        <v>0</v>
      </c>
      <c r="AG51" s="319">
        <v>0</v>
      </c>
      <c r="AH51" s="319">
        <v>0</v>
      </c>
      <c r="AI51" s="319">
        <v>0</v>
      </c>
      <c r="AJ51" s="319">
        <v>0</v>
      </c>
      <c r="AK51" s="319">
        <v>0</v>
      </c>
      <c r="AL51" s="202">
        <v>0</v>
      </c>
      <c r="AM51" s="202">
        <v>0</v>
      </c>
      <c r="AN51" s="202">
        <v>0</v>
      </c>
      <c r="AO51" s="202">
        <v>0</v>
      </c>
      <c r="AP51" s="319">
        <v>0</v>
      </c>
      <c r="AQ51" s="319">
        <v>0</v>
      </c>
      <c r="AR51" s="319">
        <v>0</v>
      </c>
      <c r="AS51" s="202">
        <v>0</v>
      </c>
      <c r="AT51" s="202">
        <v>0</v>
      </c>
      <c r="AU51" s="202">
        <v>0</v>
      </c>
      <c r="AV51" s="202">
        <v>0</v>
      </c>
      <c r="AW51" s="202">
        <v>0</v>
      </c>
      <c r="AX51" s="202">
        <v>2.8899999999999997</v>
      </c>
      <c r="AY51" s="202">
        <v>0</v>
      </c>
      <c r="AZ51" s="202">
        <v>0</v>
      </c>
      <c r="BA51" s="202">
        <v>0</v>
      </c>
      <c r="BB51" s="202">
        <v>0</v>
      </c>
      <c r="BC51" s="202">
        <v>0</v>
      </c>
      <c r="BD51" s="202">
        <v>0</v>
      </c>
      <c r="BE51" s="202">
        <v>0</v>
      </c>
      <c r="BF51" s="202">
        <v>0</v>
      </c>
      <c r="BG51" s="319">
        <v>0</v>
      </c>
      <c r="BH51" s="319">
        <v>0</v>
      </c>
      <c r="BI51" s="319">
        <v>0</v>
      </c>
      <c r="BJ51" s="321">
        <v>0.30000000000000027</v>
      </c>
      <c r="BK51" s="321">
        <v>53.1</v>
      </c>
    </row>
    <row r="52" spans="1:63" ht="20.100000000000001" customHeight="1" x14ac:dyDescent="0.2">
      <c r="A52" s="375" t="s">
        <v>150</v>
      </c>
      <c r="B52" s="341" t="s">
        <v>148</v>
      </c>
      <c r="C52" s="340" t="s">
        <v>149</v>
      </c>
      <c r="D52" s="202">
        <v>0.56999999999999995</v>
      </c>
      <c r="E52" s="202">
        <v>0</v>
      </c>
      <c r="F52" s="320">
        <v>0</v>
      </c>
      <c r="G52" s="202">
        <v>0</v>
      </c>
      <c r="H52" s="202">
        <v>0</v>
      </c>
      <c r="I52" s="202">
        <v>0</v>
      </c>
      <c r="J52" s="202">
        <v>0</v>
      </c>
      <c r="K52" s="202">
        <v>0</v>
      </c>
      <c r="L52" s="202">
        <v>0</v>
      </c>
      <c r="M52" s="202">
        <v>0</v>
      </c>
      <c r="N52" s="202">
        <v>0</v>
      </c>
      <c r="O52" s="202">
        <v>0</v>
      </c>
      <c r="P52" s="202">
        <v>0</v>
      </c>
      <c r="Q52" s="202">
        <v>0</v>
      </c>
      <c r="R52" s="202">
        <v>0</v>
      </c>
      <c r="S52" s="202">
        <v>0</v>
      </c>
      <c r="T52" s="202">
        <v>0</v>
      </c>
      <c r="U52" s="202">
        <v>0</v>
      </c>
      <c r="V52" s="202">
        <v>0</v>
      </c>
      <c r="W52" s="202">
        <v>0</v>
      </c>
      <c r="X52" s="202">
        <v>0</v>
      </c>
      <c r="Y52" s="202">
        <v>0</v>
      </c>
      <c r="Z52" s="202">
        <v>0</v>
      </c>
      <c r="AA52" s="202">
        <v>0</v>
      </c>
      <c r="AB52" s="202">
        <v>0</v>
      </c>
      <c r="AC52" s="319">
        <v>0</v>
      </c>
      <c r="AD52" s="319">
        <v>0</v>
      </c>
      <c r="AE52" s="319">
        <v>0</v>
      </c>
      <c r="AF52" s="319">
        <v>0</v>
      </c>
      <c r="AG52" s="319">
        <v>0</v>
      </c>
      <c r="AH52" s="319">
        <v>0</v>
      </c>
      <c r="AI52" s="319">
        <v>0</v>
      </c>
      <c r="AJ52" s="319">
        <v>0</v>
      </c>
      <c r="AK52" s="319">
        <v>0</v>
      </c>
      <c r="AL52" s="202">
        <v>0</v>
      </c>
      <c r="AM52" s="202">
        <v>0</v>
      </c>
      <c r="AN52" s="202">
        <v>0</v>
      </c>
      <c r="AO52" s="202">
        <v>0</v>
      </c>
      <c r="AP52" s="319">
        <v>0</v>
      </c>
      <c r="AQ52" s="319">
        <v>0</v>
      </c>
      <c r="AR52" s="319">
        <v>0</v>
      </c>
      <c r="AS52" s="202">
        <v>0</v>
      </c>
      <c r="AT52" s="202">
        <v>0</v>
      </c>
      <c r="AU52" s="202">
        <v>0</v>
      </c>
      <c r="AV52" s="202">
        <v>0</v>
      </c>
      <c r="AW52" s="202">
        <v>0</v>
      </c>
      <c r="AX52" s="202">
        <v>0</v>
      </c>
      <c r="AY52" s="202">
        <v>0</v>
      </c>
      <c r="AZ52" s="202">
        <v>0</v>
      </c>
      <c r="BA52" s="202">
        <v>0</v>
      </c>
      <c r="BB52" s="202">
        <v>0</v>
      </c>
      <c r="BC52" s="202">
        <v>0</v>
      </c>
      <c r="BD52" s="202">
        <v>0</v>
      </c>
      <c r="BE52" s="202">
        <v>0</v>
      </c>
      <c r="BF52" s="202">
        <v>0</v>
      </c>
      <c r="BG52" s="319">
        <v>0</v>
      </c>
      <c r="BH52" s="319">
        <v>0</v>
      </c>
      <c r="BI52" s="319">
        <v>0</v>
      </c>
      <c r="BJ52" s="321">
        <v>0</v>
      </c>
      <c r="BK52" s="321">
        <v>0.56999999999999995</v>
      </c>
    </row>
    <row r="53" spans="1:63" ht="20.100000000000001" customHeight="1" x14ac:dyDescent="0.2">
      <c r="A53" s="375" t="s">
        <v>153</v>
      </c>
      <c r="B53" s="341" t="s">
        <v>151</v>
      </c>
      <c r="C53" s="340" t="s">
        <v>152</v>
      </c>
      <c r="D53" s="202">
        <v>0</v>
      </c>
      <c r="E53" s="202">
        <v>0</v>
      </c>
      <c r="F53" s="320">
        <v>0</v>
      </c>
      <c r="G53" s="202">
        <v>0</v>
      </c>
      <c r="H53" s="202">
        <v>0</v>
      </c>
      <c r="I53" s="202">
        <v>0</v>
      </c>
      <c r="J53" s="202">
        <v>0</v>
      </c>
      <c r="K53" s="202">
        <v>0</v>
      </c>
      <c r="L53" s="202">
        <v>0</v>
      </c>
      <c r="M53" s="202">
        <v>0</v>
      </c>
      <c r="N53" s="202">
        <v>0</v>
      </c>
      <c r="O53" s="202">
        <v>0</v>
      </c>
      <c r="P53" s="202">
        <v>0</v>
      </c>
      <c r="Q53" s="202">
        <v>0</v>
      </c>
      <c r="R53" s="202">
        <v>0</v>
      </c>
      <c r="S53" s="202">
        <v>0</v>
      </c>
      <c r="T53" s="202">
        <v>0</v>
      </c>
      <c r="U53" s="202">
        <v>0</v>
      </c>
      <c r="V53" s="202">
        <v>0</v>
      </c>
      <c r="W53" s="202">
        <v>0</v>
      </c>
      <c r="X53" s="202">
        <v>0</v>
      </c>
      <c r="Y53" s="202">
        <v>0</v>
      </c>
      <c r="Z53" s="202">
        <v>0</v>
      </c>
      <c r="AA53" s="202">
        <v>0</v>
      </c>
      <c r="AB53" s="202">
        <v>0</v>
      </c>
      <c r="AC53" s="319">
        <v>0</v>
      </c>
      <c r="AD53" s="319">
        <v>0</v>
      </c>
      <c r="AE53" s="319">
        <v>0</v>
      </c>
      <c r="AF53" s="319">
        <v>0</v>
      </c>
      <c r="AG53" s="319">
        <v>0</v>
      </c>
      <c r="AH53" s="319">
        <v>0</v>
      </c>
      <c r="AI53" s="319">
        <v>0</v>
      </c>
      <c r="AJ53" s="319">
        <v>0</v>
      </c>
      <c r="AK53" s="319">
        <v>0</v>
      </c>
      <c r="AL53" s="202">
        <v>0</v>
      </c>
      <c r="AM53" s="202">
        <v>0</v>
      </c>
      <c r="AN53" s="202">
        <v>0</v>
      </c>
      <c r="AO53" s="202">
        <v>0</v>
      </c>
      <c r="AP53" s="319">
        <v>0</v>
      </c>
      <c r="AQ53" s="319">
        <v>0</v>
      </c>
      <c r="AR53" s="319">
        <v>0</v>
      </c>
      <c r="AS53" s="202">
        <v>0</v>
      </c>
      <c r="AT53" s="202">
        <v>0</v>
      </c>
      <c r="AU53" s="202">
        <v>0</v>
      </c>
      <c r="AV53" s="202">
        <v>0</v>
      </c>
      <c r="AW53" s="202">
        <v>0</v>
      </c>
      <c r="AX53" s="202">
        <v>0</v>
      </c>
      <c r="AY53" s="202">
        <v>0</v>
      </c>
      <c r="AZ53" s="202">
        <v>0</v>
      </c>
      <c r="BA53" s="202">
        <v>0</v>
      </c>
      <c r="BB53" s="202">
        <v>0</v>
      </c>
      <c r="BC53" s="202">
        <v>0</v>
      </c>
      <c r="BD53" s="202">
        <v>0</v>
      </c>
      <c r="BE53" s="202">
        <v>0</v>
      </c>
      <c r="BF53" s="202">
        <v>0</v>
      </c>
      <c r="BG53" s="319">
        <v>0</v>
      </c>
      <c r="BH53" s="319">
        <v>0</v>
      </c>
      <c r="BI53" s="319">
        <v>0</v>
      </c>
      <c r="BJ53" s="321">
        <v>0</v>
      </c>
      <c r="BK53" s="321">
        <v>0</v>
      </c>
    </row>
    <row r="54" spans="1:63" ht="20.100000000000001" customHeight="1" x14ac:dyDescent="0.2">
      <c r="A54" s="375" t="s">
        <v>158</v>
      </c>
      <c r="B54" s="341" t="s">
        <v>154</v>
      </c>
      <c r="C54" s="340" t="s">
        <v>155</v>
      </c>
      <c r="D54" s="202">
        <v>0</v>
      </c>
      <c r="E54" s="202">
        <v>0</v>
      </c>
      <c r="F54" s="320">
        <v>0</v>
      </c>
      <c r="G54" s="202">
        <v>0</v>
      </c>
      <c r="H54" s="202">
        <v>0</v>
      </c>
      <c r="I54" s="202">
        <v>0</v>
      </c>
      <c r="J54" s="202">
        <v>0</v>
      </c>
      <c r="K54" s="202">
        <v>0</v>
      </c>
      <c r="L54" s="202">
        <v>0</v>
      </c>
      <c r="M54" s="202">
        <v>0</v>
      </c>
      <c r="N54" s="202">
        <v>0</v>
      </c>
      <c r="O54" s="202">
        <v>0</v>
      </c>
      <c r="P54" s="202">
        <v>0</v>
      </c>
      <c r="Q54" s="202">
        <v>0</v>
      </c>
      <c r="R54" s="202">
        <v>0</v>
      </c>
      <c r="S54" s="202">
        <v>0</v>
      </c>
      <c r="T54" s="202">
        <v>0</v>
      </c>
      <c r="U54" s="202">
        <v>0</v>
      </c>
      <c r="V54" s="202">
        <v>0</v>
      </c>
      <c r="W54" s="202">
        <v>0</v>
      </c>
      <c r="X54" s="202">
        <v>0</v>
      </c>
      <c r="Y54" s="202">
        <v>0</v>
      </c>
      <c r="Z54" s="202">
        <v>0</v>
      </c>
      <c r="AA54" s="202">
        <v>0</v>
      </c>
      <c r="AB54" s="202">
        <v>0</v>
      </c>
      <c r="AC54" s="319">
        <v>0</v>
      </c>
      <c r="AD54" s="319">
        <v>0</v>
      </c>
      <c r="AE54" s="319">
        <v>0</v>
      </c>
      <c r="AF54" s="319">
        <v>0</v>
      </c>
      <c r="AG54" s="319">
        <v>0</v>
      </c>
      <c r="AH54" s="319">
        <v>0</v>
      </c>
      <c r="AI54" s="319">
        <v>0</v>
      </c>
      <c r="AJ54" s="319">
        <v>0</v>
      </c>
      <c r="AK54" s="319">
        <v>0</v>
      </c>
      <c r="AL54" s="202">
        <v>0</v>
      </c>
      <c r="AM54" s="202">
        <v>0</v>
      </c>
      <c r="AN54" s="202">
        <v>0</v>
      </c>
      <c r="AO54" s="202">
        <v>0</v>
      </c>
      <c r="AP54" s="319">
        <v>0</v>
      </c>
      <c r="AQ54" s="319">
        <v>0</v>
      </c>
      <c r="AR54" s="319">
        <v>0</v>
      </c>
      <c r="AS54" s="202">
        <v>0</v>
      </c>
      <c r="AT54" s="202">
        <v>0</v>
      </c>
      <c r="AU54" s="202">
        <v>0</v>
      </c>
      <c r="AV54" s="202">
        <v>0</v>
      </c>
      <c r="AW54" s="202">
        <v>0</v>
      </c>
      <c r="AX54" s="202">
        <v>0</v>
      </c>
      <c r="AY54" s="202">
        <v>0</v>
      </c>
      <c r="AZ54" s="202">
        <v>0</v>
      </c>
      <c r="BA54" s="202">
        <v>0</v>
      </c>
      <c r="BB54" s="202">
        <v>0</v>
      </c>
      <c r="BC54" s="202">
        <v>0</v>
      </c>
      <c r="BD54" s="202">
        <v>0</v>
      </c>
      <c r="BE54" s="202">
        <v>0</v>
      </c>
      <c r="BF54" s="202">
        <v>0</v>
      </c>
      <c r="BG54" s="319">
        <v>0</v>
      </c>
      <c r="BH54" s="319">
        <v>0</v>
      </c>
      <c r="BI54" s="319">
        <v>0</v>
      </c>
      <c r="BJ54" s="321">
        <v>0</v>
      </c>
      <c r="BK54" s="321">
        <v>0</v>
      </c>
    </row>
    <row r="55" spans="1:63" ht="20.100000000000001" customHeight="1" x14ac:dyDescent="0.2">
      <c r="A55" s="375" t="s">
        <v>1286</v>
      </c>
      <c r="B55" s="341" t="s">
        <v>156</v>
      </c>
      <c r="C55" s="340" t="s">
        <v>157</v>
      </c>
      <c r="D55" s="202">
        <v>0.13</v>
      </c>
      <c r="E55" s="202">
        <v>0</v>
      </c>
      <c r="F55" s="320">
        <v>0</v>
      </c>
      <c r="G55" s="202">
        <v>0</v>
      </c>
      <c r="H55" s="202">
        <v>0</v>
      </c>
      <c r="I55" s="202">
        <v>0</v>
      </c>
      <c r="J55" s="202">
        <v>0</v>
      </c>
      <c r="K55" s="202">
        <v>0</v>
      </c>
      <c r="L55" s="202">
        <v>0</v>
      </c>
      <c r="M55" s="202">
        <v>0</v>
      </c>
      <c r="N55" s="202">
        <v>0</v>
      </c>
      <c r="O55" s="202">
        <v>0</v>
      </c>
      <c r="P55" s="202">
        <v>0</v>
      </c>
      <c r="Q55" s="202">
        <v>0</v>
      </c>
      <c r="R55" s="202">
        <v>0</v>
      </c>
      <c r="S55" s="202">
        <v>0</v>
      </c>
      <c r="T55" s="202">
        <v>0</v>
      </c>
      <c r="U55" s="202">
        <v>0</v>
      </c>
      <c r="V55" s="202">
        <v>0</v>
      </c>
      <c r="W55" s="202">
        <v>0</v>
      </c>
      <c r="X55" s="202">
        <v>0</v>
      </c>
      <c r="Y55" s="202">
        <v>0</v>
      </c>
      <c r="Z55" s="202">
        <v>0</v>
      </c>
      <c r="AA55" s="202">
        <v>0</v>
      </c>
      <c r="AB55" s="202">
        <v>0</v>
      </c>
      <c r="AC55" s="319">
        <v>0</v>
      </c>
      <c r="AD55" s="319">
        <v>0</v>
      </c>
      <c r="AE55" s="319">
        <v>0</v>
      </c>
      <c r="AF55" s="319">
        <v>0</v>
      </c>
      <c r="AG55" s="319">
        <v>0</v>
      </c>
      <c r="AH55" s="319">
        <v>0</v>
      </c>
      <c r="AI55" s="319">
        <v>0</v>
      </c>
      <c r="AJ55" s="319">
        <v>0</v>
      </c>
      <c r="AK55" s="319">
        <v>0</v>
      </c>
      <c r="AL55" s="202">
        <v>0</v>
      </c>
      <c r="AM55" s="202">
        <v>0</v>
      </c>
      <c r="AN55" s="202">
        <v>0</v>
      </c>
      <c r="AO55" s="202">
        <v>0</v>
      </c>
      <c r="AP55" s="319">
        <v>0</v>
      </c>
      <c r="AQ55" s="319">
        <v>0</v>
      </c>
      <c r="AR55" s="319">
        <v>0</v>
      </c>
      <c r="AS55" s="202">
        <v>0</v>
      </c>
      <c r="AT55" s="202">
        <v>0</v>
      </c>
      <c r="AU55" s="202">
        <v>0</v>
      </c>
      <c r="AV55" s="202">
        <v>0</v>
      </c>
      <c r="AW55" s="202">
        <v>0</v>
      </c>
      <c r="AX55" s="202">
        <v>0</v>
      </c>
      <c r="AY55" s="202">
        <v>0</v>
      </c>
      <c r="AZ55" s="202">
        <v>0</v>
      </c>
      <c r="BA55" s="202">
        <v>0</v>
      </c>
      <c r="BB55" s="202">
        <v>0</v>
      </c>
      <c r="BC55" s="202">
        <v>0</v>
      </c>
      <c r="BD55" s="202">
        <v>0</v>
      </c>
      <c r="BE55" s="202">
        <v>0</v>
      </c>
      <c r="BF55" s="202">
        <v>0</v>
      </c>
      <c r="BG55" s="319">
        <v>0</v>
      </c>
      <c r="BH55" s="319">
        <v>0</v>
      </c>
      <c r="BI55" s="319">
        <v>0</v>
      </c>
      <c r="BJ55" s="321">
        <v>-0.02</v>
      </c>
      <c r="BK55" s="321">
        <v>0.11</v>
      </c>
    </row>
    <row r="56" spans="1:63" ht="20.100000000000001" customHeight="1" x14ac:dyDescent="0.2">
      <c r="A56" s="375" t="s">
        <v>1269</v>
      </c>
      <c r="B56" s="341" t="s">
        <v>159</v>
      </c>
      <c r="C56" s="340" t="s">
        <v>160</v>
      </c>
      <c r="D56" s="202">
        <v>3.5</v>
      </c>
      <c r="E56" s="202">
        <v>7.0000000000000007E-2</v>
      </c>
      <c r="F56" s="320">
        <v>0</v>
      </c>
      <c r="G56" s="202">
        <v>0</v>
      </c>
      <c r="H56" s="202">
        <v>0</v>
      </c>
      <c r="I56" s="202">
        <v>0</v>
      </c>
      <c r="J56" s="202">
        <v>0</v>
      </c>
      <c r="K56" s="202">
        <v>0</v>
      </c>
      <c r="L56" s="202">
        <v>0</v>
      </c>
      <c r="M56" s="202">
        <v>0</v>
      </c>
      <c r="N56" s="202">
        <v>0</v>
      </c>
      <c r="O56" s="202">
        <v>0</v>
      </c>
      <c r="P56" s="202">
        <v>0</v>
      </c>
      <c r="Q56" s="202">
        <v>0</v>
      </c>
      <c r="R56" s="202">
        <v>7.0000000000000007E-2</v>
      </c>
      <c r="S56" s="202">
        <v>0</v>
      </c>
      <c r="T56" s="202">
        <v>0</v>
      </c>
      <c r="U56" s="202">
        <v>0</v>
      </c>
      <c r="V56" s="202">
        <v>0</v>
      </c>
      <c r="W56" s="202">
        <v>0</v>
      </c>
      <c r="X56" s="202">
        <v>0</v>
      </c>
      <c r="Y56" s="202">
        <v>0</v>
      </c>
      <c r="Z56" s="202">
        <v>0</v>
      </c>
      <c r="AA56" s="202">
        <v>0</v>
      </c>
      <c r="AB56" s="202">
        <v>0</v>
      </c>
      <c r="AC56" s="319">
        <v>0</v>
      </c>
      <c r="AD56" s="319">
        <v>0</v>
      </c>
      <c r="AE56" s="319">
        <v>0</v>
      </c>
      <c r="AF56" s="319">
        <v>0</v>
      </c>
      <c r="AG56" s="319">
        <v>0</v>
      </c>
      <c r="AH56" s="319">
        <v>0</v>
      </c>
      <c r="AI56" s="319">
        <v>0</v>
      </c>
      <c r="AJ56" s="319">
        <v>0</v>
      </c>
      <c r="AK56" s="319">
        <v>0</v>
      </c>
      <c r="AL56" s="202">
        <v>0</v>
      </c>
      <c r="AM56" s="202">
        <v>0</v>
      </c>
      <c r="AN56" s="202">
        <v>0</v>
      </c>
      <c r="AO56" s="202">
        <v>0</v>
      </c>
      <c r="AP56" s="319">
        <v>0</v>
      </c>
      <c r="AQ56" s="319">
        <v>0</v>
      </c>
      <c r="AR56" s="319">
        <v>0</v>
      </c>
      <c r="AS56" s="202">
        <v>0</v>
      </c>
      <c r="AT56" s="202">
        <v>0</v>
      </c>
      <c r="AU56" s="202">
        <v>0</v>
      </c>
      <c r="AV56" s="202">
        <v>0</v>
      </c>
      <c r="AW56" s="202">
        <v>0</v>
      </c>
      <c r="AX56" s="202">
        <v>7.0000000000000007E-2</v>
      </c>
      <c r="AY56" s="202">
        <v>0</v>
      </c>
      <c r="AZ56" s="202">
        <v>0</v>
      </c>
      <c r="BA56" s="202">
        <v>0</v>
      </c>
      <c r="BB56" s="202">
        <v>0</v>
      </c>
      <c r="BC56" s="202">
        <v>0</v>
      </c>
      <c r="BD56" s="202">
        <v>0</v>
      </c>
      <c r="BE56" s="202">
        <v>0</v>
      </c>
      <c r="BF56" s="202">
        <v>0</v>
      </c>
      <c r="BG56" s="319">
        <v>0</v>
      </c>
      <c r="BH56" s="319">
        <v>0</v>
      </c>
      <c r="BI56" s="319">
        <v>0</v>
      </c>
      <c r="BJ56" s="321">
        <v>7.0000000000000007E-2</v>
      </c>
      <c r="BK56" s="321">
        <v>3.57</v>
      </c>
    </row>
    <row r="57" spans="1:63" ht="20.100000000000001" customHeight="1" x14ac:dyDescent="0.2">
      <c r="A57" s="375" t="s">
        <v>523</v>
      </c>
      <c r="B57" s="341" t="s">
        <v>162</v>
      </c>
      <c r="C57" s="340" t="s">
        <v>163</v>
      </c>
      <c r="D57" s="202">
        <v>0</v>
      </c>
      <c r="E57" s="202">
        <v>0</v>
      </c>
      <c r="F57" s="320">
        <v>0</v>
      </c>
      <c r="G57" s="202">
        <v>0</v>
      </c>
      <c r="H57" s="202">
        <v>0</v>
      </c>
      <c r="I57" s="202">
        <v>0</v>
      </c>
      <c r="J57" s="202">
        <v>0</v>
      </c>
      <c r="K57" s="202">
        <v>0</v>
      </c>
      <c r="L57" s="202">
        <v>0</v>
      </c>
      <c r="M57" s="202">
        <v>0</v>
      </c>
      <c r="N57" s="202">
        <v>0</v>
      </c>
      <c r="O57" s="202">
        <v>0</v>
      </c>
      <c r="P57" s="202">
        <v>0</v>
      </c>
      <c r="Q57" s="202">
        <v>0</v>
      </c>
      <c r="R57" s="202">
        <v>0</v>
      </c>
      <c r="S57" s="202">
        <v>0</v>
      </c>
      <c r="T57" s="202">
        <v>0</v>
      </c>
      <c r="U57" s="202">
        <v>0</v>
      </c>
      <c r="V57" s="202">
        <v>0</v>
      </c>
      <c r="W57" s="202">
        <v>0</v>
      </c>
      <c r="X57" s="202">
        <v>0</v>
      </c>
      <c r="Y57" s="202">
        <v>0</v>
      </c>
      <c r="Z57" s="202">
        <v>0</v>
      </c>
      <c r="AA57" s="202">
        <v>0</v>
      </c>
      <c r="AB57" s="202">
        <v>0</v>
      </c>
      <c r="AC57" s="319">
        <v>0</v>
      </c>
      <c r="AD57" s="319">
        <v>0</v>
      </c>
      <c r="AE57" s="319">
        <v>0</v>
      </c>
      <c r="AF57" s="319">
        <v>0</v>
      </c>
      <c r="AG57" s="319">
        <v>0</v>
      </c>
      <c r="AH57" s="319">
        <v>0</v>
      </c>
      <c r="AI57" s="319">
        <v>0</v>
      </c>
      <c r="AJ57" s="319">
        <v>0</v>
      </c>
      <c r="AK57" s="319">
        <v>0</v>
      </c>
      <c r="AL57" s="202">
        <v>0</v>
      </c>
      <c r="AM57" s="202">
        <v>0</v>
      </c>
      <c r="AN57" s="202">
        <v>0</v>
      </c>
      <c r="AO57" s="202">
        <v>0</v>
      </c>
      <c r="AP57" s="319">
        <v>0</v>
      </c>
      <c r="AQ57" s="319">
        <v>0</v>
      </c>
      <c r="AR57" s="319">
        <v>0</v>
      </c>
      <c r="AS57" s="202">
        <v>0</v>
      </c>
      <c r="AT57" s="202">
        <v>0</v>
      </c>
      <c r="AU57" s="202">
        <v>0</v>
      </c>
      <c r="AV57" s="202">
        <v>0</v>
      </c>
      <c r="AW57" s="202">
        <v>0</v>
      </c>
      <c r="AX57" s="202">
        <v>0</v>
      </c>
      <c r="AY57" s="202">
        <v>0</v>
      </c>
      <c r="AZ57" s="202">
        <v>0</v>
      </c>
      <c r="BA57" s="202">
        <v>0</v>
      </c>
      <c r="BB57" s="202">
        <v>0</v>
      </c>
      <c r="BC57" s="202">
        <v>0</v>
      </c>
      <c r="BD57" s="202">
        <v>0</v>
      </c>
      <c r="BE57" s="202">
        <v>0</v>
      </c>
      <c r="BF57" s="202">
        <v>0</v>
      </c>
      <c r="BG57" s="319">
        <v>0</v>
      </c>
      <c r="BH57" s="319">
        <v>0</v>
      </c>
      <c r="BI57" s="319">
        <v>0</v>
      </c>
      <c r="BJ57" s="321">
        <v>0</v>
      </c>
      <c r="BK57" s="321">
        <v>0</v>
      </c>
    </row>
    <row r="58" spans="1:63" ht="20.100000000000001" customHeight="1" x14ac:dyDescent="0.2">
      <c r="A58" s="375" t="s">
        <v>526</v>
      </c>
      <c r="B58" s="341" t="s">
        <v>164</v>
      </c>
      <c r="C58" s="340" t="s">
        <v>165</v>
      </c>
      <c r="D58" s="202">
        <v>0</v>
      </c>
      <c r="E58" s="202">
        <v>0</v>
      </c>
      <c r="F58" s="320">
        <v>0</v>
      </c>
      <c r="G58" s="202">
        <v>0</v>
      </c>
      <c r="H58" s="202">
        <v>0</v>
      </c>
      <c r="I58" s="202">
        <v>0</v>
      </c>
      <c r="J58" s="202">
        <v>0</v>
      </c>
      <c r="K58" s="202">
        <v>0</v>
      </c>
      <c r="L58" s="202">
        <v>0</v>
      </c>
      <c r="M58" s="202">
        <v>0</v>
      </c>
      <c r="N58" s="202">
        <v>0</v>
      </c>
      <c r="O58" s="202">
        <v>0</v>
      </c>
      <c r="P58" s="202">
        <v>0</v>
      </c>
      <c r="Q58" s="202">
        <v>0</v>
      </c>
      <c r="R58" s="202">
        <v>0</v>
      </c>
      <c r="S58" s="202">
        <v>0</v>
      </c>
      <c r="T58" s="202">
        <v>0</v>
      </c>
      <c r="U58" s="202">
        <v>0</v>
      </c>
      <c r="V58" s="202">
        <v>0</v>
      </c>
      <c r="W58" s="202">
        <v>0</v>
      </c>
      <c r="X58" s="202">
        <v>0</v>
      </c>
      <c r="Y58" s="202">
        <v>0</v>
      </c>
      <c r="Z58" s="202">
        <v>0</v>
      </c>
      <c r="AA58" s="202">
        <v>0</v>
      </c>
      <c r="AB58" s="202">
        <v>0</v>
      </c>
      <c r="AC58" s="319">
        <v>0</v>
      </c>
      <c r="AD58" s="319">
        <v>0</v>
      </c>
      <c r="AE58" s="319">
        <v>0</v>
      </c>
      <c r="AF58" s="319">
        <v>0</v>
      </c>
      <c r="AG58" s="319">
        <v>0</v>
      </c>
      <c r="AH58" s="319">
        <v>0</v>
      </c>
      <c r="AI58" s="319">
        <v>0</v>
      </c>
      <c r="AJ58" s="319">
        <v>0</v>
      </c>
      <c r="AK58" s="319">
        <v>0</v>
      </c>
      <c r="AL58" s="202">
        <v>0</v>
      </c>
      <c r="AM58" s="202">
        <v>0</v>
      </c>
      <c r="AN58" s="202">
        <v>0</v>
      </c>
      <c r="AO58" s="202">
        <v>0</v>
      </c>
      <c r="AP58" s="319">
        <v>0</v>
      </c>
      <c r="AQ58" s="319">
        <v>0</v>
      </c>
      <c r="AR58" s="319">
        <v>0</v>
      </c>
      <c r="AS58" s="202">
        <v>0</v>
      </c>
      <c r="AT58" s="202">
        <v>0</v>
      </c>
      <c r="AU58" s="202">
        <v>0</v>
      </c>
      <c r="AV58" s="202">
        <v>0</v>
      </c>
      <c r="AW58" s="202">
        <v>0</v>
      </c>
      <c r="AX58" s="202">
        <v>0</v>
      </c>
      <c r="AY58" s="202">
        <v>0</v>
      </c>
      <c r="AZ58" s="202">
        <v>0</v>
      </c>
      <c r="BA58" s="202">
        <v>0</v>
      </c>
      <c r="BB58" s="202">
        <v>0</v>
      </c>
      <c r="BC58" s="202">
        <v>0</v>
      </c>
      <c r="BD58" s="202">
        <v>0</v>
      </c>
      <c r="BE58" s="202">
        <v>0</v>
      </c>
      <c r="BF58" s="202">
        <v>0</v>
      </c>
      <c r="BG58" s="319">
        <v>0</v>
      </c>
      <c r="BH58" s="319">
        <v>0</v>
      </c>
      <c r="BI58" s="319">
        <v>0</v>
      </c>
      <c r="BJ58" s="321">
        <v>0</v>
      </c>
      <c r="BK58" s="321">
        <v>0</v>
      </c>
    </row>
    <row r="59" spans="1:63" s="288" customFormat="1" ht="20.100000000000001" customHeight="1" x14ac:dyDescent="0.2">
      <c r="A59" s="376">
        <v>3</v>
      </c>
      <c r="B59" s="317" t="s">
        <v>166</v>
      </c>
      <c r="C59" s="316" t="s">
        <v>167</v>
      </c>
      <c r="D59" s="202">
        <v>0</v>
      </c>
      <c r="E59" s="320">
        <v>0</v>
      </c>
      <c r="F59" s="320">
        <v>0</v>
      </c>
      <c r="G59" s="320">
        <v>0</v>
      </c>
      <c r="H59" s="320">
        <v>0</v>
      </c>
      <c r="I59" s="320">
        <v>0</v>
      </c>
      <c r="J59" s="320">
        <v>0</v>
      </c>
      <c r="K59" s="320">
        <v>0</v>
      </c>
      <c r="L59" s="320">
        <v>0</v>
      </c>
      <c r="M59" s="320">
        <v>0</v>
      </c>
      <c r="N59" s="320">
        <v>0</v>
      </c>
      <c r="O59" s="320">
        <v>0</v>
      </c>
      <c r="P59" s="320">
        <v>0</v>
      </c>
      <c r="Q59" s="320">
        <v>0</v>
      </c>
      <c r="R59" s="202">
        <v>0</v>
      </c>
      <c r="S59" s="320">
        <v>0</v>
      </c>
      <c r="T59" s="320">
        <v>0</v>
      </c>
      <c r="U59" s="320">
        <v>0</v>
      </c>
      <c r="V59" s="320">
        <v>0</v>
      </c>
      <c r="W59" s="320">
        <v>0</v>
      </c>
      <c r="X59" s="320">
        <v>0</v>
      </c>
      <c r="Y59" s="320">
        <v>0</v>
      </c>
      <c r="Z59" s="320">
        <v>0</v>
      </c>
      <c r="AA59" s="320">
        <v>0</v>
      </c>
      <c r="AB59" s="202">
        <v>0</v>
      </c>
      <c r="AC59" s="338">
        <v>0</v>
      </c>
      <c r="AD59" s="338">
        <v>0</v>
      </c>
      <c r="AE59" s="338">
        <v>0</v>
      </c>
      <c r="AF59" s="338">
        <v>0</v>
      </c>
      <c r="AG59" s="338">
        <v>0</v>
      </c>
      <c r="AH59" s="338">
        <v>0</v>
      </c>
      <c r="AI59" s="338">
        <v>0</v>
      </c>
      <c r="AJ59" s="338">
        <v>0</v>
      </c>
      <c r="AK59" s="338">
        <v>0</v>
      </c>
      <c r="AL59" s="320">
        <v>0</v>
      </c>
      <c r="AM59" s="320">
        <v>0</v>
      </c>
      <c r="AN59" s="320">
        <v>0</v>
      </c>
      <c r="AO59" s="320">
        <v>0</v>
      </c>
      <c r="AP59" s="338">
        <v>0</v>
      </c>
      <c r="AQ59" s="338">
        <v>0</v>
      </c>
      <c r="AR59" s="338">
        <v>0</v>
      </c>
      <c r="AS59" s="320">
        <v>0</v>
      </c>
      <c r="AT59" s="320">
        <v>0</v>
      </c>
      <c r="AU59" s="320">
        <v>0</v>
      </c>
      <c r="AV59" s="320">
        <v>0</v>
      </c>
      <c r="AW59" s="320">
        <v>0</v>
      </c>
      <c r="AX59" s="320">
        <v>0</v>
      </c>
      <c r="AY59" s="320">
        <v>0</v>
      </c>
      <c r="AZ59" s="320">
        <v>0</v>
      </c>
      <c r="BA59" s="320">
        <v>0</v>
      </c>
      <c r="BB59" s="320">
        <v>0</v>
      </c>
      <c r="BC59" s="320">
        <v>0</v>
      </c>
      <c r="BD59" s="320">
        <v>0</v>
      </c>
      <c r="BE59" s="320">
        <v>0</v>
      </c>
      <c r="BF59" s="320">
        <v>0</v>
      </c>
      <c r="BG59" s="338">
        <v>0</v>
      </c>
      <c r="BH59" s="338">
        <v>0</v>
      </c>
      <c r="BI59" s="338">
        <v>0</v>
      </c>
      <c r="BJ59" s="339">
        <v>0</v>
      </c>
      <c r="BK59" s="339">
        <v>0</v>
      </c>
    </row>
    <row r="60" spans="1:63" s="281" customFormat="1" ht="20.100000000000001" customHeight="1" x14ac:dyDescent="0.2">
      <c r="A60" s="379">
        <v>4</v>
      </c>
      <c r="B60" s="363" t="s">
        <v>168</v>
      </c>
      <c r="C60" s="362" t="s">
        <v>169</v>
      </c>
      <c r="D60" s="202">
        <v>127.32000000000001</v>
      </c>
      <c r="E60" s="361">
        <v>0</v>
      </c>
      <c r="F60" s="338">
        <v>0</v>
      </c>
      <c r="G60" s="361">
        <v>0</v>
      </c>
      <c r="H60" s="338">
        <v>0</v>
      </c>
      <c r="I60" s="338">
        <v>0</v>
      </c>
      <c r="J60" s="338">
        <v>0</v>
      </c>
      <c r="K60" s="338">
        <v>0</v>
      </c>
      <c r="L60" s="338">
        <v>0</v>
      </c>
      <c r="M60" s="338">
        <v>0</v>
      </c>
      <c r="N60" s="338">
        <v>0</v>
      </c>
      <c r="O60" s="338">
        <v>0</v>
      </c>
      <c r="P60" s="338">
        <v>0</v>
      </c>
      <c r="Q60" s="338">
        <v>0</v>
      </c>
      <c r="R60" s="202">
        <v>0</v>
      </c>
      <c r="S60" s="338">
        <v>0</v>
      </c>
      <c r="T60" s="338">
        <v>0</v>
      </c>
      <c r="U60" s="338">
        <v>0</v>
      </c>
      <c r="V60" s="338">
        <v>0</v>
      </c>
      <c r="W60" s="338">
        <v>0</v>
      </c>
      <c r="X60" s="338">
        <v>0</v>
      </c>
      <c r="Y60" s="338">
        <v>0</v>
      </c>
      <c r="Z60" s="338">
        <v>0</v>
      </c>
      <c r="AA60" s="338">
        <v>0</v>
      </c>
      <c r="AB60" s="202">
        <v>0</v>
      </c>
      <c r="AC60" s="338">
        <v>0</v>
      </c>
      <c r="AD60" s="338">
        <v>0</v>
      </c>
      <c r="AE60" s="338">
        <v>0</v>
      </c>
      <c r="AF60" s="338">
        <v>0</v>
      </c>
      <c r="AG60" s="338">
        <v>0</v>
      </c>
      <c r="AH60" s="338">
        <v>0</v>
      </c>
      <c r="AI60" s="338">
        <v>0</v>
      </c>
      <c r="AJ60" s="338">
        <v>0</v>
      </c>
      <c r="AK60" s="338">
        <v>0</v>
      </c>
      <c r="AL60" s="338">
        <v>0</v>
      </c>
      <c r="AM60" s="338">
        <v>0</v>
      </c>
      <c r="AN60" s="338">
        <v>0</v>
      </c>
      <c r="AO60" s="338">
        <v>0</v>
      </c>
      <c r="AP60" s="338">
        <v>0</v>
      </c>
      <c r="AQ60" s="338">
        <v>0</v>
      </c>
      <c r="AR60" s="338">
        <v>0</v>
      </c>
      <c r="AS60" s="338">
        <v>0</v>
      </c>
      <c r="AT60" s="338">
        <v>0</v>
      </c>
      <c r="AU60" s="338">
        <v>0</v>
      </c>
      <c r="AV60" s="338">
        <v>0</v>
      </c>
      <c r="AW60" s="338">
        <v>0</v>
      </c>
      <c r="AX60" s="338">
        <v>0</v>
      </c>
      <c r="AY60" s="338">
        <v>0</v>
      </c>
      <c r="AZ60" s="338">
        <v>0</v>
      </c>
      <c r="BA60" s="338">
        <v>0</v>
      </c>
      <c r="BB60" s="338">
        <v>0</v>
      </c>
      <c r="BC60" s="338">
        <v>0</v>
      </c>
      <c r="BD60" s="338">
        <v>0</v>
      </c>
      <c r="BE60" s="338">
        <v>0</v>
      </c>
      <c r="BF60" s="338">
        <v>0</v>
      </c>
      <c r="BG60" s="338">
        <v>0</v>
      </c>
      <c r="BH60" s="338">
        <v>0</v>
      </c>
      <c r="BI60" s="338">
        <v>0</v>
      </c>
      <c r="BJ60" s="364">
        <v>0</v>
      </c>
      <c r="BK60" s="322">
        <v>127.32</v>
      </c>
    </row>
    <row r="61" spans="1:63" s="304" customFormat="1" ht="20.100000000000001" customHeight="1" x14ac:dyDescent="0.2">
      <c r="A61" s="1533" t="s">
        <v>1271</v>
      </c>
      <c r="B61" s="1534"/>
      <c r="C61" s="1535"/>
      <c r="D61" s="202">
        <v>0</v>
      </c>
      <c r="E61" s="346"/>
      <c r="F61" s="320">
        <v>0.78</v>
      </c>
      <c r="G61" s="346">
        <v>0</v>
      </c>
      <c r="H61" s="346">
        <v>0</v>
      </c>
      <c r="I61" s="346">
        <v>0</v>
      </c>
      <c r="J61" s="346">
        <v>0</v>
      </c>
      <c r="K61" s="346">
        <v>0.1</v>
      </c>
      <c r="L61" s="346">
        <v>0</v>
      </c>
      <c r="M61" s="346">
        <v>0</v>
      </c>
      <c r="N61" s="346">
        <v>0</v>
      </c>
      <c r="O61" s="346">
        <v>0.68</v>
      </c>
      <c r="P61" s="346">
        <v>0</v>
      </c>
      <c r="Q61" s="346">
        <v>0</v>
      </c>
      <c r="R61" s="202">
        <v>3.2899999999999996</v>
      </c>
      <c r="S61" s="346">
        <v>0</v>
      </c>
      <c r="T61" s="346">
        <v>0</v>
      </c>
      <c r="U61" s="346">
        <v>0</v>
      </c>
      <c r="V61" s="346">
        <v>0</v>
      </c>
      <c r="W61" s="346">
        <v>0</v>
      </c>
      <c r="X61" s="346">
        <v>0</v>
      </c>
      <c r="Y61" s="346">
        <v>0</v>
      </c>
      <c r="Z61" s="346">
        <v>0</v>
      </c>
      <c r="AA61" s="346">
        <v>0</v>
      </c>
      <c r="AB61" s="202">
        <v>0</v>
      </c>
      <c r="AC61" s="347">
        <v>0</v>
      </c>
      <c r="AD61" s="347">
        <v>0</v>
      </c>
      <c r="AE61" s="347">
        <v>0</v>
      </c>
      <c r="AF61" s="347">
        <v>0</v>
      </c>
      <c r="AG61" s="347">
        <v>0</v>
      </c>
      <c r="AH61" s="347">
        <v>0</v>
      </c>
      <c r="AI61" s="347">
        <v>0</v>
      </c>
      <c r="AJ61" s="347">
        <v>0</v>
      </c>
      <c r="AK61" s="347">
        <v>0</v>
      </c>
      <c r="AL61" s="346">
        <v>0</v>
      </c>
      <c r="AM61" s="346">
        <v>0</v>
      </c>
      <c r="AN61" s="346">
        <v>0</v>
      </c>
      <c r="AO61" s="346">
        <v>0</v>
      </c>
      <c r="AP61" s="347">
        <v>0</v>
      </c>
      <c r="AQ61" s="347">
        <v>0</v>
      </c>
      <c r="AR61" s="347">
        <v>0</v>
      </c>
      <c r="AS61" s="346">
        <v>0</v>
      </c>
      <c r="AT61" s="346">
        <v>0</v>
      </c>
      <c r="AU61" s="346">
        <v>0</v>
      </c>
      <c r="AV61" s="346">
        <v>0</v>
      </c>
      <c r="AW61" s="346">
        <v>0</v>
      </c>
      <c r="AX61" s="346">
        <v>3.2699999999999996</v>
      </c>
      <c r="AY61" s="346">
        <v>0</v>
      </c>
      <c r="AZ61" s="346">
        <v>0</v>
      </c>
      <c r="BA61" s="346">
        <v>0</v>
      </c>
      <c r="BB61" s="346">
        <v>0.02</v>
      </c>
      <c r="BC61" s="346">
        <v>0</v>
      </c>
      <c r="BD61" s="346">
        <v>0</v>
      </c>
      <c r="BE61" s="346">
        <v>0</v>
      </c>
      <c r="BF61" s="346">
        <v>0</v>
      </c>
      <c r="BG61" s="347">
        <v>0</v>
      </c>
      <c r="BH61" s="347">
        <v>0</v>
      </c>
      <c r="BI61" s="347">
        <v>0</v>
      </c>
      <c r="BJ61" s="348"/>
      <c r="BK61" s="348"/>
    </row>
    <row r="62" spans="1:63" ht="20.100000000000001" customHeight="1" x14ac:dyDescent="0.2">
      <c r="A62" s="311" t="s">
        <v>1274</v>
      </c>
      <c r="C62" s="349"/>
    </row>
  </sheetData>
  <mergeCells count="9">
    <mergeCell ref="F4:BI4"/>
    <mergeCell ref="BJ4:BJ5"/>
    <mergeCell ref="BK4:BK5"/>
    <mergeCell ref="A61:C61"/>
    <mergeCell ref="A4:A5"/>
    <mergeCell ref="B4:B5"/>
    <mergeCell ref="C4:C5"/>
    <mergeCell ref="D4:D5"/>
    <mergeCell ref="E4:E5"/>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2">
    <tabColor theme="0"/>
  </sheetPr>
  <dimension ref="A1:BK62"/>
  <sheetViews>
    <sheetView zoomScale="77" zoomScaleNormal="77" workbookViewId="0">
      <pane xSplit="5" ySplit="6" topLeftCell="AX58" activePane="bottomRight" state="frozen"/>
      <selection activeCell="BG59" sqref="BG59"/>
      <selection pane="topRight" activeCell="BG59" sqref="BG59"/>
      <selection pane="bottomLeft" activeCell="BG59" sqref="BG59"/>
      <selection pane="bottomRight" activeCell="BG59" sqref="BG59"/>
    </sheetView>
  </sheetViews>
  <sheetFormatPr defaultRowHeight="20.100000000000001" customHeight="1" x14ac:dyDescent="0.2"/>
  <cols>
    <col min="1" max="1" width="6.7109375" style="280" customWidth="1"/>
    <col min="2" max="2" width="39.140625" style="280" customWidth="1"/>
    <col min="3" max="3" width="9.140625" style="280"/>
    <col min="4" max="4" width="12.7109375" style="101" customWidth="1"/>
    <col min="5" max="5" width="12" style="101" customWidth="1"/>
    <col min="6" max="6" width="12.85546875" style="101" customWidth="1"/>
    <col min="7" max="7" width="11.42578125" style="101" customWidth="1"/>
    <col min="8" max="8" width="10.42578125" style="101" customWidth="1"/>
    <col min="9" max="9" width="11.7109375" style="101" customWidth="1"/>
    <col min="10" max="10" width="11.140625" style="101" customWidth="1"/>
    <col min="11" max="11" width="11.85546875" style="101" bestFit="1" customWidth="1"/>
    <col min="12" max="12" width="10.5703125" style="101" bestFit="1" customWidth="1"/>
    <col min="13" max="13" width="9.5703125" style="101" bestFit="1" customWidth="1"/>
    <col min="14" max="14" width="11.42578125" style="101" customWidth="1"/>
    <col min="15" max="15" width="10.5703125" style="101" customWidth="1"/>
    <col min="16" max="16" width="7.5703125" style="101" customWidth="1"/>
    <col min="17" max="17" width="9.5703125" style="101" bestFit="1" customWidth="1"/>
    <col min="18" max="18" width="11" style="101" bestFit="1" customWidth="1"/>
    <col min="19" max="19" width="10.140625" style="101" bestFit="1" customWidth="1"/>
    <col min="20" max="24" width="9.5703125" style="101" bestFit="1" customWidth="1"/>
    <col min="25" max="25" width="10.140625" style="101" bestFit="1" customWidth="1"/>
    <col min="26" max="26" width="9.5703125" style="101" bestFit="1" customWidth="1"/>
    <col min="27" max="27" width="9.5703125" style="315" bestFit="1" customWidth="1"/>
    <col min="28" max="28" width="10.28515625" style="101" customWidth="1"/>
    <col min="29" max="30" width="9.5703125" style="328" bestFit="1" customWidth="1"/>
    <col min="31" max="34" width="9.5703125" style="329" bestFit="1" customWidth="1"/>
    <col min="35" max="36" width="9.5703125" style="328" bestFit="1" customWidth="1"/>
    <col min="37" max="37" width="9.5703125" style="328" customWidth="1"/>
    <col min="38" max="41" width="9.5703125" style="315" bestFit="1" customWidth="1"/>
    <col min="42" max="44" width="9.5703125" style="329" bestFit="1" customWidth="1"/>
    <col min="45" max="45" width="9.42578125" style="329" customWidth="1"/>
    <col min="46" max="46" width="9.5703125" style="101" bestFit="1" customWidth="1"/>
    <col min="47" max="48" width="9.5703125" style="315" bestFit="1" customWidth="1"/>
    <col min="49" max="58" width="9.5703125" style="101" bestFit="1" customWidth="1"/>
    <col min="59" max="61" width="9.5703125" style="329" bestFit="1" customWidth="1"/>
    <col min="62" max="63" width="12.5703125" style="325" bestFit="1" customWidth="1"/>
    <col min="64" max="193" width="9.140625" style="280"/>
    <col min="194" max="194" width="6.7109375" style="280" customWidth="1"/>
    <col min="195" max="195" width="39.140625" style="280" customWidth="1"/>
    <col min="196" max="196" width="9.140625" style="280"/>
    <col min="197" max="197" width="8" style="280" customWidth="1"/>
    <col min="198" max="198" width="12.7109375" style="280" customWidth="1"/>
    <col min="199" max="199" width="12" style="280" customWidth="1"/>
    <col min="200" max="200" width="12.85546875" style="280" customWidth="1"/>
    <col min="201" max="201" width="11.42578125" style="280" customWidth="1"/>
    <col min="202" max="202" width="10.42578125" style="280" customWidth="1"/>
    <col min="203" max="203" width="11.7109375" style="280" customWidth="1"/>
    <col min="204" max="204" width="11.140625" style="280" customWidth="1"/>
    <col min="205" max="205" width="11.85546875" style="280" bestFit="1" customWidth="1"/>
    <col min="206" max="206" width="10.5703125" style="280" bestFit="1" customWidth="1"/>
    <col min="207" max="207" width="9.5703125" style="280" bestFit="1" customWidth="1"/>
    <col min="208" max="208" width="11.42578125" style="280" customWidth="1"/>
    <col min="209" max="209" width="10.5703125" style="280" customWidth="1"/>
    <col min="210" max="210" width="7.5703125" style="280" customWidth="1"/>
    <col min="211" max="211" width="9.5703125" style="280" bestFit="1" customWidth="1"/>
    <col min="212" max="212" width="11" style="280" bestFit="1" customWidth="1"/>
    <col min="213" max="213" width="10.140625" style="280" bestFit="1" customWidth="1"/>
    <col min="214" max="218" width="9.5703125" style="280" bestFit="1" customWidth="1"/>
    <col min="219" max="219" width="10.140625" style="280" bestFit="1" customWidth="1"/>
    <col min="220" max="221" width="9.5703125" style="280" bestFit="1" customWidth="1"/>
    <col min="222" max="222" width="10.28515625" style="280" customWidth="1"/>
    <col min="223" max="230" width="9.5703125" style="280" bestFit="1" customWidth="1"/>
    <col min="231" max="231" width="9.5703125" style="280" customWidth="1"/>
    <col min="232" max="238" width="9.5703125" style="280" bestFit="1" customWidth="1"/>
    <col min="239" max="239" width="9.42578125" style="280" customWidth="1"/>
    <col min="240" max="255" width="9.5703125" style="280" bestFit="1" customWidth="1"/>
    <col min="256" max="257" width="12.5703125" style="280" bestFit="1" customWidth="1"/>
    <col min="258" max="258" width="11.42578125" style="280" bestFit="1" customWidth="1"/>
    <col min="259" max="259" width="11" style="280" bestFit="1" customWidth="1"/>
    <col min="260" max="260" width="11.7109375" style="280" bestFit="1" customWidth="1"/>
    <col min="261" max="449" width="9.140625" style="280"/>
    <col min="450" max="450" width="6.7109375" style="280" customWidth="1"/>
    <col min="451" max="451" width="39.140625" style="280" customWidth="1"/>
    <col min="452" max="452" width="9.140625" style="280"/>
    <col min="453" max="453" width="8" style="280" customWidth="1"/>
    <col min="454" max="454" width="12.7109375" style="280" customWidth="1"/>
    <col min="455" max="455" width="12" style="280" customWidth="1"/>
    <col min="456" max="456" width="12.85546875" style="280" customWidth="1"/>
    <col min="457" max="457" width="11.42578125" style="280" customWidth="1"/>
    <col min="458" max="458" width="10.42578125" style="280" customWidth="1"/>
    <col min="459" max="459" width="11.7109375" style="280" customWidth="1"/>
    <col min="460" max="460" width="11.140625" style="280" customWidth="1"/>
    <col min="461" max="461" width="11.85546875" style="280" bestFit="1" customWidth="1"/>
    <col min="462" max="462" width="10.5703125" style="280" bestFit="1" customWidth="1"/>
    <col min="463" max="463" width="9.5703125" style="280" bestFit="1" customWidth="1"/>
    <col min="464" max="464" width="11.42578125" style="280" customWidth="1"/>
    <col min="465" max="465" width="10.5703125" style="280" customWidth="1"/>
    <col min="466" max="466" width="7.5703125" style="280" customWidth="1"/>
    <col min="467" max="467" width="9.5703125" style="280" bestFit="1" customWidth="1"/>
    <col min="468" max="468" width="11" style="280" bestFit="1" customWidth="1"/>
    <col min="469" max="469" width="10.140625" style="280" bestFit="1" customWidth="1"/>
    <col min="470" max="474" width="9.5703125" style="280" bestFit="1" customWidth="1"/>
    <col min="475" max="475" width="10.140625" style="280" bestFit="1" customWidth="1"/>
    <col min="476" max="477" width="9.5703125" style="280" bestFit="1" customWidth="1"/>
    <col min="478" max="478" width="10.28515625" style="280" customWidth="1"/>
    <col min="479" max="486" width="9.5703125" style="280" bestFit="1" customWidth="1"/>
    <col min="487" max="487" width="9.5703125" style="280" customWidth="1"/>
    <col min="488" max="494" width="9.5703125" style="280" bestFit="1" customWidth="1"/>
    <col min="495" max="495" width="9.42578125" style="280" customWidth="1"/>
    <col min="496" max="511" width="9.5703125" style="280" bestFit="1" customWidth="1"/>
    <col min="512" max="513" width="12.5703125" style="280" bestFit="1" customWidth="1"/>
    <col min="514" max="514" width="11.42578125" style="280" bestFit="1" customWidth="1"/>
    <col min="515" max="515" width="11" style="280" bestFit="1" customWidth="1"/>
    <col min="516" max="516" width="11.7109375" style="280" bestFit="1" customWidth="1"/>
    <col min="517" max="705" width="9.140625" style="280"/>
    <col min="706" max="706" width="6.7109375" style="280" customWidth="1"/>
    <col min="707" max="707" width="39.140625" style="280" customWidth="1"/>
    <col min="708" max="708" width="9.140625" style="280"/>
    <col min="709" max="709" width="8" style="280" customWidth="1"/>
    <col min="710" max="710" width="12.7109375" style="280" customWidth="1"/>
    <col min="711" max="711" width="12" style="280" customWidth="1"/>
    <col min="712" max="712" width="12.85546875" style="280" customWidth="1"/>
    <col min="713" max="713" width="11.42578125" style="280" customWidth="1"/>
    <col min="714" max="714" width="10.42578125" style="280" customWidth="1"/>
    <col min="715" max="715" width="11.7109375" style="280" customWidth="1"/>
    <col min="716" max="716" width="11.140625" style="280" customWidth="1"/>
    <col min="717" max="717" width="11.85546875" style="280" bestFit="1" customWidth="1"/>
    <col min="718" max="718" width="10.5703125" style="280" bestFit="1" customWidth="1"/>
    <col min="719" max="719" width="9.5703125" style="280" bestFit="1" customWidth="1"/>
    <col min="720" max="720" width="11.42578125" style="280" customWidth="1"/>
    <col min="721" max="721" width="10.5703125" style="280" customWidth="1"/>
    <col min="722" max="722" width="7.5703125" style="280" customWidth="1"/>
    <col min="723" max="723" width="9.5703125" style="280" bestFit="1" customWidth="1"/>
    <col min="724" max="724" width="11" style="280" bestFit="1" customWidth="1"/>
    <col min="725" max="725" width="10.140625" style="280" bestFit="1" customWidth="1"/>
    <col min="726" max="730" width="9.5703125" style="280" bestFit="1" customWidth="1"/>
    <col min="731" max="731" width="10.140625" style="280" bestFit="1" customWidth="1"/>
    <col min="732" max="733" width="9.5703125" style="280" bestFit="1" customWidth="1"/>
    <col min="734" max="734" width="10.28515625" style="280" customWidth="1"/>
    <col min="735" max="742" width="9.5703125" style="280" bestFit="1" customWidth="1"/>
    <col min="743" max="743" width="9.5703125" style="280" customWidth="1"/>
    <col min="744" max="750" width="9.5703125" style="280" bestFit="1" customWidth="1"/>
    <col min="751" max="751" width="9.42578125" style="280" customWidth="1"/>
    <col min="752" max="767" width="9.5703125" style="280" bestFit="1" customWidth="1"/>
    <col min="768" max="769" width="12.5703125" style="280" bestFit="1" customWidth="1"/>
    <col min="770" max="770" width="11.42578125" style="280" bestFit="1" customWidth="1"/>
    <col min="771" max="771" width="11" style="280" bestFit="1" customWidth="1"/>
    <col min="772" max="772" width="11.7109375" style="280" bestFit="1" customWidth="1"/>
    <col min="773" max="961" width="9.140625" style="280"/>
    <col min="962" max="962" width="6.7109375" style="280" customWidth="1"/>
    <col min="963" max="963" width="39.140625" style="280" customWidth="1"/>
    <col min="964" max="964" width="9.140625" style="280"/>
    <col min="965" max="965" width="8" style="280" customWidth="1"/>
    <col min="966" max="966" width="12.7109375" style="280" customWidth="1"/>
    <col min="967" max="967" width="12" style="280" customWidth="1"/>
    <col min="968" max="968" width="12.85546875" style="280" customWidth="1"/>
    <col min="969" max="969" width="11.42578125" style="280" customWidth="1"/>
    <col min="970" max="970" width="10.42578125" style="280" customWidth="1"/>
    <col min="971" max="971" width="11.7109375" style="280" customWidth="1"/>
    <col min="972" max="972" width="11.140625" style="280" customWidth="1"/>
    <col min="973" max="973" width="11.85546875" style="280" bestFit="1" customWidth="1"/>
    <col min="974" max="974" width="10.5703125" style="280" bestFit="1" customWidth="1"/>
    <col min="975" max="975" width="9.5703125" style="280" bestFit="1" customWidth="1"/>
    <col min="976" max="976" width="11.42578125" style="280" customWidth="1"/>
    <col min="977" max="977" width="10.5703125" style="280" customWidth="1"/>
    <col min="978" max="978" width="7.5703125" style="280" customWidth="1"/>
    <col min="979" max="979" width="9.5703125" style="280" bestFit="1" customWidth="1"/>
    <col min="980" max="980" width="11" style="280" bestFit="1" customWidth="1"/>
    <col min="981" max="981" width="10.140625" style="280" bestFit="1" customWidth="1"/>
    <col min="982" max="986" width="9.5703125" style="280" bestFit="1" customWidth="1"/>
    <col min="987" max="987" width="10.140625" style="280" bestFit="1" customWidth="1"/>
    <col min="988" max="989" width="9.5703125" style="280" bestFit="1" customWidth="1"/>
    <col min="990" max="990" width="10.28515625" style="280" customWidth="1"/>
    <col min="991" max="998" width="9.5703125" style="280" bestFit="1" customWidth="1"/>
    <col min="999" max="999" width="9.5703125" style="280" customWidth="1"/>
    <col min="1000" max="1006" width="9.5703125" style="280" bestFit="1" customWidth="1"/>
    <col min="1007" max="1007" width="9.42578125" style="280" customWidth="1"/>
    <col min="1008" max="1023" width="9.5703125" style="280" bestFit="1" customWidth="1"/>
    <col min="1024" max="1025" width="12.5703125" style="280" bestFit="1" customWidth="1"/>
    <col min="1026" max="1026" width="11.42578125" style="280" bestFit="1" customWidth="1"/>
    <col min="1027" max="1027" width="11" style="280" bestFit="1" customWidth="1"/>
    <col min="1028" max="1028" width="11.7109375" style="280" bestFit="1" customWidth="1"/>
    <col min="1029" max="1217" width="9.140625" style="280"/>
    <col min="1218" max="1218" width="6.7109375" style="280" customWidth="1"/>
    <col min="1219" max="1219" width="39.140625" style="280" customWidth="1"/>
    <col min="1220" max="1220" width="9.140625" style="280"/>
    <col min="1221" max="1221" width="8" style="280" customWidth="1"/>
    <col min="1222" max="1222" width="12.7109375" style="280" customWidth="1"/>
    <col min="1223" max="1223" width="12" style="280" customWidth="1"/>
    <col min="1224" max="1224" width="12.85546875" style="280" customWidth="1"/>
    <col min="1225" max="1225" width="11.42578125" style="280" customWidth="1"/>
    <col min="1226" max="1226" width="10.42578125" style="280" customWidth="1"/>
    <col min="1227" max="1227" width="11.7109375" style="280" customWidth="1"/>
    <col min="1228" max="1228" width="11.140625" style="280" customWidth="1"/>
    <col min="1229" max="1229" width="11.85546875" style="280" bestFit="1" customWidth="1"/>
    <col min="1230" max="1230" width="10.5703125" style="280" bestFit="1" customWidth="1"/>
    <col min="1231" max="1231" width="9.5703125" style="280" bestFit="1" customWidth="1"/>
    <col min="1232" max="1232" width="11.42578125" style="280" customWidth="1"/>
    <col min="1233" max="1233" width="10.5703125" style="280" customWidth="1"/>
    <col min="1234" max="1234" width="7.5703125" style="280" customWidth="1"/>
    <col min="1235" max="1235" width="9.5703125" style="280" bestFit="1" customWidth="1"/>
    <col min="1236" max="1236" width="11" style="280" bestFit="1" customWidth="1"/>
    <col min="1237" max="1237" width="10.140625" style="280" bestFit="1" customWidth="1"/>
    <col min="1238" max="1242" width="9.5703125" style="280" bestFit="1" customWidth="1"/>
    <col min="1243" max="1243" width="10.140625" style="280" bestFit="1" customWidth="1"/>
    <col min="1244" max="1245" width="9.5703125" style="280" bestFit="1" customWidth="1"/>
    <col min="1246" max="1246" width="10.28515625" style="280" customWidth="1"/>
    <col min="1247" max="1254" width="9.5703125" style="280" bestFit="1" customWidth="1"/>
    <col min="1255" max="1255" width="9.5703125" style="280" customWidth="1"/>
    <col min="1256" max="1262" width="9.5703125" style="280" bestFit="1" customWidth="1"/>
    <col min="1263" max="1263" width="9.42578125" style="280" customWidth="1"/>
    <col min="1264" max="1279" width="9.5703125" style="280" bestFit="1" customWidth="1"/>
    <col min="1280" max="1281" width="12.5703125" style="280" bestFit="1" customWidth="1"/>
    <col min="1282" max="1282" width="11.42578125" style="280" bestFit="1" customWidth="1"/>
    <col min="1283" max="1283" width="11" style="280" bestFit="1" customWidth="1"/>
    <col min="1284" max="1284" width="11.7109375" style="280" bestFit="1" customWidth="1"/>
    <col min="1285" max="1473" width="9.140625" style="280"/>
    <col min="1474" max="1474" width="6.7109375" style="280" customWidth="1"/>
    <col min="1475" max="1475" width="39.140625" style="280" customWidth="1"/>
    <col min="1476" max="1476" width="9.140625" style="280"/>
    <col min="1477" max="1477" width="8" style="280" customWidth="1"/>
    <col min="1478" max="1478" width="12.7109375" style="280" customWidth="1"/>
    <col min="1479" max="1479" width="12" style="280" customWidth="1"/>
    <col min="1480" max="1480" width="12.85546875" style="280" customWidth="1"/>
    <col min="1481" max="1481" width="11.42578125" style="280" customWidth="1"/>
    <col min="1482" max="1482" width="10.42578125" style="280" customWidth="1"/>
    <col min="1483" max="1483" width="11.7109375" style="280" customWidth="1"/>
    <col min="1484" max="1484" width="11.140625" style="280" customWidth="1"/>
    <col min="1485" max="1485" width="11.85546875" style="280" bestFit="1" customWidth="1"/>
    <col min="1486" max="1486" width="10.5703125" style="280" bestFit="1" customWidth="1"/>
    <col min="1487" max="1487" width="9.5703125" style="280" bestFit="1" customWidth="1"/>
    <col min="1488" max="1488" width="11.42578125" style="280" customWidth="1"/>
    <col min="1489" max="1489" width="10.5703125" style="280" customWidth="1"/>
    <col min="1490" max="1490" width="7.5703125" style="280" customWidth="1"/>
    <col min="1491" max="1491" width="9.5703125" style="280" bestFit="1" customWidth="1"/>
    <col min="1492" max="1492" width="11" style="280" bestFit="1" customWidth="1"/>
    <col min="1493" max="1493" width="10.140625" style="280" bestFit="1" customWidth="1"/>
    <col min="1494" max="1498" width="9.5703125" style="280" bestFit="1" customWidth="1"/>
    <col min="1499" max="1499" width="10.140625" style="280" bestFit="1" customWidth="1"/>
    <col min="1500" max="1501" width="9.5703125" style="280" bestFit="1" customWidth="1"/>
    <col min="1502" max="1502" width="10.28515625" style="280" customWidth="1"/>
    <col min="1503" max="1510" width="9.5703125" style="280" bestFit="1" customWidth="1"/>
    <col min="1511" max="1511" width="9.5703125" style="280" customWidth="1"/>
    <col min="1512" max="1518" width="9.5703125" style="280" bestFit="1" customWidth="1"/>
    <col min="1519" max="1519" width="9.42578125" style="280" customWidth="1"/>
    <col min="1520" max="1535" width="9.5703125" style="280" bestFit="1" customWidth="1"/>
    <col min="1536" max="1537" width="12.5703125" style="280" bestFit="1" customWidth="1"/>
    <col min="1538" max="1538" width="11.42578125" style="280" bestFit="1" customWidth="1"/>
    <col min="1539" max="1539" width="11" style="280" bestFit="1" customWidth="1"/>
    <col min="1540" max="1540" width="11.7109375" style="280" bestFit="1" customWidth="1"/>
    <col min="1541" max="1729" width="9.140625" style="280"/>
    <col min="1730" max="1730" width="6.7109375" style="280" customWidth="1"/>
    <col min="1731" max="1731" width="39.140625" style="280" customWidth="1"/>
    <col min="1732" max="1732" width="9.140625" style="280"/>
    <col min="1733" max="1733" width="8" style="280" customWidth="1"/>
    <col min="1734" max="1734" width="12.7109375" style="280" customWidth="1"/>
    <col min="1735" max="1735" width="12" style="280" customWidth="1"/>
    <col min="1736" max="1736" width="12.85546875" style="280" customWidth="1"/>
    <col min="1737" max="1737" width="11.42578125" style="280" customWidth="1"/>
    <col min="1738" max="1738" width="10.42578125" style="280" customWidth="1"/>
    <col min="1739" max="1739" width="11.7109375" style="280" customWidth="1"/>
    <col min="1740" max="1740" width="11.140625" style="280" customWidth="1"/>
    <col min="1741" max="1741" width="11.85546875" style="280" bestFit="1" customWidth="1"/>
    <col min="1742" max="1742" width="10.5703125" style="280" bestFit="1" customWidth="1"/>
    <col min="1743" max="1743" width="9.5703125" style="280" bestFit="1" customWidth="1"/>
    <col min="1744" max="1744" width="11.42578125" style="280" customWidth="1"/>
    <col min="1745" max="1745" width="10.5703125" style="280" customWidth="1"/>
    <col min="1746" max="1746" width="7.5703125" style="280" customWidth="1"/>
    <col min="1747" max="1747" width="9.5703125" style="280" bestFit="1" customWidth="1"/>
    <col min="1748" max="1748" width="11" style="280" bestFit="1" customWidth="1"/>
    <col min="1749" max="1749" width="10.140625" style="280" bestFit="1" customWidth="1"/>
    <col min="1750" max="1754" width="9.5703125" style="280" bestFit="1" customWidth="1"/>
    <col min="1755" max="1755" width="10.140625" style="280" bestFit="1" customWidth="1"/>
    <col min="1756" max="1757" width="9.5703125" style="280" bestFit="1" customWidth="1"/>
    <col min="1758" max="1758" width="10.28515625" style="280" customWidth="1"/>
    <col min="1759" max="1766" width="9.5703125" style="280" bestFit="1" customWidth="1"/>
    <col min="1767" max="1767" width="9.5703125" style="280" customWidth="1"/>
    <col min="1768" max="1774" width="9.5703125" style="280" bestFit="1" customWidth="1"/>
    <col min="1775" max="1775" width="9.42578125" style="280" customWidth="1"/>
    <col min="1776" max="1791" width="9.5703125" style="280" bestFit="1" customWidth="1"/>
    <col min="1792" max="1793" width="12.5703125" style="280" bestFit="1" customWidth="1"/>
    <col min="1794" max="1794" width="11.42578125" style="280" bestFit="1" customWidth="1"/>
    <col min="1795" max="1795" width="11" style="280" bestFit="1" customWidth="1"/>
    <col min="1796" max="1796" width="11.7109375" style="280" bestFit="1" customWidth="1"/>
    <col min="1797" max="1985" width="9.140625" style="280"/>
    <col min="1986" max="1986" width="6.7109375" style="280" customWidth="1"/>
    <col min="1987" max="1987" width="39.140625" style="280" customWidth="1"/>
    <col min="1988" max="1988" width="9.140625" style="280"/>
    <col min="1989" max="1989" width="8" style="280" customWidth="1"/>
    <col min="1990" max="1990" width="12.7109375" style="280" customWidth="1"/>
    <col min="1991" max="1991" width="12" style="280" customWidth="1"/>
    <col min="1992" max="1992" width="12.85546875" style="280" customWidth="1"/>
    <col min="1993" max="1993" width="11.42578125" style="280" customWidth="1"/>
    <col min="1994" max="1994" width="10.42578125" style="280" customWidth="1"/>
    <col min="1995" max="1995" width="11.7109375" style="280" customWidth="1"/>
    <col min="1996" max="1996" width="11.140625" style="280" customWidth="1"/>
    <col min="1997" max="1997" width="11.85546875" style="280" bestFit="1" customWidth="1"/>
    <col min="1998" max="1998" width="10.5703125" style="280" bestFit="1" customWidth="1"/>
    <col min="1999" max="1999" width="9.5703125" style="280" bestFit="1" customWidth="1"/>
    <col min="2000" max="2000" width="11.42578125" style="280" customWidth="1"/>
    <col min="2001" max="2001" width="10.5703125" style="280" customWidth="1"/>
    <col min="2002" max="2002" width="7.5703125" style="280" customWidth="1"/>
    <col min="2003" max="2003" width="9.5703125" style="280" bestFit="1" customWidth="1"/>
    <col min="2004" max="2004" width="11" style="280" bestFit="1" customWidth="1"/>
    <col min="2005" max="2005" width="10.140625" style="280" bestFit="1" customWidth="1"/>
    <col min="2006" max="2010" width="9.5703125" style="280" bestFit="1" customWidth="1"/>
    <col min="2011" max="2011" width="10.140625" style="280" bestFit="1" customWidth="1"/>
    <col min="2012" max="2013" width="9.5703125" style="280" bestFit="1" customWidth="1"/>
    <col min="2014" max="2014" width="10.28515625" style="280" customWidth="1"/>
    <col min="2015" max="2022" width="9.5703125" style="280" bestFit="1" customWidth="1"/>
    <col min="2023" max="2023" width="9.5703125" style="280" customWidth="1"/>
    <col min="2024" max="2030" width="9.5703125" style="280" bestFit="1" customWidth="1"/>
    <col min="2031" max="2031" width="9.42578125" style="280" customWidth="1"/>
    <col min="2032" max="2047" width="9.5703125" style="280" bestFit="1" customWidth="1"/>
    <col min="2048" max="2049" width="12.5703125" style="280" bestFit="1" customWidth="1"/>
    <col min="2050" max="2050" width="11.42578125" style="280" bestFit="1" customWidth="1"/>
    <col min="2051" max="2051" width="11" style="280" bestFit="1" customWidth="1"/>
    <col min="2052" max="2052" width="11.7109375" style="280" bestFit="1" customWidth="1"/>
    <col min="2053" max="2241" width="9.140625" style="280"/>
    <col min="2242" max="2242" width="6.7109375" style="280" customWidth="1"/>
    <col min="2243" max="2243" width="39.140625" style="280" customWidth="1"/>
    <col min="2244" max="2244" width="9.140625" style="280"/>
    <col min="2245" max="2245" width="8" style="280" customWidth="1"/>
    <col min="2246" max="2246" width="12.7109375" style="280" customWidth="1"/>
    <col min="2247" max="2247" width="12" style="280" customWidth="1"/>
    <col min="2248" max="2248" width="12.85546875" style="280" customWidth="1"/>
    <col min="2249" max="2249" width="11.42578125" style="280" customWidth="1"/>
    <col min="2250" max="2250" width="10.42578125" style="280" customWidth="1"/>
    <col min="2251" max="2251" width="11.7109375" style="280" customWidth="1"/>
    <col min="2252" max="2252" width="11.140625" style="280" customWidth="1"/>
    <col min="2253" max="2253" width="11.85546875" style="280" bestFit="1" customWidth="1"/>
    <col min="2254" max="2254" width="10.5703125" style="280" bestFit="1" customWidth="1"/>
    <col min="2255" max="2255" width="9.5703125" style="280" bestFit="1" customWidth="1"/>
    <col min="2256" max="2256" width="11.42578125" style="280" customWidth="1"/>
    <col min="2257" max="2257" width="10.5703125" style="280" customWidth="1"/>
    <col min="2258" max="2258" width="7.5703125" style="280" customWidth="1"/>
    <col min="2259" max="2259" width="9.5703125" style="280" bestFit="1" customWidth="1"/>
    <col min="2260" max="2260" width="11" style="280" bestFit="1" customWidth="1"/>
    <col min="2261" max="2261" width="10.140625" style="280" bestFit="1" customWidth="1"/>
    <col min="2262" max="2266" width="9.5703125" style="280" bestFit="1" customWidth="1"/>
    <col min="2267" max="2267" width="10.140625" style="280" bestFit="1" customWidth="1"/>
    <col min="2268" max="2269" width="9.5703125" style="280" bestFit="1" customWidth="1"/>
    <col min="2270" max="2270" width="10.28515625" style="280" customWidth="1"/>
    <col min="2271" max="2278" width="9.5703125" style="280" bestFit="1" customWidth="1"/>
    <col min="2279" max="2279" width="9.5703125" style="280" customWidth="1"/>
    <col min="2280" max="2286" width="9.5703125" style="280" bestFit="1" customWidth="1"/>
    <col min="2287" max="2287" width="9.42578125" style="280" customWidth="1"/>
    <col min="2288" max="2303" width="9.5703125" style="280" bestFit="1" customWidth="1"/>
    <col min="2304" max="2305" width="12.5703125" style="280" bestFit="1" customWidth="1"/>
    <col min="2306" max="2306" width="11.42578125" style="280" bestFit="1" customWidth="1"/>
    <col min="2307" max="2307" width="11" style="280" bestFit="1" customWidth="1"/>
    <col min="2308" max="2308" width="11.7109375" style="280" bestFit="1" customWidth="1"/>
    <col min="2309" max="2497" width="9.140625" style="280"/>
    <col min="2498" max="2498" width="6.7109375" style="280" customWidth="1"/>
    <col min="2499" max="2499" width="39.140625" style="280" customWidth="1"/>
    <col min="2500" max="2500" width="9.140625" style="280"/>
    <col min="2501" max="2501" width="8" style="280" customWidth="1"/>
    <col min="2502" max="2502" width="12.7109375" style="280" customWidth="1"/>
    <col min="2503" max="2503" width="12" style="280" customWidth="1"/>
    <col min="2504" max="2504" width="12.85546875" style="280" customWidth="1"/>
    <col min="2505" max="2505" width="11.42578125" style="280" customWidth="1"/>
    <col min="2506" max="2506" width="10.42578125" style="280" customWidth="1"/>
    <col min="2507" max="2507" width="11.7109375" style="280" customWidth="1"/>
    <col min="2508" max="2508" width="11.140625" style="280" customWidth="1"/>
    <col min="2509" max="2509" width="11.85546875" style="280" bestFit="1" customWidth="1"/>
    <col min="2510" max="2510" width="10.5703125" style="280" bestFit="1" customWidth="1"/>
    <col min="2511" max="2511" width="9.5703125" style="280" bestFit="1" customWidth="1"/>
    <col min="2512" max="2512" width="11.42578125" style="280" customWidth="1"/>
    <col min="2513" max="2513" width="10.5703125" style="280" customWidth="1"/>
    <col min="2514" max="2514" width="7.5703125" style="280" customWidth="1"/>
    <col min="2515" max="2515" width="9.5703125" style="280" bestFit="1" customWidth="1"/>
    <col min="2516" max="2516" width="11" style="280" bestFit="1" customWidth="1"/>
    <col min="2517" max="2517" width="10.140625" style="280" bestFit="1" customWidth="1"/>
    <col min="2518" max="2522" width="9.5703125" style="280" bestFit="1" customWidth="1"/>
    <col min="2523" max="2523" width="10.140625" style="280" bestFit="1" customWidth="1"/>
    <col min="2524" max="2525" width="9.5703125" style="280" bestFit="1" customWidth="1"/>
    <col min="2526" max="2526" width="10.28515625" style="280" customWidth="1"/>
    <col min="2527" max="2534" width="9.5703125" style="280" bestFit="1" customWidth="1"/>
    <col min="2535" max="2535" width="9.5703125" style="280" customWidth="1"/>
    <col min="2536" max="2542" width="9.5703125" style="280" bestFit="1" customWidth="1"/>
    <col min="2543" max="2543" width="9.42578125" style="280" customWidth="1"/>
    <col min="2544" max="2559" width="9.5703125" style="280" bestFit="1" customWidth="1"/>
    <col min="2560" max="2561" width="12.5703125" style="280" bestFit="1" customWidth="1"/>
    <col min="2562" max="2562" width="11.42578125" style="280" bestFit="1" customWidth="1"/>
    <col min="2563" max="2563" width="11" style="280" bestFit="1" customWidth="1"/>
    <col min="2564" max="2564" width="11.7109375" style="280" bestFit="1" customWidth="1"/>
    <col min="2565" max="2753" width="9.140625" style="280"/>
    <col min="2754" max="2754" width="6.7109375" style="280" customWidth="1"/>
    <col min="2755" max="2755" width="39.140625" style="280" customWidth="1"/>
    <col min="2756" max="2756" width="9.140625" style="280"/>
    <col min="2757" max="2757" width="8" style="280" customWidth="1"/>
    <col min="2758" max="2758" width="12.7109375" style="280" customWidth="1"/>
    <col min="2759" max="2759" width="12" style="280" customWidth="1"/>
    <col min="2760" max="2760" width="12.85546875" style="280" customWidth="1"/>
    <col min="2761" max="2761" width="11.42578125" style="280" customWidth="1"/>
    <col min="2762" max="2762" width="10.42578125" style="280" customWidth="1"/>
    <col min="2763" max="2763" width="11.7109375" style="280" customWidth="1"/>
    <col min="2764" max="2764" width="11.140625" style="280" customWidth="1"/>
    <col min="2765" max="2765" width="11.85546875" style="280" bestFit="1" customWidth="1"/>
    <col min="2766" max="2766" width="10.5703125" style="280" bestFit="1" customWidth="1"/>
    <col min="2767" max="2767" width="9.5703125" style="280" bestFit="1" customWidth="1"/>
    <col min="2768" max="2768" width="11.42578125" style="280" customWidth="1"/>
    <col min="2769" max="2769" width="10.5703125" style="280" customWidth="1"/>
    <col min="2770" max="2770" width="7.5703125" style="280" customWidth="1"/>
    <col min="2771" max="2771" width="9.5703125" style="280" bestFit="1" customWidth="1"/>
    <col min="2772" max="2772" width="11" style="280" bestFit="1" customWidth="1"/>
    <col min="2773" max="2773" width="10.140625" style="280" bestFit="1" customWidth="1"/>
    <col min="2774" max="2778" width="9.5703125" style="280" bestFit="1" customWidth="1"/>
    <col min="2779" max="2779" width="10.140625" style="280" bestFit="1" customWidth="1"/>
    <col min="2780" max="2781" width="9.5703125" style="280" bestFit="1" customWidth="1"/>
    <col min="2782" max="2782" width="10.28515625" style="280" customWidth="1"/>
    <col min="2783" max="2790" width="9.5703125" style="280" bestFit="1" customWidth="1"/>
    <col min="2791" max="2791" width="9.5703125" style="280" customWidth="1"/>
    <col min="2792" max="2798" width="9.5703125" style="280" bestFit="1" customWidth="1"/>
    <col min="2799" max="2799" width="9.42578125" style="280" customWidth="1"/>
    <col min="2800" max="2815" width="9.5703125" style="280" bestFit="1" customWidth="1"/>
    <col min="2816" max="2817" width="12.5703125" style="280" bestFit="1" customWidth="1"/>
    <col min="2818" max="2818" width="11.42578125" style="280" bestFit="1" customWidth="1"/>
    <col min="2819" max="2819" width="11" style="280" bestFit="1" customWidth="1"/>
    <col min="2820" max="2820" width="11.7109375" style="280" bestFit="1" customWidth="1"/>
    <col min="2821" max="3009" width="9.140625" style="280"/>
    <col min="3010" max="3010" width="6.7109375" style="280" customWidth="1"/>
    <col min="3011" max="3011" width="39.140625" style="280" customWidth="1"/>
    <col min="3012" max="3012" width="9.140625" style="280"/>
    <col min="3013" max="3013" width="8" style="280" customWidth="1"/>
    <col min="3014" max="3014" width="12.7109375" style="280" customWidth="1"/>
    <col min="3015" max="3015" width="12" style="280" customWidth="1"/>
    <col min="3016" max="3016" width="12.85546875" style="280" customWidth="1"/>
    <col min="3017" max="3017" width="11.42578125" style="280" customWidth="1"/>
    <col min="3018" max="3018" width="10.42578125" style="280" customWidth="1"/>
    <col min="3019" max="3019" width="11.7109375" style="280" customWidth="1"/>
    <col min="3020" max="3020" width="11.140625" style="280" customWidth="1"/>
    <col min="3021" max="3021" width="11.85546875" style="280" bestFit="1" customWidth="1"/>
    <col min="3022" max="3022" width="10.5703125" style="280" bestFit="1" customWidth="1"/>
    <col min="3023" max="3023" width="9.5703125" style="280" bestFit="1" customWidth="1"/>
    <col min="3024" max="3024" width="11.42578125" style="280" customWidth="1"/>
    <col min="3025" max="3025" width="10.5703125" style="280" customWidth="1"/>
    <col min="3026" max="3026" width="7.5703125" style="280" customWidth="1"/>
    <col min="3027" max="3027" width="9.5703125" style="280" bestFit="1" customWidth="1"/>
    <col min="3028" max="3028" width="11" style="280" bestFit="1" customWidth="1"/>
    <col min="3029" max="3029" width="10.140625" style="280" bestFit="1" customWidth="1"/>
    <col min="3030" max="3034" width="9.5703125" style="280" bestFit="1" customWidth="1"/>
    <col min="3035" max="3035" width="10.140625" style="280" bestFit="1" customWidth="1"/>
    <col min="3036" max="3037" width="9.5703125" style="280" bestFit="1" customWidth="1"/>
    <col min="3038" max="3038" width="10.28515625" style="280" customWidth="1"/>
    <col min="3039" max="3046" width="9.5703125" style="280" bestFit="1" customWidth="1"/>
    <col min="3047" max="3047" width="9.5703125" style="280" customWidth="1"/>
    <col min="3048" max="3054" width="9.5703125" style="280" bestFit="1" customWidth="1"/>
    <col min="3055" max="3055" width="9.42578125" style="280" customWidth="1"/>
    <col min="3056" max="3071" width="9.5703125" style="280" bestFit="1" customWidth="1"/>
    <col min="3072" max="3073" width="12.5703125" style="280" bestFit="1" customWidth="1"/>
    <col min="3074" max="3074" width="11.42578125" style="280" bestFit="1" customWidth="1"/>
    <col min="3075" max="3075" width="11" style="280" bestFit="1" customWidth="1"/>
    <col min="3076" max="3076" width="11.7109375" style="280" bestFit="1" customWidth="1"/>
    <col min="3077" max="3265" width="9.140625" style="280"/>
    <col min="3266" max="3266" width="6.7109375" style="280" customWidth="1"/>
    <col min="3267" max="3267" width="39.140625" style="280" customWidth="1"/>
    <col min="3268" max="3268" width="9.140625" style="280"/>
    <col min="3269" max="3269" width="8" style="280" customWidth="1"/>
    <col min="3270" max="3270" width="12.7109375" style="280" customWidth="1"/>
    <col min="3271" max="3271" width="12" style="280" customWidth="1"/>
    <col min="3272" max="3272" width="12.85546875" style="280" customWidth="1"/>
    <col min="3273" max="3273" width="11.42578125" style="280" customWidth="1"/>
    <col min="3274" max="3274" width="10.42578125" style="280" customWidth="1"/>
    <col min="3275" max="3275" width="11.7109375" style="280" customWidth="1"/>
    <col min="3276" max="3276" width="11.140625" style="280" customWidth="1"/>
    <col min="3277" max="3277" width="11.85546875" style="280" bestFit="1" customWidth="1"/>
    <col min="3278" max="3278" width="10.5703125" style="280" bestFit="1" customWidth="1"/>
    <col min="3279" max="3279" width="9.5703125" style="280" bestFit="1" customWidth="1"/>
    <col min="3280" max="3280" width="11.42578125" style="280" customWidth="1"/>
    <col min="3281" max="3281" width="10.5703125" style="280" customWidth="1"/>
    <col min="3282" max="3282" width="7.5703125" style="280" customWidth="1"/>
    <col min="3283" max="3283" width="9.5703125" style="280" bestFit="1" customWidth="1"/>
    <col min="3284" max="3284" width="11" style="280" bestFit="1" customWidth="1"/>
    <col min="3285" max="3285" width="10.140625" style="280" bestFit="1" customWidth="1"/>
    <col min="3286" max="3290" width="9.5703125" style="280" bestFit="1" customWidth="1"/>
    <col min="3291" max="3291" width="10.140625" style="280" bestFit="1" customWidth="1"/>
    <col min="3292" max="3293" width="9.5703125" style="280" bestFit="1" customWidth="1"/>
    <col min="3294" max="3294" width="10.28515625" style="280" customWidth="1"/>
    <col min="3295" max="3302" width="9.5703125" style="280" bestFit="1" customWidth="1"/>
    <col min="3303" max="3303" width="9.5703125" style="280" customWidth="1"/>
    <col min="3304" max="3310" width="9.5703125" style="280" bestFit="1" customWidth="1"/>
    <col min="3311" max="3311" width="9.42578125" style="280" customWidth="1"/>
    <col min="3312" max="3327" width="9.5703125" style="280" bestFit="1" customWidth="1"/>
    <col min="3328" max="3329" width="12.5703125" style="280" bestFit="1" customWidth="1"/>
    <col min="3330" max="3330" width="11.42578125" style="280" bestFit="1" customWidth="1"/>
    <col min="3331" max="3331" width="11" style="280" bestFit="1" customWidth="1"/>
    <col min="3332" max="3332" width="11.7109375" style="280" bestFit="1" customWidth="1"/>
    <col min="3333" max="3521" width="9.140625" style="280"/>
    <col min="3522" max="3522" width="6.7109375" style="280" customWidth="1"/>
    <col min="3523" max="3523" width="39.140625" style="280" customWidth="1"/>
    <col min="3524" max="3524" width="9.140625" style="280"/>
    <col min="3525" max="3525" width="8" style="280" customWidth="1"/>
    <col min="3526" max="3526" width="12.7109375" style="280" customWidth="1"/>
    <col min="3527" max="3527" width="12" style="280" customWidth="1"/>
    <col min="3528" max="3528" width="12.85546875" style="280" customWidth="1"/>
    <col min="3529" max="3529" width="11.42578125" style="280" customWidth="1"/>
    <col min="3530" max="3530" width="10.42578125" style="280" customWidth="1"/>
    <col min="3531" max="3531" width="11.7109375" style="280" customWidth="1"/>
    <col min="3532" max="3532" width="11.140625" style="280" customWidth="1"/>
    <col min="3533" max="3533" width="11.85546875" style="280" bestFit="1" customWidth="1"/>
    <col min="3534" max="3534" width="10.5703125" style="280" bestFit="1" customWidth="1"/>
    <col min="3535" max="3535" width="9.5703125" style="280" bestFit="1" customWidth="1"/>
    <col min="3536" max="3536" width="11.42578125" style="280" customWidth="1"/>
    <col min="3537" max="3537" width="10.5703125" style="280" customWidth="1"/>
    <col min="3538" max="3538" width="7.5703125" style="280" customWidth="1"/>
    <col min="3539" max="3539" width="9.5703125" style="280" bestFit="1" customWidth="1"/>
    <col min="3540" max="3540" width="11" style="280" bestFit="1" customWidth="1"/>
    <col min="3541" max="3541" width="10.140625" style="280" bestFit="1" customWidth="1"/>
    <col min="3542" max="3546" width="9.5703125" style="280" bestFit="1" customWidth="1"/>
    <col min="3547" max="3547" width="10.140625" style="280" bestFit="1" customWidth="1"/>
    <col min="3548" max="3549" width="9.5703125" style="280" bestFit="1" customWidth="1"/>
    <col min="3550" max="3550" width="10.28515625" style="280" customWidth="1"/>
    <col min="3551" max="3558" width="9.5703125" style="280" bestFit="1" customWidth="1"/>
    <col min="3559" max="3559" width="9.5703125" style="280" customWidth="1"/>
    <col min="3560" max="3566" width="9.5703125" style="280" bestFit="1" customWidth="1"/>
    <col min="3567" max="3567" width="9.42578125" style="280" customWidth="1"/>
    <col min="3568" max="3583" width="9.5703125" style="280" bestFit="1" customWidth="1"/>
    <col min="3584" max="3585" width="12.5703125" style="280" bestFit="1" customWidth="1"/>
    <col min="3586" max="3586" width="11.42578125" style="280" bestFit="1" customWidth="1"/>
    <col min="3587" max="3587" width="11" style="280" bestFit="1" customWidth="1"/>
    <col min="3588" max="3588" width="11.7109375" style="280" bestFit="1" customWidth="1"/>
    <col min="3589" max="3777" width="9.140625" style="280"/>
    <col min="3778" max="3778" width="6.7109375" style="280" customWidth="1"/>
    <col min="3779" max="3779" width="39.140625" style="280" customWidth="1"/>
    <col min="3780" max="3780" width="9.140625" style="280"/>
    <col min="3781" max="3781" width="8" style="280" customWidth="1"/>
    <col min="3782" max="3782" width="12.7109375" style="280" customWidth="1"/>
    <col min="3783" max="3783" width="12" style="280" customWidth="1"/>
    <col min="3784" max="3784" width="12.85546875" style="280" customWidth="1"/>
    <col min="3785" max="3785" width="11.42578125" style="280" customWidth="1"/>
    <col min="3786" max="3786" width="10.42578125" style="280" customWidth="1"/>
    <col min="3787" max="3787" width="11.7109375" style="280" customWidth="1"/>
    <col min="3788" max="3788" width="11.140625" style="280" customWidth="1"/>
    <col min="3789" max="3789" width="11.85546875" style="280" bestFit="1" customWidth="1"/>
    <col min="3790" max="3790" width="10.5703125" style="280" bestFit="1" customWidth="1"/>
    <col min="3791" max="3791" width="9.5703125" style="280" bestFit="1" customWidth="1"/>
    <col min="3792" max="3792" width="11.42578125" style="280" customWidth="1"/>
    <col min="3793" max="3793" width="10.5703125" style="280" customWidth="1"/>
    <col min="3794" max="3794" width="7.5703125" style="280" customWidth="1"/>
    <col min="3795" max="3795" width="9.5703125" style="280" bestFit="1" customWidth="1"/>
    <col min="3796" max="3796" width="11" style="280" bestFit="1" customWidth="1"/>
    <col min="3797" max="3797" width="10.140625" style="280" bestFit="1" customWidth="1"/>
    <col min="3798" max="3802" width="9.5703125" style="280" bestFit="1" customWidth="1"/>
    <col min="3803" max="3803" width="10.140625" style="280" bestFit="1" customWidth="1"/>
    <col min="3804" max="3805" width="9.5703125" style="280" bestFit="1" customWidth="1"/>
    <col min="3806" max="3806" width="10.28515625" style="280" customWidth="1"/>
    <col min="3807" max="3814" width="9.5703125" style="280" bestFit="1" customWidth="1"/>
    <col min="3815" max="3815" width="9.5703125" style="280" customWidth="1"/>
    <col min="3816" max="3822" width="9.5703125" style="280" bestFit="1" customWidth="1"/>
    <col min="3823" max="3823" width="9.42578125" style="280" customWidth="1"/>
    <col min="3824" max="3839" width="9.5703125" style="280" bestFit="1" customWidth="1"/>
    <col min="3840" max="3841" width="12.5703125" style="280" bestFit="1" customWidth="1"/>
    <col min="3842" max="3842" width="11.42578125" style="280" bestFit="1" customWidth="1"/>
    <col min="3843" max="3843" width="11" style="280" bestFit="1" customWidth="1"/>
    <col min="3844" max="3844" width="11.7109375" style="280" bestFit="1" customWidth="1"/>
    <col min="3845" max="4033" width="9.140625" style="280"/>
    <col min="4034" max="4034" width="6.7109375" style="280" customWidth="1"/>
    <col min="4035" max="4035" width="39.140625" style="280" customWidth="1"/>
    <col min="4036" max="4036" width="9.140625" style="280"/>
    <col min="4037" max="4037" width="8" style="280" customWidth="1"/>
    <col min="4038" max="4038" width="12.7109375" style="280" customWidth="1"/>
    <col min="4039" max="4039" width="12" style="280" customWidth="1"/>
    <col min="4040" max="4040" width="12.85546875" style="280" customWidth="1"/>
    <col min="4041" max="4041" width="11.42578125" style="280" customWidth="1"/>
    <col min="4042" max="4042" width="10.42578125" style="280" customWidth="1"/>
    <col min="4043" max="4043" width="11.7109375" style="280" customWidth="1"/>
    <col min="4044" max="4044" width="11.140625" style="280" customWidth="1"/>
    <col min="4045" max="4045" width="11.85546875" style="280" bestFit="1" customWidth="1"/>
    <col min="4046" max="4046" width="10.5703125" style="280" bestFit="1" customWidth="1"/>
    <col min="4047" max="4047" width="9.5703125" style="280" bestFit="1" customWidth="1"/>
    <col min="4048" max="4048" width="11.42578125" style="280" customWidth="1"/>
    <col min="4049" max="4049" width="10.5703125" style="280" customWidth="1"/>
    <col min="4050" max="4050" width="7.5703125" style="280" customWidth="1"/>
    <col min="4051" max="4051" width="9.5703125" style="280" bestFit="1" customWidth="1"/>
    <col min="4052" max="4052" width="11" style="280" bestFit="1" customWidth="1"/>
    <col min="4053" max="4053" width="10.140625" style="280" bestFit="1" customWidth="1"/>
    <col min="4054" max="4058" width="9.5703125" style="280" bestFit="1" customWidth="1"/>
    <col min="4059" max="4059" width="10.140625" style="280" bestFit="1" customWidth="1"/>
    <col min="4060" max="4061" width="9.5703125" style="280" bestFit="1" customWidth="1"/>
    <col min="4062" max="4062" width="10.28515625" style="280" customWidth="1"/>
    <col min="4063" max="4070" width="9.5703125" style="280" bestFit="1" customWidth="1"/>
    <col min="4071" max="4071" width="9.5703125" style="280" customWidth="1"/>
    <col min="4072" max="4078" width="9.5703125" style="280" bestFit="1" customWidth="1"/>
    <col min="4079" max="4079" width="9.42578125" style="280" customWidth="1"/>
    <col min="4080" max="4095" width="9.5703125" style="280" bestFit="1" customWidth="1"/>
    <col min="4096" max="4097" width="12.5703125" style="280" bestFit="1" customWidth="1"/>
    <col min="4098" max="4098" width="11.42578125" style="280" bestFit="1" customWidth="1"/>
    <col min="4099" max="4099" width="11" style="280" bestFit="1" customWidth="1"/>
    <col min="4100" max="4100" width="11.7109375" style="280" bestFit="1" customWidth="1"/>
    <col min="4101" max="4289" width="9.140625" style="280"/>
    <col min="4290" max="4290" width="6.7109375" style="280" customWidth="1"/>
    <col min="4291" max="4291" width="39.140625" style="280" customWidth="1"/>
    <col min="4292" max="4292" width="9.140625" style="280"/>
    <col min="4293" max="4293" width="8" style="280" customWidth="1"/>
    <col min="4294" max="4294" width="12.7109375" style="280" customWidth="1"/>
    <col min="4295" max="4295" width="12" style="280" customWidth="1"/>
    <col min="4296" max="4296" width="12.85546875" style="280" customWidth="1"/>
    <col min="4297" max="4297" width="11.42578125" style="280" customWidth="1"/>
    <col min="4298" max="4298" width="10.42578125" style="280" customWidth="1"/>
    <col min="4299" max="4299" width="11.7109375" style="280" customWidth="1"/>
    <col min="4300" max="4300" width="11.140625" style="280" customWidth="1"/>
    <col min="4301" max="4301" width="11.85546875" style="280" bestFit="1" customWidth="1"/>
    <col min="4302" max="4302" width="10.5703125" style="280" bestFit="1" customWidth="1"/>
    <col min="4303" max="4303" width="9.5703125" style="280" bestFit="1" customWidth="1"/>
    <col min="4304" max="4304" width="11.42578125" style="280" customWidth="1"/>
    <col min="4305" max="4305" width="10.5703125" style="280" customWidth="1"/>
    <col min="4306" max="4306" width="7.5703125" style="280" customWidth="1"/>
    <col min="4307" max="4307" width="9.5703125" style="280" bestFit="1" customWidth="1"/>
    <col min="4308" max="4308" width="11" style="280" bestFit="1" customWidth="1"/>
    <col min="4309" max="4309" width="10.140625" style="280" bestFit="1" customWidth="1"/>
    <col min="4310" max="4314" width="9.5703125" style="280" bestFit="1" customWidth="1"/>
    <col min="4315" max="4315" width="10.140625" style="280" bestFit="1" customWidth="1"/>
    <col min="4316" max="4317" width="9.5703125" style="280" bestFit="1" customWidth="1"/>
    <col min="4318" max="4318" width="10.28515625" style="280" customWidth="1"/>
    <col min="4319" max="4326" width="9.5703125" style="280" bestFit="1" customWidth="1"/>
    <col min="4327" max="4327" width="9.5703125" style="280" customWidth="1"/>
    <col min="4328" max="4334" width="9.5703125" style="280" bestFit="1" customWidth="1"/>
    <col min="4335" max="4335" width="9.42578125" style="280" customWidth="1"/>
    <col min="4336" max="4351" width="9.5703125" style="280" bestFit="1" customWidth="1"/>
    <col min="4352" max="4353" width="12.5703125" style="280" bestFit="1" customWidth="1"/>
    <col min="4354" max="4354" width="11.42578125" style="280" bestFit="1" customWidth="1"/>
    <col min="4355" max="4355" width="11" style="280" bestFit="1" customWidth="1"/>
    <col min="4356" max="4356" width="11.7109375" style="280" bestFit="1" customWidth="1"/>
    <col min="4357" max="4545" width="9.140625" style="280"/>
    <col min="4546" max="4546" width="6.7109375" style="280" customWidth="1"/>
    <col min="4547" max="4547" width="39.140625" style="280" customWidth="1"/>
    <col min="4548" max="4548" width="9.140625" style="280"/>
    <col min="4549" max="4549" width="8" style="280" customWidth="1"/>
    <col min="4550" max="4550" width="12.7109375" style="280" customWidth="1"/>
    <col min="4551" max="4551" width="12" style="280" customWidth="1"/>
    <col min="4552" max="4552" width="12.85546875" style="280" customWidth="1"/>
    <col min="4553" max="4553" width="11.42578125" style="280" customWidth="1"/>
    <col min="4554" max="4554" width="10.42578125" style="280" customWidth="1"/>
    <col min="4555" max="4555" width="11.7109375" style="280" customWidth="1"/>
    <col min="4556" max="4556" width="11.140625" style="280" customWidth="1"/>
    <col min="4557" max="4557" width="11.85546875" style="280" bestFit="1" customWidth="1"/>
    <col min="4558" max="4558" width="10.5703125" style="280" bestFit="1" customWidth="1"/>
    <col min="4559" max="4559" width="9.5703125" style="280" bestFit="1" customWidth="1"/>
    <col min="4560" max="4560" width="11.42578125" style="280" customWidth="1"/>
    <col min="4561" max="4561" width="10.5703125" style="280" customWidth="1"/>
    <col min="4562" max="4562" width="7.5703125" style="280" customWidth="1"/>
    <col min="4563" max="4563" width="9.5703125" style="280" bestFit="1" customWidth="1"/>
    <col min="4564" max="4564" width="11" style="280" bestFit="1" customWidth="1"/>
    <col min="4565" max="4565" width="10.140625" style="280" bestFit="1" customWidth="1"/>
    <col min="4566" max="4570" width="9.5703125" style="280" bestFit="1" customWidth="1"/>
    <col min="4571" max="4571" width="10.140625" style="280" bestFit="1" customWidth="1"/>
    <col min="4572" max="4573" width="9.5703125" style="280" bestFit="1" customWidth="1"/>
    <col min="4574" max="4574" width="10.28515625" style="280" customWidth="1"/>
    <col min="4575" max="4582" width="9.5703125" style="280" bestFit="1" customWidth="1"/>
    <col min="4583" max="4583" width="9.5703125" style="280" customWidth="1"/>
    <col min="4584" max="4590" width="9.5703125" style="280" bestFit="1" customWidth="1"/>
    <col min="4591" max="4591" width="9.42578125" style="280" customWidth="1"/>
    <col min="4592" max="4607" width="9.5703125" style="280" bestFit="1" customWidth="1"/>
    <col min="4608" max="4609" width="12.5703125" style="280" bestFit="1" customWidth="1"/>
    <col min="4610" max="4610" width="11.42578125" style="280" bestFit="1" customWidth="1"/>
    <col min="4611" max="4611" width="11" style="280" bestFit="1" customWidth="1"/>
    <col min="4612" max="4612" width="11.7109375" style="280" bestFit="1" customWidth="1"/>
    <col min="4613" max="4801" width="9.140625" style="280"/>
    <col min="4802" max="4802" width="6.7109375" style="280" customWidth="1"/>
    <col min="4803" max="4803" width="39.140625" style="280" customWidth="1"/>
    <col min="4804" max="4804" width="9.140625" style="280"/>
    <col min="4805" max="4805" width="8" style="280" customWidth="1"/>
    <col min="4806" max="4806" width="12.7109375" style="280" customWidth="1"/>
    <col min="4807" max="4807" width="12" style="280" customWidth="1"/>
    <col min="4808" max="4808" width="12.85546875" style="280" customWidth="1"/>
    <col min="4809" max="4809" width="11.42578125" style="280" customWidth="1"/>
    <col min="4810" max="4810" width="10.42578125" style="280" customWidth="1"/>
    <col min="4811" max="4811" width="11.7109375" style="280" customWidth="1"/>
    <col min="4812" max="4812" width="11.140625" style="280" customWidth="1"/>
    <col min="4813" max="4813" width="11.85546875" style="280" bestFit="1" customWidth="1"/>
    <col min="4814" max="4814" width="10.5703125" style="280" bestFit="1" customWidth="1"/>
    <col min="4815" max="4815" width="9.5703125" style="280" bestFit="1" customWidth="1"/>
    <col min="4816" max="4816" width="11.42578125" style="280" customWidth="1"/>
    <col min="4817" max="4817" width="10.5703125" style="280" customWidth="1"/>
    <col min="4818" max="4818" width="7.5703125" style="280" customWidth="1"/>
    <col min="4819" max="4819" width="9.5703125" style="280" bestFit="1" customWidth="1"/>
    <col min="4820" max="4820" width="11" style="280" bestFit="1" customWidth="1"/>
    <col min="4821" max="4821" width="10.140625" style="280" bestFit="1" customWidth="1"/>
    <col min="4822" max="4826" width="9.5703125" style="280" bestFit="1" customWidth="1"/>
    <col min="4827" max="4827" width="10.140625" style="280" bestFit="1" customWidth="1"/>
    <col min="4828" max="4829" width="9.5703125" style="280" bestFit="1" customWidth="1"/>
    <col min="4830" max="4830" width="10.28515625" style="280" customWidth="1"/>
    <col min="4831" max="4838" width="9.5703125" style="280" bestFit="1" customWidth="1"/>
    <col min="4839" max="4839" width="9.5703125" style="280" customWidth="1"/>
    <col min="4840" max="4846" width="9.5703125" style="280" bestFit="1" customWidth="1"/>
    <col min="4847" max="4847" width="9.42578125" style="280" customWidth="1"/>
    <col min="4848" max="4863" width="9.5703125" style="280" bestFit="1" customWidth="1"/>
    <col min="4864" max="4865" width="12.5703125" style="280" bestFit="1" customWidth="1"/>
    <col min="4866" max="4866" width="11.42578125" style="280" bestFit="1" customWidth="1"/>
    <col min="4867" max="4867" width="11" style="280" bestFit="1" customWidth="1"/>
    <col min="4868" max="4868" width="11.7109375" style="280" bestFit="1" customWidth="1"/>
    <col min="4869" max="5057" width="9.140625" style="280"/>
    <col min="5058" max="5058" width="6.7109375" style="280" customWidth="1"/>
    <col min="5059" max="5059" width="39.140625" style="280" customWidth="1"/>
    <col min="5060" max="5060" width="9.140625" style="280"/>
    <col min="5061" max="5061" width="8" style="280" customWidth="1"/>
    <col min="5062" max="5062" width="12.7109375" style="280" customWidth="1"/>
    <col min="5063" max="5063" width="12" style="280" customWidth="1"/>
    <col min="5064" max="5064" width="12.85546875" style="280" customWidth="1"/>
    <col min="5065" max="5065" width="11.42578125" style="280" customWidth="1"/>
    <col min="5066" max="5066" width="10.42578125" style="280" customWidth="1"/>
    <col min="5067" max="5067" width="11.7109375" style="280" customWidth="1"/>
    <col min="5068" max="5068" width="11.140625" style="280" customWidth="1"/>
    <col min="5069" max="5069" width="11.85546875" style="280" bestFit="1" customWidth="1"/>
    <col min="5070" max="5070" width="10.5703125" style="280" bestFit="1" customWidth="1"/>
    <col min="5071" max="5071" width="9.5703125" style="280" bestFit="1" customWidth="1"/>
    <col min="5072" max="5072" width="11.42578125" style="280" customWidth="1"/>
    <col min="5073" max="5073" width="10.5703125" style="280" customWidth="1"/>
    <col min="5074" max="5074" width="7.5703125" style="280" customWidth="1"/>
    <col min="5075" max="5075" width="9.5703125" style="280" bestFit="1" customWidth="1"/>
    <col min="5076" max="5076" width="11" style="280" bestFit="1" customWidth="1"/>
    <col min="5077" max="5077" width="10.140625" style="280" bestFit="1" customWidth="1"/>
    <col min="5078" max="5082" width="9.5703125" style="280" bestFit="1" customWidth="1"/>
    <col min="5083" max="5083" width="10.140625" style="280" bestFit="1" customWidth="1"/>
    <col min="5084" max="5085" width="9.5703125" style="280" bestFit="1" customWidth="1"/>
    <col min="5086" max="5086" width="10.28515625" style="280" customWidth="1"/>
    <col min="5087" max="5094" width="9.5703125" style="280" bestFit="1" customWidth="1"/>
    <col min="5095" max="5095" width="9.5703125" style="280" customWidth="1"/>
    <col min="5096" max="5102" width="9.5703125" style="280" bestFit="1" customWidth="1"/>
    <col min="5103" max="5103" width="9.42578125" style="280" customWidth="1"/>
    <col min="5104" max="5119" width="9.5703125" style="280" bestFit="1" customWidth="1"/>
    <col min="5120" max="5121" width="12.5703125" style="280" bestFit="1" customWidth="1"/>
    <col min="5122" max="5122" width="11.42578125" style="280" bestFit="1" customWidth="1"/>
    <col min="5123" max="5123" width="11" style="280" bestFit="1" customWidth="1"/>
    <col min="5124" max="5124" width="11.7109375" style="280" bestFit="1" customWidth="1"/>
    <col min="5125" max="5313" width="9.140625" style="280"/>
    <col min="5314" max="5314" width="6.7109375" style="280" customWidth="1"/>
    <col min="5315" max="5315" width="39.140625" style="280" customWidth="1"/>
    <col min="5316" max="5316" width="9.140625" style="280"/>
    <col min="5317" max="5317" width="8" style="280" customWidth="1"/>
    <col min="5318" max="5318" width="12.7109375" style="280" customWidth="1"/>
    <col min="5319" max="5319" width="12" style="280" customWidth="1"/>
    <col min="5320" max="5320" width="12.85546875" style="280" customWidth="1"/>
    <col min="5321" max="5321" width="11.42578125" style="280" customWidth="1"/>
    <col min="5322" max="5322" width="10.42578125" style="280" customWidth="1"/>
    <col min="5323" max="5323" width="11.7109375" style="280" customWidth="1"/>
    <col min="5324" max="5324" width="11.140625" style="280" customWidth="1"/>
    <col min="5325" max="5325" width="11.85546875" style="280" bestFit="1" customWidth="1"/>
    <col min="5326" max="5326" width="10.5703125" style="280" bestFit="1" customWidth="1"/>
    <col min="5327" max="5327" width="9.5703125" style="280" bestFit="1" customWidth="1"/>
    <col min="5328" max="5328" width="11.42578125" style="280" customWidth="1"/>
    <col min="5329" max="5329" width="10.5703125" style="280" customWidth="1"/>
    <col min="5330" max="5330" width="7.5703125" style="280" customWidth="1"/>
    <col min="5331" max="5331" width="9.5703125" style="280" bestFit="1" customWidth="1"/>
    <col min="5332" max="5332" width="11" style="280" bestFit="1" customWidth="1"/>
    <col min="5333" max="5333" width="10.140625" style="280" bestFit="1" customWidth="1"/>
    <col min="5334" max="5338" width="9.5703125" style="280" bestFit="1" customWidth="1"/>
    <col min="5339" max="5339" width="10.140625" style="280" bestFit="1" customWidth="1"/>
    <col min="5340" max="5341" width="9.5703125" style="280" bestFit="1" customWidth="1"/>
    <col min="5342" max="5342" width="10.28515625" style="280" customWidth="1"/>
    <col min="5343" max="5350" width="9.5703125" style="280" bestFit="1" customWidth="1"/>
    <col min="5351" max="5351" width="9.5703125" style="280" customWidth="1"/>
    <col min="5352" max="5358" width="9.5703125" style="280" bestFit="1" customWidth="1"/>
    <col min="5359" max="5359" width="9.42578125" style="280" customWidth="1"/>
    <col min="5360" max="5375" width="9.5703125" style="280" bestFit="1" customWidth="1"/>
    <col min="5376" max="5377" width="12.5703125" style="280" bestFit="1" customWidth="1"/>
    <col min="5378" max="5378" width="11.42578125" style="280" bestFit="1" customWidth="1"/>
    <col min="5379" max="5379" width="11" style="280" bestFit="1" customWidth="1"/>
    <col min="5380" max="5380" width="11.7109375" style="280" bestFit="1" customWidth="1"/>
    <col min="5381" max="5569" width="9.140625" style="280"/>
    <col min="5570" max="5570" width="6.7109375" style="280" customWidth="1"/>
    <col min="5571" max="5571" width="39.140625" style="280" customWidth="1"/>
    <col min="5572" max="5572" width="9.140625" style="280"/>
    <col min="5573" max="5573" width="8" style="280" customWidth="1"/>
    <col min="5574" max="5574" width="12.7109375" style="280" customWidth="1"/>
    <col min="5575" max="5575" width="12" style="280" customWidth="1"/>
    <col min="5576" max="5576" width="12.85546875" style="280" customWidth="1"/>
    <col min="5577" max="5577" width="11.42578125" style="280" customWidth="1"/>
    <col min="5578" max="5578" width="10.42578125" style="280" customWidth="1"/>
    <col min="5579" max="5579" width="11.7109375" style="280" customWidth="1"/>
    <col min="5580" max="5580" width="11.140625" style="280" customWidth="1"/>
    <col min="5581" max="5581" width="11.85546875" style="280" bestFit="1" customWidth="1"/>
    <col min="5582" max="5582" width="10.5703125" style="280" bestFit="1" customWidth="1"/>
    <col min="5583" max="5583" width="9.5703125" style="280" bestFit="1" customWidth="1"/>
    <col min="5584" max="5584" width="11.42578125" style="280" customWidth="1"/>
    <col min="5585" max="5585" width="10.5703125" style="280" customWidth="1"/>
    <col min="5586" max="5586" width="7.5703125" style="280" customWidth="1"/>
    <col min="5587" max="5587" width="9.5703125" style="280" bestFit="1" customWidth="1"/>
    <col min="5588" max="5588" width="11" style="280" bestFit="1" customWidth="1"/>
    <col min="5589" max="5589" width="10.140625" style="280" bestFit="1" customWidth="1"/>
    <col min="5590" max="5594" width="9.5703125" style="280" bestFit="1" customWidth="1"/>
    <col min="5595" max="5595" width="10.140625" style="280" bestFit="1" customWidth="1"/>
    <col min="5596" max="5597" width="9.5703125" style="280" bestFit="1" customWidth="1"/>
    <col min="5598" max="5598" width="10.28515625" style="280" customWidth="1"/>
    <col min="5599" max="5606" width="9.5703125" style="280" bestFit="1" customWidth="1"/>
    <col min="5607" max="5607" width="9.5703125" style="280" customWidth="1"/>
    <col min="5608" max="5614" width="9.5703125" style="280" bestFit="1" customWidth="1"/>
    <col min="5615" max="5615" width="9.42578125" style="280" customWidth="1"/>
    <col min="5616" max="5631" width="9.5703125" style="280" bestFit="1" customWidth="1"/>
    <col min="5632" max="5633" width="12.5703125" style="280" bestFit="1" customWidth="1"/>
    <col min="5634" max="5634" width="11.42578125" style="280" bestFit="1" customWidth="1"/>
    <col min="5635" max="5635" width="11" style="280" bestFit="1" customWidth="1"/>
    <col min="5636" max="5636" width="11.7109375" style="280" bestFit="1" customWidth="1"/>
    <col min="5637" max="5825" width="9.140625" style="280"/>
    <col min="5826" max="5826" width="6.7109375" style="280" customWidth="1"/>
    <col min="5827" max="5827" width="39.140625" style="280" customWidth="1"/>
    <col min="5828" max="5828" width="9.140625" style="280"/>
    <col min="5829" max="5829" width="8" style="280" customWidth="1"/>
    <col min="5830" max="5830" width="12.7109375" style="280" customWidth="1"/>
    <col min="5831" max="5831" width="12" style="280" customWidth="1"/>
    <col min="5832" max="5832" width="12.85546875" style="280" customWidth="1"/>
    <col min="5833" max="5833" width="11.42578125" style="280" customWidth="1"/>
    <col min="5834" max="5834" width="10.42578125" style="280" customWidth="1"/>
    <col min="5835" max="5835" width="11.7109375" style="280" customWidth="1"/>
    <col min="5836" max="5836" width="11.140625" style="280" customWidth="1"/>
    <col min="5837" max="5837" width="11.85546875" style="280" bestFit="1" customWidth="1"/>
    <col min="5838" max="5838" width="10.5703125" style="280" bestFit="1" customWidth="1"/>
    <col min="5839" max="5839" width="9.5703125" style="280" bestFit="1" customWidth="1"/>
    <col min="5840" max="5840" width="11.42578125" style="280" customWidth="1"/>
    <col min="5841" max="5841" width="10.5703125" style="280" customWidth="1"/>
    <col min="5842" max="5842" width="7.5703125" style="280" customWidth="1"/>
    <col min="5843" max="5843" width="9.5703125" style="280" bestFit="1" customWidth="1"/>
    <col min="5844" max="5844" width="11" style="280" bestFit="1" customWidth="1"/>
    <col min="5845" max="5845" width="10.140625" style="280" bestFit="1" customWidth="1"/>
    <col min="5846" max="5850" width="9.5703125" style="280" bestFit="1" customWidth="1"/>
    <col min="5851" max="5851" width="10.140625" style="280" bestFit="1" customWidth="1"/>
    <col min="5852" max="5853" width="9.5703125" style="280" bestFit="1" customWidth="1"/>
    <col min="5854" max="5854" width="10.28515625" style="280" customWidth="1"/>
    <col min="5855" max="5862" width="9.5703125" style="280" bestFit="1" customWidth="1"/>
    <col min="5863" max="5863" width="9.5703125" style="280" customWidth="1"/>
    <col min="5864" max="5870" width="9.5703125" style="280" bestFit="1" customWidth="1"/>
    <col min="5871" max="5871" width="9.42578125" style="280" customWidth="1"/>
    <col min="5872" max="5887" width="9.5703125" style="280" bestFit="1" customWidth="1"/>
    <col min="5888" max="5889" width="12.5703125" style="280" bestFit="1" customWidth="1"/>
    <col min="5890" max="5890" width="11.42578125" style="280" bestFit="1" customWidth="1"/>
    <col min="5891" max="5891" width="11" style="280" bestFit="1" customWidth="1"/>
    <col min="5892" max="5892" width="11.7109375" style="280" bestFit="1" customWidth="1"/>
    <col min="5893" max="6081" width="9.140625" style="280"/>
    <col min="6082" max="6082" width="6.7109375" style="280" customWidth="1"/>
    <col min="6083" max="6083" width="39.140625" style="280" customWidth="1"/>
    <col min="6084" max="6084" width="9.140625" style="280"/>
    <col min="6085" max="6085" width="8" style="280" customWidth="1"/>
    <col min="6086" max="6086" width="12.7109375" style="280" customWidth="1"/>
    <col min="6087" max="6087" width="12" style="280" customWidth="1"/>
    <col min="6088" max="6088" width="12.85546875" style="280" customWidth="1"/>
    <col min="6089" max="6089" width="11.42578125" style="280" customWidth="1"/>
    <col min="6090" max="6090" width="10.42578125" style="280" customWidth="1"/>
    <col min="6091" max="6091" width="11.7109375" style="280" customWidth="1"/>
    <col min="6092" max="6092" width="11.140625" style="280" customWidth="1"/>
    <col min="6093" max="6093" width="11.85546875" style="280" bestFit="1" customWidth="1"/>
    <col min="6094" max="6094" width="10.5703125" style="280" bestFit="1" customWidth="1"/>
    <col min="6095" max="6095" width="9.5703125" style="280" bestFit="1" customWidth="1"/>
    <col min="6096" max="6096" width="11.42578125" style="280" customWidth="1"/>
    <col min="6097" max="6097" width="10.5703125" style="280" customWidth="1"/>
    <col min="6098" max="6098" width="7.5703125" style="280" customWidth="1"/>
    <col min="6099" max="6099" width="9.5703125" style="280" bestFit="1" customWidth="1"/>
    <col min="6100" max="6100" width="11" style="280" bestFit="1" customWidth="1"/>
    <col min="6101" max="6101" width="10.140625" style="280" bestFit="1" customWidth="1"/>
    <col min="6102" max="6106" width="9.5703125" style="280" bestFit="1" customWidth="1"/>
    <col min="6107" max="6107" width="10.140625" style="280" bestFit="1" customWidth="1"/>
    <col min="6108" max="6109" width="9.5703125" style="280" bestFit="1" customWidth="1"/>
    <col min="6110" max="6110" width="10.28515625" style="280" customWidth="1"/>
    <col min="6111" max="6118" width="9.5703125" style="280" bestFit="1" customWidth="1"/>
    <col min="6119" max="6119" width="9.5703125" style="280" customWidth="1"/>
    <col min="6120" max="6126" width="9.5703125" style="280" bestFit="1" customWidth="1"/>
    <col min="6127" max="6127" width="9.42578125" style="280" customWidth="1"/>
    <col min="6128" max="6143" width="9.5703125" style="280" bestFit="1" customWidth="1"/>
    <col min="6144" max="6145" width="12.5703125" style="280" bestFit="1" customWidth="1"/>
    <col min="6146" max="6146" width="11.42578125" style="280" bestFit="1" customWidth="1"/>
    <col min="6147" max="6147" width="11" style="280" bestFit="1" customWidth="1"/>
    <col min="6148" max="6148" width="11.7109375" style="280" bestFit="1" customWidth="1"/>
    <col min="6149" max="6337" width="9.140625" style="280"/>
    <col min="6338" max="6338" width="6.7109375" style="280" customWidth="1"/>
    <col min="6339" max="6339" width="39.140625" style="280" customWidth="1"/>
    <col min="6340" max="6340" width="9.140625" style="280"/>
    <col min="6341" max="6341" width="8" style="280" customWidth="1"/>
    <col min="6342" max="6342" width="12.7109375" style="280" customWidth="1"/>
    <col min="6343" max="6343" width="12" style="280" customWidth="1"/>
    <col min="6344" max="6344" width="12.85546875" style="280" customWidth="1"/>
    <col min="6345" max="6345" width="11.42578125" style="280" customWidth="1"/>
    <col min="6346" max="6346" width="10.42578125" style="280" customWidth="1"/>
    <col min="6347" max="6347" width="11.7109375" style="280" customWidth="1"/>
    <col min="6348" max="6348" width="11.140625" style="280" customWidth="1"/>
    <col min="6349" max="6349" width="11.85546875" style="280" bestFit="1" customWidth="1"/>
    <col min="6350" max="6350" width="10.5703125" style="280" bestFit="1" customWidth="1"/>
    <col min="6351" max="6351" width="9.5703125" style="280" bestFit="1" customWidth="1"/>
    <col min="6352" max="6352" width="11.42578125" style="280" customWidth="1"/>
    <col min="6353" max="6353" width="10.5703125" style="280" customWidth="1"/>
    <col min="6354" max="6354" width="7.5703125" style="280" customWidth="1"/>
    <col min="6355" max="6355" width="9.5703125" style="280" bestFit="1" customWidth="1"/>
    <col min="6356" max="6356" width="11" style="280" bestFit="1" customWidth="1"/>
    <col min="6357" max="6357" width="10.140625" style="280" bestFit="1" customWidth="1"/>
    <col min="6358" max="6362" width="9.5703125" style="280" bestFit="1" customWidth="1"/>
    <col min="6363" max="6363" width="10.140625" style="280" bestFit="1" customWidth="1"/>
    <col min="6364" max="6365" width="9.5703125" style="280" bestFit="1" customWidth="1"/>
    <col min="6366" max="6366" width="10.28515625" style="280" customWidth="1"/>
    <col min="6367" max="6374" width="9.5703125" style="280" bestFit="1" customWidth="1"/>
    <col min="6375" max="6375" width="9.5703125" style="280" customWidth="1"/>
    <col min="6376" max="6382" width="9.5703125" style="280" bestFit="1" customWidth="1"/>
    <col min="6383" max="6383" width="9.42578125" style="280" customWidth="1"/>
    <col min="6384" max="6399" width="9.5703125" style="280" bestFit="1" customWidth="1"/>
    <col min="6400" max="6401" width="12.5703125" style="280" bestFit="1" customWidth="1"/>
    <col min="6402" max="6402" width="11.42578125" style="280" bestFit="1" customWidth="1"/>
    <col min="6403" max="6403" width="11" style="280" bestFit="1" customWidth="1"/>
    <col min="6404" max="6404" width="11.7109375" style="280" bestFit="1" customWidth="1"/>
    <col min="6405" max="6593" width="9.140625" style="280"/>
    <col min="6594" max="6594" width="6.7109375" style="280" customWidth="1"/>
    <col min="6595" max="6595" width="39.140625" style="280" customWidth="1"/>
    <col min="6596" max="6596" width="9.140625" style="280"/>
    <col min="6597" max="6597" width="8" style="280" customWidth="1"/>
    <col min="6598" max="6598" width="12.7109375" style="280" customWidth="1"/>
    <col min="6599" max="6599" width="12" style="280" customWidth="1"/>
    <col min="6600" max="6600" width="12.85546875" style="280" customWidth="1"/>
    <col min="6601" max="6601" width="11.42578125" style="280" customWidth="1"/>
    <col min="6602" max="6602" width="10.42578125" style="280" customWidth="1"/>
    <col min="6603" max="6603" width="11.7109375" style="280" customWidth="1"/>
    <col min="6604" max="6604" width="11.140625" style="280" customWidth="1"/>
    <col min="6605" max="6605" width="11.85546875" style="280" bestFit="1" customWidth="1"/>
    <col min="6606" max="6606" width="10.5703125" style="280" bestFit="1" customWidth="1"/>
    <col min="6607" max="6607" width="9.5703125" style="280" bestFit="1" customWidth="1"/>
    <col min="6608" max="6608" width="11.42578125" style="280" customWidth="1"/>
    <col min="6609" max="6609" width="10.5703125" style="280" customWidth="1"/>
    <col min="6610" max="6610" width="7.5703125" style="280" customWidth="1"/>
    <col min="6611" max="6611" width="9.5703125" style="280" bestFit="1" customWidth="1"/>
    <col min="6612" max="6612" width="11" style="280" bestFit="1" customWidth="1"/>
    <col min="6613" max="6613" width="10.140625" style="280" bestFit="1" customWidth="1"/>
    <col min="6614" max="6618" width="9.5703125" style="280" bestFit="1" customWidth="1"/>
    <col min="6619" max="6619" width="10.140625" style="280" bestFit="1" customWidth="1"/>
    <col min="6620" max="6621" width="9.5703125" style="280" bestFit="1" customWidth="1"/>
    <col min="6622" max="6622" width="10.28515625" style="280" customWidth="1"/>
    <col min="6623" max="6630" width="9.5703125" style="280" bestFit="1" customWidth="1"/>
    <col min="6631" max="6631" width="9.5703125" style="280" customWidth="1"/>
    <col min="6632" max="6638" width="9.5703125" style="280" bestFit="1" customWidth="1"/>
    <col min="6639" max="6639" width="9.42578125" style="280" customWidth="1"/>
    <col min="6640" max="6655" width="9.5703125" style="280" bestFit="1" customWidth="1"/>
    <col min="6656" max="6657" width="12.5703125" style="280" bestFit="1" customWidth="1"/>
    <col min="6658" max="6658" width="11.42578125" style="280" bestFit="1" customWidth="1"/>
    <col min="6659" max="6659" width="11" style="280" bestFit="1" customWidth="1"/>
    <col min="6660" max="6660" width="11.7109375" style="280" bestFit="1" customWidth="1"/>
    <col min="6661" max="6849" width="9.140625" style="280"/>
    <col min="6850" max="6850" width="6.7109375" style="280" customWidth="1"/>
    <col min="6851" max="6851" width="39.140625" style="280" customWidth="1"/>
    <col min="6852" max="6852" width="9.140625" style="280"/>
    <col min="6853" max="6853" width="8" style="280" customWidth="1"/>
    <col min="6854" max="6854" width="12.7109375" style="280" customWidth="1"/>
    <col min="6855" max="6855" width="12" style="280" customWidth="1"/>
    <col min="6856" max="6856" width="12.85546875" style="280" customWidth="1"/>
    <col min="6857" max="6857" width="11.42578125" style="280" customWidth="1"/>
    <col min="6858" max="6858" width="10.42578125" style="280" customWidth="1"/>
    <col min="6859" max="6859" width="11.7109375" style="280" customWidth="1"/>
    <col min="6860" max="6860" width="11.140625" style="280" customWidth="1"/>
    <col min="6861" max="6861" width="11.85546875" style="280" bestFit="1" customWidth="1"/>
    <col min="6862" max="6862" width="10.5703125" style="280" bestFit="1" customWidth="1"/>
    <col min="6863" max="6863" width="9.5703125" style="280" bestFit="1" customWidth="1"/>
    <col min="6864" max="6864" width="11.42578125" style="280" customWidth="1"/>
    <col min="6865" max="6865" width="10.5703125" style="280" customWidth="1"/>
    <col min="6866" max="6866" width="7.5703125" style="280" customWidth="1"/>
    <col min="6867" max="6867" width="9.5703125" style="280" bestFit="1" customWidth="1"/>
    <col min="6868" max="6868" width="11" style="280" bestFit="1" customWidth="1"/>
    <col min="6869" max="6869" width="10.140625" style="280" bestFit="1" customWidth="1"/>
    <col min="6870" max="6874" width="9.5703125" style="280" bestFit="1" customWidth="1"/>
    <col min="6875" max="6875" width="10.140625" style="280" bestFit="1" customWidth="1"/>
    <col min="6876" max="6877" width="9.5703125" style="280" bestFit="1" customWidth="1"/>
    <col min="6878" max="6878" width="10.28515625" style="280" customWidth="1"/>
    <col min="6879" max="6886" width="9.5703125" style="280" bestFit="1" customWidth="1"/>
    <col min="6887" max="6887" width="9.5703125" style="280" customWidth="1"/>
    <col min="6888" max="6894" width="9.5703125" style="280" bestFit="1" customWidth="1"/>
    <col min="6895" max="6895" width="9.42578125" style="280" customWidth="1"/>
    <col min="6896" max="6911" width="9.5703125" style="280" bestFit="1" customWidth="1"/>
    <col min="6912" max="6913" width="12.5703125" style="280" bestFit="1" customWidth="1"/>
    <col min="6914" max="6914" width="11.42578125" style="280" bestFit="1" customWidth="1"/>
    <col min="6915" max="6915" width="11" style="280" bestFit="1" customWidth="1"/>
    <col min="6916" max="6916" width="11.7109375" style="280" bestFit="1" customWidth="1"/>
    <col min="6917" max="7105" width="9.140625" style="280"/>
    <col min="7106" max="7106" width="6.7109375" style="280" customWidth="1"/>
    <col min="7107" max="7107" width="39.140625" style="280" customWidth="1"/>
    <col min="7108" max="7108" width="9.140625" style="280"/>
    <col min="7109" max="7109" width="8" style="280" customWidth="1"/>
    <col min="7110" max="7110" width="12.7109375" style="280" customWidth="1"/>
    <col min="7111" max="7111" width="12" style="280" customWidth="1"/>
    <col min="7112" max="7112" width="12.85546875" style="280" customWidth="1"/>
    <col min="7113" max="7113" width="11.42578125" style="280" customWidth="1"/>
    <col min="7114" max="7114" width="10.42578125" style="280" customWidth="1"/>
    <col min="7115" max="7115" width="11.7109375" style="280" customWidth="1"/>
    <col min="7116" max="7116" width="11.140625" style="280" customWidth="1"/>
    <col min="7117" max="7117" width="11.85546875" style="280" bestFit="1" customWidth="1"/>
    <col min="7118" max="7118" width="10.5703125" style="280" bestFit="1" customWidth="1"/>
    <col min="7119" max="7119" width="9.5703125" style="280" bestFit="1" customWidth="1"/>
    <col min="7120" max="7120" width="11.42578125" style="280" customWidth="1"/>
    <col min="7121" max="7121" width="10.5703125" style="280" customWidth="1"/>
    <col min="7122" max="7122" width="7.5703125" style="280" customWidth="1"/>
    <col min="7123" max="7123" width="9.5703125" style="280" bestFit="1" customWidth="1"/>
    <col min="7124" max="7124" width="11" style="280" bestFit="1" customWidth="1"/>
    <col min="7125" max="7125" width="10.140625" style="280" bestFit="1" customWidth="1"/>
    <col min="7126" max="7130" width="9.5703125" style="280" bestFit="1" customWidth="1"/>
    <col min="7131" max="7131" width="10.140625" style="280" bestFit="1" customWidth="1"/>
    <col min="7132" max="7133" width="9.5703125" style="280" bestFit="1" customWidth="1"/>
    <col min="7134" max="7134" width="10.28515625" style="280" customWidth="1"/>
    <col min="7135" max="7142" width="9.5703125" style="280" bestFit="1" customWidth="1"/>
    <col min="7143" max="7143" width="9.5703125" style="280" customWidth="1"/>
    <col min="7144" max="7150" width="9.5703125" style="280" bestFit="1" customWidth="1"/>
    <col min="7151" max="7151" width="9.42578125" style="280" customWidth="1"/>
    <col min="7152" max="7167" width="9.5703125" style="280" bestFit="1" customWidth="1"/>
    <col min="7168" max="7169" width="12.5703125" style="280" bestFit="1" customWidth="1"/>
    <col min="7170" max="7170" width="11.42578125" style="280" bestFit="1" customWidth="1"/>
    <col min="7171" max="7171" width="11" style="280" bestFit="1" customWidth="1"/>
    <col min="7172" max="7172" width="11.7109375" style="280" bestFit="1" customWidth="1"/>
    <col min="7173" max="7361" width="9.140625" style="280"/>
    <col min="7362" max="7362" width="6.7109375" style="280" customWidth="1"/>
    <col min="7363" max="7363" width="39.140625" style="280" customWidth="1"/>
    <col min="7364" max="7364" width="9.140625" style="280"/>
    <col min="7365" max="7365" width="8" style="280" customWidth="1"/>
    <col min="7366" max="7366" width="12.7109375" style="280" customWidth="1"/>
    <col min="7367" max="7367" width="12" style="280" customWidth="1"/>
    <col min="7368" max="7368" width="12.85546875" style="280" customWidth="1"/>
    <col min="7369" max="7369" width="11.42578125" style="280" customWidth="1"/>
    <col min="7370" max="7370" width="10.42578125" style="280" customWidth="1"/>
    <col min="7371" max="7371" width="11.7109375" style="280" customWidth="1"/>
    <col min="7372" max="7372" width="11.140625" style="280" customWidth="1"/>
    <col min="7373" max="7373" width="11.85546875" style="280" bestFit="1" customWidth="1"/>
    <col min="7374" max="7374" width="10.5703125" style="280" bestFit="1" customWidth="1"/>
    <col min="7375" max="7375" width="9.5703125" style="280" bestFit="1" customWidth="1"/>
    <col min="7376" max="7376" width="11.42578125" style="280" customWidth="1"/>
    <col min="7377" max="7377" width="10.5703125" style="280" customWidth="1"/>
    <col min="7378" max="7378" width="7.5703125" style="280" customWidth="1"/>
    <col min="7379" max="7379" width="9.5703125" style="280" bestFit="1" customWidth="1"/>
    <col min="7380" max="7380" width="11" style="280" bestFit="1" customWidth="1"/>
    <col min="7381" max="7381" width="10.140625" style="280" bestFit="1" customWidth="1"/>
    <col min="7382" max="7386" width="9.5703125" style="280" bestFit="1" customWidth="1"/>
    <col min="7387" max="7387" width="10.140625" style="280" bestFit="1" customWidth="1"/>
    <col min="7388" max="7389" width="9.5703125" style="280" bestFit="1" customWidth="1"/>
    <col min="7390" max="7390" width="10.28515625" style="280" customWidth="1"/>
    <col min="7391" max="7398" width="9.5703125" style="280" bestFit="1" customWidth="1"/>
    <col min="7399" max="7399" width="9.5703125" style="280" customWidth="1"/>
    <col min="7400" max="7406" width="9.5703125" style="280" bestFit="1" customWidth="1"/>
    <col min="7407" max="7407" width="9.42578125" style="280" customWidth="1"/>
    <col min="7408" max="7423" width="9.5703125" style="280" bestFit="1" customWidth="1"/>
    <col min="7424" max="7425" width="12.5703125" style="280" bestFit="1" customWidth="1"/>
    <col min="7426" max="7426" width="11.42578125" style="280" bestFit="1" customWidth="1"/>
    <col min="7427" max="7427" width="11" style="280" bestFit="1" customWidth="1"/>
    <col min="7428" max="7428" width="11.7109375" style="280" bestFit="1" customWidth="1"/>
    <col min="7429" max="7617" width="9.140625" style="280"/>
    <col min="7618" max="7618" width="6.7109375" style="280" customWidth="1"/>
    <col min="7619" max="7619" width="39.140625" style="280" customWidth="1"/>
    <col min="7620" max="7620" width="9.140625" style="280"/>
    <col min="7621" max="7621" width="8" style="280" customWidth="1"/>
    <col min="7622" max="7622" width="12.7109375" style="280" customWidth="1"/>
    <col min="7623" max="7623" width="12" style="280" customWidth="1"/>
    <col min="7624" max="7624" width="12.85546875" style="280" customWidth="1"/>
    <col min="7625" max="7625" width="11.42578125" style="280" customWidth="1"/>
    <col min="7626" max="7626" width="10.42578125" style="280" customWidth="1"/>
    <col min="7627" max="7627" width="11.7109375" style="280" customWidth="1"/>
    <col min="7628" max="7628" width="11.140625" style="280" customWidth="1"/>
    <col min="7629" max="7629" width="11.85546875" style="280" bestFit="1" customWidth="1"/>
    <col min="7630" max="7630" width="10.5703125" style="280" bestFit="1" customWidth="1"/>
    <col min="7631" max="7631" width="9.5703125" style="280" bestFit="1" customWidth="1"/>
    <col min="7632" max="7632" width="11.42578125" style="280" customWidth="1"/>
    <col min="7633" max="7633" width="10.5703125" style="280" customWidth="1"/>
    <col min="7634" max="7634" width="7.5703125" style="280" customWidth="1"/>
    <col min="7635" max="7635" width="9.5703125" style="280" bestFit="1" customWidth="1"/>
    <col min="7636" max="7636" width="11" style="280" bestFit="1" customWidth="1"/>
    <col min="7637" max="7637" width="10.140625" style="280" bestFit="1" customWidth="1"/>
    <col min="7638" max="7642" width="9.5703125" style="280" bestFit="1" customWidth="1"/>
    <col min="7643" max="7643" width="10.140625" style="280" bestFit="1" customWidth="1"/>
    <col min="7644" max="7645" width="9.5703125" style="280" bestFit="1" customWidth="1"/>
    <col min="7646" max="7646" width="10.28515625" style="280" customWidth="1"/>
    <col min="7647" max="7654" width="9.5703125" style="280" bestFit="1" customWidth="1"/>
    <col min="7655" max="7655" width="9.5703125" style="280" customWidth="1"/>
    <col min="7656" max="7662" width="9.5703125" style="280" bestFit="1" customWidth="1"/>
    <col min="7663" max="7663" width="9.42578125" style="280" customWidth="1"/>
    <col min="7664" max="7679" width="9.5703125" style="280" bestFit="1" customWidth="1"/>
    <col min="7680" max="7681" width="12.5703125" style="280" bestFit="1" customWidth="1"/>
    <col min="7682" max="7682" width="11.42578125" style="280" bestFit="1" customWidth="1"/>
    <col min="7683" max="7683" width="11" style="280" bestFit="1" customWidth="1"/>
    <col min="7684" max="7684" width="11.7109375" style="280" bestFit="1" customWidth="1"/>
    <col min="7685" max="7873" width="9.140625" style="280"/>
    <col min="7874" max="7874" width="6.7109375" style="280" customWidth="1"/>
    <col min="7875" max="7875" width="39.140625" style="280" customWidth="1"/>
    <col min="7876" max="7876" width="9.140625" style="280"/>
    <col min="7877" max="7877" width="8" style="280" customWidth="1"/>
    <col min="7878" max="7878" width="12.7109375" style="280" customWidth="1"/>
    <col min="7879" max="7879" width="12" style="280" customWidth="1"/>
    <col min="7880" max="7880" width="12.85546875" style="280" customWidth="1"/>
    <col min="7881" max="7881" width="11.42578125" style="280" customWidth="1"/>
    <col min="7882" max="7882" width="10.42578125" style="280" customWidth="1"/>
    <col min="7883" max="7883" width="11.7109375" style="280" customWidth="1"/>
    <col min="7884" max="7884" width="11.140625" style="280" customWidth="1"/>
    <col min="7885" max="7885" width="11.85546875" style="280" bestFit="1" customWidth="1"/>
    <col min="7886" max="7886" width="10.5703125" style="280" bestFit="1" customWidth="1"/>
    <col min="7887" max="7887" width="9.5703125" style="280" bestFit="1" customWidth="1"/>
    <col min="7888" max="7888" width="11.42578125" style="280" customWidth="1"/>
    <col min="7889" max="7889" width="10.5703125" style="280" customWidth="1"/>
    <col min="7890" max="7890" width="7.5703125" style="280" customWidth="1"/>
    <col min="7891" max="7891" width="9.5703125" style="280" bestFit="1" customWidth="1"/>
    <col min="7892" max="7892" width="11" style="280" bestFit="1" customWidth="1"/>
    <col min="7893" max="7893" width="10.140625" style="280" bestFit="1" customWidth="1"/>
    <col min="7894" max="7898" width="9.5703125" style="280" bestFit="1" customWidth="1"/>
    <col min="7899" max="7899" width="10.140625" style="280" bestFit="1" customWidth="1"/>
    <col min="7900" max="7901" width="9.5703125" style="280" bestFit="1" customWidth="1"/>
    <col min="7902" max="7902" width="10.28515625" style="280" customWidth="1"/>
    <col min="7903" max="7910" width="9.5703125" style="280" bestFit="1" customWidth="1"/>
    <col min="7911" max="7911" width="9.5703125" style="280" customWidth="1"/>
    <col min="7912" max="7918" width="9.5703125" style="280" bestFit="1" customWidth="1"/>
    <col min="7919" max="7919" width="9.42578125" style="280" customWidth="1"/>
    <col min="7920" max="7935" width="9.5703125" style="280" bestFit="1" customWidth="1"/>
    <col min="7936" max="7937" width="12.5703125" style="280" bestFit="1" customWidth="1"/>
    <col min="7938" max="7938" width="11.42578125" style="280" bestFit="1" customWidth="1"/>
    <col min="7939" max="7939" width="11" style="280" bestFit="1" customWidth="1"/>
    <col min="7940" max="7940" width="11.7109375" style="280" bestFit="1" customWidth="1"/>
    <col min="7941" max="8129" width="9.140625" style="280"/>
    <col min="8130" max="8130" width="6.7109375" style="280" customWidth="1"/>
    <col min="8131" max="8131" width="39.140625" style="280" customWidth="1"/>
    <col min="8132" max="8132" width="9.140625" style="280"/>
    <col min="8133" max="8133" width="8" style="280" customWidth="1"/>
    <col min="8134" max="8134" width="12.7109375" style="280" customWidth="1"/>
    <col min="8135" max="8135" width="12" style="280" customWidth="1"/>
    <col min="8136" max="8136" width="12.85546875" style="280" customWidth="1"/>
    <col min="8137" max="8137" width="11.42578125" style="280" customWidth="1"/>
    <col min="8138" max="8138" width="10.42578125" style="280" customWidth="1"/>
    <col min="8139" max="8139" width="11.7109375" style="280" customWidth="1"/>
    <col min="8140" max="8140" width="11.140625" style="280" customWidth="1"/>
    <col min="8141" max="8141" width="11.85546875" style="280" bestFit="1" customWidth="1"/>
    <col min="8142" max="8142" width="10.5703125" style="280" bestFit="1" customWidth="1"/>
    <col min="8143" max="8143" width="9.5703125" style="280" bestFit="1" customWidth="1"/>
    <col min="8144" max="8144" width="11.42578125" style="280" customWidth="1"/>
    <col min="8145" max="8145" width="10.5703125" style="280" customWidth="1"/>
    <col min="8146" max="8146" width="7.5703125" style="280" customWidth="1"/>
    <col min="8147" max="8147" width="9.5703125" style="280" bestFit="1" customWidth="1"/>
    <col min="8148" max="8148" width="11" style="280" bestFit="1" customWidth="1"/>
    <col min="8149" max="8149" width="10.140625" style="280" bestFit="1" customWidth="1"/>
    <col min="8150" max="8154" width="9.5703125" style="280" bestFit="1" customWidth="1"/>
    <col min="8155" max="8155" width="10.140625" style="280" bestFit="1" customWidth="1"/>
    <col min="8156" max="8157" width="9.5703125" style="280" bestFit="1" customWidth="1"/>
    <col min="8158" max="8158" width="10.28515625" style="280" customWidth="1"/>
    <col min="8159" max="8166" width="9.5703125" style="280" bestFit="1" customWidth="1"/>
    <col min="8167" max="8167" width="9.5703125" style="280" customWidth="1"/>
    <col min="8168" max="8174" width="9.5703125" style="280" bestFit="1" customWidth="1"/>
    <col min="8175" max="8175" width="9.42578125" style="280" customWidth="1"/>
    <col min="8176" max="8191" width="9.5703125" style="280" bestFit="1" customWidth="1"/>
    <col min="8192" max="8193" width="12.5703125" style="280" bestFit="1" customWidth="1"/>
    <col min="8194" max="8194" width="11.42578125" style="280" bestFit="1" customWidth="1"/>
    <col min="8195" max="8195" width="11" style="280" bestFit="1" customWidth="1"/>
    <col min="8196" max="8196" width="11.7109375" style="280" bestFit="1" customWidth="1"/>
    <col min="8197" max="8385" width="9.140625" style="280"/>
    <col min="8386" max="8386" width="6.7109375" style="280" customWidth="1"/>
    <col min="8387" max="8387" width="39.140625" style="280" customWidth="1"/>
    <col min="8388" max="8388" width="9.140625" style="280"/>
    <col min="8389" max="8389" width="8" style="280" customWidth="1"/>
    <col min="8390" max="8390" width="12.7109375" style="280" customWidth="1"/>
    <col min="8391" max="8391" width="12" style="280" customWidth="1"/>
    <col min="8392" max="8392" width="12.85546875" style="280" customWidth="1"/>
    <col min="8393" max="8393" width="11.42578125" style="280" customWidth="1"/>
    <col min="8394" max="8394" width="10.42578125" style="280" customWidth="1"/>
    <col min="8395" max="8395" width="11.7109375" style="280" customWidth="1"/>
    <col min="8396" max="8396" width="11.140625" style="280" customWidth="1"/>
    <col min="8397" max="8397" width="11.85546875" style="280" bestFit="1" customWidth="1"/>
    <col min="8398" max="8398" width="10.5703125" style="280" bestFit="1" customWidth="1"/>
    <col min="8399" max="8399" width="9.5703125" style="280" bestFit="1" customWidth="1"/>
    <col min="8400" max="8400" width="11.42578125" style="280" customWidth="1"/>
    <col min="8401" max="8401" width="10.5703125" style="280" customWidth="1"/>
    <col min="8402" max="8402" width="7.5703125" style="280" customWidth="1"/>
    <col min="8403" max="8403" width="9.5703125" style="280" bestFit="1" customWidth="1"/>
    <col min="8404" max="8404" width="11" style="280" bestFit="1" customWidth="1"/>
    <col min="8405" max="8405" width="10.140625" style="280" bestFit="1" customWidth="1"/>
    <col min="8406" max="8410" width="9.5703125" style="280" bestFit="1" customWidth="1"/>
    <col min="8411" max="8411" width="10.140625" style="280" bestFit="1" customWidth="1"/>
    <col min="8412" max="8413" width="9.5703125" style="280" bestFit="1" customWidth="1"/>
    <col min="8414" max="8414" width="10.28515625" style="280" customWidth="1"/>
    <col min="8415" max="8422" width="9.5703125" style="280" bestFit="1" customWidth="1"/>
    <col min="8423" max="8423" width="9.5703125" style="280" customWidth="1"/>
    <col min="8424" max="8430" width="9.5703125" style="280" bestFit="1" customWidth="1"/>
    <col min="8431" max="8431" width="9.42578125" style="280" customWidth="1"/>
    <col min="8432" max="8447" width="9.5703125" style="280" bestFit="1" customWidth="1"/>
    <col min="8448" max="8449" width="12.5703125" style="280" bestFit="1" customWidth="1"/>
    <col min="8450" max="8450" width="11.42578125" style="280" bestFit="1" customWidth="1"/>
    <col min="8451" max="8451" width="11" style="280" bestFit="1" customWidth="1"/>
    <col min="8452" max="8452" width="11.7109375" style="280" bestFit="1" customWidth="1"/>
    <col min="8453" max="8641" width="9.140625" style="280"/>
    <col min="8642" max="8642" width="6.7109375" style="280" customWidth="1"/>
    <col min="8643" max="8643" width="39.140625" style="280" customWidth="1"/>
    <col min="8644" max="8644" width="9.140625" style="280"/>
    <col min="8645" max="8645" width="8" style="280" customWidth="1"/>
    <col min="8646" max="8646" width="12.7109375" style="280" customWidth="1"/>
    <col min="8647" max="8647" width="12" style="280" customWidth="1"/>
    <col min="8648" max="8648" width="12.85546875" style="280" customWidth="1"/>
    <col min="8649" max="8649" width="11.42578125" style="280" customWidth="1"/>
    <col min="8650" max="8650" width="10.42578125" style="280" customWidth="1"/>
    <col min="8651" max="8651" width="11.7109375" style="280" customWidth="1"/>
    <col min="8652" max="8652" width="11.140625" style="280" customWidth="1"/>
    <col min="8653" max="8653" width="11.85546875" style="280" bestFit="1" customWidth="1"/>
    <col min="8654" max="8654" width="10.5703125" style="280" bestFit="1" customWidth="1"/>
    <col min="8655" max="8655" width="9.5703125" style="280" bestFit="1" customWidth="1"/>
    <col min="8656" max="8656" width="11.42578125" style="280" customWidth="1"/>
    <col min="8657" max="8657" width="10.5703125" style="280" customWidth="1"/>
    <col min="8658" max="8658" width="7.5703125" style="280" customWidth="1"/>
    <col min="8659" max="8659" width="9.5703125" style="280" bestFit="1" customWidth="1"/>
    <col min="8660" max="8660" width="11" style="280" bestFit="1" customWidth="1"/>
    <col min="8661" max="8661" width="10.140625" style="280" bestFit="1" customWidth="1"/>
    <col min="8662" max="8666" width="9.5703125" style="280" bestFit="1" customWidth="1"/>
    <col min="8667" max="8667" width="10.140625" style="280" bestFit="1" customWidth="1"/>
    <col min="8668" max="8669" width="9.5703125" style="280" bestFit="1" customWidth="1"/>
    <col min="8670" max="8670" width="10.28515625" style="280" customWidth="1"/>
    <col min="8671" max="8678" width="9.5703125" style="280" bestFit="1" customWidth="1"/>
    <col min="8679" max="8679" width="9.5703125" style="280" customWidth="1"/>
    <col min="8680" max="8686" width="9.5703125" style="280" bestFit="1" customWidth="1"/>
    <col min="8687" max="8687" width="9.42578125" style="280" customWidth="1"/>
    <col min="8688" max="8703" width="9.5703125" style="280" bestFit="1" customWidth="1"/>
    <col min="8704" max="8705" width="12.5703125" style="280" bestFit="1" customWidth="1"/>
    <col min="8706" max="8706" width="11.42578125" style="280" bestFit="1" customWidth="1"/>
    <col min="8707" max="8707" width="11" style="280" bestFit="1" customWidth="1"/>
    <col min="8708" max="8708" width="11.7109375" style="280" bestFit="1" customWidth="1"/>
    <col min="8709" max="8897" width="9.140625" style="280"/>
    <col min="8898" max="8898" width="6.7109375" style="280" customWidth="1"/>
    <col min="8899" max="8899" width="39.140625" style="280" customWidth="1"/>
    <col min="8900" max="8900" width="9.140625" style="280"/>
    <col min="8901" max="8901" width="8" style="280" customWidth="1"/>
    <col min="8902" max="8902" width="12.7109375" style="280" customWidth="1"/>
    <col min="8903" max="8903" width="12" style="280" customWidth="1"/>
    <col min="8904" max="8904" width="12.85546875" style="280" customWidth="1"/>
    <col min="8905" max="8905" width="11.42578125" style="280" customWidth="1"/>
    <col min="8906" max="8906" width="10.42578125" style="280" customWidth="1"/>
    <col min="8907" max="8907" width="11.7109375" style="280" customWidth="1"/>
    <col min="8908" max="8908" width="11.140625" style="280" customWidth="1"/>
    <col min="8909" max="8909" width="11.85546875" style="280" bestFit="1" customWidth="1"/>
    <col min="8910" max="8910" width="10.5703125" style="280" bestFit="1" customWidth="1"/>
    <col min="8911" max="8911" width="9.5703125" style="280" bestFit="1" customWidth="1"/>
    <col min="8912" max="8912" width="11.42578125" style="280" customWidth="1"/>
    <col min="8913" max="8913" width="10.5703125" style="280" customWidth="1"/>
    <col min="8914" max="8914" width="7.5703125" style="280" customWidth="1"/>
    <col min="8915" max="8915" width="9.5703125" style="280" bestFit="1" customWidth="1"/>
    <col min="8916" max="8916" width="11" style="280" bestFit="1" customWidth="1"/>
    <col min="8917" max="8917" width="10.140625" style="280" bestFit="1" customWidth="1"/>
    <col min="8918" max="8922" width="9.5703125" style="280" bestFit="1" customWidth="1"/>
    <col min="8923" max="8923" width="10.140625" style="280" bestFit="1" customWidth="1"/>
    <col min="8924" max="8925" width="9.5703125" style="280" bestFit="1" customWidth="1"/>
    <col min="8926" max="8926" width="10.28515625" style="280" customWidth="1"/>
    <col min="8927" max="8934" width="9.5703125" style="280" bestFit="1" customWidth="1"/>
    <col min="8935" max="8935" width="9.5703125" style="280" customWidth="1"/>
    <col min="8936" max="8942" width="9.5703125" style="280" bestFit="1" customWidth="1"/>
    <col min="8943" max="8943" width="9.42578125" style="280" customWidth="1"/>
    <col min="8944" max="8959" width="9.5703125" style="280" bestFit="1" customWidth="1"/>
    <col min="8960" max="8961" width="12.5703125" style="280" bestFit="1" customWidth="1"/>
    <col min="8962" max="8962" width="11.42578125" style="280" bestFit="1" customWidth="1"/>
    <col min="8963" max="8963" width="11" style="280" bestFit="1" customWidth="1"/>
    <col min="8964" max="8964" width="11.7109375" style="280" bestFit="1" customWidth="1"/>
    <col min="8965" max="9153" width="9.140625" style="280"/>
    <col min="9154" max="9154" width="6.7109375" style="280" customWidth="1"/>
    <col min="9155" max="9155" width="39.140625" style="280" customWidth="1"/>
    <col min="9156" max="9156" width="9.140625" style="280"/>
    <col min="9157" max="9157" width="8" style="280" customWidth="1"/>
    <col min="9158" max="9158" width="12.7109375" style="280" customWidth="1"/>
    <col min="9159" max="9159" width="12" style="280" customWidth="1"/>
    <col min="9160" max="9160" width="12.85546875" style="280" customWidth="1"/>
    <col min="9161" max="9161" width="11.42578125" style="280" customWidth="1"/>
    <col min="9162" max="9162" width="10.42578125" style="280" customWidth="1"/>
    <col min="9163" max="9163" width="11.7109375" style="280" customWidth="1"/>
    <col min="9164" max="9164" width="11.140625" style="280" customWidth="1"/>
    <col min="9165" max="9165" width="11.85546875" style="280" bestFit="1" customWidth="1"/>
    <col min="9166" max="9166" width="10.5703125" style="280" bestFit="1" customWidth="1"/>
    <col min="9167" max="9167" width="9.5703125" style="280" bestFit="1" customWidth="1"/>
    <col min="9168" max="9168" width="11.42578125" style="280" customWidth="1"/>
    <col min="9169" max="9169" width="10.5703125" style="280" customWidth="1"/>
    <col min="9170" max="9170" width="7.5703125" style="280" customWidth="1"/>
    <col min="9171" max="9171" width="9.5703125" style="280" bestFit="1" customWidth="1"/>
    <col min="9172" max="9172" width="11" style="280" bestFit="1" customWidth="1"/>
    <col min="9173" max="9173" width="10.140625" style="280" bestFit="1" customWidth="1"/>
    <col min="9174" max="9178" width="9.5703125" style="280" bestFit="1" customWidth="1"/>
    <col min="9179" max="9179" width="10.140625" style="280" bestFit="1" customWidth="1"/>
    <col min="9180" max="9181" width="9.5703125" style="280" bestFit="1" customWidth="1"/>
    <col min="9182" max="9182" width="10.28515625" style="280" customWidth="1"/>
    <col min="9183" max="9190" width="9.5703125" style="280" bestFit="1" customWidth="1"/>
    <col min="9191" max="9191" width="9.5703125" style="280" customWidth="1"/>
    <col min="9192" max="9198" width="9.5703125" style="280" bestFit="1" customWidth="1"/>
    <col min="9199" max="9199" width="9.42578125" style="280" customWidth="1"/>
    <col min="9200" max="9215" width="9.5703125" style="280" bestFit="1" customWidth="1"/>
    <col min="9216" max="9217" width="12.5703125" style="280" bestFit="1" customWidth="1"/>
    <col min="9218" max="9218" width="11.42578125" style="280" bestFit="1" customWidth="1"/>
    <col min="9219" max="9219" width="11" style="280" bestFit="1" customWidth="1"/>
    <col min="9220" max="9220" width="11.7109375" style="280" bestFit="1" customWidth="1"/>
    <col min="9221" max="9409" width="9.140625" style="280"/>
    <col min="9410" max="9410" width="6.7109375" style="280" customWidth="1"/>
    <col min="9411" max="9411" width="39.140625" style="280" customWidth="1"/>
    <col min="9412" max="9412" width="9.140625" style="280"/>
    <col min="9413" max="9413" width="8" style="280" customWidth="1"/>
    <col min="9414" max="9414" width="12.7109375" style="280" customWidth="1"/>
    <col min="9415" max="9415" width="12" style="280" customWidth="1"/>
    <col min="9416" max="9416" width="12.85546875" style="280" customWidth="1"/>
    <col min="9417" max="9417" width="11.42578125" style="280" customWidth="1"/>
    <col min="9418" max="9418" width="10.42578125" style="280" customWidth="1"/>
    <col min="9419" max="9419" width="11.7109375" style="280" customWidth="1"/>
    <col min="9420" max="9420" width="11.140625" style="280" customWidth="1"/>
    <col min="9421" max="9421" width="11.85546875" style="280" bestFit="1" customWidth="1"/>
    <col min="9422" max="9422" width="10.5703125" style="280" bestFit="1" customWidth="1"/>
    <col min="9423" max="9423" width="9.5703125" style="280" bestFit="1" customWidth="1"/>
    <col min="9424" max="9424" width="11.42578125" style="280" customWidth="1"/>
    <col min="9425" max="9425" width="10.5703125" style="280" customWidth="1"/>
    <col min="9426" max="9426" width="7.5703125" style="280" customWidth="1"/>
    <col min="9427" max="9427" width="9.5703125" style="280" bestFit="1" customWidth="1"/>
    <col min="9428" max="9428" width="11" style="280" bestFit="1" customWidth="1"/>
    <col min="9429" max="9429" width="10.140625" style="280" bestFit="1" customWidth="1"/>
    <col min="9430" max="9434" width="9.5703125" style="280" bestFit="1" customWidth="1"/>
    <col min="9435" max="9435" width="10.140625" style="280" bestFit="1" customWidth="1"/>
    <col min="9436" max="9437" width="9.5703125" style="280" bestFit="1" customWidth="1"/>
    <col min="9438" max="9438" width="10.28515625" style="280" customWidth="1"/>
    <col min="9439" max="9446" width="9.5703125" style="280" bestFit="1" customWidth="1"/>
    <col min="9447" max="9447" width="9.5703125" style="280" customWidth="1"/>
    <col min="9448" max="9454" width="9.5703125" style="280" bestFit="1" customWidth="1"/>
    <col min="9455" max="9455" width="9.42578125" style="280" customWidth="1"/>
    <col min="9456" max="9471" width="9.5703125" style="280" bestFit="1" customWidth="1"/>
    <col min="9472" max="9473" width="12.5703125" style="280" bestFit="1" customWidth="1"/>
    <col min="9474" max="9474" width="11.42578125" style="280" bestFit="1" customWidth="1"/>
    <col min="9475" max="9475" width="11" style="280" bestFit="1" customWidth="1"/>
    <col min="9476" max="9476" width="11.7109375" style="280" bestFit="1" customWidth="1"/>
    <col min="9477" max="9665" width="9.140625" style="280"/>
    <col min="9666" max="9666" width="6.7109375" style="280" customWidth="1"/>
    <col min="9667" max="9667" width="39.140625" style="280" customWidth="1"/>
    <col min="9668" max="9668" width="9.140625" style="280"/>
    <col min="9669" max="9669" width="8" style="280" customWidth="1"/>
    <col min="9670" max="9670" width="12.7109375" style="280" customWidth="1"/>
    <col min="9671" max="9671" width="12" style="280" customWidth="1"/>
    <col min="9672" max="9672" width="12.85546875" style="280" customWidth="1"/>
    <col min="9673" max="9673" width="11.42578125" style="280" customWidth="1"/>
    <col min="9674" max="9674" width="10.42578125" style="280" customWidth="1"/>
    <col min="9675" max="9675" width="11.7109375" style="280" customWidth="1"/>
    <col min="9676" max="9676" width="11.140625" style="280" customWidth="1"/>
    <col min="9677" max="9677" width="11.85546875" style="280" bestFit="1" customWidth="1"/>
    <col min="9678" max="9678" width="10.5703125" style="280" bestFit="1" customWidth="1"/>
    <col min="9679" max="9679" width="9.5703125" style="280" bestFit="1" customWidth="1"/>
    <col min="9680" max="9680" width="11.42578125" style="280" customWidth="1"/>
    <col min="9681" max="9681" width="10.5703125" style="280" customWidth="1"/>
    <col min="9682" max="9682" width="7.5703125" style="280" customWidth="1"/>
    <col min="9683" max="9683" width="9.5703125" style="280" bestFit="1" customWidth="1"/>
    <col min="9684" max="9684" width="11" style="280" bestFit="1" customWidth="1"/>
    <col min="9685" max="9685" width="10.140625" style="280" bestFit="1" customWidth="1"/>
    <col min="9686" max="9690" width="9.5703125" style="280" bestFit="1" customWidth="1"/>
    <col min="9691" max="9691" width="10.140625" style="280" bestFit="1" customWidth="1"/>
    <col min="9692" max="9693" width="9.5703125" style="280" bestFit="1" customWidth="1"/>
    <col min="9694" max="9694" width="10.28515625" style="280" customWidth="1"/>
    <col min="9695" max="9702" width="9.5703125" style="280" bestFit="1" customWidth="1"/>
    <col min="9703" max="9703" width="9.5703125" style="280" customWidth="1"/>
    <col min="9704" max="9710" width="9.5703125" style="280" bestFit="1" customWidth="1"/>
    <col min="9711" max="9711" width="9.42578125" style="280" customWidth="1"/>
    <col min="9712" max="9727" width="9.5703125" style="280" bestFit="1" customWidth="1"/>
    <col min="9728" max="9729" width="12.5703125" style="280" bestFit="1" customWidth="1"/>
    <col min="9730" max="9730" width="11.42578125" style="280" bestFit="1" customWidth="1"/>
    <col min="9731" max="9731" width="11" style="280" bestFit="1" customWidth="1"/>
    <col min="9732" max="9732" width="11.7109375" style="280" bestFit="1" customWidth="1"/>
    <col min="9733" max="9921" width="9.140625" style="280"/>
    <col min="9922" max="9922" width="6.7109375" style="280" customWidth="1"/>
    <col min="9923" max="9923" width="39.140625" style="280" customWidth="1"/>
    <col min="9924" max="9924" width="9.140625" style="280"/>
    <col min="9925" max="9925" width="8" style="280" customWidth="1"/>
    <col min="9926" max="9926" width="12.7109375" style="280" customWidth="1"/>
    <col min="9927" max="9927" width="12" style="280" customWidth="1"/>
    <col min="9928" max="9928" width="12.85546875" style="280" customWidth="1"/>
    <col min="9929" max="9929" width="11.42578125" style="280" customWidth="1"/>
    <col min="9930" max="9930" width="10.42578125" style="280" customWidth="1"/>
    <col min="9931" max="9931" width="11.7109375" style="280" customWidth="1"/>
    <col min="9932" max="9932" width="11.140625" style="280" customWidth="1"/>
    <col min="9933" max="9933" width="11.85546875" style="280" bestFit="1" customWidth="1"/>
    <col min="9934" max="9934" width="10.5703125" style="280" bestFit="1" customWidth="1"/>
    <col min="9935" max="9935" width="9.5703125" style="280" bestFit="1" customWidth="1"/>
    <col min="9936" max="9936" width="11.42578125" style="280" customWidth="1"/>
    <col min="9937" max="9937" width="10.5703125" style="280" customWidth="1"/>
    <col min="9938" max="9938" width="7.5703125" style="280" customWidth="1"/>
    <col min="9939" max="9939" width="9.5703125" style="280" bestFit="1" customWidth="1"/>
    <col min="9940" max="9940" width="11" style="280" bestFit="1" customWidth="1"/>
    <col min="9941" max="9941" width="10.140625" style="280" bestFit="1" customWidth="1"/>
    <col min="9942" max="9946" width="9.5703125" style="280" bestFit="1" customWidth="1"/>
    <col min="9947" max="9947" width="10.140625" style="280" bestFit="1" customWidth="1"/>
    <col min="9948" max="9949" width="9.5703125" style="280" bestFit="1" customWidth="1"/>
    <col min="9950" max="9950" width="10.28515625" style="280" customWidth="1"/>
    <col min="9951" max="9958" width="9.5703125" style="280" bestFit="1" customWidth="1"/>
    <col min="9959" max="9959" width="9.5703125" style="280" customWidth="1"/>
    <col min="9960" max="9966" width="9.5703125" style="280" bestFit="1" customWidth="1"/>
    <col min="9967" max="9967" width="9.42578125" style="280" customWidth="1"/>
    <col min="9968" max="9983" width="9.5703125" style="280" bestFit="1" customWidth="1"/>
    <col min="9984" max="9985" width="12.5703125" style="280" bestFit="1" customWidth="1"/>
    <col min="9986" max="9986" width="11.42578125" style="280" bestFit="1" customWidth="1"/>
    <col min="9987" max="9987" width="11" style="280" bestFit="1" customWidth="1"/>
    <col min="9988" max="9988" width="11.7109375" style="280" bestFit="1" customWidth="1"/>
    <col min="9989" max="10177" width="9.140625" style="280"/>
    <col min="10178" max="10178" width="6.7109375" style="280" customWidth="1"/>
    <col min="10179" max="10179" width="39.140625" style="280" customWidth="1"/>
    <col min="10180" max="10180" width="9.140625" style="280"/>
    <col min="10181" max="10181" width="8" style="280" customWidth="1"/>
    <col min="10182" max="10182" width="12.7109375" style="280" customWidth="1"/>
    <col min="10183" max="10183" width="12" style="280" customWidth="1"/>
    <col min="10184" max="10184" width="12.85546875" style="280" customWidth="1"/>
    <col min="10185" max="10185" width="11.42578125" style="280" customWidth="1"/>
    <col min="10186" max="10186" width="10.42578125" style="280" customWidth="1"/>
    <col min="10187" max="10187" width="11.7109375" style="280" customWidth="1"/>
    <col min="10188" max="10188" width="11.140625" style="280" customWidth="1"/>
    <col min="10189" max="10189" width="11.85546875" style="280" bestFit="1" customWidth="1"/>
    <col min="10190" max="10190" width="10.5703125" style="280" bestFit="1" customWidth="1"/>
    <col min="10191" max="10191" width="9.5703125" style="280" bestFit="1" customWidth="1"/>
    <col min="10192" max="10192" width="11.42578125" style="280" customWidth="1"/>
    <col min="10193" max="10193" width="10.5703125" style="280" customWidth="1"/>
    <col min="10194" max="10194" width="7.5703125" style="280" customWidth="1"/>
    <col min="10195" max="10195" width="9.5703125" style="280" bestFit="1" customWidth="1"/>
    <col min="10196" max="10196" width="11" style="280" bestFit="1" customWidth="1"/>
    <col min="10197" max="10197" width="10.140625" style="280" bestFit="1" customWidth="1"/>
    <col min="10198" max="10202" width="9.5703125" style="280" bestFit="1" customWidth="1"/>
    <col min="10203" max="10203" width="10.140625" style="280" bestFit="1" customWidth="1"/>
    <col min="10204" max="10205" width="9.5703125" style="280" bestFit="1" customWidth="1"/>
    <col min="10206" max="10206" width="10.28515625" style="280" customWidth="1"/>
    <col min="10207" max="10214" width="9.5703125" style="280" bestFit="1" customWidth="1"/>
    <col min="10215" max="10215" width="9.5703125" style="280" customWidth="1"/>
    <col min="10216" max="10222" width="9.5703125" style="280" bestFit="1" customWidth="1"/>
    <col min="10223" max="10223" width="9.42578125" style="280" customWidth="1"/>
    <col min="10224" max="10239" width="9.5703125" style="280" bestFit="1" customWidth="1"/>
    <col min="10240" max="10241" width="12.5703125" style="280" bestFit="1" customWidth="1"/>
    <col min="10242" max="10242" width="11.42578125" style="280" bestFit="1" customWidth="1"/>
    <col min="10243" max="10243" width="11" style="280" bestFit="1" customWidth="1"/>
    <col min="10244" max="10244" width="11.7109375" style="280" bestFit="1" customWidth="1"/>
    <col min="10245" max="10433" width="9.140625" style="280"/>
    <col min="10434" max="10434" width="6.7109375" style="280" customWidth="1"/>
    <col min="10435" max="10435" width="39.140625" style="280" customWidth="1"/>
    <col min="10436" max="10436" width="9.140625" style="280"/>
    <col min="10437" max="10437" width="8" style="280" customWidth="1"/>
    <col min="10438" max="10438" width="12.7109375" style="280" customWidth="1"/>
    <col min="10439" max="10439" width="12" style="280" customWidth="1"/>
    <col min="10440" max="10440" width="12.85546875" style="280" customWidth="1"/>
    <col min="10441" max="10441" width="11.42578125" style="280" customWidth="1"/>
    <col min="10442" max="10442" width="10.42578125" style="280" customWidth="1"/>
    <col min="10443" max="10443" width="11.7109375" style="280" customWidth="1"/>
    <col min="10444" max="10444" width="11.140625" style="280" customWidth="1"/>
    <col min="10445" max="10445" width="11.85546875" style="280" bestFit="1" customWidth="1"/>
    <col min="10446" max="10446" width="10.5703125" style="280" bestFit="1" customWidth="1"/>
    <col min="10447" max="10447" width="9.5703125" style="280" bestFit="1" customWidth="1"/>
    <col min="10448" max="10448" width="11.42578125" style="280" customWidth="1"/>
    <col min="10449" max="10449" width="10.5703125" style="280" customWidth="1"/>
    <col min="10450" max="10450" width="7.5703125" style="280" customWidth="1"/>
    <col min="10451" max="10451" width="9.5703125" style="280" bestFit="1" customWidth="1"/>
    <col min="10452" max="10452" width="11" style="280" bestFit="1" customWidth="1"/>
    <col min="10453" max="10453" width="10.140625" style="280" bestFit="1" customWidth="1"/>
    <col min="10454" max="10458" width="9.5703125" style="280" bestFit="1" customWidth="1"/>
    <col min="10459" max="10459" width="10.140625" style="280" bestFit="1" customWidth="1"/>
    <col min="10460" max="10461" width="9.5703125" style="280" bestFit="1" customWidth="1"/>
    <col min="10462" max="10462" width="10.28515625" style="280" customWidth="1"/>
    <col min="10463" max="10470" width="9.5703125" style="280" bestFit="1" customWidth="1"/>
    <col min="10471" max="10471" width="9.5703125" style="280" customWidth="1"/>
    <col min="10472" max="10478" width="9.5703125" style="280" bestFit="1" customWidth="1"/>
    <col min="10479" max="10479" width="9.42578125" style="280" customWidth="1"/>
    <col min="10480" max="10495" width="9.5703125" style="280" bestFit="1" customWidth="1"/>
    <col min="10496" max="10497" width="12.5703125" style="280" bestFit="1" customWidth="1"/>
    <col min="10498" max="10498" width="11.42578125" style="280" bestFit="1" customWidth="1"/>
    <col min="10499" max="10499" width="11" style="280" bestFit="1" customWidth="1"/>
    <col min="10500" max="10500" width="11.7109375" style="280" bestFit="1" customWidth="1"/>
    <col min="10501" max="10689" width="9.140625" style="280"/>
    <col min="10690" max="10690" width="6.7109375" style="280" customWidth="1"/>
    <col min="10691" max="10691" width="39.140625" style="280" customWidth="1"/>
    <col min="10692" max="10692" width="9.140625" style="280"/>
    <col min="10693" max="10693" width="8" style="280" customWidth="1"/>
    <col min="10694" max="10694" width="12.7109375" style="280" customWidth="1"/>
    <col min="10695" max="10695" width="12" style="280" customWidth="1"/>
    <col min="10696" max="10696" width="12.85546875" style="280" customWidth="1"/>
    <col min="10697" max="10697" width="11.42578125" style="280" customWidth="1"/>
    <col min="10698" max="10698" width="10.42578125" style="280" customWidth="1"/>
    <col min="10699" max="10699" width="11.7109375" style="280" customWidth="1"/>
    <col min="10700" max="10700" width="11.140625" style="280" customWidth="1"/>
    <col min="10701" max="10701" width="11.85546875" style="280" bestFit="1" customWidth="1"/>
    <col min="10702" max="10702" width="10.5703125" style="280" bestFit="1" customWidth="1"/>
    <col min="10703" max="10703" width="9.5703125" style="280" bestFit="1" customWidth="1"/>
    <col min="10704" max="10704" width="11.42578125" style="280" customWidth="1"/>
    <col min="10705" max="10705" width="10.5703125" style="280" customWidth="1"/>
    <col min="10706" max="10706" width="7.5703125" style="280" customWidth="1"/>
    <col min="10707" max="10707" width="9.5703125" style="280" bestFit="1" customWidth="1"/>
    <col min="10708" max="10708" width="11" style="280" bestFit="1" customWidth="1"/>
    <col min="10709" max="10709" width="10.140625" style="280" bestFit="1" customWidth="1"/>
    <col min="10710" max="10714" width="9.5703125" style="280" bestFit="1" customWidth="1"/>
    <col min="10715" max="10715" width="10.140625" style="280" bestFit="1" customWidth="1"/>
    <col min="10716" max="10717" width="9.5703125" style="280" bestFit="1" customWidth="1"/>
    <col min="10718" max="10718" width="10.28515625" style="280" customWidth="1"/>
    <col min="10719" max="10726" width="9.5703125" style="280" bestFit="1" customWidth="1"/>
    <col min="10727" max="10727" width="9.5703125" style="280" customWidth="1"/>
    <col min="10728" max="10734" width="9.5703125" style="280" bestFit="1" customWidth="1"/>
    <col min="10735" max="10735" width="9.42578125" style="280" customWidth="1"/>
    <col min="10736" max="10751" width="9.5703125" style="280" bestFit="1" customWidth="1"/>
    <col min="10752" max="10753" width="12.5703125" style="280" bestFit="1" customWidth="1"/>
    <col min="10754" max="10754" width="11.42578125" style="280" bestFit="1" customWidth="1"/>
    <col min="10755" max="10755" width="11" style="280" bestFit="1" customWidth="1"/>
    <col min="10756" max="10756" width="11.7109375" style="280" bestFit="1" customWidth="1"/>
    <col min="10757" max="10945" width="9.140625" style="280"/>
    <col min="10946" max="10946" width="6.7109375" style="280" customWidth="1"/>
    <col min="10947" max="10947" width="39.140625" style="280" customWidth="1"/>
    <col min="10948" max="10948" width="9.140625" style="280"/>
    <col min="10949" max="10949" width="8" style="280" customWidth="1"/>
    <col min="10950" max="10950" width="12.7109375" style="280" customWidth="1"/>
    <col min="10951" max="10951" width="12" style="280" customWidth="1"/>
    <col min="10952" max="10952" width="12.85546875" style="280" customWidth="1"/>
    <col min="10953" max="10953" width="11.42578125" style="280" customWidth="1"/>
    <col min="10954" max="10954" width="10.42578125" style="280" customWidth="1"/>
    <col min="10955" max="10955" width="11.7109375" style="280" customWidth="1"/>
    <col min="10956" max="10956" width="11.140625" style="280" customWidth="1"/>
    <col min="10957" max="10957" width="11.85546875" style="280" bestFit="1" customWidth="1"/>
    <col min="10958" max="10958" width="10.5703125" style="280" bestFit="1" customWidth="1"/>
    <col min="10959" max="10959" width="9.5703125" style="280" bestFit="1" customWidth="1"/>
    <col min="10960" max="10960" width="11.42578125" style="280" customWidth="1"/>
    <col min="10961" max="10961" width="10.5703125" style="280" customWidth="1"/>
    <col min="10962" max="10962" width="7.5703125" style="280" customWidth="1"/>
    <col min="10963" max="10963" width="9.5703125" style="280" bestFit="1" customWidth="1"/>
    <col min="10964" max="10964" width="11" style="280" bestFit="1" customWidth="1"/>
    <col min="10965" max="10965" width="10.140625" style="280" bestFit="1" customWidth="1"/>
    <col min="10966" max="10970" width="9.5703125" style="280" bestFit="1" customWidth="1"/>
    <col min="10971" max="10971" width="10.140625" style="280" bestFit="1" customWidth="1"/>
    <col min="10972" max="10973" width="9.5703125" style="280" bestFit="1" customWidth="1"/>
    <col min="10974" max="10974" width="10.28515625" style="280" customWidth="1"/>
    <col min="10975" max="10982" width="9.5703125" style="280" bestFit="1" customWidth="1"/>
    <col min="10983" max="10983" width="9.5703125" style="280" customWidth="1"/>
    <col min="10984" max="10990" width="9.5703125" style="280" bestFit="1" customWidth="1"/>
    <col min="10991" max="10991" width="9.42578125" style="280" customWidth="1"/>
    <col min="10992" max="11007" width="9.5703125" style="280" bestFit="1" customWidth="1"/>
    <col min="11008" max="11009" width="12.5703125" style="280" bestFit="1" customWidth="1"/>
    <col min="11010" max="11010" width="11.42578125" style="280" bestFit="1" customWidth="1"/>
    <col min="11011" max="11011" width="11" style="280" bestFit="1" customWidth="1"/>
    <col min="11012" max="11012" width="11.7109375" style="280" bestFit="1" customWidth="1"/>
    <col min="11013" max="11201" width="9.140625" style="280"/>
    <col min="11202" max="11202" width="6.7109375" style="280" customWidth="1"/>
    <col min="11203" max="11203" width="39.140625" style="280" customWidth="1"/>
    <col min="11204" max="11204" width="9.140625" style="280"/>
    <col min="11205" max="11205" width="8" style="280" customWidth="1"/>
    <col min="11206" max="11206" width="12.7109375" style="280" customWidth="1"/>
    <col min="11207" max="11207" width="12" style="280" customWidth="1"/>
    <col min="11208" max="11208" width="12.85546875" style="280" customWidth="1"/>
    <col min="11209" max="11209" width="11.42578125" style="280" customWidth="1"/>
    <col min="11210" max="11210" width="10.42578125" style="280" customWidth="1"/>
    <col min="11211" max="11211" width="11.7109375" style="280" customWidth="1"/>
    <col min="11212" max="11212" width="11.140625" style="280" customWidth="1"/>
    <col min="11213" max="11213" width="11.85546875" style="280" bestFit="1" customWidth="1"/>
    <col min="11214" max="11214" width="10.5703125" style="280" bestFit="1" customWidth="1"/>
    <col min="11215" max="11215" width="9.5703125" style="280" bestFit="1" customWidth="1"/>
    <col min="11216" max="11216" width="11.42578125" style="280" customWidth="1"/>
    <col min="11217" max="11217" width="10.5703125" style="280" customWidth="1"/>
    <col min="11218" max="11218" width="7.5703125" style="280" customWidth="1"/>
    <col min="11219" max="11219" width="9.5703125" style="280" bestFit="1" customWidth="1"/>
    <col min="11220" max="11220" width="11" style="280" bestFit="1" customWidth="1"/>
    <col min="11221" max="11221" width="10.140625" style="280" bestFit="1" customWidth="1"/>
    <col min="11222" max="11226" width="9.5703125" style="280" bestFit="1" customWidth="1"/>
    <col min="11227" max="11227" width="10.140625" style="280" bestFit="1" customWidth="1"/>
    <col min="11228" max="11229" width="9.5703125" style="280" bestFit="1" customWidth="1"/>
    <col min="11230" max="11230" width="10.28515625" style="280" customWidth="1"/>
    <col min="11231" max="11238" width="9.5703125" style="280" bestFit="1" customWidth="1"/>
    <col min="11239" max="11239" width="9.5703125" style="280" customWidth="1"/>
    <col min="11240" max="11246" width="9.5703125" style="280" bestFit="1" customWidth="1"/>
    <col min="11247" max="11247" width="9.42578125" style="280" customWidth="1"/>
    <col min="11248" max="11263" width="9.5703125" style="280" bestFit="1" customWidth="1"/>
    <col min="11264" max="11265" width="12.5703125" style="280" bestFit="1" customWidth="1"/>
    <col min="11266" max="11266" width="11.42578125" style="280" bestFit="1" customWidth="1"/>
    <col min="11267" max="11267" width="11" style="280" bestFit="1" customWidth="1"/>
    <col min="11268" max="11268" width="11.7109375" style="280" bestFit="1" customWidth="1"/>
    <col min="11269" max="11457" width="9.140625" style="280"/>
    <col min="11458" max="11458" width="6.7109375" style="280" customWidth="1"/>
    <col min="11459" max="11459" width="39.140625" style="280" customWidth="1"/>
    <col min="11460" max="11460" width="9.140625" style="280"/>
    <col min="11461" max="11461" width="8" style="280" customWidth="1"/>
    <col min="11462" max="11462" width="12.7109375" style="280" customWidth="1"/>
    <col min="11463" max="11463" width="12" style="280" customWidth="1"/>
    <col min="11464" max="11464" width="12.85546875" style="280" customWidth="1"/>
    <col min="11465" max="11465" width="11.42578125" style="280" customWidth="1"/>
    <col min="11466" max="11466" width="10.42578125" style="280" customWidth="1"/>
    <col min="11467" max="11467" width="11.7109375" style="280" customWidth="1"/>
    <col min="11468" max="11468" width="11.140625" style="280" customWidth="1"/>
    <col min="11469" max="11469" width="11.85546875" style="280" bestFit="1" customWidth="1"/>
    <col min="11470" max="11470" width="10.5703125" style="280" bestFit="1" customWidth="1"/>
    <col min="11471" max="11471" width="9.5703125" style="280" bestFit="1" customWidth="1"/>
    <col min="11472" max="11472" width="11.42578125" style="280" customWidth="1"/>
    <col min="11473" max="11473" width="10.5703125" style="280" customWidth="1"/>
    <col min="11474" max="11474" width="7.5703125" style="280" customWidth="1"/>
    <col min="11475" max="11475" width="9.5703125" style="280" bestFit="1" customWidth="1"/>
    <col min="11476" max="11476" width="11" style="280" bestFit="1" customWidth="1"/>
    <col min="11477" max="11477" width="10.140625" style="280" bestFit="1" customWidth="1"/>
    <col min="11478" max="11482" width="9.5703125" style="280" bestFit="1" customWidth="1"/>
    <col min="11483" max="11483" width="10.140625" style="280" bestFit="1" customWidth="1"/>
    <col min="11484" max="11485" width="9.5703125" style="280" bestFit="1" customWidth="1"/>
    <col min="11486" max="11486" width="10.28515625" style="280" customWidth="1"/>
    <col min="11487" max="11494" width="9.5703125" style="280" bestFit="1" customWidth="1"/>
    <col min="11495" max="11495" width="9.5703125" style="280" customWidth="1"/>
    <col min="11496" max="11502" width="9.5703125" style="280" bestFit="1" customWidth="1"/>
    <col min="11503" max="11503" width="9.42578125" style="280" customWidth="1"/>
    <col min="11504" max="11519" width="9.5703125" style="280" bestFit="1" customWidth="1"/>
    <col min="11520" max="11521" width="12.5703125" style="280" bestFit="1" customWidth="1"/>
    <col min="11522" max="11522" width="11.42578125" style="280" bestFit="1" customWidth="1"/>
    <col min="11523" max="11523" width="11" style="280" bestFit="1" customWidth="1"/>
    <col min="11524" max="11524" width="11.7109375" style="280" bestFit="1" customWidth="1"/>
    <col min="11525" max="11713" width="9.140625" style="280"/>
    <col min="11714" max="11714" width="6.7109375" style="280" customWidth="1"/>
    <col min="11715" max="11715" width="39.140625" style="280" customWidth="1"/>
    <col min="11716" max="11716" width="9.140625" style="280"/>
    <col min="11717" max="11717" width="8" style="280" customWidth="1"/>
    <col min="11718" max="11718" width="12.7109375" style="280" customWidth="1"/>
    <col min="11719" max="11719" width="12" style="280" customWidth="1"/>
    <col min="11720" max="11720" width="12.85546875" style="280" customWidth="1"/>
    <col min="11721" max="11721" width="11.42578125" style="280" customWidth="1"/>
    <col min="11722" max="11722" width="10.42578125" style="280" customWidth="1"/>
    <col min="11723" max="11723" width="11.7109375" style="280" customWidth="1"/>
    <col min="11724" max="11724" width="11.140625" style="280" customWidth="1"/>
    <col min="11725" max="11725" width="11.85546875" style="280" bestFit="1" customWidth="1"/>
    <col min="11726" max="11726" width="10.5703125" style="280" bestFit="1" customWidth="1"/>
    <col min="11727" max="11727" width="9.5703125" style="280" bestFit="1" customWidth="1"/>
    <col min="11728" max="11728" width="11.42578125" style="280" customWidth="1"/>
    <col min="11729" max="11729" width="10.5703125" style="280" customWidth="1"/>
    <col min="11730" max="11730" width="7.5703125" style="280" customWidth="1"/>
    <col min="11731" max="11731" width="9.5703125" style="280" bestFit="1" customWidth="1"/>
    <col min="11732" max="11732" width="11" style="280" bestFit="1" customWidth="1"/>
    <col min="11733" max="11733" width="10.140625" style="280" bestFit="1" customWidth="1"/>
    <col min="11734" max="11738" width="9.5703125" style="280" bestFit="1" customWidth="1"/>
    <col min="11739" max="11739" width="10.140625" style="280" bestFit="1" customWidth="1"/>
    <col min="11740" max="11741" width="9.5703125" style="280" bestFit="1" customWidth="1"/>
    <col min="11742" max="11742" width="10.28515625" style="280" customWidth="1"/>
    <col min="11743" max="11750" width="9.5703125" style="280" bestFit="1" customWidth="1"/>
    <col min="11751" max="11751" width="9.5703125" style="280" customWidth="1"/>
    <col min="11752" max="11758" width="9.5703125" style="280" bestFit="1" customWidth="1"/>
    <col min="11759" max="11759" width="9.42578125" style="280" customWidth="1"/>
    <col min="11760" max="11775" width="9.5703125" style="280" bestFit="1" customWidth="1"/>
    <col min="11776" max="11777" width="12.5703125" style="280" bestFit="1" customWidth="1"/>
    <col min="11778" max="11778" width="11.42578125" style="280" bestFit="1" customWidth="1"/>
    <col min="11779" max="11779" width="11" style="280" bestFit="1" customWidth="1"/>
    <col min="11780" max="11780" width="11.7109375" style="280" bestFit="1" customWidth="1"/>
    <col min="11781" max="11969" width="9.140625" style="280"/>
    <col min="11970" max="11970" width="6.7109375" style="280" customWidth="1"/>
    <col min="11971" max="11971" width="39.140625" style="280" customWidth="1"/>
    <col min="11972" max="11972" width="9.140625" style="280"/>
    <col min="11973" max="11973" width="8" style="280" customWidth="1"/>
    <col min="11974" max="11974" width="12.7109375" style="280" customWidth="1"/>
    <col min="11975" max="11975" width="12" style="280" customWidth="1"/>
    <col min="11976" max="11976" width="12.85546875" style="280" customWidth="1"/>
    <col min="11977" max="11977" width="11.42578125" style="280" customWidth="1"/>
    <col min="11978" max="11978" width="10.42578125" style="280" customWidth="1"/>
    <col min="11979" max="11979" width="11.7109375" style="280" customWidth="1"/>
    <col min="11980" max="11980" width="11.140625" style="280" customWidth="1"/>
    <col min="11981" max="11981" width="11.85546875" style="280" bestFit="1" customWidth="1"/>
    <col min="11982" max="11982" width="10.5703125" style="280" bestFit="1" customWidth="1"/>
    <col min="11983" max="11983" width="9.5703125" style="280" bestFit="1" customWidth="1"/>
    <col min="11984" max="11984" width="11.42578125" style="280" customWidth="1"/>
    <col min="11985" max="11985" width="10.5703125" style="280" customWidth="1"/>
    <col min="11986" max="11986" width="7.5703125" style="280" customWidth="1"/>
    <col min="11987" max="11987" width="9.5703125" style="280" bestFit="1" customWidth="1"/>
    <col min="11988" max="11988" width="11" style="280" bestFit="1" customWidth="1"/>
    <col min="11989" max="11989" width="10.140625" style="280" bestFit="1" customWidth="1"/>
    <col min="11990" max="11994" width="9.5703125" style="280" bestFit="1" customWidth="1"/>
    <col min="11995" max="11995" width="10.140625" style="280" bestFit="1" customWidth="1"/>
    <col min="11996" max="11997" width="9.5703125" style="280" bestFit="1" customWidth="1"/>
    <col min="11998" max="11998" width="10.28515625" style="280" customWidth="1"/>
    <col min="11999" max="12006" width="9.5703125" style="280" bestFit="1" customWidth="1"/>
    <col min="12007" max="12007" width="9.5703125" style="280" customWidth="1"/>
    <col min="12008" max="12014" width="9.5703125" style="280" bestFit="1" customWidth="1"/>
    <col min="12015" max="12015" width="9.42578125" style="280" customWidth="1"/>
    <col min="12016" max="12031" width="9.5703125" style="280" bestFit="1" customWidth="1"/>
    <col min="12032" max="12033" width="12.5703125" style="280" bestFit="1" customWidth="1"/>
    <col min="12034" max="12034" width="11.42578125" style="280" bestFit="1" customWidth="1"/>
    <col min="12035" max="12035" width="11" style="280" bestFit="1" customWidth="1"/>
    <col min="12036" max="12036" width="11.7109375" style="280" bestFit="1" customWidth="1"/>
    <col min="12037" max="12225" width="9.140625" style="280"/>
    <col min="12226" max="12226" width="6.7109375" style="280" customWidth="1"/>
    <col min="12227" max="12227" width="39.140625" style="280" customWidth="1"/>
    <col min="12228" max="12228" width="9.140625" style="280"/>
    <col min="12229" max="12229" width="8" style="280" customWidth="1"/>
    <col min="12230" max="12230" width="12.7109375" style="280" customWidth="1"/>
    <col min="12231" max="12231" width="12" style="280" customWidth="1"/>
    <col min="12232" max="12232" width="12.85546875" style="280" customWidth="1"/>
    <col min="12233" max="12233" width="11.42578125" style="280" customWidth="1"/>
    <col min="12234" max="12234" width="10.42578125" style="280" customWidth="1"/>
    <col min="12235" max="12235" width="11.7109375" style="280" customWidth="1"/>
    <col min="12236" max="12236" width="11.140625" style="280" customWidth="1"/>
    <col min="12237" max="12237" width="11.85546875" style="280" bestFit="1" customWidth="1"/>
    <col min="12238" max="12238" width="10.5703125" style="280" bestFit="1" customWidth="1"/>
    <col min="12239" max="12239" width="9.5703125" style="280" bestFit="1" customWidth="1"/>
    <col min="12240" max="12240" width="11.42578125" style="280" customWidth="1"/>
    <col min="12241" max="12241" width="10.5703125" style="280" customWidth="1"/>
    <col min="12242" max="12242" width="7.5703125" style="280" customWidth="1"/>
    <col min="12243" max="12243" width="9.5703125" style="280" bestFit="1" customWidth="1"/>
    <col min="12244" max="12244" width="11" style="280" bestFit="1" customWidth="1"/>
    <col min="12245" max="12245" width="10.140625" style="280" bestFit="1" customWidth="1"/>
    <col min="12246" max="12250" width="9.5703125" style="280" bestFit="1" customWidth="1"/>
    <col min="12251" max="12251" width="10.140625" style="280" bestFit="1" customWidth="1"/>
    <col min="12252" max="12253" width="9.5703125" style="280" bestFit="1" customWidth="1"/>
    <col min="12254" max="12254" width="10.28515625" style="280" customWidth="1"/>
    <col min="12255" max="12262" width="9.5703125" style="280" bestFit="1" customWidth="1"/>
    <col min="12263" max="12263" width="9.5703125" style="280" customWidth="1"/>
    <col min="12264" max="12270" width="9.5703125" style="280" bestFit="1" customWidth="1"/>
    <col min="12271" max="12271" width="9.42578125" style="280" customWidth="1"/>
    <col min="12272" max="12287" width="9.5703125" style="280" bestFit="1" customWidth="1"/>
    <col min="12288" max="12289" width="12.5703125" style="280" bestFit="1" customWidth="1"/>
    <col min="12290" max="12290" width="11.42578125" style="280" bestFit="1" customWidth="1"/>
    <col min="12291" max="12291" width="11" style="280" bestFit="1" customWidth="1"/>
    <col min="12292" max="12292" width="11.7109375" style="280" bestFit="1" customWidth="1"/>
    <col min="12293" max="12481" width="9.140625" style="280"/>
    <col min="12482" max="12482" width="6.7109375" style="280" customWidth="1"/>
    <col min="12483" max="12483" width="39.140625" style="280" customWidth="1"/>
    <col min="12484" max="12484" width="9.140625" style="280"/>
    <col min="12485" max="12485" width="8" style="280" customWidth="1"/>
    <col min="12486" max="12486" width="12.7109375" style="280" customWidth="1"/>
    <col min="12487" max="12487" width="12" style="280" customWidth="1"/>
    <col min="12488" max="12488" width="12.85546875" style="280" customWidth="1"/>
    <col min="12489" max="12489" width="11.42578125" style="280" customWidth="1"/>
    <col min="12490" max="12490" width="10.42578125" style="280" customWidth="1"/>
    <col min="12491" max="12491" width="11.7109375" style="280" customWidth="1"/>
    <col min="12492" max="12492" width="11.140625" style="280" customWidth="1"/>
    <col min="12493" max="12493" width="11.85546875" style="280" bestFit="1" customWidth="1"/>
    <col min="12494" max="12494" width="10.5703125" style="280" bestFit="1" customWidth="1"/>
    <col min="12495" max="12495" width="9.5703125" style="280" bestFit="1" customWidth="1"/>
    <col min="12496" max="12496" width="11.42578125" style="280" customWidth="1"/>
    <col min="12497" max="12497" width="10.5703125" style="280" customWidth="1"/>
    <col min="12498" max="12498" width="7.5703125" style="280" customWidth="1"/>
    <col min="12499" max="12499" width="9.5703125" style="280" bestFit="1" customWidth="1"/>
    <col min="12500" max="12500" width="11" style="280" bestFit="1" customWidth="1"/>
    <col min="12501" max="12501" width="10.140625" style="280" bestFit="1" customWidth="1"/>
    <col min="12502" max="12506" width="9.5703125" style="280" bestFit="1" customWidth="1"/>
    <col min="12507" max="12507" width="10.140625" style="280" bestFit="1" customWidth="1"/>
    <col min="12508" max="12509" width="9.5703125" style="280" bestFit="1" customWidth="1"/>
    <col min="12510" max="12510" width="10.28515625" style="280" customWidth="1"/>
    <col min="12511" max="12518" width="9.5703125" style="280" bestFit="1" customWidth="1"/>
    <col min="12519" max="12519" width="9.5703125" style="280" customWidth="1"/>
    <col min="12520" max="12526" width="9.5703125" style="280" bestFit="1" customWidth="1"/>
    <col min="12527" max="12527" width="9.42578125" style="280" customWidth="1"/>
    <col min="12528" max="12543" width="9.5703125" style="280" bestFit="1" customWidth="1"/>
    <col min="12544" max="12545" width="12.5703125" style="280" bestFit="1" customWidth="1"/>
    <col min="12546" max="12546" width="11.42578125" style="280" bestFit="1" customWidth="1"/>
    <col min="12547" max="12547" width="11" style="280" bestFit="1" customWidth="1"/>
    <col min="12548" max="12548" width="11.7109375" style="280" bestFit="1" customWidth="1"/>
    <col min="12549" max="12737" width="9.140625" style="280"/>
    <col min="12738" max="12738" width="6.7109375" style="280" customWidth="1"/>
    <col min="12739" max="12739" width="39.140625" style="280" customWidth="1"/>
    <col min="12740" max="12740" width="9.140625" style="280"/>
    <col min="12741" max="12741" width="8" style="280" customWidth="1"/>
    <col min="12742" max="12742" width="12.7109375" style="280" customWidth="1"/>
    <col min="12743" max="12743" width="12" style="280" customWidth="1"/>
    <col min="12744" max="12744" width="12.85546875" style="280" customWidth="1"/>
    <col min="12745" max="12745" width="11.42578125" style="280" customWidth="1"/>
    <col min="12746" max="12746" width="10.42578125" style="280" customWidth="1"/>
    <col min="12747" max="12747" width="11.7109375" style="280" customWidth="1"/>
    <col min="12748" max="12748" width="11.140625" style="280" customWidth="1"/>
    <col min="12749" max="12749" width="11.85546875" style="280" bestFit="1" customWidth="1"/>
    <col min="12750" max="12750" width="10.5703125" style="280" bestFit="1" customWidth="1"/>
    <col min="12751" max="12751" width="9.5703125" style="280" bestFit="1" customWidth="1"/>
    <col min="12752" max="12752" width="11.42578125" style="280" customWidth="1"/>
    <col min="12753" max="12753" width="10.5703125" style="280" customWidth="1"/>
    <col min="12754" max="12754" width="7.5703125" style="280" customWidth="1"/>
    <col min="12755" max="12755" width="9.5703125" style="280" bestFit="1" customWidth="1"/>
    <col min="12756" max="12756" width="11" style="280" bestFit="1" customWidth="1"/>
    <col min="12757" max="12757" width="10.140625" style="280" bestFit="1" customWidth="1"/>
    <col min="12758" max="12762" width="9.5703125" style="280" bestFit="1" customWidth="1"/>
    <col min="12763" max="12763" width="10.140625" style="280" bestFit="1" customWidth="1"/>
    <col min="12764" max="12765" width="9.5703125" style="280" bestFit="1" customWidth="1"/>
    <col min="12766" max="12766" width="10.28515625" style="280" customWidth="1"/>
    <col min="12767" max="12774" width="9.5703125" style="280" bestFit="1" customWidth="1"/>
    <col min="12775" max="12775" width="9.5703125" style="280" customWidth="1"/>
    <col min="12776" max="12782" width="9.5703125" style="280" bestFit="1" customWidth="1"/>
    <col min="12783" max="12783" width="9.42578125" style="280" customWidth="1"/>
    <col min="12784" max="12799" width="9.5703125" style="280" bestFit="1" customWidth="1"/>
    <col min="12800" max="12801" width="12.5703125" style="280" bestFit="1" customWidth="1"/>
    <col min="12802" max="12802" width="11.42578125" style="280" bestFit="1" customWidth="1"/>
    <col min="12803" max="12803" width="11" style="280" bestFit="1" customWidth="1"/>
    <col min="12804" max="12804" width="11.7109375" style="280" bestFit="1" customWidth="1"/>
    <col min="12805" max="12993" width="9.140625" style="280"/>
    <col min="12994" max="12994" width="6.7109375" style="280" customWidth="1"/>
    <col min="12995" max="12995" width="39.140625" style="280" customWidth="1"/>
    <col min="12996" max="12996" width="9.140625" style="280"/>
    <col min="12997" max="12997" width="8" style="280" customWidth="1"/>
    <col min="12998" max="12998" width="12.7109375" style="280" customWidth="1"/>
    <col min="12999" max="12999" width="12" style="280" customWidth="1"/>
    <col min="13000" max="13000" width="12.85546875" style="280" customWidth="1"/>
    <col min="13001" max="13001" width="11.42578125" style="280" customWidth="1"/>
    <col min="13002" max="13002" width="10.42578125" style="280" customWidth="1"/>
    <col min="13003" max="13003" width="11.7109375" style="280" customWidth="1"/>
    <col min="13004" max="13004" width="11.140625" style="280" customWidth="1"/>
    <col min="13005" max="13005" width="11.85546875" style="280" bestFit="1" customWidth="1"/>
    <col min="13006" max="13006" width="10.5703125" style="280" bestFit="1" customWidth="1"/>
    <col min="13007" max="13007" width="9.5703125" style="280" bestFit="1" customWidth="1"/>
    <col min="13008" max="13008" width="11.42578125" style="280" customWidth="1"/>
    <col min="13009" max="13009" width="10.5703125" style="280" customWidth="1"/>
    <col min="13010" max="13010" width="7.5703125" style="280" customWidth="1"/>
    <col min="13011" max="13011" width="9.5703125" style="280" bestFit="1" customWidth="1"/>
    <col min="13012" max="13012" width="11" style="280" bestFit="1" customWidth="1"/>
    <col min="13013" max="13013" width="10.140625" style="280" bestFit="1" customWidth="1"/>
    <col min="13014" max="13018" width="9.5703125" style="280" bestFit="1" customWidth="1"/>
    <col min="13019" max="13019" width="10.140625" style="280" bestFit="1" customWidth="1"/>
    <col min="13020" max="13021" width="9.5703125" style="280" bestFit="1" customWidth="1"/>
    <col min="13022" max="13022" width="10.28515625" style="280" customWidth="1"/>
    <col min="13023" max="13030" width="9.5703125" style="280" bestFit="1" customWidth="1"/>
    <col min="13031" max="13031" width="9.5703125" style="280" customWidth="1"/>
    <col min="13032" max="13038" width="9.5703125" style="280" bestFit="1" customWidth="1"/>
    <col min="13039" max="13039" width="9.42578125" style="280" customWidth="1"/>
    <col min="13040" max="13055" width="9.5703125" style="280" bestFit="1" customWidth="1"/>
    <col min="13056" max="13057" width="12.5703125" style="280" bestFit="1" customWidth="1"/>
    <col min="13058" max="13058" width="11.42578125" style="280" bestFit="1" customWidth="1"/>
    <col min="13059" max="13059" width="11" style="280" bestFit="1" customWidth="1"/>
    <col min="13060" max="13060" width="11.7109375" style="280" bestFit="1" customWidth="1"/>
    <col min="13061" max="13249" width="9.140625" style="280"/>
    <col min="13250" max="13250" width="6.7109375" style="280" customWidth="1"/>
    <col min="13251" max="13251" width="39.140625" style="280" customWidth="1"/>
    <col min="13252" max="13252" width="9.140625" style="280"/>
    <col min="13253" max="13253" width="8" style="280" customWidth="1"/>
    <col min="13254" max="13254" width="12.7109375" style="280" customWidth="1"/>
    <col min="13255" max="13255" width="12" style="280" customWidth="1"/>
    <col min="13256" max="13256" width="12.85546875" style="280" customWidth="1"/>
    <col min="13257" max="13257" width="11.42578125" style="280" customWidth="1"/>
    <col min="13258" max="13258" width="10.42578125" style="280" customWidth="1"/>
    <col min="13259" max="13259" width="11.7109375" style="280" customWidth="1"/>
    <col min="13260" max="13260" width="11.140625" style="280" customWidth="1"/>
    <col min="13261" max="13261" width="11.85546875" style="280" bestFit="1" customWidth="1"/>
    <col min="13262" max="13262" width="10.5703125" style="280" bestFit="1" customWidth="1"/>
    <col min="13263" max="13263" width="9.5703125" style="280" bestFit="1" customWidth="1"/>
    <col min="13264" max="13264" width="11.42578125" style="280" customWidth="1"/>
    <col min="13265" max="13265" width="10.5703125" style="280" customWidth="1"/>
    <col min="13266" max="13266" width="7.5703125" style="280" customWidth="1"/>
    <col min="13267" max="13267" width="9.5703125" style="280" bestFit="1" customWidth="1"/>
    <col min="13268" max="13268" width="11" style="280" bestFit="1" customWidth="1"/>
    <col min="13269" max="13269" width="10.140625" style="280" bestFit="1" customWidth="1"/>
    <col min="13270" max="13274" width="9.5703125" style="280" bestFit="1" customWidth="1"/>
    <col min="13275" max="13275" width="10.140625" style="280" bestFit="1" customWidth="1"/>
    <col min="13276" max="13277" width="9.5703125" style="280" bestFit="1" customWidth="1"/>
    <col min="13278" max="13278" width="10.28515625" style="280" customWidth="1"/>
    <col min="13279" max="13286" width="9.5703125" style="280" bestFit="1" customWidth="1"/>
    <col min="13287" max="13287" width="9.5703125" style="280" customWidth="1"/>
    <col min="13288" max="13294" width="9.5703125" style="280" bestFit="1" customWidth="1"/>
    <col min="13295" max="13295" width="9.42578125" style="280" customWidth="1"/>
    <col min="13296" max="13311" width="9.5703125" style="280" bestFit="1" customWidth="1"/>
    <col min="13312" max="13313" width="12.5703125" style="280" bestFit="1" customWidth="1"/>
    <col min="13314" max="13314" width="11.42578125" style="280" bestFit="1" customWidth="1"/>
    <col min="13315" max="13315" width="11" style="280" bestFit="1" customWidth="1"/>
    <col min="13316" max="13316" width="11.7109375" style="280" bestFit="1" customWidth="1"/>
    <col min="13317" max="13505" width="9.140625" style="280"/>
    <col min="13506" max="13506" width="6.7109375" style="280" customWidth="1"/>
    <col min="13507" max="13507" width="39.140625" style="280" customWidth="1"/>
    <col min="13508" max="13508" width="9.140625" style="280"/>
    <col min="13509" max="13509" width="8" style="280" customWidth="1"/>
    <col min="13510" max="13510" width="12.7109375" style="280" customWidth="1"/>
    <col min="13511" max="13511" width="12" style="280" customWidth="1"/>
    <col min="13512" max="13512" width="12.85546875" style="280" customWidth="1"/>
    <col min="13513" max="13513" width="11.42578125" style="280" customWidth="1"/>
    <col min="13514" max="13514" width="10.42578125" style="280" customWidth="1"/>
    <col min="13515" max="13515" width="11.7109375" style="280" customWidth="1"/>
    <col min="13516" max="13516" width="11.140625" style="280" customWidth="1"/>
    <col min="13517" max="13517" width="11.85546875" style="280" bestFit="1" customWidth="1"/>
    <col min="13518" max="13518" width="10.5703125" style="280" bestFit="1" customWidth="1"/>
    <col min="13519" max="13519" width="9.5703125" style="280" bestFit="1" customWidth="1"/>
    <col min="13520" max="13520" width="11.42578125" style="280" customWidth="1"/>
    <col min="13521" max="13521" width="10.5703125" style="280" customWidth="1"/>
    <col min="13522" max="13522" width="7.5703125" style="280" customWidth="1"/>
    <col min="13523" max="13523" width="9.5703125" style="280" bestFit="1" customWidth="1"/>
    <col min="13524" max="13524" width="11" style="280" bestFit="1" customWidth="1"/>
    <col min="13525" max="13525" width="10.140625" style="280" bestFit="1" customWidth="1"/>
    <col min="13526" max="13530" width="9.5703125" style="280" bestFit="1" customWidth="1"/>
    <col min="13531" max="13531" width="10.140625" style="280" bestFit="1" customWidth="1"/>
    <col min="13532" max="13533" width="9.5703125" style="280" bestFit="1" customWidth="1"/>
    <col min="13534" max="13534" width="10.28515625" style="280" customWidth="1"/>
    <col min="13535" max="13542" width="9.5703125" style="280" bestFit="1" customWidth="1"/>
    <col min="13543" max="13543" width="9.5703125" style="280" customWidth="1"/>
    <col min="13544" max="13550" width="9.5703125" style="280" bestFit="1" customWidth="1"/>
    <col min="13551" max="13551" width="9.42578125" style="280" customWidth="1"/>
    <col min="13552" max="13567" width="9.5703125" style="280" bestFit="1" customWidth="1"/>
    <col min="13568" max="13569" width="12.5703125" style="280" bestFit="1" customWidth="1"/>
    <col min="13570" max="13570" width="11.42578125" style="280" bestFit="1" customWidth="1"/>
    <col min="13571" max="13571" width="11" style="280" bestFit="1" customWidth="1"/>
    <col min="13572" max="13572" width="11.7109375" style="280" bestFit="1" customWidth="1"/>
    <col min="13573" max="13761" width="9.140625" style="280"/>
    <col min="13762" max="13762" width="6.7109375" style="280" customWidth="1"/>
    <col min="13763" max="13763" width="39.140625" style="280" customWidth="1"/>
    <col min="13764" max="13764" width="9.140625" style="280"/>
    <col min="13765" max="13765" width="8" style="280" customWidth="1"/>
    <col min="13766" max="13766" width="12.7109375" style="280" customWidth="1"/>
    <col min="13767" max="13767" width="12" style="280" customWidth="1"/>
    <col min="13768" max="13768" width="12.85546875" style="280" customWidth="1"/>
    <col min="13769" max="13769" width="11.42578125" style="280" customWidth="1"/>
    <col min="13770" max="13770" width="10.42578125" style="280" customWidth="1"/>
    <col min="13771" max="13771" width="11.7109375" style="280" customWidth="1"/>
    <col min="13772" max="13772" width="11.140625" style="280" customWidth="1"/>
    <col min="13773" max="13773" width="11.85546875" style="280" bestFit="1" customWidth="1"/>
    <col min="13774" max="13774" width="10.5703125" style="280" bestFit="1" customWidth="1"/>
    <col min="13775" max="13775" width="9.5703125" style="280" bestFit="1" customWidth="1"/>
    <col min="13776" max="13776" width="11.42578125" style="280" customWidth="1"/>
    <col min="13777" max="13777" width="10.5703125" style="280" customWidth="1"/>
    <col min="13778" max="13778" width="7.5703125" style="280" customWidth="1"/>
    <col min="13779" max="13779" width="9.5703125" style="280" bestFit="1" customWidth="1"/>
    <col min="13780" max="13780" width="11" style="280" bestFit="1" customWidth="1"/>
    <col min="13781" max="13781" width="10.140625" style="280" bestFit="1" customWidth="1"/>
    <col min="13782" max="13786" width="9.5703125" style="280" bestFit="1" customWidth="1"/>
    <col min="13787" max="13787" width="10.140625" style="280" bestFit="1" customWidth="1"/>
    <col min="13788" max="13789" width="9.5703125" style="280" bestFit="1" customWidth="1"/>
    <col min="13790" max="13790" width="10.28515625" style="280" customWidth="1"/>
    <col min="13791" max="13798" width="9.5703125" style="280" bestFit="1" customWidth="1"/>
    <col min="13799" max="13799" width="9.5703125" style="280" customWidth="1"/>
    <col min="13800" max="13806" width="9.5703125" style="280" bestFit="1" customWidth="1"/>
    <col min="13807" max="13807" width="9.42578125" style="280" customWidth="1"/>
    <col min="13808" max="13823" width="9.5703125" style="280" bestFit="1" customWidth="1"/>
    <col min="13824" max="13825" width="12.5703125" style="280" bestFit="1" customWidth="1"/>
    <col min="13826" max="13826" width="11.42578125" style="280" bestFit="1" customWidth="1"/>
    <col min="13827" max="13827" width="11" style="280" bestFit="1" customWidth="1"/>
    <col min="13828" max="13828" width="11.7109375" style="280" bestFit="1" customWidth="1"/>
    <col min="13829" max="14017" width="9.140625" style="280"/>
    <col min="14018" max="14018" width="6.7109375" style="280" customWidth="1"/>
    <col min="14019" max="14019" width="39.140625" style="280" customWidth="1"/>
    <col min="14020" max="14020" width="9.140625" style="280"/>
    <col min="14021" max="14021" width="8" style="280" customWidth="1"/>
    <col min="14022" max="14022" width="12.7109375" style="280" customWidth="1"/>
    <col min="14023" max="14023" width="12" style="280" customWidth="1"/>
    <col min="14024" max="14024" width="12.85546875" style="280" customWidth="1"/>
    <col min="14025" max="14025" width="11.42578125" style="280" customWidth="1"/>
    <col min="14026" max="14026" width="10.42578125" style="280" customWidth="1"/>
    <col min="14027" max="14027" width="11.7109375" style="280" customWidth="1"/>
    <col min="14028" max="14028" width="11.140625" style="280" customWidth="1"/>
    <col min="14029" max="14029" width="11.85546875" style="280" bestFit="1" customWidth="1"/>
    <col min="14030" max="14030" width="10.5703125" style="280" bestFit="1" customWidth="1"/>
    <col min="14031" max="14031" width="9.5703125" style="280" bestFit="1" customWidth="1"/>
    <col min="14032" max="14032" width="11.42578125" style="280" customWidth="1"/>
    <col min="14033" max="14033" width="10.5703125" style="280" customWidth="1"/>
    <col min="14034" max="14034" width="7.5703125" style="280" customWidth="1"/>
    <col min="14035" max="14035" width="9.5703125" style="280" bestFit="1" customWidth="1"/>
    <col min="14036" max="14036" width="11" style="280" bestFit="1" customWidth="1"/>
    <col min="14037" max="14037" width="10.140625" style="280" bestFit="1" customWidth="1"/>
    <col min="14038" max="14042" width="9.5703125" style="280" bestFit="1" customWidth="1"/>
    <col min="14043" max="14043" width="10.140625" style="280" bestFit="1" customWidth="1"/>
    <col min="14044" max="14045" width="9.5703125" style="280" bestFit="1" customWidth="1"/>
    <col min="14046" max="14046" width="10.28515625" style="280" customWidth="1"/>
    <col min="14047" max="14054" width="9.5703125" style="280" bestFit="1" customWidth="1"/>
    <col min="14055" max="14055" width="9.5703125" style="280" customWidth="1"/>
    <col min="14056" max="14062" width="9.5703125" style="280" bestFit="1" customWidth="1"/>
    <col min="14063" max="14063" width="9.42578125" style="280" customWidth="1"/>
    <col min="14064" max="14079" width="9.5703125" style="280" bestFit="1" customWidth="1"/>
    <col min="14080" max="14081" width="12.5703125" style="280" bestFit="1" customWidth="1"/>
    <col min="14082" max="14082" width="11.42578125" style="280" bestFit="1" customWidth="1"/>
    <col min="14083" max="14083" width="11" style="280" bestFit="1" customWidth="1"/>
    <col min="14084" max="14084" width="11.7109375" style="280" bestFit="1" customWidth="1"/>
    <col min="14085" max="14273" width="9.140625" style="280"/>
    <col min="14274" max="14274" width="6.7109375" style="280" customWidth="1"/>
    <col min="14275" max="14275" width="39.140625" style="280" customWidth="1"/>
    <col min="14276" max="14276" width="9.140625" style="280"/>
    <col min="14277" max="14277" width="8" style="280" customWidth="1"/>
    <col min="14278" max="14278" width="12.7109375" style="280" customWidth="1"/>
    <col min="14279" max="14279" width="12" style="280" customWidth="1"/>
    <col min="14280" max="14280" width="12.85546875" style="280" customWidth="1"/>
    <col min="14281" max="14281" width="11.42578125" style="280" customWidth="1"/>
    <col min="14282" max="14282" width="10.42578125" style="280" customWidth="1"/>
    <col min="14283" max="14283" width="11.7109375" style="280" customWidth="1"/>
    <col min="14284" max="14284" width="11.140625" style="280" customWidth="1"/>
    <col min="14285" max="14285" width="11.85546875" style="280" bestFit="1" customWidth="1"/>
    <col min="14286" max="14286" width="10.5703125" style="280" bestFit="1" customWidth="1"/>
    <col min="14287" max="14287" width="9.5703125" style="280" bestFit="1" customWidth="1"/>
    <col min="14288" max="14288" width="11.42578125" style="280" customWidth="1"/>
    <col min="14289" max="14289" width="10.5703125" style="280" customWidth="1"/>
    <col min="14290" max="14290" width="7.5703125" style="280" customWidth="1"/>
    <col min="14291" max="14291" width="9.5703125" style="280" bestFit="1" customWidth="1"/>
    <col min="14292" max="14292" width="11" style="280" bestFit="1" customWidth="1"/>
    <col min="14293" max="14293" width="10.140625" style="280" bestFit="1" customWidth="1"/>
    <col min="14294" max="14298" width="9.5703125" style="280" bestFit="1" customWidth="1"/>
    <col min="14299" max="14299" width="10.140625" style="280" bestFit="1" customWidth="1"/>
    <col min="14300" max="14301" width="9.5703125" style="280" bestFit="1" customWidth="1"/>
    <col min="14302" max="14302" width="10.28515625" style="280" customWidth="1"/>
    <col min="14303" max="14310" width="9.5703125" style="280" bestFit="1" customWidth="1"/>
    <col min="14311" max="14311" width="9.5703125" style="280" customWidth="1"/>
    <col min="14312" max="14318" width="9.5703125" style="280" bestFit="1" customWidth="1"/>
    <col min="14319" max="14319" width="9.42578125" style="280" customWidth="1"/>
    <col min="14320" max="14335" width="9.5703125" style="280" bestFit="1" customWidth="1"/>
    <col min="14336" max="14337" width="12.5703125" style="280" bestFit="1" customWidth="1"/>
    <col min="14338" max="14338" width="11.42578125" style="280" bestFit="1" customWidth="1"/>
    <col min="14339" max="14339" width="11" style="280" bestFit="1" customWidth="1"/>
    <col min="14340" max="14340" width="11.7109375" style="280" bestFit="1" customWidth="1"/>
    <col min="14341" max="14529" width="9.140625" style="280"/>
    <col min="14530" max="14530" width="6.7109375" style="280" customWidth="1"/>
    <col min="14531" max="14531" width="39.140625" style="280" customWidth="1"/>
    <col min="14532" max="14532" width="9.140625" style="280"/>
    <col min="14533" max="14533" width="8" style="280" customWidth="1"/>
    <col min="14534" max="14534" width="12.7109375" style="280" customWidth="1"/>
    <col min="14535" max="14535" width="12" style="280" customWidth="1"/>
    <col min="14536" max="14536" width="12.85546875" style="280" customWidth="1"/>
    <col min="14537" max="14537" width="11.42578125" style="280" customWidth="1"/>
    <col min="14538" max="14538" width="10.42578125" style="280" customWidth="1"/>
    <col min="14539" max="14539" width="11.7109375" style="280" customWidth="1"/>
    <col min="14540" max="14540" width="11.140625" style="280" customWidth="1"/>
    <col min="14541" max="14541" width="11.85546875" style="280" bestFit="1" customWidth="1"/>
    <col min="14542" max="14542" width="10.5703125" style="280" bestFit="1" customWidth="1"/>
    <col min="14543" max="14543" width="9.5703125" style="280" bestFit="1" customWidth="1"/>
    <col min="14544" max="14544" width="11.42578125" style="280" customWidth="1"/>
    <col min="14545" max="14545" width="10.5703125" style="280" customWidth="1"/>
    <col min="14546" max="14546" width="7.5703125" style="280" customWidth="1"/>
    <col min="14547" max="14547" width="9.5703125" style="280" bestFit="1" customWidth="1"/>
    <col min="14548" max="14548" width="11" style="280" bestFit="1" customWidth="1"/>
    <col min="14549" max="14549" width="10.140625" style="280" bestFit="1" customWidth="1"/>
    <col min="14550" max="14554" width="9.5703125" style="280" bestFit="1" customWidth="1"/>
    <col min="14555" max="14555" width="10.140625" style="280" bestFit="1" customWidth="1"/>
    <col min="14556" max="14557" width="9.5703125" style="280" bestFit="1" customWidth="1"/>
    <col min="14558" max="14558" width="10.28515625" style="280" customWidth="1"/>
    <col min="14559" max="14566" width="9.5703125" style="280" bestFit="1" customWidth="1"/>
    <col min="14567" max="14567" width="9.5703125" style="280" customWidth="1"/>
    <col min="14568" max="14574" width="9.5703125" style="280" bestFit="1" customWidth="1"/>
    <col min="14575" max="14575" width="9.42578125" style="280" customWidth="1"/>
    <col min="14576" max="14591" width="9.5703125" style="280" bestFit="1" customWidth="1"/>
    <col min="14592" max="14593" width="12.5703125" style="280" bestFit="1" customWidth="1"/>
    <col min="14594" max="14594" width="11.42578125" style="280" bestFit="1" customWidth="1"/>
    <col min="14595" max="14595" width="11" style="280" bestFit="1" customWidth="1"/>
    <col min="14596" max="14596" width="11.7109375" style="280" bestFit="1" customWidth="1"/>
    <col min="14597" max="14785" width="9.140625" style="280"/>
    <col min="14786" max="14786" width="6.7109375" style="280" customWidth="1"/>
    <col min="14787" max="14787" width="39.140625" style="280" customWidth="1"/>
    <col min="14788" max="14788" width="9.140625" style="280"/>
    <col min="14789" max="14789" width="8" style="280" customWidth="1"/>
    <col min="14790" max="14790" width="12.7109375" style="280" customWidth="1"/>
    <col min="14791" max="14791" width="12" style="280" customWidth="1"/>
    <col min="14792" max="14792" width="12.85546875" style="280" customWidth="1"/>
    <col min="14793" max="14793" width="11.42578125" style="280" customWidth="1"/>
    <col min="14794" max="14794" width="10.42578125" style="280" customWidth="1"/>
    <col min="14795" max="14795" width="11.7109375" style="280" customWidth="1"/>
    <col min="14796" max="14796" width="11.140625" style="280" customWidth="1"/>
    <col min="14797" max="14797" width="11.85546875" style="280" bestFit="1" customWidth="1"/>
    <col min="14798" max="14798" width="10.5703125" style="280" bestFit="1" customWidth="1"/>
    <col min="14799" max="14799" width="9.5703125" style="280" bestFit="1" customWidth="1"/>
    <col min="14800" max="14800" width="11.42578125" style="280" customWidth="1"/>
    <col min="14801" max="14801" width="10.5703125" style="280" customWidth="1"/>
    <col min="14802" max="14802" width="7.5703125" style="280" customWidth="1"/>
    <col min="14803" max="14803" width="9.5703125" style="280" bestFit="1" customWidth="1"/>
    <col min="14804" max="14804" width="11" style="280" bestFit="1" customWidth="1"/>
    <col min="14805" max="14805" width="10.140625" style="280" bestFit="1" customWidth="1"/>
    <col min="14806" max="14810" width="9.5703125" style="280" bestFit="1" customWidth="1"/>
    <col min="14811" max="14811" width="10.140625" style="280" bestFit="1" customWidth="1"/>
    <col min="14812" max="14813" width="9.5703125" style="280" bestFit="1" customWidth="1"/>
    <col min="14814" max="14814" width="10.28515625" style="280" customWidth="1"/>
    <col min="14815" max="14822" width="9.5703125" style="280" bestFit="1" customWidth="1"/>
    <col min="14823" max="14823" width="9.5703125" style="280" customWidth="1"/>
    <col min="14824" max="14830" width="9.5703125" style="280" bestFit="1" customWidth="1"/>
    <col min="14831" max="14831" width="9.42578125" style="280" customWidth="1"/>
    <col min="14832" max="14847" width="9.5703125" style="280" bestFit="1" customWidth="1"/>
    <col min="14848" max="14849" width="12.5703125" style="280" bestFit="1" customWidth="1"/>
    <col min="14850" max="14850" width="11.42578125" style="280" bestFit="1" customWidth="1"/>
    <col min="14851" max="14851" width="11" style="280" bestFit="1" customWidth="1"/>
    <col min="14852" max="14852" width="11.7109375" style="280" bestFit="1" customWidth="1"/>
    <col min="14853" max="15041" width="9.140625" style="280"/>
    <col min="15042" max="15042" width="6.7109375" style="280" customWidth="1"/>
    <col min="15043" max="15043" width="39.140625" style="280" customWidth="1"/>
    <col min="15044" max="15044" width="9.140625" style="280"/>
    <col min="15045" max="15045" width="8" style="280" customWidth="1"/>
    <col min="15046" max="15046" width="12.7109375" style="280" customWidth="1"/>
    <col min="15047" max="15047" width="12" style="280" customWidth="1"/>
    <col min="15048" max="15048" width="12.85546875" style="280" customWidth="1"/>
    <col min="15049" max="15049" width="11.42578125" style="280" customWidth="1"/>
    <col min="15050" max="15050" width="10.42578125" style="280" customWidth="1"/>
    <col min="15051" max="15051" width="11.7109375" style="280" customWidth="1"/>
    <col min="15052" max="15052" width="11.140625" style="280" customWidth="1"/>
    <col min="15053" max="15053" width="11.85546875" style="280" bestFit="1" customWidth="1"/>
    <col min="15054" max="15054" width="10.5703125" style="280" bestFit="1" customWidth="1"/>
    <col min="15055" max="15055" width="9.5703125" style="280" bestFit="1" customWidth="1"/>
    <col min="15056" max="15056" width="11.42578125" style="280" customWidth="1"/>
    <col min="15057" max="15057" width="10.5703125" style="280" customWidth="1"/>
    <col min="15058" max="15058" width="7.5703125" style="280" customWidth="1"/>
    <col min="15059" max="15059" width="9.5703125" style="280" bestFit="1" customWidth="1"/>
    <col min="15060" max="15060" width="11" style="280" bestFit="1" customWidth="1"/>
    <col min="15061" max="15061" width="10.140625" style="280" bestFit="1" customWidth="1"/>
    <col min="15062" max="15066" width="9.5703125" style="280" bestFit="1" customWidth="1"/>
    <col min="15067" max="15067" width="10.140625" style="280" bestFit="1" customWidth="1"/>
    <col min="15068" max="15069" width="9.5703125" style="280" bestFit="1" customWidth="1"/>
    <col min="15070" max="15070" width="10.28515625" style="280" customWidth="1"/>
    <col min="15071" max="15078" width="9.5703125" style="280" bestFit="1" customWidth="1"/>
    <col min="15079" max="15079" width="9.5703125" style="280" customWidth="1"/>
    <col min="15080" max="15086" width="9.5703125" style="280" bestFit="1" customWidth="1"/>
    <col min="15087" max="15087" width="9.42578125" style="280" customWidth="1"/>
    <col min="15088" max="15103" width="9.5703125" style="280" bestFit="1" customWidth="1"/>
    <col min="15104" max="15105" width="12.5703125" style="280" bestFit="1" customWidth="1"/>
    <col min="15106" max="15106" width="11.42578125" style="280" bestFit="1" customWidth="1"/>
    <col min="15107" max="15107" width="11" style="280" bestFit="1" customWidth="1"/>
    <col min="15108" max="15108" width="11.7109375" style="280" bestFit="1" customWidth="1"/>
    <col min="15109" max="15297" width="9.140625" style="280"/>
    <col min="15298" max="15298" width="6.7109375" style="280" customWidth="1"/>
    <col min="15299" max="15299" width="39.140625" style="280" customWidth="1"/>
    <col min="15300" max="15300" width="9.140625" style="280"/>
    <col min="15301" max="15301" width="8" style="280" customWidth="1"/>
    <col min="15302" max="15302" width="12.7109375" style="280" customWidth="1"/>
    <col min="15303" max="15303" width="12" style="280" customWidth="1"/>
    <col min="15304" max="15304" width="12.85546875" style="280" customWidth="1"/>
    <col min="15305" max="15305" width="11.42578125" style="280" customWidth="1"/>
    <col min="15306" max="15306" width="10.42578125" style="280" customWidth="1"/>
    <col min="15307" max="15307" width="11.7109375" style="280" customWidth="1"/>
    <col min="15308" max="15308" width="11.140625" style="280" customWidth="1"/>
    <col min="15309" max="15309" width="11.85546875" style="280" bestFit="1" customWidth="1"/>
    <col min="15310" max="15310" width="10.5703125" style="280" bestFit="1" customWidth="1"/>
    <col min="15311" max="15311" width="9.5703125" style="280" bestFit="1" customWidth="1"/>
    <col min="15312" max="15312" width="11.42578125" style="280" customWidth="1"/>
    <col min="15313" max="15313" width="10.5703125" style="280" customWidth="1"/>
    <col min="15314" max="15314" width="7.5703125" style="280" customWidth="1"/>
    <col min="15315" max="15315" width="9.5703125" style="280" bestFit="1" customWidth="1"/>
    <col min="15316" max="15316" width="11" style="280" bestFit="1" customWidth="1"/>
    <col min="15317" max="15317" width="10.140625" style="280" bestFit="1" customWidth="1"/>
    <col min="15318" max="15322" width="9.5703125" style="280" bestFit="1" customWidth="1"/>
    <col min="15323" max="15323" width="10.140625" style="280" bestFit="1" customWidth="1"/>
    <col min="15324" max="15325" width="9.5703125" style="280" bestFit="1" customWidth="1"/>
    <col min="15326" max="15326" width="10.28515625" style="280" customWidth="1"/>
    <col min="15327" max="15334" width="9.5703125" style="280" bestFit="1" customWidth="1"/>
    <col min="15335" max="15335" width="9.5703125" style="280" customWidth="1"/>
    <col min="15336" max="15342" width="9.5703125" style="280" bestFit="1" customWidth="1"/>
    <col min="15343" max="15343" width="9.42578125" style="280" customWidth="1"/>
    <col min="15344" max="15359" width="9.5703125" style="280" bestFit="1" customWidth="1"/>
    <col min="15360" max="15361" width="12.5703125" style="280" bestFit="1" customWidth="1"/>
    <col min="15362" max="15362" width="11.42578125" style="280" bestFit="1" customWidth="1"/>
    <col min="15363" max="15363" width="11" style="280" bestFit="1" customWidth="1"/>
    <col min="15364" max="15364" width="11.7109375" style="280" bestFit="1" customWidth="1"/>
    <col min="15365" max="15553" width="9.140625" style="280"/>
    <col min="15554" max="15554" width="6.7109375" style="280" customWidth="1"/>
    <col min="15555" max="15555" width="39.140625" style="280" customWidth="1"/>
    <col min="15556" max="15556" width="9.140625" style="280"/>
    <col min="15557" max="15557" width="8" style="280" customWidth="1"/>
    <col min="15558" max="15558" width="12.7109375" style="280" customWidth="1"/>
    <col min="15559" max="15559" width="12" style="280" customWidth="1"/>
    <col min="15560" max="15560" width="12.85546875" style="280" customWidth="1"/>
    <col min="15561" max="15561" width="11.42578125" style="280" customWidth="1"/>
    <col min="15562" max="15562" width="10.42578125" style="280" customWidth="1"/>
    <col min="15563" max="15563" width="11.7109375" style="280" customWidth="1"/>
    <col min="15564" max="15564" width="11.140625" style="280" customWidth="1"/>
    <col min="15565" max="15565" width="11.85546875" style="280" bestFit="1" customWidth="1"/>
    <col min="15566" max="15566" width="10.5703125" style="280" bestFit="1" customWidth="1"/>
    <col min="15567" max="15567" width="9.5703125" style="280" bestFit="1" customWidth="1"/>
    <col min="15568" max="15568" width="11.42578125" style="280" customWidth="1"/>
    <col min="15569" max="15569" width="10.5703125" style="280" customWidth="1"/>
    <col min="15570" max="15570" width="7.5703125" style="280" customWidth="1"/>
    <col min="15571" max="15571" width="9.5703125" style="280" bestFit="1" customWidth="1"/>
    <col min="15572" max="15572" width="11" style="280" bestFit="1" customWidth="1"/>
    <col min="15573" max="15573" width="10.140625" style="280" bestFit="1" customWidth="1"/>
    <col min="15574" max="15578" width="9.5703125" style="280" bestFit="1" customWidth="1"/>
    <col min="15579" max="15579" width="10.140625" style="280" bestFit="1" customWidth="1"/>
    <col min="15580" max="15581" width="9.5703125" style="280" bestFit="1" customWidth="1"/>
    <col min="15582" max="15582" width="10.28515625" style="280" customWidth="1"/>
    <col min="15583" max="15590" width="9.5703125" style="280" bestFit="1" customWidth="1"/>
    <col min="15591" max="15591" width="9.5703125" style="280" customWidth="1"/>
    <col min="15592" max="15598" width="9.5703125" style="280" bestFit="1" customWidth="1"/>
    <col min="15599" max="15599" width="9.42578125" style="280" customWidth="1"/>
    <col min="15600" max="15615" width="9.5703125" style="280" bestFit="1" customWidth="1"/>
    <col min="15616" max="15617" width="12.5703125" style="280" bestFit="1" customWidth="1"/>
    <col min="15618" max="15618" width="11.42578125" style="280" bestFit="1" customWidth="1"/>
    <col min="15619" max="15619" width="11" style="280" bestFit="1" customWidth="1"/>
    <col min="15620" max="15620" width="11.7109375" style="280" bestFit="1" customWidth="1"/>
    <col min="15621" max="15809" width="9.140625" style="280"/>
    <col min="15810" max="15810" width="6.7109375" style="280" customWidth="1"/>
    <col min="15811" max="15811" width="39.140625" style="280" customWidth="1"/>
    <col min="15812" max="15812" width="9.140625" style="280"/>
    <col min="15813" max="15813" width="8" style="280" customWidth="1"/>
    <col min="15814" max="15814" width="12.7109375" style="280" customWidth="1"/>
    <col min="15815" max="15815" width="12" style="280" customWidth="1"/>
    <col min="15816" max="15816" width="12.85546875" style="280" customWidth="1"/>
    <col min="15817" max="15817" width="11.42578125" style="280" customWidth="1"/>
    <col min="15818" max="15818" width="10.42578125" style="280" customWidth="1"/>
    <col min="15819" max="15819" width="11.7109375" style="280" customWidth="1"/>
    <col min="15820" max="15820" width="11.140625" style="280" customWidth="1"/>
    <col min="15821" max="15821" width="11.85546875" style="280" bestFit="1" customWidth="1"/>
    <col min="15822" max="15822" width="10.5703125" style="280" bestFit="1" customWidth="1"/>
    <col min="15823" max="15823" width="9.5703125" style="280" bestFit="1" customWidth="1"/>
    <col min="15824" max="15824" width="11.42578125" style="280" customWidth="1"/>
    <col min="15825" max="15825" width="10.5703125" style="280" customWidth="1"/>
    <col min="15826" max="15826" width="7.5703125" style="280" customWidth="1"/>
    <col min="15827" max="15827" width="9.5703125" style="280" bestFit="1" customWidth="1"/>
    <col min="15828" max="15828" width="11" style="280" bestFit="1" customWidth="1"/>
    <col min="15829" max="15829" width="10.140625" style="280" bestFit="1" customWidth="1"/>
    <col min="15830" max="15834" width="9.5703125" style="280" bestFit="1" customWidth="1"/>
    <col min="15835" max="15835" width="10.140625" style="280" bestFit="1" customWidth="1"/>
    <col min="15836" max="15837" width="9.5703125" style="280" bestFit="1" customWidth="1"/>
    <col min="15838" max="15838" width="10.28515625" style="280" customWidth="1"/>
    <col min="15839" max="15846" width="9.5703125" style="280" bestFit="1" customWidth="1"/>
    <col min="15847" max="15847" width="9.5703125" style="280" customWidth="1"/>
    <col min="15848" max="15854" width="9.5703125" style="280" bestFit="1" customWidth="1"/>
    <col min="15855" max="15855" width="9.42578125" style="280" customWidth="1"/>
    <col min="15856" max="15871" width="9.5703125" style="280" bestFit="1" customWidth="1"/>
    <col min="15872" max="15873" width="12.5703125" style="280" bestFit="1" customWidth="1"/>
    <col min="15874" max="15874" width="11.42578125" style="280" bestFit="1" customWidth="1"/>
    <col min="15875" max="15875" width="11" style="280" bestFit="1" customWidth="1"/>
    <col min="15876" max="15876" width="11.7109375" style="280" bestFit="1" customWidth="1"/>
    <col min="15877" max="16065" width="9.140625" style="280"/>
    <col min="16066" max="16066" width="6.7109375" style="280" customWidth="1"/>
    <col min="16067" max="16067" width="39.140625" style="280" customWidth="1"/>
    <col min="16068" max="16068" width="9.140625" style="280"/>
    <col min="16069" max="16069" width="8" style="280" customWidth="1"/>
    <col min="16070" max="16070" width="12.7109375" style="280" customWidth="1"/>
    <col min="16071" max="16071" width="12" style="280" customWidth="1"/>
    <col min="16072" max="16072" width="12.85546875" style="280" customWidth="1"/>
    <col min="16073" max="16073" width="11.42578125" style="280" customWidth="1"/>
    <col min="16074" max="16074" width="10.42578125" style="280" customWidth="1"/>
    <col min="16075" max="16075" width="11.7109375" style="280" customWidth="1"/>
    <col min="16076" max="16076" width="11.140625" style="280" customWidth="1"/>
    <col min="16077" max="16077" width="11.85546875" style="280" bestFit="1" customWidth="1"/>
    <col min="16078" max="16078" width="10.5703125" style="280" bestFit="1" customWidth="1"/>
    <col min="16079" max="16079" width="9.5703125" style="280" bestFit="1" customWidth="1"/>
    <col min="16080" max="16080" width="11.42578125" style="280" customWidth="1"/>
    <col min="16081" max="16081" width="10.5703125" style="280" customWidth="1"/>
    <col min="16082" max="16082" width="7.5703125" style="280" customWidth="1"/>
    <col min="16083" max="16083" width="9.5703125" style="280" bestFit="1" customWidth="1"/>
    <col min="16084" max="16084" width="11" style="280" bestFit="1" customWidth="1"/>
    <col min="16085" max="16085" width="10.140625" style="280" bestFit="1" customWidth="1"/>
    <col min="16086" max="16090" width="9.5703125" style="280" bestFit="1" customWidth="1"/>
    <col min="16091" max="16091" width="10.140625" style="280" bestFit="1" customWidth="1"/>
    <col min="16092" max="16093" width="9.5703125" style="280" bestFit="1" customWidth="1"/>
    <col min="16094" max="16094" width="10.28515625" style="280" customWidth="1"/>
    <col min="16095" max="16102" width="9.5703125" style="280" bestFit="1" customWidth="1"/>
    <col min="16103" max="16103" width="9.5703125" style="280" customWidth="1"/>
    <col min="16104" max="16110" width="9.5703125" style="280" bestFit="1" customWidth="1"/>
    <col min="16111" max="16111" width="9.42578125" style="280" customWidth="1"/>
    <col min="16112" max="16127" width="9.5703125" style="280" bestFit="1" customWidth="1"/>
    <col min="16128" max="16129" width="12.5703125" style="280" bestFit="1" customWidth="1"/>
    <col min="16130" max="16130" width="11.42578125" style="280" bestFit="1" customWidth="1"/>
    <col min="16131" max="16131" width="11" style="280" bestFit="1" customWidth="1"/>
    <col min="16132" max="16132" width="11.7109375" style="280" bestFit="1" customWidth="1"/>
    <col min="16133" max="16384" width="9.140625" style="280"/>
  </cols>
  <sheetData>
    <row r="1" spans="1:63" ht="15.75" customHeight="1" x14ac:dyDescent="0.2">
      <c r="A1" s="288" t="s">
        <v>1275</v>
      </c>
      <c r="D1" s="312"/>
      <c r="E1" s="312"/>
      <c r="F1" s="312"/>
      <c r="G1" s="312"/>
      <c r="H1" s="312"/>
      <c r="I1" s="312"/>
      <c r="J1" s="312"/>
      <c r="K1" s="312"/>
      <c r="L1" s="312"/>
      <c r="M1" s="312"/>
      <c r="N1" s="312"/>
      <c r="O1" s="312"/>
      <c r="P1" s="312"/>
      <c r="Q1" s="312"/>
      <c r="R1" s="312"/>
      <c r="S1" s="312"/>
      <c r="T1" s="312"/>
      <c r="U1" s="312"/>
      <c r="V1" s="312"/>
      <c r="W1" s="312"/>
      <c r="X1" s="312"/>
      <c r="Y1" s="312"/>
      <c r="Z1" s="312"/>
      <c r="AA1" s="312"/>
      <c r="AB1" s="312"/>
      <c r="AC1" s="313"/>
      <c r="AD1" s="313"/>
      <c r="AE1" s="313"/>
      <c r="AF1" s="313"/>
      <c r="AG1" s="313"/>
      <c r="AH1" s="313"/>
      <c r="AI1" s="313"/>
      <c r="AJ1" s="313"/>
      <c r="AK1" s="313"/>
      <c r="AL1" s="312"/>
      <c r="AM1" s="312"/>
      <c r="AN1" s="312"/>
      <c r="AO1" s="312"/>
      <c r="AP1" s="313"/>
      <c r="AQ1" s="313"/>
      <c r="AR1" s="313"/>
      <c r="AS1" s="313"/>
      <c r="AT1" s="312"/>
      <c r="AU1" s="312"/>
      <c r="AV1" s="312"/>
      <c r="AW1" s="312"/>
      <c r="AX1" s="312"/>
      <c r="AY1" s="312"/>
      <c r="AZ1" s="312"/>
      <c r="BA1" s="312"/>
      <c r="BB1" s="312"/>
      <c r="BC1" s="312"/>
      <c r="BD1" s="312"/>
      <c r="BE1" s="312"/>
      <c r="BF1" s="312"/>
      <c r="BG1" s="313"/>
      <c r="BH1" s="313"/>
      <c r="BI1" s="313"/>
      <c r="BJ1" s="314"/>
      <c r="BK1" s="314"/>
    </row>
    <row r="2" spans="1:63" ht="22.5" customHeight="1" x14ac:dyDescent="0.2">
      <c r="A2" s="283" t="s">
        <v>1276</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row>
    <row r="3" spans="1:63" ht="11.25" customHeight="1" thickBot="1" x14ac:dyDescent="0.25">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2"/>
      <c r="AG3" s="312"/>
      <c r="AH3" s="312"/>
      <c r="AI3" s="312"/>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4"/>
      <c r="BJ3" s="314" t="s">
        <v>0</v>
      </c>
      <c r="BK3" s="314"/>
    </row>
    <row r="4" spans="1:63" ht="15.75" customHeight="1" thickTop="1" x14ac:dyDescent="0.2">
      <c r="A4" s="1524" t="s">
        <v>1</v>
      </c>
      <c r="B4" s="1526" t="s">
        <v>514</v>
      </c>
      <c r="C4" s="1526" t="s">
        <v>3</v>
      </c>
      <c r="D4" s="1515" t="s">
        <v>1260</v>
      </c>
      <c r="E4" s="1520" t="s">
        <v>1261</v>
      </c>
      <c r="F4" s="1521" t="s">
        <v>1262</v>
      </c>
      <c r="G4" s="1522"/>
      <c r="H4" s="1522"/>
      <c r="I4" s="1522"/>
      <c r="J4" s="1522"/>
      <c r="K4" s="1522"/>
      <c r="L4" s="1522"/>
      <c r="M4" s="1522"/>
      <c r="N4" s="1522"/>
      <c r="O4" s="1522"/>
      <c r="P4" s="1522"/>
      <c r="Q4" s="1522"/>
      <c r="R4" s="1522"/>
      <c r="S4" s="1522"/>
      <c r="T4" s="1522"/>
      <c r="U4" s="1522"/>
      <c r="V4" s="1522"/>
      <c r="W4" s="1522"/>
      <c r="X4" s="1522"/>
      <c r="Y4" s="1522"/>
      <c r="Z4" s="1522"/>
      <c r="AA4" s="1522"/>
      <c r="AB4" s="1522"/>
      <c r="AC4" s="1522"/>
      <c r="AD4" s="1522"/>
      <c r="AE4" s="1522"/>
      <c r="AF4" s="1522"/>
      <c r="AG4" s="1522"/>
      <c r="AH4" s="1522"/>
      <c r="AI4" s="1522"/>
      <c r="AJ4" s="1522"/>
      <c r="AK4" s="1522"/>
      <c r="AL4" s="1522"/>
      <c r="AM4" s="1522"/>
      <c r="AN4" s="1522"/>
      <c r="AO4" s="1522"/>
      <c r="AP4" s="1522"/>
      <c r="AQ4" s="1522"/>
      <c r="AR4" s="1522"/>
      <c r="AS4" s="1522"/>
      <c r="AT4" s="1522"/>
      <c r="AU4" s="1522"/>
      <c r="AV4" s="1522"/>
      <c r="AW4" s="1522"/>
      <c r="AX4" s="1522"/>
      <c r="AY4" s="1522"/>
      <c r="AZ4" s="1522"/>
      <c r="BA4" s="1522"/>
      <c r="BB4" s="1522"/>
      <c r="BC4" s="1522"/>
      <c r="BD4" s="1522"/>
      <c r="BE4" s="1522"/>
      <c r="BF4" s="1522"/>
      <c r="BG4" s="1522"/>
      <c r="BH4" s="1522"/>
      <c r="BI4" s="1523"/>
      <c r="BJ4" s="1530" t="s">
        <v>1263</v>
      </c>
      <c r="BK4" s="1530" t="s">
        <v>1264</v>
      </c>
    </row>
    <row r="5" spans="1:63" ht="27" customHeight="1" x14ac:dyDescent="0.2">
      <c r="A5" s="1525"/>
      <c r="B5" s="1513"/>
      <c r="C5" s="1513"/>
      <c r="D5" s="1516"/>
      <c r="E5" s="1516"/>
      <c r="F5" s="333" t="s">
        <v>39</v>
      </c>
      <c r="G5" s="184" t="s">
        <v>42</v>
      </c>
      <c r="H5" s="326" t="s">
        <v>44</v>
      </c>
      <c r="I5" s="326" t="s">
        <v>46</v>
      </c>
      <c r="J5" s="184" t="s">
        <v>49</v>
      </c>
      <c r="K5" s="184" t="s">
        <v>52</v>
      </c>
      <c r="L5" s="184" t="s">
        <v>55</v>
      </c>
      <c r="M5" s="184" t="s">
        <v>58</v>
      </c>
      <c r="N5" s="184" t="s">
        <v>61</v>
      </c>
      <c r="O5" s="184" t="s">
        <v>63</v>
      </c>
      <c r="P5" s="184" t="s">
        <v>66</v>
      </c>
      <c r="Q5" s="184" t="s">
        <v>68</v>
      </c>
      <c r="R5" s="333" t="s">
        <v>70</v>
      </c>
      <c r="S5" s="184" t="s">
        <v>73</v>
      </c>
      <c r="T5" s="184" t="s">
        <v>76</v>
      </c>
      <c r="U5" s="184" t="s">
        <v>79</v>
      </c>
      <c r="V5" s="184" t="s">
        <v>521</v>
      </c>
      <c r="W5" s="184" t="s">
        <v>82</v>
      </c>
      <c r="X5" s="184" t="s">
        <v>85</v>
      </c>
      <c r="Y5" s="184" t="s">
        <v>88</v>
      </c>
      <c r="Z5" s="184" t="s">
        <v>91</v>
      </c>
      <c r="AA5" s="184" t="s">
        <v>93</v>
      </c>
      <c r="AB5" s="184" t="s">
        <v>96</v>
      </c>
      <c r="AC5" s="326" t="s">
        <v>99</v>
      </c>
      <c r="AD5" s="326" t="s">
        <v>101</v>
      </c>
      <c r="AE5" s="326" t="s">
        <v>103</v>
      </c>
      <c r="AF5" s="326" t="s">
        <v>105</v>
      </c>
      <c r="AG5" s="326" t="s">
        <v>107</v>
      </c>
      <c r="AH5" s="326" t="s">
        <v>109</v>
      </c>
      <c r="AI5" s="326" t="s">
        <v>111</v>
      </c>
      <c r="AJ5" s="326" t="s">
        <v>113</v>
      </c>
      <c r="AK5" s="326" t="s">
        <v>115</v>
      </c>
      <c r="AL5" s="184" t="s">
        <v>117</v>
      </c>
      <c r="AM5" s="184" t="s">
        <v>119</v>
      </c>
      <c r="AN5" s="184" t="s">
        <v>121</v>
      </c>
      <c r="AO5" s="184" t="s">
        <v>123</v>
      </c>
      <c r="AP5" s="326" t="s">
        <v>125</v>
      </c>
      <c r="AQ5" s="326" t="s">
        <v>127</v>
      </c>
      <c r="AR5" s="326" t="s">
        <v>129</v>
      </c>
      <c r="AS5" s="184" t="s">
        <v>131</v>
      </c>
      <c r="AT5" s="184" t="s">
        <v>134</v>
      </c>
      <c r="AU5" s="184" t="s">
        <v>137</v>
      </c>
      <c r="AV5" s="184" t="s">
        <v>140</v>
      </c>
      <c r="AW5" s="184" t="s">
        <v>143</v>
      </c>
      <c r="AX5" s="184" t="s">
        <v>146</v>
      </c>
      <c r="AY5" s="184" t="s">
        <v>149</v>
      </c>
      <c r="AZ5" s="184" t="s">
        <v>152</v>
      </c>
      <c r="BA5" s="184" t="s">
        <v>155</v>
      </c>
      <c r="BB5" s="184" t="s">
        <v>157</v>
      </c>
      <c r="BC5" s="184" t="s">
        <v>160</v>
      </c>
      <c r="BD5" s="184" t="s">
        <v>163</v>
      </c>
      <c r="BE5" s="333" t="s">
        <v>165</v>
      </c>
      <c r="BF5" s="351" t="s">
        <v>167</v>
      </c>
      <c r="BG5" s="351" t="s">
        <v>525</v>
      </c>
      <c r="BH5" s="351" t="s">
        <v>528</v>
      </c>
      <c r="BI5" s="351" t="s">
        <v>169</v>
      </c>
      <c r="BJ5" s="1511"/>
      <c r="BK5" s="1511"/>
    </row>
    <row r="6" spans="1:63" s="288" customFormat="1" ht="20.100000000000001" customHeight="1" x14ac:dyDescent="0.2">
      <c r="A6" s="374"/>
      <c r="B6" s="334" t="s">
        <v>1265</v>
      </c>
      <c r="C6" s="334"/>
      <c r="D6" s="308">
        <v>417.83000000000004</v>
      </c>
      <c r="E6" s="308"/>
      <c r="F6" s="308"/>
      <c r="G6" s="308"/>
      <c r="H6" s="308"/>
      <c r="I6" s="308"/>
      <c r="J6" s="308"/>
      <c r="K6" s="308"/>
      <c r="L6" s="308"/>
      <c r="M6" s="308"/>
      <c r="N6" s="308"/>
      <c r="O6" s="308"/>
      <c r="P6" s="308"/>
      <c r="Q6" s="308"/>
      <c r="R6" s="308"/>
      <c r="S6" s="308"/>
      <c r="T6" s="308"/>
      <c r="U6" s="308"/>
      <c r="V6" s="308"/>
      <c r="W6" s="308"/>
      <c r="X6" s="308"/>
      <c r="Y6" s="308"/>
      <c r="Z6" s="308"/>
      <c r="AA6" s="308"/>
      <c r="AB6" s="308"/>
      <c r="AC6" s="335"/>
      <c r="AD6" s="335"/>
      <c r="AE6" s="335"/>
      <c r="AF6" s="335"/>
      <c r="AG6" s="335"/>
      <c r="AH6" s="335"/>
      <c r="AI6" s="335"/>
      <c r="AJ6" s="335"/>
      <c r="AK6" s="335"/>
      <c r="AL6" s="308"/>
      <c r="AM6" s="308"/>
      <c r="AN6" s="308"/>
      <c r="AO6" s="308"/>
      <c r="AP6" s="335"/>
      <c r="AQ6" s="335"/>
      <c r="AR6" s="335"/>
      <c r="AS6" s="308"/>
      <c r="AT6" s="308"/>
      <c r="AU6" s="308"/>
      <c r="AV6" s="308"/>
      <c r="AW6" s="308"/>
      <c r="AX6" s="308"/>
      <c r="AY6" s="308"/>
      <c r="AZ6" s="308"/>
      <c r="BA6" s="308"/>
      <c r="BB6" s="308"/>
      <c r="BC6" s="308"/>
      <c r="BD6" s="308"/>
      <c r="BE6" s="308"/>
      <c r="BF6" s="308"/>
      <c r="BG6" s="335"/>
      <c r="BH6" s="335"/>
      <c r="BI6" s="335"/>
      <c r="BJ6" s="336"/>
      <c r="BK6" s="336">
        <v>417.83</v>
      </c>
    </row>
    <row r="7" spans="1:63" ht="20.100000000000001" customHeight="1" x14ac:dyDescent="0.2">
      <c r="A7" s="374">
        <v>1</v>
      </c>
      <c r="B7" s="337" t="s">
        <v>38</v>
      </c>
      <c r="C7" s="334" t="s">
        <v>39</v>
      </c>
      <c r="D7" s="320">
        <v>155.87999999999997</v>
      </c>
      <c r="E7" s="320">
        <v>0</v>
      </c>
      <c r="F7" s="320">
        <v>0</v>
      </c>
      <c r="G7" s="320">
        <v>0</v>
      </c>
      <c r="H7" s="320">
        <v>0</v>
      </c>
      <c r="I7" s="320">
        <v>0</v>
      </c>
      <c r="J7" s="320">
        <v>0</v>
      </c>
      <c r="K7" s="320">
        <v>0</v>
      </c>
      <c r="L7" s="320">
        <v>0</v>
      </c>
      <c r="M7" s="320">
        <v>0</v>
      </c>
      <c r="N7" s="320">
        <v>0</v>
      </c>
      <c r="O7" s="320">
        <v>0</v>
      </c>
      <c r="P7" s="320">
        <v>0</v>
      </c>
      <c r="Q7" s="320">
        <v>0</v>
      </c>
      <c r="R7" s="320">
        <v>0</v>
      </c>
      <c r="S7" s="320">
        <v>0</v>
      </c>
      <c r="T7" s="320">
        <v>0</v>
      </c>
      <c r="U7" s="320">
        <v>0</v>
      </c>
      <c r="V7" s="320">
        <v>0</v>
      </c>
      <c r="W7" s="320">
        <v>0</v>
      </c>
      <c r="X7" s="320">
        <v>0</v>
      </c>
      <c r="Y7" s="320">
        <v>0</v>
      </c>
      <c r="Z7" s="320">
        <v>0</v>
      </c>
      <c r="AA7" s="320">
        <v>0</v>
      </c>
      <c r="AB7" s="320">
        <v>0</v>
      </c>
      <c r="AC7" s="338">
        <v>0</v>
      </c>
      <c r="AD7" s="338">
        <v>0</v>
      </c>
      <c r="AE7" s="338">
        <v>0</v>
      </c>
      <c r="AF7" s="338">
        <v>0</v>
      </c>
      <c r="AG7" s="338">
        <v>0</v>
      </c>
      <c r="AH7" s="338">
        <v>0</v>
      </c>
      <c r="AI7" s="338">
        <v>0</v>
      </c>
      <c r="AJ7" s="338">
        <v>0</v>
      </c>
      <c r="AK7" s="338">
        <v>0</v>
      </c>
      <c r="AL7" s="320">
        <v>0</v>
      </c>
      <c r="AM7" s="320">
        <v>0</v>
      </c>
      <c r="AN7" s="320">
        <v>0</v>
      </c>
      <c r="AO7" s="320">
        <v>0</v>
      </c>
      <c r="AP7" s="338">
        <v>0</v>
      </c>
      <c r="AQ7" s="338">
        <v>0</v>
      </c>
      <c r="AR7" s="338">
        <v>0</v>
      </c>
      <c r="AS7" s="320">
        <v>0</v>
      </c>
      <c r="AT7" s="320">
        <v>0</v>
      </c>
      <c r="AU7" s="320">
        <v>0</v>
      </c>
      <c r="AV7" s="320">
        <v>0</v>
      </c>
      <c r="AW7" s="320">
        <v>0</v>
      </c>
      <c r="AX7" s="320">
        <v>0</v>
      </c>
      <c r="AY7" s="320">
        <v>0</v>
      </c>
      <c r="AZ7" s="320">
        <v>0</v>
      </c>
      <c r="BA7" s="320">
        <v>0</v>
      </c>
      <c r="BB7" s="320">
        <v>0</v>
      </c>
      <c r="BC7" s="320">
        <v>0</v>
      </c>
      <c r="BD7" s="320">
        <v>0</v>
      </c>
      <c r="BE7" s="320">
        <v>0</v>
      </c>
      <c r="BF7" s="320">
        <v>0</v>
      </c>
      <c r="BG7" s="338">
        <v>0</v>
      </c>
      <c r="BH7" s="338">
        <v>0</v>
      </c>
      <c r="BI7" s="338">
        <v>0</v>
      </c>
      <c r="BJ7" s="339">
        <v>-36.559999999999995</v>
      </c>
      <c r="BK7" s="339">
        <v>119.32</v>
      </c>
    </row>
    <row r="8" spans="1:63" ht="20.100000000000001" customHeight="1" x14ac:dyDescent="0.2">
      <c r="A8" s="375" t="s">
        <v>40</v>
      </c>
      <c r="B8" s="341" t="s">
        <v>41</v>
      </c>
      <c r="C8" s="340" t="s">
        <v>42</v>
      </c>
      <c r="D8" s="202">
        <v>0</v>
      </c>
      <c r="E8" s="202">
        <v>0</v>
      </c>
      <c r="F8" s="320">
        <v>0</v>
      </c>
      <c r="G8" s="202">
        <v>0</v>
      </c>
      <c r="H8" s="202">
        <v>0</v>
      </c>
      <c r="I8" s="202">
        <v>0</v>
      </c>
      <c r="J8" s="202">
        <v>0</v>
      </c>
      <c r="K8" s="202">
        <v>0</v>
      </c>
      <c r="L8" s="202">
        <v>0</v>
      </c>
      <c r="M8" s="202">
        <v>0</v>
      </c>
      <c r="N8" s="202">
        <v>0</v>
      </c>
      <c r="O8" s="202">
        <v>0</v>
      </c>
      <c r="P8" s="202">
        <v>0</v>
      </c>
      <c r="Q8" s="202">
        <v>0</v>
      </c>
      <c r="R8" s="202">
        <v>0</v>
      </c>
      <c r="S8" s="202">
        <v>0</v>
      </c>
      <c r="T8" s="202">
        <v>0</v>
      </c>
      <c r="U8" s="202">
        <v>0</v>
      </c>
      <c r="V8" s="202">
        <v>0</v>
      </c>
      <c r="W8" s="202">
        <v>0</v>
      </c>
      <c r="X8" s="202">
        <v>0</v>
      </c>
      <c r="Y8" s="202">
        <v>0</v>
      </c>
      <c r="Z8" s="202">
        <v>0</v>
      </c>
      <c r="AA8" s="202">
        <v>0</v>
      </c>
      <c r="AB8" s="202">
        <v>0</v>
      </c>
      <c r="AC8" s="319">
        <v>0</v>
      </c>
      <c r="AD8" s="319">
        <v>0</v>
      </c>
      <c r="AE8" s="319">
        <v>0</v>
      </c>
      <c r="AF8" s="319">
        <v>0</v>
      </c>
      <c r="AG8" s="319">
        <v>0</v>
      </c>
      <c r="AH8" s="319">
        <v>0</v>
      </c>
      <c r="AI8" s="319">
        <v>0</v>
      </c>
      <c r="AJ8" s="319">
        <v>0</v>
      </c>
      <c r="AK8" s="319">
        <v>0</v>
      </c>
      <c r="AL8" s="202">
        <v>0</v>
      </c>
      <c r="AM8" s="202">
        <v>0</v>
      </c>
      <c r="AN8" s="202">
        <v>0</v>
      </c>
      <c r="AO8" s="202">
        <v>0</v>
      </c>
      <c r="AP8" s="319">
        <v>0</v>
      </c>
      <c r="AQ8" s="319">
        <v>0</v>
      </c>
      <c r="AR8" s="319">
        <v>0</v>
      </c>
      <c r="AS8" s="202">
        <v>0</v>
      </c>
      <c r="AT8" s="202">
        <v>0</v>
      </c>
      <c r="AU8" s="202">
        <v>0</v>
      </c>
      <c r="AV8" s="202">
        <v>0</v>
      </c>
      <c r="AW8" s="202">
        <v>0</v>
      </c>
      <c r="AX8" s="202">
        <v>0</v>
      </c>
      <c r="AY8" s="202">
        <v>0</v>
      </c>
      <c r="AZ8" s="202">
        <v>0</v>
      </c>
      <c r="BA8" s="202">
        <v>0</v>
      </c>
      <c r="BB8" s="202">
        <v>0</v>
      </c>
      <c r="BC8" s="202">
        <v>0</v>
      </c>
      <c r="BD8" s="202">
        <v>0</v>
      </c>
      <c r="BE8" s="202">
        <v>0</v>
      </c>
      <c r="BF8" s="202">
        <v>0</v>
      </c>
      <c r="BG8" s="319">
        <v>0</v>
      </c>
      <c r="BH8" s="319">
        <v>0</v>
      </c>
      <c r="BI8" s="319">
        <v>0</v>
      </c>
      <c r="BJ8" s="321">
        <v>0</v>
      </c>
      <c r="BK8" s="321">
        <v>0</v>
      </c>
    </row>
    <row r="9" spans="1:63" ht="20.100000000000001" customHeight="1" x14ac:dyDescent="0.2">
      <c r="A9" s="375"/>
      <c r="B9" s="342" t="s">
        <v>43</v>
      </c>
      <c r="C9" s="343" t="s">
        <v>44</v>
      </c>
      <c r="D9" s="202">
        <v>0</v>
      </c>
      <c r="E9" s="202">
        <v>0</v>
      </c>
      <c r="F9" s="320">
        <v>0</v>
      </c>
      <c r="G9" s="202">
        <v>0</v>
      </c>
      <c r="H9" s="202">
        <v>0</v>
      </c>
      <c r="I9" s="202">
        <v>0</v>
      </c>
      <c r="J9" s="202">
        <v>0</v>
      </c>
      <c r="K9" s="202">
        <v>0</v>
      </c>
      <c r="L9" s="202">
        <v>0</v>
      </c>
      <c r="M9" s="202">
        <v>0</v>
      </c>
      <c r="N9" s="202">
        <v>0</v>
      </c>
      <c r="O9" s="202">
        <v>0</v>
      </c>
      <c r="P9" s="202">
        <v>0</v>
      </c>
      <c r="Q9" s="202">
        <v>0</v>
      </c>
      <c r="R9" s="202">
        <v>0</v>
      </c>
      <c r="S9" s="202">
        <v>0</v>
      </c>
      <c r="T9" s="202">
        <v>0</v>
      </c>
      <c r="U9" s="202">
        <v>0</v>
      </c>
      <c r="V9" s="202">
        <v>0</v>
      </c>
      <c r="W9" s="202">
        <v>0</v>
      </c>
      <c r="X9" s="202">
        <v>0</v>
      </c>
      <c r="Y9" s="202">
        <v>0</v>
      </c>
      <c r="Z9" s="202">
        <v>0</v>
      </c>
      <c r="AA9" s="202">
        <v>0</v>
      </c>
      <c r="AB9" s="202">
        <v>0</v>
      </c>
      <c r="AC9" s="319">
        <v>0</v>
      </c>
      <c r="AD9" s="319">
        <v>0</v>
      </c>
      <c r="AE9" s="319">
        <v>0</v>
      </c>
      <c r="AF9" s="319">
        <v>0</v>
      </c>
      <c r="AG9" s="319">
        <v>0</v>
      </c>
      <c r="AH9" s="319">
        <v>0</v>
      </c>
      <c r="AI9" s="319">
        <v>0</v>
      </c>
      <c r="AJ9" s="319">
        <v>0</v>
      </c>
      <c r="AK9" s="319">
        <v>0</v>
      </c>
      <c r="AL9" s="202">
        <v>0</v>
      </c>
      <c r="AM9" s="202">
        <v>0</v>
      </c>
      <c r="AN9" s="202">
        <v>0</v>
      </c>
      <c r="AO9" s="202">
        <v>0</v>
      </c>
      <c r="AP9" s="319">
        <v>0</v>
      </c>
      <c r="AQ9" s="319">
        <v>0</v>
      </c>
      <c r="AR9" s="319">
        <v>0</v>
      </c>
      <c r="AS9" s="202">
        <v>0</v>
      </c>
      <c r="AT9" s="202">
        <v>0</v>
      </c>
      <c r="AU9" s="202">
        <v>0</v>
      </c>
      <c r="AV9" s="202">
        <v>0</v>
      </c>
      <c r="AW9" s="202">
        <v>0</v>
      </c>
      <c r="AX9" s="202">
        <v>0</v>
      </c>
      <c r="AY9" s="202">
        <v>0</v>
      </c>
      <c r="AZ9" s="202">
        <v>0</v>
      </c>
      <c r="BA9" s="202">
        <v>0</v>
      </c>
      <c r="BB9" s="202">
        <v>0</v>
      </c>
      <c r="BC9" s="202">
        <v>0</v>
      </c>
      <c r="BD9" s="202">
        <v>0</v>
      </c>
      <c r="BE9" s="202">
        <v>0</v>
      </c>
      <c r="BF9" s="202">
        <v>0</v>
      </c>
      <c r="BG9" s="319">
        <v>0</v>
      </c>
      <c r="BH9" s="319">
        <v>0</v>
      </c>
      <c r="BI9" s="319">
        <v>0</v>
      </c>
      <c r="BJ9" s="321">
        <v>0</v>
      </c>
      <c r="BK9" s="321">
        <v>0</v>
      </c>
    </row>
    <row r="10" spans="1:63" ht="20.100000000000001" customHeight="1" x14ac:dyDescent="0.2">
      <c r="A10" s="375"/>
      <c r="B10" s="342" t="s">
        <v>661</v>
      </c>
      <c r="C10" s="343" t="s">
        <v>46</v>
      </c>
      <c r="D10" s="202">
        <v>0</v>
      </c>
      <c r="E10" s="202">
        <v>0</v>
      </c>
      <c r="F10" s="320">
        <v>0</v>
      </c>
      <c r="G10" s="202">
        <v>0</v>
      </c>
      <c r="H10" s="202">
        <v>0</v>
      </c>
      <c r="I10" s="202">
        <v>0</v>
      </c>
      <c r="J10" s="202">
        <v>0</v>
      </c>
      <c r="K10" s="202">
        <v>0</v>
      </c>
      <c r="L10" s="202">
        <v>0</v>
      </c>
      <c r="M10" s="202">
        <v>0</v>
      </c>
      <c r="N10" s="202">
        <v>0</v>
      </c>
      <c r="O10" s="202">
        <v>0</v>
      </c>
      <c r="P10" s="202">
        <v>0</v>
      </c>
      <c r="Q10" s="202">
        <v>0</v>
      </c>
      <c r="R10" s="202">
        <v>0</v>
      </c>
      <c r="S10" s="202">
        <v>0</v>
      </c>
      <c r="T10" s="202">
        <v>0</v>
      </c>
      <c r="U10" s="202">
        <v>0</v>
      </c>
      <c r="V10" s="202">
        <v>0</v>
      </c>
      <c r="W10" s="202">
        <v>0</v>
      </c>
      <c r="X10" s="202">
        <v>0</v>
      </c>
      <c r="Y10" s="202">
        <v>0</v>
      </c>
      <c r="Z10" s="202">
        <v>0</v>
      </c>
      <c r="AA10" s="202">
        <v>0</v>
      </c>
      <c r="AB10" s="202">
        <v>0</v>
      </c>
      <c r="AC10" s="319">
        <v>0</v>
      </c>
      <c r="AD10" s="319">
        <v>0</v>
      </c>
      <c r="AE10" s="319">
        <v>0</v>
      </c>
      <c r="AF10" s="319">
        <v>0</v>
      </c>
      <c r="AG10" s="319">
        <v>0</v>
      </c>
      <c r="AH10" s="319">
        <v>0</v>
      </c>
      <c r="AI10" s="319">
        <v>0</v>
      </c>
      <c r="AJ10" s="319">
        <v>0</v>
      </c>
      <c r="AK10" s="319">
        <v>0</v>
      </c>
      <c r="AL10" s="202">
        <v>0</v>
      </c>
      <c r="AM10" s="202">
        <v>0</v>
      </c>
      <c r="AN10" s="202">
        <v>0</v>
      </c>
      <c r="AO10" s="202">
        <v>0</v>
      </c>
      <c r="AP10" s="319">
        <v>0</v>
      </c>
      <c r="AQ10" s="319">
        <v>0</v>
      </c>
      <c r="AR10" s="319">
        <v>0</v>
      </c>
      <c r="AS10" s="202">
        <v>0</v>
      </c>
      <c r="AT10" s="202">
        <v>0</v>
      </c>
      <c r="AU10" s="202">
        <v>0</v>
      </c>
      <c r="AV10" s="202">
        <v>0</v>
      </c>
      <c r="AW10" s="202">
        <v>0</v>
      </c>
      <c r="AX10" s="202">
        <v>0</v>
      </c>
      <c r="AY10" s="202">
        <v>0</v>
      </c>
      <c r="AZ10" s="202">
        <v>0</v>
      </c>
      <c r="BA10" s="202">
        <v>0</v>
      </c>
      <c r="BB10" s="202">
        <v>0</v>
      </c>
      <c r="BC10" s="202">
        <v>0</v>
      </c>
      <c r="BD10" s="202">
        <v>0</v>
      </c>
      <c r="BE10" s="202">
        <v>0</v>
      </c>
      <c r="BF10" s="202">
        <v>0</v>
      </c>
      <c r="BG10" s="319">
        <v>0</v>
      </c>
      <c r="BH10" s="319">
        <v>0</v>
      </c>
      <c r="BI10" s="319">
        <v>0</v>
      </c>
      <c r="BJ10" s="321">
        <v>0</v>
      </c>
      <c r="BK10" s="321">
        <v>0</v>
      </c>
    </row>
    <row r="11" spans="1:63" ht="20.100000000000001" customHeight="1" x14ac:dyDescent="0.2">
      <c r="A11" s="375" t="s">
        <v>47</v>
      </c>
      <c r="B11" s="341" t="s">
        <v>48</v>
      </c>
      <c r="C11" s="340" t="s">
        <v>49</v>
      </c>
      <c r="D11" s="202">
        <v>47.54</v>
      </c>
      <c r="E11" s="202">
        <v>0</v>
      </c>
      <c r="F11" s="320">
        <v>0</v>
      </c>
      <c r="G11" s="202">
        <v>0</v>
      </c>
      <c r="H11" s="202">
        <v>0</v>
      </c>
      <c r="I11" s="202">
        <v>0</v>
      </c>
      <c r="J11" s="202">
        <v>0</v>
      </c>
      <c r="K11" s="202">
        <v>0</v>
      </c>
      <c r="L11" s="202">
        <v>0</v>
      </c>
      <c r="M11" s="202">
        <v>0</v>
      </c>
      <c r="N11" s="202">
        <v>0</v>
      </c>
      <c r="O11" s="202">
        <v>0</v>
      </c>
      <c r="P11" s="202">
        <v>0</v>
      </c>
      <c r="Q11" s="202">
        <v>0</v>
      </c>
      <c r="R11" s="202">
        <v>0</v>
      </c>
      <c r="S11" s="202">
        <v>0</v>
      </c>
      <c r="T11" s="202">
        <v>0</v>
      </c>
      <c r="U11" s="202">
        <v>0</v>
      </c>
      <c r="V11" s="202">
        <v>0</v>
      </c>
      <c r="W11" s="202">
        <v>0</v>
      </c>
      <c r="X11" s="202">
        <v>0</v>
      </c>
      <c r="Y11" s="202">
        <v>0</v>
      </c>
      <c r="Z11" s="202">
        <v>0</v>
      </c>
      <c r="AA11" s="202">
        <v>0</v>
      </c>
      <c r="AB11" s="202">
        <v>0</v>
      </c>
      <c r="AC11" s="319">
        <v>0</v>
      </c>
      <c r="AD11" s="319">
        <v>0</v>
      </c>
      <c r="AE11" s="319">
        <v>0</v>
      </c>
      <c r="AF11" s="319">
        <v>0</v>
      </c>
      <c r="AG11" s="319">
        <v>0</v>
      </c>
      <c r="AH11" s="319">
        <v>0</v>
      </c>
      <c r="AI11" s="319">
        <v>0</v>
      </c>
      <c r="AJ11" s="319">
        <v>0</v>
      </c>
      <c r="AK11" s="319">
        <v>0</v>
      </c>
      <c r="AL11" s="202">
        <v>0</v>
      </c>
      <c r="AM11" s="202">
        <v>0</v>
      </c>
      <c r="AN11" s="202">
        <v>0</v>
      </c>
      <c r="AO11" s="202">
        <v>0</v>
      </c>
      <c r="AP11" s="319">
        <v>0</v>
      </c>
      <c r="AQ11" s="319">
        <v>0</v>
      </c>
      <c r="AR11" s="319">
        <v>0</v>
      </c>
      <c r="AS11" s="202">
        <v>0</v>
      </c>
      <c r="AT11" s="202">
        <v>0</v>
      </c>
      <c r="AU11" s="202">
        <v>0</v>
      </c>
      <c r="AV11" s="202">
        <v>0</v>
      </c>
      <c r="AW11" s="202">
        <v>0</v>
      </c>
      <c r="AX11" s="202">
        <v>0</v>
      </c>
      <c r="AY11" s="202">
        <v>0</v>
      </c>
      <c r="AZ11" s="202">
        <v>0</v>
      </c>
      <c r="BA11" s="202">
        <v>0</v>
      </c>
      <c r="BB11" s="202">
        <v>0</v>
      </c>
      <c r="BC11" s="202">
        <v>0</v>
      </c>
      <c r="BD11" s="202">
        <v>0</v>
      </c>
      <c r="BE11" s="202">
        <v>0</v>
      </c>
      <c r="BF11" s="202">
        <v>0</v>
      </c>
      <c r="BG11" s="319">
        <v>0</v>
      </c>
      <c r="BH11" s="319">
        <v>0</v>
      </c>
      <c r="BI11" s="319">
        <v>0</v>
      </c>
      <c r="BJ11" s="321">
        <v>-9.08</v>
      </c>
      <c r="BK11" s="321">
        <v>38.46</v>
      </c>
    </row>
    <row r="12" spans="1:63" ht="20.100000000000001" customHeight="1" x14ac:dyDescent="0.2">
      <c r="A12" s="375" t="s">
        <v>50</v>
      </c>
      <c r="B12" s="341" t="s">
        <v>51</v>
      </c>
      <c r="C12" s="340" t="s">
        <v>52</v>
      </c>
      <c r="D12" s="202">
        <v>87.88</v>
      </c>
      <c r="E12" s="202">
        <v>0</v>
      </c>
      <c r="F12" s="320">
        <v>0</v>
      </c>
      <c r="G12" s="202">
        <v>0</v>
      </c>
      <c r="H12" s="202">
        <v>0</v>
      </c>
      <c r="I12" s="202">
        <v>0</v>
      </c>
      <c r="J12" s="202">
        <v>0</v>
      </c>
      <c r="K12" s="202">
        <v>0</v>
      </c>
      <c r="L12" s="202">
        <v>0</v>
      </c>
      <c r="M12" s="202">
        <v>0</v>
      </c>
      <c r="N12" s="202">
        <v>0</v>
      </c>
      <c r="O12" s="202">
        <v>0</v>
      </c>
      <c r="P12" s="202">
        <v>0</v>
      </c>
      <c r="Q12" s="202">
        <v>0</v>
      </c>
      <c r="R12" s="202">
        <v>0</v>
      </c>
      <c r="S12" s="202">
        <v>0</v>
      </c>
      <c r="T12" s="202">
        <v>0</v>
      </c>
      <c r="U12" s="202">
        <v>0</v>
      </c>
      <c r="V12" s="202">
        <v>0</v>
      </c>
      <c r="W12" s="202">
        <v>0</v>
      </c>
      <c r="X12" s="202">
        <v>0</v>
      </c>
      <c r="Y12" s="202">
        <v>0</v>
      </c>
      <c r="Z12" s="202">
        <v>0</v>
      </c>
      <c r="AA12" s="202">
        <v>0</v>
      </c>
      <c r="AB12" s="202">
        <v>0</v>
      </c>
      <c r="AC12" s="319">
        <v>0</v>
      </c>
      <c r="AD12" s="319">
        <v>0</v>
      </c>
      <c r="AE12" s="319">
        <v>0</v>
      </c>
      <c r="AF12" s="319">
        <v>0</v>
      </c>
      <c r="AG12" s="319">
        <v>0</v>
      </c>
      <c r="AH12" s="319">
        <v>0</v>
      </c>
      <c r="AI12" s="319">
        <v>0</v>
      </c>
      <c r="AJ12" s="319">
        <v>0</v>
      </c>
      <c r="AK12" s="319">
        <v>0</v>
      </c>
      <c r="AL12" s="202">
        <v>0</v>
      </c>
      <c r="AM12" s="202">
        <v>0</v>
      </c>
      <c r="AN12" s="202">
        <v>0</v>
      </c>
      <c r="AO12" s="202">
        <v>0</v>
      </c>
      <c r="AP12" s="319">
        <v>0</v>
      </c>
      <c r="AQ12" s="319">
        <v>0</v>
      </c>
      <c r="AR12" s="319">
        <v>0</v>
      </c>
      <c r="AS12" s="202">
        <v>0</v>
      </c>
      <c r="AT12" s="202">
        <v>0</v>
      </c>
      <c r="AU12" s="202">
        <v>0</v>
      </c>
      <c r="AV12" s="202">
        <v>0</v>
      </c>
      <c r="AW12" s="202">
        <v>0</v>
      </c>
      <c r="AX12" s="202">
        <v>0</v>
      </c>
      <c r="AY12" s="202">
        <v>0</v>
      </c>
      <c r="AZ12" s="202">
        <v>0</v>
      </c>
      <c r="BA12" s="202">
        <v>0</v>
      </c>
      <c r="BB12" s="202">
        <v>0</v>
      </c>
      <c r="BC12" s="202">
        <v>0</v>
      </c>
      <c r="BD12" s="202">
        <v>0</v>
      </c>
      <c r="BE12" s="202">
        <v>0</v>
      </c>
      <c r="BF12" s="202">
        <v>0</v>
      </c>
      <c r="BG12" s="319">
        <v>0</v>
      </c>
      <c r="BH12" s="319">
        <v>0</v>
      </c>
      <c r="BI12" s="319">
        <v>0</v>
      </c>
      <c r="BJ12" s="321">
        <v>-24.18</v>
      </c>
      <c r="BK12" s="321">
        <v>63.7</v>
      </c>
    </row>
    <row r="13" spans="1:63" ht="20.100000000000001" customHeight="1" x14ac:dyDescent="0.2">
      <c r="A13" s="375" t="s">
        <v>53</v>
      </c>
      <c r="B13" s="341" t="s">
        <v>54</v>
      </c>
      <c r="C13" s="340" t="s">
        <v>55</v>
      </c>
      <c r="D13" s="202">
        <v>0</v>
      </c>
      <c r="E13" s="202">
        <v>0</v>
      </c>
      <c r="F13" s="320">
        <v>0</v>
      </c>
      <c r="G13" s="202">
        <v>0</v>
      </c>
      <c r="H13" s="202">
        <v>0</v>
      </c>
      <c r="I13" s="202">
        <v>0</v>
      </c>
      <c r="J13" s="202">
        <v>0</v>
      </c>
      <c r="K13" s="202">
        <v>0</v>
      </c>
      <c r="L13" s="202">
        <v>0</v>
      </c>
      <c r="M13" s="202">
        <v>0</v>
      </c>
      <c r="N13" s="202">
        <v>0</v>
      </c>
      <c r="O13" s="202">
        <v>0</v>
      </c>
      <c r="P13" s="202">
        <v>0</v>
      </c>
      <c r="Q13" s="202">
        <v>0</v>
      </c>
      <c r="R13" s="202">
        <v>0</v>
      </c>
      <c r="S13" s="202">
        <v>0</v>
      </c>
      <c r="T13" s="202">
        <v>0</v>
      </c>
      <c r="U13" s="202">
        <v>0</v>
      </c>
      <c r="V13" s="202">
        <v>0</v>
      </c>
      <c r="W13" s="202">
        <v>0</v>
      </c>
      <c r="X13" s="202">
        <v>0</v>
      </c>
      <c r="Y13" s="202">
        <v>0</v>
      </c>
      <c r="Z13" s="202">
        <v>0</v>
      </c>
      <c r="AA13" s="202">
        <v>0</v>
      </c>
      <c r="AB13" s="202">
        <v>0</v>
      </c>
      <c r="AC13" s="319">
        <v>0</v>
      </c>
      <c r="AD13" s="319">
        <v>0</v>
      </c>
      <c r="AE13" s="319">
        <v>0</v>
      </c>
      <c r="AF13" s="319">
        <v>0</v>
      </c>
      <c r="AG13" s="319">
        <v>0</v>
      </c>
      <c r="AH13" s="319">
        <v>0</v>
      </c>
      <c r="AI13" s="319">
        <v>0</v>
      </c>
      <c r="AJ13" s="319">
        <v>0</v>
      </c>
      <c r="AK13" s="319">
        <v>0</v>
      </c>
      <c r="AL13" s="202">
        <v>0</v>
      </c>
      <c r="AM13" s="202">
        <v>0</v>
      </c>
      <c r="AN13" s="202">
        <v>0</v>
      </c>
      <c r="AO13" s="202">
        <v>0</v>
      </c>
      <c r="AP13" s="319">
        <v>0</v>
      </c>
      <c r="AQ13" s="319">
        <v>0</v>
      </c>
      <c r="AR13" s="319">
        <v>0</v>
      </c>
      <c r="AS13" s="202">
        <v>0</v>
      </c>
      <c r="AT13" s="202">
        <v>0</v>
      </c>
      <c r="AU13" s="202">
        <v>0</v>
      </c>
      <c r="AV13" s="202">
        <v>0</v>
      </c>
      <c r="AW13" s="202">
        <v>0</v>
      </c>
      <c r="AX13" s="202">
        <v>0</v>
      </c>
      <c r="AY13" s="202">
        <v>0</v>
      </c>
      <c r="AZ13" s="202">
        <v>0</v>
      </c>
      <c r="BA13" s="202">
        <v>0</v>
      </c>
      <c r="BB13" s="202">
        <v>0</v>
      </c>
      <c r="BC13" s="202">
        <v>0</v>
      </c>
      <c r="BD13" s="202">
        <v>0</v>
      </c>
      <c r="BE13" s="202">
        <v>0</v>
      </c>
      <c r="BF13" s="202">
        <v>0</v>
      </c>
      <c r="BG13" s="319">
        <v>0</v>
      </c>
      <c r="BH13" s="319">
        <v>0</v>
      </c>
      <c r="BI13" s="319">
        <v>0</v>
      </c>
      <c r="BJ13" s="321">
        <v>0</v>
      </c>
      <c r="BK13" s="321">
        <v>0</v>
      </c>
    </row>
    <row r="14" spans="1:63" ht="20.100000000000001" customHeight="1" x14ac:dyDescent="0.2">
      <c r="A14" s="375" t="s">
        <v>56</v>
      </c>
      <c r="B14" s="341" t="s">
        <v>57</v>
      </c>
      <c r="C14" s="340" t="s">
        <v>58</v>
      </c>
      <c r="D14" s="202">
        <v>0</v>
      </c>
      <c r="E14" s="202">
        <v>0</v>
      </c>
      <c r="F14" s="320">
        <v>0</v>
      </c>
      <c r="G14" s="202">
        <v>0</v>
      </c>
      <c r="H14" s="202">
        <v>0</v>
      </c>
      <c r="I14" s="202">
        <v>0</v>
      </c>
      <c r="J14" s="202">
        <v>0</v>
      </c>
      <c r="K14" s="202">
        <v>0</v>
      </c>
      <c r="L14" s="202">
        <v>0</v>
      </c>
      <c r="M14" s="202">
        <v>0</v>
      </c>
      <c r="N14" s="202">
        <v>0</v>
      </c>
      <c r="O14" s="202">
        <v>0</v>
      </c>
      <c r="P14" s="202">
        <v>0</v>
      </c>
      <c r="Q14" s="202">
        <v>0</v>
      </c>
      <c r="R14" s="202">
        <v>0</v>
      </c>
      <c r="S14" s="202">
        <v>0</v>
      </c>
      <c r="T14" s="202">
        <v>0</v>
      </c>
      <c r="U14" s="202">
        <v>0</v>
      </c>
      <c r="V14" s="202">
        <v>0</v>
      </c>
      <c r="W14" s="202">
        <v>0</v>
      </c>
      <c r="X14" s="202">
        <v>0</v>
      </c>
      <c r="Y14" s="202">
        <v>0</v>
      </c>
      <c r="Z14" s="202">
        <v>0</v>
      </c>
      <c r="AA14" s="202">
        <v>0</v>
      </c>
      <c r="AB14" s="202">
        <v>0</v>
      </c>
      <c r="AC14" s="319">
        <v>0</v>
      </c>
      <c r="AD14" s="319">
        <v>0</v>
      </c>
      <c r="AE14" s="319">
        <v>0</v>
      </c>
      <c r="AF14" s="319">
        <v>0</v>
      </c>
      <c r="AG14" s="319">
        <v>0</v>
      </c>
      <c r="AH14" s="319">
        <v>0</v>
      </c>
      <c r="AI14" s="319">
        <v>0</v>
      </c>
      <c r="AJ14" s="319">
        <v>0</v>
      </c>
      <c r="AK14" s="319">
        <v>0</v>
      </c>
      <c r="AL14" s="202">
        <v>0</v>
      </c>
      <c r="AM14" s="202">
        <v>0</v>
      </c>
      <c r="AN14" s="202">
        <v>0</v>
      </c>
      <c r="AO14" s="202">
        <v>0</v>
      </c>
      <c r="AP14" s="319">
        <v>0</v>
      </c>
      <c r="AQ14" s="319">
        <v>0</v>
      </c>
      <c r="AR14" s="319">
        <v>0</v>
      </c>
      <c r="AS14" s="202">
        <v>0</v>
      </c>
      <c r="AT14" s="202">
        <v>0</v>
      </c>
      <c r="AU14" s="202">
        <v>0</v>
      </c>
      <c r="AV14" s="202">
        <v>0</v>
      </c>
      <c r="AW14" s="202">
        <v>0</v>
      </c>
      <c r="AX14" s="202">
        <v>0</v>
      </c>
      <c r="AY14" s="202">
        <v>0</v>
      </c>
      <c r="AZ14" s="202">
        <v>0</v>
      </c>
      <c r="BA14" s="202">
        <v>0</v>
      </c>
      <c r="BB14" s="202">
        <v>0</v>
      </c>
      <c r="BC14" s="202">
        <v>0</v>
      </c>
      <c r="BD14" s="202">
        <v>0</v>
      </c>
      <c r="BE14" s="202">
        <v>0</v>
      </c>
      <c r="BF14" s="202">
        <v>0</v>
      </c>
      <c r="BG14" s="319">
        <v>0</v>
      </c>
      <c r="BH14" s="319">
        <v>0</v>
      </c>
      <c r="BI14" s="319">
        <v>0</v>
      </c>
      <c r="BJ14" s="321">
        <v>0</v>
      </c>
      <c r="BK14" s="321">
        <v>0</v>
      </c>
    </row>
    <row r="15" spans="1:63" ht="20.100000000000001" customHeight="1" x14ac:dyDescent="0.2">
      <c r="A15" s="375" t="s">
        <v>59</v>
      </c>
      <c r="B15" s="341" t="s">
        <v>60</v>
      </c>
      <c r="C15" s="340" t="s">
        <v>61</v>
      </c>
      <c r="D15" s="202">
        <v>0</v>
      </c>
      <c r="E15" s="202">
        <v>0</v>
      </c>
      <c r="F15" s="320">
        <v>0</v>
      </c>
      <c r="G15" s="202">
        <v>0</v>
      </c>
      <c r="H15" s="202">
        <v>0</v>
      </c>
      <c r="I15" s="202">
        <v>0</v>
      </c>
      <c r="J15" s="202">
        <v>0</v>
      </c>
      <c r="K15" s="202">
        <v>0</v>
      </c>
      <c r="L15" s="202">
        <v>0</v>
      </c>
      <c r="M15" s="202">
        <v>0</v>
      </c>
      <c r="N15" s="202">
        <v>0</v>
      </c>
      <c r="O15" s="202">
        <v>0</v>
      </c>
      <c r="P15" s="202">
        <v>0</v>
      </c>
      <c r="Q15" s="202">
        <v>0</v>
      </c>
      <c r="R15" s="202">
        <v>0</v>
      </c>
      <c r="S15" s="202">
        <v>0</v>
      </c>
      <c r="T15" s="202">
        <v>0</v>
      </c>
      <c r="U15" s="202">
        <v>0</v>
      </c>
      <c r="V15" s="202">
        <v>0</v>
      </c>
      <c r="W15" s="202">
        <v>0</v>
      </c>
      <c r="X15" s="202">
        <v>0</v>
      </c>
      <c r="Y15" s="202">
        <v>0</v>
      </c>
      <c r="Z15" s="202">
        <v>0</v>
      </c>
      <c r="AA15" s="202">
        <v>0</v>
      </c>
      <c r="AB15" s="202">
        <v>0</v>
      </c>
      <c r="AC15" s="319">
        <v>0</v>
      </c>
      <c r="AD15" s="319">
        <v>0</v>
      </c>
      <c r="AE15" s="319">
        <v>0</v>
      </c>
      <c r="AF15" s="319">
        <v>0</v>
      </c>
      <c r="AG15" s="319">
        <v>0</v>
      </c>
      <c r="AH15" s="319">
        <v>0</v>
      </c>
      <c r="AI15" s="319">
        <v>0</v>
      </c>
      <c r="AJ15" s="319">
        <v>0</v>
      </c>
      <c r="AK15" s="319">
        <v>0</v>
      </c>
      <c r="AL15" s="202">
        <v>0</v>
      </c>
      <c r="AM15" s="202">
        <v>0</v>
      </c>
      <c r="AN15" s="202">
        <v>0</v>
      </c>
      <c r="AO15" s="202">
        <v>0</v>
      </c>
      <c r="AP15" s="319">
        <v>0</v>
      </c>
      <c r="AQ15" s="319">
        <v>0</v>
      </c>
      <c r="AR15" s="319">
        <v>0</v>
      </c>
      <c r="AS15" s="202">
        <v>0</v>
      </c>
      <c r="AT15" s="202">
        <v>0</v>
      </c>
      <c r="AU15" s="202">
        <v>0</v>
      </c>
      <c r="AV15" s="202">
        <v>0</v>
      </c>
      <c r="AW15" s="202">
        <v>0</v>
      </c>
      <c r="AX15" s="202">
        <v>0</v>
      </c>
      <c r="AY15" s="202">
        <v>0</v>
      </c>
      <c r="AZ15" s="202">
        <v>0</v>
      </c>
      <c r="BA15" s="202">
        <v>0</v>
      </c>
      <c r="BB15" s="202">
        <v>0</v>
      </c>
      <c r="BC15" s="202">
        <v>0</v>
      </c>
      <c r="BD15" s="202">
        <v>0</v>
      </c>
      <c r="BE15" s="202">
        <v>0</v>
      </c>
      <c r="BF15" s="202">
        <v>0</v>
      </c>
      <c r="BG15" s="319">
        <v>0</v>
      </c>
      <c r="BH15" s="319">
        <v>0</v>
      </c>
      <c r="BI15" s="319">
        <v>0</v>
      </c>
      <c r="BJ15" s="321">
        <v>0</v>
      </c>
      <c r="BK15" s="321">
        <v>0</v>
      </c>
    </row>
    <row r="16" spans="1:63" ht="20.100000000000001" customHeight="1" x14ac:dyDescent="0.2">
      <c r="A16" s="375" t="s">
        <v>662</v>
      </c>
      <c r="B16" s="341" t="s">
        <v>62</v>
      </c>
      <c r="C16" s="340" t="s">
        <v>63</v>
      </c>
      <c r="D16" s="202">
        <v>20.36</v>
      </c>
      <c r="E16" s="202">
        <v>0</v>
      </c>
      <c r="F16" s="320">
        <v>0</v>
      </c>
      <c r="G16" s="202">
        <v>0</v>
      </c>
      <c r="H16" s="202">
        <v>0</v>
      </c>
      <c r="I16" s="202">
        <v>0</v>
      </c>
      <c r="J16" s="202">
        <v>0</v>
      </c>
      <c r="K16" s="202">
        <v>0</v>
      </c>
      <c r="L16" s="202">
        <v>0</v>
      </c>
      <c r="M16" s="202">
        <v>0</v>
      </c>
      <c r="N16" s="202">
        <v>0</v>
      </c>
      <c r="O16" s="202">
        <v>0</v>
      </c>
      <c r="P16" s="202">
        <v>0</v>
      </c>
      <c r="Q16" s="202">
        <v>0</v>
      </c>
      <c r="R16" s="202">
        <v>0</v>
      </c>
      <c r="S16" s="202">
        <v>0</v>
      </c>
      <c r="T16" s="202">
        <v>0</v>
      </c>
      <c r="U16" s="202">
        <v>0</v>
      </c>
      <c r="V16" s="202">
        <v>0</v>
      </c>
      <c r="W16" s="202">
        <v>0</v>
      </c>
      <c r="X16" s="202">
        <v>0</v>
      </c>
      <c r="Y16" s="202">
        <v>0</v>
      </c>
      <c r="Z16" s="202">
        <v>0</v>
      </c>
      <c r="AA16" s="202">
        <v>0</v>
      </c>
      <c r="AB16" s="202">
        <v>0</v>
      </c>
      <c r="AC16" s="319">
        <v>0</v>
      </c>
      <c r="AD16" s="319">
        <v>0</v>
      </c>
      <c r="AE16" s="319">
        <v>0</v>
      </c>
      <c r="AF16" s="319">
        <v>0</v>
      </c>
      <c r="AG16" s="319">
        <v>0</v>
      </c>
      <c r="AH16" s="319">
        <v>0</v>
      </c>
      <c r="AI16" s="319">
        <v>0</v>
      </c>
      <c r="AJ16" s="319">
        <v>0</v>
      </c>
      <c r="AK16" s="319">
        <v>0</v>
      </c>
      <c r="AL16" s="202">
        <v>0</v>
      </c>
      <c r="AM16" s="202">
        <v>0</v>
      </c>
      <c r="AN16" s="202">
        <v>0</v>
      </c>
      <c r="AO16" s="202">
        <v>0</v>
      </c>
      <c r="AP16" s="319">
        <v>0</v>
      </c>
      <c r="AQ16" s="319">
        <v>0</v>
      </c>
      <c r="AR16" s="319">
        <v>0</v>
      </c>
      <c r="AS16" s="202">
        <v>0</v>
      </c>
      <c r="AT16" s="202">
        <v>0</v>
      </c>
      <c r="AU16" s="202">
        <v>0</v>
      </c>
      <c r="AV16" s="202">
        <v>0</v>
      </c>
      <c r="AW16" s="202">
        <v>0</v>
      </c>
      <c r="AX16" s="202">
        <v>0</v>
      </c>
      <c r="AY16" s="202">
        <v>0</v>
      </c>
      <c r="AZ16" s="202">
        <v>0</v>
      </c>
      <c r="BA16" s="202">
        <v>0</v>
      </c>
      <c r="BB16" s="202">
        <v>0</v>
      </c>
      <c r="BC16" s="202">
        <v>0</v>
      </c>
      <c r="BD16" s="202">
        <v>0</v>
      </c>
      <c r="BE16" s="202">
        <v>0</v>
      </c>
      <c r="BF16" s="202">
        <v>0</v>
      </c>
      <c r="BG16" s="319">
        <v>0</v>
      </c>
      <c r="BH16" s="319">
        <v>0</v>
      </c>
      <c r="BI16" s="319">
        <v>0</v>
      </c>
      <c r="BJ16" s="321">
        <v>-3.3</v>
      </c>
      <c r="BK16" s="321">
        <v>17.059999999999999</v>
      </c>
    </row>
    <row r="17" spans="1:63" ht="20.100000000000001" customHeight="1" x14ac:dyDescent="0.2">
      <c r="A17" s="375" t="s">
        <v>64</v>
      </c>
      <c r="B17" s="341" t="s">
        <v>65</v>
      </c>
      <c r="C17" s="340" t="s">
        <v>66</v>
      </c>
      <c r="D17" s="202">
        <v>0</v>
      </c>
      <c r="E17" s="202">
        <v>0</v>
      </c>
      <c r="F17" s="320">
        <v>0</v>
      </c>
      <c r="G17" s="202">
        <v>0</v>
      </c>
      <c r="H17" s="202">
        <v>0</v>
      </c>
      <c r="I17" s="202">
        <v>0</v>
      </c>
      <c r="J17" s="202">
        <v>0</v>
      </c>
      <c r="K17" s="202">
        <v>0</v>
      </c>
      <c r="L17" s="202">
        <v>0</v>
      </c>
      <c r="M17" s="202">
        <v>0</v>
      </c>
      <c r="N17" s="202">
        <v>0</v>
      </c>
      <c r="O17" s="202">
        <v>0</v>
      </c>
      <c r="P17" s="202">
        <v>0</v>
      </c>
      <c r="Q17" s="202">
        <v>0</v>
      </c>
      <c r="R17" s="202">
        <v>0</v>
      </c>
      <c r="S17" s="202">
        <v>0</v>
      </c>
      <c r="T17" s="202">
        <v>0</v>
      </c>
      <c r="U17" s="202">
        <v>0</v>
      </c>
      <c r="V17" s="202">
        <v>0</v>
      </c>
      <c r="W17" s="202">
        <v>0</v>
      </c>
      <c r="X17" s="202">
        <v>0</v>
      </c>
      <c r="Y17" s="202">
        <v>0</v>
      </c>
      <c r="Z17" s="202">
        <v>0</v>
      </c>
      <c r="AA17" s="202">
        <v>0</v>
      </c>
      <c r="AB17" s="202">
        <v>0</v>
      </c>
      <c r="AC17" s="319">
        <v>0</v>
      </c>
      <c r="AD17" s="319">
        <v>0</v>
      </c>
      <c r="AE17" s="319">
        <v>0</v>
      </c>
      <c r="AF17" s="319">
        <v>0</v>
      </c>
      <c r="AG17" s="319">
        <v>0</v>
      </c>
      <c r="AH17" s="319">
        <v>0</v>
      </c>
      <c r="AI17" s="319">
        <v>0</v>
      </c>
      <c r="AJ17" s="319">
        <v>0</v>
      </c>
      <c r="AK17" s="319">
        <v>0</v>
      </c>
      <c r="AL17" s="202">
        <v>0</v>
      </c>
      <c r="AM17" s="202">
        <v>0</v>
      </c>
      <c r="AN17" s="202">
        <v>0</v>
      </c>
      <c r="AO17" s="202">
        <v>0</v>
      </c>
      <c r="AP17" s="319">
        <v>0</v>
      </c>
      <c r="AQ17" s="319">
        <v>0</v>
      </c>
      <c r="AR17" s="319">
        <v>0</v>
      </c>
      <c r="AS17" s="202">
        <v>0</v>
      </c>
      <c r="AT17" s="202">
        <v>0</v>
      </c>
      <c r="AU17" s="202">
        <v>0</v>
      </c>
      <c r="AV17" s="202">
        <v>0</v>
      </c>
      <c r="AW17" s="202">
        <v>0</v>
      </c>
      <c r="AX17" s="202">
        <v>0</v>
      </c>
      <c r="AY17" s="202">
        <v>0</v>
      </c>
      <c r="AZ17" s="202">
        <v>0</v>
      </c>
      <c r="BA17" s="202">
        <v>0</v>
      </c>
      <c r="BB17" s="202">
        <v>0</v>
      </c>
      <c r="BC17" s="202">
        <v>0</v>
      </c>
      <c r="BD17" s="202">
        <v>0</v>
      </c>
      <c r="BE17" s="202">
        <v>0</v>
      </c>
      <c r="BF17" s="202">
        <v>0</v>
      </c>
      <c r="BG17" s="319">
        <v>0</v>
      </c>
      <c r="BH17" s="319">
        <v>0</v>
      </c>
      <c r="BI17" s="319">
        <v>0</v>
      </c>
      <c r="BJ17" s="321">
        <v>0</v>
      </c>
      <c r="BK17" s="321">
        <v>0</v>
      </c>
    </row>
    <row r="18" spans="1:63" ht="20.100000000000001" customHeight="1" x14ac:dyDescent="0.2">
      <c r="A18" s="375" t="s">
        <v>1277</v>
      </c>
      <c r="B18" s="341" t="s">
        <v>67</v>
      </c>
      <c r="C18" s="340" t="s">
        <v>68</v>
      </c>
      <c r="D18" s="202">
        <v>0.1</v>
      </c>
      <c r="E18" s="202">
        <v>0</v>
      </c>
      <c r="F18" s="320">
        <v>0</v>
      </c>
      <c r="G18" s="202">
        <v>0</v>
      </c>
      <c r="H18" s="202">
        <v>0</v>
      </c>
      <c r="I18" s="202">
        <v>0</v>
      </c>
      <c r="J18" s="202">
        <v>0</v>
      </c>
      <c r="K18" s="202">
        <v>0</v>
      </c>
      <c r="L18" s="202">
        <v>0</v>
      </c>
      <c r="M18" s="202">
        <v>0</v>
      </c>
      <c r="N18" s="202">
        <v>0</v>
      </c>
      <c r="O18" s="202">
        <v>0</v>
      </c>
      <c r="P18" s="202">
        <v>0</v>
      </c>
      <c r="Q18" s="202">
        <v>0</v>
      </c>
      <c r="R18" s="202">
        <v>0</v>
      </c>
      <c r="S18" s="202">
        <v>0</v>
      </c>
      <c r="T18" s="202">
        <v>0</v>
      </c>
      <c r="U18" s="202">
        <v>0</v>
      </c>
      <c r="V18" s="202">
        <v>0</v>
      </c>
      <c r="W18" s="202">
        <v>0</v>
      </c>
      <c r="X18" s="202">
        <v>0</v>
      </c>
      <c r="Y18" s="202">
        <v>0</v>
      </c>
      <c r="Z18" s="202">
        <v>0</v>
      </c>
      <c r="AA18" s="202">
        <v>0</v>
      </c>
      <c r="AB18" s="202">
        <v>0</v>
      </c>
      <c r="AC18" s="319">
        <v>0</v>
      </c>
      <c r="AD18" s="319">
        <v>0</v>
      </c>
      <c r="AE18" s="319">
        <v>0</v>
      </c>
      <c r="AF18" s="319">
        <v>0</v>
      </c>
      <c r="AG18" s="319">
        <v>0</v>
      </c>
      <c r="AH18" s="319">
        <v>0</v>
      </c>
      <c r="AI18" s="319">
        <v>0</v>
      </c>
      <c r="AJ18" s="319">
        <v>0</v>
      </c>
      <c r="AK18" s="319">
        <v>0</v>
      </c>
      <c r="AL18" s="202">
        <v>0</v>
      </c>
      <c r="AM18" s="202">
        <v>0</v>
      </c>
      <c r="AN18" s="202">
        <v>0</v>
      </c>
      <c r="AO18" s="202">
        <v>0</v>
      </c>
      <c r="AP18" s="319">
        <v>0</v>
      </c>
      <c r="AQ18" s="319">
        <v>0</v>
      </c>
      <c r="AR18" s="319">
        <v>0</v>
      </c>
      <c r="AS18" s="202">
        <v>0</v>
      </c>
      <c r="AT18" s="202">
        <v>0</v>
      </c>
      <c r="AU18" s="202">
        <v>0</v>
      </c>
      <c r="AV18" s="202">
        <v>0</v>
      </c>
      <c r="AW18" s="202">
        <v>0</v>
      </c>
      <c r="AX18" s="202">
        <v>0</v>
      </c>
      <c r="AY18" s="202">
        <v>0</v>
      </c>
      <c r="AZ18" s="202">
        <v>0</v>
      </c>
      <c r="BA18" s="202">
        <v>0</v>
      </c>
      <c r="BB18" s="202">
        <v>0</v>
      </c>
      <c r="BC18" s="202">
        <v>0</v>
      </c>
      <c r="BD18" s="202">
        <v>0</v>
      </c>
      <c r="BE18" s="202">
        <v>0</v>
      </c>
      <c r="BF18" s="202">
        <v>0</v>
      </c>
      <c r="BG18" s="319">
        <v>0</v>
      </c>
      <c r="BH18" s="319">
        <v>0</v>
      </c>
      <c r="BI18" s="319">
        <v>0</v>
      </c>
      <c r="BJ18" s="321">
        <v>0</v>
      </c>
      <c r="BK18" s="321">
        <v>0.1</v>
      </c>
    </row>
    <row r="19" spans="1:63" ht="20.100000000000001" customHeight="1" x14ac:dyDescent="0.2">
      <c r="A19" s="376">
        <v>2</v>
      </c>
      <c r="B19" s="317" t="s">
        <v>69</v>
      </c>
      <c r="C19" s="316" t="s">
        <v>70</v>
      </c>
      <c r="D19" s="320">
        <v>261.95000000000005</v>
      </c>
      <c r="E19" s="320">
        <v>63.61999999999999</v>
      </c>
      <c r="F19" s="320">
        <v>36.56</v>
      </c>
      <c r="G19" s="320">
        <v>0</v>
      </c>
      <c r="H19" s="320">
        <v>0</v>
      </c>
      <c r="I19" s="320">
        <v>0</v>
      </c>
      <c r="J19" s="320">
        <v>9.08</v>
      </c>
      <c r="K19" s="320">
        <v>24.18</v>
      </c>
      <c r="L19" s="320">
        <v>0</v>
      </c>
      <c r="M19" s="320">
        <v>0</v>
      </c>
      <c r="N19" s="320">
        <v>0</v>
      </c>
      <c r="O19" s="320">
        <v>3.3</v>
      </c>
      <c r="P19" s="320">
        <v>0</v>
      </c>
      <c r="Q19" s="320">
        <v>0</v>
      </c>
      <c r="R19" s="320">
        <v>27.060000000000002</v>
      </c>
      <c r="S19" s="320">
        <v>0</v>
      </c>
      <c r="T19" s="320">
        <v>0</v>
      </c>
      <c r="U19" s="320">
        <v>0</v>
      </c>
      <c r="V19" s="320">
        <v>0</v>
      </c>
      <c r="W19" s="320">
        <v>0</v>
      </c>
      <c r="X19" s="320">
        <v>0.09</v>
      </c>
      <c r="Y19" s="320">
        <v>3.0699999999999994</v>
      </c>
      <c r="Z19" s="320">
        <v>0</v>
      </c>
      <c r="AA19" s="320">
        <v>0</v>
      </c>
      <c r="AB19" s="320">
        <v>3.04</v>
      </c>
      <c r="AC19" s="320">
        <v>2.74</v>
      </c>
      <c r="AD19" s="320">
        <v>0</v>
      </c>
      <c r="AE19" s="320">
        <v>0</v>
      </c>
      <c r="AF19" s="320">
        <v>0</v>
      </c>
      <c r="AG19" s="320">
        <v>0.08</v>
      </c>
      <c r="AH19" s="320">
        <v>0</v>
      </c>
      <c r="AI19" s="320">
        <v>0</v>
      </c>
      <c r="AJ19" s="320">
        <v>0.01</v>
      </c>
      <c r="AK19" s="320">
        <v>0</v>
      </c>
      <c r="AL19" s="320">
        <v>0</v>
      </c>
      <c r="AM19" s="320">
        <v>0</v>
      </c>
      <c r="AN19" s="320">
        <v>0.03</v>
      </c>
      <c r="AO19" s="320">
        <v>0.18</v>
      </c>
      <c r="AP19" s="320">
        <v>0</v>
      </c>
      <c r="AQ19" s="320">
        <v>0</v>
      </c>
      <c r="AR19" s="320">
        <v>0</v>
      </c>
      <c r="AS19" s="320">
        <v>0</v>
      </c>
      <c r="AT19" s="320">
        <v>0</v>
      </c>
      <c r="AU19" s="320">
        <v>0</v>
      </c>
      <c r="AV19" s="320">
        <v>0</v>
      </c>
      <c r="AW19" s="320">
        <v>0</v>
      </c>
      <c r="AX19" s="320">
        <v>20.75</v>
      </c>
      <c r="AY19" s="320">
        <v>0.01</v>
      </c>
      <c r="AZ19" s="320">
        <v>0</v>
      </c>
      <c r="BA19" s="320">
        <v>0</v>
      </c>
      <c r="BB19" s="320">
        <v>0</v>
      </c>
      <c r="BC19" s="320">
        <v>0</v>
      </c>
      <c r="BD19" s="320">
        <v>0.1</v>
      </c>
      <c r="BE19" s="320">
        <v>0</v>
      </c>
      <c r="BF19" s="320">
        <v>0</v>
      </c>
      <c r="BG19" s="320">
        <v>0</v>
      </c>
      <c r="BH19" s="320">
        <v>0</v>
      </c>
      <c r="BI19" s="320">
        <v>0</v>
      </c>
      <c r="BJ19" s="320">
        <v>36.559999999999995</v>
      </c>
      <c r="BK19" s="320">
        <v>298.51</v>
      </c>
    </row>
    <row r="20" spans="1:63" ht="20.100000000000001" customHeight="1" x14ac:dyDescent="0.2">
      <c r="A20" s="375" t="s">
        <v>71</v>
      </c>
      <c r="B20" s="341" t="s">
        <v>72</v>
      </c>
      <c r="C20" s="340" t="s">
        <v>73</v>
      </c>
      <c r="D20" s="202">
        <v>0</v>
      </c>
      <c r="E20" s="202">
        <v>0</v>
      </c>
      <c r="F20" s="320">
        <v>0</v>
      </c>
      <c r="G20" s="202">
        <v>0</v>
      </c>
      <c r="H20" s="202">
        <v>0</v>
      </c>
      <c r="I20" s="202">
        <v>0</v>
      </c>
      <c r="J20" s="202">
        <v>0</v>
      </c>
      <c r="K20" s="202">
        <v>0</v>
      </c>
      <c r="L20" s="202">
        <v>0</v>
      </c>
      <c r="M20" s="202">
        <v>0</v>
      </c>
      <c r="N20" s="202">
        <v>0</v>
      </c>
      <c r="O20" s="202">
        <v>0</v>
      </c>
      <c r="P20" s="202">
        <v>0</v>
      </c>
      <c r="Q20" s="202">
        <v>0</v>
      </c>
      <c r="R20" s="202">
        <v>0</v>
      </c>
      <c r="S20" s="202">
        <v>0</v>
      </c>
      <c r="T20" s="202">
        <v>0</v>
      </c>
      <c r="U20" s="202">
        <v>0</v>
      </c>
      <c r="V20" s="202">
        <v>0</v>
      </c>
      <c r="W20" s="202">
        <v>0</v>
      </c>
      <c r="X20" s="202">
        <v>0</v>
      </c>
      <c r="Y20" s="202">
        <v>0</v>
      </c>
      <c r="Z20" s="202">
        <v>0</v>
      </c>
      <c r="AA20" s="202">
        <v>0</v>
      </c>
      <c r="AB20" s="202">
        <v>0</v>
      </c>
      <c r="AC20" s="319">
        <v>0</v>
      </c>
      <c r="AD20" s="319">
        <v>0</v>
      </c>
      <c r="AE20" s="319">
        <v>0</v>
      </c>
      <c r="AF20" s="319">
        <v>0</v>
      </c>
      <c r="AG20" s="319">
        <v>0</v>
      </c>
      <c r="AH20" s="319">
        <v>0</v>
      </c>
      <c r="AI20" s="319">
        <v>0</v>
      </c>
      <c r="AJ20" s="319">
        <v>0</v>
      </c>
      <c r="AK20" s="319">
        <v>0</v>
      </c>
      <c r="AL20" s="202">
        <v>0</v>
      </c>
      <c r="AM20" s="202">
        <v>0</v>
      </c>
      <c r="AN20" s="202">
        <v>0</v>
      </c>
      <c r="AO20" s="202">
        <v>0</v>
      </c>
      <c r="AP20" s="319">
        <v>0</v>
      </c>
      <c r="AQ20" s="319">
        <v>0</v>
      </c>
      <c r="AR20" s="319">
        <v>0</v>
      </c>
      <c r="AS20" s="202">
        <v>0</v>
      </c>
      <c r="AT20" s="202">
        <v>0</v>
      </c>
      <c r="AU20" s="202">
        <v>0</v>
      </c>
      <c r="AV20" s="202">
        <v>0</v>
      </c>
      <c r="AW20" s="202">
        <v>0</v>
      </c>
      <c r="AX20" s="202">
        <v>0</v>
      </c>
      <c r="AY20" s="202">
        <v>0</v>
      </c>
      <c r="AZ20" s="202">
        <v>0</v>
      </c>
      <c r="BA20" s="202">
        <v>0</v>
      </c>
      <c r="BB20" s="202">
        <v>0</v>
      </c>
      <c r="BC20" s="202">
        <v>0</v>
      </c>
      <c r="BD20" s="202">
        <v>0</v>
      </c>
      <c r="BE20" s="202">
        <v>0</v>
      </c>
      <c r="BF20" s="202">
        <v>0</v>
      </c>
      <c r="BG20" s="319">
        <v>0</v>
      </c>
      <c r="BH20" s="319">
        <v>0</v>
      </c>
      <c r="BI20" s="319">
        <v>0</v>
      </c>
      <c r="BJ20" s="321">
        <v>0</v>
      </c>
      <c r="BK20" s="321">
        <v>0</v>
      </c>
    </row>
    <row r="21" spans="1:63" ht="20.100000000000001" customHeight="1" x14ac:dyDescent="0.2">
      <c r="A21" s="375" t="s">
        <v>74</v>
      </c>
      <c r="B21" s="341" t="s">
        <v>75</v>
      </c>
      <c r="C21" s="340" t="s">
        <v>76</v>
      </c>
      <c r="D21" s="202">
        <v>0.03</v>
      </c>
      <c r="E21" s="202">
        <v>0</v>
      </c>
      <c r="F21" s="320">
        <v>0</v>
      </c>
      <c r="G21" s="202">
        <v>0</v>
      </c>
      <c r="H21" s="202">
        <v>0</v>
      </c>
      <c r="I21" s="202">
        <v>0</v>
      </c>
      <c r="J21" s="202">
        <v>0</v>
      </c>
      <c r="K21" s="202">
        <v>0</v>
      </c>
      <c r="L21" s="202">
        <v>0</v>
      </c>
      <c r="M21" s="202">
        <v>0</v>
      </c>
      <c r="N21" s="202">
        <v>0</v>
      </c>
      <c r="O21" s="202">
        <v>0</v>
      </c>
      <c r="P21" s="202">
        <v>0</v>
      </c>
      <c r="Q21" s="202">
        <v>0</v>
      </c>
      <c r="R21" s="202">
        <v>0</v>
      </c>
      <c r="S21" s="202">
        <v>0</v>
      </c>
      <c r="T21" s="202">
        <v>0</v>
      </c>
      <c r="U21" s="202">
        <v>0</v>
      </c>
      <c r="V21" s="202">
        <v>0</v>
      </c>
      <c r="W21" s="202">
        <v>0</v>
      </c>
      <c r="X21" s="202">
        <v>0</v>
      </c>
      <c r="Y21" s="202">
        <v>0</v>
      </c>
      <c r="Z21" s="202">
        <v>0</v>
      </c>
      <c r="AA21" s="202">
        <v>0</v>
      </c>
      <c r="AB21" s="202">
        <v>0</v>
      </c>
      <c r="AC21" s="319">
        <v>0</v>
      </c>
      <c r="AD21" s="319">
        <v>0</v>
      </c>
      <c r="AE21" s="319">
        <v>0</v>
      </c>
      <c r="AF21" s="319">
        <v>0</v>
      </c>
      <c r="AG21" s="319">
        <v>0</v>
      </c>
      <c r="AH21" s="319">
        <v>0</v>
      </c>
      <c r="AI21" s="319">
        <v>0</v>
      </c>
      <c r="AJ21" s="319">
        <v>0</v>
      </c>
      <c r="AK21" s="319">
        <v>0</v>
      </c>
      <c r="AL21" s="202">
        <v>0</v>
      </c>
      <c r="AM21" s="202">
        <v>0</v>
      </c>
      <c r="AN21" s="202">
        <v>0</v>
      </c>
      <c r="AO21" s="202">
        <v>0</v>
      </c>
      <c r="AP21" s="319">
        <v>0</v>
      </c>
      <c r="AQ21" s="319">
        <v>0</v>
      </c>
      <c r="AR21" s="319">
        <v>0</v>
      </c>
      <c r="AS21" s="202">
        <v>0</v>
      </c>
      <c r="AT21" s="202">
        <v>0</v>
      </c>
      <c r="AU21" s="202">
        <v>0</v>
      </c>
      <c r="AV21" s="202">
        <v>0</v>
      </c>
      <c r="AW21" s="202">
        <v>0</v>
      </c>
      <c r="AX21" s="202">
        <v>0</v>
      </c>
      <c r="AY21" s="202">
        <v>0</v>
      </c>
      <c r="AZ21" s="202">
        <v>0</v>
      </c>
      <c r="BA21" s="202">
        <v>0</v>
      </c>
      <c r="BB21" s="202">
        <v>0</v>
      </c>
      <c r="BC21" s="202">
        <v>0</v>
      </c>
      <c r="BD21" s="202">
        <v>0</v>
      </c>
      <c r="BE21" s="202">
        <v>0</v>
      </c>
      <c r="BF21" s="202">
        <v>0</v>
      </c>
      <c r="BG21" s="319">
        <v>0</v>
      </c>
      <c r="BH21" s="319">
        <v>0</v>
      </c>
      <c r="BI21" s="319">
        <v>0</v>
      </c>
      <c r="BJ21" s="321">
        <v>0</v>
      </c>
      <c r="BK21" s="321">
        <v>0.03</v>
      </c>
    </row>
    <row r="22" spans="1:63" ht="20.100000000000001" customHeight="1" x14ac:dyDescent="0.2">
      <c r="A22" s="375" t="s">
        <v>77</v>
      </c>
      <c r="B22" s="341" t="s">
        <v>78</v>
      </c>
      <c r="C22" s="340" t="s">
        <v>79</v>
      </c>
      <c r="D22" s="202">
        <v>0</v>
      </c>
      <c r="E22" s="202">
        <v>0</v>
      </c>
      <c r="F22" s="320">
        <v>0</v>
      </c>
      <c r="G22" s="202">
        <v>0</v>
      </c>
      <c r="H22" s="202">
        <v>0</v>
      </c>
      <c r="I22" s="202">
        <v>0</v>
      </c>
      <c r="J22" s="202">
        <v>0</v>
      </c>
      <c r="K22" s="202">
        <v>0</v>
      </c>
      <c r="L22" s="202">
        <v>0</v>
      </c>
      <c r="M22" s="202">
        <v>0</v>
      </c>
      <c r="N22" s="202">
        <v>0</v>
      </c>
      <c r="O22" s="202">
        <v>0</v>
      </c>
      <c r="P22" s="202">
        <v>0</v>
      </c>
      <c r="Q22" s="202">
        <v>0</v>
      </c>
      <c r="R22" s="202">
        <v>0</v>
      </c>
      <c r="S22" s="202">
        <v>0</v>
      </c>
      <c r="T22" s="202">
        <v>0</v>
      </c>
      <c r="U22" s="202">
        <v>0</v>
      </c>
      <c r="V22" s="202">
        <v>0</v>
      </c>
      <c r="W22" s="202">
        <v>0</v>
      </c>
      <c r="X22" s="202">
        <v>0</v>
      </c>
      <c r="Y22" s="202">
        <v>0</v>
      </c>
      <c r="Z22" s="202">
        <v>0</v>
      </c>
      <c r="AA22" s="202">
        <v>0</v>
      </c>
      <c r="AB22" s="202">
        <v>0</v>
      </c>
      <c r="AC22" s="319">
        <v>0</v>
      </c>
      <c r="AD22" s="319">
        <v>0</v>
      </c>
      <c r="AE22" s="319">
        <v>0</v>
      </c>
      <c r="AF22" s="319">
        <v>0</v>
      </c>
      <c r="AG22" s="319">
        <v>0</v>
      </c>
      <c r="AH22" s="319">
        <v>0</v>
      </c>
      <c r="AI22" s="319">
        <v>0</v>
      </c>
      <c r="AJ22" s="319">
        <v>0</v>
      </c>
      <c r="AK22" s="319">
        <v>0</v>
      </c>
      <c r="AL22" s="202">
        <v>0</v>
      </c>
      <c r="AM22" s="202">
        <v>0</v>
      </c>
      <c r="AN22" s="202">
        <v>0</v>
      </c>
      <c r="AO22" s="202">
        <v>0</v>
      </c>
      <c r="AP22" s="319">
        <v>0</v>
      </c>
      <c r="AQ22" s="319">
        <v>0</v>
      </c>
      <c r="AR22" s="319">
        <v>0</v>
      </c>
      <c r="AS22" s="202">
        <v>0</v>
      </c>
      <c r="AT22" s="202">
        <v>0</v>
      </c>
      <c r="AU22" s="202">
        <v>0</v>
      </c>
      <c r="AV22" s="202">
        <v>0</v>
      </c>
      <c r="AW22" s="202">
        <v>0</v>
      </c>
      <c r="AX22" s="202">
        <v>0</v>
      </c>
      <c r="AY22" s="202">
        <v>0</v>
      </c>
      <c r="AZ22" s="202">
        <v>0</v>
      </c>
      <c r="BA22" s="202">
        <v>0</v>
      </c>
      <c r="BB22" s="202">
        <v>0</v>
      </c>
      <c r="BC22" s="202">
        <v>0</v>
      </c>
      <c r="BD22" s="202">
        <v>0</v>
      </c>
      <c r="BE22" s="202">
        <v>0</v>
      </c>
      <c r="BF22" s="202">
        <v>0</v>
      </c>
      <c r="BG22" s="319">
        <v>0</v>
      </c>
      <c r="BH22" s="319">
        <v>0</v>
      </c>
      <c r="BI22" s="319">
        <v>0</v>
      </c>
      <c r="BJ22" s="321">
        <v>0</v>
      </c>
      <c r="BK22" s="321">
        <v>0</v>
      </c>
    </row>
    <row r="23" spans="1:63" ht="20.100000000000001" customHeight="1" x14ac:dyDescent="0.2">
      <c r="A23" s="375" t="s">
        <v>80</v>
      </c>
      <c r="B23" s="341" t="s">
        <v>520</v>
      </c>
      <c r="C23" s="340" t="s">
        <v>521</v>
      </c>
      <c r="D23" s="202">
        <v>0</v>
      </c>
      <c r="E23" s="202">
        <v>0</v>
      </c>
      <c r="F23" s="320">
        <v>0</v>
      </c>
      <c r="G23" s="202">
        <v>0</v>
      </c>
      <c r="H23" s="202">
        <v>0</v>
      </c>
      <c r="I23" s="202">
        <v>0</v>
      </c>
      <c r="J23" s="202">
        <v>0</v>
      </c>
      <c r="K23" s="202">
        <v>0</v>
      </c>
      <c r="L23" s="202">
        <v>0</v>
      </c>
      <c r="M23" s="202">
        <v>0</v>
      </c>
      <c r="N23" s="202">
        <v>0</v>
      </c>
      <c r="O23" s="202">
        <v>0</v>
      </c>
      <c r="P23" s="202">
        <v>0</v>
      </c>
      <c r="Q23" s="202">
        <v>0</v>
      </c>
      <c r="R23" s="202">
        <v>0</v>
      </c>
      <c r="S23" s="202">
        <v>0</v>
      </c>
      <c r="T23" s="202">
        <v>0</v>
      </c>
      <c r="U23" s="202">
        <v>0</v>
      </c>
      <c r="V23" s="202">
        <v>0</v>
      </c>
      <c r="W23" s="202">
        <v>0</v>
      </c>
      <c r="X23" s="202">
        <v>0</v>
      </c>
      <c r="Y23" s="202">
        <v>0</v>
      </c>
      <c r="Z23" s="202">
        <v>0</v>
      </c>
      <c r="AA23" s="202">
        <v>0</v>
      </c>
      <c r="AB23" s="202">
        <v>0</v>
      </c>
      <c r="AC23" s="319">
        <v>0</v>
      </c>
      <c r="AD23" s="319">
        <v>0</v>
      </c>
      <c r="AE23" s="319">
        <v>0</v>
      </c>
      <c r="AF23" s="319">
        <v>0</v>
      </c>
      <c r="AG23" s="319">
        <v>0</v>
      </c>
      <c r="AH23" s="319">
        <v>0</v>
      </c>
      <c r="AI23" s="319">
        <v>0</v>
      </c>
      <c r="AJ23" s="319">
        <v>0</v>
      </c>
      <c r="AK23" s="319">
        <v>0</v>
      </c>
      <c r="AL23" s="202">
        <v>0</v>
      </c>
      <c r="AM23" s="202">
        <v>0</v>
      </c>
      <c r="AN23" s="202">
        <v>0</v>
      </c>
      <c r="AO23" s="202">
        <v>0</v>
      </c>
      <c r="AP23" s="319">
        <v>0</v>
      </c>
      <c r="AQ23" s="319">
        <v>0</v>
      </c>
      <c r="AR23" s="319">
        <v>0</v>
      </c>
      <c r="AS23" s="202">
        <v>0</v>
      </c>
      <c r="AT23" s="202">
        <v>0</v>
      </c>
      <c r="AU23" s="202">
        <v>0</v>
      </c>
      <c r="AV23" s="202">
        <v>0</v>
      </c>
      <c r="AW23" s="202">
        <v>0</v>
      </c>
      <c r="AX23" s="202">
        <v>0</v>
      </c>
      <c r="AY23" s="202">
        <v>0</v>
      </c>
      <c r="AZ23" s="202">
        <v>0</v>
      </c>
      <c r="BA23" s="202">
        <v>0</v>
      </c>
      <c r="BB23" s="202">
        <v>0</v>
      </c>
      <c r="BC23" s="202">
        <v>0</v>
      </c>
      <c r="BD23" s="202">
        <v>0</v>
      </c>
      <c r="BE23" s="202">
        <v>0</v>
      </c>
      <c r="BF23" s="202">
        <v>0</v>
      </c>
      <c r="BG23" s="319">
        <v>0</v>
      </c>
      <c r="BH23" s="319">
        <v>0</v>
      </c>
      <c r="BI23" s="319">
        <v>0</v>
      </c>
      <c r="BJ23" s="321">
        <v>0</v>
      </c>
      <c r="BK23" s="321">
        <v>0</v>
      </c>
    </row>
    <row r="24" spans="1:63" ht="20.100000000000001" customHeight="1" x14ac:dyDescent="0.2">
      <c r="A24" s="375" t="s">
        <v>83</v>
      </c>
      <c r="B24" s="341" t="s">
        <v>81</v>
      </c>
      <c r="C24" s="340" t="s">
        <v>82</v>
      </c>
      <c r="D24" s="202">
        <v>0</v>
      </c>
      <c r="E24" s="202">
        <v>0</v>
      </c>
      <c r="F24" s="320">
        <v>0</v>
      </c>
      <c r="G24" s="202">
        <v>0</v>
      </c>
      <c r="H24" s="202">
        <v>0</v>
      </c>
      <c r="I24" s="202">
        <v>0</v>
      </c>
      <c r="J24" s="202">
        <v>0</v>
      </c>
      <c r="K24" s="202">
        <v>0</v>
      </c>
      <c r="L24" s="202">
        <v>0</v>
      </c>
      <c r="M24" s="202">
        <v>0</v>
      </c>
      <c r="N24" s="202">
        <v>0</v>
      </c>
      <c r="O24" s="202">
        <v>0</v>
      </c>
      <c r="P24" s="202">
        <v>0</v>
      </c>
      <c r="Q24" s="202">
        <v>0</v>
      </c>
      <c r="R24" s="202">
        <v>0</v>
      </c>
      <c r="S24" s="202">
        <v>0</v>
      </c>
      <c r="T24" s="202">
        <v>0</v>
      </c>
      <c r="U24" s="202">
        <v>0</v>
      </c>
      <c r="V24" s="202">
        <v>0</v>
      </c>
      <c r="W24" s="202">
        <v>0</v>
      </c>
      <c r="X24" s="202">
        <v>0</v>
      </c>
      <c r="Y24" s="202">
        <v>0</v>
      </c>
      <c r="Z24" s="202">
        <v>0</v>
      </c>
      <c r="AA24" s="202">
        <v>0</v>
      </c>
      <c r="AB24" s="202">
        <v>0</v>
      </c>
      <c r="AC24" s="319">
        <v>0</v>
      </c>
      <c r="AD24" s="319">
        <v>0</v>
      </c>
      <c r="AE24" s="319">
        <v>0</v>
      </c>
      <c r="AF24" s="319">
        <v>0</v>
      </c>
      <c r="AG24" s="319">
        <v>0</v>
      </c>
      <c r="AH24" s="319">
        <v>0</v>
      </c>
      <c r="AI24" s="319">
        <v>0</v>
      </c>
      <c r="AJ24" s="319">
        <v>0</v>
      </c>
      <c r="AK24" s="319">
        <v>0</v>
      </c>
      <c r="AL24" s="202">
        <v>0</v>
      </c>
      <c r="AM24" s="202">
        <v>0</v>
      </c>
      <c r="AN24" s="202">
        <v>0</v>
      </c>
      <c r="AO24" s="202">
        <v>0</v>
      </c>
      <c r="AP24" s="319">
        <v>0</v>
      </c>
      <c r="AQ24" s="319">
        <v>0</v>
      </c>
      <c r="AR24" s="319">
        <v>0</v>
      </c>
      <c r="AS24" s="202">
        <v>0</v>
      </c>
      <c r="AT24" s="202">
        <v>0</v>
      </c>
      <c r="AU24" s="202">
        <v>0</v>
      </c>
      <c r="AV24" s="202">
        <v>0</v>
      </c>
      <c r="AW24" s="202">
        <v>0</v>
      </c>
      <c r="AX24" s="202">
        <v>0</v>
      </c>
      <c r="AY24" s="202">
        <v>0</v>
      </c>
      <c r="AZ24" s="202">
        <v>0</v>
      </c>
      <c r="BA24" s="202">
        <v>0</v>
      </c>
      <c r="BB24" s="202">
        <v>0</v>
      </c>
      <c r="BC24" s="202">
        <v>0</v>
      </c>
      <c r="BD24" s="202">
        <v>0</v>
      </c>
      <c r="BE24" s="202">
        <v>0</v>
      </c>
      <c r="BF24" s="202">
        <v>0</v>
      </c>
      <c r="BG24" s="319">
        <v>0</v>
      </c>
      <c r="BH24" s="319">
        <v>0</v>
      </c>
      <c r="BI24" s="319">
        <v>0</v>
      </c>
      <c r="BJ24" s="321">
        <v>0</v>
      </c>
      <c r="BK24" s="321">
        <v>0</v>
      </c>
    </row>
    <row r="25" spans="1:63" ht="20.100000000000001" customHeight="1" x14ac:dyDescent="0.2">
      <c r="A25" s="375" t="s">
        <v>86</v>
      </c>
      <c r="B25" s="341" t="s">
        <v>84</v>
      </c>
      <c r="C25" s="340" t="s">
        <v>85</v>
      </c>
      <c r="D25" s="202">
        <v>7.54</v>
      </c>
      <c r="E25" s="202">
        <v>1.9699999999999998</v>
      </c>
      <c r="F25" s="320">
        <v>1.8399999999999999</v>
      </c>
      <c r="G25" s="202">
        <v>0</v>
      </c>
      <c r="H25" s="202">
        <v>0</v>
      </c>
      <c r="I25" s="202">
        <v>0</v>
      </c>
      <c r="J25" s="202">
        <v>0.33</v>
      </c>
      <c r="K25" s="202">
        <v>1.5099999999999998</v>
      </c>
      <c r="L25" s="202">
        <v>0</v>
      </c>
      <c r="M25" s="202">
        <v>0</v>
      </c>
      <c r="N25" s="202">
        <v>0</v>
      </c>
      <c r="O25" s="202">
        <v>0</v>
      </c>
      <c r="P25" s="202">
        <v>0</v>
      </c>
      <c r="Q25" s="202">
        <v>0</v>
      </c>
      <c r="R25" s="202">
        <v>0.13</v>
      </c>
      <c r="S25" s="202">
        <v>0</v>
      </c>
      <c r="T25" s="202">
        <v>0</v>
      </c>
      <c r="U25" s="202">
        <v>0</v>
      </c>
      <c r="V25" s="202">
        <v>0</v>
      </c>
      <c r="W25" s="202">
        <v>0</v>
      </c>
      <c r="X25" s="202">
        <v>0</v>
      </c>
      <c r="Y25" s="202">
        <v>0</v>
      </c>
      <c r="Z25" s="202">
        <v>0</v>
      </c>
      <c r="AA25" s="202">
        <v>0</v>
      </c>
      <c r="AB25" s="202">
        <v>0</v>
      </c>
      <c r="AC25" s="319">
        <v>0</v>
      </c>
      <c r="AD25" s="319">
        <v>0</v>
      </c>
      <c r="AE25" s="319">
        <v>0</v>
      </c>
      <c r="AF25" s="319">
        <v>0</v>
      </c>
      <c r="AG25" s="319">
        <v>0</v>
      </c>
      <c r="AH25" s="319">
        <v>0</v>
      </c>
      <c r="AI25" s="319">
        <v>0</v>
      </c>
      <c r="AJ25" s="319">
        <v>0</v>
      </c>
      <c r="AK25" s="319">
        <v>0</v>
      </c>
      <c r="AL25" s="202">
        <v>0</v>
      </c>
      <c r="AM25" s="202">
        <v>0</v>
      </c>
      <c r="AN25" s="202">
        <v>0</v>
      </c>
      <c r="AO25" s="202">
        <v>0</v>
      </c>
      <c r="AP25" s="319">
        <v>0</v>
      </c>
      <c r="AQ25" s="319">
        <v>0</v>
      </c>
      <c r="AR25" s="319">
        <v>0</v>
      </c>
      <c r="AS25" s="202">
        <v>0</v>
      </c>
      <c r="AT25" s="202">
        <v>0</v>
      </c>
      <c r="AU25" s="202">
        <v>0</v>
      </c>
      <c r="AV25" s="202">
        <v>0</v>
      </c>
      <c r="AW25" s="202">
        <v>0</v>
      </c>
      <c r="AX25" s="202">
        <v>0.13</v>
      </c>
      <c r="AY25" s="202">
        <v>0</v>
      </c>
      <c r="AZ25" s="202">
        <v>0</v>
      </c>
      <c r="BA25" s="202">
        <v>0</v>
      </c>
      <c r="BB25" s="202">
        <v>0</v>
      </c>
      <c r="BC25" s="202">
        <v>0</v>
      </c>
      <c r="BD25" s="202">
        <v>0</v>
      </c>
      <c r="BE25" s="202">
        <v>0</v>
      </c>
      <c r="BF25" s="202">
        <v>0</v>
      </c>
      <c r="BG25" s="319">
        <v>0</v>
      </c>
      <c r="BH25" s="319">
        <v>0</v>
      </c>
      <c r="BI25" s="319">
        <v>0</v>
      </c>
      <c r="BJ25" s="321">
        <v>1.8799999999999997</v>
      </c>
      <c r="BK25" s="321">
        <v>9.42</v>
      </c>
    </row>
    <row r="26" spans="1:63" ht="20.100000000000001" customHeight="1" x14ac:dyDescent="0.2">
      <c r="A26" s="375" t="s">
        <v>89</v>
      </c>
      <c r="B26" s="341" t="s">
        <v>87</v>
      </c>
      <c r="C26" s="340" t="s">
        <v>88</v>
      </c>
      <c r="D26" s="202">
        <v>17.57</v>
      </c>
      <c r="E26" s="202">
        <v>0</v>
      </c>
      <c r="F26" s="320">
        <v>0</v>
      </c>
      <c r="G26" s="202">
        <v>0</v>
      </c>
      <c r="H26" s="202">
        <v>0</v>
      </c>
      <c r="I26" s="202">
        <v>0</v>
      </c>
      <c r="J26" s="202">
        <v>0</v>
      </c>
      <c r="K26" s="202">
        <v>0</v>
      </c>
      <c r="L26" s="202">
        <v>0</v>
      </c>
      <c r="M26" s="202">
        <v>0</v>
      </c>
      <c r="N26" s="202">
        <v>0</v>
      </c>
      <c r="O26" s="202">
        <v>0</v>
      </c>
      <c r="P26" s="202">
        <v>0</v>
      </c>
      <c r="Q26" s="202">
        <v>0</v>
      </c>
      <c r="R26" s="202">
        <v>0</v>
      </c>
      <c r="S26" s="202">
        <v>0</v>
      </c>
      <c r="T26" s="202">
        <v>0</v>
      </c>
      <c r="U26" s="202">
        <v>0</v>
      </c>
      <c r="V26" s="202">
        <v>0</v>
      </c>
      <c r="W26" s="202">
        <v>0</v>
      </c>
      <c r="X26" s="202">
        <v>0</v>
      </c>
      <c r="Y26" s="202">
        <v>0</v>
      </c>
      <c r="Z26" s="202">
        <v>0</v>
      </c>
      <c r="AA26" s="202">
        <v>0</v>
      </c>
      <c r="AB26" s="202">
        <v>0</v>
      </c>
      <c r="AC26" s="319">
        <v>0</v>
      </c>
      <c r="AD26" s="319">
        <v>0</v>
      </c>
      <c r="AE26" s="319">
        <v>0</v>
      </c>
      <c r="AF26" s="319">
        <v>0</v>
      </c>
      <c r="AG26" s="319">
        <v>0</v>
      </c>
      <c r="AH26" s="319">
        <v>0</v>
      </c>
      <c r="AI26" s="319">
        <v>0</v>
      </c>
      <c r="AJ26" s="319">
        <v>0</v>
      </c>
      <c r="AK26" s="319">
        <v>0</v>
      </c>
      <c r="AL26" s="202">
        <v>0</v>
      </c>
      <c r="AM26" s="202">
        <v>0</v>
      </c>
      <c r="AN26" s="202">
        <v>0</v>
      </c>
      <c r="AO26" s="202">
        <v>0</v>
      </c>
      <c r="AP26" s="319">
        <v>0</v>
      </c>
      <c r="AQ26" s="319">
        <v>0</v>
      </c>
      <c r="AR26" s="319">
        <v>0</v>
      </c>
      <c r="AS26" s="202">
        <v>0</v>
      </c>
      <c r="AT26" s="202">
        <v>0</v>
      </c>
      <c r="AU26" s="202">
        <v>0</v>
      </c>
      <c r="AV26" s="202">
        <v>0</v>
      </c>
      <c r="AW26" s="202">
        <v>0</v>
      </c>
      <c r="AX26" s="202">
        <v>0</v>
      </c>
      <c r="AY26" s="202">
        <v>0</v>
      </c>
      <c r="AZ26" s="202">
        <v>0</v>
      </c>
      <c r="BA26" s="202">
        <v>0</v>
      </c>
      <c r="BB26" s="202">
        <v>0</v>
      </c>
      <c r="BC26" s="202">
        <v>0</v>
      </c>
      <c r="BD26" s="202">
        <v>0</v>
      </c>
      <c r="BE26" s="202">
        <v>0</v>
      </c>
      <c r="BF26" s="202">
        <v>0</v>
      </c>
      <c r="BG26" s="319">
        <v>0</v>
      </c>
      <c r="BH26" s="319">
        <v>0</v>
      </c>
      <c r="BI26" s="319">
        <v>0</v>
      </c>
      <c r="BJ26" s="321">
        <v>-3.0699999999999994</v>
      </c>
      <c r="BK26" s="321">
        <v>14.5</v>
      </c>
    </row>
    <row r="27" spans="1:63" ht="20.100000000000001" customHeight="1" x14ac:dyDescent="0.2">
      <c r="A27" s="375" t="s">
        <v>94</v>
      </c>
      <c r="B27" s="341" t="s">
        <v>90</v>
      </c>
      <c r="C27" s="340" t="s">
        <v>91</v>
      </c>
      <c r="D27" s="202">
        <v>0</v>
      </c>
      <c r="E27" s="202">
        <v>0</v>
      </c>
      <c r="F27" s="320">
        <v>0</v>
      </c>
      <c r="G27" s="202">
        <v>0</v>
      </c>
      <c r="H27" s="202">
        <v>0</v>
      </c>
      <c r="I27" s="202">
        <v>0</v>
      </c>
      <c r="J27" s="202">
        <v>0</v>
      </c>
      <c r="K27" s="202">
        <v>0</v>
      </c>
      <c r="L27" s="202">
        <v>0</v>
      </c>
      <c r="M27" s="202">
        <v>0</v>
      </c>
      <c r="N27" s="202">
        <v>0</v>
      </c>
      <c r="O27" s="202">
        <v>0</v>
      </c>
      <c r="P27" s="202">
        <v>0</v>
      </c>
      <c r="Q27" s="202">
        <v>0</v>
      </c>
      <c r="R27" s="202">
        <v>0</v>
      </c>
      <c r="S27" s="202">
        <v>0</v>
      </c>
      <c r="T27" s="202">
        <v>0</v>
      </c>
      <c r="U27" s="202">
        <v>0</v>
      </c>
      <c r="V27" s="202">
        <v>0</v>
      </c>
      <c r="W27" s="202">
        <v>0</v>
      </c>
      <c r="X27" s="202">
        <v>0</v>
      </c>
      <c r="Y27" s="202">
        <v>0</v>
      </c>
      <c r="Z27" s="202">
        <v>0</v>
      </c>
      <c r="AA27" s="202">
        <v>0</v>
      </c>
      <c r="AB27" s="202">
        <v>0</v>
      </c>
      <c r="AC27" s="319">
        <v>0</v>
      </c>
      <c r="AD27" s="319">
        <v>0</v>
      </c>
      <c r="AE27" s="319">
        <v>0</v>
      </c>
      <c r="AF27" s="319">
        <v>0</v>
      </c>
      <c r="AG27" s="319">
        <v>0</v>
      </c>
      <c r="AH27" s="319">
        <v>0</v>
      </c>
      <c r="AI27" s="319">
        <v>0</v>
      </c>
      <c r="AJ27" s="319">
        <v>0</v>
      </c>
      <c r="AK27" s="319">
        <v>0</v>
      </c>
      <c r="AL27" s="202">
        <v>0</v>
      </c>
      <c r="AM27" s="202">
        <v>0</v>
      </c>
      <c r="AN27" s="202">
        <v>0</v>
      </c>
      <c r="AO27" s="202">
        <v>0</v>
      </c>
      <c r="AP27" s="319">
        <v>0</v>
      </c>
      <c r="AQ27" s="319">
        <v>0</v>
      </c>
      <c r="AR27" s="319">
        <v>0</v>
      </c>
      <c r="AS27" s="202">
        <v>0</v>
      </c>
      <c r="AT27" s="202">
        <v>0</v>
      </c>
      <c r="AU27" s="202">
        <v>0</v>
      </c>
      <c r="AV27" s="202">
        <v>0</v>
      </c>
      <c r="AW27" s="202">
        <v>0</v>
      </c>
      <c r="AX27" s="202">
        <v>0</v>
      </c>
      <c r="AY27" s="202">
        <v>0</v>
      </c>
      <c r="AZ27" s="202">
        <v>0</v>
      </c>
      <c r="BA27" s="202">
        <v>0</v>
      </c>
      <c r="BB27" s="202">
        <v>0</v>
      </c>
      <c r="BC27" s="202">
        <v>0</v>
      </c>
      <c r="BD27" s="202">
        <v>0</v>
      </c>
      <c r="BE27" s="202">
        <v>0</v>
      </c>
      <c r="BF27" s="202">
        <v>0</v>
      </c>
      <c r="BG27" s="319">
        <v>0</v>
      </c>
      <c r="BH27" s="319">
        <v>0</v>
      </c>
      <c r="BI27" s="319">
        <v>0</v>
      </c>
      <c r="BJ27" s="321">
        <v>0</v>
      </c>
      <c r="BK27" s="321">
        <v>0</v>
      </c>
    </row>
    <row r="28" spans="1:63" ht="20.100000000000001" customHeight="1" x14ac:dyDescent="0.2">
      <c r="A28" s="377" t="s">
        <v>74</v>
      </c>
      <c r="B28" s="341" t="s">
        <v>92</v>
      </c>
      <c r="C28" s="340" t="s">
        <v>93</v>
      </c>
      <c r="D28" s="202">
        <v>0</v>
      </c>
      <c r="E28" s="202">
        <v>0</v>
      </c>
      <c r="F28" s="320">
        <v>0</v>
      </c>
      <c r="G28" s="202">
        <v>0</v>
      </c>
      <c r="H28" s="202">
        <v>0</v>
      </c>
      <c r="I28" s="202">
        <v>0</v>
      </c>
      <c r="J28" s="202">
        <v>0</v>
      </c>
      <c r="K28" s="202">
        <v>0</v>
      </c>
      <c r="L28" s="202">
        <v>0</v>
      </c>
      <c r="M28" s="202">
        <v>0</v>
      </c>
      <c r="N28" s="202">
        <v>0</v>
      </c>
      <c r="O28" s="202">
        <v>0</v>
      </c>
      <c r="P28" s="202">
        <v>0</v>
      </c>
      <c r="Q28" s="202">
        <v>0</v>
      </c>
      <c r="R28" s="202">
        <v>0</v>
      </c>
      <c r="S28" s="202">
        <v>0</v>
      </c>
      <c r="T28" s="202">
        <v>0</v>
      </c>
      <c r="U28" s="202">
        <v>0</v>
      </c>
      <c r="V28" s="202">
        <v>0</v>
      </c>
      <c r="W28" s="202">
        <v>0</v>
      </c>
      <c r="X28" s="202">
        <v>0</v>
      </c>
      <c r="Y28" s="202">
        <v>0</v>
      </c>
      <c r="Z28" s="202">
        <v>0</v>
      </c>
      <c r="AA28" s="202">
        <v>0</v>
      </c>
      <c r="AB28" s="202">
        <v>0</v>
      </c>
      <c r="AC28" s="319">
        <v>0</v>
      </c>
      <c r="AD28" s="319">
        <v>0</v>
      </c>
      <c r="AE28" s="319">
        <v>0</v>
      </c>
      <c r="AF28" s="319">
        <v>0</v>
      </c>
      <c r="AG28" s="319">
        <v>0</v>
      </c>
      <c r="AH28" s="319">
        <v>0</v>
      </c>
      <c r="AI28" s="319">
        <v>0</v>
      </c>
      <c r="AJ28" s="319">
        <v>0</v>
      </c>
      <c r="AK28" s="319">
        <v>0</v>
      </c>
      <c r="AL28" s="202">
        <v>0</v>
      </c>
      <c r="AM28" s="202">
        <v>0</v>
      </c>
      <c r="AN28" s="202">
        <v>0</v>
      </c>
      <c r="AO28" s="202">
        <v>0</v>
      </c>
      <c r="AP28" s="319">
        <v>0</v>
      </c>
      <c r="AQ28" s="319">
        <v>0</v>
      </c>
      <c r="AR28" s="319">
        <v>0</v>
      </c>
      <c r="AS28" s="202">
        <v>0</v>
      </c>
      <c r="AT28" s="202">
        <v>0</v>
      </c>
      <c r="AU28" s="202">
        <v>0</v>
      </c>
      <c r="AV28" s="202">
        <v>0</v>
      </c>
      <c r="AW28" s="202">
        <v>0</v>
      </c>
      <c r="AX28" s="202">
        <v>0</v>
      </c>
      <c r="AY28" s="202">
        <v>0</v>
      </c>
      <c r="AZ28" s="202">
        <v>0</v>
      </c>
      <c r="BA28" s="202">
        <v>0</v>
      </c>
      <c r="BB28" s="202">
        <v>0</v>
      </c>
      <c r="BC28" s="202">
        <v>0</v>
      </c>
      <c r="BD28" s="202">
        <v>0</v>
      </c>
      <c r="BE28" s="202">
        <v>0</v>
      </c>
      <c r="BF28" s="202">
        <v>0</v>
      </c>
      <c r="BG28" s="319">
        <v>0</v>
      </c>
      <c r="BH28" s="319">
        <v>0</v>
      </c>
      <c r="BI28" s="319">
        <v>0</v>
      </c>
      <c r="BJ28" s="321">
        <v>0</v>
      </c>
      <c r="BK28" s="321">
        <v>0</v>
      </c>
    </row>
    <row r="29" spans="1:63" ht="35.25" customHeight="1" x14ac:dyDescent="0.2">
      <c r="A29" s="375" t="s">
        <v>132</v>
      </c>
      <c r="B29" s="341" t="s">
        <v>1278</v>
      </c>
      <c r="C29" s="340" t="s">
        <v>96</v>
      </c>
      <c r="D29" s="202">
        <v>57.960000000000015</v>
      </c>
      <c r="E29" s="202">
        <v>22.039999999999996</v>
      </c>
      <c r="F29" s="202">
        <v>13</v>
      </c>
      <c r="G29" s="202">
        <v>0</v>
      </c>
      <c r="H29" s="202">
        <v>0</v>
      </c>
      <c r="I29" s="202">
        <v>0</v>
      </c>
      <c r="J29" s="202">
        <v>1.56</v>
      </c>
      <c r="K29" s="202">
        <v>10.41</v>
      </c>
      <c r="L29" s="202">
        <v>0</v>
      </c>
      <c r="M29" s="202">
        <v>0</v>
      </c>
      <c r="N29" s="202">
        <v>0</v>
      </c>
      <c r="O29" s="202">
        <v>1.03</v>
      </c>
      <c r="P29" s="202">
        <v>0</v>
      </c>
      <c r="Q29" s="202">
        <v>0</v>
      </c>
      <c r="R29" s="202">
        <v>9.0399999999999991</v>
      </c>
      <c r="S29" s="202">
        <v>0</v>
      </c>
      <c r="T29" s="202">
        <v>0</v>
      </c>
      <c r="U29" s="202">
        <v>0</v>
      </c>
      <c r="V29" s="202">
        <v>0</v>
      </c>
      <c r="W29" s="202">
        <v>0</v>
      </c>
      <c r="X29" s="202">
        <v>0.09</v>
      </c>
      <c r="Y29" s="202">
        <v>0.02</v>
      </c>
      <c r="Z29" s="202">
        <v>0</v>
      </c>
      <c r="AA29" s="202">
        <v>0</v>
      </c>
      <c r="AB29" s="202">
        <v>1.36</v>
      </c>
      <c r="AC29" s="202">
        <v>1.22</v>
      </c>
      <c r="AD29" s="202">
        <v>0</v>
      </c>
      <c r="AE29" s="202">
        <v>0</v>
      </c>
      <c r="AF29" s="202">
        <v>0</v>
      </c>
      <c r="AG29" s="202">
        <v>0.08</v>
      </c>
      <c r="AH29" s="202">
        <v>0</v>
      </c>
      <c r="AI29" s="202">
        <v>0</v>
      </c>
      <c r="AJ29" s="202">
        <v>0.01</v>
      </c>
      <c r="AK29" s="202">
        <v>0</v>
      </c>
      <c r="AL29" s="202">
        <v>0</v>
      </c>
      <c r="AM29" s="202">
        <v>0</v>
      </c>
      <c r="AN29" s="202">
        <v>0.03</v>
      </c>
      <c r="AO29" s="202">
        <v>0.02</v>
      </c>
      <c r="AP29" s="202">
        <v>0</v>
      </c>
      <c r="AQ29" s="202">
        <v>0</v>
      </c>
      <c r="AR29" s="202">
        <v>0</v>
      </c>
      <c r="AS29" s="202">
        <v>0</v>
      </c>
      <c r="AT29" s="202">
        <v>0</v>
      </c>
      <c r="AU29" s="202">
        <v>0</v>
      </c>
      <c r="AV29" s="202">
        <v>0</v>
      </c>
      <c r="AW29" s="202">
        <v>0</v>
      </c>
      <c r="AX29" s="202">
        <v>7.56</v>
      </c>
      <c r="AY29" s="202">
        <v>0.01</v>
      </c>
      <c r="AZ29" s="202">
        <v>0</v>
      </c>
      <c r="BA29" s="202">
        <v>0</v>
      </c>
      <c r="BB29" s="202">
        <v>0</v>
      </c>
      <c r="BC29" s="202">
        <v>0</v>
      </c>
      <c r="BD29" s="202">
        <v>0</v>
      </c>
      <c r="BE29" s="202">
        <v>0</v>
      </c>
      <c r="BF29" s="202">
        <v>0</v>
      </c>
      <c r="BG29" s="202">
        <v>0</v>
      </c>
      <c r="BH29" s="202">
        <v>0</v>
      </c>
      <c r="BI29" s="202">
        <v>0</v>
      </c>
      <c r="BJ29" s="202">
        <v>18.999999999999996</v>
      </c>
      <c r="BK29" s="202">
        <v>76.960000000000008</v>
      </c>
    </row>
    <row r="30" spans="1:63" s="281" customFormat="1" ht="20.100000000000001" customHeight="1" x14ac:dyDescent="0.2">
      <c r="A30" s="378"/>
      <c r="B30" s="352" t="s">
        <v>98</v>
      </c>
      <c r="C30" s="353" t="s">
        <v>99</v>
      </c>
      <c r="D30" s="202">
        <v>36.67</v>
      </c>
      <c r="E30" s="319">
        <v>16.22</v>
      </c>
      <c r="F30" s="320">
        <v>7.95</v>
      </c>
      <c r="G30" s="319">
        <v>0</v>
      </c>
      <c r="H30" s="319">
        <v>0</v>
      </c>
      <c r="I30" s="319">
        <v>0</v>
      </c>
      <c r="J30" s="319">
        <v>1.31</v>
      </c>
      <c r="K30" s="319">
        <v>5.92</v>
      </c>
      <c r="L30" s="319">
        <v>0</v>
      </c>
      <c r="M30" s="319">
        <v>0</v>
      </c>
      <c r="N30" s="319">
        <v>0</v>
      </c>
      <c r="O30" s="319">
        <v>0.72</v>
      </c>
      <c r="P30" s="319">
        <v>0</v>
      </c>
      <c r="Q30" s="319">
        <v>0</v>
      </c>
      <c r="R30" s="202">
        <v>8.27</v>
      </c>
      <c r="S30" s="319">
        <v>0</v>
      </c>
      <c r="T30" s="319">
        <v>0</v>
      </c>
      <c r="U30" s="319">
        <v>0</v>
      </c>
      <c r="V30" s="319">
        <v>0</v>
      </c>
      <c r="W30" s="319">
        <v>0</v>
      </c>
      <c r="X30" s="319">
        <v>0.09</v>
      </c>
      <c r="Y30" s="319">
        <v>0.02</v>
      </c>
      <c r="Z30" s="319">
        <v>0</v>
      </c>
      <c r="AA30" s="319">
        <v>0</v>
      </c>
      <c r="AB30" s="202">
        <v>1.34</v>
      </c>
      <c r="AC30" s="319">
        <v>1.2</v>
      </c>
      <c r="AD30" s="319">
        <v>0</v>
      </c>
      <c r="AE30" s="319">
        <v>0</v>
      </c>
      <c r="AF30" s="319">
        <v>0</v>
      </c>
      <c r="AG30" s="319">
        <v>0.08</v>
      </c>
      <c r="AH30" s="319">
        <v>0</v>
      </c>
      <c r="AI30" s="319">
        <v>0</v>
      </c>
      <c r="AJ30" s="319">
        <v>0.01</v>
      </c>
      <c r="AK30" s="319">
        <v>0</v>
      </c>
      <c r="AL30" s="319">
        <v>0</v>
      </c>
      <c r="AM30" s="319">
        <v>0</v>
      </c>
      <c r="AN30" s="319">
        <v>0.03</v>
      </c>
      <c r="AO30" s="319">
        <v>0.02</v>
      </c>
      <c r="AP30" s="319">
        <v>0</v>
      </c>
      <c r="AQ30" s="319">
        <v>0</v>
      </c>
      <c r="AR30" s="319">
        <v>0</v>
      </c>
      <c r="AS30" s="319">
        <v>0</v>
      </c>
      <c r="AT30" s="319">
        <v>0</v>
      </c>
      <c r="AU30" s="319">
        <v>0</v>
      </c>
      <c r="AV30" s="319">
        <v>0</v>
      </c>
      <c r="AW30" s="319">
        <v>0</v>
      </c>
      <c r="AX30" s="319">
        <v>6.81</v>
      </c>
      <c r="AY30" s="319">
        <v>0.01</v>
      </c>
      <c r="AZ30" s="319">
        <v>0</v>
      </c>
      <c r="BA30" s="319">
        <v>0</v>
      </c>
      <c r="BB30" s="319">
        <v>0</v>
      </c>
      <c r="BC30" s="319">
        <v>0</v>
      </c>
      <c r="BD30" s="319">
        <v>0</v>
      </c>
      <c r="BE30" s="319">
        <v>0</v>
      </c>
      <c r="BF30" s="319">
        <v>0</v>
      </c>
      <c r="BG30" s="319">
        <v>0</v>
      </c>
      <c r="BH30" s="319">
        <v>0</v>
      </c>
      <c r="BI30" s="319">
        <v>0</v>
      </c>
      <c r="BJ30" s="354">
        <v>13.479999999999999</v>
      </c>
      <c r="BK30" s="354">
        <v>50.15</v>
      </c>
    </row>
    <row r="31" spans="1:63" s="281" customFormat="1" ht="20.100000000000001" customHeight="1" x14ac:dyDescent="0.2">
      <c r="A31" s="378"/>
      <c r="B31" s="352" t="s">
        <v>100</v>
      </c>
      <c r="C31" s="353" t="s">
        <v>101</v>
      </c>
      <c r="D31" s="202">
        <v>1.35</v>
      </c>
      <c r="E31" s="319">
        <v>0</v>
      </c>
      <c r="F31" s="320">
        <v>0</v>
      </c>
      <c r="G31" s="319">
        <v>0</v>
      </c>
      <c r="H31" s="319">
        <v>0</v>
      </c>
      <c r="I31" s="319">
        <v>0</v>
      </c>
      <c r="J31" s="319">
        <v>0</v>
      </c>
      <c r="K31" s="319">
        <v>0</v>
      </c>
      <c r="L31" s="319">
        <v>0</v>
      </c>
      <c r="M31" s="319">
        <v>0</v>
      </c>
      <c r="N31" s="319">
        <v>0</v>
      </c>
      <c r="O31" s="319">
        <v>0</v>
      </c>
      <c r="P31" s="319">
        <v>0</v>
      </c>
      <c r="Q31" s="319">
        <v>0</v>
      </c>
      <c r="R31" s="202">
        <v>0</v>
      </c>
      <c r="S31" s="319">
        <v>0</v>
      </c>
      <c r="T31" s="319">
        <v>0</v>
      </c>
      <c r="U31" s="319">
        <v>0</v>
      </c>
      <c r="V31" s="319">
        <v>0</v>
      </c>
      <c r="W31" s="319">
        <v>0</v>
      </c>
      <c r="X31" s="319">
        <v>0</v>
      </c>
      <c r="Y31" s="319">
        <v>0</v>
      </c>
      <c r="Z31" s="319">
        <v>0</v>
      </c>
      <c r="AA31" s="319">
        <v>0</v>
      </c>
      <c r="AB31" s="202">
        <v>0</v>
      </c>
      <c r="AC31" s="319">
        <v>0</v>
      </c>
      <c r="AD31" s="319">
        <v>0</v>
      </c>
      <c r="AE31" s="319">
        <v>0</v>
      </c>
      <c r="AF31" s="319">
        <v>0</v>
      </c>
      <c r="AG31" s="319">
        <v>0</v>
      </c>
      <c r="AH31" s="319">
        <v>0</v>
      </c>
      <c r="AI31" s="319">
        <v>0</v>
      </c>
      <c r="AJ31" s="319">
        <v>0</v>
      </c>
      <c r="AK31" s="319">
        <v>0</v>
      </c>
      <c r="AL31" s="319">
        <v>0</v>
      </c>
      <c r="AM31" s="319">
        <v>0</v>
      </c>
      <c r="AN31" s="319">
        <v>0</v>
      </c>
      <c r="AO31" s="319">
        <v>0</v>
      </c>
      <c r="AP31" s="319">
        <v>0</v>
      </c>
      <c r="AQ31" s="319">
        <v>0</v>
      </c>
      <c r="AR31" s="319">
        <v>0</v>
      </c>
      <c r="AS31" s="319">
        <v>0</v>
      </c>
      <c r="AT31" s="319">
        <v>0</v>
      </c>
      <c r="AU31" s="319">
        <v>0</v>
      </c>
      <c r="AV31" s="319">
        <v>0</v>
      </c>
      <c r="AW31" s="319">
        <v>0</v>
      </c>
      <c r="AX31" s="319">
        <v>0</v>
      </c>
      <c r="AY31" s="319">
        <v>0</v>
      </c>
      <c r="AZ31" s="319">
        <v>0</v>
      </c>
      <c r="BA31" s="319">
        <v>0</v>
      </c>
      <c r="BB31" s="319">
        <v>0</v>
      </c>
      <c r="BC31" s="319">
        <v>0</v>
      </c>
      <c r="BD31" s="319">
        <v>0</v>
      </c>
      <c r="BE31" s="319">
        <v>0</v>
      </c>
      <c r="BF31" s="319">
        <v>0</v>
      </c>
      <c r="BG31" s="319">
        <v>0</v>
      </c>
      <c r="BH31" s="319">
        <v>0</v>
      </c>
      <c r="BI31" s="319">
        <v>0</v>
      </c>
      <c r="BJ31" s="354">
        <v>0</v>
      </c>
      <c r="BK31" s="354">
        <v>1.35</v>
      </c>
    </row>
    <row r="32" spans="1:63" s="281" customFormat="1" ht="20.100000000000001" customHeight="1" x14ac:dyDescent="0.2">
      <c r="A32" s="378"/>
      <c r="B32" s="352" t="s">
        <v>663</v>
      </c>
      <c r="C32" s="353" t="s">
        <v>103</v>
      </c>
      <c r="D32" s="202">
        <v>0.1</v>
      </c>
      <c r="E32" s="319">
        <v>0</v>
      </c>
      <c r="F32" s="320">
        <v>0</v>
      </c>
      <c r="G32" s="319">
        <v>0</v>
      </c>
      <c r="H32" s="319">
        <v>0</v>
      </c>
      <c r="I32" s="319">
        <v>0</v>
      </c>
      <c r="J32" s="319">
        <v>0</v>
      </c>
      <c r="K32" s="319">
        <v>0</v>
      </c>
      <c r="L32" s="319">
        <v>0</v>
      </c>
      <c r="M32" s="319">
        <v>0</v>
      </c>
      <c r="N32" s="319">
        <v>0</v>
      </c>
      <c r="O32" s="319">
        <v>0</v>
      </c>
      <c r="P32" s="319">
        <v>0</v>
      </c>
      <c r="Q32" s="319">
        <v>0</v>
      </c>
      <c r="R32" s="202">
        <v>0</v>
      </c>
      <c r="S32" s="319">
        <v>0</v>
      </c>
      <c r="T32" s="319">
        <v>0</v>
      </c>
      <c r="U32" s="319">
        <v>0</v>
      </c>
      <c r="V32" s="319">
        <v>0</v>
      </c>
      <c r="W32" s="319">
        <v>0</v>
      </c>
      <c r="X32" s="319">
        <v>0</v>
      </c>
      <c r="Y32" s="319">
        <v>0</v>
      </c>
      <c r="Z32" s="319">
        <v>0</v>
      </c>
      <c r="AA32" s="319">
        <v>0</v>
      </c>
      <c r="AB32" s="202">
        <v>0</v>
      </c>
      <c r="AC32" s="319">
        <v>0</v>
      </c>
      <c r="AD32" s="319">
        <v>0</v>
      </c>
      <c r="AE32" s="319">
        <v>0</v>
      </c>
      <c r="AF32" s="319">
        <v>0</v>
      </c>
      <c r="AG32" s="319">
        <v>0</v>
      </c>
      <c r="AH32" s="319">
        <v>0</v>
      </c>
      <c r="AI32" s="319">
        <v>0</v>
      </c>
      <c r="AJ32" s="319">
        <v>0</v>
      </c>
      <c r="AK32" s="319">
        <v>0</v>
      </c>
      <c r="AL32" s="319">
        <v>0</v>
      </c>
      <c r="AM32" s="319">
        <v>0</v>
      </c>
      <c r="AN32" s="319">
        <v>0</v>
      </c>
      <c r="AO32" s="319">
        <v>0</v>
      </c>
      <c r="AP32" s="319">
        <v>0</v>
      </c>
      <c r="AQ32" s="319">
        <v>0</v>
      </c>
      <c r="AR32" s="319">
        <v>0</v>
      </c>
      <c r="AS32" s="319">
        <v>0</v>
      </c>
      <c r="AT32" s="319">
        <v>0</v>
      </c>
      <c r="AU32" s="319">
        <v>0</v>
      </c>
      <c r="AV32" s="319">
        <v>0</v>
      </c>
      <c r="AW32" s="319">
        <v>0</v>
      </c>
      <c r="AX32" s="319">
        <v>0</v>
      </c>
      <c r="AY32" s="319">
        <v>0</v>
      </c>
      <c r="AZ32" s="319">
        <v>0</v>
      </c>
      <c r="BA32" s="319">
        <v>0</v>
      </c>
      <c r="BB32" s="319">
        <v>0</v>
      </c>
      <c r="BC32" s="319">
        <v>0</v>
      </c>
      <c r="BD32" s="319">
        <v>0</v>
      </c>
      <c r="BE32" s="319">
        <v>0</v>
      </c>
      <c r="BF32" s="319">
        <v>0</v>
      </c>
      <c r="BG32" s="319">
        <v>0</v>
      </c>
      <c r="BH32" s="319">
        <v>0</v>
      </c>
      <c r="BI32" s="319">
        <v>0</v>
      </c>
      <c r="BJ32" s="354">
        <v>0</v>
      </c>
      <c r="BK32" s="354">
        <v>0.1</v>
      </c>
    </row>
    <row r="33" spans="1:63" s="281" customFormat="1" ht="20.100000000000001" customHeight="1" x14ac:dyDescent="0.2">
      <c r="A33" s="378"/>
      <c r="B33" s="352" t="s">
        <v>1279</v>
      </c>
      <c r="C33" s="353" t="s">
        <v>105</v>
      </c>
      <c r="D33" s="202">
        <v>0.27</v>
      </c>
      <c r="E33" s="319">
        <v>0.43000000000000005</v>
      </c>
      <c r="F33" s="320">
        <v>0.43000000000000005</v>
      </c>
      <c r="G33" s="319">
        <v>0</v>
      </c>
      <c r="H33" s="319">
        <v>0</v>
      </c>
      <c r="I33" s="319">
        <v>0</v>
      </c>
      <c r="J33" s="319">
        <v>0.08</v>
      </c>
      <c r="K33" s="319">
        <v>0.14000000000000001</v>
      </c>
      <c r="L33" s="319">
        <v>0</v>
      </c>
      <c r="M33" s="319">
        <v>0</v>
      </c>
      <c r="N33" s="319">
        <v>0</v>
      </c>
      <c r="O33" s="319">
        <v>0.21</v>
      </c>
      <c r="P33" s="319">
        <v>0</v>
      </c>
      <c r="Q33" s="319">
        <v>0</v>
      </c>
      <c r="R33" s="202">
        <v>0</v>
      </c>
      <c r="S33" s="319">
        <v>0</v>
      </c>
      <c r="T33" s="319">
        <v>0</v>
      </c>
      <c r="U33" s="319">
        <v>0</v>
      </c>
      <c r="V33" s="319">
        <v>0</v>
      </c>
      <c r="W33" s="319">
        <v>0</v>
      </c>
      <c r="X33" s="319">
        <v>0</v>
      </c>
      <c r="Y33" s="319">
        <v>0</v>
      </c>
      <c r="Z33" s="319">
        <v>0</v>
      </c>
      <c r="AA33" s="319">
        <v>0</v>
      </c>
      <c r="AB33" s="202">
        <v>0</v>
      </c>
      <c r="AC33" s="319">
        <v>0</v>
      </c>
      <c r="AD33" s="319">
        <v>0</v>
      </c>
      <c r="AE33" s="319">
        <v>0</v>
      </c>
      <c r="AF33" s="319">
        <v>0</v>
      </c>
      <c r="AG33" s="319">
        <v>0</v>
      </c>
      <c r="AH33" s="319">
        <v>0</v>
      </c>
      <c r="AI33" s="319">
        <v>0</v>
      </c>
      <c r="AJ33" s="319">
        <v>0</v>
      </c>
      <c r="AK33" s="319">
        <v>0</v>
      </c>
      <c r="AL33" s="319">
        <v>0</v>
      </c>
      <c r="AM33" s="319">
        <v>0</v>
      </c>
      <c r="AN33" s="319">
        <v>0</v>
      </c>
      <c r="AO33" s="319">
        <v>0</v>
      </c>
      <c r="AP33" s="319">
        <v>0</v>
      </c>
      <c r="AQ33" s="319">
        <v>0</v>
      </c>
      <c r="AR33" s="319">
        <v>0</v>
      </c>
      <c r="AS33" s="319">
        <v>0</v>
      </c>
      <c r="AT33" s="319">
        <v>0</v>
      </c>
      <c r="AU33" s="319">
        <v>0</v>
      </c>
      <c r="AV33" s="319">
        <v>0</v>
      </c>
      <c r="AW33" s="319">
        <v>0</v>
      </c>
      <c r="AX33" s="319">
        <v>0</v>
      </c>
      <c r="AY33" s="319">
        <v>0</v>
      </c>
      <c r="AZ33" s="319">
        <v>0</v>
      </c>
      <c r="BA33" s="319">
        <v>0</v>
      </c>
      <c r="BB33" s="319">
        <v>0</v>
      </c>
      <c r="BC33" s="319">
        <v>0</v>
      </c>
      <c r="BD33" s="319">
        <v>0</v>
      </c>
      <c r="BE33" s="319">
        <v>0</v>
      </c>
      <c r="BF33" s="319">
        <v>0</v>
      </c>
      <c r="BG33" s="319">
        <v>0</v>
      </c>
      <c r="BH33" s="319">
        <v>0</v>
      </c>
      <c r="BI33" s="319">
        <v>0</v>
      </c>
      <c r="BJ33" s="354">
        <v>0.43000000000000005</v>
      </c>
      <c r="BK33" s="354">
        <v>0.7</v>
      </c>
    </row>
    <row r="34" spans="1:63" s="281" customFormat="1" ht="20.100000000000001" customHeight="1" x14ac:dyDescent="0.2">
      <c r="A34" s="378"/>
      <c r="B34" s="352" t="s">
        <v>1280</v>
      </c>
      <c r="C34" s="353" t="s">
        <v>107</v>
      </c>
      <c r="D34" s="202">
        <v>2.06</v>
      </c>
      <c r="E34" s="319">
        <v>2.06</v>
      </c>
      <c r="F34" s="320">
        <v>1.53</v>
      </c>
      <c r="G34" s="319">
        <v>0</v>
      </c>
      <c r="H34" s="319">
        <v>0</v>
      </c>
      <c r="I34" s="319">
        <v>0</v>
      </c>
      <c r="J34" s="319">
        <v>0.01</v>
      </c>
      <c r="K34" s="319">
        <v>1.52</v>
      </c>
      <c r="L34" s="319">
        <v>0</v>
      </c>
      <c r="M34" s="319">
        <v>0</v>
      </c>
      <c r="N34" s="319">
        <v>0</v>
      </c>
      <c r="O34" s="319">
        <v>0</v>
      </c>
      <c r="P34" s="319">
        <v>0</v>
      </c>
      <c r="Q34" s="319">
        <v>0</v>
      </c>
      <c r="R34" s="202">
        <v>0.53</v>
      </c>
      <c r="S34" s="319">
        <v>0</v>
      </c>
      <c r="T34" s="319">
        <v>0</v>
      </c>
      <c r="U34" s="319">
        <v>0</v>
      </c>
      <c r="V34" s="319">
        <v>0</v>
      </c>
      <c r="W34" s="319">
        <v>0</v>
      </c>
      <c r="X34" s="319">
        <v>0</v>
      </c>
      <c r="Y34" s="319">
        <v>0</v>
      </c>
      <c r="Z34" s="319">
        <v>0</v>
      </c>
      <c r="AA34" s="319">
        <v>0</v>
      </c>
      <c r="AB34" s="202">
        <v>0.02</v>
      </c>
      <c r="AC34" s="319">
        <v>0.02</v>
      </c>
      <c r="AD34" s="319">
        <v>0</v>
      </c>
      <c r="AE34" s="319">
        <v>0</v>
      </c>
      <c r="AF34" s="319">
        <v>0</v>
      </c>
      <c r="AG34" s="319">
        <v>0</v>
      </c>
      <c r="AH34" s="319">
        <v>0</v>
      </c>
      <c r="AI34" s="319">
        <v>0</v>
      </c>
      <c r="AJ34" s="319">
        <v>0</v>
      </c>
      <c r="AK34" s="319">
        <v>0</v>
      </c>
      <c r="AL34" s="319">
        <v>0</v>
      </c>
      <c r="AM34" s="319">
        <v>0</v>
      </c>
      <c r="AN34" s="319">
        <v>0</v>
      </c>
      <c r="AO34" s="319">
        <v>0</v>
      </c>
      <c r="AP34" s="319">
        <v>0</v>
      </c>
      <c r="AQ34" s="319">
        <v>0</v>
      </c>
      <c r="AR34" s="319">
        <v>0</v>
      </c>
      <c r="AS34" s="319">
        <v>0</v>
      </c>
      <c r="AT34" s="319">
        <v>0</v>
      </c>
      <c r="AU34" s="319">
        <v>0</v>
      </c>
      <c r="AV34" s="319">
        <v>0</v>
      </c>
      <c r="AW34" s="319">
        <v>0</v>
      </c>
      <c r="AX34" s="319">
        <v>0.51</v>
      </c>
      <c r="AY34" s="319">
        <v>0</v>
      </c>
      <c r="AZ34" s="319">
        <v>0</v>
      </c>
      <c r="BA34" s="319">
        <v>0</v>
      </c>
      <c r="BB34" s="319">
        <v>0</v>
      </c>
      <c r="BC34" s="319">
        <v>0</v>
      </c>
      <c r="BD34" s="319">
        <v>0</v>
      </c>
      <c r="BE34" s="319">
        <v>0</v>
      </c>
      <c r="BF34" s="319">
        <v>0</v>
      </c>
      <c r="BG34" s="319">
        <v>0</v>
      </c>
      <c r="BH34" s="319">
        <v>0</v>
      </c>
      <c r="BI34" s="319">
        <v>0</v>
      </c>
      <c r="BJ34" s="354">
        <v>1.98</v>
      </c>
      <c r="BK34" s="354">
        <v>4.04</v>
      </c>
    </row>
    <row r="35" spans="1:63" s="281" customFormat="1" ht="20.100000000000001" customHeight="1" x14ac:dyDescent="0.2">
      <c r="A35" s="378"/>
      <c r="B35" s="352" t="s">
        <v>1281</v>
      </c>
      <c r="C35" s="353" t="s">
        <v>109</v>
      </c>
      <c r="D35" s="202">
        <v>0</v>
      </c>
      <c r="E35" s="319">
        <v>0</v>
      </c>
      <c r="F35" s="320">
        <v>0</v>
      </c>
      <c r="G35" s="319">
        <v>0</v>
      </c>
      <c r="H35" s="319">
        <v>0</v>
      </c>
      <c r="I35" s="319">
        <v>0</v>
      </c>
      <c r="J35" s="319">
        <v>0</v>
      </c>
      <c r="K35" s="319">
        <v>0</v>
      </c>
      <c r="L35" s="319">
        <v>0</v>
      </c>
      <c r="M35" s="319">
        <v>0</v>
      </c>
      <c r="N35" s="319">
        <v>0</v>
      </c>
      <c r="O35" s="319">
        <v>0</v>
      </c>
      <c r="P35" s="319">
        <v>0</v>
      </c>
      <c r="Q35" s="319">
        <v>0</v>
      </c>
      <c r="R35" s="202">
        <v>0</v>
      </c>
      <c r="S35" s="319">
        <v>0</v>
      </c>
      <c r="T35" s="319">
        <v>0</v>
      </c>
      <c r="U35" s="319">
        <v>0</v>
      </c>
      <c r="V35" s="319">
        <v>0</v>
      </c>
      <c r="W35" s="319">
        <v>0</v>
      </c>
      <c r="X35" s="319">
        <v>0</v>
      </c>
      <c r="Y35" s="319">
        <v>0</v>
      </c>
      <c r="Z35" s="319">
        <v>0</v>
      </c>
      <c r="AA35" s="319">
        <v>0</v>
      </c>
      <c r="AB35" s="202">
        <v>0</v>
      </c>
      <c r="AC35" s="319">
        <v>0</v>
      </c>
      <c r="AD35" s="319">
        <v>0</v>
      </c>
      <c r="AE35" s="319">
        <v>0</v>
      </c>
      <c r="AF35" s="319">
        <v>0</v>
      </c>
      <c r="AG35" s="319">
        <v>0</v>
      </c>
      <c r="AH35" s="319">
        <v>0</v>
      </c>
      <c r="AI35" s="319">
        <v>0</v>
      </c>
      <c r="AJ35" s="319">
        <v>0</v>
      </c>
      <c r="AK35" s="319">
        <v>0</v>
      </c>
      <c r="AL35" s="319">
        <v>0</v>
      </c>
      <c r="AM35" s="319">
        <v>0</v>
      </c>
      <c r="AN35" s="319">
        <v>0</v>
      </c>
      <c r="AO35" s="319">
        <v>0</v>
      </c>
      <c r="AP35" s="319">
        <v>0</v>
      </c>
      <c r="AQ35" s="319">
        <v>0</v>
      </c>
      <c r="AR35" s="319">
        <v>0</v>
      </c>
      <c r="AS35" s="319">
        <v>0</v>
      </c>
      <c r="AT35" s="319">
        <v>0</v>
      </c>
      <c r="AU35" s="319">
        <v>0</v>
      </c>
      <c r="AV35" s="319">
        <v>0</v>
      </c>
      <c r="AW35" s="319">
        <v>0</v>
      </c>
      <c r="AX35" s="319">
        <v>0</v>
      </c>
      <c r="AY35" s="319">
        <v>0</v>
      </c>
      <c r="AZ35" s="319">
        <v>0</v>
      </c>
      <c r="BA35" s="319">
        <v>0</v>
      </c>
      <c r="BB35" s="319">
        <v>0</v>
      </c>
      <c r="BC35" s="319">
        <v>0</v>
      </c>
      <c r="BD35" s="319">
        <v>0</v>
      </c>
      <c r="BE35" s="319">
        <v>0</v>
      </c>
      <c r="BF35" s="319">
        <v>0</v>
      </c>
      <c r="BG35" s="319">
        <v>0</v>
      </c>
      <c r="BH35" s="319">
        <v>0</v>
      </c>
      <c r="BI35" s="319">
        <v>0</v>
      </c>
      <c r="BJ35" s="354">
        <v>0</v>
      </c>
      <c r="BK35" s="354">
        <v>0</v>
      </c>
    </row>
    <row r="36" spans="1:63" s="281" customFormat="1" ht="20.100000000000001" customHeight="1" x14ac:dyDescent="0.2">
      <c r="A36" s="378"/>
      <c r="B36" s="352" t="s">
        <v>110</v>
      </c>
      <c r="C36" s="353" t="s">
        <v>111</v>
      </c>
      <c r="D36" s="202">
        <v>1.3</v>
      </c>
      <c r="E36" s="319">
        <v>0.22</v>
      </c>
      <c r="F36" s="320">
        <v>0.22</v>
      </c>
      <c r="G36" s="319">
        <v>0</v>
      </c>
      <c r="H36" s="319">
        <v>0</v>
      </c>
      <c r="I36" s="319">
        <v>0</v>
      </c>
      <c r="J36" s="319">
        <v>0</v>
      </c>
      <c r="K36" s="319">
        <v>0.22</v>
      </c>
      <c r="L36" s="319">
        <v>0</v>
      </c>
      <c r="M36" s="319">
        <v>0</v>
      </c>
      <c r="N36" s="319">
        <v>0</v>
      </c>
      <c r="O36" s="319">
        <v>0</v>
      </c>
      <c r="P36" s="319">
        <v>0</v>
      </c>
      <c r="Q36" s="319">
        <v>0</v>
      </c>
      <c r="R36" s="202">
        <v>0</v>
      </c>
      <c r="S36" s="319">
        <v>0</v>
      </c>
      <c r="T36" s="319">
        <v>0</v>
      </c>
      <c r="U36" s="319">
        <v>0</v>
      </c>
      <c r="V36" s="319">
        <v>0</v>
      </c>
      <c r="W36" s="319">
        <v>0</v>
      </c>
      <c r="X36" s="319">
        <v>0</v>
      </c>
      <c r="Y36" s="319">
        <v>0</v>
      </c>
      <c r="Z36" s="319">
        <v>0</v>
      </c>
      <c r="AA36" s="319">
        <v>0</v>
      </c>
      <c r="AB36" s="202">
        <v>0</v>
      </c>
      <c r="AC36" s="319">
        <v>0</v>
      </c>
      <c r="AD36" s="319">
        <v>0</v>
      </c>
      <c r="AE36" s="319">
        <v>0</v>
      </c>
      <c r="AF36" s="319">
        <v>0</v>
      </c>
      <c r="AG36" s="319">
        <v>0</v>
      </c>
      <c r="AH36" s="319">
        <v>0</v>
      </c>
      <c r="AI36" s="319">
        <v>0</v>
      </c>
      <c r="AJ36" s="319">
        <v>0</v>
      </c>
      <c r="AK36" s="319">
        <v>0</v>
      </c>
      <c r="AL36" s="319">
        <v>0</v>
      </c>
      <c r="AM36" s="319">
        <v>0</v>
      </c>
      <c r="AN36" s="319">
        <v>0</v>
      </c>
      <c r="AO36" s="319">
        <v>0</v>
      </c>
      <c r="AP36" s="319">
        <v>0</v>
      </c>
      <c r="AQ36" s="319">
        <v>0</v>
      </c>
      <c r="AR36" s="319">
        <v>0</v>
      </c>
      <c r="AS36" s="319">
        <v>0</v>
      </c>
      <c r="AT36" s="319">
        <v>0</v>
      </c>
      <c r="AU36" s="319">
        <v>0</v>
      </c>
      <c r="AV36" s="319">
        <v>0</v>
      </c>
      <c r="AW36" s="319">
        <v>0</v>
      </c>
      <c r="AX36" s="319">
        <v>0</v>
      </c>
      <c r="AY36" s="319">
        <v>0</v>
      </c>
      <c r="AZ36" s="319">
        <v>0</v>
      </c>
      <c r="BA36" s="319">
        <v>0</v>
      </c>
      <c r="BB36" s="319">
        <v>0</v>
      </c>
      <c r="BC36" s="319">
        <v>0</v>
      </c>
      <c r="BD36" s="319">
        <v>0</v>
      </c>
      <c r="BE36" s="319">
        <v>0</v>
      </c>
      <c r="BF36" s="319">
        <v>0</v>
      </c>
      <c r="BG36" s="319">
        <v>0</v>
      </c>
      <c r="BH36" s="319">
        <v>0</v>
      </c>
      <c r="BI36" s="319">
        <v>0</v>
      </c>
      <c r="BJ36" s="354">
        <v>0.22</v>
      </c>
      <c r="BK36" s="354">
        <v>1.52</v>
      </c>
    </row>
    <row r="37" spans="1:63" s="281" customFormat="1" ht="20.100000000000001" customHeight="1" x14ac:dyDescent="0.2">
      <c r="A37" s="378"/>
      <c r="B37" s="352" t="s">
        <v>1266</v>
      </c>
      <c r="C37" s="353" t="s">
        <v>113</v>
      </c>
      <c r="D37" s="202">
        <v>0.03</v>
      </c>
      <c r="E37" s="319">
        <v>0</v>
      </c>
      <c r="F37" s="320">
        <v>0</v>
      </c>
      <c r="G37" s="319">
        <v>0</v>
      </c>
      <c r="H37" s="319">
        <v>0</v>
      </c>
      <c r="I37" s="319">
        <v>0</v>
      </c>
      <c r="J37" s="319">
        <v>0</v>
      </c>
      <c r="K37" s="319">
        <v>0</v>
      </c>
      <c r="L37" s="319">
        <v>0</v>
      </c>
      <c r="M37" s="319">
        <v>0</v>
      </c>
      <c r="N37" s="319">
        <v>0</v>
      </c>
      <c r="O37" s="319">
        <v>0</v>
      </c>
      <c r="P37" s="319">
        <v>0</v>
      </c>
      <c r="Q37" s="319">
        <v>0</v>
      </c>
      <c r="R37" s="202">
        <v>0</v>
      </c>
      <c r="S37" s="319">
        <v>0</v>
      </c>
      <c r="T37" s="319">
        <v>0</v>
      </c>
      <c r="U37" s="319">
        <v>0</v>
      </c>
      <c r="V37" s="319">
        <v>0</v>
      </c>
      <c r="W37" s="319">
        <v>0</v>
      </c>
      <c r="X37" s="319">
        <v>0</v>
      </c>
      <c r="Y37" s="319">
        <v>0</v>
      </c>
      <c r="Z37" s="319">
        <v>0</v>
      </c>
      <c r="AA37" s="319">
        <v>0</v>
      </c>
      <c r="AB37" s="202">
        <v>0</v>
      </c>
      <c r="AC37" s="319">
        <v>0</v>
      </c>
      <c r="AD37" s="319">
        <v>0</v>
      </c>
      <c r="AE37" s="319">
        <v>0</v>
      </c>
      <c r="AF37" s="319">
        <v>0</v>
      </c>
      <c r="AG37" s="319">
        <v>0</v>
      </c>
      <c r="AH37" s="319">
        <v>0</v>
      </c>
      <c r="AI37" s="319">
        <v>0</v>
      </c>
      <c r="AJ37" s="319">
        <v>0</v>
      </c>
      <c r="AK37" s="319">
        <v>0</v>
      </c>
      <c r="AL37" s="319">
        <v>0</v>
      </c>
      <c r="AM37" s="319">
        <v>0</v>
      </c>
      <c r="AN37" s="319">
        <v>0</v>
      </c>
      <c r="AO37" s="319">
        <v>0</v>
      </c>
      <c r="AP37" s="319">
        <v>0</v>
      </c>
      <c r="AQ37" s="319">
        <v>0</v>
      </c>
      <c r="AR37" s="319">
        <v>0</v>
      </c>
      <c r="AS37" s="319">
        <v>0</v>
      </c>
      <c r="AT37" s="319">
        <v>0</v>
      </c>
      <c r="AU37" s="319">
        <v>0</v>
      </c>
      <c r="AV37" s="319">
        <v>0</v>
      </c>
      <c r="AW37" s="319">
        <v>0</v>
      </c>
      <c r="AX37" s="319">
        <v>0</v>
      </c>
      <c r="AY37" s="319">
        <v>0</v>
      </c>
      <c r="AZ37" s="319">
        <v>0</v>
      </c>
      <c r="BA37" s="319">
        <v>0</v>
      </c>
      <c r="BB37" s="319">
        <v>0</v>
      </c>
      <c r="BC37" s="319">
        <v>0</v>
      </c>
      <c r="BD37" s="319">
        <v>0</v>
      </c>
      <c r="BE37" s="319">
        <v>0</v>
      </c>
      <c r="BF37" s="319">
        <v>0</v>
      </c>
      <c r="BG37" s="319">
        <v>0</v>
      </c>
      <c r="BH37" s="319">
        <v>0</v>
      </c>
      <c r="BI37" s="319">
        <v>0</v>
      </c>
      <c r="BJ37" s="354">
        <v>-0.01</v>
      </c>
      <c r="BK37" s="354">
        <v>0.02</v>
      </c>
    </row>
    <row r="38" spans="1:63" s="281" customFormat="1" ht="20.100000000000001" customHeight="1" x14ac:dyDescent="0.2">
      <c r="A38" s="378"/>
      <c r="B38" s="355" t="s">
        <v>664</v>
      </c>
      <c r="C38" s="356" t="s">
        <v>115</v>
      </c>
      <c r="D38" s="202">
        <v>0</v>
      </c>
      <c r="E38" s="319">
        <v>0</v>
      </c>
      <c r="F38" s="320">
        <v>0</v>
      </c>
      <c r="G38" s="319">
        <v>0</v>
      </c>
      <c r="H38" s="319">
        <v>0</v>
      </c>
      <c r="I38" s="319">
        <v>0</v>
      </c>
      <c r="J38" s="319">
        <v>0</v>
      </c>
      <c r="K38" s="319">
        <v>0</v>
      </c>
      <c r="L38" s="319">
        <v>0</v>
      </c>
      <c r="M38" s="319">
        <v>0</v>
      </c>
      <c r="N38" s="319">
        <v>0</v>
      </c>
      <c r="O38" s="319">
        <v>0</v>
      </c>
      <c r="P38" s="319">
        <v>0</v>
      </c>
      <c r="Q38" s="319">
        <v>0</v>
      </c>
      <c r="R38" s="202">
        <v>0</v>
      </c>
      <c r="S38" s="319">
        <v>0</v>
      </c>
      <c r="T38" s="319">
        <v>0</v>
      </c>
      <c r="U38" s="319">
        <v>0</v>
      </c>
      <c r="V38" s="319">
        <v>0</v>
      </c>
      <c r="W38" s="319">
        <v>0</v>
      </c>
      <c r="X38" s="319">
        <v>0</v>
      </c>
      <c r="Y38" s="319">
        <v>0</v>
      </c>
      <c r="Z38" s="319">
        <v>0</v>
      </c>
      <c r="AA38" s="319">
        <v>0</v>
      </c>
      <c r="AB38" s="202">
        <v>0</v>
      </c>
      <c r="AC38" s="319">
        <v>0</v>
      </c>
      <c r="AD38" s="319">
        <v>0</v>
      </c>
      <c r="AE38" s="319">
        <v>0</v>
      </c>
      <c r="AF38" s="319">
        <v>0</v>
      </c>
      <c r="AG38" s="319">
        <v>0</v>
      </c>
      <c r="AH38" s="319">
        <v>0</v>
      </c>
      <c r="AI38" s="319">
        <v>0</v>
      </c>
      <c r="AJ38" s="319">
        <v>0</v>
      </c>
      <c r="AK38" s="319">
        <v>0</v>
      </c>
      <c r="AL38" s="319">
        <v>0</v>
      </c>
      <c r="AM38" s="319">
        <v>0</v>
      </c>
      <c r="AN38" s="319">
        <v>0</v>
      </c>
      <c r="AO38" s="319">
        <v>0</v>
      </c>
      <c r="AP38" s="319">
        <v>0</v>
      </c>
      <c r="AQ38" s="319">
        <v>0</v>
      </c>
      <c r="AR38" s="319">
        <v>0</v>
      </c>
      <c r="AS38" s="319">
        <v>0</v>
      </c>
      <c r="AT38" s="319">
        <v>0</v>
      </c>
      <c r="AU38" s="319">
        <v>0</v>
      </c>
      <c r="AV38" s="319">
        <v>0</v>
      </c>
      <c r="AW38" s="319">
        <v>0</v>
      </c>
      <c r="AX38" s="319">
        <v>0</v>
      </c>
      <c r="AY38" s="319">
        <v>0</v>
      </c>
      <c r="AZ38" s="319">
        <v>0</v>
      </c>
      <c r="BA38" s="319">
        <v>0</v>
      </c>
      <c r="BB38" s="319">
        <v>0</v>
      </c>
      <c r="BC38" s="319">
        <v>0</v>
      </c>
      <c r="BD38" s="319">
        <v>0</v>
      </c>
      <c r="BE38" s="319">
        <v>0</v>
      </c>
      <c r="BF38" s="319">
        <v>0</v>
      </c>
      <c r="BG38" s="319">
        <v>0</v>
      </c>
      <c r="BH38" s="319">
        <v>0</v>
      </c>
      <c r="BI38" s="319">
        <v>0</v>
      </c>
      <c r="BJ38" s="354">
        <v>0</v>
      </c>
      <c r="BK38" s="354">
        <v>0</v>
      </c>
    </row>
    <row r="39" spans="1:63" ht="20.100000000000001" customHeight="1" x14ac:dyDescent="0.2">
      <c r="A39" s="377"/>
      <c r="B39" s="342" t="s">
        <v>665</v>
      </c>
      <c r="C39" s="343" t="s">
        <v>117</v>
      </c>
      <c r="D39" s="202">
        <v>0.47</v>
      </c>
      <c r="E39" s="202">
        <v>0</v>
      </c>
      <c r="F39" s="320">
        <v>0</v>
      </c>
      <c r="G39" s="202">
        <v>0</v>
      </c>
      <c r="H39" s="202">
        <v>0</v>
      </c>
      <c r="I39" s="202">
        <v>0</v>
      </c>
      <c r="J39" s="202">
        <v>0</v>
      </c>
      <c r="K39" s="202">
        <v>0</v>
      </c>
      <c r="L39" s="202">
        <v>0</v>
      </c>
      <c r="M39" s="202">
        <v>0</v>
      </c>
      <c r="N39" s="202">
        <v>0</v>
      </c>
      <c r="O39" s="202">
        <v>0</v>
      </c>
      <c r="P39" s="202">
        <v>0</v>
      </c>
      <c r="Q39" s="202">
        <v>0</v>
      </c>
      <c r="R39" s="202">
        <v>0</v>
      </c>
      <c r="S39" s="202">
        <v>0</v>
      </c>
      <c r="T39" s="202">
        <v>0</v>
      </c>
      <c r="U39" s="202">
        <v>0</v>
      </c>
      <c r="V39" s="202">
        <v>0</v>
      </c>
      <c r="W39" s="202">
        <v>0</v>
      </c>
      <c r="X39" s="202">
        <v>0</v>
      </c>
      <c r="Y39" s="202">
        <v>0</v>
      </c>
      <c r="Z39" s="202">
        <v>0</v>
      </c>
      <c r="AA39" s="202">
        <v>0</v>
      </c>
      <c r="AB39" s="202">
        <v>0</v>
      </c>
      <c r="AC39" s="319">
        <v>0</v>
      </c>
      <c r="AD39" s="319">
        <v>0</v>
      </c>
      <c r="AE39" s="319">
        <v>0</v>
      </c>
      <c r="AF39" s="319">
        <v>0</v>
      </c>
      <c r="AG39" s="319">
        <v>0</v>
      </c>
      <c r="AH39" s="319">
        <v>0</v>
      </c>
      <c r="AI39" s="319">
        <v>0</v>
      </c>
      <c r="AJ39" s="319">
        <v>0</v>
      </c>
      <c r="AK39" s="319">
        <v>0</v>
      </c>
      <c r="AL39" s="202">
        <v>0</v>
      </c>
      <c r="AM39" s="202">
        <v>0</v>
      </c>
      <c r="AN39" s="202">
        <v>0</v>
      </c>
      <c r="AO39" s="202">
        <v>0</v>
      </c>
      <c r="AP39" s="319">
        <v>0</v>
      </c>
      <c r="AQ39" s="319">
        <v>0</v>
      </c>
      <c r="AR39" s="319">
        <v>0</v>
      </c>
      <c r="AS39" s="202">
        <v>0</v>
      </c>
      <c r="AT39" s="202">
        <v>0</v>
      </c>
      <c r="AU39" s="202">
        <v>0</v>
      </c>
      <c r="AV39" s="202">
        <v>0</v>
      </c>
      <c r="AW39" s="202">
        <v>0</v>
      </c>
      <c r="AX39" s="202">
        <v>0</v>
      </c>
      <c r="AY39" s="202">
        <v>0</v>
      </c>
      <c r="AZ39" s="202">
        <v>0</v>
      </c>
      <c r="BA39" s="202">
        <v>0</v>
      </c>
      <c r="BB39" s="202">
        <v>0</v>
      </c>
      <c r="BC39" s="202">
        <v>0</v>
      </c>
      <c r="BD39" s="202">
        <v>0</v>
      </c>
      <c r="BE39" s="202">
        <v>0</v>
      </c>
      <c r="BF39" s="202">
        <v>0</v>
      </c>
      <c r="BG39" s="319">
        <v>0</v>
      </c>
      <c r="BH39" s="319">
        <v>0</v>
      </c>
      <c r="BI39" s="319">
        <v>0</v>
      </c>
      <c r="BJ39" s="321">
        <v>0</v>
      </c>
      <c r="BK39" s="321">
        <v>0.47</v>
      </c>
    </row>
    <row r="40" spans="1:63" ht="20.100000000000001" customHeight="1" x14ac:dyDescent="0.2">
      <c r="A40" s="375"/>
      <c r="B40" s="342" t="s">
        <v>1282</v>
      </c>
      <c r="C40" s="343" t="s">
        <v>119</v>
      </c>
      <c r="D40" s="202">
        <v>0</v>
      </c>
      <c r="E40" s="202">
        <v>0</v>
      </c>
      <c r="F40" s="320">
        <v>0</v>
      </c>
      <c r="G40" s="202">
        <v>0</v>
      </c>
      <c r="H40" s="202">
        <v>0</v>
      </c>
      <c r="I40" s="202">
        <v>0</v>
      </c>
      <c r="J40" s="202">
        <v>0</v>
      </c>
      <c r="K40" s="202">
        <v>0</v>
      </c>
      <c r="L40" s="202">
        <v>0</v>
      </c>
      <c r="M40" s="202">
        <v>0</v>
      </c>
      <c r="N40" s="202">
        <v>0</v>
      </c>
      <c r="O40" s="202">
        <v>0</v>
      </c>
      <c r="P40" s="202">
        <v>0</v>
      </c>
      <c r="Q40" s="202">
        <v>0</v>
      </c>
      <c r="R40" s="202">
        <v>0</v>
      </c>
      <c r="S40" s="202">
        <v>0</v>
      </c>
      <c r="T40" s="202">
        <v>0</v>
      </c>
      <c r="U40" s="202">
        <v>0</v>
      </c>
      <c r="V40" s="202">
        <v>0</v>
      </c>
      <c r="W40" s="202">
        <v>0</v>
      </c>
      <c r="X40" s="202">
        <v>0</v>
      </c>
      <c r="Y40" s="202">
        <v>0</v>
      </c>
      <c r="Z40" s="202">
        <v>0</v>
      </c>
      <c r="AA40" s="202">
        <v>0</v>
      </c>
      <c r="AB40" s="202">
        <v>0</v>
      </c>
      <c r="AC40" s="319">
        <v>0</v>
      </c>
      <c r="AD40" s="319">
        <v>0</v>
      </c>
      <c r="AE40" s="319">
        <v>0</v>
      </c>
      <c r="AF40" s="319">
        <v>0</v>
      </c>
      <c r="AG40" s="319">
        <v>0</v>
      </c>
      <c r="AH40" s="319">
        <v>0</v>
      </c>
      <c r="AI40" s="319">
        <v>0</v>
      </c>
      <c r="AJ40" s="319">
        <v>0</v>
      </c>
      <c r="AK40" s="319">
        <v>0</v>
      </c>
      <c r="AL40" s="202">
        <v>0</v>
      </c>
      <c r="AM40" s="202">
        <v>0</v>
      </c>
      <c r="AN40" s="202">
        <v>0</v>
      </c>
      <c r="AO40" s="202">
        <v>0</v>
      </c>
      <c r="AP40" s="319">
        <v>0</v>
      </c>
      <c r="AQ40" s="319">
        <v>0</v>
      </c>
      <c r="AR40" s="319">
        <v>0</v>
      </c>
      <c r="AS40" s="202">
        <v>0</v>
      </c>
      <c r="AT40" s="202">
        <v>0</v>
      </c>
      <c r="AU40" s="202">
        <v>0</v>
      </c>
      <c r="AV40" s="202">
        <v>0</v>
      </c>
      <c r="AW40" s="202">
        <v>0</v>
      </c>
      <c r="AX40" s="202">
        <v>0</v>
      </c>
      <c r="AY40" s="202">
        <v>0</v>
      </c>
      <c r="AZ40" s="202">
        <v>0</v>
      </c>
      <c r="BA40" s="202">
        <v>0</v>
      </c>
      <c r="BB40" s="202">
        <v>0</v>
      </c>
      <c r="BC40" s="202">
        <v>0</v>
      </c>
      <c r="BD40" s="202">
        <v>0</v>
      </c>
      <c r="BE40" s="202">
        <v>0</v>
      </c>
      <c r="BF40" s="202">
        <v>0</v>
      </c>
      <c r="BG40" s="319">
        <v>0</v>
      </c>
      <c r="BH40" s="319">
        <v>0</v>
      </c>
      <c r="BI40" s="319">
        <v>0</v>
      </c>
      <c r="BJ40" s="321">
        <v>0</v>
      </c>
      <c r="BK40" s="321">
        <v>0</v>
      </c>
    </row>
    <row r="41" spans="1:63" ht="20.100000000000001" customHeight="1" x14ac:dyDescent="0.2">
      <c r="A41" s="375"/>
      <c r="B41" s="342" t="s">
        <v>1283</v>
      </c>
      <c r="C41" s="343" t="s">
        <v>121</v>
      </c>
      <c r="D41" s="202">
        <v>4.45</v>
      </c>
      <c r="E41" s="202">
        <v>0</v>
      </c>
      <c r="F41" s="320">
        <v>0</v>
      </c>
      <c r="G41" s="202">
        <v>0</v>
      </c>
      <c r="H41" s="202">
        <v>0</v>
      </c>
      <c r="I41" s="202">
        <v>0</v>
      </c>
      <c r="J41" s="202">
        <v>0</v>
      </c>
      <c r="K41" s="202">
        <v>0</v>
      </c>
      <c r="L41" s="202">
        <v>0</v>
      </c>
      <c r="M41" s="202">
        <v>0</v>
      </c>
      <c r="N41" s="202">
        <v>0</v>
      </c>
      <c r="O41" s="202">
        <v>0</v>
      </c>
      <c r="P41" s="202">
        <v>0</v>
      </c>
      <c r="Q41" s="202">
        <v>0</v>
      </c>
      <c r="R41" s="202">
        <v>0</v>
      </c>
      <c r="S41" s="202">
        <v>0</v>
      </c>
      <c r="T41" s="202">
        <v>0</v>
      </c>
      <c r="U41" s="202">
        <v>0</v>
      </c>
      <c r="V41" s="202">
        <v>0</v>
      </c>
      <c r="W41" s="202">
        <v>0</v>
      </c>
      <c r="X41" s="202">
        <v>0</v>
      </c>
      <c r="Y41" s="202">
        <v>0</v>
      </c>
      <c r="Z41" s="202">
        <v>0</v>
      </c>
      <c r="AA41" s="202">
        <v>0</v>
      </c>
      <c r="AB41" s="202">
        <v>0</v>
      </c>
      <c r="AC41" s="319">
        <v>0</v>
      </c>
      <c r="AD41" s="319">
        <v>0</v>
      </c>
      <c r="AE41" s="319">
        <v>0</v>
      </c>
      <c r="AF41" s="319">
        <v>0</v>
      </c>
      <c r="AG41" s="319">
        <v>0</v>
      </c>
      <c r="AH41" s="319">
        <v>0</v>
      </c>
      <c r="AI41" s="319">
        <v>0</v>
      </c>
      <c r="AJ41" s="319">
        <v>0</v>
      </c>
      <c r="AK41" s="319">
        <v>0</v>
      </c>
      <c r="AL41" s="202">
        <v>0</v>
      </c>
      <c r="AM41" s="202">
        <v>0</v>
      </c>
      <c r="AN41" s="202">
        <v>0</v>
      </c>
      <c r="AO41" s="202">
        <v>0</v>
      </c>
      <c r="AP41" s="319">
        <v>0</v>
      </c>
      <c r="AQ41" s="319">
        <v>0</v>
      </c>
      <c r="AR41" s="319">
        <v>0</v>
      </c>
      <c r="AS41" s="202">
        <v>0</v>
      </c>
      <c r="AT41" s="202">
        <v>0</v>
      </c>
      <c r="AU41" s="202">
        <v>0</v>
      </c>
      <c r="AV41" s="202">
        <v>0</v>
      </c>
      <c r="AW41" s="202">
        <v>0</v>
      </c>
      <c r="AX41" s="202">
        <v>0</v>
      </c>
      <c r="AY41" s="202">
        <v>0</v>
      </c>
      <c r="AZ41" s="202">
        <v>0</v>
      </c>
      <c r="BA41" s="202">
        <v>0</v>
      </c>
      <c r="BB41" s="202">
        <v>0</v>
      </c>
      <c r="BC41" s="202">
        <v>0</v>
      </c>
      <c r="BD41" s="202">
        <v>0</v>
      </c>
      <c r="BE41" s="202">
        <v>0</v>
      </c>
      <c r="BF41" s="202">
        <v>0</v>
      </c>
      <c r="BG41" s="319">
        <v>0</v>
      </c>
      <c r="BH41" s="319">
        <v>0</v>
      </c>
      <c r="BI41" s="319">
        <v>0</v>
      </c>
      <c r="BJ41" s="321">
        <v>-0.03</v>
      </c>
      <c r="BK41" s="321">
        <v>4.42</v>
      </c>
    </row>
    <row r="42" spans="1:63" ht="26.25" customHeight="1" x14ac:dyDescent="0.2">
      <c r="A42" s="375"/>
      <c r="B42" s="342" t="s">
        <v>1284</v>
      </c>
      <c r="C42" s="343" t="s">
        <v>123</v>
      </c>
      <c r="D42" s="202">
        <v>10.029999999999999</v>
      </c>
      <c r="E42" s="202">
        <v>0</v>
      </c>
      <c r="F42" s="320">
        <v>0</v>
      </c>
      <c r="G42" s="202">
        <v>0</v>
      </c>
      <c r="H42" s="202">
        <v>0</v>
      </c>
      <c r="I42" s="202">
        <v>0</v>
      </c>
      <c r="J42" s="202">
        <v>0</v>
      </c>
      <c r="K42" s="202">
        <v>0</v>
      </c>
      <c r="L42" s="202">
        <v>0</v>
      </c>
      <c r="M42" s="202">
        <v>0</v>
      </c>
      <c r="N42" s="202">
        <v>0</v>
      </c>
      <c r="O42" s="202">
        <v>0</v>
      </c>
      <c r="P42" s="202">
        <v>0</v>
      </c>
      <c r="Q42" s="202">
        <v>0</v>
      </c>
      <c r="R42" s="202">
        <v>0</v>
      </c>
      <c r="S42" s="202">
        <v>0</v>
      </c>
      <c r="T42" s="202">
        <v>0</v>
      </c>
      <c r="U42" s="202">
        <v>0</v>
      </c>
      <c r="V42" s="202">
        <v>0</v>
      </c>
      <c r="W42" s="202">
        <v>0</v>
      </c>
      <c r="X42" s="202">
        <v>0</v>
      </c>
      <c r="Y42" s="202">
        <v>0</v>
      </c>
      <c r="Z42" s="202">
        <v>0</v>
      </c>
      <c r="AA42" s="202">
        <v>0</v>
      </c>
      <c r="AB42" s="202">
        <v>0</v>
      </c>
      <c r="AC42" s="319">
        <v>0</v>
      </c>
      <c r="AD42" s="319">
        <v>0</v>
      </c>
      <c r="AE42" s="319">
        <v>0</v>
      </c>
      <c r="AF42" s="319">
        <v>0</v>
      </c>
      <c r="AG42" s="319">
        <v>0</v>
      </c>
      <c r="AH42" s="319">
        <v>0</v>
      </c>
      <c r="AI42" s="319">
        <v>0</v>
      </c>
      <c r="AJ42" s="319">
        <v>0</v>
      </c>
      <c r="AK42" s="319">
        <v>0</v>
      </c>
      <c r="AL42" s="202">
        <v>0</v>
      </c>
      <c r="AM42" s="202">
        <v>0</v>
      </c>
      <c r="AN42" s="202">
        <v>0</v>
      </c>
      <c r="AO42" s="202">
        <v>0</v>
      </c>
      <c r="AP42" s="319">
        <v>0</v>
      </c>
      <c r="AQ42" s="319">
        <v>0</v>
      </c>
      <c r="AR42" s="319">
        <v>0</v>
      </c>
      <c r="AS42" s="202">
        <v>0</v>
      </c>
      <c r="AT42" s="202">
        <v>0</v>
      </c>
      <c r="AU42" s="202">
        <v>0</v>
      </c>
      <c r="AV42" s="202">
        <v>0</v>
      </c>
      <c r="AW42" s="202">
        <v>0</v>
      </c>
      <c r="AX42" s="202">
        <v>0</v>
      </c>
      <c r="AY42" s="202">
        <v>0</v>
      </c>
      <c r="AZ42" s="202">
        <v>0</v>
      </c>
      <c r="BA42" s="202">
        <v>0</v>
      </c>
      <c r="BB42" s="202">
        <v>0</v>
      </c>
      <c r="BC42" s="202">
        <v>0</v>
      </c>
      <c r="BD42" s="202">
        <v>0</v>
      </c>
      <c r="BE42" s="202">
        <v>0</v>
      </c>
      <c r="BF42" s="202">
        <v>0</v>
      </c>
      <c r="BG42" s="319">
        <v>0</v>
      </c>
      <c r="BH42" s="319">
        <v>0</v>
      </c>
      <c r="BI42" s="319">
        <v>0</v>
      </c>
      <c r="BJ42" s="321">
        <v>-0.18</v>
      </c>
      <c r="BK42" s="321">
        <v>9.85</v>
      </c>
    </row>
    <row r="43" spans="1:63" s="281" customFormat="1" ht="20.100000000000001" customHeight="1" x14ac:dyDescent="0.2">
      <c r="A43" s="378"/>
      <c r="B43" s="352" t="s">
        <v>1267</v>
      </c>
      <c r="C43" s="353" t="s">
        <v>125</v>
      </c>
      <c r="D43" s="202">
        <v>0</v>
      </c>
      <c r="E43" s="319">
        <v>0</v>
      </c>
      <c r="F43" s="320">
        <v>0</v>
      </c>
      <c r="G43" s="319">
        <v>0</v>
      </c>
      <c r="H43" s="319">
        <v>0</v>
      </c>
      <c r="I43" s="319">
        <v>0</v>
      </c>
      <c r="J43" s="319">
        <v>0</v>
      </c>
      <c r="K43" s="319">
        <v>0</v>
      </c>
      <c r="L43" s="319">
        <v>0</v>
      </c>
      <c r="M43" s="319">
        <v>0</v>
      </c>
      <c r="N43" s="319">
        <v>0</v>
      </c>
      <c r="O43" s="319">
        <v>0</v>
      </c>
      <c r="P43" s="319">
        <v>0</v>
      </c>
      <c r="Q43" s="319">
        <v>0</v>
      </c>
      <c r="R43" s="202">
        <v>0</v>
      </c>
      <c r="S43" s="319">
        <v>0</v>
      </c>
      <c r="T43" s="319">
        <v>0</v>
      </c>
      <c r="U43" s="319">
        <v>0</v>
      </c>
      <c r="V43" s="319">
        <v>0</v>
      </c>
      <c r="W43" s="319">
        <v>0</v>
      </c>
      <c r="X43" s="319">
        <v>0</v>
      </c>
      <c r="Y43" s="319">
        <v>0</v>
      </c>
      <c r="Z43" s="319">
        <v>0</v>
      </c>
      <c r="AA43" s="319">
        <v>0</v>
      </c>
      <c r="AB43" s="202">
        <v>0</v>
      </c>
      <c r="AC43" s="319">
        <v>0</v>
      </c>
      <c r="AD43" s="319">
        <v>0</v>
      </c>
      <c r="AE43" s="319">
        <v>0</v>
      </c>
      <c r="AF43" s="319">
        <v>0</v>
      </c>
      <c r="AG43" s="319">
        <v>0</v>
      </c>
      <c r="AH43" s="319">
        <v>0</v>
      </c>
      <c r="AI43" s="319">
        <v>0</v>
      </c>
      <c r="AJ43" s="319">
        <v>0</v>
      </c>
      <c r="AK43" s="319">
        <v>0</v>
      </c>
      <c r="AL43" s="319">
        <v>0</v>
      </c>
      <c r="AM43" s="319">
        <v>0</v>
      </c>
      <c r="AN43" s="319">
        <v>0</v>
      </c>
      <c r="AO43" s="319">
        <v>0</v>
      </c>
      <c r="AP43" s="319">
        <v>0</v>
      </c>
      <c r="AQ43" s="319">
        <v>0</v>
      </c>
      <c r="AR43" s="319">
        <v>0</v>
      </c>
      <c r="AS43" s="319">
        <v>0</v>
      </c>
      <c r="AT43" s="319">
        <v>0</v>
      </c>
      <c r="AU43" s="319">
        <v>0</v>
      </c>
      <c r="AV43" s="319">
        <v>0</v>
      </c>
      <c r="AW43" s="319">
        <v>0</v>
      </c>
      <c r="AX43" s="319">
        <v>0</v>
      </c>
      <c r="AY43" s="319">
        <v>0</v>
      </c>
      <c r="AZ43" s="319">
        <v>0</v>
      </c>
      <c r="BA43" s="319">
        <v>0</v>
      </c>
      <c r="BB43" s="319">
        <v>0</v>
      </c>
      <c r="BC43" s="319">
        <v>0</v>
      </c>
      <c r="BD43" s="319">
        <v>0</v>
      </c>
      <c r="BE43" s="319">
        <v>0</v>
      </c>
      <c r="BF43" s="319">
        <v>0</v>
      </c>
      <c r="BG43" s="319">
        <v>0</v>
      </c>
      <c r="BH43" s="319">
        <v>0</v>
      </c>
      <c r="BI43" s="319">
        <v>0</v>
      </c>
      <c r="BJ43" s="354">
        <v>0</v>
      </c>
      <c r="BK43" s="354">
        <v>0</v>
      </c>
    </row>
    <row r="44" spans="1:63" s="281" customFormat="1" ht="20.100000000000001" customHeight="1" x14ac:dyDescent="0.2">
      <c r="A44" s="378"/>
      <c r="B44" s="352" t="s">
        <v>1268</v>
      </c>
      <c r="C44" s="353" t="s">
        <v>127</v>
      </c>
      <c r="D44" s="202">
        <v>1.1399999999999999</v>
      </c>
      <c r="E44" s="319">
        <v>0</v>
      </c>
      <c r="F44" s="320">
        <v>0</v>
      </c>
      <c r="G44" s="319">
        <v>0</v>
      </c>
      <c r="H44" s="319">
        <v>0</v>
      </c>
      <c r="I44" s="319">
        <v>0</v>
      </c>
      <c r="J44" s="319">
        <v>0</v>
      </c>
      <c r="K44" s="319">
        <v>0</v>
      </c>
      <c r="L44" s="319">
        <v>0</v>
      </c>
      <c r="M44" s="319">
        <v>0</v>
      </c>
      <c r="N44" s="319">
        <v>0</v>
      </c>
      <c r="O44" s="319">
        <v>0</v>
      </c>
      <c r="P44" s="319">
        <v>0</v>
      </c>
      <c r="Q44" s="319">
        <v>0</v>
      </c>
      <c r="R44" s="202">
        <v>0</v>
      </c>
      <c r="S44" s="319">
        <v>0</v>
      </c>
      <c r="T44" s="319">
        <v>0</v>
      </c>
      <c r="U44" s="319">
        <v>0</v>
      </c>
      <c r="V44" s="319">
        <v>0</v>
      </c>
      <c r="W44" s="319">
        <v>0</v>
      </c>
      <c r="X44" s="319">
        <v>0</v>
      </c>
      <c r="Y44" s="319">
        <v>0</v>
      </c>
      <c r="Z44" s="319">
        <v>0</v>
      </c>
      <c r="AA44" s="319">
        <v>0</v>
      </c>
      <c r="AB44" s="202">
        <v>0</v>
      </c>
      <c r="AC44" s="319">
        <v>0</v>
      </c>
      <c r="AD44" s="319">
        <v>0</v>
      </c>
      <c r="AE44" s="319">
        <v>0</v>
      </c>
      <c r="AF44" s="319">
        <v>0</v>
      </c>
      <c r="AG44" s="319">
        <v>0</v>
      </c>
      <c r="AH44" s="319">
        <v>0</v>
      </c>
      <c r="AI44" s="319">
        <v>0</v>
      </c>
      <c r="AJ44" s="319">
        <v>0</v>
      </c>
      <c r="AK44" s="319">
        <v>0</v>
      </c>
      <c r="AL44" s="319">
        <v>0</v>
      </c>
      <c r="AM44" s="319">
        <v>0</v>
      </c>
      <c r="AN44" s="319">
        <v>0</v>
      </c>
      <c r="AO44" s="319">
        <v>0</v>
      </c>
      <c r="AP44" s="319">
        <v>0</v>
      </c>
      <c r="AQ44" s="319">
        <v>0</v>
      </c>
      <c r="AR44" s="319">
        <v>0</v>
      </c>
      <c r="AS44" s="319">
        <v>0</v>
      </c>
      <c r="AT44" s="319">
        <v>0</v>
      </c>
      <c r="AU44" s="319">
        <v>0</v>
      </c>
      <c r="AV44" s="319">
        <v>0</v>
      </c>
      <c r="AW44" s="319">
        <v>0</v>
      </c>
      <c r="AX44" s="319">
        <v>0</v>
      </c>
      <c r="AY44" s="319">
        <v>0</v>
      </c>
      <c r="AZ44" s="319">
        <v>0</v>
      </c>
      <c r="BA44" s="319">
        <v>0</v>
      </c>
      <c r="BB44" s="319">
        <v>0</v>
      </c>
      <c r="BC44" s="319">
        <v>0</v>
      </c>
      <c r="BD44" s="319">
        <v>0</v>
      </c>
      <c r="BE44" s="319">
        <v>0</v>
      </c>
      <c r="BF44" s="319">
        <v>0</v>
      </c>
      <c r="BG44" s="319">
        <v>0</v>
      </c>
      <c r="BH44" s="319">
        <v>0</v>
      </c>
      <c r="BI44" s="319">
        <v>0</v>
      </c>
      <c r="BJ44" s="354">
        <v>0</v>
      </c>
      <c r="BK44" s="354">
        <v>1.1399999999999999</v>
      </c>
    </row>
    <row r="45" spans="1:63" s="281" customFormat="1" ht="20.100000000000001" customHeight="1" x14ac:dyDescent="0.2">
      <c r="A45" s="378"/>
      <c r="B45" s="352" t="s">
        <v>173</v>
      </c>
      <c r="C45" s="353" t="s">
        <v>129</v>
      </c>
      <c r="D45" s="202">
        <v>0.09</v>
      </c>
      <c r="E45" s="319">
        <v>0</v>
      </c>
      <c r="F45" s="320">
        <v>0</v>
      </c>
      <c r="G45" s="319">
        <v>0</v>
      </c>
      <c r="H45" s="319">
        <v>0</v>
      </c>
      <c r="I45" s="319">
        <v>0</v>
      </c>
      <c r="J45" s="319">
        <v>0</v>
      </c>
      <c r="K45" s="319">
        <v>0</v>
      </c>
      <c r="L45" s="319">
        <v>0</v>
      </c>
      <c r="M45" s="319">
        <v>0</v>
      </c>
      <c r="N45" s="319">
        <v>0</v>
      </c>
      <c r="O45" s="319">
        <v>0</v>
      </c>
      <c r="P45" s="319">
        <v>0</v>
      </c>
      <c r="Q45" s="319">
        <v>0</v>
      </c>
      <c r="R45" s="202">
        <v>0</v>
      </c>
      <c r="S45" s="319">
        <v>0</v>
      </c>
      <c r="T45" s="319">
        <v>0</v>
      </c>
      <c r="U45" s="319">
        <v>0</v>
      </c>
      <c r="V45" s="319">
        <v>0</v>
      </c>
      <c r="W45" s="319">
        <v>0</v>
      </c>
      <c r="X45" s="319">
        <v>0</v>
      </c>
      <c r="Y45" s="319">
        <v>0</v>
      </c>
      <c r="Z45" s="319">
        <v>0</v>
      </c>
      <c r="AA45" s="319">
        <v>0</v>
      </c>
      <c r="AB45" s="202">
        <v>0</v>
      </c>
      <c r="AC45" s="319">
        <v>0</v>
      </c>
      <c r="AD45" s="319">
        <v>0</v>
      </c>
      <c r="AE45" s="319">
        <v>0</v>
      </c>
      <c r="AF45" s="319">
        <v>0</v>
      </c>
      <c r="AG45" s="319">
        <v>0</v>
      </c>
      <c r="AH45" s="319">
        <v>0</v>
      </c>
      <c r="AI45" s="319">
        <v>0</v>
      </c>
      <c r="AJ45" s="319">
        <v>0</v>
      </c>
      <c r="AK45" s="319">
        <v>0</v>
      </c>
      <c r="AL45" s="319">
        <v>0</v>
      </c>
      <c r="AM45" s="319">
        <v>0</v>
      </c>
      <c r="AN45" s="319">
        <v>0</v>
      </c>
      <c r="AO45" s="319">
        <v>0</v>
      </c>
      <c r="AP45" s="319">
        <v>0</v>
      </c>
      <c r="AQ45" s="319">
        <v>0</v>
      </c>
      <c r="AR45" s="319">
        <v>0</v>
      </c>
      <c r="AS45" s="319">
        <v>0</v>
      </c>
      <c r="AT45" s="319">
        <v>0</v>
      </c>
      <c r="AU45" s="319">
        <v>0</v>
      </c>
      <c r="AV45" s="319">
        <v>0</v>
      </c>
      <c r="AW45" s="319">
        <v>0</v>
      </c>
      <c r="AX45" s="319">
        <v>0</v>
      </c>
      <c r="AY45" s="319">
        <v>0</v>
      </c>
      <c r="AZ45" s="319">
        <v>0</v>
      </c>
      <c r="BA45" s="319">
        <v>0</v>
      </c>
      <c r="BB45" s="319">
        <v>0</v>
      </c>
      <c r="BC45" s="319">
        <v>0</v>
      </c>
      <c r="BD45" s="319">
        <v>0</v>
      </c>
      <c r="BE45" s="319">
        <v>0</v>
      </c>
      <c r="BF45" s="319">
        <v>0</v>
      </c>
      <c r="BG45" s="319">
        <v>0</v>
      </c>
      <c r="BH45" s="319">
        <v>0</v>
      </c>
      <c r="BI45" s="319">
        <v>0</v>
      </c>
      <c r="BJ45" s="354">
        <v>0</v>
      </c>
      <c r="BK45" s="354">
        <v>0.09</v>
      </c>
    </row>
    <row r="46" spans="1:63" s="281" customFormat="1" ht="20.100000000000001" customHeight="1" x14ac:dyDescent="0.2">
      <c r="A46" s="378"/>
      <c r="B46" s="352" t="s">
        <v>174</v>
      </c>
      <c r="C46" s="353" t="s">
        <v>131</v>
      </c>
      <c r="D46" s="202">
        <v>0</v>
      </c>
      <c r="E46" s="319">
        <v>3.1100000000000003</v>
      </c>
      <c r="F46" s="320">
        <v>2.87</v>
      </c>
      <c r="G46" s="319">
        <v>0</v>
      </c>
      <c r="H46" s="319">
        <v>0</v>
      </c>
      <c r="I46" s="319">
        <v>0</v>
      </c>
      <c r="J46" s="319">
        <v>0.16</v>
      </c>
      <c r="K46" s="319">
        <v>2.61</v>
      </c>
      <c r="L46" s="319">
        <v>0</v>
      </c>
      <c r="M46" s="319">
        <v>0</v>
      </c>
      <c r="N46" s="319">
        <v>0</v>
      </c>
      <c r="O46" s="319">
        <v>0.1</v>
      </c>
      <c r="P46" s="319">
        <v>0</v>
      </c>
      <c r="Q46" s="319">
        <v>0</v>
      </c>
      <c r="R46" s="202">
        <v>0.24</v>
      </c>
      <c r="S46" s="319">
        <v>0</v>
      </c>
      <c r="T46" s="319">
        <v>0</v>
      </c>
      <c r="U46" s="319">
        <v>0</v>
      </c>
      <c r="V46" s="319">
        <v>0</v>
      </c>
      <c r="W46" s="319">
        <v>0</v>
      </c>
      <c r="X46" s="319">
        <v>0</v>
      </c>
      <c r="Y46" s="319">
        <v>0</v>
      </c>
      <c r="Z46" s="319">
        <v>0</v>
      </c>
      <c r="AA46" s="319">
        <v>0</v>
      </c>
      <c r="AB46" s="202">
        <v>0</v>
      </c>
      <c r="AC46" s="319">
        <v>0</v>
      </c>
      <c r="AD46" s="319">
        <v>0</v>
      </c>
      <c r="AE46" s="319">
        <v>0</v>
      </c>
      <c r="AF46" s="319">
        <v>0</v>
      </c>
      <c r="AG46" s="319">
        <v>0</v>
      </c>
      <c r="AH46" s="319">
        <v>0</v>
      </c>
      <c r="AI46" s="319">
        <v>0</v>
      </c>
      <c r="AJ46" s="319">
        <v>0</v>
      </c>
      <c r="AK46" s="319">
        <v>0</v>
      </c>
      <c r="AL46" s="319">
        <v>0</v>
      </c>
      <c r="AM46" s="319">
        <v>0</v>
      </c>
      <c r="AN46" s="319">
        <v>0</v>
      </c>
      <c r="AO46" s="319">
        <v>0</v>
      </c>
      <c r="AP46" s="319">
        <v>0</v>
      </c>
      <c r="AQ46" s="319">
        <v>0</v>
      </c>
      <c r="AR46" s="319">
        <v>0</v>
      </c>
      <c r="AS46" s="319">
        <v>0</v>
      </c>
      <c r="AT46" s="319">
        <v>0</v>
      </c>
      <c r="AU46" s="319">
        <v>0</v>
      </c>
      <c r="AV46" s="319">
        <v>0</v>
      </c>
      <c r="AW46" s="319">
        <v>0</v>
      </c>
      <c r="AX46" s="319">
        <v>0.24</v>
      </c>
      <c r="AY46" s="319">
        <v>0</v>
      </c>
      <c r="AZ46" s="319">
        <v>0</v>
      </c>
      <c r="BA46" s="319">
        <v>0</v>
      </c>
      <c r="BB46" s="319">
        <v>0</v>
      </c>
      <c r="BC46" s="319">
        <v>0</v>
      </c>
      <c r="BD46" s="319">
        <v>0</v>
      </c>
      <c r="BE46" s="319">
        <v>0</v>
      </c>
      <c r="BF46" s="319">
        <v>0</v>
      </c>
      <c r="BG46" s="319">
        <v>0</v>
      </c>
      <c r="BH46" s="319">
        <v>0</v>
      </c>
      <c r="BI46" s="319">
        <v>0</v>
      </c>
      <c r="BJ46" s="354">
        <v>3.1100000000000003</v>
      </c>
      <c r="BK46" s="354">
        <v>3.11</v>
      </c>
    </row>
    <row r="47" spans="1:63" ht="20.100000000000001" customHeight="1" x14ac:dyDescent="0.2">
      <c r="A47" s="375" t="s">
        <v>138</v>
      </c>
      <c r="B47" s="341" t="s">
        <v>133</v>
      </c>
      <c r="C47" s="340" t="s">
        <v>134</v>
      </c>
      <c r="D47" s="202">
        <v>0</v>
      </c>
      <c r="E47" s="202">
        <v>0</v>
      </c>
      <c r="F47" s="320">
        <v>0</v>
      </c>
      <c r="G47" s="202">
        <v>0</v>
      </c>
      <c r="H47" s="202">
        <v>0</v>
      </c>
      <c r="I47" s="202">
        <v>0</v>
      </c>
      <c r="J47" s="202">
        <v>0</v>
      </c>
      <c r="K47" s="202">
        <v>0</v>
      </c>
      <c r="L47" s="202">
        <v>0</v>
      </c>
      <c r="M47" s="202">
        <v>0</v>
      </c>
      <c r="N47" s="202">
        <v>0</v>
      </c>
      <c r="O47" s="202">
        <v>0</v>
      </c>
      <c r="P47" s="202">
        <v>0</v>
      </c>
      <c r="Q47" s="202">
        <v>0</v>
      </c>
      <c r="R47" s="202">
        <v>0</v>
      </c>
      <c r="S47" s="202">
        <v>0</v>
      </c>
      <c r="T47" s="202">
        <v>0</v>
      </c>
      <c r="U47" s="202">
        <v>0</v>
      </c>
      <c r="V47" s="202">
        <v>0</v>
      </c>
      <c r="W47" s="202">
        <v>0</v>
      </c>
      <c r="X47" s="202">
        <v>0</v>
      </c>
      <c r="Y47" s="202">
        <v>0</v>
      </c>
      <c r="Z47" s="202">
        <v>0</v>
      </c>
      <c r="AA47" s="202">
        <v>0</v>
      </c>
      <c r="AB47" s="202">
        <v>0</v>
      </c>
      <c r="AC47" s="319">
        <v>0</v>
      </c>
      <c r="AD47" s="319">
        <v>0</v>
      </c>
      <c r="AE47" s="319">
        <v>0</v>
      </c>
      <c r="AF47" s="319">
        <v>0</v>
      </c>
      <c r="AG47" s="319">
        <v>0</v>
      </c>
      <c r="AH47" s="319">
        <v>0</v>
      </c>
      <c r="AI47" s="319">
        <v>0</v>
      </c>
      <c r="AJ47" s="319">
        <v>0</v>
      </c>
      <c r="AK47" s="319">
        <v>0</v>
      </c>
      <c r="AL47" s="202">
        <v>0</v>
      </c>
      <c r="AM47" s="202">
        <v>0</v>
      </c>
      <c r="AN47" s="202">
        <v>0</v>
      </c>
      <c r="AO47" s="202">
        <v>0</v>
      </c>
      <c r="AP47" s="319">
        <v>0</v>
      </c>
      <c r="AQ47" s="319">
        <v>0</v>
      </c>
      <c r="AR47" s="319">
        <v>0</v>
      </c>
      <c r="AS47" s="202">
        <v>0</v>
      </c>
      <c r="AT47" s="202">
        <v>0</v>
      </c>
      <c r="AU47" s="202">
        <v>0</v>
      </c>
      <c r="AV47" s="202">
        <v>0</v>
      </c>
      <c r="AW47" s="202">
        <v>0</v>
      </c>
      <c r="AX47" s="202">
        <v>0</v>
      </c>
      <c r="AY47" s="202">
        <v>0</v>
      </c>
      <c r="AZ47" s="202">
        <v>0</v>
      </c>
      <c r="BA47" s="202">
        <v>0</v>
      </c>
      <c r="BB47" s="202">
        <v>0</v>
      </c>
      <c r="BC47" s="202">
        <v>0</v>
      </c>
      <c r="BD47" s="202">
        <v>0</v>
      </c>
      <c r="BE47" s="202">
        <v>0</v>
      </c>
      <c r="BF47" s="202">
        <v>0</v>
      </c>
      <c r="BG47" s="319">
        <v>0</v>
      </c>
      <c r="BH47" s="319">
        <v>0</v>
      </c>
      <c r="BI47" s="319">
        <v>0</v>
      </c>
      <c r="BJ47" s="321">
        <v>0</v>
      </c>
      <c r="BK47" s="321">
        <v>0</v>
      </c>
    </row>
    <row r="48" spans="1:63" ht="20.100000000000001" customHeight="1" x14ac:dyDescent="0.2">
      <c r="A48" s="375" t="s">
        <v>1285</v>
      </c>
      <c r="B48" s="341" t="s">
        <v>136</v>
      </c>
      <c r="C48" s="340" t="s">
        <v>137</v>
      </c>
      <c r="D48" s="202">
        <v>0.22</v>
      </c>
      <c r="E48" s="202">
        <v>0.05</v>
      </c>
      <c r="F48" s="320">
        <v>0.05</v>
      </c>
      <c r="G48" s="202">
        <v>0</v>
      </c>
      <c r="H48" s="202">
        <v>0</v>
      </c>
      <c r="I48" s="202">
        <v>0</v>
      </c>
      <c r="J48" s="202">
        <v>0.05</v>
      </c>
      <c r="K48" s="202">
        <v>0</v>
      </c>
      <c r="L48" s="202">
        <v>0</v>
      </c>
      <c r="M48" s="202">
        <v>0</v>
      </c>
      <c r="N48" s="202">
        <v>0</v>
      </c>
      <c r="O48" s="202">
        <v>0</v>
      </c>
      <c r="P48" s="202">
        <v>0</v>
      </c>
      <c r="Q48" s="202">
        <v>0</v>
      </c>
      <c r="R48" s="202">
        <v>0</v>
      </c>
      <c r="S48" s="202">
        <v>0</v>
      </c>
      <c r="T48" s="202">
        <v>0</v>
      </c>
      <c r="U48" s="202">
        <v>0</v>
      </c>
      <c r="V48" s="202">
        <v>0</v>
      </c>
      <c r="W48" s="202">
        <v>0</v>
      </c>
      <c r="X48" s="202">
        <v>0</v>
      </c>
      <c r="Y48" s="202">
        <v>0</v>
      </c>
      <c r="Z48" s="202">
        <v>0</v>
      </c>
      <c r="AA48" s="202">
        <v>0</v>
      </c>
      <c r="AB48" s="202">
        <v>0</v>
      </c>
      <c r="AC48" s="319">
        <v>0</v>
      </c>
      <c r="AD48" s="319">
        <v>0</v>
      </c>
      <c r="AE48" s="319">
        <v>0</v>
      </c>
      <c r="AF48" s="319">
        <v>0</v>
      </c>
      <c r="AG48" s="319">
        <v>0</v>
      </c>
      <c r="AH48" s="319">
        <v>0</v>
      </c>
      <c r="AI48" s="319">
        <v>0</v>
      </c>
      <c r="AJ48" s="319">
        <v>0</v>
      </c>
      <c r="AK48" s="319">
        <v>0</v>
      </c>
      <c r="AL48" s="202">
        <v>0</v>
      </c>
      <c r="AM48" s="202">
        <v>0</v>
      </c>
      <c r="AN48" s="202">
        <v>0</v>
      </c>
      <c r="AO48" s="202">
        <v>0</v>
      </c>
      <c r="AP48" s="319">
        <v>0</v>
      </c>
      <c r="AQ48" s="319">
        <v>0</v>
      </c>
      <c r="AR48" s="319">
        <v>0</v>
      </c>
      <c r="AS48" s="202">
        <v>0</v>
      </c>
      <c r="AT48" s="202">
        <v>0</v>
      </c>
      <c r="AU48" s="202">
        <v>0</v>
      </c>
      <c r="AV48" s="202">
        <v>0</v>
      </c>
      <c r="AW48" s="202">
        <v>0</v>
      </c>
      <c r="AX48" s="202">
        <v>0</v>
      </c>
      <c r="AY48" s="202">
        <v>0</v>
      </c>
      <c r="AZ48" s="202">
        <v>0</v>
      </c>
      <c r="BA48" s="202">
        <v>0</v>
      </c>
      <c r="BB48" s="202">
        <v>0</v>
      </c>
      <c r="BC48" s="202">
        <v>0</v>
      </c>
      <c r="BD48" s="202">
        <v>0</v>
      </c>
      <c r="BE48" s="202">
        <v>0</v>
      </c>
      <c r="BF48" s="202">
        <v>0</v>
      </c>
      <c r="BG48" s="319">
        <v>0</v>
      </c>
      <c r="BH48" s="319">
        <v>0</v>
      </c>
      <c r="BI48" s="319">
        <v>0</v>
      </c>
      <c r="BJ48" s="321">
        <v>0.05</v>
      </c>
      <c r="BK48" s="321">
        <v>0.27</v>
      </c>
    </row>
    <row r="49" spans="1:63" ht="20.100000000000001" customHeight="1" x14ac:dyDescent="0.2">
      <c r="A49" s="375" t="s">
        <v>1270</v>
      </c>
      <c r="B49" s="341" t="s">
        <v>139</v>
      </c>
      <c r="C49" s="340" t="s">
        <v>140</v>
      </c>
      <c r="D49" s="202">
        <v>0.31</v>
      </c>
      <c r="E49" s="202">
        <v>2.9499999999999997</v>
      </c>
      <c r="F49" s="320">
        <v>2.6599999999999997</v>
      </c>
      <c r="G49" s="202">
        <v>0</v>
      </c>
      <c r="H49" s="202">
        <v>0</v>
      </c>
      <c r="I49" s="202">
        <v>0</v>
      </c>
      <c r="J49" s="202">
        <v>0.16</v>
      </c>
      <c r="K49" s="202">
        <v>2.4299999999999997</v>
      </c>
      <c r="L49" s="202">
        <v>0</v>
      </c>
      <c r="M49" s="202">
        <v>0</v>
      </c>
      <c r="N49" s="202">
        <v>0</v>
      </c>
      <c r="O49" s="202">
        <v>7.0000000000000007E-2</v>
      </c>
      <c r="P49" s="202">
        <v>0</v>
      </c>
      <c r="Q49" s="202">
        <v>0</v>
      </c>
      <c r="R49" s="202">
        <v>0.29000000000000004</v>
      </c>
      <c r="S49" s="202">
        <v>0</v>
      </c>
      <c r="T49" s="202">
        <v>0</v>
      </c>
      <c r="U49" s="202">
        <v>0</v>
      </c>
      <c r="V49" s="202">
        <v>0</v>
      </c>
      <c r="W49" s="202">
        <v>0</v>
      </c>
      <c r="X49" s="202">
        <v>0</v>
      </c>
      <c r="Y49" s="202">
        <v>0</v>
      </c>
      <c r="Z49" s="202">
        <v>0</v>
      </c>
      <c r="AA49" s="202">
        <v>0</v>
      </c>
      <c r="AB49" s="202">
        <v>0.19</v>
      </c>
      <c r="AC49" s="319">
        <v>0.19</v>
      </c>
      <c r="AD49" s="319">
        <v>0</v>
      </c>
      <c r="AE49" s="319">
        <v>0</v>
      </c>
      <c r="AF49" s="319">
        <v>0</v>
      </c>
      <c r="AG49" s="319">
        <v>0</v>
      </c>
      <c r="AH49" s="319">
        <v>0</v>
      </c>
      <c r="AI49" s="319">
        <v>0</v>
      </c>
      <c r="AJ49" s="319">
        <v>0</v>
      </c>
      <c r="AK49" s="319">
        <v>0</v>
      </c>
      <c r="AL49" s="202">
        <v>0</v>
      </c>
      <c r="AM49" s="202">
        <v>0</v>
      </c>
      <c r="AN49" s="202">
        <v>0</v>
      </c>
      <c r="AO49" s="202">
        <v>0</v>
      </c>
      <c r="AP49" s="319">
        <v>0</v>
      </c>
      <c r="AQ49" s="319">
        <v>0</v>
      </c>
      <c r="AR49" s="319">
        <v>0</v>
      </c>
      <c r="AS49" s="202">
        <v>0</v>
      </c>
      <c r="AT49" s="202">
        <v>0</v>
      </c>
      <c r="AU49" s="202">
        <v>0</v>
      </c>
      <c r="AV49" s="202">
        <v>0</v>
      </c>
      <c r="AW49" s="202">
        <v>0</v>
      </c>
      <c r="AX49" s="202">
        <v>0.1</v>
      </c>
      <c r="AY49" s="202">
        <v>0</v>
      </c>
      <c r="AZ49" s="202">
        <v>0</v>
      </c>
      <c r="BA49" s="202">
        <v>0</v>
      </c>
      <c r="BB49" s="202">
        <v>0</v>
      </c>
      <c r="BC49" s="202">
        <v>0</v>
      </c>
      <c r="BD49" s="202">
        <v>0</v>
      </c>
      <c r="BE49" s="202">
        <v>0</v>
      </c>
      <c r="BF49" s="202">
        <v>0</v>
      </c>
      <c r="BG49" s="319">
        <v>0</v>
      </c>
      <c r="BH49" s="319">
        <v>0</v>
      </c>
      <c r="BI49" s="319">
        <v>0</v>
      </c>
      <c r="BJ49" s="321">
        <v>2.9499999999999997</v>
      </c>
      <c r="BK49" s="321">
        <v>3.26</v>
      </c>
    </row>
    <row r="50" spans="1:63" ht="20.100000000000001" customHeight="1" x14ac:dyDescent="0.2">
      <c r="A50" s="375" t="s">
        <v>144</v>
      </c>
      <c r="B50" s="341" t="s">
        <v>142</v>
      </c>
      <c r="C50" s="340" t="s">
        <v>143</v>
      </c>
      <c r="D50" s="202">
        <v>0</v>
      </c>
      <c r="E50" s="202">
        <v>0</v>
      </c>
      <c r="F50" s="320">
        <v>0</v>
      </c>
      <c r="G50" s="202">
        <v>0</v>
      </c>
      <c r="H50" s="202">
        <v>0</v>
      </c>
      <c r="I50" s="202">
        <v>0</v>
      </c>
      <c r="J50" s="202">
        <v>0</v>
      </c>
      <c r="K50" s="202">
        <v>0</v>
      </c>
      <c r="L50" s="202">
        <v>0</v>
      </c>
      <c r="M50" s="202">
        <v>0</v>
      </c>
      <c r="N50" s="202">
        <v>0</v>
      </c>
      <c r="O50" s="202">
        <v>0</v>
      </c>
      <c r="P50" s="202">
        <v>0</v>
      </c>
      <c r="Q50" s="202">
        <v>0</v>
      </c>
      <c r="R50" s="202">
        <v>0</v>
      </c>
      <c r="S50" s="202">
        <v>0</v>
      </c>
      <c r="T50" s="202">
        <v>0</v>
      </c>
      <c r="U50" s="202">
        <v>0</v>
      </c>
      <c r="V50" s="202">
        <v>0</v>
      </c>
      <c r="W50" s="202">
        <v>0</v>
      </c>
      <c r="X50" s="202">
        <v>0</v>
      </c>
      <c r="Y50" s="202">
        <v>0</v>
      </c>
      <c r="Z50" s="202">
        <v>0</v>
      </c>
      <c r="AA50" s="202">
        <v>0</v>
      </c>
      <c r="AB50" s="202">
        <v>0</v>
      </c>
      <c r="AC50" s="319">
        <v>0</v>
      </c>
      <c r="AD50" s="319">
        <v>0</v>
      </c>
      <c r="AE50" s="319">
        <v>0</v>
      </c>
      <c r="AF50" s="319">
        <v>0</v>
      </c>
      <c r="AG50" s="319">
        <v>0</v>
      </c>
      <c r="AH50" s="319">
        <v>0</v>
      </c>
      <c r="AI50" s="319">
        <v>0</v>
      </c>
      <c r="AJ50" s="319">
        <v>0</v>
      </c>
      <c r="AK50" s="319">
        <v>0</v>
      </c>
      <c r="AL50" s="202">
        <v>0</v>
      </c>
      <c r="AM50" s="202">
        <v>0</v>
      </c>
      <c r="AN50" s="202">
        <v>0</v>
      </c>
      <c r="AO50" s="202">
        <v>0</v>
      </c>
      <c r="AP50" s="319">
        <v>0</v>
      </c>
      <c r="AQ50" s="319">
        <v>0</v>
      </c>
      <c r="AR50" s="319">
        <v>0</v>
      </c>
      <c r="AS50" s="202">
        <v>0</v>
      </c>
      <c r="AT50" s="202">
        <v>0</v>
      </c>
      <c r="AU50" s="202">
        <v>0</v>
      </c>
      <c r="AV50" s="202">
        <v>0</v>
      </c>
      <c r="AW50" s="202">
        <v>0</v>
      </c>
      <c r="AX50" s="202">
        <v>0</v>
      </c>
      <c r="AY50" s="202">
        <v>0</v>
      </c>
      <c r="AZ50" s="202">
        <v>0</v>
      </c>
      <c r="BA50" s="202">
        <v>0</v>
      </c>
      <c r="BB50" s="202">
        <v>0</v>
      </c>
      <c r="BC50" s="202">
        <v>0</v>
      </c>
      <c r="BD50" s="202">
        <v>0</v>
      </c>
      <c r="BE50" s="202">
        <v>0</v>
      </c>
      <c r="BF50" s="202">
        <v>0</v>
      </c>
      <c r="BG50" s="319">
        <v>0</v>
      </c>
      <c r="BH50" s="319">
        <v>0</v>
      </c>
      <c r="BI50" s="319">
        <v>0</v>
      </c>
      <c r="BJ50" s="321">
        <v>0</v>
      </c>
      <c r="BK50" s="321">
        <v>0</v>
      </c>
    </row>
    <row r="51" spans="1:63" ht="20.100000000000001" customHeight="1" x14ac:dyDescent="0.2">
      <c r="A51" s="375" t="s">
        <v>147</v>
      </c>
      <c r="B51" s="341" t="s">
        <v>145</v>
      </c>
      <c r="C51" s="340" t="s">
        <v>146</v>
      </c>
      <c r="D51" s="202">
        <v>85.96</v>
      </c>
      <c r="E51" s="202">
        <v>36.31</v>
      </c>
      <c r="F51" s="320">
        <v>18.809999999999999</v>
      </c>
      <c r="G51" s="202">
        <v>0</v>
      </c>
      <c r="H51" s="202">
        <v>0</v>
      </c>
      <c r="I51" s="202">
        <v>0</v>
      </c>
      <c r="J51" s="202">
        <v>6.9799999999999995</v>
      </c>
      <c r="K51" s="202">
        <v>9.629999999999999</v>
      </c>
      <c r="L51" s="202">
        <v>0</v>
      </c>
      <c r="M51" s="202">
        <v>0</v>
      </c>
      <c r="N51" s="202">
        <v>0</v>
      </c>
      <c r="O51" s="202">
        <v>2.2000000000000002</v>
      </c>
      <c r="P51" s="202">
        <v>0</v>
      </c>
      <c r="Q51" s="202">
        <v>0</v>
      </c>
      <c r="R51" s="202">
        <v>17.5</v>
      </c>
      <c r="S51" s="202">
        <v>0</v>
      </c>
      <c r="T51" s="202">
        <v>0</v>
      </c>
      <c r="U51" s="202">
        <v>0</v>
      </c>
      <c r="V51" s="202">
        <v>0</v>
      </c>
      <c r="W51" s="202">
        <v>0</v>
      </c>
      <c r="X51" s="202">
        <v>0</v>
      </c>
      <c r="Y51" s="202">
        <v>3.0499999999999994</v>
      </c>
      <c r="Z51" s="202">
        <v>0</v>
      </c>
      <c r="AA51" s="202">
        <v>0</v>
      </c>
      <c r="AB51" s="202">
        <v>1.49</v>
      </c>
      <c r="AC51" s="319">
        <v>1.33</v>
      </c>
      <c r="AD51" s="319">
        <v>0</v>
      </c>
      <c r="AE51" s="319">
        <v>0</v>
      </c>
      <c r="AF51" s="319">
        <v>0</v>
      </c>
      <c r="AG51" s="319">
        <v>0</v>
      </c>
      <c r="AH51" s="319">
        <v>0</v>
      </c>
      <c r="AI51" s="319">
        <v>0</v>
      </c>
      <c r="AJ51" s="319">
        <v>0</v>
      </c>
      <c r="AK51" s="319">
        <v>0</v>
      </c>
      <c r="AL51" s="202">
        <v>0</v>
      </c>
      <c r="AM51" s="202">
        <v>0</v>
      </c>
      <c r="AN51" s="202">
        <v>0</v>
      </c>
      <c r="AO51" s="202">
        <v>0.16</v>
      </c>
      <c r="AP51" s="319">
        <v>0</v>
      </c>
      <c r="AQ51" s="319">
        <v>0</v>
      </c>
      <c r="AR51" s="319">
        <v>0</v>
      </c>
      <c r="AS51" s="202">
        <v>0</v>
      </c>
      <c r="AT51" s="202">
        <v>0</v>
      </c>
      <c r="AU51" s="202">
        <v>0</v>
      </c>
      <c r="AV51" s="202">
        <v>0</v>
      </c>
      <c r="AW51" s="202">
        <v>0</v>
      </c>
      <c r="AX51" s="202">
        <v>12.959999999999999</v>
      </c>
      <c r="AY51" s="202">
        <v>0</v>
      </c>
      <c r="AZ51" s="202">
        <v>0</v>
      </c>
      <c r="BA51" s="202">
        <v>0</v>
      </c>
      <c r="BB51" s="202">
        <v>0</v>
      </c>
      <c r="BC51" s="202">
        <v>0</v>
      </c>
      <c r="BD51" s="202">
        <v>0</v>
      </c>
      <c r="BE51" s="202">
        <v>0</v>
      </c>
      <c r="BF51" s="202">
        <v>0</v>
      </c>
      <c r="BG51" s="319">
        <v>0</v>
      </c>
      <c r="BH51" s="319">
        <v>0</v>
      </c>
      <c r="BI51" s="319">
        <v>0</v>
      </c>
      <c r="BJ51" s="321">
        <v>15.560000000000002</v>
      </c>
      <c r="BK51" s="321">
        <v>101.52</v>
      </c>
    </row>
    <row r="52" spans="1:63" ht="20.100000000000001" customHeight="1" x14ac:dyDescent="0.2">
      <c r="A52" s="375" t="s">
        <v>150</v>
      </c>
      <c r="B52" s="341" t="s">
        <v>148</v>
      </c>
      <c r="C52" s="340" t="s">
        <v>149</v>
      </c>
      <c r="D52" s="202">
        <v>0.2</v>
      </c>
      <c r="E52" s="202">
        <v>0</v>
      </c>
      <c r="F52" s="320">
        <v>0</v>
      </c>
      <c r="G52" s="202">
        <v>0</v>
      </c>
      <c r="H52" s="202">
        <v>0</v>
      </c>
      <c r="I52" s="202">
        <v>0</v>
      </c>
      <c r="J52" s="202">
        <v>0</v>
      </c>
      <c r="K52" s="202">
        <v>0</v>
      </c>
      <c r="L52" s="202">
        <v>0</v>
      </c>
      <c r="M52" s="202">
        <v>0</v>
      </c>
      <c r="N52" s="202">
        <v>0</v>
      </c>
      <c r="O52" s="202">
        <v>0</v>
      </c>
      <c r="P52" s="202">
        <v>0</v>
      </c>
      <c r="Q52" s="202">
        <v>0</v>
      </c>
      <c r="R52" s="202">
        <v>0</v>
      </c>
      <c r="S52" s="202">
        <v>0</v>
      </c>
      <c r="T52" s="202">
        <v>0</v>
      </c>
      <c r="U52" s="202">
        <v>0</v>
      </c>
      <c r="V52" s="202">
        <v>0</v>
      </c>
      <c r="W52" s="202">
        <v>0</v>
      </c>
      <c r="X52" s="202">
        <v>0</v>
      </c>
      <c r="Y52" s="202">
        <v>0</v>
      </c>
      <c r="Z52" s="202">
        <v>0</v>
      </c>
      <c r="AA52" s="202">
        <v>0</v>
      </c>
      <c r="AB52" s="202">
        <v>0</v>
      </c>
      <c r="AC52" s="319">
        <v>0</v>
      </c>
      <c r="AD52" s="319">
        <v>0</v>
      </c>
      <c r="AE52" s="319">
        <v>0</v>
      </c>
      <c r="AF52" s="319">
        <v>0</v>
      </c>
      <c r="AG52" s="319">
        <v>0</v>
      </c>
      <c r="AH52" s="319">
        <v>0</v>
      </c>
      <c r="AI52" s="319">
        <v>0</v>
      </c>
      <c r="AJ52" s="319">
        <v>0</v>
      </c>
      <c r="AK52" s="319">
        <v>0</v>
      </c>
      <c r="AL52" s="202">
        <v>0</v>
      </c>
      <c r="AM52" s="202">
        <v>0</v>
      </c>
      <c r="AN52" s="202">
        <v>0</v>
      </c>
      <c r="AO52" s="202">
        <v>0</v>
      </c>
      <c r="AP52" s="319">
        <v>0</v>
      </c>
      <c r="AQ52" s="319">
        <v>0</v>
      </c>
      <c r="AR52" s="319">
        <v>0</v>
      </c>
      <c r="AS52" s="202">
        <v>0</v>
      </c>
      <c r="AT52" s="202">
        <v>0</v>
      </c>
      <c r="AU52" s="202">
        <v>0</v>
      </c>
      <c r="AV52" s="202">
        <v>0</v>
      </c>
      <c r="AW52" s="202">
        <v>0</v>
      </c>
      <c r="AX52" s="202">
        <v>0</v>
      </c>
      <c r="AY52" s="202">
        <v>0</v>
      </c>
      <c r="AZ52" s="202">
        <v>0</v>
      </c>
      <c r="BA52" s="202">
        <v>0</v>
      </c>
      <c r="BB52" s="202">
        <v>0</v>
      </c>
      <c r="BC52" s="202">
        <v>0</v>
      </c>
      <c r="BD52" s="202">
        <v>0</v>
      </c>
      <c r="BE52" s="202">
        <v>0</v>
      </c>
      <c r="BF52" s="202">
        <v>0</v>
      </c>
      <c r="BG52" s="319">
        <v>0</v>
      </c>
      <c r="BH52" s="319">
        <v>0</v>
      </c>
      <c r="BI52" s="319">
        <v>0</v>
      </c>
      <c r="BJ52" s="321">
        <v>-0.01</v>
      </c>
      <c r="BK52" s="321">
        <v>0.19</v>
      </c>
    </row>
    <row r="53" spans="1:63" ht="20.100000000000001" customHeight="1" x14ac:dyDescent="0.2">
      <c r="A53" s="375" t="s">
        <v>153</v>
      </c>
      <c r="B53" s="341" t="s">
        <v>151</v>
      </c>
      <c r="C53" s="340" t="s">
        <v>152</v>
      </c>
      <c r="D53" s="202">
        <v>0</v>
      </c>
      <c r="E53" s="202">
        <v>0</v>
      </c>
      <c r="F53" s="320">
        <v>0</v>
      </c>
      <c r="G53" s="202">
        <v>0</v>
      </c>
      <c r="H53" s="202">
        <v>0</v>
      </c>
      <c r="I53" s="202">
        <v>0</v>
      </c>
      <c r="J53" s="202">
        <v>0</v>
      </c>
      <c r="K53" s="202">
        <v>0</v>
      </c>
      <c r="L53" s="202">
        <v>0</v>
      </c>
      <c r="M53" s="202">
        <v>0</v>
      </c>
      <c r="N53" s="202">
        <v>0</v>
      </c>
      <c r="O53" s="202">
        <v>0</v>
      </c>
      <c r="P53" s="202">
        <v>0</v>
      </c>
      <c r="Q53" s="202">
        <v>0</v>
      </c>
      <c r="R53" s="202">
        <v>0</v>
      </c>
      <c r="S53" s="202">
        <v>0</v>
      </c>
      <c r="T53" s="202">
        <v>0</v>
      </c>
      <c r="U53" s="202">
        <v>0</v>
      </c>
      <c r="V53" s="202">
        <v>0</v>
      </c>
      <c r="W53" s="202">
        <v>0</v>
      </c>
      <c r="X53" s="202">
        <v>0</v>
      </c>
      <c r="Y53" s="202">
        <v>0</v>
      </c>
      <c r="Z53" s="202">
        <v>0</v>
      </c>
      <c r="AA53" s="202">
        <v>0</v>
      </c>
      <c r="AB53" s="202">
        <v>0</v>
      </c>
      <c r="AC53" s="319">
        <v>0</v>
      </c>
      <c r="AD53" s="319">
        <v>0</v>
      </c>
      <c r="AE53" s="319">
        <v>0</v>
      </c>
      <c r="AF53" s="319">
        <v>0</v>
      </c>
      <c r="AG53" s="319">
        <v>0</v>
      </c>
      <c r="AH53" s="319">
        <v>0</v>
      </c>
      <c r="AI53" s="319">
        <v>0</v>
      </c>
      <c r="AJ53" s="319">
        <v>0</v>
      </c>
      <c r="AK53" s="319">
        <v>0</v>
      </c>
      <c r="AL53" s="202">
        <v>0</v>
      </c>
      <c r="AM53" s="202">
        <v>0</v>
      </c>
      <c r="AN53" s="202">
        <v>0</v>
      </c>
      <c r="AO53" s="202">
        <v>0</v>
      </c>
      <c r="AP53" s="319">
        <v>0</v>
      </c>
      <c r="AQ53" s="319">
        <v>0</v>
      </c>
      <c r="AR53" s="319">
        <v>0</v>
      </c>
      <c r="AS53" s="202">
        <v>0</v>
      </c>
      <c r="AT53" s="202">
        <v>0</v>
      </c>
      <c r="AU53" s="202">
        <v>0</v>
      </c>
      <c r="AV53" s="202">
        <v>0</v>
      </c>
      <c r="AW53" s="202">
        <v>0</v>
      </c>
      <c r="AX53" s="202">
        <v>0</v>
      </c>
      <c r="AY53" s="202">
        <v>0</v>
      </c>
      <c r="AZ53" s="202">
        <v>0</v>
      </c>
      <c r="BA53" s="202">
        <v>0</v>
      </c>
      <c r="BB53" s="202">
        <v>0</v>
      </c>
      <c r="BC53" s="202">
        <v>0</v>
      </c>
      <c r="BD53" s="202">
        <v>0</v>
      </c>
      <c r="BE53" s="202">
        <v>0</v>
      </c>
      <c r="BF53" s="202">
        <v>0</v>
      </c>
      <c r="BG53" s="319">
        <v>0</v>
      </c>
      <c r="BH53" s="319">
        <v>0</v>
      </c>
      <c r="BI53" s="319">
        <v>0</v>
      </c>
      <c r="BJ53" s="321">
        <v>0</v>
      </c>
      <c r="BK53" s="321">
        <v>0</v>
      </c>
    </row>
    <row r="54" spans="1:63" ht="20.100000000000001" customHeight="1" x14ac:dyDescent="0.2">
      <c r="A54" s="375" t="s">
        <v>158</v>
      </c>
      <c r="B54" s="341" t="s">
        <v>154</v>
      </c>
      <c r="C54" s="340" t="s">
        <v>155</v>
      </c>
      <c r="D54" s="202">
        <v>0</v>
      </c>
      <c r="E54" s="202">
        <v>0</v>
      </c>
      <c r="F54" s="320">
        <v>0</v>
      </c>
      <c r="G54" s="202">
        <v>0</v>
      </c>
      <c r="H54" s="202">
        <v>0</v>
      </c>
      <c r="I54" s="202">
        <v>0</v>
      </c>
      <c r="J54" s="202">
        <v>0</v>
      </c>
      <c r="K54" s="202">
        <v>0</v>
      </c>
      <c r="L54" s="202">
        <v>0</v>
      </c>
      <c r="M54" s="202">
        <v>0</v>
      </c>
      <c r="N54" s="202">
        <v>0</v>
      </c>
      <c r="O54" s="202">
        <v>0</v>
      </c>
      <c r="P54" s="202">
        <v>0</v>
      </c>
      <c r="Q54" s="202">
        <v>0</v>
      </c>
      <c r="R54" s="202">
        <v>0</v>
      </c>
      <c r="S54" s="202">
        <v>0</v>
      </c>
      <c r="T54" s="202">
        <v>0</v>
      </c>
      <c r="U54" s="202">
        <v>0</v>
      </c>
      <c r="V54" s="202">
        <v>0</v>
      </c>
      <c r="W54" s="202">
        <v>0</v>
      </c>
      <c r="X54" s="202">
        <v>0</v>
      </c>
      <c r="Y54" s="202">
        <v>0</v>
      </c>
      <c r="Z54" s="202">
        <v>0</v>
      </c>
      <c r="AA54" s="202">
        <v>0</v>
      </c>
      <c r="AB54" s="202">
        <v>0</v>
      </c>
      <c r="AC54" s="319">
        <v>0</v>
      </c>
      <c r="AD54" s="319">
        <v>0</v>
      </c>
      <c r="AE54" s="319">
        <v>0</v>
      </c>
      <c r="AF54" s="319">
        <v>0</v>
      </c>
      <c r="AG54" s="319">
        <v>0</v>
      </c>
      <c r="AH54" s="319">
        <v>0</v>
      </c>
      <c r="AI54" s="319">
        <v>0</v>
      </c>
      <c r="AJ54" s="319">
        <v>0</v>
      </c>
      <c r="AK54" s="319">
        <v>0</v>
      </c>
      <c r="AL54" s="202">
        <v>0</v>
      </c>
      <c r="AM54" s="202">
        <v>0</v>
      </c>
      <c r="AN54" s="202">
        <v>0</v>
      </c>
      <c r="AO54" s="202">
        <v>0</v>
      </c>
      <c r="AP54" s="319">
        <v>0</v>
      </c>
      <c r="AQ54" s="319">
        <v>0</v>
      </c>
      <c r="AR54" s="319">
        <v>0</v>
      </c>
      <c r="AS54" s="202">
        <v>0</v>
      </c>
      <c r="AT54" s="202">
        <v>0</v>
      </c>
      <c r="AU54" s="202">
        <v>0</v>
      </c>
      <c r="AV54" s="202">
        <v>0</v>
      </c>
      <c r="AW54" s="202">
        <v>0</v>
      </c>
      <c r="AX54" s="202">
        <v>0</v>
      </c>
      <c r="AY54" s="202">
        <v>0</v>
      </c>
      <c r="AZ54" s="202">
        <v>0</v>
      </c>
      <c r="BA54" s="202">
        <v>0</v>
      </c>
      <c r="BB54" s="202">
        <v>0</v>
      </c>
      <c r="BC54" s="202">
        <v>0</v>
      </c>
      <c r="BD54" s="202">
        <v>0</v>
      </c>
      <c r="BE54" s="202">
        <v>0</v>
      </c>
      <c r="BF54" s="202">
        <v>0</v>
      </c>
      <c r="BG54" s="319">
        <v>0</v>
      </c>
      <c r="BH54" s="319">
        <v>0</v>
      </c>
      <c r="BI54" s="319">
        <v>0</v>
      </c>
      <c r="BJ54" s="321">
        <v>0</v>
      </c>
      <c r="BK54" s="321">
        <v>0</v>
      </c>
    </row>
    <row r="55" spans="1:63" ht="20.100000000000001" customHeight="1" x14ac:dyDescent="0.2">
      <c r="A55" s="375" t="s">
        <v>1286</v>
      </c>
      <c r="B55" s="341" t="s">
        <v>156</v>
      </c>
      <c r="C55" s="340" t="s">
        <v>157</v>
      </c>
      <c r="D55" s="202">
        <v>1.34</v>
      </c>
      <c r="E55" s="202">
        <v>0</v>
      </c>
      <c r="F55" s="320">
        <v>0</v>
      </c>
      <c r="G55" s="202">
        <v>0</v>
      </c>
      <c r="H55" s="202">
        <v>0</v>
      </c>
      <c r="I55" s="202">
        <v>0</v>
      </c>
      <c r="J55" s="202">
        <v>0</v>
      </c>
      <c r="K55" s="202">
        <v>0</v>
      </c>
      <c r="L55" s="202">
        <v>0</v>
      </c>
      <c r="M55" s="202">
        <v>0</v>
      </c>
      <c r="N55" s="202">
        <v>0</v>
      </c>
      <c r="O55" s="202">
        <v>0</v>
      </c>
      <c r="P55" s="202">
        <v>0</v>
      </c>
      <c r="Q55" s="202">
        <v>0</v>
      </c>
      <c r="R55" s="202">
        <v>0</v>
      </c>
      <c r="S55" s="202">
        <v>0</v>
      </c>
      <c r="T55" s="202">
        <v>0</v>
      </c>
      <c r="U55" s="202">
        <v>0</v>
      </c>
      <c r="V55" s="202">
        <v>0</v>
      </c>
      <c r="W55" s="202">
        <v>0</v>
      </c>
      <c r="X55" s="202">
        <v>0</v>
      </c>
      <c r="Y55" s="202">
        <v>0</v>
      </c>
      <c r="Z55" s="202">
        <v>0</v>
      </c>
      <c r="AA55" s="202">
        <v>0</v>
      </c>
      <c r="AB55" s="202">
        <v>0</v>
      </c>
      <c r="AC55" s="319">
        <v>0</v>
      </c>
      <c r="AD55" s="319">
        <v>0</v>
      </c>
      <c r="AE55" s="319">
        <v>0</v>
      </c>
      <c r="AF55" s="319">
        <v>0</v>
      </c>
      <c r="AG55" s="319">
        <v>0</v>
      </c>
      <c r="AH55" s="319">
        <v>0</v>
      </c>
      <c r="AI55" s="319">
        <v>0</v>
      </c>
      <c r="AJ55" s="319">
        <v>0</v>
      </c>
      <c r="AK55" s="319">
        <v>0</v>
      </c>
      <c r="AL55" s="202">
        <v>0</v>
      </c>
      <c r="AM55" s="202">
        <v>0</v>
      </c>
      <c r="AN55" s="202">
        <v>0</v>
      </c>
      <c r="AO55" s="202">
        <v>0</v>
      </c>
      <c r="AP55" s="319">
        <v>0</v>
      </c>
      <c r="AQ55" s="319">
        <v>0</v>
      </c>
      <c r="AR55" s="319">
        <v>0</v>
      </c>
      <c r="AS55" s="202">
        <v>0</v>
      </c>
      <c r="AT55" s="202">
        <v>0</v>
      </c>
      <c r="AU55" s="202">
        <v>0</v>
      </c>
      <c r="AV55" s="202">
        <v>0</v>
      </c>
      <c r="AW55" s="202">
        <v>0</v>
      </c>
      <c r="AX55" s="202">
        <v>0</v>
      </c>
      <c r="AY55" s="202">
        <v>0</v>
      </c>
      <c r="AZ55" s="202">
        <v>0</v>
      </c>
      <c r="BA55" s="202">
        <v>0</v>
      </c>
      <c r="BB55" s="202">
        <v>0</v>
      </c>
      <c r="BC55" s="202">
        <v>0</v>
      </c>
      <c r="BD55" s="202">
        <v>0</v>
      </c>
      <c r="BE55" s="202">
        <v>0</v>
      </c>
      <c r="BF55" s="202">
        <v>0</v>
      </c>
      <c r="BG55" s="319">
        <v>0</v>
      </c>
      <c r="BH55" s="319">
        <v>0</v>
      </c>
      <c r="BI55" s="319">
        <v>0</v>
      </c>
      <c r="BJ55" s="321">
        <v>0</v>
      </c>
      <c r="BK55" s="321">
        <v>1.34</v>
      </c>
    </row>
    <row r="56" spans="1:63" ht="20.100000000000001" customHeight="1" x14ac:dyDescent="0.2">
      <c r="A56" s="375" t="s">
        <v>1269</v>
      </c>
      <c r="B56" s="341" t="s">
        <v>159</v>
      </c>
      <c r="C56" s="340" t="s">
        <v>160</v>
      </c>
      <c r="D56" s="202">
        <v>66.5</v>
      </c>
      <c r="E56" s="202">
        <v>0</v>
      </c>
      <c r="F56" s="320">
        <v>0</v>
      </c>
      <c r="G56" s="202">
        <v>0</v>
      </c>
      <c r="H56" s="202">
        <v>0</v>
      </c>
      <c r="I56" s="202">
        <v>0</v>
      </c>
      <c r="J56" s="202">
        <v>0</v>
      </c>
      <c r="K56" s="202">
        <v>0</v>
      </c>
      <c r="L56" s="202">
        <v>0</v>
      </c>
      <c r="M56" s="202">
        <v>0</v>
      </c>
      <c r="N56" s="202">
        <v>0</v>
      </c>
      <c r="O56" s="202">
        <v>0</v>
      </c>
      <c r="P56" s="202">
        <v>0</v>
      </c>
      <c r="Q56" s="202">
        <v>0</v>
      </c>
      <c r="R56" s="202">
        <v>0</v>
      </c>
      <c r="S56" s="202">
        <v>0</v>
      </c>
      <c r="T56" s="202">
        <v>0</v>
      </c>
      <c r="U56" s="202">
        <v>0</v>
      </c>
      <c r="V56" s="202">
        <v>0</v>
      </c>
      <c r="W56" s="202">
        <v>0</v>
      </c>
      <c r="X56" s="202">
        <v>0</v>
      </c>
      <c r="Y56" s="202">
        <v>0</v>
      </c>
      <c r="Z56" s="202">
        <v>0</v>
      </c>
      <c r="AA56" s="202">
        <v>0</v>
      </c>
      <c r="AB56" s="202">
        <v>0</v>
      </c>
      <c r="AC56" s="319">
        <v>0</v>
      </c>
      <c r="AD56" s="319">
        <v>0</v>
      </c>
      <c r="AE56" s="319">
        <v>0</v>
      </c>
      <c r="AF56" s="319">
        <v>0</v>
      </c>
      <c r="AG56" s="319">
        <v>0</v>
      </c>
      <c r="AH56" s="319">
        <v>0</v>
      </c>
      <c r="AI56" s="319">
        <v>0</v>
      </c>
      <c r="AJ56" s="319">
        <v>0</v>
      </c>
      <c r="AK56" s="319">
        <v>0</v>
      </c>
      <c r="AL56" s="202">
        <v>0</v>
      </c>
      <c r="AM56" s="202">
        <v>0</v>
      </c>
      <c r="AN56" s="202">
        <v>0</v>
      </c>
      <c r="AO56" s="202">
        <v>0</v>
      </c>
      <c r="AP56" s="319">
        <v>0</v>
      </c>
      <c r="AQ56" s="319">
        <v>0</v>
      </c>
      <c r="AR56" s="319">
        <v>0</v>
      </c>
      <c r="AS56" s="202">
        <v>0</v>
      </c>
      <c r="AT56" s="202">
        <v>0</v>
      </c>
      <c r="AU56" s="202">
        <v>0</v>
      </c>
      <c r="AV56" s="202">
        <v>0</v>
      </c>
      <c r="AW56" s="202">
        <v>0</v>
      </c>
      <c r="AX56" s="202">
        <v>0</v>
      </c>
      <c r="AY56" s="202">
        <v>0</v>
      </c>
      <c r="AZ56" s="202">
        <v>0</v>
      </c>
      <c r="BA56" s="202">
        <v>0</v>
      </c>
      <c r="BB56" s="202">
        <v>0</v>
      </c>
      <c r="BC56" s="202">
        <v>0</v>
      </c>
      <c r="BD56" s="202">
        <v>0</v>
      </c>
      <c r="BE56" s="202">
        <v>0</v>
      </c>
      <c r="BF56" s="202">
        <v>0</v>
      </c>
      <c r="BG56" s="319">
        <v>0</v>
      </c>
      <c r="BH56" s="319">
        <v>0</v>
      </c>
      <c r="BI56" s="319">
        <v>0</v>
      </c>
      <c r="BJ56" s="321">
        <v>0</v>
      </c>
      <c r="BK56" s="321">
        <v>66.5</v>
      </c>
    </row>
    <row r="57" spans="1:63" ht="20.100000000000001" customHeight="1" x14ac:dyDescent="0.2">
      <c r="A57" s="375" t="s">
        <v>523</v>
      </c>
      <c r="B57" s="341" t="s">
        <v>162</v>
      </c>
      <c r="C57" s="340" t="s">
        <v>163</v>
      </c>
      <c r="D57" s="202">
        <v>24.32</v>
      </c>
      <c r="E57" s="202">
        <v>0.30000000000000004</v>
      </c>
      <c r="F57" s="320">
        <v>0.2</v>
      </c>
      <c r="G57" s="202">
        <v>0</v>
      </c>
      <c r="H57" s="202">
        <v>0</v>
      </c>
      <c r="I57" s="202">
        <v>0</v>
      </c>
      <c r="J57" s="202">
        <v>0</v>
      </c>
      <c r="K57" s="202">
        <v>0.2</v>
      </c>
      <c r="L57" s="202">
        <v>0</v>
      </c>
      <c r="M57" s="202">
        <v>0</v>
      </c>
      <c r="N57" s="202">
        <v>0</v>
      </c>
      <c r="O57" s="202">
        <v>0</v>
      </c>
      <c r="P57" s="202">
        <v>0</v>
      </c>
      <c r="Q57" s="202">
        <v>0</v>
      </c>
      <c r="R57" s="202">
        <v>0.1</v>
      </c>
      <c r="S57" s="202">
        <v>0</v>
      </c>
      <c r="T57" s="202">
        <v>0</v>
      </c>
      <c r="U57" s="202">
        <v>0</v>
      </c>
      <c r="V57" s="202">
        <v>0</v>
      </c>
      <c r="W57" s="202">
        <v>0</v>
      </c>
      <c r="X57" s="202">
        <v>0</v>
      </c>
      <c r="Y57" s="202">
        <v>0</v>
      </c>
      <c r="Z57" s="202">
        <v>0</v>
      </c>
      <c r="AA57" s="202">
        <v>0</v>
      </c>
      <c r="AB57" s="202">
        <v>0</v>
      </c>
      <c r="AC57" s="319">
        <v>0</v>
      </c>
      <c r="AD57" s="319">
        <v>0</v>
      </c>
      <c r="AE57" s="319">
        <v>0</v>
      </c>
      <c r="AF57" s="319">
        <v>0</v>
      </c>
      <c r="AG57" s="319">
        <v>0</v>
      </c>
      <c r="AH57" s="319">
        <v>0</v>
      </c>
      <c r="AI57" s="319">
        <v>0</v>
      </c>
      <c r="AJ57" s="319">
        <v>0</v>
      </c>
      <c r="AK57" s="319">
        <v>0</v>
      </c>
      <c r="AL57" s="202">
        <v>0</v>
      </c>
      <c r="AM57" s="202">
        <v>0</v>
      </c>
      <c r="AN57" s="202">
        <v>0</v>
      </c>
      <c r="AO57" s="202">
        <v>0</v>
      </c>
      <c r="AP57" s="319">
        <v>0</v>
      </c>
      <c r="AQ57" s="319">
        <v>0</v>
      </c>
      <c r="AR57" s="319">
        <v>0</v>
      </c>
      <c r="AS57" s="202">
        <v>0</v>
      </c>
      <c r="AT57" s="202">
        <v>0</v>
      </c>
      <c r="AU57" s="202">
        <v>0</v>
      </c>
      <c r="AV57" s="202">
        <v>0</v>
      </c>
      <c r="AW57" s="202">
        <v>0</v>
      </c>
      <c r="AX57" s="202">
        <v>0</v>
      </c>
      <c r="AY57" s="202">
        <v>0</v>
      </c>
      <c r="AZ57" s="202">
        <v>0</v>
      </c>
      <c r="BA57" s="202">
        <v>0</v>
      </c>
      <c r="BB57" s="202">
        <v>0</v>
      </c>
      <c r="BC57" s="202">
        <v>0</v>
      </c>
      <c r="BD57" s="202">
        <v>0.1</v>
      </c>
      <c r="BE57" s="202">
        <v>0</v>
      </c>
      <c r="BF57" s="202">
        <v>0</v>
      </c>
      <c r="BG57" s="319">
        <v>0</v>
      </c>
      <c r="BH57" s="319">
        <v>0</v>
      </c>
      <c r="BI57" s="319">
        <v>0</v>
      </c>
      <c r="BJ57" s="321">
        <v>0.20000000000000004</v>
      </c>
      <c r="BK57" s="321">
        <v>24.52</v>
      </c>
    </row>
    <row r="58" spans="1:63" ht="20.100000000000001" customHeight="1" x14ac:dyDescent="0.2">
      <c r="A58" s="375" t="s">
        <v>526</v>
      </c>
      <c r="B58" s="341" t="s">
        <v>164</v>
      </c>
      <c r="C58" s="340" t="s">
        <v>165</v>
      </c>
      <c r="D58" s="202">
        <v>0</v>
      </c>
      <c r="E58" s="202">
        <v>0</v>
      </c>
      <c r="F58" s="320">
        <v>0</v>
      </c>
      <c r="G58" s="202">
        <v>0</v>
      </c>
      <c r="H58" s="202">
        <v>0</v>
      </c>
      <c r="I58" s="202">
        <v>0</v>
      </c>
      <c r="J58" s="202">
        <v>0</v>
      </c>
      <c r="K58" s="202">
        <v>0</v>
      </c>
      <c r="L58" s="202">
        <v>0</v>
      </c>
      <c r="M58" s="202">
        <v>0</v>
      </c>
      <c r="N58" s="202">
        <v>0</v>
      </c>
      <c r="O58" s="202">
        <v>0</v>
      </c>
      <c r="P58" s="202">
        <v>0</v>
      </c>
      <c r="Q58" s="202">
        <v>0</v>
      </c>
      <c r="R58" s="202">
        <v>0</v>
      </c>
      <c r="S58" s="202">
        <v>0</v>
      </c>
      <c r="T58" s="202">
        <v>0</v>
      </c>
      <c r="U58" s="202">
        <v>0</v>
      </c>
      <c r="V58" s="202">
        <v>0</v>
      </c>
      <c r="W58" s="202">
        <v>0</v>
      </c>
      <c r="X58" s="202">
        <v>0</v>
      </c>
      <c r="Y58" s="202">
        <v>0</v>
      </c>
      <c r="Z58" s="202">
        <v>0</v>
      </c>
      <c r="AA58" s="202">
        <v>0</v>
      </c>
      <c r="AB58" s="202">
        <v>0</v>
      </c>
      <c r="AC58" s="319">
        <v>0</v>
      </c>
      <c r="AD58" s="319">
        <v>0</v>
      </c>
      <c r="AE58" s="319">
        <v>0</v>
      </c>
      <c r="AF58" s="319">
        <v>0</v>
      </c>
      <c r="AG58" s="319">
        <v>0</v>
      </c>
      <c r="AH58" s="319">
        <v>0</v>
      </c>
      <c r="AI58" s="319">
        <v>0</v>
      </c>
      <c r="AJ58" s="319">
        <v>0</v>
      </c>
      <c r="AK58" s="319">
        <v>0</v>
      </c>
      <c r="AL58" s="202">
        <v>0</v>
      </c>
      <c r="AM58" s="202">
        <v>0</v>
      </c>
      <c r="AN58" s="202">
        <v>0</v>
      </c>
      <c r="AO58" s="202">
        <v>0</v>
      </c>
      <c r="AP58" s="319">
        <v>0</v>
      </c>
      <c r="AQ58" s="319">
        <v>0</v>
      </c>
      <c r="AR58" s="319">
        <v>0</v>
      </c>
      <c r="AS58" s="202">
        <v>0</v>
      </c>
      <c r="AT58" s="202">
        <v>0</v>
      </c>
      <c r="AU58" s="202">
        <v>0</v>
      </c>
      <c r="AV58" s="202">
        <v>0</v>
      </c>
      <c r="AW58" s="202">
        <v>0</v>
      </c>
      <c r="AX58" s="202">
        <v>0</v>
      </c>
      <c r="AY58" s="202">
        <v>0</v>
      </c>
      <c r="AZ58" s="202">
        <v>0</v>
      </c>
      <c r="BA58" s="202">
        <v>0</v>
      </c>
      <c r="BB58" s="202">
        <v>0</v>
      </c>
      <c r="BC58" s="202">
        <v>0</v>
      </c>
      <c r="BD58" s="202">
        <v>0</v>
      </c>
      <c r="BE58" s="202">
        <v>0</v>
      </c>
      <c r="BF58" s="202">
        <v>0</v>
      </c>
      <c r="BG58" s="319">
        <v>0</v>
      </c>
      <c r="BH58" s="319">
        <v>0</v>
      </c>
      <c r="BI58" s="319">
        <v>0</v>
      </c>
      <c r="BJ58" s="321">
        <v>0</v>
      </c>
      <c r="BK58" s="321">
        <v>0</v>
      </c>
    </row>
    <row r="59" spans="1:63" s="288" customFormat="1" ht="20.100000000000001" customHeight="1" x14ac:dyDescent="0.2">
      <c r="A59" s="376">
        <v>3</v>
      </c>
      <c r="B59" s="317" t="s">
        <v>166</v>
      </c>
      <c r="C59" s="316" t="s">
        <v>167</v>
      </c>
      <c r="D59" s="202">
        <v>0</v>
      </c>
      <c r="E59" s="320">
        <v>0</v>
      </c>
      <c r="F59" s="320">
        <v>0</v>
      </c>
      <c r="G59" s="320">
        <v>0</v>
      </c>
      <c r="H59" s="320">
        <v>0</v>
      </c>
      <c r="I59" s="320">
        <v>0</v>
      </c>
      <c r="J59" s="320">
        <v>0</v>
      </c>
      <c r="K59" s="320">
        <v>0</v>
      </c>
      <c r="L59" s="320">
        <v>0</v>
      </c>
      <c r="M59" s="320">
        <v>0</v>
      </c>
      <c r="N59" s="320">
        <v>0</v>
      </c>
      <c r="O59" s="320">
        <v>0</v>
      </c>
      <c r="P59" s="320">
        <v>0</v>
      </c>
      <c r="Q59" s="320">
        <v>0</v>
      </c>
      <c r="R59" s="202">
        <v>0</v>
      </c>
      <c r="S59" s="320">
        <v>0</v>
      </c>
      <c r="T59" s="320">
        <v>0</v>
      </c>
      <c r="U59" s="320">
        <v>0</v>
      </c>
      <c r="V59" s="320">
        <v>0</v>
      </c>
      <c r="W59" s="320">
        <v>0</v>
      </c>
      <c r="X59" s="320">
        <v>0</v>
      </c>
      <c r="Y59" s="320">
        <v>0</v>
      </c>
      <c r="Z59" s="320">
        <v>0</v>
      </c>
      <c r="AA59" s="320">
        <v>0</v>
      </c>
      <c r="AB59" s="202">
        <v>0</v>
      </c>
      <c r="AC59" s="338">
        <v>0</v>
      </c>
      <c r="AD59" s="338">
        <v>0</v>
      </c>
      <c r="AE59" s="338">
        <v>0</v>
      </c>
      <c r="AF59" s="338">
        <v>0</v>
      </c>
      <c r="AG59" s="338">
        <v>0</v>
      </c>
      <c r="AH59" s="338">
        <v>0</v>
      </c>
      <c r="AI59" s="338">
        <v>0</v>
      </c>
      <c r="AJ59" s="338">
        <v>0</v>
      </c>
      <c r="AK59" s="338">
        <v>0</v>
      </c>
      <c r="AL59" s="320">
        <v>0</v>
      </c>
      <c r="AM59" s="320">
        <v>0</v>
      </c>
      <c r="AN59" s="320">
        <v>0</v>
      </c>
      <c r="AO59" s="320">
        <v>0</v>
      </c>
      <c r="AP59" s="338">
        <v>0</v>
      </c>
      <c r="AQ59" s="338">
        <v>0</v>
      </c>
      <c r="AR59" s="338">
        <v>0</v>
      </c>
      <c r="AS59" s="320">
        <v>0</v>
      </c>
      <c r="AT59" s="320">
        <v>0</v>
      </c>
      <c r="AU59" s="320">
        <v>0</v>
      </c>
      <c r="AV59" s="320">
        <v>0</v>
      </c>
      <c r="AW59" s="320">
        <v>0</v>
      </c>
      <c r="AX59" s="320">
        <v>0</v>
      </c>
      <c r="AY59" s="320">
        <v>0</v>
      </c>
      <c r="AZ59" s="320">
        <v>0</v>
      </c>
      <c r="BA59" s="320">
        <v>0</v>
      </c>
      <c r="BB59" s="320">
        <v>0</v>
      </c>
      <c r="BC59" s="320">
        <v>0</v>
      </c>
      <c r="BD59" s="320">
        <v>0</v>
      </c>
      <c r="BE59" s="320">
        <v>0</v>
      </c>
      <c r="BF59" s="320">
        <v>0</v>
      </c>
      <c r="BG59" s="338">
        <v>0</v>
      </c>
      <c r="BH59" s="338">
        <v>0</v>
      </c>
      <c r="BI59" s="338">
        <v>0</v>
      </c>
      <c r="BJ59" s="339">
        <v>0</v>
      </c>
      <c r="BK59" s="339">
        <v>0</v>
      </c>
    </row>
    <row r="60" spans="1:63" s="281" customFormat="1" ht="20.100000000000001" customHeight="1" x14ac:dyDescent="0.2">
      <c r="A60" s="379">
        <v>4</v>
      </c>
      <c r="B60" s="363" t="s">
        <v>168</v>
      </c>
      <c r="C60" s="362" t="s">
        <v>169</v>
      </c>
      <c r="D60" s="324">
        <v>417.83</v>
      </c>
      <c r="E60" s="361">
        <v>0</v>
      </c>
      <c r="F60" s="361">
        <v>0</v>
      </c>
      <c r="G60" s="361">
        <v>0</v>
      </c>
      <c r="H60" s="361">
        <v>0</v>
      </c>
      <c r="I60" s="361">
        <v>0</v>
      </c>
      <c r="J60" s="361">
        <v>0</v>
      </c>
      <c r="K60" s="361">
        <v>0</v>
      </c>
      <c r="L60" s="361">
        <v>0</v>
      </c>
      <c r="M60" s="361">
        <v>0</v>
      </c>
      <c r="N60" s="361">
        <v>0</v>
      </c>
      <c r="O60" s="361">
        <v>0</v>
      </c>
      <c r="P60" s="361">
        <v>0</v>
      </c>
      <c r="Q60" s="361">
        <v>0</v>
      </c>
      <c r="R60" s="324">
        <v>0</v>
      </c>
      <c r="S60" s="361">
        <v>0</v>
      </c>
      <c r="T60" s="361">
        <v>0</v>
      </c>
      <c r="U60" s="361">
        <v>0</v>
      </c>
      <c r="V60" s="361">
        <v>0</v>
      </c>
      <c r="W60" s="361">
        <v>0</v>
      </c>
      <c r="X60" s="361">
        <v>0</v>
      </c>
      <c r="Y60" s="361">
        <v>0</v>
      </c>
      <c r="Z60" s="361">
        <v>0</v>
      </c>
      <c r="AA60" s="361">
        <v>0</v>
      </c>
      <c r="AB60" s="324">
        <v>0</v>
      </c>
      <c r="AC60" s="361">
        <v>0</v>
      </c>
      <c r="AD60" s="361">
        <v>0</v>
      </c>
      <c r="AE60" s="361">
        <v>0</v>
      </c>
      <c r="AF60" s="361">
        <v>0</v>
      </c>
      <c r="AG60" s="361">
        <v>0</v>
      </c>
      <c r="AH60" s="361">
        <v>0</v>
      </c>
      <c r="AI60" s="361">
        <v>0</v>
      </c>
      <c r="AJ60" s="361">
        <v>0</v>
      </c>
      <c r="AK60" s="361">
        <v>0</v>
      </c>
      <c r="AL60" s="361">
        <v>0</v>
      </c>
      <c r="AM60" s="361">
        <v>0</v>
      </c>
      <c r="AN60" s="361">
        <v>0</v>
      </c>
      <c r="AO60" s="361">
        <v>0</v>
      </c>
      <c r="AP60" s="361">
        <v>0</v>
      </c>
      <c r="AQ60" s="361">
        <v>0</v>
      </c>
      <c r="AR60" s="361">
        <v>0</v>
      </c>
      <c r="AS60" s="361">
        <v>0</v>
      </c>
      <c r="AT60" s="361">
        <v>0</v>
      </c>
      <c r="AU60" s="361">
        <v>0</v>
      </c>
      <c r="AV60" s="361">
        <v>0</v>
      </c>
      <c r="AW60" s="361">
        <v>0</v>
      </c>
      <c r="AX60" s="361">
        <v>0</v>
      </c>
      <c r="AY60" s="361">
        <v>0</v>
      </c>
      <c r="AZ60" s="361">
        <v>0</v>
      </c>
      <c r="BA60" s="361">
        <v>0</v>
      </c>
      <c r="BB60" s="361">
        <v>0</v>
      </c>
      <c r="BC60" s="361">
        <v>0</v>
      </c>
      <c r="BD60" s="361">
        <v>0</v>
      </c>
      <c r="BE60" s="361">
        <v>0</v>
      </c>
      <c r="BF60" s="361">
        <v>0</v>
      </c>
      <c r="BG60" s="361">
        <v>0</v>
      </c>
      <c r="BH60" s="361">
        <v>0</v>
      </c>
      <c r="BI60" s="361">
        <v>0</v>
      </c>
      <c r="BJ60" s="364">
        <v>0</v>
      </c>
      <c r="BK60" s="364">
        <v>417.83</v>
      </c>
    </row>
    <row r="61" spans="1:63" s="304" customFormat="1" ht="20.100000000000001" customHeight="1" x14ac:dyDescent="0.2">
      <c r="A61" s="1514" t="s">
        <v>1271</v>
      </c>
      <c r="B61" s="1514"/>
      <c r="C61" s="366"/>
      <c r="D61" s="367">
        <v>0</v>
      </c>
      <c r="E61" s="367"/>
      <c r="F61" s="368">
        <v>36.559999999999995</v>
      </c>
      <c r="G61" s="367">
        <v>0</v>
      </c>
      <c r="H61" s="367">
        <v>0</v>
      </c>
      <c r="I61" s="367">
        <v>0</v>
      </c>
      <c r="J61" s="367">
        <v>9.08</v>
      </c>
      <c r="K61" s="367">
        <v>24.18</v>
      </c>
      <c r="L61" s="367">
        <v>0</v>
      </c>
      <c r="M61" s="367">
        <v>0</v>
      </c>
      <c r="N61" s="367">
        <v>0</v>
      </c>
      <c r="O61" s="367">
        <v>3.3</v>
      </c>
      <c r="P61" s="367">
        <v>0</v>
      </c>
      <c r="Q61" s="367">
        <v>0</v>
      </c>
      <c r="R61" s="367">
        <v>27.060000000000002</v>
      </c>
      <c r="S61" s="367">
        <v>0</v>
      </c>
      <c r="T61" s="367">
        <v>0</v>
      </c>
      <c r="U61" s="367">
        <v>0</v>
      </c>
      <c r="V61" s="367">
        <v>0</v>
      </c>
      <c r="W61" s="367">
        <v>0</v>
      </c>
      <c r="X61" s="367">
        <v>0.09</v>
      </c>
      <c r="Y61" s="367">
        <v>3.0699999999999994</v>
      </c>
      <c r="Z61" s="367">
        <v>0</v>
      </c>
      <c r="AA61" s="367">
        <v>0</v>
      </c>
      <c r="AB61" s="367">
        <v>3.04</v>
      </c>
      <c r="AC61" s="369">
        <v>2.74</v>
      </c>
      <c r="AD61" s="369">
        <v>0</v>
      </c>
      <c r="AE61" s="369">
        <v>0</v>
      </c>
      <c r="AF61" s="369">
        <v>0</v>
      </c>
      <c r="AG61" s="369">
        <v>0.08</v>
      </c>
      <c r="AH61" s="369">
        <v>0</v>
      </c>
      <c r="AI61" s="369">
        <v>0</v>
      </c>
      <c r="AJ61" s="369">
        <v>0.01</v>
      </c>
      <c r="AK61" s="369">
        <v>0</v>
      </c>
      <c r="AL61" s="367">
        <v>0</v>
      </c>
      <c r="AM61" s="367">
        <v>0</v>
      </c>
      <c r="AN61" s="367">
        <v>0.03</v>
      </c>
      <c r="AO61" s="367">
        <v>0.18</v>
      </c>
      <c r="AP61" s="369">
        <v>0</v>
      </c>
      <c r="AQ61" s="369">
        <v>0</v>
      </c>
      <c r="AR61" s="369">
        <v>0</v>
      </c>
      <c r="AS61" s="367">
        <v>0</v>
      </c>
      <c r="AT61" s="367">
        <v>0</v>
      </c>
      <c r="AU61" s="367">
        <v>0</v>
      </c>
      <c r="AV61" s="367">
        <v>0</v>
      </c>
      <c r="AW61" s="367">
        <v>0</v>
      </c>
      <c r="AX61" s="367">
        <v>20.75</v>
      </c>
      <c r="AY61" s="367">
        <v>0.01</v>
      </c>
      <c r="AZ61" s="367">
        <v>0</v>
      </c>
      <c r="BA61" s="367">
        <v>0</v>
      </c>
      <c r="BB61" s="367">
        <v>0</v>
      </c>
      <c r="BC61" s="367">
        <v>0</v>
      </c>
      <c r="BD61" s="367">
        <v>0.1</v>
      </c>
      <c r="BE61" s="367">
        <v>0</v>
      </c>
      <c r="BF61" s="367">
        <v>0</v>
      </c>
      <c r="BG61" s="369">
        <v>0</v>
      </c>
      <c r="BH61" s="369">
        <v>0</v>
      </c>
      <c r="BI61" s="369">
        <v>0</v>
      </c>
      <c r="BJ61" s="370"/>
      <c r="BK61" s="370"/>
    </row>
    <row r="62" spans="1:63" ht="20.100000000000001" customHeight="1" x14ac:dyDescent="0.2">
      <c r="A62" s="311" t="s">
        <v>1274</v>
      </c>
      <c r="C62" s="349"/>
      <c r="D62" s="312"/>
      <c r="E62" s="312"/>
      <c r="F62" s="312"/>
      <c r="G62" s="312"/>
      <c r="H62" s="312"/>
      <c r="I62" s="312"/>
      <c r="J62" s="312"/>
      <c r="K62" s="312"/>
      <c r="L62" s="312"/>
      <c r="M62" s="312"/>
      <c r="N62" s="312"/>
      <c r="O62" s="312"/>
      <c r="P62" s="312"/>
      <c r="Q62" s="312"/>
      <c r="R62" s="312"/>
      <c r="S62" s="312"/>
      <c r="T62" s="312"/>
      <c r="U62" s="312"/>
      <c r="V62" s="312"/>
      <c r="W62" s="312"/>
      <c r="X62" s="312"/>
      <c r="Y62" s="312"/>
      <c r="Z62" s="312"/>
      <c r="AA62" s="312"/>
      <c r="AB62" s="312"/>
      <c r="AC62" s="313"/>
      <c r="AD62" s="313"/>
      <c r="AE62" s="313"/>
      <c r="AF62" s="313"/>
      <c r="AG62" s="313"/>
      <c r="AH62" s="313"/>
      <c r="AI62" s="313"/>
      <c r="AJ62" s="313"/>
      <c r="AK62" s="313"/>
      <c r="AL62" s="312"/>
      <c r="AM62" s="312"/>
      <c r="AN62" s="312"/>
      <c r="AO62" s="312"/>
      <c r="AP62" s="313"/>
      <c r="AQ62" s="313"/>
      <c r="AR62" s="313"/>
      <c r="AS62" s="313"/>
      <c r="AT62" s="312"/>
      <c r="AU62" s="312"/>
      <c r="AV62" s="312"/>
      <c r="AW62" s="312"/>
      <c r="AX62" s="312"/>
      <c r="AY62" s="312"/>
      <c r="AZ62" s="312"/>
      <c r="BA62" s="312"/>
      <c r="BB62" s="312"/>
      <c r="BC62" s="312"/>
      <c r="BD62" s="312"/>
      <c r="BE62" s="312"/>
      <c r="BF62" s="312"/>
      <c r="BG62" s="313"/>
      <c r="BH62" s="313"/>
      <c r="BI62" s="313"/>
      <c r="BJ62" s="314"/>
      <c r="BK62" s="314"/>
    </row>
  </sheetData>
  <mergeCells count="9">
    <mergeCell ref="F4:BI4"/>
    <mergeCell ref="BJ4:BJ5"/>
    <mergeCell ref="BK4:BK5"/>
    <mergeCell ref="A61:B61"/>
    <mergeCell ref="A4:A5"/>
    <mergeCell ref="B4:B5"/>
    <mergeCell ref="C4:C5"/>
    <mergeCell ref="D4:D5"/>
    <mergeCell ref="E4:E5"/>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3">
    <tabColor theme="0"/>
  </sheetPr>
  <dimension ref="A1:BL62"/>
  <sheetViews>
    <sheetView zoomScale="75" zoomScaleNormal="75" workbookViewId="0">
      <pane xSplit="5" ySplit="6" topLeftCell="BF7" activePane="bottomRight" state="frozen"/>
      <selection activeCell="BG59" sqref="BG59"/>
      <selection pane="topRight" activeCell="BG59" sqref="BG59"/>
      <selection pane="bottomLeft" activeCell="BG59" sqref="BG59"/>
      <selection pane="bottomRight" activeCell="BG59" sqref="BG59"/>
    </sheetView>
  </sheetViews>
  <sheetFormatPr defaultRowHeight="20.100000000000001" customHeight="1" x14ac:dyDescent="0.2"/>
  <cols>
    <col min="1" max="1" width="6.7109375" style="280" customWidth="1"/>
    <col min="2" max="2" width="39.140625" style="280" customWidth="1"/>
    <col min="3" max="3" width="9.140625" style="280"/>
    <col min="4" max="4" width="12.7109375" style="312" customWidth="1"/>
    <col min="5" max="5" width="12" style="312" customWidth="1"/>
    <col min="6" max="6" width="12.85546875" style="312" customWidth="1"/>
    <col min="7" max="7" width="11.42578125" style="312" customWidth="1"/>
    <col min="8" max="8" width="10.42578125" style="312" customWidth="1"/>
    <col min="9" max="9" width="11.7109375" style="312" customWidth="1"/>
    <col min="10" max="10" width="11.140625" style="312" customWidth="1"/>
    <col min="11" max="11" width="11.85546875" style="312" bestFit="1" customWidth="1"/>
    <col min="12" max="12" width="10.5703125" style="312" bestFit="1" customWidth="1"/>
    <col min="13" max="13" width="9.5703125" style="312" bestFit="1" customWidth="1"/>
    <col min="14" max="14" width="11.42578125" style="312" customWidth="1"/>
    <col min="15" max="15" width="10.5703125" style="312" customWidth="1"/>
    <col min="16" max="16" width="7.5703125" style="312" customWidth="1"/>
    <col min="17" max="17" width="9.5703125" style="312" bestFit="1" customWidth="1"/>
    <col min="18" max="18" width="11" style="312" bestFit="1" customWidth="1"/>
    <col min="19" max="19" width="10.140625" style="312" bestFit="1" customWidth="1"/>
    <col min="20" max="24" width="9.5703125" style="312" bestFit="1" customWidth="1"/>
    <col min="25" max="25" width="10.140625" style="312" bestFit="1" customWidth="1"/>
    <col min="26" max="27" width="9.5703125" style="312" bestFit="1" customWidth="1"/>
    <col min="28" max="28" width="10.28515625" style="312" customWidth="1"/>
    <col min="29" max="36" width="9.5703125" style="313" bestFit="1" customWidth="1"/>
    <col min="37" max="37" width="9.5703125" style="313" customWidth="1"/>
    <col min="38" max="41" width="9.5703125" style="312" bestFit="1" customWidth="1"/>
    <col min="42" max="44" width="9.5703125" style="313" bestFit="1" customWidth="1"/>
    <col min="45" max="45" width="9.42578125" style="313" customWidth="1"/>
    <col min="46" max="58" width="9.5703125" style="312" bestFit="1" customWidth="1"/>
    <col min="59" max="61" width="9.5703125" style="313" bestFit="1" customWidth="1"/>
    <col min="62" max="63" width="12.5703125" style="314" bestFit="1" customWidth="1"/>
    <col min="64" max="64" width="9.140625" style="280"/>
    <col min="65" max="194" width="9.140625" style="389"/>
    <col min="195" max="195" width="6.7109375" style="389" customWidth="1"/>
    <col min="196" max="196" width="39.140625" style="389" customWidth="1"/>
    <col min="197" max="197" width="9.140625" style="389"/>
    <col min="198" max="198" width="8" style="389" customWidth="1"/>
    <col min="199" max="199" width="12.7109375" style="389" customWidth="1"/>
    <col min="200" max="200" width="12" style="389" customWidth="1"/>
    <col min="201" max="201" width="12.85546875" style="389" customWidth="1"/>
    <col min="202" max="202" width="11.42578125" style="389" customWidth="1"/>
    <col min="203" max="203" width="10.42578125" style="389" customWidth="1"/>
    <col min="204" max="204" width="11.7109375" style="389" customWidth="1"/>
    <col min="205" max="205" width="11.140625" style="389" customWidth="1"/>
    <col min="206" max="206" width="11.85546875" style="389" bestFit="1" customWidth="1"/>
    <col min="207" max="207" width="10.5703125" style="389" bestFit="1" customWidth="1"/>
    <col min="208" max="208" width="9.5703125" style="389" bestFit="1" customWidth="1"/>
    <col min="209" max="209" width="11.42578125" style="389" customWidth="1"/>
    <col min="210" max="210" width="10.5703125" style="389" customWidth="1"/>
    <col min="211" max="211" width="7.5703125" style="389" customWidth="1"/>
    <col min="212" max="212" width="9.5703125" style="389" bestFit="1" customWidth="1"/>
    <col min="213" max="213" width="11" style="389" bestFit="1" customWidth="1"/>
    <col min="214" max="214" width="10.140625" style="389" bestFit="1" customWidth="1"/>
    <col min="215" max="219" width="9.5703125" style="389" bestFit="1" customWidth="1"/>
    <col min="220" max="220" width="10.140625" style="389" bestFit="1" customWidth="1"/>
    <col min="221" max="222" width="9.5703125" style="389" bestFit="1" customWidth="1"/>
    <col min="223" max="223" width="10.28515625" style="389" customWidth="1"/>
    <col min="224" max="231" width="9.5703125" style="389" bestFit="1" customWidth="1"/>
    <col min="232" max="232" width="9.5703125" style="389" customWidth="1"/>
    <col min="233" max="239" width="9.5703125" style="389" bestFit="1" customWidth="1"/>
    <col min="240" max="240" width="9.42578125" style="389" customWidth="1"/>
    <col min="241" max="256" width="9.5703125" style="389" bestFit="1" customWidth="1"/>
    <col min="257" max="258" width="12.5703125" style="389" bestFit="1" customWidth="1"/>
    <col min="259" max="259" width="11.42578125" style="389" bestFit="1" customWidth="1"/>
    <col min="260" max="260" width="11" style="389" bestFit="1" customWidth="1"/>
    <col min="261" max="261" width="11.7109375" style="389" bestFit="1" customWidth="1"/>
    <col min="262" max="450" width="9.140625" style="389"/>
    <col min="451" max="451" width="6.7109375" style="389" customWidth="1"/>
    <col min="452" max="452" width="39.140625" style="389" customWidth="1"/>
    <col min="453" max="453" width="9.140625" style="389"/>
    <col min="454" max="454" width="8" style="389" customWidth="1"/>
    <col min="455" max="455" width="12.7109375" style="389" customWidth="1"/>
    <col min="456" max="456" width="12" style="389" customWidth="1"/>
    <col min="457" max="457" width="12.85546875" style="389" customWidth="1"/>
    <col min="458" max="458" width="11.42578125" style="389" customWidth="1"/>
    <col min="459" max="459" width="10.42578125" style="389" customWidth="1"/>
    <col min="460" max="460" width="11.7109375" style="389" customWidth="1"/>
    <col min="461" max="461" width="11.140625" style="389" customWidth="1"/>
    <col min="462" max="462" width="11.85546875" style="389" bestFit="1" customWidth="1"/>
    <col min="463" max="463" width="10.5703125" style="389" bestFit="1" customWidth="1"/>
    <col min="464" max="464" width="9.5703125" style="389" bestFit="1" customWidth="1"/>
    <col min="465" max="465" width="11.42578125" style="389" customWidth="1"/>
    <col min="466" max="466" width="10.5703125" style="389" customWidth="1"/>
    <col min="467" max="467" width="7.5703125" style="389" customWidth="1"/>
    <col min="468" max="468" width="9.5703125" style="389" bestFit="1" customWidth="1"/>
    <col min="469" max="469" width="11" style="389" bestFit="1" customWidth="1"/>
    <col min="470" max="470" width="10.140625" style="389" bestFit="1" customWidth="1"/>
    <col min="471" max="475" width="9.5703125" style="389" bestFit="1" customWidth="1"/>
    <col min="476" max="476" width="10.140625" style="389" bestFit="1" customWidth="1"/>
    <col min="477" max="478" width="9.5703125" style="389" bestFit="1" customWidth="1"/>
    <col min="479" max="479" width="10.28515625" style="389" customWidth="1"/>
    <col min="480" max="487" width="9.5703125" style="389" bestFit="1" customWidth="1"/>
    <col min="488" max="488" width="9.5703125" style="389" customWidth="1"/>
    <col min="489" max="495" width="9.5703125" style="389" bestFit="1" customWidth="1"/>
    <col min="496" max="496" width="9.42578125" style="389" customWidth="1"/>
    <col min="497" max="512" width="9.5703125" style="389" bestFit="1" customWidth="1"/>
    <col min="513" max="514" width="12.5703125" style="389" bestFit="1" customWidth="1"/>
    <col min="515" max="515" width="11.42578125" style="389" bestFit="1" customWidth="1"/>
    <col min="516" max="516" width="11" style="389" bestFit="1" customWidth="1"/>
    <col min="517" max="517" width="11.7109375" style="389" bestFit="1" customWidth="1"/>
    <col min="518" max="706" width="9.140625" style="389"/>
    <col min="707" max="707" width="6.7109375" style="389" customWidth="1"/>
    <col min="708" max="708" width="39.140625" style="389" customWidth="1"/>
    <col min="709" max="709" width="9.140625" style="389"/>
    <col min="710" max="710" width="8" style="389" customWidth="1"/>
    <col min="711" max="711" width="12.7109375" style="389" customWidth="1"/>
    <col min="712" max="712" width="12" style="389" customWidth="1"/>
    <col min="713" max="713" width="12.85546875" style="389" customWidth="1"/>
    <col min="714" max="714" width="11.42578125" style="389" customWidth="1"/>
    <col min="715" max="715" width="10.42578125" style="389" customWidth="1"/>
    <col min="716" max="716" width="11.7109375" style="389" customWidth="1"/>
    <col min="717" max="717" width="11.140625" style="389" customWidth="1"/>
    <col min="718" max="718" width="11.85546875" style="389" bestFit="1" customWidth="1"/>
    <col min="719" max="719" width="10.5703125" style="389" bestFit="1" customWidth="1"/>
    <col min="720" max="720" width="9.5703125" style="389" bestFit="1" customWidth="1"/>
    <col min="721" max="721" width="11.42578125" style="389" customWidth="1"/>
    <col min="722" max="722" width="10.5703125" style="389" customWidth="1"/>
    <col min="723" max="723" width="7.5703125" style="389" customWidth="1"/>
    <col min="724" max="724" width="9.5703125" style="389" bestFit="1" customWidth="1"/>
    <col min="725" max="725" width="11" style="389" bestFit="1" customWidth="1"/>
    <col min="726" max="726" width="10.140625" style="389" bestFit="1" customWidth="1"/>
    <col min="727" max="731" width="9.5703125" style="389" bestFit="1" customWidth="1"/>
    <col min="732" max="732" width="10.140625" style="389" bestFit="1" customWidth="1"/>
    <col min="733" max="734" width="9.5703125" style="389" bestFit="1" customWidth="1"/>
    <col min="735" max="735" width="10.28515625" style="389" customWidth="1"/>
    <col min="736" max="743" width="9.5703125" style="389" bestFit="1" customWidth="1"/>
    <col min="744" max="744" width="9.5703125" style="389" customWidth="1"/>
    <col min="745" max="751" width="9.5703125" style="389" bestFit="1" customWidth="1"/>
    <col min="752" max="752" width="9.42578125" style="389" customWidth="1"/>
    <col min="753" max="768" width="9.5703125" style="389" bestFit="1" customWidth="1"/>
    <col min="769" max="770" width="12.5703125" style="389" bestFit="1" customWidth="1"/>
    <col min="771" max="771" width="11.42578125" style="389" bestFit="1" customWidth="1"/>
    <col min="772" max="772" width="11" style="389" bestFit="1" customWidth="1"/>
    <col min="773" max="773" width="11.7109375" style="389" bestFit="1" customWidth="1"/>
    <col min="774" max="962" width="9.140625" style="389"/>
    <col min="963" max="963" width="6.7109375" style="389" customWidth="1"/>
    <col min="964" max="964" width="39.140625" style="389" customWidth="1"/>
    <col min="965" max="965" width="9.140625" style="389"/>
    <col min="966" max="966" width="8" style="389" customWidth="1"/>
    <col min="967" max="967" width="12.7109375" style="389" customWidth="1"/>
    <col min="968" max="968" width="12" style="389" customWidth="1"/>
    <col min="969" max="969" width="12.85546875" style="389" customWidth="1"/>
    <col min="970" max="970" width="11.42578125" style="389" customWidth="1"/>
    <col min="971" max="971" width="10.42578125" style="389" customWidth="1"/>
    <col min="972" max="972" width="11.7109375" style="389" customWidth="1"/>
    <col min="973" max="973" width="11.140625" style="389" customWidth="1"/>
    <col min="974" max="974" width="11.85546875" style="389" bestFit="1" customWidth="1"/>
    <col min="975" max="975" width="10.5703125" style="389" bestFit="1" customWidth="1"/>
    <col min="976" max="976" width="9.5703125" style="389" bestFit="1" customWidth="1"/>
    <col min="977" max="977" width="11.42578125" style="389" customWidth="1"/>
    <col min="978" max="978" width="10.5703125" style="389" customWidth="1"/>
    <col min="979" max="979" width="7.5703125" style="389" customWidth="1"/>
    <col min="980" max="980" width="9.5703125" style="389" bestFit="1" customWidth="1"/>
    <col min="981" max="981" width="11" style="389" bestFit="1" customWidth="1"/>
    <col min="982" max="982" width="10.140625" style="389" bestFit="1" customWidth="1"/>
    <col min="983" max="987" width="9.5703125" style="389" bestFit="1" customWidth="1"/>
    <col min="988" max="988" width="10.140625" style="389" bestFit="1" customWidth="1"/>
    <col min="989" max="990" width="9.5703125" style="389" bestFit="1" customWidth="1"/>
    <col min="991" max="991" width="10.28515625" style="389" customWidth="1"/>
    <col min="992" max="999" width="9.5703125" style="389" bestFit="1" customWidth="1"/>
    <col min="1000" max="1000" width="9.5703125" style="389" customWidth="1"/>
    <col min="1001" max="1007" width="9.5703125" style="389" bestFit="1" customWidth="1"/>
    <col min="1008" max="1008" width="9.42578125" style="389" customWidth="1"/>
    <col min="1009" max="1024" width="9.5703125" style="389" bestFit="1" customWidth="1"/>
    <col min="1025" max="1026" width="12.5703125" style="389" bestFit="1" customWidth="1"/>
    <col min="1027" max="1027" width="11.42578125" style="389" bestFit="1" customWidth="1"/>
    <col min="1028" max="1028" width="11" style="389" bestFit="1" customWidth="1"/>
    <col min="1029" max="1029" width="11.7109375" style="389" bestFit="1" customWidth="1"/>
    <col min="1030" max="1218" width="9.140625" style="389"/>
    <col min="1219" max="1219" width="6.7109375" style="389" customWidth="1"/>
    <col min="1220" max="1220" width="39.140625" style="389" customWidth="1"/>
    <col min="1221" max="1221" width="9.140625" style="389"/>
    <col min="1222" max="1222" width="8" style="389" customWidth="1"/>
    <col min="1223" max="1223" width="12.7109375" style="389" customWidth="1"/>
    <col min="1224" max="1224" width="12" style="389" customWidth="1"/>
    <col min="1225" max="1225" width="12.85546875" style="389" customWidth="1"/>
    <col min="1226" max="1226" width="11.42578125" style="389" customWidth="1"/>
    <col min="1227" max="1227" width="10.42578125" style="389" customWidth="1"/>
    <col min="1228" max="1228" width="11.7109375" style="389" customWidth="1"/>
    <col min="1229" max="1229" width="11.140625" style="389" customWidth="1"/>
    <col min="1230" max="1230" width="11.85546875" style="389" bestFit="1" customWidth="1"/>
    <col min="1231" max="1231" width="10.5703125" style="389" bestFit="1" customWidth="1"/>
    <col min="1232" max="1232" width="9.5703125" style="389" bestFit="1" customWidth="1"/>
    <col min="1233" max="1233" width="11.42578125" style="389" customWidth="1"/>
    <col min="1234" max="1234" width="10.5703125" style="389" customWidth="1"/>
    <col min="1235" max="1235" width="7.5703125" style="389" customWidth="1"/>
    <col min="1236" max="1236" width="9.5703125" style="389" bestFit="1" customWidth="1"/>
    <col min="1237" max="1237" width="11" style="389" bestFit="1" customWidth="1"/>
    <col min="1238" max="1238" width="10.140625" style="389" bestFit="1" customWidth="1"/>
    <col min="1239" max="1243" width="9.5703125" style="389" bestFit="1" customWidth="1"/>
    <col min="1244" max="1244" width="10.140625" style="389" bestFit="1" customWidth="1"/>
    <col min="1245" max="1246" width="9.5703125" style="389" bestFit="1" customWidth="1"/>
    <col min="1247" max="1247" width="10.28515625" style="389" customWidth="1"/>
    <col min="1248" max="1255" width="9.5703125" style="389" bestFit="1" customWidth="1"/>
    <col min="1256" max="1256" width="9.5703125" style="389" customWidth="1"/>
    <col min="1257" max="1263" width="9.5703125" style="389" bestFit="1" customWidth="1"/>
    <col min="1264" max="1264" width="9.42578125" style="389" customWidth="1"/>
    <col min="1265" max="1280" width="9.5703125" style="389" bestFit="1" customWidth="1"/>
    <col min="1281" max="1282" width="12.5703125" style="389" bestFit="1" customWidth="1"/>
    <col min="1283" max="1283" width="11.42578125" style="389" bestFit="1" customWidth="1"/>
    <col min="1284" max="1284" width="11" style="389" bestFit="1" customWidth="1"/>
    <col min="1285" max="1285" width="11.7109375" style="389" bestFit="1" customWidth="1"/>
    <col min="1286" max="1474" width="9.140625" style="389"/>
    <col min="1475" max="1475" width="6.7109375" style="389" customWidth="1"/>
    <col min="1476" max="1476" width="39.140625" style="389" customWidth="1"/>
    <col min="1477" max="1477" width="9.140625" style="389"/>
    <col min="1478" max="1478" width="8" style="389" customWidth="1"/>
    <col min="1479" max="1479" width="12.7109375" style="389" customWidth="1"/>
    <col min="1480" max="1480" width="12" style="389" customWidth="1"/>
    <col min="1481" max="1481" width="12.85546875" style="389" customWidth="1"/>
    <col min="1482" max="1482" width="11.42578125" style="389" customWidth="1"/>
    <col min="1483" max="1483" width="10.42578125" style="389" customWidth="1"/>
    <col min="1484" max="1484" width="11.7109375" style="389" customWidth="1"/>
    <col min="1485" max="1485" width="11.140625" style="389" customWidth="1"/>
    <col min="1486" max="1486" width="11.85546875" style="389" bestFit="1" customWidth="1"/>
    <col min="1487" max="1487" width="10.5703125" style="389" bestFit="1" customWidth="1"/>
    <col min="1488" max="1488" width="9.5703125" style="389" bestFit="1" customWidth="1"/>
    <col min="1489" max="1489" width="11.42578125" style="389" customWidth="1"/>
    <col min="1490" max="1490" width="10.5703125" style="389" customWidth="1"/>
    <col min="1491" max="1491" width="7.5703125" style="389" customWidth="1"/>
    <col min="1492" max="1492" width="9.5703125" style="389" bestFit="1" customWidth="1"/>
    <col min="1493" max="1493" width="11" style="389" bestFit="1" customWidth="1"/>
    <col min="1494" max="1494" width="10.140625" style="389" bestFit="1" customWidth="1"/>
    <col min="1495" max="1499" width="9.5703125" style="389" bestFit="1" customWidth="1"/>
    <col min="1500" max="1500" width="10.140625" style="389" bestFit="1" customWidth="1"/>
    <col min="1501" max="1502" width="9.5703125" style="389" bestFit="1" customWidth="1"/>
    <col min="1503" max="1503" width="10.28515625" style="389" customWidth="1"/>
    <col min="1504" max="1511" width="9.5703125" style="389" bestFit="1" customWidth="1"/>
    <col min="1512" max="1512" width="9.5703125" style="389" customWidth="1"/>
    <col min="1513" max="1519" width="9.5703125" style="389" bestFit="1" customWidth="1"/>
    <col min="1520" max="1520" width="9.42578125" style="389" customWidth="1"/>
    <col min="1521" max="1536" width="9.5703125" style="389" bestFit="1" customWidth="1"/>
    <col min="1537" max="1538" width="12.5703125" style="389" bestFit="1" customWidth="1"/>
    <col min="1539" max="1539" width="11.42578125" style="389" bestFit="1" customWidth="1"/>
    <col min="1540" max="1540" width="11" style="389" bestFit="1" customWidth="1"/>
    <col min="1541" max="1541" width="11.7109375" style="389" bestFit="1" customWidth="1"/>
    <col min="1542" max="1730" width="9.140625" style="389"/>
    <col min="1731" max="1731" width="6.7109375" style="389" customWidth="1"/>
    <col min="1732" max="1732" width="39.140625" style="389" customWidth="1"/>
    <col min="1733" max="1733" width="9.140625" style="389"/>
    <col min="1734" max="1734" width="8" style="389" customWidth="1"/>
    <col min="1735" max="1735" width="12.7109375" style="389" customWidth="1"/>
    <col min="1736" max="1736" width="12" style="389" customWidth="1"/>
    <col min="1737" max="1737" width="12.85546875" style="389" customWidth="1"/>
    <col min="1738" max="1738" width="11.42578125" style="389" customWidth="1"/>
    <col min="1739" max="1739" width="10.42578125" style="389" customWidth="1"/>
    <col min="1740" max="1740" width="11.7109375" style="389" customWidth="1"/>
    <col min="1741" max="1741" width="11.140625" style="389" customWidth="1"/>
    <col min="1742" max="1742" width="11.85546875" style="389" bestFit="1" customWidth="1"/>
    <col min="1743" max="1743" width="10.5703125" style="389" bestFit="1" customWidth="1"/>
    <col min="1744" max="1744" width="9.5703125" style="389" bestFit="1" customWidth="1"/>
    <col min="1745" max="1745" width="11.42578125" style="389" customWidth="1"/>
    <col min="1746" max="1746" width="10.5703125" style="389" customWidth="1"/>
    <col min="1747" max="1747" width="7.5703125" style="389" customWidth="1"/>
    <col min="1748" max="1748" width="9.5703125" style="389" bestFit="1" customWidth="1"/>
    <col min="1749" max="1749" width="11" style="389" bestFit="1" customWidth="1"/>
    <col min="1750" max="1750" width="10.140625" style="389" bestFit="1" customWidth="1"/>
    <col min="1751" max="1755" width="9.5703125" style="389" bestFit="1" customWidth="1"/>
    <col min="1756" max="1756" width="10.140625" style="389" bestFit="1" customWidth="1"/>
    <col min="1757" max="1758" width="9.5703125" style="389" bestFit="1" customWidth="1"/>
    <col min="1759" max="1759" width="10.28515625" style="389" customWidth="1"/>
    <col min="1760" max="1767" width="9.5703125" style="389" bestFit="1" customWidth="1"/>
    <col min="1768" max="1768" width="9.5703125" style="389" customWidth="1"/>
    <col min="1769" max="1775" width="9.5703125" style="389" bestFit="1" customWidth="1"/>
    <col min="1776" max="1776" width="9.42578125" style="389" customWidth="1"/>
    <col min="1777" max="1792" width="9.5703125" style="389" bestFit="1" customWidth="1"/>
    <col min="1793" max="1794" width="12.5703125" style="389" bestFit="1" customWidth="1"/>
    <col min="1795" max="1795" width="11.42578125" style="389" bestFit="1" customWidth="1"/>
    <col min="1796" max="1796" width="11" style="389" bestFit="1" customWidth="1"/>
    <col min="1797" max="1797" width="11.7109375" style="389" bestFit="1" customWidth="1"/>
    <col min="1798" max="1986" width="9.140625" style="389"/>
    <col min="1987" max="1987" width="6.7109375" style="389" customWidth="1"/>
    <col min="1988" max="1988" width="39.140625" style="389" customWidth="1"/>
    <col min="1989" max="1989" width="9.140625" style="389"/>
    <col min="1990" max="1990" width="8" style="389" customWidth="1"/>
    <col min="1991" max="1991" width="12.7109375" style="389" customWidth="1"/>
    <col min="1992" max="1992" width="12" style="389" customWidth="1"/>
    <col min="1993" max="1993" width="12.85546875" style="389" customWidth="1"/>
    <col min="1994" max="1994" width="11.42578125" style="389" customWidth="1"/>
    <col min="1995" max="1995" width="10.42578125" style="389" customWidth="1"/>
    <col min="1996" max="1996" width="11.7109375" style="389" customWidth="1"/>
    <col min="1997" max="1997" width="11.140625" style="389" customWidth="1"/>
    <col min="1998" max="1998" width="11.85546875" style="389" bestFit="1" customWidth="1"/>
    <col min="1999" max="1999" width="10.5703125" style="389" bestFit="1" customWidth="1"/>
    <col min="2000" max="2000" width="9.5703125" style="389" bestFit="1" customWidth="1"/>
    <col min="2001" max="2001" width="11.42578125" style="389" customWidth="1"/>
    <col min="2002" max="2002" width="10.5703125" style="389" customWidth="1"/>
    <col min="2003" max="2003" width="7.5703125" style="389" customWidth="1"/>
    <col min="2004" max="2004" width="9.5703125" style="389" bestFit="1" customWidth="1"/>
    <col min="2005" max="2005" width="11" style="389" bestFit="1" customWidth="1"/>
    <col min="2006" max="2006" width="10.140625" style="389" bestFit="1" customWidth="1"/>
    <col min="2007" max="2011" width="9.5703125" style="389" bestFit="1" customWidth="1"/>
    <col min="2012" max="2012" width="10.140625" style="389" bestFit="1" customWidth="1"/>
    <col min="2013" max="2014" width="9.5703125" style="389" bestFit="1" customWidth="1"/>
    <col min="2015" max="2015" width="10.28515625" style="389" customWidth="1"/>
    <col min="2016" max="2023" width="9.5703125" style="389" bestFit="1" customWidth="1"/>
    <col min="2024" max="2024" width="9.5703125" style="389" customWidth="1"/>
    <col min="2025" max="2031" width="9.5703125" style="389" bestFit="1" customWidth="1"/>
    <col min="2032" max="2032" width="9.42578125" style="389" customWidth="1"/>
    <col min="2033" max="2048" width="9.5703125" style="389" bestFit="1" customWidth="1"/>
    <col min="2049" max="2050" width="12.5703125" style="389" bestFit="1" customWidth="1"/>
    <col min="2051" max="2051" width="11.42578125" style="389" bestFit="1" customWidth="1"/>
    <col min="2052" max="2052" width="11" style="389" bestFit="1" customWidth="1"/>
    <col min="2053" max="2053" width="11.7109375" style="389" bestFit="1" customWidth="1"/>
    <col min="2054" max="2242" width="9.140625" style="389"/>
    <col min="2243" max="2243" width="6.7109375" style="389" customWidth="1"/>
    <col min="2244" max="2244" width="39.140625" style="389" customWidth="1"/>
    <col min="2245" max="2245" width="9.140625" style="389"/>
    <col min="2246" max="2246" width="8" style="389" customWidth="1"/>
    <col min="2247" max="2247" width="12.7109375" style="389" customWidth="1"/>
    <col min="2248" max="2248" width="12" style="389" customWidth="1"/>
    <col min="2249" max="2249" width="12.85546875" style="389" customWidth="1"/>
    <col min="2250" max="2250" width="11.42578125" style="389" customWidth="1"/>
    <col min="2251" max="2251" width="10.42578125" style="389" customWidth="1"/>
    <col min="2252" max="2252" width="11.7109375" style="389" customWidth="1"/>
    <col min="2253" max="2253" width="11.140625" style="389" customWidth="1"/>
    <col min="2254" max="2254" width="11.85546875" style="389" bestFit="1" customWidth="1"/>
    <col min="2255" max="2255" width="10.5703125" style="389" bestFit="1" customWidth="1"/>
    <col min="2256" max="2256" width="9.5703125" style="389" bestFit="1" customWidth="1"/>
    <col min="2257" max="2257" width="11.42578125" style="389" customWidth="1"/>
    <col min="2258" max="2258" width="10.5703125" style="389" customWidth="1"/>
    <col min="2259" max="2259" width="7.5703125" style="389" customWidth="1"/>
    <col min="2260" max="2260" width="9.5703125" style="389" bestFit="1" customWidth="1"/>
    <col min="2261" max="2261" width="11" style="389" bestFit="1" customWidth="1"/>
    <col min="2262" max="2262" width="10.140625" style="389" bestFit="1" customWidth="1"/>
    <col min="2263" max="2267" width="9.5703125" style="389" bestFit="1" customWidth="1"/>
    <col min="2268" max="2268" width="10.140625" style="389" bestFit="1" customWidth="1"/>
    <col min="2269" max="2270" width="9.5703125" style="389" bestFit="1" customWidth="1"/>
    <col min="2271" max="2271" width="10.28515625" style="389" customWidth="1"/>
    <col min="2272" max="2279" width="9.5703125" style="389" bestFit="1" customWidth="1"/>
    <col min="2280" max="2280" width="9.5703125" style="389" customWidth="1"/>
    <col min="2281" max="2287" width="9.5703125" style="389" bestFit="1" customWidth="1"/>
    <col min="2288" max="2288" width="9.42578125" style="389" customWidth="1"/>
    <col min="2289" max="2304" width="9.5703125" style="389" bestFit="1" customWidth="1"/>
    <col min="2305" max="2306" width="12.5703125" style="389" bestFit="1" customWidth="1"/>
    <col min="2307" max="2307" width="11.42578125" style="389" bestFit="1" customWidth="1"/>
    <col min="2308" max="2308" width="11" style="389" bestFit="1" customWidth="1"/>
    <col min="2309" max="2309" width="11.7109375" style="389" bestFit="1" customWidth="1"/>
    <col min="2310" max="2498" width="9.140625" style="389"/>
    <col min="2499" max="2499" width="6.7109375" style="389" customWidth="1"/>
    <col min="2500" max="2500" width="39.140625" style="389" customWidth="1"/>
    <col min="2501" max="2501" width="9.140625" style="389"/>
    <col min="2502" max="2502" width="8" style="389" customWidth="1"/>
    <col min="2503" max="2503" width="12.7109375" style="389" customWidth="1"/>
    <col min="2504" max="2504" width="12" style="389" customWidth="1"/>
    <col min="2505" max="2505" width="12.85546875" style="389" customWidth="1"/>
    <col min="2506" max="2506" width="11.42578125" style="389" customWidth="1"/>
    <col min="2507" max="2507" width="10.42578125" style="389" customWidth="1"/>
    <col min="2508" max="2508" width="11.7109375" style="389" customWidth="1"/>
    <col min="2509" max="2509" width="11.140625" style="389" customWidth="1"/>
    <col min="2510" max="2510" width="11.85546875" style="389" bestFit="1" customWidth="1"/>
    <col min="2511" max="2511" width="10.5703125" style="389" bestFit="1" customWidth="1"/>
    <col min="2512" max="2512" width="9.5703125" style="389" bestFit="1" customWidth="1"/>
    <col min="2513" max="2513" width="11.42578125" style="389" customWidth="1"/>
    <col min="2514" max="2514" width="10.5703125" style="389" customWidth="1"/>
    <col min="2515" max="2515" width="7.5703125" style="389" customWidth="1"/>
    <col min="2516" max="2516" width="9.5703125" style="389" bestFit="1" customWidth="1"/>
    <col min="2517" max="2517" width="11" style="389" bestFit="1" customWidth="1"/>
    <col min="2518" max="2518" width="10.140625" style="389" bestFit="1" customWidth="1"/>
    <col min="2519" max="2523" width="9.5703125" style="389" bestFit="1" customWidth="1"/>
    <col min="2524" max="2524" width="10.140625" style="389" bestFit="1" customWidth="1"/>
    <col min="2525" max="2526" width="9.5703125" style="389" bestFit="1" customWidth="1"/>
    <col min="2527" max="2527" width="10.28515625" style="389" customWidth="1"/>
    <col min="2528" max="2535" width="9.5703125" style="389" bestFit="1" customWidth="1"/>
    <col min="2536" max="2536" width="9.5703125" style="389" customWidth="1"/>
    <col min="2537" max="2543" width="9.5703125" style="389" bestFit="1" customWidth="1"/>
    <col min="2544" max="2544" width="9.42578125" style="389" customWidth="1"/>
    <col min="2545" max="2560" width="9.5703125" style="389" bestFit="1" customWidth="1"/>
    <col min="2561" max="2562" width="12.5703125" style="389" bestFit="1" customWidth="1"/>
    <col min="2563" max="2563" width="11.42578125" style="389" bestFit="1" customWidth="1"/>
    <col min="2564" max="2564" width="11" style="389" bestFit="1" customWidth="1"/>
    <col min="2565" max="2565" width="11.7109375" style="389" bestFit="1" customWidth="1"/>
    <col min="2566" max="2754" width="9.140625" style="389"/>
    <col min="2755" max="2755" width="6.7109375" style="389" customWidth="1"/>
    <col min="2756" max="2756" width="39.140625" style="389" customWidth="1"/>
    <col min="2757" max="2757" width="9.140625" style="389"/>
    <col min="2758" max="2758" width="8" style="389" customWidth="1"/>
    <col min="2759" max="2759" width="12.7109375" style="389" customWidth="1"/>
    <col min="2760" max="2760" width="12" style="389" customWidth="1"/>
    <col min="2761" max="2761" width="12.85546875" style="389" customWidth="1"/>
    <col min="2762" max="2762" width="11.42578125" style="389" customWidth="1"/>
    <col min="2763" max="2763" width="10.42578125" style="389" customWidth="1"/>
    <col min="2764" max="2764" width="11.7109375" style="389" customWidth="1"/>
    <col min="2765" max="2765" width="11.140625" style="389" customWidth="1"/>
    <col min="2766" max="2766" width="11.85546875" style="389" bestFit="1" customWidth="1"/>
    <col min="2767" max="2767" width="10.5703125" style="389" bestFit="1" customWidth="1"/>
    <col min="2768" max="2768" width="9.5703125" style="389" bestFit="1" customWidth="1"/>
    <col min="2769" max="2769" width="11.42578125" style="389" customWidth="1"/>
    <col min="2770" max="2770" width="10.5703125" style="389" customWidth="1"/>
    <col min="2771" max="2771" width="7.5703125" style="389" customWidth="1"/>
    <col min="2772" max="2772" width="9.5703125" style="389" bestFit="1" customWidth="1"/>
    <col min="2773" max="2773" width="11" style="389" bestFit="1" customWidth="1"/>
    <col min="2774" max="2774" width="10.140625" style="389" bestFit="1" customWidth="1"/>
    <col min="2775" max="2779" width="9.5703125" style="389" bestFit="1" customWidth="1"/>
    <col min="2780" max="2780" width="10.140625" style="389" bestFit="1" customWidth="1"/>
    <col min="2781" max="2782" width="9.5703125" style="389" bestFit="1" customWidth="1"/>
    <col min="2783" max="2783" width="10.28515625" style="389" customWidth="1"/>
    <col min="2784" max="2791" width="9.5703125" style="389" bestFit="1" customWidth="1"/>
    <col min="2792" max="2792" width="9.5703125" style="389" customWidth="1"/>
    <col min="2793" max="2799" width="9.5703125" style="389" bestFit="1" customWidth="1"/>
    <col min="2800" max="2800" width="9.42578125" style="389" customWidth="1"/>
    <col min="2801" max="2816" width="9.5703125" style="389" bestFit="1" customWidth="1"/>
    <col min="2817" max="2818" width="12.5703125" style="389" bestFit="1" customWidth="1"/>
    <col min="2819" max="2819" width="11.42578125" style="389" bestFit="1" customWidth="1"/>
    <col min="2820" max="2820" width="11" style="389" bestFit="1" customWidth="1"/>
    <col min="2821" max="2821" width="11.7109375" style="389" bestFit="1" customWidth="1"/>
    <col min="2822" max="3010" width="9.140625" style="389"/>
    <col min="3011" max="3011" width="6.7109375" style="389" customWidth="1"/>
    <col min="3012" max="3012" width="39.140625" style="389" customWidth="1"/>
    <col min="3013" max="3013" width="9.140625" style="389"/>
    <col min="3014" max="3014" width="8" style="389" customWidth="1"/>
    <col min="3015" max="3015" width="12.7109375" style="389" customWidth="1"/>
    <col min="3016" max="3016" width="12" style="389" customWidth="1"/>
    <col min="3017" max="3017" width="12.85546875" style="389" customWidth="1"/>
    <col min="3018" max="3018" width="11.42578125" style="389" customWidth="1"/>
    <col min="3019" max="3019" width="10.42578125" style="389" customWidth="1"/>
    <col min="3020" max="3020" width="11.7109375" style="389" customWidth="1"/>
    <col min="3021" max="3021" width="11.140625" style="389" customWidth="1"/>
    <col min="3022" max="3022" width="11.85546875" style="389" bestFit="1" customWidth="1"/>
    <col min="3023" max="3023" width="10.5703125" style="389" bestFit="1" customWidth="1"/>
    <col min="3024" max="3024" width="9.5703125" style="389" bestFit="1" customWidth="1"/>
    <col min="3025" max="3025" width="11.42578125" style="389" customWidth="1"/>
    <col min="3026" max="3026" width="10.5703125" style="389" customWidth="1"/>
    <col min="3027" max="3027" width="7.5703125" style="389" customWidth="1"/>
    <col min="3028" max="3028" width="9.5703125" style="389" bestFit="1" customWidth="1"/>
    <col min="3029" max="3029" width="11" style="389" bestFit="1" customWidth="1"/>
    <col min="3030" max="3030" width="10.140625" style="389" bestFit="1" customWidth="1"/>
    <col min="3031" max="3035" width="9.5703125" style="389" bestFit="1" customWidth="1"/>
    <col min="3036" max="3036" width="10.140625" style="389" bestFit="1" customWidth="1"/>
    <col min="3037" max="3038" width="9.5703125" style="389" bestFit="1" customWidth="1"/>
    <col min="3039" max="3039" width="10.28515625" style="389" customWidth="1"/>
    <col min="3040" max="3047" width="9.5703125" style="389" bestFit="1" customWidth="1"/>
    <col min="3048" max="3048" width="9.5703125" style="389" customWidth="1"/>
    <col min="3049" max="3055" width="9.5703125" style="389" bestFit="1" customWidth="1"/>
    <col min="3056" max="3056" width="9.42578125" style="389" customWidth="1"/>
    <col min="3057" max="3072" width="9.5703125" style="389" bestFit="1" customWidth="1"/>
    <col min="3073" max="3074" width="12.5703125" style="389" bestFit="1" customWidth="1"/>
    <col min="3075" max="3075" width="11.42578125" style="389" bestFit="1" customWidth="1"/>
    <col min="3076" max="3076" width="11" style="389" bestFit="1" customWidth="1"/>
    <col min="3077" max="3077" width="11.7109375" style="389" bestFit="1" customWidth="1"/>
    <col min="3078" max="3266" width="9.140625" style="389"/>
    <col min="3267" max="3267" width="6.7109375" style="389" customWidth="1"/>
    <col min="3268" max="3268" width="39.140625" style="389" customWidth="1"/>
    <col min="3269" max="3269" width="9.140625" style="389"/>
    <col min="3270" max="3270" width="8" style="389" customWidth="1"/>
    <col min="3271" max="3271" width="12.7109375" style="389" customWidth="1"/>
    <col min="3272" max="3272" width="12" style="389" customWidth="1"/>
    <col min="3273" max="3273" width="12.85546875" style="389" customWidth="1"/>
    <col min="3274" max="3274" width="11.42578125" style="389" customWidth="1"/>
    <col min="3275" max="3275" width="10.42578125" style="389" customWidth="1"/>
    <col min="3276" max="3276" width="11.7109375" style="389" customWidth="1"/>
    <col min="3277" max="3277" width="11.140625" style="389" customWidth="1"/>
    <col min="3278" max="3278" width="11.85546875" style="389" bestFit="1" customWidth="1"/>
    <col min="3279" max="3279" width="10.5703125" style="389" bestFit="1" customWidth="1"/>
    <col min="3280" max="3280" width="9.5703125" style="389" bestFit="1" customWidth="1"/>
    <col min="3281" max="3281" width="11.42578125" style="389" customWidth="1"/>
    <col min="3282" max="3282" width="10.5703125" style="389" customWidth="1"/>
    <col min="3283" max="3283" width="7.5703125" style="389" customWidth="1"/>
    <col min="3284" max="3284" width="9.5703125" style="389" bestFit="1" customWidth="1"/>
    <col min="3285" max="3285" width="11" style="389" bestFit="1" customWidth="1"/>
    <col min="3286" max="3286" width="10.140625" style="389" bestFit="1" customWidth="1"/>
    <col min="3287" max="3291" width="9.5703125" style="389" bestFit="1" customWidth="1"/>
    <col min="3292" max="3292" width="10.140625" style="389" bestFit="1" customWidth="1"/>
    <col min="3293" max="3294" width="9.5703125" style="389" bestFit="1" customWidth="1"/>
    <col min="3295" max="3295" width="10.28515625" style="389" customWidth="1"/>
    <col min="3296" max="3303" width="9.5703125" style="389" bestFit="1" customWidth="1"/>
    <col min="3304" max="3304" width="9.5703125" style="389" customWidth="1"/>
    <col min="3305" max="3311" width="9.5703125" style="389" bestFit="1" customWidth="1"/>
    <col min="3312" max="3312" width="9.42578125" style="389" customWidth="1"/>
    <col min="3313" max="3328" width="9.5703125" style="389" bestFit="1" customWidth="1"/>
    <col min="3329" max="3330" width="12.5703125" style="389" bestFit="1" customWidth="1"/>
    <col min="3331" max="3331" width="11.42578125" style="389" bestFit="1" customWidth="1"/>
    <col min="3332" max="3332" width="11" style="389" bestFit="1" customWidth="1"/>
    <col min="3333" max="3333" width="11.7109375" style="389" bestFit="1" customWidth="1"/>
    <col min="3334" max="3522" width="9.140625" style="389"/>
    <col min="3523" max="3523" width="6.7109375" style="389" customWidth="1"/>
    <col min="3524" max="3524" width="39.140625" style="389" customWidth="1"/>
    <col min="3525" max="3525" width="9.140625" style="389"/>
    <col min="3526" max="3526" width="8" style="389" customWidth="1"/>
    <col min="3527" max="3527" width="12.7109375" style="389" customWidth="1"/>
    <col min="3528" max="3528" width="12" style="389" customWidth="1"/>
    <col min="3529" max="3529" width="12.85546875" style="389" customWidth="1"/>
    <col min="3530" max="3530" width="11.42578125" style="389" customWidth="1"/>
    <col min="3531" max="3531" width="10.42578125" style="389" customWidth="1"/>
    <col min="3532" max="3532" width="11.7109375" style="389" customWidth="1"/>
    <col min="3533" max="3533" width="11.140625" style="389" customWidth="1"/>
    <col min="3534" max="3534" width="11.85546875" style="389" bestFit="1" customWidth="1"/>
    <col min="3535" max="3535" width="10.5703125" style="389" bestFit="1" customWidth="1"/>
    <col min="3536" max="3536" width="9.5703125" style="389" bestFit="1" customWidth="1"/>
    <col min="3537" max="3537" width="11.42578125" style="389" customWidth="1"/>
    <col min="3538" max="3538" width="10.5703125" style="389" customWidth="1"/>
    <col min="3539" max="3539" width="7.5703125" style="389" customWidth="1"/>
    <col min="3540" max="3540" width="9.5703125" style="389" bestFit="1" customWidth="1"/>
    <col min="3541" max="3541" width="11" style="389" bestFit="1" customWidth="1"/>
    <col min="3542" max="3542" width="10.140625" style="389" bestFit="1" customWidth="1"/>
    <col min="3543" max="3547" width="9.5703125" style="389" bestFit="1" customWidth="1"/>
    <col min="3548" max="3548" width="10.140625" style="389" bestFit="1" customWidth="1"/>
    <col min="3549" max="3550" width="9.5703125" style="389" bestFit="1" customWidth="1"/>
    <col min="3551" max="3551" width="10.28515625" style="389" customWidth="1"/>
    <col min="3552" max="3559" width="9.5703125" style="389" bestFit="1" customWidth="1"/>
    <col min="3560" max="3560" width="9.5703125" style="389" customWidth="1"/>
    <col min="3561" max="3567" width="9.5703125" style="389" bestFit="1" customWidth="1"/>
    <col min="3568" max="3568" width="9.42578125" style="389" customWidth="1"/>
    <col min="3569" max="3584" width="9.5703125" style="389" bestFit="1" customWidth="1"/>
    <col min="3585" max="3586" width="12.5703125" style="389" bestFit="1" customWidth="1"/>
    <col min="3587" max="3587" width="11.42578125" style="389" bestFit="1" customWidth="1"/>
    <col min="3588" max="3588" width="11" style="389" bestFit="1" customWidth="1"/>
    <col min="3589" max="3589" width="11.7109375" style="389" bestFit="1" customWidth="1"/>
    <col min="3590" max="3778" width="9.140625" style="389"/>
    <col min="3779" max="3779" width="6.7109375" style="389" customWidth="1"/>
    <col min="3780" max="3780" width="39.140625" style="389" customWidth="1"/>
    <col min="3781" max="3781" width="9.140625" style="389"/>
    <col min="3782" max="3782" width="8" style="389" customWidth="1"/>
    <col min="3783" max="3783" width="12.7109375" style="389" customWidth="1"/>
    <col min="3784" max="3784" width="12" style="389" customWidth="1"/>
    <col min="3785" max="3785" width="12.85546875" style="389" customWidth="1"/>
    <col min="3786" max="3786" width="11.42578125" style="389" customWidth="1"/>
    <col min="3787" max="3787" width="10.42578125" style="389" customWidth="1"/>
    <col min="3788" max="3788" width="11.7109375" style="389" customWidth="1"/>
    <col min="3789" max="3789" width="11.140625" style="389" customWidth="1"/>
    <col min="3790" max="3790" width="11.85546875" style="389" bestFit="1" customWidth="1"/>
    <col min="3791" max="3791" width="10.5703125" style="389" bestFit="1" customWidth="1"/>
    <col min="3792" max="3792" width="9.5703125" style="389" bestFit="1" customWidth="1"/>
    <col min="3793" max="3793" width="11.42578125" style="389" customWidth="1"/>
    <col min="3794" max="3794" width="10.5703125" style="389" customWidth="1"/>
    <col min="3795" max="3795" width="7.5703125" style="389" customWidth="1"/>
    <col min="3796" max="3796" width="9.5703125" style="389" bestFit="1" customWidth="1"/>
    <col min="3797" max="3797" width="11" style="389" bestFit="1" customWidth="1"/>
    <col min="3798" max="3798" width="10.140625" style="389" bestFit="1" customWidth="1"/>
    <col min="3799" max="3803" width="9.5703125" style="389" bestFit="1" customWidth="1"/>
    <col min="3804" max="3804" width="10.140625" style="389" bestFit="1" customWidth="1"/>
    <col min="3805" max="3806" width="9.5703125" style="389" bestFit="1" customWidth="1"/>
    <col min="3807" max="3807" width="10.28515625" style="389" customWidth="1"/>
    <col min="3808" max="3815" width="9.5703125" style="389" bestFit="1" customWidth="1"/>
    <col min="3816" max="3816" width="9.5703125" style="389" customWidth="1"/>
    <col min="3817" max="3823" width="9.5703125" style="389" bestFit="1" customWidth="1"/>
    <col min="3824" max="3824" width="9.42578125" style="389" customWidth="1"/>
    <col min="3825" max="3840" width="9.5703125" style="389" bestFit="1" customWidth="1"/>
    <col min="3841" max="3842" width="12.5703125" style="389" bestFit="1" customWidth="1"/>
    <col min="3843" max="3843" width="11.42578125" style="389" bestFit="1" customWidth="1"/>
    <col min="3844" max="3844" width="11" style="389" bestFit="1" customWidth="1"/>
    <col min="3845" max="3845" width="11.7109375" style="389" bestFit="1" customWidth="1"/>
    <col min="3846" max="4034" width="9.140625" style="389"/>
    <col min="4035" max="4035" width="6.7109375" style="389" customWidth="1"/>
    <col min="4036" max="4036" width="39.140625" style="389" customWidth="1"/>
    <col min="4037" max="4037" width="9.140625" style="389"/>
    <col min="4038" max="4038" width="8" style="389" customWidth="1"/>
    <col min="4039" max="4039" width="12.7109375" style="389" customWidth="1"/>
    <col min="4040" max="4040" width="12" style="389" customWidth="1"/>
    <col min="4041" max="4041" width="12.85546875" style="389" customWidth="1"/>
    <col min="4042" max="4042" width="11.42578125" style="389" customWidth="1"/>
    <col min="4043" max="4043" width="10.42578125" style="389" customWidth="1"/>
    <col min="4044" max="4044" width="11.7109375" style="389" customWidth="1"/>
    <col min="4045" max="4045" width="11.140625" style="389" customWidth="1"/>
    <col min="4046" max="4046" width="11.85546875" style="389" bestFit="1" customWidth="1"/>
    <col min="4047" max="4047" width="10.5703125" style="389" bestFit="1" customWidth="1"/>
    <col min="4048" max="4048" width="9.5703125" style="389" bestFit="1" customWidth="1"/>
    <col min="4049" max="4049" width="11.42578125" style="389" customWidth="1"/>
    <col min="4050" max="4050" width="10.5703125" style="389" customWidth="1"/>
    <col min="4051" max="4051" width="7.5703125" style="389" customWidth="1"/>
    <col min="4052" max="4052" width="9.5703125" style="389" bestFit="1" customWidth="1"/>
    <col min="4053" max="4053" width="11" style="389" bestFit="1" customWidth="1"/>
    <col min="4054" max="4054" width="10.140625" style="389" bestFit="1" customWidth="1"/>
    <col min="4055" max="4059" width="9.5703125" style="389" bestFit="1" customWidth="1"/>
    <col min="4060" max="4060" width="10.140625" style="389" bestFit="1" customWidth="1"/>
    <col min="4061" max="4062" width="9.5703125" style="389" bestFit="1" customWidth="1"/>
    <col min="4063" max="4063" width="10.28515625" style="389" customWidth="1"/>
    <col min="4064" max="4071" width="9.5703125" style="389" bestFit="1" customWidth="1"/>
    <col min="4072" max="4072" width="9.5703125" style="389" customWidth="1"/>
    <col min="4073" max="4079" width="9.5703125" style="389" bestFit="1" customWidth="1"/>
    <col min="4080" max="4080" width="9.42578125" style="389" customWidth="1"/>
    <col min="4081" max="4096" width="9.5703125" style="389" bestFit="1" customWidth="1"/>
    <col min="4097" max="4098" width="12.5703125" style="389" bestFit="1" customWidth="1"/>
    <col min="4099" max="4099" width="11.42578125" style="389" bestFit="1" customWidth="1"/>
    <col min="4100" max="4100" width="11" style="389" bestFit="1" customWidth="1"/>
    <col min="4101" max="4101" width="11.7109375" style="389" bestFit="1" customWidth="1"/>
    <col min="4102" max="4290" width="9.140625" style="389"/>
    <col min="4291" max="4291" width="6.7109375" style="389" customWidth="1"/>
    <col min="4292" max="4292" width="39.140625" style="389" customWidth="1"/>
    <col min="4293" max="4293" width="9.140625" style="389"/>
    <col min="4294" max="4294" width="8" style="389" customWidth="1"/>
    <col min="4295" max="4295" width="12.7109375" style="389" customWidth="1"/>
    <col min="4296" max="4296" width="12" style="389" customWidth="1"/>
    <col min="4297" max="4297" width="12.85546875" style="389" customWidth="1"/>
    <col min="4298" max="4298" width="11.42578125" style="389" customWidth="1"/>
    <col min="4299" max="4299" width="10.42578125" style="389" customWidth="1"/>
    <col min="4300" max="4300" width="11.7109375" style="389" customWidth="1"/>
    <col min="4301" max="4301" width="11.140625" style="389" customWidth="1"/>
    <col min="4302" max="4302" width="11.85546875" style="389" bestFit="1" customWidth="1"/>
    <col min="4303" max="4303" width="10.5703125" style="389" bestFit="1" customWidth="1"/>
    <col min="4304" max="4304" width="9.5703125" style="389" bestFit="1" customWidth="1"/>
    <col min="4305" max="4305" width="11.42578125" style="389" customWidth="1"/>
    <col min="4306" max="4306" width="10.5703125" style="389" customWidth="1"/>
    <col min="4307" max="4307" width="7.5703125" style="389" customWidth="1"/>
    <col min="4308" max="4308" width="9.5703125" style="389" bestFit="1" customWidth="1"/>
    <col min="4309" max="4309" width="11" style="389" bestFit="1" customWidth="1"/>
    <col min="4310" max="4310" width="10.140625" style="389" bestFit="1" customWidth="1"/>
    <col min="4311" max="4315" width="9.5703125" style="389" bestFit="1" customWidth="1"/>
    <col min="4316" max="4316" width="10.140625" style="389" bestFit="1" customWidth="1"/>
    <col min="4317" max="4318" width="9.5703125" style="389" bestFit="1" customWidth="1"/>
    <col min="4319" max="4319" width="10.28515625" style="389" customWidth="1"/>
    <col min="4320" max="4327" width="9.5703125" style="389" bestFit="1" customWidth="1"/>
    <col min="4328" max="4328" width="9.5703125" style="389" customWidth="1"/>
    <col min="4329" max="4335" width="9.5703125" style="389" bestFit="1" customWidth="1"/>
    <col min="4336" max="4336" width="9.42578125" style="389" customWidth="1"/>
    <col min="4337" max="4352" width="9.5703125" style="389" bestFit="1" customWidth="1"/>
    <col min="4353" max="4354" width="12.5703125" style="389" bestFit="1" customWidth="1"/>
    <col min="4355" max="4355" width="11.42578125" style="389" bestFit="1" customWidth="1"/>
    <col min="4356" max="4356" width="11" style="389" bestFit="1" customWidth="1"/>
    <col min="4357" max="4357" width="11.7109375" style="389" bestFit="1" customWidth="1"/>
    <col min="4358" max="4546" width="9.140625" style="389"/>
    <col min="4547" max="4547" width="6.7109375" style="389" customWidth="1"/>
    <col min="4548" max="4548" width="39.140625" style="389" customWidth="1"/>
    <col min="4549" max="4549" width="9.140625" style="389"/>
    <col min="4550" max="4550" width="8" style="389" customWidth="1"/>
    <col min="4551" max="4551" width="12.7109375" style="389" customWidth="1"/>
    <col min="4552" max="4552" width="12" style="389" customWidth="1"/>
    <col min="4553" max="4553" width="12.85546875" style="389" customWidth="1"/>
    <col min="4554" max="4554" width="11.42578125" style="389" customWidth="1"/>
    <col min="4555" max="4555" width="10.42578125" style="389" customWidth="1"/>
    <col min="4556" max="4556" width="11.7109375" style="389" customWidth="1"/>
    <col min="4557" max="4557" width="11.140625" style="389" customWidth="1"/>
    <col min="4558" max="4558" width="11.85546875" style="389" bestFit="1" customWidth="1"/>
    <col min="4559" max="4559" width="10.5703125" style="389" bestFit="1" customWidth="1"/>
    <col min="4560" max="4560" width="9.5703125" style="389" bestFit="1" customWidth="1"/>
    <col min="4561" max="4561" width="11.42578125" style="389" customWidth="1"/>
    <col min="4562" max="4562" width="10.5703125" style="389" customWidth="1"/>
    <col min="4563" max="4563" width="7.5703125" style="389" customWidth="1"/>
    <col min="4564" max="4564" width="9.5703125" style="389" bestFit="1" customWidth="1"/>
    <col min="4565" max="4565" width="11" style="389" bestFit="1" customWidth="1"/>
    <col min="4566" max="4566" width="10.140625" style="389" bestFit="1" customWidth="1"/>
    <col min="4567" max="4571" width="9.5703125" style="389" bestFit="1" customWidth="1"/>
    <col min="4572" max="4572" width="10.140625" style="389" bestFit="1" customWidth="1"/>
    <col min="4573" max="4574" width="9.5703125" style="389" bestFit="1" customWidth="1"/>
    <col min="4575" max="4575" width="10.28515625" style="389" customWidth="1"/>
    <col min="4576" max="4583" width="9.5703125" style="389" bestFit="1" customWidth="1"/>
    <col min="4584" max="4584" width="9.5703125" style="389" customWidth="1"/>
    <col min="4585" max="4591" width="9.5703125" style="389" bestFit="1" customWidth="1"/>
    <col min="4592" max="4592" width="9.42578125" style="389" customWidth="1"/>
    <col min="4593" max="4608" width="9.5703125" style="389" bestFit="1" customWidth="1"/>
    <col min="4609" max="4610" width="12.5703125" style="389" bestFit="1" customWidth="1"/>
    <col min="4611" max="4611" width="11.42578125" style="389" bestFit="1" customWidth="1"/>
    <col min="4612" max="4612" width="11" style="389" bestFit="1" customWidth="1"/>
    <col min="4613" max="4613" width="11.7109375" style="389" bestFit="1" customWidth="1"/>
    <col min="4614" max="4802" width="9.140625" style="389"/>
    <col min="4803" max="4803" width="6.7109375" style="389" customWidth="1"/>
    <col min="4804" max="4804" width="39.140625" style="389" customWidth="1"/>
    <col min="4805" max="4805" width="9.140625" style="389"/>
    <col min="4806" max="4806" width="8" style="389" customWidth="1"/>
    <col min="4807" max="4807" width="12.7109375" style="389" customWidth="1"/>
    <col min="4808" max="4808" width="12" style="389" customWidth="1"/>
    <col min="4809" max="4809" width="12.85546875" style="389" customWidth="1"/>
    <col min="4810" max="4810" width="11.42578125" style="389" customWidth="1"/>
    <col min="4811" max="4811" width="10.42578125" style="389" customWidth="1"/>
    <col min="4812" max="4812" width="11.7109375" style="389" customWidth="1"/>
    <col min="4813" max="4813" width="11.140625" style="389" customWidth="1"/>
    <col min="4814" max="4814" width="11.85546875" style="389" bestFit="1" customWidth="1"/>
    <col min="4815" max="4815" width="10.5703125" style="389" bestFit="1" customWidth="1"/>
    <col min="4816" max="4816" width="9.5703125" style="389" bestFit="1" customWidth="1"/>
    <col min="4817" max="4817" width="11.42578125" style="389" customWidth="1"/>
    <col min="4818" max="4818" width="10.5703125" style="389" customWidth="1"/>
    <col min="4819" max="4819" width="7.5703125" style="389" customWidth="1"/>
    <col min="4820" max="4820" width="9.5703125" style="389" bestFit="1" customWidth="1"/>
    <col min="4821" max="4821" width="11" style="389" bestFit="1" customWidth="1"/>
    <col min="4822" max="4822" width="10.140625" style="389" bestFit="1" customWidth="1"/>
    <col min="4823" max="4827" width="9.5703125" style="389" bestFit="1" customWidth="1"/>
    <col min="4828" max="4828" width="10.140625" style="389" bestFit="1" customWidth="1"/>
    <col min="4829" max="4830" width="9.5703125" style="389" bestFit="1" customWidth="1"/>
    <col min="4831" max="4831" width="10.28515625" style="389" customWidth="1"/>
    <col min="4832" max="4839" width="9.5703125" style="389" bestFit="1" customWidth="1"/>
    <col min="4840" max="4840" width="9.5703125" style="389" customWidth="1"/>
    <col min="4841" max="4847" width="9.5703125" style="389" bestFit="1" customWidth="1"/>
    <col min="4848" max="4848" width="9.42578125" style="389" customWidth="1"/>
    <col min="4849" max="4864" width="9.5703125" style="389" bestFit="1" customWidth="1"/>
    <col min="4865" max="4866" width="12.5703125" style="389" bestFit="1" customWidth="1"/>
    <col min="4867" max="4867" width="11.42578125" style="389" bestFit="1" customWidth="1"/>
    <col min="4868" max="4868" width="11" style="389" bestFit="1" customWidth="1"/>
    <col min="4869" max="4869" width="11.7109375" style="389" bestFit="1" customWidth="1"/>
    <col min="4870" max="5058" width="9.140625" style="389"/>
    <col min="5059" max="5059" width="6.7109375" style="389" customWidth="1"/>
    <col min="5060" max="5060" width="39.140625" style="389" customWidth="1"/>
    <col min="5061" max="5061" width="9.140625" style="389"/>
    <col min="5062" max="5062" width="8" style="389" customWidth="1"/>
    <col min="5063" max="5063" width="12.7109375" style="389" customWidth="1"/>
    <col min="5064" max="5064" width="12" style="389" customWidth="1"/>
    <col min="5065" max="5065" width="12.85546875" style="389" customWidth="1"/>
    <col min="5066" max="5066" width="11.42578125" style="389" customWidth="1"/>
    <col min="5067" max="5067" width="10.42578125" style="389" customWidth="1"/>
    <col min="5068" max="5068" width="11.7109375" style="389" customWidth="1"/>
    <col min="5069" max="5069" width="11.140625" style="389" customWidth="1"/>
    <col min="5070" max="5070" width="11.85546875" style="389" bestFit="1" customWidth="1"/>
    <col min="5071" max="5071" width="10.5703125" style="389" bestFit="1" customWidth="1"/>
    <col min="5072" max="5072" width="9.5703125" style="389" bestFit="1" customWidth="1"/>
    <col min="5073" max="5073" width="11.42578125" style="389" customWidth="1"/>
    <col min="5074" max="5074" width="10.5703125" style="389" customWidth="1"/>
    <col min="5075" max="5075" width="7.5703125" style="389" customWidth="1"/>
    <col min="5076" max="5076" width="9.5703125" style="389" bestFit="1" customWidth="1"/>
    <col min="5077" max="5077" width="11" style="389" bestFit="1" customWidth="1"/>
    <col min="5078" max="5078" width="10.140625" style="389" bestFit="1" customWidth="1"/>
    <col min="5079" max="5083" width="9.5703125" style="389" bestFit="1" customWidth="1"/>
    <col min="5084" max="5084" width="10.140625" style="389" bestFit="1" customWidth="1"/>
    <col min="5085" max="5086" width="9.5703125" style="389" bestFit="1" customWidth="1"/>
    <col min="5087" max="5087" width="10.28515625" style="389" customWidth="1"/>
    <col min="5088" max="5095" width="9.5703125" style="389" bestFit="1" customWidth="1"/>
    <col min="5096" max="5096" width="9.5703125" style="389" customWidth="1"/>
    <col min="5097" max="5103" width="9.5703125" style="389" bestFit="1" customWidth="1"/>
    <col min="5104" max="5104" width="9.42578125" style="389" customWidth="1"/>
    <col min="5105" max="5120" width="9.5703125" style="389" bestFit="1" customWidth="1"/>
    <col min="5121" max="5122" width="12.5703125" style="389" bestFit="1" customWidth="1"/>
    <col min="5123" max="5123" width="11.42578125" style="389" bestFit="1" customWidth="1"/>
    <col min="5124" max="5124" width="11" style="389" bestFit="1" customWidth="1"/>
    <col min="5125" max="5125" width="11.7109375" style="389" bestFit="1" customWidth="1"/>
    <col min="5126" max="5314" width="9.140625" style="389"/>
    <col min="5315" max="5315" width="6.7109375" style="389" customWidth="1"/>
    <col min="5316" max="5316" width="39.140625" style="389" customWidth="1"/>
    <col min="5317" max="5317" width="9.140625" style="389"/>
    <col min="5318" max="5318" width="8" style="389" customWidth="1"/>
    <col min="5319" max="5319" width="12.7109375" style="389" customWidth="1"/>
    <col min="5320" max="5320" width="12" style="389" customWidth="1"/>
    <col min="5321" max="5321" width="12.85546875" style="389" customWidth="1"/>
    <col min="5322" max="5322" width="11.42578125" style="389" customWidth="1"/>
    <col min="5323" max="5323" width="10.42578125" style="389" customWidth="1"/>
    <col min="5324" max="5324" width="11.7109375" style="389" customWidth="1"/>
    <col min="5325" max="5325" width="11.140625" style="389" customWidth="1"/>
    <col min="5326" max="5326" width="11.85546875" style="389" bestFit="1" customWidth="1"/>
    <col min="5327" max="5327" width="10.5703125" style="389" bestFit="1" customWidth="1"/>
    <col min="5328" max="5328" width="9.5703125" style="389" bestFit="1" customWidth="1"/>
    <col min="5329" max="5329" width="11.42578125" style="389" customWidth="1"/>
    <col min="5330" max="5330" width="10.5703125" style="389" customWidth="1"/>
    <col min="5331" max="5331" width="7.5703125" style="389" customWidth="1"/>
    <col min="5332" max="5332" width="9.5703125" style="389" bestFit="1" customWidth="1"/>
    <col min="5333" max="5333" width="11" style="389" bestFit="1" customWidth="1"/>
    <col min="5334" max="5334" width="10.140625" style="389" bestFit="1" customWidth="1"/>
    <col min="5335" max="5339" width="9.5703125" style="389" bestFit="1" customWidth="1"/>
    <col min="5340" max="5340" width="10.140625" style="389" bestFit="1" customWidth="1"/>
    <col min="5341" max="5342" width="9.5703125" style="389" bestFit="1" customWidth="1"/>
    <col min="5343" max="5343" width="10.28515625" style="389" customWidth="1"/>
    <col min="5344" max="5351" width="9.5703125" style="389" bestFit="1" customWidth="1"/>
    <col min="5352" max="5352" width="9.5703125" style="389" customWidth="1"/>
    <col min="5353" max="5359" width="9.5703125" style="389" bestFit="1" customWidth="1"/>
    <col min="5360" max="5360" width="9.42578125" style="389" customWidth="1"/>
    <col min="5361" max="5376" width="9.5703125" style="389" bestFit="1" customWidth="1"/>
    <col min="5377" max="5378" width="12.5703125" style="389" bestFit="1" customWidth="1"/>
    <col min="5379" max="5379" width="11.42578125" style="389" bestFit="1" customWidth="1"/>
    <col min="5380" max="5380" width="11" style="389" bestFit="1" customWidth="1"/>
    <col min="5381" max="5381" width="11.7109375" style="389" bestFit="1" customWidth="1"/>
    <col min="5382" max="5570" width="9.140625" style="389"/>
    <col min="5571" max="5571" width="6.7109375" style="389" customWidth="1"/>
    <col min="5572" max="5572" width="39.140625" style="389" customWidth="1"/>
    <col min="5573" max="5573" width="9.140625" style="389"/>
    <col min="5574" max="5574" width="8" style="389" customWidth="1"/>
    <col min="5575" max="5575" width="12.7109375" style="389" customWidth="1"/>
    <col min="5576" max="5576" width="12" style="389" customWidth="1"/>
    <col min="5577" max="5577" width="12.85546875" style="389" customWidth="1"/>
    <col min="5578" max="5578" width="11.42578125" style="389" customWidth="1"/>
    <col min="5579" max="5579" width="10.42578125" style="389" customWidth="1"/>
    <col min="5580" max="5580" width="11.7109375" style="389" customWidth="1"/>
    <col min="5581" max="5581" width="11.140625" style="389" customWidth="1"/>
    <col min="5582" max="5582" width="11.85546875" style="389" bestFit="1" customWidth="1"/>
    <col min="5583" max="5583" width="10.5703125" style="389" bestFit="1" customWidth="1"/>
    <col min="5584" max="5584" width="9.5703125" style="389" bestFit="1" customWidth="1"/>
    <col min="5585" max="5585" width="11.42578125" style="389" customWidth="1"/>
    <col min="5586" max="5586" width="10.5703125" style="389" customWidth="1"/>
    <col min="5587" max="5587" width="7.5703125" style="389" customWidth="1"/>
    <col min="5588" max="5588" width="9.5703125" style="389" bestFit="1" customWidth="1"/>
    <col min="5589" max="5589" width="11" style="389" bestFit="1" customWidth="1"/>
    <col min="5590" max="5590" width="10.140625" style="389" bestFit="1" customWidth="1"/>
    <col min="5591" max="5595" width="9.5703125" style="389" bestFit="1" customWidth="1"/>
    <col min="5596" max="5596" width="10.140625" style="389" bestFit="1" customWidth="1"/>
    <col min="5597" max="5598" width="9.5703125" style="389" bestFit="1" customWidth="1"/>
    <col min="5599" max="5599" width="10.28515625" style="389" customWidth="1"/>
    <col min="5600" max="5607" width="9.5703125" style="389" bestFit="1" customWidth="1"/>
    <col min="5608" max="5608" width="9.5703125" style="389" customWidth="1"/>
    <col min="5609" max="5615" width="9.5703125" style="389" bestFit="1" customWidth="1"/>
    <col min="5616" max="5616" width="9.42578125" style="389" customWidth="1"/>
    <col min="5617" max="5632" width="9.5703125" style="389" bestFit="1" customWidth="1"/>
    <col min="5633" max="5634" width="12.5703125" style="389" bestFit="1" customWidth="1"/>
    <col min="5635" max="5635" width="11.42578125" style="389" bestFit="1" customWidth="1"/>
    <col min="5636" max="5636" width="11" style="389" bestFit="1" customWidth="1"/>
    <col min="5637" max="5637" width="11.7109375" style="389" bestFit="1" customWidth="1"/>
    <col min="5638" max="5826" width="9.140625" style="389"/>
    <col min="5827" max="5827" width="6.7109375" style="389" customWidth="1"/>
    <col min="5828" max="5828" width="39.140625" style="389" customWidth="1"/>
    <col min="5829" max="5829" width="9.140625" style="389"/>
    <col min="5830" max="5830" width="8" style="389" customWidth="1"/>
    <col min="5831" max="5831" width="12.7109375" style="389" customWidth="1"/>
    <col min="5832" max="5832" width="12" style="389" customWidth="1"/>
    <col min="5833" max="5833" width="12.85546875" style="389" customWidth="1"/>
    <col min="5834" max="5834" width="11.42578125" style="389" customWidth="1"/>
    <col min="5835" max="5835" width="10.42578125" style="389" customWidth="1"/>
    <col min="5836" max="5836" width="11.7109375" style="389" customWidth="1"/>
    <col min="5837" max="5837" width="11.140625" style="389" customWidth="1"/>
    <col min="5838" max="5838" width="11.85546875" style="389" bestFit="1" customWidth="1"/>
    <col min="5839" max="5839" width="10.5703125" style="389" bestFit="1" customWidth="1"/>
    <col min="5840" max="5840" width="9.5703125" style="389" bestFit="1" customWidth="1"/>
    <col min="5841" max="5841" width="11.42578125" style="389" customWidth="1"/>
    <col min="5842" max="5842" width="10.5703125" style="389" customWidth="1"/>
    <col min="5843" max="5843" width="7.5703125" style="389" customWidth="1"/>
    <col min="5844" max="5844" width="9.5703125" style="389" bestFit="1" customWidth="1"/>
    <col min="5845" max="5845" width="11" style="389" bestFit="1" customWidth="1"/>
    <col min="5846" max="5846" width="10.140625" style="389" bestFit="1" customWidth="1"/>
    <col min="5847" max="5851" width="9.5703125" style="389" bestFit="1" customWidth="1"/>
    <col min="5852" max="5852" width="10.140625" style="389" bestFit="1" customWidth="1"/>
    <col min="5853" max="5854" width="9.5703125" style="389" bestFit="1" customWidth="1"/>
    <col min="5855" max="5855" width="10.28515625" style="389" customWidth="1"/>
    <col min="5856" max="5863" width="9.5703125" style="389" bestFit="1" customWidth="1"/>
    <col min="5864" max="5864" width="9.5703125" style="389" customWidth="1"/>
    <col min="5865" max="5871" width="9.5703125" style="389" bestFit="1" customWidth="1"/>
    <col min="5872" max="5872" width="9.42578125" style="389" customWidth="1"/>
    <col min="5873" max="5888" width="9.5703125" style="389" bestFit="1" customWidth="1"/>
    <col min="5889" max="5890" width="12.5703125" style="389" bestFit="1" customWidth="1"/>
    <col min="5891" max="5891" width="11.42578125" style="389" bestFit="1" customWidth="1"/>
    <col min="5892" max="5892" width="11" style="389" bestFit="1" customWidth="1"/>
    <col min="5893" max="5893" width="11.7109375" style="389" bestFit="1" customWidth="1"/>
    <col min="5894" max="6082" width="9.140625" style="389"/>
    <col min="6083" max="6083" width="6.7109375" style="389" customWidth="1"/>
    <col min="6084" max="6084" width="39.140625" style="389" customWidth="1"/>
    <col min="6085" max="6085" width="9.140625" style="389"/>
    <col min="6086" max="6086" width="8" style="389" customWidth="1"/>
    <col min="6087" max="6087" width="12.7109375" style="389" customWidth="1"/>
    <col min="6088" max="6088" width="12" style="389" customWidth="1"/>
    <col min="6089" max="6089" width="12.85546875" style="389" customWidth="1"/>
    <col min="6090" max="6090" width="11.42578125" style="389" customWidth="1"/>
    <col min="6091" max="6091" width="10.42578125" style="389" customWidth="1"/>
    <col min="6092" max="6092" width="11.7109375" style="389" customWidth="1"/>
    <col min="6093" max="6093" width="11.140625" style="389" customWidth="1"/>
    <col min="6094" max="6094" width="11.85546875" style="389" bestFit="1" customWidth="1"/>
    <col min="6095" max="6095" width="10.5703125" style="389" bestFit="1" customWidth="1"/>
    <col min="6096" max="6096" width="9.5703125" style="389" bestFit="1" customWidth="1"/>
    <col min="6097" max="6097" width="11.42578125" style="389" customWidth="1"/>
    <col min="6098" max="6098" width="10.5703125" style="389" customWidth="1"/>
    <col min="6099" max="6099" width="7.5703125" style="389" customWidth="1"/>
    <col min="6100" max="6100" width="9.5703125" style="389" bestFit="1" customWidth="1"/>
    <col min="6101" max="6101" width="11" style="389" bestFit="1" customWidth="1"/>
    <col min="6102" max="6102" width="10.140625" style="389" bestFit="1" customWidth="1"/>
    <col min="6103" max="6107" width="9.5703125" style="389" bestFit="1" customWidth="1"/>
    <col min="6108" max="6108" width="10.140625" style="389" bestFit="1" customWidth="1"/>
    <col min="6109" max="6110" width="9.5703125" style="389" bestFit="1" customWidth="1"/>
    <col min="6111" max="6111" width="10.28515625" style="389" customWidth="1"/>
    <col min="6112" max="6119" width="9.5703125" style="389" bestFit="1" customWidth="1"/>
    <col min="6120" max="6120" width="9.5703125" style="389" customWidth="1"/>
    <col min="6121" max="6127" width="9.5703125" style="389" bestFit="1" customWidth="1"/>
    <col min="6128" max="6128" width="9.42578125" style="389" customWidth="1"/>
    <col min="6129" max="6144" width="9.5703125" style="389" bestFit="1" customWidth="1"/>
    <col min="6145" max="6146" width="12.5703125" style="389" bestFit="1" customWidth="1"/>
    <col min="6147" max="6147" width="11.42578125" style="389" bestFit="1" customWidth="1"/>
    <col min="6148" max="6148" width="11" style="389" bestFit="1" customWidth="1"/>
    <col min="6149" max="6149" width="11.7109375" style="389" bestFit="1" customWidth="1"/>
    <col min="6150" max="6338" width="9.140625" style="389"/>
    <col min="6339" max="6339" width="6.7109375" style="389" customWidth="1"/>
    <col min="6340" max="6340" width="39.140625" style="389" customWidth="1"/>
    <col min="6341" max="6341" width="9.140625" style="389"/>
    <col min="6342" max="6342" width="8" style="389" customWidth="1"/>
    <col min="6343" max="6343" width="12.7109375" style="389" customWidth="1"/>
    <col min="6344" max="6344" width="12" style="389" customWidth="1"/>
    <col min="6345" max="6345" width="12.85546875" style="389" customWidth="1"/>
    <col min="6346" max="6346" width="11.42578125" style="389" customWidth="1"/>
    <col min="6347" max="6347" width="10.42578125" style="389" customWidth="1"/>
    <col min="6348" max="6348" width="11.7109375" style="389" customWidth="1"/>
    <col min="6349" max="6349" width="11.140625" style="389" customWidth="1"/>
    <col min="6350" max="6350" width="11.85546875" style="389" bestFit="1" customWidth="1"/>
    <col min="6351" max="6351" width="10.5703125" style="389" bestFit="1" customWidth="1"/>
    <col min="6352" max="6352" width="9.5703125" style="389" bestFit="1" customWidth="1"/>
    <col min="6353" max="6353" width="11.42578125" style="389" customWidth="1"/>
    <col min="6354" max="6354" width="10.5703125" style="389" customWidth="1"/>
    <col min="6355" max="6355" width="7.5703125" style="389" customWidth="1"/>
    <col min="6356" max="6356" width="9.5703125" style="389" bestFit="1" customWidth="1"/>
    <col min="6357" max="6357" width="11" style="389" bestFit="1" customWidth="1"/>
    <col min="6358" max="6358" width="10.140625" style="389" bestFit="1" customWidth="1"/>
    <col min="6359" max="6363" width="9.5703125" style="389" bestFit="1" customWidth="1"/>
    <col min="6364" max="6364" width="10.140625" style="389" bestFit="1" customWidth="1"/>
    <col min="6365" max="6366" width="9.5703125" style="389" bestFit="1" customWidth="1"/>
    <col min="6367" max="6367" width="10.28515625" style="389" customWidth="1"/>
    <col min="6368" max="6375" width="9.5703125" style="389" bestFit="1" customWidth="1"/>
    <col min="6376" max="6376" width="9.5703125" style="389" customWidth="1"/>
    <col min="6377" max="6383" width="9.5703125" style="389" bestFit="1" customWidth="1"/>
    <col min="6384" max="6384" width="9.42578125" style="389" customWidth="1"/>
    <col min="6385" max="6400" width="9.5703125" style="389" bestFit="1" customWidth="1"/>
    <col min="6401" max="6402" width="12.5703125" style="389" bestFit="1" customWidth="1"/>
    <col min="6403" max="6403" width="11.42578125" style="389" bestFit="1" customWidth="1"/>
    <col min="6404" max="6404" width="11" style="389" bestFit="1" customWidth="1"/>
    <col min="6405" max="6405" width="11.7109375" style="389" bestFit="1" customWidth="1"/>
    <col min="6406" max="6594" width="9.140625" style="389"/>
    <col min="6595" max="6595" width="6.7109375" style="389" customWidth="1"/>
    <col min="6596" max="6596" width="39.140625" style="389" customWidth="1"/>
    <col min="6597" max="6597" width="9.140625" style="389"/>
    <col min="6598" max="6598" width="8" style="389" customWidth="1"/>
    <col min="6599" max="6599" width="12.7109375" style="389" customWidth="1"/>
    <col min="6600" max="6600" width="12" style="389" customWidth="1"/>
    <col min="6601" max="6601" width="12.85546875" style="389" customWidth="1"/>
    <col min="6602" max="6602" width="11.42578125" style="389" customWidth="1"/>
    <col min="6603" max="6603" width="10.42578125" style="389" customWidth="1"/>
    <col min="6604" max="6604" width="11.7109375" style="389" customWidth="1"/>
    <col min="6605" max="6605" width="11.140625" style="389" customWidth="1"/>
    <col min="6606" max="6606" width="11.85546875" style="389" bestFit="1" customWidth="1"/>
    <col min="6607" max="6607" width="10.5703125" style="389" bestFit="1" customWidth="1"/>
    <col min="6608" max="6608" width="9.5703125" style="389" bestFit="1" customWidth="1"/>
    <col min="6609" max="6609" width="11.42578125" style="389" customWidth="1"/>
    <col min="6610" max="6610" width="10.5703125" style="389" customWidth="1"/>
    <col min="6611" max="6611" width="7.5703125" style="389" customWidth="1"/>
    <col min="6612" max="6612" width="9.5703125" style="389" bestFit="1" customWidth="1"/>
    <col min="6613" max="6613" width="11" style="389" bestFit="1" customWidth="1"/>
    <col min="6614" max="6614" width="10.140625" style="389" bestFit="1" customWidth="1"/>
    <col min="6615" max="6619" width="9.5703125" style="389" bestFit="1" customWidth="1"/>
    <col min="6620" max="6620" width="10.140625" style="389" bestFit="1" customWidth="1"/>
    <col min="6621" max="6622" width="9.5703125" style="389" bestFit="1" customWidth="1"/>
    <col min="6623" max="6623" width="10.28515625" style="389" customWidth="1"/>
    <col min="6624" max="6631" width="9.5703125" style="389" bestFit="1" customWidth="1"/>
    <col min="6632" max="6632" width="9.5703125" style="389" customWidth="1"/>
    <col min="6633" max="6639" width="9.5703125" style="389" bestFit="1" customWidth="1"/>
    <col min="6640" max="6640" width="9.42578125" style="389" customWidth="1"/>
    <col min="6641" max="6656" width="9.5703125" style="389" bestFit="1" customWidth="1"/>
    <col min="6657" max="6658" width="12.5703125" style="389" bestFit="1" customWidth="1"/>
    <col min="6659" max="6659" width="11.42578125" style="389" bestFit="1" customWidth="1"/>
    <col min="6660" max="6660" width="11" style="389" bestFit="1" customWidth="1"/>
    <col min="6661" max="6661" width="11.7109375" style="389" bestFit="1" customWidth="1"/>
    <col min="6662" max="6850" width="9.140625" style="389"/>
    <col min="6851" max="6851" width="6.7109375" style="389" customWidth="1"/>
    <col min="6852" max="6852" width="39.140625" style="389" customWidth="1"/>
    <col min="6853" max="6853" width="9.140625" style="389"/>
    <col min="6854" max="6854" width="8" style="389" customWidth="1"/>
    <col min="6855" max="6855" width="12.7109375" style="389" customWidth="1"/>
    <col min="6856" max="6856" width="12" style="389" customWidth="1"/>
    <col min="6857" max="6857" width="12.85546875" style="389" customWidth="1"/>
    <col min="6858" max="6858" width="11.42578125" style="389" customWidth="1"/>
    <col min="6859" max="6859" width="10.42578125" style="389" customWidth="1"/>
    <col min="6860" max="6860" width="11.7109375" style="389" customWidth="1"/>
    <col min="6861" max="6861" width="11.140625" style="389" customWidth="1"/>
    <col min="6862" max="6862" width="11.85546875" style="389" bestFit="1" customWidth="1"/>
    <col min="6863" max="6863" width="10.5703125" style="389" bestFit="1" customWidth="1"/>
    <col min="6864" max="6864" width="9.5703125" style="389" bestFit="1" customWidth="1"/>
    <col min="6865" max="6865" width="11.42578125" style="389" customWidth="1"/>
    <col min="6866" max="6866" width="10.5703125" style="389" customWidth="1"/>
    <col min="6867" max="6867" width="7.5703125" style="389" customWidth="1"/>
    <col min="6868" max="6868" width="9.5703125" style="389" bestFit="1" customWidth="1"/>
    <col min="6869" max="6869" width="11" style="389" bestFit="1" customWidth="1"/>
    <col min="6870" max="6870" width="10.140625" style="389" bestFit="1" customWidth="1"/>
    <col min="6871" max="6875" width="9.5703125" style="389" bestFit="1" customWidth="1"/>
    <col min="6876" max="6876" width="10.140625" style="389" bestFit="1" customWidth="1"/>
    <col min="6877" max="6878" width="9.5703125" style="389" bestFit="1" customWidth="1"/>
    <col min="6879" max="6879" width="10.28515625" style="389" customWidth="1"/>
    <col min="6880" max="6887" width="9.5703125" style="389" bestFit="1" customWidth="1"/>
    <col min="6888" max="6888" width="9.5703125" style="389" customWidth="1"/>
    <col min="6889" max="6895" width="9.5703125" style="389" bestFit="1" customWidth="1"/>
    <col min="6896" max="6896" width="9.42578125" style="389" customWidth="1"/>
    <col min="6897" max="6912" width="9.5703125" style="389" bestFit="1" customWidth="1"/>
    <col min="6913" max="6914" width="12.5703125" style="389" bestFit="1" customWidth="1"/>
    <col min="6915" max="6915" width="11.42578125" style="389" bestFit="1" customWidth="1"/>
    <col min="6916" max="6916" width="11" style="389" bestFit="1" customWidth="1"/>
    <col min="6917" max="6917" width="11.7109375" style="389" bestFit="1" customWidth="1"/>
    <col min="6918" max="7106" width="9.140625" style="389"/>
    <col min="7107" max="7107" width="6.7109375" style="389" customWidth="1"/>
    <col min="7108" max="7108" width="39.140625" style="389" customWidth="1"/>
    <col min="7109" max="7109" width="9.140625" style="389"/>
    <col min="7110" max="7110" width="8" style="389" customWidth="1"/>
    <col min="7111" max="7111" width="12.7109375" style="389" customWidth="1"/>
    <col min="7112" max="7112" width="12" style="389" customWidth="1"/>
    <col min="7113" max="7113" width="12.85546875" style="389" customWidth="1"/>
    <col min="7114" max="7114" width="11.42578125" style="389" customWidth="1"/>
    <col min="7115" max="7115" width="10.42578125" style="389" customWidth="1"/>
    <col min="7116" max="7116" width="11.7109375" style="389" customWidth="1"/>
    <col min="7117" max="7117" width="11.140625" style="389" customWidth="1"/>
    <col min="7118" max="7118" width="11.85546875" style="389" bestFit="1" customWidth="1"/>
    <col min="7119" max="7119" width="10.5703125" style="389" bestFit="1" customWidth="1"/>
    <col min="7120" max="7120" width="9.5703125" style="389" bestFit="1" customWidth="1"/>
    <col min="7121" max="7121" width="11.42578125" style="389" customWidth="1"/>
    <col min="7122" max="7122" width="10.5703125" style="389" customWidth="1"/>
    <col min="7123" max="7123" width="7.5703125" style="389" customWidth="1"/>
    <col min="7124" max="7124" width="9.5703125" style="389" bestFit="1" customWidth="1"/>
    <col min="7125" max="7125" width="11" style="389" bestFit="1" customWidth="1"/>
    <col min="7126" max="7126" width="10.140625" style="389" bestFit="1" customWidth="1"/>
    <col min="7127" max="7131" width="9.5703125" style="389" bestFit="1" customWidth="1"/>
    <col min="7132" max="7132" width="10.140625" style="389" bestFit="1" customWidth="1"/>
    <col min="7133" max="7134" width="9.5703125" style="389" bestFit="1" customWidth="1"/>
    <col min="7135" max="7135" width="10.28515625" style="389" customWidth="1"/>
    <col min="7136" max="7143" width="9.5703125" style="389" bestFit="1" customWidth="1"/>
    <col min="7144" max="7144" width="9.5703125" style="389" customWidth="1"/>
    <col min="7145" max="7151" width="9.5703125" style="389" bestFit="1" customWidth="1"/>
    <col min="7152" max="7152" width="9.42578125" style="389" customWidth="1"/>
    <col min="7153" max="7168" width="9.5703125" style="389" bestFit="1" customWidth="1"/>
    <col min="7169" max="7170" width="12.5703125" style="389" bestFit="1" customWidth="1"/>
    <col min="7171" max="7171" width="11.42578125" style="389" bestFit="1" customWidth="1"/>
    <col min="7172" max="7172" width="11" style="389" bestFit="1" customWidth="1"/>
    <col min="7173" max="7173" width="11.7109375" style="389" bestFit="1" customWidth="1"/>
    <col min="7174" max="7362" width="9.140625" style="389"/>
    <col min="7363" max="7363" width="6.7109375" style="389" customWidth="1"/>
    <col min="7364" max="7364" width="39.140625" style="389" customWidth="1"/>
    <col min="7365" max="7365" width="9.140625" style="389"/>
    <col min="7366" max="7366" width="8" style="389" customWidth="1"/>
    <col min="7367" max="7367" width="12.7109375" style="389" customWidth="1"/>
    <col min="7368" max="7368" width="12" style="389" customWidth="1"/>
    <col min="7369" max="7369" width="12.85546875" style="389" customWidth="1"/>
    <col min="7370" max="7370" width="11.42578125" style="389" customWidth="1"/>
    <col min="7371" max="7371" width="10.42578125" style="389" customWidth="1"/>
    <col min="7372" max="7372" width="11.7109375" style="389" customWidth="1"/>
    <col min="7373" max="7373" width="11.140625" style="389" customWidth="1"/>
    <col min="7374" max="7374" width="11.85546875" style="389" bestFit="1" customWidth="1"/>
    <col min="7375" max="7375" width="10.5703125" style="389" bestFit="1" customWidth="1"/>
    <col min="7376" max="7376" width="9.5703125" style="389" bestFit="1" customWidth="1"/>
    <col min="7377" max="7377" width="11.42578125" style="389" customWidth="1"/>
    <col min="7378" max="7378" width="10.5703125" style="389" customWidth="1"/>
    <col min="7379" max="7379" width="7.5703125" style="389" customWidth="1"/>
    <col min="7380" max="7380" width="9.5703125" style="389" bestFit="1" customWidth="1"/>
    <col min="7381" max="7381" width="11" style="389" bestFit="1" customWidth="1"/>
    <col min="7382" max="7382" width="10.140625" style="389" bestFit="1" customWidth="1"/>
    <col min="7383" max="7387" width="9.5703125" style="389" bestFit="1" customWidth="1"/>
    <col min="7388" max="7388" width="10.140625" style="389" bestFit="1" customWidth="1"/>
    <col min="7389" max="7390" width="9.5703125" style="389" bestFit="1" customWidth="1"/>
    <col min="7391" max="7391" width="10.28515625" style="389" customWidth="1"/>
    <col min="7392" max="7399" width="9.5703125" style="389" bestFit="1" customWidth="1"/>
    <col min="7400" max="7400" width="9.5703125" style="389" customWidth="1"/>
    <col min="7401" max="7407" width="9.5703125" style="389" bestFit="1" customWidth="1"/>
    <col min="7408" max="7408" width="9.42578125" style="389" customWidth="1"/>
    <col min="7409" max="7424" width="9.5703125" style="389" bestFit="1" customWidth="1"/>
    <col min="7425" max="7426" width="12.5703125" style="389" bestFit="1" customWidth="1"/>
    <col min="7427" max="7427" width="11.42578125" style="389" bestFit="1" customWidth="1"/>
    <col min="7428" max="7428" width="11" style="389" bestFit="1" customWidth="1"/>
    <col min="7429" max="7429" width="11.7109375" style="389" bestFit="1" customWidth="1"/>
    <col min="7430" max="7618" width="9.140625" style="389"/>
    <col min="7619" max="7619" width="6.7109375" style="389" customWidth="1"/>
    <col min="7620" max="7620" width="39.140625" style="389" customWidth="1"/>
    <col min="7621" max="7621" width="9.140625" style="389"/>
    <col min="7622" max="7622" width="8" style="389" customWidth="1"/>
    <col min="7623" max="7623" width="12.7109375" style="389" customWidth="1"/>
    <col min="7624" max="7624" width="12" style="389" customWidth="1"/>
    <col min="7625" max="7625" width="12.85546875" style="389" customWidth="1"/>
    <col min="7626" max="7626" width="11.42578125" style="389" customWidth="1"/>
    <col min="7627" max="7627" width="10.42578125" style="389" customWidth="1"/>
    <col min="7628" max="7628" width="11.7109375" style="389" customWidth="1"/>
    <col min="7629" max="7629" width="11.140625" style="389" customWidth="1"/>
    <col min="7630" max="7630" width="11.85546875" style="389" bestFit="1" customWidth="1"/>
    <col min="7631" max="7631" width="10.5703125" style="389" bestFit="1" customWidth="1"/>
    <col min="7632" max="7632" width="9.5703125" style="389" bestFit="1" customWidth="1"/>
    <col min="7633" max="7633" width="11.42578125" style="389" customWidth="1"/>
    <col min="7634" max="7634" width="10.5703125" style="389" customWidth="1"/>
    <col min="7635" max="7635" width="7.5703125" style="389" customWidth="1"/>
    <col min="7636" max="7636" width="9.5703125" style="389" bestFit="1" customWidth="1"/>
    <col min="7637" max="7637" width="11" style="389" bestFit="1" customWidth="1"/>
    <col min="7638" max="7638" width="10.140625" style="389" bestFit="1" customWidth="1"/>
    <col min="7639" max="7643" width="9.5703125" style="389" bestFit="1" customWidth="1"/>
    <col min="7644" max="7644" width="10.140625" style="389" bestFit="1" customWidth="1"/>
    <col min="7645" max="7646" width="9.5703125" style="389" bestFit="1" customWidth="1"/>
    <col min="7647" max="7647" width="10.28515625" style="389" customWidth="1"/>
    <col min="7648" max="7655" width="9.5703125" style="389" bestFit="1" customWidth="1"/>
    <col min="7656" max="7656" width="9.5703125" style="389" customWidth="1"/>
    <col min="7657" max="7663" width="9.5703125" style="389" bestFit="1" customWidth="1"/>
    <col min="7664" max="7664" width="9.42578125" style="389" customWidth="1"/>
    <col min="7665" max="7680" width="9.5703125" style="389" bestFit="1" customWidth="1"/>
    <col min="7681" max="7682" width="12.5703125" style="389" bestFit="1" customWidth="1"/>
    <col min="7683" max="7683" width="11.42578125" style="389" bestFit="1" customWidth="1"/>
    <col min="7684" max="7684" width="11" style="389" bestFit="1" customWidth="1"/>
    <col min="7685" max="7685" width="11.7109375" style="389" bestFit="1" customWidth="1"/>
    <col min="7686" max="7874" width="9.140625" style="389"/>
    <col min="7875" max="7875" width="6.7109375" style="389" customWidth="1"/>
    <col min="7876" max="7876" width="39.140625" style="389" customWidth="1"/>
    <col min="7877" max="7877" width="9.140625" style="389"/>
    <col min="7878" max="7878" width="8" style="389" customWidth="1"/>
    <col min="7879" max="7879" width="12.7109375" style="389" customWidth="1"/>
    <col min="7880" max="7880" width="12" style="389" customWidth="1"/>
    <col min="7881" max="7881" width="12.85546875" style="389" customWidth="1"/>
    <col min="7882" max="7882" width="11.42578125" style="389" customWidth="1"/>
    <col min="7883" max="7883" width="10.42578125" style="389" customWidth="1"/>
    <col min="7884" max="7884" width="11.7109375" style="389" customWidth="1"/>
    <col min="7885" max="7885" width="11.140625" style="389" customWidth="1"/>
    <col min="7886" max="7886" width="11.85546875" style="389" bestFit="1" customWidth="1"/>
    <col min="7887" max="7887" width="10.5703125" style="389" bestFit="1" customWidth="1"/>
    <col min="7888" max="7888" width="9.5703125" style="389" bestFit="1" customWidth="1"/>
    <col min="7889" max="7889" width="11.42578125" style="389" customWidth="1"/>
    <col min="7890" max="7890" width="10.5703125" style="389" customWidth="1"/>
    <col min="7891" max="7891" width="7.5703125" style="389" customWidth="1"/>
    <col min="7892" max="7892" width="9.5703125" style="389" bestFit="1" customWidth="1"/>
    <col min="7893" max="7893" width="11" style="389" bestFit="1" customWidth="1"/>
    <col min="7894" max="7894" width="10.140625" style="389" bestFit="1" customWidth="1"/>
    <col min="7895" max="7899" width="9.5703125" style="389" bestFit="1" customWidth="1"/>
    <col min="7900" max="7900" width="10.140625" style="389" bestFit="1" customWidth="1"/>
    <col min="7901" max="7902" width="9.5703125" style="389" bestFit="1" customWidth="1"/>
    <col min="7903" max="7903" width="10.28515625" style="389" customWidth="1"/>
    <col min="7904" max="7911" width="9.5703125" style="389" bestFit="1" customWidth="1"/>
    <col min="7912" max="7912" width="9.5703125" style="389" customWidth="1"/>
    <col min="7913" max="7919" width="9.5703125" style="389" bestFit="1" customWidth="1"/>
    <col min="7920" max="7920" width="9.42578125" style="389" customWidth="1"/>
    <col min="7921" max="7936" width="9.5703125" style="389" bestFit="1" customWidth="1"/>
    <col min="7937" max="7938" width="12.5703125" style="389" bestFit="1" customWidth="1"/>
    <col min="7939" max="7939" width="11.42578125" style="389" bestFit="1" customWidth="1"/>
    <col min="7940" max="7940" width="11" style="389" bestFit="1" customWidth="1"/>
    <col min="7941" max="7941" width="11.7109375" style="389" bestFit="1" customWidth="1"/>
    <col min="7942" max="8130" width="9.140625" style="389"/>
    <col min="8131" max="8131" width="6.7109375" style="389" customWidth="1"/>
    <col min="8132" max="8132" width="39.140625" style="389" customWidth="1"/>
    <col min="8133" max="8133" width="9.140625" style="389"/>
    <col min="8134" max="8134" width="8" style="389" customWidth="1"/>
    <col min="8135" max="8135" width="12.7109375" style="389" customWidth="1"/>
    <col min="8136" max="8136" width="12" style="389" customWidth="1"/>
    <col min="8137" max="8137" width="12.85546875" style="389" customWidth="1"/>
    <col min="8138" max="8138" width="11.42578125" style="389" customWidth="1"/>
    <col min="8139" max="8139" width="10.42578125" style="389" customWidth="1"/>
    <col min="8140" max="8140" width="11.7109375" style="389" customWidth="1"/>
    <col min="8141" max="8141" width="11.140625" style="389" customWidth="1"/>
    <col min="8142" max="8142" width="11.85546875" style="389" bestFit="1" customWidth="1"/>
    <col min="8143" max="8143" width="10.5703125" style="389" bestFit="1" customWidth="1"/>
    <col min="8144" max="8144" width="9.5703125" style="389" bestFit="1" customWidth="1"/>
    <col min="8145" max="8145" width="11.42578125" style="389" customWidth="1"/>
    <col min="8146" max="8146" width="10.5703125" style="389" customWidth="1"/>
    <col min="8147" max="8147" width="7.5703125" style="389" customWidth="1"/>
    <col min="8148" max="8148" width="9.5703125" style="389" bestFit="1" customWidth="1"/>
    <col min="8149" max="8149" width="11" style="389" bestFit="1" customWidth="1"/>
    <col min="8150" max="8150" width="10.140625" style="389" bestFit="1" customWidth="1"/>
    <col min="8151" max="8155" width="9.5703125" style="389" bestFit="1" customWidth="1"/>
    <col min="8156" max="8156" width="10.140625" style="389" bestFit="1" customWidth="1"/>
    <col min="8157" max="8158" width="9.5703125" style="389" bestFit="1" customWidth="1"/>
    <col min="8159" max="8159" width="10.28515625" style="389" customWidth="1"/>
    <col min="8160" max="8167" width="9.5703125" style="389" bestFit="1" customWidth="1"/>
    <col min="8168" max="8168" width="9.5703125" style="389" customWidth="1"/>
    <col min="8169" max="8175" width="9.5703125" style="389" bestFit="1" customWidth="1"/>
    <col min="8176" max="8176" width="9.42578125" style="389" customWidth="1"/>
    <col min="8177" max="8192" width="9.5703125" style="389" bestFit="1" customWidth="1"/>
    <col min="8193" max="8194" width="12.5703125" style="389" bestFit="1" customWidth="1"/>
    <col min="8195" max="8195" width="11.42578125" style="389" bestFit="1" customWidth="1"/>
    <col min="8196" max="8196" width="11" style="389" bestFit="1" customWidth="1"/>
    <col min="8197" max="8197" width="11.7109375" style="389" bestFit="1" customWidth="1"/>
    <col min="8198" max="8386" width="9.140625" style="389"/>
    <col min="8387" max="8387" width="6.7109375" style="389" customWidth="1"/>
    <col min="8388" max="8388" width="39.140625" style="389" customWidth="1"/>
    <col min="8389" max="8389" width="9.140625" style="389"/>
    <col min="8390" max="8390" width="8" style="389" customWidth="1"/>
    <col min="8391" max="8391" width="12.7109375" style="389" customWidth="1"/>
    <col min="8392" max="8392" width="12" style="389" customWidth="1"/>
    <col min="8393" max="8393" width="12.85546875" style="389" customWidth="1"/>
    <col min="8394" max="8394" width="11.42578125" style="389" customWidth="1"/>
    <col min="8395" max="8395" width="10.42578125" style="389" customWidth="1"/>
    <col min="8396" max="8396" width="11.7109375" style="389" customWidth="1"/>
    <col min="8397" max="8397" width="11.140625" style="389" customWidth="1"/>
    <col min="8398" max="8398" width="11.85546875" style="389" bestFit="1" customWidth="1"/>
    <col min="8399" max="8399" width="10.5703125" style="389" bestFit="1" customWidth="1"/>
    <col min="8400" max="8400" width="9.5703125" style="389" bestFit="1" customWidth="1"/>
    <col min="8401" max="8401" width="11.42578125" style="389" customWidth="1"/>
    <col min="8402" max="8402" width="10.5703125" style="389" customWidth="1"/>
    <col min="8403" max="8403" width="7.5703125" style="389" customWidth="1"/>
    <col min="8404" max="8404" width="9.5703125" style="389" bestFit="1" customWidth="1"/>
    <col min="8405" max="8405" width="11" style="389" bestFit="1" customWidth="1"/>
    <col min="8406" max="8406" width="10.140625" style="389" bestFit="1" customWidth="1"/>
    <col min="8407" max="8411" width="9.5703125" style="389" bestFit="1" customWidth="1"/>
    <col min="8412" max="8412" width="10.140625" style="389" bestFit="1" customWidth="1"/>
    <col min="8413" max="8414" width="9.5703125" style="389" bestFit="1" customWidth="1"/>
    <col min="8415" max="8415" width="10.28515625" style="389" customWidth="1"/>
    <col min="8416" max="8423" width="9.5703125" style="389" bestFit="1" customWidth="1"/>
    <col min="8424" max="8424" width="9.5703125" style="389" customWidth="1"/>
    <col min="8425" max="8431" width="9.5703125" style="389" bestFit="1" customWidth="1"/>
    <col min="8432" max="8432" width="9.42578125" style="389" customWidth="1"/>
    <col min="8433" max="8448" width="9.5703125" style="389" bestFit="1" customWidth="1"/>
    <col min="8449" max="8450" width="12.5703125" style="389" bestFit="1" customWidth="1"/>
    <col min="8451" max="8451" width="11.42578125" style="389" bestFit="1" customWidth="1"/>
    <col min="8452" max="8452" width="11" style="389" bestFit="1" customWidth="1"/>
    <col min="8453" max="8453" width="11.7109375" style="389" bestFit="1" customWidth="1"/>
    <col min="8454" max="8642" width="9.140625" style="389"/>
    <col min="8643" max="8643" width="6.7109375" style="389" customWidth="1"/>
    <col min="8644" max="8644" width="39.140625" style="389" customWidth="1"/>
    <col min="8645" max="8645" width="9.140625" style="389"/>
    <col min="8646" max="8646" width="8" style="389" customWidth="1"/>
    <col min="8647" max="8647" width="12.7109375" style="389" customWidth="1"/>
    <col min="8648" max="8648" width="12" style="389" customWidth="1"/>
    <col min="8649" max="8649" width="12.85546875" style="389" customWidth="1"/>
    <col min="8650" max="8650" width="11.42578125" style="389" customWidth="1"/>
    <col min="8651" max="8651" width="10.42578125" style="389" customWidth="1"/>
    <col min="8652" max="8652" width="11.7109375" style="389" customWidth="1"/>
    <col min="8653" max="8653" width="11.140625" style="389" customWidth="1"/>
    <col min="8654" max="8654" width="11.85546875" style="389" bestFit="1" customWidth="1"/>
    <col min="8655" max="8655" width="10.5703125" style="389" bestFit="1" customWidth="1"/>
    <col min="8656" max="8656" width="9.5703125" style="389" bestFit="1" customWidth="1"/>
    <col min="8657" max="8657" width="11.42578125" style="389" customWidth="1"/>
    <col min="8658" max="8658" width="10.5703125" style="389" customWidth="1"/>
    <col min="8659" max="8659" width="7.5703125" style="389" customWidth="1"/>
    <col min="8660" max="8660" width="9.5703125" style="389" bestFit="1" customWidth="1"/>
    <col min="8661" max="8661" width="11" style="389" bestFit="1" customWidth="1"/>
    <col min="8662" max="8662" width="10.140625" style="389" bestFit="1" customWidth="1"/>
    <col min="8663" max="8667" width="9.5703125" style="389" bestFit="1" customWidth="1"/>
    <col min="8668" max="8668" width="10.140625" style="389" bestFit="1" customWidth="1"/>
    <col min="8669" max="8670" width="9.5703125" style="389" bestFit="1" customWidth="1"/>
    <col min="8671" max="8671" width="10.28515625" style="389" customWidth="1"/>
    <col min="8672" max="8679" width="9.5703125" style="389" bestFit="1" customWidth="1"/>
    <col min="8680" max="8680" width="9.5703125" style="389" customWidth="1"/>
    <col min="8681" max="8687" width="9.5703125" style="389" bestFit="1" customWidth="1"/>
    <col min="8688" max="8688" width="9.42578125" style="389" customWidth="1"/>
    <col min="8689" max="8704" width="9.5703125" style="389" bestFit="1" customWidth="1"/>
    <col min="8705" max="8706" width="12.5703125" style="389" bestFit="1" customWidth="1"/>
    <col min="8707" max="8707" width="11.42578125" style="389" bestFit="1" customWidth="1"/>
    <col min="8708" max="8708" width="11" style="389" bestFit="1" customWidth="1"/>
    <col min="8709" max="8709" width="11.7109375" style="389" bestFit="1" customWidth="1"/>
    <col min="8710" max="8898" width="9.140625" style="389"/>
    <col min="8899" max="8899" width="6.7109375" style="389" customWidth="1"/>
    <col min="8900" max="8900" width="39.140625" style="389" customWidth="1"/>
    <col min="8901" max="8901" width="9.140625" style="389"/>
    <col min="8902" max="8902" width="8" style="389" customWidth="1"/>
    <col min="8903" max="8903" width="12.7109375" style="389" customWidth="1"/>
    <col min="8904" max="8904" width="12" style="389" customWidth="1"/>
    <col min="8905" max="8905" width="12.85546875" style="389" customWidth="1"/>
    <col min="8906" max="8906" width="11.42578125" style="389" customWidth="1"/>
    <col min="8907" max="8907" width="10.42578125" style="389" customWidth="1"/>
    <col min="8908" max="8908" width="11.7109375" style="389" customWidth="1"/>
    <col min="8909" max="8909" width="11.140625" style="389" customWidth="1"/>
    <col min="8910" max="8910" width="11.85546875" style="389" bestFit="1" customWidth="1"/>
    <col min="8911" max="8911" width="10.5703125" style="389" bestFit="1" customWidth="1"/>
    <col min="8912" max="8912" width="9.5703125" style="389" bestFit="1" customWidth="1"/>
    <col min="8913" max="8913" width="11.42578125" style="389" customWidth="1"/>
    <col min="8914" max="8914" width="10.5703125" style="389" customWidth="1"/>
    <col min="8915" max="8915" width="7.5703125" style="389" customWidth="1"/>
    <col min="8916" max="8916" width="9.5703125" style="389" bestFit="1" customWidth="1"/>
    <col min="8917" max="8917" width="11" style="389" bestFit="1" customWidth="1"/>
    <col min="8918" max="8918" width="10.140625" style="389" bestFit="1" customWidth="1"/>
    <col min="8919" max="8923" width="9.5703125" style="389" bestFit="1" customWidth="1"/>
    <col min="8924" max="8924" width="10.140625" style="389" bestFit="1" customWidth="1"/>
    <col min="8925" max="8926" width="9.5703125" style="389" bestFit="1" customWidth="1"/>
    <col min="8927" max="8927" width="10.28515625" style="389" customWidth="1"/>
    <col min="8928" max="8935" width="9.5703125" style="389" bestFit="1" customWidth="1"/>
    <col min="8936" max="8936" width="9.5703125" style="389" customWidth="1"/>
    <col min="8937" max="8943" width="9.5703125" style="389" bestFit="1" customWidth="1"/>
    <col min="8944" max="8944" width="9.42578125" style="389" customWidth="1"/>
    <col min="8945" max="8960" width="9.5703125" style="389" bestFit="1" customWidth="1"/>
    <col min="8961" max="8962" width="12.5703125" style="389" bestFit="1" customWidth="1"/>
    <col min="8963" max="8963" width="11.42578125" style="389" bestFit="1" customWidth="1"/>
    <col min="8964" max="8964" width="11" style="389" bestFit="1" customWidth="1"/>
    <col min="8965" max="8965" width="11.7109375" style="389" bestFit="1" customWidth="1"/>
    <col min="8966" max="9154" width="9.140625" style="389"/>
    <col min="9155" max="9155" width="6.7109375" style="389" customWidth="1"/>
    <col min="9156" max="9156" width="39.140625" style="389" customWidth="1"/>
    <col min="9157" max="9157" width="9.140625" style="389"/>
    <col min="9158" max="9158" width="8" style="389" customWidth="1"/>
    <col min="9159" max="9159" width="12.7109375" style="389" customWidth="1"/>
    <col min="9160" max="9160" width="12" style="389" customWidth="1"/>
    <col min="9161" max="9161" width="12.85546875" style="389" customWidth="1"/>
    <col min="9162" max="9162" width="11.42578125" style="389" customWidth="1"/>
    <col min="9163" max="9163" width="10.42578125" style="389" customWidth="1"/>
    <col min="9164" max="9164" width="11.7109375" style="389" customWidth="1"/>
    <col min="9165" max="9165" width="11.140625" style="389" customWidth="1"/>
    <col min="9166" max="9166" width="11.85546875" style="389" bestFit="1" customWidth="1"/>
    <col min="9167" max="9167" width="10.5703125" style="389" bestFit="1" customWidth="1"/>
    <col min="9168" max="9168" width="9.5703125" style="389" bestFit="1" customWidth="1"/>
    <col min="9169" max="9169" width="11.42578125" style="389" customWidth="1"/>
    <col min="9170" max="9170" width="10.5703125" style="389" customWidth="1"/>
    <col min="9171" max="9171" width="7.5703125" style="389" customWidth="1"/>
    <col min="9172" max="9172" width="9.5703125" style="389" bestFit="1" customWidth="1"/>
    <col min="9173" max="9173" width="11" style="389" bestFit="1" customWidth="1"/>
    <col min="9174" max="9174" width="10.140625" style="389" bestFit="1" customWidth="1"/>
    <col min="9175" max="9179" width="9.5703125" style="389" bestFit="1" customWidth="1"/>
    <col min="9180" max="9180" width="10.140625" style="389" bestFit="1" customWidth="1"/>
    <col min="9181" max="9182" width="9.5703125" style="389" bestFit="1" customWidth="1"/>
    <col min="9183" max="9183" width="10.28515625" style="389" customWidth="1"/>
    <col min="9184" max="9191" width="9.5703125" style="389" bestFit="1" customWidth="1"/>
    <col min="9192" max="9192" width="9.5703125" style="389" customWidth="1"/>
    <col min="9193" max="9199" width="9.5703125" style="389" bestFit="1" customWidth="1"/>
    <col min="9200" max="9200" width="9.42578125" style="389" customWidth="1"/>
    <col min="9201" max="9216" width="9.5703125" style="389" bestFit="1" customWidth="1"/>
    <col min="9217" max="9218" width="12.5703125" style="389" bestFit="1" customWidth="1"/>
    <col min="9219" max="9219" width="11.42578125" style="389" bestFit="1" customWidth="1"/>
    <col min="9220" max="9220" width="11" style="389" bestFit="1" customWidth="1"/>
    <col min="9221" max="9221" width="11.7109375" style="389" bestFit="1" customWidth="1"/>
    <col min="9222" max="9410" width="9.140625" style="389"/>
    <col min="9411" max="9411" width="6.7109375" style="389" customWidth="1"/>
    <col min="9412" max="9412" width="39.140625" style="389" customWidth="1"/>
    <col min="9413" max="9413" width="9.140625" style="389"/>
    <col min="9414" max="9414" width="8" style="389" customWidth="1"/>
    <col min="9415" max="9415" width="12.7109375" style="389" customWidth="1"/>
    <col min="9416" max="9416" width="12" style="389" customWidth="1"/>
    <col min="9417" max="9417" width="12.85546875" style="389" customWidth="1"/>
    <col min="9418" max="9418" width="11.42578125" style="389" customWidth="1"/>
    <col min="9419" max="9419" width="10.42578125" style="389" customWidth="1"/>
    <col min="9420" max="9420" width="11.7109375" style="389" customWidth="1"/>
    <col min="9421" max="9421" width="11.140625" style="389" customWidth="1"/>
    <col min="9422" max="9422" width="11.85546875" style="389" bestFit="1" customWidth="1"/>
    <col min="9423" max="9423" width="10.5703125" style="389" bestFit="1" customWidth="1"/>
    <col min="9424" max="9424" width="9.5703125" style="389" bestFit="1" customWidth="1"/>
    <col min="9425" max="9425" width="11.42578125" style="389" customWidth="1"/>
    <col min="9426" max="9426" width="10.5703125" style="389" customWidth="1"/>
    <col min="9427" max="9427" width="7.5703125" style="389" customWidth="1"/>
    <col min="9428" max="9428" width="9.5703125" style="389" bestFit="1" customWidth="1"/>
    <col min="9429" max="9429" width="11" style="389" bestFit="1" customWidth="1"/>
    <col min="9430" max="9430" width="10.140625" style="389" bestFit="1" customWidth="1"/>
    <col min="9431" max="9435" width="9.5703125" style="389" bestFit="1" customWidth="1"/>
    <col min="9436" max="9436" width="10.140625" style="389" bestFit="1" customWidth="1"/>
    <col min="9437" max="9438" width="9.5703125" style="389" bestFit="1" customWidth="1"/>
    <col min="9439" max="9439" width="10.28515625" style="389" customWidth="1"/>
    <col min="9440" max="9447" width="9.5703125" style="389" bestFit="1" customWidth="1"/>
    <col min="9448" max="9448" width="9.5703125" style="389" customWidth="1"/>
    <col min="9449" max="9455" width="9.5703125" style="389" bestFit="1" customWidth="1"/>
    <col min="9456" max="9456" width="9.42578125" style="389" customWidth="1"/>
    <col min="9457" max="9472" width="9.5703125" style="389" bestFit="1" customWidth="1"/>
    <col min="9473" max="9474" width="12.5703125" style="389" bestFit="1" customWidth="1"/>
    <col min="9475" max="9475" width="11.42578125" style="389" bestFit="1" customWidth="1"/>
    <col min="9476" max="9476" width="11" style="389" bestFit="1" customWidth="1"/>
    <col min="9477" max="9477" width="11.7109375" style="389" bestFit="1" customWidth="1"/>
    <col min="9478" max="9666" width="9.140625" style="389"/>
    <col min="9667" max="9667" width="6.7109375" style="389" customWidth="1"/>
    <col min="9668" max="9668" width="39.140625" style="389" customWidth="1"/>
    <col min="9669" max="9669" width="9.140625" style="389"/>
    <col min="9670" max="9670" width="8" style="389" customWidth="1"/>
    <col min="9671" max="9671" width="12.7109375" style="389" customWidth="1"/>
    <col min="9672" max="9672" width="12" style="389" customWidth="1"/>
    <col min="9673" max="9673" width="12.85546875" style="389" customWidth="1"/>
    <col min="9674" max="9674" width="11.42578125" style="389" customWidth="1"/>
    <col min="9675" max="9675" width="10.42578125" style="389" customWidth="1"/>
    <col min="9676" max="9676" width="11.7109375" style="389" customWidth="1"/>
    <col min="9677" max="9677" width="11.140625" style="389" customWidth="1"/>
    <col min="9678" max="9678" width="11.85546875" style="389" bestFit="1" customWidth="1"/>
    <col min="9679" max="9679" width="10.5703125" style="389" bestFit="1" customWidth="1"/>
    <col min="9680" max="9680" width="9.5703125" style="389" bestFit="1" customWidth="1"/>
    <col min="9681" max="9681" width="11.42578125" style="389" customWidth="1"/>
    <col min="9682" max="9682" width="10.5703125" style="389" customWidth="1"/>
    <col min="9683" max="9683" width="7.5703125" style="389" customWidth="1"/>
    <col min="9684" max="9684" width="9.5703125" style="389" bestFit="1" customWidth="1"/>
    <col min="9685" max="9685" width="11" style="389" bestFit="1" customWidth="1"/>
    <col min="9686" max="9686" width="10.140625" style="389" bestFit="1" customWidth="1"/>
    <col min="9687" max="9691" width="9.5703125" style="389" bestFit="1" customWidth="1"/>
    <col min="9692" max="9692" width="10.140625" style="389" bestFit="1" customWidth="1"/>
    <col min="9693" max="9694" width="9.5703125" style="389" bestFit="1" customWidth="1"/>
    <col min="9695" max="9695" width="10.28515625" style="389" customWidth="1"/>
    <col min="9696" max="9703" width="9.5703125" style="389" bestFit="1" customWidth="1"/>
    <col min="9704" max="9704" width="9.5703125" style="389" customWidth="1"/>
    <col min="9705" max="9711" width="9.5703125" style="389" bestFit="1" customWidth="1"/>
    <col min="9712" max="9712" width="9.42578125" style="389" customWidth="1"/>
    <col min="9713" max="9728" width="9.5703125" style="389" bestFit="1" customWidth="1"/>
    <col min="9729" max="9730" width="12.5703125" style="389" bestFit="1" customWidth="1"/>
    <col min="9731" max="9731" width="11.42578125" style="389" bestFit="1" customWidth="1"/>
    <col min="9732" max="9732" width="11" style="389" bestFit="1" customWidth="1"/>
    <col min="9733" max="9733" width="11.7109375" style="389" bestFit="1" customWidth="1"/>
    <col min="9734" max="9922" width="9.140625" style="389"/>
    <col min="9923" max="9923" width="6.7109375" style="389" customWidth="1"/>
    <col min="9924" max="9924" width="39.140625" style="389" customWidth="1"/>
    <col min="9925" max="9925" width="9.140625" style="389"/>
    <col min="9926" max="9926" width="8" style="389" customWidth="1"/>
    <col min="9927" max="9927" width="12.7109375" style="389" customWidth="1"/>
    <col min="9928" max="9928" width="12" style="389" customWidth="1"/>
    <col min="9929" max="9929" width="12.85546875" style="389" customWidth="1"/>
    <col min="9930" max="9930" width="11.42578125" style="389" customWidth="1"/>
    <col min="9931" max="9931" width="10.42578125" style="389" customWidth="1"/>
    <col min="9932" max="9932" width="11.7109375" style="389" customWidth="1"/>
    <col min="9933" max="9933" width="11.140625" style="389" customWidth="1"/>
    <col min="9934" max="9934" width="11.85546875" style="389" bestFit="1" customWidth="1"/>
    <col min="9935" max="9935" width="10.5703125" style="389" bestFit="1" customWidth="1"/>
    <col min="9936" max="9936" width="9.5703125" style="389" bestFit="1" customWidth="1"/>
    <col min="9937" max="9937" width="11.42578125" style="389" customWidth="1"/>
    <col min="9938" max="9938" width="10.5703125" style="389" customWidth="1"/>
    <col min="9939" max="9939" width="7.5703125" style="389" customWidth="1"/>
    <col min="9940" max="9940" width="9.5703125" style="389" bestFit="1" customWidth="1"/>
    <col min="9941" max="9941" width="11" style="389" bestFit="1" customWidth="1"/>
    <col min="9942" max="9942" width="10.140625" style="389" bestFit="1" customWidth="1"/>
    <col min="9943" max="9947" width="9.5703125" style="389" bestFit="1" customWidth="1"/>
    <col min="9948" max="9948" width="10.140625" style="389" bestFit="1" customWidth="1"/>
    <col min="9949" max="9950" width="9.5703125" style="389" bestFit="1" customWidth="1"/>
    <col min="9951" max="9951" width="10.28515625" style="389" customWidth="1"/>
    <col min="9952" max="9959" width="9.5703125" style="389" bestFit="1" customWidth="1"/>
    <col min="9960" max="9960" width="9.5703125" style="389" customWidth="1"/>
    <col min="9961" max="9967" width="9.5703125" style="389" bestFit="1" customWidth="1"/>
    <col min="9968" max="9968" width="9.42578125" style="389" customWidth="1"/>
    <col min="9969" max="9984" width="9.5703125" style="389" bestFit="1" customWidth="1"/>
    <col min="9985" max="9986" width="12.5703125" style="389" bestFit="1" customWidth="1"/>
    <col min="9987" max="9987" width="11.42578125" style="389" bestFit="1" customWidth="1"/>
    <col min="9988" max="9988" width="11" style="389" bestFit="1" customWidth="1"/>
    <col min="9989" max="9989" width="11.7109375" style="389" bestFit="1" customWidth="1"/>
    <col min="9990" max="10178" width="9.140625" style="389"/>
    <col min="10179" max="10179" width="6.7109375" style="389" customWidth="1"/>
    <col min="10180" max="10180" width="39.140625" style="389" customWidth="1"/>
    <col min="10181" max="10181" width="9.140625" style="389"/>
    <col min="10182" max="10182" width="8" style="389" customWidth="1"/>
    <col min="10183" max="10183" width="12.7109375" style="389" customWidth="1"/>
    <col min="10184" max="10184" width="12" style="389" customWidth="1"/>
    <col min="10185" max="10185" width="12.85546875" style="389" customWidth="1"/>
    <col min="10186" max="10186" width="11.42578125" style="389" customWidth="1"/>
    <col min="10187" max="10187" width="10.42578125" style="389" customWidth="1"/>
    <col min="10188" max="10188" width="11.7109375" style="389" customWidth="1"/>
    <col min="10189" max="10189" width="11.140625" style="389" customWidth="1"/>
    <col min="10190" max="10190" width="11.85546875" style="389" bestFit="1" customWidth="1"/>
    <col min="10191" max="10191" width="10.5703125" style="389" bestFit="1" customWidth="1"/>
    <col min="10192" max="10192" width="9.5703125" style="389" bestFit="1" customWidth="1"/>
    <col min="10193" max="10193" width="11.42578125" style="389" customWidth="1"/>
    <col min="10194" max="10194" width="10.5703125" style="389" customWidth="1"/>
    <col min="10195" max="10195" width="7.5703125" style="389" customWidth="1"/>
    <col min="10196" max="10196" width="9.5703125" style="389" bestFit="1" customWidth="1"/>
    <col min="10197" max="10197" width="11" style="389" bestFit="1" customWidth="1"/>
    <col min="10198" max="10198" width="10.140625" style="389" bestFit="1" customWidth="1"/>
    <col min="10199" max="10203" width="9.5703125" style="389" bestFit="1" customWidth="1"/>
    <col min="10204" max="10204" width="10.140625" style="389" bestFit="1" customWidth="1"/>
    <col min="10205" max="10206" width="9.5703125" style="389" bestFit="1" customWidth="1"/>
    <col min="10207" max="10207" width="10.28515625" style="389" customWidth="1"/>
    <col min="10208" max="10215" width="9.5703125" style="389" bestFit="1" customWidth="1"/>
    <col min="10216" max="10216" width="9.5703125" style="389" customWidth="1"/>
    <col min="10217" max="10223" width="9.5703125" style="389" bestFit="1" customWidth="1"/>
    <col min="10224" max="10224" width="9.42578125" style="389" customWidth="1"/>
    <col min="10225" max="10240" width="9.5703125" style="389" bestFit="1" customWidth="1"/>
    <col min="10241" max="10242" width="12.5703125" style="389" bestFit="1" customWidth="1"/>
    <col min="10243" max="10243" width="11.42578125" style="389" bestFit="1" customWidth="1"/>
    <col min="10244" max="10244" width="11" style="389" bestFit="1" customWidth="1"/>
    <col min="10245" max="10245" width="11.7109375" style="389" bestFit="1" customWidth="1"/>
    <col min="10246" max="10434" width="9.140625" style="389"/>
    <col min="10435" max="10435" width="6.7109375" style="389" customWidth="1"/>
    <col min="10436" max="10436" width="39.140625" style="389" customWidth="1"/>
    <col min="10437" max="10437" width="9.140625" style="389"/>
    <col min="10438" max="10438" width="8" style="389" customWidth="1"/>
    <col min="10439" max="10439" width="12.7109375" style="389" customWidth="1"/>
    <col min="10440" max="10440" width="12" style="389" customWidth="1"/>
    <col min="10441" max="10441" width="12.85546875" style="389" customWidth="1"/>
    <col min="10442" max="10442" width="11.42578125" style="389" customWidth="1"/>
    <col min="10443" max="10443" width="10.42578125" style="389" customWidth="1"/>
    <col min="10444" max="10444" width="11.7109375" style="389" customWidth="1"/>
    <col min="10445" max="10445" width="11.140625" style="389" customWidth="1"/>
    <col min="10446" max="10446" width="11.85546875" style="389" bestFit="1" customWidth="1"/>
    <col min="10447" max="10447" width="10.5703125" style="389" bestFit="1" customWidth="1"/>
    <col min="10448" max="10448" width="9.5703125" style="389" bestFit="1" customWidth="1"/>
    <col min="10449" max="10449" width="11.42578125" style="389" customWidth="1"/>
    <col min="10450" max="10450" width="10.5703125" style="389" customWidth="1"/>
    <col min="10451" max="10451" width="7.5703125" style="389" customWidth="1"/>
    <col min="10452" max="10452" width="9.5703125" style="389" bestFit="1" customWidth="1"/>
    <col min="10453" max="10453" width="11" style="389" bestFit="1" customWidth="1"/>
    <col min="10454" max="10454" width="10.140625" style="389" bestFit="1" customWidth="1"/>
    <col min="10455" max="10459" width="9.5703125" style="389" bestFit="1" customWidth="1"/>
    <col min="10460" max="10460" width="10.140625" style="389" bestFit="1" customWidth="1"/>
    <col min="10461" max="10462" width="9.5703125" style="389" bestFit="1" customWidth="1"/>
    <col min="10463" max="10463" width="10.28515625" style="389" customWidth="1"/>
    <col min="10464" max="10471" width="9.5703125" style="389" bestFit="1" customWidth="1"/>
    <col min="10472" max="10472" width="9.5703125" style="389" customWidth="1"/>
    <col min="10473" max="10479" width="9.5703125" style="389" bestFit="1" customWidth="1"/>
    <col min="10480" max="10480" width="9.42578125" style="389" customWidth="1"/>
    <col min="10481" max="10496" width="9.5703125" style="389" bestFit="1" customWidth="1"/>
    <col min="10497" max="10498" width="12.5703125" style="389" bestFit="1" customWidth="1"/>
    <col min="10499" max="10499" width="11.42578125" style="389" bestFit="1" customWidth="1"/>
    <col min="10500" max="10500" width="11" style="389" bestFit="1" customWidth="1"/>
    <col min="10501" max="10501" width="11.7109375" style="389" bestFit="1" customWidth="1"/>
    <col min="10502" max="10690" width="9.140625" style="389"/>
    <col min="10691" max="10691" width="6.7109375" style="389" customWidth="1"/>
    <col min="10692" max="10692" width="39.140625" style="389" customWidth="1"/>
    <col min="10693" max="10693" width="9.140625" style="389"/>
    <col min="10694" max="10694" width="8" style="389" customWidth="1"/>
    <col min="10695" max="10695" width="12.7109375" style="389" customWidth="1"/>
    <col min="10696" max="10696" width="12" style="389" customWidth="1"/>
    <col min="10697" max="10697" width="12.85546875" style="389" customWidth="1"/>
    <col min="10698" max="10698" width="11.42578125" style="389" customWidth="1"/>
    <col min="10699" max="10699" width="10.42578125" style="389" customWidth="1"/>
    <col min="10700" max="10700" width="11.7109375" style="389" customWidth="1"/>
    <col min="10701" max="10701" width="11.140625" style="389" customWidth="1"/>
    <col min="10702" max="10702" width="11.85546875" style="389" bestFit="1" customWidth="1"/>
    <col min="10703" max="10703" width="10.5703125" style="389" bestFit="1" customWidth="1"/>
    <col min="10704" max="10704" width="9.5703125" style="389" bestFit="1" customWidth="1"/>
    <col min="10705" max="10705" width="11.42578125" style="389" customWidth="1"/>
    <col min="10706" max="10706" width="10.5703125" style="389" customWidth="1"/>
    <col min="10707" max="10707" width="7.5703125" style="389" customWidth="1"/>
    <col min="10708" max="10708" width="9.5703125" style="389" bestFit="1" customWidth="1"/>
    <col min="10709" max="10709" width="11" style="389" bestFit="1" customWidth="1"/>
    <col min="10710" max="10710" width="10.140625" style="389" bestFit="1" customWidth="1"/>
    <col min="10711" max="10715" width="9.5703125" style="389" bestFit="1" customWidth="1"/>
    <col min="10716" max="10716" width="10.140625" style="389" bestFit="1" customWidth="1"/>
    <col min="10717" max="10718" width="9.5703125" style="389" bestFit="1" customWidth="1"/>
    <col min="10719" max="10719" width="10.28515625" style="389" customWidth="1"/>
    <col min="10720" max="10727" width="9.5703125" style="389" bestFit="1" customWidth="1"/>
    <col min="10728" max="10728" width="9.5703125" style="389" customWidth="1"/>
    <col min="10729" max="10735" width="9.5703125" style="389" bestFit="1" customWidth="1"/>
    <col min="10736" max="10736" width="9.42578125" style="389" customWidth="1"/>
    <col min="10737" max="10752" width="9.5703125" style="389" bestFit="1" customWidth="1"/>
    <col min="10753" max="10754" width="12.5703125" style="389" bestFit="1" customWidth="1"/>
    <col min="10755" max="10755" width="11.42578125" style="389" bestFit="1" customWidth="1"/>
    <col min="10756" max="10756" width="11" style="389" bestFit="1" customWidth="1"/>
    <col min="10757" max="10757" width="11.7109375" style="389" bestFit="1" customWidth="1"/>
    <col min="10758" max="10946" width="9.140625" style="389"/>
    <col min="10947" max="10947" width="6.7109375" style="389" customWidth="1"/>
    <col min="10948" max="10948" width="39.140625" style="389" customWidth="1"/>
    <col min="10949" max="10949" width="9.140625" style="389"/>
    <col min="10950" max="10950" width="8" style="389" customWidth="1"/>
    <col min="10951" max="10951" width="12.7109375" style="389" customWidth="1"/>
    <col min="10952" max="10952" width="12" style="389" customWidth="1"/>
    <col min="10953" max="10953" width="12.85546875" style="389" customWidth="1"/>
    <col min="10954" max="10954" width="11.42578125" style="389" customWidth="1"/>
    <col min="10955" max="10955" width="10.42578125" style="389" customWidth="1"/>
    <col min="10956" max="10956" width="11.7109375" style="389" customWidth="1"/>
    <col min="10957" max="10957" width="11.140625" style="389" customWidth="1"/>
    <col min="10958" max="10958" width="11.85546875" style="389" bestFit="1" customWidth="1"/>
    <col min="10959" max="10959" width="10.5703125" style="389" bestFit="1" customWidth="1"/>
    <col min="10960" max="10960" width="9.5703125" style="389" bestFit="1" customWidth="1"/>
    <col min="10961" max="10961" width="11.42578125" style="389" customWidth="1"/>
    <col min="10962" max="10962" width="10.5703125" style="389" customWidth="1"/>
    <col min="10963" max="10963" width="7.5703125" style="389" customWidth="1"/>
    <col min="10964" max="10964" width="9.5703125" style="389" bestFit="1" customWidth="1"/>
    <col min="10965" max="10965" width="11" style="389" bestFit="1" customWidth="1"/>
    <col min="10966" max="10966" width="10.140625" style="389" bestFit="1" customWidth="1"/>
    <col min="10967" max="10971" width="9.5703125" style="389" bestFit="1" customWidth="1"/>
    <col min="10972" max="10972" width="10.140625" style="389" bestFit="1" customWidth="1"/>
    <col min="10973" max="10974" width="9.5703125" style="389" bestFit="1" customWidth="1"/>
    <col min="10975" max="10975" width="10.28515625" style="389" customWidth="1"/>
    <col min="10976" max="10983" width="9.5703125" style="389" bestFit="1" customWidth="1"/>
    <col min="10984" max="10984" width="9.5703125" style="389" customWidth="1"/>
    <col min="10985" max="10991" width="9.5703125" style="389" bestFit="1" customWidth="1"/>
    <col min="10992" max="10992" width="9.42578125" style="389" customWidth="1"/>
    <col min="10993" max="11008" width="9.5703125" style="389" bestFit="1" customWidth="1"/>
    <col min="11009" max="11010" width="12.5703125" style="389" bestFit="1" customWidth="1"/>
    <col min="11011" max="11011" width="11.42578125" style="389" bestFit="1" customWidth="1"/>
    <col min="11012" max="11012" width="11" style="389" bestFit="1" customWidth="1"/>
    <col min="11013" max="11013" width="11.7109375" style="389" bestFit="1" customWidth="1"/>
    <col min="11014" max="11202" width="9.140625" style="389"/>
    <col min="11203" max="11203" width="6.7109375" style="389" customWidth="1"/>
    <col min="11204" max="11204" width="39.140625" style="389" customWidth="1"/>
    <col min="11205" max="11205" width="9.140625" style="389"/>
    <col min="11206" max="11206" width="8" style="389" customWidth="1"/>
    <col min="11207" max="11207" width="12.7109375" style="389" customWidth="1"/>
    <col min="11208" max="11208" width="12" style="389" customWidth="1"/>
    <col min="11209" max="11209" width="12.85546875" style="389" customWidth="1"/>
    <col min="11210" max="11210" width="11.42578125" style="389" customWidth="1"/>
    <col min="11211" max="11211" width="10.42578125" style="389" customWidth="1"/>
    <col min="11212" max="11212" width="11.7109375" style="389" customWidth="1"/>
    <col min="11213" max="11213" width="11.140625" style="389" customWidth="1"/>
    <col min="11214" max="11214" width="11.85546875" style="389" bestFit="1" customWidth="1"/>
    <col min="11215" max="11215" width="10.5703125" style="389" bestFit="1" customWidth="1"/>
    <col min="11216" max="11216" width="9.5703125" style="389" bestFit="1" customWidth="1"/>
    <col min="11217" max="11217" width="11.42578125" style="389" customWidth="1"/>
    <col min="11218" max="11218" width="10.5703125" style="389" customWidth="1"/>
    <col min="11219" max="11219" width="7.5703125" style="389" customWidth="1"/>
    <col min="11220" max="11220" width="9.5703125" style="389" bestFit="1" customWidth="1"/>
    <col min="11221" max="11221" width="11" style="389" bestFit="1" customWidth="1"/>
    <col min="11222" max="11222" width="10.140625" style="389" bestFit="1" customWidth="1"/>
    <col min="11223" max="11227" width="9.5703125" style="389" bestFit="1" customWidth="1"/>
    <col min="11228" max="11228" width="10.140625" style="389" bestFit="1" customWidth="1"/>
    <col min="11229" max="11230" width="9.5703125" style="389" bestFit="1" customWidth="1"/>
    <col min="11231" max="11231" width="10.28515625" style="389" customWidth="1"/>
    <col min="11232" max="11239" width="9.5703125" style="389" bestFit="1" customWidth="1"/>
    <col min="11240" max="11240" width="9.5703125" style="389" customWidth="1"/>
    <col min="11241" max="11247" width="9.5703125" style="389" bestFit="1" customWidth="1"/>
    <col min="11248" max="11248" width="9.42578125" style="389" customWidth="1"/>
    <col min="11249" max="11264" width="9.5703125" style="389" bestFit="1" customWidth="1"/>
    <col min="11265" max="11266" width="12.5703125" style="389" bestFit="1" customWidth="1"/>
    <col min="11267" max="11267" width="11.42578125" style="389" bestFit="1" customWidth="1"/>
    <col min="11268" max="11268" width="11" style="389" bestFit="1" customWidth="1"/>
    <col min="11269" max="11269" width="11.7109375" style="389" bestFit="1" customWidth="1"/>
    <col min="11270" max="11458" width="9.140625" style="389"/>
    <col min="11459" max="11459" width="6.7109375" style="389" customWidth="1"/>
    <col min="11460" max="11460" width="39.140625" style="389" customWidth="1"/>
    <col min="11461" max="11461" width="9.140625" style="389"/>
    <col min="11462" max="11462" width="8" style="389" customWidth="1"/>
    <col min="11463" max="11463" width="12.7109375" style="389" customWidth="1"/>
    <col min="11464" max="11464" width="12" style="389" customWidth="1"/>
    <col min="11465" max="11465" width="12.85546875" style="389" customWidth="1"/>
    <col min="11466" max="11466" width="11.42578125" style="389" customWidth="1"/>
    <col min="11467" max="11467" width="10.42578125" style="389" customWidth="1"/>
    <col min="11468" max="11468" width="11.7109375" style="389" customWidth="1"/>
    <col min="11469" max="11469" width="11.140625" style="389" customWidth="1"/>
    <col min="11470" max="11470" width="11.85546875" style="389" bestFit="1" customWidth="1"/>
    <col min="11471" max="11471" width="10.5703125" style="389" bestFit="1" customWidth="1"/>
    <col min="11472" max="11472" width="9.5703125" style="389" bestFit="1" customWidth="1"/>
    <col min="11473" max="11473" width="11.42578125" style="389" customWidth="1"/>
    <col min="11474" max="11474" width="10.5703125" style="389" customWidth="1"/>
    <col min="11475" max="11475" width="7.5703125" style="389" customWidth="1"/>
    <col min="11476" max="11476" width="9.5703125" style="389" bestFit="1" customWidth="1"/>
    <col min="11477" max="11477" width="11" style="389" bestFit="1" customWidth="1"/>
    <col min="11478" max="11478" width="10.140625" style="389" bestFit="1" customWidth="1"/>
    <col min="11479" max="11483" width="9.5703125" style="389" bestFit="1" customWidth="1"/>
    <col min="11484" max="11484" width="10.140625" style="389" bestFit="1" customWidth="1"/>
    <col min="11485" max="11486" width="9.5703125" style="389" bestFit="1" customWidth="1"/>
    <col min="11487" max="11487" width="10.28515625" style="389" customWidth="1"/>
    <col min="11488" max="11495" width="9.5703125" style="389" bestFit="1" customWidth="1"/>
    <col min="11496" max="11496" width="9.5703125" style="389" customWidth="1"/>
    <col min="11497" max="11503" width="9.5703125" style="389" bestFit="1" customWidth="1"/>
    <col min="11504" max="11504" width="9.42578125" style="389" customWidth="1"/>
    <col min="11505" max="11520" width="9.5703125" style="389" bestFit="1" customWidth="1"/>
    <col min="11521" max="11522" width="12.5703125" style="389" bestFit="1" customWidth="1"/>
    <col min="11523" max="11523" width="11.42578125" style="389" bestFit="1" customWidth="1"/>
    <col min="11524" max="11524" width="11" style="389" bestFit="1" customWidth="1"/>
    <col min="11525" max="11525" width="11.7109375" style="389" bestFit="1" customWidth="1"/>
    <col min="11526" max="11714" width="9.140625" style="389"/>
    <col min="11715" max="11715" width="6.7109375" style="389" customWidth="1"/>
    <col min="11716" max="11716" width="39.140625" style="389" customWidth="1"/>
    <col min="11717" max="11717" width="9.140625" style="389"/>
    <col min="11718" max="11718" width="8" style="389" customWidth="1"/>
    <col min="11719" max="11719" width="12.7109375" style="389" customWidth="1"/>
    <col min="11720" max="11720" width="12" style="389" customWidth="1"/>
    <col min="11721" max="11721" width="12.85546875" style="389" customWidth="1"/>
    <col min="11722" max="11722" width="11.42578125" style="389" customWidth="1"/>
    <col min="11723" max="11723" width="10.42578125" style="389" customWidth="1"/>
    <col min="11724" max="11724" width="11.7109375" style="389" customWidth="1"/>
    <col min="11725" max="11725" width="11.140625" style="389" customWidth="1"/>
    <col min="11726" max="11726" width="11.85546875" style="389" bestFit="1" customWidth="1"/>
    <col min="11727" max="11727" width="10.5703125" style="389" bestFit="1" customWidth="1"/>
    <col min="11728" max="11728" width="9.5703125" style="389" bestFit="1" customWidth="1"/>
    <col min="11729" max="11729" width="11.42578125" style="389" customWidth="1"/>
    <col min="11730" max="11730" width="10.5703125" style="389" customWidth="1"/>
    <col min="11731" max="11731" width="7.5703125" style="389" customWidth="1"/>
    <col min="11732" max="11732" width="9.5703125" style="389" bestFit="1" customWidth="1"/>
    <col min="11733" max="11733" width="11" style="389" bestFit="1" customWidth="1"/>
    <col min="11734" max="11734" width="10.140625" style="389" bestFit="1" customWidth="1"/>
    <col min="11735" max="11739" width="9.5703125" style="389" bestFit="1" customWidth="1"/>
    <col min="11740" max="11740" width="10.140625" style="389" bestFit="1" customWidth="1"/>
    <col min="11741" max="11742" width="9.5703125" style="389" bestFit="1" customWidth="1"/>
    <col min="11743" max="11743" width="10.28515625" style="389" customWidth="1"/>
    <col min="11744" max="11751" width="9.5703125" style="389" bestFit="1" customWidth="1"/>
    <col min="11752" max="11752" width="9.5703125" style="389" customWidth="1"/>
    <col min="11753" max="11759" width="9.5703125" style="389" bestFit="1" customWidth="1"/>
    <col min="11760" max="11760" width="9.42578125" style="389" customWidth="1"/>
    <col min="11761" max="11776" width="9.5703125" style="389" bestFit="1" customWidth="1"/>
    <col min="11777" max="11778" width="12.5703125" style="389" bestFit="1" customWidth="1"/>
    <col min="11779" max="11779" width="11.42578125" style="389" bestFit="1" customWidth="1"/>
    <col min="11780" max="11780" width="11" style="389" bestFit="1" customWidth="1"/>
    <col min="11781" max="11781" width="11.7109375" style="389" bestFit="1" customWidth="1"/>
    <col min="11782" max="11970" width="9.140625" style="389"/>
    <col min="11971" max="11971" width="6.7109375" style="389" customWidth="1"/>
    <col min="11972" max="11972" width="39.140625" style="389" customWidth="1"/>
    <col min="11973" max="11973" width="9.140625" style="389"/>
    <col min="11974" max="11974" width="8" style="389" customWidth="1"/>
    <col min="11975" max="11975" width="12.7109375" style="389" customWidth="1"/>
    <col min="11976" max="11976" width="12" style="389" customWidth="1"/>
    <col min="11977" max="11977" width="12.85546875" style="389" customWidth="1"/>
    <col min="11978" max="11978" width="11.42578125" style="389" customWidth="1"/>
    <col min="11979" max="11979" width="10.42578125" style="389" customWidth="1"/>
    <col min="11980" max="11980" width="11.7109375" style="389" customWidth="1"/>
    <col min="11981" max="11981" width="11.140625" style="389" customWidth="1"/>
    <col min="11982" max="11982" width="11.85546875" style="389" bestFit="1" customWidth="1"/>
    <col min="11983" max="11983" width="10.5703125" style="389" bestFit="1" customWidth="1"/>
    <col min="11984" max="11984" width="9.5703125" style="389" bestFit="1" customWidth="1"/>
    <col min="11985" max="11985" width="11.42578125" style="389" customWidth="1"/>
    <col min="11986" max="11986" width="10.5703125" style="389" customWidth="1"/>
    <col min="11987" max="11987" width="7.5703125" style="389" customWidth="1"/>
    <col min="11988" max="11988" width="9.5703125" style="389" bestFit="1" customWidth="1"/>
    <col min="11989" max="11989" width="11" style="389" bestFit="1" customWidth="1"/>
    <col min="11990" max="11990" width="10.140625" style="389" bestFit="1" customWidth="1"/>
    <col min="11991" max="11995" width="9.5703125" style="389" bestFit="1" customWidth="1"/>
    <col min="11996" max="11996" width="10.140625" style="389" bestFit="1" customWidth="1"/>
    <col min="11997" max="11998" width="9.5703125" style="389" bestFit="1" customWidth="1"/>
    <col min="11999" max="11999" width="10.28515625" style="389" customWidth="1"/>
    <col min="12000" max="12007" width="9.5703125" style="389" bestFit="1" customWidth="1"/>
    <col min="12008" max="12008" width="9.5703125" style="389" customWidth="1"/>
    <col min="12009" max="12015" width="9.5703125" style="389" bestFit="1" customWidth="1"/>
    <col min="12016" max="12016" width="9.42578125" style="389" customWidth="1"/>
    <col min="12017" max="12032" width="9.5703125" style="389" bestFit="1" customWidth="1"/>
    <col min="12033" max="12034" width="12.5703125" style="389" bestFit="1" customWidth="1"/>
    <col min="12035" max="12035" width="11.42578125" style="389" bestFit="1" customWidth="1"/>
    <col min="12036" max="12036" width="11" style="389" bestFit="1" customWidth="1"/>
    <col min="12037" max="12037" width="11.7109375" style="389" bestFit="1" customWidth="1"/>
    <col min="12038" max="12226" width="9.140625" style="389"/>
    <col min="12227" max="12227" width="6.7109375" style="389" customWidth="1"/>
    <col min="12228" max="12228" width="39.140625" style="389" customWidth="1"/>
    <col min="12229" max="12229" width="9.140625" style="389"/>
    <col min="12230" max="12230" width="8" style="389" customWidth="1"/>
    <col min="12231" max="12231" width="12.7109375" style="389" customWidth="1"/>
    <col min="12232" max="12232" width="12" style="389" customWidth="1"/>
    <col min="12233" max="12233" width="12.85546875" style="389" customWidth="1"/>
    <col min="12234" max="12234" width="11.42578125" style="389" customWidth="1"/>
    <col min="12235" max="12235" width="10.42578125" style="389" customWidth="1"/>
    <col min="12236" max="12236" width="11.7109375" style="389" customWidth="1"/>
    <col min="12237" max="12237" width="11.140625" style="389" customWidth="1"/>
    <col min="12238" max="12238" width="11.85546875" style="389" bestFit="1" customWidth="1"/>
    <col min="12239" max="12239" width="10.5703125" style="389" bestFit="1" customWidth="1"/>
    <col min="12240" max="12240" width="9.5703125" style="389" bestFit="1" customWidth="1"/>
    <col min="12241" max="12241" width="11.42578125" style="389" customWidth="1"/>
    <col min="12242" max="12242" width="10.5703125" style="389" customWidth="1"/>
    <col min="12243" max="12243" width="7.5703125" style="389" customWidth="1"/>
    <col min="12244" max="12244" width="9.5703125" style="389" bestFit="1" customWidth="1"/>
    <col min="12245" max="12245" width="11" style="389" bestFit="1" customWidth="1"/>
    <col min="12246" max="12246" width="10.140625" style="389" bestFit="1" customWidth="1"/>
    <col min="12247" max="12251" width="9.5703125" style="389" bestFit="1" customWidth="1"/>
    <col min="12252" max="12252" width="10.140625" style="389" bestFit="1" customWidth="1"/>
    <col min="12253" max="12254" width="9.5703125" style="389" bestFit="1" customWidth="1"/>
    <col min="12255" max="12255" width="10.28515625" style="389" customWidth="1"/>
    <col min="12256" max="12263" width="9.5703125" style="389" bestFit="1" customWidth="1"/>
    <col min="12264" max="12264" width="9.5703125" style="389" customWidth="1"/>
    <col min="12265" max="12271" width="9.5703125" style="389" bestFit="1" customWidth="1"/>
    <col min="12272" max="12272" width="9.42578125" style="389" customWidth="1"/>
    <col min="12273" max="12288" width="9.5703125" style="389" bestFit="1" customWidth="1"/>
    <col min="12289" max="12290" width="12.5703125" style="389" bestFit="1" customWidth="1"/>
    <col min="12291" max="12291" width="11.42578125" style="389" bestFit="1" customWidth="1"/>
    <col min="12292" max="12292" width="11" style="389" bestFit="1" customWidth="1"/>
    <col min="12293" max="12293" width="11.7109375" style="389" bestFit="1" customWidth="1"/>
    <col min="12294" max="12482" width="9.140625" style="389"/>
    <col min="12483" max="12483" width="6.7109375" style="389" customWidth="1"/>
    <col min="12484" max="12484" width="39.140625" style="389" customWidth="1"/>
    <col min="12485" max="12485" width="9.140625" style="389"/>
    <col min="12486" max="12486" width="8" style="389" customWidth="1"/>
    <col min="12487" max="12487" width="12.7109375" style="389" customWidth="1"/>
    <col min="12488" max="12488" width="12" style="389" customWidth="1"/>
    <col min="12489" max="12489" width="12.85546875" style="389" customWidth="1"/>
    <col min="12490" max="12490" width="11.42578125" style="389" customWidth="1"/>
    <col min="12491" max="12491" width="10.42578125" style="389" customWidth="1"/>
    <col min="12492" max="12492" width="11.7109375" style="389" customWidth="1"/>
    <col min="12493" max="12493" width="11.140625" style="389" customWidth="1"/>
    <col min="12494" max="12494" width="11.85546875" style="389" bestFit="1" customWidth="1"/>
    <col min="12495" max="12495" width="10.5703125" style="389" bestFit="1" customWidth="1"/>
    <col min="12496" max="12496" width="9.5703125" style="389" bestFit="1" customWidth="1"/>
    <col min="12497" max="12497" width="11.42578125" style="389" customWidth="1"/>
    <col min="12498" max="12498" width="10.5703125" style="389" customWidth="1"/>
    <col min="12499" max="12499" width="7.5703125" style="389" customWidth="1"/>
    <col min="12500" max="12500" width="9.5703125" style="389" bestFit="1" customWidth="1"/>
    <col min="12501" max="12501" width="11" style="389" bestFit="1" customWidth="1"/>
    <col min="12502" max="12502" width="10.140625" style="389" bestFit="1" customWidth="1"/>
    <col min="12503" max="12507" width="9.5703125" style="389" bestFit="1" customWidth="1"/>
    <col min="12508" max="12508" width="10.140625" style="389" bestFit="1" customWidth="1"/>
    <col min="12509" max="12510" width="9.5703125" style="389" bestFit="1" customWidth="1"/>
    <col min="12511" max="12511" width="10.28515625" style="389" customWidth="1"/>
    <col min="12512" max="12519" width="9.5703125" style="389" bestFit="1" customWidth="1"/>
    <col min="12520" max="12520" width="9.5703125" style="389" customWidth="1"/>
    <col min="12521" max="12527" width="9.5703125" style="389" bestFit="1" customWidth="1"/>
    <col min="12528" max="12528" width="9.42578125" style="389" customWidth="1"/>
    <col min="12529" max="12544" width="9.5703125" style="389" bestFit="1" customWidth="1"/>
    <col min="12545" max="12546" width="12.5703125" style="389" bestFit="1" customWidth="1"/>
    <col min="12547" max="12547" width="11.42578125" style="389" bestFit="1" customWidth="1"/>
    <col min="12548" max="12548" width="11" style="389" bestFit="1" customWidth="1"/>
    <col min="12549" max="12549" width="11.7109375" style="389" bestFit="1" customWidth="1"/>
    <col min="12550" max="12738" width="9.140625" style="389"/>
    <col min="12739" max="12739" width="6.7109375" style="389" customWidth="1"/>
    <col min="12740" max="12740" width="39.140625" style="389" customWidth="1"/>
    <col min="12741" max="12741" width="9.140625" style="389"/>
    <col min="12742" max="12742" width="8" style="389" customWidth="1"/>
    <col min="12743" max="12743" width="12.7109375" style="389" customWidth="1"/>
    <col min="12744" max="12744" width="12" style="389" customWidth="1"/>
    <col min="12745" max="12745" width="12.85546875" style="389" customWidth="1"/>
    <col min="12746" max="12746" width="11.42578125" style="389" customWidth="1"/>
    <col min="12747" max="12747" width="10.42578125" style="389" customWidth="1"/>
    <col min="12748" max="12748" width="11.7109375" style="389" customWidth="1"/>
    <col min="12749" max="12749" width="11.140625" style="389" customWidth="1"/>
    <col min="12750" max="12750" width="11.85546875" style="389" bestFit="1" customWidth="1"/>
    <col min="12751" max="12751" width="10.5703125" style="389" bestFit="1" customWidth="1"/>
    <col min="12752" max="12752" width="9.5703125" style="389" bestFit="1" customWidth="1"/>
    <col min="12753" max="12753" width="11.42578125" style="389" customWidth="1"/>
    <col min="12754" max="12754" width="10.5703125" style="389" customWidth="1"/>
    <col min="12755" max="12755" width="7.5703125" style="389" customWidth="1"/>
    <col min="12756" max="12756" width="9.5703125" style="389" bestFit="1" customWidth="1"/>
    <col min="12757" max="12757" width="11" style="389" bestFit="1" customWidth="1"/>
    <col min="12758" max="12758" width="10.140625" style="389" bestFit="1" customWidth="1"/>
    <col min="12759" max="12763" width="9.5703125" style="389" bestFit="1" customWidth="1"/>
    <col min="12764" max="12764" width="10.140625" style="389" bestFit="1" customWidth="1"/>
    <col min="12765" max="12766" width="9.5703125" style="389" bestFit="1" customWidth="1"/>
    <col min="12767" max="12767" width="10.28515625" style="389" customWidth="1"/>
    <col min="12768" max="12775" width="9.5703125" style="389" bestFit="1" customWidth="1"/>
    <col min="12776" max="12776" width="9.5703125" style="389" customWidth="1"/>
    <col min="12777" max="12783" width="9.5703125" style="389" bestFit="1" customWidth="1"/>
    <col min="12784" max="12784" width="9.42578125" style="389" customWidth="1"/>
    <col min="12785" max="12800" width="9.5703125" style="389" bestFit="1" customWidth="1"/>
    <col min="12801" max="12802" width="12.5703125" style="389" bestFit="1" customWidth="1"/>
    <col min="12803" max="12803" width="11.42578125" style="389" bestFit="1" customWidth="1"/>
    <col min="12804" max="12804" width="11" style="389" bestFit="1" customWidth="1"/>
    <col min="12805" max="12805" width="11.7109375" style="389" bestFit="1" customWidth="1"/>
    <col min="12806" max="12994" width="9.140625" style="389"/>
    <col min="12995" max="12995" width="6.7109375" style="389" customWidth="1"/>
    <col min="12996" max="12996" width="39.140625" style="389" customWidth="1"/>
    <col min="12997" max="12997" width="9.140625" style="389"/>
    <col min="12998" max="12998" width="8" style="389" customWidth="1"/>
    <col min="12999" max="12999" width="12.7109375" style="389" customWidth="1"/>
    <col min="13000" max="13000" width="12" style="389" customWidth="1"/>
    <col min="13001" max="13001" width="12.85546875" style="389" customWidth="1"/>
    <col min="13002" max="13002" width="11.42578125" style="389" customWidth="1"/>
    <col min="13003" max="13003" width="10.42578125" style="389" customWidth="1"/>
    <col min="13004" max="13004" width="11.7109375" style="389" customWidth="1"/>
    <col min="13005" max="13005" width="11.140625" style="389" customWidth="1"/>
    <col min="13006" max="13006" width="11.85546875" style="389" bestFit="1" customWidth="1"/>
    <col min="13007" max="13007" width="10.5703125" style="389" bestFit="1" customWidth="1"/>
    <col min="13008" max="13008" width="9.5703125" style="389" bestFit="1" customWidth="1"/>
    <col min="13009" max="13009" width="11.42578125" style="389" customWidth="1"/>
    <col min="13010" max="13010" width="10.5703125" style="389" customWidth="1"/>
    <col min="13011" max="13011" width="7.5703125" style="389" customWidth="1"/>
    <col min="13012" max="13012" width="9.5703125" style="389" bestFit="1" customWidth="1"/>
    <col min="13013" max="13013" width="11" style="389" bestFit="1" customWidth="1"/>
    <col min="13014" max="13014" width="10.140625" style="389" bestFit="1" customWidth="1"/>
    <col min="13015" max="13019" width="9.5703125" style="389" bestFit="1" customWidth="1"/>
    <col min="13020" max="13020" width="10.140625" style="389" bestFit="1" customWidth="1"/>
    <col min="13021" max="13022" width="9.5703125" style="389" bestFit="1" customWidth="1"/>
    <col min="13023" max="13023" width="10.28515625" style="389" customWidth="1"/>
    <col min="13024" max="13031" width="9.5703125" style="389" bestFit="1" customWidth="1"/>
    <col min="13032" max="13032" width="9.5703125" style="389" customWidth="1"/>
    <col min="13033" max="13039" width="9.5703125" style="389" bestFit="1" customWidth="1"/>
    <col min="13040" max="13040" width="9.42578125" style="389" customWidth="1"/>
    <col min="13041" max="13056" width="9.5703125" style="389" bestFit="1" customWidth="1"/>
    <col min="13057" max="13058" width="12.5703125" style="389" bestFit="1" customWidth="1"/>
    <col min="13059" max="13059" width="11.42578125" style="389" bestFit="1" customWidth="1"/>
    <col min="13060" max="13060" width="11" style="389" bestFit="1" customWidth="1"/>
    <col min="13061" max="13061" width="11.7109375" style="389" bestFit="1" customWidth="1"/>
    <col min="13062" max="13250" width="9.140625" style="389"/>
    <col min="13251" max="13251" width="6.7109375" style="389" customWidth="1"/>
    <col min="13252" max="13252" width="39.140625" style="389" customWidth="1"/>
    <col min="13253" max="13253" width="9.140625" style="389"/>
    <col min="13254" max="13254" width="8" style="389" customWidth="1"/>
    <col min="13255" max="13255" width="12.7109375" style="389" customWidth="1"/>
    <col min="13256" max="13256" width="12" style="389" customWidth="1"/>
    <col min="13257" max="13257" width="12.85546875" style="389" customWidth="1"/>
    <col min="13258" max="13258" width="11.42578125" style="389" customWidth="1"/>
    <col min="13259" max="13259" width="10.42578125" style="389" customWidth="1"/>
    <col min="13260" max="13260" width="11.7109375" style="389" customWidth="1"/>
    <col min="13261" max="13261" width="11.140625" style="389" customWidth="1"/>
    <col min="13262" max="13262" width="11.85546875" style="389" bestFit="1" customWidth="1"/>
    <col min="13263" max="13263" width="10.5703125" style="389" bestFit="1" customWidth="1"/>
    <col min="13264" max="13264" width="9.5703125" style="389" bestFit="1" customWidth="1"/>
    <col min="13265" max="13265" width="11.42578125" style="389" customWidth="1"/>
    <col min="13266" max="13266" width="10.5703125" style="389" customWidth="1"/>
    <col min="13267" max="13267" width="7.5703125" style="389" customWidth="1"/>
    <col min="13268" max="13268" width="9.5703125" style="389" bestFit="1" customWidth="1"/>
    <col min="13269" max="13269" width="11" style="389" bestFit="1" customWidth="1"/>
    <col min="13270" max="13270" width="10.140625" style="389" bestFit="1" customWidth="1"/>
    <col min="13271" max="13275" width="9.5703125" style="389" bestFit="1" customWidth="1"/>
    <col min="13276" max="13276" width="10.140625" style="389" bestFit="1" customWidth="1"/>
    <col min="13277" max="13278" width="9.5703125" style="389" bestFit="1" customWidth="1"/>
    <col min="13279" max="13279" width="10.28515625" style="389" customWidth="1"/>
    <col min="13280" max="13287" width="9.5703125" style="389" bestFit="1" customWidth="1"/>
    <col min="13288" max="13288" width="9.5703125" style="389" customWidth="1"/>
    <col min="13289" max="13295" width="9.5703125" style="389" bestFit="1" customWidth="1"/>
    <col min="13296" max="13296" width="9.42578125" style="389" customWidth="1"/>
    <col min="13297" max="13312" width="9.5703125" style="389" bestFit="1" customWidth="1"/>
    <col min="13313" max="13314" width="12.5703125" style="389" bestFit="1" customWidth="1"/>
    <col min="13315" max="13315" width="11.42578125" style="389" bestFit="1" customWidth="1"/>
    <col min="13316" max="13316" width="11" style="389" bestFit="1" customWidth="1"/>
    <col min="13317" max="13317" width="11.7109375" style="389" bestFit="1" customWidth="1"/>
    <col min="13318" max="13506" width="9.140625" style="389"/>
    <col min="13507" max="13507" width="6.7109375" style="389" customWidth="1"/>
    <col min="13508" max="13508" width="39.140625" style="389" customWidth="1"/>
    <col min="13509" max="13509" width="9.140625" style="389"/>
    <col min="13510" max="13510" width="8" style="389" customWidth="1"/>
    <col min="13511" max="13511" width="12.7109375" style="389" customWidth="1"/>
    <col min="13512" max="13512" width="12" style="389" customWidth="1"/>
    <col min="13513" max="13513" width="12.85546875" style="389" customWidth="1"/>
    <col min="13514" max="13514" width="11.42578125" style="389" customWidth="1"/>
    <col min="13515" max="13515" width="10.42578125" style="389" customWidth="1"/>
    <col min="13516" max="13516" width="11.7109375" style="389" customWidth="1"/>
    <col min="13517" max="13517" width="11.140625" style="389" customWidth="1"/>
    <col min="13518" max="13518" width="11.85546875" style="389" bestFit="1" customWidth="1"/>
    <col min="13519" max="13519" width="10.5703125" style="389" bestFit="1" customWidth="1"/>
    <col min="13520" max="13520" width="9.5703125" style="389" bestFit="1" customWidth="1"/>
    <col min="13521" max="13521" width="11.42578125" style="389" customWidth="1"/>
    <col min="13522" max="13522" width="10.5703125" style="389" customWidth="1"/>
    <col min="13523" max="13523" width="7.5703125" style="389" customWidth="1"/>
    <col min="13524" max="13524" width="9.5703125" style="389" bestFit="1" customWidth="1"/>
    <col min="13525" max="13525" width="11" style="389" bestFit="1" customWidth="1"/>
    <col min="13526" max="13526" width="10.140625" style="389" bestFit="1" customWidth="1"/>
    <col min="13527" max="13531" width="9.5703125" style="389" bestFit="1" customWidth="1"/>
    <col min="13532" max="13532" width="10.140625" style="389" bestFit="1" customWidth="1"/>
    <col min="13533" max="13534" width="9.5703125" style="389" bestFit="1" customWidth="1"/>
    <col min="13535" max="13535" width="10.28515625" style="389" customWidth="1"/>
    <col min="13536" max="13543" width="9.5703125" style="389" bestFit="1" customWidth="1"/>
    <col min="13544" max="13544" width="9.5703125" style="389" customWidth="1"/>
    <col min="13545" max="13551" width="9.5703125" style="389" bestFit="1" customWidth="1"/>
    <col min="13552" max="13552" width="9.42578125" style="389" customWidth="1"/>
    <col min="13553" max="13568" width="9.5703125" style="389" bestFit="1" customWidth="1"/>
    <col min="13569" max="13570" width="12.5703125" style="389" bestFit="1" customWidth="1"/>
    <col min="13571" max="13571" width="11.42578125" style="389" bestFit="1" customWidth="1"/>
    <col min="13572" max="13572" width="11" style="389" bestFit="1" customWidth="1"/>
    <col min="13573" max="13573" width="11.7109375" style="389" bestFit="1" customWidth="1"/>
    <col min="13574" max="13762" width="9.140625" style="389"/>
    <col min="13763" max="13763" width="6.7109375" style="389" customWidth="1"/>
    <col min="13764" max="13764" width="39.140625" style="389" customWidth="1"/>
    <col min="13765" max="13765" width="9.140625" style="389"/>
    <col min="13766" max="13766" width="8" style="389" customWidth="1"/>
    <col min="13767" max="13767" width="12.7109375" style="389" customWidth="1"/>
    <col min="13768" max="13768" width="12" style="389" customWidth="1"/>
    <col min="13769" max="13769" width="12.85546875" style="389" customWidth="1"/>
    <col min="13770" max="13770" width="11.42578125" style="389" customWidth="1"/>
    <col min="13771" max="13771" width="10.42578125" style="389" customWidth="1"/>
    <col min="13772" max="13772" width="11.7109375" style="389" customWidth="1"/>
    <col min="13773" max="13773" width="11.140625" style="389" customWidth="1"/>
    <col min="13774" max="13774" width="11.85546875" style="389" bestFit="1" customWidth="1"/>
    <col min="13775" max="13775" width="10.5703125" style="389" bestFit="1" customWidth="1"/>
    <col min="13776" max="13776" width="9.5703125" style="389" bestFit="1" customWidth="1"/>
    <col min="13777" max="13777" width="11.42578125" style="389" customWidth="1"/>
    <col min="13778" max="13778" width="10.5703125" style="389" customWidth="1"/>
    <col min="13779" max="13779" width="7.5703125" style="389" customWidth="1"/>
    <col min="13780" max="13780" width="9.5703125" style="389" bestFit="1" customWidth="1"/>
    <col min="13781" max="13781" width="11" style="389" bestFit="1" customWidth="1"/>
    <col min="13782" max="13782" width="10.140625" style="389" bestFit="1" customWidth="1"/>
    <col min="13783" max="13787" width="9.5703125" style="389" bestFit="1" customWidth="1"/>
    <col min="13788" max="13788" width="10.140625" style="389" bestFit="1" customWidth="1"/>
    <col min="13789" max="13790" width="9.5703125" style="389" bestFit="1" customWidth="1"/>
    <col min="13791" max="13791" width="10.28515625" style="389" customWidth="1"/>
    <col min="13792" max="13799" width="9.5703125" style="389" bestFit="1" customWidth="1"/>
    <col min="13800" max="13800" width="9.5703125" style="389" customWidth="1"/>
    <col min="13801" max="13807" width="9.5703125" style="389" bestFit="1" customWidth="1"/>
    <col min="13808" max="13808" width="9.42578125" style="389" customWidth="1"/>
    <col min="13809" max="13824" width="9.5703125" style="389" bestFit="1" customWidth="1"/>
    <col min="13825" max="13826" width="12.5703125" style="389" bestFit="1" customWidth="1"/>
    <col min="13827" max="13827" width="11.42578125" style="389" bestFit="1" customWidth="1"/>
    <col min="13828" max="13828" width="11" style="389" bestFit="1" customWidth="1"/>
    <col min="13829" max="13829" width="11.7109375" style="389" bestFit="1" customWidth="1"/>
    <col min="13830" max="14018" width="9.140625" style="389"/>
    <col min="14019" max="14019" width="6.7109375" style="389" customWidth="1"/>
    <col min="14020" max="14020" width="39.140625" style="389" customWidth="1"/>
    <col min="14021" max="14021" width="9.140625" style="389"/>
    <col min="14022" max="14022" width="8" style="389" customWidth="1"/>
    <col min="14023" max="14023" width="12.7109375" style="389" customWidth="1"/>
    <col min="14024" max="14024" width="12" style="389" customWidth="1"/>
    <col min="14025" max="14025" width="12.85546875" style="389" customWidth="1"/>
    <col min="14026" max="14026" width="11.42578125" style="389" customWidth="1"/>
    <col min="14027" max="14027" width="10.42578125" style="389" customWidth="1"/>
    <col min="14028" max="14028" width="11.7109375" style="389" customWidth="1"/>
    <col min="14029" max="14029" width="11.140625" style="389" customWidth="1"/>
    <col min="14030" max="14030" width="11.85546875" style="389" bestFit="1" customWidth="1"/>
    <col min="14031" max="14031" width="10.5703125" style="389" bestFit="1" customWidth="1"/>
    <col min="14032" max="14032" width="9.5703125" style="389" bestFit="1" customWidth="1"/>
    <col min="14033" max="14033" width="11.42578125" style="389" customWidth="1"/>
    <col min="14034" max="14034" width="10.5703125" style="389" customWidth="1"/>
    <col min="14035" max="14035" width="7.5703125" style="389" customWidth="1"/>
    <col min="14036" max="14036" width="9.5703125" style="389" bestFit="1" customWidth="1"/>
    <col min="14037" max="14037" width="11" style="389" bestFit="1" customWidth="1"/>
    <col min="14038" max="14038" width="10.140625" style="389" bestFit="1" customWidth="1"/>
    <col min="14039" max="14043" width="9.5703125" style="389" bestFit="1" customWidth="1"/>
    <col min="14044" max="14044" width="10.140625" style="389" bestFit="1" customWidth="1"/>
    <col min="14045" max="14046" width="9.5703125" style="389" bestFit="1" customWidth="1"/>
    <col min="14047" max="14047" width="10.28515625" style="389" customWidth="1"/>
    <col min="14048" max="14055" width="9.5703125" style="389" bestFit="1" customWidth="1"/>
    <col min="14056" max="14056" width="9.5703125" style="389" customWidth="1"/>
    <col min="14057" max="14063" width="9.5703125" style="389" bestFit="1" customWidth="1"/>
    <col min="14064" max="14064" width="9.42578125" style="389" customWidth="1"/>
    <col min="14065" max="14080" width="9.5703125" style="389" bestFit="1" customWidth="1"/>
    <col min="14081" max="14082" width="12.5703125" style="389" bestFit="1" customWidth="1"/>
    <col min="14083" max="14083" width="11.42578125" style="389" bestFit="1" customWidth="1"/>
    <col min="14084" max="14084" width="11" style="389" bestFit="1" customWidth="1"/>
    <col min="14085" max="14085" width="11.7109375" style="389" bestFit="1" customWidth="1"/>
    <col min="14086" max="14274" width="9.140625" style="389"/>
    <col min="14275" max="14275" width="6.7109375" style="389" customWidth="1"/>
    <col min="14276" max="14276" width="39.140625" style="389" customWidth="1"/>
    <col min="14277" max="14277" width="9.140625" style="389"/>
    <col min="14278" max="14278" width="8" style="389" customWidth="1"/>
    <col min="14279" max="14279" width="12.7109375" style="389" customWidth="1"/>
    <col min="14280" max="14280" width="12" style="389" customWidth="1"/>
    <col min="14281" max="14281" width="12.85546875" style="389" customWidth="1"/>
    <col min="14282" max="14282" width="11.42578125" style="389" customWidth="1"/>
    <col min="14283" max="14283" width="10.42578125" style="389" customWidth="1"/>
    <col min="14284" max="14284" width="11.7109375" style="389" customWidth="1"/>
    <col min="14285" max="14285" width="11.140625" style="389" customWidth="1"/>
    <col min="14286" max="14286" width="11.85546875" style="389" bestFit="1" customWidth="1"/>
    <col min="14287" max="14287" width="10.5703125" style="389" bestFit="1" customWidth="1"/>
    <col min="14288" max="14288" width="9.5703125" style="389" bestFit="1" customWidth="1"/>
    <col min="14289" max="14289" width="11.42578125" style="389" customWidth="1"/>
    <col min="14290" max="14290" width="10.5703125" style="389" customWidth="1"/>
    <col min="14291" max="14291" width="7.5703125" style="389" customWidth="1"/>
    <col min="14292" max="14292" width="9.5703125" style="389" bestFit="1" customWidth="1"/>
    <col min="14293" max="14293" width="11" style="389" bestFit="1" customWidth="1"/>
    <col min="14294" max="14294" width="10.140625" style="389" bestFit="1" customWidth="1"/>
    <col min="14295" max="14299" width="9.5703125" style="389" bestFit="1" customWidth="1"/>
    <col min="14300" max="14300" width="10.140625" style="389" bestFit="1" customWidth="1"/>
    <col min="14301" max="14302" width="9.5703125" style="389" bestFit="1" customWidth="1"/>
    <col min="14303" max="14303" width="10.28515625" style="389" customWidth="1"/>
    <col min="14304" max="14311" width="9.5703125" style="389" bestFit="1" customWidth="1"/>
    <col min="14312" max="14312" width="9.5703125" style="389" customWidth="1"/>
    <col min="14313" max="14319" width="9.5703125" style="389" bestFit="1" customWidth="1"/>
    <col min="14320" max="14320" width="9.42578125" style="389" customWidth="1"/>
    <col min="14321" max="14336" width="9.5703125" style="389" bestFit="1" customWidth="1"/>
    <col min="14337" max="14338" width="12.5703125" style="389" bestFit="1" customWidth="1"/>
    <col min="14339" max="14339" width="11.42578125" style="389" bestFit="1" customWidth="1"/>
    <col min="14340" max="14340" width="11" style="389" bestFit="1" customWidth="1"/>
    <col min="14341" max="14341" width="11.7109375" style="389" bestFit="1" customWidth="1"/>
    <col min="14342" max="14530" width="9.140625" style="389"/>
    <col min="14531" max="14531" width="6.7109375" style="389" customWidth="1"/>
    <col min="14532" max="14532" width="39.140625" style="389" customWidth="1"/>
    <col min="14533" max="14533" width="9.140625" style="389"/>
    <col min="14534" max="14534" width="8" style="389" customWidth="1"/>
    <col min="14535" max="14535" width="12.7109375" style="389" customWidth="1"/>
    <col min="14536" max="14536" width="12" style="389" customWidth="1"/>
    <col min="14537" max="14537" width="12.85546875" style="389" customWidth="1"/>
    <col min="14538" max="14538" width="11.42578125" style="389" customWidth="1"/>
    <col min="14539" max="14539" width="10.42578125" style="389" customWidth="1"/>
    <col min="14540" max="14540" width="11.7109375" style="389" customWidth="1"/>
    <col min="14541" max="14541" width="11.140625" style="389" customWidth="1"/>
    <col min="14542" max="14542" width="11.85546875" style="389" bestFit="1" customWidth="1"/>
    <col min="14543" max="14543" width="10.5703125" style="389" bestFit="1" customWidth="1"/>
    <col min="14544" max="14544" width="9.5703125" style="389" bestFit="1" customWidth="1"/>
    <col min="14545" max="14545" width="11.42578125" style="389" customWidth="1"/>
    <col min="14546" max="14546" width="10.5703125" style="389" customWidth="1"/>
    <col min="14547" max="14547" width="7.5703125" style="389" customWidth="1"/>
    <col min="14548" max="14548" width="9.5703125" style="389" bestFit="1" customWidth="1"/>
    <col min="14549" max="14549" width="11" style="389" bestFit="1" customWidth="1"/>
    <col min="14550" max="14550" width="10.140625" style="389" bestFit="1" customWidth="1"/>
    <col min="14551" max="14555" width="9.5703125" style="389" bestFit="1" customWidth="1"/>
    <col min="14556" max="14556" width="10.140625" style="389" bestFit="1" customWidth="1"/>
    <col min="14557" max="14558" width="9.5703125" style="389" bestFit="1" customWidth="1"/>
    <col min="14559" max="14559" width="10.28515625" style="389" customWidth="1"/>
    <col min="14560" max="14567" width="9.5703125" style="389" bestFit="1" customWidth="1"/>
    <col min="14568" max="14568" width="9.5703125" style="389" customWidth="1"/>
    <col min="14569" max="14575" width="9.5703125" style="389" bestFit="1" customWidth="1"/>
    <col min="14576" max="14576" width="9.42578125" style="389" customWidth="1"/>
    <col min="14577" max="14592" width="9.5703125" style="389" bestFit="1" customWidth="1"/>
    <col min="14593" max="14594" width="12.5703125" style="389" bestFit="1" customWidth="1"/>
    <col min="14595" max="14595" width="11.42578125" style="389" bestFit="1" customWidth="1"/>
    <col min="14596" max="14596" width="11" style="389" bestFit="1" customWidth="1"/>
    <col min="14597" max="14597" width="11.7109375" style="389" bestFit="1" customWidth="1"/>
    <col min="14598" max="14786" width="9.140625" style="389"/>
    <col min="14787" max="14787" width="6.7109375" style="389" customWidth="1"/>
    <col min="14788" max="14788" width="39.140625" style="389" customWidth="1"/>
    <col min="14789" max="14789" width="9.140625" style="389"/>
    <col min="14790" max="14790" width="8" style="389" customWidth="1"/>
    <col min="14791" max="14791" width="12.7109375" style="389" customWidth="1"/>
    <col min="14792" max="14792" width="12" style="389" customWidth="1"/>
    <col min="14793" max="14793" width="12.85546875" style="389" customWidth="1"/>
    <col min="14794" max="14794" width="11.42578125" style="389" customWidth="1"/>
    <col min="14795" max="14795" width="10.42578125" style="389" customWidth="1"/>
    <col min="14796" max="14796" width="11.7109375" style="389" customWidth="1"/>
    <col min="14797" max="14797" width="11.140625" style="389" customWidth="1"/>
    <col min="14798" max="14798" width="11.85546875" style="389" bestFit="1" customWidth="1"/>
    <col min="14799" max="14799" width="10.5703125" style="389" bestFit="1" customWidth="1"/>
    <col min="14800" max="14800" width="9.5703125" style="389" bestFit="1" customWidth="1"/>
    <col min="14801" max="14801" width="11.42578125" style="389" customWidth="1"/>
    <col min="14802" max="14802" width="10.5703125" style="389" customWidth="1"/>
    <col min="14803" max="14803" width="7.5703125" style="389" customWidth="1"/>
    <col min="14804" max="14804" width="9.5703125" style="389" bestFit="1" customWidth="1"/>
    <col min="14805" max="14805" width="11" style="389" bestFit="1" customWidth="1"/>
    <col min="14806" max="14806" width="10.140625" style="389" bestFit="1" customWidth="1"/>
    <col min="14807" max="14811" width="9.5703125" style="389" bestFit="1" customWidth="1"/>
    <col min="14812" max="14812" width="10.140625" style="389" bestFit="1" customWidth="1"/>
    <col min="14813" max="14814" width="9.5703125" style="389" bestFit="1" customWidth="1"/>
    <col min="14815" max="14815" width="10.28515625" style="389" customWidth="1"/>
    <col min="14816" max="14823" width="9.5703125" style="389" bestFit="1" customWidth="1"/>
    <col min="14824" max="14824" width="9.5703125" style="389" customWidth="1"/>
    <col min="14825" max="14831" width="9.5703125" style="389" bestFit="1" customWidth="1"/>
    <col min="14832" max="14832" width="9.42578125" style="389" customWidth="1"/>
    <col min="14833" max="14848" width="9.5703125" style="389" bestFit="1" customWidth="1"/>
    <col min="14849" max="14850" width="12.5703125" style="389" bestFit="1" customWidth="1"/>
    <col min="14851" max="14851" width="11.42578125" style="389" bestFit="1" customWidth="1"/>
    <col min="14852" max="14852" width="11" style="389" bestFit="1" customWidth="1"/>
    <col min="14853" max="14853" width="11.7109375" style="389" bestFit="1" customWidth="1"/>
    <col min="14854" max="15042" width="9.140625" style="389"/>
    <col min="15043" max="15043" width="6.7109375" style="389" customWidth="1"/>
    <col min="15044" max="15044" width="39.140625" style="389" customWidth="1"/>
    <col min="15045" max="15045" width="9.140625" style="389"/>
    <col min="15046" max="15046" width="8" style="389" customWidth="1"/>
    <col min="15047" max="15047" width="12.7109375" style="389" customWidth="1"/>
    <col min="15048" max="15048" width="12" style="389" customWidth="1"/>
    <col min="15049" max="15049" width="12.85546875" style="389" customWidth="1"/>
    <col min="15050" max="15050" width="11.42578125" style="389" customWidth="1"/>
    <col min="15051" max="15051" width="10.42578125" style="389" customWidth="1"/>
    <col min="15052" max="15052" width="11.7109375" style="389" customWidth="1"/>
    <col min="15053" max="15053" width="11.140625" style="389" customWidth="1"/>
    <col min="15054" max="15054" width="11.85546875" style="389" bestFit="1" customWidth="1"/>
    <col min="15055" max="15055" width="10.5703125" style="389" bestFit="1" customWidth="1"/>
    <col min="15056" max="15056" width="9.5703125" style="389" bestFit="1" customWidth="1"/>
    <col min="15057" max="15057" width="11.42578125" style="389" customWidth="1"/>
    <col min="15058" max="15058" width="10.5703125" style="389" customWidth="1"/>
    <col min="15059" max="15059" width="7.5703125" style="389" customWidth="1"/>
    <col min="15060" max="15060" width="9.5703125" style="389" bestFit="1" customWidth="1"/>
    <col min="15061" max="15061" width="11" style="389" bestFit="1" customWidth="1"/>
    <col min="15062" max="15062" width="10.140625" style="389" bestFit="1" customWidth="1"/>
    <col min="15063" max="15067" width="9.5703125" style="389" bestFit="1" customWidth="1"/>
    <col min="15068" max="15068" width="10.140625" style="389" bestFit="1" customWidth="1"/>
    <col min="15069" max="15070" width="9.5703125" style="389" bestFit="1" customWidth="1"/>
    <col min="15071" max="15071" width="10.28515625" style="389" customWidth="1"/>
    <col min="15072" max="15079" width="9.5703125" style="389" bestFit="1" customWidth="1"/>
    <col min="15080" max="15080" width="9.5703125" style="389" customWidth="1"/>
    <col min="15081" max="15087" width="9.5703125" style="389" bestFit="1" customWidth="1"/>
    <col min="15088" max="15088" width="9.42578125" style="389" customWidth="1"/>
    <col min="15089" max="15104" width="9.5703125" style="389" bestFit="1" customWidth="1"/>
    <col min="15105" max="15106" width="12.5703125" style="389" bestFit="1" customWidth="1"/>
    <col min="15107" max="15107" width="11.42578125" style="389" bestFit="1" customWidth="1"/>
    <col min="15108" max="15108" width="11" style="389" bestFit="1" customWidth="1"/>
    <col min="15109" max="15109" width="11.7109375" style="389" bestFit="1" customWidth="1"/>
    <col min="15110" max="15298" width="9.140625" style="389"/>
    <col min="15299" max="15299" width="6.7109375" style="389" customWidth="1"/>
    <col min="15300" max="15300" width="39.140625" style="389" customWidth="1"/>
    <col min="15301" max="15301" width="9.140625" style="389"/>
    <col min="15302" max="15302" width="8" style="389" customWidth="1"/>
    <col min="15303" max="15303" width="12.7109375" style="389" customWidth="1"/>
    <col min="15304" max="15304" width="12" style="389" customWidth="1"/>
    <col min="15305" max="15305" width="12.85546875" style="389" customWidth="1"/>
    <col min="15306" max="15306" width="11.42578125" style="389" customWidth="1"/>
    <col min="15307" max="15307" width="10.42578125" style="389" customWidth="1"/>
    <col min="15308" max="15308" width="11.7109375" style="389" customWidth="1"/>
    <col min="15309" max="15309" width="11.140625" style="389" customWidth="1"/>
    <col min="15310" max="15310" width="11.85546875" style="389" bestFit="1" customWidth="1"/>
    <col min="15311" max="15311" width="10.5703125" style="389" bestFit="1" customWidth="1"/>
    <col min="15312" max="15312" width="9.5703125" style="389" bestFit="1" customWidth="1"/>
    <col min="15313" max="15313" width="11.42578125" style="389" customWidth="1"/>
    <col min="15314" max="15314" width="10.5703125" style="389" customWidth="1"/>
    <col min="15315" max="15315" width="7.5703125" style="389" customWidth="1"/>
    <col min="15316" max="15316" width="9.5703125" style="389" bestFit="1" customWidth="1"/>
    <col min="15317" max="15317" width="11" style="389" bestFit="1" customWidth="1"/>
    <col min="15318" max="15318" width="10.140625" style="389" bestFit="1" customWidth="1"/>
    <col min="15319" max="15323" width="9.5703125" style="389" bestFit="1" customWidth="1"/>
    <col min="15324" max="15324" width="10.140625" style="389" bestFit="1" customWidth="1"/>
    <col min="15325" max="15326" width="9.5703125" style="389" bestFit="1" customWidth="1"/>
    <col min="15327" max="15327" width="10.28515625" style="389" customWidth="1"/>
    <col min="15328" max="15335" width="9.5703125" style="389" bestFit="1" customWidth="1"/>
    <col min="15336" max="15336" width="9.5703125" style="389" customWidth="1"/>
    <col min="15337" max="15343" width="9.5703125" style="389" bestFit="1" customWidth="1"/>
    <col min="15344" max="15344" width="9.42578125" style="389" customWidth="1"/>
    <col min="15345" max="15360" width="9.5703125" style="389" bestFit="1" customWidth="1"/>
    <col min="15361" max="15362" width="12.5703125" style="389" bestFit="1" customWidth="1"/>
    <col min="15363" max="15363" width="11.42578125" style="389" bestFit="1" customWidth="1"/>
    <col min="15364" max="15364" width="11" style="389" bestFit="1" customWidth="1"/>
    <col min="15365" max="15365" width="11.7109375" style="389" bestFit="1" customWidth="1"/>
    <col min="15366" max="15554" width="9.140625" style="389"/>
    <col min="15555" max="15555" width="6.7109375" style="389" customWidth="1"/>
    <col min="15556" max="15556" width="39.140625" style="389" customWidth="1"/>
    <col min="15557" max="15557" width="9.140625" style="389"/>
    <col min="15558" max="15558" width="8" style="389" customWidth="1"/>
    <col min="15559" max="15559" width="12.7109375" style="389" customWidth="1"/>
    <col min="15560" max="15560" width="12" style="389" customWidth="1"/>
    <col min="15561" max="15561" width="12.85546875" style="389" customWidth="1"/>
    <col min="15562" max="15562" width="11.42578125" style="389" customWidth="1"/>
    <col min="15563" max="15563" width="10.42578125" style="389" customWidth="1"/>
    <col min="15564" max="15564" width="11.7109375" style="389" customWidth="1"/>
    <col min="15565" max="15565" width="11.140625" style="389" customWidth="1"/>
    <col min="15566" max="15566" width="11.85546875" style="389" bestFit="1" customWidth="1"/>
    <col min="15567" max="15567" width="10.5703125" style="389" bestFit="1" customWidth="1"/>
    <col min="15568" max="15568" width="9.5703125" style="389" bestFit="1" customWidth="1"/>
    <col min="15569" max="15569" width="11.42578125" style="389" customWidth="1"/>
    <col min="15570" max="15570" width="10.5703125" style="389" customWidth="1"/>
    <col min="15571" max="15571" width="7.5703125" style="389" customWidth="1"/>
    <col min="15572" max="15572" width="9.5703125" style="389" bestFit="1" customWidth="1"/>
    <col min="15573" max="15573" width="11" style="389" bestFit="1" customWidth="1"/>
    <col min="15574" max="15574" width="10.140625" style="389" bestFit="1" customWidth="1"/>
    <col min="15575" max="15579" width="9.5703125" style="389" bestFit="1" customWidth="1"/>
    <col min="15580" max="15580" width="10.140625" style="389" bestFit="1" customWidth="1"/>
    <col min="15581" max="15582" width="9.5703125" style="389" bestFit="1" customWidth="1"/>
    <col min="15583" max="15583" width="10.28515625" style="389" customWidth="1"/>
    <col min="15584" max="15591" width="9.5703125" style="389" bestFit="1" customWidth="1"/>
    <col min="15592" max="15592" width="9.5703125" style="389" customWidth="1"/>
    <col min="15593" max="15599" width="9.5703125" style="389" bestFit="1" customWidth="1"/>
    <col min="15600" max="15600" width="9.42578125" style="389" customWidth="1"/>
    <col min="15601" max="15616" width="9.5703125" style="389" bestFit="1" customWidth="1"/>
    <col min="15617" max="15618" width="12.5703125" style="389" bestFit="1" customWidth="1"/>
    <col min="15619" max="15619" width="11.42578125" style="389" bestFit="1" customWidth="1"/>
    <col min="15620" max="15620" width="11" style="389" bestFit="1" customWidth="1"/>
    <col min="15621" max="15621" width="11.7109375" style="389" bestFit="1" customWidth="1"/>
    <col min="15622" max="15810" width="9.140625" style="389"/>
    <col min="15811" max="15811" width="6.7109375" style="389" customWidth="1"/>
    <col min="15812" max="15812" width="39.140625" style="389" customWidth="1"/>
    <col min="15813" max="15813" width="9.140625" style="389"/>
    <col min="15814" max="15814" width="8" style="389" customWidth="1"/>
    <col min="15815" max="15815" width="12.7109375" style="389" customWidth="1"/>
    <col min="15816" max="15816" width="12" style="389" customWidth="1"/>
    <col min="15817" max="15817" width="12.85546875" style="389" customWidth="1"/>
    <col min="15818" max="15818" width="11.42578125" style="389" customWidth="1"/>
    <col min="15819" max="15819" width="10.42578125" style="389" customWidth="1"/>
    <col min="15820" max="15820" width="11.7109375" style="389" customWidth="1"/>
    <col min="15821" max="15821" width="11.140625" style="389" customWidth="1"/>
    <col min="15822" max="15822" width="11.85546875" style="389" bestFit="1" customWidth="1"/>
    <col min="15823" max="15823" width="10.5703125" style="389" bestFit="1" customWidth="1"/>
    <col min="15824" max="15824" width="9.5703125" style="389" bestFit="1" customWidth="1"/>
    <col min="15825" max="15825" width="11.42578125" style="389" customWidth="1"/>
    <col min="15826" max="15826" width="10.5703125" style="389" customWidth="1"/>
    <col min="15827" max="15827" width="7.5703125" style="389" customWidth="1"/>
    <col min="15828" max="15828" width="9.5703125" style="389" bestFit="1" customWidth="1"/>
    <col min="15829" max="15829" width="11" style="389" bestFit="1" customWidth="1"/>
    <col min="15830" max="15830" width="10.140625" style="389" bestFit="1" customWidth="1"/>
    <col min="15831" max="15835" width="9.5703125" style="389" bestFit="1" customWidth="1"/>
    <col min="15836" max="15836" width="10.140625" style="389" bestFit="1" customWidth="1"/>
    <col min="15837" max="15838" width="9.5703125" style="389" bestFit="1" customWidth="1"/>
    <col min="15839" max="15839" width="10.28515625" style="389" customWidth="1"/>
    <col min="15840" max="15847" width="9.5703125" style="389" bestFit="1" customWidth="1"/>
    <col min="15848" max="15848" width="9.5703125" style="389" customWidth="1"/>
    <col min="15849" max="15855" width="9.5703125" style="389" bestFit="1" customWidth="1"/>
    <col min="15856" max="15856" width="9.42578125" style="389" customWidth="1"/>
    <col min="15857" max="15872" width="9.5703125" style="389" bestFit="1" customWidth="1"/>
    <col min="15873" max="15874" width="12.5703125" style="389" bestFit="1" customWidth="1"/>
    <col min="15875" max="15875" width="11.42578125" style="389" bestFit="1" customWidth="1"/>
    <col min="15876" max="15876" width="11" style="389" bestFit="1" customWidth="1"/>
    <col min="15877" max="15877" width="11.7109375" style="389" bestFit="1" customWidth="1"/>
    <col min="15878" max="16066" width="9.140625" style="389"/>
    <col min="16067" max="16067" width="6.7109375" style="389" customWidth="1"/>
    <col min="16068" max="16068" width="39.140625" style="389" customWidth="1"/>
    <col min="16069" max="16069" width="9.140625" style="389"/>
    <col min="16070" max="16070" width="8" style="389" customWidth="1"/>
    <col min="16071" max="16071" width="12.7109375" style="389" customWidth="1"/>
    <col min="16072" max="16072" width="12" style="389" customWidth="1"/>
    <col min="16073" max="16073" width="12.85546875" style="389" customWidth="1"/>
    <col min="16074" max="16074" width="11.42578125" style="389" customWidth="1"/>
    <col min="16075" max="16075" width="10.42578125" style="389" customWidth="1"/>
    <col min="16076" max="16076" width="11.7109375" style="389" customWidth="1"/>
    <col min="16077" max="16077" width="11.140625" style="389" customWidth="1"/>
    <col min="16078" max="16078" width="11.85546875" style="389" bestFit="1" customWidth="1"/>
    <col min="16079" max="16079" width="10.5703125" style="389" bestFit="1" customWidth="1"/>
    <col min="16080" max="16080" width="9.5703125" style="389" bestFit="1" customWidth="1"/>
    <col min="16081" max="16081" width="11.42578125" style="389" customWidth="1"/>
    <col min="16082" max="16082" width="10.5703125" style="389" customWidth="1"/>
    <col min="16083" max="16083" width="7.5703125" style="389" customWidth="1"/>
    <col min="16084" max="16084" width="9.5703125" style="389" bestFit="1" customWidth="1"/>
    <col min="16085" max="16085" width="11" style="389" bestFit="1" customWidth="1"/>
    <col min="16086" max="16086" width="10.140625" style="389" bestFit="1" customWidth="1"/>
    <col min="16087" max="16091" width="9.5703125" style="389" bestFit="1" customWidth="1"/>
    <col min="16092" max="16092" width="10.140625" style="389" bestFit="1" customWidth="1"/>
    <col min="16093" max="16094" width="9.5703125" style="389" bestFit="1" customWidth="1"/>
    <col min="16095" max="16095" width="10.28515625" style="389" customWidth="1"/>
    <col min="16096" max="16103" width="9.5703125" style="389" bestFit="1" customWidth="1"/>
    <col min="16104" max="16104" width="9.5703125" style="389" customWidth="1"/>
    <col min="16105" max="16111" width="9.5703125" style="389" bestFit="1" customWidth="1"/>
    <col min="16112" max="16112" width="9.42578125" style="389" customWidth="1"/>
    <col min="16113" max="16128" width="9.5703125" style="389" bestFit="1" customWidth="1"/>
    <col min="16129" max="16130" width="12.5703125" style="389" bestFit="1" customWidth="1"/>
    <col min="16131" max="16131" width="11.42578125" style="389" bestFit="1" customWidth="1"/>
    <col min="16132" max="16132" width="11" style="389" bestFit="1" customWidth="1"/>
    <col min="16133" max="16133" width="11.7109375" style="389" bestFit="1" customWidth="1"/>
    <col min="16134" max="16384" width="9.140625" style="389"/>
  </cols>
  <sheetData>
    <row r="1" spans="1:64" ht="15.75" customHeight="1" x14ac:dyDescent="0.2">
      <c r="A1" s="288" t="s">
        <v>1295</v>
      </c>
    </row>
    <row r="2" spans="1:64" ht="24" customHeight="1" x14ac:dyDescent="0.2">
      <c r="A2" s="283" t="s">
        <v>1312</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row>
    <row r="3" spans="1:64" ht="11.25" customHeight="1" thickBot="1" x14ac:dyDescent="0.25">
      <c r="AC3" s="312"/>
      <c r="AD3" s="312"/>
      <c r="AE3" s="312"/>
      <c r="AF3" s="312"/>
      <c r="AG3" s="312"/>
      <c r="AH3" s="312"/>
      <c r="AI3" s="312"/>
      <c r="AJ3" s="312"/>
      <c r="AK3" s="312"/>
      <c r="AP3" s="312"/>
      <c r="AQ3" s="312"/>
      <c r="AR3" s="312"/>
      <c r="AS3" s="312"/>
      <c r="BG3" s="312"/>
      <c r="BH3" s="312"/>
      <c r="BI3" s="314"/>
      <c r="BJ3" s="314" t="s">
        <v>0</v>
      </c>
    </row>
    <row r="4" spans="1:64" ht="15.75" customHeight="1" thickTop="1" x14ac:dyDescent="0.2">
      <c r="A4" s="1524" t="s">
        <v>1</v>
      </c>
      <c r="B4" s="1526" t="s">
        <v>514</v>
      </c>
      <c r="C4" s="1526" t="s">
        <v>3</v>
      </c>
      <c r="D4" s="1515" t="s">
        <v>1260</v>
      </c>
      <c r="E4" s="1520" t="s">
        <v>1261</v>
      </c>
      <c r="F4" s="1521" t="s">
        <v>1262</v>
      </c>
      <c r="G4" s="1522"/>
      <c r="H4" s="1522"/>
      <c r="I4" s="1522"/>
      <c r="J4" s="1522"/>
      <c r="K4" s="1522"/>
      <c r="L4" s="1522"/>
      <c r="M4" s="1522"/>
      <c r="N4" s="1522"/>
      <c r="O4" s="1522"/>
      <c r="P4" s="1522"/>
      <c r="Q4" s="1522"/>
      <c r="R4" s="1522"/>
      <c r="S4" s="1522"/>
      <c r="T4" s="1522"/>
      <c r="U4" s="1522"/>
      <c r="V4" s="1522"/>
      <c r="W4" s="1522"/>
      <c r="X4" s="1522"/>
      <c r="Y4" s="1522"/>
      <c r="Z4" s="1522"/>
      <c r="AA4" s="1522"/>
      <c r="AB4" s="1522"/>
      <c r="AC4" s="1522"/>
      <c r="AD4" s="1522"/>
      <c r="AE4" s="1522"/>
      <c r="AF4" s="1522"/>
      <c r="AG4" s="1522"/>
      <c r="AH4" s="1522"/>
      <c r="AI4" s="1522"/>
      <c r="AJ4" s="1522"/>
      <c r="AK4" s="1522"/>
      <c r="AL4" s="1522"/>
      <c r="AM4" s="1522"/>
      <c r="AN4" s="1522"/>
      <c r="AO4" s="1522"/>
      <c r="AP4" s="1522"/>
      <c r="AQ4" s="1522"/>
      <c r="AR4" s="1522"/>
      <c r="AS4" s="1522"/>
      <c r="AT4" s="1522"/>
      <c r="AU4" s="1522"/>
      <c r="AV4" s="1522"/>
      <c r="AW4" s="1522"/>
      <c r="AX4" s="1522"/>
      <c r="AY4" s="1522"/>
      <c r="AZ4" s="1522"/>
      <c r="BA4" s="1522"/>
      <c r="BB4" s="1522"/>
      <c r="BC4" s="1522"/>
      <c r="BD4" s="1522"/>
      <c r="BE4" s="1522"/>
      <c r="BF4" s="1522"/>
      <c r="BG4" s="1522"/>
      <c r="BH4" s="1522"/>
      <c r="BI4" s="1523"/>
      <c r="BJ4" s="1530" t="s">
        <v>1263</v>
      </c>
      <c r="BK4" s="1530" t="s">
        <v>1264</v>
      </c>
    </row>
    <row r="5" spans="1:64" ht="27" customHeight="1" x14ac:dyDescent="0.2">
      <c r="A5" s="1525"/>
      <c r="B5" s="1513"/>
      <c r="C5" s="1513"/>
      <c r="D5" s="1516"/>
      <c r="E5" s="1516"/>
      <c r="F5" s="333" t="s">
        <v>39</v>
      </c>
      <c r="G5" s="184" t="s">
        <v>42</v>
      </c>
      <c r="H5" s="326" t="s">
        <v>44</v>
      </c>
      <c r="I5" s="326" t="s">
        <v>46</v>
      </c>
      <c r="J5" s="184" t="s">
        <v>49</v>
      </c>
      <c r="K5" s="184" t="s">
        <v>52</v>
      </c>
      <c r="L5" s="184" t="s">
        <v>55</v>
      </c>
      <c r="M5" s="184" t="s">
        <v>58</v>
      </c>
      <c r="N5" s="184" t="s">
        <v>61</v>
      </c>
      <c r="O5" s="184" t="s">
        <v>63</v>
      </c>
      <c r="P5" s="184" t="s">
        <v>66</v>
      </c>
      <c r="Q5" s="184" t="s">
        <v>68</v>
      </c>
      <c r="R5" s="333" t="s">
        <v>70</v>
      </c>
      <c r="S5" s="184" t="s">
        <v>73</v>
      </c>
      <c r="T5" s="184" t="s">
        <v>76</v>
      </c>
      <c r="U5" s="184" t="s">
        <v>79</v>
      </c>
      <c r="V5" s="184" t="s">
        <v>521</v>
      </c>
      <c r="W5" s="184" t="s">
        <v>82</v>
      </c>
      <c r="X5" s="184" t="s">
        <v>85</v>
      </c>
      <c r="Y5" s="184" t="s">
        <v>88</v>
      </c>
      <c r="Z5" s="184" t="s">
        <v>91</v>
      </c>
      <c r="AA5" s="184" t="s">
        <v>93</v>
      </c>
      <c r="AB5" s="184" t="s">
        <v>96</v>
      </c>
      <c r="AC5" s="326" t="s">
        <v>99</v>
      </c>
      <c r="AD5" s="326" t="s">
        <v>101</v>
      </c>
      <c r="AE5" s="326" t="s">
        <v>103</v>
      </c>
      <c r="AF5" s="326" t="s">
        <v>105</v>
      </c>
      <c r="AG5" s="326" t="s">
        <v>107</v>
      </c>
      <c r="AH5" s="326" t="s">
        <v>109</v>
      </c>
      <c r="AI5" s="326" t="s">
        <v>111</v>
      </c>
      <c r="AJ5" s="326" t="s">
        <v>113</v>
      </c>
      <c r="AK5" s="326" t="s">
        <v>115</v>
      </c>
      <c r="AL5" s="184" t="s">
        <v>117</v>
      </c>
      <c r="AM5" s="184" t="s">
        <v>119</v>
      </c>
      <c r="AN5" s="184" t="s">
        <v>121</v>
      </c>
      <c r="AO5" s="184" t="s">
        <v>123</v>
      </c>
      <c r="AP5" s="326" t="s">
        <v>125</v>
      </c>
      <c r="AQ5" s="326" t="s">
        <v>127</v>
      </c>
      <c r="AR5" s="326" t="s">
        <v>129</v>
      </c>
      <c r="AS5" s="184" t="s">
        <v>131</v>
      </c>
      <c r="AT5" s="184" t="s">
        <v>134</v>
      </c>
      <c r="AU5" s="184" t="s">
        <v>143</v>
      </c>
      <c r="AV5" s="184" t="s">
        <v>146</v>
      </c>
      <c r="AW5" s="184" t="s">
        <v>149</v>
      </c>
      <c r="AX5" s="184" t="s">
        <v>152</v>
      </c>
      <c r="AY5" s="184" t="s">
        <v>155</v>
      </c>
      <c r="AZ5" s="184" t="s">
        <v>137</v>
      </c>
      <c r="BA5" s="184" t="s">
        <v>140</v>
      </c>
      <c r="BB5" s="184" t="s">
        <v>157</v>
      </c>
      <c r="BC5" s="184" t="s">
        <v>160</v>
      </c>
      <c r="BD5" s="184" t="s">
        <v>163</v>
      </c>
      <c r="BE5" s="333" t="s">
        <v>165</v>
      </c>
      <c r="BF5" s="351" t="s">
        <v>167</v>
      </c>
      <c r="BG5" s="351" t="s">
        <v>525</v>
      </c>
      <c r="BH5" s="351" t="s">
        <v>528</v>
      </c>
      <c r="BI5" s="351" t="s">
        <v>169</v>
      </c>
      <c r="BJ5" s="1511"/>
      <c r="BK5" s="1511"/>
    </row>
    <row r="6" spans="1:64" ht="20.100000000000001" customHeight="1" x14ac:dyDescent="0.2">
      <c r="A6" s="374"/>
      <c r="B6" s="334" t="s">
        <v>1265</v>
      </c>
      <c r="C6" s="334"/>
      <c r="D6" s="308">
        <v>580.70000000000005</v>
      </c>
      <c r="E6" s="308"/>
      <c r="F6" s="308"/>
      <c r="G6" s="308"/>
      <c r="H6" s="308"/>
      <c r="I6" s="308"/>
      <c r="J6" s="308"/>
      <c r="K6" s="308"/>
      <c r="L6" s="308"/>
      <c r="M6" s="308"/>
      <c r="N6" s="308"/>
      <c r="O6" s="308"/>
      <c r="P6" s="308"/>
      <c r="Q6" s="308"/>
      <c r="R6" s="308"/>
      <c r="S6" s="308"/>
      <c r="T6" s="308"/>
      <c r="U6" s="308"/>
      <c r="V6" s="308"/>
      <c r="W6" s="308"/>
      <c r="X6" s="308"/>
      <c r="Y6" s="308"/>
      <c r="Z6" s="308"/>
      <c r="AA6" s="308"/>
      <c r="AB6" s="308"/>
      <c r="AC6" s="335"/>
      <c r="AD6" s="335"/>
      <c r="AE6" s="335"/>
      <c r="AF6" s="335"/>
      <c r="AG6" s="335"/>
      <c r="AH6" s="335"/>
      <c r="AI6" s="335"/>
      <c r="AJ6" s="335"/>
      <c r="AK6" s="335"/>
      <c r="AL6" s="308"/>
      <c r="AM6" s="308"/>
      <c r="AN6" s="308"/>
      <c r="AO6" s="308"/>
      <c r="AP6" s="335"/>
      <c r="AQ6" s="335"/>
      <c r="AR6" s="335"/>
      <c r="AS6" s="308"/>
      <c r="AT6" s="308"/>
      <c r="AU6" s="308"/>
      <c r="AV6" s="308"/>
      <c r="AW6" s="308"/>
      <c r="AX6" s="308"/>
      <c r="AY6" s="308"/>
      <c r="AZ6" s="308"/>
      <c r="BA6" s="308"/>
      <c r="BB6" s="308"/>
      <c r="BC6" s="308"/>
      <c r="BD6" s="308"/>
      <c r="BE6" s="308"/>
      <c r="BF6" s="308"/>
      <c r="BG6" s="335"/>
      <c r="BH6" s="335"/>
      <c r="BI6" s="335"/>
      <c r="BJ6" s="336"/>
      <c r="BK6" s="336">
        <v>580.70000000000005</v>
      </c>
      <c r="BL6" s="288"/>
    </row>
    <row r="7" spans="1:64" ht="20.100000000000001" customHeight="1" x14ac:dyDescent="0.2">
      <c r="A7" s="374">
        <v>1</v>
      </c>
      <c r="B7" s="337" t="s">
        <v>38</v>
      </c>
      <c r="C7" s="334" t="s">
        <v>39</v>
      </c>
      <c r="D7" s="320">
        <v>165.73999999999998</v>
      </c>
      <c r="E7" s="320">
        <v>0</v>
      </c>
      <c r="F7" s="320">
        <v>0</v>
      </c>
      <c r="G7" s="320">
        <v>0</v>
      </c>
      <c r="H7" s="320">
        <v>0</v>
      </c>
      <c r="I7" s="320">
        <v>0</v>
      </c>
      <c r="J7" s="320">
        <v>0</v>
      </c>
      <c r="K7" s="320">
        <v>0</v>
      </c>
      <c r="L7" s="320">
        <v>0</v>
      </c>
      <c r="M7" s="320">
        <v>0</v>
      </c>
      <c r="N7" s="320">
        <v>0</v>
      </c>
      <c r="O7" s="320">
        <v>0</v>
      </c>
      <c r="P7" s="320">
        <v>0</v>
      </c>
      <c r="Q7" s="320">
        <v>0</v>
      </c>
      <c r="R7" s="320">
        <v>0</v>
      </c>
      <c r="S7" s="320">
        <v>0</v>
      </c>
      <c r="T7" s="320">
        <v>0</v>
      </c>
      <c r="U7" s="320">
        <v>0</v>
      </c>
      <c r="V7" s="320">
        <v>0</v>
      </c>
      <c r="W7" s="320">
        <v>0</v>
      </c>
      <c r="X7" s="320">
        <v>0</v>
      </c>
      <c r="Y7" s="320">
        <v>0</v>
      </c>
      <c r="Z7" s="320">
        <v>0</v>
      </c>
      <c r="AA7" s="320">
        <v>0</v>
      </c>
      <c r="AB7" s="320">
        <v>0</v>
      </c>
      <c r="AC7" s="338">
        <v>0</v>
      </c>
      <c r="AD7" s="338">
        <v>0</v>
      </c>
      <c r="AE7" s="338">
        <v>0</v>
      </c>
      <c r="AF7" s="338">
        <v>0</v>
      </c>
      <c r="AG7" s="338">
        <v>0</v>
      </c>
      <c r="AH7" s="338">
        <v>0</v>
      </c>
      <c r="AI7" s="338">
        <v>0</v>
      </c>
      <c r="AJ7" s="338">
        <v>0</v>
      </c>
      <c r="AK7" s="338">
        <v>0</v>
      </c>
      <c r="AL7" s="320">
        <v>0</v>
      </c>
      <c r="AM7" s="320">
        <v>0</v>
      </c>
      <c r="AN7" s="320">
        <v>0</v>
      </c>
      <c r="AO7" s="320">
        <v>0</v>
      </c>
      <c r="AP7" s="338">
        <v>0</v>
      </c>
      <c r="AQ7" s="338">
        <v>0</v>
      </c>
      <c r="AR7" s="338">
        <v>0</v>
      </c>
      <c r="AS7" s="320">
        <v>0</v>
      </c>
      <c r="AT7" s="320">
        <v>0</v>
      </c>
      <c r="AU7" s="320">
        <v>0</v>
      </c>
      <c r="AV7" s="320">
        <v>0</v>
      </c>
      <c r="AW7" s="320">
        <v>0</v>
      </c>
      <c r="AX7" s="320">
        <v>0</v>
      </c>
      <c r="AY7" s="320">
        <v>0</v>
      </c>
      <c r="AZ7" s="320">
        <v>0</v>
      </c>
      <c r="BA7" s="320">
        <v>0</v>
      </c>
      <c r="BB7" s="320">
        <v>0</v>
      </c>
      <c r="BC7" s="320">
        <v>0</v>
      </c>
      <c r="BD7" s="320">
        <v>0</v>
      </c>
      <c r="BE7" s="320">
        <v>0</v>
      </c>
      <c r="BF7" s="320">
        <v>0</v>
      </c>
      <c r="BG7" s="338">
        <v>0</v>
      </c>
      <c r="BH7" s="338">
        <v>0</v>
      </c>
      <c r="BI7" s="338">
        <v>0</v>
      </c>
      <c r="BJ7" s="339">
        <v>-79.09</v>
      </c>
      <c r="BK7" s="339">
        <v>86.65</v>
      </c>
    </row>
    <row r="8" spans="1:64" ht="20.100000000000001" customHeight="1" x14ac:dyDescent="0.2">
      <c r="A8" s="375" t="s">
        <v>40</v>
      </c>
      <c r="B8" s="341" t="s">
        <v>41</v>
      </c>
      <c r="C8" s="340" t="s">
        <v>42</v>
      </c>
      <c r="D8" s="202">
        <v>0.74</v>
      </c>
      <c r="E8" s="202">
        <v>0</v>
      </c>
      <c r="F8" s="320">
        <v>0</v>
      </c>
      <c r="G8" s="202">
        <v>0</v>
      </c>
      <c r="H8" s="202">
        <v>0</v>
      </c>
      <c r="I8" s="202">
        <v>0</v>
      </c>
      <c r="J8" s="202">
        <v>0</v>
      </c>
      <c r="K8" s="202">
        <v>0</v>
      </c>
      <c r="L8" s="202">
        <v>0</v>
      </c>
      <c r="M8" s="202">
        <v>0</v>
      </c>
      <c r="N8" s="202">
        <v>0</v>
      </c>
      <c r="O8" s="202">
        <v>0</v>
      </c>
      <c r="P8" s="202">
        <v>0</v>
      </c>
      <c r="Q8" s="202">
        <v>0</v>
      </c>
      <c r="R8" s="202">
        <v>0</v>
      </c>
      <c r="S8" s="202">
        <v>0</v>
      </c>
      <c r="T8" s="202">
        <v>0</v>
      </c>
      <c r="U8" s="202">
        <v>0</v>
      </c>
      <c r="V8" s="202">
        <v>0</v>
      </c>
      <c r="W8" s="202">
        <v>0</v>
      </c>
      <c r="X8" s="202">
        <v>0</v>
      </c>
      <c r="Y8" s="202">
        <v>0</v>
      </c>
      <c r="Z8" s="202">
        <v>0</v>
      </c>
      <c r="AA8" s="202">
        <v>0</v>
      </c>
      <c r="AB8" s="202">
        <v>0</v>
      </c>
      <c r="AC8" s="319">
        <v>0</v>
      </c>
      <c r="AD8" s="319">
        <v>0</v>
      </c>
      <c r="AE8" s="319">
        <v>0</v>
      </c>
      <c r="AF8" s="319">
        <v>0</v>
      </c>
      <c r="AG8" s="319">
        <v>0</v>
      </c>
      <c r="AH8" s="319">
        <v>0</v>
      </c>
      <c r="AI8" s="319">
        <v>0</v>
      </c>
      <c r="AJ8" s="319">
        <v>0</v>
      </c>
      <c r="AK8" s="319">
        <v>0</v>
      </c>
      <c r="AL8" s="202">
        <v>0</v>
      </c>
      <c r="AM8" s="202">
        <v>0</v>
      </c>
      <c r="AN8" s="202">
        <v>0</v>
      </c>
      <c r="AO8" s="202">
        <v>0</v>
      </c>
      <c r="AP8" s="319">
        <v>0</v>
      </c>
      <c r="AQ8" s="319">
        <v>0</v>
      </c>
      <c r="AR8" s="319">
        <v>0</v>
      </c>
      <c r="AS8" s="202">
        <v>0</v>
      </c>
      <c r="AT8" s="202">
        <v>0</v>
      </c>
      <c r="AU8" s="202">
        <v>0</v>
      </c>
      <c r="AV8" s="202">
        <v>0</v>
      </c>
      <c r="AW8" s="202">
        <v>0</v>
      </c>
      <c r="AX8" s="202">
        <v>0</v>
      </c>
      <c r="AY8" s="202">
        <v>0</v>
      </c>
      <c r="AZ8" s="202">
        <v>0</v>
      </c>
      <c r="BA8" s="202">
        <v>0</v>
      </c>
      <c r="BB8" s="202">
        <v>0</v>
      </c>
      <c r="BC8" s="202">
        <v>0</v>
      </c>
      <c r="BD8" s="202">
        <v>0</v>
      </c>
      <c r="BE8" s="202">
        <v>0</v>
      </c>
      <c r="BF8" s="202">
        <v>0</v>
      </c>
      <c r="BG8" s="319">
        <v>0</v>
      </c>
      <c r="BH8" s="319">
        <v>0</v>
      </c>
      <c r="BI8" s="319">
        <v>0</v>
      </c>
      <c r="BJ8" s="321">
        <v>-0.74</v>
      </c>
      <c r="BK8" s="321">
        <v>0</v>
      </c>
    </row>
    <row r="9" spans="1:64" ht="20.100000000000001" customHeight="1" x14ac:dyDescent="0.2">
      <c r="A9" s="375"/>
      <c r="B9" s="342" t="s">
        <v>43</v>
      </c>
      <c r="C9" s="343" t="s">
        <v>44</v>
      </c>
      <c r="D9" s="202">
        <v>0</v>
      </c>
      <c r="E9" s="202">
        <v>0</v>
      </c>
      <c r="F9" s="320">
        <v>0</v>
      </c>
      <c r="G9" s="202">
        <v>0</v>
      </c>
      <c r="H9" s="202">
        <v>0</v>
      </c>
      <c r="I9" s="202">
        <v>0</v>
      </c>
      <c r="J9" s="202">
        <v>0</v>
      </c>
      <c r="K9" s="202">
        <v>0</v>
      </c>
      <c r="L9" s="202">
        <v>0</v>
      </c>
      <c r="M9" s="202">
        <v>0</v>
      </c>
      <c r="N9" s="202">
        <v>0</v>
      </c>
      <c r="O9" s="202">
        <v>0</v>
      </c>
      <c r="P9" s="202">
        <v>0</v>
      </c>
      <c r="Q9" s="202">
        <v>0</v>
      </c>
      <c r="R9" s="202">
        <v>0</v>
      </c>
      <c r="S9" s="202">
        <v>0</v>
      </c>
      <c r="T9" s="202">
        <v>0</v>
      </c>
      <c r="U9" s="202">
        <v>0</v>
      </c>
      <c r="V9" s="202">
        <v>0</v>
      </c>
      <c r="W9" s="202">
        <v>0</v>
      </c>
      <c r="X9" s="202">
        <v>0</v>
      </c>
      <c r="Y9" s="202">
        <v>0</v>
      </c>
      <c r="Z9" s="202">
        <v>0</v>
      </c>
      <c r="AA9" s="202">
        <v>0</v>
      </c>
      <c r="AB9" s="202">
        <v>0</v>
      </c>
      <c r="AC9" s="319">
        <v>0</v>
      </c>
      <c r="AD9" s="319">
        <v>0</v>
      </c>
      <c r="AE9" s="319">
        <v>0</v>
      </c>
      <c r="AF9" s="319">
        <v>0</v>
      </c>
      <c r="AG9" s="319">
        <v>0</v>
      </c>
      <c r="AH9" s="319">
        <v>0</v>
      </c>
      <c r="AI9" s="319">
        <v>0</v>
      </c>
      <c r="AJ9" s="319">
        <v>0</v>
      </c>
      <c r="AK9" s="319">
        <v>0</v>
      </c>
      <c r="AL9" s="202">
        <v>0</v>
      </c>
      <c r="AM9" s="202">
        <v>0</v>
      </c>
      <c r="AN9" s="202">
        <v>0</v>
      </c>
      <c r="AO9" s="202">
        <v>0</v>
      </c>
      <c r="AP9" s="319">
        <v>0</v>
      </c>
      <c r="AQ9" s="319">
        <v>0</v>
      </c>
      <c r="AR9" s="319">
        <v>0</v>
      </c>
      <c r="AS9" s="202">
        <v>0</v>
      </c>
      <c r="AT9" s="202">
        <v>0</v>
      </c>
      <c r="AU9" s="202">
        <v>0</v>
      </c>
      <c r="AV9" s="202">
        <v>0</v>
      </c>
      <c r="AW9" s="202">
        <v>0</v>
      </c>
      <c r="AX9" s="202">
        <v>0</v>
      </c>
      <c r="AY9" s="202">
        <v>0</v>
      </c>
      <c r="AZ9" s="202">
        <v>0</v>
      </c>
      <c r="BA9" s="202">
        <v>0</v>
      </c>
      <c r="BB9" s="202">
        <v>0</v>
      </c>
      <c r="BC9" s="202">
        <v>0</v>
      </c>
      <c r="BD9" s="202">
        <v>0</v>
      </c>
      <c r="BE9" s="202">
        <v>0</v>
      </c>
      <c r="BF9" s="202">
        <v>0</v>
      </c>
      <c r="BG9" s="319">
        <v>0</v>
      </c>
      <c r="BH9" s="319">
        <v>0</v>
      </c>
      <c r="BI9" s="319">
        <v>0</v>
      </c>
      <c r="BJ9" s="321">
        <v>0</v>
      </c>
      <c r="BK9" s="321">
        <v>0</v>
      </c>
    </row>
    <row r="10" spans="1:64" ht="20.100000000000001" customHeight="1" x14ac:dyDescent="0.2">
      <c r="A10" s="375"/>
      <c r="B10" s="342" t="s">
        <v>661</v>
      </c>
      <c r="C10" s="343" t="s">
        <v>46</v>
      </c>
      <c r="D10" s="202">
        <v>0.74</v>
      </c>
      <c r="E10" s="202">
        <v>0</v>
      </c>
      <c r="F10" s="320">
        <v>0</v>
      </c>
      <c r="G10" s="202">
        <v>0</v>
      </c>
      <c r="H10" s="202">
        <v>0</v>
      </c>
      <c r="I10" s="202">
        <v>0</v>
      </c>
      <c r="J10" s="202">
        <v>0</v>
      </c>
      <c r="K10" s="202">
        <v>0</v>
      </c>
      <c r="L10" s="202">
        <v>0</v>
      </c>
      <c r="M10" s="202">
        <v>0</v>
      </c>
      <c r="N10" s="202">
        <v>0</v>
      </c>
      <c r="O10" s="202">
        <v>0</v>
      </c>
      <c r="P10" s="202">
        <v>0</v>
      </c>
      <c r="Q10" s="202">
        <v>0</v>
      </c>
      <c r="R10" s="202">
        <v>0</v>
      </c>
      <c r="S10" s="202">
        <v>0</v>
      </c>
      <c r="T10" s="202">
        <v>0</v>
      </c>
      <c r="U10" s="202">
        <v>0</v>
      </c>
      <c r="V10" s="202">
        <v>0</v>
      </c>
      <c r="W10" s="202">
        <v>0</v>
      </c>
      <c r="X10" s="202">
        <v>0</v>
      </c>
      <c r="Y10" s="202">
        <v>0</v>
      </c>
      <c r="Z10" s="202">
        <v>0</v>
      </c>
      <c r="AA10" s="202">
        <v>0</v>
      </c>
      <c r="AB10" s="202">
        <v>0</v>
      </c>
      <c r="AC10" s="319">
        <v>0</v>
      </c>
      <c r="AD10" s="319">
        <v>0</v>
      </c>
      <c r="AE10" s="319">
        <v>0</v>
      </c>
      <c r="AF10" s="319">
        <v>0</v>
      </c>
      <c r="AG10" s="319">
        <v>0</v>
      </c>
      <c r="AH10" s="319">
        <v>0</v>
      </c>
      <c r="AI10" s="319">
        <v>0</v>
      </c>
      <c r="AJ10" s="319">
        <v>0</v>
      </c>
      <c r="AK10" s="319">
        <v>0</v>
      </c>
      <c r="AL10" s="202">
        <v>0</v>
      </c>
      <c r="AM10" s="202">
        <v>0</v>
      </c>
      <c r="AN10" s="202">
        <v>0</v>
      </c>
      <c r="AO10" s="202">
        <v>0</v>
      </c>
      <c r="AP10" s="319">
        <v>0</v>
      </c>
      <c r="AQ10" s="319">
        <v>0</v>
      </c>
      <c r="AR10" s="319">
        <v>0</v>
      </c>
      <c r="AS10" s="202">
        <v>0</v>
      </c>
      <c r="AT10" s="202">
        <v>0</v>
      </c>
      <c r="AU10" s="202">
        <v>0</v>
      </c>
      <c r="AV10" s="202">
        <v>0</v>
      </c>
      <c r="AW10" s="202">
        <v>0</v>
      </c>
      <c r="AX10" s="202">
        <v>0</v>
      </c>
      <c r="AY10" s="202">
        <v>0</v>
      </c>
      <c r="AZ10" s="202">
        <v>0</v>
      </c>
      <c r="BA10" s="202">
        <v>0</v>
      </c>
      <c r="BB10" s="202">
        <v>0</v>
      </c>
      <c r="BC10" s="202">
        <v>0</v>
      </c>
      <c r="BD10" s="202">
        <v>0</v>
      </c>
      <c r="BE10" s="202">
        <v>0</v>
      </c>
      <c r="BF10" s="202">
        <v>0</v>
      </c>
      <c r="BG10" s="319">
        <v>0</v>
      </c>
      <c r="BH10" s="319">
        <v>0</v>
      </c>
      <c r="BI10" s="319">
        <v>0</v>
      </c>
      <c r="BJ10" s="321">
        <v>-0.74</v>
      </c>
      <c r="BK10" s="321">
        <v>0</v>
      </c>
    </row>
    <row r="11" spans="1:64" ht="20.100000000000001" customHeight="1" x14ac:dyDescent="0.2">
      <c r="A11" s="375" t="s">
        <v>47</v>
      </c>
      <c r="B11" s="341" t="s">
        <v>48</v>
      </c>
      <c r="C11" s="340" t="s">
        <v>49</v>
      </c>
      <c r="D11" s="202">
        <v>67.099999999999994</v>
      </c>
      <c r="E11" s="202">
        <v>0</v>
      </c>
      <c r="F11" s="320">
        <v>0</v>
      </c>
      <c r="G11" s="202">
        <v>0</v>
      </c>
      <c r="H11" s="202">
        <v>0</v>
      </c>
      <c r="I11" s="202">
        <v>0</v>
      </c>
      <c r="J11" s="202">
        <v>0</v>
      </c>
      <c r="K11" s="202">
        <v>0</v>
      </c>
      <c r="L11" s="202">
        <v>0</v>
      </c>
      <c r="M11" s="202">
        <v>0</v>
      </c>
      <c r="N11" s="202">
        <v>0</v>
      </c>
      <c r="O11" s="202">
        <v>0</v>
      </c>
      <c r="P11" s="202">
        <v>0</v>
      </c>
      <c r="Q11" s="202">
        <v>0</v>
      </c>
      <c r="R11" s="202">
        <v>0</v>
      </c>
      <c r="S11" s="202">
        <v>0</v>
      </c>
      <c r="T11" s="202">
        <v>0</v>
      </c>
      <c r="U11" s="202">
        <v>0</v>
      </c>
      <c r="V11" s="202">
        <v>0</v>
      </c>
      <c r="W11" s="202">
        <v>0</v>
      </c>
      <c r="X11" s="202">
        <v>0</v>
      </c>
      <c r="Y11" s="202">
        <v>0</v>
      </c>
      <c r="Z11" s="202">
        <v>0</v>
      </c>
      <c r="AA11" s="202">
        <v>0</v>
      </c>
      <c r="AB11" s="202">
        <v>0</v>
      </c>
      <c r="AC11" s="319">
        <v>0</v>
      </c>
      <c r="AD11" s="319">
        <v>0</v>
      </c>
      <c r="AE11" s="319">
        <v>0</v>
      </c>
      <c r="AF11" s="319">
        <v>0</v>
      </c>
      <c r="AG11" s="319">
        <v>0</v>
      </c>
      <c r="AH11" s="319">
        <v>0</v>
      </c>
      <c r="AI11" s="319">
        <v>0</v>
      </c>
      <c r="AJ11" s="319">
        <v>0</v>
      </c>
      <c r="AK11" s="319">
        <v>0</v>
      </c>
      <c r="AL11" s="202">
        <v>0</v>
      </c>
      <c r="AM11" s="202">
        <v>0</v>
      </c>
      <c r="AN11" s="202">
        <v>0</v>
      </c>
      <c r="AO11" s="202">
        <v>0</v>
      </c>
      <c r="AP11" s="319">
        <v>0</v>
      </c>
      <c r="AQ11" s="319">
        <v>0</v>
      </c>
      <c r="AR11" s="319">
        <v>0</v>
      </c>
      <c r="AS11" s="202">
        <v>0</v>
      </c>
      <c r="AT11" s="202">
        <v>0</v>
      </c>
      <c r="AU11" s="202">
        <v>0</v>
      </c>
      <c r="AV11" s="202">
        <v>0</v>
      </c>
      <c r="AW11" s="202">
        <v>0</v>
      </c>
      <c r="AX11" s="202">
        <v>0</v>
      </c>
      <c r="AY11" s="202">
        <v>0</v>
      </c>
      <c r="AZ11" s="202">
        <v>0</v>
      </c>
      <c r="BA11" s="202">
        <v>0</v>
      </c>
      <c r="BB11" s="202">
        <v>0</v>
      </c>
      <c r="BC11" s="202">
        <v>0</v>
      </c>
      <c r="BD11" s="202">
        <v>0</v>
      </c>
      <c r="BE11" s="202">
        <v>0</v>
      </c>
      <c r="BF11" s="202">
        <v>0</v>
      </c>
      <c r="BG11" s="319">
        <v>0</v>
      </c>
      <c r="BH11" s="319">
        <v>0</v>
      </c>
      <c r="BI11" s="319">
        <v>0</v>
      </c>
      <c r="BJ11" s="321">
        <v>-18.22</v>
      </c>
      <c r="BK11" s="321">
        <v>48.88</v>
      </c>
    </row>
    <row r="12" spans="1:64" ht="20.100000000000001" customHeight="1" x14ac:dyDescent="0.2">
      <c r="A12" s="375" t="s">
        <v>50</v>
      </c>
      <c r="B12" s="341" t="s">
        <v>51</v>
      </c>
      <c r="C12" s="340" t="s">
        <v>52</v>
      </c>
      <c r="D12" s="202">
        <v>87.48</v>
      </c>
      <c r="E12" s="202">
        <v>0</v>
      </c>
      <c r="F12" s="320">
        <v>0</v>
      </c>
      <c r="G12" s="202">
        <v>0</v>
      </c>
      <c r="H12" s="202">
        <v>0</v>
      </c>
      <c r="I12" s="202">
        <v>0</v>
      </c>
      <c r="J12" s="202">
        <v>0</v>
      </c>
      <c r="K12" s="202">
        <v>0</v>
      </c>
      <c r="L12" s="202">
        <v>0</v>
      </c>
      <c r="M12" s="202">
        <v>0</v>
      </c>
      <c r="N12" s="202">
        <v>0</v>
      </c>
      <c r="O12" s="202">
        <v>0</v>
      </c>
      <c r="P12" s="202">
        <v>0</v>
      </c>
      <c r="Q12" s="202">
        <v>0</v>
      </c>
      <c r="R12" s="202">
        <v>0</v>
      </c>
      <c r="S12" s="202">
        <v>0</v>
      </c>
      <c r="T12" s="202">
        <v>0</v>
      </c>
      <c r="U12" s="202">
        <v>0</v>
      </c>
      <c r="V12" s="202">
        <v>0</v>
      </c>
      <c r="W12" s="202">
        <v>0</v>
      </c>
      <c r="X12" s="202">
        <v>0</v>
      </c>
      <c r="Y12" s="202">
        <v>0</v>
      </c>
      <c r="Z12" s="202">
        <v>0</v>
      </c>
      <c r="AA12" s="202">
        <v>0</v>
      </c>
      <c r="AB12" s="202">
        <v>0</v>
      </c>
      <c r="AC12" s="319">
        <v>0</v>
      </c>
      <c r="AD12" s="319">
        <v>0</v>
      </c>
      <c r="AE12" s="319">
        <v>0</v>
      </c>
      <c r="AF12" s="319">
        <v>0</v>
      </c>
      <c r="AG12" s="319">
        <v>0</v>
      </c>
      <c r="AH12" s="319">
        <v>0</v>
      </c>
      <c r="AI12" s="319">
        <v>0</v>
      </c>
      <c r="AJ12" s="319">
        <v>0</v>
      </c>
      <c r="AK12" s="319">
        <v>0</v>
      </c>
      <c r="AL12" s="202">
        <v>0</v>
      </c>
      <c r="AM12" s="202">
        <v>0</v>
      </c>
      <c r="AN12" s="202">
        <v>0</v>
      </c>
      <c r="AO12" s="202">
        <v>0</v>
      </c>
      <c r="AP12" s="319">
        <v>0</v>
      </c>
      <c r="AQ12" s="319">
        <v>0</v>
      </c>
      <c r="AR12" s="319">
        <v>0</v>
      </c>
      <c r="AS12" s="202">
        <v>0</v>
      </c>
      <c r="AT12" s="202">
        <v>0</v>
      </c>
      <c r="AU12" s="202">
        <v>0</v>
      </c>
      <c r="AV12" s="202">
        <v>0</v>
      </c>
      <c r="AW12" s="202">
        <v>0</v>
      </c>
      <c r="AX12" s="202">
        <v>0</v>
      </c>
      <c r="AY12" s="202">
        <v>0</v>
      </c>
      <c r="AZ12" s="202">
        <v>0</v>
      </c>
      <c r="BA12" s="202">
        <v>0</v>
      </c>
      <c r="BB12" s="202">
        <v>0</v>
      </c>
      <c r="BC12" s="202">
        <v>0</v>
      </c>
      <c r="BD12" s="202">
        <v>0</v>
      </c>
      <c r="BE12" s="202">
        <v>0</v>
      </c>
      <c r="BF12" s="202">
        <v>0</v>
      </c>
      <c r="BG12" s="319">
        <v>0</v>
      </c>
      <c r="BH12" s="319">
        <v>0</v>
      </c>
      <c r="BI12" s="319">
        <v>0</v>
      </c>
      <c r="BJ12" s="321">
        <v>-56.07</v>
      </c>
      <c r="BK12" s="321">
        <v>31.41</v>
      </c>
    </row>
    <row r="13" spans="1:64" ht="20.100000000000001" customHeight="1" x14ac:dyDescent="0.2">
      <c r="A13" s="375" t="s">
        <v>53</v>
      </c>
      <c r="B13" s="341" t="s">
        <v>54</v>
      </c>
      <c r="C13" s="340" t="s">
        <v>55</v>
      </c>
      <c r="D13" s="202">
        <v>0</v>
      </c>
      <c r="E13" s="202">
        <v>0</v>
      </c>
      <c r="F13" s="320">
        <v>0</v>
      </c>
      <c r="G13" s="202">
        <v>0</v>
      </c>
      <c r="H13" s="202">
        <v>0</v>
      </c>
      <c r="I13" s="202">
        <v>0</v>
      </c>
      <c r="J13" s="202">
        <v>0</v>
      </c>
      <c r="K13" s="202">
        <v>0</v>
      </c>
      <c r="L13" s="202">
        <v>0</v>
      </c>
      <c r="M13" s="202">
        <v>0</v>
      </c>
      <c r="N13" s="202">
        <v>0</v>
      </c>
      <c r="O13" s="202">
        <v>0</v>
      </c>
      <c r="P13" s="202">
        <v>0</v>
      </c>
      <c r="Q13" s="202">
        <v>0</v>
      </c>
      <c r="R13" s="202">
        <v>0</v>
      </c>
      <c r="S13" s="202">
        <v>0</v>
      </c>
      <c r="T13" s="202">
        <v>0</v>
      </c>
      <c r="U13" s="202">
        <v>0</v>
      </c>
      <c r="V13" s="202">
        <v>0</v>
      </c>
      <c r="W13" s="202">
        <v>0</v>
      </c>
      <c r="X13" s="202">
        <v>0</v>
      </c>
      <c r="Y13" s="202">
        <v>0</v>
      </c>
      <c r="Z13" s="202">
        <v>0</v>
      </c>
      <c r="AA13" s="202">
        <v>0</v>
      </c>
      <c r="AB13" s="202">
        <v>0</v>
      </c>
      <c r="AC13" s="319">
        <v>0</v>
      </c>
      <c r="AD13" s="319">
        <v>0</v>
      </c>
      <c r="AE13" s="319">
        <v>0</v>
      </c>
      <c r="AF13" s="319">
        <v>0</v>
      </c>
      <c r="AG13" s="319">
        <v>0</v>
      </c>
      <c r="AH13" s="319">
        <v>0</v>
      </c>
      <c r="AI13" s="319">
        <v>0</v>
      </c>
      <c r="AJ13" s="319">
        <v>0</v>
      </c>
      <c r="AK13" s="319">
        <v>0</v>
      </c>
      <c r="AL13" s="202">
        <v>0</v>
      </c>
      <c r="AM13" s="202">
        <v>0</v>
      </c>
      <c r="AN13" s="202">
        <v>0</v>
      </c>
      <c r="AO13" s="202">
        <v>0</v>
      </c>
      <c r="AP13" s="319">
        <v>0</v>
      </c>
      <c r="AQ13" s="319">
        <v>0</v>
      </c>
      <c r="AR13" s="319">
        <v>0</v>
      </c>
      <c r="AS13" s="202">
        <v>0</v>
      </c>
      <c r="AT13" s="202">
        <v>0</v>
      </c>
      <c r="AU13" s="202">
        <v>0</v>
      </c>
      <c r="AV13" s="202">
        <v>0</v>
      </c>
      <c r="AW13" s="202">
        <v>0</v>
      </c>
      <c r="AX13" s="202">
        <v>0</v>
      </c>
      <c r="AY13" s="202">
        <v>0</v>
      </c>
      <c r="AZ13" s="202">
        <v>0</v>
      </c>
      <c r="BA13" s="202">
        <v>0</v>
      </c>
      <c r="BB13" s="202">
        <v>0</v>
      </c>
      <c r="BC13" s="202">
        <v>0</v>
      </c>
      <c r="BD13" s="202">
        <v>0</v>
      </c>
      <c r="BE13" s="202">
        <v>0</v>
      </c>
      <c r="BF13" s="202">
        <v>0</v>
      </c>
      <c r="BG13" s="319">
        <v>0</v>
      </c>
      <c r="BH13" s="319">
        <v>0</v>
      </c>
      <c r="BI13" s="319">
        <v>0</v>
      </c>
      <c r="BJ13" s="321">
        <v>0</v>
      </c>
      <c r="BK13" s="321">
        <v>0</v>
      </c>
    </row>
    <row r="14" spans="1:64" ht="20.100000000000001" customHeight="1" x14ac:dyDescent="0.2">
      <c r="A14" s="375" t="s">
        <v>56</v>
      </c>
      <c r="B14" s="341" t="s">
        <v>57</v>
      </c>
      <c r="C14" s="340" t="s">
        <v>58</v>
      </c>
      <c r="D14" s="202">
        <v>0</v>
      </c>
      <c r="E14" s="202">
        <v>0</v>
      </c>
      <c r="F14" s="320">
        <v>0</v>
      </c>
      <c r="G14" s="202">
        <v>0</v>
      </c>
      <c r="H14" s="202">
        <v>0</v>
      </c>
      <c r="I14" s="202">
        <v>0</v>
      </c>
      <c r="J14" s="202">
        <v>0</v>
      </c>
      <c r="K14" s="202">
        <v>0</v>
      </c>
      <c r="L14" s="202">
        <v>0</v>
      </c>
      <c r="M14" s="202">
        <v>0</v>
      </c>
      <c r="N14" s="202">
        <v>0</v>
      </c>
      <c r="O14" s="202">
        <v>0</v>
      </c>
      <c r="P14" s="202">
        <v>0</v>
      </c>
      <c r="Q14" s="202">
        <v>0</v>
      </c>
      <c r="R14" s="202">
        <v>0</v>
      </c>
      <c r="S14" s="202">
        <v>0</v>
      </c>
      <c r="T14" s="202">
        <v>0</v>
      </c>
      <c r="U14" s="202">
        <v>0</v>
      </c>
      <c r="V14" s="202">
        <v>0</v>
      </c>
      <c r="W14" s="202">
        <v>0</v>
      </c>
      <c r="X14" s="202">
        <v>0</v>
      </c>
      <c r="Y14" s="202">
        <v>0</v>
      </c>
      <c r="Z14" s="202">
        <v>0</v>
      </c>
      <c r="AA14" s="202">
        <v>0</v>
      </c>
      <c r="AB14" s="202">
        <v>0</v>
      </c>
      <c r="AC14" s="319">
        <v>0</v>
      </c>
      <c r="AD14" s="319">
        <v>0</v>
      </c>
      <c r="AE14" s="319">
        <v>0</v>
      </c>
      <c r="AF14" s="319">
        <v>0</v>
      </c>
      <c r="AG14" s="319">
        <v>0</v>
      </c>
      <c r="AH14" s="319">
        <v>0</v>
      </c>
      <c r="AI14" s="319">
        <v>0</v>
      </c>
      <c r="AJ14" s="319">
        <v>0</v>
      </c>
      <c r="AK14" s="319">
        <v>0</v>
      </c>
      <c r="AL14" s="202">
        <v>0</v>
      </c>
      <c r="AM14" s="202">
        <v>0</v>
      </c>
      <c r="AN14" s="202">
        <v>0</v>
      </c>
      <c r="AO14" s="202">
        <v>0</v>
      </c>
      <c r="AP14" s="319">
        <v>0</v>
      </c>
      <c r="AQ14" s="319">
        <v>0</v>
      </c>
      <c r="AR14" s="319">
        <v>0</v>
      </c>
      <c r="AS14" s="202">
        <v>0</v>
      </c>
      <c r="AT14" s="202">
        <v>0</v>
      </c>
      <c r="AU14" s="202">
        <v>0</v>
      </c>
      <c r="AV14" s="202">
        <v>0</v>
      </c>
      <c r="AW14" s="202">
        <v>0</v>
      </c>
      <c r="AX14" s="202">
        <v>0</v>
      </c>
      <c r="AY14" s="202">
        <v>0</v>
      </c>
      <c r="AZ14" s="202">
        <v>0</v>
      </c>
      <c r="BA14" s="202">
        <v>0</v>
      </c>
      <c r="BB14" s="202">
        <v>0</v>
      </c>
      <c r="BC14" s="202">
        <v>0</v>
      </c>
      <c r="BD14" s="202">
        <v>0</v>
      </c>
      <c r="BE14" s="202">
        <v>0</v>
      </c>
      <c r="BF14" s="202">
        <v>0</v>
      </c>
      <c r="BG14" s="319">
        <v>0</v>
      </c>
      <c r="BH14" s="319">
        <v>0</v>
      </c>
      <c r="BI14" s="319">
        <v>0</v>
      </c>
      <c r="BJ14" s="321">
        <v>0</v>
      </c>
      <c r="BK14" s="321">
        <v>0</v>
      </c>
    </row>
    <row r="15" spans="1:64" ht="20.100000000000001" customHeight="1" x14ac:dyDescent="0.2">
      <c r="A15" s="375" t="s">
        <v>59</v>
      </c>
      <c r="B15" s="341" t="s">
        <v>60</v>
      </c>
      <c r="C15" s="340" t="s">
        <v>61</v>
      </c>
      <c r="D15" s="202">
        <v>0</v>
      </c>
      <c r="E15" s="202">
        <v>0</v>
      </c>
      <c r="F15" s="320">
        <v>0</v>
      </c>
      <c r="G15" s="202">
        <v>0</v>
      </c>
      <c r="H15" s="202">
        <v>0</v>
      </c>
      <c r="I15" s="202">
        <v>0</v>
      </c>
      <c r="J15" s="202">
        <v>0</v>
      </c>
      <c r="K15" s="202">
        <v>0</v>
      </c>
      <c r="L15" s="202">
        <v>0</v>
      </c>
      <c r="M15" s="202">
        <v>0</v>
      </c>
      <c r="N15" s="202">
        <v>0</v>
      </c>
      <c r="O15" s="202">
        <v>0</v>
      </c>
      <c r="P15" s="202">
        <v>0</v>
      </c>
      <c r="Q15" s="202">
        <v>0</v>
      </c>
      <c r="R15" s="202">
        <v>0</v>
      </c>
      <c r="S15" s="202">
        <v>0</v>
      </c>
      <c r="T15" s="202">
        <v>0</v>
      </c>
      <c r="U15" s="202">
        <v>0</v>
      </c>
      <c r="V15" s="202">
        <v>0</v>
      </c>
      <c r="W15" s="202">
        <v>0</v>
      </c>
      <c r="X15" s="202">
        <v>0</v>
      </c>
      <c r="Y15" s="202">
        <v>0</v>
      </c>
      <c r="Z15" s="202">
        <v>0</v>
      </c>
      <c r="AA15" s="202">
        <v>0</v>
      </c>
      <c r="AB15" s="202">
        <v>0</v>
      </c>
      <c r="AC15" s="319">
        <v>0</v>
      </c>
      <c r="AD15" s="319">
        <v>0</v>
      </c>
      <c r="AE15" s="319">
        <v>0</v>
      </c>
      <c r="AF15" s="319">
        <v>0</v>
      </c>
      <c r="AG15" s="319">
        <v>0</v>
      </c>
      <c r="AH15" s="319">
        <v>0</v>
      </c>
      <c r="AI15" s="319">
        <v>0</v>
      </c>
      <c r="AJ15" s="319">
        <v>0</v>
      </c>
      <c r="AK15" s="319">
        <v>0</v>
      </c>
      <c r="AL15" s="202">
        <v>0</v>
      </c>
      <c r="AM15" s="202">
        <v>0</v>
      </c>
      <c r="AN15" s="202">
        <v>0</v>
      </c>
      <c r="AO15" s="202">
        <v>0</v>
      </c>
      <c r="AP15" s="319">
        <v>0</v>
      </c>
      <c r="AQ15" s="319">
        <v>0</v>
      </c>
      <c r="AR15" s="319">
        <v>0</v>
      </c>
      <c r="AS15" s="202">
        <v>0</v>
      </c>
      <c r="AT15" s="202">
        <v>0</v>
      </c>
      <c r="AU15" s="202">
        <v>0</v>
      </c>
      <c r="AV15" s="202">
        <v>0</v>
      </c>
      <c r="AW15" s="202">
        <v>0</v>
      </c>
      <c r="AX15" s="202">
        <v>0</v>
      </c>
      <c r="AY15" s="202">
        <v>0</v>
      </c>
      <c r="AZ15" s="202">
        <v>0</v>
      </c>
      <c r="BA15" s="202">
        <v>0</v>
      </c>
      <c r="BB15" s="202">
        <v>0</v>
      </c>
      <c r="BC15" s="202">
        <v>0</v>
      </c>
      <c r="BD15" s="202">
        <v>0</v>
      </c>
      <c r="BE15" s="202">
        <v>0</v>
      </c>
      <c r="BF15" s="202">
        <v>0</v>
      </c>
      <c r="BG15" s="319">
        <v>0</v>
      </c>
      <c r="BH15" s="319">
        <v>0</v>
      </c>
      <c r="BI15" s="319">
        <v>0</v>
      </c>
      <c r="BJ15" s="321">
        <v>0</v>
      </c>
      <c r="BK15" s="321">
        <v>0</v>
      </c>
    </row>
    <row r="16" spans="1:64" ht="20.100000000000001" customHeight="1" x14ac:dyDescent="0.2">
      <c r="A16" s="375" t="s">
        <v>662</v>
      </c>
      <c r="B16" s="341" t="s">
        <v>62</v>
      </c>
      <c r="C16" s="340" t="s">
        <v>63</v>
      </c>
      <c r="D16" s="202">
        <v>10.42</v>
      </c>
      <c r="E16" s="202">
        <v>0</v>
      </c>
      <c r="F16" s="320">
        <v>0</v>
      </c>
      <c r="G16" s="202">
        <v>0</v>
      </c>
      <c r="H16" s="202">
        <v>0</v>
      </c>
      <c r="I16" s="202">
        <v>0</v>
      </c>
      <c r="J16" s="202">
        <v>0</v>
      </c>
      <c r="K16" s="202">
        <v>0</v>
      </c>
      <c r="L16" s="202">
        <v>0</v>
      </c>
      <c r="M16" s="202">
        <v>0</v>
      </c>
      <c r="N16" s="202">
        <v>0</v>
      </c>
      <c r="O16" s="202">
        <v>0</v>
      </c>
      <c r="P16" s="202">
        <v>0</v>
      </c>
      <c r="Q16" s="202">
        <v>0</v>
      </c>
      <c r="R16" s="202">
        <v>0</v>
      </c>
      <c r="S16" s="202">
        <v>0</v>
      </c>
      <c r="T16" s="202">
        <v>0</v>
      </c>
      <c r="U16" s="202">
        <v>0</v>
      </c>
      <c r="V16" s="202">
        <v>0</v>
      </c>
      <c r="W16" s="202">
        <v>0</v>
      </c>
      <c r="X16" s="202">
        <v>0</v>
      </c>
      <c r="Y16" s="202">
        <v>0</v>
      </c>
      <c r="Z16" s="202">
        <v>0</v>
      </c>
      <c r="AA16" s="202">
        <v>0</v>
      </c>
      <c r="AB16" s="202">
        <v>0</v>
      </c>
      <c r="AC16" s="319">
        <v>0</v>
      </c>
      <c r="AD16" s="319">
        <v>0</v>
      </c>
      <c r="AE16" s="319">
        <v>0</v>
      </c>
      <c r="AF16" s="319">
        <v>0</v>
      </c>
      <c r="AG16" s="319">
        <v>0</v>
      </c>
      <c r="AH16" s="319">
        <v>0</v>
      </c>
      <c r="AI16" s="319">
        <v>0</v>
      </c>
      <c r="AJ16" s="319">
        <v>0</v>
      </c>
      <c r="AK16" s="319">
        <v>0</v>
      </c>
      <c r="AL16" s="202">
        <v>0</v>
      </c>
      <c r="AM16" s="202">
        <v>0</v>
      </c>
      <c r="AN16" s="202">
        <v>0</v>
      </c>
      <c r="AO16" s="202">
        <v>0</v>
      </c>
      <c r="AP16" s="319">
        <v>0</v>
      </c>
      <c r="AQ16" s="319">
        <v>0</v>
      </c>
      <c r="AR16" s="319">
        <v>0</v>
      </c>
      <c r="AS16" s="202">
        <v>0</v>
      </c>
      <c r="AT16" s="202">
        <v>0</v>
      </c>
      <c r="AU16" s="202">
        <v>0</v>
      </c>
      <c r="AV16" s="202">
        <v>0</v>
      </c>
      <c r="AW16" s="202">
        <v>0</v>
      </c>
      <c r="AX16" s="202">
        <v>0</v>
      </c>
      <c r="AY16" s="202">
        <v>0</v>
      </c>
      <c r="AZ16" s="202">
        <v>0</v>
      </c>
      <c r="BA16" s="202">
        <v>0</v>
      </c>
      <c r="BB16" s="202">
        <v>0</v>
      </c>
      <c r="BC16" s="202">
        <v>0</v>
      </c>
      <c r="BD16" s="202">
        <v>0</v>
      </c>
      <c r="BE16" s="202">
        <v>0</v>
      </c>
      <c r="BF16" s="202">
        <v>0</v>
      </c>
      <c r="BG16" s="319">
        <v>0</v>
      </c>
      <c r="BH16" s="319">
        <v>0</v>
      </c>
      <c r="BI16" s="319">
        <v>0</v>
      </c>
      <c r="BJ16" s="321">
        <v>-4.0599999999999996</v>
      </c>
      <c r="BK16" s="321">
        <v>6.36</v>
      </c>
    </row>
    <row r="17" spans="1:64" ht="20.100000000000001" customHeight="1" x14ac:dyDescent="0.2">
      <c r="A17" s="375" t="s">
        <v>64</v>
      </c>
      <c r="B17" s="341" t="s">
        <v>65</v>
      </c>
      <c r="C17" s="340" t="s">
        <v>66</v>
      </c>
      <c r="D17" s="202">
        <v>0</v>
      </c>
      <c r="E17" s="202">
        <v>0</v>
      </c>
      <c r="F17" s="320">
        <v>0</v>
      </c>
      <c r="G17" s="202">
        <v>0</v>
      </c>
      <c r="H17" s="202">
        <v>0</v>
      </c>
      <c r="I17" s="202">
        <v>0</v>
      </c>
      <c r="J17" s="202">
        <v>0</v>
      </c>
      <c r="K17" s="202">
        <v>0</v>
      </c>
      <c r="L17" s="202">
        <v>0</v>
      </c>
      <c r="M17" s="202">
        <v>0</v>
      </c>
      <c r="N17" s="202">
        <v>0</v>
      </c>
      <c r="O17" s="202">
        <v>0</v>
      </c>
      <c r="P17" s="202">
        <v>0</v>
      </c>
      <c r="Q17" s="202">
        <v>0</v>
      </c>
      <c r="R17" s="202">
        <v>0</v>
      </c>
      <c r="S17" s="202">
        <v>0</v>
      </c>
      <c r="T17" s="202">
        <v>0</v>
      </c>
      <c r="U17" s="202">
        <v>0</v>
      </c>
      <c r="V17" s="202">
        <v>0</v>
      </c>
      <c r="W17" s="202">
        <v>0</v>
      </c>
      <c r="X17" s="202">
        <v>0</v>
      </c>
      <c r="Y17" s="202">
        <v>0</v>
      </c>
      <c r="Z17" s="202">
        <v>0</v>
      </c>
      <c r="AA17" s="202">
        <v>0</v>
      </c>
      <c r="AB17" s="202">
        <v>0</v>
      </c>
      <c r="AC17" s="319">
        <v>0</v>
      </c>
      <c r="AD17" s="319">
        <v>0</v>
      </c>
      <c r="AE17" s="319">
        <v>0</v>
      </c>
      <c r="AF17" s="319">
        <v>0</v>
      </c>
      <c r="AG17" s="319">
        <v>0</v>
      </c>
      <c r="AH17" s="319">
        <v>0</v>
      </c>
      <c r="AI17" s="319">
        <v>0</v>
      </c>
      <c r="AJ17" s="319">
        <v>0</v>
      </c>
      <c r="AK17" s="319">
        <v>0</v>
      </c>
      <c r="AL17" s="202">
        <v>0</v>
      </c>
      <c r="AM17" s="202">
        <v>0</v>
      </c>
      <c r="AN17" s="202">
        <v>0</v>
      </c>
      <c r="AO17" s="202">
        <v>0</v>
      </c>
      <c r="AP17" s="319">
        <v>0</v>
      </c>
      <c r="AQ17" s="319">
        <v>0</v>
      </c>
      <c r="AR17" s="319">
        <v>0</v>
      </c>
      <c r="AS17" s="202">
        <v>0</v>
      </c>
      <c r="AT17" s="202">
        <v>0</v>
      </c>
      <c r="AU17" s="202">
        <v>0</v>
      </c>
      <c r="AV17" s="202">
        <v>0</v>
      </c>
      <c r="AW17" s="202">
        <v>0</v>
      </c>
      <c r="AX17" s="202">
        <v>0</v>
      </c>
      <c r="AY17" s="202">
        <v>0</v>
      </c>
      <c r="AZ17" s="202">
        <v>0</v>
      </c>
      <c r="BA17" s="202">
        <v>0</v>
      </c>
      <c r="BB17" s="202">
        <v>0</v>
      </c>
      <c r="BC17" s="202">
        <v>0</v>
      </c>
      <c r="BD17" s="202">
        <v>0</v>
      </c>
      <c r="BE17" s="202">
        <v>0</v>
      </c>
      <c r="BF17" s="202">
        <v>0</v>
      </c>
      <c r="BG17" s="319">
        <v>0</v>
      </c>
      <c r="BH17" s="319">
        <v>0</v>
      </c>
      <c r="BI17" s="319">
        <v>0</v>
      </c>
      <c r="BJ17" s="321">
        <v>0</v>
      </c>
      <c r="BK17" s="321">
        <v>0</v>
      </c>
    </row>
    <row r="18" spans="1:64" ht="20.100000000000001" customHeight="1" x14ac:dyDescent="0.2">
      <c r="A18" s="375" t="s">
        <v>1277</v>
      </c>
      <c r="B18" s="341" t="s">
        <v>67</v>
      </c>
      <c r="C18" s="340" t="s">
        <v>68</v>
      </c>
      <c r="D18" s="202">
        <v>0</v>
      </c>
      <c r="E18" s="202">
        <v>0</v>
      </c>
      <c r="F18" s="320">
        <v>0</v>
      </c>
      <c r="G18" s="202">
        <v>0</v>
      </c>
      <c r="H18" s="202">
        <v>0</v>
      </c>
      <c r="I18" s="202">
        <v>0</v>
      </c>
      <c r="J18" s="202">
        <v>0</v>
      </c>
      <c r="K18" s="202">
        <v>0</v>
      </c>
      <c r="L18" s="202">
        <v>0</v>
      </c>
      <c r="M18" s="202">
        <v>0</v>
      </c>
      <c r="N18" s="202">
        <v>0</v>
      </c>
      <c r="O18" s="202">
        <v>0</v>
      </c>
      <c r="P18" s="202">
        <v>0</v>
      </c>
      <c r="Q18" s="202">
        <v>0</v>
      </c>
      <c r="R18" s="202">
        <v>0</v>
      </c>
      <c r="S18" s="202">
        <v>0</v>
      </c>
      <c r="T18" s="202">
        <v>0</v>
      </c>
      <c r="U18" s="202">
        <v>0</v>
      </c>
      <c r="V18" s="202">
        <v>0</v>
      </c>
      <c r="W18" s="202">
        <v>0</v>
      </c>
      <c r="X18" s="202">
        <v>0</v>
      </c>
      <c r="Y18" s="202">
        <v>0</v>
      </c>
      <c r="Z18" s="202">
        <v>0</v>
      </c>
      <c r="AA18" s="202">
        <v>0</v>
      </c>
      <c r="AB18" s="202">
        <v>0</v>
      </c>
      <c r="AC18" s="319">
        <v>0</v>
      </c>
      <c r="AD18" s="319">
        <v>0</v>
      </c>
      <c r="AE18" s="319">
        <v>0</v>
      </c>
      <c r="AF18" s="319">
        <v>0</v>
      </c>
      <c r="AG18" s="319">
        <v>0</v>
      </c>
      <c r="AH18" s="319">
        <v>0</v>
      </c>
      <c r="AI18" s="319">
        <v>0</v>
      </c>
      <c r="AJ18" s="319">
        <v>0</v>
      </c>
      <c r="AK18" s="319">
        <v>0</v>
      </c>
      <c r="AL18" s="202">
        <v>0</v>
      </c>
      <c r="AM18" s="202">
        <v>0</v>
      </c>
      <c r="AN18" s="202">
        <v>0</v>
      </c>
      <c r="AO18" s="202">
        <v>0</v>
      </c>
      <c r="AP18" s="319">
        <v>0</v>
      </c>
      <c r="AQ18" s="319">
        <v>0</v>
      </c>
      <c r="AR18" s="319">
        <v>0</v>
      </c>
      <c r="AS18" s="202">
        <v>0</v>
      </c>
      <c r="AT18" s="202">
        <v>0</v>
      </c>
      <c r="AU18" s="202">
        <v>0</v>
      </c>
      <c r="AV18" s="202">
        <v>0</v>
      </c>
      <c r="AW18" s="202">
        <v>0</v>
      </c>
      <c r="AX18" s="202">
        <v>0</v>
      </c>
      <c r="AY18" s="202">
        <v>0</v>
      </c>
      <c r="AZ18" s="202">
        <v>0</v>
      </c>
      <c r="BA18" s="202">
        <v>0</v>
      </c>
      <c r="BB18" s="202">
        <v>0</v>
      </c>
      <c r="BC18" s="202">
        <v>0</v>
      </c>
      <c r="BD18" s="202">
        <v>0</v>
      </c>
      <c r="BE18" s="202">
        <v>0</v>
      </c>
      <c r="BF18" s="202">
        <v>0</v>
      </c>
      <c r="BG18" s="319">
        <v>0</v>
      </c>
      <c r="BH18" s="319">
        <v>0</v>
      </c>
      <c r="BI18" s="319">
        <v>0</v>
      </c>
      <c r="BJ18" s="321">
        <v>0</v>
      </c>
      <c r="BK18" s="321">
        <v>0</v>
      </c>
    </row>
    <row r="19" spans="1:64" ht="20.100000000000001" customHeight="1" x14ac:dyDescent="0.2">
      <c r="A19" s="376">
        <v>2</v>
      </c>
      <c r="B19" s="317" t="s">
        <v>69</v>
      </c>
      <c r="C19" s="316" t="s">
        <v>70</v>
      </c>
      <c r="D19" s="320">
        <v>414.96000000000004</v>
      </c>
      <c r="E19" s="320">
        <v>128.76000000000002</v>
      </c>
      <c r="F19" s="320">
        <v>79.09</v>
      </c>
      <c r="G19" s="320">
        <v>0.74</v>
      </c>
      <c r="H19" s="320">
        <v>0</v>
      </c>
      <c r="I19" s="320">
        <v>0.74</v>
      </c>
      <c r="J19" s="320">
        <v>18.22</v>
      </c>
      <c r="K19" s="320">
        <v>56.07</v>
      </c>
      <c r="L19" s="320">
        <v>0</v>
      </c>
      <c r="M19" s="320">
        <v>0</v>
      </c>
      <c r="N19" s="320">
        <v>0</v>
      </c>
      <c r="O19" s="320">
        <v>4.0599999999999996</v>
      </c>
      <c r="P19" s="320">
        <v>0</v>
      </c>
      <c r="Q19" s="320">
        <v>0</v>
      </c>
      <c r="R19" s="320">
        <v>49.67</v>
      </c>
      <c r="S19" s="320">
        <v>3.21</v>
      </c>
      <c r="T19" s="320">
        <v>0</v>
      </c>
      <c r="U19" s="320">
        <v>0</v>
      </c>
      <c r="V19" s="320">
        <v>0</v>
      </c>
      <c r="W19" s="320">
        <v>0</v>
      </c>
      <c r="X19" s="320">
        <v>0.12</v>
      </c>
      <c r="Y19" s="320">
        <v>0</v>
      </c>
      <c r="Z19" s="320">
        <v>0</v>
      </c>
      <c r="AA19" s="320">
        <v>0</v>
      </c>
      <c r="AB19" s="320">
        <v>9.3699999999999992</v>
      </c>
      <c r="AC19" s="320">
        <v>4.32</v>
      </c>
      <c r="AD19" s="320">
        <v>0</v>
      </c>
      <c r="AE19" s="320">
        <v>0.26</v>
      </c>
      <c r="AF19" s="320">
        <v>0</v>
      </c>
      <c r="AG19" s="320">
        <v>1.3</v>
      </c>
      <c r="AH19" s="320">
        <v>0</v>
      </c>
      <c r="AI19" s="320">
        <v>0</v>
      </c>
      <c r="AJ19" s="320">
        <v>0</v>
      </c>
      <c r="AK19" s="320">
        <v>0</v>
      </c>
      <c r="AL19" s="320">
        <v>0</v>
      </c>
      <c r="AM19" s="320">
        <v>0</v>
      </c>
      <c r="AN19" s="320">
        <v>0.15</v>
      </c>
      <c r="AO19" s="320">
        <v>3.34</v>
      </c>
      <c r="AP19" s="320">
        <v>0</v>
      </c>
      <c r="AQ19" s="320">
        <v>0</v>
      </c>
      <c r="AR19" s="320">
        <v>0</v>
      </c>
      <c r="AS19" s="320">
        <v>0</v>
      </c>
      <c r="AT19" s="320">
        <v>0</v>
      </c>
      <c r="AU19" s="320">
        <v>0</v>
      </c>
      <c r="AV19" s="320">
        <v>36.82</v>
      </c>
      <c r="AW19" s="320">
        <v>0</v>
      </c>
      <c r="AX19" s="320">
        <v>0</v>
      </c>
      <c r="AY19" s="320">
        <v>0</v>
      </c>
      <c r="AZ19" s="320">
        <v>0</v>
      </c>
      <c r="BA19" s="320">
        <v>0.15</v>
      </c>
      <c r="BB19" s="320">
        <v>0</v>
      </c>
      <c r="BC19" s="320">
        <v>0</v>
      </c>
      <c r="BD19" s="320">
        <v>0</v>
      </c>
      <c r="BE19" s="320">
        <v>0</v>
      </c>
      <c r="BF19" s="320">
        <v>0</v>
      </c>
      <c r="BG19" s="320">
        <v>0</v>
      </c>
      <c r="BH19" s="320">
        <v>0</v>
      </c>
      <c r="BI19" s="320">
        <v>0</v>
      </c>
      <c r="BJ19" s="320">
        <v>79.090000000000018</v>
      </c>
      <c r="BK19" s="320">
        <v>494.05</v>
      </c>
    </row>
    <row r="20" spans="1:64" ht="20.100000000000001" customHeight="1" x14ac:dyDescent="0.2">
      <c r="A20" s="375" t="s">
        <v>71</v>
      </c>
      <c r="B20" s="341" t="s">
        <v>72</v>
      </c>
      <c r="C20" s="340" t="s">
        <v>73</v>
      </c>
      <c r="D20" s="202">
        <v>8.27</v>
      </c>
      <c r="E20" s="202">
        <v>0.03</v>
      </c>
      <c r="F20" s="320">
        <v>0</v>
      </c>
      <c r="G20" s="202">
        <v>0</v>
      </c>
      <c r="H20" s="202">
        <v>0</v>
      </c>
      <c r="I20" s="202">
        <v>0</v>
      </c>
      <c r="J20" s="202">
        <v>0</v>
      </c>
      <c r="K20" s="202">
        <v>0</v>
      </c>
      <c r="L20" s="202">
        <v>0</v>
      </c>
      <c r="M20" s="202">
        <v>0</v>
      </c>
      <c r="N20" s="202">
        <v>0</v>
      </c>
      <c r="O20" s="202">
        <v>0</v>
      </c>
      <c r="P20" s="202">
        <v>0</v>
      </c>
      <c r="Q20" s="202">
        <v>0</v>
      </c>
      <c r="R20" s="202">
        <v>0.03</v>
      </c>
      <c r="S20" s="202">
        <v>0</v>
      </c>
      <c r="T20" s="202">
        <v>0</v>
      </c>
      <c r="U20" s="202">
        <v>0</v>
      </c>
      <c r="V20" s="202">
        <v>0</v>
      </c>
      <c r="W20" s="202">
        <v>0</v>
      </c>
      <c r="X20" s="202">
        <v>0</v>
      </c>
      <c r="Y20" s="202">
        <v>0</v>
      </c>
      <c r="Z20" s="202">
        <v>0</v>
      </c>
      <c r="AA20" s="202">
        <v>0</v>
      </c>
      <c r="AB20" s="202">
        <v>0.03</v>
      </c>
      <c r="AC20" s="319">
        <v>0</v>
      </c>
      <c r="AD20" s="319">
        <v>0</v>
      </c>
      <c r="AE20" s="319">
        <v>0</v>
      </c>
      <c r="AF20" s="319">
        <v>0</v>
      </c>
      <c r="AG20" s="319">
        <v>0.03</v>
      </c>
      <c r="AH20" s="319">
        <v>0</v>
      </c>
      <c r="AI20" s="319">
        <v>0</v>
      </c>
      <c r="AJ20" s="319">
        <v>0</v>
      </c>
      <c r="AK20" s="319">
        <v>0</v>
      </c>
      <c r="AL20" s="202">
        <v>0</v>
      </c>
      <c r="AM20" s="202">
        <v>0</v>
      </c>
      <c r="AN20" s="202">
        <v>0</v>
      </c>
      <c r="AO20" s="202">
        <v>0</v>
      </c>
      <c r="AP20" s="319">
        <v>0</v>
      </c>
      <c r="AQ20" s="319">
        <v>0</v>
      </c>
      <c r="AR20" s="319">
        <v>0</v>
      </c>
      <c r="AS20" s="202">
        <v>0</v>
      </c>
      <c r="AT20" s="202">
        <v>0</v>
      </c>
      <c r="AU20" s="202">
        <v>0</v>
      </c>
      <c r="AV20" s="202">
        <v>0</v>
      </c>
      <c r="AW20" s="202">
        <v>0</v>
      </c>
      <c r="AX20" s="202">
        <v>0</v>
      </c>
      <c r="AY20" s="202">
        <v>0</v>
      </c>
      <c r="AZ20" s="202">
        <v>0</v>
      </c>
      <c r="BA20" s="202">
        <v>0</v>
      </c>
      <c r="BB20" s="202">
        <v>0</v>
      </c>
      <c r="BC20" s="202">
        <v>0</v>
      </c>
      <c r="BD20" s="202">
        <v>0</v>
      </c>
      <c r="BE20" s="202">
        <v>0</v>
      </c>
      <c r="BF20" s="202">
        <v>0</v>
      </c>
      <c r="BG20" s="319">
        <v>0</v>
      </c>
      <c r="BH20" s="319">
        <v>0</v>
      </c>
      <c r="BI20" s="319">
        <v>0</v>
      </c>
      <c r="BJ20" s="321">
        <v>-3.18</v>
      </c>
      <c r="BK20" s="321">
        <v>5.09</v>
      </c>
    </row>
    <row r="21" spans="1:64" ht="20.100000000000001" customHeight="1" x14ac:dyDescent="0.2">
      <c r="A21" s="375" t="s">
        <v>74</v>
      </c>
      <c r="B21" s="341" t="s">
        <v>75</v>
      </c>
      <c r="C21" s="340" t="s">
        <v>76</v>
      </c>
      <c r="D21" s="202">
        <v>0.08</v>
      </c>
      <c r="E21" s="202">
        <v>0</v>
      </c>
      <c r="F21" s="320">
        <v>0</v>
      </c>
      <c r="G21" s="202">
        <v>0</v>
      </c>
      <c r="H21" s="202">
        <v>0</v>
      </c>
      <c r="I21" s="202">
        <v>0</v>
      </c>
      <c r="J21" s="202">
        <v>0</v>
      </c>
      <c r="K21" s="202">
        <v>0</v>
      </c>
      <c r="L21" s="202">
        <v>0</v>
      </c>
      <c r="M21" s="202">
        <v>0</v>
      </c>
      <c r="N21" s="202">
        <v>0</v>
      </c>
      <c r="O21" s="202">
        <v>0</v>
      </c>
      <c r="P21" s="202">
        <v>0</v>
      </c>
      <c r="Q21" s="202">
        <v>0</v>
      </c>
      <c r="R21" s="202">
        <v>0</v>
      </c>
      <c r="S21" s="202">
        <v>0</v>
      </c>
      <c r="T21" s="202">
        <v>0</v>
      </c>
      <c r="U21" s="202">
        <v>0</v>
      </c>
      <c r="V21" s="202">
        <v>0</v>
      </c>
      <c r="W21" s="202">
        <v>0</v>
      </c>
      <c r="X21" s="202">
        <v>0</v>
      </c>
      <c r="Y21" s="202">
        <v>0</v>
      </c>
      <c r="Z21" s="202">
        <v>0</v>
      </c>
      <c r="AA21" s="202">
        <v>0</v>
      </c>
      <c r="AB21" s="202">
        <v>0</v>
      </c>
      <c r="AC21" s="319">
        <v>0</v>
      </c>
      <c r="AD21" s="319">
        <v>0</v>
      </c>
      <c r="AE21" s="319">
        <v>0</v>
      </c>
      <c r="AF21" s="319">
        <v>0</v>
      </c>
      <c r="AG21" s="319">
        <v>0</v>
      </c>
      <c r="AH21" s="319">
        <v>0</v>
      </c>
      <c r="AI21" s="319">
        <v>0</v>
      </c>
      <c r="AJ21" s="319">
        <v>0</v>
      </c>
      <c r="AK21" s="319">
        <v>0</v>
      </c>
      <c r="AL21" s="202">
        <v>0</v>
      </c>
      <c r="AM21" s="202">
        <v>0</v>
      </c>
      <c r="AN21" s="202">
        <v>0</v>
      </c>
      <c r="AO21" s="202">
        <v>0</v>
      </c>
      <c r="AP21" s="319">
        <v>0</v>
      </c>
      <c r="AQ21" s="319">
        <v>0</v>
      </c>
      <c r="AR21" s="319">
        <v>0</v>
      </c>
      <c r="AS21" s="202">
        <v>0</v>
      </c>
      <c r="AT21" s="202">
        <v>0</v>
      </c>
      <c r="AU21" s="202">
        <v>0</v>
      </c>
      <c r="AV21" s="202">
        <v>0</v>
      </c>
      <c r="AW21" s="202">
        <v>0</v>
      </c>
      <c r="AX21" s="202">
        <v>0</v>
      </c>
      <c r="AY21" s="202">
        <v>0</v>
      </c>
      <c r="AZ21" s="202">
        <v>0</v>
      </c>
      <c r="BA21" s="202">
        <v>0</v>
      </c>
      <c r="BB21" s="202">
        <v>0</v>
      </c>
      <c r="BC21" s="202">
        <v>0</v>
      </c>
      <c r="BD21" s="202">
        <v>0</v>
      </c>
      <c r="BE21" s="202">
        <v>0</v>
      </c>
      <c r="BF21" s="202">
        <v>0</v>
      </c>
      <c r="BG21" s="319">
        <v>0</v>
      </c>
      <c r="BH21" s="319">
        <v>0</v>
      </c>
      <c r="BI21" s="319">
        <v>0</v>
      </c>
      <c r="BJ21" s="321">
        <v>0</v>
      </c>
      <c r="BK21" s="321">
        <v>0.08</v>
      </c>
    </row>
    <row r="22" spans="1:64" ht="20.100000000000001" customHeight="1" x14ac:dyDescent="0.2">
      <c r="A22" s="375" t="s">
        <v>77</v>
      </c>
      <c r="B22" s="341" t="s">
        <v>78</v>
      </c>
      <c r="C22" s="340" t="s">
        <v>79</v>
      </c>
      <c r="D22" s="202">
        <v>0</v>
      </c>
      <c r="E22" s="202">
        <v>0</v>
      </c>
      <c r="F22" s="320">
        <v>0</v>
      </c>
      <c r="G22" s="202">
        <v>0</v>
      </c>
      <c r="H22" s="202">
        <v>0</v>
      </c>
      <c r="I22" s="202">
        <v>0</v>
      </c>
      <c r="J22" s="202">
        <v>0</v>
      </c>
      <c r="K22" s="202">
        <v>0</v>
      </c>
      <c r="L22" s="202">
        <v>0</v>
      </c>
      <c r="M22" s="202">
        <v>0</v>
      </c>
      <c r="N22" s="202">
        <v>0</v>
      </c>
      <c r="O22" s="202">
        <v>0</v>
      </c>
      <c r="P22" s="202">
        <v>0</v>
      </c>
      <c r="Q22" s="202">
        <v>0</v>
      </c>
      <c r="R22" s="202">
        <v>0</v>
      </c>
      <c r="S22" s="202">
        <v>0</v>
      </c>
      <c r="T22" s="202">
        <v>0</v>
      </c>
      <c r="U22" s="202">
        <v>0</v>
      </c>
      <c r="V22" s="202">
        <v>0</v>
      </c>
      <c r="W22" s="202">
        <v>0</v>
      </c>
      <c r="X22" s="202">
        <v>0</v>
      </c>
      <c r="Y22" s="202">
        <v>0</v>
      </c>
      <c r="Z22" s="202">
        <v>0</v>
      </c>
      <c r="AA22" s="202">
        <v>0</v>
      </c>
      <c r="AB22" s="202">
        <v>0</v>
      </c>
      <c r="AC22" s="319">
        <v>0</v>
      </c>
      <c r="AD22" s="319">
        <v>0</v>
      </c>
      <c r="AE22" s="319">
        <v>0</v>
      </c>
      <c r="AF22" s="319">
        <v>0</v>
      </c>
      <c r="AG22" s="319">
        <v>0</v>
      </c>
      <c r="AH22" s="319">
        <v>0</v>
      </c>
      <c r="AI22" s="319">
        <v>0</v>
      </c>
      <c r="AJ22" s="319">
        <v>0</v>
      </c>
      <c r="AK22" s="319">
        <v>0</v>
      </c>
      <c r="AL22" s="202">
        <v>0</v>
      </c>
      <c r="AM22" s="202">
        <v>0</v>
      </c>
      <c r="AN22" s="202">
        <v>0</v>
      </c>
      <c r="AO22" s="202">
        <v>0</v>
      </c>
      <c r="AP22" s="319">
        <v>0</v>
      </c>
      <c r="AQ22" s="319">
        <v>0</v>
      </c>
      <c r="AR22" s="319">
        <v>0</v>
      </c>
      <c r="AS22" s="202">
        <v>0</v>
      </c>
      <c r="AT22" s="202">
        <v>0</v>
      </c>
      <c r="AU22" s="202">
        <v>0</v>
      </c>
      <c r="AV22" s="202">
        <v>0</v>
      </c>
      <c r="AW22" s="202">
        <v>0</v>
      </c>
      <c r="AX22" s="202">
        <v>0</v>
      </c>
      <c r="AY22" s="202">
        <v>0</v>
      </c>
      <c r="AZ22" s="202">
        <v>0</v>
      </c>
      <c r="BA22" s="202">
        <v>0</v>
      </c>
      <c r="BB22" s="202">
        <v>0</v>
      </c>
      <c r="BC22" s="202">
        <v>0</v>
      </c>
      <c r="BD22" s="202">
        <v>0</v>
      </c>
      <c r="BE22" s="202">
        <v>0</v>
      </c>
      <c r="BF22" s="202">
        <v>0</v>
      </c>
      <c r="BG22" s="319">
        <v>0</v>
      </c>
      <c r="BH22" s="319">
        <v>0</v>
      </c>
      <c r="BI22" s="319">
        <v>0</v>
      </c>
      <c r="BJ22" s="321">
        <v>0</v>
      </c>
      <c r="BK22" s="321">
        <v>0</v>
      </c>
    </row>
    <row r="23" spans="1:64" ht="20.100000000000001" customHeight="1" x14ac:dyDescent="0.2">
      <c r="A23" s="375" t="s">
        <v>80</v>
      </c>
      <c r="B23" s="341" t="s">
        <v>520</v>
      </c>
      <c r="C23" s="340" t="s">
        <v>521</v>
      </c>
      <c r="D23" s="202">
        <v>0</v>
      </c>
      <c r="E23" s="202">
        <v>0</v>
      </c>
      <c r="F23" s="320">
        <v>0</v>
      </c>
      <c r="G23" s="202">
        <v>0</v>
      </c>
      <c r="H23" s="202">
        <v>0</v>
      </c>
      <c r="I23" s="202">
        <v>0</v>
      </c>
      <c r="J23" s="202">
        <v>0</v>
      </c>
      <c r="K23" s="202">
        <v>0</v>
      </c>
      <c r="L23" s="202">
        <v>0</v>
      </c>
      <c r="M23" s="202">
        <v>0</v>
      </c>
      <c r="N23" s="202">
        <v>0</v>
      </c>
      <c r="O23" s="202">
        <v>0</v>
      </c>
      <c r="P23" s="202">
        <v>0</v>
      </c>
      <c r="Q23" s="202">
        <v>0</v>
      </c>
      <c r="R23" s="202">
        <v>0</v>
      </c>
      <c r="S23" s="202">
        <v>0</v>
      </c>
      <c r="T23" s="202">
        <v>0</v>
      </c>
      <c r="U23" s="202">
        <v>0</v>
      </c>
      <c r="V23" s="202">
        <v>0</v>
      </c>
      <c r="W23" s="202">
        <v>0</v>
      </c>
      <c r="X23" s="202">
        <v>0</v>
      </c>
      <c r="Y23" s="202">
        <v>0</v>
      </c>
      <c r="Z23" s="202">
        <v>0</v>
      </c>
      <c r="AA23" s="202">
        <v>0</v>
      </c>
      <c r="AB23" s="202">
        <v>0</v>
      </c>
      <c r="AC23" s="319">
        <v>0</v>
      </c>
      <c r="AD23" s="319">
        <v>0</v>
      </c>
      <c r="AE23" s="319">
        <v>0</v>
      </c>
      <c r="AF23" s="319">
        <v>0</v>
      </c>
      <c r="AG23" s="319">
        <v>0</v>
      </c>
      <c r="AH23" s="319">
        <v>0</v>
      </c>
      <c r="AI23" s="319">
        <v>0</v>
      </c>
      <c r="AJ23" s="319">
        <v>0</v>
      </c>
      <c r="AK23" s="319">
        <v>0</v>
      </c>
      <c r="AL23" s="202">
        <v>0</v>
      </c>
      <c r="AM23" s="202">
        <v>0</v>
      </c>
      <c r="AN23" s="202">
        <v>0</v>
      </c>
      <c r="AO23" s="202">
        <v>0</v>
      </c>
      <c r="AP23" s="319">
        <v>0</v>
      </c>
      <c r="AQ23" s="319">
        <v>0</v>
      </c>
      <c r="AR23" s="319">
        <v>0</v>
      </c>
      <c r="AS23" s="202">
        <v>0</v>
      </c>
      <c r="AT23" s="202">
        <v>0</v>
      </c>
      <c r="AU23" s="202">
        <v>0</v>
      </c>
      <c r="AV23" s="202">
        <v>0</v>
      </c>
      <c r="AW23" s="202">
        <v>0</v>
      </c>
      <c r="AX23" s="202">
        <v>0</v>
      </c>
      <c r="AY23" s="202">
        <v>0</v>
      </c>
      <c r="AZ23" s="202">
        <v>0</v>
      </c>
      <c r="BA23" s="202">
        <v>0</v>
      </c>
      <c r="BB23" s="202">
        <v>0</v>
      </c>
      <c r="BC23" s="202">
        <v>0</v>
      </c>
      <c r="BD23" s="202">
        <v>0</v>
      </c>
      <c r="BE23" s="202">
        <v>0</v>
      </c>
      <c r="BF23" s="202">
        <v>0</v>
      </c>
      <c r="BG23" s="319">
        <v>0</v>
      </c>
      <c r="BH23" s="319">
        <v>0</v>
      </c>
      <c r="BI23" s="319">
        <v>0</v>
      </c>
      <c r="BJ23" s="321">
        <v>0</v>
      </c>
      <c r="BK23" s="321">
        <v>0</v>
      </c>
    </row>
    <row r="24" spans="1:64" ht="20.100000000000001" customHeight="1" x14ac:dyDescent="0.2">
      <c r="A24" s="375" t="s">
        <v>83</v>
      </c>
      <c r="B24" s="341" t="s">
        <v>81</v>
      </c>
      <c r="C24" s="340" t="s">
        <v>82</v>
      </c>
      <c r="D24" s="202">
        <v>0</v>
      </c>
      <c r="E24" s="202">
        <v>0</v>
      </c>
      <c r="F24" s="320">
        <v>0</v>
      </c>
      <c r="G24" s="202">
        <v>0</v>
      </c>
      <c r="H24" s="202">
        <v>0</v>
      </c>
      <c r="I24" s="202">
        <v>0</v>
      </c>
      <c r="J24" s="202">
        <v>0</v>
      </c>
      <c r="K24" s="202">
        <v>0</v>
      </c>
      <c r="L24" s="202">
        <v>0</v>
      </c>
      <c r="M24" s="202">
        <v>0</v>
      </c>
      <c r="N24" s="202">
        <v>0</v>
      </c>
      <c r="O24" s="202">
        <v>0</v>
      </c>
      <c r="P24" s="202">
        <v>0</v>
      </c>
      <c r="Q24" s="202">
        <v>0</v>
      </c>
      <c r="R24" s="202">
        <v>0</v>
      </c>
      <c r="S24" s="202">
        <v>0</v>
      </c>
      <c r="T24" s="202">
        <v>0</v>
      </c>
      <c r="U24" s="202">
        <v>0</v>
      </c>
      <c r="V24" s="202">
        <v>0</v>
      </c>
      <c r="W24" s="202">
        <v>0</v>
      </c>
      <c r="X24" s="202">
        <v>0</v>
      </c>
      <c r="Y24" s="202">
        <v>0</v>
      </c>
      <c r="Z24" s="202">
        <v>0</v>
      </c>
      <c r="AA24" s="202">
        <v>0</v>
      </c>
      <c r="AB24" s="202">
        <v>0</v>
      </c>
      <c r="AC24" s="319">
        <v>0</v>
      </c>
      <c r="AD24" s="319">
        <v>0</v>
      </c>
      <c r="AE24" s="319">
        <v>0</v>
      </c>
      <c r="AF24" s="319">
        <v>0</v>
      </c>
      <c r="AG24" s="319">
        <v>0</v>
      </c>
      <c r="AH24" s="319">
        <v>0</v>
      </c>
      <c r="AI24" s="319">
        <v>0</v>
      </c>
      <c r="AJ24" s="319">
        <v>0</v>
      </c>
      <c r="AK24" s="319">
        <v>0</v>
      </c>
      <c r="AL24" s="202">
        <v>0</v>
      </c>
      <c r="AM24" s="202">
        <v>0</v>
      </c>
      <c r="AN24" s="202">
        <v>0</v>
      </c>
      <c r="AO24" s="202">
        <v>0</v>
      </c>
      <c r="AP24" s="319">
        <v>0</v>
      </c>
      <c r="AQ24" s="319">
        <v>0</v>
      </c>
      <c r="AR24" s="319">
        <v>0</v>
      </c>
      <c r="AS24" s="202">
        <v>0</v>
      </c>
      <c r="AT24" s="202">
        <v>0</v>
      </c>
      <c r="AU24" s="202">
        <v>0</v>
      </c>
      <c r="AV24" s="202">
        <v>0</v>
      </c>
      <c r="AW24" s="202">
        <v>0</v>
      </c>
      <c r="AX24" s="202">
        <v>0</v>
      </c>
      <c r="AY24" s="202">
        <v>0</v>
      </c>
      <c r="AZ24" s="202">
        <v>0</v>
      </c>
      <c r="BA24" s="202">
        <v>0</v>
      </c>
      <c r="BB24" s="202">
        <v>0</v>
      </c>
      <c r="BC24" s="202">
        <v>0</v>
      </c>
      <c r="BD24" s="202">
        <v>0</v>
      </c>
      <c r="BE24" s="202">
        <v>0</v>
      </c>
      <c r="BF24" s="202">
        <v>0</v>
      </c>
      <c r="BG24" s="319">
        <v>0</v>
      </c>
      <c r="BH24" s="319">
        <v>0</v>
      </c>
      <c r="BI24" s="319">
        <v>0</v>
      </c>
      <c r="BJ24" s="321">
        <v>0</v>
      </c>
      <c r="BK24" s="321">
        <v>0</v>
      </c>
    </row>
    <row r="25" spans="1:64" ht="20.100000000000001" customHeight="1" x14ac:dyDescent="0.2">
      <c r="A25" s="375" t="s">
        <v>86</v>
      </c>
      <c r="B25" s="341" t="s">
        <v>84</v>
      </c>
      <c r="C25" s="340" t="s">
        <v>85</v>
      </c>
      <c r="D25" s="202">
        <v>3.86</v>
      </c>
      <c r="E25" s="202">
        <v>2.23</v>
      </c>
      <c r="F25" s="320">
        <v>1.4</v>
      </c>
      <c r="G25" s="202">
        <v>0</v>
      </c>
      <c r="H25" s="202">
        <v>0</v>
      </c>
      <c r="I25" s="202">
        <v>0</v>
      </c>
      <c r="J25" s="202">
        <v>0.67999999999999994</v>
      </c>
      <c r="K25" s="202">
        <v>0.7</v>
      </c>
      <c r="L25" s="202">
        <v>0</v>
      </c>
      <c r="M25" s="202">
        <v>0</v>
      </c>
      <c r="N25" s="202">
        <v>0</v>
      </c>
      <c r="O25" s="202">
        <v>0.02</v>
      </c>
      <c r="P25" s="202">
        <v>0</v>
      </c>
      <c r="Q25" s="202">
        <v>0</v>
      </c>
      <c r="R25" s="202">
        <v>0.83</v>
      </c>
      <c r="S25" s="202">
        <v>0.02</v>
      </c>
      <c r="T25" s="202">
        <v>0</v>
      </c>
      <c r="U25" s="202">
        <v>0</v>
      </c>
      <c r="V25" s="202">
        <v>0</v>
      </c>
      <c r="W25" s="202">
        <v>0</v>
      </c>
      <c r="X25" s="202">
        <v>0</v>
      </c>
      <c r="Y25" s="202">
        <v>0</v>
      </c>
      <c r="Z25" s="202">
        <v>0</v>
      </c>
      <c r="AA25" s="202">
        <v>0</v>
      </c>
      <c r="AB25" s="202">
        <v>7.0000000000000007E-2</v>
      </c>
      <c r="AC25" s="319">
        <v>0</v>
      </c>
      <c r="AD25" s="319">
        <v>0</v>
      </c>
      <c r="AE25" s="319">
        <v>0</v>
      </c>
      <c r="AF25" s="319">
        <v>0</v>
      </c>
      <c r="AG25" s="319">
        <v>0</v>
      </c>
      <c r="AH25" s="319">
        <v>0</v>
      </c>
      <c r="AI25" s="319">
        <v>0</v>
      </c>
      <c r="AJ25" s="319">
        <v>0</v>
      </c>
      <c r="AK25" s="319">
        <v>0</v>
      </c>
      <c r="AL25" s="202">
        <v>0</v>
      </c>
      <c r="AM25" s="202">
        <v>0</v>
      </c>
      <c r="AN25" s="202">
        <v>0</v>
      </c>
      <c r="AO25" s="202">
        <v>7.0000000000000007E-2</v>
      </c>
      <c r="AP25" s="319">
        <v>0</v>
      </c>
      <c r="AQ25" s="319">
        <v>0</v>
      </c>
      <c r="AR25" s="319">
        <v>0</v>
      </c>
      <c r="AS25" s="202">
        <v>0</v>
      </c>
      <c r="AT25" s="202">
        <v>0</v>
      </c>
      <c r="AU25" s="202">
        <v>0</v>
      </c>
      <c r="AV25" s="202">
        <v>0.74</v>
      </c>
      <c r="AW25" s="202">
        <v>0</v>
      </c>
      <c r="AX25" s="202">
        <v>0</v>
      </c>
      <c r="AY25" s="202">
        <v>0</v>
      </c>
      <c r="AZ25" s="202">
        <v>0</v>
      </c>
      <c r="BA25" s="202">
        <v>0</v>
      </c>
      <c r="BB25" s="202">
        <v>0</v>
      </c>
      <c r="BC25" s="202">
        <v>0</v>
      </c>
      <c r="BD25" s="202">
        <v>0</v>
      </c>
      <c r="BE25" s="202">
        <v>0</v>
      </c>
      <c r="BF25" s="202">
        <v>0</v>
      </c>
      <c r="BG25" s="319">
        <v>0</v>
      </c>
      <c r="BH25" s="319">
        <v>0</v>
      </c>
      <c r="BI25" s="319">
        <v>0</v>
      </c>
      <c r="BJ25" s="321">
        <v>2.11</v>
      </c>
      <c r="BK25" s="321">
        <v>5.97</v>
      </c>
    </row>
    <row r="26" spans="1:64" ht="20.100000000000001" customHeight="1" x14ac:dyDescent="0.2">
      <c r="A26" s="375" t="s">
        <v>89</v>
      </c>
      <c r="B26" s="341" t="s">
        <v>87</v>
      </c>
      <c r="C26" s="340" t="s">
        <v>88</v>
      </c>
      <c r="D26" s="202">
        <v>0.82</v>
      </c>
      <c r="E26" s="202">
        <v>0</v>
      </c>
      <c r="F26" s="320">
        <v>0</v>
      </c>
      <c r="G26" s="202">
        <v>0</v>
      </c>
      <c r="H26" s="202">
        <v>0</v>
      </c>
      <c r="I26" s="202">
        <v>0</v>
      </c>
      <c r="J26" s="202">
        <v>0</v>
      </c>
      <c r="K26" s="202">
        <v>0</v>
      </c>
      <c r="L26" s="202">
        <v>0</v>
      </c>
      <c r="M26" s="202">
        <v>0</v>
      </c>
      <c r="N26" s="202">
        <v>0</v>
      </c>
      <c r="O26" s="202">
        <v>0</v>
      </c>
      <c r="P26" s="202">
        <v>0</v>
      </c>
      <c r="Q26" s="202">
        <v>0</v>
      </c>
      <c r="R26" s="202">
        <v>0</v>
      </c>
      <c r="S26" s="202">
        <v>0</v>
      </c>
      <c r="T26" s="202">
        <v>0</v>
      </c>
      <c r="U26" s="202">
        <v>0</v>
      </c>
      <c r="V26" s="202">
        <v>0</v>
      </c>
      <c r="W26" s="202">
        <v>0</v>
      </c>
      <c r="X26" s="202">
        <v>0</v>
      </c>
      <c r="Y26" s="202">
        <v>0</v>
      </c>
      <c r="Z26" s="202">
        <v>0</v>
      </c>
      <c r="AA26" s="202">
        <v>0</v>
      </c>
      <c r="AB26" s="202">
        <v>0</v>
      </c>
      <c r="AC26" s="319">
        <v>0</v>
      </c>
      <c r="AD26" s="319">
        <v>0</v>
      </c>
      <c r="AE26" s="319">
        <v>0</v>
      </c>
      <c r="AF26" s="319">
        <v>0</v>
      </c>
      <c r="AG26" s="319">
        <v>0</v>
      </c>
      <c r="AH26" s="319">
        <v>0</v>
      </c>
      <c r="AI26" s="319">
        <v>0</v>
      </c>
      <c r="AJ26" s="319">
        <v>0</v>
      </c>
      <c r="AK26" s="319">
        <v>0</v>
      </c>
      <c r="AL26" s="202">
        <v>0</v>
      </c>
      <c r="AM26" s="202">
        <v>0</v>
      </c>
      <c r="AN26" s="202">
        <v>0</v>
      </c>
      <c r="AO26" s="202">
        <v>0</v>
      </c>
      <c r="AP26" s="319">
        <v>0</v>
      </c>
      <c r="AQ26" s="319">
        <v>0</v>
      </c>
      <c r="AR26" s="319">
        <v>0</v>
      </c>
      <c r="AS26" s="202">
        <v>0</v>
      </c>
      <c r="AT26" s="202">
        <v>0</v>
      </c>
      <c r="AU26" s="202">
        <v>0</v>
      </c>
      <c r="AV26" s="202">
        <v>0</v>
      </c>
      <c r="AW26" s="202">
        <v>0</v>
      </c>
      <c r="AX26" s="202">
        <v>0</v>
      </c>
      <c r="AY26" s="202">
        <v>0</v>
      </c>
      <c r="AZ26" s="202">
        <v>0</v>
      </c>
      <c r="BA26" s="202">
        <v>0</v>
      </c>
      <c r="BB26" s="202">
        <v>0</v>
      </c>
      <c r="BC26" s="202">
        <v>0</v>
      </c>
      <c r="BD26" s="202">
        <v>0</v>
      </c>
      <c r="BE26" s="202">
        <v>0</v>
      </c>
      <c r="BF26" s="202">
        <v>0</v>
      </c>
      <c r="BG26" s="319">
        <v>0</v>
      </c>
      <c r="BH26" s="319">
        <v>0</v>
      </c>
      <c r="BI26" s="319">
        <v>0</v>
      </c>
      <c r="BJ26" s="321">
        <v>0</v>
      </c>
      <c r="BK26" s="321">
        <v>0.82</v>
      </c>
    </row>
    <row r="27" spans="1:64" ht="20.100000000000001" customHeight="1" x14ac:dyDescent="0.2">
      <c r="A27" s="375" t="s">
        <v>94</v>
      </c>
      <c r="B27" s="341" t="s">
        <v>90</v>
      </c>
      <c r="C27" s="340" t="s">
        <v>91</v>
      </c>
      <c r="D27" s="202">
        <v>0</v>
      </c>
      <c r="E27" s="202">
        <v>0</v>
      </c>
      <c r="F27" s="320">
        <v>0</v>
      </c>
      <c r="G27" s="202">
        <v>0</v>
      </c>
      <c r="H27" s="202">
        <v>0</v>
      </c>
      <c r="I27" s="202">
        <v>0</v>
      </c>
      <c r="J27" s="202">
        <v>0</v>
      </c>
      <c r="K27" s="202">
        <v>0</v>
      </c>
      <c r="L27" s="202">
        <v>0</v>
      </c>
      <c r="M27" s="202">
        <v>0</v>
      </c>
      <c r="N27" s="202">
        <v>0</v>
      </c>
      <c r="O27" s="202">
        <v>0</v>
      </c>
      <c r="P27" s="202">
        <v>0</v>
      </c>
      <c r="Q27" s="202">
        <v>0</v>
      </c>
      <c r="R27" s="202">
        <v>0</v>
      </c>
      <c r="S27" s="202">
        <v>0</v>
      </c>
      <c r="T27" s="202">
        <v>0</v>
      </c>
      <c r="U27" s="202">
        <v>0</v>
      </c>
      <c r="V27" s="202">
        <v>0</v>
      </c>
      <c r="W27" s="202">
        <v>0</v>
      </c>
      <c r="X27" s="202">
        <v>0</v>
      </c>
      <c r="Y27" s="202">
        <v>0</v>
      </c>
      <c r="Z27" s="202">
        <v>0</v>
      </c>
      <c r="AA27" s="202">
        <v>0</v>
      </c>
      <c r="AB27" s="202">
        <v>0</v>
      </c>
      <c r="AC27" s="319">
        <v>0</v>
      </c>
      <c r="AD27" s="319">
        <v>0</v>
      </c>
      <c r="AE27" s="319">
        <v>0</v>
      </c>
      <c r="AF27" s="319">
        <v>0</v>
      </c>
      <c r="AG27" s="319">
        <v>0</v>
      </c>
      <c r="AH27" s="319">
        <v>0</v>
      </c>
      <c r="AI27" s="319">
        <v>0</v>
      </c>
      <c r="AJ27" s="319">
        <v>0</v>
      </c>
      <c r="AK27" s="319">
        <v>0</v>
      </c>
      <c r="AL27" s="202">
        <v>0</v>
      </c>
      <c r="AM27" s="202">
        <v>0</v>
      </c>
      <c r="AN27" s="202">
        <v>0</v>
      </c>
      <c r="AO27" s="202">
        <v>0</v>
      </c>
      <c r="AP27" s="319">
        <v>0</v>
      </c>
      <c r="AQ27" s="319">
        <v>0</v>
      </c>
      <c r="AR27" s="319">
        <v>0</v>
      </c>
      <c r="AS27" s="202">
        <v>0</v>
      </c>
      <c r="AT27" s="202">
        <v>0</v>
      </c>
      <c r="AU27" s="202">
        <v>0</v>
      </c>
      <c r="AV27" s="202">
        <v>0</v>
      </c>
      <c r="AW27" s="202">
        <v>0</v>
      </c>
      <c r="AX27" s="202">
        <v>0</v>
      </c>
      <c r="AY27" s="202">
        <v>0</v>
      </c>
      <c r="AZ27" s="202">
        <v>0</v>
      </c>
      <c r="BA27" s="202">
        <v>0</v>
      </c>
      <c r="BB27" s="202">
        <v>0</v>
      </c>
      <c r="BC27" s="202">
        <v>0</v>
      </c>
      <c r="BD27" s="202">
        <v>0</v>
      </c>
      <c r="BE27" s="202">
        <v>0</v>
      </c>
      <c r="BF27" s="202">
        <v>0</v>
      </c>
      <c r="BG27" s="319">
        <v>0</v>
      </c>
      <c r="BH27" s="319">
        <v>0</v>
      </c>
      <c r="BI27" s="319">
        <v>0</v>
      </c>
      <c r="BJ27" s="321">
        <v>0</v>
      </c>
      <c r="BK27" s="321">
        <v>0</v>
      </c>
    </row>
    <row r="28" spans="1:64" ht="20.100000000000001" customHeight="1" x14ac:dyDescent="0.2">
      <c r="A28" s="377" t="s">
        <v>74</v>
      </c>
      <c r="B28" s="341" t="s">
        <v>92</v>
      </c>
      <c r="C28" s="340" t="s">
        <v>93</v>
      </c>
      <c r="D28" s="202">
        <v>0</v>
      </c>
      <c r="E28" s="202">
        <v>0</v>
      </c>
      <c r="F28" s="320">
        <v>0</v>
      </c>
      <c r="G28" s="202">
        <v>0</v>
      </c>
      <c r="H28" s="202">
        <v>0</v>
      </c>
      <c r="I28" s="202">
        <v>0</v>
      </c>
      <c r="J28" s="202">
        <v>0</v>
      </c>
      <c r="K28" s="202">
        <v>0</v>
      </c>
      <c r="L28" s="202">
        <v>0</v>
      </c>
      <c r="M28" s="202">
        <v>0</v>
      </c>
      <c r="N28" s="202">
        <v>0</v>
      </c>
      <c r="O28" s="202">
        <v>0</v>
      </c>
      <c r="P28" s="202">
        <v>0</v>
      </c>
      <c r="Q28" s="202">
        <v>0</v>
      </c>
      <c r="R28" s="202">
        <v>0</v>
      </c>
      <c r="S28" s="202">
        <v>0</v>
      </c>
      <c r="T28" s="202">
        <v>0</v>
      </c>
      <c r="U28" s="202">
        <v>0</v>
      </c>
      <c r="V28" s="202">
        <v>0</v>
      </c>
      <c r="W28" s="202">
        <v>0</v>
      </c>
      <c r="X28" s="202">
        <v>0</v>
      </c>
      <c r="Y28" s="202">
        <v>0</v>
      </c>
      <c r="Z28" s="202">
        <v>0</v>
      </c>
      <c r="AA28" s="202">
        <v>0</v>
      </c>
      <c r="AB28" s="202">
        <v>0</v>
      </c>
      <c r="AC28" s="319">
        <v>0</v>
      </c>
      <c r="AD28" s="319">
        <v>0</v>
      </c>
      <c r="AE28" s="319">
        <v>0</v>
      </c>
      <c r="AF28" s="319">
        <v>0</v>
      </c>
      <c r="AG28" s="319">
        <v>0</v>
      </c>
      <c r="AH28" s="319">
        <v>0</v>
      </c>
      <c r="AI28" s="319">
        <v>0</v>
      </c>
      <c r="AJ28" s="319">
        <v>0</v>
      </c>
      <c r="AK28" s="319">
        <v>0</v>
      </c>
      <c r="AL28" s="202">
        <v>0</v>
      </c>
      <c r="AM28" s="202">
        <v>0</v>
      </c>
      <c r="AN28" s="202">
        <v>0</v>
      </c>
      <c r="AO28" s="202">
        <v>0</v>
      </c>
      <c r="AP28" s="319">
        <v>0</v>
      </c>
      <c r="AQ28" s="319">
        <v>0</v>
      </c>
      <c r="AR28" s="319">
        <v>0</v>
      </c>
      <c r="AS28" s="202">
        <v>0</v>
      </c>
      <c r="AT28" s="202">
        <v>0</v>
      </c>
      <c r="AU28" s="202">
        <v>0</v>
      </c>
      <c r="AV28" s="202">
        <v>0</v>
      </c>
      <c r="AW28" s="202">
        <v>0</v>
      </c>
      <c r="AX28" s="202">
        <v>0</v>
      </c>
      <c r="AY28" s="202">
        <v>0</v>
      </c>
      <c r="AZ28" s="202">
        <v>0</v>
      </c>
      <c r="BA28" s="202">
        <v>0</v>
      </c>
      <c r="BB28" s="202">
        <v>0</v>
      </c>
      <c r="BC28" s="202">
        <v>0</v>
      </c>
      <c r="BD28" s="202">
        <v>0</v>
      </c>
      <c r="BE28" s="202">
        <v>0</v>
      </c>
      <c r="BF28" s="202">
        <v>0</v>
      </c>
      <c r="BG28" s="319">
        <v>0</v>
      </c>
      <c r="BH28" s="319">
        <v>0</v>
      </c>
      <c r="BI28" s="319">
        <v>0</v>
      </c>
      <c r="BJ28" s="321">
        <v>0</v>
      </c>
      <c r="BK28" s="321">
        <v>0</v>
      </c>
    </row>
    <row r="29" spans="1:64" ht="34.5" customHeight="1" x14ac:dyDescent="0.2">
      <c r="A29" s="375" t="s">
        <v>132</v>
      </c>
      <c r="B29" s="341" t="s">
        <v>1278</v>
      </c>
      <c r="C29" s="340" t="s">
        <v>96</v>
      </c>
      <c r="D29" s="202">
        <v>111.19999999999999</v>
      </c>
      <c r="E29" s="202">
        <v>45.260000000000012</v>
      </c>
      <c r="F29" s="202">
        <v>29.21</v>
      </c>
      <c r="G29" s="202">
        <v>0</v>
      </c>
      <c r="H29" s="202">
        <v>0</v>
      </c>
      <c r="I29" s="202">
        <v>0</v>
      </c>
      <c r="J29" s="202">
        <v>9.31</v>
      </c>
      <c r="K29" s="202">
        <v>17.16</v>
      </c>
      <c r="L29" s="202">
        <v>0</v>
      </c>
      <c r="M29" s="202">
        <v>0</v>
      </c>
      <c r="N29" s="202">
        <v>0</v>
      </c>
      <c r="O29" s="202">
        <v>2.7399999999999998</v>
      </c>
      <c r="P29" s="202">
        <v>0</v>
      </c>
      <c r="Q29" s="202">
        <v>0</v>
      </c>
      <c r="R29" s="202">
        <v>16.05</v>
      </c>
      <c r="S29" s="202">
        <v>1.56</v>
      </c>
      <c r="T29" s="202">
        <v>0</v>
      </c>
      <c r="U29" s="202">
        <v>0</v>
      </c>
      <c r="V29" s="202">
        <v>0</v>
      </c>
      <c r="W29" s="202">
        <v>0</v>
      </c>
      <c r="X29" s="202">
        <v>0.12</v>
      </c>
      <c r="Y29" s="202">
        <v>0</v>
      </c>
      <c r="Z29" s="202">
        <v>0</v>
      </c>
      <c r="AA29" s="202">
        <v>0</v>
      </c>
      <c r="AB29" s="202">
        <v>5.1399999999999988</v>
      </c>
      <c r="AC29" s="202">
        <v>2.7199999999999998</v>
      </c>
      <c r="AD29" s="202">
        <v>0</v>
      </c>
      <c r="AE29" s="202">
        <v>0.26</v>
      </c>
      <c r="AF29" s="202">
        <v>0</v>
      </c>
      <c r="AG29" s="202">
        <v>0.92</v>
      </c>
      <c r="AH29" s="202">
        <v>0</v>
      </c>
      <c r="AI29" s="202">
        <v>0</v>
      </c>
      <c r="AJ29" s="202">
        <v>0</v>
      </c>
      <c r="AK29" s="202">
        <v>0</v>
      </c>
      <c r="AL29" s="202">
        <v>0</v>
      </c>
      <c r="AM29" s="202">
        <v>0</v>
      </c>
      <c r="AN29" s="202">
        <v>0.15</v>
      </c>
      <c r="AO29" s="202">
        <v>1.0899999999999999</v>
      </c>
      <c r="AP29" s="202">
        <v>0</v>
      </c>
      <c r="AQ29" s="202">
        <v>0</v>
      </c>
      <c r="AR29" s="202">
        <v>0</v>
      </c>
      <c r="AS29" s="202">
        <v>0</v>
      </c>
      <c r="AT29" s="202">
        <v>0</v>
      </c>
      <c r="AU29" s="202">
        <v>0</v>
      </c>
      <c r="AV29" s="202">
        <v>9.23</v>
      </c>
      <c r="AW29" s="202">
        <v>0</v>
      </c>
      <c r="AX29" s="202">
        <v>0</v>
      </c>
      <c r="AY29" s="202">
        <v>0</v>
      </c>
      <c r="AZ29" s="202">
        <v>0</v>
      </c>
      <c r="BA29" s="202">
        <v>0</v>
      </c>
      <c r="BB29" s="202">
        <v>0</v>
      </c>
      <c r="BC29" s="202">
        <v>0</v>
      </c>
      <c r="BD29" s="202">
        <v>0</v>
      </c>
      <c r="BE29" s="202">
        <v>0</v>
      </c>
      <c r="BF29" s="202">
        <v>0</v>
      </c>
      <c r="BG29" s="202">
        <v>0</v>
      </c>
      <c r="BH29" s="202">
        <v>0</v>
      </c>
      <c r="BI29" s="202">
        <v>0</v>
      </c>
      <c r="BJ29" s="202">
        <v>35.890000000000008</v>
      </c>
      <c r="BK29" s="202">
        <v>147.09</v>
      </c>
    </row>
    <row r="30" spans="1:64" ht="20.100000000000001" customHeight="1" x14ac:dyDescent="0.2">
      <c r="A30" s="378"/>
      <c r="B30" s="352" t="s">
        <v>98</v>
      </c>
      <c r="C30" s="353" t="s">
        <v>99</v>
      </c>
      <c r="D30" s="202">
        <v>60.23</v>
      </c>
      <c r="E30" s="319">
        <v>41.150000000000006</v>
      </c>
      <c r="F30" s="320">
        <v>27.26</v>
      </c>
      <c r="G30" s="319">
        <v>0</v>
      </c>
      <c r="H30" s="319">
        <v>0</v>
      </c>
      <c r="I30" s="319">
        <v>0</v>
      </c>
      <c r="J30" s="319">
        <v>8.92</v>
      </c>
      <c r="K30" s="319">
        <v>15.600000000000001</v>
      </c>
      <c r="L30" s="319">
        <v>0</v>
      </c>
      <c r="M30" s="319">
        <v>0</v>
      </c>
      <c r="N30" s="319">
        <v>0</v>
      </c>
      <c r="O30" s="319">
        <v>2.7399999999999998</v>
      </c>
      <c r="P30" s="319">
        <v>0</v>
      </c>
      <c r="Q30" s="319">
        <v>0</v>
      </c>
      <c r="R30" s="202">
        <v>13.89</v>
      </c>
      <c r="S30" s="319">
        <v>1.5</v>
      </c>
      <c r="T30" s="319">
        <v>0</v>
      </c>
      <c r="U30" s="319">
        <v>0</v>
      </c>
      <c r="V30" s="319">
        <v>0</v>
      </c>
      <c r="W30" s="319">
        <v>0</v>
      </c>
      <c r="X30" s="319">
        <v>0.12</v>
      </c>
      <c r="Y30" s="319">
        <v>0</v>
      </c>
      <c r="Z30" s="319">
        <v>0</v>
      </c>
      <c r="AA30" s="319">
        <v>0</v>
      </c>
      <c r="AB30" s="202">
        <v>4.3199999999999994</v>
      </c>
      <c r="AC30" s="319">
        <v>2.6799999999999997</v>
      </c>
      <c r="AD30" s="319">
        <v>0</v>
      </c>
      <c r="AE30" s="319">
        <v>0.26</v>
      </c>
      <c r="AF30" s="319">
        <v>0</v>
      </c>
      <c r="AG30" s="319">
        <v>0.92</v>
      </c>
      <c r="AH30" s="319">
        <v>0</v>
      </c>
      <c r="AI30" s="319">
        <v>0</v>
      </c>
      <c r="AJ30" s="319">
        <v>0</v>
      </c>
      <c r="AK30" s="319">
        <v>0</v>
      </c>
      <c r="AL30" s="319">
        <v>0</v>
      </c>
      <c r="AM30" s="319">
        <v>0</v>
      </c>
      <c r="AN30" s="319">
        <v>0.15</v>
      </c>
      <c r="AO30" s="319">
        <v>0.31</v>
      </c>
      <c r="AP30" s="319">
        <v>0</v>
      </c>
      <c r="AQ30" s="319">
        <v>0</v>
      </c>
      <c r="AR30" s="319">
        <v>0</v>
      </c>
      <c r="AS30" s="319">
        <v>0</v>
      </c>
      <c r="AT30" s="319">
        <v>0</v>
      </c>
      <c r="AU30" s="319">
        <v>0</v>
      </c>
      <c r="AV30" s="319">
        <v>7.95</v>
      </c>
      <c r="AW30" s="319">
        <v>0</v>
      </c>
      <c r="AX30" s="319">
        <v>0</v>
      </c>
      <c r="AY30" s="319">
        <v>0</v>
      </c>
      <c r="AZ30" s="319">
        <v>0</v>
      </c>
      <c r="BA30" s="319">
        <v>0</v>
      </c>
      <c r="BB30" s="319">
        <v>0</v>
      </c>
      <c r="BC30" s="319">
        <v>0</v>
      </c>
      <c r="BD30" s="319">
        <v>0</v>
      </c>
      <c r="BE30" s="319">
        <v>0</v>
      </c>
      <c r="BF30" s="319">
        <v>0</v>
      </c>
      <c r="BG30" s="319">
        <v>0</v>
      </c>
      <c r="BH30" s="319">
        <v>0</v>
      </c>
      <c r="BI30" s="319">
        <v>0</v>
      </c>
      <c r="BJ30" s="354">
        <v>36.830000000000005</v>
      </c>
      <c r="BK30" s="354">
        <v>97.06</v>
      </c>
      <c r="BL30" s="281"/>
    </row>
    <row r="31" spans="1:64" ht="20.100000000000001" customHeight="1" x14ac:dyDescent="0.2">
      <c r="A31" s="378"/>
      <c r="B31" s="352" t="s">
        <v>100</v>
      </c>
      <c r="C31" s="353" t="s">
        <v>101</v>
      </c>
      <c r="D31" s="202">
        <v>2.82</v>
      </c>
      <c r="E31" s="319">
        <v>0.06</v>
      </c>
      <c r="F31" s="320">
        <v>0</v>
      </c>
      <c r="G31" s="319">
        <v>0</v>
      </c>
      <c r="H31" s="319">
        <v>0</v>
      </c>
      <c r="I31" s="319">
        <v>0</v>
      </c>
      <c r="J31" s="319">
        <v>0</v>
      </c>
      <c r="K31" s="319">
        <v>0</v>
      </c>
      <c r="L31" s="319">
        <v>0</v>
      </c>
      <c r="M31" s="319">
        <v>0</v>
      </c>
      <c r="N31" s="319">
        <v>0</v>
      </c>
      <c r="O31" s="319">
        <v>0</v>
      </c>
      <c r="P31" s="319">
        <v>0</v>
      </c>
      <c r="Q31" s="319">
        <v>0</v>
      </c>
      <c r="R31" s="202">
        <v>0.06</v>
      </c>
      <c r="S31" s="319">
        <v>0.06</v>
      </c>
      <c r="T31" s="319">
        <v>0</v>
      </c>
      <c r="U31" s="319">
        <v>0</v>
      </c>
      <c r="V31" s="319">
        <v>0</v>
      </c>
      <c r="W31" s="319">
        <v>0</v>
      </c>
      <c r="X31" s="319">
        <v>0</v>
      </c>
      <c r="Y31" s="319">
        <v>0</v>
      </c>
      <c r="Z31" s="319">
        <v>0</v>
      </c>
      <c r="AA31" s="319">
        <v>0</v>
      </c>
      <c r="AB31" s="202">
        <v>0</v>
      </c>
      <c r="AC31" s="319">
        <v>0</v>
      </c>
      <c r="AD31" s="319">
        <v>0</v>
      </c>
      <c r="AE31" s="319">
        <v>0</v>
      </c>
      <c r="AF31" s="319">
        <v>0</v>
      </c>
      <c r="AG31" s="319">
        <v>0</v>
      </c>
      <c r="AH31" s="319">
        <v>0</v>
      </c>
      <c r="AI31" s="319">
        <v>0</v>
      </c>
      <c r="AJ31" s="319">
        <v>0</v>
      </c>
      <c r="AK31" s="319">
        <v>0</v>
      </c>
      <c r="AL31" s="319">
        <v>0</v>
      </c>
      <c r="AM31" s="319">
        <v>0</v>
      </c>
      <c r="AN31" s="319">
        <v>0</v>
      </c>
      <c r="AO31" s="319">
        <v>0</v>
      </c>
      <c r="AP31" s="319">
        <v>0</v>
      </c>
      <c r="AQ31" s="319">
        <v>0</v>
      </c>
      <c r="AR31" s="319">
        <v>0</v>
      </c>
      <c r="AS31" s="319">
        <v>0</v>
      </c>
      <c r="AT31" s="319">
        <v>0</v>
      </c>
      <c r="AU31" s="319">
        <v>0</v>
      </c>
      <c r="AV31" s="319">
        <v>0</v>
      </c>
      <c r="AW31" s="319">
        <v>0</v>
      </c>
      <c r="AX31" s="319">
        <v>0</v>
      </c>
      <c r="AY31" s="319">
        <v>0</v>
      </c>
      <c r="AZ31" s="319">
        <v>0</v>
      </c>
      <c r="BA31" s="319">
        <v>0</v>
      </c>
      <c r="BB31" s="319">
        <v>0</v>
      </c>
      <c r="BC31" s="319">
        <v>0</v>
      </c>
      <c r="BD31" s="319">
        <v>0</v>
      </c>
      <c r="BE31" s="319">
        <v>0</v>
      </c>
      <c r="BF31" s="319">
        <v>0</v>
      </c>
      <c r="BG31" s="319">
        <v>0</v>
      </c>
      <c r="BH31" s="319">
        <v>0</v>
      </c>
      <c r="BI31" s="319">
        <v>0</v>
      </c>
      <c r="BJ31" s="354">
        <v>0.06</v>
      </c>
      <c r="BK31" s="354">
        <v>2.88</v>
      </c>
      <c r="BL31" s="281"/>
    </row>
    <row r="32" spans="1:64" ht="20.100000000000001" customHeight="1" x14ac:dyDescent="0.2">
      <c r="A32" s="378"/>
      <c r="B32" s="352" t="s">
        <v>663</v>
      </c>
      <c r="C32" s="353" t="s">
        <v>103</v>
      </c>
      <c r="D32" s="202">
        <v>10.88</v>
      </c>
      <c r="E32" s="319">
        <v>0</v>
      </c>
      <c r="F32" s="320">
        <v>0</v>
      </c>
      <c r="G32" s="319">
        <v>0</v>
      </c>
      <c r="H32" s="319">
        <v>0</v>
      </c>
      <c r="I32" s="319">
        <v>0</v>
      </c>
      <c r="J32" s="319">
        <v>0</v>
      </c>
      <c r="K32" s="319">
        <v>0</v>
      </c>
      <c r="L32" s="319">
        <v>0</v>
      </c>
      <c r="M32" s="319">
        <v>0</v>
      </c>
      <c r="N32" s="319">
        <v>0</v>
      </c>
      <c r="O32" s="319">
        <v>0</v>
      </c>
      <c r="P32" s="319">
        <v>0</v>
      </c>
      <c r="Q32" s="319">
        <v>0</v>
      </c>
      <c r="R32" s="202">
        <v>0</v>
      </c>
      <c r="S32" s="319">
        <v>0</v>
      </c>
      <c r="T32" s="319">
        <v>0</v>
      </c>
      <c r="U32" s="319">
        <v>0</v>
      </c>
      <c r="V32" s="319">
        <v>0</v>
      </c>
      <c r="W32" s="319">
        <v>0</v>
      </c>
      <c r="X32" s="319">
        <v>0</v>
      </c>
      <c r="Y32" s="319">
        <v>0</v>
      </c>
      <c r="Z32" s="319">
        <v>0</v>
      </c>
      <c r="AA32" s="319">
        <v>0</v>
      </c>
      <c r="AB32" s="202">
        <v>0</v>
      </c>
      <c r="AC32" s="319">
        <v>0</v>
      </c>
      <c r="AD32" s="319">
        <v>0</v>
      </c>
      <c r="AE32" s="319">
        <v>0</v>
      </c>
      <c r="AF32" s="319">
        <v>0</v>
      </c>
      <c r="AG32" s="319">
        <v>0</v>
      </c>
      <c r="AH32" s="319">
        <v>0</v>
      </c>
      <c r="AI32" s="319">
        <v>0</v>
      </c>
      <c r="AJ32" s="319">
        <v>0</v>
      </c>
      <c r="AK32" s="319">
        <v>0</v>
      </c>
      <c r="AL32" s="319">
        <v>0</v>
      </c>
      <c r="AM32" s="319">
        <v>0</v>
      </c>
      <c r="AN32" s="319">
        <v>0</v>
      </c>
      <c r="AO32" s="319">
        <v>0</v>
      </c>
      <c r="AP32" s="319">
        <v>0</v>
      </c>
      <c r="AQ32" s="319">
        <v>0</v>
      </c>
      <c r="AR32" s="319">
        <v>0</v>
      </c>
      <c r="AS32" s="319">
        <v>0</v>
      </c>
      <c r="AT32" s="319">
        <v>0</v>
      </c>
      <c r="AU32" s="319">
        <v>0</v>
      </c>
      <c r="AV32" s="319">
        <v>0</v>
      </c>
      <c r="AW32" s="319">
        <v>0</v>
      </c>
      <c r="AX32" s="319">
        <v>0</v>
      </c>
      <c r="AY32" s="319">
        <v>0</v>
      </c>
      <c r="AZ32" s="319">
        <v>0</v>
      </c>
      <c r="BA32" s="319">
        <v>0</v>
      </c>
      <c r="BB32" s="319">
        <v>0</v>
      </c>
      <c r="BC32" s="319">
        <v>0</v>
      </c>
      <c r="BD32" s="319">
        <v>0</v>
      </c>
      <c r="BE32" s="319">
        <v>0</v>
      </c>
      <c r="BF32" s="319">
        <v>0</v>
      </c>
      <c r="BG32" s="319">
        <v>0</v>
      </c>
      <c r="BH32" s="319">
        <v>0</v>
      </c>
      <c r="BI32" s="319">
        <v>0</v>
      </c>
      <c r="BJ32" s="354">
        <v>-0.26</v>
      </c>
      <c r="BK32" s="354">
        <v>10.62</v>
      </c>
      <c r="BL32" s="281"/>
    </row>
    <row r="33" spans="1:64" ht="20.100000000000001" customHeight="1" x14ac:dyDescent="0.2">
      <c r="A33" s="378"/>
      <c r="B33" s="352" t="s">
        <v>1279</v>
      </c>
      <c r="C33" s="353" t="s">
        <v>105</v>
      </c>
      <c r="D33" s="202">
        <v>0.04</v>
      </c>
      <c r="E33" s="319">
        <v>0</v>
      </c>
      <c r="F33" s="320">
        <v>0</v>
      </c>
      <c r="G33" s="319">
        <v>0</v>
      </c>
      <c r="H33" s="319">
        <v>0</v>
      </c>
      <c r="I33" s="319">
        <v>0</v>
      </c>
      <c r="J33" s="319">
        <v>0</v>
      </c>
      <c r="K33" s="319">
        <v>0</v>
      </c>
      <c r="L33" s="319">
        <v>0</v>
      </c>
      <c r="M33" s="319">
        <v>0</v>
      </c>
      <c r="N33" s="319">
        <v>0</v>
      </c>
      <c r="O33" s="319">
        <v>0</v>
      </c>
      <c r="P33" s="319">
        <v>0</v>
      </c>
      <c r="Q33" s="319">
        <v>0</v>
      </c>
      <c r="R33" s="202">
        <v>0</v>
      </c>
      <c r="S33" s="319">
        <v>0</v>
      </c>
      <c r="T33" s="319">
        <v>0</v>
      </c>
      <c r="U33" s="319">
        <v>0</v>
      </c>
      <c r="V33" s="319">
        <v>0</v>
      </c>
      <c r="W33" s="319">
        <v>0</v>
      </c>
      <c r="X33" s="319">
        <v>0</v>
      </c>
      <c r="Y33" s="319">
        <v>0</v>
      </c>
      <c r="Z33" s="319">
        <v>0</v>
      </c>
      <c r="AA33" s="319">
        <v>0</v>
      </c>
      <c r="AB33" s="202">
        <v>0</v>
      </c>
      <c r="AC33" s="319">
        <v>0</v>
      </c>
      <c r="AD33" s="319">
        <v>0</v>
      </c>
      <c r="AE33" s="319">
        <v>0</v>
      </c>
      <c r="AF33" s="319">
        <v>0</v>
      </c>
      <c r="AG33" s="319">
        <v>0</v>
      </c>
      <c r="AH33" s="319">
        <v>0</v>
      </c>
      <c r="AI33" s="319">
        <v>0</v>
      </c>
      <c r="AJ33" s="319">
        <v>0</v>
      </c>
      <c r="AK33" s="319">
        <v>0</v>
      </c>
      <c r="AL33" s="319">
        <v>0</v>
      </c>
      <c r="AM33" s="319">
        <v>0</v>
      </c>
      <c r="AN33" s="319">
        <v>0</v>
      </c>
      <c r="AO33" s="319">
        <v>0</v>
      </c>
      <c r="AP33" s="319">
        <v>0</v>
      </c>
      <c r="AQ33" s="319">
        <v>0</v>
      </c>
      <c r="AR33" s="319">
        <v>0</v>
      </c>
      <c r="AS33" s="319">
        <v>0</v>
      </c>
      <c r="AT33" s="319">
        <v>0</v>
      </c>
      <c r="AU33" s="319">
        <v>0</v>
      </c>
      <c r="AV33" s="319">
        <v>0</v>
      </c>
      <c r="AW33" s="319">
        <v>0</v>
      </c>
      <c r="AX33" s="319">
        <v>0</v>
      </c>
      <c r="AY33" s="319">
        <v>0</v>
      </c>
      <c r="AZ33" s="319">
        <v>0</v>
      </c>
      <c r="BA33" s="319">
        <v>0</v>
      </c>
      <c r="BB33" s="319">
        <v>0</v>
      </c>
      <c r="BC33" s="319">
        <v>0</v>
      </c>
      <c r="BD33" s="319">
        <v>0</v>
      </c>
      <c r="BE33" s="319">
        <v>0</v>
      </c>
      <c r="BF33" s="319">
        <v>0</v>
      </c>
      <c r="BG33" s="319">
        <v>0</v>
      </c>
      <c r="BH33" s="319">
        <v>0</v>
      </c>
      <c r="BI33" s="319">
        <v>0</v>
      </c>
      <c r="BJ33" s="354">
        <v>0</v>
      </c>
      <c r="BK33" s="354">
        <v>0.04</v>
      </c>
      <c r="BL33" s="281"/>
    </row>
    <row r="34" spans="1:64" ht="20.100000000000001" customHeight="1" x14ac:dyDescent="0.2">
      <c r="A34" s="378"/>
      <c r="B34" s="352" t="s">
        <v>1280</v>
      </c>
      <c r="C34" s="353" t="s">
        <v>107</v>
      </c>
      <c r="D34" s="202">
        <v>16.309999999999999</v>
      </c>
      <c r="E34" s="319">
        <v>3.45</v>
      </c>
      <c r="F34" s="320">
        <v>1.56</v>
      </c>
      <c r="G34" s="319">
        <v>0</v>
      </c>
      <c r="H34" s="319">
        <v>0</v>
      </c>
      <c r="I34" s="319">
        <v>0</v>
      </c>
      <c r="J34" s="319">
        <v>0</v>
      </c>
      <c r="K34" s="319">
        <v>1.56</v>
      </c>
      <c r="L34" s="319">
        <v>0</v>
      </c>
      <c r="M34" s="319">
        <v>0</v>
      </c>
      <c r="N34" s="319">
        <v>0</v>
      </c>
      <c r="O34" s="319">
        <v>0</v>
      </c>
      <c r="P34" s="319">
        <v>0</v>
      </c>
      <c r="Q34" s="319">
        <v>0</v>
      </c>
      <c r="R34" s="202">
        <v>1.8900000000000001</v>
      </c>
      <c r="S34" s="319">
        <v>0</v>
      </c>
      <c r="T34" s="319">
        <v>0</v>
      </c>
      <c r="U34" s="319">
        <v>0</v>
      </c>
      <c r="V34" s="319">
        <v>0</v>
      </c>
      <c r="W34" s="319">
        <v>0</v>
      </c>
      <c r="X34" s="319">
        <v>0</v>
      </c>
      <c r="Y34" s="319">
        <v>0</v>
      </c>
      <c r="Z34" s="319">
        <v>0</v>
      </c>
      <c r="AA34" s="319">
        <v>0</v>
      </c>
      <c r="AB34" s="202">
        <v>0.68</v>
      </c>
      <c r="AC34" s="319">
        <v>0.04</v>
      </c>
      <c r="AD34" s="319">
        <v>0</v>
      </c>
      <c r="AE34" s="319">
        <v>0</v>
      </c>
      <c r="AF34" s="319">
        <v>0</v>
      </c>
      <c r="AG34" s="319">
        <v>0</v>
      </c>
      <c r="AH34" s="319">
        <v>0</v>
      </c>
      <c r="AI34" s="319">
        <v>0</v>
      </c>
      <c r="AJ34" s="319">
        <v>0</v>
      </c>
      <c r="AK34" s="319">
        <v>0</v>
      </c>
      <c r="AL34" s="319">
        <v>0</v>
      </c>
      <c r="AM34" s="319">
        <v>0</v>
      </c>
      <c r="AN34" s="319">
        <v>0</v>
      </c>
      <c r="AO34" s="319">
        <v>0.64</v>
      </c>
      <c r="AP34" s="319">
        <v>0</v>
      </c>
      <c r="AQ34" s="319">
        <v>0</v>
      </c>
      <c r="AR34" s="319">
        <v>0</v>
      </c>
      <c r="AS34" s="319">
        <v>0</v>
      </c>
      <c r="AT34" s="319">
        <v>0</v>
      </c>
      <c r="AU34" s="319">
        <v>0</v>
      </c>
      <c r="AV34" s="319">
        <v>1.21</v>
      </c>
      <c r="AW34" s="319">
        <v>0</v>
      </c>
      <c r="AX34" s="319">
        <v>0</v>
      </c>
      <c r="AY34" s="319">
        <v>0</v>
      </c>
      <c r="AZ34" s="319">
        <v>0</v>
      </c>
      <c r="BA34" s="319">
        <v>0</v>
      </c>
      <c r="BB34" s="319">
        <v>0</v>
      </c>
      <c r="BC34" s="319">
        <v>0</v>
      </c>
      <c r="BD34" s="319">
        <v>0</v>
      </c>
      <c r="BE34" s="319">
        <v>0</v>
      </c>
      <c r="BF34" s="319">
        <v>0</v>
      </c>
      <c r="BG34" s="319">
        <v>0</v>
      </c>
      <c r="BH34" s="319">
        <v>0</v>
      </c>
      <c r="BI34" s="319">
        <v>0</v>
      </c>
      <c r="BJ34" s="354">
        <v>2.1500000000000004</v>
      </c>
      <c r="BK34" s="354">
        <v>18.46</v>
      </c>
      <c r="BL34" s="281"/>
    </row>
    <row r="35" spans="1:64" ht="20.100000000000001" customHeight="1" x14ac:dyDescent="0.2">
      <c r="A35" s="378"/>
      <c r="B35" s="352" t="s">
        <v>1281</v>
      </c>
      <c r="C35" s="353" t="s">
        <v>109</v>
      </c>
      <c r="D35" s="202">
        <v>0</v>
      </c>
      <c r="E35" s="319">
        <v>0</v>
      </c>
      <c r="F35" s="320">
        <v>0</v>
      </c>
      <c r="G35" s="319">
        <v>0</v>
      </c>
      <c r="H35" s="319">
        <v>0</v>
      </c>
      <c r="I35" s="319">
        <v>0</v>
      </c>
      <c r="J35" s="319">
        <v>0</v>
      </c>
      <c r="K35" s="319">
        <v>0</v>
      </c>
      <c r="L35" s="319">
        <v>0</v>
      </c>
      <c r="M35" s="319">
        <v>0</v>
      </c>
      <c r="N35" s="319">
        <v>0</v>
      </c>
      <c r="O35" s="319">
        <v>0</v>
      </c>
      <c r="P35" s="319">
        <v>0</v>
      </c>
      <c r="Q35" s="319">
        <v>0</v>
      </c>
      <c r="R35" s="202">
        <v>0</v>
      </c>
      <c r="S35" s="319">
        <v>0</v>
      </c>
      <c r="T35" s="319">
        <v>0</v>
      </c>
      <c r="U35" s="319">
        <v>0</v>
      </c>
      <c r="V35" s="319">
        <v>0</v>
      </c>
      <c r="W35" s="319">
        <v>0</v>
      </c>
      <c r="X35" s="319">
        <v>0</v>
      </c>
      <c r="Y35" s="319">
        <v>0</v>
      </c>
      <c r="Z35" s="319">
        <v>0</v>
      </c>
      <c r="AA35" s="319">
        <v>0</v>
      </c>
      <c r="AB35" s="202">
        <v>0</v>
      </c>
      <c r="AC35" s="319">
        <v>0</v>
      </c>
      <c r="AD35" s="319">
        <v>0</v>
      </c>
      <c r="AE35" s="319">
        <v>0</v>
      </c>
      <c r="AF35" s="319">
        <v>0</v>
      </c>
      <c r="AG35" s="319">
        <v>0</v>
      </c>
      <c r="AH35" s="319">
        <v>0</v>
      </c>
      <c r="AI35" s="319">
        <v>0</v>
      </c>
      <c r="AJ35" s="319">
        <v>0</v>
      </c>
      <c r="AK35" s="319">
        <v>0</v>
      </c>
      <c r="AL35" s="319">
        <v>0</v>
      </c>
      <c r="AM35" s="319">
        <v>0</v>
      </c>
      <c r="AN35" s="319">
        <v>0</v>
      </c>
      <c r="AO35" s="319">
        <v>0</v>
      </c>
      <c r="AP35" s="319">
        <v>0</v>
      </c>
      <c r="AQ35" s="319">
        <v>0</v>
      </c>
      <c r="AR35" s="319">
        <v>0</v>
      </c>
      <c r="AS35" s="319">
        <v>0</v>
      </c>
      <c r="AT35" s="319">
        <v>0</v>
      </c>
      <c r="AU35" s="319">
        <v>0</v>
      </c>
      <c r="AV35" s="319">
        <v>0</v>
      </c>
      <c r="AW35" s="319">
        <v>0</v>
      </c>
      <c r="AX35" s="319">
        <v>0</v>
      </c>
      <c r="AY35" s="319">
        <v>0</v>
      </c>
      <c r="AZ35" s="319">
        <v>0</v>
      </c>
      <c r="BA35" s="319">
        <v>0</v>
      </c>
      <c r="BB35" s="319">
        <v>0</v>
      </c>
      <c r="BC35" s="319">
        <v>0</v>
      </c>
      <c r="BD35" s="319">
        <v>0</v>
      </c>
      <c r="BE35" s="319">
        <v>0</v>
      </c>
      <c r="BF35" s="319">
        <v>0</v>
      </c>
      <c r="BG35" s="319">
        <v>0</v>
      </c>
      <c r="BH35" s="319">
        <v>0</v>
      </c>
      <c r="BI35" s="319">
        <v>0</v>
      </c>
      <c r="BJ35" s="354">
        <v>0</v>
      </c>
      <c r="BK35" s="354">
        <v>0</v>
      </c>
      <c r="BL35" s="281"/>
    </row>
    <row r="36" spans="1:64" ht="20.100000000000001" customHeight="1" x14ac:dyDescent="0.2">
      <c r="A36" s="378"/>
      <c r="B36" s="352" t="s">
        <v>110</v>
      </c>
      <c r="C36" s="353" t="s">
        <v>111</v>
      </c>
      <c r="D36" s="202">
        <v>0</v>
      </c>
      <c r="E36" s="319">
        <v>0</v>
      </c>
      <c r="F36" s="320">
        <v>0</v>
      </c>
      <c r="G36" s="319">
        <v>0</v>
      </c>
      <c r="H36" s="319">
        <v>0</v>
      </c>
      <c r="I36" s="319">
        <v>0</v>
      </c>
      <c r="J36" s="319">
        <v>0</v>
      </c>
      <c r="K36" s="319">
        <v>0</v>
      </c>
      <c r="L36" s="319">
        <v>0</v>
      </c>
      <c r="M36" s="319">
        <v>0</v>
      </c>
      <c r="N36" s="319">
        <v>0</v>
      </c>
      <c r="O36" s="319">
        <v>0</v>
      </c>
      <c r="P36" s="319">
        <v>0</v>
      </c>
      <c r="Q36" s="319">
        <v>0</v>
      </c>
      <c r="R36" s="202">
        <v>0</v>
      </c>
      <c r="S36" s="319">
        <v>0</v>
      </c>
      <c r="T36" s="319">
        <v>0</v>
      </c>
      <c r="U36" s="319">
        <v>0</v>
      </c>
      <c r="V36" s="319">
        <v>0</v>
      </c>
      <c r="W36" s="319">
        <v>0</v>
      </c>
      <c r="X36" s="319">
        <v>0</v>
      </c>
      <c r="Y36" s="319">
        <v>0</v>
      </c>
      <c r="Z36" s="319">
        <v>0</v>
      </c>
      <c r="AA36" s="319">
        <v>0</v>
      </c>
      <c r="AB36" s="202">
        <v>0</v>
      </c>
      <c r="AC36" s="319">
        <v>0</v>
      </c>
      <c r="AD36" s="319">
        <v>0</v>
      </c>
      <c r="AE36" s="319">
        <v>0</v>
      </c>
      <c r="AF36" s="319">
        <v>0</v>
      </c>
      <c r="AG36" s="319">
        <v>0</v>
      </c>
      <c r="AH36" s="319">
        <v>0</v>
      </c>
      <c r="AI36" s="319">
        <v>0</v>
      </c>
      <c r="AJ36" s="319">
        <v>0</v>
      </c>
      <c r="AK36" s="319">
        <v>0</v>
      </c>
      <c r="AL36" s="319">
        <v>0</v>
      </c>
      <c r="AM36" s="319">
        <v>0</v>
      </c>
      <c r="AN36" s="319">
        <v>0</v>
      </c>
      <c r="AO36" s="319">
        <v>0</v>
      </c>
      <c r="AP36" s="319">
        <v>0</v>
      </c>
      <c r="AQ36" s="319">
        <v>0</v>
      </c>
      <c r="AR36" s="319">
        <v>0</v>
      </c>
      <c r="AS36" s="319">
        <v>0</v>
      </c>
      <c r="AT36" s="319">
        <v>0</v>
      </c>
      <c r="AU36" s="319">
        <v>0</v>
      </c>
      <c r="AV36" s="319">
        <v>0</v>
      </c>
      <c r="AW36" s="319">
        <v>0</v>
      </c>
      <c r="AX36" s="319">
        <v>0</v>
      </c>
      <c r="AY36" s="319">
        <v>0</v>
      </c>
      <c r="AZ36" s="319">
        <v>0</v>
      </c>
      <c r="BA36" s="319">
        <v>0</v>
      </c>
      <c r="BB36" s="319">
        <v>0</v>
      </c>
      <c r="BC36" s="319">
        <v>0</v>
      </c>
      <c r="BD36" s="319">
        <v>0</v>
      </c>
      <c r="BE36" s="319">
        <v>0</v>
      </c>
      <c r="BF36" s="319">
        <v>0</v>
      </c>
      <c r="BG36" s="319">
        <v>0</v>
      </c>
      <c r="BH36" s="319">
        <v>0</v>
      </c>
      <c r="BI36" s="319">
        <v>0</v>
      </c>
      <c r="BJ36" s="354">
        <v>0</v>
      </c>
      <c r="BK36" s="354">
        <v>0</v>
      </c>
      <c r="BL36" s="281"/>
    </row>
    <row r="37" spans="1:64" ht="20.100000000000001" customHeight="1" x14ac:dyDescent="0.2">
      <c r="A37" s="378"/>
      <c r="B37" s="352" t="s">
        <v>1266</v>
      </c>
      <c r="C37" s="353" t="s">
        <v>113</v>
      </c>
      <c r="D37" s="202">
        <v>7.0000000000000007E-2</v>
      </c>
      <c r="E37" s="319">
        <v>0</v>
      </c>
      <c r="F37" s="320">
        <v>0</v>
      </c>
      <c r="G37" s="319">
        <v>0</v>
      </c>
      <c r="H37" s="319">
        <v>0</v>
      </c>
      <c r="I37" s="319">
        <v>0</v>
      </c>
      <c r="J37" s="319">
        <v>0</v>
      </c>
      <c r="K37" s="319">
        <v>0</v>
      </c>
      <c r="L37" s="319">
        <v>0</v>
      </c>
      <c r="M37" s="319">
        <v>0</v>
      </c>
      <c r="N37" s="319">
        <v>0</v>
      </c>
      <c r="O37" s="319">
        <v>0</v>
      </c>
      <c r="P37" s="319">
        <v>0</v>
      </c>
      <c r="Q37" s="319">
        <v>0</v>
      </c>
      <c r="R37" s="202">
        <v>0</v>
      </c>
      <c r="S37" s="319">
        <v>0</v>
      </c>
      <c r="T37" s="319">
        <v>0</v>
      </c>
      <c r="U37" s="319">
        <v>0</v>
      </c>
      <c r="V37" s="319">
        <v>0</v>
      </c>
      <c r="W37" s="319">
        <v>0</v>
      </c>
      <c r="X37" s="319">
        <v>0</v>
      </c>
      <c r="Y37" s="319">
        <v>0</v>
      </c>
      <c r="Z37" s="319">
        <v>0</v>
      </c>
      <c r="AA37" s="319">
        <v>0</v>
      </c>
      <c r="AB37" s="202">
        <v>0</v>
      </c>
      <c r="AC37" s="319">
        <v>0</v>
      </c>
      <c r="AD37" s="319">
        <v>0</v>
      </c>
      <c r="AE37" s="319">
        <v>0</v>
      </c>
      <c r="AF37" s="319">
        <v>0</v>
      </c>
      <c r="AG37" s="319">
        <v>0</v>
      </c>
      <c r="AH37" s="319">
        <v>0</v>
      </c>
      <c r="AI37" s="319">
        <v>0</v>
      </c>
      <c r="AJ37" s="319">
        <v>0</v>
      </c>
      <c r="AK37" s="319">
        <v>0</v>
      </c>
      <c r="AL37" s="319">
        <v>0</v>
      </c>
      <c r="AM37" s="319">
        <v>0</v>
      </c>
      <c r="AN37" s="319">
        <v>0</v>
      </c>
      <c r="AO37" s="319">
        <v>0</v>
      </c>
      <c r="AP37" s="319">
        <v>0</v>
      </c>
      <c r="AQ37" s="319">
        <v>0</v>
      </c>
      <c r="AR37" s="319">
        <v>0</v>
      </c>
      <c r="AS37" s="319">
        <v>0</v>
      </c>
      <c r="AT37" s="319">
        <v>0</v>
      </c>
      <c r="AU37" s="319">
        <v>0</v>
      </c>
      <c r="AV37" s="319">
        <v>0</v>
      </c>
      <c r="AW37" s="319">
        <v>0</v>
      </c>
      <c r="AX37" s="319">
        <v>0</v>
      </c>
      <c r="AY37" s="319">
        <v>0</v>
      </c>
      <c r="AZ37" s="319">
        <v>0</v>
      </c>
      <c r="BA37" s="319">
        <v>0</v>
      </c>
      <c r="BB37" s="319">
        <v>0</v>
      </c>
      <c r="BC37" s="319">
        <v>0</v>
      </c>
      <c r="BD37" s="319">
        <v>0</v>
      </c>
      <c r="BE37" s="319">
        <v>0</v>
      </c>
      <c r="BF37" s="319">
        <v>0</v>
      </c>
      <c r="BG37" s="319">
        <v>0</v>
      </c>
      <c r="BH37" s="319">
        <v>0</v>
      </c>
      <c r="BI37" s="319">
        <v>0</v>
      </c>
      <c r="BJ37" s="354">
        <v>0</v>
      </c>
      <c r="BK37" s="354">
        <v>7.0000000000000007E-2</v>
      </c>
      <c r="BL37" s="281"/>
    </row>
    <row r="38" spans="1:64" ht="20.100000000000001" customHeight="1" x14ac:dyDescent="0.2">
      <c r="A38" s="378"/>
      <c r="B38" s="355" t="s">
        <v>664</v>
      </c>
      <c r="C38" s="356" t="s">
        <v>115</v>
      </c>
      <c r="D38" s="202">
        <v>0</v>
      </c>
      <c r="E38" s="319">
        <v>0</v>
      </c>
      <c r="F38" s="320">
        <v>0</v>
      </c>
      <c r="G38" s="319">
        <v>0</v>
      </c>
      <c r="H38" s="319">
        <v>0</v>
      </c>
      <c r="I38" s="319">
        <v>0</v>
      </c>
      <c r="J38" s="319">
        <v>0</v>
      </c>
      <c r="K38" s="319">
        <v>0</v>
      </c>
      <c r="L38" s="319">
        <v>0</v>
      </c>
      <c r="M38" s="319">
        <v>0</v>
      </c>
      <c r="N38" s="319">
        <v>0</v>
      </c>
      <c r="O38" s="319">
        <v>0</v>
      </c>
      <c r="P38" s="319">
        <v>0</v>
      </c>
      <c r="Q38" s="319">
        <v>0</v>
      </c>
      <c r="R38" s="202">
        <v>0</v>
      </c>
      <c r="S38" s="319">
        <v>0</v>
      </c>
      <c r="T38" s="319">
        <v>0</v>
      </c>
      <c r="U38" s="319">
        <v>0</v>
      </c>
      <c r="V38" s="319">
        <v>0</v>
      </c>
      <c r="W38" s="319">
        <v>0</v>
      </c>
      <c r="X38" s="319">
        <v>0</v>
      </c>
      <c r="Y38" s="319">
        <v>0</v>
      </c>
      <c r="Z38" s="319">
        <v>0</v>
      </c>
      <c r="AA38" s="319">
        <v>0</v>
      </c>
      <c r="AB38" s="202">
        <v>0</v>
      </c>
      <c r="AC38" s="319">
        <v>0</v>
      </c>
      <c r="AD38" s="319">
        <v>0</v>
      </c>
      <c r="AE38" s="319">
        <v>0</v>
      </c>
      <c r="AF38" s="319">
        <v>0</v>
      </c>
      <c r="AG38" s="319">
        <v>0</v>
      </c>
      <c r="AH38" s="319">
        <v>0</v>
      </c>
      <c r="AI38" s="319">
        <v>0</v>
      </c>
      <c r="AJ38" s="319">
        <v>0</v>
      </c>
      <c r="AK38" s="319">
        <v>0</v>
      </c>
      <c r="AL38" s="319">
        <v>0</v>
      </c>
      <c r="AM38" s="319">
        <v>0</v>
      </c>
      <c r="AN38" s="319">
        <v>0</v>
      </c>
      <c r="AO38" s="319">
        <v>0</v>
      </c>
      <c r="AP38" s="319">
        <v>0</v>
      </c>
      <c r="AQ38" s="319">
        <v>0</v>
      </c>
      <c r="AR38" s="319">
        <v>0</v>
      </c>
      <c r="AS38" s="319">
        <v>0</v>
      </c>
      <c r="AT38" s="319">
        <v>0</v>
      </c>
      <c r="AU38" s="319">
        <v>0</v>
      </c>
      <c r="AV38" s="319">
        <v>0</v>
      </c>
      <c r="AW38" s="319">
        <v>0</v>
      </c>
      <c r="AX38" s="319">
        <v>0</v>
      </c>
      <c r="AY38" s="319">
        <v>0</v>
      </c>
      <c r="AZ38" s="319">
        <v>0</v>
      </c>
      <c r="BA38" s="319">
        <v>0</v>
      </c>
      <c r="BB38" s="319">
        <v>0</v>
      </c>
      <c r="BC38" s="319">
        <v>0</v>
      </c>
      <c r="BD38" s="319">
        <v>0</v>
      </c>
      <c r="BE38" s="319">
        <v>0</v>
      </c>
      <c r="BF38" s="319">
        <v>0</v>
      </c>
      <c r="BG38" s="319">
        <v>0</v>
      </c>
      <c r="BH38" s="319">
        <v>0</v>
      </c>
      <c r="BI38" s="319">
        <v>0</v>
      </c>
      <c r="BJ38" s="354">
        <v>0</v>
      </c>
      <c r="BK38" s="354">
        <v>0</v>
      </c>
      <c r="BL38" s="281"/>
    </row>
    <row r="39" spans="1:64" ht="20.100000000000001" customHeight="1" x14ac:dyDescent="0.2">
      <c r="A39" s="377"/>
      <c r="B39" s="342" t="s">
        <v>665</v>
      </c>
      <c r="C39" s="343" t="s">
        <v>117</v>
      </c>
      <c r="D39" s="202">
        <v>0</v>
      </c>
      <c r="E39" s="202">
        <v>0</v>
      </c>
      <c r="F39" s="320">
        <v>0</v>
      </c>
      <c r="G39" s="202">
        <v>0</v>
      </c>
      <c r="H39" s="202">
        <v>0</v>
      </c>
      <c r="I39" s="202">
        <v>0</v>
      </c>
      <c r="J39" s="202">
        <v>0</v>
      </c>
      <c r="K39" s="202">
        <v>0</v>
      </c>
      <c r="L39" s="202">
        <v>0</v>
      </c>
      <c r="M39" s="202">
        <v>0</v>
      </c>
      <c r="N39" s="202">
        <v>0</v>
      </c>
      <c r="O39" s="202">
        <v>0</v>
      </c>
      <c r="P39" s="202">
        <v>0</v>
      </c>
      <c r="Q39" s="202">
        <v>0</v>
      </c>
      <c r="R39" s="202">
        <v>0</v>
      </c>
      <c r="S39" s="202">
        <v>0</v>
      </c>
      <c r="T39" s="202">
        <v>0</v>
      </c>
      <c r="U39" s="202">
        <v>0</v>
      </c>
      <c r="V39" s="202">
        <v>0</v>
      </c>
      <c r="W39" s="202">
        <v>0</v>
      </c>
      <c r="X39" s="202">
        <v>0</v>
      </c>
      <c r="Y39" s="202">
        <v>0</v>
      </c>
      <c r="Z39" s="202">
        <v>0</v>
      </c>
      <c r="AA39" s="202">
        <v>0</v>
      </c>
      <c r="AB39" s="202">
        <v>0</v>
      </c>
      <c r="AC39" s="319">
        <v>0</v>
      </c>
      <c r="AD39" s="319">
        <v>0</v>
      </c>
      <c r="AE39" s="319">
        <v>0</v>
      </c>
      <c r="AF39" s="319">
        <v>0</v>
      </c>
      <c r="AG39" s="319">
        <v>0</v>
      </c>
      <c r="AH39" s="319">
        <v>0</v>
      </c>
      <c r="AI39" s="319">
        <v>0</v>
      </c>
      <c r="AJ39" s="319">
        <v>0</v>
      </c>
      <c r="AK39" s="319">
        <v>0</v>
      </c>
      <c r="AL39" s="202">
        <v>0</v>
      </c>
      <c r="AM39" s="202">
        <v>0</v>
      </c>
      <c r="AN39" s="202">
        <v>0</v>
      </c>
      <c r="AO39" s="202">
        <v>0</v>
      </c>
      <c r="AP39" s="319">
        <v>0</v>
      </c>
      <c r="AQ39" s="319">
        <v>0</v>
      </c>
      <c r="AR39" s="319">
        <v>0</v>
      </c>
      <c r="AS39" s="202">
        <v>0</v>
      </c>
      <c r="AT39" s="202">
        <v>0</v>
      </c>
      <c r="AU39" s="202">
        <v>0</v>
      </c>
      <c r="AV39" s="202">
        <v>0</v>
      </c>
      <c r="AW39" s="202">
        <v>0</v>
      </c>
      <c r="AX39" s="202">
        <v>0</v>
      </c>
      <c r="AY39" s="202">
        <v>0</v>
      </c>
      <c r="AZ39" s="202">
        <v>0</v>
      </c>
      <c r="BA39" s="202">
        <v>0</v>
      </c>
      <c r="BB39" s="202">
        <v>0</v>
      </c>
      <c r="BC39" s="202">
        <v>0</v>
      </c>
      <c r="BD39" s="202">
        <v>0</v>
      </c>
      <c r="BE39" s="202">
        <v>0</v>
      </c>
      <c r="BF39" s="202">
        <v>0</v>
      </c>
      <c r="BG39" s="319">
        <v>0</v>
      </c>
      <c r="BH39" s="319">
        <v>0</v>
      </c>
      <c r="BI39" s="319">
        <v>0</v>
      </c>
      <c r="BJ39" s="321">
        <v>0</v>
      </c>
      <c r="BK39" s="321">
        <v>0</v>
      </c>
    </row>
    <row r="40" spans="1:64" ht="18.75" customHeight="1" x14ac:dyDescent="0.2">
      <c r="A40" s="375"/>
      <c r="B40" s="342" t="s">
        <v>1282</v>
      </c>
      <c r="C40" s="343" t="s">
        <v>119</v>
      </c>
      <c r="D40" s="202">
        <v>0</v>
      </c>
      <c r="E40" s="202">
        <v>0</v>
      </c>
      <c r="F40" s="320">
        <v>0</v>
      </c>
      <c r="G40" s="202">
        <v>0</v>
      </c>
      <c r="H40" s="202">
        <v>0</v>
      </c>
      <c r="I40" s="202">
        <v>0</v>
      </c>
      <c r="J40" s="202">
        <v>0</v>
      </c>
      <c r="K40" s="202">
        <v>0</v>
      </c>
      <c r="L40" s="202">
        <v>0</v>
      </c>
      <c r="M40" s="202">
        <v>0</v>
      </c>
      <c r="N40" s="202">
        <v>0</v>
      </c>
      <c r="O40" s="202">
        <v>0</v>
      </c>
      <c r="P40" s="202">
        <v>0</v>
      </c>
      <c r="Q40" s="202">
        <v>0</v>
      </c>
      <c r="R40" s="202">
        <v>0</v>
      </c>
      <c r="S40" s="202">
        <v>0</v>
      </c>
      <c r="T40" s="202">
        <v>0</v>
      </c>
      <c r="U40" s="202">
        <v>0</v>
      </c>
      <c r="V40" s="202">
        <v>0</v>
      </c>
      <c r="W40" s="202">
        <v>0</v>
      </c>
      <c r="X40" s="202">
        <v>0</v>
      </c>
      <c r="Y40" s="202">
        <v>0</v>
      </c>
      <c r="Z40" s="202">
        <v>0</v>
      </c>
      <c r="AA40" s="202">
        <v>0</v>
      </c>
      <c r="AB40" s="202">
        <v>0</v>
      </c>
      <c r="AC40" s="319">
        <v>0</v>
      </c>
      <c r="AD40" s="319">
        <v>0</v>
      </c>
      <c r="AE40" s="319">
        <v>0</v>
      </c>
      <c r="AF40" s="319">
        <v>0</v>
      </c>
      <c r="AG40" s="319">
        <v>0</v>
      </c>
      <c r="AH40" s="319">
        <v>0</v>
      </c>
      <c r="AI40" s="319">
        <v>0</v>
      </c>
      <c r="AJ40" s="319">
        <v>0</v>
      </c>
      <c r="AK40" s="319">
        <v>0</v>
      </c>
      <c r="AL40" s="202">
        <v>0</v>
      </c>
      <c r="AM40" s="202">
        <v>0</v>
      </c>
      <c r="AN40" s="202">
        <v>0</v>
      </c>
      <c r="AO40" s="202">
        <v>0</v>
      </c>
      <c r="AP40" s="319">
        <v>0</v>
      </c>
      <c r="AQ40" s="319">
        <v>0</v>
      </c>
      <c r="AR40" s="319">
        <v>0</v>
      </c>
      <c r="AS40" s="202">
        <v>0</v>
      </c>
      <c r="AT40" s="202">
        <v>0</v>
      </c>
      <c r="AU40" s="202">
        <v>0</v>
      </c>
      <c r="AV40" s="202">
        <v>0</v>
      </c>
      <c r="AW40" s="202">
        <v>0</v>
      </c>
      <c r="AX40" s="202">
        <v>0</v>
      </c>
      <c r="AY40" s="202">
        <v>0</v>
      </c>
      <c r="AZ40" s="202">
        <v>0</v>
      </c>
      <c r="BA40" s="202">
        <v>0</v>
      </c>
      <c r="BB40" s="202">
        <v>0</v>
      </c>
      <c r="BC40" s="202">
        <v>0</v>
      </c>
      <c r="BD40" s="202">
        <v>0</v>
      </c>
      <c r="BE40" s="202">
        <v>0</v>
      </c>
      <c r="BF40" s="202">
        <v>0</v>
      </c>
      <c r="BG40" s="319">
        <v>0</v>
      </c>
      <c r="BH40" s="319">
        <v>0</v>
      </c>
      <c r="BI40" s="319">
        <v>0</v>
      </c>
      <c r="BJ40" s="321">
        <v>0</v>
      </c>
      <c r="BK40" s="321">
        <v>0</v>
      </c>
    </row>
    <row r="41" spans="1:64" ht="20.100000000000001" customHeight="1" x14ac:dyDescent="0.2">
      <c r="A41" s="375"/>
      <c r="B41" s="342" t="s">
        <v>1283</v>
      </c>
      <c r="C41" s="343" t="s">
        <v>121</v>
      </c>
      <c r="D41" s="202">
        <v>11.61</v>
      </c>
      <c r="E41" s="202">
        <v>0</v>
      </c>
      <c r="F41" s="320">
        <v>0</v>
      </c>
      <c r="G41" s="202">
        <v>0</v>
      </c>
      <c r="H41" s="202">
        <v>0</v>
      </c>
      <c r="I41" s="202">
        <v>0</v>
      </c>
      <c r="J41" s="202">
        <v>0</v>
      </c>
      <c r="K41" s="202">
        <v>0</v>
      </c>
      <c r="L41" s="202">
        <v>0</v>
      </c>
      <c r="M41" s="202">
        <v>0</v>
      </c>
      <c r="N41" s="202">
        <v>0</v>
      </c>
      <c r="O41" s="202">
        <v>0</v>
      </c>
      <c r="P41" s="202">
        <v>0</v>
      </c>
      <c r="Q41" s="202">
        <v>0</v>
      </c>
      <c r="R41" s="202">
        <v>0</v>
      </c>
      <c r="S41" s="202">
        <v>0</v>
      </c>
      <c r="T41" s="202">
        <v>0</v>
      </c>
      <c r="U41" s="202">
        <v>0</v>
      </c>
      <c r="V41" s="202">
        <v>0</v>
      </c>
      <c r="W41" s="202">
        <v>0</v>
      </c>
      <c r="X41" s="202">
        <v>0</v>
      </c>
      <c r="Y41" s="202">
        <v>0</v>
      </c>
      <c r="Z41" s="202">
        <v>0</v>
      </c>
      <c r="AA41" s="202">
        <v>0</v>
      </c>
      <c r="AB41" s="202">
        <v>0</v>
      </c>
      <c r="AC41" s="319">
        <v>0</v>
      </c>
      <c r="AD41" s="319">
        <v>0</v>
      </c>
      <c r="AE41" s="319">
        <v>0</v>
      </c>
      <c r="AF41" s="319">
        <v>0</v>
      </c>
      <c r="AG41" s="319">
        <v>0</v>
      </c>
      <c r="AH41" s="319">
        <v>0</v>
      </c>
      <c r="AI41" s="319">
        <v>0</v>
      </c>
      <c r="AJ41" s="319">
        <v>0</v>
      </c>
      <c r="AK41" s="319">
        <v>0</v>
      </c>
      <c r="AL41" s="202">
        <v>0</v>
      </c>
      <c r="AM41" s="202">
        <v>0</v>
      </c>
      <c r="AN41" s="202">
        <v>0</v>
      </c>
      <c r="AO41" s="202">
        <v>0</v>
      </c>
      <c r="AP41" s="319">
        <v>0</v>
      </c>
      <c r="AQ41" s="319">
        <v>0</v>
      </c>
      <c r="AR41" s="319">
        <v>0</v>
      </c>
      <c r="AS41" s="202">
        <v>0</v>
      </c>
      <c r="AT41" s="202">
        <v>0</v>
      </c>
      <c r="AU41" s="202">
        <v>0</v>
      </c>
      <c r="AV41" s="202">
        <v>0</v>
      </c>
      <c r="AW41" s="202">
        <v>0</v>
      </c>
      <c r="AX41" s="202">
        <v>0</v>
      </c>
      <c r="AY41" s="202">
        <v>0</v>
      </c>
      <c r="AZ41" s="202">
        <v>0</v>
      </c>
      <c r="BA41" s="202">
        <v>0</v>
      </c>
      <c r="BB41" s="202">
        <v>0</v>
      </c>
      <c r="BC41" s="202">
        <v>0</v>
      </c>
      <c r="BD41" s="202">
        <v>0</v>
      </c>
      <c r="BE41" s="202">
        <v>0</v>
      </c>
      <c r="BF41" s="202">
        <v>0</v>
      </c>
      <c r="BG41" s="319">
        <v>0</v>
      </c>
      <c r="BH41" s="319">
        <v>0</v>
      </c>
      <c r="BI41" s="319">
        <v>0</v>
      </c>
      <c r="BJ41" s="321">
        <v>-0.15</v>
      </c>
      <c r="BK41" s="321">
        <v>11.46</v>
      </c>
    </row>
    <row r="42" spans="1:64" ht="26.25" customHeight="1" x14ac:dyDescent="0.2">
      <c r="A42" s="375"/>
      <c r="B42" s="342" t="s">
        <v>1284</v>
      </c>
      <c r="C42" s="343" t="s">
        <v>123</v>
      </c>
      <c r="D42" s="202">
        <v>8.35</v>
      </c>
      <c r="E42" s="202">
        <v>0.39</v>
      </c>
      <c r="F42" s="320">
        <v>0.39</v>
      </c>
      <c r="G42" s="202">
        <v>0</v>
      </c>
      <c r="H42" s="202">
        <v>0</v>
      </c>
      <c r="I42" s="202">
        <v>0</v>
      </c>
      <c r="J42" s="202">
        <v>0.39</v>
      </c>
      <c r="K42" s="202">
        <v>0</v>
      </c>
      <c r="L42" s="202">
        <v>0</v>
      </c>
      <c r="M42" s="202">
        <v>0</v>
      </c>
      <c r="N42" s="202">
        <v>0</v>
      </c>
      <c r="O42" s="202">
        <v>0</v>
      </c>
      <c r="P42" s="202">
        <v>0</v>
      </c>
      <c r="Q42" s="202">
        <v>0</v>
      </c>
      <c r="R42" s="202">
        <v>0</v>
      </c>
      <c r="S42" s="202">
        <v>0</v>
      </c>
      <c r="T42" s="202">
        <v>0</v>
      </c>
      <c r="U42" s="202">
        <v>0</v>
      </c>
      <c r="V42" s="202">
        <v>0</v>
      </c>
      <c r="W42" s="202">
        <v>0</v>
      </c>
      <c r="X42" s="202">
        <v>0</v>
      </c>
      <c r="Y42" s="202">
        <v>0</v>
      </c>
      <c r="Z42" s="202">
        <v>0</v>
      </c>
      <c r="AA42" s="202">
        <v>0</v>
      </c>
      <c r="AB42" s="202">
        <v>0</v>
      </c>
      <c r="AC42" s="319">
        <v>0</v>
      </c>
      <c r="AD42" s="319">
        <v>0</v>
      </c>
      <c r="AE42" s="319">
        <v>0</v>
      </c>
      <c r="AF42" s="319">
        <v>0</v>
      </c>
      <c r="AG42" s="319">
        <v>0</v>
      </c>
      <c r="AH42" s="319">
        <v>0</v>
      </c>
      <c r="AI42" s="319">
        <v>0</v>
      </c>
      <c r="AJ42" s="319">
        <v>0</v>
      </c>
      <c r="AK42" s="319">
        <v>0</v>
      </c>
      <c r="AL42" s="202">
        <v>0</v>
      </c>
      <c r="AM42" s="202">
        <v>0</v>
      </c>
      <c r="AN42" s="202">
        <v>0</v>
      </c>
      <c r="AO42" s="202">
        <v>0</v>
      </c>
      <c r="AP42" s="319">
        <v>0</v>
      </c>
      <c r="AQ42" s="319">
        <v>0</v>
      </c>
      <c r="AR42" s="319">
        <v>0</v>
      </c>
      <c r="AS42" s="202">
        <v>0</v>
      </c>
      <c r="AT42" s="202">
        <v>0</v>
      </c>
      <c r="AU42" s="202">
        <v>0</v>
      </c>
      <c r="AV42" s="202">
        <v>0</v>
      </c>
      <c r="AW42" s="202">
        <v>0</v>
      </c>
      <c r="AX42" s="202">
        <v>0</v>
      </c>
      <c r="AY42" s="202">
        <v>0</v>
      </c>
      <c r="AZ42" s="202">
        <v>0</v>
      </c>
      <c r="BA42" s="202">
        <v>0</v>
      </c>
      <c r="BB42" s="202">
        <v>0</v>
      </c>
      <c r="BC42" s="202">
        <v>0</v>
      </c>
      <c r="BD42" s="202">
        <v>0</v>
      </c>
      <c r="BE42" s="202">
        <v>0</v>
      </c>
      <c r="BF42" s="202">
        <v>0</v>
      </c>
      <c r="BG42" s="319">
        <v>0</v>
      </c>
      <c r="BH42" s="319">
        <v>0</v>
      </c>
      <c r="BI42" s="319">
        <v>0</v>
      </c>
      <c r="BJ42" s="321">
        <v>-2.9499999999999997</v>
      </c>
      <c r="BK42" s="321">
        <v>5.4</v>
      </c>
    </row>
    <row r="43" spans="1:64" ht="20.100000000000001" customHeight="1" x14ac:dyDescent="0.2">
      <c r="A43" s="378"/>
      <c r="B43" s="352" t="s">
        <v>1267</v>
      </c>
      <c r="C43" s="353" t="s">
        <v>125</v>
      </c>
      <c r="D43" s="202">
        <v>0</v>
      </c>
      <c r="E43" s="319">
        <v>0</v>
      </c>
      <c r="F43" s="320">
        <v>0</v>
      </c>
      <c r="G43" s="319">
        <v>0</v>
      </c>
      <c r="H43" s="319">
        <v>0</v>
      </c>
      <c r="I43" s="319">
        <v>0</v>
      </c>
      <c r="J43" s="319">
        <v>0</v>
      </c>
      <c r="K43" s="319">
        <v>0</v>
      </c>
      <c r="L43" s="319">
        <v>0</v>
      </c>
      <c r="M43" s="319">
        <v>0</v>
      </c>
      <c r="N43" s="319">
        <v>0</v>
      </c>
      <c r="O43" s="319">
        <v>0</v>
      </c>
      <c r="P43" s="319">
        <v>0</v>
      </c>
      <c r="Q43" s="319">
        <v>0</v>
      </c>
      <c r="R43" s="202">
        <v>0</v>
      </c>
      <c r="S43" s="319">
        <v>0</v>
      </c>
      <c r="T43" s="319">
        <v>0</v>
      </c>
      <c r="U43" s="319">
        <v>0</v>
      </c>
      <c r="V43" s="319">
        <v>0</v>
      </c>
      <c r="W43" s="319">
        <v>0</v>
      </c>
      <c r="X43" s="319">
        <v>0</v>
      </c>
      <c r="Y43" s="319">
        <v>0</v>
      </c>
      <c r="Z43" s="319">
        <v>0</v>
      </c>
      <c r="AA43" s="319">
        <v>0</v>
      </c>
      <c r="AB43" s="202">
        <v>0</v>
      </c>
      <c r="AC43" s="319">
        <v>0</v>
      </c>
      <c r="AD43" s="319">
        <v>0</v>
      </c>
      <c r="AE43" s="319">
        <v>0</v>
      </c>
      <c r="AF43" s="319">
        <v>0</v>
      </c>
      <c r="AG43" s="319">
        <v>0</v>
      </c>
      <c r="AH43" s="319">
        <v>0</v>
      </c>
      <c r="AI43" s="319">
        <v>0</v>
      </c>
      <c r="AJ43" s="319">
        <v>0</v>
      </c>
      <c r="AK43" s="319">
        <v>0</v>
      </c>
      <c r="AL43" s="319">
        <v>0</v>
      </c>
      <c r="AM43" s="319">
        <v>0</v>
      </c>
      <c r="AN43" s="319">
        <v>0</v>
      </c>
      <c r="AO43" s="319">
        <v>0</v>
      </c>
      <c r="AP43" s="319">
        <v>0</v>
      </c>
      <c r="AQ43" s="319">
        <v>0</v>
      </c>
      <c r="AR43" s="319">
        <v>0</v>
      </c>
      <c r="AS43" s="319">
        <v>0</v>
      </c>
      <c r="AT43" s="319">
        <v>0</v>
      </c>
      <c r="AU43" s="319">
        <v>0</v>
      </c>
      <c r="AV43" s="319">
        <v>0</v>
      </c>
      <c r="AW43" s="319">
        <v>0</v>
      </c>
      <c r="AX43" s="319">
        <v>0</v>
      </c>
      <c r="AY43" s="319">
        <v>0</v>
      </c>
      <c r="AZ43" s="319">
        <v>0</v>
      </c>
      <c r="BA43" s="319">
        <v>0</v>
      </c>
      <c r="BB43" s="319">
        <v>0</v>
      </c>
      <c r="BC43" s="319">
        <v>0</v>
      </c>
      <c r="BD43" s="319">
        <v>0</v>
      </c>
      <c r="BE43" s="319">
        <v>0</v>
      </c>
      <c r="BF43" s="319">
        <v>0</v>
      </c>
      <c r="BG43" s="319">
        <v>0</v>
      </c>
      <c r="BH43" s="319">
        <v>0</v>
      </c>
      <c r="BI43" s="319">
        <v>0</v>
      </c>
      <c r="BJ43" s="354">
        <v>0</v>
      </c>
      <c r="BK43" s="354">
        <v>0</v>
      </c>
      <c r="BL43" s="281"/>
    </row>
    <row r="44" spans="1:64" ht="20.100000000000001" customHeight="1" x14ac:dyDescent="0.2">
      <c r="A44" s="378"/>
      <c r="B44" s="352" t="s">
        <v>1268</v>
      </c>
      <c r="C44" s="353" t="s">
        <v>127</v>
      </c>
      <c r="D44" s="202">
        <v>0</v>
      </c>
      <c r="E44" s="319">
        <v>0</v>
      </c>
      <c r="F44" s="320">
        <v>0</v>
      </c>
      <c r="G44" s="319">
        <v>0</v>
      </c>
      <c r="H44" s="319">
        <v>0</v>
      </c>
      <c r="I44" s="319">
        <v>0</v>
      </c>
      <c r="J44" s="319">
        <v>0</v>
      </c>
      <c r="K44" s="319">
        <v>0</v>
      </c>
      <c r="L44" s="319">
        <v>0</v>
      </c>
      <c r="M44" s="319">
        <v>0</v>
      </c>
      <c r="N44" s="319">
        <v>0</v>
      </c>
      <c r="O44" s="319">
        <v>0</v>
      </c>
      <c r="P44" s="319">
        <v>0</v>
      </c>
      <c r="Q44" s="319">
        <v>0</v>
      </c>
      <c r="R44" s="202">
        <v>0</v>
      </c>
      <c r="S44" s="319">
        <v>0</v>
      </c>
      <c r="T44" s="319">
        <v>0</v>
      </c>
      <c r="U44" s="319">
        <v>0</v>
      </c>
      <c r="V44" s="319">
        <v>0</v>
      </c>
      <c r="W44" s="319">
        <v>0</v>
      </c>
      <c r="X44" s="319">
        <v>0</v>
      </c>
      <c r="Y44" s="319">
        <v>0</v>
      </c>
      <c r="Z44" s="319">
        <v>0</v>
      </c>
      <c r="AA44" s="319">
        <v>0</v>
      </c>
      <c r="AB44" s="202">
        <v>0</v>
      </c>
      <c r="AC44" s="319">
        <v>0</v>
      </c>
      <c r="AD44" s="319">
        <v>0</v>
      </c>
      <c r="AE44" s="319">
        <v>0</v>
      </c>
      <c r="AF44" s="319">
        <v>0</v>
      </c>
      <c r="AG44" s="319">
        <v>0</v>
      </c>
      <c r="AH44" s="319">
        <v>0</v>
      </c>
      <c r="AI44" s="319">
        <v>0</v>
      </c>
      <c r="AJ44" s="319">
        <v>0</v>
      </c>
      <c r="AK44" s="319">
        <v>0</v>
      </c>
      <c r="AL44" s="319">
        <v>0</v>
      </c>
      <c r="AM44" s="319">
        <v>0</v>
      </c>
      <c r="AN44" s="319">
        <v>0</v>
      </c>
      <c r="AO44" s="319">
        <v>0</v>
      </c>
      <c r="AP44" s="319">
        <v>0</v>
      </c>
      <c r="AQ44" s="319">
        <v>0</v>
      </c>
      <c r="AR44" s="319">
        <v>0</v>
      </c>
      <c r="AS44" s="319">
        <v>0</v>
      </c>
      <c r="AT44" s="319">
        <v>0</v>
      </c>
      <c r="AU44" s="319">
        <v>0</v>
      </c>
      <c r="AV44" s="319">
        <v>0</v>
      </c>
      <c r="AW44" s="319">
        <v>0</v>
      </c>
      <c r="AX44" s="319">
        <v>0</v>
      </c>
      <c r="AY44" s="319">
        <v>0</v>
      </c>
      <c r="AZ44" s="319">
        <v>0</v>
      </c>
      <c r="BA44" s="319">
        <v>0</v>
      </c>
      <c r="BB44" s="319">
        <v>0</v>
      </c>
      <c r="BC44" s="319">
        <v>0</v>
      </c>
      <c r="BD44" s="319">
        <v>0</v>
      </c>
      <c r="BE44" s="319">
        <v>0</v>
      </c>
      <c r="BF44" s="319">
        <v>0</v>
      </c>
      <c r="BG44" s="319">
        <v>0</v>
      </c>
      <c r="BH44" s="319">
        <v>0</v>
      </c>
      <c r="BI44" s="319">
        <v>0</v>
      </c>
      <c r="BJ44" s="354">
        <v>0</v>
      </c>
      <c r="BK44" s="354">
        <v>0</v>
      </c>
      <c r="BL44" s="281"/>
    </row>
    <row r="45" spans="1:64" ht="20.100000000000001" customHeight="1" x14ac:dyDescent="0.2">
      <c r="A45" s="378"/>
      <c r="B45" s="352" t="s">
        <v>173</v>
      </c>
      <c r="C45" s="353" t="s">
        <v>129</v>
      </c>
      <c r="D45" s="202">
        <v>0.59</v>
      </c>
      <c r="E45" s="319">
        <v>0</v>
      </c>
      <c r="F45" s="320">
        <v>0</v>
      </c>
      <c r="G45" s="319">
        <v>0</v>
      </c>
      <c r="H45" s="319">
        <v>0</v>
      </c>
      <c r="I45" s="319">
        <v>0</v>
      </c>
      <c r="J45" s="319">
        <v>0</v>
      </c>
      <c r="K45" s="319">
        <v>0</v>
      </c>
      <c r="L45" s="319">
        <v>0</v>
      </c>
      <c r="M45" s="319">
        <v>0</v>
      </c>
      <c r="N45" s="319">
        <v>0</v>
      </c>
      <c r="O45" s="319">
        <v>0</v>
      </c>
      <c r="P45" s="319">
        <v>0</v>
      </c>
      <c r="Q45" s="319">
        <v>0</v>
      </c>
      <c r="R45" s="202">
        <v>0</v>
      </c>
      <c r="S45" s="319">
        <v>0</v>
      </c>
      <c r="T45" s="319">
        <v>0</v>
      </c>
      <c r="U45" s="319">
        <v>0</v>
      </c>
      <c r="V45" s="319">
        <v>0</v>
      </c>
      <c r="W45" s="319">
        <v>0</v>
      </c>
      <c r="X45" s="319">
        <v>0</v>
      </c>
      <c r="Y45" s="319">
        <v>0</v>
      </c>
      <c r="Z45" s="319">
        <v>0</v>
      </c>
      <c r="AA45" s="319">
        <v>0</v>
      </c>
      <c r="AB45" s="202">
        <v>0</v>
      </c>
      <c r="AC45" s="319">
        <v>0</v>
      </c>
      <c r="AD45" s="319">
        <v>0</v>
      </c>
      <c r="AE45" s="319">
        <v>0</v>
      </c>
      <c r="AF45" s="319">
        <v>0</v>
      </c>
      <c r="AG45" s="319">
        <v>0</v>
      </c>
      <c r="AH45" s="319">
        <v>0</v>
      </c>
      <c r="AI45" s="319">
        <v>0</v>
      </c>
      <c r="AJ45" s="319">
        <v>0</v>
      </c>
      <c r="AK45" s="319">
        <v>0</v>
      </c>
      <c r="AL45" s="319">
        <v>0</v>
      </c>
      <c r="AM45" s="319">
        <v>0</v>
      </c>
      <c r="AN45" s="319">
        <v>0</v>
      </c>
      <c r="AO45" s="319">
        <v>0</v>
      </c>
      <c r="AP45" s="319">
        <v>0</v>
      </c>
      <c r="AQ45" s="319">
        <v>0</v>
      </c>
      <c r="AR45" s="319">
        <v>0</v>
      </c>
      <c r="AS45" s="319">
        <v>0</v>
      </c>
      <c r="AT45" s="319">
        <v>0</v>
      </c>
      <c r="AU45" s="319">
        <v>0</v>
      </c>
      <c r="AV45" s="319">
        <v>0</v>
      </c>
      <c r="AW45" s="319">
        <v>0</v>
      </c>
      <c r="AX45" s="319">
        <v>0</v>
      </c>
      <c r="AY45" s="319">
        <v>0</v>
      </c>
      <c r="AZ45" s="319">
        <v>0</v>
      </c>
      <c r="BA45" s="319">
        <v>0</v>
      </c>
      <c r="BB45" s="319">
        <v>0</v>
      </c>
      <c r="BC45" s="319">
        <v>0</v>
      </c>
      <c r="BD45" s="319">
        <v>0</v>
      </c>
      <c r="BE45" s="319">
        <v>0</v>
      </c>
      <c r="BF45" s="319">
        <v>0</v>
      </c>
      <c r="BG45" s="319">
        <v>0</v>
      </c>
      <c r="BH45" s="319">
        <v>0</v>
      </c>
      <c r="BI45" s="319">
        <v>0</v>
      </c>
      <c r="BJ45" s="354">
        <v>0</v>
      </c>
      <c r="BK45" s="354">
        <v>0.59</v>
      </c>
      <c r="BL45" s="281"/>
    </row>
    <row r="46" spans="1:64" ht="20.100000000000001" customHeight="1" x14ac:dyDescent="0.2">
      <c r="A46" s="378"/>
      <c r="B46" s="352" t="s">
        <v>174</v>
      </c>
      <c r="C46" s="353" t="s">
        <v>131</v>
      </c>
      <c r="D46" s="202">
        <v>0.3</v>
      </c>
      <c r="E46" s="319">
        <v>0.21000000000000002</v>
      </c>
      <c r="F46" s="320">
        <v>0</v>
      </c>
      <c r="G46" s="319">
        <v>0</v>
      </c>
      <c r="H46" s="319">
        <v>0</v>
      </c>
      <c r="I46" s="319">
        <v>0</v>
      </c>
      <c r="J46" s="319">
        <v>0</v>
      </c>
      <c r="K46" s="319">
        <v>0</v>
      </c>
      <c r="L46" s="319">
        <v>0</v>
      </c>
      <c r="M46" s="319">
        <v>0</v>
      </c>
      <c r="N46" s="319">
        <v>0</v>
      </c>
      <c r="O46" s="319">
        <v>0</v>
      </c>
      <c r="P46" s="319">
        <v>0</v>
      </c>
      <c r="Q46" s="319">
        <v>0</v>
      </c>
      <c r="R46" s="202">
        <v>0.21000000000000002</v>
      </c>
      <c r="S46" s="319">
        <v>0</v>
      </c>
      <c r="T46" s="319">
        <v>0</v>
      </c>
      <c r="U46" s="319">
        <v>0</v>
      </c>
      <c r="V46" s="319">
        <v>0</v>
      </c>
      <c r="W46" s="319">
        <v>0</v>
      </c>
      <c r="X46" s="319">
        <v>0</v>
      </c>
      <c r="Y46" s="319">
        <v>0</v>
      </c>
      <c r="Z46" s="319">
        <v>0</v>
      </c>
      <c r="AA46" s="319">
        <v>0</v>
      </c>
      <c r="AB46" s="202">
        <v>0.14000000000000001</v>
      </c>
      <c r="AC46" s="319">
        <v>0</v>
      </c>
      <c r="AD46" s="319">
        <v>0</v>
      </c>
      <c r="AE46" s="319">
        <v>0</v>
      </c>
      <c r="AF46" s="319">
        <v>0</v>
      </c>
      <c r="AG46" s="319">
        <v>0</v>
      </c>
      <c r="AH46" s="319">
        <v>0</v>
      </c>
      <c r="AI46" s="319">
        <v>0</v>
      </c>
      <c r="AJ46" s="319">
        <v>0</v>
      </c>
      <c r="AK46" s="319">
        <v>0</v>
      </c>
      <c r="AL46" s="319">
        <v>0</v>
      </c>
      <c r="AM46" s="319">
        <v>0</v>
      </c>
      <c r="AN46" s="319">
        <v>0</v>
      </c>
      <c r="AO46" s="319">
        <v>0.14000000000000001</v>
      </c>
      <c r="AP46" s="319">
        <v>0</v>
      </c>
      <c r="AQ46" s="319">
        <v>0</v>
      </c>
      <c r="AR46" s="319">
        <v>0</v>
      </c>
      <c r="AS46" s="319">
        <v>0</v>
      </c>
      <c r="AT46" s="319">
        <v>0</v>
      </c>
      <c r="AU46" s="319">
        <v>0</v>
      </c>
      <c r="AV46" s="319">
        <v>7.0000000000000007E-2</v>
      </c>
      <c r="AW46" s="319">
        <v>0</v>
      </c>
      <c r="AX46" s="319">
        <v>0</v>
      </c>
      <c r="AY46" s="319">
        <v>0</v>
      </c>
      <c r="AZ46" s="319">
        <v>0</v>
      </c>
      <c r="BA46" s="319">
        <v>0</v>
      </c>
      <c r="BB46" s="319">
        <v>0</v>
      </c>
      <c r="BC46" s="319">
        <v>0</v>
      </c>
      <c r="BD46" s="319">
        <v>0</v>
      </c>
      <c r="BE46" s="319">
        <v>0</v>
      </c>
      <c r="BF46" s="319">
        <v>0</v>
      </c>
      <c r="BG46" s="319">
        <v>0</v>
      </c>
      <c r="BH46" s="319">
        <v>0</v>
      </c>
      <c r="BI46" s="319">
        <v>0</v>
      </c>
      <c r="BJ46" s="354">
        <v>0.21000000000000002</v>
      </c>
      <c r="BK46" s="354">
        <v>0.51</v>
      </c>
      <c r="BL46" s="281"/>
    </row>
    <row r="47" spans="1:64" ht="20.100000000000001" customHeight="1" x14ac:dyDescent="0.2">
      <c r="A47" s="375" t="s">
        <v>138</v>
      </c>
      <c r="B47" s="341" t="s">
        <v>133</v>
      </c>
      <c r="C47" s="340" t="s">
        <v>134</v>
      </c>
      <c r="D47" s="202">
        <v>45.96</v>
      </c>
      <c r="E47" s="202">
        <v>0</v>
      </c>
      <c r="F47" s="320">
        <v>0</v>
      </c>
      <c r="G47" s="202">
        <v>0</v>
      </c>
      <c r="H47" s="202">
        <v>0</v>
      </c>
      <c r="I47" s="202">
        <v>0</v>
      </c>
      <c r="J47" s="202">
        <v>0</v>
      </c>
      <c r="K47" s="202">
        <v>0</v>
      </c>
      <c r="L47" s="202">
        <v>0</v>
      </c>
      <c r="M47" s="202">
        <v>0</v>
      </c>
      <c r="N47" s="202">
        <v>0</v>
      </c>
      <c r="O47" s="202">
        <v>0</v>
      </c>
      <c r="P47" s="202">
        <v>0</v>
      </c>
      <c r="Q47" s="202">
        <v>0</v>
      </c>
      <c r="R47" s="202">
        <v>0</v>
      </c>
      <c r="S47" s="202">
        <v>0</v>
      </c>
      <c r="T47" s="202">
        <v>0</v>
      </c>
      <c r="U47" s="202">
        <v>0</v>
      </c>
      <c r="V47" s="202">
        <v>0</v>
      </c>
      <c r="W47" s="202">
        <v>0</v>
      </c>
      <c r="X47" s="202">
        <v>0</v>
      </c>
      <c r="Y47" s="202">
        <v>0</v>
      </c>
      <c r="Z47" s="202">
        <v>0</v>
      </c>
      <c r="AA47" s="202">
        <v>0</v>
      </c>
      <c r="AB47" s="202">
        <v>0</v>
      </c>
      <c r="AC47" s="319">
        <v>0</v>
      </c>
      <c r="AD47" s="319">
        <v>0</v>
      </c>
      <c r="AE47" s="319">
        <v>0</v>
      </c>
      <c r="AF47" s="319">
        <v>0</v>
      </c>
      <c r="AG47" s="319">
        <v>0</v>
      </c>
      <c r="AH47" s="319">
        <v>0</v>
      </c>
      <c r="AI47" s="319">
        <v>0</v>
      </c>
      <c r="AJ47" s="319">
        <v>0</v>
      </c>
      <c r="AK47" s="319">
        <v>0</v>
      </c>
      <c r="AL47" s="202">
        <v>0</v>
      </c>
      <c r="AM47" s="202">
        <v>0</v>
      </c>
      <c r="AN47" s="202">
        <v>0</v>
      </c>
      <c r="AO47" s="202">
        <v>0</v>
      </c>
      <c r="AP47" s="319">
        <v>0</v>
      </c>
      <c r="AQ47" s="319">
        <v>0</v>
      </c>
      <c r="AR47" s="319">
        <v>0</v>
      </c>
      <c r="AS47" s="202">
        <v>0</v>
      </c>
      <c r="AT47" s="202">
        <v>0</v>
      </c>
      <c r="AU47" s="202">
        <v>0</v>
      </c>
      <c r="AV47" s="202">
        <v>0</v>
      </c>
      <c r="AW47" s="202">
        <v>0</v>
      </c>
      <c r="AX47" s="202">
        <v>0</v>
      </c>
      <c r="AY47" s="202">
        <v>0</v>
      </c>
      <c r="AZ47" s="202">
        <v>0</v>
      </c>
      <c r="BA47" s="202">
        <v>0</v>
      </c>
      <c r="BB47" s="202">
        <v>0</v>
      </c>
      <c r="BC47" s="202">
        <v>0</v>
      </c>
      <c r="BD47" s="202">
        <v>0</v>
      </c>
      <c r="BE47" s="202">
        <v>0</v>
      </c>
      <c r="BF47" s="202">
        <v>0</v>
      </c>
      <c r="BG47" s="319">
        <v>0</v>
      </c>
      <c r="BH47" s="319">
        <v>0</v>
      </c>
      <c r="BI47" s="319">
        <v>0</v>
      </c>
      <c r="BJ47" s="321">
        <v>0</v>
      </c>
      <c r="BK47" s="321">
        <v>45.96</v>
      </c>
    </row>
    <row r="48" spans="1:64" ht="20.100000000000001" customHeight="1" x14ac:dyDescent="0.2">
      <c r="A48" s="375" t="s">
        <v>1285</v>
      </c>
      <c r="B48" s="341" t="s">
        <v>136</v>
      </c>
      <c r="C48" s="340" t="s">
        <v>137</v>
      </c>
      <c r="D48" s="202">
        <v>0.12</v>
      </c>
      <c r="E48" s="202">
        <v>0</v>
      </c>
      <c r="F48" s="320">
        <v>0</v>
      </c>
      <c r="G48" s="202">
        <v>0</v>
      </c>
      <c r="H48" s="202">
        <v>0</v>
      </c>
      <c r="I48" s="202">
        <v>0</v>
      </c>
      <c r="J48" s="202">
        <v>0</v>
      </c>
      <c r="K48" s="202">
        <v>0</v>
      </c>
      <c r="L48" s="202">
        <v>0</v>
      </c>
      <c r="M48" s="202">
        <v>0</v>
      </c>
      <c r="N48" s="202">
        <v>0</v>
      </c>
      <c r="O48" s="202">
        <v>0</v>
      </c>
      <c r="P48" s="202">
        <v>0</v>
      </c>
      <c r="Q48" s="202">
        <v>0</v>
      </c>
      <c r="R48" s="202">
        <v>0</v>
      </c>
      <c r="S48" s="202">
        <v>0</v>
      </c>
      <c r="T48" s="202">
        <v>0</v>
      </c>
      <c r="U48" s="202">
        <v>0</v>
      </c>
      <c r="V48" s="202">
        <v>0</v>
      </c>
      <c r="W48" s="202">
        <v>0</v>
      </c>
      <c r="X48" s="202">
        <v>0</v>
      </c>
      <c r="Y48" s="202">
        <v>0</v>
      </c>
      <c r="Z48" s="202">
        <v>0</v>
      </c>
      <c r="AA48" s="202">
        <v>0</v>
      </c>
      <c r="AB48" s="202">
        <v>0</v>
      </c>
      <c r="AC48" s="319">
        <v>0</v>
      </c>
      <c r="AD48" s="319">
        <v>0</v>
      </c>
      <c r="AE48" s="319">
        <v>0</v>
      </c>
      <c r="AF48" s="319">
        <v>0</v>
      </c>
      <c r="AG48" s="319">
        <v>0</v>
      </c>
      <c r="AH48" s="319">
        <v>0</v>
      </c>
      <c r="AI48" s="319">
        <v>0</v>
      </c>
      <c r="AJ48" s="319">
        <v>0</v>
      </c>
      <c r="AK48" s="319">
        <v>0</v>
      </c>
      <c r="AL48" s="202">
        <v>0</v>
      </c>
      <c r="AM48" s="202">
        <v>0</v>
      </c>
      <c r="AN48" s="202">
        <v>0</v>
      </c>
      <c r="AO48" s="202">
        <v>0</v>
      </c>
      <c r="AP48" s="319">
        <v>0</v>
      </c>
      <c r="AQ48" s="319">
        <v>0</v>
      </c>
      <c r="AR48" s="319">
        <v>0</v>
      </c>
      <c r="AS48" s="202">
        <v>0</v>
      </c>
      <c r="AT48" s="202">
        <v>0</v>
      </c>
      <c r="AU48" s="202">
        <v>0</v>
      </c>
      <c r="AV48" s="202">
        <v>0</v>
      </c>
      <c r="AW48" s="202">
        <v>0</v>
      </c>
      <c r="AX48" s="202">
        <v>0</v>
      </c>
      <c r="AY48" s="202">
        <v>0</v>
      </c>
      <c r="AZ48" s="202">
        <v>0</v>
      </c>
      <c r="BA48" s="202">
        <v>0</v>
      </c>
      <c r="BB48" s="202">
        <v>0</v>
      </c>
      <c r="BC48" s="202">
        <v>0</v>
      </c>
      <c r="BD48" s="202">
        <v>0</v>
      </c>
      <c r="BE48" s="202">
        <v>0</v>
      </c>
      <c r="BF48" s="202">
        <v>0</v>
      </c>
      <c r="BG48" s="319">
        <v>0</v>
      </c>
      <c r="BH48" s="319">
        <v>0</v>
      </c>
      <c r="BI48" s="319">
        <v>0</v>
      </c>
      <c r="BJ48" s="321">
        <v>0</v>
      </c>
      <c r="BK48" s="321">
        <v>0.12</v>
      </c>
    </row>
    <row r="49" spans="1:64" ht="20.100000000000001" customHeight="1" x14ac:dyDescent="0.2">
      <c r="A49" s="375" t="s">
        <v>1270</v>
      </c>
      <c r="B49" s="341" t="s">
        <v>139</v>
      </c>
      <c r="C49" s="340" t="s">
        <v>140</v>
      </c>
      <c r="D49" s="202">
        <v>1.92</v>
      </c>
      <c r="E49" s="202">
        <v>8.41</v>
      </c>
      <c r="F49" s="320">
        <v>5.8599999999999994</v>
      </c>
      <c r="G49" s="202">
        <v>0</v>
      </c>
      <c r="H49" s="202">
        <v>0</v>
      </c>
      <c r="I49" s="202">
        <v>0</v>
      </c>
      <c r="J49" s="202">
        <v>2.98</v>
      </c>
      <c r="K49" s="202">
        <v>2.54</v>
      </c>
      <c r="L49" s="202">
        <v>0</v>
      </c>
      <c r="M49" s="202">
        <v>0</v>
      </c>
      <c r="N49" s="202">
        <v>0</v>
      </c>
      <c r="O49" s="202">
        <v>0.33999999999999997</v>
      </c>
      <c r="P49" s="202">
        <v>0</v>
      </c>
      <c r="Q49" s="202">
        <v>0</v>
      </c>
      <c r="R49" s="202">
        <v>2.5499999999999998</v>
      </c>
      <c r="S49" s="202">
        <v>0.43</v>
      </c>
      <c r="T49" s="202">
        <v>0</v>
      </c>
      <c r="U49" s="202">
        <v>0</v>
      </c>
      <c r="V49" s="202">
        <v>0</v>
      </c>
      <c r="W49" s="202">
        <v>0</v>
      </c>
      <c r="X49" s="202">
        <v>0</v>
      </c>
      <c r="Y49" s="202">
        <v>0</v>
      </c>
      <c r="Z49" s="202">
        <v>0</v>
      </c>
      <c r="AA49" s="202">
        <v>0</v>
      </c>
      <c r="AB49" s="202">
        <v>0.78</v>
      </c>
      <c r="AC49" s="319">
        <v>0.43</v>
      </c>
      <c r="AD49" s="319">
        <v>0</v>
      </c>
      <c r="AE49" s="319">
        <v>0</v>
      </c>
      <c r="AF49" s="319">
        <v>0</v>
      </c>
      <c r="AG49" s="319">
        <v>0.35</v>
      </c>
      <c r="AH49" s="319">
        <v>0</v>
      </c>
      <c r="AI49" s="319">
        <v>0</v>
      </c>
      <c r="AJ49" s="319">
        <v>0</v>
      </c>
      <c r="AK49" s="319">
        <v>0</v>
      </c>
      <c r="AL49" s="202">
        <v>0</v>
      </c>
      <c r="AM49" s="202">
        <v>0</v>
      </c>
      <c r="AN49" s="202">
        <v>0</v>
      </c>
      <c r="AO49" s="202">
        <v>0</v>
      </c>
      <c r="AP49" s="319">
        <v>0</v>
      </c>
      <c r="AQ49" s="319">
        <v>0</v>
      </c>
      <c r="AR49" s="319">
        <v>0</v>
      </c>
      <c r="AS49" s="202">
        <v>0</v>
      </c>
      <c r="AT49" s="202">
        <v>0</v>
      </c>
      <c r="AU49" s="202">
        <v>0</v>
      </c>
      <c r="AV49" s="202">
        <v>1.1900000000000002</v>
      </c>
      <c r="AW49" s="202">
        <v>0</v>
      </c>
      <c r="AX49" s="202">
        <v>0</v>
      </c>
      <c r="AY49" s="202">
        <v>0</v>
      </c>
      <c r="AZ49" s="202">
        <v>0</v>
      </c>
      <c r="BA49" s="202">
        <v>0.15</v>
      </c>
      <c r="BB49" s="202">
        <v>0</v>
      </c>
      <c r="BC49" s="202">
        <v>0</v>
      </c>
      <c r="BD49" s="202">
        <v>0</v>
      </c>
      <c r="BE49" s="202">
        <v>0</v>
      </c>
      <c r="BF49" s="202">
        <v>0</v>
      </c>
      <c r="BG49" s="319">
        <v>0</v>
      </c>
      <c r="BH49" s="319">
        <v>0</v>
      </c>
      <c r="BI49" s="319">
        <v>0</v>
      </c>
      <c r="BJ49" s="321">
        <v>8.26</v>
      </c>
      <c r="BK49" s="321">
        <v>10.18</v>
      </c>
    </row>
    <row r="50" spans="1:64" ht="20.100000000000001" customHeight="1" x14ac:dyDescent="0.2">
      <c r="A50" s="375" t="s">
        <v>144</v>
      </c>
      <c r="B50" s="341" t="s">
        <v>142</v>
      </c>
      <c r="C50" s="340" t="s">
        <v>143</v>
      </c>
      <c r="D50" s="202">
        <v>0</v>
      </c>
      <c r="E50" s="202">
        <v>0</v>
      </c>
      <c r="F50" s="320">
        <v>0</v>
      </c>
      <c r="G50" s="202">
        <v>0</v>
      </c>
      <c r="H50" s="202">
        <v>0</v>
      </c>
      <c r="I50" s="202">
        <v>0</v>
      </c>
      <c r="J50" s="202">
        <v>0</v>
      </c>
      <c r="K50" s="202">
        <v>0</v>
      </c>
      <c r="L50" s="202">
        <v>0</v>
      </c>
      <c r="M50" s="202">
        <v>0</v>
      </c>
      <c r="N50" s="202">
        <v>0</v>
      </c>
      <c r="O50" s="202">
        <v>0</v>
      </c>
      <c r="P50" s="202">
        <v>0</v>
      </c>
      <c r="Q50" s="202">
        <v>0</v>
      </c>
      <c r="R50" s="202">
        <v>0</v>
      </c>
      <c r="S50" s="202">
        <v>0</v>
      </c>
      <c r="T50" s="202">
        <v>0</v>
      </c>
      <c r="U50" s="202">
        <v>0</v>
      </c>
      <c r="V50" s="202">
        <v>0</v>
      </c>
      <c r="W50" s="202">
        <v>0</v>
      </c>
      <c r="X50" s="202">
        <v>0</v>
      </c>
      <c r="Y50" s="202">
        <v>0</v>
      </c>
      <c r="Z50" s="202">
        <v>0</v>
      </c>
      <c r="AA50" s="202">
        <v>0</v>
      </c>
      <c r="AB50" s="202">
        <v>0</v>
      </c>
      <c r="AC50" s="319">
        <v>0</v>
      </c>
      <c r="AD50" s="319">
        <v>0</v>
      </c>
      <c r="AE50" s="319">
        <v>0</v>
      </c>
      <c r="AF50" s="319">
        <v>0</v>
      </c>
      <c r="AG50" s="319">
        <v>0</v>
      </c>
      <c r="AH50" s="319">
        <v>0</v>
      </c>
      <c r="AI50" s="319">
        <v>0</v>
      </c>
      <c r="AJ50" s="319">
        <v>0</v>
      </c>
      <c r="AK50" s="319">
        <v>0</v>
      </c>
      <c r="AL50" s="202">
        <v>0</v>
      </c>
      <c r="AM50" s="202">
        <v>0</v>
      </c>
      <c r="AN50" s="202">
        <v>0</v>
      </c>
      <c r="AO50" s="202">
        <v>0</v>
      </c>
      <c r="AP50" s="319">
        <v>0</v>
      </c>
      <c r="AQ50" s="319">
        <v>0</v>
      </c>
      <c r="AR50" s="319">
        <v>0</v>
      </c>
      <c r="AS50" s="202">
        <v>0</v>
      </c>
      <c r="AT50" s="202">
        <v>0</v>
      </c>
      <c r="AU50" s="202">
        <v>0</v>
      </c>
      <c r="AV50" s="202">
        <v>0</v>
      </c>
      <c r="AW50" s="202">
        <v>0</v>
      </c>
      <c r="AX50" s="202">
        <v>0</v>
      </c>
      <c r="AY50" s="202">
        <v>0</v>
      </c>
      <c r="AZ50" s="202">
        <v>0</v>
      </c>
      <c r="BA50" s="202">
        <v>0</v>
      </c>
      <c r="BB50" s="202">
        <v>0</v>
      </c>
      <c r="BC50" s="202">
        <v>0</v>
      </c>
      <c r="BD50" s="202">
        <v>0</v>
      </c>
      <c r="BE50" s="202">
        <v>0</v>
      </c>
      <c r="BF50" s="202">
        <v>0</v>
      </c>
      <c r="BG50" s="319">
        <v>0</v>
      </c>
      <c r="BH50" s="319">
        <v>0</v>
      </c>
      <c r="BI50" s="319">
        <v>0</v>
      </c>
      <c r="BJ50" s="321">
        <v>0</v>
      </c>
      <c r="BK50" s="321">
        <v>0</v>
      </c>
    </row>
    <row r="51" spans="1:64" ht="20.100000000000001" customHeight="1" x14ac:dyDescent="0.2">
      <c r="A51" s="375" t="s">
        <v>147</v>
      </c>
      <c r="B51" s="341" t="s">
        <v>145</v>
      </c>
      <c r="C51" s="340" t="s">
        <v>146</v>
      </c>
      <c r="D51" s="202">
        <v>115.79</v>
      </c>
      <c r="E51" s="202">
        <v>70.080000000000013</v>
      </c>
      <c r="F51" s="320">
        <v>41.550000000000004</v>
      </c>
      <c r="G51" s="202">
        <v>0.74</v>
      </c>
      <c r="H51" s="202">
        <v>0</v>
      </c>
      <c r="I51" s="202">
        <v>0.74</v>
      </c>
      <c r="J51" s="202">
        <v>5.03</v>
      </c>
      <c r="K51" s="202">
        <v>35.46</v>
      </c>
      <c r="L51" s="202">
        <v>0</v>
      </c>
      <c r="M51" s="202">
        <v>0</v>
      </c>
      <c r="N51" s="202">
        <v>0</v>
      </c>
      <c r="O51" s="202">
        <v>0.32</v>
      </c>
      <c r="P51" s="202">
        <v>0</v>
      </c>
      <c r="Q51" s="202">
        <v>0</v>
      </c>
      <c r="R51" s="202">
        <v>28.53</v>
      </c>
      <c r="S51" s="202">
        <v>1.2</v>
      </c>
      <c r="T51" s="202">
        <v>0</v>
      </c>
      <c r="U51" s="202">
        <v>0</v>
      </c>
      <c r="V51" s="202">
        <v>0</v>
      </c>
      <c r="W51" s="202">
        <v>0</v>
      </c>
      <c r="X51" s="202">
        <v>0</v>
      </c>
      <c r="Y51" s="202">
        <v>0</v>
      </c>
      <c r="Z51" s="202">
        <v>0</v>
      </c>
      <c r="AA51" s="202">
        <v>0</v>
      </c>
      <c r="AB51" s="202">
        <v>2.1500000000000004</v>
      </c>
      <c r="AC51" s="319">
        <v>1.1100000000000001</v>
      </c>
      <c r="AD51" s="319">
        <v>0</v>
      </c>
      <c r="AE51" s="319">
        <v>0</v>
      </c>
      <c r="AF51" s="319">
        <v>0</v>
      </c>
      <c r="AG51" s="319">
        <v>0</v>
      </c>
      <c r="AH51" s="319">
        <v>0</v>
      </c>
      <c r="AI51" s="319">
        <v>0</v>
      </c>
      <c r="AJ51" s="319">
        <v>0</v>
      </c>
      <c r="AK51" s="319">
        <v>0</v>
      </c>
      <c r="AL51" s="202">
        <v>0</v>
      </c>
      <c r="AM51" s="202">
        <v>0</v>
      </c>
      <c r="AN51" s="202">
        <v>0</v>
      </c>
      <c r="AO51" s="202">
        <v>1.04</v>
      </c>
      <c r="AP51" s="319">
        <v>0</v>
      </c>
      <c r="AQ51" s="319">
        <v>0</v>
      </c>
      <c r="AR51" s="319">
        <v>0</v>
      </c>
      <c r="AS51" s="202">
        <v>0</v>
      </c>
      <c r="AT51" s="202">
        <v>0</v>
      </c>
      <c r="AU51" s="202">
        <v>0</v>
      </c>
      <c r="AV51" s="202">
        <v>25.18</v>
      </c>
      <c r="AW51" s="202">
        <v>0</v>
      </c>
      <c r="AX51" s="202">
        <v>0</v>
      </c>
      <c r="AY51" s="202">
        <v>0</v>
      </c>
      <c r="AZ51" s="202">
        <v>0</v>
      </c>
      <c r="BA51" s="202">
        <v>0</v>
      </c>
      <c r="BB51" s="202">
        <v>0</v>
      </c>
      <c r="BC51" s="202">
        <v>0</v>
      </c>
      <c r="BD51" s="202">
        <v>0</v>
      </c>
      <c r="BE51" s="202">
        <v>0</v>
      </c>
      <c r="BF51" s="202">
        <v>0</v>
      </c>
      <c r="BG51" s="319">
        <v>0</v>
      </c>
      <c r="BH51" s="319">
        <v>0</v>
      </c>
      <c r="BI51" s="319">
        <v>0</v>
      </c>
      <c r="BJ51" s="321">
        <v>33.260000000000012</v>
      </c>
      <c r="BK51" s="321">
        <v>149.05000000000001</v>
      </c>
    </row>
    <row r="52" spans="1:64" ht="20.100000000000001" customHeight="1" x14ac:dyDescent="0.2">
      <c r="A52" s="375" t="s">
        <v>150</v>
      </c>
      <c r="B52" s="341" t="s">
        <v>148</v>
      </c>
      <c r="C52" s="340" t="s">
        <v>149</v>
      </c>
      <c r="D52" s="202">
        <v>1.62</v>
      </c>
      <c r="E52" s="202">
        <v>0</v>
      </c>
      <c r="F52" s="320">
        <v>0</v>
      </c>
      <c r="G52" s="202">
        <v>0</v>
      </c>
      <c r="H52" s="202">
        <v>0</v>
      </c>
      <c r="I52" s="202">
        <v>0</v>
      </c>
      <c r="J52" s="202">
        <v>0</v>
      </c>
      <c r="K52" s="202">
        <v>0</v>
      </c>
      <c r="L52" s="202">
        <v>0</v>
      </c>
      <c r="M52" s="202">
        <v>0</v>
      </c>
      <c r="N52" s="202">
        <v>0</v>
      </c>
      <c r="O52" s="202">
        <v>0</v>
      </c>
      <c r="P52" s="202">
        <v>0</v>
      </c>
      <c r="Q52" s="202">
        <v>0</v>
      </c>
      <c r="R52" s="202">
        <v>0</v>
      </c>
      <c r="S52" s="202">
        <v>0</v>
      </c>
      <c r="T52" s="202">
        <v>0</v>
      </c>
      <c r="U52" s="202">
        <v>0</v>
      </c>
      <c r="V52" s="202">
        <v>0</v>
      </c>
      <c r="W52" s="202">
        <v>0</v>
      </c>
      <c r="X52" s="202">
        <v>0</v>
      </c>
      <c r="Y52" s="202">
        <v>0</v>
      </c>
      <c r="Z52" s="202">
        <v>0</v>
      </c>
      <c r="AA52" s="202">
        <v>0</v>
      </c>
      <c r="AB52" s="202">
        <v>0</v>
      </c>
      <c r="AC52" s="319">
        <v>0</v>
      </c>
      <c r="AD52" s="319">
        <v>0</v>
      </c>
      <c r="AE52" s="319">
        <v>0</v>
      </c>
      <c r="AF52" s="319">
        <v>0</v>
      </c>
      <c r="AG52" s="319">
        <v>0</v>
      </c>
      <c r="AH52" s="319">
        <v>0</v>
      </c>
      <c r="AI52" s="319">
        <v>0</v>
      </c>
      <c r="AJ52" s="319">
        <v>0</v>
      </c>
      <c r="AK52" s="319">
        <v>0</v>
      </c>
      <c r="AL52" s="202">
        <v>0</v>
      </c>
      <c r="AM52" s="202">
        <v>0</v>
      </c>
      <c r="AN52" s="202">
        <v>0</v>
      </c>
      <c r="AO52" s="202">
        <v>0</v>
      </c>
      <c r="AP52" s="319">
        <v>0</v>
      </c>
      <c r="AQ52" s="319">
        <v>0</v>
      </c>
      <c r="AR52" s="319">
        <v>0</v>
      </c>
      <c r="AS52" s="202">
        <v>0</v>
      </c>
      <c r="AT52" s="202">
        <v>0</v>
      </c>
      <c r="AU52" s="202">
        <v>0</v>
      </c>
      <c r="AV52" s="202">
        <v>0</v>
      </c>
      <c r="AW52" s="202">
        <v>0</v>
      </c>
      <c r="AX52" s="202">
        <v>0</v>
      </c>
      <c r="AY52" s="202">
        <v>0</v>
      </c>
      <c r="AZ52" s="202">
        <v>0</v>
      </c>
      <c r="BA52" s="202">
        <v>0</v>
      </c>
      <c r="BB52" s="202">
        <v>0</v>
      </c>
      <c r="BC52" s="202">
        <v>0</v>
      </c>
      <c r="BD52" s="202">
        <v>0</v>
      </c>
      <c r="BE52" s="202">
        <v>0</v>
      </c>
      <c r="BF52" s="202">
        <v>0</v>
      </c>
      <c r="BG52" s="319">
        <v>0</v>
      </c>
      <c r="BH52" s="319">
        <v>0</v>
      </c>
      <c r="BI52" s="319">
        <v>0</v>
      </c>
      <c r="BJ52" s="321">
        <v>0</v>
      </c>
      <c r="BK52" s="321">
        <v>1.62</v>
      </c>
    </row>
    <row r="53" spans="1:64" ht="20.100000000000001" customHeight="1" x14ac:dyDescent="0.2">
      <c r="A53" s="375" t="s">
        <v>153</v>
      </c>
      <c r="B53" s="341" t="s">
        <v>151</v>
      </c>
      <c r="C53" s="340" t="s">
        <v>152</v>
      </c>
      <c r="D53" s="202">
        <v>0</v>
      </c>
      <c r="E53" s="202">
        <v>0</v>
      </c>
      <c r="F53" s="320">
        <v>0</v>
      </c>
      <c r="G53" s="202">
        <v>0</v>
      </c>
      <c r="H53" s="202">
        <v>0</v>
      </c>
      <c r="I53" s="202">
        <v>0</v>
      </c>
      <c r="J53" s="202">
        <v>0</v>
      </c>
      <c r="K53" s="202">
        <v>0</v>
      </c>
      <c r="L53" s="202">
        <v>0</v>
      </c>
      <c r="M53" s="202">
        <v>0</v>
      </c>
      <c r="N53" s="202">
        <v>0</v>
      </c>
      <c r="O53" s="202">
        <v>0</v>
      </c>
      <c r="P53" s="202">
        <v>0</v>
      </c>
      <c r="Q53" s="202">
        <v>0</v>
      </c>
      <c r="R53" s="202">
        <v>0</v>
      </c>
      <c r="S53" s="202">
        <v>0</v>
      </c>
      <c r="T53" s="202">
        <v>0</v>
      </c>
      <c r="U53" s="202">
        <v>0</v>
      </c>
      <c r="V53" s="202">
        <v>0</v>
      </c>
      <c r="W53" s="202">
        <v>0</v>
      </c>
      <c r="X53" s="202">
        <v>0</v>
      </c>
      <c r="Y53" s="202">
        <v>0</v>
      </c>
      <c r="Z53" s="202">
        <v>0</v>
      </c>
      <c r="AA53" s="202">
        <v>0</v>
      </c>
      <c r="AB53" s="202">
        <v>0</v>
      </c>
      <c r="AC53" s="319">
        <v>0</v>
      </c>
      <c r="AD53" s="319">
        <v>0</v>
      </c>
      <c r="AE53" s="319">
        <v>0</v>
      </c>
      <c r="AF53" s="319">
        <v>0</v>
      </c>
      <c r="AG53" s="319">
        <v>0</v>
      </c>
      <c r="AH53" s="319">
        <v>0</v>
      </c>
      <c r="AI53" s="319">
        <v>0</v>
      </c>
      <c r="AJ53" s="319">
        <v>0</v>
      </c>
      <c r="AK53" s="319">
        <v>0</v>
      </c>
      <c r="AL53" s="202">
        <v>0</v>
      </c>
      <c r="AM53" s="202">
        <v>0</v>
      </c>
      <c r="AN53" s="202">
        <v>0</v>
      </c>
      <c r="AO53" s="202">
        <v>0</v>
      </c>
      <c r="AP53" s="319">
        <v>0</v>
      </c>
      <c r="AQ53" s="319">
        <v>0</v>
      </c>
      <c r="AR53" s="319">
        <v>0</v>
      </c>
      <c r="AS53" s="202">
        <v>0</v>
      </c>
      <c r="AT53" s="202">
        <v>0</v>
      </c>
      <c r="AU53" s="202">
        <v>0</v>
      </c>
      <c r="AV53" s="202">
        <v>0</v>
      </c>
      <c r="AW53" s="202">
        <v>0</v>
      </c>
      <c r="AX53" s="202">
        <v>0</v>
      </c>
      <c r="AY53" s="202">
        <v>0</v>
      </c>
      <c r="AZ53" s="202">
        <v>0</v>
      </c>
      <c r="BA53" s="202">
        <v>0</v>
      </c>
      <c r="BB53" s="202">
        <v>0</v>
      </c>
      <c r="BC53" s="202">
        <v>0</v>
      </c>
      <c r="BD53" s="202">
        <v>0</v>
      </c>
      <c r="BE53" s="202">
        <v>0</v>
      </c>
      <c r="BF53" s="202">
        <v>0</v>
      </c>
      <c r="BG53" s="319">
        <v>0</v>
      </c>
      <c r="BH53" s="319">
        <v>0</v>
      </c>
      <c r="BI53" s="319">
        <v>0</v>
      </c>
      <c r="BJ53" s="321">
        <v>0</v>
      </c>
      <c r="BK53" s="321">
        <v>0</v>
      </c>
    </row>
    <row r="54" spans="1:64" ht="20.100000000000001" customHeight="1" x14ac:dyDescent="0.2">
      <c r="A54" s="375" t="s">
        <v>158</v>
      </c>
      <c r="B54" s="341" t="s">
        <v>154</v>
      </c>
      <c r="C54" s="340" t="s">
        <v>155</v>
      </c>
      <c r="D54" s="202">
        <v>0</v>
      </c>
      <c r="E54" s="202">
        <v>0</v>
      </c>
      <c r="F54" s="320">
        <v>0</v>
      </c>
      <c r="G54" s="202">
        <v>0</v>
      </c>
      <c r="H54" s="202">
        <v>0</v>
      </c>
      <c r="I54" s="202">
        <v>0</v>
      </c>
      <c r="J54" s="202">
        <v>0</v>
      </c>
      <c r="K54" s="202">
        <v>0</v>
      </c>
      <c r="L54" s="202">
        <v>0</v>
      </c>
      <c r="M54" s="202">
        <v>0</v>
      </c>
      <c r="N54" s="202">
        <v>0</v>
      </c>
      <c r="O54" s="202">
        <v>0</v>
      </c>
      <c r="P54" s="202">
        <v>0</v>
      </c>
      <c r="Q54" s="202">
        <v>0</v>
      </c>
      <c r="R54" s="202">
        <v>0</v>
      </c>
      <c r="S54" s="202">
        <v>0</v>
      </c>
      <c r="T54" s="202">
        <v>0</v>
      </c>
      <c r="U54" s="202">
        <v>0</v>
      </c>
      <c r="V54" s="202">
        <v>0</v>
      </c>
      <c r="W54" s="202">
        <v>0</v>
      </c>
      <c r="X54" s="202">
        <v>0</v>
      </c>
      <c r="Y54" s="202">
        <v>0</v>
      </c>
      <c r="Z54" s="202">
        <v>0</v>
      </c>
      <c r="AA54" s="202">
        <v>0</v>
      </c>
      <c r="AB54" s="202">
        <v>0</v>
      </c>
      <c r="AC54" s="319">
        <v>0</v>
      </c>
      <c r="AD54" s="319">
        <v>0</v>
      </c>
      <c r="AE54" s="319">
        <v>0</v>
      </c>
      <c r="AF54" s="319">
        <v>0</v>
      </c>
      <c r="AG54" s="319">
        <v>0</v>
      </c>
      <c r="AH54" s="319">
        <v>0</v>
      </c>
      <c r="AI54" s="319">
        <v>0</v>
      </c>
      <c r="AJ54" s="319">
        <v>0</v>
      </c>
      <c r="AK54" s="319">
        <v>0</v>
      </c>
      <c r="AL54" s="202">
        <v>0</v>
      </c>
      <c r="AM54" s="202">
        <v>0</v>
      </c>
      <c r="AN54" s="202">
        <v>0</v>
      </c>
      <c r="AO54" s="202">
        <v>0</v>
      </c>
      <c r="AP54" s="319">
        <v>0</v>
      </c>
      <c r="AQ54" s="319">
        <v>0</v>
      </c>
      <c r="AR54" s="319">
        <v>0</v>
      </c>
      <c r="AS54" s="202">
        <v>0</v>
      </c>
      <c r="AT54" s="202">
        <v>0</v>
      </c>
      <c r="AU54" s="202">
        <v>0</v>
      </c>
      <c r="AV54" s="202">
        <v>0</v>
      </c>
      <c r="AW54" s="202">
        <v>0</v>
      </c>
      <c r="AX54" s="202">
        <v>0</v>
      </c>
      <c r="AY54" s="202">
        <v>0</v>
      </c>
      <c r="AZ54" s="202">
        <v>0</v>
      </c>
      <c r="BA54" s="202">
        <v>0</v>
      </c>
      <c r="BB54" s="202">
        <v>0</v>
      </c>
      <c r="BC54" s="202">
        <v>0</v>
      </c>
      <c r="BD54" s="202">
        <v>0</v>
      </c>
      <c r="BE54" s="202">
        <v>0</v>
      </c>
      <c r="BF54" s="202">
        <v>0</v>
      </c>
      <c r="BG54" s="319">
        <v>0</v>
      </c>
      <c r="BH54" s="319">
        <v>0</v>
      </c>
      <c r="BI54" s="319">
        <v>0</v>
      </c>
      <c r="BJ54" s="321">
        <v>0</v>
      </c>
      <c r="BK54" s="321">
        <v>0</v>
      </c>
    </row>
    <row r="55" spans="1:64" ht="20.100000000000001" customHeight="1" x14ac:dyDescent="0.2">
      <c r="A55" s="375" t="s">
        <v>1286</v>
      </c>
      <c r="B55" s="341" t="s">
        <v>156</v>
      </c>
      <c r="C55" s="340" t="s">
        <v>157</v>
      </c>
      <c r="D55" s="202">
        <v>2.17</v>
      </c>
      <c r="E55" s="202">
        <v>1.5300000000000002</v>
      </c>
      <c r="F55" s="320">
        <v>0</v>
      </c>
      <c r="G55" s="202">
        <v>0</v>
      </c>
      <c r="H55" s="202">
        <v>0</v>
      </c>
      <c r="I55" s="202">
        <v>0</v>
      </c>
      <c r="J55" s="202">
        <v>0</v>
      </c>
      <c r="K55" s="202">
        <v>0</v>
      </c>
      <c r="L55" s="202">
        <v>0</v>
      </c>
      <c r="M55" s="202">
        <v>0</v>
      </c>
      <c r="N55" s="202">
        <v>0</v>
      </c>
      <c r="O55" s="202">
        <v>0</v>
      </c>
      <c r="P55" s="202">
        <v>0</v>
      </c>
      <c r="Q55" s="202">
        <v>0</v>
      </c>
      <c r="R55" s="202">
        <v>1.5300000000000002</v>
      </c>
      <c r="S55" s="202">
        <v>0</v>
      </c>
      <c r="T55" s="202">
        <v>0</v>
      </c>
      <c r="U55" s="202">
        <v>0</v>
      </c>
      <c r="V55" s="202">
        <v>0</v>
      </c>
      <c r="W55" s="202">
        <v>0</v>
      </c>
      <c r="X55" s="202">
        <v>0</v>
      </c>
      <c r="Y55" s="202">
        <v>0</v>
      </c>
      <c r="Z55" s="202">
        <v>0</v>
      </c>
      <c r="AA55" s="202">
        <v>0</v>
      </c>
      <c r="AB55" s="202">
        <v>1.2000000000000002</v>
      </c>
      <c r="AC55" s="319">
        <v>0.06</v>
      </c>
      <c r="AD55" s="319">
        <v>0</v>
      </c>
      <c r="AE55" s="319">
        <v>0</v>
      </c>
      <c r="AF55" s="319">
        <v>0</v>
      </c>
      <c r="AG55" s="319">
        <v>0</v>
      </c>
      <c r="AH55" s="319">
        <v>0</v>
      </c>
      <c r="AI55" s="319">
        <v>0</v>
      </c>
      <c r="AJ55" s="319">
        <v>0</v>
      </c>
      <c r="AK55" s="319">
        <v>0</v>
      </c>
      <c r="AL55" s="202">
        <v>0</v>
      </c>
      <c r="AM55" s="202">
        <v>0</v>
      </c>
      <c r="AN55" s="202">
        <v>0</v>
      </c>
      <c r="AO55" s="202">
        <v>1.1400000000000001</v>
      </c>
      <c r="AP55" s="319">
        <v>0</v>
      </c>
      <c r="AQ55" s="319">
        <v>0</v>
      </c>
      <c r="AR55" s="319">
        <v>0</v>
      </c>
      <c r="AS55" s="202">
        <v>0</v>
      </c>
      <c r="AT55" s="202">
        <v>0</v>
      </c>
      <c r="AU55" s="202">
        <v>0</v>
      </c>
      <c r="AV55" s="202">
        <v>0.33</v>
      </c>
      <c r="AW55" s="202">
        <v>0</v>
      </c>
      <c r="AX55" s="202">
        <v>0</v>
      </c>
      <c r="AY55" s="202">
        <v>0</v>
      </c>
      <c r="AZ55" s="202">
        <v>0</v>
      </c>
      <c r="BA55" s="202">
        <v>0</v>
      </c>
      <c r="BB55" s="202">
        <v>0</v>
      </c>
      <c r="BC55" s="202">
        <v>0</v>
      </c>
      <c r="BD55" s="202">
        <v>0</v>
      </c>
      <c r="BE55" s="202">
        <v>0</v>
      </c>
      <c r="BF55" s="202">
        <v>0</v>
      </c>
      <c r="BG55" s="319">
        <v>0</v>
      </c>
      <c r="BH55" s="319">
        <v>0</v>
      </c>
      <c r="BI55" s="319">
        <v>0</v>
      </c>
      <c r="BJ55" s="321">
        <v>1.5300000000000002</v>
      </c>
      <c r="BK55" s="321">
        <v>3.7</v>
      </c>
    </row>
    <row r="56" spans="1:64" ht="20.100000000000001" customHeight="1" x14ac:dyDescent="0.2">
      <c r="A56" s="375" t="s">
        <v>1269</v>
      </c>
      <c r="B56" s="341" t="s">
        <v>159</v>
      </c>
      <c r="C56" s="340" t="s">
        <v>160</v>
      </c>
      <c r="D56" s="202">
        <v>120.01</v>
      </c>
      <c r="E56" s="202">
        <v>0</v>
      </c>
      <c r="F56" s="320">
        <v>0</v>
      </c>
      <c r="G56" s="202">
        <v>0</v>
      </c>
      <c r="H56" s="202">
        <v>0</v>
      </c>
      <c r="I56" s="202">
        <v>0</v>
      </c>
      <c r="J56" s="202">
        <v>0</v>
      </c>
      <c r="K56" s="202">
        <v>0</v>
      </c>
      <c r="L56" s="202">
        <v>0</v>
      </c>
      <c r="M56" s="202">
        <v>0</v>
      </c>
      <c r="N56" s="202">
        <v>0</v>
      </c>
      <c r="O56" s="202">
        <v>0</v>
      </c>
      <c r="P56" s="202">
        <v>0</v>
      </c>
      <c r="Q56" s="202">
        <v>0</v>
      </c>
      <c r="R56" s="202">
        <v>0</v>
      </c>
      <c r="S56" s="202">
        <v>0</v>
      </c>
      <c r="T56" s="202">
        <v>0</v>
      </c>
      <c r="U56" s="202">
        <v>0</v>
      </c>
      <c r="V56" s="202">
        <v>0</v>
      </c>
      <c r="W56" s="202">
        <v>0</v>
      </c>
      <c r="X56" s="202">
        <v>0</v>
      </c>
      <c r="Y56" s="202">
        <v>0</v>
      </c>
      <c r="Z56" s="202">
        <v>0</v>
      </c>
      <c r="AA56" s="202">
        <v>0</v>
      </c>
      <c r="AB56" s="202">
        <v>0</v>
      </c>
      <c r="AC56" s="319">
        <v>0</v>
      </c>
      <c r="AD56" s="319">
        <v>0</v>
      </c>
      <c r="AE56" s="319">
        <v>0</v>
      </c>
      <c r="AF56" s="319">
        <v>0</v>
      </c>
      <c r="AG56" s="319">
        <v>0</v>
      </c>
      <c r="AH56" s="319">
        <v>0</v>
      </c>
      <c r="AI56" s="319">
        <v>0</v>
      </c>
      <c r="AJ56" s="319">
        <v>0</v>
      </c>
      <c r="AK56" s="319">
        <v>0</v>
      </c>
      <c r="AL56" s="202">
        <v>0</v>
      </c>
      <c r="AM56" s="202">
        <v>0</v>
      </c>
      <c r="AN56" s="202">
        <v>0</v>
      </c>
      <c r="AO56" s="202">
        <v>0</v>
      </c>
      <c r="AP56" s="319">
        <v>0</v>
      </c>
      <c r="AQ56" s="319">
        <v>0</v>
      </c>
      <c r="AR56" s="319">
        <v>0</v>
      </c>
      <c r="AS56" s="202">
        <v>0</v>
      </c>
      <c r="AT56" s="202">
        <v>0</v>
      </c>
      <c r="AU56" s="202">
        <v>0</v>
      </c>
      <c r="AV56" s="202">
        <v>0</v>
      </c>
      <c r="AW56" s="202">
        <v>0</v>
      </c>
      <c r="AX56" s="202">
        <v>0</v>
      </c>
      <c r="AY56" s="202">
        <v>0</v>
      </c>
      <c r="AZ56" s="202">
        <v>0</v>
      </c>
      <c r="BA56" s="202">
        <v>0</v>
      </c>
      <c r="BB56" s="202">
        <v>0</v>
      </c>
      <c r="BC56" s="202">
        <v>0</v>
      </c>
      <c r="BD56" s="202">
        <v>0</v>
      </c>
      <c r="BE56" s="202">
        <v>0</v>
      </c>
      <c r="BF56" s="202">
        <v>0</v>
      </c>
      <c r="BG56" s="319">
        <v>0</v>
      </c>
      <c r="BH56" s="319">
        <v>0</v>
      </c>
      <c r="BI56" s="319">
        <v>0</v>
      </c>
      <c r="BJ56" s="321">
        <v>0</v>
      </c>
      <c r="BK56" s="321">
        <v>120.01</v>
      </c>
    </row>
    <row r="57" spans="1:64" ht="20.100000000000001" customHeight="1" x14ac:dyDescent="0.2">
      <c r="A57" s="375" t="s">
        <v>523</v>
      </c>
      <c r="B57" s="341" t="s">
        <v>162</v>
      </c>
      <c r="C57" s="340" t="s">
        <v>163</v>
      </c>
      <c r="D57" s="202">
        <v>3.14</v>
      </c>
      <c r="E57" s="202">
        <v>1.22</v>
      </c>
      <c r="F57" s="320">
        <v>1.07</v>
      </c>
      <c r="G57" s="202">
        <v>0</v>
      </c>
      <c r="H57" s="202">
        <v>0</v>
      </c>
      <c r="I57" s="202">
        <v>0</v>
      </c>
      <c r="J57" s="202">
        <v>0.22</v>
      </c>
      <c r="K57" s="202">
        <v>0.21</v>
      </c>
      <c r="L57" s="202">
        <v>0</v>
      </c>
      <c r="M57" s="202">
        <v>0</v>
      </c>
      <c r="N57" s="202">
        <v>0</v>
      </c>
      <c r="O57" s="202">
        <v>0.64</v>
      </c>
      <c r="P57" s="202">
        <v>0</v>
      </c>
      <c r="Q57" s="202">
        <v>0</v>
      </c>
      <c r="R57" s="202">
        <v>0.15</v>
      </c>
      <c r="S57" s="202">
        <v>0</v>
      </c>
      <c r="T57" s="202">
        <v>0</v>
      </c>
      <c r="U57" s="202">
        <v>0</v>
      </c>
      <c r="V57" s="202">
        <v>0</v>
      </c>
      <c r="W57" s="202">
        <v>0</v>
      </c>
      <c r="X57" s="202">
        <v>0</v>
      </c>
      <c r="Y57" s="202">
        <v>0</v>
      </c>
      <c r="Z57" s="202">
        <v>0</v>
      </c>
      <c r="AA57" s="202">
        <v>0</v>
      </c>
      <c r="AB57" s="202">
        <v>0</v>
      </c>
      <c r="AC57" s="319">
        <v>0</v>
      </c>
      <c r="AD57" s="319">
        <v>0</v>
      </c>
      <c r="AE57" s="319">
        <v>0</v>
      </c>
      <c r="AF57" s="319">
        <v>0</v>
      </c>
      <c r="AG57" s="319">
        <v>0</v>
      </c>
      <c r="AH57" s="319">
        <v>0</v>
      </c>
      <c r="AI57" s="319">
        <v>0</v>
      </c>
      <c r="AJ57" s="319">
        <v>0</v>
      </c>
      <c r="AK57" s="319">
        <v>0</v>
      </c>
      <c r="AL57" s="202">
        <v>0</v>
      </c>
      <c r="AM57" s="202">
        <v>0</v>
      </c>
      <c r="AN57" s="202">
        <v>0</v>
      </c>
      <c r="AO57" s="202">
        <v>0</v>
      </c>
      <c r="AP57" s="319">
        <v>0</v>
      </c>
      <c r="AQ57" s="319">
        <v>0</v>
      </c>
      <c r="AR57" s="319">
        <v>0</v>
      </c>
      <c r="AS57" s="202">
        <v>0</v>
      </c>
      <c r="AT57" s="202">
        <v>0</v>
      </c>
      <c r="AU57" s="202">
        <v>0</v>
      </c>
      <c r="AV57" s="202">
        <v>0.15</v>
      </c>
      <c r="AW57" s="202">
        <v>0</v>
      </c>
      <c r="AX57" s="202">
        <v>0</v>
      </c>
      <c r="AY57" s="202">
        <v>0</v>
      </c>
      <c r="AZ57" s="202">
        <v>0</v>
      </c>
      <c r="BA57" s="202">
        <v>0</v>
      </c>
      <c r="BB57" s="202">
        <v>0</v>
      </c>
      <c r="BC57" s="202">
        <v>0</v>
      </c>
      <c r="BD57" s="202">
        <v>0</v>
      </c>
      <c r="BE57" s="202">
        <v>0</v>
      </c>
      <c r="BF57" s="202">
        <v>0</v>
      </c>
      <c r="BG57" s="319">
        <v>0</v>
      </c>
      <c r="BH57" s="319">
        <v>0</v>
      </c>
      <c r="BI57" s="319">
        <v>0</v>
      </c>
      <c r="BJ57" s="321">
        <v>1.22</v>
      </c>
      <c r="BK57" s="321">
        <v>4.3600000000000003</v>
      </c>
    </row>
    <row r="58" spans="1:64" ht="20.100000000000001" customHeight="1" x14ac:dyDescent="0.2">
      <c r="A58" s="375" t="s">
        <v>526</v>
      </c>
      <c r="B58" s="341" t="s">
        <v>164</v>
      </c>
      <c r="C58" s="340" t="s">
        <v>165</v>
      </c>
      <c r="D58" s="202">
        <v>0</v>
      </c>
      <c r="E58" s="202">
        <v>0</v>
      </c>
      <c r="F58" s="320">
        <v>0</v>
      </c>
      <c r="G58" s="202">
        <v>0</v>
      </c>
      <c r="H58" s="202">
        <v>0</v>
      </c>
      <c r="I58" s="202">
        <v>0</v>
      </c>
      <c r="J58" s="202">
        <v>0</v>
      </c>
      <c r="K58" s="202">
        <v>0</v>
      </c>
      <c r="L58" s="202">
        <v>0</v>
      </c>
      <c r="M58" s="202">
        <v>0</v>
      </c>
      <c r="N58" s="202">
        <v>0</v>
      </c>
      <c r="O58" s="202">
        <v>0</v>
      </c>
      <c r="P58" s="202">
        <v>0</v>
      </c>
      <c r="Q58" s="202">
        <v>0</v>
      </c>
      <c r="R58" s="202">
        <v>0</v>
      </c>
      <c r="S58" s="202">
        <v>0</v>
      </c>
      <c r="T58" s="202">
        <v>0</v>
      </c>
      <c r="U58" s="202">
        <v>0</v>
      </c>
      <c r="V58" s="202">
        <v>0</v>
      </c>
      <c r="W58" s="202">
        <v>0</v>
      </c>
      <c r="X58" s="202">
        <v>0</v>
      </c>
      <c r="Y58" s="202">
        <v>0</v>
      </c>
      <c r="Z58" s="202">
        <v>0</v>
      </c>
      <c r="AA58" s="202">
        <v>0</v>
      </c>
      <c r="AB58" s="202">
        <v>0</v>
      </c>
      <c r="AC58" s="319">
        <v>0</v>
      </c>
      <c r="AD58" s="319">
        <v>0</v>
      </c>
      <c r="AE58" s="319">
        <v>0</v>
      </c>
      <c r="AF58" s="319">
        <v>0</v>
      </c>
      <c r="AG58" s="319">
        <v>0</v>
      </c>
      <c r="AH58" s="319">
        <v>0</v>
      </c>
      <c r="AI58" s="319">
        <v>0</v>
      </c>
      <c r="AJ58" s="319">
        <v>0</v>
      </c>
      <c r="AK58" s="319">
        <v>0</v>
      </c>
      <c r="AL58" s="202">
        <v>0</v>
      </c>
      <c r="AM58" s="202">
        <v>0</v>
      </c>
      <c r="AN58" s="202">
        <v>0</v>
      </c>
      <c r="AO58" s="202">
        <v>0</v>
      </c>
      <c r="AP58" s="319">
        <v>0</v>
      </c>
      <c r="AQ58" s="319">
        <v>0</v>
      </c>
      <c r="AR58" s="319">
        <v>0</v>
      </c>
      <c r="AS58" s="202">
        <v>0</v>
      </c>
      <c r="AT58" s="202">
        <v>0</v>
      </c>
      <c r="AU58" s="202">
        <v>0</v>
      </c>
      <c r="AV58" s="202">
        <v>0</v>
      </c>
      <c r="AW58" s="202">
        <v>0</v>
      </c>
      <c r="AX58" s="202">
        <v>0</v>
      </c>
      <c r="AY58" s="202">
        <v>0</v>
      </c>
      <c r="AZ58" s="202">
        <v>0</v>
      </c>
      <c r="BA58" s="202">
        <v>0</v>
      </c>
      <c r="BB58" s="202">
        <v>0</v>
      </c>
      <c r="BC58" s="202">
        <v>0</v>
      </c>
      <c r="BD58" s="202">
        <v>0</v>
      </c>
      <c r="BE58" s="202">
        <v>0</v>
      </c>
      <c r="BF58" s="202">
        <v>0</v>
      </c>
      <c r="BG58" s="319">
        <v>0</v>
      </c>
      <c r="BH58" s="319">
        <v>0</v>
      </c>
      <c r="BI58" s="319">
        <v>0</v>
      </c>
      <c r="BJ58" s="321">
        <v>0</v>
      </c>
      <c r="BK58" s="321">
        <v>0</v>
      </c>
    </row>
    <row r="59" spans="1:64" ht="20.100000000000001" customHeight="1" x14ac:dyDescent="0.2">
      <c r="A59" s="376">
        <v>3</v>
      </c>
      <c r="B59" s="317" t="s">
        <v>166</v>
      </c>
      <c r="C59" s="316" t="s">
        <v>167</v>
      </c>
      <c r="D59" s="202">
        <v>0</v>
      </c>
      <c r="E59" s="320">
        <v>0</v>
      </c>
      <c r="F59" s="320">
        <v>0</v>
      </c>
      <c r="G59" s="320">
        <v>0</v>
      </c>
      <c r="H59" s="320">
        <v>0</v>
      </c>
      <c r="I59" s="320">
        <v>0</v>
      </c>
      <c r="J59" s="320">
        <v>0</v>
      </c>
      <c r="K59" s="320">
        <v>0</v>
      </c>
      <c r="L59" s="320">
        <v>0</v>
      </c>
      <c r="M59" s="320">
        <v>0</v>
      </c>
      <c r="N59" s="320">
        <v>0</v>
      </c>
      <c r="O59" s="320">
        <v>0</v>
      </c>
      <c r="P59" s="320">
        <v>0</v>
      </c>
      <c r="Q59" s="320">
        <v>0</v>
      </c>
      <c r="R59" s="202">
        <v>0</v>
      </c>
      <c r="S59" s="320">
        <v>0</v>
      </c>
      <c r="T59" s="320">
        <v>0</v>
      </c>
      <c r="U59" s="320">
        <v>0</v>
      </c>
      <c r="V59" s="320">
        <v>0</v>
      </c>
      <c r="W59" s="320">
        <v>0</v>
      </c>
      <c r="X59" s="320">
        <v>0</v>
      </c>
      <c r="Y59" s="320">
        <v>0</v>
      </c>
      <c r="Z59" s="320">
        <v>0</v>
      </c>
      <c r="AA59" s="320">
        <v>0</v>
      </c>
      <c r="AB59" s="202">
        <v>0</v>
      </c>
      <c r="AC59" s="338">
        <v>0</v>
      </c>
      <c r="AD59" s="338">
        <v>0</v>
      </c>
      <c r="AE59" s="338">
        <v>0</v>
      </c>
      <c r="AF59" s="338">
        <v>0</v>
      </c>
      <c r="AG59" s="338">
        <v>0</v>
      </c>
      <c r="AH59" s="338">
        <v>0</v>
      </c>
      <c r="AI59" s="338">
        <v>0</v>
      </c>
      <c r="AJ59" s="338">
        <v>0</v>
      </c>
      <c r="AK59" s="338">
        <v>0</v>
      </c>
      <c r="AL59" s="320">
        <v>0</v>
      </c>
      <c r="AM59" s="320">
        <v>0</v>
      </c>
      <c r="AN59" s="320">
        <v>0</v>
      </c>
      <c r="AO59" s="320">
        <v>0</v>
      </c>
      <c r="AP59" s="338">
        <v>0</v>
      </c>
      <c r="AQ59" s="338">
        <v>0</v>
      </c>
      <c r="AR59" s="338">
        <v>0</v>
      </c>
      <c r="AS59" s="320">
        <v>0</v>
      </c>
      <c r="AT59" s="320">
        <v>0</v>
      </c>
      <c r="AU59" s="320">
        <v>0</v>
      </c>
      <c r="AV59" s="320">
        <v>0</v>
      </c>
      <c r="AW59" s="320">
        <v>0</v>
      </c>
      <c r="AX59" s="320">
        <v>0</v>
      </c>
      <c r="AY59" s="320">
        <v>0</v>
      </c>
      <c r="AZ59" s="320">
        <v>0</v>
      </c>
      <c r="BA59" s="320">
        <v>0</v>
      </c>
      <c r="BB59" s="320">
        <v>0</v>
      </c>
      <c r="BC59" s="320">
        <v>0</v>
      </c>
      <c r="BD59" s="320">
        <v>0</v>
      </c>
      <c r="BE59" s="320">
        <v>0</v>
      </c>
      <c r="BF59" s="320">
        <v>0</v>
      </c>
      <c r="BG59" s="338">
        <v>0</v>
      </c>
      <c r="BH59" s="338">
        <v>0</v>
      </c>
      <c r="BI59" s="338">
        <v>0</v>
      </c>
      <c r="BJ59" s="339">
        <v>0</v>
      </c>
      <c r="BK59" s="339">
        <v>0</v>
      </c>
      <c r="BL59" s="288"/>
    </row>
    <row r="60" spans="1:64" ht="20.100000000000001" customHeight="1" x14ac:dyDescent="0.2">
      <c r="A60" s="379">
        <v>4</v>
      </c>
      <c r="B60" s="363" t="s">
        <v>168</v>
      </c>
      <c r="C60" s="362" t="s">
        <v>169</v>
      </c>
      <c r="D60" s="324">
        <v>580.70000000000005</v>
      </c>
      <c r="E60" s="361">
        <v>0</v>
      </c>
      <c r="F60" s="361">
        <v>0</v>
      </c>
      <c r="G60" s="361">
        <v>0</v>
      </c>
      <c r="H60" s="361">
        <v>0</v>
      </c>
      <c r="I60" s="361">
        <v>0</v>
      </c>
      <c r="J60" s="361">
        <v>0</v>
      </c>
      <c r="K60" s="361">
        <v>0</v>
      </c>
      <c r="L60" s="361">
        <v>0</v>
      </c>
      <c r="M60" s="361">
        <v>0</v>
      </c>
      <c r="N60" s="361">
        <v>0</v>
      </c>
      <c r="O60" s="361">
        <v>0</v>
      </c>
      <c r="P60" s="361">
        <v>0</v>
      </c>
      <c r="Q60" s="361">
        <v>0</v>
      </c>
      <c r="R60" s="324">
        <v>0</v>
      </c>
      <c r="S60" s="361">
        <v>0</v>
      </c>
      <c r="T60" s="361">
        <v>0</v>
      </c>
      <c r="U60" s="361">
        <v>0</v>
      </c>
      <c r="V60" s="361">
        <v>0</v>
      </c>
      <c r="W60" s="361">
        <v>0</v>
      </c>
      <c r="X60" s="361">
        <v>0</v>
      </c>
      <c r="Y60" s="361">
        <v>0</v>
      </c>
      <c r="Z60" s="361">
        <v>0</v>
      </c>
      <c r="AA60" s="361">
        <v>0</v>
      </c>
      <c r="AB60" s="324">
        <v>0</v>
      </c>
      <c r="AC60" s="361">
        <v>0</v>
      </c>
      <c r="AD60" s="361">
        <v>0</v>
      </c>
      <c r="AE60" s="361">
        <v>0</v>
      </c>
      <c r="AF60" s="361">
        <v>0</v>
      </c>
      <c r="AG60" s="361">
        <v>0</v>
      </c>
      <c r="AH60" s="361">
        <v>0</v>
      </c>
      <c r="AI60" s="361">
        <v>0</v>
      </c>
      <c r="AJ60" s="361">
        <v>0</v>
      </c>
      <c r="AK60" s="361">
        <v>0</v>
      </c>
      <c r="AL60" s="361">
        <v>0</v>
      </c>
      <c r="AM60" s="361">
        <v>0</v>
      </c>
      <c r="AN60" s="361">
        <v>0</v>
      </c>
      <c r="AO60" s="361">
        <v>0</v>
      </c>
      <c r="AP60" s="361">
        <v>0</v>
      </c>
      <c r="AQ60" s="361">
        <v>0</v>
      </c>
      <c r="AR60" s="361">
        <v>0</v>
      </c>
      <c r="AS60" s="361">
        <v>0</v>
      </c>
      <c r="AT60" s="361">
        <v>0</v>
      </c>
      <c r="AU60" s="361">
        <v>0</v>
      </c>
      <c r="AV60" s="361">
        <v>0</v>
      </c>
      <c r="AW60" s="361">
        <v>0</v>
      </c>
      <c r="AX60" s="361">
        <v>0</v>
      </c>
      <c r="AY60" s="361">
        <v>0</v>
      </c>
      <c r="AZ60" s="361">
        <v>0</v>
      </c>
      <c r="BA60" s="361">
        <v>0</v>
      </c>
      <c r="BB60" s="361">
        <v>0</v>
      </c>
      <c r="BC60" s="361">
        <v>0</v>
      </c>
      <c r="BD60" s="361">
        <v>0</v>
      </c>
      <c r="BE60" s="361">
        <v>0</v>
      </c>
      <c r="BF60" s="361">
        <v>0</v>
      </c>
      <c r="BG60" s="361">
        <v>0</v>
      </c>
      <c r="BH60" s="361">
        <v>0</v>
      </c>
      <c r="BI60" s="361">
        <v>0</v>
      </c>
      <c r="BJ60" s="364">
        <v>0</v>
      </c>
      <c r="BK60" s="364">
        <v>580.70000000000005</v>
      </c>
      <c r="BL60" s="281"/>
    </row>
    <row r="61" spans="1:64" ht="20.100000000000001" customHeight="1" x14ac:dyDescent="0.2">
      <c r="A61" s="1514" t="s">
        <v>1271</v>
      </c>
      <c r="B61" s="1514"/>
      <c r="C61" s="366"/>
      <c r="D61" s="367">
        <v>0</v>
      </c>
      <c r="E61" s="367"/>
      <c r="F61" s="368">
        <v>79.089999999999989</v>
      </c>
      <c r="G61" s="367">
        <v>0.74</v>
      </c>
      <c r="H61" s="367">
        <v>0</v>
      </c>
      <c r="I61" s="367">
        <v>0.74</v>
      </c>
      <c r="J61" s="367">
        <v>18.22</v>
      </c>
      <c r="K61" s="367">
        <v>56.07</v>
      </c>
      <c r="L61" s="367">
        <v>0</v>
      </c>
      <c r="M61" s="367">
        <v>0</v>
      </c>
      <c r="N61" s="367">
        <v>0</v>
      </c>
      <c r="O61" s="367">
        <v>4.0599999999999996</v>
      </c>
      <c r="P61" s="367">
        <v>0</v>
      </c>
      <c r="Q61" s="367">
        <v>0</v>
      </c>
      <c r="R61" s="367">
        <v>49.67</v>
      </c>
      <c r="S61" s="367">
        <v>3.21</v>
      </c>
      <c r="T61" s="367">
        <v>0</v>
      </c>
      <c r="U61" s="367">
        <v>0</v>
      </c>
      <c r="V61" s="367">
        <v>0</v>
      </c>
      <c r="W61" s="367">
        <v>0</v>
      </c>
      <c r="X61" s="367">
        <v>0.12</v>
      </c>
      <c r="Y61" s="367">
        <v>0</v>
      </c>
      <c r="Z61" s="367">
        <v>0</v>
      </c>
      <c r="AA61" s="367">
        <v>0</v>
      </c>
      <c r="AB61" s="367">
        <v>9.370000000000001</v>
      </c>
      <c r="AC61" s="369">
        <v>4.32</v>
      </c>
      <c r="AD61" s="369">
        <v>0</v>
      </c>
      <c r="AE61" s="369">
        <v>0.26</v>
      </c>
      <c r="AF61" s="369">
        <v>0</v>
      </c>
      <c r="AG61" s="369">
        <v>1.3</v>
      </c>
      <c r="AH61" s="369">
        <v>0</v>
      </c>
      <c r="AI61" s="369">
        <v>0</v>
      </c>
      <c r="AJ61" s="369">
        <v>0</v>
      </c>
      <c r="AK61" s="369">
        <v>0</v>
      </c>
      <c r="AL61" s="367">
        <v>0</v>
      </c>
      <c r="AM61" s="367">
        <v>0</v>
      </c>
      <c r="AN61" s="367">
        <v>0.15</v>
      </c>
      <c r="AO61" s="367">
        <v>3.34</v>
      </c>
      <c r="AP61" s="369">
        <v>0</v>
      </c>
      <c r="AQ61" s="369">
        <v>0</v>
      </c>
      <c r="AR61" s="369">
        <v>0</v>
      </c>
      <c r="AS61" s="367">
        <v>0</v>
      </c>
      <c r="AT61" s="367">
        <v>0</v>
      </c>
      <c r="AU61" s="367">
        <v>0</v>
      </c>
      <c r="AV61" s="367">
        <v>36.82</v>
      </c>
      <c r="AW61" s="367">
        <v>0</v>
      </c>
      <c r="AX61" s="367">
        <v>0</v>
      </c>
      <c r="AY61" s="367">
        <v>0</v>
      </c>
      <c r="AZ61" s="367">
        <v>0</v>
      </c>
      <c r="BA61" s="367">
        <v>0.15</v>
      </c>
      <c r="BB61" s="367">
        <v>0</v>
      </c>
      <c r="BC61" s="367">
        <v>0</v>
      </c>
      <c r="BD61" s="367">
        <v>0</v>
      </c>
      <c r="BE61" s="367">
        <v>0</v>
      </c>
      <c r="BF61" s="367">
        <v>0</v>
      </c>
      <c r="BG61" s="369">
        <v>0</v>
      </c>
      <c r="BH61" s="369">
        <v>0</v>
      </c>
      <c r="BI61" s="369">
        <v>0</v>
      </c>
      <c r="BJ61" s="370"/>
      <c r="BK61" s="370"/>
      <c r="BL61" s="304"/>
    </row>
    <row r="62" spans="1:64" ht="20.100000000000001" customHeight="1" x14ac:dyDescent="0.2">
      <c r="A62" s="311" t="s">
        <v>1274</v>
      </c>
      <c r="C62" s="349"/>
    </row>
  </sheetData>
  <mergeCells count="9">
    <mergeCell ref="BJ4:BJ5"/>
    <mergeCell ref="BK4:BK5"/>
    <mergeCell ref="A61:B61"/>
    <mergeCell ref="F4:BI4"/>
    <mergeCell ref="A4:A5"/>
    <mergeCell ref="B4:B5"/>
    <mergeCell ref="C4:C5"/>
    <mergeCell ref="D4:D5"/>
    <mergeCell ref="E4:E5"/>
  </mergeCell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4">
    <tabColor theme="0"/>
  </sheetPr>
  <dimension ref="A1:BK62"/>
  <sheetViews>
    <sheetView zoomScale="77" zoomScaleNormal="77" workbookViewId="0">
      <pane xSplit="5" ySplit="6" topLeftCell="AV7" activePane="bottomRight" state="frozen"/>
      <selection activeCell="BG59" sqref="BG59"/>
      <selection pane="topRight" activeCell="BG59" sqref="BG59"/>
      <selection pane="bottomLeft" activeCell="BG59" sqref="BG59"/>
      <selection pane="bottomRight" activeCell="BG59" sqref="BG59"/>
    </sheetView>
  </sheetViews>
  <sheetFormatPr defaultRowHeight="20.100000000000001" customHeight="1" x14ac:dyDescent="0.2"/>
  <cols>
    <col min="1" max="1" width="6.7109375" style="280" customWidth="1"/>
    <col min="2" max="2" width="39.140625" style="280" customWidth="1"/>
    <col min="3" max="3" width="9.140625" style="280"/>
    <col min="4" max="4" width="12.7109375" style="312" customWidth="1"/>
    <col min="5" max="5" width="12" style="312" customWidth="1"/>
    <col min="6" max="6" width="12.85546875" style="312" customWidth="1"/>
    <col min="7" max="7" width="11.42578125" style="312" customWidth="1"/>
    <col min="8" max="8" width="10.42578125" style="312" customWidth="1"/>
    <col min="9" max="9" width="11.7109375" style="312" customWidth="1"/>
    <col min="10" max="10" width="11.140625" style="312" customWidth="1"/>
    <col min="11" max="11" width="11.85546875" style="312" bestFit="1" customWidth="1"/>
    <col min="12" max="12" width="10.5703125" style="312" bestFit="1" customWidth="1"/>
    <col min="13" max="13" width="9.5703125" style="312" bestFit="1" customWidth="1"/>
    <col min="14" max="14" width="11.42578125" style="312" customWidth="1"/>
    <col min="15" max="15" width="10.5703125" style="312" customWidth="1"/>
    <col min="16" max="16" width="7.5703125" style="312" customWidth="1"/>
    <col min="17" max="17" width="9.5703125" style="312" bestFit="1" customWidth="1"/>
    <col min="18" max="18" width="11" style="312" bestFit="1" customWidth="1"/>
    <col min="19" max="19" width="10.140625" style="312" bestFit="1" customWidth="1"/>
    <col min="20" max="24" width="9.5703125" style="312" bestFit="1" customWidth="1"/>
    <col min="25" max="25" width="10.140625" style="312" bestFit="1" customWidth="1"/>
    <col min="26" max="27" width="9.5703125" style="312" bestFit="1" customWidth="1"/>
    <col min="28" max="28" width="10.28515625" style="312" customWidth="1"/>
    <col min="29" max="36" width="9.5703125" style="313" bestFit="1" customWidth="1"/>
    <col min="37" max="37" width="9.5703125" style="313" customWidth="1"/>
    <col min="38" max="41" width="9.5703125" style="312" bestFit="1" customWidth="1"/>
    <col min="42" max="44" width="9.5703125" style="313" bestFit="1" customWidth="1"/>
    <col min="45" max="45" width="9.42578125" style="313" customWidth="1"/>
    <col min="46" max="58" width="9.5703125" style="312" bestFit="1" customWidth="1"/>
    <col min="59" max="61" width="9.5703125" style="313" bestFit="1" customWidth="1"/>
    <col min="62" max="63" width="12.5703125" style="314" bestFit="1" customWidth="1"/>
    <col min="64" max="193" width="9.140625" style="280"/>
    <col min="194" max="194" width="6.7109375" style="280" customWidth="1"/>
    <col min="195" max="195" width="39.140625" style="280" customWidth="1"/>
    <col min="196" max="196" width="9.140625" style="280"/>
    <col min="197" max="197" width="8" style="280" customWidth="1"/>
    <col min="198" max="198" width="12.7109375" style="280" customWidth="1"/>
    <col min="199" max="199" width="12" style="280" customWidth="1"/>
    <col min="200" max="200" width="12.85546875" style="280" customWidth="1"/>
    <col min="201" max="201" width="11.42578125" style="280" customWidth="1"/>
    <col min="202" max="202" width="10.42578125" style="280" customWidth="1"/>
    <col min="203" max="203" width="11.7109375" style="280" customWidth="1"/>
    <col min="204" max="204" width="11.140625" style="280" customWidth="1"/>
    <col min="205" max="205" width="11.85546875" style="280" bestFit="1" customWidth="1"/>
    <col min="206" max="206" width="10.5703125" style="280" bestFit="1" customWidth="1"/>
    <col min="207" max="207" width="9.5703125" style="280" bestFit="1" customWidth="1"/>
    <col min="208" max="208" width="11.42578125" style="280" customWidth="1"/>
    <col min="209" max="209" width="10.5703125" style="280" customWidth="1"/>
    <col min="210" max="210" width="7.5703125" style="280" customWidth="1"/>
    <col min="211" max="211" width="9.5703125" style="280" bestFit="1" customWidth="1"/>
    <col min="212" max="212" width="11" style="280" bestFit="1" customWidth="1"/>
    <col min="213" max="213" width="10.140625" style="280" bestFit="1" customWidth="1"/>
    <col min="214" max="218" width="9.5703125" style="280" bestFit="1" customWidth="1"/>
    <col min="219" max="219" width="10.140625" style="280" bestFit="1" customWidth="1"/>
    <col min="220" max="221" width="9.5703125" style="280" bestFit="1" customWidth="1"/>
    <col min="222" max="222" width="10.28515625" style="280" customWidth="1"/>
    <col min="223" max="230" width="9.5703125" style="280" bestFit="1" customWidth="1"/>
    <col min="231" max="231" width="9.5703125" style="280" customWidth="1"/>
    <col min="232" max="238" width="9.5703125" style="280" bestFit="1" customWidth="1"/>
    <col min="239" max="239" width="9.42578125" style="280" customWidth="1"/>
    <col min="240" max="255" width="9.5703125" style="280" bestFit="1" customWidth="1"/>
    <col min="256" max="257" width="12.5703125" style="280" bestFit="1" customWidth="1"/>
    <col min="258" max="258" width="11.42578125" style="280" bestFit="1" customWidth="1"/>
    <col min="259" max="259" width="11" style="280" bestFit="1" customWidth="1"/>
    <col min="260" max="260" width="11.7109375" style="280" bestFit="1" customWidth="1"/>
    <col min="261" max="449" width="9.140625" style="280"/>
    <col min="450" max="450" width="6.7109375" style="280" customWidth="1"/>
    <col min="451" max="451" width="39.140625" style="280" customWidth="1"/>
    <col min="452" max="452" width="9.140625" style="280"/>
    <col min="453" max="453" width="8" style="280" customWidth="1"/>
    <col min="454" max="454" width="12.7109375" style="280" customWidth="1"/>
    <col min="455" max="455" width="12" style="280" customWidth="1"/>
    <col min="456" max="456" width="12.85546875" style="280" customWidth="1"/>
    <col min="457" max="457" width="11.42578125" style="280" customWidth="1"/>
    <col min="458" max="458" width="10.42578125" style="280" customWidth="1"/>
    <col min="459" max="459" width="11.7109375" style="280" customWidth="1"/>
    <col min="460" max="460" width="11.140625" style="280" customWidth="1"/>
    <col min="461" max="461" width="11.85546875" style="280" bestFit="1" customWidth="1"/>
    <col min="462" max="462" width="10.5703125" style="280" bestFit="1" customWidth="1"/>
    <col min="463" max="463" width="9.5703125" style="280" bestFit="1" customWidth="1"/>
    <col min="464" max="464" width="11.42578125" style="280" customWidth="1"/>
    <col min="465" max="465" width="10.5703125" style="280" customWidth="1"/>
    <col min="466" max="466" width="7.5703125" style="280" customWidth="1"/>
    <col min="467" max="467" width="9.5703125" style="280" bestFit="1" customWidth="1"/>
    <col min="468" max="468" width="11" style="280" bestFit="1" customWidth="1"/>
    <col min="469" max="469" width="10.140625" style="280" bestFit="1" customWidth="1"/>
    <col min="470" max="474" width="9.5703125" style="280" bestFit="1" customWidth="1"/>
    <col min="475" max="475" width="10.140625" style="280" bestFit="1" customWidth="1"/>
    <col min="476" max="477" width="9.5703125" style="280" bestFit="1" customWidth="1"/>
    <col min="478" max="478" width="10.28515625" style="280" customWidth="1"/>
    <col min="479" max="486" width="9.5703125" style="280" bestFit="1" customWidth="1"/>
    <col min="487" max="487" width="9.5703125" style="280" customWidth="1"/>
    <col min="488" max="494" width="9.5703125" style="280" bestFit="1" customWidth="1"/>
    <col min="495" max="495" width="9.42578125" style="280" customWidth="1"/>
    <col min="496" max="511" width="9.5703125" style="280" bestFit="1" customWidth="1"/>
    <col min="512" max="513" width="12.5703125" style="280" bestFit="1" customWidth="1"/>
    <col min="514" max="514" width="11.42578125" style="280" bestFit="1" customWidth="1"/>
    <col min="515" max="515" width="11" style="280" bestFit="1" customWidth="1"/>
    <col min="516" max="516" width="11.7109375" style="280" bestFit="1" customWidth="1"/>
    <col min="517" max="705" width="9.140625" style="280"/>
    <col min="706" max="706" width="6.7109375" style="280" customWidth="1"/>
    <col min="707" max="707" width="39.140625" style="280" customWidth="1"/>
    <col min="708" max="708" width="9.140625" style="280"/>
    <col min="709" max="709" width="8" style="280" customWidth="1"/>
    <col min="710" max="710" width="12.7109375" style="280" customWidth="1"/>
    <col min="711" max="711" width="12" style="280" customWidth="1"/>
    <col min="712" max="712" width="12.85546875" style="280" customWidth="1"/>
    <col min="713" max="713" width="11.42578125" style="280" customWidth="1"/>
    <col min="714" max="714" width="10.42578125" style="280" customWidth="1"/>
    <col min="715" max="715" width="11.7109375" style="280" customWidth="1"/>
    <col min="716" max="716" width="11.140625" style="280" customWidth="1"/>
    <col min="717" max="717" width="11.85546875" style="280" bestFit="1" customWidth="1"/>
    <col min="718" max="718" width="10.5703125" style="280" bestFit="1" customWidth="1"/>
    <col min="719" max="719" width="9.5703125" style="280" bestFit="1" customWidth="1"/>
    <col min="720" max="720" width="11.42578125" style="280" customWidth="1"/>
    <col min="721" max="721" width="10.5703125" style="280" customWidth="1"/>
    <col min="722" max="722" width="7.5703125" style="280" customWidth="1"/>
    <col min="723" max="723" width="9.5703125" style="280" bestFit="1" customWidth="1"/>
    <col min="724" max="724" width="11" style="280" bestFit="1" customWidth="1"/>
    <col min="725" max="725" width="10.140625" style="280" bestFit="1" customWidth="1"/>
    <col min="726" max="730" width="9.5703125" style="280" bestFit="1" customWidth="1"/>
    <col min="731" max="731" width="10.140625" style="280" bestFit="1" customWidth="1"/>
    <col min="732" max="733" width="9.5703125" style="280" bestFit="1" customWidth="1"/>
    <col min="734" max="734" width="10.28515625" style="280" customWidth="1"/>
    <col min="735" max="742" width="9.5703125" style="280" bestFit="1" customWidth="1"/>
    <col min="743" max="743" width="9.5703125" style="280" customWidth="1"/>
    <col min="744" max="750" width="9.5703125" style="280" bestFit="1" customWidth="1"/>
    <col min="751" max="751" width="9.42578125" style="280" customWidth="1"/>
    <col min="752" max="767" width="9.5703125" style="280" bestFit="1" customWidth="1"/>
    <col min="768" max="769" width="12.5703125" style="280" bestFit="1" customWidth="1"/>
    <col min="770" max="770" width="11.42578125" style="280" bestFit="1" customWidth="1"/>
    <col min="771" max="771" width="11" style="280" bestFit="1" customWidth="1"/>
    <col min="772" max="772" width="11.7109375" style="280" bestFit="1" customWidth="1"/>
    <col min="773" max="961" width="9.140625" style="280"/>
    <col min="962" max="962" width="6.7109375" style="280" customWidth="1"/>
    <col min="963" max="963" width="39.140625" style="280" customWidth="1"/>
    <col min="964" max="964" width="9.140625" style="280"/>
    <col min="965" max="965" width="8" style="280" customWidth="1"/>
    <col min="966" max="966" width="12.7109375" style="280" customWidth="1"/>
    <col min="967" max="967" width="12" style="280" customWidth="1"/>
    <col min="968" max="968" width="12.85546875" style="280" customWidth="1"/>
    <col min="969" max="969" width="11.42578125" style="280" customWidth="1"/>
    <col min="970" max="970" width="10.42578125" style="280" customWidth="1"/>
    <col min="971" max="971" width="11.7109375" style="280" customWidth="1"/>
    <col min="972" max="972" width="11.140625" style="280" customWidth="1"/>
    <col min="973" max="973" width="11.85546875" style="280" bestFit="1" customWidth="1"/>
    <col min="974" max="974" width="10.5703125" style="280" bestFit="1" customWidth="1"/>
    <col min="975" max="975" width="9.5703125" style="280" bestFit="1" customWidth="1"/>
    <col min="976" max="976" width="11.42578125" style="280" customWidth="1"/>
    <col min="977" max="977" width="10.5703125" style="280" customWidth="1"/>
    <col min="978" max="978" width="7.5703125" style="280" customWidth="1"/>
    <col min="979" max="979" width="9.5703125" style="280" bestFit="1" customWidth="1"/>
    <col min="980" max="980" width="11" style="280" bestFit="1" customWidth="1"/>
    <col min="981" max="981" width="10.140625" style="280" bestFit="1" customWidth="1"/>
    <col min="982" max="986" width="9.5703125" style="280" bestFit="1" customWidth="1"/>
    <col min="987" max="987" width="10.140625" style="280" bestFit="1" customWidth="1"/>
    <col min="988" max="989" width="9.5703125" style="280" bestFit="1" customWidth="1"/>
    <col min="990" max="990" width="10.28515625" style="280" customWidth="1"/>
    <col min="991" max="998" width="9.5703125" style="280" bestFit="1" customWidth="1"/>
    <col min="999" max="999" width="9.5703125" style="280" customWidth="1"/>
    <col min="1000" max="1006" width="9.5703125" style="280" bestFit="1" customWidth="1"/>
    <col min="1007" max="1007" width="9.42578125" style="280" customWidth="1"/>
    <col min="1008" max="1023" width="9.5703125" style="280" bestFit="1" customWidth="1"/>
    <col min="1024" max="1025" width="12.5703125" style="280" bestFit="1" customWidth="1"/>
    <col min="1026" max="1026" width="11.42578125" style="280" bestFit="1" customWidth="1"/>
    <col min="1027" max="1027" width="11" style="280" bestFit="1" customWidth="1"/>
    <col min="1028" max="1028" width="11.7109375" style="280" bestFit="1" customWidth="1"/>
    <col min="1029" max="1217" width="9.140625" style="280"/>
    <col min="1218" max="1218" width="6.7109375" style="280" customWidth="1"/>
    <col min="1219" max="1219" width="39.140625" style="280" customWidth="1"/>
    <col min="1220" max="1220" width="9.140625" style="280"/>
    <col min="1221" max="1221" width="8" style="280" customWidth="1"/>
    <col min="1222" max="1222" width="12.7109375" style="280" customWidth="1"/>
    <col min="1223" max="1223" width="12" style="280" customWidth="1"/>
    <col min="1224" max="1224" width="12.85546875" style="280" customWidth="1"/>
    <col min="1225" max="1225" width="11.42578125" style="280" customWidth="1"/>
    <col min="1226" max="1226" width="10.42578125" style="280" customWidth="1"/>
    <col min="1227" max="1227" width="11.7109375" style="280" customWidth="1"/>
    <col min="1228" max="1228" width="11.140625" style="280" customWidth="1"/>
    <col min="1229" max="1229" width="11.85546875" style="280" bestFit="1" customWidth="1"/>
    <col min="1230" max="1230" width="10.5703125" style="280" bestFit="1" customWidth="1"/>
    <col min="1231" max="1231" width="9.5703125" style="280" bestFit="1" customWidth="1"/>
    <col min="1232" max="1232" width="11.42578125" style="280" customWidth="1"/>
    <col min="1233" max="1233" width="10.5703125" style="280" customWidth="1"/>
    <col min="1234" max="1234" width="7.5703125" style="280" customWidth="1"/>
    <col min="1235" max="1235" width="9.5703125" style="280" bestFit="1" customWidth="1"/>
    <col min="1236" max="1236" width="11" style="280" bestFit="1" customWidth="1"/>
    <col min="1237" max="1237" width="10.140625" style="280" bestFit="1" customWidth="1"/>
    <col min="1238" max="1242" width="9.5703125" style="280" bestFit="1" customWidth="1"/>
    <col min="1243" max="1243" width="10.140625" style="280" bestFit="1" customWidth="1"/>
    <col min="1244" max="1245" width="9.5703125" style="280" bestFit="1" customWidth="1"/>
    <col min="1246" max="1246" width="10.28515625" style="280" customWidth="1"/>
    <col min="1247" max="1254" width="9.5703125" style="280" bestFit="1" customWidth="1"/>
    <col min="1255" max="1255" width="9.5703125" style="280" customWidth="1"/>
    <col min="1256" max="1262" width="9.5703125" style="280" bestFit="1" customWidth="1"/>
    <col min="1263" max="1263" width="9.42578125" style="280" customWidth="1"/>
    <col min="1264" max="1279" width="9.5703125" style="280" bestFit="1" customWidth="1"/>
    <col min="1280" max="1281" width="12.5703125" style="280" bestFit="1" customWidth="1"/>
    <col min="1282" max="1282" width="11.42578125" style="280" bestFit="1" customWidth="1"/>
    <col min="1283" max="1283" width="11" style="280" bestFit="1" customWidth="1"/>
    <col min="1284" max="1284" width="11.7109375" style="280" bestFit="1" customWidth="1"/>
    <col min="1285" max="1473" width="9.140625" style="280"/>
    <col min="1474" max="1474" width="6.7109375" style="280" customWidth="1"/>
    <col min="1475" max="1475" width="39.140625" style="280" customWidth="1"/>
    <col min="1476" max="1476" width="9.140625" style="280"/>
    <col min="1477" max="1477" width="8" style="280" customWidth="1"/>
    <col min="1478" max="1478" width="12.7109375" style="280" customWidth="1"/>
    <col min="1479" max="1479" width="12" style="280" customWidth="1"/>
    <col min="1480" max="1480" width="12.85546875" style="280" customWidth="1"/>
    <col min="1481" max="1481" width="11.42578125" style="280" customWidth="1"/>
    <col min="1482" max="1482" width="10.42578125" style="280" customWidth="1"/>
    <col min="1483" max="1483" width="11.7109375" style="280" customWidth="1"/>
    <col min="1484" max="1484" width="11.140625" style="280" customWidth="1"/>
    <col min="1485" max="1485" width="11.85546875" style="280" bestFit="1" customWidth="1"/>
    <col min="1486" max="1486" width="10.5703125" style="280" bestFit="1" customWidth="1"/>
    <col min="1487" max="1487" width="9.5703125" style="280" bestFit="1" customWidth="1"/>
    <col min="1488" max="1488" width="11.42578125" style="280" customWidth="1"/>
    <col min="1489" max="1489" width="10.5703125" style="280" customWidth="1"/>
    <col min="1490" max="1490" width="7.5703125" style="280" customWidth="1"/>
    <col min="1491" max="1491" width="9.5703125" style="280" bestFit="1" customWidth="1"/>
    <col min="1492" max="1492" width="11" style="280" bestFit="1" customWidth="1"/>
    <col min="1493" max="1493" width="10.140625" style="280" bestFit="1" customWidth="1"/>
    <col min="1494" max="1498" width="9.5703125" style="280" bestFit="1" customWidth="1"/>
    <col min="1499" max="1499" width="10.140625" style="280" bestFit="1" customWidth="1"/>
    <col min="1500" max="1501" width="9.5703125" style="280" bestFit="1" customWidth="1"/>
    <col min="1502" max="1502" width="10.28515625" style="280" customWidth="1"/>
    <col min="1503" max="1510" width="9.5703125" style="280" bestFit="1" customWidth="1"/>
    <col min="1511" max="1511" width="9.5703125" style="280" customWidth="1"/>
    <col min="1512" max="1518" width="9.5703125" style="280" bestFit="1" customWidth="1"/>
    <col min="1519" max="1519" width="9.42578125" style="280" customWidth="1"/>
    <col min="1520" max="1535" width="9.5703125" style="280" bestFit="1" customWidth="1"/>
    <col min="1536" max="1537" width="12.5703125" style="280" bestFit="1" customWidth="1"/>
    <col min="1538" max="1538" width="11.42578125" style="280" bestFit="1" customWidth="1"/>
    <col min="1539" max="1539" width="11" style="280" bestFit="1" customWidth="1"/>
    <col min="1540" max="1540" width="11.7109375" style="280" bestFit="1" customWidth="1"/>
    <col min="1541" max="1729" width="9.140625" style="280"/>
    <col min="1730" max="1730" width="6.7109375" style="280" customWidth="1"/>
    <col min="1731" max="1731" width="39.140625" style="280" customWidth="1"/>
    <col min="1732" max="1732" width="9.140625" style="280"/>
    <col min="1733" max="1733" width="8" style="280" customWidth="1"/>
    <col min="1734" max="1734" width="12.7109375" style="280" customWidth="1"/>
    <col min="1735" max="1735" width="12" style="280" customWidth="1"/>
    <col min="1736" max="1736" width="12.85546875" style="280" customWidth="1"/>
    <col min="1737" max="1737" width="11.42578125" style="280" customWidth="1"/>
    <col min="1738" max="1738" width="10.42578125" style="280" customWidth="1"/>
    <col min="1739" max="1739" width="11.7109375" style="280" customWidth="1"/>
    <col min="1740" max="1740" width="11.140625" style="280" customWidth="1"/>
    <col min="1741" max="1741" width="11.85546875" style="280" bestFit="1" customWidth="1"/>
    <col min="1742" max="1742" width="10.5703125" style="280" bestFit="1" customWidth="1"/>
    <col min="1743" max="1743" width="9.5703125" style="280" bestFit="1" customWidth="1"/>
    <col min="1744" max="1744" width="11.42578125" style="280" customWidth="1"/>
    <col min="1745" max="1745" width="10.5703125" style="280" customWidth="1"/>
    <col min="1746" max="1746" width="7.5703125" style="280" customWidth="1"/>
    <col min="1747" max="1747" width="9.5703125" style="280" bestFit="1" customWidth="1"/>
    <col min="1748" max="1748" width="11" style="280" bestFit="1" customWidth="1"/>
    <col min="1749" max="1749" width="10.140625" style="280" bestFit="1" customWidth="1"/>
    <col min="1750" max="1754" width="9.5703125" style="280" bestFit="1" customWidth="1"/>
    <col min="1755" max="1755" width="10.140625" style="280" bestFit="1" customWidth="1"/>
    <col min="1756" max="1757" width="9.5703125" style="280" bestFit="1" customWidth="1"/>
    <col min="1758" max="1758" width="10.28515625" style="280" customWidth="1"/>
    <col min="1759" max="1766" width="9.5703125" style="280" bestFit="1" customWidth="1"/>
    <col min="1767" max="1767" width="9.5703125" style="280" customWidth="1"/>
    <col min="1768" max="1774" width="9.5703125" style="280" bestFit="1" customWidth="1"/>
    <col min="1775" max="1775" width="9.42578125" style="280" customWidth="1"/>
    <col min="1776" max="1791" width="9.5703125" style="280" bestFit="1" customWidth="1"/>
    <col min="1792" max="1793" width="12.5703125" style="280" bestFit="1" customWidth="1"/>
    <col min="1794" max="1794" width="11.42578125" style="280" bestFit="1" customWidth="1"/>
    <col min="1795" max="1795" width="11" style="280" bestFit="1" customWidth="1"/>
    <col min="1796" max="1796" width="11.7109375" style="280" bestFit="1" customWidth="1"/>
    <col min="1797" max="1985" width="9.140625" style="280"/>
    <col min="1986" max="1986" width="6.7109375" style="280" customWidth="1"/>
    <col min="1987" max="1987" width="39.140625" style="280" customWidth="1"/>
    <col min="1988" max="1988" width="9.140625" style="280"/>
    <col min="1989" max="1989" width="8" style="280" customWidth="1"/>
    <col min="1990" max="1990" width="12.7109375" style="280" customWidth="1"/>
    <col min="1991" max="1991" width="12" style="280" customWidth="1"/>
    <col min="1992" max="1992" width="12.85546875" style="280" customWidth="1"/>
    <col min="1993" max="1993" width="11.42578125" style="280" customWidth="1"/>
    <col min="1994" max="1994" width="10.42578125" style="280" customWidth="1"/>
    <col min="1995" max="1995" width="11.7109375" style="280" customWidth="1"/>
    <col min="1996" max="1996" width="11.140625" style="280" customWidth="1"/>
    <col min="1997" max="1997" width="11.85546875" style="280" bestFit="1" customWidth="1"/>
    <col min="1998" max="1998" width="10.5703125" style="280" bestFit="1" customWidth="1"/>
    <col min="1999" max="1999" width="9.5703125" style="280" bestFit="1" customWidth="1"/>
    <col min="2000" max="2000" width="11.42578125" style="280" customWidth="1"/>
    <col min="2001" max="2001" width="10.5703125" style="280" customWidth="1"/>
    <col min="2002" max="2002" width="7.5703125" style="280" customWidth="1"/>
    <col min="2003" max="2003" width="9.5703125" style="280" bestFit="1" customWidth="1"/>
    <col min="2004" max="2004" width="11" style="280" bestFit="1" customWidth="1"/>
    <col min="2005" max="2005" width="10.140625" style="280" bestFit="1" customWidth="1"/>
    <col min="2006" max="2010" width="9.5703125" style="280" bestFit="1" customWidth="1"/>
    <col min="2011" max="2011" width="10.140625" style="280" bestFit="1" customWidth="1"/>
    <col min="2012" max="2013" width="9.5703125" style="280" bestFit="1" customWidth="1"/>
    <col min="2014" max="2014" width="10.28515625" style="280" customWidth="1"/>
    <col min="2015" max="2022" width="9.5703125" style="280" bestFit="1" customWidth="1"/>
    <col min="2023" max="2023" width="9.5703125" style="280" customWidth="1"/>
    <col min="2024" max="2030" width="9.5703125" style="280" bestFit="1" customWidth="1"/>
    <col min="2031" max="2031" width="9.42578125" style="280" customWidth="1"/>
    <col min="2032" max="2047" width="9.5703125" style="280" bestFit="1" customWidth="1"/>
    <col min="2048" max="2049" width="12.5703125" style="280" bestFit="1" customWidth="1"/>
    <col min="2050" max="2050" width="11.42578125" style="280" bestFit="1" customWidth="1"/>
    <col min="2051" max="2051" width="11" style="280" bestFit="1" customWidth="1"/>
    <col min="2052" max="2052" width="11.7109375" style="280" bestFit="1" customWidth="1"/>
    <col min="2053" max="2241" width="9.140625" style="280"/>
    <col min="2242" max="2242" width="6.7109375" style="280" customWidth="1"/>
    <col min="2243" max="2243" width="39.140625" style="280" customWidth="1"/>
    <col min="2244" max="2244" width="9.140625" style="280"/>
    <col min="2245" max="2245" width="8" style="280" customWidth="1"/>
    <col min="2246" max="2246" width="12.7109375" style="280" customWidth="1"/>
    <col min="2247" max="2247" width="12" style="280" customWidth="1"/>
    <col min="2248" max="2248" width="12.85546875" style="280" customWidth="1"/>
    <col min="2249" max="2249" width="11.42578125" style="280" customWidth="1"/>
    <col min="2250" max="2250" width="10.42578125" style="280" customWidth="1"/>
    <col min="2251" max="2251" width="11.7109375" style="280" customWidth="1"/>
    <col min="2252" max="2252" width="11.140625" style="280" customWidth="1"/>
    <col min="2253" max="2253" width="11.85546875" style="280" bestFit="1" customWidth="1"/>
    <col min="2254" max="2254" width="10.5703125" style="280" bestFit="1" customWidth="1"/>
    <col min="2255" max="2255" width="9.5703125" style="280" bestFit="1" customWidth="1"/>
    <col min="2256" max="2256" width="11.42578125" style="280" customWidth="1"/>
    <col min="2257" max="2257" width="10.5703125" style="280" customWidth="1"/>
    <col min="2258" max="2258" width="7.5703125" style="280" customWidth="1"/>
    <col min="2259" max="2259" width="9.5703125" style="280" bestFit="1" customWidth="1"/>
    <col min="2260" max="2260" width="11" style="280" bestFit="1" customWidth="1"/>
    <col min="2261" max="2261" width="10.140625" style="280" bestFit="1" customWidth="1"/>
    <col min="2262" max="2266" width="9.5703125" style="280" bestFit="1" customWidth="1"/>
    <col min="2267" max="2267" width="10.140625" style="280" bestFit="1" customWidth="1"/>
    <col min="2268" max="2269" width="9.5703125" style="280" bestFit="1" customWidth="1"/>
    <col min="2270" max="2270" width="10.28515625" style="280" customWidth="1"/>
    <col min="2271" max="2278" width="9.5703125" style="280" bestFit="1" customWidth="1"/>
    <col min="2279" max="2279" width="9.5703125" style="280" customWidth="1"/>
    <col min="2280" max="2286" width="9.5703125" style="280" bestFit="1" customWidth="1"/>
    <col min="2287" max="2287" width="9.42578125" style="280" customWidth="1"/>
    <col min="2288" max="2303" width="9.5703125" style="280" bestFit="1" customWidth="1"/>
    <col min="2304" max="2305" width="12.5703125" style="280" bestFit="1" customWidth="1"/>
    <col min="2306" max="2306" width="11.42578125" style="280" bestFit="1" customWidth="1"/>
    <col min="2307" max="2307" width="11" style="280" bestFit="1" customWidth="1"/>
    <col min="2308" max="2308" width="11.7109375" style="280" bestFit="1" customWidth="1"/>
    <col min="2309" max="2497" width="9.140625" style="280"/>
    <col min="2498" max="2498" width="6.7109375" style="280" customWidth="1"/>
    <col min="2499" max="2499" width="39.140625" style="280" customWidth="1"/>
    <col min="2500" max="2500" width="9.140625" style="280"/>
    <col min="2501" max="2501" width="8" style="280" customWidth="1"/>
    <col min="2502" max="2502" width="12.7109375" style="280" customWidth="1"/>
    <col min="2503" max="2503" width="12" style="280" customWidth="1"/>
    <col min="2504" max="2504" width="12.85546875" style="280" customWidth="1"/>
    <col min="2505" max="2505" width="11.42578125" style="280" customWidth="1"/>
    <col min="2506" max="2506" width="10.42578125" style="280" customWidth="1"/>
    <col min="2507" max="2507" width="11.7109375" style="280" customWidth="1"/>
    <col min="2508" max="2508" width="11.140625" style="280" customWidth="1"/>
    <col min="2509" max="2509" width="11.85546875" style="280" bestFit="1" customWidth="1"/>
    <col min="2510" max="2510" width="10.5703125" style="280" bestFit="1" customWidth="1"/>
    <col min="2511" max="2511" width="9.5703125" style="280" bestFit="1" customWidth="1"/>
    <col min="2512" max="2512" width="11.42578125" style="280" customWidth="1"/>
    <col min="2513" max="2513" width="10.5703125" style="280" customWidth="1"/>
    <col min="2514" max="2514" width="7.5703125" style="280" customWidth="1"/>
    <col min="2515" max="2515" width="9.5703125" style="280" bestFit="1" customWidth="1"/>
    <col min="2516" max="2516" width="11" style="280" bestFit="1" customWidth="1"/>
    <col min="2517" max="2517" width="10.140625" style="280" bestFit="1" customWidth="1"/>
    <col min="2518" max="2522" width="9.5703125" style="280" bestFit="1" customWidth="1"/>
    <col min="2523" max="2523" width="10.140625" style="280" bestFit="1" customWidth="1"/>
    <col min="2524" max="2525" width="9.5703125" style="280" bestFit="1" customWidth="1"/>
    <col min="2526" max="2526" width="10.28515625" style="280" customWidth="1"/>
    <col min="2527" max="2534" width="9.5703125" style="280" bestFit="1" customWidth="1"/>
    <col min="2535" max="2535" width="9.5703125" style="280" customWidth="1"/>
    <col min="2536" max="2542" width="9.5703125" style="280" bestFit="1" customWidth="1"/>
    <col min="2543" max="2543" width="9.42578125" style="280" customWidth="1"/>
    <col min="2544" max="2559" width="9.5703125" style="280" bestFit="1" customWidth="1"/>
    <col min="2560" max="2561" width="12.5703125" style="280" bestFit="1" customWidth="1"/>
    <col min="2562" max="2562" width="11.42578125" style="280" bestFit="1" customWidth="1"/>
    <col min="2563" max="2563" width="11" style="280" bestFit="1" customWidth="1"/>
    <col min="2564" max="2564" width="11.7109375" style="280" bestFit="1" customWidth="1"/>
    <col min="2565" max="2753" width="9.140625" style="280"/>
    <col min="2754" max="2754" width="6.7109375" style="280" customWidth="1"/>
    <col min="2755" max="2755" width="39.140625" style="280" customWidth="1"/>
    <col min="2756" max="2756" width="9.140625" style="280"/>
    <col min="2757" max="2757" width="8" style="280" customWidth="1"/>
    <col min="2758" max="2758" width="12.7109375" style="280" customWidth="1"/>
    <col min="2759" max="2759" width="12" style="280" customWidth="1"/>
    <col min="2760" max="2760" width="12.85546875" style="280" customWidth="1"/>
    <col min="2761" max="2761" width="11.42578125" style="280" customWidth="1"/>
    <col min="2762" max="2762" width="10.42578125" style="280" customWidth="1"/>
    <col min="2763" max="2763" width="11.7109375" style="280" customWidth="1"/>
    <col min="2764" max="2764" width="11.140625" style="280" customWidth="1"/>
    <col min="2765" max="2765" width="11.85546875" style="280" bestFit="1" customWidth="1"/>
    <col min="2766" max="2766" width="10.5703125" style="280" bestFit="1" customWidth="1"/>
    <col min="2767" max="2767" width="9.5703125" style="280" bestFit="1" customWidth="1"/>
    <col min="2768" max="2768" width="11.42578125" style="280" customWidth="1"/>
    <col min="2769" max="2769" width="10.5703125" style="280" customWidth="1"/>
    <col min="2770" max="2770" width="7.5703125" style="280" customWidth="1"/>
    <col min="2771" max="2771" width="9.5703125" style="280" bestFit="1" customWidth="1"/>
    <col min="2772" max="2772" width="11" style="280" bestFit="1" customWidth="1"/>
    <col min="2773" max="2773" width="10.140625" style="280" bestFit="1" customWidth="1"/>
    <col min="2774" max="2778" width="9.5703125" style="280" bestFit="1" customWidth="1"/>
    <col min="2779" max="2779" width="10.140625" style="280" bestFit="1" customWidth="1"/>
    <col min="2780" max="2781" width="9.5703125" style="280" bestFit="1" customWidth="1"/>
    <col min="2782" max="2782" width="10.28515625" style="280" customWidth="1"/>
    <col min="2783" max="2790" width="9.5703125" style="280" bestFit="1" customWidth="1"/>
    <col min="2791" max="2791" width="9.5703125" style="280" customWidth="1"/>
    <col min="2792" max="2798" width="9.5703125" style="280" bestFit="1" customWidth="1"/>
    <col min="2799" max="2799" width="9.42578125" style="280" customWidth="1"/>
    <col min="2800" max="2815" width="9.5703125" style="280" bestFit="1" customWidth="1"/>
    <col min="2816" max="2817" width="12.5703125" style="280" bestFit="1" customWidth="1"/>
    <col min="2818" max="2818" width="11.42578125" style="280" bestFit="1" customWidth="1"/>
    <col min="2819" max="2819" width="11" style="280" bestFit="1" customWidth="1"/>
    <col min="2820" max="2820" width="11.7109375" style="280" bestFit="1" customWidth="1"/>
    <col min="2821" max="3009" width="9.140625" style="280"/>
    <col min="3010" max="3010" width="6.7109375" style="280" customWidth="1"/>
    <col min="3011" max="3011" width="39.140625" style="280" customWidth="1"/>
    <col min="3012" max="3012" width="9.140625" style="280"/>
    <col min="3013" max="3013" width="8" style="280" customWidth="1"/>
    <col min="3014" max="3014" width="12.7109375" style="280" customWidth="1"/>
    <col min="3015" max="3015" width="12" style="280" customWidth="1"/>
    <col min="3016" max="3016" width="12.85546875" style="280" customWidth="1"/>
    <col min="3017" max="3017" width="11.42578125" style="280" customWidth="1"/>
    <col min="3018" max="3018" width="10.42578125" style="280" customWidth="1"/>
    <col min="3019" max="3019" width="11.7109375" style="280" customWidth="1"/>
    <col min="3020" max="3020" width="11.140625" style="280" customWidth="1"/>
    <col min="3021" max="3021" width="11.85546875" style="280" bestFit="1" customWidth="1"/>
    <col min="3022" max="3022" width="10.5703125" style="280" bestFit="1" customWidth="1"/>
    <col min="3023" max="3023" width="9.5703125" style="280" bestFit="1" customWidth="1"/>
    <col min="3024" max="3024" width="11.42578125" style="280" customWidth="1"/>
    <col min="3025" max="3025" width="10.5703125" style="280" customWidth="1"/>
    <col min="3026" max="3026" width="7.5703125" style="280" customWidth="1"/>
    <col min="3027" max="3027" width="9.5703125" style="280" bestFit="1" customWidth="1"/>
    <col min="3028" max="3028" width="11" style="280" bestFit="1" customWidth="1"/>
    <col min="3029" max="3029" width="10.140625" style="280" bestFit="1" customWidth="1"/>
    <col min="3030" max="3034" width="9.5703125" style="280" bestFit="1" customWidth="1"/>
    <col min="3035" max="3035" width="10.140625" style="280" bestFit="1" customWidth="1"/>
    <col min="3036" max="3037" width="9.5703125" style="280" bestFit="1" customWidth="1"/>
    <col min="3038" max="3038" width="10.28515625" style="280" customWidth="1"/>
    <col min="3039" max="3046" width="9.5703125" style="280" bestFit="1" customWidth="1"/>
    <col min="3047" max="3047" width="9.5703125" style="280" customWidth="1"/>
    <col min="3048" max="3054" width="9.5703125" style="280" bestFit="1" customWidth="1"/>
    <col min="3055" max="3055" width="9.42578125" style="280" customWidth="1"/>
    <col min="3056" max="3071" width="9.5703125" style="280" bestFit="1" customWidth="1"/>
    <col min="3072" max="3073" width="12.5703125" style="280" bestFit="1" customWidth="1"/>
    <col min="3074" max="3074" width="11.42578125" style="280" bestFit="1" customWidth="1"/>
    <col min="3075" max="3075" width="11" style="280" bestFit="1" customWidth="1"/>
    <col min="3076" max="3076" width="11.7109375" style="280" bestFit="1" customWidth="1"/>
    <col min="3077" max="3265" width="9.140625" style="280"/>
    <col min="3266" max="3266" width="6.7109375" style="280" customWidth="1"/>
    <col min="3267" max="3267" width="39.140625" style="280" customWidth="1"/>
    <col min="3268" max="3268" width="9.140625" style="280"/>
    <col min="3269" max="3269" width="8" style="280" customWidth="1"/>
    <col min="3270" max="3270" width="12.7109375" style="280" customWidth="1"/>
    <col min="3271" max="3271" width="12" style="280" customWidth="1"/>
    <col min="3272" max="3272" width="12.85546875" style="280" customWidth="1"/>
    <col min="3273" max="3273" width="11.42578125" style="280" customWidth="1"/>
    <col min="3274" max="3274" width="10.42578125" style="280" customWidth="1"/>
    <col min="3275" max="3275" width="11.7109375" style="280" customWidth="1"/>
    <col min="3276" max="3276" width="11.140625" style="280" customWidth="1"/>
    <col min="3277" max="3277" width="11.85546875" style="280" bestFit="1" customWidth="1"/>
    <col min="3278" max="3278" width="10.5703125" style="280" bestFit="1" customWidth="1"/>
    <col min="3279" max="3279" width="9.5703125" style="280" bestFit="1" customWidth="1"/>
    <col min="3280" max="3280" width="11.42578125" style="280" customWidth="1"/>
    <col min="3281" max="3281" width="10.5703125" style="280" customWidth="1"/>
    <col min="3282" max="3282" width="7.5703125" style="280" customWidth="1"/>
    <col min="3283" max="3283" width="9.5703125" style="280" bestFit="1" customWidth="1"/>
    <col min="3284" max="3284" width="11" style="280" bestFit="1" customWidth="1"/>
    <col min="3285" max="3285" width="10.140625" style="280" bestFit="1" customWidth="1"/>
    <col min="3286" max="3290" width="9.5703125" style="280" bestFit="1" customWidth="1"/>
    <col min="3291" max="3291" width="10.140625" style="280" bestFit="1" customWidth="1"/>
    <col min="3292" max="3293" width="9.5703125" style="280" bestFit="1" customWidth="1"/>
    <col min="3294" max="3294" width="10.28515625" style="280" customWidth="1"/>
    <col min="3295" max="3302" width="9.5703125" style="280" bestFit="1" customWidth="1"/>
    <col min="3303" max="3303" width="9.5703125" style="280" customWidth="1"/>
    <col min="3304" max="3310" width="9.5703125" style="280" bestFit="1" customWidth="1"/>
    <col min="3311" max="3311" width="9.42578125" style="280" customWidth="1"/>
    <col min="3312" max="3327" width="9.5703125" style="280" bestFit="1" customWidth="1"/>
    <col min="3328" max="3329" width="12.5703125" style="280" bestFit="1" customWidth="1"/>
    <col min="3330" max="3330" width="11.42578125" style="280" bestFit="1" customWidth="1"/>
    <col min="3331" max="3331" width="11" style="280" bestFit="1" customWidth="1"/>
    <col min="3332" max="3332" width="11.7109375" style="280" bestFit="1" customWidth="1"/>
    <col min="3333" max="3521" width="9.140625" style="280"/>
    <col min="3522" max="3522" width="6.7109375" style="280" customWidth="1"/>
    <col min="3523" max="3523" width="39.140625" style="280" customWidth="1"/>
    <col min="3524" max="3524" width="9.140625" style="280"/>
    <col min="3525" max="3525" width="8" style="280" customWidth="1"/>
    <col min="3526" max="3526" width="12.7109375" style="280" customWidth="1"/>
    <col min="3527" max="3527" width="12" style="280" customWidth="1"/>
    <col min="3528" max="3528" width="12.85546875" style="280" customWidth="1"/>
    <col min="3529" max="3529" width="11.42578125" style="280" customWidth="1"/>
    <col min="3530" max="3530" width="10.42578125" style="280" customWidth="1"/>
    <col min="3531" max="3531" width="11.7109375" style="280" customWidth="1"/>
    <col min="3532" max="3532" width="11.140625" style="280" customWidth="1"/>
    <col min="3533" max="3533" width="11.85546875" style="280" bestFit="1" customWidth="1"/>
    <col min="3534" max="3534" width="10.5703125" style="280" bestFit="1" customWidth="1"/>
    <col min="3535" max="3535" width="9.5703125" style="280" bestFit="1" customWidth="1"/>
    <col min="3536" max="3536" width="11.42578125" style="280" customWidth="1"/>
    <col min="3537" max="3537" width="10.5703125" style="280" customWidth="1"/>
    <col min="3538" max="3538" width="7.5703125" style="280" customWidth="1"/>
    <col min="3539" max="3539" width="9.5703125" style="280" bestFit="1" customWidth="1"/>
    <col min="3540" max="3540" width="11" style="280" bestFit="1" customWidth="1"/>
    <col min="3541" max="3541" width="10.140625" style="280" bestFit="1" customWidth="1"/>
    <col min="3542" max="3546" width="9.5703125" style="280" bestFit="1" customWidth="1"/>
    <col min="3547" max="3547" width="10.140625" style="280" bestFit="1" customWidth="1"/>
    <col min="3548" max="3549" width="9.5703125" style="280" bestFit="1" customWidth="1"/>
    <col min="3550" max="3550" width="10.28515625" style="280" customWidth="1"/>
    <col min="3551" max="3558" width="9.5703125" style="280" bestFit="1" customWidth="1"/>
    <col min="3559" max="3559" width="9.5703125" style="280" customWidth="1"/>
    <col min="3560" max="3566" width="9.5703125" style="280" bestFit="1" customWidth="1"/>
    <col min="3567" max="3567" width="9.42578125" style="280" customWidth="1"/>
    <col min="3568" max="3583" width="9.5703125" style="280" bestFit="1" customWidth="1"/>
    <col min="3584" max="3585" width="12.5703125" style="280" bestFit="1" customWidth="1"/>
    <col min="3586" max="3586" width="11.42578125" style="280" bestFit="1" customWidth="1"/>
    <col min="3587" max="3587" width="11" style="280" bestFit="1" customWidth="1"/>
    <col min="3588" max="3588" width="11.7109375" style="280" bestFit="1" customWidth="1"/>
    <col min="3589" max="3777" width="9.140625" style="280"/>
    <col min="3778" max="3778" width="6.7109375" style="280" customWidth="1"/>
    <col min="3779" max="3779" width="39.140625" style="280" customWidth="1"/>
    <col min="3780" max="3780" width="9.140625" style="280"/>
    <col min="3781" max="3781" width="8" style="280" customWidth="1"/>
    <col min="3782" max="3782" width="12.7109375" style="280" customWidth="1"/>
    <col min="3783" max="3783" width="12" style="280" customWidth="1"/>
    <col min="3784" max="3784" width="12.85546875" style="280" customWidth="1"/>
    <col min="3785" max="3785" width="11.42578125" style="280" customWidth="1"/>
    <col min="3786" max="3786" width="10.42578125" style="280" customWidth="1"/>
    <col min="3787" max="3787" width="11.7109375" style="280" customWidth="1"/>
    <col min="3788" max="3788" width="11.140625" style="280" customWidth="1"/>
    <col min="3789" max="3789" width="11.85546875" style="280" bestFit="1" customWidth="1"/>
    <col min="3790" max="3790" width="10.5703125" style="280" bestFit="1" customWidth="1"/>
    <col min="3791" max="3791" width="9.5703125" style="280" bestFit="1" customWidth="1"/>
    <col min="3792" max="3792" width="11.42578125" style="280" customWidth="1"/>
    <col min="3793" max="3793" width="10.5703125" style="280" customWidth="1"/>
    <col min="3794" max="3794" width="7.5703125" style="280" customWidth="1"/>
    <col min="3795" max="3795" width="9.5703125" style="280" bestFit="1" customWidth="1"/>
    <col min="3796" max="3796" width="11" style="280" bestFit="1" customWidth="1"/>
    <col min="3797" max="3797" width="10.140625" style="280" bestFit="1" customWidth="1"/>
    <col min="3798" max="3802" width="9.5703125" style="280" bestFit="1" customWidth="1"/>
    <col min="3803" max="3803" width="10.140625" style="280" bestFit="1" customWidth="1"/>
    <col min="3804" max="3805" width="9.5703125" style="280" bestFit="1" customWidth="1"/>
    <col min="3806" max="3806" width="10.28515625" style="280" customWidth="1"/>
    <col min="3807" max="3814" width="9.5703125" style="280" bestFit="1" customWidth="1"/>
    <col min="3815" max="3815" width="9.5703125" style="280" customWidth="1"/>
    <col min="3816" max="3822" width="9.5703125" style="280" bestFit="1" customWidth="1"/>
    <col min="3823" max="3823" width="9.42578125" style="280" customWidth="1"/>
    <col min="3824" max="3839" width="9.5703125" style="280" bestFit="1" customWidth="1"/>
    <col min="3840" max="3841" width="12.5703125" style="280" bestFit="1" customWidth="1"/>
    <col min="3842" max="3842" width="11.42578125" style="280" bestFit="1" customWidth="1"/>
    <col min="3843" max="3843" width="11" style="280" bestFit="1" customWidth="1"/>
    <col min="3844" max="3844" width="11.7109375" style="280" bestFit="1" customWidth="1"/>
    <col min="3845" max="4033" width="9.140625" style="280"/>
    <col min="4034" max="4034" width="6.7109375" style="280" customWidth="1"/>
    <col min="4035" max="4035" width="39.140625" style="280" customWidth="1"/>
    <col min="4036" max="4036" width="9.140625" style="280"/>
    <col min="4037" max="4037" width="8" style="280" customWidth="1"/>
    <col min="4038" max="4038" width="12.7109375" style="280" customWidth="1"/>
    <col min="4039" max="4039" width="12" style="280" customWidth="1"/>
    <col min="4040" max="4040" width="12.85546875" style="280" customWidth="1"/>
    <col min="4041" max="4041" width="11.42578125" style="280" customWidth="1"/>
    <col min="4042" max="4042" width="10.42578125" style="280" customWidth="1"/>
    <col min="4043" max="4043" width="11.7109375" style="280" customWidth="1"/>
    <col min="4044" max="4044" width="11.140625" style="280" customWidth="1"/>
    <col min="4045" max="4045" width="11.85546875" style="280" bestFit="1" customWidth="1"/>
    <col min="4046" max="4046" width="10.5703125" style="280" bestFit="1" customWidth="1"/>
    <col min="4047" max="4047" width="9.5703125" style="280" bestFit="1" customWidth="1"/>
    <col min="4048" max="4048" width="11.42578125" style="280" customWidth="1"/>
    <col min="4049" max="4049" width="10.5703125" style="280" customWidth="1"/>
    <col min="4050" max="4050" width="7.5703125" style="280" customWidth="1"/>
    <col min="4051" max="4051" width="9.5703125" style="280" bestFit="1" customWidth="1"/>
    <col min="4052" max="4052" width="11" style="280" bestFit="1" customWidth="1"/>
    <col min="4053" max="4053" width="10.140625" style="280" bestFit="1" customWidth="1"/>
    <col min="4054" max="4058" width="9.5703125" style="280" bestFit="1" customWidth="1"/>
    <col min="4059" max="4059" width="10.140625" style="280" bestFit="1" customWidth="1"/>
    <col min="4060" max="4061" width="9.5703125" style="280" bestFit="1" customWidth="1"/>
    <col min="4062" max="4062" width="10.28515625" style="280" customWidth="1"/>
    <col min="4063" max="4070" width="9.5703125" style="280" bestFit="1" customWidth="1"/>
    <col min="4071" max="4071" width="9.5703125" style="280" customWidth="1"/>
    <col min="4072" max="4078" width="9.5703125" style="280" bestFit="1" customWidth="1"/>
    <col min="4079" max="4079" width="9.42578125" style="280" customWidth="1"/>
    <col min="4080" max="4095" width="9.5703125" style="280" bestFit="1" customWidth="1"/>
    <col min="4096" max="4097" width="12.5703125" style="280" bestFit="1" customWidth="1"/>
    <col min="4098" max="4098" width="11.42578125" style="280" bestFit="1" customWidth="1"/>
    <col min="4099" max="4099" width="11" style="280" bestFit="1" customWidth="1"/>
    <col min="4100" max="4100" width="11.7109375" style="280" bestFit="1" customWidth="1"/>
    <col min="4101" max="4289" width="9.140625" style="280"/>
    <col min="4290" max="4290" width="6.7109375" style="280" customWidth="1"/>
    <col min="4291" max="4291" width="39.140625" style="280" customWidth="1"/>
    <col min="4292" max="4292" width="9.140625" style="280"/>
    <col min="4293" max="4293" width="8" style="280" customWidth="1"/>
    <col min="4294" max="4294" width="12.7109375" style="280" customWidth="1"/>
    <col min="4295" max="4295" width="12" style="280" customWidth="1"/>
    <col min="4296" max="4296" width="12.85546875" style="280" customWidth="1"/>
    <col min="4297" max="4297" width="11.42578125" style="280" customWidth="1"/>
    <col min="4298" max="4298" width="10.42578125" style="280" customWidth="1"/>
    <col min="4299" max="4299" width="11.7109375" style="280" customWidth="1"/>
    <col min="4300" max="4300" width="11.140625" style="280" customWidth="1"/>
    <col min="4301" max="4301" width="11.85546875" style="280" bestFit="1" customWidth="1"/>
    <col min="4302" max="4302" width="10.5703125" style="280" bestFit="1" customWidth="1"/>
    <col min="4303" max="4303" width="9.5703125" style="280" bestFit="1" customWidth="1"/>
    <col min="4304" max="4304" width="11.42578125" style="280" customWidth="1"/>
    <col min="4305" max="4305" width="10.5703125" style="280" customWidth="1"/>
    <col min="4306" max="4306" width="7.5703125" style="280" customWidth="1"/>
    <col min="4307" max="4307" width="9.5703125" style="280" bestFit="1" customWidth="1"/>
    <col min="4308" max="4308" width="11" style="280" bestFit="1" customWidth="1"/>
    <col min="4309" max="4309" width="10.140625" style="280" bestFit="1" customWidth="1"/>
    <col min="4310" max="4314" width="9.5703125" style="280" bestFit="1" customWidth="1"/>
    <col min="4315" max="4315" width="10.140625" style="280" bestFit="1" customWidth="1"/>
    <col min="4316" max="4317" width="9.5703125" style="280" bestFit="1" customWidth="1"/>
    <col min="4318" max="4318" width="10.28515625" style="280" customWidth="1"/>
    <col min="4319" max="4326" width="9.5703125" style="280" bestFit="1" customWidth="1"/>
    <col min="4327" max="4327" width="9.5703125" style="280" customWidth="1"/>
    <col min="4328" max="4334" width="9.5703125" style="280" bestFit="1" customWidth="1"/>
    <col min="4335" max="4335" width="9.42578125" style="280" customWidth="1"/>
    <col min="4336" max="4351" width="9.5703125" style="280" bestFit="1" customWidth="1"/>
    <col min="4352" max="4353" width="12.5703125" style="280" bestFit="1" customWidth="1"/>
    <col min="4354" max="4354" width="11.42578125" style="280" bestFit="1" customWidth="1"/>
    <col min="4355" max="4355" width="11" style="280" bestFit="1" customWidth="1"/>
    <col min="4356" max="4356" width="11.7109375" style="280" bestFit="1" customWidth="1"/>
    <col min="4357" max="4545" width="9.140625" style="280"/>
    <col min="4546" max="4546" width="6.7109375" style="280" customWidth="1"/>
    <col min="4547" max="4547" width="39.140625" style="280" customWidth="1"/>
    <col min="4548" max="4548" width="9.140625" style="280"/>
    <col min="4549" max="4549" width="8" style="280" customWidth="1"/>
    <col min="4550" max="4550" width="12.7109375" style="280" customWidth="1"/>
    <col min="4551" max="4551" width="12" style="280" customWidth="1"/>
    <col min="4552" max="4552" width="12.85546875" style="280" customWidth="1"/>
    <col min="4553" max="4553" width="11.42578125" style="280" customWidth="1"/>
    <col min="4554" max="4554" width="10.42578125" style="280" customWidth="1"/>
    <col min="4555" max="4555" width="11.7109375" style="280" customWidth="1"/>
    <col min="4556" max="4556" width="11.140625" style="280" customWidth="1"/>
    <col min="4557" max="4557" width="11.85546875" style="280" bestFit="1" customWidth="1"/>
    <col min="4558" max="4558" width="10.5703125" style="280" bestFit="1" customWidth="1"/>
    <col min="4559" max="4559" width="9.5703125" style="280" bestFit="1" customWidth="1"/>
    <col min="4560" max="4560" width="11.42578125" style="280" customWidth="1"/>
    <col min="4561" max="4561" width="10.5703125" style="280" customWidth="1"/>
    <col min="4562" max="4562" width="7.5703125" style="280" customWidth="1"/>
    <col min="4563" max="4563" width="9.5703125" style="280" bestFit="1" customWidth="1"/>
    <col min="4564" max="4564" width="11" style="280" bestFit="1" customWidth="1"/>
    <col min="4565" max="4565" width="10.140625" style="280" bestFit="1" customWidth="1"/>
    <col min="4566" max="4570" width="9.5703125" style="280" bestFit="1" customWidth="1"/>
    <col min="4571" max="4571" width="10.140625" style="280" bestFit="1" customWidth="1"/>
    <col min="4572" max="4573" width="9.5703125" style="280" bestFit="1" customWidth="1"/>
    <col min="4574" max="4574" width="10.28515625" style="280" customWidth="1"/>
    <col min="4575" max="4582" width="9.5703125" style="280" bestFit="1" customWidth="1"/>
    <col min="4583" max="4583" width="9.5703125" style="280" customWidth="1"/>
    <col min="4584" max="4590" width="9.5703125" style="280" bestFit="1" customWidth="1"/>
    <col min="4591" max="4591" width="9.42578125" style="280" customWidth="1"/>
    <col min="4592" max="4607" width="9.5703125" style="280" bestFit="1" customWidth="1"/>
    <col min="4608" max="4609" width="12.5703125" style="280" bestFit="1" customWidth="1"/>
    <col min="4610" max="4610" width="11.42578125" style="280" bestFit="1" customWidth="1"/>
    <col min="4611" max="4611" width="11" style="280" bestFit="1" customWidth="1"/>
    <col min="4612" max="4612" width="11.7109375" style="280" bestFit="1" customWidth="1"/>
    <col min="4613" max="4801" width="9.140625" style="280"/>
    <col min="4802" max="4802" width="6.7109375" style="280" customWidth="1"/>
    <col min="4803" max="4803" width="39.140625" style="280" customWidth="1"/>
    <col min="4804" max="4804" width="9.140625" style="280"/>
    <col min="4805" max="4805" width="8" style="280" customWidth="1"/>
    <col min="4806" max="4806" width="12.7109375" style="280" customWidth="1"/>
    <col min="4807" max="4807" width="12" style="280" customWidth="1"/>
    <col min="4808" max="4808" width="12.85546875" style="280" customWidth="1"/>
    <col min="4809" max="4809" width="11.42578125" style="280" customWidth="1"/>
    <col min="4810" max="4810" width="10.42578125" style="280" customWidth="1"/>
    <col min="4811" max="4811" width="11.7109375" style="280" customWidth="1"/>
    <col min="4812" max="4812" width="11.140625" style="280" customWidth="1"/>
    <col min="4813" max="4813" width="11.85546875" style="280" bestFit="1" customWidth="1"/>
    <col min="4814" max="4814" width="10.5703125" style="280" bestFit="1" customWidth="1"/>
    <col min="4815" max="4815" width="9.5703125" style="280" bestFit="1" customWidth="1"/>
    <col min="4816" max="4816" width="11.42578125" style="280" customWidth="1"/>
    <col min="4817" max="4817" width="10.5703125" style="280" customWidth="1"/>
    <col min="4818" max="4818" width="7.5703125" style="280" customWidth="1"/>
    <col min="4819" max="4819" width="9.5703125" style="280" bestFit="1" customWidth="1"/>
    <col min="4820" max="4820" width="11" style="280" bestFit="1" customWidth="1"/>
    <col min="4821" max="4821" width="10.140625" style="280" bestFit="1" customWidth="1"/>
    <col min="4822" max="4826" width="9.5703125" style="280" bestFit="1" customWidth="1"/>
    <col min="4827" max="4827" width="10.140625" style="280" bestFit="1" customWidth="1"/>
    <col min="4828" max="4829" width="9.5703125" style="280" bestFit="1" customWidth="1"/>
    <col min="4830" max="4830" width="10.28515625" style="280" customWidth="1"/>
    <col min="4831" max="4838" width="9.5703125" style="280" bestFit="1" customWidth="1"/>
    <col min="4839" max="4839" width="9.5703125" style="280" customWidth="1"/>
    <col min="4840" max="4846" width="9.5703125" style="280" bestFit="1" customWidth="1"/>
    <col min="4847" max="4847" width="9.42578125" style="280" customWidth="1"/>
    <col min="4848" max="4863" width="9.5703125" style="280" bestFit="1" customWidth="1"/>
    <col min="4864" max="4865" width="12.5703125" style="280" bestFit="1" customWidth="1"/>
    <col min="4866" max="4866" width="11.42578125" style="280" bestFit="1" customWidth="1"/>
    <col min="4867" max="4867" width="11" style="280" bestFit="1" customWidth="1"/>
    <col min="4868" max="4868" width="11.7109375" style="280" bestFit="1" customWidth="1"/>
    <col min="4869" max="5057" width="9.140625" style="280"/>
    <col min="5058" max="5058" width="6.7109375" style="280" customWidth="1"/>
    <col min="5059" max="5059" width="39.140625" style="280" customWidth="1"/>
    <col min="5060" max="5060" width="9.140625" style="280"/>
    <col min="5061" max="5061" width="8" style="280" customWidth="1"/>
    <col min="5062" max="5062" width="12.7109375" style="280" customWidth="1"/>
    <col min="5063" max="5063" width="12" style="280" customWidth="1"/>
    <col min="5064" max="5064" width="12.85546875" style="280" customWidth="1"/>
    <col min="5065" max="5065" width="11.42578125" style="280" customWidth="1"/>
    <col min="5066" max="5066" width="10.42578125" style="280" customWidth="1"/>
    <col min="5067" max="5067" width="11.7109375" style="280" customWidth="1"/>
    <col min="5068" max="5068" width="11.140625" style="280" customWidth="1"/>
    <col min="5069" max="5069" width="11.85546875" style="280" bestFit="1" customWidth="1"/>
    <col min="5070" max="5070" width="10.5703125" style="280" bestFit="1" customWidth="1"/>
    <col min="5071" max="5071" width="9.5703125" style="280" bestFit="1" customWidth="1"/>
    <col min="5072" max="5072" width="11.42578125" style="280" customWidth="1"/>
    <col min="5073" max="5073" width="10.5703125" style="280" customWidth="1"/>
    <col min="5074" max="5074" width="7.5703125" style="280" customWidth="1"/>
    <col min="5075" max="5075" width="9.5703125" style="280" bestFit="1" customWidth="1"/>
    <col min="5076" max="5076" width="11" style="280" bestFit="1" customWidth="1"/>
    <col min="5077" max="5077" width="10.140625" style="280" bestFit="1" customWidth="1"/>
    <col min="5078" max="5082" width="9.5703125" style="280" bestFit="1" customWidth="1"/>
    <col min="5083" max="5083" width="10.140625" style="280" bestFit="1" customWidth="1"/>
    <col min="5084" max="5085" width="9.5703125" style="280" bestFit="1" customWidth="1"/>
    <col min="5086" max="5086" width="10.28515625" style="280" customWidth="1"/>
    <col min="5087" max="5094" width="9.5703125" style="280" bestFit="1" customWidth="1"/>
    <col min="5095" max="5095" width="9.5703125" style="280" customWidth="1"/>
    <col min="5096" max="5102" width="9.5703125" style="280" bestFit="1" customWidth="1"/>
    <col min="5103" max="5103" width="9.42578125" style="280" customWidth="1"/>
    <col min="5104" max="5119" width="9.5703125" style="280" bestFit="1" customWidth="1"/>
    <col min="5120" max="5121" width="12.5703125" style="280" bestFit="1" customWidth="1"/>
    <col min="5122" max="5122" width="11.42578125" style="280" bestFit="1" customWidth="1"/>
    <col min="5123" max="5123" width="11" style="280" bestFit="1" customWidth="1"/>
    <col min="5124" max="5124" width="11.7109375" style="280" bestFit="1" customWidth="1"/>
    <col min="5125" max="5313" width="9.140625" style="280"/>
    <col min="5314" max="5314" width="6.7109375" style="280" customWidth="1"/>
    <col min="5315" max="5315" width="39.140625" style="280" customWidth="1"/>
    <col min="5316" max="5316" width="9.140625" style="280"/>
    <col min="5317" max="5317" width="8" style="280" customWidth="1"/>
    <col min="5318" max="5318" width="12.7109375" style="280" customWidth="1"/>
    <col min="5319" max="5319" width="12" style="280" customWidth="1"/>
    <col min="5320" max="5320" width="12.85546875" style="280" customWidth="1"/>
    <col min="5321" max="5321" width="11.42578125" style="280" customWidth="1"/>
    <col min="5322" max="5322" width="10.42578125" style="280" customWidth="1"/>
    <col min="5323" max="5323" width="11.7109375" style="280" customWidth="1"/>
    <col min="5324" max="5324" width="11.140625" style="280" customWidth="1"/>
    <col min="5325" max="5325" width="11.85546875" style="280" bestFit="1" customWidth="1"/>
    <col min="5326" max="5326" width="10.5703125" style="280" bestFit="1" customWidth="1"/>
    <col min="5327" max="5327" width="9.5703125" style="280" bestFit="1" customWidth="1"/>
    <col min="5328" max="5328" width="11.42578125" style="280" customWidth="1"/>
    <col min="5329" max="5329" width="10.5703125" style="280" customWidth="1"/>
    <col min="5330" max="5330" width="7.5703125" style="280" customWidth="1"/>
    <col min="5331" max="5331" width="9.5703125" style="280" bestFit="1" customWidth="1"/>
    <col min="5332" max="5332" width="11" style="280" bestFit="1" customWidth="1"/>
    <col min="5333" max="5333" width="10.140625" style="280" bestFit="1" customWidth="1"/>
    <col min="5334" max="5338" width="9.5703125" style="280" bestFit="1" customWidth="1"/>
    <col min="5339" max="5339" width="10.140625" style="280" bestFit="1" customWidth="1"/>
    <col min="5340" max="5341" width="9.5703125" style="280" bestFit="1" customWidth="1"/>
    <col min="5342" max="5342" width="10.28515625" style="280" customWidth="1"/>
    <col min="5343" max="5350" width="9.5703125" style="280" bestFit="1" customWidth="1"/>
    <col min="5351" max="5351" width="9.5703125" style="280" customWidth="1"/>
    <col min="5352" max="5358" width="9.5703125" style="280" bestFit="1" customWidth="1"/>
    <col min="5359" max="5359" width="9.42578125" style="280" customWidth="1"/>
    <col min="5360" max="5375" width="9.5703125" style="280" bestFit="1" customWidth="1"/>
    <col min="5376" max="5377" width="12.5703125" style="280" bestFit="1" customWidth="1"/>
    <col min="5378" max="5378" width="11.42578125" style="280" bestFit="1" customWidth="1"/>
    <col min="5379" max="5379" width="11" style="280" bestFit="1" customWidth="1"/>
    <col min="5380" max="5380" width="11.7109375" style="280" bestFit="1" customWidth="1"/>
    <col min="5381" max="5569" width="9.140625" style="280"/>
    <col min="5570" max="5570" width="6.7109375" style="280" customWidth="1"/>
    <col min="5571" max="5571" width="39.140625" style="280" customWidth="1"/>
    <col min="5572" max="5572" width="9.140625" style="280"/>
    <col min="5573" max="5573" width="8" style="280" customWidth="1"/>
    <col min="5574" max="5574" width="12.7109375" style="280" customWidth="1"/>
    <col min="5575" max="5575" width="12" style="280" customWidth="1"/>
    <col min="5576" max="5576" width="12.85546875" style="280" customWidth="1"/>
    <col min="5577" max="5577" width="11.42578125" style="280" customWidth="1"/>
    <col min="5578" max="5578" width="10.42578125" style="280" customWidth="1"/>
    <col min="5579" max="5579" width="11.7109375" style="280" customWidth="1"/>
    <col min="5580" max="5580" width="11.140625" style="280" customWidth="1"/>
    <col min="5581" max="5581" width="11.85546875" style="280" bestFit="1" customWidth="1"/>
    <col min="5582" max="5582" width="10.5703125" style="280" bestFit="1" customWidth="1"/>
    <col min="5583" max="5583" width="9.5703125" style="280" bestFit="1" customWidth="1"/>
    <col min="5584" max="5584" width="11.42578125" style="280" customWidth="1"/>
    <col min="5585" max="5585" width="10.5703125" style="280" customWidth="1"/>
    <col min="5586" max="5586" width="7.5703125" style="280" customWidth="1"/>
    <col min="5587" max="5587" width="9.5703125" style="280" bestFit="1" customWidth="1"/>
    <col min="5588" max="5588" width="11" style="280" bestFit="1" customWidth="1"/>
    <col min="5589" max="5589" width="10.140625" style="280" bestFit="1" customWidth="1"/>
    <col min="5590" max="5594" width="9.5703125" style="280" bestFit="1" customWidth="1"/>
    <col min="5595" max="5595" width="10.140625" style="280" bestFit="1" customWidth="1"/>
    <col min="5596" max="5597" width="9.5703125" style="280" bestFit="1" customWidth="1"/>
    <col min="5598" max="5598" width="10.28515625" style="280" customWidth="1"/>
    <col min="5599" max="5606" width="9.5703125" style="280" bestFit="1" customWidth="1"/>
    <col min="5607" max="5607" width="9.5703125" style="280" customWidth="1"/>
    <col min="5608" max="5614" width="9.5703125" style="280" bestFit="1" customWidth="1"/>
    <col min="5615" max="5615" width="9.42578125" style="280" customWidth="1"/>
    <col min="5616" max="5631" width="9.5703125" style="280" bestFit="1" customWidth="1"/>
    <col min="5632" max="5633" width="12.5703125" style="280" bestFit="1" customWidth="1"/>
    <col min="5634" max="5634" width="11.42578125" style="280" bestFit="1" customWidth="1"/>
    <col min="5635" max="5635" width="11" style="280" bestFit="1" customWidth="1"/>
    <col min="5636" max="5636" width="11.7109375" style="280" bestFit="1" customWidth="1"/>
    <col min="5637" max="5825" width="9.140625" style="280"/>
    <col min="5826" max="5826" width="6.7109375" style="280" customWidth="1"/>
    <col min="5827" max="5827" width="39.140625" style="280" customWidth="1"/>
    <col min="5828" max="5828" width="9.140625" style="280"/>
    <col min="5829" max="5829" width="8" style="280" customWidth="1"/>
    <col min="5830" max="5830" width="12.7109375" style="280" customWidth="1"/>
    <col min="5831" max="5831" width="12" style="280" customWidth="1"/>
    <col min="5832" max="5832" width="12.85546875" style="280" customWidth="1"/>
    <col min="5833" max="5833" width="11.42578125" style="280" customWidth="1"/>
    <col min="5834" max="5834" width="10.42578125" style="280" customWidth="1"/>
    <col min="5835" max="5835" width="11.7109375" style="280" customWidth="1"/>
    <col min="5836" max="5836" width="11.140625" style="280" customWidth="1"/>
    <col min="5837" max="5837" width="11.85546875" style="280" bestFit="1" customWidth="1"/>
    <col min="5838" max="5838" width="10.5703125" style="280" bestFit="1" customWidth="1"/>
    <col min="5839" max="5839" width="9.5703125" style="280" bestFit="1" customWidth="1"/>
    <col min="5840" max="5840" width="11.42578125" style="280" customWidth="1"/>
    <col min="5841" max="5841" width="10.5703125" style="280" customWidth="1"/>
    <col min="5842" max="5842" width="7.5703125" style="280" customWidth="1"/>
    <col min="5843" max="5843" width="9.5703125" style="280" bestFit="1" customWidth="1"/>
    <col min="5844" max="5844" width="11" style="280" bestFit="1" customWidth="1"/>
    <col min="5845" max="5845" width="10.140625" style="280" bestFit="1" customWidth="1"/>
    <col min="5846" max="5850" width="9.5703125" style="280" bestFit="1" customWidth="1"/>
    <col min="5851" max="5851" width="10.140625" style="280" bestFit="1" customWidth="1"/>
    <col min="5852" max="5853" width="9.5703125" style="280" bestFit="1" customWidth="1"/>
    <col min="5854" max="5854" width="10.28515625" style="280" customWidth="1"/>
    <col min="5855" max="5862" width="9.5703125" style="280" bestFit="1" customWidth="1"/>
    <col min="5863" max="5863" width="9.5703125" style="280" customWidth="1"/>
    <col min="5864" max="5870" width="9.5703125" style="280" bestFit="1" customWidth="1"/>
    <col min="5871" max="5871" width="9.42578125" style="280" customWidth="1"/>
    <col min="5872" max="5887" width="9.5703125" style="280" bestFit="1" customWidth="1"/>
    <col min="5888" max="5889" width="12.5703125" style="280" bestFit="1" customWidth="1"/>
    <col min="5890" max="5890" width="11.42578125" style="280" bestFit="1" customWidth="1"/>
    <col min="5891" max="5891" width="11" style="280" bestFit="1" customWidth="1"/>
    <col min="5892" max="5892" width="11.7109375" style="280" bestFit="1" customWidth="1"/>
    <col min="5893" max="6081" width="9.140625" style="280"/>
    <col min="6082" max="6082" width="6.7109375" style="280" customWidth="1"/>
    <col min="6083" max="6083" width="39.140625" style="280" customWidth="1"/>
    <col min="6084" max="6084" width="9.140625" style="280"/>
    <col min="6085" max="6085" width="8" style="280" customWidth="1"/>
    <col min="6086" max="6086" width="12.7109375" style="280" customWidth="1"/>
    <col min="6087" max="6087" width="12" style="280" customWidth="1"/>
    <col min="6088" max="6088" width="12.85546875" style="280" customWidth="1"/>
    <col min="6089" max="6089" width="11.42578125" style="280" customWidth="1"/>
    <col min="6090" max="6090" width="10.42578125" style="280" customWidth="1"/>
    <col min="6091" max="6091" width="11.7109375" style="280" customWidth="1"/>
    <col min="6092" max="6092" width="11.140625" style="280" customWidth="1"/>
    <col min="6093" max="6093" width="11.85546875" style="280" bestFit="1" customWidth="1"/>
    <col min="6094" max="6094" width="10.5703125" style="280" bestFit="1" customWidth="1"/>
    <col min="6095" max="6095" width="9.5703125" style="280" bestFit="1" customWidth="1"/>
    <col min="6096" max="6096" width="11.42578125" style="280" customWidth="1"/>
    <col min="6097" max="6097" width="10.5703125" style="280" customWidth="1"/>
    <col min="6098" max="6098" width="7.5703125" style="280" customWidth="1"/>
    <col min="6099" max="6099" width="9.5703125" style="280" bestFit="1" customWidth="1"/>
    <col min="6100" max="6100" width="11" style="280" bestFit="1" customWidth="1"/>
    <col min="6101" max="6101" width="10.140625" style="280" bestFit="1" customWidth="1"/>
    <col min="6102" max="6106" width="9.5703125" style="280" bestFit="1" customWidth="1"/>
    <col min="6107" max="6107" width="10.140625" style="280" bestFit="1" customWidth="1"/>
    <col min="6108" max="6109" width="9.5703125" style="280" bestFit="1" customWidth="1"/>
    <col min="6110" max="6110" width="10.28515625" style="280" customWidth="1"/>
    <col min="6111" max="6118" width="9.5703125" style="280" bestFit="1" customWidth="1"/>
    <col min="6119" max="6119" width="9.5703125" style="280" customWidth="1"/>
    <col min="6120" max="6126" width="9.5703125" style="280" bestFit="1" customWidth="1"/>
    <col min="6127" max="6127" width="9.42578125" style="280" customWidth="1"/>
    <col min="6128" max="6143" width="9.5703125" style="280" bestFit="1" customWidth="1"/>
    <col min="6144" max="6145" width="12.5703125" style="280" bestFit="1" customWidth="1"/>
    <col min="6146" max="6146" width="11.42578125" style="280" bestFit="1" customWidth="1"/>
    <col min="6147" max="6147" width="11" style="280" bestFit="1" customWidth="1"/>
    <col min="6148" max="6148" width="11.7109375" style="280" bestFit="1" customWidth="1"/>
    <col min="6149" max="6337" width="9.140625" style="280"/>
    <col min="6338" max="6338" width="6.7109375" style="280" customWidth="1"/>
    <col min="6339" max="6339" width="39.140625" style="280" customWidth="1"/>
    <col min="6340" max="6340" width="9.140625" style="280"/>
    <col min="6341" max="6341" width="8" style="280" customWidth="1"/>
    <col min="6342" max="6342" width="12.7109375" style="280" customWidth="1"/>
    <col min="6343" max="6343" width="12" style="280" customWidth="1"/>
    <col min="6344" max="6344" width="12.85546875" style="280" customWidth="1"/>
    <col min="6345" max="6345" width="11.42578125" style="280" customWidth="1"/>
    <col min="6346" max="6346" width="10.42578125" style="280" customWidth="1"/>
    <col min="6347" max="6347" width="11.7109375" style="280" customWidth="1"/>
    <col min="6348" max="6348" width="11.140625" style="280" customWidth="1"/>
    <col min="6349" max="6349" width="11.85546875" style="280" bestFit="1" customWidth="1"/>
    <col min="6350" max="6350" width="10.5703125" style="280" bestFit="1" customWidth="1"/>
    <col min="6351" max="6351" width="9.5703125" style="280" bestFit="1" customWidth="1"/>
    <col min="6352" max="6352" width="11.42578125" style="280" customWidth="1"/>
    <col min="6353" max="6353" width="10.5703125" style="280" customWidth="1"/>
    <col min="6354" max="6354" width="7.5703125" style="280" customWidth="1"/>
    <col min="6355" max="6355" width="9.5703125" style="280" bestFit="1" customWidth="1"/>
    <col min="6356" max="6356" width="11" style="280" bestFit="1" customWidth="1"/>
    <col min="6357" max="6357" width="10.140625" style="280" bestFit="1" customWidth="1"/>
    <col min="6358" max="6362" width="9.5703125" style="280" bestFit="1" customWidth="1"/>
    <col min="6363" max="6363" width="10.140625" style="280" bestFit="1" customWidth="1"/>
    <col min="6364" max="6365" width="9.5703125" style="280" bestFit="1" customWidth="1"/>
    <col min="6366" max="6366" width="10.28515625" style="280" customWidth="1"/>
    <col min="6367" max="6374" width="9.5703125" style="280" bestFit="1" customWidth="1"/>
    <col min="6375" max="6375" width="9.5703125" style="280" customWidth="1"/>
    <col min="6376" max="6382" width="9.5703125" style="280" bestFit="1" customWidth="1"/>
    <col min="6383" max="6383" width="9.42578125" style="280" customWidth="1"/>
    <col min="6384" max="6399" width="9.5703125" style="280" bestFit="1" customWidth="1"/>
    <col min="6400" max="6401" width="12.5703125" style="280" bestFit="1" customWidth="1"/>
    <col min="6402" max="6402" width="11.42578125" style="280" bestFit="1" customWidth="1"/>
    <col min="6403" max="6403" width="11" style="280" bestFit="1" customWidth="1"/>
    <col min="6404" max="6404" width="11.7109375" style="280" bestFit="1" customWidth="1"/>
    <col min="6405" max="6593" width="9.140625" style="280"/>
    <col min="6594" max="6594" width="6.7109375" style="280" customWidth="1"/>
    <col min="6595" max="6595" width="39.140625" style="280" customWidth="1"/>
    <col min="6596" max="6596" width="9.140625" style="280"/>
    <col min="6597" max="6597" width="8" style="280" customWidth="1"/>
    <col min="6598" max="6598" width="12.7109375" style="280" customWidth="1"/>
    <col min="6599" max="6599" width="12" style="280" customWidth="1"/>
    <col min="6600" max="6600" width="12.85546875" style="280" customWidth="1"/>
    <col min="6601" max="6601" width="11.42578125" style="280" customWidth="1"/>
    <col min="6602" max="6602" width="10.42578125" style="280" customWidth="1"/>
    <col min="6603" max="6603" width="11.7109375" style="280" customWidth="1"/>
    <col min="6604" max="6604" width="11.140625" style="280" customWidth="1"/>
    <col min="6605" max="6605" width="11.85546875" style="280" bestFit="1" customWidth="1"/>
    <col min="6606" max="6606" width="10.5703125" style="280" bestFit="1" customWidth="1"/>
    <col min="6607" max="6607" width="9.5703125" style="280" bestFit="1" customWidth="1"/>
    <col min="6608" max="6608" width="11.42578125" style="280" customWidth="1"/>
    <col min="6609" max="6609" width="10.5703125" style="280" customWidth="1"/>
    <col min="6610" max="6610" width="7.5703125" style="280" customWidth="1"/>
    <col min="6611" max="6611" width="9.5703125" style="280" bestFit="1" customWidth="1"/>
    <col min="6612" max="6612" width="11" style="280" bestFit="1" customWidth="1"/>
    <col min="6613" max="6613" width="10.140625" style="280" bestFit="1" customWidth="1"/>
    <col min="6614" max="6618" width="9.5703125" style="280" bestFit="1" customWidth="1"/>
    <col min="6619" max="6619" width="10.140625" style="280" bestFit="1" customWidth="1"/>
    <col min="6620" max="6621" width="9.5703125" style="280" bestFit="1" customWidth="1"/>
    <col min="6622" max="6622" width="10.28515625" style="280" customWidth="1"/>
    <col min="6623" max="6630" width="9.5703125" style="280" bestFit="1" customWidth="1"/>
    <col min="6631" max="6631" width="9.5703125" style="280" customWidth="1"/>
    <col min="6632" max="6638" width="9.5703125" style="280" bestFit="1" customWidth="1"/>
    <col min="6639" max="6639" width="9.42578125" style="280" customWidth="1"/>
    <col min="6640" max="6655" width="9.5703125" style="280" bestFit="1" customWidth="1"/>
    <col min="6656" max="6657" width="12.5703125" style="280" bestFit="1" customWidth="1"/>
    <col min="6658" max="6658" width="11.42578125" style="280" bestFit="1" customWidth="1"/>
    <col min="6659" max="6659" width="11" style="280" bestFit="1" customWidth="1"/>
    <col min="6660" max="6660" width="11.7109375" style="280" bestFit="1" customWidth="1"/>
    <col min="6661" max="6849" width="9.140625" style="280"/>
    <col min="6850" max="6850" width="6.7109375" style="280" customWidth="1"/>
    <col min="6851" max="6851" width="39.140625" style="280" customWidth="1"/>
    <col min="6852" max="6852" width="9.140625" style="280"/>
    <col min="6853" max="6853" width="8" style="280" customWidth="1"/>
    <col min="6854" max="6854" width="12.7109375" style="280" customWidth="1"/>
    <col min="6855" max="6855" width="12" style="280" customWidth="1"/>
    <col min="6856" max="6856" width="12.85546875" style="280" customWidth="1"/>
    <col min="6857" max="6857" width="11.42578125" style="280" customWidth="1"/>
    <col min="6858" max="6858" width="10.42578125" style="280" customWidth="1"/>
    <col min="6859" max="6859" width="11.7109375" style="280" customWidth="1"/>
    <col min="6860" max="6860" width="11.140625" style="280" customWidth="1"/>
    <col min="6861" max="6861" width="11.85546875" style="280" bestFit="1" customWidth="1"/>
    <col min="6862" max="6862" width="10.5703125" style="280" bestFit="1" customWidth="1"/>
    <col min="6863" max="6863" width="9.5703125" style="280" bestFit="1" customWidth="1"/>
    <col min="6864" max="6864" width="11.42578125" style="280" customWidth="1"/>
    <col min="6865" max="6865" width="10.5703125" style="280" customWidth="1"/>
    <col min="6866" max="6866" width="7.5703125" style="280" customWidth="1"/>
    <col min="6867" max="6867" width="9.5703125" style="280" bestFit="1" customWidth="1"/>
    <col min="6868" max="6868" width="11" style="280" bestFit="1" customWidth="1"/>
    <col min="6869" max="6869" width="10.140625" style="280" bestFit="1" customWidth="1"/>
    <col min="6870" max="6874" width="9.5703125" style="280" bestFit="1" customWidth="1"/>
    <col min="6875" max="6875" width="10.140625" style="280" bestFit="1" customWidth="1"/>
    <col min="6876" max="6877" width="9.5703125" style="280" bestFit="1" customWidth="1"/>
    <col min="6878" max="6878" width="10.28515625" style="280" customWidth="1"/>
    <col min="6879" max="6886" width="9.5703125" style="280" bestFit="1" customWidth="1"/>
    <col min="6887" max="6887" width="9.5703125" style="280" customWidth="1"/>
    <col min="6888" max="6894" width="9.5703125" style="280" bestFit="1" customWidth="1"/>
    <col min="6895" max="6895" width="9.42578125" style="280" customWidth="1"/>
    <col min="6896" max="6911" width="9.5703125" style="280" bestFit="1" customWidth="1"/>
    <col min="6912" max="6913" width="12.5703125" style="280" bestFit="1" customWidth="1"/>
    <col min="6914" max="6914" width="11.42578125" style="280" bestFit="1" customWidth="1"/>
    <col min="6915" max="6915" width="11" style="280" bestFit="1" customWidth="1"/>
    <col min="6916" max="6916" width="11.7109375" style="280" bestFit="1" customWidth="1"/>
    <col min="6917" max="7105" width="9.140625" style="280"/>
    <col min="7106" max="7106" width="6.7109375" style="280" customWidth="1"/>
    <col min="7107" max="7107" width="39.140625" style="280" customWidth="1"/>
    <col min="7108" max="7108" width="9.140625" style="280"/>
    <col min="7109" max="7109" width="8" style="280" customWidth="1"/>
    <col min="7110" max="7110" width="12.7109375" style="280" customWidth="1"/>
    <col min="7111" max="7111" width="12" style="280" customWidth="1"/>
    <col min="7112" max="7112" width="12.85546875" style="280" customWidth="1"/>
    <col min="7113" max="7113" width="11.42578125" style="280" customWidth="1"/>
    <col min="7114" max="7114" width="10.42578125" style="280" customWidth="1"/>
    <col min="7115" max="7115" width="11.7109375" style="280" customWidth="1"/>
    <col min="7116" max="7116" width="11.140625" style="280" customWidth="1"/>
    <col min="7117" max="7117" width="11.85546875" style="280" bestFit="1" customWidth="1"/>
    <col min="7118" max="7118" width="10.5703125" style="280" bestFit="1" customWidth="1"/>
    <col min="7119" max="7119" width="9.5703125" style="280" bestFit="1" customWidth="1"/>
    <col min="7120" max="7120" width="11.42578125" style="280" customWidth="1"/>
    <col min="7121" max="7121" width="10.5703125" style="280" customWidth="1"/>
    <col min="7122" max="7122" width="7.5703125" style="280" customWidth="1"/>
    <col min="7123" max="7123" width="9.5703125" style="280" bestFit="1" customWidth="1"/>
    <col min="7124" max="7124" width="11" style="280" bestFit="1" customWidth="1"/>
    <col min="7125" max="7125" width="10.140625" style="280" bestFit="1" customWidth="1"/>
    <col min="7126" max="7130" width="9.5703125" style="280" bestFit="1" customWidth="1"/>
    <col min="7131" max="7131" width="10.140625" style="280" bestFit="1" customWidth="1"/>
    <col min="7132" max="7133" width="9.5703125" style="280" bestFit="1" customWidth="1"/>
    <col min="7134" max="7134" width="10.28515625" style="280" customWidth="1"/>
    <col min="7135" max="7142" width="9.5703125" style="280" bestFit="1" customWidth="1"/>
    <col min="7143" max="7143" width="9.5703125" style="280" customWidth="1"/>
    <col min="7144" max="7150" width="9.5703125" style="280" bestFit="1" customWidth="1"/>
    <col min="7151" max="7151" width="9.42578125" style="280" customWidth="1"/>
    <col min="7152" max="7167" width="9.5703125" style="280" bestFit="1" customWidth="1"/>
    <col min="7168" max="7169" width="12.5703125" style="280" bestFit="1" customWidth="1"/>
    <col min="7170" max="7170" width="11.42578125" style="280" bestFit="1" customWidth="1"/>
    <col min="7171" max="7171" width="11" style="280" bestFit="1" customWidth="1"/>
    <col min="7172" max="7172" width="11.7109375" style="280" bestFit="1" customWidth="1"/>
    <col min="7173" max="7361" width="9.140625" style="280"/>
    <col min="7362" max="7362" width="6.7109375" style="280" customWidth="1"/>
    <col min="7363" max="7363" width="39.140625" style="280" customWidth="1"/>
    <col min="7364" max="7364" width="9.140625" style="280"/>
    <col min="7365" max="7365" width="8" style="280" customWidth="1"/>
    <col min="7366" max="7366" width="12.7109375" style="280" customWidth="1"/>
    <col min="7367" max="7367" width="12" style="280" customWidth="1"/>
    <col min="7368" max="7368" width="12.85546875" style="280" customWidth="1"/>
    <col min="7369" max="7369" width="11.42578125" style="280" customWidth="1"/>
    <col min="7370" max="7370" width="10.42578125" style="280" customWidth="1"/>
    <col min="7371" max="7371" width="11.7109375" style="280" customWidth="1"/>
    <col min="7372" max="7372" width="11.140625" style="280" customWidth="1"/>
    <col min="7373" max="7373" width="11.85546875" style="280" bestFit="1" customWidth="1"/>
    <col min="7374" max="7374" width="10.5703125" style="280" bestFit="1" customWidth="1"/>
    <col min="7375" max="7375" width="9.5703125" style="280" bestFit="1" customWidth="1"/>
    <col min="7376" max="7376" width="11.42578125" style="280" customWidth="1"/>
    <col min="7377" max="7377" width="10.5703125" style="280" customWidth="1"/>
    <col min="7378" max="7378" width="7.5703125" style="280" customWidth="1"/>
    <col min="7379" max="7379" width="9.5703125" style="280" bestFit="1" customWidth="1"/>
    <col min="7380" max="7380" width="11" style="280" bestFit="1" customWidth="1"/>
    <col min="7381" max="7381" width="10.140625" style="280" bestFit="1" customWidth="1"/>
    <col min="7382" max="7386" width="9.5703125" style="280" bestFit="1" customWidth="1"/>
    <col min="7387" max="7387" width="10.140625" style="280" bestFit="1" customWidth="1"/>
    <col min="7388" max="7389" width="9.5703125" style="280" bestFit="1" customWidth="1"/>
    <col min="7390" max="7390" width="10.28515625" style="280" customWidth="1"/>
    <col min="7391" max="7398" width="9.5703125" style="280" bestFit="1" customWidth="1"/>
    <col min="7399" max="7399" width="9.5703125" style="280" customWidth="1"/>
    <col min="7400" max="7406" width="9.5703125" style="280" bestFit="1" customWidth="1"/>
    <col min="7407" max="7407" width="9.42578125" style="280" customWidth="1"/>
    <col min="7408" max="7423" width="9.5703125" style="280" bestFit="1" customWidth="1"/>
    <col min="7424" max="7425" width="12.5703125" style="280" bestFit="1" customWidth="1"/>
    <col min="7426" max="7426" width="11.42578125" style="280" bestFit="1" customWidth="1"/>
    <col min="7427" max="7427" width="11" style="280" bestFit="1" customWidth="1"/>
    <col min="7428" max="7428" width="11.7109375" style="280" bestFit="1" customWidth="1"/>
    <col min="7429" max="7617" width="9.140625" style="280"/>
    <col min="7618" max="7618" width="6.7109375" style="280" customWidth="1"/>
    <col min="7619" max="7619" width="39.140625" style="280" customWidth="1"/>
    <col min="7620" max="7620" width="9.140625" style="280"/>
    <col min="7621" max="7621" width="8" style="280" customWidth="1"/>
    <col min="7622" max="7622" width="12.7109375" style="280" customWidth="1"/>
    <col min="7623" max="7623" width="12" style="280" customWidth="1"/>
    <col min="7624" max="7624" width="12.85546875" style="280" customWidth="1"/>
    <col min="7625" max="7625" width="11.42578125" style="280" customWidth="1"/>
    <col min="7626" max="7626" width="10.42578125" style="280" customWidth="1"/>
    <col min="7627" max="7627" width="11.7109375" style="280" customWidth="1"/>
    <col min="7628" max="7628" width="11.140625" style="280" customWidth="1"/>
    <col min="7629" max="7629" width="11.85546875" style="280" bestFit="1" customWidth="1"/>
    <col min="7630" max="7630" width="10.5703125" style="280" bestFit="1" customWidth="1"/>
    <col min="7631" max="7631" width="9.5703125" style="280" bestFit="1" customWidth="1"/>
    <col min="7632" max="7632" width="11.42578125" style="280" customWidth="1"/>
    <col min="7633" max="7633" width="10.5703125" style="280" customWidth="1"/>
    <col min="7634" max="7634" width="7.5703125" style="280" customWidth="1"/>
    <col min="7635" max="7635" width="9.5703125" style="280" bestFit="1" customWidth="1"/>
    <col min="7636" max="7636" width="11" style="280" bestFit="1" customWidth="1"/>
    <col min="7637" max="7637" width="10.140625" style="280" bestFit="1" customWidth="1"/>
    <col min="7638" max="7642" width="9.5703125" style="280" bestFit="1" customWidth="1"/>
    <col min="7643" max="7643" width="10.140625" style="280" bestFit="1" customWidth="1"/>
    <col min="7644" max="7645" width="9.5703125" style="280" bestFit="1" customWidth="1"/>
    <col min="7646" max="7646" width="10.28515625" style="280" customWidth="1"/>
    <col min="7647" max="7654" width="9.5703125" style="280" bestFit="1" customWidth="1"/>
    <col min="7655" max="7655" width="9.5703125" style="280" customWidth="1"/>
    <col min="7656" max="7662" width="9.5703125" style="280" bestFit="1" customWidth="1"/>
    <col min="7663" max="7663" width="9.42578125" style="280" customWidth="1"/>
    <col min="7664" max="7679" width="9.5703125" style="280" bestFit="1" customWidth="1"/>
    <col min="7680" max="7681" width="12.5703125" style="280" bestFit="1" customWidth="1"/>
    <col min="7682" max="7682" width="11.42578125" style="280" bestFit="1" customWidth="1"/>
    <col min="7683" max="7683" width="11" style="280" bestFit="1" customWidth="1"/>
    <col min="7684" max="7684" width="11.7109375" style="280" bestFit="1" customWidth="1"/>
    <col min="7685" max="7873" width="9.140625" style="280"/>
    <col min="7874" max="7874" width="6.7109375" style="280" customWidth="1"/>
    <col min="7875" max="7875" width="39.140625" style="280" customWidth="1"/>
    <col min="7876" max="7876" width="9.140625" style="280"/>
    <col min="7877" max="7877" width="8" style="280" customWidth="1"/>
    <col min="7878" max="7878" width="12.7109375" style="280" customWidth="1"/>
    <col min="7879" max="7879" width="12" style="280" customWidth="1"/>
    <col min="7880" max="7880" width="12.85546875" style="280" customWidth="1"/>
    <col min="7881" max="7881" width="11.42578125" style="280" customWidth="1"/>
    <col min="7882" max="7882" width="10.42578125" style="280" customWidth="1"/>
    <col min="7883" max="7883" width="11.7109375" style="280" customWidth="1"/>
    <col min="7884" max="7884" width="11.140625" style="280" customWidth="1"/>
    <col min="7885" max="7885" width="11.85546875" style="280" bestFit="1" customWidth="1"/>
    <col min="7886" max="7886" width="10.5703125" style="280" bestFit="1" customWidth="1"/>
    <col min="7887" max="7887" width="9.5703125" style="280" bestFit="1" customWidth="1"/>
    <col min="7888" max="7888" width="11.42578125" style="280" customWidth="1"/>
    <col min="7889" max="7889" width="10.5703125" style="280" customWidth="1"/>
    <col min="7890" max="7890" width="7.5703125" style="280" customWidth="1"/>
    <col min="7891" max="7891" width="9.5703125" style="280" bestFit="1" customWidth="1"/>
    <col min="7892" max="7892" width="11" style="280" bestFit="1" customWidth="1"/>
    <col min="7893" max="7893" width="10.140625" style="280" bestFit="1" customWidth="1"/>
    <col min="7894" max="7898" width="9.5703125" style="280" bestFit="1" customWidth="1"/>
    <col min="7899" max="7899" width="10.140625" style="280" bestFit="1" customWidth="1"/>
    <col min="7900" max="7901" width="9.5703125" style="280" bestFit="1" customWidth="1"/>
    <col min="7902" max="7902" width="10.28515625" style="280" customWidth="1"/>
    <col min="7903" max="7910" width="9.5703125" style="280" bestFit="1" customWidth="1"/>
    <col min="7911" max="7911" width="9.5703125" style="280" customWidth="1"/>
    <col min="7912" max="7918" width="9.5703125" style="280" bestFit="1" customWidth="1"/>
    <col min="7919" max="7919" width="9.42578125" style="280" customWidth="1"/>
    <col min="7920" max="7935" width="9.5703125" style="280" bestFit="1" customWidth="1"/>
    <col min="7936" max="7937" width="12.5703125" style="280" bestFit="1" customWidth="1"/>
    <col min="7938" max="7938" width="11.42578125" style="280" bestFit="1" customWidth="1"/>
    <col min="7939" max="7939" width="11" style="280" bestFit="1" customWidth="1"/>
    <col min="7940" max="7940" width="11.7109375" style="280" bestFit="1" customWidth="1"/>
    <col min="7941" max="8129" width="9.140625" style="280"/>
    <col min="8130" max="8130" width="6.7109375" style="280" customWidth="1"/>
    <col min="8131" max="8131" width="39.140625" style="280" customWidth="1"/>
    <col min="8132" max="8132" width="9.140625" style="280"/>
    <col min="8133" max="8133" width="8" style="280" customWidth="1"/>
    <col min="8134" max="8134" width="12.7109375" style="280" customWidth="1"/>
    <col min="8135" max="8135" width="12" style="280" customWidth="1"/>
    <col min="8136" max="8136" width="12.85546875" style="280" customWidth="1"/>
    <col min="8137" max="8137" width="11.42578125" style="280" customWidth="1"/>
    <col min="8138" max="8138" width="10.42578125" style="280" customWidth="1"/>
    <col min="8139" max="8139" width="11.7109375" style="280" customWidth="1"/>
    <col min="8140" max="8140" width="11.140625" style="280" customWidth="1"/>
    <col min="8141" max="8141" width="11.85546875" style="280" bestFit="1" customWidth="1"/>
    <col min="8142" max="8142" width="10.5703125" style="280" bestFit="1" customWidth="1"/>
    <col min="8143" max="8143" width="9.5703125" style="280" bestFit="1" customWidth="1"/>
    <col min="8144" max="8144" width="11.42578125" style="280" customWidth="1"/>
    <col min="8145" max="8145" width="10.5703125" style="280" customWidth="1"/>
    <col min="8146" max="8146" width="7.5703125" style="280" customWidth="1"/>
    <col min="8147" max="8147" width="9.5703125" style="280" bestFit="1" customWidth="1"/>
    <col min="8148" max="8148" width="11" style="280" bestFit="1" customWidth="1"/>
    <col min="8149" max="8149" width="10.140625" style="280" bestFit="1" customWidth="1"/>
    <col min="8150" max="8154" width="9.5703125" style="280" bestFit="1" customWidth="1"/>
    <col min="8155" max="8155" width="10.140625" style="280" bestFit="1" customWidth="1"/>
    <col min="8156" max="8157" width="9.5703125" style="280" bestFit="1" customWidth="1"/>
    <col min="8158" max="8158" width="10.28515625" style="280" customWidth="1"/>
    <col min="8159" max="8166" width="9.5703125" style="280" bestFit="1" customWidth="1"/>
    <col min="8167" max="8167" width="9.5703125" style="280" customWidth="1"/>
    <col min="8168" max="8174" width="9.5703125" style="280" bestFit="1" customWidth="1"/>
    <col min="8175" max="8175" width="9.42578125" style="280" customWidth="1"/>
    <col min="8176" max="8191" width="9.5703125" style="280" bestFit="1" customWidth="1"/>
    <col min="8192" max="8193" width="12.5703125" style="280" bestFit="1" customWidth="1"/>
    <col min="8194" max="8194" width="11.42578125" style="280" bestFit="1" customWidth="1"/>
    <col min="8195" max="8195" width="11" style="280" bestFit="1" customWidth="1"/>
    <col min="8196" max="8196" width="11.7109375" style="280" bestFit="1" customWidth="1"/>
    <col min="8197" max="8385" width="9.140625" style="280"/>
    <col min="8386" max="8386" width="6.7109375" style="280" customWidth="1"/>
    <col min="8387" max="8387" width="39.140625" style="280" customWidth="1"/>
    <col min="8388" max="8388" width="9.140625" style="280"/>
    <col min="8389" max="8389" width="8" style="280" customWidth="1"/>
    <col min="8390" max="8390" width="12.7109375" style="280" customWidth="1"/>
    <col min="8391" max="8391" width="12" style="280" customWidth="1"/>
    <col min="8392" max="8392" width="12.85546875" style="280" customWidth="1"/>
    <col min="8393" max="8393" width="11.42578125" style="280" customWidth="1"/>
    <col min="8394" max="8394" width="10.42578125" style="280" customWidth="1"/>
    <col min="8395" max="8395" width="11.7109375" style="280" customWidth="1"/>
    <col min="8396" max="8396" width="11.140625" style="280" customWidth="1"/>
    <col min="8397" max="8397" width="11.85546875" style="280" bestFit="1" customWidth="1"/>
    <col min="8398" max="8398" width="10.5703125" style="280" bestFit="1" customWidth="1"/>
    <col min="8399" max="8399" width="9.5703125" style="280" bestFit="1" customWidth="1"/>
    <col min="8400" max="8400" width="11.42578125" style="280" customWidth="1"/>
    <col min="8401" max="8401" width="10.5703125" style="280" customWidth="1"/>
    <col min="8402" max="8402" width="7.5703125" style="280" customWidth="1"/>
    <col min="8403" max="8403" width="9.5703125" style="280" bestFit="1" customWidth="1"/>
    <col min="8404" max="8404" width="11" style="280" bestFit="1" customWidth="1"/>
    <col min="8405" max="8405" width="10.140625" style="280" bestFit="1" customWidth="1"/>
    <col min="8406" max="8410" width="9.5703125" style="280" bestFit="1" customWidth="1"/>
    <col min="8411" max="8411" width="10.140625" style="280" bestFit="1" customWidth="1"/>
    <col min="8412" max="8413" width="9.5703125" style="280" bestFit="1" customWidth="1"/>
    <col min="8414" max="8414" width="10.28515625" style="280" customWidth="1"/>
    <col min="8415" max="8422" width="9.5703125" style="280" bestFit="1" customWidth="1"/>
    <col min="8423" max="8423" width="9.5703125" style="280" customWidth="1"/>
    <col min="8424" max="8430" width="9.5703125" style="280" bestFit="1" customWidth="1"/>
    <col min="8431" max="8431" width="9.42578125" style="280" customWidth="1"/>
    <col min="8432" max="8447" width="9.5703125" style="280" bestFit="1" customWidth="1"/>
    <col min="8448" max="8449" width="12.5703125" style="280" bestFit="1" customWidth="1"/>
    <col min="8450" max="8450" width="11.42578125" style="280" bestFit="1" customWidth="1"/>
    <col min="8451" max="8451" width="11" style="280" bestFit="1" customWidth="1"/>
    <col min="8452" max="8452" width="11.7109375" style="280" bestFit="1" customWidth="1"/>
    <col min="8453" max="8641" width="9.140625" style="280"/>
    <col min="8642" max="8642" width="6.7109375" style="280" customWidth="1"/>
    <col min="8643" max="8643" width="39.140625" style="280" customWidth="1"/>
    <col min="8644" max="8644" width="9.140625" style="280"/>
    <col min="8645" max="8645" width="8" style="280" customWidth="1"/>
    <col min="8646" max="8646" width="12.7109375" style="280" customWidth="1"/>
    <col min="8647" max="8647" width="12" style="280" customWidth="1"/>
    <col min="8648" max="8648" width="12.85546875" style="280" customWidth="1"/>
    <col min="8649" max="8649" width="11.42578125" style="280" customWidth="1"/>
    <col min="8650" max="8650" width="10.42578125" style="280" customWidth="1"/>
    <col min="8651" max="8651" width="11.7109375" style="280" customWidth="1"/>
    <col min="8652" max="8652" width="11.140625" style="280" customWidth="1"/>
    <col min="8653" max="8653" width="11.85546875" style="280" bestFit="1" customWidth="1"/>
    <col min="8654" max="8654" width="10.5703125" style="280" bestFit="1" customWidth="1"/>
    <col min="8655" max="8655" width="9.5703125" style="280" bestFit="1" customWidth="1"/>
    <col min="8656" max="8656" width="11.42578125" style="280" customWidth="1"/>
    <col min="8657" max="8657" width="10.5703125" style="280" customWidth="1"/>
    <col min="8658" max="8658" width="7.5703125" style="280" customWidth="1"/>
    <col min="8659" max="8659" width="9.5703125" style="280" bestFit="1" customWidth="1"/>
    <col min="8660" max="8660" width="11" style="280" bestFit="1" customWidth="1"/>
    <col min="8661" max="8661" width="10.140625" style="280" bestFit="1" customWidth="1"/>
    <col min="8662" max="8666" width="9.5703125" style="280" bestFit="1" customWidth="1"/>
    <col min="8667" max="8667" width="10.140625" style="280" bestFit="1" customWidth="1"/>
    <col min="8668" max="8669" width="9.5703125" style="280" bestFit="1" customWidth="1"/>
    <col min="8670" max="8670" width="10.28515625" style="280" customWidth="1"/>
    <col min="8671" max="8678" width="9.5703125" style="280" bestFit="1" customWidth="1"/>
    <col min="8679" max="8679" width="9.5703125" style="280" customWidth="1"/>
    <col min="8680" max="8686" width="9.5703125" style="280" bestFit="1" customWidth="1"/>
    <col min="8687" max="8687" width="9.42578125" style="280" customWidth="1"/>
    <col min="8688" max="8703" width="9.5703125" style="280" bestFit="1" customWidth="1"/>
    <col min="8704" max="8705" width="12.5703125" style="280" bestFit="1" customWidth="1"/>
    <col min="8706" max="8706" width="11.42578125" style="280" bestFit="1" customWidth="1"/>
    <col min="8707" max="8707" width="11" style="280" bestFit="1" customWidth="1"/>
    <col min="8708" max="8708" width="11.7109375" style="280" bestFit="1" customWidth="1"/>
    <col min="8709" max="8897" width="9.140625" style="280"/>
    <col min="8898" max="8898" width="6.7109375" style="280" customWidth="1"/>
    <col min="8899" max="8899" width="39.140625" style="280" customWidth="1"/>
    <col min="8900" max="8900" width="9.140625" style="280"/>
    <col min="8901" max="8901" width="8" style="280" customWidth="1"/>
    <col min="8902" max="8902" width="12.7109375" style="280" customWidth="1"/>
    <col min="8903" max="8903" width="12" style="280" customWidth="1"/>
    <col min="8904" max="8904" width="12.85546875" style="280" customWidth="1"/>
    <col min="8905" max="8905" width="11.42578125" style="280" customWidth="1"/>
    <col min="8906" max="8906" width="10.42578125" style="280" customWidth="1"/>
    <col min="8907" max="8907" width="11.7109375" style="280" customWidth="1"/>
    <col min="8908" max="8908" width="11.140625" style="280" customWidth="1"/>
    <col min="8909" max="8909" width="11.85546875" style="280" bestFit="1" customWidth="1"/>
    <col min="8910" max="8910" width="10.5703125" style="280" bestFit="1" customWidth="1"/>
    <col min="8911" max="8911" width="9.5703125" style="280" bestFit="1" customWidth="1"/>
    <col min="8912" max="8912" width="11.42578125" style="280" customWidth="1"/>
    <col min="8913" max="8913" width="10.5703125" style="280" customWidth="1"/>
    <col min="8914" max="8914" width="7.5703125" style="280" customWidth="1"/>
    <col min="8915" max="8915" width="9.5703125" style="280" bestFit="1" customWidth="1"/>
    <col min="8916" max="8916" width="11" style="280" bestFit="1" customWidth="1"/>
    <col min="8917" max="8917" width="10.140625" style="280" bestFit="1" customWidth="1"/>
    <col min="8918" max="8922" width="9.5703125" style="280" bestFit="1" customWidth="1"/>
    <col min="8923" max="8923" width="10.140625" style="280" bestFit="1" customWidth="1"/>
    <col min="8924" max="8925" width="9.5703125" style="280" bestFit="1" customWidth="1"/>
    <col min="8926" max="8926" width="10.28515625" style="280" customWidth="1"/>
    <col min="8927" max="8934" width="9.5703125" style="280" bestFit="1" customWidth="1"/>
    <col min="8935" max="8935" width="9.5703125" style="280" customWidth="1"/>
    <col min="8936" max="8942" width="9.5703125" style="280" bestFit="1" customWidth="1"/>
    <col min="8943" max="8943" width="9.42578125" style="280" customWidth="1"/>
    <col min="8944" max="8959" width="9.5703125" style="280" bestFit="1" customWidth="1"/>
    <col min="8960" max="8961" width="12.5703125" style="280" bestFit="1" customWidth="1"/>
    <col min="8962" max="8962" width="11.42578125" style="280" bestFit="1" customWidth="1"/>
    <col min="8963" max="8963" width="11" style="280" bestFit="1" customWidth="1"/>
    <col min="8964" max="8964" width="11.7109375" style="280" bestFit="1" customWidth="1"/>
    <col min="8965" max="9153" width="9.140625" style="280"/>
    <col min="9154" max="9154" width="6.7109375" style="280" customWidth="1"/>
    <col min="9155" max="9155" width="39.140625" style="280" customWidth="1"/>
    <col min="9156" max="9156" width="9.140625" style="280"/>
    <col min="9157" max="9157" width="8" style="280" customWidth="1"/>
    <col min="9158" max="9158" width="12.7109375" style="280" customWidth="1"/>
    <col min="9159" max="9159" width="12" style="280" customWidth="1"/>
    <col min="9160" max="9160" width="12.85546875" style="280" customWidth="1"/>
    <col min="9161" max="9161" width="11.42578125" style="280" customWidth="1"/>
    <col min="9162" max="9162" width="10.42578125" style="280" customWidth="1"/>
    <col min="9163" max="9163" width="11.7109375" style="280" customWidth="1"/>
    <col min="9164" max="9164" width="11.140625" style="280" customWidth="1"/>
    <col min="9165" max="9165" width="11.85546875" style="280" bestFit="1" customWidth="1"/>
    <col min="9166" max="9166" width="10.5703125" style="280" bestFit="1" customWidth="1"/>
    <col min="9167" max="9167" width="9.5703125" style="280" bestFit="1" customWidth="1"/>
    <col min="9168" max="9168" width="11.42578125" style="280" customWidth="1"/>
    <col min="9169" max="9169" width="10.5703125" style="280" customWidth="1"/>
    <col min="9170" max="9170" width="7.5703125" style="280" customWidth="1"/>
    <col min="9171" max="9171" width="9.5703125" style="280" bestFit="1" customWidth="1"/>
    <col min="9172" max="9172" width="11" style="280" bestFit="1" customWidth="1"/>
    <col min="9173" max="9173" width="10.140625" style="280" bestFit="1" customWidth="1"/>
    <col min="9174" max="9178" width="9.5703125" style="280" bestFit="1" customWidth="1"/>
    <col min="9179" max="9179" width="10.140625" style="280" bestFit="1" customWidth="1"/>
    <col min="9180" max="9181" width="9.5703125" style="280" bestFit="1" customWidth="1"/>
    <col min="9182" max="9182" width="10.28515625" style="280" customWidth="1"/>
    <col min="9183" max="9190" width="9.5703125" style="280" bestFit="1" customWidth="1"/>
    <col min="9191" max="9191" width="9.5703125" style="280" customWidth="1"/>
    <col min="9192" max="9198" width="9.5703125" style="280" bestFit="1" customWidth="1"/>
    <col min="9199" max="9199" width="9.42578125" style="280" customWidth="1"/>
    <col min="9200" max="9215" width="9.5703125" style="280" bestFit="1" customWidth="1"/>
    <col min="9216" max="9217" width="12.5703125" style="280" bestFit="1" customWidth="1"/>
    <col min="9218" max="9218" width="11.42578125" style="280" bestFit="1" customWidth="1"/>
    <col min="9219" max="9219" width="11" style="280" bestFit="1" customWidth="1"/>
    <col min="9220" max="9220" width="11.7109375" style="280" bestFit="1" customWidth="1"/>
    <col min="9221" max="9409" width="9.140625" style="280"/>
    <col min="9410" max="9410" width="6.7109375" style="280" customWidth="1"/>
    <col min="9411" max="9411" width="39.140625" style="280" customWidth="1"/>
    <col min="9412" max="9412" width="9.140625" style="280"/>
    <col min="9413" max="9413" width="8" style="280" customWidth="1"/>
    <col min="9414" max="9414" width="12.7109375" style="280" customWidth="1"/>
    <col min="9415" max="9415" width="12" style="280" customWidth="1"/>
    <col min="9416" max="9416" width="12.85546875" style="280" customWidth="1"/>
    <col min="9417" max="9417" width="11.42578125" style="280" customWidth="1"/>
    <col min="9418" max="9418" width="10.42578125" style="280" customWidth="1"/>
    <col min="9419" max="9419" width="11.7109375" style="280" customWidth="1"/>
    <col min="9420" max="9420" width="11.140625" style="280" customWidth="1"/>
    <col min="9421" max="9421" width="11.85546875" style="280" bestFit="1" customWidth="1"/>
    <col min="9422" max="9422" width="10.5703125" style="280" bestFit="1" customWidth="1"/>
    <col min="9423" max="9423" width="9.5703125" style="280" bestFit="1" customWidth="1"/>
    <col min="9424" max="9424" width="11.42578125" style="280" customWidth="1"/>
    <col min="9425" max="9425" width="10.5703125" style="280" customWidth="1"/>
    <col min="9426" max="9426" width="7.5703125" style="280" customWidth="1"/>
    <col min="9427" max="9427" width="9.5703125" style="280" bestFit="1" customWidth="1"/>
    <col min="9428" max="9428" width="11" style="280" bestFit="1" customWidth="1"/>
    <col min="9429" max="9429" width="10.140625" style="280" bestFit="1" customWidth="1"/>
    <col min="9430" max="9434" width="9.5703125" style="280" bestFit="1" customWidth="1"/>
    <col min="9435" max="9435" width="10.140625" style="280" bestFit="1" customWidth="1"/>
    <col min="9436" max="9437" width="9.5703125" style="280" bestFit="1" customWidth="1"/>
    <col min="9438" max="9438" width="10.28515625" style="280" customWidth="1"/>
    <col min="9439" max="9446" width="9.5703125" style="280" bestFit="1" customWidth="1"/>
    <col min="9447" max="9447" width="9.5703125" style="280" customWidth="1"/>
    <col min="9448" max="9454" width="9.5703125" style="280" bestFit="1" customWidth="1"/>
    <col min="9455" max="9455" width="9.42578125" style="280" customWidth="1"/>
    <col min="9456" max="9471" width="9.5703125" style="280" bestFit="1" customWidth="1"/>
    <col min="9472" max="9473" width="12.5703125" style="280" bestFit="1" customWidth="1"/>
    <col min="9474" max="9474" width="11.42578125" style="280" bestFit="1" customWidth="1"/>
    <col min="9475" max="9475" width="11" style="280" bestFit="1" customWidth="1"/>
    <col min="9476" max="9476" width="11.7109375" style="280" bestFit="1" customWidth="1"/>
    <col min="9477" max="9665" width="9.140625" style="280"/>
    <col min="9666" max="9666" width="6.7109375" style="280" customWidth="1"/>
    <col min="9667" max="9667" width="39.140625" style="280" customWidth="1"/>
    <col min="9668" max="9668" width="9.140625" style="280"/>
    <col min="9669" max="9669" width="8" style="280" customWidth="1"/>
    <col min="9670" max="9670" width="12.7109375" style="280" customWidth="1"/>
    <col min="9671" max="9671" width="12" style="280" customWidth="1"/>
    <col min="9672" max="9672" width="12.85546875" style="280" customWidth="1"/>
    <col min="9673" max="9673" width="11.42578125" style="280" customWidth="1"/>
    <col min="9674" max="9674" width="10.42578125" style="280" customWidth="1"/>
    <col min="9675" max="9675" width="11.7109375" style="280" customWidth="1"/>
    <col min="9676" max="9676" width="11.140625" style="280" customWidth="1"/>
    <col min="9677" max="9677" width="11.85546875" style="280" bestFit="1" customWidth="1"/>
    <col min="9678" max="9678" width="10.5703125" style="280" bestFit="1" customWidth="1"/>
    <col min="9679" max="9679" width="9.5703125" style="280" bestFit="1" customWidth="1"/>
    <col min="9680" max="9680" width="11.42578125" style="280" customWidth="1"/>
    <col min="9681" max="9681" width="10.5703125" style="280" customWidth="1"/>
    <col min="9682" max="9682" width="7.5703125" style="280" customWidth="1"/>
    <col min="9683" max="9683" width="9.5703125" style="280" bestFit="1" customWidth="1"/>
    <col min="9684" max="9684" width="11" style="280" bestFit="1" customWidth="1"/>
    <col min="9685" max="9685" width="10.140625" style="280" bestFit="1" customWidth="1"/>
    <col min="9686" max="9690" width="9.5703125" style="280" bestFit="1" customWidth="1"/>
    <col min="9691" max="9691" width="10.140625" style="280" bestFit="1" customWidth="1"/>
    <col min="9692" max="9693" width="9.5703125" style="280" bestFit="1" customWidth="1"/>
    <col min="9694" max="9694" width="10.28515625" style="280" customWidth="1"/>
    <col min="9695" max="9702" width="9.5703125" style="280" bestFit="1" customWidth="1"/>
    <col min="9703" max="9703" width="9.5703125" style="280" customWidth="1"/>
    <col min="9704" max="9710" width="9.5703125" style="280" bestFit="1" customWidth="1"/>
    <col min="9711" max="9711" width="9.42578125" style="280" customWidth="1"/>
    <col min="9712" max="9727" width="9.5703125" style="280" bestFit="1" customWidth="1"/>
    <col min="9728" max="9729" width="12.5703125" style="280" bestFit="1" customWidth="1"/>
    <col min="9730" max="9730" width="11.42578125" style="280" bestFit="1" customWidth="1"/>
    <col min="9731" max="9731" width="11" style="280" bestFit="1" customWidth="1"/>
    <col min="9732" max="9732" width="11.7109375" style="280" bestFit="1" customWidth="1"/>
    <col min="9733" max="9921" width="9.140625" style="280"/>
    <col min="9922" max="9922" width="6.7109375" style="280" customWidth="1"/>
    <col min="9923" max="9923" width="39.140625" style="280" customWidth="1"/>
    <col min="9924" max="9924" width="9.140625" style="280"/>
    <col min="9925" max="9925" width="8" style="280" customWidth="1"/>
    <col min="9926" max="9926" width="12.7109375" style="280" customWidth="1"/>
    <col min="9927" max="9927" width="12" style="280" customWidth="1"/>
    <col min="9928" max="9928" width="12.85546875" style="280" customWidth="1"/>
    <col min="9929" max="9929" width="11.42578125" style="280" customWidth="1"/>
    <col min="9930" max="9930" width="10.42578125" style="280" customWidth="1"/>
    <col min="9931" max="9931" width="11.7109375" style="280" customWidth="1"/>
    <col min="9932" max="9932" width="11.140625" style="280" customWidth="1"/>
    <col min="9933" max="9933" width="11.85546875" style="280" bestFit="1" customWidth="1"/>
    <col min="9934" max="9934" width="10.5703125" style="280" bestFit="1" customWidth="1"/>
    <col min="9935" max="9935" width="9.5703125" style="280" bestFit="1" customWidth="1"/>
    <col min="9936" max="9936" width="11.42578125" style="280" customWidth="1"/>
    <col min="9937" max="9937" width="10.5703125" style="280" customWidth="1"/>
    <col min="9938" max="9938" width="7.5703125" style="280" customWidth="1"/>
    <col min="9939" max="9939" width="9.5703125" style="280" bestFit="1" customWidth="1"/>
    <col min="9940" max="9940" width="11" style="280" bestFit="1" customWidth="1"/>
    <col min="9941" max="9941" width="10.140625" style="280" bestFit="1" customWidth="1"/>
    <col min="9942" max="9946" width="9.5703125" style="280" bestFit="1" customWidth="1"/>
    <col min="9947" max="9947" width="10.140625" style="280" bestFit="1" customWidth="1"/>
    <col min="9948" max="9949" width="9.5703125" style="280" bestFit="1" customWidth="1"/>
    <col min="9950" max="9950" width="10.28515625" style="280" customWidth="1"/>
    <col min="9951" max="9958" width="9.5703125" style="280" bestFit="1" customWidth="1"/>
    <col min="9959" max="9959" width="9.5703125" style="280" customWidth="1"/>
    <col min="9960" max="9966" width="9.5703125" style="280" bestFit="1" customWidth="1"/>
    <col min="9967" max="9967" width="9.42578125" style="280" customWidth="1"/>
    <col min="9968" max="9983" width="9.5703125" style="280" bestFit="1" customWidth="1"/>
    <col min="9984" max="9985" width="12.5703125" style="280" bestFit="1" customWidth="1"/>
    <col min="9986" max="9986" width="11.42578125" style="280" bestFit="1" customWidth="1"/>
    <col min="9987" max="9987" width="11" style="280" bestFit="1" customWidth="1"/>
    <col min="9988" max="9988" width="11.7109375" style="280" bestFit="1" customWidth="1"/>
    <col min="9989" max="10177" width="9.140625" style="280"/>
    <col min="10178" max="10178" width="6.7109375" style="280" customWidth="1"/>
    <col min="10179" max="10179" width="39.140625" style="280" customWidth="1"/>
    <col min="10180" max="10180" width="9.140625" style="280"/>
    <col min="10181" max="10181" width="8" style="280" customWidth="1"/>
    <col min="10182" max="10182" width="12.7109375" style="280" customWidth="1"/>
    <col min="10183" max="10183" width="12" style="280" customWidth="1"/>
    <col min="10184" max="10184" width="12.85546875" style="280" customWidth="1"/>
    <col min="10185" max="10185" width="11.42578125" style="280" customWidth="1"/>
    <col min="10186" max="10186" width="10.42578125" style="280" customWidth="1"/>
    <col min="10187" max="10187" width="11.7109375" style="280" customWidth="1"/>
    <col min="10188" max="10188" width="11.140625" style="280" customWidth="1"/>
    <col min="10189" max="10189" width="11.85546875" style="280" bestFit="1" customWidth="1"/>
    <col min="10190" max="10190" width="10.5703125" style="280" bestFit="1" customWidth="1"/>
    <col min="10191" max="10191" width="9.5703125" style="280" bestFit="1" customWidth="1"/>
    <col min="10192" max="10192" width="11.42578125" style="280" customWidth="1"/>
    <col min="10193" max="10193" width="10.5703125" style="280" customWidth="1"/>
    <col min="10194" max="10194" width="7.5703125" style="280" customWidth="1"/>
    <col min="10195" max="10195" width="9.5703125" style="280" bestFit="1" customWidth="1"/>
    <col min="10196" max="10196" width="11" style="280" bestFit="1" customWidth="1"/>
    <col min="10197" max="10197" width="10.140625" style="280" bestFit="1" customWidth="1"/>
    <col min="10198" max="10202" width="9.5703125" style="280" bestFit="1" customWidth="1"/>
    <col min="10203" max="10203" width="10.140625" style="280" bestFit="1" customWidth="1"/>
    <col min="10204" max="10205" width="9.5703125" style="280" bestFit="1" customWidth="1"/>
    <col min="10206" max="10206" width="10.28515625" style="280" customWidth="1"/>
    <col min="10207" max="10214" width="9.5703125" style="280" bestFit="1" customWidth="1"/>
    <col min="10215" max="10215" width="9.5703125" style="280" customWidth="1"/>
    <col min="10216" max="10222" width="9.5703125" style="280" bestFit="1" customWidth="1"/>
    <col min="10223" max="10223" width="9.42578125" style="280" customWidth="1"/>
    <col min="10224" max="10239" width="9.5703125" style="280" bestFit="1" customWidth="1"/>
    <col min="10240" max="10241" width="12.5703125" style="280" bestFit="1" customWidth="1"/>
    <col min="10242" max="10242" width="11.42578125" style="280" bestFit="1" customWidth="1"/>
    <col min="10243" max="10243" width="11" style="280" bestFit="1" customWidth="1"/>
    <col min="10244" max="10244" width="11.7109375" style="280" bestFit="1" customWidth="1"/>
    <col min="10245" max="10433" width="9.140625" style="280"/>
    <col min="10434" max="10434" width="6.7109375" style="280" customWidth="1"/>
    <col min="10435" max="10435" width="39.140625" style="280" customWidth="1"/>
    <col min="10436" max="10436" width="9.140625" style="280"/>
    <col min="10437" max="10437" width="8" style="280" customWidth="1"/>
    <col min="10438" max="10438" width="12.7109375" style="280" customWidth="1"/>
    <col min="10439" max="10439" width="12" style="280" customWidth="1"/>
    <col min="10440" max="10440" width="12.85546875" style="280" customWidth="1"/>
    <col min="10441" max="10441" width="11.42578125" style="280" customWidth="1"/>
    <col min="10442" max="10442" width="10.42578125" style="280" customWidth="1"/>
    <col min="10443" max="10443" width="11.7109375" style="280" customWidth="1"/>
    <col min="10444" max="10444" width="11.140625" style="280" customWidth="1"/>
    <col min="10445" max="10445" width="11.85546875" style="280" bestFit="1" customWidth="1"/>
    <col min="10446" max="10446" width="10.5703125" style="280" bestFit="1" customWidth="1"/>
    <col min="10447" max="10447" width="9.5703125" style="280" bestFit="1" customWidth="1"/>
    <col min="10448" max="10448" width="11.42578125" style="280" customWidth="1"/>
    <col min="10449" max="10449" width="10.5703125" style="280" customWidth="1"/>
    <col min="10450" max="10450" width="7.5703125" style="280" customWidth="1"/>
    <col min="10451" max="10451" width="9.5703125" style="280" bestFit="1" customWidth="1"/>
    <col min="10452" max="10452" width="11" style="280" bestFit="1" customWidth="1"/>
    <col min="10453" max="10453" width="10.140625" style="280" bestFit="1" customWidth="1"/>
    <col min="10454" max="10458" width="9.5703125" style="280" bestFit="1" customWidth="1"/>
    <col min="10459" max="10459" width="10.140625" style="280" bestFit="1" customWidth="1"/>
    <col min="10460" max="10461" width="9.5703125" style="280" bestFit="1" customWidth="1"/>
    <col min="10462" max="10462" width="10.28515625" style="280" customWidth="1"/>
    <col min="10463" max="10470" width="9.5703125" style="280" bestFit="1" customWidth="1"/>
    <col min="10471" max="10471" width="9.5703125" style="280" customWidth="1"/>
    <col min="10472" max="10478" width="9.5703125" style="280" bestFit="1" customWidth="1"/>
    <col min="10479" max="10479" width="9.42578125" style="280" customWidth="1"/>
    <col min="10480" max="10495" width="9.5703125" style="280" bestFit="1" customWidth="1"/>
    <col min="10496" max="10497" width="12.5703125" style="280" bestFit="1" customWidth="1"/>
    <col min="10498" max="10498" width="11.42578125" style="280" bestFit="1" customWidth="1"/>
    <col min="10499" max="10499" width="11" style="280" bestFit="1" customWidth="1"/>
    <col min="10500" max="10500" width="11.7109375" style="280" bestFit="1" customWidth="1"/>
    <col min="10501" max="10689" width="9.140625" style="280"/>
    <col min="10690" max="10690" width="6.7109375" style="280" customWidth="1"/>
    <col min="10691" max="10691" width="39.140625" style="280" customWidth="1"/>
    <col min="10692" max="10692" width="9.140625" style="280"/>
    <col min="10693" max="10693" width="8" style="280" customWidth="1"/>
    <col min="10694" max="10694" width="12.7109375" style="280" customWidth="1"/>
    <col min="10695" max="10695" width="12" style="280" customWidth="1"/>
    <col min="10696" max="10696" width="12.85546875" style="280" customWidth="1"/>
    <col min="10697" max="10697" width="11.42578125" style="280" customWidth="1"/>
    <col min="10698" max="10698" width="10.42578125" style="280" customWidth="1"/>
    <col min="10699" max="10699" width="11.7109375" style="280" customWidth="1"/>
    <col min="10700" max="10700" width="11.140625" style="280" customWidth="1"/>
    <col min="10701" max="10701" width="11.85546875" style="280" bestFit="1" customWidth="1"/>
    <col min="10702" max="10702" width="10.5703125" style="280" bestFit="1" customWidth="1"/>
    <col min="10703" max="10703" width="9.5703125" style="280" bestFit="1" customWidth="1"/>
    <col min="10704" max="10704" width="11.42578125" style="280" customWidth="1"/>
    <col min="10705" max="10705" width="10.5703125" style="280" customWidth="1"/>
    <col min="10706" max="10706" width="7.5703125" style="280" customWidth="1"/>
    <col min="10707" max="10707" width="9.5703125" style="280" bestFit="1" customWidth="1"/>
    <col min="10708" max="10708" width="11" style="280" bestFit="1" customWidth="1"/>
    <col min="10709" max="10709" width="10.140625" style="280" bestFit="1" customWidth="1"/>
    <col min="10710" max="10714" width="9.5703125" style="280" bestFit="1" customWidth="1"/>
    <col min="10715" max="10715" width="10.140625" style="280" bestFit="1" customWidth="1"/>
    <col min="10716" max="10717" width="9.5703125" style="280" bestFit="1" customWidth="1"/>
    <col min="10718" max="10718" width="10.28515625" style="280" customWidth="1"/>
    <col min="10719" max="10726" width="9.5703125" style="280" bestFit="1" customWidth="1"/>
    <col min="10727" max="10727" width="9.5703125" style="280" customWidth="1"/>
    <col min="10728" max="10734" width="9.5703125" style="280" bestFit="1" customWidth="1"/>
    <col min="10735" max="10735" width="9.42578125" style="280" customWidth="1"/>
    <col min="10736" max="10751" width="9.5703125" style="280" bestFit="1" customWidth="1"/>
    <col min="10752" max="10753" width="12.5703125" style="280" bestFit="1" customWidth="1"/>
    <col min="10754" max="10754" width="11.42578125" style="280" bestFit="1" customWidth="1"/>
    <col min="10755" max="10755" width="11" style="280" bestFit="1" customWidth="1"/>
    <col min="10756" max="10756" width="11.7109375" style="280" bestFit="1" customWidth="1"/>
    <col min="10757" max="10945" width="9.140625" style="280"/>
    <col min="10946" max="10946" width="6.7109375" style="280" customWidth="1"/>
    <col min="10947" max="10947" width="39.140625" style="280" customWidth="1"/>
    <col min="10948" max="10948" width="9.140625" style="280"/>
    <col min="10949" max="10949" width="8" style="280" customWidth="1"/>
    <col min="10950" max="10950" width="12.7109375" style="280" customWidth="1"/>
    <col min="10951" max="10951" width="12" style="280" customWidth="1"/>
    <col min="10952" max="10952" width="12.85546875" style="280" customWidth="1"/>
    <col min="10953" max="10953" width="11.42578125" style="280" customWidth="1"/>
    <col min="10954" max="10954" width="10.42578125" style="280" customWidth="1"/>
    <col min="10955" max="10955" width="11.7109375" style="280" customWidth="1"/>
    <col min="10956" max="10956" width="11.140625" style="280" customWidth="1"/>
    <col min="10957" max="10957" width="11.85546875" style="280" bestFit="1" customWidth="1"/>
    <col min="10958" max="10958" width="10.5703125" style="280" bestFit="1" customWidth="1"/>
    <col min="10959" max="10959" width="9.5703125" style="280" bestFit="1" customWidth="1"/>
    <col min="10960" max="10960" width="11.42578125" style="280" customWidth="1"/>
    <col min="10961" max="10961" width="10.5703125" style="280" customWidth="1"/>
    <col min="10962" max="10962" width="7.5703125" style="280" customWidth="1"/>
    <col min="10963" max="10963" width="9.5703125" style="280" bestFit="1" customWidth="1"/>
    <col min="10964" max="10964" width="11" style="280" bestFit="1" customWidth="1"/>
    <col min="10965" max="10965" width="10.140625" style="280" bestFit="1" customWidth="1"/>
    <col min="10966" max="10970" width="9.5703125" style="280" bestFit="1" customWidth="1"/>
    <col min="10971" max="10971" width="10.140625" style="280" bestFit="1" customWidth="1"/>
    <col min="10972" max="10973" width="9.5703125" style="280" bestFit="1" customWidth="1"/>
    <col min="10974" max="10974" width="10.28515625" style="280" customWidth="1"/>
    <col min="10975" max="10982" width="9.5703125" style="280" bestFit="1" customWidth="1"/>
    <col min="10983" max="10983" width="9.5703125" style="280" customWidth="1"/>
    <col min="10984" max="10990" width="9.5703125" style="280" bestFit="1" customWidth="1"/>
    <col min="10991" max="10991" width="9.42578125" style="280" customWidth="1"/>
    <col min="10992" max="11007" width="9.5703125" style="280" bestFit="1" customWidth="1"/>
    <col min="11008" max="11009" width="12.5703125" style="280" bestFit="1" customWidth="1"/>
    <col min="11010" max="11010" width="11.42578125" style="280" bestFit="1" customWidth="1"/>
    <col min="11011" max="11011" width="11" style="280" bestFit="1" customWidth="1"/>
    <col min="11012" max="11012" width="11.7109375" style="280" bestFit="1" customWidth="1"/>
    <col min="11013" max="11201" width="9.140625" style="280"/>
    <col min="11202" max="11202" width="6.7109375" style="280" customWidth="1"/>
    <col min="11203" max="11203" width="39.140625" style="280" customWidth="1"/>
    <col min="11204" max="11204" width="9.140625" style="280"/>
    <col min="11205" max="11205" width="8" style="280" customWidth="1"/>
    <col min="11206" max="11206" width="12.7109375" style="280" customWidth="1"/>
    <col min="11207" max="11207" width="12" style="280" customWidth="1"/>
    <col min="11208" max="11208" width="12.85546875" style="280" customWidth="1"/>
    <col min="11209" max="11209" width="11.42578125" style="280" customWidth="1"/>
    <col min="11210" max="11210" width="10.42578125" style="280" customWidth="1"/>
    <col min="11211" max="11211" width="11.7109375" style="280" customWidth="1"/>
    <col min="11212" max="11212" width="11.140625" style="280" customWidth="1"/>
    <col min="11213" max="11213" width="11.85546875" style="280" bestFit="1" customWidth="1"/>
    <col min="11214" max="11214" width="10.5703125" style="280" bestFit="1" customWidth="1"/>
    <col min="11215" max="11215" width="9.5703125" style="280" bestFit="1" customWidth="1"/>
    <col min="11216" max="11216" width="11.42578125" style="280" customWidth="1"/>
    <col min="11217" max="11217" width="10.5703125" style="280" customWidth="1"/>
    <col min="11218" max="11218" width="7.5703125" style="280" customWidth="1"/>
    <col min="11219" max="11219" width="9.5703125" style="280" bestFit="1" customWidth="1"/>
    <col min="11220" max="11220" width="11" style="280" bestFit="1" customWidth="1"/>
    <col min="11221" max="11221" width="10.140625" style="280" bestFit="1" customWidth="1"/>
    <col min="11222" max="11226" width="9.5703125" style="280" bestFit="1" customWidth="1"/>
    <col min="11227" max="11227" width="10.140625" style="280" bestFit="1" customWidth="1"/>
    <col min="11228" max="11229" width="9.5703125" style="280" bestFit="1" customWidth="1"/>
    <col min="11230" max="11230" width="10.28515625" style="280" customWidth="1"/>
    <col min="11231" max="11238" width="9.5703125" style="280" bestFit="1" customWidth="1"/>
    <col min="11239" max="11239" width="9.5703125" style="280" customWidth="1"/>
    <col min="11240" max="11246" width="9.5703125" style="280" bestFit="1" customWidth="1"/>
    <col min="11247" max="11247" width="9.42578125" style="280" customWidth="1"/>
    <col min="11248" max="11263" width="9.5703125" style="280" bestFit="1" customWidth="1"/>
    <col min="11264" max="11265" width="12.5703125" style="280" bestFit="1" customWidth="1"/>
    <col min="11266" max="11266" width="11.42578125" style="280" bestFit="1" customWidth="1"/>
    <col min="11267" max="11267" width="11" style="280" bestFit="1" customWidth="1"/>
    <col min="11268" max="11268" width="11.7109375" style="280" bestFit="1" customWidth="1"/>
    <col min="11269" max="11457" width="9.140625" style="280"/>
    <col min="11458" max="11458" width="6.7109375" style="280" customWidth="1"/>
    <col min="11459" max="11459" width="39.140625" style="280" customWidth="1"/>
    <col min="11460" max="11460" width="9.140625" style="280"/>
    <col min="11461" max="11461" width="8" style="280" customWidth="1"/>
    <col min="11462" max="11462" width="12.7109375" style="280" customWidth="1"/>
    <col min="11463" max="11463" width="12" style="280" customWidth="1"/>
    <col min="11464" max="11464" width="12.85546875" style="280" customWidth="1"/>
    <col min="11465" max="11465" width="11.42578125" style="280" customWidth="1"/>
    <col min="11466" max="11466" width="10.42578125" style="280" customWidth="1"/>
    <col min="11467" max="11467" width="11.7109375" style="280" customWidth="1"/>
    <col min="11468" max="11468" width="11.140625" style="280" customWidth="1"/>
    <col min="11469" max="11469" width="11.85546875" style="280" bestFit="1" customWidth="1"/>
    <col min="11470" max="11470" width="10.5703125" style="280" bestFit="1" customWidth="1"/>
    <col min="11471" max="11471" width="9.5703125" style="280" bestFit="1" customWidth="1"/>
    <col min="11472" max="11472" width="11.42578125" style="280" customWidth="1"/>
    <col min="11473" max="11473" width="10.5703125" style="280" customWidth="1"/>
    <col min="11474" max="11474" width="7.5703125" style="280" customWidth="1"/>
    <col min="11475" max="11475" width="9.5703125" style="280" bestFit="1" customWidth="1"/>
    <col min="11476" max="11476" width="11" style="280" bestFit="1" customWidth="1"/>
    <col min="11477" max="11477" width="10.140625" style="280" bestFit="1" customWidth="1"/>
    <col min="11478" max="11482" width="9.5703125" style="280" bestFit="1" customWidth="1"/>
    <col min="11483" max="11483" width="10.140625" style="280" bestFit="1" customWidth="1"/>
    <col min="11484" max="11485" width="9.5703125" style="280" bestFit="1" customWidth="1"/>
    <col min="11486" max="11486" width="10.28515625" style="280" customWidth="1"/>
    <col min="11487" max="11494" width="9.5703125" style="280" bestFit="1" customWidth="1"/>
    <col min="11495" max="11495" width="9.5703125" style="280" customWidth="1"/>
    <col min="11496" max="11502" width="9.5703125" style="280" bestFit="1" customWidth="1"/>
    <col min="11503" max="11503" width="9.42578125" style="280" customWidth="1"/>
    <col min="11504" max="11519" width="9.5703125" style="280" bestFit="1" customWidth="1"/>
    <col min="11520" max="11521" width="12.5703125" style="280" bestFit="1" customWidth="1"/>
    <col min="11522" max="11522" width="11.42578125" style="280" bestFit="1" customWidth="1"/>
    <col min="11523" max="11523" width="11" style="280" bestFit="1" customWidth="1"/>
    <col min="11524" max="11524" width="11.7109375" style="280" bestFit="1" customWidth="1"/>
    <col min="11525" max="11713" width="9.140625" style="280"/>
    <col min="11714" max="11714" width="6.7109375" style="280" customWidth="1"/>
    <col min="11715" max="11715" width="39.140625" style="280" customWidth="1"/>
    <col min="11716" max="11716" width="9.140625" style="280"/>
    <col min="11717" max="11717" width="8" style="280" customWidth="1"/>
    <col min="11718" max="11718" width="12.7109375" style="280" customWidth="1"/>
    <col min="11719" max="11719" width="12" style="280" customWidth="1"/>
    <col min="11720" max="11720" width="12.85546875" style="280" customWidth="1"/>
    <col min="11721" max="11721" width="11.42578125" style="280" customWidth="1"/>
    <col min="11722" max="11722" width="10.42578125" style="280" customWidth="1"/>
    <col min="11723" max="11723" width="11.7109375" style="280" customWidth="1"/>
    <col min="11724" max="11724" width="11.140625" style="280" customWidth="1"/>
    <col min="11725" max="11725" width="11.85546875" style="280" bestFit="1" customWidth="1"/>
    <col min="11726" max="11726" width="10.5703125" style="280" bestFit="1" customWidth="1"/>
    <col min="11727" max="11727" width="9.5703125" style="280" bestFit="1" customWidth="1"/>
    <col min="11728" max="11728" width="11.42578125" style="280" customWidth="1"/>
    <col min="11729" max="11729" width="10.5703125" style="280" customWidth="1"/>
    <col min="11730" max="11730" width="7.5703125" style="280" customWidth="1"/>
    <col min="11731" max="11731" width="9.5703125" style="280" bestFit="1" customWidth="1"/>
    <col min="11732" max="11732" width="11" style="280" bestFit="1" customWidth="1"/>
    <col min="11733" max="11733" width="10.140625" style="280" bestFit="1" customWidth="1"/>
    <col min="11734" max="11738" width="9.5703125" style="280" bestFit="1" customWidth="1"/>
    <col min="11739" max="11739" width="10.140625" style="280" bestFit="1" customWidth="1"/>
    <col min="11740" max="11741" width="9.5703125" style="280" bestFit="1" customWidth="1"/>
    <col min="11742" max="11742" width="10.28515625" style="280" customWidth="1"/>
    <col min="11743" max="11750" width="9.5703125" style="280" bestFit="1" customWidth="1"/>
    <col min="11751" max="11751" width="9.5703125" style="280" customWidth="1"/>
    <col min="11752" max="11758" width="9.5703125" style="280" bestFit="1" customWidth="1"/>
    <col min="11759" max="11759" width="9.42578125" style="280" customWidth="1"/>
    <col min="11760" max="11775" width="9.5703125" style="280" bestFit="1" customWidth="1"/>
    <col min="11776" max="11777" width="12.5703125" style="280" bestFit="1" customWidth="1"/>
    <col min="11778" max="11778" width="11.42578125" style="280" bestFit="1" customWidth="1"/>
    <col min="11779" max="11779" width="11" style="280" bestFit="1" customWidth="1"/>
    <col min="11780" max="11780" width="11.7109375" style="280" bestFit="1" customWidth="1"/>
    <col min="11781" max="11969" width="9.140625" style="280"/>
    <col min="11970" max="11970" width="6.7109375" style="280" customWidth="1"/>
    <col min="11971" max="11971" width="39.140625" style="280" customWidth="1"/>
    <col min="11972" max="11972" width="9.140625" style="280"/>
    <col min="11973" max="11973" width="8" style="280" customWidth="1"/>
    <col min="11974" max="11974" width="12.7109375" style="280" customWidth="1"/>
    <col min="11975" max="11975" width="12" style="280" customWidth="1"/>
    <col min="11976" max="11976" width="12.85546875" style="280" customWidth="1"/>
    <col min="11977" max="11977" width="11.42578125" style="280" customWidth="1"/>
    <col min="11978" max="11978" width="10.42578125" style="280" customWidth="1"/>
    <col min="11979" max="11979" width="11.7109375" style="280" customWidth="1"/>
    <col min="11980" max="11980" width="11.140625" style="280" customWidth="1"/>
    <col min="11981" max="11981" width="11.85546875" style="280" bestFit="1" customWidth="1"/>
    <col min="11982" max="11982" width="10.5703125" style="280" bestFit="1" customWidth="1"/>
    <col min="11983" max="11983" width="9.5703125" style="280" bestFit="1" customWidth="1"/>
    <col min="11984" max="11984" width="11.42578125" style="280" customWidth="1"/>
    <col min="11985" max="11985" width="10.5703125" style="280" customWidth="1"/>
    <col min="11986" max="11986" width="7.5703125" style="280" customWidth="1"/>
    <col min="11987" max="11987" width="9.5703125" style="280" bestFit="1" customWidth="1"/>
    <col min="11988" max="11988" width="11" style="280" bestFit="1" customWidth="1"/>
    <col min="11989" max="11989" width="10.140625" style="280" bestFit="1" customWidth="1"/>
    <col min="11990" max="11994" width="9.5703125" style="280" bestFit="1" customWidth="1"/>
    <col min="11995" max="11995" width="10.140625" style="280" bestFit="1" customWidth="1"/>
    <col min="11996" max="11997" width="9.5703125" style="280" bestFit="1" customWidth="1"/>
    <col min="11998" max="11998" width="10.28515625" style="280" customWidth="1"/>
    <col min="11999" max="12006" width="9.5703125" style="280" bestFit="1" customWidth="1"/>
    <col min="12007" max="12007" width="9.5703125" style="280" customWidth="1"/>
    <col min="12008" max="12014" width="9.5703125" style="280" bestFit="1" customWidth="1"/>
    <col min="12015" max="12015" width="9.42578125" style="280" customWidth="1"/>
    <col min="12016" max="12031" width="9.5703125" style="280" bestFit="1" customWidth="1"/>
    <col min="12032" max="12033" width="12.5703125" style="280" bestFit="1" customWidth="1"/>
    <col min="12034" max="12034" width="11.42578125" style="280" bestFit="1" customWidth="1"/>
    <col min="12035" max="12035" width="11" style="280" bestFit="1" customWidth="1"/>
    <col min="12036" max="12036" width="11.7109375" style="280" bestFit="1" customWidth="1"/>
    <col min="12037" max="12225" width="9.140625" style="280"/>
    <col min="12226" max="12226" width="6.7109375" style="280" customWidth="1"/>
    <col min="12227" max="12227" width="39.140625" style="280" customWidth="1"/>
    <col min="12228" max="12228" width="9.140625" style="280"/>
    <col min="12229" max="12229" width="8" style="280" customWidth="1"/>
    <col min="12230" max="12230" width="12.7109375" style="280" customWidth="1"/>
    <col min="12231" max="12231" width="12" style="280" customWidth="1"/>
    <col min="12232" max="12232" width="12.85546875" style="280" customWidth="1"/>
    <col min="12233" max="12233" width="11.42578125" style="280" customWidth="1"/>
    <col min="12234" max="12234" width="10.42578125" style="280" customWidth="1"/>
    <col min="12235" max="12235" width="11.7109375" style="280" customWidth="1"/>
    <col min="12236" max="12236" width="11.140625" style="280" customWidth="1"/>
    <col min="12237" max="12237" width="11.85546875" style="280" bestFit="1" customWidth="1"/>
    <col min="12238" max="12238" width="10.5703125" style="280" bestFit="1" customWidth="1"/>
    <col min="12239" max="12239" width="9.5703125" style="280" bestFit="1" customWidth="1"/>
    <col min="12240" max="12240" width="11.42578125" style="280" customWidth="1"/>
    <col min="12241" max="12241" width="10.5703125" style="280" customWidth="1"/>
    <col min="12242" max="12242" width="7.5703125" style="280" customWidth="1"/>
    <col min="12243" max="12243" width="9.5703125" style="280" bestFit="1" customWidth="1"/>
    <col min="12244" max="12244" width="11" style="280" bestFit="1" customWidth="1"/>
    <col min="12245" max="12245" width="10.140625" style="280" bestFit="1" customWidth="1"/>
    <col min="12246" max="12250" width="9.5703125" style="280" bestFit="1" customWidth="1"/>
    <col min="12251" max="12251" width="10.140625" style="280" bestFit="1" customWidth="1"/>
    <col min="12252" max="12253" width="9.5703125" style="280" bestFit="1" customWidth="1"/>
    <col min="12254" max="12254" width="10.28515625" style="280" customWidth="1"/>
    <col min="12255" max="12262" width="9.5703125" style="280" bestFit="1" customWidth="1"/>
    <col min="12263" max="12263" width="9.5703125" style="280" customWidth="1"/>
    <col min="12264" max="12270" width="9.5703125" style="280" bestFit="1" customWidth="1"/>
    <col min="12271" max="12271" width="9.42578125" style="280" customWidth="1"/>
    <col min="12272" max="12287" width="9.5703125" style="280" bestFit="1" customWidth="1"/>
    <col min="12288" max="12289" width="12.5703125" style="280" bestFit="1" customWidth="1"/>
    <col min="12290" max="12290" width="11.42578125" style="280" bestFit="1" customWidth="1"/>
    <col min="12291" max="12291" width="11" style="280" bestFit="1" customWidth="1"/>
    <col min="12292" max="12292" width="11.7109375" style="280" bestFit="1" customWidth="1"/>
    <col min="12293" max="12481" width="9.140625" style="280"/>
    <col min="12482" max="12482" width="6.7109375" style="280" customWidth="1"/>
    <col min="12483" max="12483" width="39.140625" style="280" customWidth="1"/>
    <col min="12484" max="12484" width="9.140625" style="280"/>
    <col min="12485" max="12485" width="8" style="280" customWidth="1"/>
    <col min="12486" max="12486" width="12.7109375" style="280" customWidth="1"/>
    <col min="12487" max="12487" width="12" style="280" customWidth="1"/>
    <col min="12488" max="12488" width="12.85546875" style="280" customWidth="1"/>
    <col min="12489" max="12489" width="11.42578125" style="280" customWidth="1"/>
    <col min="12490" max="12490" width="10.42578125" style="280" customWidth="1"/>
    <col min="12491" max="12491" width="11.7109375" style="280" customWidth="1"/>
    <col min="12492" max="12492" width="11.140625" style="280" customWidth="1"/>
    <col min="12493" max="12493" width="11.85546875" style="280" bestFit="1" customWidth="1"/>
    <col min="12494" max="12494" width="10.5703125" style="280" bestFit="1" customWidth="1"/>
    <col min="12495" max="12495" width="9.5703125" style="280" bestFit="1" customWidth="1"/>
    <col min="12496" max="12496" width="11.42578125" style="280" customWidth="1"/>
    <col min="12497" max="12497" width="10.5703125" style="280" customWidth="1"/>
    <col min="12498" max="12498" width="7.5703125" style="280" customWidth="1"/>
    <col min="12499" max="12499" width="9.5703125" style="280" bestFit="1" customWidth="1"/>
    <col min="12500" max="12500" width="11" style="280" bestFit="1" customWidth="1"/>
    <col min="12501" max="12501" width="10.140625" style="280" bestFit="1" customWidth="1"/>
    <col min="12502" max="12506" width="9.5703125" style="280" bestFit="1" customWidth="1"/>
    <col min="12507" max="12507" width="10.140625" style="280" bestFit="1" customWidth="1"/>
    <col min="12508" max="12509" width="9.5703125" style="280" bestFit="1" customWidth="1"/>
    <col min="12510" max="12510" width="10.28515625" style="280" customWidth="1"/>
    <col min="12511" max="12518" width="9.5703125" style="280" bestFit="1" customWidth="1"/>
    <col min="12519" max="12519" width="9.5703125" style="280" customWidth="1"/>
    <col min="12520" max="12526" width="9.5703125" style="280" bestFit="1" customWidth="1"/>
    <col min="12527" max="12527" width="9.42578125" style="280" customWidth="1"/>
    <col min="12528" max="12543" width="9.5703125" style="280" bestFit="1" customWidth="1"/>
    <col min="12544" max="12545" width="12.5703125" style="280" bestFit="1" customWidth="1"/>
    <col min="12546" max="12546" width="11.42578125" style="280" bestFit="1" customWidth="1"/>
    <col min="12547" max="12547" width="11" style="280" bestFit="1" customWidth="1"/>
    <col min="12548" max="12548" width="11.7109375" style="280" bestFit="1" customWidth="1"/>
    <col min="12549" max="12737" width="9.140625" style="280"/>
    <col min="12738" max="12738" width="6.7109375" style="280" customWidth="1"/>
    <col min="12739" max="12739" width="39.140625" style="280" customWidth="1"/>
    <col min="12740" max="12740" width="9.140625" style="280"/>
    <col min="12741" max="12741" width="8" style="280" customWidth="1"/>
    <col min="12742" max="12742" width="12.7109375" style="280" customWidth="1"/>
    <col min="12743" max="12743" width="12" style="280" customWidth="1"/>
    <col min="12744" max="12744" width="12.85546875" style="280" customWidth="1"/>
    <col min="12745" max="12745" width="11.42578125" style="280" customWidth="1"/>
    <col min="12746" max="12746" width="10.42578125" style="280" customWidth="1"/>
    <col min="12747" max="12747" width="11.7109375" style="280" customWidth="1"/>
    <col min="12748" max="12748" width="11.140625" style="280" customWidth="1"/>
    <col min="12749" max="12749" width="11.85546875" style="280" bestFit="1" customWidth="1"/>
    <col min="12750" max="12750" width="10.5703125" style="280" bestFit="1" customWidth="1"/>
    <col min="12751" max="12751" width="9.5703125" style="280" bestFit="1" customWidth="1"/>
    <col min="12752" max="12752" width="11.42578125" style="280" customWidth="1"/>
    <col min="12753" max="12753" width="10.5703125" style="280" customWidth="1"/>
    <col min="12754" max="12754" width="7.5703125" style="280" customWidth="1"/>
    <col min="12755" max="12755" width="9.5703125" style="280" bestFit="1" customWidth="1"/>
    <col min="12756" max="12756" width="11" style="280" bestFit="1" customWidth="1"/>
    <col min="12757" max="12757" width="10.140625" style="280" bestFit="1" customWidth="1"/>
    <col min="12758" max="12762" width="9.5703125" style="280" bestFit="1" customWidth="1"/>
    <col min="12763" max="12763" width="10.140625" style="280" bestFit="1" customWidth="1"/>
    <col min="12764" max="12765" width="9.5703125" style="280" bestFit="1" customWidth="1"/>
    <col min="12766" max="12766" width="10.28515625" style="280" customWidth="1"/>
    <col min="12767" max="12774" width="9.5703125" style="280" bestFit="1" customWidth="1"/>
    <col min="12775" max="12775" width="9.5703125" style="280" customWidth="1"/>
    <col min="12776" max="12782" width="9.5703125" style="280" bestFit="1" customWidth="1"/>
    <col min="12783" max="12783" width="9.42578125" style="280" customWidth="1"/>
    <col min="12784" max="12799" width="9.5703125" style="280" bestFit="1" customWidth="1"/>
    <col min="12800" max="12801" width="12.5703125" style="280" bestFit="1" customWidth="1"/>
    <col min="12802" max="12802" width="11.42578125" style="280" bestFit="1" customWidth="1"/>
    <col min="12803" max="12803" width="11" style="280" bestFit="1" customWidth="1"/>
    <col min="12804" max="12804" width="11.7109375" style="280" bestFit="1" customWidth="1"/>
    <col min="12805" max="12993" width="9.140625" style="280"/>
    <col min="12994" max="12994" width="6.7109375" style="280" customWidth="1"/>
    <col min="12995" max="12995" width="39.140625" style="280" customWidth="1"/>
    <col min="12996" max="12996" width="9.140625" style="280"/>
    <col min="12997" max="12997" width="8" style="280" customWidth="1"/>
    <col min="12998" max="12998" width="12.7109375" style="280" customWidth="1"/>
    <col min="12999" max="12999" width="12" style="280" customWidth="1"/>
    <col min="13000" max="13000" width="12.85546875" style="280" customWidth="1"/>
    <col min="13001" max="13001" width="11.42578125" style="280" customWidth="1"/>
    <col min="13002" max="13002" width="10.42578125" style="280" customWidth="1"/>
    <col min="13003" max="13003" width="11.7109375" style="280" customWidth="1"/>
    <col min="13004" max="13004" width="11.140625" style="280" customWidth="1"/>
    <col min="13005" max="13005" width="11.85546875" style="280" bestFit="1" customWidth="1"/>
    <col min="13006" max="13006" width="10.5703125" style="280" bestFit="1" customWidth="1"/>
    <col min="13007" max="13007" width="9.5703125" style="280" bestFit="1" customWidth="1"/>
    <col min="13008" max="13008" width="11.42578125" style="280" customWidth="1"/>
    <col min="13009" max="13009" width="10.5703125" style="280" customWidth="1"/>
    <col min="13010" max="13010" width="7.5703125" style="280" customWidth="1"/>
    <col min="13011" max="13011" width="9.5703125" style="280" bestFit="1" customWidth="1"/>
    <col min="13012" max="13012" width="11" style="280" bestFit="1" customWidth="1"/>
    <col min="13013" max="13013" width="10.140625" style="280" bestFit="1" customWidth="1"/>
    <col min="13014" max="13018" width="9.5703125" style="280" bestFit="1" customWidth="1"/>
    <col min="13019" max="13019" width="10.140625" style="280" bestFit="1" customWidth="1"/>
    <col min="13020" max="13021" width="9.5703125" style="280" bestFit="1" customWidth="1"/>
    <col min="13022" max="13022" width="10.28515625" style="280" customWidth="1"/>
    <col min="13023" max="13030" width="9.5703125" style="280" bestFit="1" customWidth="1"/>
    <col min="13031" max="13031" width="9.5703125" style="280" customWidth="1"/>
    <col min="13032" max="13038" width="9.5703125" style="280" bestFit="1" customWidth="1"/>
    <col min="13039" max="13039" width="9.42578125" style="280" customWidth="1"/>
    <col min="13040" max="13055" width="9.5703125" style="280" bestFit="1" customWidth="1"/>
    <col min="13056" max="13057" width="12.5703125" style="280" bestFit="1" customWidth="1"/>
    <col min="13058" max="13058" width="11.42578125" style="280" bestFit="1" customWidth="1"/>
    <col min="13059" max="13059" width="11" style="280" bestFit="1" customWidth="1"/>
    <col min="13060" max="13060" width="11.7109375" style="280" bestFit="1" customWidth="1"/>
    <col min="13061" max="13249" width="9.140625" style="280"/>
    <col min="13250" max="13250" width="6.7109375" style="280" customWidth="1"/>
    <col min="13251" max="13251" width="39.140625" style="280" customWidth="1"/>
    <col min="13252" max="13252" width="9.140625" style="280"/>
    <col min="13253" max="13253" width="8" style="280" customWidth="1"/>
    <col min="13254" max="13254" width="12.7109375" style="280" customWidth="1"/>
    <col min="13255" max="13255" width="12" style="280" customWidth="1"/>
    <col min="13256" max="13256" width="12.85546875" style="280" customWidth="1"/>
    <col min="13257" max="13257" width="11.42578125" style="280" customWidth="1"/>
    <col min="13258" max="13258" width="10.42578125" style="280" customWidth="1"/>
    <col min="13259" max="13259" width="11.7109375" style="280" customWidth="1"/>
    <col min="13260" max="13260" width="11.140625" style="280" customWidth="1"/>
    <col min="13261" max="13261" width="11.85546875" style="280" bestFit="1" customWidth="1"/>
    <col min="13262" max="13262" width="10.5703125" style="280" bestFit="1" customWidth="1"/>
    <col min="13263" max="13263" width="9.5703125" style="280" bestFit="1" customWidth="1"/>
    <col min="13264" max="13264" width="11.42578125" style="280" customWidth="1"/>
    <col min="13265" max="13265" width="10.5703125" style="280" customWidth="1"/>
    <col min="13266" max="13266" width="7.5703125" style="280" customWidth="1"/>
    <col min="13267" max="13267" width="9.5703125" style="280" bestFit="1" customWidth="1"/>
    <col min="13268" max="13268" width="11" style="280" bestFit="1" customWidth="1"/>
    <col min="13269" max="13269" width="10.140625" style="280" bestFit="1" customWidth="1"/>
    <col min="13270" max="13274" width="9.5703125" style="280" bestFit="1" customWidth="1"/>
    <col min="13275" max="13275" width="10.140625" style="280" bestFit="1" customWidth="1"/>
    <col min="13276" max="13277" width="9.5703125" style="280" bestFit="1" customWidth="1"/>
    <col min="13278" max="13278" width="10.28515625" style="280" customWidth="1"/>
    <col min="13279" max="13286" width="9.5703125" style="280" bestFit="1" customWidth="1"/>
    <col min="13287" max="13287" width="9.5703125" style="280" customWidth="1"/>
    <col min="13288" max="13294" width="9.5703125" style="280" bestFit="1" customWidth="1"/>
    <col min="13295" max="13295" width="9.42578125" style="280" customWidth="1"/>
    <col min="13296" max="13311" width="9.5703125" style="280" bestFit="1" customWidth="1"/>
    <col min="13312" max="13313" width="12.5703125" style="280" bestFit="1" customWidth="1"/>
    <col min="13314" max="13314" width="11.42578125" style="280" bestFit="1" customWidth="1"/>
    <col min="13315" max="13315" width="11" style="280" bestFit="1" customWidth="1"/>
    <col min="13316" max="13316" width="11.7109375" style="280" bestFit="1" customWidth="1"/>
    <col min="13317" max="13505" width="9.140625" style="280"/>
    <col min="13506" max="13506" width="6.7109375" style="280" customWidth="1"/>
    <col min="13507" max="13507" width="39.140625" style="280" customWidth="1"/>
    <col min="13508" max="13508" width="9.140625" style="280"/>
    <col min="13509" max="13509" width="8" style="280" customWidth="1"/>
    <col min="13510" max="13510" width="12.7109375" style="280" customWidth="1"/>
    <col min="13511" max="13511" width="12" style="280" customWidth="1"/>
    <col min="13512" max="13512" width="12.85546875" style="280" customWidth="1"/>
    <col min="13513" max="13513" width="11.42578125" style="280" customWidth="1"/>
    <col min="13514" max="13514" width="10.42578125" style="280" customWidth="1"/>
    <col min="13515" max="13515" width="11.7109375" style="280" customWidth="1"/>
    <col min="13516" max="13516" width="11.140625" style="280" customWidth="1"/>
    <col min="13517" max="13517" width="11.85546875" style="280" bestFit="1" customWidth="1"/>
    <col min="13518" max="13518" width="10.5703125" style="280" bestFit="1" customWidth="1"/>
    <col min="13519" max="13519" width="9.5703125" style="280" bestFit="1" customWidth="1"/>
    <col min="13520" max="13520" width="11.42578125" style="280" customWidth="1"/>
    <col min="13521" max="13521" width="10.5703125" style="280" customWidth="1"/>
    <col min="13522" max="13522" width="7.5703125" style="280" customWidth="1"/>
    <col min="13523" max="13523" width="9.5703125" style="280" bestFit="1" customWidth="1"/>
    <col min="13524" max="13524" width="11" style="280" bestFit="1" customWidth="1"/>
    <col min="13525" max="13525" width="10.140625" style="280" bestFit="1" customWidth="1"/>
    <col min="13526" max="13530" width="9.5703125" style="280" bestFit="1" customWidth="1"/>
    <col min="13531" max="13531" width="10.140625" style="280" bestFit="1" customWidth="1"/>
    <col min="13532" max="13533" width="9.5703125" style="280" bestFit="1" customWidth="1"/>
    <col min="13534" max="13534" width="10.28515625" style="280" customWidth="1"/>
    <col min="13535" max="13542" width="9.5703125" style="280" bestFit="1" customWidth="1"/>
    <col min="13543" max="13543" width="9.5703125" style="280" customWidth="1"/>
    <col min="13544" max="13550" width="9.5703125" style="280" bestFit="1" customWidth="1"/>
    <col min="13551" max="13551" width="9.42578125" style="280" customWidth="1"/>
    <col min="13552" max="13567" width="9.5703125" style="280" bestFit="1" customWidth="1"/>
    <col min="13568" max="13569" width="12.5703125" style="280" bestFit="1" customWidth="1"/>
    <col min="13570" max="13570" width="11.42578125" style="280" bestFit="1" customWidth="1"/>
    <col min="13571" max="13571" width="11" style="280" bestFit="1" customWidth="1"/>
    <col min="13572" max="13572" width="11.7109375" style="280" bestFit="1" customWidth="1"/>
    <col min="13573" max="13761" width="9.140625" style="280"/>
    <col min="13762" max="13762" width="6.7109375" style="280" customWidth="1"/>
    <col min="13763" max="13763" width="39.140625" style="280" customWidth="1"/>
    <col min="13764" max="13764" width="9.140625" style="280"/>
    <col min="13765" max="13765" width="8" style="280" customWidth="1"/>
    <col min="13766" max="13766" width="12.7109375" style="280" customWidth="1"/>
    <col min="13767" max="13767" width="12" style="280" customWidth="1"/>
    <col min="13768" max="13768" width="12.85546875" style="280" customWidth="1"/>
    <col min="13769" max="13769" width="11.42578125" style="280" customWidth="1"/>
    <col min="13770" max="13770" width="10.42578125" style="280" customWidth="1"/>
    <col min="13771" max="13771" width="11.7109375" style="280" customWidth="1"/>
    <col min="13772" max="13772" width="11.140625" style="280" customWidth="1"/>
    <col min="13773" max="13773" width="11.85546875" style="280" bestFit="1" customWidth="1"/>
    <col min="13774" max="13774" width="10.5703125" style="280" bestFit="1" customWidth="1"/>
    <col min="13775" max="13775" width="9.5703125" style="280" bestFit="1" customWidth="1"/>
    <col min="13776" max="13776" width="11.42578125" style="280" customWidth="1"/>
    <col min="13777" max="13777" width="10.5703125" style="280" customWidth="1"/>
    <col min="13778" max="13778" width="7.5703125" style="280" customWidth="1"/>
    <col min="13779" max="13779" width="9.5703125" style="280" bestFit="1" customWidth="1"/>
    <col min="13780" max="13780" width="11" style="280" bestFit="1" customWidth="1"/>
    <col min="13781" max="13781" width="10.140625" style="280" bestFit="1" customWidth="1"/>
    <col min="13782" max="13786" width="9.5703125" style="280" bestFit="1" customWidth="1"/>
    <col min="13787" max="13787" width="10.140625" style="280" bestFit="1" customWidth="1"/>
    <col min="13788" max="13789" width="9.5703125" style="280" bestFit="1" customWidth="1"/>
    <col min="13790" max="13790" width="10.28515625" style="280" customWidth="1"/>
    <col min="13791" max="13798" width="9.5703125" style="280" bestFit="1" customWidth="1"/>
    <col min="13799" max="13799" width="9.5703125" style="280" customWidth="1"/>
    <col min="13800" max="13806" width="9.5703125" style="280" bestFit="1" customWidth="1"/>
    <col min="13807" max="13807" width="9.42578125" style="280" customWidth="1"/>
    <col min="13808" max="13823" width="9.5703125" style="280" bestFit="1" customWidth="1"/>
    <col min="13824" max="13825" width="12.5703125" style="280" bestFit="1" customWidth="1"/>
    <col min="13826" max="13826" width="11.42578125" style="280" bestFit="1" customWidth="1"/>
    <col min="13827" max="13827" width="11" style="280" bestFit="1" customWidth="1"/>
    <col min="13828" max="13828" width="11.7109375" style="280" bestFit="1" customWidth="1"/>
    <col min="13829" max="14017" width="9.140625" style="280"/>
    <col min="14018" max="14018" width="6.7109375" style="280" customWidth="1"/>
    <col min="14019" max="14019" width="39.140625" style="280" customWidth="1"/>
    <col min="14020" max="14020" width="9.140625" style="280"/>
    <col min="14021" max="14021" width="8" style="280" customWidth="1"/>
    <col min="14022" max="14022" width="12.7109375" style="280" customWidth="1"/>
    <col min="14023" max="14023" width="12" style="280" customWidth="1"/>
    <col min="14024" max="14024" width="12.85546875" style="280" customWidth="1"/>
    <col min="14025" max="14025" width="11.42578125" style="280" customWidth="1"/>
    <col min="14026" max="14026" width="10.42578125" style="280" customWidth="1"/>
    <col min="14027" max="14027" width="11.7109375" style="280" customWidth="1"/>
    <col min="14028" max="14028" width="11.140625" style="280" customWidth="1"/>
    <col min="14029" max="14029" width="11.85546875" style="280" bestFit="1" customWidth="1"/>
    <col min="14030" max="14030" width="10.5703125" style="280" bestFit="1" customWidth="1"/>
    <col min="14031" max="14031" width="9.5703125" style="280" bestFit="1" customWidth="1"/>
    <col min="14032" max="14032" width="11.42578125" style="280" customWidth="1"/>
    <col min="14033" max="14033" width="10.5703125" style="280" customWidth="1"/>
    <col min="14034" max="14034" width="7.5703125" style="280" customWidth="1"/>
    <col min="14035" max="14035" width="9.5703125" style="280" bestFit="1" customWidth="1"/>
    <col min="14036" max="14036" width="11" style="280" bestFit="1" customWidth="1"/>
    <col min="14037" max="14037" width="10.140625" style="280" bestFit="1" customWidth="1"/>
    <col min="14038" max="14042" width="9.5703125" style="280" bestFit="1" customWidth="1"/>
    <col min="14043" max="14043" width="10.140625" style="280" bestFit="1" customWidth="1"/>
    <col min="14044" max="14045" width="9.5703125" style="280" bestFit="1" customWidth="1"/>
    <col min="14046" max="14046" width="10.28515625" style="280" customWidth="1"/>
    <col min="14047" max="14054" width="9.5703125" style="280" bestFit="1" customWidth="1"/>
    <col min="14055" max="14055" width="9.5703125" style="280" customWidth="1"/>
    <col min="14056" max="14062" width="9.5703125" style="280" bestFit="1" customWidth="1"/>
    <col min="14063" max="14063" width="9.42578125" style="280" customWidth="1"/>
    <col min="14064" max="14079" width="9.5703125" style="280" bestFit="1" customWidth="1"/>
    <col min="14080" max="14081" width="12.5703125" style="280" bestFit="1" customWidth="1"/>
    <col min="14082" max="14082" width="11.42578125" style="280" bestFit="1" customWidth="1"/>
    <col min="14083" max="14083" width="11" style="280" bestFit="1" customWidth="1"/>
    <col min="14084" max="14084" width="11.7109375" style="280" bestFit="1" customWidth="1"/>
    <col min="14085" max="14273" width="9.140625" style="280"/>
    <col min="14274" max="14274" width="6.7109375" style="280" customWidth="1"/>
    <col min="14275" max="14275" width="39.140625" style="280" customWidth="1"/>
    <col min="14276" max="14276" width="9.140625" style="280"/>
    <col min="14277" max="14277" width="8" style="280" customWidth="1"/>
    <col min="14278" max="14278" width="12.7109375" style="280" customWidth="1"/>
    <col min="14279" max="14279" width="12" style="280" customWidth="1"/>
    <col min="14280" max="14280" width="12.85546875" style="280" customWidth="1"/>
    <col min="14281" max="14281" width="11.42578125" style="280" customWidth="1"/>
    <col min="14282" max="14282" width="10.42578125" style="280" customWidth="1"/>
    <col min="14283" max="14283" width="11.7109375" style="280" customWidth="1"/>
    <col min="14284" max="14284" width="11.140625" style="280" customWidth="1"/>
    <col min="14285" max="14285" width="11.85546875" style="280" bestFit="1" customWidth="1"/>
    <col min="14286" max="14286" width="10.5703125" style="280" bestFit="1" customWidth="1"/>
    <col min="14287" max="14287" width="9.5703125" style="280" bestFit="1" customWidth="1"/>
    <col min="14288" max="14288" width="11.42578125" style="280" customWidth="1"/>
    <col min="14289" max="14289" width="10.5703125" style="280" customWidth="1"/>
    <col min="14290" max="14290" width="7.5703125" style="280" customWidth="1"/>
    <col min="14291" max="14291" width="9.5703125" style="280" bestFit="1" customWidth="1"/>
    <col min="14292" max="14292" width="11" style="280" bestFit="1" customWidth="1"/>
    <col min="14293" max="14293" width="10.140625" style="280" bestFit="1" customWidth="1"/>
    <col min="14294" max="14298" width="9.5703125" style="280" bestFit="1" customWidth="1"/>
    <col min="14299" max="14299" width="10.140625" style="280" bestFit="1" customWidth="1"/>
    <col min="14300" max="14301" width="9.5703125" style="280" bestFit="1" customWidth="1"/>
    <col min="14302" max="14302" width="10.28515625" style="280" customWidth="1"/>
    <col min="14303" max="14310" width="9.5703125" style="280" bestFit="1" customWidth="1"/>
    <col min="14311" max="14311" width="9.5703125" style="280" customWidth="1"/>
    <col min="14312" max="14318" width="9.5703125" style="280" bestFit="1" customWidth="1"/>
    <col min="14319" max="14319" width="9.42578125" style="280" customWidth="1"/>
    <col min="14320" max="14335" width="9.5703125" style="280" bestFit="1" customWidth="1"/>
    <col min="14336" max="14337" width="12.5703125" style="280" bestFit="1" customWidth="1"/>
    <col min="14338" max="14338" width="11.42578125" style="280" bestFit="1" customWidth="1"/>
    <col min="14339" max="14339" width="11" style="280" bestFit="1" customWidth="1"/>
    <col min="14340" max="14340" width="11.7109375" style="280" bestFit="1" customWidth="1"/>
    <col min="14341" max="14529" width="9.140625" style="280"/>
    <col min="14530" max="14530" width="6.7109375" style="280" customWidth="1"/>
    <col min="14531" max="14531" width="39.140625" style="280" customWidth="1"/>
    <col min="14532" max="14532" width="9.140625" style="280"/>
    <col min="14533" max="14533" width="8" style="280" customWidth="1"/>
    <col min="14534" max="14534" width="12.7109375" style="280" customWidth="1"/>
    <col min="14535" max="14535" width="12" style="280" customWidth="1"/>
    <col min="14536" max="14536" width="12.85546875" style="280" customWidth="1"/>
    <col min="14537" max="14537" width="11.42578125" style="280" customWidth="1"/>
    <col min="14538" max="14538" width="10.42578125" style="280" customWidth="1"/>
    <col min="14539" max="14539" width="11.7109375" style="280" customWidth="1"/>
    <col min="14540" max="14540" width="11.140625" style="280" customWidth="1"/>
    <col min="14541" max="14541" width="11.85546875" style="280" bestFit="1" customWidth="1"/>
    <col min="14542" max="14542" width="10.5703125" style="280" bestFit="1" customWidth="1"/>
    <col min="14543" max="14543" width="9.5703125" style="280" bestFit="1" customWidth="1"/>
    <col min="14544" max="14544" width="11.42578125" style="280" customWidth="1"/>
    <col min="14545" max="14545" width="10.5703125" style="280" customWidth="1"/>
    <col min="14546" max="14546" width="7.5703125" style="280" customWidth="1"/>
    <col min="14547" max="14547" width="9.5703125" style="280" bestFit="1" customWidth="1"/>
    <col min="14548" max="14548" width="11" style="280" bestFit="1" customWidth="1"/>
    <col min="14549" max="14549" width="10.140625" style="280" bestFit="1" customWidth="1"/>
    <col min="14550" max="14554" width="9.5703125" style="280" bestFit="1" customWidth="1"/>
    <col min="14555" max="14555" width="10.140625" style="280" bestFit="1" customWidth="1"/>
    <col min="14556" max="14557" width="9.5703125" style="280" bestFit="1" customWidth="1"/>
    <col min="14558" max="14558" width="10.28515625" style="280" customWidth="1"/>
    <col min="14559" max="14566" width="9.5703125" style="280" bestFit="1" customWidth="1"/>
    <col min="14567" max="14567" width="9.5703125" style="280" customWidth="1"/>
    <col min="14568" max="14574" width="9.5703125" style="280" bestFit="1" customWidth="1"/>
    <col min="14575" max="14575" width="9.42578125" style="280" customWidth="1"/>
    <col min="14576" max="14591" width="9.5703125" style="280" bestFit="1" customWidth="1"/>
    <col min="14592" max="14593" width="12.5703125" style="280" bestFit="1" customWidth="1"/>
    <col min="14594" max="14594" width="11.42578125" style="280" bestFit="1" customWidth="1"/>
    <col min="14595" max="14595" width="11" style="280" bestFit="1" customWidth="1"/>
    <col min="14596" max="14596" width="11.7109375" style="280" bestFit="1" customWidth="1"/>
    <col min="14597" max="14785" width="9.140625" style="280"/>
    <col min="14786" max="14786" width="6.7109375" style="280" customWidth="1"/>
    <col min="14787" max="14787" width="39.140625" style="280" customWidth="1"/>
    <col min="14788" max="14788" width="9.140625" style="280"/>
    <col min="14789" max="14789" width="8" style="280" customWidth="1"/>
    <col min="14790" max="14790" width="12.7109375" style="280" customWidth="1"/>
    <col min="14791" max="14791" width="12" style="280" customWidth="1"/>
    <col min="14792" max="14792" width="12.85546875" style="280" customWidth="1"/>
    <col min="14793" max="14793" width="11.42578125" style="280" customWidth="1"/>
    <col min="14794" max="14794" width="10.42578125" style="280" customWidth="1"/>
    <col min="14795" max="14795" width="11.7109375" style="280" customWidth="1"/>
    <col min="14796" max="14796" width="11.140625" style="280" customWidth="1"/>
    <col min="14797" max="14797" width="11.85546875" style="280" bestFit="1" customWidth="1"/>
    <col min="14798" max="14798" width="10.5703125" style="280" bestFit="1" customWidth="1"/>
    <col min="14799" max="14799" width="9.5703125" style="280" bestFit="1" customWidth="1"/>
    <col min="14800" max="14800" width="11.42578125" style="280" customWidth="1"/>
    <col min="14801" max="14801" width="10.5703125" style="280" customWidth="1"/>
    <col min="14802" max="14802" width="7.5703125" style="280" customWidth="1"/>
    <col min="14803" max="14803" width="9.5703125" style="280" bestFit="1" customWidth="1"/>
    <col min="14804" max="14804" width="11" style="280" bestFit="1" customWidth="1"/>
    <col min="14805" max="14805" width="10.140625" style="280" bestFit="1" customWidth="1"/>
    <col min="14806" max="14810" width="9.5703125" style="280" bestFit="1" customWidth="1"/>
    <col min="14811" max="14811" width="10.140625" style="280" bestFit="1" customWidth="1"/>
    <col min="14812" max="14813" width="9.5703125" style="280" bestFit="1" customWidth="1"/>
    <col min="14814" max="14814" width="10.28515625" style="280" customWidth="1"/>
    <col min="14815" max="14822" width="9.5703125" style="280" bestFit="1" customWidth="1"/>
    <col min="14823" max="14823" width="9.5703125" style="280" customWidth="1"/>
    <col min="14824" max="14830" width="9.5703125" style="280" bestFit="1" customWidth="1"/>
    <col min="14831" max="14831" width="9.42578125" style="280" customWidth="1"/>
    <col min="14832" max="14847" width="9.5703125" style="280" bestFit="1" customWidth="1"/>
    <col min="14848" max="14849" width="12.5703125" style="280" bestFit="1" customWidth="1"/>
    <col min="14850" max="14850" width="11.42578125" style="280" bestFit="1" customWidth="1"/>
    <col min="14851" max="14851" width="11" style="280" bestFit="1" customWidth="1"/>
    <col min="14852" max="14852" width="11.7109375" style="280" bestFit="1" customWidth="1"/>
    <col min="14853" max="15041" width="9.140625" style="280"/>
    <col min="15042" max="15042" width="6.7109375" style="280" customWidth="1"/>
    <col min="15043" max="15043" width="39.140625" style="280" customWidth="1"/>
    <col min="15044" max="15044" width="9.140625" style="280"/>
    <col min="15045" max="15045" width="8" style="280" customWidth="1"/>
    <col min="15046" max="15046" width="12.7109375" style="280" customWidth="1"/>
    <col min="15047" max="15047" width="12" style="280" customWidth="1"/>
    <col min="15048" max="15048" width="12.85546875" style="280" customWidth="1"/>
    <col min="15049" max="15049" width="11.42578125" style="280" customWidth="1"/>
    <col min="15050" max="15050" width="10.42578125" style="280" customWidth="1"/>
    <col min="15051" max="15051" width="11.7109375" style="280" customWidth="1"/>
    <col min="15052" max="15052" width="11.140625" style="280" customWidth="1"/>
    <col min="15053" max="15053" width="11.85546875" style="280" bestFit="1" customWidth="1"/>
    <col min="15054" max="15054" width="10.5703125" style="280" bestFit="1" customWidth="1"/>
    <col min="15055" max="15055" width="9.5703125" style="280" bestFit="1" customWidth="1"/>
    <col min="15056" max="15056" width="11.42578125" style="280" customWidth="1"/>
    <col min="15057" max="15057" width="10.5703125" style="280" customWidth="1"/>
    <col min="15058" max="15058" width="7.5703125" style="280" customWidth="1"/>
    <col min="15059" max="15059" width="9.5703125" style="280" bestFit="1" customWidth="1"/>
    <col min="15060" max="15060" width="11" style="280" bestFit="1" customWidth="1"/>
    <col min="15061" max="15061" width="10.140625" style="280" bestFit="1" customWidth="1"/>
    <col min="15062" max="15066" width="9.5703125" style="280" bestFit="1" customWidth="1"/>
    <col min="15067" max="15067" width="10.140625" style="280" bestFit="1" customWidth="1"/>
    <col min="15068" max="15069" width="9.5703125" style="280" bestFit="1" customWidth="1"/>
    <col min="15070" max="15070" width="10.28515625" style="280" customWidth="1"/>
    <col min="15071" max="15078" width="9.5703125" style="280" bestFit="1" customWidth="1"/>
    <col min="15079" max="15079" width="9.5703125" style="280" customWidth="1"/>
    <col min="15080" max="15086" width="9.5703125" style="280" bestFit="1" customWidth="1"/>
    <col min="15087" max="15087" width="9.42578125" style="280" customWidth="1"/>
    <col min="15088" max="15103" width="9.5703125" style="280" bestFit="1" customWidth="1"/>
    <col min="15104" max="15105" width="12.5703125" style="280" bestFit="1" customWidth="1"/>
    <col min="15106" max="15106" width="11.42578125" style="280" bestFit="1" customWidth="1"/>
    <col min="15107" max="15107" width="11" style="280" bestFit="1" customWidth="1"/>
    <col min="15108" max="15108" width="11.7109375" style="280" bestFit="1" customWidth="1"/>
    <col min="15109" max="15297" width="9.140625" style="280"/>
    <col min="15298" max="15298" width="6.7109375" style="280" customWidth="1"/>
    <col min="15299" max="15299" width="39.140625" style="280" customWidth="1"/>
    <col min="15300" max="15300" width="9.140625" style="280"/>
    <col min="15301" max="15301" width="8" style="280" customWidth="1"/>
    <col min="15302" max="15302" width="12.7109375" style="280" customWidth="1"/>
    <col min="15303" max="15303" width="12" style="280" customWidth="1"/>
    <col min="15304" max="15304" width="12.85546875" style="280" customWidth="1"/>
    <col min="15305" max="15305" width="11.42578125" style="280" customWidth="1"/>
    <col min="15306" max="15306" width="10.42578125" style="280" customWidth="1"/>
    <col min="15307" max="15307" width="11.7109375" style="280" customWidth="1"/>
    <col min="15308" max="15308" width="11.140625" style="280" customWidth="1"/>
    <col min="15309" max="15309" width="11.85546875" style="280" bestFit="1" customWidth="1"/>
    <col min="15310" max="15310" width="10.5703125" style="280" bestFit="1" customWidth="1"/>
    <col min="15311" max="15311" width="9.5703125" style="280" bestFit="1" customWidth="1"/>
    <col min="15312" max="15312" width="11.42578125" style="280" customWidth="1"/>
    <col min="15313" max="15313" width="10.5703125" style="280" customWidth="1"/>
    <col min="15314" max="15314" width="7.5703125" style="280" customWidth="1"/>
    <col min="15315" max="15315" width="9.5703125" style="280" bestFit="1" customWidth="1"/>
    <col min="15316" max="15316" width="11" style="280" bestFit="1" customWidth="1"/>
    <col min="15317" max="15317" width="10.140625" style="280" bestFit="1" customWidth="1"/>
    <col min="15318" max="15322" width="9.5703125" style="280" bestFit="1" customWidth="1"/>
    <col min="15323" max="15323" width="10.140625" style="280" bestFit="1" customWidth="1"/>
    <col min="15324" max="15325" width="9.5703125" style="280" bestFit="1" customWidth="1"/>
    <col min="15326" max="15326" width="10.28515625" style="280" customWidth="1"/>
    <col min="15327" max="15334" width="9.5703125" style="280" bestFit="1" customWidth="1"/>
    <col min="15335" max="15335" width="9.5703125" style="280" customWidth="1"/>
    <col min="15336" max="15342" width="9.5703125" style="280" bestFit="1" customWidth="1"/>
    <col min="15343" max="15343" width="9.42578125" style="280" customWidth="1"/>
    <col min="15344" max="15359" width="9.5703125" style="280" bestFit="1" customWidth="1"/>
    <col min="15360" max="15361" width="12.5703125" style="280" bestFit="1" customWidth="1"/>
    <col min="15362" max="15362" width="11.42578125" style="280" bestFit="1" customWidth="1"/>
    <col min="15363" max="15363" width="11" style="280" bestFit="1" customWidth="1"/>
    <col min="15364" max="15364" width="11.7109375" style="280" bestFit="1" customWidth="1"/>
    <col min="15365" max="15553" width="9.140625" style="280"/>
    <col min="15554" max="15554" width="6.7109375" style="280" customWidth="1"/>
    <col min="15555" max="15555" width="39.140625" style="280" customWidth="1"/>
    <col min="15556" max="15556" width="9.140625" style="280"/>
    <col min="15557" max="15557" width="8" style="280" customWidth="1"/>
    <col min="15558" max="15558" width="12.7109375" style="280" customWidth="1"/>
    <col min="15559" max="15559" width="12" style="280" customWidth="1"/>
    <col min="15560" max="15560" width="12.85546875" style="280" customWidth="1"/>
    <col min="15561" max="15561" width="11.42578125" style="280" customWidth="1"/>
    <col min="15562" max="15562" width="10.42578125" style="280" customWidth="1"/>
    <col min="15563" max="15563" width="11.7109375" style="280" customWidth="1"/>
    <col min="15564" max="15564" width="11.140625" style="280" customWidth="1"/>
    <col min="15565" max="15565" width="11.85546875" style="280" bestFit="1" customWidth="1"/>
    <col min="15566" max="15566" width="10.5703125" style="280" bestFit="1" customWidth="1"/>
    <col min="15567" max="15567" width="9.5703125" style="280" bestFit="1" customWidth="1"/>
    <col min="15568" max="15568" width="11.42578125" style="280" customWidth="1"/>
    <col min="15569" max="15569" width="10.5703125" style="280" customWidth="1"/>
    <col min="15570" max="15570" width="7.5703125" style="280" customWidth="1"/>
    <col min="15571" max="15571" width="9.5703125" style="280" bestFit="1" customWidth="1"/>
    <col min="15572" max="15572" width="11" style="280" bestFit="1" customWidth="1"/>
    <col min="15573" max="15573" width="10.140625" style="280" bestFit="1" customWidth="1"/>
    <col min="15574" max="15578" width="9.5703125" style="280" bestFit="1" customWidth="1"/>
    <col min="15579" max="15579" width="10.140625" style="280" bestFit="1" customWidth="1"/>
    <col min="15580" max="15581" width="9.5703125" style="280" bestFit="1" customWidth="1"/>
    <col min="15582" max="15582" width="10.28515625" style="280" customWidth="1"/>
    <col min="15583" max="15590" width="9.5703125" style="280" bestFit="1" customWidth="1"/>
    <col min="15591" max="15591" width="9.5703125" style="280" customWidth="1"/>
    <col min="15592" max="15598" width="9.5703125" style="280" bestFit="1" customWidth="1"/>
    <col min="15599" max="15599" width="9.42578125" style="280" customWidth="1"/>
    <col min="15600" max="15615" width="9.5703125" style="280" bestFit="1" customWidth="1"/>
    <col min="15616" max="15617" width="12.5703125" style="280" bestFit="1" customWidth="1"/>
    <col min="15618" max="15618" width="11.42578125" style="280" bestFit="1" customWidth="1"/>
    <col min="15619" max="15619" width="11" style="280" bestFit="1" customWidth="1"/>
    <col min="15620" max="15620" width="11.7109375" style="280" bestFit="1" customWidth="1"/>
    <col min="15621" max="15809" width="9.140625" style="280"/>
    <col min="15810" max="15810" width="6.7109375" style="280" customWidth="1"/>
    <col min="15811" max="15811" width="39.140625" style="280" customWidth="1"/>
    <col min="15812" max="15812" width="9.140625" style="280"/>
    <col min="15813" max="15813" width="8" style="280" customWidth="1"/>
    <col min="15814" max="15814" width="12.7109375" style="280" customWidth="1"/>
    <col min="15815" max="15815" width="12" style="280" customWidth="1"/>
    <col min="15816" max="15816" width="12.85546875" style="280" customWidth="1"/>
    <col min="15817" max="15817" width="11.42578125" style="280" customWidth="1"/>
    <col min="15818" max="15818" width="10.42578125" style="280" customWidth="1"/>
    <col min="15819" max="15819" width="11.7109375" style="280" customWidth="1"/>
    <col min="15820" max="15820" width="11.140625" style="280" customWidth="1"/>
    <col min="15821" max="15821" width="11.85546875" style="280" bestFit="1" customWidth="1"/>
    <col min="15822" max="15822" width="10.5703125" style="280" bestFit="1" customWidth="1"/>
    <col min="15823" max="15823" width="9.5703125" style="280" bestFit="1" customWidth="1"/>
    <col min="15824" max="15824" width="11.42578125" style="280" customWidth="1"/>
    <col min="15825" max="15825" width="10.5703125" style="280" customWidth="1"/>
    <col min="15826" max="15826" width="7.5703125" style="280" customWidth="1"/>
    <col min="15827" max="15827" width="9.5703125" style="280" bestFit="1" customWidth="1"/>
    <col min="15828" max="15828" width="11" style="280" bestFit="1" customWidth="1"/>
    <col min="15829" max="15829" width="10.140625" style="280" bestFit="1" customWidth="1"/>
    <col min="15830" max="15834" width="9.5703125" style="280" bestFit="1" customWidth="1"/>
    <col min="15835" max="15835" width="10.140625" style="280" bestFit="1" customWidth="1"/>
    <col min="15836" max="15837" width="9.5703125" style="280" bestFit="1" customWidth="1"/>
    <col min="15838" max="15838" width="10.28515625" style="280" customWidth="1"/>
    <col min="15839" max="15846" width="9.5703125" style="280" bestFit="1" customWidth="1"/>
    <col min="15847" max="15847" width="9.5703125" style="280" customWidth="1"/>
    <col min="15848" max="15854" width="9.5703125" style="280" bestFit="1" customWidth="1"/>
    <col min="15855" max="15855" width="9.42578125" style="280" customWidth="1"/>
    <col min="15856" max="15871" width="9.5703125" style="280" bestFit="1" customWidth="1"/>
    <col min="15872" max="15873" width="12.5703125" style="280" bestFit="1" customWidth="1"/>
    <col min="15874" max="15874" width="11.42578125" style="280" bestFit="1" customWidth="1"/>
    <col min="15875" max="15875" width="11" style="280" bestFit="1" customWidth="1"/>
    <col min="15876" max="15876" width="11.7109375" style="280" bestFit="1" customWidth="1"/>
    <col min="15877" max="16065" width="9.140625" style="280"/>
    <col min="16066" max="16066" width="6.7109375" style="280" customWidth="1"/>
    <col min="16067" max="16067" width="39.140625" style="280" customWidth="1"/>
    <col min="16068" max="16068" width="9.140625" style="280"/>
    <col min="16069" max="16069" width="8" style="280" customWidth="1"/>
    <col min="16070" max="16070" width="12.7109375" style="280" customWidth="1"/>
    <col min="16071" max="16071" width="12" style="280" customWidth="1"/>
    <col min="16072" max="16072" width="12.85546875" style="280" customWidth="1"/>
    <col min="16073" max="16073" width="11.42578125" style="280" customWidth="1"/>
    <col min="16074" max="16074" width="10.42578125" style="280" customWidth="1"/>
    <col min="16075" max="16075" width="11.7109375" style="280" customWidth="1"/>
    <col min="16076" max="16076" width="11.140625" style="280" customWidth="1"/>
    <col min="16077" max="16077" width="11.85546875" style="280" bestFit="1" customWidth="1"/>
    <col min="16078" max="16078" width="10.5703125" style="280" bestFit="1" customWidth="1"/>
    <col min="16079" max="16079" width="9.5703125" style="280" bestFit="1" customWidth="1"/>
    <col min="16080" max="16080" width="11.42578125" style="280" customWidth="1"/>
    <col min="16081" max="16081" width="10.5703125" style="280" customWidth="1"/>
    <col min="16082" max="16082" width="7.5703125" style="280" customWidth="1"/>
    <col min="16083" max="16083" width="9.5703125" style="280" bestFit="1" customWidth="1"/>
    <col min="16084" max="16084" width="11" style="280" bestFit="1" customWidth="1"/>
    <col min="16085" max="16085" width="10.140625" style="280" bestFit="1" customWidth="1"/>
    <col min="16086" max="16090" width="9.5703125" style="280" bestFit="1" customWidth="1"/>
    <col min="16091" max="16091" width="10.140625" style="280" bestFit="1" customWidth="1"/>
    <col min="16092" max="16093" width="9.5703125" style="280" bestFit="1" customWidth="1"/>
    <col min="16094" max="16094" width="10.28515625" style="280" customWidth="1"/>
    <col min="16095" max="16102" width="9.5703125" style="280" bestFit="1" customWidth="1"/>
    <col min="16103" max="16103" width="9.5703125" style="280" customWidth="1"/>
    <col min="16104" max="16110" width="9.5703125" style="280" bestFit="1" customWidth="1"/>
    <col min="16111" max="16111" width="9.42578125" style="280" customWidth="1"/>
    <col min="16112" max="16127" width="9.5703125" style="280" bestFit="1" customWidth="1"/>
    <col min="16128" max="16129" width="12.5703125" style="280" bestFit="1" customWidth="1"/>
    <col min="16130" max="16130" width="11.42578125" style="280" bestFit="1" customWidth="1"/>
    <col min="16131" max="16131" width="11" style="280" bestFit="1" customWidth="1"/>
    <col min="16132" max="16132" width="11.7109375" style="280" bestFit="1" customWidth="1"/>
    <col min="16133" max="16384" width="9.140625" style="280"/>
  </cols>
  <sheetData>
    <row r="1" spans="1:63" ht="15.75" customHeight="1" x14ac:dyDescent="0.2">
      <c r="A1" s="288" t="s">
        <v>1295</v>
      </c>
    </row>
    <row r="2" spans="1:63" ht="19.5" customHeight="1" x14ac:dyDescent="0.2">
      <c r="A2" s="283" t="s">
        <v>1313</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row>
    <row r="3" spans="1:63" ht="11.25" customHeight="1" thickBot="1" x14ac:dyDescent="0.25">
      <c r="AC3" s="312"/>
      <c r="AD3" s="312"/>
      <c r="AE3" s="312"/>
      <c r="AF3" s="312"/>
      <c r="AG3" s="312"/>
      <c r="AH3" s="312"/>
      <c r="AI3" s="312"/>
      <c r="AJ3" s="312"/>
      <c r="AK3" s="312"/>
      <c r="AP3" s="312"/>
      <c r="AQ3" s="312"/>
      <c r="AR3" s="312"/>
      <c r="AS3" s="312"/>
      <c r="BG3" s="312"/>
      <c r="BH3" s="312"/>
      <c r="BI3" s="314"/>
      <c r="BJ3" s="314" t="s">
        <v>0</v>
      </c>
    </row>
    <row r="4" spans="1:63" ht="15.75" customHeight="1" thickTop="1" x14ac:dyDescent="0.2">
      <c r="A4" s="1524" t="s">
        <v>1</v>
      </c>
      <c r="B4" s="1526" t="s">
        <v>514</v>
      </c>
      <c r="C4" s="1526" t="s">
        <v>3</v>
      </c>
      <c r="D4" s="1515" t="s">
        <v>1260</v>
      </c>
      <c r="E4" s="1520" t="s">
        <v>1261</v>
      </c>
      <c r="F4" s="1521" t="s">
        <v>1262</v>
      </c>
      <c r="G4" s="1522"/>
      <c r="H4" s="1522"/>
      <c r="I4" s="1522"/>
      <c r="J4" s="1522"/>
      <c r="K4" s="1522"/>
      <c r="L4" s="1522"/>
      <c r="M4" s="1522"/>
      <c r="N4" s="1522"/>
      <c r="O4" s="1522"/>
      <c r="P4" s="1522"/>
      <c r="Q4" s="1522"/>
      <c r="R4" s="1522"/>
      <c r="S4" s="1522"/>
      <c r="T4" s="1522"/>
      <c r="U4" s="1522"/>
      <c r="V4" s="1522"/>
      <c r="W4" s="1522"/>
      <c r="X4" s="1522"/>
      <c r="Y4" s="1522"/>
      <c r="Z4" s="1522"/>
      <c r="AA4" s="1522"/>
      <c r="AB4" s="1522"/>
      <c r="AC4" s="1522"/>
      <c r="AD4" s="1522"/>
      <c r="AE4" s="1522"/>
      <c r="AF4" s="1522"/>
      <c r="AG4" s="1522"/>
      <c r="AH4" s="1522"/>
      <c r="AI4" s="1522"/>
      <c r="AJ4" s="1522"/>
      <c r="AK4" s="1522"/>
      <c r="AL4" s="1522"/>
      <c r="AM4" s="1522"/>
      <c r="AN4" s="1522"/>
      <c r="AO4" s="1522"/>
      <c r="AP4" s="1522"/>
      <c r="AQ4" s="1522"/>
      <c r="AR4" s="1522"/>
      <c r="AS4" s="1522"/>
      <c r="AT4" s="1522"/>
      <c r="AU4" s="1522"/>
      <c r="AV4" s="1522"/>
      <c r="AW4" s="1522"/>
      <c r="AX4" s="1522"/>
      <c r="AY4" s="1522"/>
      <c r="AZ4" s="1522"/>
      <c r="BA4" s="1522"/>
      <c r="BB4" s="1522"/>
      <c r="BC4" s="1522"/>
      <c r="BD4" s="1522"/>
      <c r="BE4" s="1522"/>
      <c r="BF4" s="1522"/>
      <c r="BG4" s="1522"/>
      <c r="BH4" s="1522"/>
      <c r="BI4" s="1523"/>
      <c r="BJ4" s="1530" t="s">
        <v>1263</v>
      </c>
      <c r="BK4" s="1530" t="s">
        <v>1264</v>
      </c>
    </row>
    <row r="5" spans="1:63" ht="27" customHeight="1" x14ac:dyDescent="0.2">
      <c r="A5" s="1525"/>
      <c r="B5" s="1513"/>
      <c r="C5" s="1513"/>
      <c r="D5" s="1516"/>
      <c r="E5" s="1516"/>
      <c r="F5" s="333" t="s">
        <v>39</v>
      </c>
      <c r="G5" s="184" t="s">
        <v>42</v>
      </c>
      <c r="H5" s="326" t="s">
        <v>44</v>
      </c>
      <c r="I5" s="326" t="s">
        <v>46</v>
      </c>
      <c r="J5" s="184" t="s">
        <v>49</v>
      </c>
      <c r="K5" s="184" t="s">
        <v>52</v>
      </c>
      <c r="L5" s="184" t="s">
        <v>55</v>
      </c>
      <c r="M5" s="184" t="s">
        <v>58</v>
      </c>
      <c r="N5" s="184" t="s">
        <v>61</v>
      </c>
      <c r="O5" s="184" t="s">
        <v>63</v>
      </c>
      <c r="P5" s="184" t="s">
        <v>66</v>
      </c>
      <c r="Q5" s="184" t="s">
        <v>68</v>
      </c>
      <c r="R5" s="333" t="s">
        <v>70</v>
      </c>
      <c r="S5" s="184" t="s">
        <v>73</v>
      </c>
      <c r="T5" s="184" t="s">
        <v>76</v>
      </c>
      <c r="U5" s="184" t="s">
        <v>79</v>
      </c>
      <c r="V5" s="184" t="s">
        <v>521</v>
      </c>
      <c r="W5" s="184" t="s">
        <v>82</v>
      </c>
      <c r="X5" s="184" t="s">
        <v>85</v>
      </c>
      <c r="Y5" s="184" t="s">
        <v>88</v>
      </c>
      <c r="Z5" s="184" t="s">
        <v>91</v>
      </c>
      <c r="AA5" s="184" t="s">
        <v>93</v>
      </c>
      <c r="AB5" s="184" t="s">
        <v>96</v>
      </c>
      <c r="AC5" s="326" t="s">
        <v>99</v>
      </c>
      <c r="AD5" s="326" t="s">
        <v>101</v>
      </c>
      <c r="AE5" s="326" t="s">
        <v>103</v>
      </c>
      <c r="AF5" s="326" t="s">
        <v>105</v>
      </c>
      <c r="AG5" s="326" t="s">
        <v>107</v>
      </c>
      <c r="AH5" s="326" t="s">
        <v>109</v>
      </c>
      <c r="AI5" s="326" t="s">
        <v>111</v>
      </c>
      <c r="AJ5" s="326" t="s">
        <v>113</v>
      </c>
      <c r="AK5" s="326" t="s">
        <v>115</v>
      </c>
      <c r="AL5" s="184" t="s">
        <v>117</v>
      </c>
      <c r="AM5" s="184" t="s">
        <v>119</v>
      </c>
      <c r="AN5" s="184" t="s">
        <v>121</v>
      </c>
      <c r="AO5" s="184" t="s">
        <v>123</v>
      </c>
      <c r="AP5" s="326" t="s">
        <v>125</v>
      </c>
      <c r="AQ5" s="326" t="s">
        <v>127</v>
      </c>
      <c r="AR5" s="326" t="s">
        <v>129</v>
      </c>
      <c r="AS5" s="184" t="s">
        <v>131</v>
      </c>
      <c r="AT5" s="184" t="s">
        <v>134</v>
      </c>
      <c r="AU5" s="184" t="s">
        <v>137</v>
      </c>
      <c r="AV5" s="184" t="s">
        <v>140</v>
      </c>
      <c r="AW5" s="184" t="s">
        <v>143</v>
      </c>
      <c r="AX5" s="184" t="s">
        <v>146</v>
      </c>
      <c r="AY5" s="184" t="s">
        <v>149</v>
      </c>
      <c r="AZ5" s="184" t="s">
        <v>152</v>
      </c>
      <c r="BA5" s="184" t="s">
        <v>155</v>
      </c>
      <c r="BB5" s="184" t="s">
        <v>157</v>
      </c>
      <c r="BC5" s="184" t="s">
        <v>160</v>
      </c>
      <c r="BD5" s="184" t="s">
        <v>163</v>
      </c>
      <c r="BE5" s="333" t="s">
        <v>165</v>
      </c>
      <c r="BF5" s="351" t="s">
        <v>167</v>
      </c>
      <c r="BG5" s="351" t="s">
        <v>525</v>
      </c>
      <c r="BH5" s="351" t="s">
        <v>528</v>
      </c>
      <c r="BI5" s="351" t="s">
        <v>169</v>
      </c>
      <c r="BJ5" s="1511"/>
      <c r="BK5" s="1511"/>
    </row>
    <row r="6" spans="1:63" s="288" customFormat="1" ht="20.100000000000001" customHeight="1" x14ac:dyDescent="0.2">
      <c r="A6" s="374"/>
      <c r="B6" s="334" t="s">
        <v>1265</v>
      </c>
      <c r="C6" s="334"/>
      <c r="D6" s="308">
        <v>704.3599999999999</v>
      </c>
      <c r="E6" s="308"/>
      <c r="F6" s="308"/>
      <c r="G6" s="308"/>
      <c r="H6" s="308"/>
      <c r="I6" s="308"/>
      <c r="J6" s="308"/>
      <c r="K6" s="308"/>
      <c r="L6" s="308"/>
      <c r="M6" s="308"/>
      <c r="N6" s="308"/>
      <c r="O6" s="308"/>
      <c r="P6" s="308"/>
      <c r="Q6" s="308"/>
      <c r="R6" s="308"/>
      <c r="S6" s="308"/>
      <c r="T6" s="308"/>
      <c r="U6" s="308"/>
      <c r="V6" s="308"/>
      <c r="W6" s="308"/>
      <c r="X6" s="308"/>
      <c r="Y6" s="308"/>
      <c r="Z6" s="308"/>
      <c r="AA6" s="308"/>
      <c r="AB6" s="308"/>
      <c r="AC6" s="335"/>
      <c r="AD6" s="335"/>
      <c r="AE6" s="335"/>
      <c r="AF6" s="335"/>
      <c r="AG6" s="335"/>
      <c r="AH6" s="335"/>
      <c r="AI6" s="335"/>
      <c r="AJ6" s="335"/>
      <c r="AK6" s="335"/>
      <c r="AL6" s="308"/>
      <c r="AM6" s="308"/>
      <c r="AN6" s="308"/>
      <c r="AO6" s="308"/>
      <c r="AP6" s="335"/>
      <c r="AQ6" s="335"/>
      <c r="AR6" s="335"/>
      <c r="AS6" s="308"/>
      <c r="AT6" s="308"/>
      <c r="AU6" s="308"/>
      <c r="AV6" s="308"/>
      <c r="AW6" s="308"/>
      <c r="AX6" s="308"/>
      <c r="AY6" s="308"/>
      <c r="AZ6" s="308"/>
      <c r="BA6" s="308"/>
      <c r="BB6" s="308"/>
      <c r="BC6" s="308"/>
      <c r="BD6" s="308"/>
      <c r="BE6" s="308"/>
      <c r="BF6" s="308"/>
      <c r="BG6" s="335"/>
      <c r="BH6" s="335"/>
      <c r="BI6" s="335"/>
      <c r="BJ6" s="336"/>
      <c r="BK6" s="336">
        <v>704.3599999999999</v>
      </c>
    </row>
    <row r="7" spans="1:63" ht="20.100000000000001" customHeight="1" x14ac:dyDescent="0.2">
      <c r="A7" s="374">
        <v>1</v>
      </c>
      <c r="B7" s="337" t="s">
        <v>38</v>
      </c>
      <c r="C7" s="334" t="s">
        <v>39</v>
      </c>
      <c r="D7" s="320">
        <v>373.26</v>
      </c>
      <c r="E7" s="320">
        <v>0</v>
      </c>
      <c r="F7" s="320">
        <v>0</v>
      </c>
      <c r="G7" s="320">
        <v>0</v>
      </c>
      <c r="H7" s="320">
        <v>0</v>
      </c>
      <c r="I7" s="320">
        <v>0</v>
      </c>
      <c r="J7" s="320">
        <v>0</v>
      </c>
      <c r="K7" s="320">
        <v>0</v>
      </c>
      <c r="L7" s="320">
        <v>0</v>
      </c>
      <c r="M7" s="320">
        <v>0</v>
      </c>
      <c r="N7" s="320">
        <v>0</v>
      </c>
      <c r="O7" s="320">
        <v>0</v>
      </c>
      <c r="P7" s="320">
        <v>0</v>
      </c>
      <c r="Q7" s="320">
        <v>0</v>
      </c>
      <c r="R7" s="320">
        <v>0</v>
      </c>
      <c r="S7" s="320">
        <v>0</v>
      </c>
      <c r="T7" s="320">
        <v>0</v>
      </c>
      <c r="U7" s="320">
        <v>0</v>
      </c>
      <c r="V7" s="320">
        <v>0</v>
      </c>
      <c r="W7" s="320">
        <v>0</v>
      </c>
      <c r="X7" s="320">
        <v>0</v>
      </c>
      <c r="Y7" s="320">
        <v>0</v>
      </c>
      <c r="Z7" s="320">
        <v>0</v>
      </c>
      <c r="AA7" s="320">
        <v>0</v>
      </c>
      <c r="AB7" s="320">
        <v>0</v>
      </c>
      <c r="AC7" s="338">
        <v>0</v>
      </c>
      <c r="AD7" s="338">
        <v>0</v>
      </c>
      <c r="AE7" s="338">
        <v>0</v>
      </c>
      <c r="AF7" s="338">
        <v>0</v>
      </c>
      <c r="AG7" s="338">
        <v>0</v>
      </c>
      <c r="AH7" s="338">
        <v>0</v>
      </c>
      <c r="AI7" s="338">
        <v>0</v>
      </c>
      <c r="AJ7" s="338">
        <v>0</v>
      </c>
      <c r="AK7" s="338">
        <v>0</v>
      </c>
      <c r="AL7" s="320">
        <v>0</v>
      </c>
      <c r="AM7" s="320">
        <v>0</v>
      </c>
      <c r="AN7" s="320">
        <v>0</v>
      </c>
      <c r="AO7" s="320">
        <v>0</v>
      </c>
      <c r="AP7" s="338">
        <v>0</v>
      </c>
      <c r="AQ7" s="338">
        <v>0</v>
      </c>
      <c r="AR7" s="338">
        <v>0</v>
      </c>
      <c r="AS7" s="320">
        <v>0</v>
      </c>
      <c r="AT7" s="320">
        <v>0</v>
      </c>
      <c r="AU7" s="320">
        <v>0</v>
      </c>
      <c r="AV7" s="320">
        <v>0</v>
      </c>
      <c r="AW7" s="320">
        <v>0</v>
      </c>
      <c r="AX7" s="320">
        <v>0</v>
      </c>
      <c r="AY7" s="320">
        <v>0</v>
      </c>
      <c r="AZ7" s="320">
        <v>0</v>
      </c>
      <c r="BA7" s="320">
        <v>0</v>
      </c>
      <c r="BB7" s="320">
        <v>0</v>
      </c>
      <c r="BC7" s="320">
        <v>0</v>
      </c>
      <c r="BD7" s="320">
        <v>0</v>
      </c>
      <c r="BE7" s="320">
        <v>0</v>
      </c>
      <c r="BF7" s="320">
        <v>0</v>
      </c>
      <c r="BG7" s="338">
        <v>0</v>
      </c>
      <c r="BH7" s="338">
        <v>0</v>
      </c>
      <c r="BI7" s="338">
        <v>0</v>
      </c>
      <c r="BJ7" s="339">
        <v>-48.760000000000005</v>
      </c>
      <c r="BK7" s="339">
        <v>324.49999999999994</v>
      </c>
    </row>
    <row r="8" spans="1:63" ht="20.100000000000001" customHeight="1" x14ac:dyDescent="0.2">
      <c r="A8" s="375" t="s">
        <v>40</v>
      </c>
      <c r="B8" s="341" t="s">
        <v>41</v>
      </c>
      <c r="C8" s="340" t="s">
        <v>42</v>
      </c>
      <c r="D8" s="202">
        <v>4.7699999999999996</v>
      </c>
      <c r="E8" s="202">
        <v>0</v>
      </c>
      <c r="F8" s="320">
        <v>0</v>
      </c>
      <c r="G8" s="202">
        <v>0</v>
      </c>
      <c r="H8" s="202">
        <v>0</v>
      </c>
      <c r="I8" s="202">
        <v>0</v>
      </c>
      <c r="J8" s="202">
        <v>0</v>
      </c>
      <c r="K8" s="202">
        <v>0</v>
      </c>
      <c r="L8" s="202">
        <v>0</v>
      </c>
      <c r="M8" s="202">
        <v>0</v>
      </c>
      <c r="N8" s="202">
        <v>0</v>
      </c>
      <c r="O8" s="202">
        <v>0</v>
      </c>
      <c r="P8" s="202">
        <v>0</v>
      </c>
      <c r="Q8" s="202">
        <v>0</v>
      </c>
      <c r="R8" s="202">
        <v>0</v>
      </c>
      <c r="S8" s="202">
        <v>0</v>
      </c>
      <c r="T8" s="202">
        <v>0</v>
      </c>
      <c r="U8" s="202">
        <v>0</v>
      </c>
      <c r="V8" s="202">
        <v>0</v>
      </c>
      <c r="W8" s="202">
        <v>0</v>
      </c>
      <c r="X8" s="202">
        <v>0</v>
      </c>
      <c r="Y8" s="202">
        <v>0</v>
      </c>
      <c r="Z8" s="202">
        <v>0</v>
      </c>
      <c r="AA8" s="202">
        <v>0</v>
      </c>
      <c r="AB8" s="202">
        <v>0</v>
      </c>
      <c r="AC8" s="319">
        <v>0</v>
      </c>
      <c r="AD8" s="319">
        <v>0</v>
      </c>
      <c r="AE8" s="319">
        <v>0</v>
      </c>
      <c r="AF8" s="319">
        <v>0</v>
      </c>
      <c r="AG8" s="319">
        <v>0</v>
      </c>
      <c r="AH8" s="319">
        <v>0</v>
      </c>
      <c r="AI8" s="319">
        <v>0</v>
      </c>
      <c r="AJ8" s="319">
        <v>0</v>
      </c>
      <c r="AK8" s="319">
        <v>0</v>
      </c>
      <c r="AL8" s="202">
        <v>0</v>
      </c>
      <c r="AM8" s="202">
        <v>0</v>
      </c>
      <c r="AN8" s="202">
        <v>0</v>
      </c>
      <c r="AO8" s="202">
        <v>0</v>
      </c>
      <c r="AP8" s="319">
        <v>0</v>
      </c>
      <c r="AQ8" s="319">
        <v>0</v>
      </c>
      <c r="AR8" s="319">
        <v>0</v>
      </c>
      <c r="AS8" s="202">
        <v>0</v>
      </c>
      <c r="AT8" s="202">
        <v>0</v>
      </c>
      <c r="AU8" s="202">
        <v>0</v>
      </c>
      <c r="AV8" s="202">
        <v>0</v>
      </c>
      <c r="AW8" s="202">
        <v>0</v>
      </c>
      <c r="AX8" s="202">
        <v>0</v>
      </c>
      <c r="AY8" s="202">
        <v>0</v>
      </c>
      <c r="AZ8" s="202">
        <v>0</v>
      </c>
      <c r="BA8" s="202">
        <v>0</v>
      </c>
      <c r="BB8" s="202">
        <v>0</v>
      </c>
      <c r="BC8" s="202">
        <v>0</v>
      </c>
      <c r="BD8" s="202">
        <v>0</v>
      </c>
      <c r="BE8" s="202">
        <v>0</v>
      </c>
      <c r="BF8" s="202">
        <v>0</v>
      </c>
      <c r="BG8" s="319">
        <v>0</v>
      </c>
      <c r="BH8" s="319">
        <v>0</v>
      </c>
      <c r="BI8" s="319">
        <v>0</v>
      </c>
      <c r="BJ8" s="321">
        <v>-4.7700000000000005</v>
      </c>
      <c r="BK8" s="321">
        <v>0</v>
      </c>
    </row>
    <row r="9" spans="1:63" ht="20.100000000000001" customHeight="1" x14ac:dyDescent="0.2">
      <c r="A9" s="375"/>
      <c r="B9" s="342" t="s">
        <v>43</v>
      </c>
      <c r="C9" s="343" t="s">
        <v>44</v>
      </c>
      <c r="D9" s="202">
        <v>0</v>
      </c>
      <c r="E9" s="202">
        <v>0</v>
      </c>
      <c r="F9" s="320">
        <v>0</v>
      </c>
      <c r="G9" s="202">
        <v>0</v>
      </c>
      <c r="H9" s="202">
        <v>0</v>
      </c>
      <c r="I9" s="202">
        <v>0</v>
      </c>
      <c r="J9" s="202">
        <v>0</v>
      </c>
      <c r="K9" s="202">
        <v>0</v>
      </c>
      <c r="L9" s="202">
        <v>0</v>
      </c>
      <c r="M9" s="202">
        <v>0</v>
      </c>
      <c r="N9" s="202">
        <v>0</v>
      </c>
      <c r="O9" s="202">
        <v>0</v>
      </c>
      <c r="P9" s="202">
        <v>0</v>
      </c>
      <c r="Q9" s="202">
        <v>0</v>
      </c>
      <c r="R9" s="202">
        <v>0</v>
      </c>
      <c r="S9" s="202">
        <v>0</v>
      </c>
      <c r="T9" s="202">
        <v>0</v>
      </c>
      <c r="U9" s="202">
        <v>0</v>
      </c>
      <c r="V9" s="202">
        <v>0</v>
      </c>
      <c r="W9" s="202">
        <v>0</v>
      </c>
      <c r="X9" s="202">
        <v>0</v>
      </c>
      <c r="Y9" s="202">
        <v>0</v>
      </c>
      <c r="Z9" s="202">
        <v>0</v>
      </c>
      <c r="AA9" s="202">
        <v>0</v>
      </c>
      <c r="AB9" s="202">
        <v>0</v>
      </c>
      <c r="AC9" s="319">
        <v>0</v>
      </c>
      <c r="AD9" s="319">
        <v>0</v>
      </c>
      <c r="AE9" s="319">
        <v>0</v>
      </c>
      <c r="AF9" s="319">
        <v>0</v>
      </c>
      <c r="AG9" s="319">
        <v>0</v>
      </c>
      <c r="AH9" s="319">
        <v>0</v>
      </c>
      <c r="AI9" s="319">
        <v>0</v>
      </c>
      <c r="AJ9" s="319">
        <v>0</v>
      </c>
      <c r="AK9" s="319">
        <v>0</v>
      </c>
      <c r="AL9" s="202">
        <v>0</v>
      </c>
      <c r="AM9" s="202">
        <v>0</v>
      </c>
      <c r="AN9" s="202">
        <v>0</v>
      </c>
      <c r="AO9" s="202">
        <v>0</v>
      </c>
      <c r="AP9" s="319">
        <v>0</v>
      </c>
      <c r="AQ9" s="319">
        <v>0</v>
      </c>
      <c r="AR9" s="319">
        <v>0</v>
      </c>
      <c r="AS9" s="202">
        <v>0</v>
      </c>
      <c r="AT9" s="202">
        <v>0</v>
      </c>
      <c r="AU9" s="202">
        <v>0</v>
      </c>
      <c r="AV9" s="202">
        <v>0</v>
      </c>
      <c r="AW9" s="202">
        <v>0</v>
      </c>
      <c r="AX9" s="202">
        <v>0</v>
      </c>
      <c r="AY9" s="202">
        <v>0</v>
      </c>
      <c r="AZ9" s="202">
        <v>0</v>
      </c>
      <c r="BA9" s="202">
        <v>0</v>
      </c>
      <c r="BB9" s="202">
        <v>0</v>
      </c>
      <c r="BC9" s="202">
        <v>0</v>
      </c>
      <c r="BD9" s="202">
        <v>0</v>
      </c>
      <c r="BE9" s="202">
        <v>0</v>
      </c>
      <c r="BF9" s="202">
        <v>0</v>
      </c>
      <c r="BG9" s="319">
        <v>0</v>
      </c>
      <c r="BH9" s="319">
        <v>0</v>
      </c>
      <c r="BI9" s="319">
        <v>0</v>
      </c>
      <c r="BJ9" s="321">
        <v>0</v>
      </c>
      <c r="BK9" s="321">
        <v>0</v>
      </c>
    </row>
    <row r="10" spans="1:63" ht="20.100000000000001" customHeight="1" x14ac:dyDescent="0.2">
      <c r="A10" s="375"/>
      <c r="B10" s="342" t="s">
        <v>661</v>
      </c>
      <c r="C10" s="343" t="s">
        <v>46</v>
      </c>
      <c r="D10" s="202">
        <v>4.7699999999999996</v>
      </c>
      <c r="E10" s="202">
        <v>0</v>
      </c>
      <c r="F10" s="320">
        <v>0</v>
      </c>
      <c r="G10" s="202">
        <v>0</v>
      </c>
      <c r="H10" s="202">
        <v>0</v>
      </c>
      <c r="I10" s="202">
        <v>0</v>
      </c>
      <c r="J10" s="202">
        <v>0</v>
      </c>
      <c r="K10" s="202">
        <v>0</v>
      </c>
      <c r="L10" s="202">
        <v>0</v>
      </c>
      <c r="M10" s="202">
        <v>0</v>
      </c>
      <c r="N10" s="202">
        <v>0</v>
      </c>
      <c r="O10" s="202">
        <v>0</v>
      </c>
      <c r="P10" s="202">
        <v>0</v>
      </c>
      <c r="Q10" s="202">
        <v>0</v>
      </c>
      <c r="R10" s="202">
        <v>0</v>
      </c>
      <c r="S10" s="202">
        <v>0</v>
      </c>
      <c r="T10" s="202">
        <v>0</v>
      </c>
      <c r="U10" s="202">
        <v>0</v>
      </c>
      <c r="V10" s="202">
        <v>0</v>
      </c>
      <c r="W10" s="202">
        <v>0</v>
      </c>
      <c r="X10" s="202">
        <v>0</v>
      </c>
      <c r="Y10" s="202">
        <v>0</v>
      </c>
      <c r="Z10" s="202">
        <v>0</v>
      </c>
      <c r="AA10" s="202">
        <v>0</v>
      </c>
      <c r="AB10" s="202">
        <v>0</v>
      </c>
      <c r="AC10" s="319">
        <v>0</v>
      </c>
      <c r="AD10" s="319">
        <v>0</v>
      </c>
      <c r="AE10" s="319">
        <v>0</v>
      </c>
      <c r="AF10" s="319">
        <v>0</v>
      </c>
      <c r="AG10" s="319">
        <v>0</v>
      </c>
      <c r="AH10" s="319">
        <v>0</v>
      </c>
      <c r="AI10" s="319">
        <v>0</v>
      </c>
      <c r="AJ10" s="319">
        <v>0</v>
      </c>
      <c r="AK10" s="319">
        <v>0</v>
      </c>
      <c r="AL10" s="202">
        <v>0</v>
      </c>
      <c r="AM10" s="202">
        <v>0</v>
      </c>
      <c r="AN10" s="202">
        <v>0</v>
      </c>
      <c r="AO10" s="202">
        <v>0</v>
      </c>
      <c r="AP10" s="319">
        <v>0</v>
      </c>
      <c r="AQ10" s="319">
        <v>0</v>
      </c>
      <c r="AR10" s="319">
        <v>0</v>
      </c>
      <c r="AS10" s="202">
        <v>0</v>
      </c>
      <c r="AT10" s="202">
        <v>0</v>
      </c>
      <c r="AU10" s="202">
        <v>0</v>
      </c>
      <c r="AV10" s="202">
        <v>0</v>
      </c>
      <c r="AW10" s="202">
        <v>0</v>
      </c>
      <c r="AX10" s="202">
        <v>0</v>
      </c>
      <c r="AY10" s="202">
        <v>0</v>
      </c>
      <c r="AZ10" s="202">
        <v>0</v>
      </c>
      <c r="BA10" s="202">
        <v>0</v>
      </c>
      <c r="BB10" s="202">
        <v>0</v>
      </c>
      <c r="BC10" s="202">
        <v>0</v>
      </c>
      <c r="BD10" s="202">
        <v>0</v>
      </c>
      <c r="BE10" s="202">
        <v>0</v>
      </c>
      <c r="BF10" s="202">
        <v>0</v>
      </c>
      <c r="BG10" s="319">
        <v>0</v>
      </c>
      <c r="BH10" s="319">
        <v>0</v>
      </c>
      <c r="BI10" s="319">
        <v>0</v>
      </c>
      <c r="BJ10" s="321">
        <v>-4.7700000000000005</v>
      </c>
      <c r="BK10" s="321">
        <v>0</v>
      </c>
    </row>
    <row r="11" spans="1:63" ht="20.100000000000001" customHeight="1" x14ac:dyDescent="0.2">
      <c r="A11" s="375" t="s">
        <v>47</v>
      </c>
      <c r="B11" s="341" t="s">
        <v>48</v>
      </c>
      <c r="C11" s="340" t="s">
        <v>49</v>
      </c>
      <c r="D11" s="202">
        <v>157.52000000000001</v>
      </c>
      <c r="E11" s="202">
        <v>0</v>
      </c>
      <c r="F11" s="320">
        <v>0</v>
      </c>
      <c r="G11" s="202">
        <v>0</v>
      </c>
      <c r="H11" s="202">
        <v>0</v>
      </c>
      <c r="I11" s="202">
        <v>0</v>
      </c>
      <c r="J11" s="202">
        <v>0</v>
      </c>
      <c r="K11" s="202">
        <v>0</v>
      </c>
      <c r="L11" s="202">
        <v>0</v>
      </c>
      <c r="M11" s="202">
        <v>0</v>
      </c>
      <c r="N11" s="202">
        <v>0</v>
      </c>
      <c r="O11" s="202">
        <v>0</v>
      </c>
      <c r="P11" s="202">
        <v>0</v>
      </c>
      <c r="Q11" s="202">
        <v>0</v>
      </c>
      <c r="R11" s="202">
        <v>0</v>
      </c>
      <c r="S11" s="202">
        <v>0</v>
      </c>
      <c r="T11" s="202">
        <v>0</v>
      </c>
      <c r="U11" s="202">
        <v>0</v>
      </c>
      <c r="V11" s="202">
        <v>0</v>
      </c>
      <c r="W11" s="202">
        <v>0</v>
      </c>
      <c r="X11" s="202">
        <v>0</v>
      </c>
      <c r="Y11" s="202">
        <v>0</v>
      </c>
      <c r="Z11" s="202">
        <v>0</v>
      </c>
      <c r="AA11" s="202">
        <v>0</v>
      </c>
      <c r="AB11" s="202">
        <v>0</v>
      </c>
      <c r="AC11" s="319">
        <v>0</v>
      </c>
      <c r="AD11" s="319">
        <v>0</v>
      </c>
      <c r="AE11" s="319">
        <v>0</v>
      </c>
      <c r="AF11" s="319">
        <v>0</v>
      </c>
      <c r="AG11" s="319">
        <v>0</v>
      </c>
      <c r="AH11" s="319">
        <v>0</v>
      </c>
      <c r="AI11" s="319">
        <v>0</v>
      </c>
      <c r="AJ11" s="319">
        <v>0</v>
      </c>
      <c r="AK11" s="319">
        <v>0</v>
      </c>
      <c r="AL11" s="202">
        <v>0</v>
      </c>
      <c r="AM11" s="202">
        <v>0</v>
      </c>
      <c r="AN11" s="202">
        <v>0</v>
      </c>
      <c r="AO11" s="202">
        <v>0</v>
      </c>
      <c r="AP11" s="319">
        <v>0</v>
      </c>
      <c r="AQ11" s="319">
        <v>0</v>
      </c>
      <c r="AR11" s="319">
        <v>0</v>
      </c>
      <c r="AS11" s="202">
        <v>0</v>
      </c>
      <c r="AT11" s="202">
        <v>0</v>
      </c>
      <c r="AU11" s="202">
        <v>0</v>
      </c>
      <c r="AV11" s="202">
        <v>0</v>
      </c>
      <c r="AW11" s="202">
        <v>0</v>
      </c>
      <c r="AX11" s="202">
        <v>0</v>
      </c>
      <c r="AY11" s="202">
        <v>0</v>
      </c>
      <c r="AZ11" s="202">
        <v>0</v>
      </c>
      <c r="BA11" s="202">
        <v>0</v>
      </c>
      <c r="BB11" s="202">
        <v>0</v>
      </c>
      <c r="BC11" s="202">
        <v>0</v>
      </c>
      <c r="BD11" s="202">
        <v>0</v>
      </c>
      <c r="BE11" s="202">
        <v>0</v>
      </c>
      <c r="BF11" s="202">
        <v>0</v>
      </c>
      <c r="BG11" s="319">
        <v>0</v>
      </c>
      <c r="BH11" s="319">
        <v>0</v>
      </c>
      <c r="BI11" s="319">
        <v>0</v>
      </c>
      <c r="BJ11" s="321">
        <v>-23.57</v>
      </c>
      <c r="BK11" s="321">
        <v>133.94999999999999</v>
      </c>
    </row>
    <row r="12" spans="1:63" ht="20.100000000000001" customHeight="1" x14ac:dyDescent="0.2">
      <c r="A12" s="375" t="s">
        <v>50</v>
      </c>
      <c r="B12" s="341" t="s">
        <v>51</v>
      </c>
      <c r="C12" s="340" t="s">
        <v>52</v>
      </c>
      <c r="D12" s="202">
        <v>174.21</v>
      </c>
      <c r="E12" s="202">
        <v>0</v>
      </c>
      <c r="F12" s="320">
        <v>0</v>
      </c>
      <c r="G12" s="202">
        <v>0</v>
      </c>
      <c r="H12" s="202">
        <v>0</v>
      </c>
      <c r="I12" s="202">
        <v>0</v>
      </c>
      <c r="J12" s="202">
        <v>0</v>
      </c>
      <c r="K12" s="202">
        <v>0</v>
      </c>
      <c r="L12" s="202">
        <v>0</v>
      </c>
      <c r="M12" s="202">
        <v>0</v>
      </c>
      <c r="N12" s="202">
        <v>0</v>
      </c>
      <c r="O12" s="202">
        <v>0</v>
      </c>
      <c r="P12" s="202">
        <v>0</v>
      </c>
      <c r="Q12" s="202">
        <v>0</v>
      </c>
      <c r="R12" s="202">
        <v>0</v>
      </c>
      <c r="S12" s="202">
        <v>0</v>
      </c>
      <c r="T12" s="202">
        <v>0</v>
      </c>
      <c r="U12" s="202">
        <v>0</v>
      </c>
      <c r="V12" s="202">
        <v>0</v>
      </c>
      <c r="W12" s="202">
        <v>0</v>
      </c>
      <c r="X12" s="202">
        <v>0</v>
      </c>
      <c r="Y12" s="202">
        <v>0</v>
      </c>
      <c r="Z12" s="202">
        <v>0</v>
      </c>
      <c r="AA12" s="202">
        <v>0</v>
      </c>
      <c r="AB12" s="202">
        <v>0</v>
      </c>
      <c r="AC12" s="319">
        <v>0</v>
      </c>
      <c r="AD12" s="319">
        <v>0</v>
      </c>
      <c r="AE12" s="319">
        <v>0</v>
      </c>
      <c r="AF12" s="319">
        <v>0</v>
      </c>
      <c r="AG12" s="319">
        <v>0</v>
      </c>
      <c r="AH12" s="319">
        <v>0</v>
      </c>
      <c r="AI12" s="319">
        <v>0</v>
      </c>
      <c r="AJ12" s="319">
        <v>0</v>
      </c>
      <c r="AK12" s="319">
        <v>0</v>
      </c>
      <c r="AL12" s="202">
        <v>0</v>
      </c>
      <c r="AM12" s="202">
        <v>0</v>
      </c>
      <c r="AN12" s="202">
        <v>0</v>
      </c>
      <c r="AO12" s="202">
        <v>0</v>
      </c>
      <c r="AP12" s="319">
        <v>0</v>
      </c>
      <c r="AQ12" s="319">
        <v>0</v>
      </c>
      <c r="AR12" s="319">
        <v>0</v>
      </c>
      <c r="AS12" s="202">
        <v>0</v>
      </c>
      <c r="AT12" s="202">
        <v>0</v>
      </c>
      <c r="AU12" s="202">
        <v>0</v>
      </c>
      <c r="AV12" s="202">
        <v>0</v>
      </c>
      <c r="AW12" s="202">
        <v>0</v>
      </c>
      <c r="AX12" s="202">
        <v>0</v>
      </c>
      <c r="AY12" s="202">
        <v>0</v>
      </c>
      <c r="AZ12" s="202">
        <v>0</v>
      </c>
      <c r="BA12" s="202">
        <v>0</v>
      </c>
      <c r="BB12" s="202">
        <v>0</v>
      </c>
      <c r="BC12" s="202">
        <v>0</v>
      </c>
      <c r="BD12" s="202">
        <v>0</v>
      </c>
      <c r="BE12" s="202">
        <v>0</v>
      </c>
      <c r="BF12" s="202">
        <v>0</v>
      </c>
      <c r="BG12" s="319">
        <v>0</v>
      </c>
      <c r="BH12" s="319">
        <v>0</v>
      </c>
      <c r="BI12" s="319">
        <v>0</v>
      </c>
      <c r="BJ12" s="321">
        <v>-13.75</v>
      </c>
      <c r="BK12" s="321">
        <v>160.46</v>
      </c>
    </row>
    <row r="13" spans="1:63" ht="20.100000000000001" customHeight="1" x14ac:dyDescent="0.2">
      <c r="A13" s="375" t="s">
        <v>53</v>
      </c>
      <c r="B13" s="341" t="s">
        <v>54</v>
      </c>
      <c r="C13" s="340" t="s">
        <v>55</v>
      </c>
      <c r="D13" s="202">
        <v>0</v>
      </c>
      <c r="E13" s="202">
        <v>0</v>
      </c>
      <c r="F13" s="320">
        <v>0</v>
      </c>
      <c r="G13" s="202">
        <v>0</v>
      </c>
      <c r="H13" s="202">
        <v>0</v>
      </c>
      <c r="I13" s="202">
        <v>0</v>
      </c>
      <c r="J13" s="202">
        <v>0</v>
      </c>
      <c r="K13" s="202">
        <v>0</v>
      </c>
      <c r="L13" s="202">
        <v>0</v>
      </c>
      <c r="M13" s="202">
        <v>0</v>
      </c>
      <c r="N13" s="202">
        <v>0</v>
      </c>
      <c r="O13" s="202">
        <v>0</v>
      </c>
      <c r="P13" s="202">
        <v>0</v>
      </c>
      <c r="Q13" s="202">
        <v>0</v>
      </c>
      <c r="R13" s="202">
        <v>0</v>
      </c>
      <c r="S13" s="202">
        <v>0</v>
      </c>
      <c r="T13" s="202">
        <v>0</v>
      </c>
      <c r="U13" s="202">
        <v>0</v>
      </c>
      <c r="V13" s="202">
        <v>0</v>
      </c>
      <c r="W13" s="202">
        <v>0</v>
      </c>
      <c r="X13" s="202">
        <v>0</v>
      </c>
      <c r="Y13" s="202">
        <v>0</v>
      </c>
      <c r="Z13" s="202">
        <v>0</v>
      </c>
      <c r="AA13" s="202">
        <v>0</v>
      </c>
      <c r="AB13" s="202">
        <v>0</v>
      </c>
      <c r="AC13" s="319">
        <v>0</v>
      </c>
      <c r="AD13" s="319">
        <v>0</v>
      </c>
      <c r="AE13" s="319">
        <v>0</v>
      </c>
      <c r="AF13" s="319">
        <v>0</v>
      </c>
      <c r="AG13" s="319">
        <v>0</v>
      </c>
      <c r="AH13" s="319">
        <v>0</v>
      </c>
      <c r="AI13" s="319">
        <v>0</v>
      </c>
      <c r="AJ13" s="319">
        <v>0</v>
      </c>
      <c r="AK13" s="319">
        <v>0</v>
      </c>
      <c r="AL13" s="202">
        <v>0</v>
      </c>
      <c r="AM13" s="202">
        <v>0</v>
      </c>
      <c r="AN13" s="202">
        <v>0</v>
      </c>
      <c r="AO13" s="202">
        <v>0</v>
      </c>
      <c r="AP13" s="319">
        <v>0</v>
      </c>
      <c r="AQ13" s="319">
        <v>0</v>
      </c>
      <c r="AR13" s="319">
        <v>0</v>
      </c>
      <c r="AS13" s="202">
        <v>0</v>
      </c>
      <c r="AT13" s="202">
        <v>0</v>
      </c>
      <c r="AU13" s="202">
        <v>0</v>
      </c>
      <c r="AV13" s="202">
        <v>0</v>
      </c>
      <c r="AW13" s="202">
        <v>0</v>
      </c>
      <c r="AX13" s="202">
        <v>0</v>
      </c>
      <c r="AY13" s="202">
        <v>0</v>
      </c>
      <c r="AZ13" s="202">
        <v>0</v>
      </c>
      <c r="BA13" s="202">
        <v>0</v>
      </c>
      <c r="BB13" s="202">
        <v>0</v>
      </c>
      <c r="BC13" s="202">
        <v>0</v>
      </c>
      <c r="BD13" s="202">
        <v>0</v>
      </c>
      <c r="BE13" s="202">
        <v>0</v>
      </c>
      <c r="BF13" s="202">
        <v>0</v>
      </c>
      <c r="BG13" s="319">
        <v>0</v>
      </c>
      <c r="BH13" s="319">
        <v>0</v>
      </c>
      <c r="BI13" s="319">
        <v>0</v>
      </c>
      <c r="BJ13" s="321">
        <v>0</v>
      </c>
      <c r="BK13" s="321">
        <v>0</v>
      </c>
    </row>
    <row r="14" spans="1:63" ht="20.100000000000001" customHeight="1" x14ac:dyDescent="0.2">
      <c r="A14" s="375" t="s">
        <v>56</v>
      </c>
      <c r="B14" s="341" t="s">
        <v>57</v>
      </c>
      <c r="C14" s="340" t="s">
        <v>58</v>
      </c>
      <c r="D14" s="202">
        <v>0</v>
      </c>
      <c r="E14" s="202">
        <v>0</v>
      </c>
      <c r="F14" s="320">
        <v>0</v>
      </c>
      <c r="G14" s="202">
        <v>0</v>
      </c>
      <c r="H14" s="202">
        <v>0</v>
      </c>
      <c r="I14" s="202">
        <v>0</v>
      </c>
      <c r="J14" s="202">
        <v>0</v>
      </c>
      <c r="K14" s="202">
        <v>0</v>
      </c>
      <c r="L14" s="202">
        <v>0</v>
      </c>
      <c r="M14" s="202">
        <v>0</v>
      </c>
      <c r="N14" s="202">
        <v>0</v>
      </c>
      <c r="O14" s="202">
        <v>0</v>
      </c>
      <c r="P14" s="202">
        <v>0</v>
      </c>
      <c r="Q14" s="202">
        <v>0</v>
      </c>
      <c r="R14" s="202">
        <v>0</v>
      </c>
      <c r="S14" s="202">
        <v>0</v>
      </c>
      <c r="T14" s="202">
        <v>0</v>
      </c>
      <c r="U14" s="202">
        <v>0</v>
      </c>
      <c r="V14" s="202">
        <v>0</v>
      </c>
      <c r="W14" s="202">
        <v>0</v>
      </c>
      <c r="X14" s="202">
        <v>0</v>
      </c>
      <c r="Y14" s="202">
        <v>0</v>
      </c>
      <c r="Z14" s="202">
        <v>0</v>
      </c>
      <c r="AA14" s="202">
        <v>0</v>
      </c>
      <c r="AB14" s="202">
        <v>0</v>
      </c>
      <c r="AC14" s="319">
        <v>0</v>
      </c>
      <c r="AD14" s="319">
        <v>0</v>
      </c>
      <c r="AE14" s="319">
        <v>0</v>
      </c>
      <c r="AF14" s="319">
        <v>0</v>
      </c>
      <c r="AG14" s="319">
        <v>0</v>
      </c>
      <c r="AH14" s="319">
        <v>0</v>
      </c>
      <c r="AI14" s="319">
        <v>0</v>
      </c>
      <c r="AJ14" s="319">
        <v>0</v>
      </c>
      <c r="AK14" s="319">
        <v>0</v>
      </c>
      <c r="AL14" s="202">
        <v>0</v>
      </c>
      <c r="AM14" s="202">
        <v>0</v>
      </c>
      <c r="AN14" s="202">
        <v>0</v>
      </c>
      <c r="AO14" s="202">
        <v>0</v>
      </c>
      <c r="AP14" s="319">
        <v>0</v>
      </c>
      <c r="AQ14" s="319">
        <v>0</v>
      </c>
      <c r="AR14" s="319">
        <v>0</v>
      </c>
      <c r="AS14" s="202">
        <v>0</v>
      </c>
      <c r="AT14" s="202">
        <v>0</v>
      </c>
      <c r="AU14" s="202">
        <v>0</v>
      </c>
      <c r="AV14" s="202">
        <v>0</v>
      </c>
      <c r="AW14" s="202">
        <v>0</v>
      </c>
      <c r="AX14" s="202">
        <v>0</v>
      </c>
      <c r="AY14" s="202">
        <v>0</v>
      </c>
      <c r="AZ14" s="202">
        <v>0</v>
      </c>
      <c r="BA14" s="202">
        <v>0</v>
      </c>
      <c r="BB14" s="202">
        <v>0</v>
      </c>
      <c r="BC14" s="202">
        <v>0</v>
      </c>
      <c r="BD14" s="202">
        <v>0</v>
      </c>
      <c r="BE14" s="202">
        <v>0</v>
      </c>
      <c r="BF14" s="202">
        <v>0</v>
      </c>
      <c r="BG14" s="319">
        <v>0</v>
      </c>
      <c r="BH14" s="319">
        <v>0</v>
      </c>
      <c r="BI14" s="319">
        <v>0</v>
      </c>
      <c r="BJ14" s="321">
        <v>0</v>
      </c>
      <c r="BK14" s="321">
        <v>0</v>
      </c>
    </row>
    <row r="15" spans="1:63" ht="20.100000000000001" customHeight="1" x14ac:dyDescent="0.2">
      <c r="A15" s="375" t="s">
        <v>59</v>
      </c>
      <c r="B15" s="341" t="s">
        <v>60</v>
      </c>
      <c r="C15" s="340" t="s">
        <v>61</v>
      </c>
      <c r="D15" s="202">
        <v>0</v>
      </c>
      <c r="E15" s="202">
        <v>0</v>
      </c>
      <c r="F15" s="320">
        <v>0</v>
      </c>
      <c r="G15" s="202">
        <v>0</v>
      </c>
      <c r="H15" s="202">
        <v>0</v>
      </c>
      <c r="I15" s="202">
        <v>0</v>
      </c>
      <c r="J15" s="202">
        <v>0</v>
      </c>
      <c r="K15" s="202">
        <v>0</v>
      </c>
      <c r="L15" s="202">
        <v>0</v>
      </c>
      <c r="M15" s="202">
        <v>0</v>
      </c>
      <c r="N15" s="202">
        <v>0</v>
      </c>
      <c r="O15" s="202">
        <v>0</v>
      </c>
      <c r="P15" s="202">
        <v>0</v>
      </c>
      <c r="Q15" s="202">
        <v>0</v>
      </c>
      <c r="R15" s="202">
        <v>0</v>
      </c>
      <c r="S15" s="202">
        <v>0</v>
      </c>
      <c r="T15" s="202">
        <v>0</v>
      </c>
      <c r="U15" s="202">
        <v>0</v>
      </c>
      <c r="V15" s="202">
        <v>0</v>
      </c>
      <c r="W15" s="202">
        <v>0</v>
      </c>
      <c r="X15" s="202">
        <v>0</v>
      </c>
      <c r="Y15" s="202">
        <v>0</v>
      </c>
      <c r="Z15" s="202">
        <v>0</v>
      </c>
      <c r="AA15" s="202">
        <v>0</v>
      </c>
      <c r="AB15" s="202">
        <v>0</v>
      </c>
      <c r="AC15" s="319">
        <v>0</v>
      </c>
      <c r="AD15" s="319">
        <v>0</v>
      </c>
      <c r="AE15" s="319">
        <v>0</v>
      </c>
      <c r="AF15" s="319">
        <v>0</v>
      </c>
      <c r="AG15" s="319">
        <v>0</v>
      </c>
      <c r="AH15" s="319">
        <v>0</v>
      </c>
      <c r="AI15" s="319">
        <v>0</v>
      </c>
      <c r="AJ15" s="319">
        <v>0</v>
      </c>
      <c r="AK15" s="319">
        <v>0</v>
      </c>
      <c r="AL15" s="202">
        <v>0</v>
      </c>
      <c r="AM15" s="202">
        <v>0</v>
      </c>
      <c r="AN15" s="202">
        <v>0</v>
      </c>
      <c r="AO15" s="202">
        <v>0</v>
      </c>
      <c r="AP15" s="319">
        <v>0</v>
      </c>
      <c r="AQ15" s="319">
        <v>0</v>
      </c>
      <c r="AR15" s="319">
        <v>0</v>
      </c>
      <c r="AS15" s="202">
        <v>0</v>
      </c>
      <c r="AT15" s="202">
        <v>0</v>
      </c>
      <c r="AU15" s="202">
        <v>0</v>
      </c>
      <c r="AV15" s="202">
        <v>0</v>
      </c>
      <c r="AW15" s="202">
        <v>0</v>
      </c>
      <c r="AX15" s="202">
        <v>0</v>
      </c>
      <c r="AY15" s="202">
        <v>0</v>
      </c>
      <c r="AZ15" s="202">
        <v>0</v>
      </c>
      <c r="BA15" s="202">
        <v>0</v>
      </c>
      <c r="BB15" s="202">
        <v>0</v>
      </c>
      <c r="BC15" s="202">
        <v>0</v>
      </c>
      <c r="BD15" s="202">
        <v>0</v>
      </c>
      <c r="BE15" s="202">
        <v>0</v>
      </c>
      <c r="BF15" s="202">
        <v>0</v>
      </c>
      <c r="BG15" s="319">
        <v>0</v>
      </c>
      <c r="BH15" s="319">
        <v>0</v>
      </c>
      <c r="BI15" s="319">
        <v>0</v>
      </c>
      <c r="BJ15" s="321">
        <v>0</v>
      </c>
      <c r="BK15" s="321">
        <v>0</v>
      </c>
    </row>
    <row r="16" spans="1:63" ht="20.100000000000001" customHeight="1" x14ac:dyDescent="0.2">
      <c r="A16" s="375" t="s">
        <v>662</v>
      </c>
      <c r="B16" s="341" t="s">
        <v>62</v>
      </c>
      <c r="C16" s="340" t="s">
        <v>63</v>
      </c>
      <c r="D16" s="202">
        <v>36.61</v>
      </c>
      <c r="E16" s="202">
        <v>0</v>
      </c>
      <c r="F16" s="320">
        <v>0</v>
      </c>
      <c r="G16" s="202">
        <v>0</v>
      </c>
      <c r="H16" s="202">
        <v>0</v>
      </c>
      <c r="I16" s="202">
        <v>0</v>
      </c>
      <c r="J16" s="202">
        <v>0</v>
      </c>
      <c r="K16" s="202">
        <v>0</v>
      </c>
      <c r="L16" s="202">
        <v>0</v>
      </c>
      <c r="M16" s="202">
        <v>0</v>
      </c>
      <c r="N16" s="202">
        <v>0</v>
      </c>
      <c r="O16" s="202">
        <v>0</v>
      </c>
      <c r="P16" s="202">
        <v>0</v>
      </c>
      <c r="Q16" s="202">
        <v>0</v>
      </c>
      <c r="R16" s="202">
        <v>0</v>
      </c>
      <c r="S16" s="202">
        <v>0</v>
      </c>
      <c r="T16" s="202">
        <v>0</v>
      </c>
      <c r="U16" s="202">
        <v>0</v>
      </c>
      <c r="V16" s="202">
        <v>0</v>
      </c>
      <c r="W16" s="202">
        <v>0</v>
      </c>
      <c r="X16" s="202">
        <v>0</v>
      </c>
      <c r="Y16" s="202">
        <v>0</v>
      </c>
      <c r="Z16" s="202">
        <v>0</v>
      </c>
      <c r="AA16" s="202">
        <v>0</v>
      </c>
      <c r="AB16" s="202">
        <v>0</v>
      </c>
      <c r="AC16" s="319">
        <v>0</v>
      </c>
      <c r="AD16" s="319">
        <v>0</v>
      </c>
      <c r="AE16" s="319">
        <v>0</v>
      </c>
      <c r="AF16" s="319">
        <v>0</v>
      </c>
      <c r="AG16" s="319">
        <v>0</v>
      </c>
      <c r="AH16" s="319">
        <v>0</v>
      </c>
      <c r="AI16" s="319">
        <v>0</v>
      </c>
      <c r="AJ16" s="319">
        <v>0</v>
      </c>
      <c r="AK16" s="319">
        <v>0</v>
      </c>
      <c r="AL16" s="202">
        <v>0</v>
      </c>
      <c r="AM16" s="202">
        <v>0</v>
      </c>
      <c r="AN16" s="202">
        <v>0</v>
      </c>
      <c r="AO16" s="202">
        <v>0</v>
      </c>
      <c r="AP16" s="319">
        <v>0</v>
      </c>
      <c r="AQ16" s="319">
        <v>0</v>
      </c>
      <c r="AR16" s="319">
        <v>0</v>
      </c>
      <c r="AS16" s="202">
        <v>0</v>
      </c>
      <c r="AT16" s="202">
        <v>0</v>
      </c>
      <c r="AU16" s="202">
        <v>0</v>
      </c>
      <c r="AV16" s="202">
        <v>0</v>
      </c>
      <c r="AW16" s="202">
        <v>0</v>
      </c>
      <c r="AX16" s="202">
        <v>0</v>
      </c>
      <c r="AY16" s="202">
        <v>0</v>
      </c>
      <c r="AZ16" s="202">
        <v>0</v>
      </c>
      <c r="BA16" s="202">
        <v>0</v>
      </c>
      <c r="BB16" s="202">
        <v>0</v>
      </c>
      <c r="BC16" s="202">
        <v>0</v>
      </c>
      <c r="BD16" s="202">
        <v>0</v>
      </c>
      <c r="BE16" s="202">
        <v>0</v>
      </c>
      <c r="BF16" s="202">
        <v>0</v>
      </c>
      <c r="BG16" s="319">
        <v>0</v>
      </c>
      <c r="BH16" s="319">
        <v>0</v>
      </c>
      <c r="BI16" s="319">
        <v>0</v>
      </c>
      <c r="BJ16" s="321">
        <v>-6.6700000000000008</v>
      </c>
      <c r="BK16" s="321">
        <v>29.94</v>
      </c>
    </row>
    <row r="17" spans="1:63" ht="20.100000000000001" customHeight="1" x14ac:dyDescent="0.2">
      <c r="A17" s="375" t="s">
        <v>64</v>
      </c>
      <c r="B17" s="341" t="s">
        <v>65</v>
      </c>
      <c r="C17" s="340" t="s">
        <v>66</v>
      </c>
      <c r="D17" s="202">
        <v>0</v>
      </c>
      <c r="E17" s="202">
        <v>0</v>
      </c>
      <c r="F17" s="320">
        <v>0</v>
      </c>
      <c r="G17" s="202">
        <v>0</v>
      </c>
      <c r="H17" s="202">
        <v>0</v>
      </c>
      <c r="I17" s="202">
        <v>0</v>
      </c>
      <c r="J17" s="202">
        <v>0</v>
      </c>
      <c r="K17" s="202">
        <v>0</v>
      </c>
      <c r="L17" s="202">
        <v>0</v>
      </c>
      <c r="M17" s="202">
        <v>0</v>
      </c>
      <c r="N17" s="202">
        <v>0</v>
      </c>
      <c r="O17" s="202">
        <v>0</v>
      </c>
      <c r="P17" s="202">
        <v>0</v>
      </c>
      <c r="Q17" s="202">
        <v>0</v>
      </c>
      <c r="R17" s="202">
        <v>0</v>
      </c>
      <c r="S17" s="202">
        <v>0</v>
      </c>
      <c r="T17" s="202">
        <v>0</v>
      </c>
      <c r="U17" s="202">
        <v>0</v>
      </c>
      <c r="V17" s="202">
        <v>0</v>
      </c>
      <c r="W17" s="202">
        <v>0</v>
      </c>
      <c r="X17" s="202">
        <v>0</v>
      </c>
      <c r="Y17" s="202">
        <v>0</v>
      </c>
      <c r="Z17" s="202">
        <v>0</v>
      </c>
      <c r="AA17" s="202">
        <v>0</v>
      </c>
      <c r="AB17" s="202">
        <v>0</v>
      </c>
      <c r="AC17" s="319">
        <v>0</v>
      </c>
      <c r="AD17" s="319">
        <v>0</v>
      </c>
      <c r="AE17" s="319">
        <v>0</v>
      </c>
      <c r="AF17" s="319">
        <v>0</v>
      </c>
      <c r="AG17" s="319">
        <v>0</v>
      </c>
      <c r="AH17" s="319">
        <v>0</v>
      </c>
      <c r="AI17" s="319">
        <v>0</v>
      </c>
      <c r="AJ17" s="319">
        <v>0</v>
      </c>
      <c r="AK17" s="319">
        <v>0</v>
      </c>
      <c r="AL17" s="202">
        <v>0</v>
      </c>
      <c r="AM17" s="202">
        <v>0</v>
      </c>
      <c r="AN17" s="202">
        <v>0</v>
      </c>
      <c r="AO17" s="202">
        <v>0</v>
      </c>
      <c r="AP17" s="319">
        <v>0</v>
      </c>
      <c r="AQ17" s="319">
        <v>0</v>
      </c>
      <c r="AR17" s="319">
        <v>0</v>
      </c>
      <c r="AS17" s="202">
        <v>0</v>
      </c>
      <c r="AT17" s="202">
        <v>0</v>
      </c>
      <c r="AU17" s="202">
        <v>0</v>
      </c>
      <c r="AV17" s="202">
        <v>0</v>
      </c>
      <c r="AW17" s="202">
        <v>0</v>
      </c>
      <c r="AX17" s="202">
        <v>0</v>
      </c>
      <c r="AY17" s="202">
        <v>0</v>
      </c>
      <c r="AZ17" s="202">
        <v>0</v>
      </c>
      <c r="BA17" s="202">
        <v>0</v>
      </c>
      <c r="BB17" s="202">
        <v>0</v>
      </c>
      <c r="BC17" s="202">
        <v>0</v>
      </c>
      <c r="BD17" s="202">
        <v>0</v>
      </c>
      <c r="BE17" s="202">
        <v>0</v>
      </c>
      <c r="BF17" s="202">
        <v>0</v>
      </c>
      <c r="BG17" s="319">
        <v>0</v>
      </c>
      <c r="BH17" s="319">
        <v>0</v>
      </c>
      <c r="BI17" s="319">
        <v>0</v>
      </c>
      <c r="BJ17" s="321">
        <v>0</v>
      </c>
      <c r="BK17" s="321">
        <v>0</v>
      </c>
    </row>
    <row r="18" spans="1:63" ht="20.100000000000001" customHeight="1" x14ac:dyDescent="0.2">
      <c r="A18" s="375" t="s">
        <v>1277</v>
      </c>
      <c r="B18" s="341" t="s">
        <v>67</v>
      </c>
      <c r="C18" s="340" t="s">
        <v>68</v>
      </c>
      <c r="D18" s="202">
        <v>0.15</v>
      </c>
      <c r="E18" s="202">
        <v>0</v>
      </c>
      <c r="F18" s="320">
        <v>0</v>
      </c>
      <c r="G18" s="202">
        <v>0</v>
      </c>
      <c r="H18" s="202">
        <v>0</v>
      </c>
      <c r="I18" s="202">
        <v>0</v>
      </c>
      <c r="J18" s="202">
        <v>0</v>
      </c>
      <c r="K18" s="202">
        <v>0</v>
      </c>
      <c r="L18" s="202">
        <v>0</v>
      </c>
      <c r="M18" s="202">
        <v>0</v>
      </c>
      <c r="N18" s="202">
        <v>0</v>
      </c>
      <c r="O18" s="202">
        <v>0</v>
      </c>
      <c r="P18" s="202">
        <v>0</v>
      </c>
      <c r="Q18" s="202">
        <v>0</v>
      </c>
      <c r="R18" s="202">
        <v>0</v>
      </c>
      <c r="S18" s="202">
        <v>0</v>
      </c>
      <c r="T18" s="202">
        <v>0</v>
      </c>
      <c r="U18" s="202">
        <v>0</v>
      </c>
      <c r="V18" s="202">
        <v>0</v>
      </c>
      <c r="W18" s="202">
        <v>0</v>
      </c>
      <c r="X18" s="202">
        <v>0</v>
      </c>
      <c r="Y18" s="202">
        <v>0</v>
      </c>
      <c r="Z18" s="202">
        <v>0</v>
      </c>
      <c r="AA18" s="202">
        <v>0</v>
      </c>
      <c r="AB18" s="202">
        <v>0</v>
      </c>
      <c r="AC18" s="319">
        <v>0</v>
      </c>
      <c r="AD18" s="319">
        <v>0</v>
      </c>
      <c r="AE18" s="319">
        <v>0</v>
      </c>
      <c r="AF18" s="319">
        <v>0</v>
      </c>
      <c r="AG18" s="319">
        <v>0</v>
      </c>
      <c r="AH18" s="319">
        <v>0</v>
      </c>
      <c r="AI18" s="319">
        <v>0</v>
      </c>
      <c r="AJ18" s="319">
        <v>0</v>
      </c>
      <c r="AK18" s="319">
        <v>0</v>
      </c>
      <c r="AL18" s="202">
        <v>0</v>
      </c>
      <c r="AM18" s="202">
        <v>0</v>
      </c>
      <c r="AN18" s="202">
        <v>0</v>
      </c>
      <c r="AO18" s="202">
        <v>0</v>
      </c>
      <c r="AP18" s="319">
        <v>0</v>
      </c>
      <c r="AQ18" s="319">
        <v>0</v>
      </c>
      <c r="AR18" s="319">
        <v>0</v>
      </c>
      <c r="AS18" s="202">
        <v>0</v>
      </c>
      <c r="AT18" s="202">
        <v>0</v>
      </c>
      <c r="AU18" s="202">
        <v>0</v>
      </c>
      <c r="AV18" s="202">
        <v>0</v>
      </c>
      <c r="AW18" s="202">
        <v>0</v>
      </c>
      <c r="AX18" s="202">
        <v>0</v>
      </c>
      <c r="AY18" s="202">
        <v>0</v>
      </c>
      <c r="AZ18" s="202">
        <v>0</v>
      </c>
      <c r="BA18" s="202">
        <v>0</v>
      </c>
      <c r="BB18" s="202">
        <v>0</v>
      </c>
      <c r="BC18" s="202">
        <v>0</v>
      </c>
      <c r="BD18" s="202">
        <v>0</v>
      </c>
      <c r="BE18" s="202">
        <v>0</v>
      </c>
      <c r="BF18" s="202">
        <v>0</v>
      </c>
      <c r="BG18" s="319">
        <v>0</v>
      </c>
      <c r="BH18" s="319">
        <v>0</v>
      </c>
      <c r="BI18" s="319">
        <v>0</v>
      </c>
      <c r="BJ18" s="321">
        <v>0</v>
      </c>
      <c r="BK18" s="321">
        <v>0.15</v>
      </c>
    </row>
    <row r="19" spans="1:63" ht="20.100000000000001" customHeight="1" x14ac:dyDescent="0.2">
      <c r="A19" s="376">
        <v>2</v>
      </c>
      <c r="B19" s="317" t="s">
        <v>69</v>
      </c>
      <c r="C19" s="316" t="s">
        <v>70</v>
      </c>
      <c r="D19" s="320">
        <v>331.09999999999997</v>
      </c>
      <c r="E19" s="320">
        <v>63.61</v>
      </c>
      <c r="F19" s="320">
        <v>48.76</v>
      </c>
      <c r="G19" s="320">
        <v>4.7700000000000005</v>
      </c>
      <c r="H19" s="320">
        <v>0</v>
      </c>
      <c r="I19" s="320">
        <v>4.7700000000000005</v>
      </c>
      <c r="J19" s="320">
        <v>23.57</v>
      </c>
      <c r="K19" s="320">
        <v>13.75</v>
      </c>
      <c r="L19" s="320">
        <v>0</v>
      </c>
      <c r="M19" s="320">
        <v>0</v>
      </c>
      <c r="N19" s="320">
        <v>0</v>
      </c>
      <c r="O19" s="320">
        <v>6.6700000000000008</v>
      </c>
      <c r="P19" s="320">
        <v>0</v>
      </c>
      <c r="Q19" s="320">
        <v>0</v>
      </c>
      <c r="R19" s="320">
        <v>14.849999999999998</v>
      </c>
      <c r="S19" s="320">
        <v>0</v>
      </c>
      <c r="T19" s="320">
        <v>0</v>
      </c>
      <c r="U19" s="320">
        <v>0</v>
      </c>
      <c r="V19" s="320">
        <v>0</v>
      </c>
      <c r="W19" s="320">
        <v>0</v>
      </c>
      <c r="X19" s="320">
        <v>0</v>
      </c>
      <c r="Y19" s="320">
        <v>0</v>
      </c>
      <c r="Z19" s="320">
        <v>0</v>
      </c>
      <c r="AA19" s="320">
        <v>0</v>
      </c>
      <c r="AB19" s="320">
        <v>2.3800000000000003</v>
      </c>
      <c r="AC19" s="320">
        <v>1.34</v>
      </c>
      <c r="AD19" s="320">
        <v>0.4</v>
      </c>
      <c r="AE19" s="320">
        <v>0.01</v>
      </c>
      <c r="AF19" s="320">
        <v>0.03</v>
      </c>
      <c r="AG19" s="320">
        <v>0.08</v>
      </c>
      <c r="AH19" s="320">
        <v>0</v>
      </c>
      <c r="AI19" s="320">
        <v>0.05</v>
      </c>
      <c r="AJ19" s="320">
        <v>0</v>
      </c>
      <c r="AK19" s="320">
        <v>0</v>
      </c>
      <c r="AL19" s="320">
        <v>0</v>
      </c>
      <c r="AM19" s="320">
        <v>0</v>
      </c>
      <c r="AN19" s="320">
        <v>0.09</v>
      </c>
      <c r="AO19" s="320">
        <v>0.38</v>
      </c>
      <c r="AP19" s="320">
        <v>0</v>
      </c>
      <c r="AQ19" s="320">
        <v>0</v>
      </c>
      <c r="AR19" s="320">
        <v>0</v>
      </c>
      <c r="AS19" s="320">
        <v>0</v>
      </c>
      <c r="AT19" s="320">
        <v>0</v>
      </c>
      <c r="AU19" s="320">
        <v>0.01</v>
      </c>
      <c r="AV19" s="320">
        <v>0</v>
      </c>
      <c r="AW19" s="320">
        <v>0</v>
      </c>
      <c r="AX19" s="320">
        <v>11.709999999999999</v>
      </c>
      <c r="AY19" s="320">
        <v>0</v>
      </c>
      <c r="AZ19" s="320">
        <v>0</v>
      </c>
      <c r="BA19" s="320">
        <v>0</v>
      </c>
      <c r="BB19" s="320">
        <v>0.75</v>
      </c>
      <c r="BC19" s="320">
        <v>0</v>
      </c>
      <c r="BD19" s="320">
        <v>0</v>
      </c>
      <c r="BE19" s="320">
        <v>0</v>
      </c>
      <c r="BF19" s="320">
        <v>0</v>
      </c>
      <c r="BG19" s="320">
        <v>0</v>
      </c>
      <c r="BH19" s="320">
        <v>0</v>
      </c>
      <c r="BI19" s="320">
        <v>0</v>
      </c>
      <c r="BJ19" s="320">
        <v>48.76</v>
      </c>
      <c r="BK19" s="320">
        <v>379.86</v>
      </c>
    </row>
    <row r="20" spans="1:63" ht="20.100000000000001" customHeight="1" x14ac:dyDescent="0.2">
      <c r="A20" s="375" t="s">
        <v>71</v>
      </c>
      <c r="B20" s="341" t="s">
        <v>72</v>
      </c>
      <c r="C20" s="340" t="s">
        <v>73</v>
      </c>
      <c r="D20" s="202">
        <v>0</v>
      </c>
      <c r="E20" s="202">
        <v>0</v>
      </c>
      <c r="F20" s="320">
        <v>0</v>
      </c>
      <c r="G20" s="202">
        <v>0</v>
      </c>
      <c r="H20" s="202">
        <v>0</v>
      </c>
      <c r="I20" s="202">
        <v>0</v>
      </c>
      <c r="J20" s="202">
        <v>0</v>
      </c>
      <c r="K20" s="202">
        <v>0</v>
      </c>
      <c r="L20" s="202">
        <v>0</v>
      </c>
      <c r="M20" s="202">
        <v>0</v>
      </c>
      <c r="N20" s="202">
        <v>0</v>
      </c>
      <c r="O20" s="202">
        <v>0</v>
      </c>
      <c r="P20" s="202">
        <v>0</v>
      </c>
      <c r="Q20" s="202">
        <v>0</v>
      </c>
      <c r="R20" s="202">
        <v>0</v>
      </c>
      <c r="S20" s="202">
        <v>0</v>
      </c>
      <c r="T20" s="202">
        <v>0</v>
      </c>
      <c r="U20" s="202">
        <v>0</v>
      </c>
      <c r="V20" s="202">
        <v>0</v>
      </c>
      <c r="W20" s="202">
        <v>0</v>
      </c>
      <c r="X20" s="202">
        <v>0</v>
      </c>
      <c r="Y20" s="202">
        <v>0</v>
      </c>
      <c r="Z20" s="202">
        <v>0</v>
      </c>
      <c r="AA20" s="202">
        <v>0</v>
      </c>
      <c r="AB20" s="202">
        <v>0</v>
      </c>
      <c r="AC20" s="319">
        <v>0</v>
      </c>
      <c r="AD20" s="319">
        <v>0</v>
      </c>
      <c r="AE20" s="319">
        <v>0</v>
      </c>
      <c r="AF20" s="319">
        <v>0</v>
      </c>
      <c r="AG20" s="319">
        <v>0</v>
      </c>
      <c r="AH20" s="319">
        <v>0</v>
      </c>
      <c r="AI20" s="319">
        <v>0</v>
      </c>
      <c r="AJ20" s="319">
        <v>0</v>
      </c>
      <c r="AK20" s="319">
        <v>0</v>
      </c>
      <c r="AL20" s="202">
        <v>0</v>
      </c>
      <c r="AM20" s="202">
        <v>0</v>
      </c>
      <c r="AN20" s="202">
        <v>0</v>
      </c>
      <c r="AO20" s="202">
        <v>0</v>
      </c>
      <c r="AP20" s="319">
        <v>0</v>
      </c>
      <c r="AQ20" s="319">
        <v>0</v>
      </c>
      <c r="AR20" s="319">
        <v>0</v>
      </c>
      <c r="AS20" s="202">
        <v>0</v>
      </c>
      <c r="AT20" s="202">
        <v>0</v>
      </c>
      <c r="AU20" s="202">
        <v>0</v>
      </c>
      <c r="AV20" s="202">
        <v>0</v>
      </c>
      <c r="AW20" s="202">
        <v>0</v>
      </c>
      <c r="AX20" s="202">
        <v>0</v>
      </c>
      <c r="AY20" s="202">
        <v>0</v>
      </c>
      <c r="AZ20" s="202">
        <v>0</v>
      </c>
      <c r="BA20" s="202">
        <v>0</v>
      </c>
      <c r="BB20" s="202">
        <v>0</v>
      </c>
      <c r="BC20" s="202">
        <v>0</v>
      </c>
      <c r="BD20" s="202">
        <v>0</v>
      </c>
      <c r="BE20" s="202">
        <v>0</v>
      </c>
      <c r="BF20" s="202">
        <v>0</v>
      </c>
      <c r="BG20" s="319">
        <v>0</v>
      </c>
      <c r="BH20" s="319">
        <v>0</v>
      </c>
      <c r="BI20" s="319">
        <v>0</v>
      </c>
      <c r="BJ20" s="321">
        <v>0</v>
      </c>
      <c r="BK20" s="321">
        <v>0</v>
      </c>
    </row>
    <row r="21" spans="1:63" ht="20.100000000000001" customHeight="1" x14ac:dyDescent="0.2">
      <c r="A21" s="375" t="s">
        <v>74</v>
      </c>
      <c r="B21" s="341" t="s">
        <v>75</v>
      </c>
      <c r="C21" s="340" t="s">
        <v>76</v>
      </c>
      <c r="D21" s="202">
        <v>0.02</v>
      </c>
      <c r="E21" s="202">
        <v>0</v>
      </c>
      <c r="F21" s="320">
        <v>0</v>
      </c>
      <c r="G21" s="202">
        <v>0</v>
      </c>
      <c r="H21" s="202">
        <v>0</v>
      </c>
      <c r="I21" s="202">
        <v>0</v>
      </c>
      <c r="J21" s="202">
        <v>0</v>
      </c>
      <c r="K21" s="202">
        <v>0</v>
      </c>
      <c r="L21" s="202">
        <v>0</v>
      </c>
      <c r="M21" s="202">
        <v>0</v>
      </c>
      <c r="N21" s="202">
        <v>0</v>
      </c>
      <c r="O21" s="202">
        <v>0</v>
      </c>
      <c r="P21" s="202">
        <v>0</v>
      </c>
      <c r="Q21" s="202">
        <v>0</v>
      </c>
      <c r="R21" s="202">
        <v>0</v>
      </c>
      <c r="S21" s="202">
        <v>0</v>
      </c>
      <c r="T21" s="202">
        <v>0</v>
      </c>
      <c r="U21" s="202">
        <v>0</v>
      </c>
      <c r="V21" s="202">
        <v>0</v>
      </c>
      <c r="W21" s="202">
        <v>0</v>
      </c>
      <c r="X21" s="202">
        <v>0</v>
      </c>
      <c r="Y21" s="202">
        <v>0</v>
      </c>
      <c r="Z21" s="202">
        <v>0</v>
      </c>
      <c r="AA21" s="202">
        <v>0</v>
      </c>
      <c r="AB21" s="202">
        <v>0</v>
      </c>
      <c r="AC21" s="319">
        <v>0</v>
      </c>
      <c r="AD21" s="319">
        <v>0</v>
      </c>
      <c r="AE21" s="319">
        <v>0</v>
      </c>
      <c r="AF21" s="319">
        <v>0</v>
      </c>
      <c r="AG21" s="319">
        <v>0</v>
      </c>
      <c r="AH21" s="319">
        <v>0</v>
      </c>
      <c r="AI21" s="319">
        <v>0</v>
      </c>
      <c r="AJ21" s="319">
        <v>0</v>
      </c>
      <c r="AK21" s="319">
        <v>0</v>
      </c>
      <c r="AL21" s="202">
        <v>0</v>
      </c>
      <c r="AM21" s="202">
        <v>0</v>
      </c>
      <c r="AN21" s="202">
        <v>0</v>
      </c>
      <c r="AO21" s="202">
        <v>0</v>
      </c>
      <c r="AP21" s="319">
        <v>0</v>
      </c>
      <c r="AQ21" s="319">
        <v>0</v>
      </c>
      <c r="AR21" s="319">
        <v>0</v>
      </c>
      <c r="AS21" s="202">
        <v>0</v>
      </c>
      <c r="AT21" s="202">
        <v>0</v>
      </c>
      <c r="AU21" s="202">
        <v>0</v>
      </c>
      <c r="AV21" s="202">
        <v>0</v>
      </c>
      <c r="AW21" s="202">
        <v>0</v>
      </c>
      <c r="AX21" s="202">
        <v>0</v>
      </c>
      <c r="AY21" s="202">
        <v>0</v>
      </c>
      <c r="AZ21" s="202">
        <v>0</v>
      </c>
      <c r="BA21" s="202">
        <v>0</v>
      </c>
      <c r="BB21" s="202">
        <v>0</v>
      </c>
      <c r="BC21" s="202">
        <v>0</v>
      </c>
      <c r="BD21" s="202">
        <v>0</v>
      </c>
      <c r="BE21" s="202">
        <v>0</v>
      </c>
      <c r="BF21" s="202">
        <v>0</v>
      </c>
      <c r="BG21" s="319">
        <v>0</v>
      </c>
      <c r="BH21" s="319">
        <v>0</v>
      </c>
      <c r="BI21" s="319">
        <v>0</v>
      </c>
      <c r="BJ21" s="321">
        <v>0</v>
      </c>
      <c r="BK21" s="321">
        <v>0.02</v>
      </c>
    </row>
    <row r="22" spans="1:63" ht="20.100000000000001" customHeight="1" x14ac:dyDescent="0.2">
      <c r="A22" s="375" t="s">
        <v>77</v>
      </c>
      <c r="B22" s="341" t="s">
        <v>78</v>
      </c>
      <c r="C22" s="340" t="s">
        <v>79</v>
      </c>
      <c r="D22" s="202">
        <v>0</v>
      </c>
      <c r="E22" s="202">
        <v>0</v>
      </c>
      <c r="F22" s="320">
        <v>0</v>
      </c>
      <c r="G22" s="202">
        <v>0</v>
      </c>
      <c r="H22" s="202">
        <v>0</v>
      </c>
      <c r="I22" s="202">
        <v>0</v>
      </c>
      <c r="J22" s="202">
        <v>0</v>
      </c>
      <c r="K22" s="202">
        <v>0</v>
      </c>
      <c r="L22" s="202">
        <v>0</v>
      </c>
      <c r="M22" s="202">
        <v>0</v>
      </c>
      <c r="N22" s="202">
        <v>0</v>
      </c>
      <c r="O22" s="202">
        <v>0</v>
      </c>
      <c r="P22" s="202">
        <v>0</v>
      </c>
      <c r="Q22" s="202">
        <v>0</v>
      </c>
      <c r="R22" s="202">
        <v>0</v>
      </c>
      <c r="S22" s="202">
        <v>0</v>
      </c>
      <c r="T22" s="202">
        <v>0</v>
      </c>
      <c r="U22" s="202">
        <v>0</v>
      </c>
      <c r="V22" s="202">
        <v>0</v>
      </c>
      <c r="W22" s="202">
        <v>0</v>
      </c>
      <c r="X22" s="202">
        <v>0</v>
      </c>
      <c r="Y22" s="202">
        <v>0</v>
      </c>
      <c r="Z22" s="202">
        <v>0</v>
      </c>
      <c r="AA22" s="202">
        <v>0</v>
      </c>
      <c r="AB22" s="202">
        <v>0</v>
      </c>
      <c r="AC22" s="319">
        <v>0</v>
      </c>
      <c r="AD22" s="319">
        <v>0</v>
      </c>
      <c r="AE22" s="319">
        <v>0</v>
      </c>
      <c r="AF22" s="319">
        <v>0</v>
      </c>
      <c r="AG22" s="319">
        <v>0</v>
      </c>
      <c r="AH22" s="319">
        <v>0</v>
      </c>
      <c r="AI22" s="319">
        <v>0</v>
      </c>
      <c r="AJ22" s="319">
        <v>0</v>
      </c>
      <c r="AK22" s="319">
        <v>0</v>
      </c>
      <c r="AL22" s="202">
        <v>0</v>
      </c>
      <c r="AM22" s="202">
        <v>0</v>
      </c>
      <c r="AN22" s="202">
        <v>0</v>
      </c>
      <c r="AO22" s="202">
        <v>0</v>
      </c>
      <c r="AP22" s="319">
        <v>0</v>
      </c>
      <c r="AQ22" s="319">
        <v>0</v>
      </c>
      <c r="AR22" s="319">
        <v>0</v>
      </c>
      <c r="AS22" s="202">
        <v>0</v>
      </c>
      <c r="AT22" s="202">
        <v>0</v>
      </c>
      <c r="AU22" s="202">
        <v>0</v>
      </c>
      <c r="AV22" s="202">
        <v>0</v>
      </c>
      <c r="AW22" s="202">
        <v>0</v>
      </c>
      <c r="AX22" s="202">
        <v>0</v>
      </c>
      <c r="AY22" s="202">
        <v>0</v>
      </c>
      <c r="AZ22" s="202">
        <v>0</v>
      </c>
      <c r="BA22" s="202">
        <v>0</v>
      </c>
      <c r="BB22" s="202">
        <v>0</v>
      </c>
      <c r="BC22" s="202">
        <v>0</v>
      </c>
      <c r="BD22" s="202">
        <v>0</v>
      </c>
      <c r="BE22" s="202">
        <v>0</v>
      </c>
      <c r="BF22" s="202">
        <v>0</v>
      </c>
      <c r="BG22" s="319">
        <v>0</v>
      </c>
      <c r="BH22" s="319">
        <v>0</v>
      </c>
      <c r="BI22" s="319">
        <v>0</v>
      </c>
      <c r="BJ22" s="321">
        <v>0</v>
      </c>
      <c r="BK22" s="321">
        <v>0</v>
      </c>
    </row>
    <row r="23" spans="1:63" ht="20.100000000000001" customHeight="1" x14ac:dyDescent="0.2">
      <c r="A23" s="375" t="s">
        <v>80</v>
      </c>
      <c r="B23" s="341" t="s">
        <v>520</v>
      </c>
      <c r="C23" s="340" t="s">
        <v>521</v>
      </c>
      <c r="D23" s="202">
        <v>0</v>
      </c>
      <c r="E23" s="202">
        <v>0</v>
      </c>
      <c r="F23" s="320">
        <v>0</v>
      </c>
      <c r="G23" s="202">
        <v>0</v>
      </c>
      <c r="H23" s="202">
        <v>0</v>
      </c>
      <c r="I23" s="202">
        <v>0</v>
      </c>
      <c r="J23" s="202">
        <v>0</v>
      </c>
      <c r="K23" s="202">
        <v>0</v>
      </c>
      <c r="L23" s="202">
        <v>0</v>
      </c>
      <c r="M23" s="202">
        <v>0</v>
      </c>
      <c r="N23" s="202">
        <v>0</v>
      </c>
      <c r="O23" s="202">
        <v>0</v>
      </c>
      <c r="P23" s="202">
        <v>0</v>
      </c>
      <c r="Q23" s="202">
        <v>0</v>
      </c>
      <c r="R23" s="202">
        <v>0</v>
      </c>
      <c r="S23" s="202">
        <v>0</v>
      </c>
      <c r="T23" s="202">
        <v>0</v>
      </c>
      <c r="U23" s="202">
        <v>0</v>
      </c>
      <c r="V23" s="202">
        <v>0</v>
      </c>
      <c r="W23" s="202">
        <v>0</v>
      </c>
      <c r="X23" s="202">
        <v>0</v>
      </c>
      <c r="Y23" s="202">
        <v>0</v>
      </c>
      <c r="Z23" s="202">
        <v>0</v>
      </c>
      <c r="AA23" s="202">
        <v>0</v>
      </c>
      <c r="AB23" s="202">
        <v>0</v>
      </c>
      <c r="AC23" s="319">
        <v>0</v>
      </c>
      <c r="AD23" s="319">
        <v>0</v>
      </c>
      <c r="AE23" s="319">
        <v>0</v>
      </c>
      <c r="AF23" s="319">
        <v>0</v>
      </c>
      <c r="AG23" s="319">
        <v>0</v>
      </c>
      <c r="AH23" s="319">
        <v>0</v>
      </c>
      <c r="AI23" s="319">
        <v>0</v>
      </c>
      <c r="AJ23" s="319">
        <v>0</v>
      </c>
      <c r="AK23" s="319">
        <v>0</v>
      </c>
      <c r="AL23" s="202">
        <v>0</v>
      </c>
      <c r="AM23" s="202">
        <v>0</v>
      </c>
      <c r="AN23" s="202">
        <v>0</v>
      </c>
      <c r="AO23" s="202">
        <v>0</v>
      </c>
      <c r="AP23" s="319">
        <v>0</v>
      </c>
      <c r="AQ23" s="319">
        <v>0</v>
      </c>
      <c r="AR23" s="319">
        <v>0</v>
      </c>
      <c r="AS23" s="202">
        <v>0</v>
      </c>
      <c r="AT23" s="202">
        <v>0</v>
      </c>
      <c r="AU23" s="202">
        <v>0</v>
      </c>
      <c r="AV23" s="202">
        <v>0</v>
      </c>
      <c r="AW23" s="202">
        <v>0</v>
      </c>
      <c r="AX23" s="202">
        <v>0</v>
      </c>
      <c r="AY23" s="202">
        <v>0</v>
      </c>
      <c r="AZ23" s="202">
        <v>0</v>
      </c>
      <c r="BA23" s="202">
        <v>0</v>
      </c>
      <c r="BB23" s="202">
        <v>0</v>
      </c>
      <c r="BC23" s="202">
        <v>0</v>
      </c>
      <c r="BD23" s="202">
        <v>0</v>
      </c>
      <c r="BE23" s="202">
        <v>0</v>
      </c>
      <c r="BF23" s="202">
        <v>0</v>
      </c>
      <c r="BG23" s="319">
        <v>0</v>
      </c>
      <c r="BH23" s="319">
        <v>0</v>
      </c>
      <c r="BI23" s="319">
        <v>0</v>
      </c>
      <c r="BJ23" s="321">
        <v>0</v>
      </c>
      <c r="BK23" s="321">
        <v>0</v>
      </c>
    </row>
    <row r="24" spans="1:63" ht="20.100000000000001" customHeight="1" x14ac:dyDescent="0.2">
      <c r="A24" s="375" t="s">
        <v>83</v>
      </c>
      <c r="B24" s="341" t="s">
        <v>81</v>
      </c>
      <c r="C24" s="340" t="s">
        <v>82</v>
      </c>
      <c r="D24" s="202">
        <v>0</v>
      </c>
      <c r="E24" s="202">
        <v>0</v>
      </c>
      <c r="F24" s="320">
        <v>0</v>
      </c>
      <c r="G24" s="202">
        <v>0</v>
      </c>
      <c r="H24" s="202">
        <v>0</v>
      </c>
      <c r="I24" s="202">
        <v>0</v>
      </c>
      <c r="J24" s="202">
        <v>0</v>
      </c>
      <c r="K24" s="202">
        <v>0</v>
      </c>
      <c r="L24" s="202">
        <v>0</v>
      </c>
      <c r="M24" s="202">
        <v>0</v>
      </c>
      <c r="N24" s="202">
        <v>0</v>
      </c>
      <c r="O24" s="202">
        <v>0</v>
      </c>
      <c r="P24" s="202">
        <v>0</v>
      </c>
      <c r="Q24" s="202">
        <v>0</v>
      </c>
      <c r="R24" s="202">
        <v>0</v>
      </c>
      <c r="S24" s="202">
        <v>0</v>
      </c>
      <c r="T24" s="202">
        <v>0</v>
      </c>
      <c r="U24" s="202">
        <v>0</v>
      </c>
      <c r="V24" s="202">
        <v>0</v>
      </c>
      <c r="W24" s="202">
        <v>0</v>
      </c>
      <c r="X24" s="202">
        <v>0</v>
      </c>
      <c r="Y24" s="202">
        <v>0</v>
      </c>
      <c r="Z24" s="202">
        <v>0</v>
      </c>
      <c r="AA24" s="202">
        <v>0</v>
      </c>
      <c r="AB24" s="202">
        <v>0</v>
      </c>
      <c r="AC24" s="319">
        <v>0</v>
      </c>
      <c r="AD24" s="319">
        <v>0</v>
      </c>
      <c r="AE24" s="319">
        <v>0</v>
      </c>
      <c r="AF24" s="319">
        <v>0</v>
      </c>
      <c r="AG24" s="319">
        <v>0</v>
      </c>
      <c r="AH24" s="319">
        <v>0</v>
      </c>
      <c r="AI24" s="319">
        <v>0</v>
      </c>
      <c r="AJ24" s="319">
        <v>0</v>
      </c>
      <c r="AK24" s="319">
        <v>0</v>
      </c>
      <c r="AL24" s="202">
        <v>0</v>
      </c>
      <c r="AM24" s="202">
        <v>0</v>
      </c>
      <c r="AN24" s="202">
        <v>0</v>
      </c>
      <c r="AO24" s="202">
        <v>0</v>
      </c>
      <c r="AP24" s="319">
        <v>0</v>
      </c>
      <c r="AQ24" s="319">
        <v>0</v>
      </c>
      <c r="AR24" s="319">
        <v>0</v>
      </c>
      <c r="AS24" s="202">
        <v>0</v>
      </c>
      <c r="AT24" s="202">
        <v>0</v>
      </c>
      <c r="AU24" s="202">
        <v>0</v>
      </c>
      <c r="AV24" s="202">
        <v>0</v>
      </c>
      <c r="AW24" s="202">
        <v>0</v>
      </c>
      <c r="AX24" s="202">
        <v>0</v>
      </c>
      <c r="AY24" s="202">
        <v>0</v>
      </c>
      <c r="AZ24" s="202">
        <v>0</v>
      </c>
      <c r="BA24" s="202">
        <v>0</v>
      </c>
      <c r="BB24" s="202">
        <v>0</v>
      </c>
      <c r="BC24" s="202">
        <v>0</v>
      </c>
      <c r="BD24" s="202">
        <v>0</v>
      </c>
      <c r="BE24" s="202">
        <v>0</v>
      </c>
      <c r="BF24" s="202">
        <v>0</v>
      </c>
      <c r="BG24" s="319">
        <v>0</v>
      </c>
      <c r="BH24" s="319">
        <v>0</v>
      </c>
      <c r="BI24" s="319">
        <v>0</v>
      </c>
      <c r="BJ24" s="321">
        <v>0</v>
      </c>
      <c r="BK24" s="321">
        <v>0</v>
      </c>
    </row>
    <row r="25" spans="1:63" ht="20.100000000000001" customHeight="1" x14ac:dyDescent="0.2">
      <c r="A25" s="375" t="s">
        <v>86</v>
      </c>
      <c r="B25" s="341" t="s">
        <v>84</v>
      </c>
      <c r="C25" s="340" t="s">
        <v>85</v>
      </c>
      <c r="D25" s="202">
        <v>0.38</v>
      </c>
      <c r="E25" s="202">
        <v>0</v>
      </c>
      <c r="F25" s="320">
        <v>0</v>
      </c>
      <c r="G25" s="202">
        <v>0</v>
      </c>
      <c r="H25" s="202">
        <v>0</v>
      </c>
      <c r="I25" s="202">
        <v>0</v>
      </c>
      <c r="J25" s="202">
        <v>0</v>
      </c>
      <c r="K25" s="202">
        <v>0</v>
      </c>
      <c r="L25" s="202">
        <v>0</v>
      </c>
      <c r="M25" s="202">
        <v>0</v>
      </c>
      <c r="N25" s="202">
        <v>0</v>
      </c>
      <c r="O25" s="202">
        <v>0</v>
      </c>
      <c r="P25" s="202">
        <v>0</v>
      </c>
      <c r="Q25" s="202">
        <v>0</v>
      </c>
      <c r="R25" s="202">
        <v>0</v>
      </c>
      <c r="S25" s="202">
        <v>0</v>
      </c>
      <c r="T25" s="202">
        <v>0</v>
      </c>
      <c r="U25" s="202">
        <v>0</v>
      </c>
      <c r="V25" s="202">
        <v>0</v>
      </c>
      <c r="W25" s="202">
        <v>0</v>
      </c>
      <c r="X25" s="202">
        <v>0</v>
      </c>
      <c r="Y25" s="202">
        <v>0</v>
      </c>
      <c r="Z25" s="202">
        <v>0</v>
      </c>
      <c r="AA25" s="202">
        <v>0</v>
      </c>
      <c r="AB25" s="202">
        <v>0</v>
      </c>
      <c r="AC25" s="319">
        <v>0</v>
      </c>
      <c r="AD25" s="319">
        <v>0</v>
      </c>
      <c r="AE25" s="319">
        <v>0</v>
      </c>
      <c r="AF25" s="319">
        <v>0</v>
      </c>
      <c r="AG25" s="319">
        <v>0</v>
      </c>
      <c r="AH25" s="319">
        <v>0</v>
      </c>
      <c r="AI25" s="319">
        <v>0</v>
      </c>
      <c r="AJ25" s="319">
        <v>0</v>
      </c>
      <c r="AK25" s="319">
        <v>0</v>
      </c>
      <c r="AL25" s="202">
        <v>0</v>
      </c>
      <c r="AM25" s="202">
        <v>0</v>
      </c>
      <c r="AN25" s="202">
        <v>0</v>
      </c>
      <c r="AO25" s="202">
        <v>0</v>
      </c>
      <c r="AP25" s="319">
        <v>0</v>
      </c>
      <c r="AQ25" s="319">
        <v>0</v>
      </c>
      <c r="AR25" s="319">
        <v>0</v>
      </c>
      <c r="AS25" s="202">
        <v>0</v>
      </c>
      <c r="AT25" s="202">
        <v>0</v>
      </c>
      <c r="AU25" s="202">
        <v>0</v>
      </c>
      <c r="AV25" s="202">
        <v>0</v>
      </c>
      <c r="AW25" s="202">
        <v>0</v>
      </c>
      <c r="AX25" s="202">
        <v>0</v>
      </c>
      <c r="AY25" s="202">
        <v>0</v>
      </c>
      <c r="AZ25" s="202">
        <v>0</v>
      </c>
      <c r="BA25" s="202">
        <v>0</v>
      </c>
      <c r="BB25" s="202">
        <v>0</v>
      </c>
      <c r="BC25" s="202">
        <v>0</v>
      </c>
      <c r="BD25" s="202">
        <v>0</v>
      </c>
      <c r="BE25" s="202">
        <v>0</v>
      </c>
      <c r="BF25" s="202">
        <v>0</v>
      </c>
      <c r="BG25" s="319">
        <v>0</v>
      </c>
      <c r="BH25" s="319">
        <v>0</v>
      </c>
      <c r="BI25" s="319">
        <v>0</v>
      </c>
      <c r="BJ25" s="321">
        <v>0</v>
      </c>
      <c r="BK25" s="321">
        <v>0.38</v>
      </c>
    </row>
    <row r="26" spans="1:63" ht="20.100000000000001" customHeight="1" x14ac:dyDescent="0.2">
      <c r="A26" s="375" t="s">
        <v>89</v>
      </c>
      <c r="B26" s="341" t="s">
        <v>87</v>
      </c>
      <c r="C26" s="340" t="s">
        <v>88</v>
      </c>
      <c r="D26" s="202">
        <v>0.43</v>
      </c>
      <c r="E26" s="202">
        <v>0</v>
      </c>
      <c r="F26" s="320">
        <v>0</v>
      </c>
      <c r="G26" s="202">
        <v>0</v>
      </c>
      <c r="H26" s="202">
        <v>0</v>
      </c>
      <c r="I26" s="202">
        <v>0</v>
      </c>
      <c r="J26" s="202">
        <v>0</v>
      </c>
      <c r="K26" s="202">
        <v>0</v>
      </c>
      <c r="L26" s="202">
        <v>0</v>
      </c>
      <c r="M26" s="202">
        <v>0</v>
      </c>
      <c r="N26" s="202">
        <v>0</v>
      </c>
      <c r="O26" s="202">
        <v>0</v>
      </c>
      <c r="P26" s="202">
        <v>0</v>
      </c>
      <c r="Q26" s="202">
        <v>0</v>
      </c>
      <c r="R26" s="202">
        <v>0</v>
      </c>
      <c r="S26" s="202">
        <v>0</v>
      </c>
      <c r="T26" s="202">
        <v>0</v>
      </c>
      <c r="U26" s="202">
        <v>0</v>
      </c>
      <c r="V26" s="202">
        <v>0</v>
      </c>
      <c r="W26" s="202">
        <v>0</v>
      </c>
      <c r="X26" s="202">
        <v>0</v>
      </c>
      <c r="Y26" s="202">
        <v>0</v>
      </c>
      <c r="Z26" s="202">
        <v>0</v>
      </c>
      <c r="AA26" s="202">
        <v>0</v>
      </c>
      <c r="AB26" s="202">
        <v>0</v>
      </c>
      <c r="AC26" s="319">
        <v>0</v>
      </c>
      <c r="AD26" s="319">
        <v>0</v>
      </c>
      <c r="AE26" s="319">
        <v>0</v>
      </c>
      <c r="AF26" s="319">
        <v>0</v>
      </c>
      <c r="AG26" s="319">
        <v>0</v>
      </c>
      <c r="AH26" s="319">
        <v>0</v>
      </c>
      <c r="AI26" s="319">
        <v>0</v>
      </c>
      <c r="AJ26" s="319">
        <v>0</v>
      </c>
      <c r="AK26" s="319">
        <v>0</v>
      </c>
      <c r="AL26" s="202">
        <v>0</v>
      </c>
      <c r="AM26" s="202">
        <v>0</v>
      </c>
      <c r="AN26" s="202">
        <v>0</v>
      </c>
      <c r="AO26" s="202">
        <v>0</v>
      </c>
      <c r="AP26" s="319">
        <v>0</v>
      </c>
      <c r="AQ26" s="319">
        <v>0</v>
      </c>
      <c r="AR26" s="319">
        <v>0</v>
      </c>
      <c r="AS26" s="202">
        <v>0</v>
      </c>
      <c r="AT26" s="202">
        <v>0</v>
      </c>
      <c r="AU26" s="202">
        <v>0</v>
      </c>
      <c r="AV26" s="202">
        <v>0</v>
      </c>
      <c r="AW26" s="202">
        <v>0</v>
      </c>
      <c r="AX26" s="202">
        <v>0</v>
      </c>
      <c r="AY26" s="202">
        <v>0</v>
      </c>
      <c r="AZ26" s="202">
        <v>0</v>
      </c>
      <c r="BA26" s="202">
        <v>0</v>
      </c>
      <c r="BB26" s="202">
        <v>0</v>
      </c>
      <c r="BC26" s="202">
        <v>0</v>
      </c>
      <c r="BD26" s="202">
        <v>0</v>
      </c>
      <c r="BE26" s="202">
        <v>0</v>
      </c>
      <c r="BF26" s="202">
        <v>0</v>
      </c>
      <c r="BG26" s="319">
        <v>0</v>
      </c>
      <c r="BH26" s="319">
        <v>0</v>
      </c>
      <c r="BI26" s="319">
        <v>0</v>
      </c>
      <c r="BJ26" s="321">
        <v>0</v>
      </c>
      <c r="BK26" s="321">
        <v>0.43</v>
      </c>
    </row>
    <row r="27" spans="1:63" ht="20.100000000000001" customHeight="1" x14ac:dyDescent="0.2">
      <c r="A27" s="375" t="s">
        <v>94</v>
      </c>
      <c r="B27" s="341" t="s">
        <v>90</v>
      </c>
      <c r="C27" s="340" t="s">
        <v>91</v>
      </c>
      <c r="D27" s="202">
        <v>0</v>
      </c>
      <c r="E27" s="202">
        <v>0</v>
      </c>
      <c r="F27" s="320">
        <v>0</v>
      </c>
      <c r="G27" s="202">
        <v>0</v>
      </c>
      <c r="H27" s="202">
        <v>0</v>
      </c>
      <c r="I27" s="202">
        <v>0</v>
      </c>
      <c r="J27" s="202">
        <v>0</v>
      </c>
      <c r="K27" s="202">
        <v>0</v>
      </c>
      <c r="L27" s="202">
        <v>0</v>
      </c>
      <c r="M27" s="202">
        <v>0</v>
      </c>
      <c r="N27" s="202">
        <v>0</v>
      </c>
      <c r="O27" s="202">
        <v>0</v>
      </c>
      <c r="P27" s="202">
        <v>0</v>
      </c>
      <c r="Q27" s="202">
        <v>0</v>
      </c>
      <c r="R27" s="202">
        <v>0</v>
      </c>
      <c r="S27" s="202">
        <v>0</v>
      </c>
      <c r="T27" s="202">
        <v>0</v>
      </c>
      <c r="U27" s="202">
        <v>0</v>
      </c>
      <c r="V27" s="202">
        <v>0</v>
      </c>
      <c r="W27" s="202">
        <v>0</v>
      </c>
      <c r="X27" s="202">
        <v>0</v>
      </c>
      <c r="Y27" s="202">
        <v>0</v>
      </c>
      <c r="Z27" s="202">
        <v>0</v>
      </c>
      <c r="AA27" s="202">
        <v>0</v>
      </c>
      <c r="AB27" s="202">
        <v>0</v>
      </c>
      <c r="AC27" s="319">
        <v>0</v>
      </c>
      <c r="AD27" s="319">
        <v>0</v>
      </c>
      <c r="AE27" s="319">
        <v>0</v>
      </c>
      <c r="AF27" s="319">
        <v>0</v>
      </c>
      <c r="AG27" s="319">
        <v>0</v>
      </c>
      <c r="AH27" s="319">
        <v>0</v>
      </c>
      <c r="AI27" s="319">
        <v>0</v>
      </c>
      <c r="AJ27" s="319">
        <v>0</v>
      </c>
      <c r="AK27" s="319">
        <v>0</v>
      </c>
      <c r="AL27" s="202">
        <v>0</v>
      </c>
      <c r="AM27" s="202">
        <v>0</v>
      </c>
      <c r="AN27" s="202">
        <v>0</v>
      </c>
      <c r="AO27" s="202">
        <v>0</v>
      </c>
      <c r="AP27" s="319">
        <v>0</v>
      </c>
      <c r="AQ27" s="319">
        <v>0</v>
      </c>
      <c r="AR27" s="319">
        <v>0</v>
      </c>
      <c r="AS27" s="202">
        <v>0</v>
      </c>
      <c r="AT27" s="202">
        <v>0</v>
      </c>
      <c r="AU27" s="202">
        <v>0</v>
      </c>
      <c r="AV27" s="202">
        <v>0</v>
      </c>
      <c r="AW27" s="202">
        <v>0</v>
      </c>
      <c r="AX27" s="202">
        <v>0</v>
      </c>
      <c r="AY27" s="202">
        <v>0</v>
      </c>
      <c r="AZ27" s="202">
        <v>0</v>
      </c>
      <c r="BA27" s="202">
        <v>0</v>
      </c>
      <c r="BB27" s="202">
        <v>0</v>
      </c>
      <c r="BC27" s="202">
        <v>0</v>
      </c>
      <c r="BD27" s="202">
        <v>0</v>
      </c>
      <c r="BE27" s="202">
        <v>0</v>
      </c>
      <c r="BF27" s="202">
        <v>0</v>
      </c>
      <c r="BG27" s="319">
        <v>0</v>
      </c>
      <c r="BH27" s="319">
        <v>0</v>
      </c>
      <c r="BI27" s="319">
        <v>0</v>
      </c>
      <c r="BJ27" s="321">
        <v>0</v>
      </c>
      <c r="BK27" s="321">
        <v>0</v>
      </c>
    </row>
    <row r="28" spans="1:63" ht="20.100000000000001" customHeight="1" x14ac:dyDescent="0.2">
      <c r="A28" s="377" t="s">
        <v>74</v>
      </c>
      <c r="B28" s="341" t="s">
        <v>92</v>
      </c>
      <c r="C28" s="340" t="s">
        <v>93</v>
      </c>
      <c r="D28" s="202">
        <v>0</v>
      </c>
      <c r="E28" s="202">
        <v>0</v>
      </c>
      <c r="F28" s="320">
        <v>0</v>
      </c>
      <c r="G28" s="202">
        <v>0</v>
      </c>
      <c r="H28" s="202">
        <v>0</v>
      </c>
      <c r="I28" s="202">
        <v>0</v>
      </c>
      <c r="J28" s="202">
        <v>0</v>
      </c>
      <c r="K28" s="202">
        <v>0</v>
      </c>
      <c r="L28" s="202">
        <v>0</v>
      </c>
      <c r="M28" s="202">
        <v>0</v>
      </c>
      <c r="N28" s="202">
        <v>0</v>
      </c>
      <c r="O28" s="202">
        <v>0</v>
      </c>
      <c r="P28" s="202">
        <v>0</v>
      </c>
      <c r="Q28" s="202">
        <v>0</v>
      </c>
      <c r="R28" s="202">
        <v>0</v>
      </c>
      <c r="S28" s="202">
        <v>0</v>
      </c>
      <c r="T28" s="202">
        <v>0</v>
      </c>
      <c r="U28" s="202">
        <v>0</v>
      </c>
      <c r="V28" s="202">
        <v>0</v>
      </c>
      <c r="W28" s="202">
        <v>0</v>
      </c>
      <c r="X28" s="202">
        <v>0</v>
      </c>
      <c r="Y28" s="202">
        <v>0</v>
      </c>
      <c r="Z28" s="202">
        <v>0</v>
      </c>
      <c r="AA28" s="202">
        <v>0</v>
      </c>
      <c r="AB28" s="202">
        <v>0</v>
      </c>
      <c r="AC28" s="319">
        <v>0</v>
      </c>
      <c r="AD28" s="319">
        <v>0</v>
      </c>
      <c r="AE28" s="319">
        <v>0</v>
      </c>
      <c r="AF28" s="319">
        <v>0</v>
      </c>
      <c r="AG28" s="319">
        <v>0</v>
      </c>
      <c r="AH28" s="319">
        <v>0</v>
      </c>
      <c r="AI28" s="319">
        <v>0</v>
      </c>
      <c r="AJ28" s="319">
        <v>0</v>
      </c>
      <c r="AK28" s="319">
        <v>0</v>
      </c>
      <c r="AL28" s="202">
        <v>0</v>
      </c>
      <c r="AM28" s="202">
        <v>0</v>
      </c>
      <c r="AN28" s="202">
        <v>0</v>
      </c>
      <c r="AO28" s="202">
        <v>0</v>
      </c>
      <c r="AP28" s="319">
        <v>0</v>
      </c>
      <c r="AQ28" s="319">
        <v>0</v>
      </c>
      <c r="AR28" s="319">
        <v>0</v>
      </c>
      <c r="AS28" s="202">
        <v>0</v>
      </c>
      <c r="AT28" s="202">
        <v>0</v>
      </c>
      <c r="AU28" s="202">
        <v>0</v>
      </c>
      <c r="AV28" s="202">
        <v>0</v>
      </c>
      <c r="AW28" s="202">
        <v>0</v>
      </c>
      <c r="AX28" s="202">
        <v>0</v>
      </c>
      <c r="AY28" s="202">
        <v>0</v>
      </c>
      <c r="AZ28" s="202">
        <v>0</v>
      </c>
      <c r="BA28" s="202">
        <v>0</v>
      </c>
      <c r="BB28" s="202">
        <v>0</v>
      </c>
      <c r="BC28" s="202">
        <v>0</v>
      </c>
      <c r="BD28" s="202">
        <v>0</v>
      </c>
      <c r="BE28" s="202">
        <v>0</v>
      </c>
      <c r="BF28" s="202">
        <v>0</v>
      </c>
      <c r="BG28" s="319">
        <v>0</v>
      </c>
      <c r="BH28" s="319">
        <v>0</v>
      </c>
      <c r="BI28" s="319">
        <v>0</v>
      </c>
      <c r="BJ28" s="321">
        <v>0</v>
      </c>
      <c r="BK28" s="321">
        <v>0</v>
      </c>
    </row>
    <row r="29" spans="1:63" ht="34.5" customHeight="1" x14ac:dyDescent="0.2">
      <c r="A29" s="375" t="s">
        <v>132</v>
      </c>
      <c r="B29" s="341" t="s">
        <v>1278</v>
      </c>
      <c r="C29" s="340" t="s">
        <v>96</v>
      </c>
      <c r="D29" s="202">
        <v>58.199999999999996</v>
      </c>
      <c r="E29" s="202">
        <v>32.82</v>
      </c>
      <c r="F29" s="202">
        <v>26.529999999999998</v>
      </c>
      <c r="G29" s="202">
        <v>0.61</v>
      </c>
      <c r="H29" s="202">
        <v>0</v>
      </c>
      <c r="I29" s="202">
        <v>0.61</v>
      </c>
      <c r="J29" s="202">
        <v>12.81</v>
      </c>
      <c r="K29" s="202">
        <v>11.700000000000001</v>
      </c>
      <c r="L29" s="202">
        <v>0</v>
      </c>
      <c r="M29" s="202">
        <v>0</v>
      </c>
      <c r="N29" s="202">
        <v>0</v>
      </c>
      <c r="O29" s="202">
        <v>1.4100000000000001</v>
      </c>
      <c r="P29" s="202">
        <v>0</v>
      </c>
      <c r="Q29" s="202">
        <v>0</v>
      </c>
      <c r="R29" s="202">
        <v>6.29</v>
      </c>
      <c r="S29" s="202">
        <v>0</v>
      </c>
      <c r="T29" s="202">
        <v>0</v>
      </c>
      <c r="U29" s="202">
        <v>0</v>
      </c>
      <c r="V29" s="202">
        <v>0</v>
      </c>
      <c r="W29" s="202">
        <v>0</v>
      </c>
      <c r="X29" s="202">
        <v>0</v>
      </c>
      <c r="Y29" s="202">
        <v>0</v>
      </c>
      <c r="Z29" s="202">
        <v>0</v>
      </c>
      <c r="AA29" s="202">
        <v>0</v>
      </c>
      <c r="AB29" s="202">
        <v>1.6400000000000003</v>
      </c>
      <c r="AC29" s="202">
        <v>1.04</v>
      </c>
      <c r="AD29" s="202">
        <v>0</v>
      </c>
      <c r="AE29" s="202">
        <v>0.01</v>
      </c>
      <c r="AF29" s="202">
        <v>0.03</v>
      </c>
      <c r="AG29" s="202">
        <v>0.08</v>
      </c>
      <c r="AH29" s="202">
        <v>0</v>
      </c>
      <c r="AI29" s="202">
        <v>0.01</v>
      </c>
      <c r="AJ29" s="202">
        <v>0</v>
      </c>
      <c r="AK29" s="202">
        <v>0</v>
      </c>
      <c r="AL29" s="202">
        <v>0</v>
      </c>
      <c r="AM29" s="202">
        <v>0</v>
      </c>
      <c r="AN29" s="202">
        <v>0.09</v>
      </c>
      <c r="AO29" s="202">
        <v>0.38</v>
      </c>
      <c r="AP29" s="202">
        <v>0</v>
      </c>
      <c r="AQ29" s="202">
        <v>0</v>
      </c>
      <c r="AR29" s="202">
        <v>0</v>
      </c>
      <c r="AS29" s="202">
        <v>0</v>
      </c>
      <c r="AT29" s="202">
        <v>0</v>
      </c>
      <c r="AU29" s="202">
        <v>0.01</v>
      </c>
      <c r="AV29" s="202">
        <v>0</v>
      </c>
      <c r="AW29" s="202">
        <v>0</v>
      </c>
      <c r="AX29" s="202">
        <v>3.89</v>
      </c>
      <c r="AY29" s="202">
        <v>0</v>
      </c>
      <c r="AZ29" s="202">
        <v>0</v>
      </c>
      <c r="BA29" s="202">
        <v>0</v>
      </c>
      <c r="BB29" s="202">
        <v>0.75</v>
      </c>
      <c r="BC29" s="202">
        <v>0</v>
      </c>
      <c r="BD29" s="202">
        <v>0</v>
      </c>
      <c r="BE29" s="202">
        <v>0</v>
      </c>
      <c r="BF29" s="202">
        <v>0</v>
      </c>
      <c r="BG29" s="202">
        <v>0</v>
      </c>
      <c r="BH29" s="202">
        <v>0</v>
      </c>
      <c r="BI29" s="202">
        <v>0</v>
      </c>
      <c r="BJ29" s="202">
        <v>30.439999999999998</v>
      </c>
      <c r="BK29" s="202">
        <v>88.640000000000015</v>
      </c>
    </row>
    <row r="30" spans="1:63" s="281" customFormat="1" ht="20.100000000000001" customHeight="1" x14ac:dyDescent="0.2">
      <c r="A30" s="378"/>
      <c r="B30" s="352" t="s">
        <v>98</v>
      </c>
      <c r="C30" s="353" t="s">
        <v>99</v>
      </c>
      <c r="D30" s="202">
        <v>34.08</v>
      </c>
      <c r="E30" s="319">
        <v>28.86</v>
      </c>
      <c r="F30" s="320">
        <v>23.55</v>
      </c>
      <c r="G30" s="319">
        <v>0.61</v>
      </c>
      <c r="H30" s="319">
        <v>0</v>
      </c>
      <c r="I30" s="319">
        <v>0.61</v>
      </c>
      <c r="J30" s="319">
        <v>10.629999999999999</v>
      </c>
      <c r="K30" s="319">
        <v>10.9</v>
      </c>
      <c r="L30" s="319">
        <v>0</v>
      </c>
      <c r="M30" s="319">
        <v>0</v>
      </c>
      <c r="N30" s="319">
        <v>0</v>
      </c>
      <c r="O30" s="319">
        <v>1.4100000000000001</v>
      </c>
      <c r="P30" s="319">
        <v>0</v>
      </c>
      <c r="Q30" s="319">
        <v>0</v>
      </c>
      <c r="R30" s="202">
        <v>5.3100000000000005</v>
      </c>
      <c r="S30" s="319">
        <v>0</v>
      </c>
      <c r="T30" s="319">
        <v>0</v>
      </c>
      <c r="U30" s="319">
        <v>0</v>
      </c>
      <c r="V30" s="319">
        <v>0</v>
      </c>
      <c r="W30" s="319">
        <v>0</v>
      </c>
      <c r="X30" s="319">
        <v>0</v>
      </c>
      <c r="Y30" s="319">
        <v>0</v>
      </c>
      <c r="Z30" s="319">
        <v>0</v>
      </c>
      <c r="AA30" s="319">
        <v>0</v>
      </c>
      <c r="AB30" s="202">
        <v>1.6100000000000003</v>
      </c>
      <c r="AC30" s="319">
        <v>1.02</v>
      </c>
      <c r="AD30" s="319">
        <v>0</v>
      </c>
      <c r="AE30" s="319">
        <v>0.01</v>
      </c>
      <c r="AF30" s="319">
        <v>0.03</v>
      </c>
      <c r="AG30" s="319">
        <v>0.08</v>
      </c>
      <c r="AH30" s="319">
        <v>0</v>
      </c>
      <c r="AI30" s="319">
        <v>0</v>
      </c>
      <c r="AJ30" s="319">
        <v>0</v>
      </c>
      <c r="AK30" s="319">
        <v>0</v>
      </c>
      <c r="AL30" s="319">
        <v>0</v>
      </c>
      <c r="AM30" s="319">
        <v>0</v>
      </c>
      <c r="AN30" s="319">
        <v>0.09</v>
      </c>
      <c r="AO30" s="319">
        <v>0.38</v>
      </c>
      <c r="AP30" s="319">
        <v>0</v>
      </c>
      <c r="AQ30" s="319">
        <v>0</v>
      </c>
      <c r="AR30" s="319">
        <v>0</v>
      </c>
      <c r="AS30" s="319">
        <v>0</v>
      </c>
      <c r="AT30" s="319">
        <v>0</v>
      </c>
      <c r="AU30" s="319">
        <v>0.01</v>
      </c>
      <c r="AV30" s="319">
        <v>0</v>
      </c>
      <c r="AW30" s="319">
        <v>0</v>
      </c>
      <c r="AX30" s="319">
        <v>3.67</v>
      </c>
      <c r="AY30" s="319">
        <v>0</v>
      </c>
      <c r="AZ30" s="319">
        <v>0</v>
      </c>
      <c r="BA30" s="319">
        <v>0</v>
      </c>
      <c r="BB30" s="319">
        <v>0.02</v>
      </c>
      <c r="BC30" s="319">
        <v>0</v>
      </c>
      <c r="BD30" s="319">
        <v>0</v>
      </c>
      <c r="BE30" s="319">
        <v>0</v>
      </c>
      <c r="BF30" s="319">
        <v>0</v>
      </c>
      <c r="BG30" s="319">
        <v>0</v>
      </c>
      <c r="BH30" s="319">
        <v>0</v>
      </c>
      <c r="BI30" s="319">
        <v>0</v>
      </c>
      <c r="BJ30" s="354">
        <v>27.52</v>
      </c>
      <c r="BK30" s="354">
        <v>61.6</v>
      </c>
    </row>
    <row r="31" spans="1:63" s="281" customFormat="1" ht="20.100000000000001" customHeight="1" x14ac:dyDescent="0.2">
      <c r="A31" s="378"/>
      <c r="B31" s="352" t="s">
        <v>100</v>
      </c>
      <c r="C31" s="353" t="s">
        <v>101</v>
      </c>
      <c r="D31" s="202">
        <v>5.36</v>
      </c>
      <c r="E31" s="319">
        <v>2.92</v>
      </c>
      <c r="F31" s="320">
        <v>2.92</v>
      </c>
      <c r="G31" s="319">
        <v>0</v>
      </c>
      <c r="H31" s="319">
        <v>0</v>
      </c>
      <c r="I31" s="319">
        <v>0</v>
      </c>
      <c r="J31" s="319">
        <v>2.12</v>
      </c>
      <c r="K31" s="319">
        <v>0.8</v>
      </c>
      <c r="L31" s="319">
        <v>0</v>
      </c>
      <c r="M31" s="319">
        <v>0</v>
      </c>
      <c r="N31" s="319">
        <v>0</v>
      </c>
      <c r="O31" s="319">
        <v>0</v>
      </c>
      <c r="P31" s="319">
        <v>0</v>
      </c>
      <c r="Q31" s="319">
        <v>0</v>
      </c>
      <c r="R31" s="202">
        <v>0</v>
      </c>
      <c r="S31" s="319">
        <v>0</v>
      </c>
      <c r="T31" s="319">
        <v>0</v>
      </c>
      <c r="U31" s="319">
        <v>0</v>
      </c>
      <c r="V31" s="319">
        <v>0</v>
      </c>
      <c r="W31" s="319">
        <v>0</v>
      </c>
      <c r="X31" s="319">
        <v>0</v>
      </c>
      <c r="Y31" s="319">
        <v>0</v>
      </c>
      <c r="Z31" s="319">
        <v>0</v>
      </c>
      <c r="AA31" s="319">
        <v>0</v>
      </c>
      <c r="AB31" s="202">
        <v>0</v>
      </c>
      <c r="AC31" s="319">
        <v>0</v>
      </c>
      <c r="AD31" s="319">
        <v>0</v>
      </c>
      <c r="AE31" s="319">
        <v>0</v>
      </c>
      <c r="AF31" s="319">
        <v>0</v>
      </c>
      <c r="AG31" s="319">
        <v>0</v>
      </c>
      <c r="AH31" s="319">
        <v>0</v>
      </c>
      <c r="AI31" s="319">
        <v>0</v>
      </c>
      <c r="AJ31" s="319">
        <v>0</v>
      </c>
      <c r="AK31" s="319">
        <v>0</v>
      </c>
      <c r="AL31" s="319">
        <v>0</v>
      </c>
      <c r="AM31" s="319">
        <v>0</v>
      </c>
      <c r="AN31" s="319">
        <v>0</v>
      </c>
      <c r="AO31" s="319">
        <v>0</v>
      </c>
      <c r="AP31" s="319">
        <v>0</v>
      </c>
      <c r="AQ31" s="319">
        <v>0</v>
      </c>
      <c r="AR31" s="319">
        <v>0</v>
      </c>
      <c r="AS31" s="319">
        <v>0</v>
      </c>
      <c r="AT31" s="319">
        <v>0</v>
      </c>
      <c r="AU31" s="319">
        <v>0</v>
      </c>
      <c r="AV31" s="319">
        <v>0</v>
      </c>
      <c r="AW31" s="319">
        <v>0</v>
      </c>
      <c r="AX31" s="319">
        <v>0</v>
      </c>
      <c r="AY31" s="319">
        <v>0</v>
      </c>
      <c r="AZ31" s="319">
        <v>0</v>
      </c>
      <c r="BA31" s="319">
        <v>0</v>
      </c>
      <c r="BB31" s="319">
        <v>0</v>
      </c>
      <c r="BC31" s="319">
        <v>0</v>
      </c>
      <c r="BD31" s="319">
        <v>0</v>
      </c>
      <c r="BE31" s="319">
        <v>0</v>
      </c>
      <c r="BF31" s="319">
        <v>0</v>
      </c>
      <c r="BG31" s="319">
        <v>0</v>
      </c>
      <c r="BH31" s="319">
        <v>0</v>
      </c>
      <c r="BI31" s="319">
        <v>0</v>
      </c>
      <c r="BJ31" s="354">
        <v>2.52</v>
      </c>
      <c r="BK31" s="354">
        <v>7.88</v>
      </c>
    </row>
    <row r="32" spans="1:63" s="281" customFormat="1" ht="20.100000000000001" customHeight="1" x14ac:dyDescent="0.2">
      <c r="A32" s="378"/>
      <c r="B32" s="352" t="s">
        <v>663</v>
      </c>
      <c r="C32" s="353" t="s">
        <v>103</v>
      </c>
      <c r="D32" s="202">
        <v>0.2</v>
      </c>
      <c r="E32" s="319">
        <v>0</v>
      </c>
      <c r="F32" s="320">
        <v>0</v>
      </c>
      <c r="G32" s="319">
        <v>0</v>
      </c>
      <c r="H32" s="319">
        <v>0</v>
      </c>
      <c r="I32" s="319">
        <v>0</v>
      </c>
      <c r="J32" s="319">
        <v>0</v>
      </c>
      <c r="K32" s="319">
        <v>0</v>
      </c>
      <c r="L32" s="319">
        <v>0</v>
      </c>
      <c r="M32" s="319">
        <v>0</v>
      </c>
      <c r="N32" s="319">
        <v>0</v>
      </c>
      <c r="O32" s="319">
        <v>0</v>
      </c>
      <c r="P32" s="319">
        <v>0</v>
      </c>
      <c r="Q32" s="319">
        <v>0</v>
      </c>
      <c r="R32" s="202">
        <v>0</v>
      </c>
      <c r="S32" s="319">
        <v>0</v>
      </c>
      <c r="T32" s="319">
        <v>0</v>
      </c>
      <c r="U32" s="319">
        <v>0</v>
      </c>
      <c r="V32" s="319">
        <v>0</v>
      </c>
      <c r="W32" s="319">
        <v>0</v>
      </c>
      <c r="X32" s="319">
        <v>0</v>
      </c>
      <c r="Y32" s="319">
        <v>0</v>
      </c>
      <c r="Z32" s="319">
        <v>0</v>
      </c>
      <c r="AA32" s="319">
        <v>0</v>
      </c>
      <c r="AB32" s="202">
        <v>0</v>
      </c>
      <c r="AC32" s="319">
        <v>0</v>
      </c>
      <c r="AD32" s="319">
        <v>0</v>
      </c>
      <c r="AE32" s="319">
        <v>0</v>
      </c>
      <c r="AF32" s="319">
        <v>0</v>
      </c>
      <c r="AG32" s="319">
        <v>0</v>
      </c>
      <c r="AH32" s="319">
        <v>0</v>
      </c>
      <c r="AI32" s="319">
        <v>0</v>
      </c>
      <c r="AJ32" s="319">
        <v>0</v>
      </c>
      <c r="AK32" s="319">
        <v>0</v>
      </c>
      <c r="AL32" s="319">
        <v>0</v>
      </c>
      <c r="AM32" s="319">
        <v>0</v>
      </c>
      <c r="AN32" s="319">
        <v>0</v>
      </c>
      <c r="AO32" s="319">
        <v>0</v>
      </c>
      <c r="AP32" s="319">
        <v>0</v>
      </c>
      <c r="AQ32" s="319">
        <v>0</v>
      </c>
      <c r="AR32" s="319">
        <v>0</v>
      </c>
      <c r="AS32" s="319">
        <v>0</v>
      </c>
      <c r="AT32" s="319">
        <v>0</v>
      </c>
      <c r="AU32" s="319">
        <v>0</v>
      </c>
      <c r="AV32" s="319">
        <v>0</v>
      </c>
      <c r="AW32" s="319">
        <v>0</v>
      </c>
      <c r="AX32" s="319">
        <v>0</v>
      </c>
      <c r="AY32" s="319">
        <v>0</v>
      </c>
      <c r="AZ32" s="319">
        <v>0</v>
      </c>
      <c r="BA32" s="319">
        <v>0</v>
      </c>
      <c r="BB32" s="319">
        <v>0</v>
      </c>
      <c r="BC32" s="319">
        <v>0</v>
      </c>
      <c r="BD32" s="319">
        <v>0</v>
      </c>
      <c r="BE32" s="319">
        <v>0</v>
      </c>
      <c r="BF32" s="319">
        <v>0</v>
      </c>
      <c r="BG32" s="319">
        <v>0</v>
      </c>
      <c r="BH32" s="319">
        <v>0</v>
      </c>
      <c r="BI32" s="319">
        <v>0</v>
      </c>
      <c r="BJ32" s="354">
        <v>-0.01</v>
      </c>
      <c r="BK32" s="354">
        <v>0.19</v>
      </c>
    </row>
    <row r="33" spans="1:63" s="281" customFormat="1" ht="20.100000000000001" customHeight="1" x14ac:dyDescent="0.2">
      <c r="A33" s="378"/>
      <c r="B33" s="352" t="s">
        <v>1279</v>
      </c>
      <c r="C33" s="353" t="s">
        <v>105</v>
      </c>
      <c r="D33" s="202">
        <v>0.12</v>
      </c>
      <c r="E33" s="319">
        <v>0</v>
      </c>
      <c r="F33" s="320">
        <v>0</v>
      </c>
      <c r="G33" s="319">
        <v>0</v>
      </c>
      <c r="H33" s="319">
        <v>0</v>
      </c>
      <c r="I33" s="319">
        <v>0</v>
      </c>
      <c r="J33" s="319">
        <v>0</v>
      </c>
      <c r="K33" s="319">
        <v>0</v>
      </c>
      <c r="L33" s="319">
        <v>0</v>
      </c>
      <c r="M33" s="319">
        <v>0</v>
      </c>
      <c r="N33" s="319">
        <v>0</v>
      </c>
      <c r="O33" s="319">
        <v>0</v>
      </c>
      <c r="P33" s="319">
        <v>0</v>
      </c>
      <c r="Q33" s="319">
        <v>0</v>
      </c>
      <c r="R33" s="202">
        <v>0</v>
      </c>
      <c r="S33" s="319">
        <v>0</v>
      </c>
      <c r="T33" s="319">
        <v>0</v>
      </c>
      <c r="U33" s="319">
        <v>0</v>
      </c>
      <c r="V33" s="319">
        <v>0</v>
      </c>
      <c r="W33" s="319">
        <v>0</v>
      </c>
      <c r="X33" s="319">
        <v>0</v>
      </c>
      <c r="Y33" s="319">
        <v>0</v>
      </c>
      <c r="Z33" s="319">
        <v>0</v>
      </c>
      <c r="AA33" s="319">
        <v>0</v>
      </c>
      <c r="AB33" s="202">
        <v>0</v>
      </c>
      <c r="AC33" s="319">
        <v>0</v>
      </c>
      <c r="AD33" s="319">
        <v>0</v>
      </c>
      <c r="AE33" s="319">
        <v>0</v>
      </c>
      <c r="AF33" s="319">
        <v>0</v>
      </c>
      <c r="AG33" s="319">
        <v>0</v>
      </c>
      <c r="AH33" s="319">
        <v>0</v>
      </c>
      <c r="AI33" s="319">
        <v>0</v>
      </c>
      <c r="AJ33" s="319">
        <v>0</v>
      </c>
      <c r="AK33" s="319">
        <v>0</v>
      </c>
      <c r="AL33" s="319">
        <v>0</v>
      </c>
      <c r="AM33" s="319">
        <v>0</v>
      </c>
      <c r="AN33" s="319">
        <v>0</v>
      </c>
      <c r="AO33" s="319">
        <v>0</v>
      </c>
      <c r="AP33" s="319">
        <v>0</v>
      </c>
      <c r="AQ33" s="319">
        <v>0</v>
      </c>
      <c r="AR33" s="319">
        <v>0</v>
      </c>
      <c r="AS33" s="319">
        <v>0</v>
      </c>
      <c r="AT33" s="319">
        <v>0</v>
      </c>
      <c r="AU33" s="319">
        <v>0</v>
      </c>
      <c r="AV33" s="319">
        <v>0</v>
      </c>
      <c r="AW33" s="319">
        <v>0</v>
      </c>
      <c r="AX33" s="319">
        <v>0</v>
      </c>
      <c r="AY33" s="319">
        <v>0</v>
      </c>
      <c r="AZ33" s="319">
        <v>0</v>
      </c>
      <c r="BA33" s="319">
        <v>0</v>
      </c>
      <c r="BB33" s="319">
        <v>0</v>
      </c>
      <c r="BC33" s="319">
        <v>0</v>
      </c>
      <c r="BD33" s="319">
        <v>0</v>
      </c>
      <c r="BE33" s="319">
        <v>0</v>
      </c>
      <c r="BF33" s="319">
        <v>0</v>
      </c>
      <c r="BG33" s="319">
        <v>0</v>
      </c>
      <c r="BH33" s="319">
        <v>0</v>
      </c>
      <c r="BI33" s="319">
        <v>0</v>
      </c>
      <c r="BJ33" s="354">
        <v>-0.03</v>
      </c>
      <c r="BK33" s="354">
        <v>0.09</v>
      </c>
    </row>
    <row r="34" spans="1:63" s="281" customFormat="1" ht="20.100000000000001" customHeight="1" x14ac:dyDescent="0.2">
      <c r="A34" s="378"/>
      <c r="B34" s="352" t="s">
        <v>1280</v>
      </c>
      <c r="C34" s="353" t="s">
        <v>107</v>
      </c>
      <c r="D34" s="202">
        <v>2.89</v>
      </c>
      <c r="E34" s="319">
        <v>0</v>
      </c>
      <c r="F34" s="320">
        <v>0</v>
      </c>
      <c r="G34" s="319">
        <v>0</v>
      </c>
      <c r="H34" s="319">
        <v>0</v>
      </c>
      <c r="I34" s="319">
        <v>0</v>
      </c>
      <c r="J34" s="319">
        <v>0</v>
      </c>
      <c r="K34" s="319">
        <v>0</v>
      </c>
      <c r="L34" s="319">
        <v>0</v>
      </c>
      <c r="M34" s="319">
        <v>0</v>
      </c>
      <c r="N34" s="319">
        <v>0</v>
      </c>
      <c r="O34" s="319">
        <v>0</v>
      </c>
      <c r="P34" s="319">
        <v>0</v>
      </c>
      <c r="Q34" s="319">
        <v>0</v>
      </c>
      <c r="R34" s="202">
        <v>0</v>
      </c>
      <c r="S34" s="319">
        <v>0</v>
      </c>
      <c r="T34" s="319">
        <v>0</v>
      </c>
      <c r="U34" s="319">
        <v>0</v>
      </c>
      <c r="V34" s="319">
        <v>0</v>
      </c>
      <c r="W34" s="319">
        <v>0</v>
      </c>
      <c r="X34" s="319">
        <v>0</v>
      </c>
      <c r="Y34" s="319">
        <v>0</v>
      </c>
      <c r="Z34" s="319">
        <v>0</v>
      </c>
      <c r="AA34" s="319">
        <v>0</v>
      </c>
      <c r="AB34" s="202">
        <v>0</v>
      </c>
      <c r="AC34" s="319">
        <v>0</v>
      </c>
      <c r="AD34" s="319">
        <v>0</v>
      </c>
      <c r="AE34" s="319">
        <v>0</v>
      </c>
      <c r="AF34" s="319">
        <v>0</v>
      </c>
      <c r="AG34" s="319">
        <v>0</v>
      </c>
      <c r="AH34" s="319">
        <v>0</v>
      </c>
      <c r="AI34" s="319">
        <v>0</v>
      </c>
      <c r="AJ34" s="319">
        <v>0</v>
      </c>
      <c r="AK34" s="319">
        <v>0</v>
      </c>
      <c r="AL34" s="319">
        <v>0</v>
      </c>
      <c r="AM34" s="319">
        <v>0</v>
      </c>
      <c r="AN34" s="319">
        <v>0</v>
      </c>
      <c r="AO34" s="319">
        <v>0</v>
      </c>
      <c r="AP34" s="319">
        <v>0</v>
      </c>
      <c r="AQ34" s="319">
        <v>0</v>
      </c>
      <c r="AR34" s="319">
        <v>0</v>
      </c>
      <c r="AS34" s="319">
        <v>0</v>
      </c>
      <c r="AT34" s="319">
        <v>0</v>
      </c>
      <c r="AU34" s="319">
        <v>0</v>
      </c>
      <c r="AV34" s="319">
        <v>0</v>
      </c>
      <c r="AW34" s="319">
        <v>0</v>
      </c>
      <c r="AX34" s="319">
        <v>0</v>
      </c>
      <c r="AY34" s="319">
        <v>0</v>
      </c>
      <c r="AZ34" s="319">
        <v>0</v>
      </c>
      <c r="BA34" s="319">
        <v>0</v>
      </c>
      <c r="BB34" s="319">
        <v>0</v>
      </c>
      <c r="BC34" s="319">
        <v>0</v>
      </c>
      <c r="BD34" s="319">
        <v>0</v>
      </c>
      <c r="BE34" s="319">
        <v>0</v>
      </c>
      <c r="BF34" s="319">
        <v>0</v>
      </c>
      <c r="BG34" s="319">
        <v>0</v>
      </c>
      <c r="BH34" s="319">
        <v>0</v>
      </c>
      <c r="BI34" s="319">
        <v>0</v>
      </c>
      <c r="BJ34" s="354">
        <v>-0.08</v>
      </c>
      <c r="BK34" s="354">
        <v>2.81</v>
      </c>
    </row>
    <row r="35" spans="1:63" s="281" customFormat="1" ht="20.100000000000001" customHeight="1" x14ac:dyDescent="0.2">
      <c r="A35" s="378"/>
      <c r="B35" s="352" t="s">
        <v>1281</v>
      </c>
      <c r="C35" s="353" t="s">
        <v>109</v>
      </c>
      <c r="D35" s="202">
        <v>0</v>
      </c>
      <c r="E35" s="319">
        <v>0</v>
      </c>
      <c r="F35" s="320">
        <v>0</v>
      </c>
      <c r="G35" s="319">
        <v>0</v>
      </c>
      <c r="H35" s="319">
        <v>0</v>
      </c>
      <c r="I35" s="319">
        <v>0</v>
      </c>
      <c r="J35" s="319">
        <v>0</v>
      </c>
      <c r="K35" s="319">
        <v>0</v>
      </c>
      <c r="L35" s="319">
        <v>0</v>
      </c>
      <c r="M35" s="319">
        <v>0</v>
      </c>
      <c r="N35" s="319">
        <v>0</v>
      </c>
      <c r="O35" s="319">
        <v>0</v>
      </c>
      <c r="P35" s="319">
        <v>0</v>
      </c>
      <c r="Q35" s="319">
        <v>0</v>
      </c>
      <c r="R35" s="202">
        <v>0</v>
      </c>
      <c r="S35" s="319">
        <v>0</v>
      </c>
      <c r="T35" s="319">
        <v>0</v>
      </c>
      <c r="U35" s="319">
        <v>0</v>
      </c>
      <c r="V35" s="319">
        <v>0</v>
      </c>
      <c r="W35" s="319">
        <v>0</v>
      </c>
      <c r="X35" s="319">
        <v>0</v>
      </c>
      <c r="Y35" s="319">
        <v>0</v>
      </c>
      <c r="Z35" s="319">
        <v>0</v>
      </c>
      <c r="AA35" s="319">
        <v>0</v>
      </c>
      <c r="AB35" s="202">
        <v>0</v>
      </c>
      <c r="AC35" s="319">
        <v>0</v>
      </c>
      <c r="AD35" s="319">
        <v>0</v>
      </c>
      <c r="AE35" s="319">
        <v>0</v>
      </c>
      <c r="AF35" s="319">
        <v>0</v>
      </c>
      <c r="AG35" s="319">
        <v>0</v>
      </c>
      <c r="AH35" s="319">
        <v>0</v>
      </c>
      <c r="AI35" s="319">
        <v>0</v>
      </c>
      <c r="AJ35" s="319">
        <v>0</v>
      </c>
      <c r="AK35" s="319">
        <v>0</v>
      </c>
      <c r="AL35" s="319">
        <v>0</v>
      </c>
      <c r="AM35" s="319">
        <v>0</v>
      </c>
      <c r="AN35" s="319">
        <v>0</v>
      </c>
      <c r="AO35" s="319">
        <v>0</v>
      </c>
      <c r="AP35" s="319">
        <v>0</v>
      </c>
      <c r="AQ35" s="319">
        <v>0</v>
      </c>
      <c r="AR35" s="319">
        <v>0</v>
      </c>
      <c r="AS35" s="319">
        <v>0</v>
      </c>
      <c r="AT35" s="319">
        <v>0</v>
      </c>
      <c r="AU35" s="319">
        <v>0</v>
      </c>
      <c r="AV35" s="319">
        <v>0</v>
      </c>
      <c r="AW35" s="319">
        <v>0</v>
      </c>
      <c r="AX35" s="319">
        <v>0</v>
      </c>
      <c r="AY35" s="319">
        <v>0</v>
      </c>
      <c r="AZ35" s="319">
        <v>0</v>
      </c>
      <c r="BA35" s="319">
        <v>0</v>
      </c>
      <c r="BB35" s="319">
        <v>0</v>
      </c>
      <c r="BC35" s="319">
        <v>0</v>
      </c>
      <c r="BD35" s="319">
        <v>0</v>
      </c>
      <c r="BE35" s="319">
        <v>0</v>
      </c>
      <c r="BF35" s="319">
        <v>0</v>
      </c>
      <c r="BG35" s="319">
        <v>0</v>
      </c>
      <c r="BH35" s="319">
        <v>0</v>
      </c>
      <c r="BI35" s="319">
        <v>0</v>
      </c>
      <c r="BJ35" s="354">
        <v>0</v>
      </c>
      <c r="BK35" s="354">
        <v>0</v>
      </c>
    </row>
    <row r="36" spans="1:63" s="281" customFormat="1" ht="20.100000000000001" customHeight="1" x14ac:dyDescent="0.2">
      <c r="A36" s="378"/>
      <c r="B36" s="352" t="s">
        <v>110</v>
      </c>
      <c r="C36" s="353" t="s">
        <v>111</v>
      </c>
      <c r="D36" s="202">
        <v>0.41</v>
      </c>
      <c r="E36" s="319">
        <v>0</v>
      </c>
      <c r="F36" s="320">
        <v>0</v>
      </c>
      <c r="G36" s="319">
        <v>0</v>
      </c>
      <c r="H36" s="319">
        <v>0</v>
      </c>
      <c r="I36" s="319">
        <v>0</v>
      </c>
      <c r="J36" s="319">
        <v>0</v>
      </c>
      <c r="K36" s="319">
        <v>0</v>
      </c>
      <c r="L36" s="319">
        <v>0</v>
      </c>
      <c r="M36" s="319">
        <v>0</v>
      </c>
      <c r="N36" s="319">
        <v>0</v>
      </c>
      <c r="O36" s="319">
        <v>0</v>
      </c>
      <c r="P36" s="319">
        <v>0</v>
      </c>
      <c r="Q36" s="319">
        <v>0</v>
      </c>
      <c r="R36" s="202">
        <v>0</v>
      </c>
      <c r="S36" s="319">
        <v>0</v>
      </c>
      <c r="T36" s="319">
        <v>0</v>
      </c>
      <c r="U36" s="319">
        <v>0</v>
      </c>
      <c r="V36" s="319">
        <v>0</v>
      </c>
      <c r="W36" s="319">
        <v>0</v>
      </c>
      <c r="X36" s="319">
        <v>0</v>
      </c>
      <c r="Y36" s="319">
        <v>0</v>
      </c>
      <c r="Z36" s="319">
        <v>0</v>
      </c>
      <c r="AA36" s="319">
        <v>0</v>
      </c>
      <c r="AB36" s="202">
        <v>0</v>
      </c>
      <c r="AC36" s="319">
        <v>0</v>
      </c>
      <c r="AD36" s="319">
        <v>0</v>
      </c>
      <c r="AE36" s="319">
        <v>0</v>
      </c>
      <c r="AF36" s="319">
        <v>0</v>
      </c>
      <c r="AG36" s="319">
        <v>0</v>
      </c>
      <c r="AH36" s="319">
        <v>0</v>
      </c>
      <c r="AI36" s="319">
        <v>0</v>
      </c>
      <c r="AJ36" s="319">
        <v>0</v>
      </c>
      <c r="AK36" s="319">
        <v>0</v>
      </c>
      <c r="AL36" s="319">
        <v>0</v>
      </c>
      <c r="AM36" s="319">
        <v>0</v>
      </c>
      <c r="AN36" s="319">
        <v>0</v>
      </c>
      <c r="AO36" s="319">
        <v>0</v>
      </c>
      <c r="AP36" s="319">
        <v>0</v>
      </c>
      <c r="AQ36" s="319">
        <v>0</v>
      </c>
      <c r="AR36" s="319">
        <v>0</v>
      </c>
      <c r="AS36" s="319">
        <v>0</v>
      </c>
      <c r="AT36" s="319">
        <v>0</v>
      </c>
      <c r="AU36" s="319">
        <v>0</v>
      </c>
      <c r="AV36" s="319">
        <v>0</v>
      </c>
      <c r="AW36" s="319">
        <v>0</v>
      </c>
      <c r="AX36" s="319">
        <v>0</v>
      </c>
      <c r="AY36" s="319">
        <v>0</v>
      </c>
      <c r="AZ36" s="319">
        <v>0</v>
      </c>
      <c r="BA36" s="319">
        <v>0</v>
      </c>
      <c r="BB36" s="319">
        <v>0</v>
      </c>
      <c r="BC36" s="319">
        <v>0</v>
      </c>
      <c r="BD36" s="319">
        <v>0</v>
      </c>
      <c r="BE36" s="319">
        <v>0</v>
      </c>
      <c r="BF36" s="319">
        <v>0</v>
      </c>
      <c r="BG36" s="319">
        <v>0</v>
      </c>
      <c r="BH36" s="319">
        <v>0</v>
      </c>
      <c r="BI36" s="319">
        <v>0</v>
      </c>
      <c r="BJ36" s="354">
        <v>-0.05</v>
      </c>
      <c r="BK36" s="354">
        <v>0.36</v>
      </c>
    </row>
    <row r="37" spans="1:63" s="281" customFormat="1" ht="20.100000000000001" customHeight="1" x14ac:dyDescent="0.2">
      <c r="A37" s="378"/>
      <c r="B37" s="352" t="s">
        <v>1266</v>
      </c>
      <c r="C37" s="353" t="s">
        <v>113</v>
      </c>
      <c r="D37" s="202">
        <v>0.03</v>
      </c>
      <c r="E37" s="319">
        <v>0</v>
      </c>
      <c r="F37" s="320">
        <v>0</v>
      </c>
      <c r="G37" s="319">
        <v>0</v>
      </c>
      <c r="H37" s="319">
        <v>0</v>
      </c>
      <c r="I37" s="319">
        <v>0</v>
      </c>
      <c r="J37" s="319">
        <v>0</v>
      </c>
      <c r="K37" s="319">
        <v>0</v>
      </c>
      <c r="L37" s="319">
        <v>0</v>
      </c>
      <c r="M37" s="319">
        <v>0</v>
      </c>
      <c r="N37" s="319">
        <v>0</v>
      </c>
      <c r="O37" s="319">
        <v>0</v>
      </c>
      <c r="P37" s="319">
        <v>0</v>
      </c>
      <c r="Q37" s="319">
        <v>0</v>
      </c>
      <c r="R37" s="202">
        <v>0</v>
      </c>
      <c r="S37" s="319">
        <v>0</v>
      </c>
      <c r="T37" s="319">
        <v>0</v>
      </c>
      <c r="U37" s="319">
        <v>0</v>
      </c>
      <c r="V37" s="319">
        <v>0</v>
      </c>
      <c r="W37" s="319">
        <v>0</v>
      </c>
      <c r="X37" s="319">
        <v>0</v>
      </c>
      <c r="Y37" s="319">
        <v>0</v>
      </c>
      <c r="Z37" s="319">
        <v>0</v>
      </c>
      <c r="AA37" s="319">
        <v>0</v>
      </c>
      <c r="AB37" s="202">
        <v>0</v>
      </c>
      <c r="AC37" s="319">
        <v>0</v>
      </c>
      <c r="AD37" s="319">
        <v>0</v>
      </c>
      <c r="AE37" s="319">
        <v>0</v>
      </c>
      <c r="AF37" s="319">
        <v>0</v>
      </c>
      <c r="AG37" s="319">
        <v>0</v>
      </c>
      <c r="AH37" s="319">
        <v>0</v>
      </c>
      <c r="AI37" s="319">
        <v>0</v>
      </c>
      <c r="AJ37" s="319">
        <v>0</v>
      </c>
      <c r="AK37" s="319">
        <v>0</v>
      </c>
      <c r="AL37" s="319">
        <v>0</v>
      </c>
      <c r="AM37" s="319">
        <v>0</v>
      </c>
      <c r="AN37" s="319">
        <v>0</v>
      </c>
      <c r="AO37" s="319">
        <v>0</v>
      </c>
      <c r="AP37" s="319">
        <v>0</v>
      </c>
      <c r="AQ37" s="319">
        <v>0</v>
      </c>
      <c r="AR37" s="319">
        <v>0</v>
      </c>
      <c r="AS37" s="319">
        <v>0</v>
      </c>
      <c r="AT37" s="319">
        <v>0</v>
      </c>
      <c r="AU37" s="319">
        <v>0</v>
      </c>
      <c r="AV37" s="319">
        <v>0</v>
      </c>
      <c r="AW37" s="319">
        <v>0</v>
      </c>
      <c r="AX37" s="319">
        <v>0</v>
      </c>
      <c r="AY37" s="319">
        <v>0</v>
      </c>
      <c r="AZ37" s="319">
        <v>0</v>
      </c>
      <c r="BA37" s="319">
        <v>0</v>
      </c>
      <c r="BB37" s="319">
        <v>0</v>
      </c>
      <c r="BC37" s="319">
        <v>0</v>
      </c>
      <c r="BD37" s="319">
        <v>0</v>
      </c>
      <c r="BE37" s="319">
        <v>0</v>
      </c>
      <c r="BF37" s="319">
        <v>0</v>
      </c>
      <c r="BG37" s="319">
        <v>0</v>
      </c>
      <c r="BH37" s="319">
        <v>0</v>
      </c>
      <c r="BI37" s="319">
        <v>0</v>
      </c>
      <c r="BJ37" s="354">
        <v>0</v>
      </c>
      <c r="BK37" s="354">
        <v>0.03</v>
      </c>
    </row>
    <row r="38" spans="1:63" s="281" customFormat="1" ht="20.100000000000001" customHeight="1" x14ac:dyDescent="0.2">
      <c r="A38" s="378"/>
      <c r="B38" s="355" t="s">
        <v>664</v>
      </c>
      <c r="C38" s="356" t="s">
        <v>115</v>
      </c>
      <c r="D38" s="202">
        <v>0</v>
      </c>
      <c r="E38" s="319">
        <v>0</v>
      </c>
      <c r="F38" s="320">
        <v>0</v>
      </c>
      <c r="G38" s="319">
        <v>0</v>
      </c>
      <c r="H38" s="319">
        <v>0</v>
      </c>
      <c r="I38" s="319">
        <v>0</v>
      </c>
      <c r="J38" s="319">
        <v>0</v>
      </c>
      <c r="K38" s="319">
        <v>0</v>
      </c>
      <c r="L38" s="319">
        <v>0</v>
      </c>
      <c r="M38" s="319">
        <v>0</v>
      </c>
      <c r="N38" s="319">
        <v>0</v>
      </c>
      <c r="O38" s="319">
        <v>0</v>
      </c>
      <c r="P38" s="319">
        <v>0</v>
      </c>
      <c r="Q38" s="319">
        <v>0</v>
      </c>
      <c r="R38" s="202">
        <v>0</v>
      </c>
      <c r="S38" s="319">
        <v>0</v>
      </c>
      <c r="T38" s="319">
        <v>0</v>
      </c>
      <c r="U38" s="319">
        <v>0</v>
      </c>
      <c r="V38" s="319">
        <v>0</v>
      </c>
      <c r="W38" s="319">
        <v>0</v>
      </c>
      <c r="X38" s="319">
        <v>0</v>
      </c>
      <c r="Y38" s="319">
        <v>0</v>
      </c>
      <c r="Z38" s="319">
        <v>0</v>
      </c>
      <c r="AA38" s="319">
        <v>0</v>
      </c>
      <c r="AB38" s="202">
        <v>0</v>
      </c>
      <c r="AC38" s="319">
        <v>0</v>
      </c>
      <c r="AD38" s="319">
        <v>0</v>
      </c>
      <c r="AE38" s="319">
        <v>0</v>
      </c>
      <c r="AF38" s="319">
        <v>0</v>
      </c>
      <c r="AG38" s="319">
        <v>0</v>
      </c>
      <c r="AH38" s="319">
        <v>0</v>
      </c>
      <c r="AI38" s="319">
        <v>0</v>
      </c>
      <c r="AJ38" s="319">
        <v>0</v>
      </c>
      <c r="AK38" s="319">
        <v>0</v>
      </c>
      <c r="AL38" s="319">
        <v>0</v>
      </c>
      <c r="AM38" s="319">
        <v>0</v>
      </c>
      <c r="AN38" s="319">
        <v>0</v>
      </c>
      <c r="AO38" s="319">
        <v>0</v>
      </c>
      <c r="AP38" s="319">
        <v>0</v>
      </c>
      <c r="AQ38" s="319">
        <v>0</v>
      </c>
      <c r="AR38" s="319">
        <v>0</v>
      </c>
      <c r="AS38" s="319">
        <v>0</v>
      </c>
      <c r="AT38" s="319">
        <v>0</v>
      </c>
      <c r="AU38" s="319">
        <v>0</v>
      </c>
      <c r="AV38" s="319">
        <v>0</v>
      </c>
      <c r="AW38" s="319">
        <v>0</v>
      </c>
      <c r="AX38" s="319">
        <v>0</v>
      </c>
      <c r="AY38" s="319">
        <v>0</v>
      </c>
      <c r="AZ38" s="319">
        <v>0</v>
      </c>
      <c r="BA38" s="319">
        <v>0</v>
      </c>
      <c r="BB38" s="319">
        <v>0</v>
      </c>
      <c r="BC38" s="319">
        <v>0</v>
      </c>
      <c r="BD38" s="319">
        <v>0</v>
      </c>
      <c r="BE38" s="319">
        <v>0</v>
      </c>
      <c r="BF38" s="319">
        <v>0</v>
      </c>
      <c r="BG38" s="319">
        <v>0</v>
      </c>
      <c r="BH38" s="319">
        <v>0</v>
      </c>
      <c r="BI38" s="319">
        <v>0</v>
      </c>
      <c r="BJ38" s="354">
        <v>0</v>
      </c>
      <c r="BK38" s="354">
        <v>0</v>
      </c>
    </row>
    <row r="39" spans="1:63" ht="20.100000000000001" customHeight="1" x14ac:dyDescent="0.2">
      <c r="A39" s="377"/>
      <c r="B39" s="341" t="s">
        <v>665</v>
      </c>
      <c r="C39" s="340" t="s">
        <v>117</v>
      </c>
      <c r="D39" s="202">
        <v>1.28</v>
      </c>
      <c r="E39" s="202">
        <v>0.97</v>
      </c>
      <c r="F39" s="320">
        <v>0</v>
      </c>
      <c r="G39" s="202">
        <v>0</v>
      </c>
      <c r="H39" s="202">
        <v>0</v>
      </c>
      <c r="I39" s="202">
        <v>0</v>
      </c>
      <c r="J39" s="202">
        <v>0</v>
      </c>
      <c r="K39" s="202">
        <v>0</v>
      </c>
      <c r="L39" s="202">
        <v>0</v>
      </c>
      <c r="M39" s="202">
        <v>0</v>
      </c>
      <c r="N39" s="202">
        <v>0</v>
      </c>
      <c r="O39" s="202">
        <v>0</v>
      </c>
      <c r="P39" s="202">
        <v>0</v>
      </c>
      <c r="Q39" s="202">
        <v>0</v>
      </c>
      <c r="R39" s="202">
        <v>0.97</v>
      </c>
      <c r="S39" s="202">
        <v>0</v>
      </c>
      <c r="T39" s="202">
        <v>0</v>
      </c>
      <c r="U39" s="202">
        <v>0</v>
      </c>
      <c r="V39" s="202">
        <v>0</v>
      </c>
      <c r="W39" s="202">
        <v>0</v>
      </c>
      <c r="X39" s="202">
        <v>0</v>
      </c>
      <c r="Y39" s="202">
        <v>0</v>
      </c>
      <c r="Z39" s="202">
        <v>0</v>
      </c>
      <c r="AA39" s="202">
        <v>0</v>
      </c>
      <c r="AB39" s="202">
        <v>0.02</v>
      </c>
      <c r="AC39" s="319">
        <v>0.02</v>
      </c>
      <c r="AD39" s="319">
        <v>0</v>
      </c>
      <c r="AE39" s="319">
        <v>0</v>
      </c>
      <c r="AF39" s="319">
        <v>0</v>
      </c>
      <c r="AG39" s="319">
        <v>0</v>
      </c>
      <c r="AH39" s="319">
        <v>0</v>
      </c>
      <c r="AI39" s="319">
        <v>0</v>
      </c>
      <c r="AJ39" s="319">
        <v>0</v>
      </c>
      <c r="AK39" s="319">
        <v>0</v>
      </c>
      <c r="AL39" s="202">
        <v>0</v>
      </c>
      <c r="AM39" s="202">
        <v>0</v>
      </c>
      <c r="AN39" s="202">
        <v>0</v>
      </c>
      <c r="AO39" s="202">
        <v>0</v>
      </c>
      <c r="AP39" s="319">
        <v>0</v>
      </c>
      <c r="AQ39" s="319">
        <v>0</v>
      </c>
      <c r="AR39" s="319">
        <v>0</v>
      </c>
      <c r="AS39" s="202">
        <v>0</v>
      </c>
      <c r="AT39" s="202">
        <v>0</v>
      </c>
      <c r="AU39" s="202">
        <v>0</v>
      </c>
      <c r="AV39" s="202">
        <v>0</v>
      </c>
      <c r="AW39" s="202">
        <v>0</v>
      </c>
      <c r="AX39" s="202">
        <v>0.22</v>
      </c>
      <c r="AY39" s="202">
        <v>0</v>
      </c>
      <c r="AZ39" s="202">
        <v>0</v>
      </c>
      <c r="BA39" s="202">
        <v>0</v>
      </c>
      <c r="BB39" s="202">
        <v>0.73</v>
      </c>
      <c r="BC39" s="202">
        <v>0</v>
      </c>
      <c r="BD39" s="202">
        <v>0</v>
      </c>
      <c r="BE39" s="202">
        <v>0</v>
      </c>
      <c r="BF39" s="202">
        <v>0</v>
      </c>
      <c r="BG39" s="319">
        <v>0</v>
      </c>
      <c r="BH39" s="319">
        <v>0</v>
      </c>
      <c r="BI39" s="319">
        <v>0</v>
      </c>
      <c r="BJ39" s="321">
        <v>0.97</v>
      </c>
      <c r="BK39" s="321">
        <v>2.25</v>
      </c>
    </row>
    <row r="40" spans="1:63" ht="20.100000000000001" customHeight="1" x14ac:dyDescent="0.2">
      <c r="A40" s="375"/>
      <c r="B40" s="341" t="s">
        <v>1282</v>
      </c>
      <c r="C40" s="340" t="s">
        <v>119</v>
      </c>
      <c r="D40" s="202">
        <v>0</v>
      </c>
      <c r="E40" s="202">
        <v>0</v>
      </c>
      <c r="F40" s="320">
        <v>0</v>
      </c>
      <c r="G40" s="202">
        <v>0</v>
      </c>
      <c r="H40" s="202">
        <v>0</v>
      </c>
      <c r="I40" s="202">
        <v>0</v>
      </c>
      <c r="J40" s="202">
        <v>0</v>
      </c>
      <c r="K40" s="202">
        <v>0</v>
      </c>
      <c r="L40" s="202">
        <v>0</v>
      </c>
      <c r="M40" s="202">
        <v>0</v>
      </c>
      <c r="N40" s="202">
        <v>0</v>
      </c>
      <c r="O40" s="202">
        <v>0</v>
      </c>
      <c r="P40" s="202">
        <v>0</v>
      </c>
      <c r="Q40" s="202">
        <v>0</v>
      </c>
      <c r="R40" s="202">
        <v>0</v>
      </c>
      <c r="S40" s="202">
        <v>0</v>
      </c>
      <c r="T40" s="202">
        <v>0</v>
      </c>
      <c r="U40" s="202">
        <v>0</v>
      </c>
      <c r="V40" s="202">
        <v>0</v>
      </c>
      <c r="W40" s="202">
        <v>0</v>
      </c>
      <c r="X40" s="202">
        <v>0</v>
      </c>
      <c r="Y40" s="202">
        <v>0</v>
      </c>
      <c r="Z40" s="202">
        <v>0</v>
      </c>
      <c r="AA40" s="202">
        <v>0</v>
      </c>
      <c r="AB40" s="202">
        <v>0</v>
      </c>
      <c r="AC40" s="319">
        <v>0</v>
      </c>
      <c r="AD40" s="319">
        <v>0</v>
      </c>
      <c r="AE40" s="319">
        <v>0</v>
      </c>
      <c r="AF40" s="319">
        <v>0</v>
      </c>
      <c r="AG40" s="319">
        <v>0</v>
      </c>
      <c r="AH40" s="319">
        <v>0</v>
      </c>
      <c r="AI40" s="319">
        <v>0</v>
      </c>
      <c r="AJ40" s="319">
        <v>0</v>
      </c>
      <c r="AK40" s="319">
        <v>0</v>
      </c>
      <c r="AL40" s="202">
        <v>0</v>
      </c>
      <c r="AM40" s="202">
        <v>0</v>
      </c>
      <c r="AN40" s="202">
        <v>0</v>
      </c>
      <c r="AO40" s="202">
        <v>0</v>
      </c>
      <c r="AP40" s="319">
        <v>0</v>
      </c>
      <c r="AQ40" s="319">
        <v>0</v>
      </c>
      <c r="AR40" s="319">
        <v>0</v>
      </c>
      <c r="AS40" s="202">
        <v>0</v>
      </c>
      <c r="AT40" s="202">
        <v>0</v>
      </c>
      <c r="AU40" s="202">
        <v>0</v>
      </c>
      <c r="AV40" s="202">
        <v>0</v>
      </c>
      <c r="AW40" s="202">
        <v>0</v>
      </c>
      <c r="AX40" s="202">
        <v>0</v>
      </c>
      <c r="AY40" s="202">
        <v>0</v>
      </c>
      <c r="AZ40" s="202">
        <v>0</v>
      </c>
      <c r="BA40" s="202">
        <v>0</v>
      </c>
      <c r="BB40" s="202">
        <v>0</v>
      </c>
      <c r="BC40" s="202">
        <v>0</v>
      </c>
      <c r="BD40" s="202">
        <v>0</v>
      </c>
      <c r="BE40" s="202">
        <v>0</v>
      </c>
      <c r="BF40" s="202">
        <v>0</v>
      </c>
      <c r="BG40" s="319">
        <v>0</v>
      </c>
      <c r="BH40" s="319">
        <v>0</v>
      </c>
      <c r="BI40" s="319">
        <v>0</v>
      </c>
      <c r="BJ40" s="321">
        <v>0</v>
      </c>
      <c r="BK40" s="321">
        <v>0</v>
      </c>
    </row>
    <row r="41" spans="1:63" ht="20.100000000000001" customHeight="1" x14ac:dyDescent="0.2">
      <c r="A41" s="375"/>
      <c r="B41" s="341" t="s">
        <v>1283</v>
      </c>
      <c r="C41" s="340" t="s">
        <v>121</v>
      </c>
      <c r="D41" s="202">
        <v>4.8</v>
      </c>
      <c r="E41" s="202">
        <v>6.9999999999999993E-2</v>
      </c>
      <c r="F41" s="320">
        <v>0.06</v>
      </c>
      <c r="G41" s="202">
        <v>0</v>
      </c>
      <c r="H41" s="202">
        <v>0</v>
      </c>
      <c r="I41" s="202">
        <v>0</v>
      </c>
      <c r="J41" s="202">
        <v>0.06</v>
      </c>
      <c r="K41" s="202">
        <v>0</v>
      </c>
      <c r="L41" s="202">
        <v>0</v>
      </c>
      <c r="M41" s="202">
        <v>0</v>
      </c>
      <c r="N41" s="202">
        <v>0</v>
      </c>
      <c r="O41" s="202">
        <v>0</v>
      </c>
      <c r="P41" s="202">
        <v>0</v>
      </c>
      <c r="Q41" s="202">
        <v>0</v>
      </c>
      <c r="R41" s="202">
        <v>0.01</v>
      </c>
      <c r="S41" s="202">
        <v>0</v>
      </c>
      <c r="T41" s="202">
        <v>0</v>
      </c>
      <c r="U41" s="202">
        <v>0</v>
      </c>
      <c r="V41" s="202">
        <v>0</v>
      </c>
      <c r="W41" s="202">
        <v>0</v>
      </c>
      <c r="X41" s="202">
        <v>0</v>
      </c>
      <c r="Y41" s="202">
        <v>0</v>
      </c>
      <c r="Z41" s="202">
        <v>0</v>
      </c>
      <c r="AA41" s="202">
        <v>0</v>
      </c>
      <c r="AB41" s="202">
        <v>0.01</v>
      </c>
      <c r="AC41" s="319">
        <v>0</v>
      </c>
      <c r="AD41" s="319">
        <v>0</v>
      </c>
      <c r="AE41" s="319">
        <v>0</v>
      </c>
      <c r="AF41" s="319">
        <v>0</v>
      </c>
      <c r="AG41" s="319">
        <v>0</v>
      </c>
      <c r="AH41" s="319">
        <v>0</v>
      </c>
      <c r="AI41" s="319">
        <v>0.01</v>
      </c>
      <c r="AJ41" s="319">
        <v>0</v>
      </c>
      <c r="AK41" s="319">
        <v>0</v>
      </c>
      <c r="AL41" s="202">
        <v>0</v>
      </c>
      <c r="AM41" s="202">
        <v>0</v>
      </c>
      <c r="AN41" s="202">
        <v>0</v>
      </c>
      <c r="AO41" s="202">
        <v>0</v>
      </c>
      <c r="AP41" s="319">
        <v>0</v>
      </c>
      <c r="AQ41" s="319">
        <v>0</v>
      </c>
      <c r="AR41" s="319">
        <v>0</v>
      </c>
      <c r="AS41" s="202">
        <v>0</v>
      </c>
      <c r="AT41" s="202">
        <v>0</v>
      </c>
      <c r="AU41" s="202">
        <v>0</v>
      </c>
      <c r="AV41" s="202">
        <v>0</v>
      </c>
      <c r="AW41" s="202">
        <v>0</v>
      </c>
      <c r="AX41" s="202">
        <v>0</v>
      </c>
      <c r="AY41" s="202">
        <v>0</v>
      </c>
      <c r="AZ41" s="202">
        <v>0</v>
      </c>
      <c r="BA41" s="202">
        <v>0</v>
      </c>
      <c r="BB41" s="202">
        <v>0</v>
      </c>
      <c r="BC41" s="202">
        <v>0</v>
      </c>
      <c r="BD41" s="202">
        <v>0</v>
      </c>
      <c r="BE41" s="202">
        <v>0</v>
      </c>
      <c r="BF41" s="202">
        <v>0</v>
      </c>
      <c r="BG41" s="319">
        <v>0</v>
      </c>
      <c r="BH41" s="319">
        <v>0</v>
      </c>
      <c r="BI41" s="319">
        <v>0</v>
      </c>
      <c r="BJ41" s="321">
        <v>-2.0000000000000004E-2</v>
      </c>
      <c r="BK41" s="321">
        <v>4.78</v>
      </c>
    </row>
    <row r="42" spans="1:63" ht="26.25" customHeight="1" x14ac:dyDescent="0.2">
      <c r="A42" s="375"/>
      <c r="B42" s="341" t="s">
        <v>1284</v>
      </c>
      <c r="C42" s="340" t="s">
        <v>123</v>
      </c>
      <c r="D42" s="202">
        <v>8.11</v>
      </c>
      <c r="E42" s="202">
        <v>0</v>
      </c>
      <c r="F42" s="320">
        <v>0</v>
      </c>
      <c r="G42" s="202">
        <v>0</v>
      </c>
      <c r="H42" s="202">
        <v>0</v>
      </c>
      <c r="I42" s="202">
        <v>0</v>
      </c>
      <c r="J42" s="202">
        <v>0</v>
      </c>
      <c r="K42" s="202">
        <v>0</v>
      </c>
      <c r="L42" s="202">
        <v>0</v>
      </c>
      <c r="M42" s="202">
        <v>0</v>
      </c>
      <c r="N42" s="202">
        <v>0</v>
      </c>
      <c r="O42" s="202">
        <v>0</v>
      </c>
      <c r="P42" s="202">
        <v>0</v>
      </c>
      <c r="Q42" s="202">
        <v>0</v>
      </c>
      <c r="R42" s="202">
        <v>0</v>
      </c>
      <c r="S42" s="202">
        <v>0</v>
      </c>
      <c r="T42" s="202">
        <v>0</v>
      </c>
      <c r="U42" s="202">
        <v>0</v>
      </c>
      <c r="V42" s="202">
        <v>0</v>
      </c>
      <c r="W42" s="202">
        <v>0</v>
      </c>
      <c r="X42" s="202">
        <v>0</v>
      </c>
      <c r="Y42" s="202">
        <v>0</v>
      </c>
      <c r="Z42" s="202">
        <v>0</v>
      </c>
      <c r="AA42" s="202">
        <v>0</v>
      </c>
      <c r="AB42" s="202">
        <v>0</v>
      </c>
      <c r="AC42" s="319">
        <v>0</v>
      </c>
      <c r="AD42" s="319">
        <v>0</v>
      </c>
      <c r="AE42" s="319">
        <v>0</v>
      </c>
      <c r="AF42" s="319">
        <v>0</v>
      </c>
      <c r="AG42" s="319">
        <v>0</v>
      </c>
      <c r="AH42" s="319">
        <v>0</v>
      </c>
      <c r="AI42" s="319">
        <v>0</v>
      </c>
      <c r="AJ42" s="319">
        <v>0</v>
      </c>
      <c r="AK42" s="319">
        <v>0</v>
      </c>
      <c r="AL42" s="202">
        <v>0</v>
      </c>
      <c r="AM42" s="202">
        <v>0</v>
      </c>
      <c r="AN42" s="202">
        <v>0</v>
      </c>
      <c r="AO42" s="202">
        <v>0</v>
      </c>
      <c r="AP42" s="319">
        <v>0</v>
      </c>
      <c r="AQ42" s="319">
        <v>0</v>
      </c>
      <c r="AR42" s="319">
        <v>0</v>
      </c>
      <c r="AS42" s="202">
        <v>0</v>
      </c>
      <c r="AT42" s="202">
        <v>0</v>
      </c>
      <c r="AU42" s="202">
        <v>0</v>
      </c>
      <c r="AV42" s="202">
        <v>0</v>
      </c>
      <c r="AW42" s="202">
        <v>0</v>
      </c>
      <c r="AX42" s="202">
        <v>0</v>
      </c>
      <c r="AY42" s="202">
        <v>0</v>
      </c>
      <c r="AZ42" s="202">
        <v>0</v>
      </c>
      <c r="BA42" s="202">
        <v>0</v>
      </c>
      <c r="BB42" s="202">
        <v>0</v>
      </c>
      <c r="BC42" s="202">
        <v>0</v>
      </c>
      <c r="BD42" s="202">
        <v>0</v>
      </c>
      <c r="BE42" s="202">
        <v>0</v>
      </c>
      <c r="BF42" s="202">
        <v>0</v>
      </c>
      <c r="BG42" s="319">
        <v>0</v>
      </c>
      <c r="BH42" s="319">
        <v>0</v>
      </c>
      <c r="BI42" s="319">
        <v>0</v>
      </c>
      <c r="BJ42" s="321">
        <v>-0.38</v>
      </c>
      <c r="BK42" s="321">
        <v>7.73</v>
      </c>
    </row>
    <row r="43" spans="1:63" s="281" customFormat="1" ht="20.100000000000001" customHeight="1" x14ac:dyDescent="0.2">
      <c r="A43" s="378"/>
      <c r="B43" s="352" t="s">
        <v>1267</v>
      </c>
      <c r="C43" s="353" t="s">
        <v>125</v>
      </c>
      <c r="D43" s="202">
        <v>0</v>
      </c>
      <c r="E43" s="319">
        <v>0</v>
      </c>
      <c r="F43" s="320">
        <v>0</v>
      </c>
      <c r="G43" s="319">
        <v>0</v>
      </c>
      <c r="H43" s="319">
        <v>0</v>
      </c>
      <c r="I43" s="319">
        <v>0</v>
      </c>
      <c r="J43" s="319">
        <v>0</v>
      </c>
      <c r="K43" s="319">
        <v>0</v>
      </c>
      <c r="L43" s="319">
        <v>0</v>
      </c>
      <c r="M43" s="319">
        <v>0</v>
      </c>
      <c r="N43" s="319">
        <v>0</v>
      </c>
      <c r="O43" s="319">
        <v>0</v>
      </c>
      <c r="P43" s="319">
        <v>0</v>
      </c>
      <c r="Q43" s="319">
        <v>0</v>
      </c>
      <c r="R43" s="202">
        <v>0</v>
      </c>
      <c r="S43" s="319">
        <v>0</v>
      </c>
      <c r="T43" s="319">
        <v>0</v>
      </c>
      <c r="U43" s="319">
        <v>0</v>
      </c>
      <c r="V43" s="319">
        <v>0</v>
      </c>
      <c r="W43" s="319">
        <v>0</v>
      </c>
      <c r="X43" s="319">
        <v>0</v>
      </c>
      <c r="Y43" s="319">
        <v>0</v>
      </c>
      <c r="Z43" s="319">
        <v>0</v>
      </c>
      <c r="AA43" s="319">
        <v>0</v>
      </c>
      <c r="AB43" s="202">
        <v>0</v>
      </c>
      <c r="AC43" s="319">
        <v>0</v>
      </c>
      <c r="AD43" s="319">
        <v>0</v>
      </c>
      <c r="AE43" s="319">
        <v>0</v>
      </c>
      <c r="AF43" s="319">
        <v>0</v>
      </c>
      <c r="AG43" s="319">
        <v>0</v>
      </c>
      <c r="AH43" s="319">
        <v>0</v>
      </c>
      <c r="AI43" s="319">
        <v>0</v>
      </c>
      <c r="AJ43" s="319">
        <v>0</v>
      </c>
      <c r="AK43" s="319">
        <v>0</v>
      </c>
      <c r="AL43" s="319">
        <v>0</v>
      </c>
      <c r="AM43" s="319">
        <v>0</v>
      </c>
      <c r="AN43" s="319">
        <v>0</v>
      </c>
      <c r="AO43" s="319">
        <v>0</v>
      </c>
      <c r="AP43" s="319">
        <v>0</v>
      </c>
      <c r="AQ43" s="319">
        <v>0</v>
      </c>
      <c r="AR43" s="319">
        <v>0</v>
      </c>
      <c r="AS43" s="319">
        <v>0</v>
      </c>
      <c r="AT43" s="319">
        <v>0</v>
      </c>
      <c r="AU43" s="319">
        <v>0</v>
      </c>
      <c r="AV43" s="319">
        <v>0</v>
      </c>
      <c r="AW43" s="319">
        <v>0</v>
      </c>
      <c r="AX43" s="319">
        <v>0</v>
      </c>
      <c r="AY43" s="319">
        <v>0</v>
      </c>
      <c r="AZ43" s="319">
        <v>0</v>
      </c>
      <c r="BA43" s="319">
        <v>0</v>
      </c>
      <c r="BB43" s="319">
        <v>0</v>
      </c>
      <c r="BC43" s="319">
        <v>0</v>
      </c>
      <c r="BD43" s="319">
        <v>0</v>
      </c>
      <c r="BE43" s="319">
        <v>0</v>
      </c>
      <c r="BF43" s="319">
        <v>0</v>
      </c>
      <c r="BG43" s="319">
        <v>0</v>
      </c>
      <c r="BH43" s="319">
        <v>0</v>
      </c>
      <c r="BI43" s="319">
        <v>0</v>
      </c>
      <c r="BJ43" s="354">
        <v>0</v>
      </c>
      <c r="BK43" s="354">
        <v>0</v>
      </c>
    </row>
    <row r="44" spans="1:63" s="281" customFormat="1" ht="20.100000000000001" customHeight="1" x14ac:dyDescent="0.2">
      <c r="A44" s="378"/>
      <c r="B44" s="352" t="s">
        <v>1268</v>
      </c>
      <c r="C44" s="353" t="s">
        <v>127</v>
      </c>
      <c r="D44" s="202">
        <v>0.75</v>
      </c>
      <c r="E44" s="319">
        <v>0</v>
      </c>
      <c r="F44" s="320">
        <v>0</v>
      </c>
      <c r="G44" s="319">
        <v>0</v>
      </c>
      <c r="H44" s="319">
        <v>0</v>
      </c>
      <c r="I44" s="319">
        <v>0</v>
      </c>
      <c r="J44" s="319">
        <v>0</v>
      </c>
      <c r="K44" s="319">
        <v>0</v>
      </c>
      <c r="L44" s="319">
        <v>0</v>
      </c>
      <c r="M44" s="319">
        <v>0</v>
      </c>
      <c r="N44" s="319">
        <v>0</v>
      </c>
      <c r="O44" s="319">
        <v>0</v>
      </c>
      <c r="P44" s="319">
        <v>0</v>
      </c>
      <c r="Q44" s="319">
        <v>0</v>
      </c>
      <c r="R44" s="202">
        <v>0</v>
      </c>
      <c r="S44" s="319">
        <v>0</v>
      </c>
      <c r="T44" s="319">
        <v>0</v>
      </c>
      <c r="U44" s="319">
        <v>0</v>
      </c>
      <c r="V44" s="319">
        <v>0</v>
      </c>
      <c r="W44" s="319">
        <v>0</v>
      </c>
      <c r="X44" s="319">
        <v>0</v>
      </c>
      <c r="Y44" s="319">
        <v>0</v>
      </c>
      <c r="Z44" s="319">
        <v>0</v>
      </c>
      <c r="AA44" s="319">
        <v>0</v>
      </c>
      <c r="AB44" s="202">
        <v>0</v>
      </c>
      <c r="AC44" s="319">
        <v>0</v>
      </c>
      <c r="AD44" s="319">
        <v>0</v>
      </c>
      <c r="AE44" s="319">
        <v>0</v>
      </c>
      <c r="AF44" s="319">
        <v>0</v>
      </c>
      <c r="AG44" s="319">
        <v>0</v>
      </c>
      <c r="AH44" s="319">
        <v>0</v>
      </c>
      <c r="AI44" s="319">
        <v>0</v>
      </c>
      <c r="AJ44" s="319">
        <v>0</v>
      </c>
      <c r="AK44" s="319">
        <v>0</v>
      </c>
      <c r="AL44" s="319">
        <v>0</v>
      </c>
      <c r="AM44" s="319">
        <v>0</v>
      </c>
      <c r="AN44" s="319">
        <v>0</v>
      </c>
      <c r="AO44" s="319">
        <v>0</v>
      </c>
      <c r="AP44" s="319">
        <v>0</v>
      </c>
      <c r="AQ44" s="319">
        <v>0</v>
      </c>
      <c r="AR44" s="319">
        <v>0</v>
      </c>
      <c r="AS44" s="319">
        <v>0</v>
      </c>
      <c r="AT44" s="319">
        <v>0</v>
      </c>
      <c r="AU44" s="319">
        <v>0</v>
      </c>
      <c r="AV44" s="319">
        <v>0</v>
      </c>
      <c r="AW44" s="319">
        <v>0</v>
      </c>
      <c r="AX44" s="319">
        <v>0</v>
      </c>
      <c r="AY44" s="319">
        <v>0</v>
      </c>
      <c r="AZ44" s="319">
        <v>0</v>
      </c>
      <c r="BA44" s="319">
        <v>0</v>
      </c>
      <c r="BB44" s="319">
        <v>0</v>
      </c>
      <c r="BC44" s="319">
        <v>0</v>
      </c>
      <c r="BD44" s="319">
        <v>0</v>
      </c>
      <c r="BE44" s="319">
        <v>0</v>
      </c>
      <c r="BF44" s="319">
        <v>0</v>
      </c>
      <c r="BG44" s="319">
        <v>0</v>
      </c>
      <c r="BH44" s="319">
        <v>0</v>
      </c>
      <c r="BI44" s="319">
        <v>0</v>
      </c>
      <c r="BJ44" s="354">
        <v>0</v>
      </c>
      <c r="BK44" s="354">
        <v>0.75</v>
      </c>
    </row>
    <row r="45" spans="1:63" s="281" customFormat="1" ht="20.100000000000001" customHeight="1" x14ac:dyDescent="0.2">
      <c r="A45" s="378"/>
      <c r="B45" s="352" t="s">
        <v>173</v>
      </c>
      <c r="C45" s="353" t="s">
        <v>129</v>
      </c>
      <c r="D45" s="202">
        <v>0.17</v>
      </c>
      <c r="E45" s="319">
        <v>0</v>
      </c>
      <c r="F45" s="320">
        <v>0</v>
      </c>
      <c r="G45" s="319">
        <v>0</v>
      </c>
      <c r="H45" s="319">
        <v>0</v>
      </c>
      <c r="I45" s="319">
        <v>0</v>
      </c>
      <c r="J45" s="319">
        <v>0</v>
      </c>
      <c r="K45" s="319">
        <v>0</v>
      </c>
      <c r="L45" s="319">
        <v>0</v>
      </c>
      <c r="M45" s="319">
        <v>0</v>
      </c>
      <c r="N45" s="319">
        <v>0</v>
      </c>
      <c r="O45" s="319">
        <v>0</v>
      </c>
      <c r="P45" s="319">
        <v>0</v>
      </c>
      <c r="Q45" s="319">
        <v>0</v>
      </c>
      <c r="R45" s="202">
        <v>0</v>
      </c>
      <c r="S45" s="319">
        <v>0</v>
      </c>
      <c r="T45" s="319">
        <v>0</v>
      </c>
      <c r="U45" s="319">
        <v>0</v>
      </c>
      <c r="V45" s="319">
        <v>0</v>
      </c>
      <c r="W45" s="319">
        <v>0</v>
      </c>
      <c r="X45" s="319">
        <v>0</v>
      </c>
      <c r="Y45" s="319">
        <v>0</v>
      </c>
      <c r="Z45" s="319">
        <v>0</v>
      </c>
      <c r="AA45" s="319">
        <v>0</v>
      </c>
      <c r="AB45" s="202">
        <v>0</v>
      </c>
      <c r="AC45" s="319">
        <v>0</v>
      </c>
      <c r="AD45" s="319">
        <v>0</v>
      </c>
      <c r="AE45" s="319">
        <v>0</v>
      </c>
      <c r="AF45" s="319">
        <v>0</v>
      </c>
      <c r="AG45" s="319">
        <v>0</v>
      </c>
      <c r="AH45" s="319">
        <v>0</v>
      </c>
      <c r="AI45" s="319">
        <v>0</v>
      </c>
      <c r="AJ45" s="319">
        <v>0</v>
      </c>
      <c r="AK45" s="319">
        <v>0</v>
      </c>
      <c r="AL45" s="319">
        <v>0</v>
      </c>
      <c r="AM45" s="319">
        <v>0</v>
      </c>
      <c r="AN45" s="319">
        <v>0</v>
      </c>
      <c r="AO45" s="319">
        <v>0</v>
      </c>
      <c r="AP45" s="319">
        <v>0</v>
      </c>
      <c r="AQ45" s="319">
        <v>0</v>
      </c>
      <c r="AR45" s="319">
        <v>0</v>
      </c>
      <c r="AS45" s="319">
        <v>0</v>
      </c>
      <c r="AT45" s="319">
        <v>0</v>
      </c>
      <c r="AU45" s="319">
        <v>0</v>
      </c>
      <c r="AV45" s="319">
        <v>0</v>
      </c>
      <c r="AW45" s="319">
        <v>0</v>
      </c>
      <c r="AX45" s="319">
        <v>0</v>
      </c>
      <c r="AY45" s="319">
        <v>0</v>
      </c>
      <c r="AZ45" s="319">
        <v>0</v>
      </c>
      <c r="BA45" s="319">
        <v>0</v>
      </c>
      <c r="BB45" s="319">
        <v>0</v>
      </c>
      <c r="BC45" s="319">
        <v>0</v>
      </c>
      <c r="BD45" s="319">
        <v>0</v>
      </c>
      <c r="BE45" s="319">
        <v>0</v>
      </c>
      <c r="BF45" s="319">
        <v>0</v>
      </c>
      <c r="BG45" s="319">
        <v>0</v>
      </c>
      <c r="BH45" s="319">
        <v>0</v>
      </c>
      <c r="BI45" s="319">
        <v>0</v>
      </c>
      <c r="BJ45" s="354">
        <v>0</v>
      </c>
      <c r="BK45" s="354">
        <v>0.17</v>
      </c>
    </row>
    <row r="46" spans="1:63" s="281" customFormat="1" ht="20.100000000000001" customHeight="1" x14ac:dyDescent="0.2">
      <c r="A46" s="378"/>
      <c r="B46" s="352" t="s">
        <v>174</v>
      </c>
      <c r="C46" s="353" t="s">
        <v>131</v>
      </c>
      <c r="D46" s="202">
        <v>0</v>
      </c>
      <c r="E46" s="319">
        <v>0</v>
      </c>
      <c r="F46" s="320">
        <v>0</v>
      </c>
      <c r="G46" s="319">
        <v>0</v>
      </c>
      <c r="H46" s="319">
        <v>0</v>
      </c>
      <c r="I46" s="319">
        <v>0</v>
      </c>
      <c r="J46" s="319">
        <v>0</v>
      </c>
      <c r="K46" s="319">
        <v>0</v>
      </c>
      <c r="L46" s="319">
        <v>0</v>
      </c>
      <c r="M46" s="319">
        <v>0</v>
      </c>
      <c r="N46" s="319">
        <v>0</v>
      </c>
      <c r="O46" s="319">
        <v>0</v>
      </c>
      <c r="P46" s="319">
        <v>0</v>
      </c>
      <c r="Q46" s="319">
        <v>0</v>
      </c>
      <c r="R46" s="202">
        <v>0</v>
      </c>
      <c r="S46" s="319">
        <v>0</v>
      </c>
      <c r="T46" s="319">
        <v>0</v>
      </c>
      <c r="U46" s="319">
        <v>0</v>
      </c>
      <c r="V46" s="319">
        <v>0</v>
      </c>
      <c r="W46" s="319">
        <v>0</v>
      </c>
      <c r="X46" s="319">
        <v>0</v>
      </c>
      <c r="Y46" s="319">
        <v>0</v>
      </c>
      <c r="Z46" s="319">
        <v>0</v>
      </c>
      <c r="AA46" s="319">
        <v>0</v>
      </c>
      <c r="AB46" s="202">
        <v>0</v>
      </c>
      <c r="AC46" s="319">
        <v>0</v>
      </c>
      <c r="AD46" s="319">
        <v>0</v>
      </c>
      <c r="AE46" s="319">
        <v>0</v>
      </c>
      <c r="AF46" s="319">
        <v>0</v>
      </c>
      <c r="AG46" s="319">
        <v>0</v>
      </c>
      <c r="AH46" s="319">
        <v>0</v>
      </c>
      <c r="AI46" s="319">
        <v>0</v>
      </c>
      <c r="AJ46" s="319">
        <v>0</v>
      </c>
      <c r="AK46" s="319">
        <v>0</v>
      </c>
      <c r="AL46" s="319">
        <v>0</v>
      </c>
      <c r="AM46" s="319">
        <v>0</v>
      </c>
      <c r="AN46" s="319">
        <v>0</v>
      </c>
      <c r="AO46" s="319">
        <v>0</v>
      </c>
      <c r="AP46" s="319">
        <v>0</v>
      </c>
      <c r="AQ46" s="319">
        <v>0</v>
      </c>
      <c r="AR46" s="319">
        <v>0</v>
      </c>
      <c r="AS46" s="319">
        <v>0</v>
      </c>
      <c r="AT46" s="319">
        <v>0</v>
      </c>
      <c r="AU46" s="319">
        <v>0</v>
      </c>
      <c r="AV46" s="319">
        <v>0</v>
      </c>
      <c r="AW46" s="319">
        <v>0</v>
      </c>
      <c r="AX46" s="319">
        <v>0</v>
      </c>
      <c r="AY46" s="319">
        <v>0</v>
      </c>
      <c r="AZ46" s="319">
        <v>0</v>
      </c>
      <c r="BA46" s="319">
        <v>0</v>
      </c>
      <c r="BB46" s="319">
        <v>0</v>
      </c>
      <c r="BC46" s="319">
        <v>0</v>
      </c>
      <c r="BD46" s="319">
        <v>0</v>
      </c>
      <c r="BE46" s="319">
        <v>0</v>
      </c>
      <c r="BF46" s="319">
        <v>0</v>
      </c>
      <c r="BG46" s="319">
        <v>0</v>
      </c>
      <c r="BH46" s="319">
        <v>0</v>
      </c>
      <c r="BI46" s="319">
        <v>0</v>
      </c>
      <c r="BJ46" s="354">
        <v>0</v>
      </c>
      <c r="BK46" s="354">
        <v>0</v>
      </c>
    </row>
    <row r="47" spans="1:63" ht="20.100000000000001" customHeight="1" x14ac:dyDescent="0.2">
      <c r="A47" s="375" t="s">
        <v>138</v>
      </c>
      <c r="B47" s="341" t="s">
        <v>133</v>
      </c>
      <c r="C47" s="340" t="s">
        <v>134</v>
      </c>
      <c r="D47" s="202">
        <v>0</v>
      </c>
      <c r="E47" s="202">
        <v>0</v>
      </c>
      <c r="F47" s="320">
        <v>0</v>
      </c>
      <c r="G47" s="202">
        <v>0</v>
      </c>
      <c r="H47" s="202">
        <v>0</v>
      </c>
      <c r="I47" s="202">
        <v>0</v>
      </c>
      <c r="J47" s="202">
        <v>0</v>
      </c>
      <c r="K47" s="202">
        <v>0</v>
      </c>
      <c r="L47" s="202">
        <v>0</v>
      </c>
      <c r="M47" s="202">
        <v>0</v>
      </c>
      <c r="N47" s="202">
        <v>0</v>
      </c>
      <c r="O47" s="202">
        <v>0</v>
      </c>
      <c r="P47" s="202">
        <v>0</v>
      </c>
      <c r="Q47" s="202">
        <v>0</v>
      </c>
      <c r="R47" s="202">
        <v>0</v>
      </c>
      <c r="S47" s="202">
        <v>0</v>
      </c>
      <c r="T47" s="202">
        <v>0</v>
      </c>
      <c r="U47" s="202">
        <v>0</v>
      </c>
      <c r="V47" s="202">
        <v>0</v>
      </c>
      <c r="W47" s="202">
        <v>0</v>
      </c>
      <c r="X47" s="202">
        <v>0</v>
      </c>
      <c r="Y47" s="202">
        <v>0</v>
      </c>
      <c r="Z47" s="202">
        <v>0</v>
      </c>
      <c r="AA47" s="202">
        <v>0</v>
      </c>
      <c r="AB47" s="202">
        <v>0</v>
      </c>
      <c r="AC47" s="319">
        <v>0</v>
      </c>
      <c r="AD47" s="319">
        <v>0</v>
      </c>
      <c r="AE47" s="319">
        <v>0</v>
      </c>
      <c r="AF47" s="319">
        <v>0</v>
      </c>
      <c r="AG47" s="319">
        <v>0</v>
      </c>
      <c r="AH47" s="319">
        <v>0</v>
      </c>
      <c r="AI47" s="319">
        <v>0</v>
      </c>
      <c r="AJ47" s="319">
        <v>0</v>
      </c>
      <c r="AK47" s="319">
        <v>0</v>
      </c>
      <c r="AL47" s="202">
        <v>0</v>
      </c>
      <c r="AM47" s="202">
        <v>0</v>
      </c>
      <c r="AN47" s="202">
        <v>0</v>
      </c>
      <c r="AO47" s="202">
        <v>0</v>
      </c>
      <c r="AP47" s="319">
        <v>0</v>
      </c>
      <c r="AQ47" s="319">
        <v>0</v>
      </c>
      <c r="AR47" s="319">
        <v>0</v>
      </c>
      <c r="AS47" s="202">
        <v>0</v>
      </c>
      <c r="AT47" s="202">
        <v>0</v>
      </c>
      <c r="AU47" s="202">
        <v>0</v>
      </c>
      <c r="AV47" s="202">
        <v>0</v>
      </c>
      <c r="AW47" s="202">
        <v>0</v>
      </c>
      <c r="AX47" s="202">
        <v>0</v>
      </c>
      <c r="AY47" s="202">
        <v>0</v>
      </c>
      <c r="AZ47" s="202">
        <v>0</v>
      </c>
      <c r="BA47" s="202">
        <v>0</v>
      </c>
      <c r="BB47" s="202">
        <v>0</v>
      </c>
      <c r="BC47" s="202">
        <v>0</v>
      </c>
      <c r="BD47" s="202">
        <v>0</v>
      </c>
      <c r="BE47" s="202">
        <v>0</v>
      </c>
      <c r="BF47" s="202">
        <v>0</v>
      </c>
      <c r="BG47" s="319">
        <v>0</v>
      </c>
      <c r="BH47" s="319">
        <v>0</v>
      </c>
      <c r="BI47" s="319">
        <v>0</v>
      </c>
      <c r="BJ47" s="321">
        <v>0</v>
      </c>
      <c r="BK47" s="321">
        <v>0</v>
      </c>
    </row>
    <row r="48" spans="1:63" ht="20.100000000000001" customHeight="1" x14ac:dyDescent="0.2">
      <c r="A48" s="375" t="s">
        <v>1285</v>
      </c>
      <c r="B48" s="341" t="s">
        <v>136</v>
      </c>
      <c r="C48" s="340" t="s">
        <v>137</v>
      </c>
      <c r="D48" s="202">
        <v>0.15</v>
      </c>
      <c r="E48" s="202">
        <v>0.09</v>
      </c>
      <c r="F48" s="320">
        <v>0.08</v>
      </c>
      <c r="G48" s="202">
        <v>0</v>
      </c>
      <c r="H48" s="202">
        <v>0</v>
      </c>
      <c r="I48" s="202">
        <v>0</v>
      </c>
      <c r="J48" s="202">
        <v>0.05</v>
      </c>
      <c r="K48" s="202">
        <v>0.03</v>
      </c>
      <c r="L48" s="202">
        <v>0</v>
      </c>
      <c r="M48" s="202">
        <v>0</v>
      </c>
      <c r="N48" s="202">
        <v>0</v>
      </c>
      <c r="O48" s="202">
        <v>0</v>
      </c>
      <c r="P48" s="202">
        <v>0</v>
      </c>
      <c r="Q48" s="202">
        <v>0</v>
      </c>
      <c r="R48" s="202">
        <v>0.01</v>
      </c>
      <c r="S48" s="202">
        <v>0</v>
      </c>
      <c r="T48" s="202">
        <v>0</v>
      </c>
      <c r="U48" s="202">
        <v>0</v>
      </c>
      <c r="V48" s="202">
        <v>0</v>
      </c>
      <c r="W48" s="202">
        <v>0</v>
      </c>
      <c r="X48" s="202">
        <v>0</v>
      </c>
      <c r="Y48" s="202">
        <v>0</v>
      </c>
      <c r="Z48" s="202">
        <v>0</v>
      </c>
      <c r="AA48" s="202">
        <v>0</v>
      </c>
      <c r="AB48" s="202">
        <v>0</v>
      </c>
      <c r="AC48" s="319">
        <v>0</v>
      </c>
      <c r="AD48" s="319">
        <v>0</v>
      </c>
      <c r="AE48" s="319">
        <v>0</v>
      </c>
      <c r="AF48" s="319">
        <v>0</v>
      </c>
      <c r="AG48" s="319">
        <v>0</v>
      </c>
      <c r="AH48" s="319">
        <v>0</v>
      </c>
      <c r="AI48" s="319">
        <v>0</v>
      </c>
      <c r="AJ48" s="319">
        <v>0</v>
      </c>
      <c r="AK48" s="319">
        <v>0</v>
      </c>
      <c r="AL48" s="202">
        <v>0</v>
      </c>
      <c r="AM48" s="202">
        <v>0</v>
      </c>
      <c r="AN48" s="202">
        <v>0</v>
      </c>
      <c r="AO48" s="202">
        <v>0</v>
      </c>
      <c r="AP48" s="319">
        <v>0</v>
      </c>
      <c r="AQ48" s="319">
        <v>0</v>
      </c>
      <c r="AR48" s="319">
        <v>0</v>
      </c>
      <c r="AS48" s="202">
        <v>0</v>
      </c>
      <c r="AT48" s="202">
        <v>0</v>
      </c>
      <c r="AU48" s="202">
        <v>0</v>
      </c>
      <c r="AV48" s="202">
        <v>0</v>
      </c>
      <c r="AW48" s="202">
        <v>0</v>
      </c>
      <c r="AX48" s="202">
        <v>0.01</v>
      </c>
      <c r="AY48" s="202">
        <v>0</v>
      </c>
      <c r="AZ48" s="202">
        <v>0</v>
      </c>
      <c r="BA48" s="202">
        <v>0</v>
      </c>
      <c r="BB48" s="202">
        <v>0</v>
      </c>
      <c r="BC48" s="202">
        <v>0</v>
      </c>
      <c r="BD48" s="202">
        <v>0</v>
      </c>
      <c r="BE48" s="202">
        <v>0</v>
      </c>
      <c r="BF48" s="202">
        <v>0</v>
      </c>
      <c r="BG48" s="319">
        <v>0</v>
      </c>
      <c r="BH48" s="319">
        <v>0</v>
      </c>
      <c r="BI48" s="319">
        <v>0</v>
      </c>
      <c r="BJ48" s="321">
        <v>0.08</v>
      </c>
      <c r="BK48" s="321">
        <v>0.23</v>
      </c>
    </row>
    <row r="49" spans="1:63" ht="20.100000000000001" customHeight="1" x14ac:dyDescent="0.2">
      <c r="A49" s="375" t="s">
        <v>1270</v>
      </c>
      <c r="B49" s="341" t="s">
        <v>139</v>
      </c>
      <c r="C49" s="340" t="s">
        <v>140</v>
      </c>
      <c r="D49" s="202">
        <v>1.99</v>
      </c>
      <c r="E49" s="202">
        <v>0</v>
      </c>
      <c r="F49" s="320">
        <v>0</v>
      </c>
      <c r="G49" s="202">
        <v>0</v>
      </c>
      <c r="H49" s="202">
        <v>0</v>
      </c>
      <c r="I49" s="202">
        <v>0</v>
      </c>
      <c r="J49" s="202">
        <v>0</v>
      </c>
      <c r="K49" s="202">
        <v>0</v>
      </c>
      <c r="L49" s="202">
        <v>0</v>
      </c>
      <c r="M49" s="202">
        <v>0</v>
      </c>
      <c r="N49" s="202">
        <v>0</v>
      </c>
      <c r="O49" s="202">
        <v>0</v>
      </c>
      <c r="P49" s="202">
        <v>0</v>
      </c>
      <c r="Q49" s="202">
        <v>0</v>
      </c>
      <c r="R49" s="202">
        <v>0</v>
      </c>
      <c r="S49" s="202">
        <v>0</v>
      </c>
      <c r="T49" s="202">
        <v>0</v>
      </c>
      <c r="U49" s="202">
        <v>0</v>
      </c>
      <c r="V49" s="202">
        <v>0</v>
      </c>
      <c r="W49" s="202">
        <v>0</v>
      </c>
      <c r="X49" s="202">
        <v>0</v>
      </c>
      <c r="Y49" s="202">
        <v>0</v>
      </c>
      <c r="Z49" s="202">
        <v>0</v>
      </c>
      <c r="AA49" s="202">
        <v>0</v>
      </c>
      <c r="AB49" s="202">
        <v>0</v>
      </c>
      <c r="AC49" s="319">
        <v>0</v>
      </c>
      <c r="AD49" s="319">
        <v>0</v>
      </c>
      <c r="AE49" s="319">
        <v>0</v>
      </c>
      <c r="AF49" s="319">
        <v>0</v>
      </c>
      <c r="AG49" s="319">
        <v>0</v>
      </c>
      <c r="AH49" s="319">
        <v>0</v>
      </c>
      <c r="AI49" s="319">
        <v>0</v>
      </c>
      <c r="AJ49" s="319">
        <v>0</v>
      </c>
      <c r="AK49" s="319">
        <v>0</v>
      </c>
      <c r="AL49" s="202">
        <v>0</v>
      </c>
      <c r="AM49" s="202">
        <v>0</v>
      </c>
      <c r="AN49" s="202">
        <v>0</v>
      </c>
      <c r="AO49" s="202">
        <v>0</v>
      </c>
      <c r="AP49" s="319">
        <v>0</v>
      </c>
      <c r="AQ49" s="319">
        <v>0</v>
      </c>
      <c r="AR49" s="319">
        <v>0</v>
      </c>
      <c r="AS49" s="202">
        <v>0</v>
      </c>
      <c r="AT49" s="202">
        <v>0</v>
      </c>
      <c r="AU49" s="202">
        <v>0</v>
      </c>
      <c r="AV49" s="202">
        <v>0</v>
      </c>
      <c r="AW49" s="202">
        <v>0</v>
      </c>
      <c r="AX49" s="202">
        <v>0</v>
      </c>
      <c r="AY49" s="202">
        <v>0</v>
      </c>
      <c r="AZ49" s="202">
        <v>0</v>
      </c>
      <c r="BA49" s="202">
        <v>0</v>
      </c>
      <c r="BB49" s="202">
        <v>0</v>
      </c>
      <c r="BC49" s="202">
        <v>0</v>
      </c>
      <c r="BD49" s="202">
        <v>0</v>
      </c>
      <c r="BE49" s="202">
        <v>0</v>
      </c>
      <c r="BF49" s="202">
        <v>0</v>
      </c>
      <c r="BG49" s="319">
        <v>0</v>
      </c>
      <c r="BH49" s="319">
        <v>0</v>
      </c>
      <c r="BI49" s="319">
        <v>0</v>
      </c>
      <c r="BJ49" s="321">
        <v>0</v>
      </c>
      <c r="BK49" s="321">
        <v>1.99</v>
      </c>
    </row>
    <row r="50" spans="1:63" ht="20.100000000000001" customHeight="1" x14ac:dyDescent="0.2">
      <c r="A50" s="375" t="s">
        <v>144</v>
      </c>
      <c r="B50" s="341" t="s">
        <v>142</v>
      </c>
      <c r="C50" s="340" t="s">
        <v>143</v>
      </c>
      <c r="D50" s="202">
        <v>0</v>
      </c>
      <c r="E50" s="202">
        <v>0</v>
      </c>
      <c r="F50" s="320">
        <v>0</v>
      </c>
      <c r="G50" s="202">
        <v>0</v>
      </c>
      <c r="H50" s="202">
        <v>0</v>
      </c>
      <c r="I50" s="202">
        <v>0</v>
      </c>
      <c r="J50" s="202">
        <v>0</v>
      </c>
      <c r="K50" s="202">
        <v>0</v>
      </c>
      <c r="L50" s="202">
        <v>0</v>
      </c>
      <c r="M50" s="202">
        <v>0</v>
      </c>
      <c r="N50" s="202">
        <v>0</v>
      </c>
      <c r="O50" s="202">
        <v>0</v>
      </c>
      <c r="P50" s="202">
        <v>0</v>
      </c>
      <c r="Q50" s="202">
        <v>0</v>
      </c>
      <c r="R50" s="202">
        <v>0</v>
      </c>
      <c r="S50" s="202">
        <v>0</v>
      </c>
      <c r="T50" s="202">
        <v>0</v>
      </c>
      <c r="U50" s="202">
        <v>0</v>
      </c>
      <c r="V50" s="202">
        <v>0</v>
      </c>
      <c r="W50" s="202">
        <v>0</v>
      </c>
      <c r="X50" s="202">
        <v>0</v>
      </c>
      <c r="Y50" s="202">
        <v>0</v>
      </c>
      <c r="Z50" s="202">
        <v>0</v>
      </c>
      <c r="AA50" s="202">
        <v>0</v>
      </c>
      <c r="AB50" s="202">
        <v>0</v>
      </c>
      <c r="AC50" s="319">
        <v>0</v>
      </c>
      <c r="AD50" s="319">
        <v>0</v>
      </c>
      <c r="AE50" s="319">
        <v>0</v>
      </c>
      <c r="AF50" s="319">
        <v>0</v>
      </c>
      <c r="AG50" s="319">
        <v>0</v>
      </c>
      <c r="AH50" s="319">
        <v>0</v>
      </c>
      <c r="AI50" s="319">
        <v>0</v>
      </c>
      <c r="AJ50" s="319">
        <v>0</v>
      </c>
      <c r="AK50" s="319">
        <v>0</v>
      </c>
      <c r="AL50" s="202">
        <v>0</v>
      </c>
      <c r="AM50" s="202">
        <v>0</v>
      </c>
      <c r="AN50" s="202">
        <v>0</v>
      </c>
      <c r="AO50" s="202">
        <v>0</v>
      </c>
      <c r="AP50" s="319">
        <v>0</v>
      </c>
      <c r="AQ50" s="319">
        <v>0</v>
      </c>
      <c r="AR50" s="319">
        <v>0</v>
      </c>
      <c r="AS50" s="202">
        <v>0</v>
      </c>
      <c r="AT50" s="202">
        <v>0</v>
      </c>
      <c r="AU50" s="202">
        <v>0</v>
      </c>
      <c r="AV50" s="202">
        <v>0</v>
      </c>
      <c r="AW50" s="202">
        <v>0</v>
      </c>
      <c r="AX50" s="202">
        <v>0</v>
      </c>
      <c r="AY50" s="202">
        <v>0</v>
      </c>
      <c r="AZ50" s="202">
        <v>0</v>
      </c>
      <c r="BA50" s="202">
        <v>0</v>
      </c>
      <c r="BB50" s="202">
        <v>0</v>
      </c>
      <c r="BC50" s="202">
        <v>0</v>
      </c>
      <c r="BD50" s="202">
        <v>0</v>
      </c>
      <c r="BE50" s="202">
        <v>0</v>
      </c>
      <c r="BF50" s="202">
        <v>0</v>
      </c>
      <c r="BG50" s="319">
        <v>0</v>
      </c>
      <c r="BH50" s="319">
        <v>0</v>
      </c>
      <c r="BI50" s="319">
        <v>0</v>
      </c>
      <c r="BJ50" s="321">
        <v>0</v>
      </c>
      <c r="BK50" s="321">
        <v>0</v>
      </c>
    </row>
    <row r="51" spans="1:63" ht="20.100000000000001" customHeight="1" x14ac:dyDescent="0.2">
      <c r="A51" s="375" t="s">
        <v>147</v>
      </c>
      <c r="B51" s="341" t="s">
        <v>145</v>
      </c>
      <c r="C51" s="340" t="s">
        <v>146</v>
      </c>
      <c r="D51" s="202">
        <v>84.4</v>
      </c>
      <c r="E51" s="202">
        <v>30.700000000000003</v>
      </c>
      <c r="F51" s="320">
        <v>22.150000000000002</v>
      </c>
      <c r="G51" s="202">
        <v>4.16</v>
      </c>
      <c r="H51" s="202">
        <v>0</v>
      </c>
      <c r="I51" s="202">
        <v>4.16</v>
      </c>
      <c r="J51" s="202">
        <v>10.71</v>
      </c>
      <c r="K51" s="202">
        <v>2.02</v>
      </c>
      <c r="L51" s="202">
        <v>0</v>
      </c>
      <c r="M51" s="202">
        <v>0</v>
      </c>
      <c r="N51" s="202">
        <v>0</v>
      </c>
      <c r="O51" s="202">
        <v>5.2600000000000007</v>
      </c>
      <c r="P51" s="202">
        <v>0</v>
      </c>
      <c r="Q51" s="202">
        <v>0</v>
      </c>
      <c r="R51" s="202">
        <v>8.5499999999999989</v>
      </c>
      <c r="S51" s="202">
        <v>0</v>
      </c>
      <c r="T51" s="202">
        <v>0</v>
      </c>
      <c r="U51" s="202">
        <v>0</v>
      </c>
      <c r="V51" s="202">
        <v>0</v>
      </c>
      <c r="W51" s="202">
        <v>0</v>
      </c>
      <c r="X51" s="202">
        <v>0</v>
      </c>
      <c r="Y51" s="202">
        <v>0</v>
      </c>
      <c r="Z51" s="202">
        <v>0</v>
      </c>
      <c r="AA51" s="202">
        <v>0</v>
      </c>
      <c r="AB51" s="202">
        <v>0.7400000000000001</v>
      </c>
      <c r="AC51" s="319">
        <v>0.30000000000000004</v>
      </c>
      <c r="AD51" s="319">
        <v>0.4</v>
      </c>
      <c r="AE51" s="319">
        <v>0</v>
      </c>
      <c r="AF51" s="319">
        <v>0</v>
      </c>
      <c r="AG51" s="319">
        <v>0</v>
      </c>
      <c r="AH51" s="319">
        <v>0</v>
      </c>
      <c r="AI51" s="319">
        <v>0.04</v>
      </c>
      <c r="AJ51" s="319">
        <v>0</v>
      </c>
      <c r="AK51" s="319">
        <v>0</v>
      </c>
      <c r="AL51" s="202">
        <v>0</v>
      </c>
      <c r="AM51" s="202">
        <v>0</v>
      </c>
      <c r="AN51" s="202">
        <v>0</v>
      </c>
      <c r="AO51" s="202">
        <v>0</v>
      </c>
      <c r="AP51" s="319">
        <v>0</v>
      </c>
      <c r="AQ51" s="319">
        <v>0</v>
      </c>
      <c r="AR51" s="319">
        <v>0</v>
      </c>
      <c r="AS51" s="202">
        <v>0</v>
      </c>
      <c r="AT51" s="202">
        <v>0</v>
      </c>
      <c r="AU51" s="202">
        <v>0</v>
      </c>
      <c r="AV51" s="202">
        <v>0</v>
      </c>
      <c r="AW51" s="202">
        <v>0</v>
      </c>
      <c r="AX51" s="202">
        <v>7.81</v>
      </c>
      <c r="AY51" s="202">
        <v>0</v>
      </c>
      <c r="AZ51" s="202">
        <v>0</v>
      </c>
      <c r="BA51" s="202">
        <v>0</v>
      </c>
      <c r="BB51" s="202">
        <v>0</v>
      </c>
      <c r="BC51" s="202">
        <v>0</v>
      </c>
      <c r="BD51" s="202">
        <v>0</v>
      </c>
      <c r="BE51" s="202">
        <v>0</v>
      </c>
      <c r="BF51" s="202">
        <v>0</v>
      </c>
      <c r="BG51" s="319">
        <v>0</v>
      </c>
      <c r="BH51" s="319">
        <v>0</v>
      </c>
      <c r="BI51" s="319">
        <v>0</v>
      </c>
      <c r="BJ51" s="321">
        <v>18.990000000000002</v>
      </c>
      <c r="BK51" s="321">
        <v>103.39</v>
      </c>
    </row>
    <row r="52" spans="1:63" ht="20.100000000000001" customHeight="1" x14ac:dyDescent="0.2">
      <c r="A52" s="375" t="s">
        <v>150</v>
      </c>
      <c r="B52" s="341" t="s">
        <v>148</v>
      </c>
      <c r="C52" s="340" t="s">
        <v>149</v>
      </c>
      <c r="D52" s="202">
        <v>0.17</v>
      </c>
      <c r="E52" s="202">
        <v>0</v>
      </c>
      <c r="F52" s="320">
        <v>0</v>
      </c>
      <c r="G52" s="202">
        <v>0</v>
      </c>
      <c r="H52" s="202">
        <v>0</v>
      </c>
      <c r="I52" s="202">
        <v>0</v>
      </c>
      <c r="J52" s="202">
        <v>0</v>
      </c>
      <c r="K52" s="202">
        <v>0</v>
      </c>
      <c r="L52" s="202">
        <v>0</v>
      </c>
      <c r="M52" s="202">
        <v>0</v>
      </c>
      <c r="N52" s="202">
        <v>0</v>
      </c>
      <c r="O52" s="202">
        <v>0</v>
      </c>
      <c r="P52" s="202">
        <v>0</v>
      </c>
      <c r="Q52" s="202">
        <v>0</v>
      </c>
      <c r="R52" s="202">
        <v>0</v>
      </c>
      <c r="S52" s="202">
        <v>0</v>
      </c>
      <c r="T52" s="202">
        <v>0</v>
      </c>
      <c r="U52" s="202">
        <v>0</v>
      </c>
      <c r="V52" s="202">
        <v>0</v>
      </c>
      <c r="W52" s="202">
        <v>0</v>
      </c>
      <c r="X52" s="202">
        <v>0</v>
      </c>
      <c r="Y52" s="202">
        <v>0</v>
      </c>
      <c r="Z52" s="202">
        <v>0</v>
      </c>
      <c r="AA52" s="202">
        <v>0</v>
      </c>
      <c r="AB52" s="202">
        <v>0</v>
      </c>
      <c r="AC52" s="319">
        <v>0</v>
      </c>
      <c r="AD52" s="319">
        <v>0</v>
      </c>
      <c r="AE52" s="319">
        <v>0</v>
      </c>
      <c r="AF52" s="319">
        <v>0</v>
      </c>
      <c r="AG52" s="319">
        <v>0</v>
      </c>
      <c r="AH52" s="319">
        <v>0</v>
      </c>
      <c r="AI52" s="319">
        <v>0</v>
      </c>
      <c r="AJ52" s="319">
        <v>0</v>
      </c>
      <c r="AK52" s="319">
        <v>0</v>
      </c>
      <c r="AL52" s="202">
        <v>0</v>
      </c>
      <c r="AM52" s="202">
        <v>0</v>
      </c>
      <c r="AN52" s="202">
        <v>0</v>
      </c>
      <c r="AO52" s="202">
        <v>0</v>
      </c>
      <c r="AP52" s="319">
        <v>0</v>
      </c>
      <c r="AQ52" s="319">
        <v>0</v>
      </c>
      <c r="AR52" s="319">
        <v>0</v>
      </c>
      <c r="AS52" s="202">
        <v>0</v>
      </c>
      <c r="AT52" s="202">
        <v>0</v>
      </c>
      <c r="AU52" s="202">
        <v>0</v>
      </c>
      <c r="AV52" s="202">
        <v>0</v>
      </c>
      <c r="AW52" s="202">
        <v>0</v>
      </c>
      <c r="AX52" s="202">
        <v>0</v>
      </c>
      <c r="AY52" s="202">
        <v>0</v>
      </c>
      <c r="AZ52" s="202">
        <v>0</v>
      </c>
      <c r="BA52" s="202">
        <v>0</v>
      </c>
      <c r="BB52" s="202">
        <v>0</v>
      </c>
      <c r="BC52" s="202">
        <v>0</v>
      </c>
      <c r="BD52" s="202">
        <v>0</v>
      </c>
      <c r="BE52" s="202">
        <v>0</v>
      </c>
      <c r="BF52" s="202">
        <v>0</v>
      </c>
      <c r="BG52" s="319">
        <v>0</v>
      </c>
      <c r="BH52" s="319">
        <v>0</v>
      </c>
      <c r="BI52" s="319">
        <v>0</v>
      </c>
      <c r="BJ52" s="321">
        <v>0</v>
      </c>
      <c r="BK52" s="321">
        <v>0.17</v>
      </c>
    </row>
    <row r="53" spans="1:63" ht="20.100000000000001" customHeight="1" x14ac:dyDescent="0.2">
      <c r="A53" s="375" t="s">
        <v>153</v>
      </c>
      <c r="B53" s="341" t="s">
        <v>151</v>
      </c>
      <c r="C53" s="340" t="s">
        <v>152</v>
      </c>
      <c r="D53" s="202">
        <v>0</v>
      </c>
      <c r="E53" s="202">
        <v>0</v>
      </c>
      <c r="F53" s="320">
        <v>0</v>
      </c>
      <c r="G53" s="202">
        <v>0</v>
      </c>
      <c r="H53" s="202">
        <v>0</v>
      </c>
      <c r="I53" s="202">
        <v>0</v>
      </c>
      <c r="J53" s="202">
        <v>0</v>
      </c>
      <c r="K53" s="202">
        <v>0</v>
      </c>
      <c r="L53" s="202">
        <v>0</v>
      </c>
      <c r="M53" s="202">
        <v>0</v>
      </c>
      <c r="N53" s="202">
        <v>0</v>
      </c>
      <c r="O53" s="202">
        <v>0</v>
      </c>
      <c r="P53" s="202">
        <v>0</v>
      </c>
      <c r="Q53" s="202">
        <v>0</v>
      </c>
      <c r="R53" s="202">
        <v>0</v>
      </c>
      <c r="S53" s="202">
        <v>0</v>
      </c>
      <c r="T53" s="202">
        <v>0</v>
      </c>
      <c r="U53" s="202">
        <v>0</v>
      </c>
      <c r="V53" s="202">
        <v>0</v>
      </c>
      <c r="W53" s="202">
        <v>0</v>
      </c>
      <c r="X53" s="202">
        <v>0</v>
      </c>
      <c r="Y53" s="202">
        <v>0</v>
      </c>
      <c r="Z53" s="202">
        <v>0</v>
      </c>
      <c r="AA53" s="202">
        <v>0</v>
      </c>
      <c r="AB53" s="202">
        <v>0</v>
      </c>
      <c r="AC53" s="319">
        <v>0</v>
      </c>
      <c r="AD53" s="319">
        <v>0</v>
      </c>
      <c r="AE53" s="319">
        <v>0</v>
      </c>
      <c r="AF53" s="319">
        <v>0</v>
      </c>
      <c r="AG53" s="319">
        <v>0</v>
      </c>
      <c r="AH53" s="319">
        <v>0</v>
      </c>
      <c r="AI53" s="319">
        <v>0</v>
      </c>
      <c r="AJ53" s="319">
        <v>0</v>
      </c>
      <c r="AK53" s="319">
        <v>0</v>
      </c>
      <c r="AL53" s="202">
        <v>0</v>
      </c>
      <c r="AM53" s="202">
        <v>0</v>
      </c>
      <c r="AN53" s="202">
        <v>0</v>
      </c>
      <c r="AO53" s="202">
        <v>0</v>
      </c>
      <c r="AP53" s="319">
        <v>0</v>
      </c>
      <c r="AQ53" s="319">
        <v>0</v>
      </c>
      <c r="AR53" s="319">
        <v>0</v>
      </c>
      <c r="AS53" s="202">
        <v>0</v>
      </c>
      <c r="AT53" s="202">
        <v>0</v>
      </c>
      <c r="AU53" s="202">
        <v>0</v>
      </c>
      <c r="AV53" s="202">
        <v>0</v>
      </c>
      <c r="AW53" s="202">
        <v>0</v>
      </c>
      <c r="AX53" s="202">
        <v>0</v>
      </c>
      <c r="AY53" s="202">
        <v>0</v>
      </c>
      <c r="AZ53" s="202">
        <v>0</v>
      </c>
      <c r="BA53" s="202">
        <v>0</v>
      </c>
      <c r="BB53" s="202">
        <v>0</v>
      </c>
      <c r="BC53" s="202">
        <v>0</v>
      </c>
      <c r="BD53" s="202">
        <v>0</v>
      </c>
      <c r="BE53" s="202">
        <v>0</v>
      </c>
      <c r="BF53" s="202">
        <v>0</v>
      </c>
      <c r="BG53" s="319">
        <v>0</v>
      </c>
      <c r="BH53" s="319">
        <v>0</v>
      </c>
      <c r="BI53" s="319">
        <v>0</v>
      </c>
      <c r="BJ53" s="321">
        <v>0</v>
      </c>
      <c r="BK53" s="321">
        <v>0</v>
      </c>
    </row>
    <row r="54" spans="1:63" ht="20.100000000000001" customHeight="1" x14ac:dyDescent="0.2">
      <c r="A54" s="375" t="s">
        <v>158</v>
      </c>
      <c r="B54" s="341" t="s">
        <v>154</v>
      </c>
      <c r="C54" s="340" t="s">
        <v>155</v>
      </c>
      <c r="D54" s="202">
        <v>0</v>
      </c>
      <c r="E54" s="202">
        <v>0</v>
      </c>
      <c r="F54" s="320">
        <v>0</v>
      </c>
      <c r="G54" s="202">
        <v>0</v>
      </c>
      <c r="H54" s="202">
        <v>0</v>
      </c>
      <c r="I54" s="202">
        <v>0</v>
      </c>
      <c r="J54" s="202">
        <v>0</v>
      </c>
      <c r="K54" s="202">
        <v>0</v>
      </c>
      <c r="L54" s="202">
        <v>0</v>
      </c>
      <c r="M54" s="202">
        <v>0</v>
      </c>
      <c r="N54" s="202">
        <v>0</v>
      </c>
      <c r="O54" s="202">
        <v>0</v>
      </c>
      <c r="P54" s="202">
        <v>0</v>
      </c>
      <c r="Q54" s="202">
        <v>0</v>
      </c>
      <c r="R54" s="202">
        <v>0</v>
      </c>
      <c r="S54" s="202">
        <v>0</v>
      </c>
      <c r="T54" s="202">
        <v>0</v>
      </c>
      <c r="U54" s="202">
        <v>0</v>
      </c>
      <c r="V54" s="202">
        <v>0</v>
      </c>
      <c r="W54" s="202">
        <v>0</v>
      </c>
      <c r="X54" s="202">
        <v>0</v>
      </c>
      <c r="Y54" s="202">
        <v>0</v>
      </c>
      <c r="Z54" s="202">
        <v>0</v>
      </c>
      <c r="AA54" s="202">
        <v>0</v>
      </c>
      <c r="AB54" s="202">
        <v>0</v>
      </c>
      <c r="AC54" s="319">
        <v>0</v>
      </c>
      <c r="AD54" s="319">
        <v>0</v>
      </c>
      <c r="AE54" s="319">
        <v>0</v>
      </c>
      <c r="AF54" s="319">
        <v>0</v>
      </c>
      <c r="AG54" s="319">
        <v>0</v>
      </c>
      <c r="AH54" s="319">
        <v>0</v>
      </c>
      <c r="AI54" s="319">
        <v>0</v>
      </c>
      <c r="AJ54" s="319">
        <v>0</v>
      </c>
      <c r="AK54" s="319">
        <v>0</v>
      </c>
      <c r="AL54" s="202">
        <v>0</v>
      </c>
      <c r="AM54" s="202">
        <v>0</v>
      </c>
      <c r="AN54" s="202">
        <v>0</v>
      </c>
      <c r="AO54" s="202">
        <v>0</v>
      </c>
      <c r="AP54" s="319">
        <v>0</v>
      </c>
      <c r="AQ54" s="319">
        <v>0</v>
      </c>
      <c r="AR54" s="319">
        <v>0</v>
      </c>
      <c r="AS54" s="202">
        <v>0</v>
      </c>
      <c r="AT54" s="202">
        <v>0</v>
      </c>
      <c r="AU54" s="202">
        <v>0</v>
      </c>
      <c r="AV54" s="202">
        <v>0</v>
      </c>
      <c r="AW54" s="202">
        <v>0</v>
      </c>
      <c r="AX54" s="202">
        <v>0</v>
      </c>
      <c r="AY54" s="202">
        <v>0</v>
      </c>
      <c r="AZ54" s="202">
        <v>0</v>
      </c>
      <c r="BA54" s="202">
        <v>0</v>
      </c>
      <c r="BB54" s="202">
        <v>0</v>
      </c>
      <c r="BC54" s="202">
        <v>0</v>
      </c>
      <c r="BD54" s="202">
        <v>0</v>
      </c>
      <c r="BE54" s="202">
        <v>0</v>
      </c>
      <c r="BF54" s="202">
        <v>0</v>
      </c>
      <c r="BG54" s="319">
        <v>0</v>
      </c>
      <c r="BH54" s="319">
        <v>0</v>
      </c>
      <c r="BI54" s="319">
        <v>0</v>
      </c>
      <c r="BJ54" s="321">
        <v>0</v>
      </c>
      <c r="BK54" s="321">
        <v>0</v>
      </c>
    </row>
    <row r="55" spans="1:63" ht="20.100000000000001" customHeight="1" x14ac:dyDescent="0.2">
      <c r="A55" s="375" t="s">
        <v>1286</v>
      </c>
      <c r="B55" s="341" t="s">
        <v>156</v>
      </c>
      <c r="C55" s="340" t="s">
        <v>157</v>
      </c>
      <c r="D55" s="202">
        <v>3.23</v>
      </c>
      <c r="E55" s="202">
        <v>0</v>
      </c>
      <c r="F55" s="320">
        <v>0</v>
      </c>
      <c r="G55" s="202">
        <v>0</v>
      </c>
      <c r="H55" s="202">
        <v>0</v>
      </c>
      <c r="I55" s="202">
        <v>0</v>
      </c>
      <c r="J55" s="202">
        <v>0</v>
      </c>
      <c r="K55" s="202">
        <v>0</v>
      </c>
      <c r="L55" s="202">
        <v>0</v>
      </c>
      <c r="M55" s="202">
        <v>0</v>
      </c>
      <c r="N55" s="202">
        <v>0</v>
      </c>
      <c r="O55" s="202">
        <v>0</v>
      </c>
      <c r="P55" s="202">
        <v>0</v>
      </c>
      <c r="Q55" s="202">
        <v>0</v>
      </c>
      <c r="R55" s="202">
        <v>0</v>
      </c>
      <c r="S55" s="202">
        <v>0</v>
      </c>
      <c r="T55" s="202">
        <v>0</v>
      </c>
      <c r="U55" s="202">
        <v>0</v>
      </c>
      <c r="V55" s="202">
        <v>0</v>
      </c>
      <c r="W55" s="202">
        <v>0</v>
      </c>
      <c r="X55" s="202">
        <v>0</v>
      </c>
      <c r="Y55" s="202">
        <v>0</v>
      </c>
      <c r="Z55" s="202">
        <v>0</v>
      </c>
      <c r="AA55" s="202">
        <v>0</v>
      </c>
      <c r="AB55" s="202">
        <v>0</v>
      </c>
      <c r="AC55" s="319">
        <v>0</v>
      </c>
      <c r="AD55" s="319">
        <v>0</v>
      </c>
      <c r="AE55" s="319">
        <v>0</v>
      </c>
      <c r="AF55" s="319">
        <v>0</v>
      </c>
      <c r="AG55" s="319">
        <v>0</v>
      </c>
      <c r="AH55" s="319">
        <v>0</v>
      </c>
      <c r="AI55" s="319">
        <v>0</v>
      </c>
      <c r="AJ55" s="319">
        <v>0</v>
      </c>
      <c r="AK55" s="319">
        <v>0</v>
      </c>
      <c r="AL55" s="202">
        <v>0</v>
      </c>
      <c r="AM55" s="202">
        <v>0</v>
      </c>
      <c r="AN55" s="202">
        <v>0</v>
      </c>
      <c r="AO55" s="202">
        <v>0</v>
      </c>
      <c r="AP55" s="319">
        <v>0</v>
      </c>
      <c r="AQ55" s="319">
        <v>0</v>
      </c>
      <c r="AR55" s="319">
        <v>0</v>
      </c>
      <c r="AS55" s="202">
        <v>0</v>
      </c>
      <c r="AT55" s="202">
        <v>0</v>
      </c>
      <c r="AU55" s="202">
        <v>0</v>
      </c>
      <c r="AV55" s="202">
        <v>0</v>
      </c>
      <c r="AW55" s="202">
        <v>0</v>
      </c>
      <c r="AX55" s="202">
        <v>0</v>
      </c>
      <c r="AY55" s="202">
        <v>0</v>
      </c>
      <c r="AZ55" s="202">
        <v>0</v>
      </c>
      <c r="BA55" s="202">
        <v>0</v>
      </c>
      <c r="BB55" s="202">
        <v>0</v>
      </c>
      <c r="BC55" s="202">
        <v>0</v>
      </c>
      <c r="BD55" s="202">
        <v>0</v>
      </c>
      <c r="BE55" s="202">
        <v>0</v>
      </c>
      <c r="BF55" s="202">
        <v>0</v>
      </c>
      <c r="BG55" s="319">
        <v>0</v>
      </c>
      <c r="BH55" s="319">
        <v>0</v>
      </c>
      <c r="BI55" s="319">
        <v>0</v>
      </c>
      <c r="BJ55" s="321">
        <v>-0.75</v>
      </c>
      <c r="BK55" s="321">
        <v>2.48</v>
      </c>
    </row>
    <row r="56" spans="1:63" ht="20.100000000000001" customHeight="1" x14ac:dyDescent="0.2">
      <c r="A56" s="375" t="s">
        <v>1269</v>
      </c>
      <c r="B56" s="341" t="s">
        <v>159</v>
      </c>
      <c r="C56" s="340" t="s">
        <v>160</v>
      </c>
      <c r="D56" s="202">
        <v>182.13</v>
      </c>
      <c r="E56" s="202">
        <v>0</v>
      </c>
      <c r="F56" s="320">
        <v>0</v>
      </c>
      <c r="G56" s="202">
        <v>0</v>
      </c>
      <c r="H56" s="202">
        <v>0</v>
      </c>
      <c r="I56" s="202">
        <v>0</v>
      </c>
      <c r="J56" s="202">
        <v>0</v>
      </c>
      <c r="K56" s="202">
        <v>0</v>
      </c>
      <c r="L56" s="202">
        <v>0</v>
      </c>
      <c r="M56" s="202">
        <v>0</v>
      </c>
      <c r="N56" s="202">
        <v>0</v>
      </c>
      <c r="O56" s="202">
        <v>0</v>
      </c>
      <c r="P56" s="202">
        <v>0</v>
      </c>
      <c r="Q56" s="202">
        <v>0</v>
      </c>
      <c r="R56" s="202">
        <v>0</v>
      </c>
      <c r="S56" s="202">
        <v>0</v>
      </c>
      <c r="T56" s="202">
        <v>0</v>
      </c>
      <c r="U56" s="202">
        <v>0</v>
      </c>
      <c r="V56" s="202">
        <v>0</v>
      </c>
      <c r="W56" s="202">
        <v>0</v>
      </c>
      <c r="X56" s="202">
        <v>0</v>
      </c>
      <c r="Y56" s="202">
        <v>0</v>
      </c>
      <c r="Z56" s="202">
        <v>0</v>
      </c>
      <c r="AA56" s="202">
        <v>0</v>
      </c>
      <c r="AB56" s="202">
        <v>0</v>
      </c>
      <c r="AC56" s="319">
        <v>0</v>
      </c>
      <c r="AD56" s="319">
        <v>0</v>
      </c>
      <c r="AE56" s="319">
        <v>0</v>
      </c>
      <c r="AF56" s="319">
        <v>0</v>
      </c>
      <c r="AG56" s="319">
        <v>0</v>
      </c>
      <c r="AH56" s="319">
        <v>0</v>
      </c>
      <c r="AI56" s="319">
        <v>0</v>
      </c>
      <c r="AJ56" s="319">
        <v>0</v>
      </c>
      <c r="AK56" s="319">
        <v>0</v>
      </c>
      <c r="AL56" s="202">
        <v>0</v>
      </c>
      <c r="AM56" s="202">
        <v>0</v>
      </c>
      <c r="AN56" s="202">
        <v>0</v>
      </c>
      <c r="AO56" s="202">
        <v>0</v>
      </c>
      <c r="AP56" s="319">
        <v>0</v>
      </c>
      <c r="AQ56" s="319">
        <v>0</v>
      </c>
      <c r="AR56" s="319">
        <v>0</v>
      </c>
      <c r="AS56" s="202">
        <v>0</v>
      </c>
      <c r="AT56" s="202">
        <v>0</v>
      </c>
      <c r="AU56" s="202">
        <v>0</v>
      </c>
      <c r="AV56" s="202">
        <v>0</v>
      </c>
      <c r="AW56" s="202">
        <v>0</v>
      </c>
      <c r="AX56" s="202">
        <v>0</v>
      </c>
      <c r="AY56" s="202">
        <v>0</v>
      </c>
      <c r="AZ56" s="202">
        <v>0</v>
      </c>
      <c r="BA56" s="202">
        <v>0</v>
      </c>
      <c r="BB56" s="202">
        <v>0</v>
      </c>
      <c r="BC56" s="202">
        <v>0</v>
      </c>
      <c r="BD56" s="202">
        <v>0</v>
      </c>
      <c r="BE56" s="202">
        <v>0</v>
      </c>
      <c r="BF56" s="202">
        <v>0</v>
      </c>
      <c r="BG56" s="319">
        <v>0</v>
      </c>
      <c r="BH56" s="319">
        <v>0</v>
      </c>
      <c r="BI56" s="319">
        <v>0</v>
      </c>
      <c r="BJ56" s="321">
        <v>0</v>
      </c>
      <c r="BK56" s="321">
        <v>182.13</v>
      </c>
    </row>
    <row r="57" spans="1:63" ht="20.100000000000001" customHeight="1" x14ac:dyDescent="0.2">
      <c r="A57" s="375" t="s">
        <v>523</v>
      </c>
      <c r="B57" s="341" t="s">
        <v>162</v>
      </c>
      <c r="C57" s="340" t="s">
        <v>163</v>
      </c>
      <c r="D57" s="202">
        <v>0</v>
      </c>
      <c r="E57" s="202">
        <v>0</v>
      </c>
      <c r="F57" s="320">
        <v>0</v>
      </c>
      <c r="G57" s="202">
        <v>0</v>
      </c>
      <c r="H57" s="202">
        <v>0</v>
      </c>
      <c r="I57" s="202">
        <v>0</v>
      </c>
      <c r="J57" s="202">
        <v>0</v>
      </c>
      <c r="K57" s="202">
        <v>0</v>
      </c>
      <c r="L57" s="202">
        <v>0</v>
      </c>
      <c r="M57" s="202">
        <v>0</v>
      </c>
      <c r="N57" s="202">
        <v>0</v>
      </c>
      <c r="O57" s="202">
        <v>0</v>
      </c>
      <c r="P57" s="202">
        <v>0</v>
      </c>
      <c r="Q57" s="202">
        <v>0</v>
      </c>
      <c r="R57" s="202">
        <v>0</v>
      </c>
      <c r="S57" s="202">
        <v>0</v>
      </c>
      <c r="T57" s="202">
        <v>0</v>
      </c>
      <c r="U57" s="202">
        <v>0</v>
      </c>
      <c r="V57" s="202">
        <v>0</v>
      </c>
      <c r="W57" s="202">
        <v>0</v>
      </c>
      <c r="X57" s="202">
        <v>0</v>
      </c>
      <c r="Y57" s="202">
        <v>0</v>
      </c>
      <c r="Z57" s="202">
        <v>0</v>
      </c>
      <c r="AA57" s="202">
        <v>0</v>
      </c>
      <c r="AB57" s="202">
        <v>0</v>
      </c>
      <c r="AC57" s="319">
        <v>0</v>
      </c>
      <c r="AD57" s="319">
        <v>0</v>
      </c>
      <c r="AE57" s="319">
        <v>0</v>
      </c>
      <c r="AF57" s="319">
        <v>0</v>
      </c>
      <c r="AG57" s="319">
        <v>0</v>
      </c>
      <c r="AH57" s="319">
        <v>0</v>
      </c>
      <c r="AI57" s="319">
        <v>0</v>
      </c>
      <c r="AJ57" s="319">
        <v>0</v>
      </c>
      <c r="AK57" s="319">
        <v>0</v>
      </c>
      <c r="AL57" s="202">
        <v>0</v>
      </c>
      <c r="AM57" s="202">
        <v>0</v>
      </c>
      <c r="AN57" s="202">
        <v>0</v>
      </c>
      <c r="AO57" s="202">
        <v>0</v>
      </c>
      <c r="AP57" s="319">
        <v>0</v>
      </c>
      <c r="AQ57" s="319">
        <v>0</v>
      </c>
      <c r="AR57" s="319">
        <v>0</v>
      </c>
      <c r="AS57" s="202">
        <v>0</v>
      </c>
      <c r="AT57" s="202">
        <v>0</v>
      </c>
      <c r="AU57" s="202">
        <v>0</v>
      </c>
      <c r="AV57" s="202">
        <v>0</v>
      </c>
      <c r="AW57" s="202">
        <v>0</v>
      </c>
      <c r="AX57" s="202">
        <v>0</v>
      </c>
      <c r="AY57" s="202">
        <v>0</v>
      </c>
      <c r="AZ57" s="202">
        <v>0</v>
      </c>
      <c r="BA57" s="202">
        <v>0</v>
      </c>
      <c r="BB57" s="202">
        <v>0</v>
      </c>
      <c r="BC57" s="202">
        <v>0</v>
      </c>
      <c r="BD57" s="202">
        <v>0</v>
      </c>
      <c r="BE57" s="202">
        <v>0</v>
      </c>
      <c r="BF57" s="202">
        <v>0</v>
      </c>
      <c r="BG57" s="319">
        <v>0</v>
      </c>
      <c r="BH57" s="319">
        <v>0</v>
      </c>
      <c r="BI57" s="319">
        <v>0</v>
      </c>
      <c r="BJ57" s="321">
        <v>0</v>
      </c>
      <c r="BK57" s="321">
        <v>0</v>
      </c>
    </row>
    <row r="58" spans="1:63" ht="20.100000000000001" customHeight="1" x14ac:dyDescent="0.2">
      <c r="A58" s="375" t="s">
        <v>526</v>
      </c>
      <c r="B58" s="341" t="s">
        <v>164</v>
      </c>
      <c r="C58" s="340" t="s">
        <v>165</v>
      </c>
      <c r="D58" s="202">
        <v>0</v>
      </c>
      <c r="E58" s="202">
        <v>0</v>
      </c>
      <c r="F58" s="320">
        <v>0</v>
      </c>
      <c r="G58" s="202">
        <v>0</v>
      </c>
      <c r="H58" s="202">
        <v>0</v>
      </c>
      <c r="I58" s="202">
        <v>0</v>
      </c>
      <c r="J58" s="202">
        <v>0</v>
      </c>
      <c r="K58" s="202">
        <v>0</v>
      </c>
      <c r="L58" s="202">
        <v>0</v>
      </c>
      <c r="M58" s="202">
        <v>0</v>
      </c>
      <c r="N58" s="202">
        <v>0</v>
      </c>
      <c r="O58" s="202">
        <v>0</v>
      </c>
      <c r="P58" s="202">
        <v>0</v>
      </c>
      <c r="Q58" s="202">
        <v>0</v>
      </c>
      <c r="R58" s="202">
        <v>0</v>
      </c>
      <c r="S58" s="202">
        <v>0</v>
      </c>
      <c r="T58" s="202">
        <v>0</v>
      </c>
      <c r="U58" s="202">
        <v>0</v>
      </c>
      <c r="V58" s="202">
        <v>0</v>
      </c>
      <c r="W58" s="202">
        <v>0</v>
      </c>
      <c r="X58" s="202">
        <v>0</v>
      </c>
      <c r="Y58" s="202">
        <v>0</v>
      </c>
      <c r="Z58" s="202">
        <v>0</v>
      </c>
      <c r="AA58" s="202">
        <v>0</v>
      </c>
      <c r="AB58" s="202">
        <v>0</v>
      </c>
      <c r="AC58" s="319">
        <v>0</v>
      </c>
      <c r="AD58" s="319">
        <v>0</v>
      </c>
      <c r="AE58" s="319">
        <v>0</v>
      </c>
      <c r="AF58" s="319">
        <v>0</v>
      </c>
      <c r="AG58" s="319">
        <v>0</v>
      </c>
      <c r="AH58" s="319">
        <v>0</v>
      </c>
      <c r="AI58" s="319">
        <v>0</v>
      </c>
      <c r="AJ58" s="319">
        <v>0</v>
      </c>
      <c r="AK58" s="319">
        <v>0</v>
      </c>
      <c r="AL58" s="202">
        <v>0</v>
      </c>
      <c r="AM58" s="202">
        <v>0</v>
      </c>
      <c r="AN58" s="202">
        <v>0</v>
      </c>
      <c r="AO58" s="202">
        <v>0</v>
      </c>
      <c r="AP58" s="319">
        <v>0</v>
      </c>
      <c r="AQ58" s="319">
        <v>0</v>
      </c>
      <c r="AR58" s="319">
        <v>0</v>
      </c>
      <c r="AS58" s="202">
        <v>0</v>
      </c>
      <c r="AT58" s="202">
        <v>0</v>
      </c>
      <c r="AU58" s="202">
        <v>0</v>
      </c>
      <c r="AV58" s="202">
        <v>0</v>
      </c>
      <c r="AW58" s="202">
        <v>0</v>
      </c>
      <c r="AX58" s="202">
        <v>0</v>
      </c>
      <c r="AY58" s="202">
        <v>0</v>
      </c>
      <c r="AZ58" s="202">
        <v>0</v>
      </c>
      <c r="BA58" s="202">
        <v>0</v>
      </c>
      <c r="BB58" s="202">
        <v>0</v>
      </c>
      <c r="BC58" s="202">
        <v>0</v>
      </c>
      <c r="BD58" s="202">
        <v>0</v>
      </c>
      <c r="BE58" s="202">
        <v>0</v>
      </c>
      <c r="BF58" s="202">
        <v>0</v>
      </c>
      <c r="BG58" s="319">
        <v>0</v>
      </c>
      <c r="BH58" s="319">
        <v>0</v>
      </c>
      <c r="BI58" s="319">
        <v>0</v>
      </c>
      <c r="BJ58" s="321">
        <v>0</v>
      </c>
      <c r="BK58" s="321">
        <v>0</v>
      </c>
    </row>
    <row r="59" spans="1:63" s="288" customFormat="1" ht="20.100000000000001" customHeight="1" x14ac:dyDescent="0.2">
      <c r="A59" s="376">
        <v>3</v>
      </c>
      <c r="B59" s="317" t="s">
        <v>166</v>
      </c>
      <c r="C59" s="316" t="s">
        <v>167</v>
      </c>
      <c r="D59" s="202">
        <v>0</v>
      </c>
      <c r="E59" s="320">
        <v>0</v>
      </c>
      <c r="F59" s="320">
        <v>0</v>
      </c>
      <c r="G59" s="320">
        <v>0</v>
      </c>
      <c r="H59" s="320">
        <v>0</v>
      </c>
      <c r="I59" s="320">
        <v>0</v>
      </c>
      <c r="J59" s="320">
        <v>0</v>
      </c>
      <c r="K59" s="320">
        <v>0</v>
      </c>
      <c r="L59" s="320">
        <v>0</v>
      </c>
      <c r="M59" s="320">
        <v>0</v>
      </c>
      <c r="N59" s="320">
        <v>0</v>
      </c>
      <c r="O59" s="320">
        <v>0</v>
      </c>
      <c r="P59" s="320">
        <v>0</v>
      </c>
      <c r="Q59" s="320">
        <v>0</v>
      </c>
      <c r="R59" s="202">
        <v>0</v>
      </c>
      <c r="S59" s="320">
        <v>0</v>
      </c>
      <c r="T59" s="320">
        <v>0</v>
      </c>
      <c r="U59" s="320">
        <v>0</v>
      </c>
      <c r="V59" s="320">
        <v>0</v>
      </c>
      <c r="W59" s="320">
        <v>0</v>
      </c>
      <c r="X59" s="320">
        <v>0</v>
      </c>
      <c r="Y59" s="320">
        <v>0</v>
      </c>
      <c r="Z59" s="320">
        <v>0</v>
      </c>
      <c r="AA59" s="320">
        <v>0</v>
      </c>
      <c r="AB59" s="202">
        <v>0</v>
      </c>
      <c r="AC59" s="338">
        <v>0</v>
      </c>
      <c r="AD59" s="338">
        <v>0</v>
      </c>
      <c r="AE59" s="338">
        <v>0</v>
      </c>
      <c r="AF59" s="338">
        <v>0</v>
      </c>
      <c r="AG59" s="338">
        <v>0</v>
      </c>
      <c r="AH59" s="338">
        <v>0</v>
      </c>
      <c r="AI59" s="338">
        <v>0</v>
      </c>
      <c r="AJ59" s="338">
        <v>0</v>
      </c>
      <c r="AK59" s="338">
        <v>0</v>
      </c>
      <c r="AL59" s="320">
        <v>0</v>
      </c>
      <c r="AM59" s="320">
        <v>0</v>
      </c>
      <c r="AN59" s="320">
        <v>0</v>
      </c>
      <c r="AO59" s="320">
        <v>0</v>
      </c>
      <c r="AP59" s="338">
        <v>0</v>
      </c>
      <c r="AQ59" s="338">
        <v>0</v>
      </c>
      <c r="AR59" s="338">
        <v>0</v>
      </c>
      <c r="AS59" s="320">
        <v>0</v>
      </c>
      <c r="AT59" s="320">
        <v>0</v>
      </c>
      <c r="AU59" s="320">
        <v>0</v>
      </c>
      <c r="AV59" s="320">
        <v>0</v>
      </c>
      <c r="AW59" s="320">
        <v>0</v>
      </c>
      <c r="AX59" s="320">
        <v>0</v>
      </c>
      <c r="AY59" s="320">
        <v>0</v>
      </c>
      <c r="AZ59" s="320">
        <v>0</v>
      </c>
      <c r="BA59" s="320">
        <v>0</v>
      </c>
      <c r="BB59" s="320">
        <v>0</v>
      </c>
      <c r="BC59" s="320">
        <v>0</v>
      </c>
      <c r="BD59" s="320">
        <v>0</v>
      </c>
      <c r="BE59" s="320">
        <v>0</v>
      </c>
      <c r="BF59" s="320">
        <v>0</v>
      </c>
      <c r="BG59" s="338">
        <v>0</v>
      </c>
      <c r="BH59" s="338">
        <v>0</v>
      </c>
      <c r="BI59" s="338">
        <v>0</v>
      </c>
      <c r="BJ59" s="339">
        <v>0</v>
      </c>
      <c r="BK59" s="339">
        <v>0</v>
      </c>
    </row>
    <row r="60" spans="1:63" s="281" customFormat="1" ht="20.100000000000001" customHeight="1" x14ac:dyDescent="0.2">
      <c r="A60" s="379">
        <v>4</v>
      </c>
      <c r="B60" s="363" t="s">
        <v>168</v>
      </c>
      <c r="C60" s="362" t="s">
        <v>169</v>
      </c>
      <c r="D60" s="324">
        <v>704.36</v>
      </c>
      <c r="E60" s="361">
        <v>0</v>
      </c>
      <c r="F60" s="361">
        <v>0</v>
      </c>
      <c r="G60" s="361">
        <v>0</v>
      </c>
      <c r="H60" s="361">
        <v>0</v>
      </c>
      <c r="I60" s="361">
        <v>0</v>
      </c>
      <c r="J60" s="361">
        <v>0</v>
      </c>
      <c r="K60" s="361">
        <v>0</v>
      </c>
      <c r="L60" s="361">
        <v>0</v>
      </c>
      <c r="M60" s="361">
        <v>0</v>
      </c>
      <c r="N60" s="361">
        <v>0</v>
      </c>
      <c r="O60" s="361">
        <v>0</v>
      </c>
      <c r="P60" s="361">
        <v>0</v>
      </c>
      <c r="Q60" s="361">
        <v>0</v>
      </c>
      <c r="R60" s="324">
        <v>0</v>
      </c>
      <c r="S60" s="361">
        <v>0</v>
      </c>
      <c r="T60" s="361">
        <v>0</v>
      </c>
      <c r="U60" s="361">
        <v>0</v>
      </c>
      <c r="V60" s="361">
        <v>0</v>
      </c>
      <c r="W60" s="361">
        <v>0</v>
      </c>
      <c r="X60" s="361">
        <v>0</v>
      </c>
      <c r="Y60" s="361">
        <v>0</v>
      </c>
      <c r="Z60" s="361">
        <v>0</v>
      </c>
      <c r="AA60" s="361">
        <v>0</v>
      </c>
      <c r="AB60" s="324">
        <v>0</v>
      </c>
      <c r="AC60" s="361">
        <v>0</v>
      </c>
      <c r="AD60" s="361">
        <v>0</v>
      </c>
      <c r="AE60" s="361">
        <v>0</v>
      </c>
      <c r="AF60" s="361">
        <v>0</v>
      </c>
      <c r="AG60" s="361">
        <v>0</v>
      </c>
      <c r="AH60" s="361">
        <v>0</v>
      </c>
      <c r="AI60" s="361">
        <v>0</v>
      </c>
      <c r="AJ60" s="361">
        <v>0</v>
      </c>
      <c r="AK60" s="361">
        <v>0</v>
      </c>
      <c r="AL60" s="361">
        <v>0</v>
      </c>
      <c r="AM60" s="361">
        <v>0</v>
      </c>
      <c r="AN60" s="361">
        <v>0</v>
      </c>
      <c r="AO60" s="361">
        <v>0</v>
      </c>
      <c r="AP60" s="361">
        <v>0</v>
      </c>
      <c r="AQ60" s="361">
        <v>0</v>
      </c>
      <c r="AR60" s="361">
        <v>0</v>
      </c>
      <c r="AS60" s="361">
        <v>0</v>
      </c>
      <c r="AT60" s="361">
        <v>0</v>
      </c>
      <c r="AU60" s="361">
        <v>0</v>
      </c>
      <c r="AV60" s="361">
        <v>0</v>
      </c>
      <c r="AW60" s="361">
        <v>0</v>
      </c>
      <c r="AX60" s="361">
        <v>0</v>
      </c>
      <c r="AY60" s="361">
        <v>0</v>
      </c>
      <c r="AZ60" s="361">
        <v>0</v>
      </c>
      <c r="BA60" s="361">
        <v>0</v>
      </c>
      <c r="BB60" s="361">
        <v>0</v>
      </c>
      <c r="BC60" s="361">
        <v>0</v>
      </c>
      <c r="BD60" s="361">
        <v>0</v>
      </c>
      <c r="BE60" s="361">
        <v>0</v>
      </c>
      <c r="BF60" s="361">
        <v>0</v>
      </c>
      <c r="BG60" s="361">
        <v>0</v>
      </c>
      <c r="BH60" s="361">
        <v>0</v>
      </c>
      <c r="BI60" s="361">
        <v>0</v>
      </c>
      <c r="BJ60" s="364">
        <v>0</v>
      </c>
      <c r="BK60" s="364">
        <v>704.36</v>
      </c>
    </row>
    <row r="61" spans="1:63" s="304" customFormat="1" ht="20.100000000000001" customHeight="1" x14ac:dyDescent="0.2">
      <c r="A61" s="1514" t="s">
        <v>1271</v>
      </c>
      <c r="B61" s="1514"/>
      <c r="C61" s="366"/>
      <c r="D61" s="367">
        <v>0</v>
      </c>
      <c r="E61" s="367"/>
      <c r="F61" s="368">
        <v>48.760000000000005</v>
      </c>
      <c r="G61" s="367">
        <v>4.7700000000000005</v>
      </c>
      <c r="H61" s="367">
        <v>0</v>
      </c>
      <c r="I61" s="367">
        <v>4.7700000000000005</v>
      </c>
      <c r="J61" s="367">
        <v>23.57</v>
      </c>
      <c r="K61" s="367">
        <v>13.75</v>
      </c>
      <c r="L61" s="367">
        <v>0</v>
      </c>
      <c r="M61" s="367">
        <v>0</v>
      </c>
      <c r="N61" s="367">
        <v>0</v>
      </c>
      <c r="O61" s="367">
        <v>6.6700000000000008</v>
      </c>
      <c r="P61" s="367">
        <v>0</v>
      </c>
      <c r="Q61" s="367">
        <v>0</v>
      </c>
      <c r="R61" s="367">
        <v>14.85</v>
      </c>
      <c r="S61" s="367">
        <v>0</v>
      </c>
      <c r="T61" s="367">
        <v>0</v>
      </c>
      <c r="U61" s="367">
        <v>0</v>
      </c>
      <c r="V61" s="367">
        <v>0</v>
      </c>
      <c r="W61" s="367">
        <v>0</v>
      </c>
      <c r="X61" s="367">
        <v>0</v>
      </c>
      <c r="Y61" s="367">
        <v>0</v>
      </c>
      <c r="Z61" s="367">
        <v>0</v>
      </c>
      <c r="AA61" s="367">
        <v>0</v>
      </c>
      <c r="AB61" s="367">
        <v>2.3800000000000003</v>
      </c>
      <c r="AC61" s="369">
        <v>1.34</v>
      </c>
      <c r="AD61" s="369">
        <v>0.4</v>
      </c>
      <c r="AE61" s="369">
        <v>0.01</v>
      </c>
      <c r="AF61" s="369">
        <v>0.03</v>
      </c>
      <c r="AG61" s="369">
        <v>0.08</v>
      </c>
      <c r="AH61" s="369">
        <v>0</v>
      </c>
      <c r="AI61" s="369">
        <v>0.05</v>
      </c>
      <c r="AJ61" s="369">
        <v>0</v>
      </c>
      <c r="AK61" s="369">
        <v>0</v>
      </c>
      <c r="AL61" s="367">
        <v>0</v>
      </c>
      <c r="AM61" s="367">
        <v>0</v>
      </c>
      <c r="AN61" s="367">
        <v>0.09</v>
      </c>
      <c r="AO61" s="367">
        <v>0.38</v>
      </c>
      <c r="AP61" s="369">
        <v>0</v>
      </c>
      <c r="AQ61" s="369">
        <v>0</v>
      </c>
      <c r="AR61" s="369">
        <v>0</v>
      </c>
      <c r="AS61" s="367">
        <v>0</v>
      </c>
      <c r="AT61" s="367">
        <v>0</v>
      </c>
      <c r="AU61" s="367">
        <v>0.01</v>
      </c>
      <c r="AV61" s="367">
        <v>0</v>
      </c>
      <c r="AW61" s="367">
        <v>0</v>
      </c>
      <c r="AX61" s="367">
        <v>11.709999999999999</v>
      </c>
      <c r="AY61" s="367">
        <v>0</v>
      </c>
      <c r="AZ61" s="367">
        <v>0</v>
      </c>
      <c r="BA61" s="367">
        <v>0</v>
      </c>
      <c r="BB61" s="367">
        <v>0.75</v>
      </c>
      <c r="BC61" s="367">
        <v>0</v>
      </c>
      <c r="BD61" s="367">
        <v>0</v>
      </c>
      <c r="BE61" s="367">
        <v>0</v>
      </c>
      <c r="BF61" s="367">
        <v>0</v>
      </c>
      <c r="BG61" s="369">
        <v>0</v>
      </c>
      <c r="BH61" s="369">
        <v>0</v>
      </c>
      <c r="BI61" s="369">
        <v>0</v>
      </c>
      <c r="BJ61" s="370"/>
      <c r="BK61" s="370"/>
    </row>
    <row r="62" spans="1:63" ht="20.100000000000001" customHeight="1" x14ac:dyDescent="0.2">
      <c r="A62" s="311" t="s">
        <v>1274</v>
      </c>
      <c r="C62" s="349"/>
    </row>
  </sheetData>
  <mergeCells count="9">
    <mergeCell ref="F4:BI4"/>
    <mergeCell ref="BJ4:BJ5"/>
    <mergeCell ref="BK4:BK5"/>
    <mergeCell ref="A61:B61"/>
    <mergeCell ref="A4:A5"/>
    <mergeCell ref="B4:B5"/>
    <mergeCell ref="C4:C5"/>
    <mergeCell ref="D4:D5"/>
    <mergeCell ref="E4:E5"/>
  </mergeCell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5">
    <tabColor theme="0"/>
  </sheetPr>
  <dimension ref="A1:BK62"/>
  <sheetViews>
    <sheetView zoomScale="84" zoomScaleNormal="84" workbookViewId="0">
      <pane xSplit="5" ySplit="6" topLeftCell="BB10" activePane="bottomRight" state="frozen"/>
      <selection activeCell="BG59" sqref="BG59"/>
      <selection pane="topRight" activeCell="BG59" sqref="BG59"/>
      <selection pane="bottomLeft" activeCell="BG59" sqref="BG59"/>
      <selection pane="bottomRight" activeCell="BG59" sqref="BG59"/>
    </sheetView>
  </sheetViews>
  <sheetFormatPr defaultRowHeight="20.100000000000001" customHeight="1" x14ac:dyDescent="0.2"/>
  <cols>
    <col min="1" max="1" width="6.7109375" style="280" customWidth="1"/>
    <col min="2" max="2" width="39.140625" style="280" customWidth="1"/>
    <col min="3" max="3" width="9.140625" style="280"/>
    <col min="4" max="4" width="12.7109375" style="312" customWidth="1"/>
    <col min="5" max="5" width="12" style="312" customWidth="1"/>
    <col min="6" max="6" width="12.85546875" style="312" customWidth="1"/>
    <col min="7" max="7" width="11.42578125" style="312" customWidth="1"/>
    <col min="8" max="8" width="10.42578125" style="312" customWidth="1"/>
    <col min="9" max="9" width="11.7109375" style="312" customWidth="1"/>
    <col min="10" max="10" width="11.140625" style="312" customWidth="1"/>
    <col min="11" max="11" width="11.85546875" style="312" bestFit="1" customWidth="1"/>
    <col min="12" max="12" width="10.5703125" style="312" bestFit="1" customWidth="1"/>
    <col min="13" max="13" width="9.5703125" style="312" bestFit="1" customWidth="1"/>
    <col min="14" max="14" width="11.42578125" style="312" customWidth="1"/>
    <col min="15" max="15" width="10.5703125" style="312" customWidth="1"/>
    <col min="16" max="16" width="7.5703125" style="312" customWidth="1"/>
    <col min="17" max="17" width="9.5703125" style="312" bestFit="1" customWidth="1"/>
    <col min="18" max="18" width="11" style="312" bestFit="1" customWidth="1"/>
    <col min="19" max="19" width="10.140625" style="312" bestFit="1" customWidth="1"/>
    <col min="20" max="24" width="9.5703125" style="312" bestFit="1" customWidth="1"/>
    <col min="25" max="25" width="10.140625" style="312" bestFit="1" customWidth="1"/>
    <col min="26" max="27" width="9.5703125" style="312" bestFit="1" customWidth="1"/>
    <col min="28" max="28" width="10.28515625" style="312" customWidth="1"/>
    <col min="29" max="36" width="9.5703125" style="313" bestFit="1" customWidth="1"/>
    <col min="37" max="37" width="9.5703125" style="313" customWidth="1"/>
    <col min="38" max="41" width="9.5703125" style="312" bestFit="1" customWidth="1"/>
    <col min="42" max="44" width="9.5703125" style="313" bestFit="1" customWidth="1"/>
    <col min="45" max="45" width="9.42578125" style="313" customWidth="1"/>
    <col min="46" max="58" width="9.5703125" style="312" bestFit="1" customWidth="1"/>
    <col min="59" max="61" width="9.5703125" style="313" bestFit="1" customWidth="1"/>
    <col min="62" max="63" width="12.5703125" style="314" bestFit="1" customWidth="1"/>
    <col min="64" max="193" width="9.140625" style="389"/>
    <col min="194" max="194" width="6.7109375" style="389" customWidth="1"/>
    <col min="195" max="195" width="39.140625" style="389" customWidth="1"/>
    <col min="196" max="196" width="9.140625" style="389"/>
    <col min="197" max="197" width="8" style="389" customWidth="1"/>
    <col min="198" max="198" width="12.7109375" style="389" customWidth="1"/>
    <col min="199" max="199" width="12" style="389" customWidth="1"/>
    <col min="200" max="200" width="12.85546875" style="389" customWidth="1"/>
    <col min="201" max="201" width="11.42578125" style="389" customWidth="1"/>
    <col min="202" max="202" width="10.42578125" style="389" customWidth="1"/>
    <col min="203" max="203" width="11.7109375" style="389" customWidth="1"/>
    <col min="204" max="204" width="11.140625" style="389" customWidth="1"/>
    <col min="205" max="205" width="11.85546875" style="389" bestFit="1" customWidth="1"/>
    <col min="206" max="206" width="10.5703125" style="389" bestFit="1" customWidth="1"/>
    <col min="207" max="207" width="9.5703125" style="389" bestFit="1" customWidth="1"/>
    <col min="208" max="208" width="11.42578125" style="389" customWidth="1"/>
    <col min="209" max="209" width="10.5703125" style="389" customWidth="1"/>
    <col min="210" max="210" width="7.5703125" style="389" customWidth="1"/>
    <col min="211" max="211" width="9.5703125" style="389" bestFit="1" customWidth="1"/>
    <col min="212" max="212" width="11" style="389" bestFit="1" customWidth="1"/>
    <col min="213" max="213" width="10.140625" style="389" bestFit="1" customWidth="1"/>
    <col min="214" max="218" width="9.5703125" style="389" bestFit="1" customWidth="1"/>
    <col min="219" max="219" width="10.140625" style="389" bestFit="1" customWidth="1"/>
    <col min="220" max="221" width="9.5703125" style="389" bestFit="1" customWidth="1"/>
    <col min="222" max="222" width="10.28515625" style="389" customWidth="1"/>
    <col min="223" max="230" width="9.5703125" style="389" bestFit="1" customWidth="1"/>
    <col min="231" max="231" width="9.5703125" style="389" customWidth="1"/>
    <col min="232" max="238" width="9.5703125" style="389" bestFit="1" customWidth="1"/>
    <col min="239" max="239" width="9.42578125" style="389" customWidth="1"/>
    <col min="240" max="255" width="9.5703125" style="389" bestFit="1" customWidth="1"/>
    <col min="256" max="257" width="12.5703125" style="389" bestFit="1" customWidth="1"/>
    <col min="258" max="258" width="11.42578125" style="389" bestFit="1" customWidth="1"/>
    <col min="259" max="259" width="11" style="389" bestFit="1" customWidth="1"/>
    <col min="260" max="260" width="11.7109375" style="389" bestFit="1" customWidth="1"/>
    <col min="261" max="449" width="9.140625" style="389"/>
    <col min="450" max="450" width="6.7109375" style="389" customWidth="1"/>
    <col min="451" max="451" width="39.140625" style="389" customWidth="1"/>
    <col min="452" max="452" width="9.140625" style="389"/>
    <col min="453" max="453" width="8" style="389" customWidth="1"/>
    <col min="454" max="454" width="12.7109375" style="389" customWidth="1"/>
    <col min="455" max="455" width="12" style="389" customWidth="1"/>
    <col min="456" max="456" width="12.85546875" style="389" customWidth="1"/>
    <col min="457" max="457" width="11.42578125" style="389" customWidth="1"/>
    <col min="458" max="458" width="10.42578125" style="389" customWidth="1"/>
    <col min="459" max="459" width="11.7109375" style="389" customWidth="1"/>
    <col min="460" max="460" width="11.140625" style="389" customWidth="1"/>
    <col min="461" max="461" width="11.85546875" style="389" bestFit="1" customWidth="1"/>
    <col min="462" max="462" width="10.5703125" style="389" bestFit="1" customWidth="1"/>
    <col min="463" max="463" width="9.5703125" style="389" bestFit="1" customWidth="1"/>
    <col min="464" max="464" width="11.42578125" style="389" customWidth="1"/>
    <col min="465" max="465" width="10.5703125" style="389" customWidth="1"/>
    <col min="466" max="466" width="7.5703125" style="389" customWidth="1"/>
    <col min="467" max="467" width="9.5703125" style="389" bestFit="1" customWidth="1"/>
    <col min="468" max="468" width="11" style="389" bestFit="1" customWidth="1"/>
    <col min="469" max="469" width="10.140625" style="389" bestFit="1" customWidth="1"/>
    <col min="470" max="474" width="9.5703125" style="389" bestFit="1" customWidth="1"/>
    <col min="475" max="475" width="10.140625" style="389" bestFit="1" customWidth="1"/>
    <col min="476" max="477" width="9.5703125" style="389" bestFit="1" customWidth="1"/>
    <col min="478" max="478" width="10.28515625" style="389" customWidth="1"/>
    <col min="479" max="486" width="9.5703125" style="389" bestFit="1" customWidth="1"/>
    <col min="487" max="487" width="9.5703125" style="389" customWidth="1"/>
    <col min="488" max="494" width="9.5703125" style="389" bestFit="1" customWidth="1"/>
    <col min="495" max="495" width="9.42578125" style="389" customWidth="1"/>
    <col min="496" max="511" width="9.5703125" style="389" bestFit="1" customWidth="1"/>
    <col min="512" max="513" width="12.5703125" style="389" bestFit="1" customWidth="1"/>
    <col min="514" max="514" width="11.42578125" style="389" bestFit="1" customWidth="1"/>
    <col min="515" max="515" width="11" style="389" bestFit="1" customWidth="1"/>
    <col min="516" max="516" width="11.7109375" style="389" bestFit="1" customWidth="1"/>
    <col min="517" max="705" width="9.140625" style="389"/>
    <col min="706" max="706" width="6.7109375" style="389" customWidth="1"/>
    <col min="707" max="707" width="39.140625" style="389" customWidth="1"/>
    <col min="708" max="708" width="9.140625" style="389"/>
    <col min="709" max="709" width="8" style="389" customWidth="1"/>
    <col min="710" max="710" width="12.7109375" style="389" customWidth="1"/>
    <col min="711" max="711" width="12" style="389" customWidth="1"/>
    <col min="712" max="712" width="12.85546875" style="389" customWidth="1"/>
    <col min="713" max="713" width="11.42578125" style="389" customWidth="1"/>
    <col min="714" max="714" width="10.42578125" style="389" customWidth="1"/>
    <col min="715" max="715" width="11.7109375" style="389" customWidth="1"/>
    <col min="716" max="716" width="11.140625" style="389" customWidth="1"/>
    <col min="717" max="717" width="11.85546875" style="389" bestFit="1" customWidth="1"/>
    <col min="718" max="718" width="10.5703125" style="389" bestFit="1" customWidth="1"/>
    <col min="719" max="719" width="9.5703125" style="389" bestFit="1" customWidth="1"/>
    <col min="720" max="720" width="11.42578125" style="389" customWidth="1"/>
    <col min="721" max="721" width="10.5703125" style="389" customWidth="1"/>
    <col min="722" max="722" width="7.5703125" style="389" customWidth="1"/>
    <col min="723" max="723" width="9.5703125" style="389" bestFit="1" customWidth="1"/>
    <col min="724" max="724" width="11" style="389" bestFit="1" customWidth="1"/>
    <col min="725" max="725" width="10.140625" style="389" bestFit="1" customWidth="1"/>
    <col min="726" max="730" width="9.5703125" style="389" bestFit="1" customWidth="1"/>
    <col min="731" max="731" width="10.140625" style="389" bestFit="1" customWidth="1"/>
    <col min="732" max="733" width="9.5703125" style="389" bestFit="1" customWidth="1"/>
    <col min="734" max="734" width="10.28515625" style="389" customWidth="1"/>
    <col min="735" max="742" width="9.5703125" style="389" bestFit="1" customWidth="1"/>
    <col min="743" max="743" width="9.5703125" style="389" customWidth="1"/>
    <col min="744" max="750" width="9.5703125" style="389" bestFit="1" customWidth="1"/>
    <col min="751" max="751" width="9.42578125" style="389" customWidth="1"/>
    <col min="752" max="767" width="9.5703125" style="389" bestFit="1" customWidth="1"/>
    <col min="768" max="769" width="12.5703125" style="389" bestFit="1" customWidth="1"/>
    <col min="770" max="770" width="11.42578125" style="389" bestFit="1" customWidth="1"/>
    <col min="771" max="771" width="11" style="389" bestFit="1" customWidth="1"/>
    <col min="772" max="772" width="11.7109375" style="389" bestFit="1" customWidth="1"/>
    <col min="773" max="961" width="9.140625" style="389"/>
    <col min="962" max="962" width="6.7109375" style="389" customWidth="1"/>
    <col min="963" max="963" width="39.140625" style="389" customWidth="1"/>
    <col min="964" max="964" width="9.140625" style="389"/>
    <col min="965" max="965" width="8" style="389" customWidth="1"/>
    <col min="966" max="966" width="12.7109375" style="389" customWidth="1"/>
    <col min="967" max="967" width="12" style="389" customWidth="1"/>
    <col min="968" max="968" width="12.85546875" style="389" customWidth="1"/>
    <col min="969" max="969" width="11.42578125" style="389" customWidth="1"/>
    <col min="970" max="970" width="10.42578125" style="389" customWidth="1"/>
    <col min="971" max="971" width="11.7109375" style="389" customWidth="1"/>
    <col min="972" max="972" width="11.140625" style="389" customWidth="1"/>
    <col min="973" max="973" width="11.85546875" style="389" bestFit="1" customWidth="1"/>
    <col min="974" max="974" width="10.5703125" style="389" bestFit="1" customWidth="1"/>
    <col min="975" max="975" width="9.5703125" style="389" bestFit="1" customWidth="1"/>
    <col min="976" max="976" width="11.42578125" style="389" customWidth="1"/>
    <col min="977" max="977" width="10.5703125" style="389" customWidth="1"/>
    <col min="978" max="978" width="7.5703125" style="389" customWidth="1"/>
    <col min="979" max="979" width="9.5703125" style="389" bestFit="1" customWidth="1"/>
    <col min="980" max="980" width="11" style="389" bestFit="1" customWidth="1"/>
    <col min="981" max="981" width="10.140625" style="389" bestFit="1" customWidth="1"/>
    <col min="982" max="986" width="9.5703125" style="389" bestFit="1" customWidth="1"/>
    <col min="987" max="987" width="10.140625" style="389" bestFit="1" customWidth="1"/>
    <col min="988" max="989" width="9.5703125" style="389" bestFit="1" customWidth="1"/>
    <col min="990" max="990" width="10.28515625" style="389" customWidth="1"/>
    <col min="991" max="998" width="9.5703125" style="389" bestFit="1" customWidth="1"/>
    <col min="999" max="999" width="9.5703125" style="389" customWidth="1"/>
    <col min="1000" max="1006" width="9.5703125" style="389" bestFit="1" customWidth="1"/>
    <col min="1007" max="1007" width="9.42578125" style="389" customWidth="1"/>
    <col min="1008" max="1023" width="9.5703125" style="389" bestFit="1" customWidth="1"/>
    <col min="1024" max="1025" width="12.5703125" style="389" bestFit="1" customWidth="1"/>
    <col min="1026" max="1026" width="11.42578125" style="389" bestFit="1" customWidth="1"/>
    <col min="1027" max="1027" width="11" style="389" bestFit="1" customWidth="1"/>
    <col min="1028" max="1028" width="11.7109375" style="389" bestFit="1" customWidth="1"/>
    <col min="1029" max="1217" width="9.140625" style="389"/>
    <col min="1218" max="1218" width="6.7109375" style="389" customWidth="1"/>
    <col min="1219" max="1219" width="39.140625" style="389" customWidth="1"/>
    <col min="1220" max="1220" width="9.140625" style="389"/>
    <col min="1221" max="1221" width="8" style="389" customWidth="1"/>
    <col min="1222" max="1222" width="12.7109375" style="389" customWidth="1"/>
    <col min="1223" max="1223" width="12" style="389" customWidth="1"/>
    <col min="1224" max="1224" width="12.85546875" style="389" customWidth="1"/>
    <col min="1225" max="1225" width="11.42578125" style="389" customWidth="1"/>
    <col min="1226" max="1226" width="10.42578125" style="389" customWidth="1"/>
    <col min="1227" max="1227" width="11.7109375" style="389" customWidth="1"/>
    <col min="1228" max="1228" width="11.140625" style="389" customWidth="1"/>
    <col min="1229" max="1229" width="11.85546875" style="389" bestFit="1" customWidth="1"/>
    <col min="1230" max="1230" width="10.5703125" style="389" bestFit="1" customWidth="1"/>
    <col min="1231" max="1231" width="9.5703125" style="389" bestFit="1" customWidth="1"/>
    <col min="1232" max="1232" width="11.42578125" style="389" customWidth="1"/>
    <col min="1233" max="1233" width="10.5703125" style="389" customWidth="1"/>
    <col min="1234" max="1234" width="7.5703125" style="389" customWidth="1"/>
    <col min="1235" max="1235" width="9.5703125" style="389" bestFit="1" customWidth="1"/>
    <col min="1236" max="1236" width="11" style="389" bestFit="1" customWidth="1"/>
    <col min="1237" max="1237" width="10.140625" style="389" bestFit="1" customWidth="1"/>
    <col min="1238" max="1242" width="9.5703125" style="389" bestFit="1" customWidth="1"/>
    <col min="1243" max="1243" width="10.140625" style="389" bestFit="1" customWidth="1"/>
    <col min="1244" max="1245" width="9.5703125" style="389" bestFit="1" customWidth="1"/>
    <col min="1246" max="1246" width="10.28515625" style="389" customWidth="1"/>
    <col min="1247" max="1254" width="9.5703125" style="389" bestFit="1" customWidth="1"/>
    <col min="1255" max="1255" width="9.5703125" style="389" customWidth="1"/>
    <col min="1256" max="1262" width="9.5703125" style="389" bestFit="1" customWidth="1"/>
    <col min="1263" max="1263" width="9.42578125" style="389" customWidth="1"/>
    <col min="1264" max="1279" width="9.5703125" style="389" bestFit="1" customWidth="1"/>
    <col min="1280" max="1281" width="12.5703125" style="389" bestFit="1" customWidth="1"/>
    <col min="1282" max="1282" width="11.42578125" style="389" bestFit="1" customWidth="1"/>
    <col min="1283" max="1283" width="11" style="389" bestFit="1" customWidth="1"/>
    <col min="1284" max="1284" width="11.7109375" style="389" bestFit="1" customWidth="1"/>
    <col min="1285" max="1473" width="9.140625" style="389"/>
    <col min="1474" max="1474" width="6.7109375" style="389" customWidth="1"/>
    <col min="1475" max="1475" width="39.140625" style="389" customWidth="1"/>
    <col min="1476" max="1476" width="9.140625" style="389"/>
    <col min="1477" max="1477" width="8" style="389" customWidth="1"/>
    <col min="1478" max="1478" width="12.7109375" style="389" customWidth="1"/>
    <col min="1479" max="1479" width="12" style="389" customWidth="1"/>
    <col min="1480" max="1480" width="12.85546875" style="389" customWidth="1"/>
    <col min="1481" max="1481" width="11.42578125" style="389" customWidth="1"/>
    <col min="1482" max="1482" width="10.42578125" style="389" customWidth="1"/>
    <col min="1483" max="1483" width="11.7109375" style="389" customWidth="1"/>
    <col min="1484" max="1484" width="11.140625" style="389" customWidth="1"/>
    <col min="1485" max="1485" width="11.85546875" style="389" bestFit="1" customWidth="1"/>
    <col min="1486" max="1486" width="10.5703125" style="389" bestFit="1" customWidth="1"/>
    <col min="1487" max="1487" width="9.5703125" style="389" bestFit="1" customWidth="1"/>
    <col min="1488" max="1488" width="11.42578125" style="389" customWidth="1"/>
    <col min="1489" max="1489" width="10.5703125" style="389" customWidth="1"/>
    <col min="1490" max="1490" width="7.5703125" style="389" customWidth="1"/>
    <col min="1491" max="1491" width="9.5703125" style="389" bestFit="1" customWidth="1"/>
    <col min="1492" max="1492" width="11" style="389" bestFit="1" customWidth="1"/>
    <col min="1493" max="1493" width="10.140625" style="389" bestFit="1" customWidth="1"/>
    <col min="1494" max="1498" width="9.5703125" style="389" bestFit="1" customWidth="1"/>
    <col min="1499" max="1499" width="10.140625" style="389" bestFit="1" customWidth="1"/>
    <col min="1500" max="1501" width="9.5703125" style="389" bestFit="1" customWidth="1"/>
    <col min="1502" max="1502" width="10.28515625" style="389" customWidth="1"/>
    <col min="1503" max="1510" width="9.5703125" style="389" bestFit="1" customWidth="1"/>
    <col min="1511" max="1511" width="9.5703125" style="389" customWidth="1"/>
    <col min="1512" max="1518" width="9.5703125" style="389" bestFit="1" customWidth="1"/>
    <col min="1519" max="1519" width="9.42578125" style="389" customWidth="1"/>
    <col min="1520" max="1535" width="9.5703125" style="389" bestFit="1" customWidth="1"/>
    <col min="1536" max="1537" width="12.5703125" style="389" bestFit="1" customWidth="1"/>
    <col min="1538" max="1538" width="11.42578125" style="389" bestFit="1" customWidth="1"/>
    <col min="1539" max="1539" width="11" style="389" bestFit="1" customWidth="1"/>
    <col min="1540" max="1540" width="11.7109375" style="389" bestFit="1" customWidth="1"/>
    <col min="1541" max="1729" width="9.140625" style="389"/>
    <col min="1730" max="1730" width="6.7109375" style="389" customWidth="1"/>
    <col min="1731" max="1731" width="39.140625" style="389" customWidth="1"/>
    <col min="1732" max="1732" width="9.140625" style="389"/>
    <col min="1733" max="1733" width="8" style="389" customWidth="1"/>
    <col min="1734" max="1734" width="12.7109375" style="389" customWidth="1"/>
    <col min="1735" max="1735" width="12" style="389" customWidth="1"/>
    <col min="1736" max="1736" width="12.85546875" style="389" customWidth="1"/>
    <col min="1737" max="1737" width="11.42578125" style="389" customWidth="1"/>
    <col min="1738" max="1738" width="10.42578125" style="389" customWidth="1"/>
    <col min="1739" max="1739" width="11.7109375" style="389" customWidth="1"/>
    <col min="1740" max="1740" width="11.140625" style="389" customWidth="1"/>
    <col min="1741" max="1741" width="11.85546875" style="389" bestFit="1" customWidth="1"/>
    <col min="1742" max="1742" width="10.5703125" style="389" bestFit="1" customWidth="1"/>
    <col min="1743" max="1743" width="9.5703125" style="389" bestFit="1" customWidth="1"/>
    <col min="1744" max="1744" width="11.42578125" style="389" customWidth="1"/>
    <col min="1745" max="1745" width="10.5703125" style="389" customWidth="1"/>
    <col min="1746" max="1746" width="7.5703125" style="389" customWidth="1"/>
    <col min="1747" max="1747" width="9.5703125" style="389" bestFit="1" customWidth="1"/>
    <col min="1748" max="1748" width="11" style="389" bestFit="1" customWidth="1"/>
    <col min="1749" max="1749" width="10.140625" style="389" bestFit="1" customWidth="1"/>
    <col min="1750" max="1754" width="9.5703125" style="389" bestFit="1" customWidth="1"/>
    <col min="1755" max="1755" width="10.140625" style="389" bestFit="1" customWidth="1"/>
    <col min="1756" max="1757" width="9.5703125" style="389" bestFit="1" customWidth="1"/>
    <col min="1758" max="1758" width="10.28515625" style="389" customWidth="1"/>
    <col min="1759" max="1766" width="9.5703125" style="389" bestFit="1" customWidth="1"/>
    <col min="1767" max="1767" width="9.5703125" style="389" customWidth="1"/>
    <col min="1768" max="1774" width="9.5703125" style="389" bestFit="1" customWidth="1"/>
    <col min="1775" max="1775" width="9.42578125" style="389" customWidth="1"/>
    <col min="1776" max="1791" width="9.5703125" style="389" bestFit="1" customWidth="1"/>
    <col min="1792" max="1793" width="12.5703125" style="389" bestFit="1" customWidth="1"/>
    <col min="1794" max="1794" width="11.42578125" style="389" bestFit="1" customWidth="1"/>
    <col min="1795" max="1795" width="11" style="389" bestFit="1" customWidth="1"/>
    <col min="1796" max="1796" width="11.7109375" style="389" bestFit="1" customWidth="1"/>
    <col min="1797" max="1985" width="9.140625" style="389"/>
    <col min="1986" max="1986" width="6.7109375" style="389" customWidth="1"/>
    <col min="1987" max="1987" width="39.140625" style="389" customWidth="1"/>
    <col min="1988" max="1988" width="9.140625" style="389"/>
    <col min="1989" max="1989" width="8" style="389" customWidth="1"/>
    <col min="1990" max="1990" width="12.7109375" style="389" customWidth="1"/>
    <col min="1991" max="1991" width="12" style="389" customWidth="1"/>
    <col min="1992" max="1992" width="12.85546875" style="389" customWidth="1"/>
    <col min="1993" max="1993" width="11.42578125" style="389" customWidth="1"/>
    <col min="1994" max="1994" width="10.42578125" style="389" customWidth="1"/>
    <col min="1995" max="1995" width="11.7109375" style="389" customWidth="1"/>
    <col min="1996" max="1996" width="11.140625" style="389" customWidth="1"/>
    <col min="1997" max="1997" width="11.85546875" style="389" bestFit="1" customWidth="1"/>
    <col min="1998" max="1998" width="10.5703125" style="389" bestFit="1" customWidth="1"/>
    <col min="1999" max="1999" width="9.5703125" style="389" bestFit="1" customWidth="1"/>
    <col min="2000" max="2000" width="11.42578125" style="389" customWidth="1"/>
    <col min="2001" max="2001" width="10.5703125" style="389" customWidth="1"/>
    <col min="2002" max="2002" width="7.5703125" style="389" customWidth="1"/>
    <col min="2003" max="2003" width="9.5703125" style="389" bestFit="1" customWidth="1"/>
    <col min="2004" max="2004" width="11" style="389" bestFit="1" customWidth="1"/>
    <col min="2005" max="2005" width="10.140625" style="389" bestFit="1" customWidth="1"/>
    <col min="2006" max="2010" width="9.5703125" style="389" bestFit="1" customWidth="1"/>
    <col min="2011" max="2011" width="10.140625" style="389" bestFit="1" customWidth="1"/>
    <col min="2012" max="2013" width="9.5703125" style="389" bestFit="1" customWidth="1"/>
    <col min="2014" max="2014" width="10.28515625" style="389" customWidth="1"/>
    <col min="2015" max="2022" width="9.5703125" style="389" bestFit="1" customWidth="1"/>
    <col min="2023" max="2023" width="9.5703125" style="389" customWidth="1"/>
    <col min="2024" max="2030" width="9.5703125" style="389" bestFit="1" customWidth="1"/>
    <col min="2031" max="2031" width="9.42578125" style="389" customWidth="1"/>
    <col min="2032" max="2047" width="9.5703125" style="389" bestFit="1" customWidth="1"/>
    <col min="2048" max="2049" width="12.5703125" style="389" bestFit="1" customWidth="1"/>
    <col min="2050" max="2050" width="11.42578125" style="389" bestFit="1" customWidth="1"/>
    <col min="2051" max="2051" width="11" style="389" bestFit="1" customWidth="1"/>
    <col min="2052" max="2052" width="11.7109375" style="389" bestFit="1" customWidth="1"/>
    <col min="2053" max="2241" width="9.140625" style="389"/>
    <col min="2242" max="2242" width="6.7109375" style="389" customWidth="1"/>
    <col min="2243" max="2243" width="39.140625" style="389" customWidth="1"/>
    <col min="2244" max="2244" width="9.140625" style="389"/>
    <col min="2245" max="2245" width="8" style="389" customWidth="1"/>
    <col min="2246" max="2246" width="12.7109375" style="389" customWidth="1"/>
    <col min="2247" max="2247" width="12" style="389" customWidth="1"/>
    <col min="2248" max="2248" width="12.85546875" style="389" customWidth="1"/>
    <col min="2249" max="2249" width="11.42578125" style="389" customWidth="1"/>
    <col min="2250" max="2250" width="10.42578125" style="389" customWidth="1"/>
    <col min="2251" max="2251" width="11.7109375" style="389" customWidth="1"/>
    <col min="2252" max="2252" width="11.140625" style="389" customWidth="1"/>
    <col min="2253" max="2253" width="11.85546875" style="389" bestFit="1" customWidth="1"/>
    <col min="2254" max="2254" width="10.5703125" style="389" bestFit="1" customWidth="1"/>
    <col min="2255" max="2255" width="9.5703125" style="389" bestFit="1" customWidth="1"/>
    <col min="2256" max="2256" width="11.42578125" style="389" customWidth="1"/>
    <col min="2257" max="2257" width="10.5703125" style="389" customWidth="1"/>
    <col min="2258" max="2258" width="7.5703125" style="389" customWidth="1"/>
    <col min="2259" max="2259" width="9.5703125" style="389" bestFit="1" customWidth="1"/>
    <col min="2260" max="2260" width="11" style="389" bestFit="1" customWidth="1"/>
    <col min="2261" max="2261" width="10.140625" style="389" bestFit="1" customWidth="1"/>
    <col min="2262" max="2266" width="9.5703125" style="389" bestFit="1" customWidth="1"/>
    <col min="2267" max="2267" width="10.140625" style="389" bestFit="1" customWidth="1"/>
    <col min="2268" max="2269" width="9.5703125" style="389" bestFit="1" customWidth="1"/>
    <col min="2270" max="2270" width="10.28515625" style="389" customWidth="1"/>
    <col min="2271" max="2278" width="9.5703125" style="389" bestFit="1" customWidth="1"/>
    <col min="2279" max="2279" width="9.5703125" style="389" customWidth="1"/>
    <col min="2280" max="2286" width="9.5703125" style="389" bestFit="1" customWidth="1"/>
    <col min="2287" max="2287" width="9.42578125" style="389" customWidth="1"/>
    <col min="2288" max="2303" width="9.5703125" style="389" bestFit="1" customWidth="1"/>
    <col min="2304" max="2305" width="12.5703125" style="389" bestFit="1" customWidth="1"/>
    <col min="2306" max="2306" width="11.42578125" style="389" bestFit="1" customWidth="1"/>
    <col min="2307" max="2307" width="11" style="389" bestFit="1" customWidth="1"/>
    <col min="2308" max="2308" width="11.7109375" style="389" bestFit="1" customWidth="1"/>
    <col min="2309" max="2497" width="9.140625" style="389"/>
    <col min="2498" max="2498" width="6.7109375" style="389" customWidth="1"/>
    <col min="2499" max="2499" width="39.140625" style="389" customWidth="1"/>
    <col min="2500" max="2500" width="9.140625" style="389"/>
    <col min="2501" max="2501" width="8" style="389" customWidth="1"/>
    <col min="2502" max="2502" width="12.7109375" style="389" customWidth="1"/>
    <col min="2503" max="2503" width="12" style="389" customWidth="1"/>
    <col min="2504" max="2504" width="12.85546875" style="389" customWidth="1"/>
    <col min="2505" max="2505" width="11.42578125" style="389" customWidth="1"/>
    <col min="2506" max="2506" width="10.42578125" style="389" customWidth="1"/>
    <col min="2507" max="2507" width="11.7109375" style="389" customWidth="1"/>
    <col min="2508" max="2508" width="11.140625" style="389" customWidth="1"/>
    <col min="2509" max="2509" width="11.85546875" style="389" bestFit="1" customWidth="1"/>
    <col min="2510" max="2510" width="10.5703125" style="389" bestFit="1" customWidth="1"/>
    <col min="2511" max="2511" width="9.5703125" style="389" bestFit="1" customWidth="1"/>
    <col min="2512" max="2512" width="11.42578125" style="389" customWidth="1"/>
    <col min="2513" max="2513" width="10.5703125" style="389" customWidth="1"/>
    <col min="2514" max="2514" width="7.5703125" style="389" customWidth="1"/>
    <col min="2515" max="2515" width="9.5703125" style="389" bestFit="1" customWidth="1"/>
    <col min="2516" max="2516" width="11" style="389" bestFit="1" customWidth="1"/>
    <col min="2517" max="2517" width="10.140625" style="389" bestFit="1" customWidth="1"/>
    <col min="2518" max="2522" width="9.5703125" style="389" bestFit="1" customWidth="1"/>
    <col min="2523" max="2523" width="10.140625" style="389" bestFit="1" customWidth="1"/>
    <col min="2524" max="2525" width="9.5703125" style="389" bestFit="1" customWidth="1"/>
    <col min="2526" max="2526" width="10.28515625" style="389" customWidth="1"/>
    <col min="2527" max="2534" width="9.5703125" style="389" bestFit="1" customWidth="1"/>
    <col min="2535" max="2535" width="9.5703125" style="389" customWidth="1"/>
    <col min="2536" max="2542" width="9.5703125" style="389" bestFit="1" customWidth="1"/>
    <col min="2543" max="2543" width="9.42578125" style="389" customWidth="1"/>
    <col min="2544" max="2559" width="9.5703125" style="389" bestFit="1" customWidth="1"/>
    <col min="2560" max="2561" width="12.5703125" style="389" bestFit="1" customWidth="1"/>
    <col min="2562" max="2562" width="11.42578125" style="389" bestFit="1" customWidth="1"/>
    <col min="2563" max="2563" width="11" style="389" bestFit="1" customWidth="1"/>
    <col min="2564" max="2564" width="11.7109375" style="389" bestFit="1" customWidth="1"/>
    <col min="2565" max="2753" width="9.140625" style="389"/>
    <col min="2754" max="2754" width="6.7109375" style="389" customWidth="1"/>
    <col min="2755" max="2755" width="39.140625" style="389" customWidth="1"/>
    <col min="2756" max="2756" width="9.140625" style="389"/>
    <col min="2757" max="2757" width="8" style="389" customWidth="1"/>
    <col min="2758" max="2758" width="12.7109375" style="389" customWidth="1"/>
    <col min="2759" max="2759" width="12" style="389" customWidth="1"/>
    <col min="2760" max="2760" width="12.85546875" style="389" customWidth="1"/>
    <col min="2761" max="2761" width="11.42578125" style="389" customWidth="1"/>
    <col min="2762" max="2762" width="10.42578125" style="389" customWidth="1"/>
    <col min="2763" max="2763" width="11.7109375" style="389" customWidth="1"/>
    <col min="2764" max="2764" width="11.140625" style="389" customWidth="1"/>
    <col min="2765" max="2765" width="11.85546875" style="389" bestFit="1" customWidth="1"/>
    <col min="2766" max="2766" width="10.5703125" style="389" bestFit="1" customWidth="1"/>
    <col min="2767" max="2767" width="9.5703125" style="389" bestFit="1" customWidth="1"/>
    <col min="2768" max="2768" width="11.42578125" style="389" customWidth="1"/>
    <col min="2769" max="2769" width="10.5703125" style="389" customWidth="1"/>
    <col min="2770" max="2770" width="7.5703125" style="389" customWidth="1"/>
    <col min="2771" max="2771" width="9.5703125" style="389" bestFit="1" customWidth="1"/>
    <col min="2772" max="2772" width="11" style="389" bestFit="1" customWidth="1"/>
    <col min="2773" max="2773" width="10.140625" style="389" bestFit="1" customWidth="1"/>
    <col min="2774" max="2778" width="9.5703125" style="389" bestFit="1" customWidth="1"/>
    <col min="2779" max="2779" width="10.140625" style="389" bestFit="1" customWidth="1"/>
    <col min="2780" max="2781" width="9.5703125" style="389" bestFit="1" customWidth="1"/>
    <col min="2782" max="2782" width="10.28515625" style="389" customWidth="1"/>
    <col min="2783" max="2790" width="9.5703125" style="389" bestFit="1" customWidth="1"/>
    <col min="2791" max="2791" width="9.5703125" style="389" customWidth="1"/>
    <col min="2792" max="2798" width="9.5703125" style="389" bestFit="1" customWidth="1"/>
    <col min="2799" max="2799" width="9.42578125" style="389" customWidth="1"/>
    <col min="2800" max="2815" width="9.5703125" style="389" bestFit="1" customWidth="1"/>
    <col min="2816" max="2817" width="12.5703125" style="389" bestFit="1" customWidth="1"/>
    <col min="2818" max="2818" width="11.42578125" style="389" bestFit="1" customWidth="1"/>
    <col min="2819" max="2819" width="11" style="389" bestFit="1" customWidth="1"/>
    <col min="2820" max="2820" width="11.7109375" style="389" bestFit="1" customWidth="1"/>
    <col min="2821" max="3009" width="9.140625" style="389"/>
    <col min="3010" max="3010" width="6.7109375" style="389" customWidth="1"/>
    <col min="3011" max="3011" width="39.140625" style="389" customWidth="1"/>
    <col min="3012" max="3012" width="9.140625" style="389"/>
    <col min="3013" max="3013" width="8" style="389" customWidth="1"/>
    <col min="3014" max="3014" width="12.7109375" style="389" customWidth="1"/>
    <col min="3015" max="3015" width="12" style="389" customWidth="1"/>
    <col min="3016" max="3016" width="12.85546875" style="389" customWidth="1"/>
    <col min="3017" max="3017" width="11.42578125" style="389" customWidth="1"/>
    <col min="3018" max="3018" width="10.42578125" style="389" customWidth="1"/>
    <col min="3019" max="3019" width="11.7109375" style="389" customWidth="1"/>
    <col min="3020" max="3020" width="11.140625" style="389" customWidth="1"/>
    <col min="3021" max="3021" width="11.85546875" style="389" bestFit="1" customWidth="1"/>
    <col min="3022" max="3022" width="10.5703125" style="389" bestFit="1" customWidth="1"/>
    <col min="3023" max="3023" width="9.5703125" style="389" bestFit="1" customWidth="1"/>
    <col min="3024" max="3024" width="11.42578125" style="389" customWidth="1"/>
    <col min="3025" max="3025" width="10.5703125" style="389" customWidth="1"/>
    <col min="3026" max="3026" width="7.5703125" style="389" customWidth="1"/>
    <col min="3027" max="3027" width="9.5703125" style="389" bestFit="1" customWidth="1"/>
    <col min="3028" max="3028" width="11" style="389" bestFit="1" customWidth="1"/>
    <col min="3029" max="3029" width="10.140625" style="389" bestFit="1" customWidth="1"/>
    <col min="3030" max="3034" width="9.5703125" style="389" bestFit="1" customWidth="1"/>
    <col min="3035" max="3035" width="10.140625" style="389" bestFit="1" customWidth="1"/>
    <col min="3036" max="3037" width="9.5703125" style="389" bestFit="1" customWidth="1"/>
    <col min="3038" max="3038" width="10.28515625" style="389" customWidth="1"/>
    <col min="3039" max="3046" width="9.5703125" style="389" bestFit="1" customWidth="1"/>
    <col min="3047" max="3047" width="9.5703125" style="389" customWidth="1"/>
    <col min="3048" max="3054" width="9.5703125" style="389" bestFit="1" customWidth="1"/>
    <col min="3055" max="3055" width="9.42578125" style="389" customWidth="1"/>
    <col min="3056" max="3071" width="9.5703125" style="389" bestFit="1" customWidth="1"/>
    <col min="3072" max="3073" width="12.5703125" style="389" bestFit="1" customWidth="1"/>
    <col min="3074" max="3074" width="11.42578125" style="389" bestFit="1" customWidth="1"/>
    <col min="3075" max="3075" width="11" style="389" bestFit="1" customWidth="1"/>
    <col min="3076" max="3076" width="11.7109375" style="389" bestFit="1" customWidth="1"/>
    <col min="3077" max="3265" width="9.140625" style="389"/>
    <col min="3266" max="3266" width="6.7109375" style="389" customWidth="1"/>
    <col min="3267" max="3267" width="39.140625" style="389" customWidth="1"/>
    <col min="3268" max="3268" width="9.140625" style="389"/>
    <col min="3269" max="3269" width="8" style="389" customWidth="1"/>
    <col min="3270" max="3270" width="12.7109375" style="389" customWidth="1"/>
    <col min="3271" max="3271" width="12" style="389" customWidth="1"/>
    <col min="3272" max="3272" width="12.85546875" style="389" customWidth="1"/>
    <col min="3273" max="3273" width="11.42578125" style="389" customWidth="1"/>
    <col min="3274" max="3274" width="10.42578125" style="389" customWidth="1"/>
    <col min="3275" max="3275" width="11.7109375" style="389" customWidth="1"/>
    <col min="3276" max="3276" width="11.140625" style="389" customWidth="1"/>
    <col min="3277" max="3277" width="11.85546875" style="389" bestFit="1" customWidth="1"/>
    <col min="3278" max="3278" width="10.5703125" style="389" bestFit="1" customWidth="1"/>
    <col min="3279" max="3279" width="9.5703125" style="389" bestFit="1" customWidth="1"/>
    <col min="3280" max="3280" width="11.42578125" style="389" customWidth="1"/>
    <col min="3281" max="3281" width="10.5703125" style="389" customWidth="1"/>
    <col min="3282" max="3282" width="7.5703125" style="389" customWidth="1"/>
    <col min="3283" max="3283" width="9.5703125" style="389" bestFit="1" customWidth="1"/>
    <col min="3284" max="3284" width="11" style="389" bestFit="1" customWidth="1"/>
    <col min="3285" max="3285" width="10.140625" style="389" bestFit="1" customWidth="1"/>
    <col min="3286" max="3290" width="9.5703125" style="389" bestFit="1" customWidth="1"/>
    <col min="3291" max="3291" width="10.140625" style="389" bestFit="1" customWidth="1"/>
    <col min="3292" max="3293" width="9.5703125" style="389" bestFit="1" customWidth="1"/>
    <col min="3294" max="3294" width="10.28515625" style="389" customWidth="1"/>
    <col min="3295" max="3302" width="9.5703125" style="389" bestFit="1" customWidth="1"/>
    <col min="3303" max="3303" width="9.5703125" style="389" customWidth="1"/>
    <col min="3304" max="3310" width="9.5703125" style="389" bestFit="1" customWidth="1"/>
    <col min="3311" max="3311" width="9.42578125" style="389" customWidth="1"/>
    <col min="3312" max="3327" width="9.5703125" style="389" bestFit="1" customWidth="1"/>
    <col min="3328" max="3329" width="12.5703125" style="389" bestFit="1" customWidth="1"/>
    <col min="3330" max="3330" width="11.42578125" style="389" bestFit="1" customWidth="1"/>
    <col min="3331" max="3331" width="11" style="389" bestFit="1" customWidth="1"/>
    <col min="3332" max="3332" width="11.7109375" style="389" bestFit="1" customWidth="1"/>
    <col min="3333" max="3521" width="9.140625" style="389"/>
    <col min="3522" max="3522" width="6.7109375" style="389" customWidth="1"/>
    <col min="3523" max="3523" width="39.140625" style="389" customWidth="1"/>
    <col min="3524" max="3524" width="9.140625" style="389"/>
    <col min="3525" max="3525" width="8" style="389" customWidth="1"/>
    <col min="3526" max="3526" width="12.7109375" style="389" customWidth="1"/>
    <col min="3527" max="3527" width="12" style="389" customWidth="1"/>
    <col min="3528" max="3528" width="12.85546875" style="389" customWidth="1"/>
    <col min="3529" max="3529" width="11.42578125" style="389" customWidth="1"/>
    <col min="3530" max="3530" width="10.42578125" style="389" customWidth="1"/>
    <col min="3531" max="3531" width="11.7109375" style="389" customWidth="1"/>
    <col min="3532" max="3532" width="11.140625" style="389" customWidth="1"/>
    <col min="3533" max="3533" width="11.85546875" style="389" bestFit="1" customWidth="1"/>
    <col min="3534" max="3534" width="10.5703125" style="389" bestFit="1" customWidth="1"/>
    <col min="3535" max="3535" width="9.5703125" style="389" bestFit="1" customWidth="1"/>
    <col min="3536" max="3536" width="11.42578125" style="389" customWidth="1"/>
    <col min="3537" max="3537" width="10.5703125" style="389" customWidth="1"/>
    <col min="3538" max="3538" width="7.5703125" style="389" customWidth="1"/>
    <col min="3539" max="3539" width="9.5703125" style="389" bestFit="1" customWidth="1"/>
    <col min="3540" max="3540" width="11" style="389" bestFit="1" customWidth="1"/>
    <col min="3541" max="3541" width="10.140625" style="389" bestFit="1" customWidth="1"/>
    <col min="3542" max="3546" width="9.5703125" style="389" bestFit="1" customWidth="1"/>
    <col min="3547" max="3547" width="10.140625" style="389" bestFit="1" customWidth="1"/>
    <col min="3548" max="3549" width="9.5703125" style="389" bestFit="1" customWidth="1"/>
    <col min="3550" max="3550" width="10.28515625" style="389" customWidth="1"/>
    <col min="3551" max="3558" width="9.5703125" style="389" bestFit="1" customWidth="1"/>
    <col min="3559" max="3559" width="9.5703125" style="389" customWidth="1"/>
    <col min="3560" max="3566" width="9.5703125" style="389" bestFit="1" customWidth="1"/>
    <col min="3567" max="3567" width="9.42578125" style="389" customWidth="1"/>
    <col min="3568" max="3583" width="9.5703125" style="389" bestFit="1" customWidth="1"/>
    <col min="3584" max="3585" width="12.5703125" style="389" bestFit="1" customWidth="1"/>
    <col min="3586" max="3586" width="11.42578125" style="389" bestFit="1" customWidth="1"/>
    <col min="3587" max="3587" width="11" style="389" bestFit="1" customWidth="1"/>
    <col min="3588" max="3588" width="11.7109375" style="389" bestFit="1" customWidth="1"/>
    <col min="3589" max="3777" width="9.140625" style="389"/>
    <col min="3778" max="3778" width="6.7109375" style="389" customWidth="1"/>
    <col min="3779" max="3779" width="39.140625" style="389" customWidth="1"/>
    <col min="3780" max="3780" width="9.140625" style="389"/>
    <col min="3781" max="3781" width="8" style="389" customWidth="1"/>
    <col min="3782" max="3782" width="12.7109375" style="389" customWidth="1"/>
    <col min="3783" max="3783" width="12" style="389" customWidth="1"/>
    <col min="3784" max="3784" width="12.85546875" style="389" customWidth="1"/>
    <col min="3785" max="3785" width="11.42578125" style="389" customWidth="1"/>
    <col min="3786" max="3786" width="10.42578125" style="389" customWidth="1"/>
    <col min="3787" max="3787" width="11.7109375" style="389" customWidth="1"/>
    <col min="3788" max="3788" width="11.140625" style="389" customWidth="1"/>
    <col min="3789" max="3789" width="11.85546875" style="389" bestFit="1" customWidth="1"/>
    <col min="3790" max="3790" width="10.5703125" style="389" bestFit="1" customWidth="1"/>
    <col min="3791" max="3791" width="9.5703125" style="389" bestFit="1" customWidth="1"/>
    <col min="3792" max="3792" width="11.42578125" style="389" customWidth="1"/>
    <col min="3793" max="3793" width="10.5703125" style="389" customWidth="1"/>
    <col min="3794" max="3794" width="7.5703125" style="389" customWidth="1"/>
    <col min="3795" max="3795" width="9.5703125" style="389" bestFit="1" customWidth="1"/>
    <col min="3796" max="3796" width="11" style="389" bestFit="1" customWidth="1"/>
    <col min="3797" max="3797" width="10.140625" style="389" bestFit="1" customWidth="1"/>
    <col min="3798" max="3802" width="9.5703125" style="389" bestFit="1" customWidth="1"/>
    <col min="3803" max="3803" width="10.140625" style="389" bestFit="1" customWidth="1"/>
    <col min="3804" max="3805" width="9.5703125" style="389" bestFit="1" customWidth="1"/>
    <col min="3806" max="3806" width="10.28515625" style="389" customWidth="1"/>
    <col min="3807" max="3814" width="9.5703125" style="389" bestFit="1" customWidth="1"/>
    <col min="3815" max="3815" width="9.5703125" style="389" customWidth="1"/>
    <col min="3816" max="3822" width="9.5703125" style="389" bestFit="1" customWidth="1"/>
    <col min="3823" max="3823" width="9.42578125" style="389" customWidth="1"/>
    <col min="3824" max="3839" width="9.5703125" style="389" bestFit="1" customWidth="1"/>
    <col min="3840" max="3841" width="12.5703125" style="389" bestFit="1" customWidth="1"/>
    <col min="3842" max="3842" width="11.42578125" style="389" bestFit="1" customWidth="1"/>
    <col min="3843" max="3843" width="11" style="389" bestFit="1" customWidth="1"/>
    <col min="3844" max="3844" width="11.7109375" style="389" bestFit="1" customWidth="1"/>
    <col min="3845" max="4033" width="9.140625" style="389"/>
    <col min="4034" max="4034" width="6.7109375" style="389" customWidth="1"/>
    <col min="4035" max="4035" width="39.140625" style="389" customWidth="1"/>
    <col min="4036" max="4036" width="9.140625" style="389"/>
    <col min="4037" max="4037" width="8" style="389" customWidth="1"/>
    <col min="4038" max="4038" width="12.7109375" style="389" customWidth="1"/>
    <col min="4039" max="4039" width="12" style="389" customWidth="1"/>
    <col min="4040" max="4040" width="12.85546875" style="389" customWidth="1"/>
    <col min="4041" max="4041" width="11.42578125" style="389" customWidth="1"/>
    <col min="4042" max="4042" width="10.42578125" style="389" customWidth="1"/>
    <col min="4043" max="4043" width="11.7109375" style="389" customWidth="1"/>
    <col min="4044" max="4044" width="11.140625" style="389" customWidth="1"/>
    <col min="4045" max="4045" width="11.85546875" style="389" bestFit="1" customWidth="1"/>
    <col min="4046" max="4046" width="10.5703125" style="389" bestFit="1" customWidth="1"/>
    <col min="4047" max="4047" width="9.5703125" style="389" bestFit="1" customWidth="1"/>
    <col min="4048" max="4048" width="11.42578125" style="389" customWidth="1"/>
    <col min="4049" max="4049" width="10.5703125" style="389" customWidth="1"/>
    <col min="4050" max="4050" width="7.5703125" style="389" customWidth="1"/>
    <col min="4051" max="4051" width="9.5703125" style="389" bestFit="1" customWidth="1"/>
    <col min="4052" max="4052" width="11" style="389" bestFit="1" customWidth="1"/>
    <col min="4053" max="4053" width="10.140625" style="389" bestFit="1" customWidth="1"/>
    <col min="4054" max="4058" width="9.5703125" style="389" bestFit="1" customWidth="1"/>
    <col min="4059" max="4059" width="10.140625" style="389" bestFit="1" customWidth="1"/>
    <col min="4060" max="4061" width="9.5703125" style="389" bestFit="1" customWidth="1"/>
    <col min="4062" max="4062" width="10.28515625" style="389" customWidth="1"/>
    <col min="4063" max="4070" width="9.5703125" style="389" bestFit="1" customWidth="1"/>
    <col min="4071" max="4071" width="9.5703125" style="389" customWidth="1"/>
    <col min="4072" max="4078" width="9.5703125" style="389" bestFit="1" customWidth="1"/>
    <col min="4079" max="4079" width="9.42578125" style="389" customWidth="1"/>
    <col min="4080" max="4095" width="9.5703125" style="389" bestFit="1" customWidth="1"/>
    <col min="4096" max="4097" width="12.5703125" style="389" bestFit="1" customWidth="1"/>
    <col min="4098" max="4098" width="11.42578125" style="389" bestFit="1" customWidth="1"/>
    <col min="4099" max="4099" width="11" style="389" bestFit="1" customWidth="1"/>
    <col min="4100" max="4100" width="11.7109375" style="389" bestFit="1" customWidth="1"/>
    <col min="4101" max="4289" width="9.140625" style="389"/>
    <col min="4290" max="4290" width="6.7109375" style="389" customWidth="1"/>
    <col min="4291" max="4291" width="39.140625" style="389" customWidth="1"/>
    <col min="4292" max="4292" width="9.140625" style="389"/>
    <col min="4293" max="4293" width="8" style="389" customWidth="1"/>
    <col min="4294" max="4294" width="12.7109375" style="389" customWidth="1"/>
    <col min="4295" max="4295" width="12" style="389" customWidth="1"/>
    <col min="4296" max="4296" width="12.85546875" style="389" customWidth="1"/>
    <col min="4297" max="4297" width="11.42578125" style="389" customWidth="1"/>
    <col min="4298" max="4298" width="10.42578125" style="389" customWidth="1"/>
    <col min="4299" max="4299" width="11.7109375" style="389" customWidth="1"/>
    <col min="4300" max="4300" width="11.140625" style="389" customWidth="1"/>
    <col min="4301" max="4301" width="11.85546875" style="389" bestFit="1" customWidth="1"/>
    <col min="4302" max="4302" width="10.5703125" style="389" bestFit="1" customWidth="1"/>
    <col min="4303" max="4303" width="9.5703125" style="389" bestFit="1" customWidth="1"/>
    <col min="4304" max="4304" width="11.42578125" style="389" customWidth="1"/>
    <col min="4305" max="4305" width="10.5703125" style="389" customWidth="1"/>
    <col min="4306" max="4306" width="7.5703125" style="389" customWidth="1"/>
    <col min="4307" max="4307" width="9.5703125" style="389" bestFit="1" customWidth="1"/>
    <col min="4308" max="4308" width="11" style="389" bestFit="1" customWidth="1"/>
    <col min="4309" max="4309" width="10.140625" style="389" bestFit="1" customWidth="1"/>
    <col min="4310" max="4314" width="9.5703125" style="389" bestFit="1" customWidth="1"/>
    <col min="4315" max="4315" width="10.140625" style="389" bestFit="1" customWidth="1"/>
    <col min="4316" max="4317" width="9.5703125" style="389" bestFit="1" customWidth="1"/>
    <col min="4318" max="4318" width="10.28515625" style="389" customWidth="1"/>
    <col min="4319" max="4326" width="9.5703125" style="389" bestFit="1" customWidth="1"/>
    <col min="4327" max="4327" width="9.5703125" style="389" customWidth="1"/>
    <col min="4328" max="4334" width="9.5703125" style="389" bestFit="1" customWidth="1"/>
    <col min="4335" max="4335" width="9.42578125" style="389" customWidth="1"/>
    <col min="4336" max="4351" width="9.5703125" style="389" bestFit="1" customWidth="1"/>
    <col min="4352" max="4353" width="12.5703125" style="389" bestFit="1" customWidth="1"/>
    <col min="4354" max="4354" width="11.42578125" style="389" bestFit="1" customWidth="1"/>
    <col min="4355" max="4355" width="11" style="389" bestFit="1" customWidth="1"/>
    <col min="4356" max="4356" width="11.7109375" style="389" bestFit="1" customWidth="1"/>
    <col min="4357" max="4545" width="9.140625" style="389"/>
    <col min="4546" max="4546" width="6.7109375" style="389" customWidth="1"/>
    <col min="4547" max="4547" width="39.140625" style="389" customWidth="1"/>
    <col min="4548" max="4548" width="9.140625" style="389"/>
    <col min="4549" max="4549" width="8" style="389" customWidth="1"/>
    <col min="4550" max="4550" width="12.7109375" style="389" customWidth="1"/>
    <col min="4551" max="4551" width="12" style="389" customWidth="1"/>
    <col min="4552" max="4552" width="12.85546875" style="389" customWidth="1"/>
    <col min="4553" max="4553" width="11.42578125" style="389" customWidth="1"/>
    <col min="4554" max="4554" width="10.42578125" style="389" customWidth="1"/>
    <col min="4555" max="4555" width="11.7109375" style="389" customWidth="1"/>
    <col min="4556" max="4556" width="11.140625" style="389" customWidth="1"/>
    <col min="4557" max="4557" width="11.85546875" style="389" bestFit="1" customWidth="1"/>
    <col min="4558" max="4558" width="10.5703125" style="389" bestFit="1" customWidth="1"/>
    <col min="4559" max="4559" width="9.5703125" style="389" bestFit="1" customWidth="1"/>
    <col min="4560" max="4560" width="11.42578125" style="389" customWidth="1"/>
    <col min="4561" max="4561" width="10.5703125" style="389" customWidth="1"/>
    <col min="4562" max="4562" width="7.5703125" style="389" customWidth="1"/>
    <col min="4563" max="4563" width="9.5703125" style="389" bestFit="1" customWidth="1"/>
    <col min="4564" max="4564" width="11" style="389" bestFit="1" customWidth="1"/>
    <col min="4565" max="4565" width="10.140625" style="389" bestFit="1" customWidth="1"/>
    <col min="4566" max="4570" width="9.5703125" style="389" bestFit="1" customWidth="1"/>
    <col min="4571" max="4571" width="10.140625" style="389" bestFit="1" customWidth="1"/>
    <col min="4572" max="4573" width="9.5703125" style="389" bestFit="1" customWidth="1"/>
    <col min="4574" max="4574" width="10.28515625" style="389" customWidth="1"/>
    <col min="4575" max="4582" width="9.5703125" style="389" bestFit="1" customWidth="1"/>
    <col min="4583" max="4583" width="9.5703125" style="389" customWidth="1"/>
    <col min="4584" max="4590" width="9.5703125" style="389" bestFit="1" customWidth="1"/>
    <col min="4591" max="4591" width="9.42578125" style="389" customWidth="1"/>
    <col min="4592" max="4607" width="9.5703125" style="389" bestFit="1" customWidth="1"/>
    <col min="4608" max="4609" width="12.5703125" style="389" bestFit="1" customWidth="1"/>
    <col min="4610" max="4610" width="11.42578125" style="389" bestFit="1" customWidth="1"/>
    <col min="4611" max="4611" width="11" style="389" bestFit="1" customWidth="1"/>
    <col min="4612" max="4612" width="11.7109375" style="389" bestFit="1" customWidth="1"/>
    <col min="4613" max="4801" width="9.140625" style="389"/>
    <col min="4802" max="4802" width="6.7109375" style="389" customWidth="1"/>
    <col min="4803" max="4803" width="39.140625" style="389" customWidth="1"/>
    <col min="4804" max="4804" width="9.140625" style="389"/>
    <col min="4805" max="4805" width="8" style="389" customWidth="1"/>
    <col min="4806" max="4806" width="12.7109375" style="389" customWidth="1"/>
    <col min="4807" max="4807" width="12" style="389" customWidth="1"/>
    <col min="4808" max="4808" width="12.85546875" style="389" customWidth="1"/>
    <col min="4809" max="4809" width="11.42578125" style="389" customWidth="1"/>
    <col min="4810" max="4810" width="10.42578125" style="389" customWidth="1"/>
    <col min="4811" max="4811" width="11.7109375" style="389" customWidth="1"/>
    <col min="4812" max="4812" width="11.140625" style="389" customWidth="1"/>
    <col min="4813" max="4813" width="11.85546875" style="389" bestFit="1" customWidth="1"/>
    <col min="4814" max="4814" width="10.5703125" style="389" bestFit="1" customWidth="1"/>
    <col min="4815" max="4815" width="9.5703125" style="389" bestFit="1" customWidth="1"/>
    <col min="4816" max="4816" width="11.42578125" style="389" customWidth="1"/>
    <col min="4817" max="4817" width="10.5703125" style="389" customWidth="1"/>
    <col min="4818" max="4818" width="7.5703125" style="389" customWidth="1"/>
    <col min="4819" max="4819" width="9.5703125" style="389" bestFit="1" customWidth="1"/>
    <col min="4820" max="4820" width="11" style="389" bestFit="1" customWidth="1"/>
    <col min="4821" max="4821" width="10.140625" style="389" bestFit="1" customWidth="1"/>
    <col min="4822" max="4826" width="9.5703125" style="389" bestFit="1" customWidth="1"/>
    <col min="4827" max="4827" width="10.140625" style="389" bestFit="1" customWidth="1"/>
    <col min="4828" max="4829" width="9.5703125" style="389" bestFit="1" customWidth="1"/>
    <col min="4830" max="4830" width="10.28515625" style="389" customWidth="1"/>
    <col min="4831" max="4838" width="9.5703125" style="389" bestFit="1" customWidth="1"/>
    <col min="4839" max="4839" width="9.5703125" style="389" customWidth="1"/>
    <col min="4840" max="4846" width="9.5703125" style="389" bestFit="1" customWidth="1"/>
    <col min="4847" max="4847" width="9.42578125" style="389" customWidth="1"/>
    <col min="4848" max="4863" width="9.5703125" style="389" bestFit="1" customWidth="1"/>
    <col min="4864" max="4865" width="12.5703125" style="389" bestFit="1" customWidth="1"/>
    <col min="4866" max="4866" width="11.42578125" style="389" bestFit="1" customWidth="1"/>
    <col min="4867" max="4867" width="11" style="389" bestFit="1" customWidth="1"/>
    <col min="4868" max="4868" width="11.7109375" style="389" bestFit="1" customWidth="1"/>
    <col min="4869" max="5057" width="9.140625" style="389"/>
    <col min="5058" max="5058" width="6.7109375" style="389" customWidth="1"/>
    <col min="5059" max="5059" width="39.140625" style="389" customWidth="1"/>
    <col min="5060" max="5060" width="9.140625" style="389"/>
    <col min="5061" max="5061" width="8" style="389" customWidth="1"/>
    <col min="5062" max="5062" width="12.7109375" style="389" customWidth="1"/>
    <col min="5063" max="5063" width="12" style="389" customWidth="1"/>
    <col min="5064" max="5064" width="12.85546875" style="389" customWidth="1"/>
    <col min="5065" max="5065" width="11.42578125" style="389" customWidth="1"/>
    <col min="5066" max="5066" width="10.42578125" style="389" customWidth="1"/>
    <col min="5067" max="5067" width="11.7109375" style="389" customWidth="1"/>
    <col min="5068" max="5068" width="11.140625" style="389" customWidth="1"/>
    <col min="5069" max="5069" width="11.85546875" style="389" bestFit="1" customWidth="1"/>
    <col min="5070" max="5070" width="10.5703125" style="389" bestFit="1" customWidth="1"/>
    <col min="5071" max="5071" width="9.5703125" style="389" bestFit="1" customWidth="1"/>
    <col min="5072" max="5072" width="11.42578125" style="389" customWidth="1"/>
    <col min="5073" max="5073" width="10.5703125" style="389" customWidth="1"/>
    <col min="5074" max="5074" width="7.5703125" style="389" customWidth="1"/>
    <col min="5075" max="5075" width="9.5703125" style="389" bestFit="1" customWidth="1"/>
    <col min="5076" max="5076" width="11" style="389" bestFit="1" customWidth="1"/>
    <col min="5077" max="5077" width="10.140625" style="389" bestFit="1" customWidth="1"/>
    <col min="5078" max="5082" width="9.5703125" style="389" bestFit="1" customWidth="1"/>
    <col min="5083" max="5083" width="10.140625" style="389" bestFit="1" customWidth="1"/>
    <col min="5084" max="5085" width="9.5703125" style="389" bestFit="1" customWidth="1"/>
    <col min="5086" max="5086" width="10.28515625" style="389" customWidth="1"/>
    <col min="5087" max="5094" width="9.5703125" style="389" bestFit="1" customWidth="1"/>
    <col min="5095" max="5095" width="9.5703125" style="389" customWidth="1"/>
    <col min="5096" max="5102" width="9.5703125" style="389" bestFit="1" customWidth="1"/>
    <col min="5103" max="5103" width="9.42578125" style="389" customWidth="1"/>
    <col min="5104" max="5119" width="9.5703125" style="389" bestFit="1" customWidth="1"/>
    <col min="5120" max="5121" width="12.5703125" style="389" bestFit="1" customWidth="1"/>
    <col min="5122" max="5122" width="11.42578125" style="389" bestFit="1" customWidth="1"/>
    <col min="5123" max="5123" width="11" style="389" bestFit="1" customWidth="1"/>
    <col min="5124" max="5124" width="11.7109375" style="389" bestFit="1" customWidth="1"/>
    <col min="5125" max="5313" width="9.140625" style="389"/>
    <col min="5314" max="5314" width="6.7109375" style="389" customWidth="1"/>
    <col min="5315" max="5315" width="39.140625" style="389" customWidth="1"/>
    <col min="5316" max="5316" width="9.140625" style="389"/>
    <col min="5317" max="5317" width="8" style="389" customWidth="1"/>
    <col min="5318" max="5318" width="12.7109375" style="389" customWidth="1"/>
    <col min="5319" max="5319" width="12" style="389" customWidth="1"/>
    <col min="5320" max="5320" width="12.85546875" style="389" customWidth="1"/>
    <col min="5321" max="5321" width="11.42578125" style="389" customWidth="1"/>
    <col min="5322" max="5322" width="10.42578125" style="389" customWidth="1"/>
    <col min="5323" max="5323" width="11.7109375" style="389" customWidth="1"/>
    <col min="5324" max="5324" width="11.140625" style="389" customWidth="1"/>
    <col min="5325" max="5325" width="11.85546875" style="389" bestFit="1" customWidth="1"/>
    <col min="5326" max="5326" width="10.5703125" style="389" bestFit="1" customWidth="1"/>
    <col min="5327" max="5327" width="9.5703125" style="389" bestFit="1" customWidth="1"/>
    <col min="5328" max="5328" width="11.42578125" style="389" customWidth="1"/>
    <col min="5329" max="5329" width="10.5703125" style="389" customWidth="1"/>
    <col min="5330" max="5330" width="7.5703125" style="389" customWidth="1"/>
    <col min="5331" max="5331" width="9.5703125" style="389" bestFit="1" customWidth="1"/>
    <col min="5332" max="5332" width="11" style="389" bestFit="1" customWidth="1"/>
    <col min="5333" max="5333" width="10.140625" style="389" bestFit="1" customWidth="1"/>
    <col min="5334" max="5338" width="9.5703125" style="389" bestFit="1" customWidth="1"/>
    <col min="5339" max="5339" width="10.140625" style="389" bestFit="1" customWidth="1"/>
    <col min="5340" max="5341" width="9.5703125" style="389" bestFit="1" customWidth="1"/>
    <col min="5342" max="5342" width="10.28515625" style="389" customWidth="1"/>
    <col min="5343" max="5350" width="9.5703125" style="389" bestFit="1" customWidth="1"/>
    <col min="5351" max="5351" width="9.5703125" style="389" customWidth="1"/>
    <col min="5352" max="5358" width="9.5703125" style="389" bestFit="1" customWidth="1"/>
    <col min="5359" max="5359" width="9.42578125" style="389" customWidth="1"/>
    <col min="5360" max="5375" width="9.5703125" style="389" bestFit="1" customWidth="1"/>
    <col min="5376" max="5377" width="12.5703125" style="389" bestFit="1" customWidth="1"/>
    <col min="5378" max="5378" width="11.42578125" style="389" bestFit="1" customWidth="1"/>
    <col min="5379" max="5379" width="11" style="389" bestFit="1" customWidth="1"/>
    <col min="5380" max="5380" width="11.7109375" style="389" bestFit="1" customWidth="1"/>
    <col min="5381" max="5569" width="9.140625" style="389"/>
    <col min="5570" max="5570" width="6.7109375" style="389" customWidth="1"/>
    <col min="5571" max="5571" width="39.140625" style="389" customWidth="1"/>
    <col min="5572" max="5572" width="9.140625" style="389"/>
    <col min="5573" max="5573" width="8" style="389" customWidth="1"/>
    <col min="5574" max="5574" width="12.7109375" style="389" customWidth="1"/>
    <col min="5575" max="5575" width="12" style="389" customWidth="1"/>
    <col min="5576" max="5576" width="12.85546875" style="389" customWidth="1"/>
    <col min="5577" max="5577" width="11.42578125" style="389" customWidth="1"/>
    <col min="5578" max="5578" width="10.42578125" style="389" customWidth="1"/>
    <col min="5579" max="5579" width="11.7109375" style="389" customWidth="1"/>
    <col min="5580" max="5580" width="11.140625" style="389" customWidth="1"/>
    <col min="5581" max="5581" width="11.85546875" style="389" bestFit="1" customWidth="1"/>
    <col min="5582" max="5582" width="10.5703125" style="389" bestFit="1" customWidth="1"/>
    <col min="5583" max="5583" width="9.5703125" style="389" bestFit="1" customWidth="1"/>
    <col min="5584" max="5584" width="11.42578125" style="389" customWidth="1"/>
    <col min="5585" max="5585" width="10.5703125" style="389" customWidth="1"/>
    <col min="5586" max="5586" width="7.5703125" style="389" customWidth="1"/>
    <col min="5587" max="5587" width="9.5703125" style="389" bestFit="1" customWidth="1"/>
    <col min="5588" max="5588" width="11" style="389" bestFit="1" customWidth="1"/>
    <col min="5589" max="5589" width="10.140625" style="389" bestFit="1" customWidth="1"/>
    <col min="5590" max="5594" width="9.5703125" style="389" bestFit="1" customWidth="1"/>
    <col min="5595" max="5595" width="10.140625" style="389" bestFit="1" customWidth="1"/>
    <col min="5596" max="5597" width="9.5703125" style="389" bestFit="1" customWidth="1"/>
    <col min="5598" max="5598" width="10.28515625" style="389" customWidth="1"/>
    <col min="5599" max="5606" width="9.5703125" style="389" bestFit="1" customWidth="1"/>
    <col min="5607" max="5607" width="9.5703125" style="389" customWidth="1"/>
    <col min="5608" max="5614" width="9.5703125" style="389" bestFit="1" customWidth="1"/>
    <col min="5615" max="5615" width="9.42578125" style="389" customWidth="1"/>
    <col min="5616" max="5631" width="9.5703125" style="389" bestFit="1" customWidth="1"/>
    <col min="5632" max="5633" width="12.5703125" style="389" bestFit="1" customWidth="1"/>
    <col min="5634" max="5634" width="11.42578125" style="389" bestFit="1" customWidth="1"/>
    <col min="5635" max="5635" width="11" style="389" bestFit="1" customWidth="1"/>
    <col min="5636" max="5636" width="11.7109375" style="389" bestFit="1" customWidth="1"/>
    <col min="5637" max="5825" width="9.140625" style="389"/>
    <col min="5826" max="5826" width="6.7109375" style="389" customWidth="1"/>
    <col min="5827" max="5827" width="39.140625" style="389" customWidth="1"/>
    <col min="5828" max="5828" width="9.140625" style="389"/>
    <col min="5829" max="5829" width="8" style="389" customWidth="1"/>
    <col min="5830" max="5830" width="12.7109375" style="389" customWidth="1"/>
    <col min="5831" max="5831" width="12" style="389" customWidth="1"/>
    <col min="5832" max="5832" width="12.85546875" style="389" customWidth="1"/>
    <col min="5833" max="5833" width="11.42578125" style="389" customWidth="1"/>
    <col min="5834" max="5834" width="10.42578125" style="389" customWidth="1"/>
    <col min="5835" max="5835" width="11.7109375" style="389" customWidth="1"/>
    <col min="5836" max="5836" width="11.140625" style="389" customWidth="1"/>
    <col min="5837" max="5837" width="11.85546875" style="389" bestFit="1" customWidth="1"/>
    <col min="5838" max="5838" width="10.5703125" style="389" bestFit="1" customWidth="1"/>
    <col min="5839" max="5839" width="9.5703125" style="389" bestFit="1" customWidth="1"/>
    <col min="5840" max="5840" width="11.42578125" style="389" customWidth="1"/>
    <col min="5841" max="5841" width="10.5703125" style="389" customWidth="1"/>
    <col min="5842" max="5842" width="7.5703125" style="389" customWidth="1"/>
    <col min="5843" max="5843" width="9.5703125" style="389" bestFit="1" customWidth="1"/>
    <col min="5844" max="5844" width="11" style="389" bestFit="1" customWidth="1"/>
    <col min="5845" max="5845" width="10.140625" style="389" bestFit="1" customWidth="1"/>
    <col min="5846" max="5850" width="9.5703125" style="389" bestFit="1" customWidth="1"/>
    <col min="5851" max="5851" width="10.140625" style="389" bestFit="1" customWidth="1"/>
    <col min="5852" max="5853" width="9.5703125" style="389" bestFit="1" customWidth="1"/>
    <col min="5854" max="5854" width="10.28515625" style="389" customWidth="1"/>
    <col min="5855" max="5862" width="9.5703125" style="389" bestFit="1" customWidth="1"/>
    <col min="5863" max="5863" width="9.5703125" style="389" customWidth="1"/>
    <col min="5864" max="5870" width="9.5703125" style="389" bestFit="1" customWidth="1"/>
    <col min="5871" max="5871" width="9.42578125" style="389" customWidth="1"/>
    <col min="5872" max="5887" width="9.5703125" style="389" bestFit="1" customWidth="1"/>
    <col min="5888" max="5889" width="12.5703125" style="389" bestFit="1" customWidth="1"/>
    <col min="5890" max="5890" width="11.42578125" style="389" bestFit="1" customWidth="1"/>
    <col min="5891" max="5891" width="11" style="389" bestFit="1" customWidth="1"/>
    <col min="5892" max="5892" width="11.7109375" style="389" bestFit="1" customWidth="1"/>
    <col min="5893" max="6081" width="9.140625" style="389"/>
    <col min="6082" max="6082" width="6.7109375" style="389" customWidth="1"/>
    <col min="6083" max="6083" width="39.140625" style="389" customWidth="1"/>
    <col min="6084" max="6084" width="9.140625" style="389"/>
    <col min="6085" max="6085" width="8" style="389" customWidth="1"/>
    <col min="6086" max="6086" width="12.7109375" style="389" customWidth="1"/>
    <col min="6087" max="6087" width="12" style="389" customWidth="1"/>
    <col min="6088" max="6088" width="12.85546875" style="389" customWidth="1"/>
    <col min="6089" max="6089" width="11.42578125" style="389" customWidth="1"/>
    <col min="6090" max="6090" width="10.42578125" style="389" customWidth="1"/>
    <col min="6091" max="6091" width="11.7109375" style="389" customWidth="1"/>
    <col min="6092" max="6092" width="11.140625" style="389" customWidth="1"/>
    <col min="6093" max="6093" width="11.85546875" style="389" bestFit="1" customWidth="1"/>
    <col min="6094" max="6094" width="10.5703125" style="389" bestFit="1" customWidth="1"/>
    <col min="6095" max="6095" width="9.5703125" style="389" bestFit="1" customWidth="1"/>
    <col min="6096" max="6096" width="11.42578125" style="389" customWidth="1"/>
    <col min="6097" max="6097" width="10.5703125" style="389" customWidth="1"/>
    <col min="6098" max="6098" width="7.5703125" style="389" customWidth="1"/>
    <col min="6099" max="6099" width="9.5703125" style="389" bestFit="1" customWidth="1"/>
    <col min="6100" max="6100" width="11" style="389" bestFit="1" customWidth="1"/>
    <col min="6101" max="6101" width="10.140625" style="389" bestFit="1" customWidth="1"/>
    <col min="6102" max="6106" width="9.5703125" style="389" bestFit="1" customWidth="1"/>
    <col min="6107" max="6107" width="10.140625" style="389" bestFit="1" customWidth="1"/>
    <col min="6108" max="6109" width="9.5703125" style="389" bestFit="1" customWidth="1"/>
    <col min="6110" max="6110" width="10.28515625" style="389" customWidth="1"/>
    <col min="6111" max="6118" width="9.5703125" style="389" bestFit="1" customWidth="1"/>
    <col min="6119" max="6119" width="9.5703125" style="389" customWidth="1"/>
    <col min="6120" max="6126" width="9.5703125" style="389" bestFit="1" customWidth="1"/>
    <col min="6127" max="6127" width="9.42578125" style="389" customWidth="1"/>
    <col min="6128" max="6143" width="9.5703125" style="389" bestFit="1" customWidth="1"/>
    <col min="6144" max="6145" width="12.5703125" style="389" bestFit="1" customWidth="1"/>
    <col min="6146" max="6146" width="11.42578125" style="389" bestFit="1" customWidth="1"/>
    <col min="6147" max="6147" width="11" style="389" bestFit="1" customWidth="1"/>
    <col min="6148" max="6148" width="11.7109375" style="389" bestFit="1" customWidth="1"/>
    <col min="6149" max="6337" width="9.140625" style="389"/>
    <col min="6338" max="6338" width="6.7109375" style="389" customWidth="1"/>
    <col min="6339" max="6339" width="39.140625" style="389" customWidth="1"/>
    <col min="6340" max="6340" width="9.140625" style="389"/>
    <col min="6341" max="6341" width="8" style="389" customWidth="1"/>
    <col min="6342" max="6342" width="12.7109375" style="389" customWidth="1"/>
    <col min="6343" max="6343" width="12" style="389" customWidth="1"/>
    <col min="6344" max="6344" width="12.85546875" style="389" customWidth="1"/>
    <col min="6345" max="6345" width="11.42578125" style="389" customWidth="1"/>
    <col min="6346" max="6346" width="10.42578125" style="389" customWidth="1"/>
    <col min="6347" max="6347" width="11.7109375" style="389" customWidth="1"/>
    <col min="6348" max="6348" width="11.140625" style="389" customWidth="1"/>
    <col min="6349" max="6349" width="11.85546875" style="389" bestFit="1" customWidth="1"/>
    <col min="6350" max="6350" width="10.5703125" style="389" bestFit="1" customWidth="1"/>
    <col min="6351" max="6351" width="9.5703125" style="389" bestFit="1" customWidth="1"/>
    <col min="6352" max="6352" width="11.42578125" style="389" customWidth="1"/>
    <col min="6353" max="6353" width="10.5703125" style="389" customWidth="1"/>
    <col min="6354" max="6354" width="7.5703125" style="389" customWidth="1"/>
    <col min="6355" max="6355" width="9.5703125" style="389" bestFit="1" customWidth="1"/>
    <col min="6356" max="6356" width="11" style="389" bestFit="1" customWidth="1"/>
    <col min="6357" max="6357" width="10.140625" style="389" bestFit="1" customWidth="1"/>
    <col min="6358" max="6362" width="9.5703125" style="389" bestFit="1" customWidth="1"/>
    <col min="6363" max="6363" width="10.140625" style="389" bestFit="1" customWidth="1"/>
    <col min="6364" max="6365" width="9.5703125" style="389" bestFit="1" customWidth="1"/>
    <col min="6366" max="6366" width="10.28515625" style="389" customWidth="1"/>
    <col min="6367" max="6374" width="9.5703125" style="389" bestFit="1" customWidth="1"/>
    <col min="6375" max="6375" width="9.5703125" style="389" customWidth="1"/>
    <col min="6376" max="6382" width="9.5703125" style="389" bestFit="1" customWidth="1"/>
    <col min="6383" max="6383" width="9.42578125" style="389" customWidth="1"/>
    <col min="6384" max="6399" width="9.5703125" style="389" bestFit="1" customWidth="1"/>
    <col min="6400" max="6401" width="12.5703125" style="389" bestFit="1" customWidth="1"/>
    <col min="6402" max="6402" width="11.42578125" style="389" bestFit="1" customWidth="1"/>
    <col min="6403" max="6403" width="11" style="389" bestFit="1" customWidth="1"/>
    <col min="6404" max="6404" width="11.7109375" style="389" bestFit="1" customWidth="1"/>
    <col min="6405" max="6593" width="9.140625" style="389"/>
    <col min="6594" max="6594" width="6.7109375" style="389" customWidth="1"/>
    <col min="6595" max="6595" width="39.140625" style="389" customWidth="1"/>
    <col min="6596" max="6596" width="9.140625" style="389"/>
    <col min="6597" max="6597" width="8" style="389" customWidth="1"/>
    <col min="6598" max="6598" width="12.7109375" style="389" customWidth="1"/>
    <col min="6599" max="6599" width="12" style="389" customWidth="1"/>
    <col min="6600" max="6600" width="12.85546875" style="389" customWidth="1"/>
    <col min="6601" max="6601" width="11.42578125" style="389" customWidth="1"/>
    <col min="6602" max="6602" width="10.42578125" style="389" customWidth="1"/>
    <col min="6603" max="6603" width="11.7109375" style="389" customWidth="1"/>
    <col min="6604" max="6604" width="11.140625" style="389" customWidth="1"/>
    <col min="6605" max="6605" width="11.85546875" style="389" bestFit="1" customWidth="1"/>
    <col min="6606" max="6606" width="10.5703125" style="389" bestFit="1" customWidth="1"/>
    <col min="6607" max="6607" width="9.5703125" style="389" bestFit="1" customWidth="1"/>
    <col min="6608" max="6608" width="11.42578125" style="389" customWidth="1"/>
    <col min="6609" max="6609" width="10.5703125" style="389" customWidth="1"/>
    <col min="6610" max="6610" width="7.5703125" style="389" customWidth="1"/>
    <col min="6611" max="6611" width="9.5703125" style="389" bestFit="1" customWidth="1"/>
    <col min="6612" max="6612" width="11" style="389" bestFit="1" customWidth="1"/>
    <col min="6613" max="6613" width="10.140625" style="389" bestFit="1" customWidth="1"/>
    <col min="6614" max="6618" width="9.5703125" style="389" bestFit="1" customWidth="1"/>
    <col min="6619" max="6619" width="10.140625" style="389" bestFit="1" customWidth="1"/>
    <col min="6620" max="6621" width="9.5703125" style="389" bestFit="1" customWidth="1"/>
    <col min="6622" max="6622" width="10.28515625" style="389" customWidth="1"/>
    <col min="6623" max="6630" width="9.5703125" style="389" bestFit="1" customWidth="1"/>
    <col min="6631" max="6631" width="9.5703125" style="389" customWidth="1"/>
    <col min="6632" max="6638" width="9.5703125" style="389" bestFit="1" customWidth="1"/>
    <col min="6639" max="6639" width="9.42578125" style="389" customWidth="1"/>
    <col min="6640" max="6655" width="9.5703125" style="389" bestFit="1" customWidth="1"/>
    <col min="6656" max="6657" width="12.5703125" style="389" bestFit="1" customWidth="1"/>
    <col min="6658" max="6658" width="11.42578125" style="389" bestFit="1" customWidth="1"/>
    <col min="6659" max="6659" width="11" style="389" bestFit="1" customWidth="1"/>
    <col min="6660" max="6660" width="11.7109375" style="389" bestFit="1" customWidth="1"/>
    <col min="6661" max="6849" width="9.140625" style="389"/>
    <col min="6850" max="6850" width="6.7109375" style="389" customWidth="1"/>
    <col min="6851" max="6851" width="39.140625" style="389" customWidth="1"/>
    <col min="6852" max="6852" width="9.140625" style="389"/>
    <col min="6853" max="6853" width="8" style="389" customWidth="1"/>
    <col min="6854" max="6854" width="12.7109375" style="389" customWidth="1"/>
    <col min="6855" max="6855" width="12" style="389" customWidth="1"/>
    <col min="6856" max="6856" width="12.85546875" style="389" customWidth="1"/>
    <col min="6857" max="6857" width="11.42578125" style="389" customWidth="1"/>
    <col min="6858" max="6858" width="10.42578125" style="389" customWidth="1"/>
    <col min="6859" max="6859" width="11.7109375" style="389" customWidth="1"/>
    <col min="6860" max="6860" width="11.140625" style="389" customWidth="1"/>
    <col min="6861" max="6861" width="11.85546875" style="389" bestFit="1" customWidth="1"/>
    <col min="6862" max="6862" width="10.5703125" style="389" bestFit="1" customWidth="1"/>
    <col min="6863" max="6863" width="9.5703125" style="389" bestFit="1" customWidth="1"/>
    <col min="6864" max="6864" width="11.42578125" style="389" customWidth="1"/>
    <col min="6865" max="6865" width="10.5703125" style="389" customWidth="1"/>
    <col min="6866" max="6866" width="7.5703125" style="389" customWidth="1"/>
    <col min="6867" max="6867" width="9.5703125" style="389" bestFit="1" customWidth="1"/>
    <col min="6868" max="6868" width="11" style="389" bestFit="1" customWidth="1"/>
    <col min="6869" max="6869" width="10.140625" style="389" bestFit="1" customWidth="1"/>
    <col min="6870" max="6874" width="9.5703125" style="389" bestFit="1" customWidth="1"/>
    <col min="6875" max="6875" width="10.140625" style="389" bestFit="1" customWidth="1"/>
    <col min="6876" max="6877" width="9.5703125" style="389" bestFit="1" customWidth="1"/>
    <col min="6878" max="6878" width="10.28515625" style="389" customWidth="1"/>
    <col min="6879" max="6886" width="9.5703125" style="389" bestFit="1" customWidth="1"/>
    <col min="6887" max="6887" width="9.5703125" style="389" customWidth="1"/>
    <col min="6888" max="6894" width="9.5703125" style="389" bestFit="1" customWidth="1"/>
    <col min="6895" max="6895" width="9.42578125" style="389" customWidth="1"/>
    <col min="6896" max="6911" width="9.5703125" style="389" bestFit="1" customWidth="1"/>
    <col min="6912" max="6913" width="12.5703125" style="389" bestFit="1" customWidth="1"/>
    <col min="6914" max="6914" width="11.42578125" style="389" bestFit="1" customWidth="1"/>
    <col min="6915" max="6915" width="11" style="389" bestFit="1" customWidth="1"/>
    <col min="6916" max="6916" width="11.7109375" style="389" bestFit="1" customWidth="1"/>
    <col min="6917" max="7105" width="9.140625" style="389"/>
    <col min="7106" max="7106" width="6.7109375" style="389" customWidth="1"/>
    <col min="7107" max="7107" width="39.140625" style="389" customWidth="1"/>
    <col min="7108" max="7108" width="9.140625" style="389"/>
    <col min="7109" max="7109" width="8" style="389" customWidth="1"/>
    <col min="7110" max="7110" width="12.7109375" style="389" customWidth="1"/>
    <col min="7111" max="7111" width="12" style="389" customWidth="1"/>
    <col min="7112" max="7112" width="12.85546875" style="389" customWidth="1"/>
    <col min="7113" max="7113" width="11.42578125" style="389" customWidth="1"/>
    <col min="7114" max="7114" width="10.42578125" style="389" customWidth="1"/>
    <col min="7115" max="7115" width="11.7109375" style="389" customWidth="1"/>
    <col min="7116" max="7116" width="11.140625" style="389" customWidth="1"/>
    <col min="7117" max="7117" width="11.85546875" style="389" bestFit="1" customWidth="1"/>
    <col min="7118" max="7118" width="10.5703125" style="389" bestFit="1" customWidth="1"/>
    <col min="7119" max="7119" width="9.5703125" style="389" bestFit="1" customWidth="1"/>
    <col min="7120" max="7120" width="11.42578125" style="389" customWidth="1"/>
    <col min="7121" max="7121" width="10.5703125" style="389" customWidth="1"/>
    <col min="7122" max="7122" width="7.5703125" style="389" customWidth="1"/>
    <col min="7123" max="7123" width="9.5703125" style="389" bestFit="1" customWidth="1"/>
    <col min="7124" max="7124" width="11" style="389" bestFit="1" customWidth="1"/>
    <col min="7125" max="7125" width="10.140625" style="389" bestFit="1" customWidth="1"/>
    <col min="7126" max="7130" width="9.5703125" style="389" bestFit="1" customWidth="1"/>
    <col min="7131" max="7131" width="10.140625" style="389" bestFit="1" customWidth="1"/>
    <col min="7132" max="7133" width="9.5703125" style="389" bestFit="1" customWidth="1"/>
    <col min="7134" max="7134" width="10.28515625" style="389" customWidth="1"/>
    <col min="7135" max="7142" width="9.5703125" style="389" bestFit="1" customWidth="1"/>
    <col min="7143" max="7143" width="9.5703125" style="389" customWidth="1"/>
    <col min="7144" max="7150" width="9.5703125" style="389" bestFit="1" customWidth="1"/>
    <col min="7151" max="7151" width="9.42578125" style="389" customWidth="1"/>
    <col min="7152" max="7167" width="9.5703125" style="389" bestFit="1" customWidth="1"/>
    <col min="7168" max="7169" width="12.5703125" style="389" bestFit="1" customWidth="1"/>
    <col min="7170" max="7170" width="11.42578125" style="389" bestFit="1" customWidth="1"/>
    <col min="7171" max="7171" width="11" style="389" bestFit="1" customWidth="1"/>
    <col min="7172" max="7172" width="11.7109375" style="389" bestFit="1" customWidth="1"/>
    <col min="7173" max="7361" width="9.140625" style="389"/>
    <col min="7362" max="7362" width="6.7109375" style="389" customWidth="1"/>
    <col min="7363" max="7363" width="39.140625" style="389" customWidth="1"/>
    <col min="7364" max="7364" width="9.140625" style="389"/>
    <col min="7365" max="7365" width="8" style="389" customWidth="1"/>
    <col min="7366" max="7366" width="12.7109375" style="389" customWidth="1"/>
    <col min="7367" max="7367" width="12" style="389" customWidth="1"/>
    <col min="7368" max="7368" width="12.85546875" style="389" customWidth="1"/>
    <col min="7369" max="7369" width="11.42578125" style="389" customWidth="1"/>
    <col min="7370" max="7370" width="10.42578125" style="389" customWidth="1"/>
    <col min="7371" max="7371" width="11.7109375" style="389" customWidth="1"/>
    <col min="7372" max="7372" width="11.140625" style="389" customWidth="1"/>
    <col min="7373" max="7373" width="11.85546875" style="389" bestFit="1" customWidth="1"/>
    <col min="7374" max="7374" width="10.5703125" style="389" bestFit="1" customWidth="1"/>
    <col min="7375" max="7375" width="9.5703125" style="389" bestFit="1" customWidth="1"/>
    <col min="7376" max="7376" width="11.42578125" style="389" customWidth="1"/>
    <col min="7377" max="7377" width="10.5703125" style="389" customWidth="1"/>
    <col min="7378" max="7378" width="7.5703125" style="389" customWidth="1"/>
    <col min="7379" max="7379" width="9.5703125" style="389" bestFit="1" customWidth="1"/>
    <col min="7380" max="7380" width="11" style="389" bestFit="1" customWidth="1"/>
    <col min="7381" max="7381" width="10.140625" style="389" bestFit="1" customWidth="1"/>
    <col min="7382" max="7386" width="9.5703125" style="389" bestFit="1" customWidth="1"/>
    <col min="7387" max="7387" width="10.140625" style="389" bestFit="1" customWidth="1"/>
    <col min="7388" max="7389" width="9.5703125" style="389" bestFit="1" customWidth="1"/>
    <col min="7390" max="7390" width="10.28515625" style="389" customWidth="1"/>
    <col min="7391" max="7398" width="9.5703125" style="389" bestFit="1" customWidth="1"/>
    <col min="7399" max="7399" width="9.5703125" style="389" customWidth="1"/>
    <col min="7400" max="7406" width="9.5703125" style="389" bestFit="1" customWidth="1"/>
    <col min="7407" max="7407" width="9.42578125" style="389" customWidth="1"/>
    <col min="7408" max="7423" width="9.5703125" style="389" bestFit="1" customWidth="1"/>
    <col min="7424" max="7425" width="12.5703125" style="389" bestFit="1" customWidth="1"/>
    <col min="7426" max="7426" width="11.42578125" style="389" bestFit="1" customWidth="1"/>
    <col min="7427" max="7427" width="11" style="389" bestFit="1" customWidth="1"/>
    <col min="7428" max="7428" width="11.7109375" style="389" bestFit="1" customWidth="1"/>
    <col min="7429" max="7617" width="9.140625" style="389"/>
    <col min="7618" max="7618" width="6.7109375" style="389" customWidth="1"/>
    <col min="7619" max="7619" width="39.140625" style="389" customWidth="1"/>
    <col min="7620" max="7620" width="9.140625" style="389"/>
    <col min="7621" max="7621" width="8" style="389" customWidth="1"/>
    <col min="7622" max="7622" width="12.7109375" style="389" customWidth="1"/>
    <col min="7623" max="7623" width="12" style="389" customWidth="1"/>
    <col min="7624" max="7624" width="12.85546875" style="389" customWidth="1"/>
    <col min="7625" max="7625" width="11.42578125" style="389" customWidth="1"/>
    <col min="7626" max="7626" width="10.42578125" style="389" customWidth="1"/>
    <col min="7627" max="7627" width="11.7109375" style="389" customWidth="1"/>
    <col min="7628" max="7628" width="11.140625" style="389" customWidth="1"/>
    <col min="7629" max="7629" width="11.85546875" style="389" bestFit="1" customWidth="1"/>
    <col min="7630" max="7630" width="10.5703125" style="389" bestFit="1" customWidth="1"/>
    <col min="7631" max="7631" width="9.5703125" style="389" bestFit="1" customWidth="1"/>
    <col min="7632" max="7632" width="11.42578125" style="389" customWidth="1"/>
    <col min="7633" max="7633" width="10.5703125" style="389" customWidth="1"/>
    <col min="7634" max="7634" width="7.5703125" style="389" customWidth="1"/>
    <col min="7635" max="7635" width="9.5703125" style="389" bestFit="1" customWidth="1"/>
    <col min="7636" max="7636" width="11" style="389" bestFit="1" customWidth="1"/>
    <col min="7637" max="7637" width="10.140625" style="389" bestFit="1" customWidth="1"/>
    <col min="7638" max="7642" width="9.5703125" style="389" bestFit="1" customWidth="1"/>
    <col min="7643" max="7643" width="10.140625" style="389" bestFit="1" customWidth="1"/>
    <col min="7644" max="7645" width="9.5703125" style="389" bestFit="1" customWidth="1"/>
    <col min="7646" max="7646" width="10.28515625" style="389" customWidth="1"/>
    <col min="7647" max="7654" width="9.5703125" style="389" bestFit="1" customWidth="1"/>
    <col min="7655" max="7655" width="9.5703125" style="389" customWidth="1"/>
    <col min="7656" max="7662" width="9.5703125" style="389" bestFit="1" customWidth="1"/>
    <col min="7663" max="7663" width="9.42578125" style="389" customWidth="1"/>
    <col min="7664" max="7679" width="9.5703125" style="389" bestFit="1" customWidth="1"/>
    <col min="7680" max="7681" width="12.5703125" style="389" bestFit="1" customWidth="1"/>
    <col min="7682" max="7682" width="11.42578125" style="389" bestFit="1" customWidth="1"/>
    <col min="7683" max="7683" width="11" style="389" bestFit="1" customWidth="1"/>
    <col min="7684" max="7684" width="11.7109375" style="389" bestFit="1" customWidth="1"/>
    <col min="7685" max="7873" width="9.140625" style="389"/>
    <col min="7874" max="7874" width="6.7109375" style="389" customWidth="1"/>
    <col min="7875" max="7875" width="39.140625" style="389" customWidth="1"/>
    <col min="7876" max="7876" width="9.140625" style="389"/>
    <col min="7877" max="7877" width="8" style="389" customWidth="1"/>
    <col min="7878" max="7878" width="12.7109375" style="389" customWidth="1"/>
    <col min="7879" max="7879" width="12" style="389" customWidth="1"/>
    <col min="7880" max="7880" width="12.85546875" style="389" customWidth="1"/>
    <col min="7881" max="7881" width="11.42578125" style="389" customWidth="1"/>
    <col min="7882" max="7882" width="10.42578125" style="389" customWidth="1"/>
    <col min="7883" max="7883" width="11.7109375" style="389" customWidth="1"/>
    <col min="7884" max="7884" width="11.140625" style="389" customWidth="1"/>
    <col min="7885" max="7885" width="11.85546875" style="389" bestFit="1" customWidth="1"/>
    <col min="7886" max="7886" width="10.5703125" style="389" bestFit="1" customWidth="1"/>
    <col min="7887" max="7887" width="9.5703125" style="389" bestFit="1" customWidth="1"/>
    <col min="7888" max="7888" width="11.42578125" style="389" customWidth="1"/>
    <col min="7889" max="7889" width="10.5703125" style="389" customWidth="1"/>
    <col min="7890" max="7890" width="7.5703125" style="389" customWidth="1"/>
    <col min="7891" max="7891" width="9.5703125" style="389" bestFit="1" customWidth="1"/>
    <col min="7892" max="7892" width="11" style="389" bestFit="1" customWidth="1"/>
    <col min="7893" max="7893" width="10.140625" style="389" bestFit="1" customWidth="1"/>
    <col min="7894" max="7898" width="9.5703125" style="389" bestFit="1" customWidth="1"/>
    <col min="7899" max="7899" width="10.140625" style="389" bestFit="1" customWidth="1"/>
    <col min="7900" max="7901" width="9.5703125" style="389" bestFit="1" customWidth="1"/>
    <col min="7902" max="7902" width="10.28515625" style="389" customWidth="1"/>
    <col min="7903" max="7910" width="9.5703125" style="389" bestFit="1" customWidth="1"/>
    <col min="7911" max="7911" width="9.5703125" style="389" customWidth="1"/>
    <col min="7912" max="7918" width="9.5703125" style="389" bestFit="1" customWidth="1"/>
    <col min="7919" max="7919" width="9.42578125" style="389" customWidth="1"/>
    <col min="7920" max="7935" width="9.5703125" style="389" bestFit="1" customWidth="1"/>
    <col min="7936" max="7937" width="12.5703125" style="389" bestFit="1" customWidth="1"/>
    <col min="7938" max="7938" width="11.42578125" style="389" bestFit="1" customWidth="1"/>
    <col min="7939" max="7939" width="11" style="389" bestFit="1" customWidth="1"/>
    <col min="7940" max="7940" width="11.7109375" style="389" bestFit="1" customWidth="1"/>
    <col min="7941" max="8129" width="9.140625" style="389"/>
    <col min="8130" max="8130" width="6.7109375" style="389" customWidth="1"/>
    <col min="8131" max="8131" width="39.140625" style="389" customWidth="1"/>
    <col min="8132" max="8132" width="9.140625" style="389"/>
    <col min="8133" max="8133" width="8" style="389" customWidth="1"/>
    <col min="8134" max="8134" width="12.7109375" style="389" customWidth="1"/>
    <col min="8135" max="8135" width="12" style="389" customWidth="1"/>
    <col min="8136" max="8136" width="12.85546875" style="389" customWidth="1"/>
    <col min="8137" max="8137" width="11.42578125" style="389" customWidth="1"/>
    <col min="8138" max="8138" width="10.42578125" style="389" customWidth="1"/>
    <col min="8139" max="8139" width="11.7109375" style="389" customWidth="1"/>
    <col min="8140" max="8140" width="11.140625" style="389" customWidth="1"/>
    <col min="8141" max="8141" width="11.85546875" style="389" bestFit="1" customWidth="1"/>
    <col min="8142" max="8142" width="10.5703125" style="389" bestFit="1" customWidth="1"/>
    <col min="8143" max="8143" width="9.5703125" style="389" bestFit="1" customWidth="1"/>
    <col min="8144" max="8144" width="11.42578125" style="389" customWidth="1"/>
    <col min="8145" max="8145" width="10.5703125" style="389" customWidth="1"/>
    <col min="8146" max="8146" width="7.5703125" style="389" customWidth="1"/>
    <col min="8147" max="8147" width="9.5703125" style="389" bestFit="1" customWidth="1"/>
    <col min="8148" max="8148" width="11" style="389" bestFit="1" customWidth="1"/>
    <col min="8149" max="8149" width="10.140625" style="389" bestFit="1" customWidth="1"/>
    <col min="8150" max="8154" width="9.5703125" style="389" bestFit="1" customWidth="1"/>
    <col min="8155" max="8155" width="10.140625" style="389" bestFit="1" customWidth="1"/>
    <col min="8156" max="8157" width="9.5703125" style="389" bestFit="1" customWidth="1"/>
    <col min="8158" max="8158" width="10.28515625" style="389" customWidth="1"/>
    <col min="8159" max="8166" width="9.5703125" style="389" bestFit="1" customWidth="1"/>
    <col min="8167" max="8167" width="9.5703125" style="389" customWidth="1"/>
    <col min="8168" max="8174" width="9.5703125" style="389" bestFit="1" customWidth="1"/>
    <col min="8175" max="8175" width="9.42578125" style="389" customWidth="1"/>
    <col min="8176" max="8191" width="9.5703125" style="389" bestFit="1" customWidth="1"/>
    <col min="8192" max="8193" width="12.5703125" style="389" bestFit="1" customWidth="1"/>
    <col min="8194" max="8194" width="11.42578125" style="389" bestFit="1" customWidth="1"/>
    <col min="8195" max="8195" width="11" style="389" bestFit="1" customWidth="1"/>
    <col min="8196" max="8196" width="11.7109375" style="389" bestFit="1" customWidth="1"/>
    <col min="8197" max="8385" width="9.140625" style="389"/>
    <col min="8386" max="8386" width="6.7109375" style="389" customWidth="1"/>
    <col min="8387" max="8387" width="39.140625" style="389" customWidth="1"/>
    <col min="8388" max="8388" width="9.140625" style="389"/>
    <col min="8389" max="8389" width="8" style="389" customWidth="1"/>
    <col min="8390" max="8390" width="12.7109375" style="389" customWidth="1"/>
    <col min="8391" max="8391" width="12" style="389" customWidth="1"/>
    <col min="8392" max="8392" width="12.85546875" style="389" customWidth="1"/>
    <col min="8393" max="8393" width="11.42578125" style="389" customWidth="1"/>
    <col min="8394" max="8394" width="10.42578125" style="389" customWidth="1"/>
    <col min="8395" max="8395" width="11.7109375" style="389" customWidth="1"/>
    <col min="8396" max="8396" width="11.140625" style="389" customWidth="1"/>
    <col min="8397" max="8397" width="11.85546875" style="389" bestFit="1" customWidth="1"/>
    <col min="8398" max="8398" width="10.5703125" style="389" bestFit="1" customWidth="1"/>
    <col min="8399" max="8399" width="9.5703125" style="389" bestFit="1" customWidth="1"/>
    <col min="8400" max="8400" width="11.42578125" style="389" customWidth="1"/>
    <col min="8401" max="8401" width="10.5703125" style="389" customWidth="1"/>
    <col min="8402" max="8402" width="7.5703125" style="389" customWidth="1"/>
    <col min="8403" max="8403" width="9.5703125" style="389" bestFit="1" customWidth="1"/>
    <col min="8404" max="8404" width="11" style="389" bestFit="1" customWidth="1"/>
    <col min="8405" max="8405" width="10.140625" style="389" bestFit="1" customWidth="1"/>
    <col min="8406" max="8410" width="9.5703125" style="389" bestFit="1" customWidth="1"/>
    <col min="8411" max="8411" width="10.140625" style="389" bestFit="1" customWidth="1"/>
    <col min="8412" max="8413" width="9.5703125" style="389" bestFit="1" customWidth="1"/>
    <col min="8414" max="8414" width="10.28515625" style="389" customWidth="1"/>
    <col min="8415" max="8422" width="9.5703125" style="389" bestFit="1" customWidth="1"/>
    <col min="8423" max="8423" width="9.5703125" style="389" customWidth="1"/>
    <col min="8424" max="8430" width="9.5703125" style="389" bestFit="1" customWidth="1"/>
    <col min="8431" max="8431" width="9.42578125" style="389" customWidth="1"/>
    <col min="8432" max="8447" width="9.5703125" style="389" bestFit="1" customWidth="1"/>
    <col min="8448" max="8449" width="12.5703125" style="389" bestFit="1" customWidth="1"/>
    <col min="8450" max="8450" width="11.42578125" style="389" bestFit="1" customWidth="1"/>
    <col min="8451" max="8451" width="11" style="389" bestFit="1" customWidth="1"/>
    <col min="8452" max="8452" width="11.7109375" style="389" bestFit="1" customWidth="1"/>
    <col min="8453" max="8641" width="9.140625" style="389"/>
    <col min="8642" max="8642" width="6.7109375" style="389" customWidth="1"/>
    <col min="8643" max="8643" width="39.140625" style="389" customWidth="1"/>
    <col min="8644" max="8644" width="9.140625" style="389"/>
    <col min="8645" max="8645" width="8" style="389" customWidth="1"/>
    <col min="8646" max="8646" width="12.7109375" style="389" customWidth="1"/>
    <col min="8647" max="8647" width="12" style="389" customWidth="1"/>
    <col min="8648" max="8648" width="12.85546875" style="389" customWidth="1"/>
    <col min="8649" max="8649" width="11.42578125" style="389" customWidth="1"/>
    <col min="8650" max="8650" width="10.42578125" style="389" customWidth="1"/>
    <col min="8651" max="8651" width="11.7109375" style="389" customWidth="1"/>
    <col min="8652" max="8652" width="11.140625" style="389" customWidth="1"/>
    <col min="8653" max="8653" width="11.85546875" style="389" bestFit="1" customWidth="1"/>
    <col min="8654" max="8654" width="10.5703125" style="389" bestFit="1" customWidth="1"/>
    <col min="8655" max="8655" width="9.5703125" style="389" bestFit="1" customWidth="1"/>
    <col min="8656" max="8656" width="11.42578125" style="389" customWidth="1"/>
    <col min="8657" max="8657" width="10.5703125" style="389" customWidth="1"/>
    <col min="8658" max="8658" width="7.5703125" style="389" customWidth="1"/>
    <col min="8659" max="8659" width="9.5703125" style="389" bestFit="1" customWidth="1"/>
    <col min="8660" max="8660" width="11" style="389" bestFit="1" customWidth="1"/>
    <col min="8661" max="8661" width="10.140625" style="389" bestFit="1" customWidth="1"/>
    <col min="8662" max="8666" width="9.5703125" style="389" bestFit="1" customWidth="1"/>
    <col min="8667" max="8667" width="10.140625" style="389" bestFit="1" customWidth="1"/>
    <col min="8668" max="8669" width="9.5703125" style="389" bestFit="1" customWidth="1"/>
    <col min="8670" max="8670" width="10.28515625" style="389" customWidth="1"/>
    <col min="8671" max="8678" width="9.5703125" style="389" bestFit="1" customWidth="1"/>
    <col min="8679" max="8679" width="9.5703125" style="389" customWidth="1"/>
    <col min="8680" max="8686" width="9.5703125" style="389" bestFit="1" customWidth="1"/>
    <col min="8687" max="8687" width="9.42578125" style="389" customWidth="1"/>
    <col min="8688" max="8703" width="9.5703125" style="389" bestFit="1" customWidth="1"/>
    <col min="8704" max="8705" width="12.5703125" style="389" bestFit="1" customWidth="1"/>
    <col min="8706" max="8706" width="11.42578125" style="389" bestFit="1" customWidth="1"/>
    <col min="8707" max="8707" width="11" style="389" bestFit="1" customWidth="1"/>
    <col min="8708" max="8708" width="11.7109375" style="389" bestFit="1" customWidth="1"/>
    <col min="8709" max="8897" width="9.140625" style="389"/>
    <col min="8898" max="8898" width="6.7109375" style="389" customWidth="1"/>
    <col min="8899" max="8899" width="39.140625" style="389" customWidth="1"/>
    <col min="8900" max="8900" width="9.140625" style="389"/>
    <col min="8901" max="8901" width="8" style="389" customWidth="1"/>
    <col min="8902" max="8902" width="12.7109375" style="389" customWidth="1"/>
    <col min="8903" max="8903" width="12" style="389" customWidth="1"/>
    <col min="8904" max="8904" width="12.85546875" style="389" customWidth="1"/>
    <col min="8905" max="8905" width="11.42578125" style="389" customWidth="1"/>
    <col min="8906" max="8906" width="10.42578125" style="389" customWidth="1"/>
    <col min="8907" max="8907" width="11.7109375" style="389" customWidth="1"/>
    <col min="8908" max="8908" width="11.140625" style="389" customWidth="1"/>
    <col min="8909" max="8909" width="11.85546875" style="389" bestFit="1" customWidth="1"/>
    <col min="8910" max="8910" width="10.5703125" style="389" bestFit="1" customWidth="1"/>
    <col min="8911" max="8911" width="9.5703125" style="389" bestFit="1" customWidth="1"/>
    <col min="8912" max="8912" width="11.42578125" style="389" customWidth="1"/>
    <col min="8913" max="8913" width="10.5703125" style="389" customWidth="1"/>
    <col min="8914" max="8914" width="7.5703125" style="389" customWidth="1"/>
    <col min="8915" max="8915" width="9.5703125" style="389" bestFit="1" customWidth="1"/>
    <col min="8916" max="8916" width="11" style="389" bestFit="1" customWidth="1"/>
    <col min="8917" max="8917" width="10.140625" style="389" bestFit="1" customWidth="1"/>
    <col min="8918" max="8922" width="9.5703125" style="389" bestFit="1" customWidth="1"/>
    <col min="8923" max="8923" width="10.140625" style="389" bestFit="1" customWidth="1"/>
    <col min="8924" max="8925" width="9.5703125" style="389" bestFit="1" customWidth="1"/>
    <col min="8926" max="8926" width="10.28515625" style="389" customWidth="1"/>
    <col min="8927" max="8934" width="9.5703125" style="389" bestFit="1" customWidth="1"/>
    <col min="8935" max="8935" width="9.5703125" style="389" customWidth="1"/>
    <col min="8936" max="8942" width="9.5703125" style="389" bestFit="1" customWidth="1"/>
    <col min="8943" max="8943" width="9.42578125" style="389" customWidth="1"/>
    <col min="8944" max="8959" width="9.5703125" style="389" bestFit="1" customWidth="1"/>
    <col min="8960" max="8961" width="12.5703125" style="389" bestFit="1" customWidth="1"/>
    <col min="8962" max="8962" width="11.42578125" style="389" bestFit="1" customWidth="1"/>
    <col min="8963" max="8963" width="11" style="389" bestFit="1" customWidth="1"/>
    <col min="8964" max="8964" width="11.7109375" style="389" bestFit="1" customWidth="1"/>
    <col min="8965" max="9153" width="9.140625" style="389"/>
    <col min="9154" max="9154" width="6.7109375" style="389" customWidth="1"/>
    <col min="9155" max="9155" width="39.140625" style="389" customWidth="1"/>
    <col min="9156" max="9156" width="9.140625" style="389"/>
    <col min="9157" max="9157" width="8" style="389" customWidth="1"/>
    <col min="9158" max="9158" width="12.7109375" style="389" customWidth="1"/>
    <col min="9159" max="9159" width="12" style="389" customWidth="1"/>
    <col min="9160" max="9160" width="12.85546875" style="389" customWidth="1"/>
    <col min="9161" max="9161" width="11.42578125" style="389" customWidth="1"/>
    <col min="9162" max="9162" width="10.42578125" style="389" customWidth="1"/>
    <col min="9163" max="9163" width="11.7109375" style="389" customWidth="1"/>
    <col min="9164" max="9164" width="11.140625" style="389" customWidth="1"/>
    <col min="9165" max="9165" width="11.85546875" style="389" bestFit="1" customWidth="1"/>
    <col min="9166" max="9166" width="10.5703125" style="389" bestFit="1" customWidth="1"/>
    <col min="9167" max="9167" width="9.5703125" style="389" bestFit="1" customWidth="1"/>
    <col min="9168" max="9168" width="11.42578125" style="389" customWidth="1"/>
    <col min="9169" max="9169" width="10.5703125" style="389" customWidth="1"/>
    <col min="9170" max="9170" width="7.5703125" style="389" customWidth="1"/>
    <col min="9171" max="9171" width="9.5703125" style="389" bestFit="1" customWidth="1"/>
    <col min="9172" max="9172" width="11" style="389" bestFit="1" customWidth="1"/>
    <col min="9173" max="9173" width="10.140625" style="389" bestFit="1" customWidth="1"/>
    <col min="9174" max="9178" width="9.5703125" style="389" bestFit="1" customWidth="1"/>
    <col min="9179" max="9179" width="10.140625" style="389" bestFit="1" customWidth="1"/>
    <col min="9180" max="9181" width="9.5703125" style="389" bestFit="1" customWidth="1"/>
    <col min="9182" max="9182" width="10.28515625" style="389" customWidth="1"/>
    <col min="9183" max="9190" width="9.5703125" style="389" bestFit="1" customWidth="1"/>
    <col min="9191" max="9191" width="9.5703125" style="389" customWidth="1"/>
    <col min="9192" max="9198" width="9.5703125" style="389" bestFit="1" customWidth="1"/>
    <col min="9199" max="9199" width="9.42578125" style="389" customWidth="1"/>
    <col min="9200" max="9215" width="9.5703125" style="389" bestFit="1" customWidth="1"/>
    <col min="9216" max="9217" width="12.5703125" style="389" bestFit="1" customWidth="1"/>
    <col min="9218" max="9218" width="11.42578125" style="389" bestFit="1" customWidth="1"/>
    <col min="9219" max="9219" width="11" style="389" bestFit="1" customWidth="1"/>
    <col min="9220" max="9220" width="11.7109375" style="389" bestFit="1" customWidth="1"/>
    <col min="9221" max="9409" width="9.140625" style="389"/>
    <col min="9410" max="9410" width="6.7109375" style="389" customWidth="1"/>
    <col min="9411" max="9411" width="39.140625" style="389" customWidth="1"/>
    <col min="9412" max="9412" width="9.140625" style="389"/>
    <col min="9413" max="9413" width="8" style="389" customWidth="1"/>
    <col min="9414" max="9414" width="12.7109375" style="389" customWidth="1"/>
    <col min="9415" max="9415" width="12" style="389" customWidth="1"/>
    <col min="9416" max="9416" width="12.85546875" style="389" customWidth="1"/>
    <col min="9417" max="9417" width="11.42578125" style="389" customWidth="1"/>
    <col min="9418" max="9418" width="10.42578125" style="389" customWidth="1"/>
    <col min="9419" max="9419" width="11.7109375" style="389" customWidth="1"/>
    <col min="9420" max="9420" width="11.140625" style="389" customWidth="1"/>
    <col min="9421" max="9421" width="11.85546875" style="389" bestFit="1" customWidth="1"/>
    <col min="9422" max="9422" width="10.5703125" style="389" bestFit="1" customWidth="1"/>
    <col min="9423" max="9423" width="9.5703125" style="389" bestFit="1" customWidth="1"/>
    <col min="9424" max="9424" width="11.42578125" style="389" customWidth="1"/>
    <col min="9425" max="9425" width="10.5703125" style="389" customWidth="1"/>
    <col min="9426" max="9426" width="7.5703125" style="389" customWidth="1"/>
    <col min="9427" max="9427" width="9.5703125" style="389" bestFit="1" customWidth="1"/>
    <col min="9428" max="9428" width="11" style="389" bestFit="1" customWidth="1"/>
    <col min="9429" max="9429" width="10.140625" style="389" bestFit="1" customWidth="1"/>
    <col min="9430" max="9434" width="9.5703125" style="389" bestFit="1" customWidth="1"/>
    <col min="9435" max="9435" width="10.140625" style="389" bestFit="1" customWidth="1"/>
    <col min="9436" max="9437" width="9.5703125" style="389" bestFit="1" customWidth="1"/>
    <col min="9438" max="9438" width="10.28515625" style="389" customWidth="1"/>
    <col min="9439" max="9446" width="9.5703125" style="389" bestFit="1" customWidth="1"/>
    <col min="9447" max="9447" width="9.5703125" style="389" customWidth="1"/>
    <col min="9448" max="9454" width="9.5703125" style="389" bestFit="1" customWidth="1"/>
    <col min="9455" max="9455" width="9.42578125" style="389" customWidth="1"/>
    <col min="9456" max="9471" width="9.5703125" style="389" bestFit="1" customWidth="1"/>
    <col min="9472" max="9473" width="12.5703125" style="389" bestFit="1" customWidth="1"/>
    <col min="9474" max="9474" width="11.42578125" style="389" bestFit="1" customWidth="1"/>
    <col min="9475" max="9475" width="11" style="389" bestFit="1" customWidth="1"/>
    <col min="9476" max="9476" width="11.7109375" style="389" bestFit="1" customWidth="1"/>
    <col min="9477" max="9665" width="9.140625" style="389"/>
    <col min="9666" max="9666" width="6.7109375" style="389" customWidth="1"/>
    <col min="9667" max="9667" width="39.140625" style="389" customWidth="1"/>
    <col min="9668" max="9668" width="9.140625" style="389"/>
    <col min="9669" max="9669" width="8" style="389" customWidth="1"/>
    <col min="9670" max="9670" width="12.7109375" style="389" customWidth="1"/>
    <col min="9671" max="9671" width="12" style="389" customWidth="1"/>
    <col min="9672" max="9672" width="12.85546875" style="389" customWidth="1"/>
    <col min="9673" max="9673" width="11.42578125" style="389" customWidth="1"/>
    <col min="9674" max="9674" width="10.42578125" style="389" customWidth="1"/>
    <col min="9675" max="9675" width="11.7109375" style="389" customWidth="1"/>
    <col min="9676" max="9676" width="11.140625" style="389" customWidth="1"/>
    <col min="9677" max="9677" width="11.85546875" style="389" bestFit="1" customWidth="1"/>
    <col min="9678" max="9678" width="10.5703125" style="389" bestFit="1" customWidth="1"/>
    <col min="9679" max="9679" width="9.5703125" style="389" bestFit="1" customWidth="1"/>
    <col min="9680" max="9680" width="11.42578125" style="389" customWidth="1"/>
    <col min="9681" max="9681" width="10.5703125" style="389" customWidth="1"/>
    <col min="9682" max="9682" width="7.5703125" style="389" customWidth="1"/>
    <col min="9683" max="9683" width="9.5703125" style="389" bestFit="1" customWidth="1"/>
    <col min="9684" max="9684" width="11" style="389" bestFit="1" customWidth="1"/>
    <col min="9685" max="9685" width="10.140625" style="389" bestFit="1" customWidth="1"/>
    <col min="9686" max="9690" width="9.5703125" style="389" bestFit="1" customWidth="1"/>
    <col min="9691" max="9691" width="10.140625" style="389" bestFit="1" customWidth="1"/>
    <col min="9692" max="9693" width="9.5703125" style="389" bestFit="1" customWidth="1"/>
    <col min="9694" max="9694" width="10.28515625" style="389" customWidth="1"/>
    <col min="9695" max="9702" width="9.5703125" style="389" bestFit="1" customWidth="1"/>
    <col min="9703" max="9703" width="9.5703125" style="389" customWidth="1"/>
    <col min="9704" max="9710" width="9.5703125" style="389" bestFit="1" customWidth="1"/>
    <col min="9711" max="9711" width="9.42578125" style="389" customWidth="1"/>
    <col min="9712" max="9727" width="9.5703125" style="389" bestFit="1" customWidth="1"/>
    <col min="9728" max="9729" width="12.5703125" style="389" bestFit="1" customWidth="1"/>
    <col min="9730" max="9730" width="11.42578125" style="389" bestFit="1" customWidth="1"/>
    <col min="9731" max="9731" width="11" style="389" bestFit="1" customWidth="1"/>
    <col min="9732" max="9732" width="11.7109375" style="389" bestFit="1" customWidth="1"/>
    <col min="9733" max="9921" width="9.140625" style="389"/>
    <col min="9922" max="9922" width="6.7109375" style="389" customWidth="1"/>
    <col min="9923" max="9923" width="39.140625" style="389" customWidth="1"/>
    <col min="9924" max="9924" width="9.140625" style="389"/>
    <col min="9925" max="9925" width="8" style="389" customWidth="1"/>
    <col min="9926" max="9926" width="12.7109375" style="389" customWidth="1"/>
    <col min="9927" max="9927" width="12" style="389" customWidth="1"/>
    <col min="9928" max="9928" width="12.85546875" style="389" customWidth="1"/>
    <col min="9929" max="9929" width="11.42578125" style="389" customWidth="1"/>
    <col min="9930" max="9930" width="10.42578125" style="389" customWidth="1"/>
    <col min="9931" max="9931" width="11.7109375" style="389" customWidth="1"/>
    <col min="9932" max="9932" width="11.140625" style="389" customWidth="1"/>
    <col min="9933" max="9933" width="11.85546875" style="389" bestFit="1" customWidth="1"/>
    <col min="9934" max="9934" width="10.5703125" style="389" bestFit="1" customWidth="1"/>
    <col min="9935" max="9935" width="9.5703125" style="389" bestFit="1" customWidth="1"/>
    <col min="9936" max="9936" width="11.42578125" style="389" customWidth="1"/>
    <col min="9937" max="9937" width="10.5703125" style="389" customWidth="1"/>
    <col min="9938" max="9938" width="7.5703125" style="389" customWidth="1"/>
    <col min="9939" max="9939" width="9.5703125" style="389" bestFit="1" customWidth="1"/>
    <col min="9940" max="9940" width="11" style="389" bestFit="1" customWidth="1"/>
    <col min="9941" max="9941" width="10.140625" style="389" bestFit="1" customWidth="1"/>
    <col min="9942" max="9946" width="9.5703125" style="389" bestFit="1" customWidth="1"/>
    <col min="9947" max="9947" width="10.140625" style="389" bestFit="1" customWidth="1"/>
    <col min="9948" max="9949" width="9.5703125" style="389" bestFit="1" customWidth="1"/>
    <col min="9950" max="9950" width="10.28515625" style="389" customWidth="1"/>
    <col min="9951" max="9958" width="9.5703125" style="389" bestFit="1" customWidth="1"/>
    <col min="9959" max="9959" width="9.5703125" style="389" customWidth="1"/>
    <col min="9960" max="9966" width="9.5703125" style="389" bestFit="1" customWidth="1"/>
    <col min="9967" max="9967" width="9.42578125" style="389" customWidth="1"/>
    <col min="9968" max="9983" width="9.5703125" style="389" bestFit="1" customWidth="1"/>
    <col min="9984" max="9985" width="12.5703125" style="389" bestFit="1" customWidth="1"/>
    <col min="9986" max="9986" width="11.42578125" style="389" bestFit="1" customWidth="1"/>
    <col min="9987" max="9987" width="11" style="389" bestFit="1" customWidth="1"/>
    <col min="9988" max="9988" width="11.7109375" style="389" bestFit="1" customWidth="1"/>
    <col min="9989" max="10177" width="9.140625" style="389"/>
    <col min="10178" max="10178" width="6.7109375" style="389" customWidth="1"/>
    <col min="10179" max="10179" width="39.140625" style="389" customWidth="1"/>
    <col min="10180" max="10180" width="9.140625" style="389"/>
    <col min="10181" max="10181" width="8" style="389" customWidth="1"/>
    <col min="10182" max="10182" width="12.7109375" style="389" customWidth="1"/>
    <col min="10183" max="10183" width="12" style="389" customWidth="1"/>
    <col min="10184" max="10184" width="12.85546875" style="389" customWidth="1"/>
    <col min="10185" max="10185" width="11.42578125" style="389" customWidth="1"/>
    <col min="10186" max="10186" width="10.42578125" style="389" customWidth="1"/>
    <col min="10187" max="10187" width="11.7109375" style="389" customWidth="1"/>
    <col min="10188" max="10188" width="11.140625" style="389" customWidth="1"/>
    <col min="10189" max="10189" width="11.85546875" style="389" bestFit="1" customWidth="1"/>
    <col min="10190" max="10190" width="10.5703125" style="389" bestFit="1" customWidth="1"/>
    <col min="10191" max="10191" width="9.5703125" style="389" bestFit="1" customWidth="1"/>
    <col min="10192" max="10192" width="11.42578125" style="389" customWidth="1"/>
    <col min="10193" max="10193" width="10.5703125" style="389" customWidth="1"/>
    <col min="10194" max="10194" width="7.5703125" style="389" customWidth="1"/>
    <col min="10195" max="10195" width="9.5703125" style="389" bestFit="1" customWidth="1"/>
    <col min="10196" max="10196" width="11" style="389" bestFit="1" customWidth="1"/>
    <col min="10197" max="10197" width="10.140625" style="389" bestFit="1" customWidth="1"/>
    <col min="10198" max="10202" width="9.5703125" style="389" bestFit="1" customWidth="1"/>
    <col min="10203" max="10203" width="10.140625" style="389" bestFit="1" customWidth="1"/>
    <col min="10204" max="10205" width="9.5703125" style="389" bestFit="1" customWidth="1"/>
    <col min="10206" max="10206" width="10.28515625" style="389" customWidth="1"/>
    <col min="10207" max="10214" width="9.5703125" style="389" bestFit="1" customWidth="1"/>
    <col min="10215" max="10215" width="9.5703125" style="389" customWidth="1"/>
    <col min="10216" max="10222" width="9.5703125" style="389" bestFit="1" customWidth="1"/>
    <col min="10223" max="10223" width="9.42578125" style="389" customWidth="1"/>
    <col min="10224" max="10239" width="9.5703125" style="389" bestFit="1" customWidth="1"/>
    <col min="10240" max="10241" width="12.5703125" style="389" bestFit="1" customWidth="1"/>
    <col min="10242" max="10242" width="11.42578125" style="389" bestFit="1" customWidth="1"/>
    <col min="10243" max="10243" width="11" style="389" bestFit="1" customWidth="1"/>
    <col min="10244" max="10244" width="11.7109375" style="389" bestFit="1" customWidth="1"/>
    <col min="10245" max="10433" width="9.140625" style="389"/>
    <col min="10434" max="10434" width="6.7109375" style="389" customWidth="1"/>
    <col min="10435" max="10435" width="39.140625" style="389" customWidth="1"/>
    <col min="10436" max="10436" width="9.140625" style="389"/>
    <col min="10437" max="10437" width="8" style="389" customWidth="1"/>
    <col min="10438" max="10438" width="12.7109375" style="389" customWidth="1"/>
    <col min="10439" max="10439" width="12" style="389" customWidth="1"/>
    <col min="10440" max="10440" width="12.85546875" style="389" customWidth="1"/>
    <col min="10441" max="10441" width="11.42578125" style="389" customWidth="1"/>
    <col min="10442" max="10442" width="10.42578125" style="389" customWidth="1"/>
    <col min="10443" max="10443" width="11.7109375" style="389" customWidth="1"/>
    <col min="10444" max="10444" width="11.140625" style="389" customWidth="1"/>
    <col min="10445" max="10445" width="11.85546875" style="389" bestFit="1" customWidth="1"/>
    <col min="10446" max="10446" width="10.5703125" style="389" bestFit="1" customWidth="1"/>
    <col min="10447" max="10447" width="9.5703125" style="389" bestFit="1" customWidth="1"/>
    <col min="10448" max="10448" width="11.42578125" style="389" customWidth="1"/>
    <col min="10449" max="10449" width="10.5703125" style="389" customWidth="1"/>
    <col min="10450" max="10450" width="7.5703125" style="389" customWidth="1"/>
    <col min="10451" max="10451" width="9.5703125" style="389" bestFit="1" customWidth="1"/>
    <col min="10452" max="10452" width="11" style="389" bestFit="1" customWidth="1"/>
    <col min="10453" max="10453" width="10.140625" style="389" bestFit="1" customWidth="1"/>
    <col min="10454" max="10458" width="9.5703125" style="389" bestFit="1" customWidth="1"/>
    <col min="10459" max="10459" width="10.140625" style="389" bestFit="1" customWidth="1"/>
    <col min="10460" max="10461" width="9.5703125" style="389" bestFit="1" customWidth="1"/>
    <col min="10462" max="10462" width="10.28515625" style="389" customWidth="1"/>
    <col min="10463" max="10470" width="9.5703125" style="389" bestFit="1" customWidth="1"/>
    <col min="10471" max="10471" width="9.5703125" style="389" customWidth="1"/>
    <col min="10472" max="10478" width="9.5703125" style="389" bestFit="1" customWidth="1"/>
    <col min="10479" max="10479" width="9.42578125" style="389" customWidth="1"/>
    <col min="10480" max="10495" width="9.5703125" style="389" bestFit="1" customWidth="1"/>
    <col min="10496" max="10497" width="12.5703125" style="389" bestFit="1" customWidth="1"/>
    <col min="10498" max="10498" width="11.42578125" style="389" bestFit="1" customWidth="1"/>
    <col min="10499" max="10499" width="11" style="389" bestFit="1" customWidth="1"/>
    <col min="10500" max="10500" width="11.7109375" style="389" bestFit="1" customWidth="1"/>
    <col min="10501" max="10689" width="9.140625" style="389"/>
    <col min="10690" max="10690" width="6.7109375" style="389" customWidth="1"/>
    <col min="10691" max="10691" width="39.140625" style="389" customWidth="1"/>
    <col min="10692" max="10692" width="9.140625" style="389"/>
    <col min="10693" max="10693" width="8" style="389" customWidth="1"/>
    <col min="10694" max="10694" width="12.7109375" style="389" customWidth="1"/>
    <col min="10695" max="10695" width="12" style="389" customWidth="1"/>
    <col min="10696" max="10696" width="12.85546875" style="389" customWidth="1"/>
    <col min="10697" max="10697" width="11.42578125" style="389" customWidth="1"/>
    <col min="10698" max="10698" width="10.42578125" style="389" customWidth="1"/>
    <col min="10699" max="10699" width="11.7109375" style="389" customWidth="1"/>
    <col min="10700" max="10700" width="11.140625" style="389" customWidth="1"/>
    <col min="10701" max="10701" width="11.85546875" style="389" bestFit="1" customWidth="1"/>
    <col min="10702" max="10702" width="10.5703125" style="389" bestFit="1" customWidth="1"/>
    <col min="10703" max="10703" width="9.5703125" style="389" bestFit="1" customWidth="1"/>
    <col min="10704" max="10704" width="11.42578125" style="389" customWidth="1"/>
    <col min="10705" max="10705" width="10.5703125" style="389" customWidth="1"/>
    <col min="10706" max="10706" width="7.5703125" style="389" customWidth="1"/>
    <col min="10707" max="10707" width="9.5703125" style="389" bestFit="1" customWidth="1"/>
    <col min="10708" max="10708" width="11" style="389" bestFit="1" customWidth="1"/>
    <col min="10709" max="10709" width="10.140625" style="389" bestFit="1" customWidth="1"/>
    <col min="10710" max="10714" width="9.5703125" style="389" bestFit="1" customWidth="1"/>
    <col min="10715" max="10715" width="10.140625" style="389" bestFit="1" customWidth="1"/>
    <col min="10716" max="10717" width="9.5703125" style="389" bestFit="1" customWidth="1"/>
    <col min="10718" max="10718" width="10.28515625" style="389" customWidth="1"/>
    <col min="10719" max="10726" width="9.5703125" style="389" bestFit="1" customWidth="1"/>
    <col min="10727" max="10727" width="9.5703125" style="389" customWidth="1"/>
    <col min="10728" max="10734" width="9.5703125" style="389" bestFit="1" customWidth="1"/>
    <col min="10735" max="10735" width="9.42578125" style="389" customWidth="1"/>
    <col min="10736" max="10751" width="9.5703125" style="389" bestFit="1" customWidth="1"/>
    <col min="10752" max="10753" width="12.5703125" style="389" bestFit="1" customWidth="1"/>
    <col min="10754" max="10754" width="11.42578125" style="389" bestFit="1" customWidth="1"/>
    <col min="10755" max="10755" width="11" style="389" bestFit="1" customWidth="1"/>
    <col min="10756" max="10756" width="11.7109375" style="389" bestFit="1" customWidth="1"/>
    <col min="10757" max="10945" width="9.140625" style="389"/>
    <col min="10946" max="10946" width="6.7109375" style="389" customWidth="1"/>
    <col min="10947" max="10947" width="39.140625" style="389" customWidth="1"/>
    <col min="10948" max="10948" width="9.140625" style="389"/>
    <col min="10949" max="10949" width="8" style="389" customWidth="1"/>
    <col min="10950" max="10950" width="12.7109375" style="389" customWidth="1"/>
    <col min="10951" max="10951" width="12" style="389" customWidth="1"/>
    <col min="10952" max="10952" width="12.85546875" style="389" customWidth="1"/>
    <col min="10953" max="10953" width="11.42578125" style="389" customWidth="1"/>
    <col min="10954" max="10954" width="10.42578125" style="389" customWidth="1"/>
    <col min="10955" max="10955" width="11.7109375" style="389" customWidth="1"/>
    <col min="10956" max="10956" width="11.140625" style="389" customWidth="1"/>
    <col min="10957" max="10957" width="11.85546875" style="389" bestFit="1" customWidth="1"/>
    <col min="10958" max="10958" width="10.5703125" style="389" bestFit="1" customWidth="1"/>
    <col min="10959" max="10959" width="9.5703125" style="389" bestFit="1" customWidth="1"/>
    <col min="10960" max="10960" width="11.42578125" style="389" customWidth="1"/>
    <col min="10961" max="10961" width="10.5703125" style="389" customWidth="1"/>
    <col min="10962" max="10962" width="7.5703125" style="389" customWidth="1"/>
    <col min="10963" max="10963" width="9.5703125" style="389" bestFit="1" customWidth="1"/>
    <col min="10964" max="10964" width="11" style="389" bestFit="1" customWidth="1"/>
    <col min="10965" max="10965" width="10.140625" style="389" bestFit="1" customWidth="1"/>
    <col min="10966" max="10970" width="9.5703125" style="389" bestFit="1" customWidth="1"/>
    <col min="10971" max="10971" width="10.140625" style="389" bestFit="1" customWidth="1"/>
    <col min="10972" max="10973" width="9.5703125" style="389" bestFit="1" customWidth="1"/>
    <col min="10974" max="10974" width="10.28515625" style="389" customWidth="1"/>
    <col min="10975" max="10982" width="9.5703125" style="389" bestFit="1" customWidth="1"/>
    <col min="10983" max="10983" width="9.5703125" style="389" customWidth="1"/>
    <col min="10984" max="10990" width="9.5703125" style="389" bestFit="1" customWidth="1"/>
    <col min="10991" max="10991" width="9.42578125" style="389" customWidth="1"/>
    <col min="10992" max="11007" width="9.5703125" style="389" bestFit="1" customWidth="1"/>
    <col min="11008" max="11009" width="12.5703125" style="389" bestFit="1" customWidth="1"/>
    <col min="11010" max="11010" width="11.42578125" style="389" bestFit="1" customWidth="1"/>
    <col min="11011" max="11011" width="11" style="389" bestFit="1" customWidth="1"/>
    <col min="11012" max="11012" width="11.7109375" style="389" bestFit="1" customWidth="1"/>
    <col min="11013" max="11201" width="9.140625" style="389"/>
    <col min="11202" max="11202" width="6.7109375" style="389" customWidth="1"/>
    <col min="11203" max="11203" width="39.140625" style="389" customWidth="1"/>
    <col min="11204" max="11204" width="9.140625" style="389"/>
    <col min="11205" max="11205" width="8" style="389" customWidth="1"/>
    <col min="11206" max="11206" width="12.7109375" style="389" customWidth="1"/>
    <col min="11207" max="11207" width="12" style="389" customWidth="1"/>
    <col min="11208" max="11208" width="12.85546875" style="389" customWidth="1"/>
    <col min="11209" max="11209" width="11.42578125" style="389" customWidth="1"/>
    <col min="11210" max="11210" width="10.42578125" style="389" customWidth="1"/>
    <col min="11211" max="11211" width="11.7109375" style="389" customWidth="1"/>
    <col min="11212" max="11212" width="11.140625" style="389" customWidth="1"/>
    <col min="11213" max="11213" width="11.85546875" style="389" bestFit="1" customWidth="1"/>
    <col min="11214" max="11214" width="10.5703125" style="389" bestFit="1" customWidth="1"/>
    <col min="11215" max="11215" width="9.5703125" style="389" bestFit="1" customWidth="1"/>
    <col min="11216" max="11216" width="11.42578125" style="389" customWidth="1"/>
    <col min="11217" max="11217" width="10.5703125" style="389" customWidth="1"/>
    <col min="11218" max="11218" width="7.5703125" style="389" customWidth="1"/>
    <col min="11219" max="11219" width="9.5703125" style="389" bestFit="1" customWidth="1"/>
    <col min="11220" max="11220" width="11" style="389" bestFit="1" customWidth="1"/>
    <col min="11221" max="11221" width="10.140625" style="389" bestFit="1" customWidth="1"/>
    <col min="11222" max="11226" width="9.5703125" style="389" bestFit="1" customWidth="1"/>
    <col min="11227" max="11227" width="10.140625" style="389" bestFit="1" customWidth="1"/>
    <col min="11228" max="11229" width="9.5703125" style="389" bestFit="1" customWidth="1"/>
    <col min="11230" max="11230" width="10.28515625" style="389" customWidth="1"/>
    <col min="11231" max="11238" width="9.5703125" style="389" bestFit="1" customWidth="1"/>
    <col min="11239" max="11239" width="9.5703125" style="389" customWidth="1"/>
    <col min="11240" max="11246" width="9.5703125" style="389" bestFit="1" customWidth="1"/>
    <col min="11247" max="11247" width="9.42578125" style="389" customWidth="1"/>
    <col min="11248" max="11263" width="9.5703125" style="389" bestFit="1" customWidth="1"/>
    <col min="11264" max="11265" width="12.5703125" style="389" bestFit="1" customWidth="1"/>
    <col min="11266" max="11266" width="11.42578125" style="389" bestFit="1" customWidth="1"/>
    <col min="11267" max="11267" width="11" style="389" bestFit="1" customWidth="1"/>
    <col min="11268" max="11268" width="11.7109375" style="389" bestFit="1" customWidth="1"/>
    <col min="11269" max="11457" width="9.140625" style="389"/>
    <col min="11458" max="11458" width="6.7109375" style="389" customWidth="1"/>
    <col min="11459" max="11459" width="39.140625" style="389" customWidth="1"/>
    <col min="11460" max="11460" width="9.140625" style="389"/>
    <col min="11461" max="11461" width="8" style="389" customWidth="1"/>
    <col min="11462" max="11462" width="12.7109375" style="389" customWidth="1"/>
    <col min="11463" max="11463" width="12" style="389" customWidth="1"/>
    <col min="11464" max="11464" width="12.85546875" style="389" customWidth="1"/>
    <col min="11465" max="11465" width="11.42578125" style="389" customWidth="1"/>
    <col min="11466" max="11466" width="10.42578125" style="389" customWidth="1"/>
    <col min="11467" max="11467" width="11.7109375" style="389" customWidth="1"/>
    <col min="11468" max="11468" width="11.140625" style="389" customWidth="1"/>
    <col min="11469" max="11469" width="11.85546875" style="389" bestFit="1" customWidth="1"/>
    <col min="11470" max="11470" width="10.5703125" style="389" bestFit="1" customWidth="1"/>
    <col min="11471" max="11471" width="9.5703125" style="389" bestFit="1" customWidth="1"/>
    <col min="11472" max="11472" width="11.42578125" style="389" customWidth="1"/>
    <col min="11473" max="11473" width="10.5703125" style="389" customWidth="1"/>
    <col min="11474" max="11474" width="7.5703125" style="389" customWidth="1"/>
    <col min="11475" max="11475" width="9.5703125" style="389" bestFit="1" customWidth="1"/>
    <col min="11476" max="11476" width="11" style="389" bestFit="1" customWidth="1"/>
    <col min="11477" max="11477" width="10.140625" style="389" bestFit="1" customWidth="1"/>
    <col min="11478" max="11482" width="9.5703125" style="389" bestFit="1" customWidth="1"/>
    <col min="11483" max="11483" width="10.140625" style="389" bestFit="1" customWidth="1"/>
    <col min="11484" max="11485" width="9.5703125" style="389" bestFit="1" customWidth="1"/>
    <col min="11486" max="11486" width="10.28515625" style="389" customWidth="1"/>
    <col min="11487" max="11494" width="9.5703125" style="389" bestFit="1" customWidth="1"/>
    <col min="11495" max="11495" width="9.5703125" style="389" customWidth="1"/>
    <col min="11496" max="11502" width="9.5703125" style="389" bestFit="1" customWidth="1"/>
    <col min="11503" max="11503" width="9.42578125" style="389" customWidth="1"/>
    <col min="11504" max="11519" width="9.5703125" style="389" bestFit="1" customWidth="1"/>
    <col min="11520" max="11521" width="12.5703125" style="389" bestFit="1" customWidth="1"/>
    <col min="11522" max="11522" width="11.42578125" style="389" bestFit="1" customWidth="1"/>
    <col min="11523" max="11523" width="11" style="389" bestFit="1" customWidth="1"/>
    <col min="11524" max="11524" width="11.7109375" style="389" bestFit="1" customWidth="1"/>
    <col min="11525" max="11713" width="9.140625" style="389"/>
    <col min="11714" max="11714" width="6.7109375" style="389" customWidth="1"/>
    <col min="11715" max="11715" width="39.140625" style="389" customWidth="1"/>
    <col min="11716" max="11716" width="9.140625" style="389"/>
    <col min="11717" max="11717" width="8" style="389" customWidth="1"/>
    <col min="11718" max="11718" width="12.7109375" style="389" customWidth="1"/>
    <col min="11719" max="11719" width="12" style="389" customWidth="1"/>
    <col min="11720" max="11720" width="12.85546875" style="389" customWidth="1"/>
    <col min="11721" max="11721" width="11.42578125" style="389" customWidth="1"/>
    <col min="11722" max="11722" width="10.42578125" style="389" customWidth="1"/>
    <col min="11723" max="11723" width="11.7109375" style="389" customWidth="1"/>
    <col min="11724" max="11724" width="11.140625" style="389" customWidth="1"/>
    <col min="11725" max="11725" width="11.85546875" style="389" bestFit="1" customWidth="1"/>
    <col min="11726" max="11726" width="10.5703125" style="389" bestFit="1" customWidth="1"/>
    <col min="11727" max="11727" width="9.5703125" style="389" bestFit="1" customWidth="1"/>
    <col min="11728" max="11728" width="11.42578125" style="389" customWidth="1"/>
    <col min="11729" max="11729" width="10.5703125" style="389" customWidth="1"/>
    <col min="11730" max="11730" width="7.5703125" style="389" customWidth="1"/>
    <col min="11731" max="11731" width="9.5703125" style="389" bestFit="1" customWidth="1"/>
    <col min="11732" max="11732" width="11" style="389" bestFit="1" customWidth="1"/>
    <col min="11733" max="11733" width="10.140625" style="389" bestFit="1" customWidth="1"/>
    <col min="11734" max="11738" width="9.5703125" style="389" bestFit="1" customWidth="1"/>
    <col min="11739" max="11739" width="10.140625" style="389" bestFit="1" customWidth="1"/>
    <col min="11740" max="11741" width="9.5703125" style="389" bestFit="1" customWidth="1"/>
    <col min="11742" max="11742" width="10.28515625" style="389" customWidth="1"/>
    <col min="11743" max="11750" width="9.5703125" style="389" bestFit="1" customWidth="1"/>
    <col min="11751" max="11751" width="9.5703125" style="389" customWidth="1"/>
    <col min="11752" max="11758" width="9.5703125" style="389" bestFit="1" customWidth="1"/>
    <col min="11759" max="11759" width="9.42578125" style="389" customWidth="1"/>
    <col min="11760" max="11775" width="9.5703125" style="389" bestFit="1" customWidth="1"/>
    <col min="11776" max="11777" width="12.5703125" style="389" bestFit="1" customWidth="1"/>
    <col min="11778" max="11778" width="11.42578125" style="389" bestFit="1" customWidth="1"/>
    <col min="11779" max="11779" width="11" style="389" bestFit="1" customWidth="1"/>
    <col min="11780" max="11780" width="11.7109375" style="389" bestFit="1" customWidth="1"/>
    <col min="11781" max="11969" width="9.140625" style="389"/>
    <col min="11970" max="11970" width="6.7109375" style="389" customWidth="1"/>
    <col min="11971" max="11971" width="39.140625" style="389" customWidth="1"/>
    <col min="11972" max="11972" width="9.140625" style="389"/>
    <col min="11973" max="11973" width="8" style="389" customWidth="1"/>
    <col min="11974" max="11974" width="12.7109375" style="389" customWidth="1"/>
    <col min="11975" max="11975" width="12" style="389" customWidth="1"/>
    <col min="11976" max="11976" width="12.85546875" style="389" customWidth="1"/>
    <col min="11977" max="11977" width="11.42578125" style="389" customWidth="1"/>
    <col min="11978" max="11978" width="10.42578125" style="389" customWidth="1"/>
    <col min="11979" max="11979" width="11.7109375" style="389" customWidth="1"/>
    <col min="11980" max="11980" width="11.140625" style="389" customWidth="1"/>
    <col min="11981" max="11981" width="11.85546875" style="389" bestFit="1" customWidth="1"/>
    <col min="11982" max="11982" width="10.5703125" style="389" bestFit="1" customWidth="1"/>
    <col min="11983" max="11983" width="9.5703125" style="389" bestFit="1" customWidth="1"/>
    <col min="11984" max="11984" width="11.42578125" style="389" customWidth="1"/>
    <col min="11985" max="11985" width="10.5703125" style="389" customWidth="1"/>
    <col min="11986" max="11986" width="7.5703125" style="389" customWidth="1"/>
    <col min="11987" max="11987" width="9.5703125" style="389" bestFit="1" customWidth="1"/>
    <col min="11988" max="11988" width="11" style="389" bestFit="1" customWidth="1"/>
    <col min="11989" max="11989" width="10.140625" style="389" bestFit="1" customWidth="1"/>
    <col min="11990" max="11994" width="9.5703125" style="389" bestFit="1" customWidth="1"/>
    <col min="11995" max="11995" width="10.140625" style="389" bestFit="1" customWidth="1"/>
    <col min="11996" max="11997" width="9.5703125" style="389" bestFit="1" customWidth="1"/>
    <col min="11998" max="11998" width="10.28515625" style="389" customWidth="1"/>
    <col min="11999" max="12006" width="9.5703125" style="389" bestFit="1" customWidth="1"/>
    <col min="12007" max="12007" width="9.5703125" style="389" customWidth="1"/>
    <col min="12008" max="12014" width="9.5703125" style="389" bestFit="1" customWidth="1"/>
    <col min="12015" max="12015" width="9.42578125" style="389" customWidth="1"/>
    <col min="12016" max="12031" width="9.5703125" style="389" bestFit="1" customWidth="1"/>
    <col min="12032" max="12033" width="12.5703125" style="389" bestFit="1" customWidth="1"/>
    <col min="12034" max="12034" width="11.42578125" style="389" bestFit="1" customWidth="1"/>
    <col min="12035" max="12035" width="11" style="389" bestFit="1" customWidth="1"/>
    <col min="12036" max="12036" width="11.7109375" style="389" bestFit="1" customWidth="1"/>
    <col min="12037" max="12225" width="9.140625" style="389"/>
    <col min="12226" max="12226" width="6.7109375" style="389" customWidth="1"/>
    <col min="12227" max="12227" width="39.140625" style="389" customWidth="1"/>
    <col min="12228" max="12228" width="9.140625" style="389"/>
    <col min="12229" max="12229" width="8" style="389" customWidth="1"/>
    <col min="12230" max="12230" width="12.7109375" style="389" customWidth="1"/>
    <col min="12231" max="12231" width="12" style="389" customWidth="1"/>
    <col min="12232" max="12232" width="12.85546875" style="389" customWidth="1"/>
    <col min="12233" max="12233" width="11.42578125" style="389" customWidth="1"/>
    <col min="12234" max="12234" width="10.42578125" style="389" customWidth="1"/>
    <col min="12235" max="12235" width="11.7109375" style="389" customWidth="1"/>
    <col min="12236" max="12236" width="11.140625" style="389" customWidth="1"/>
    <col min="12237" max="12237" width="11.85546875" style="389" bestFit="1" customWidth="1"/>
    <col min="12238" max="12238" width="10.5703125" style="389" bestFit="1" customWidth="1"/>
    <col min="12239" max="12239" width="9.5703125" style="389" bestFit="1" customWidth="1"/>
    <col min="12240" max="12240" width="11.42578125" style="389" customWidth="1"/>
    <col min="12241" max="12241" width="10.5703125" style="389" customWidth="1"/>
    <col min="12242" max="12242" width="7.5703125" style="389" customWidth="1"/>
    <col min="12243" max="12243" width="9.5703125" style="389" bestFit="1" customWidth="1"/>
    <col min="12244" max="12244" width="11" style="389" bestFit="1" customWidth="1"/>
    <col min="12245" max="12245" width="10.140625" style="389" bestFit="1" customWidth="1"/>
    <col min="12246" max="12250" width="9.5703125" style="389" bestFit="1" customWidth="1"/>
    <col min="12251" max="12251" width="10.140625" style="389" bestFit="1" customWidth="1"/>
    <col min="12252" max="12253" width="9.5703125" style="389" bestFit="1" customWidth="1"/>
    <col min="12254" max="12254" width="10.28515625" style="389" customWidth="1"/>
    <col min="12255" max="12262" width="9.5703125" style="389" bestFit="1" customWidth="1"/>
    <col min="12263" max="12263" width="9.5703125" style="389" customWidth="1"/>
    <col min="12264" max="12270" width="9.5703125" style="389" bestFit="1" customWidth="1"/>
    <col min="12271" max="12271" width="9.42578125" style="389" customWidth="1"/>
    <col min="12272" max="12287" width="9.5703125" style="389" bestFit="1" customWidth="1"/>
    <col min="12288" max="12289" width="12.5703125" style="389" bestFit="1" customWidth="1"/>
    <col min="12290" max="12290" width="11.42578125" style="389" bestFit="1" customWidth="1"/>
    <col min="12291" max="12291" width="11" style="389" bestFit="1" customWidth="1"/>
    <col min="12292" max="12292" width="11.7109375" style="389" bestFit="1" customWidth="1"/>
    <col min="12293" max="12481" width="9.140625" style="389"/>
    <col min="12482" max="12482" width="6.7109375" style="389" customWidth="1"/>
    <col min="12483" max="12483" width="39.140625" style="389" customWidth="1"/>
    <col min="12484" max="12484" width="9.140625" style="389"/>
    <col min="12485" max="12485" width="8" style="389" customWidth="1"/>
    <col min="12486" max="12486" width="12.7109375" style="389" customWidth="1"/>
    <col min="12487" max="12487" width="12" style="389" customWidth="1"/>
    <col min="12488" max="12488" width="12.85546875" style="389" customWidth="1"/>
    <col min="12489" max="12489" width="11.42578125" style="389" customWidth="1"/>
    <col min="12490" max="12490" width="10.42578125" style="389" customWidth="1"/>
    <col min="12491" max="12491" width="11.7109375" style="389" customWidth="1"/>
    <col min="12492" max="12492" width="11.140625" style="389" customWidth="1"/>
    <col min="12493" max="12493" width="11.85546875" style="389" bestFit="1" customWidth="1"/>
    <col min="12494" max="12494" width="10.5703125" style="389" bestFit="1" customWidth="1"/>
    <col min="12495" max="12495" width="9.5703125" style="389" bestFit="1" customWidth="1"/>
    <col min="12496" max="12496" width="11.42578125" style="389" customWidth="1"/>
    <col min="12497" max="12497" width="10.5703125" style="389" customWidth="1"/>
    <col min="12498" max="12498" width="7.5703125" style="389" customWidth="1"/>
    <col min="12499" max="12499" width="9.5703125" style="389" bestFit="1" customWidth="1"/>
    <col min="12500" max="12500" width="11" style="389" bestFit="1" customWidth="1"/>
    <col min="12501" max="12501" width="10.140625" style="389" bestFit="1" customWidth="1"/>
    <col min="12502" max="12506" width="9.5703125" style="389" bestFit="1" customWidth="1"/>
    <col min="12507" max="12507" width="10.140625" style="389" bestFit="1" customWidth="1"/>
    <col min="12508" max="12509" width="9.5703125" style="389" bestFit="1" customWidth="1"/>
    <col min="12510" max="12510" width="10.28515625" style="389" customWidth="1"/>
    <col min="12511" max="12518" width="9.5703125" style="389" bestFit="1" customWidth="1"/>
    <col min="12519" max="12519" width="9.5703125" style="389" customWidth="1"/>
    <col min="12520" max="12526" width="9.5703125" style="389" bestFit="1" customWidth="1"/>
    <col min="12527" max="12527" width="9.42578125" style="389" customWidth="1"/>
    <col min="12528" max="12543" width="9.5703125" style="389" bestFit="1" customWidth="1"/>
    <col min="12544" max="12545" width="12.5703125" style="389" bestFit="1" customWidth="1"/>
    <col min="12546" max="12546" width="11.42578125" style="389" bestFit="1" customWidth="1"/>
    <col min="12547" max="12547" width="11" style="389" bestFit="1" customWidth="1"/>
    <col min="12548" max="12548" width="11.7109375" style="389" bestFit="1" customWidth="1"/>
    <col min="12549" max="12737" width="9.140625" style="389"/>
    <col min="12738" max="12738" width="6.7109375" style="389" customWidth="1"/>
    <col min="12739" max="12739" width="39.140625" style="389" customWidth="1"/>
    <col min="12740" max="12740" width="9.140625" style="389"/>
    <col min="12741" max="12741" width="8" style="389" customWidth="1"/>
    <col min="12742" max="12742" width="12.7109375" style="389" customWidth="1"/>
    <col min="12743" max="12743" width="12" style="389" customWidth="1"/>
    <col min="12744" max="12744" width="12.85546875" style="389" customWidth="1"/>
    <col min="12745" max="12745" width="11.42578125" style="389" customWidth="1"/>
    <col min="12746" max="12746" width="10.42578125" style="389" customWidth="1"/>
    <col min="12747" max="12747" width="11.7109375" style="389" customWidth="1"/>
    <col min="12748" max="12748" width="11.140625" style="389" customWidth="1"/>
    <col min="12749" max="12749" width="11.85546875" style="389" bestFit="1" customWidth="1"/>
    <col min="12750" max="12750" width="10.5703125" style="389" bestFit="1" customWidth="1"/>
    <col min="12751" max="12751" width="9.5703125" style="389" bestFit="1" customWidth="1"/>
    <col min="12752" max="12752" width="11.42578125" style="389" customWidth="1"/>
    <col min="12753" max="12753" width="10.5703125" style="389" customWidth="1"/>
    <col min="12754" max="12754" width="7.5703125" style="389" customWidth="1"/>
    <col min="12755" max="12755" width="9.5703125" style="389" bestFit="1" customWidth="1"/>
    <col min="12756" max="12756" width="11" style="389" bestFit="1" customWidth="1"/>
    <col min="12757" max="12757" width="10.140625" style="389" bestFit="1" customWidth="1"/>
    <col min="12758" max="12762" width="9.5703125" style="389" bestFit="1" customWidth="1"/>
    <col min="12763" max="12763" width="10.140625" style="389" bestFit="1" customWidth="1"/>
    <col min="12764" max="12765" width="9.5703125" style="389" bestFit="1" customWidth="1"/>
    <col min="12766" max="12766" width="10.28515625" style="389" customWidth="1"/>
    <col min="12767" max="12774" width="9.5703125" style="389" bestFit="1" customWidth="1"/>
    <col min="12775" max="12775" width="9.5703125" style="389" customWidth="1"/>
    <col min="12776" max="12782" width="9.5703125" style="389" bestFit="1" customWidth="1"/>
    <col min="12783" max="12783" width="9.42578125" style="389" customWidth="1"/>
    <col min="12784" max="12799" width="9.5703125" style="389" bestFit="1" customWidth="1"/>
    <col min="12800" max="12801" width="12.5703125" style="389" bestFit="1" customWidth="1"/>
    <col min="12802" max="12802" width="11.42578125" style="389" bestFit="1" customWidth="1"/>
    <col min="12803" max="12803" width="11" style="389" bestFit="1" customWidth="1"/>
    <col min="12804" max="12804" width="11.7109375" style="389" bestFit="1" customWidth="1"/>
    <col min="12805" max="12993" width="9.140625" style="389"/>
    <col min="12994" max="12994" width="6.7109375" style="389" customWidth="1"/>
    <col min="12995" max="12995" width="39.140625" style="389" customWidth="1"/>
    <col min="12996" max="12996" width="9.140625" style="389"/>
    <col min="12997" max="12997" width="8" style="389" customWidth="1"/>
    <col min="12998" max="12998" width="12.7109375" style="389" customWidth="1"/>
    <col min="12999" max="12999" width="12" style="389" customWidth="1"/>
    <col min="13000" max="13000" width="12.85546875" style="389" customWidth="1"/>
    <col min="13001" max="13001" width="11.42578125" style="389" customWidth="1"/>
    <col min="13002" max="13002" width="10.42578125" style="389" customWidth="1"/>
    <col min="13003" max="13003" width="11.7109375" style="389" customWidth="1"/>
    <col min="13004" max="13004" width="11.140625" style="389" customWidth="1"/>
    <col min="13005" max="13005" width="11.85546875" style="389" bestFit="1" customWidth="1"/>
    <col min="13006" max="13006" width="10.5703125" style="389" bestFit="1" customWidth="1"/>
    <col min="13007" max="13007" width="9.5703125" style="389" bestFit="1" customWidth="1"/>
    <col min="13008" max="13008" width="11.42578125" style="389" customWidth="1"/>
    <col min="13009" max="13009" width="10.5703125" style="389" customWidth="1"/>
    <col min="13010" max="13010" width="7.5703125" style="389" customWidth="1"/>
    <col min="13011" max="13011" width="9.5703125" style="389" bestFit="1" customWidth="1"/>
    <col min="13012" max="13012" width="11" style="389" bestFit="1" customWidth="1"/>
    <col min="13013" max="13013" width="10.140625" style="389" bestFit="1" customWidth="1"/>
    <col min="13014" max="13018" width="9.5703125" style="389" bestFit="1" customWidth="1"/>
    <col min="13019" max="13019" width="10.140625" style="389" bestFit="1" customWidth="1"/>
    <col min="13020" max="13021" width="9.5703125" style="389" bestFit="1" customWidth="1"/>
    <col min="13022" max="13022" width="10.28515625" style="389" customWidth="1"/>
    <col min="13023" max="13030" width="9.5703125" style="389" bestFit="1" customWidth="1"/>
    <col min="13031" max="13031" width="9.5703125" style="389" customWidth="1"/>
    <col min="13032" max="13038" width="9.5703125" style="389" bestFit="1" customWidth="1"/>
    <col min="13039" max="13039" width="9.42578125" style="389" customWidth="1"/>
    <col min="13040" max="13055" width="9.5703125" style="389" bestFit="1" customWidth="1"/>
    <col min="13056" max="13057" width="12.5703125" style="389" bestFit="1" customWidth="1"/>
    <col min="13058" max="13058" width="11.42578125" style="389" bestFit="1" customWidth="1"/>
    <col min="13059" max="13059" width="11" style="389" bestFit="1" customWidth="1"/>
    <col min="13060" max="13060" width="11.7109375" style="389" bestFit="1" customWidth="1"/>
    <col min="13061" max="13249" width="9.140625" style="389"/>
    <col min="13250" max="13250" width="6.7109375" style="389" customWidth="1"/>
    <col min="13251" max="13251" width="39.140625" style="389" customWidth="1"/>
    <col min="13252" max="13252" width="9.140625" style="389"/>
    <col min="13253" max="13253" width="8" style="389" customWidth="1"/>
    <col min="13254" max="13254" width="12.7109375" style="389" customWidth="1"/>
    <col min="13255" max="13255" width="12" style="389" customWidth="1"/>
    <col min="13256" max="13256" width="12.85546875" style="389" customWidth="1"/>
    <col min="13257" max="13257" width="11.42578125" style="389" customWidth="1"/>
    <col min="13258" max="13258" width="10.42578125" style="389" customWidth="1"/>
    <col min="13259" max="13259" width="11.7109375" style="389" customWidth="1"/>
    <col min="13260" max="13260" width="11.140625" style="389" customWidth="1"/>
    <col min="13261" max="13261" width="11.85546875" style="389" bestFit="1" customWidth="1"/>
    <col min="13262" max="13262" width="10.5703125" style="389" bestFit="1" customWidth="1"/>
    <col min="13263" max="13263" width="9.5703125" style="389" bestFit="1" customWidth="1"/>
    <col min="13264" max="13264" width="11.42578125" style="389" customWidth="1"/>
    <col min="13265" max="13265" width="10.5703125" style="389" customWidth="1"/>
    <col min="13266" max="13266" width="7.5703125" style="389" customWidth="1"/>
    <col min="13267" max="13267" width="9.5703125" style="389" bestFit="1" customWidth="1"/>
    <col min="13268" max="13268" width="11" style="389" bestFit="1" customWidth="1"/>
    <col min="13269" max="13269" width="10.140625" style="389" bestFit="1" customWidth="1"/>
    <col min="13270" max="13274" width="9.5703125" style="389" bestFit="1" customWidth="1"/>
    <col min="13275" max="13275" width="10.140625" style="389" bestFit="1" customWidth="1"/>
    <col min="13276" max="13277" width="9.5703125" style="389" bestFit="1" customWidth="1"/>
    <col min="13278" max="13278" width="10.28515625" style="389" customWidth="1"/>
    <col min="13279" max="13286" width="9.5703125" style="389" bestFit="1" customWidth="1"/>
    <col min="13287" max="13287" width="9.5703125" style="389" customWidth="1"/>
    <col min="13288" max="13294" width="9.5703125" style="389" bestFit="1" customWidth="1"/>
    <col min="13295" max="13295" width="9.42578125" style="389" customWidth="1"/>
    <col min="13296" max="13311" width="9.5703125" style="389" bestFit="1" customWidth="1"/>
    <col min="13312" max="13313" width="12.5703125" style="389" bestFit="1" customWidth="1"/>
    <col min="13314" max="13314" width="11.42578125" style="389" bestFit="1" customWidth="1"/>
    <col min="13315" max="13315" width="11" style="389" bestFit="1" customWidth="1"/>
    <col min="13316" max="13316" width="11.7109375" style="389" bestFit="1" customWidth="1"/>
    <col min="13317" max="13505" width="9.140625" style="389"/>
    <col min="13506" max="13506" width="6.7109375" style="389" customWidth="1"/>
    <col min="13507" max="13507" width="39.140625" style="389" customWidth="1"/>
    <col min="13508" max="13508" width="9.140625" style="389"/>
    <col min="13509" max="13509" width="8" style="389" customWidth="1"/>
    <col min="13510" max="13510" width="12.7109375" style="389" customWidth="1"/>
    <col min="13511" max="13511" width="12" style="389" customWidth="1"/>
    <col min="13512" max="13512" width="12.85546875" style="389" customWidth="1"/>
    <col min="13513" max="13513" width="11.42578125" style="389" customWidth="1"/>
    <col min="13514" max="13514" width="10.42578125" style="389" customWidth="1"/>
    <col min="13515" max="13515" width="11.7109375" style="389" customWidth="1"/>
    <col min="13516" max="13516" width="11.140625" style="389" customWidth="1"/>
    <col min="13517" max="13517" width="11.85546875" style="389" bestFit="1" customWidth="1"/>
    <col min="13518" max="13518" width="10.5703125" style="389" bestFit="1" customWidth="1"/>
    <col min="13519" max="13519" width="9.5703125" style="389" bestFit="1" customWidth="1"/>
    <col min="13520" max="13520" width="11.42578125" style="389" customWidth="1"/>
    <col min="13521" max="13521" width="10.5703125" style="389" customWidth="1"/>
    <col min="13522" max="13522" width="7.5703125" style="389" customWidth="1"/>
    <col min="13523" max="13523" width="9.5703125" style="389" bestFit="1" customWidth="1"/>
    <col min="13524" max="13524" width="11" style="389" bestFit="1" customWidth="1"/>
    <col min="13525" max="13525" width="10.140625" style="389" bestFit="1" customWidth="1"/>
    <col min="13526" max="13530" width="9.5703125" style="389" bestFit="1" customWidth="1"/>
    <col min="13531" max="13531" width="10.140625" style="389" bestFit="1" customWidth="1"/>
    <col min="13532" max="13533" width="9.5703125" style="389" bestFit="1" customWidth="1"/>
    <col min="13534" max="13534" width="10.28515625" style="389" customWidth="1"/>
    <col min="13535" max="13542" width="9.5703125" style="389" bestFit="1" customWidth="1"/>
    <col min="13543" max="13543" width="9.5703125" style="389" customWidth="1"/>
    <col min="13544" max="13550" width="9.5703125" style="389" bestFit="1" customWidth="1"/>
    <col min="13551" max="13551" width="9.42578125" style="389" customWidth="1"/>
    <col min="13552" max="13567" width="9.5703125" style="389" bestFit="1" customWidth="1"/>
    <col min="13568" max="13569" width="12.5703125" style="389" bestFit="1" customWidth="1"/>
    <col min="13570" max="13570" width="11.42578125" style="389" bestFit="1" customWidth="1"/>
    <col min="13571" max="13571" width="11" style="389" bestFit="1" customWidth="1"/>
    <col min="13572" max="13572" width="11.7109375" style="389" bestFit="1" customWidth="1"/>
    <col min="13573" max="13761" width="9.140625" style="389"/>
    <col min="13762" max="13762" width="6.7109375" style="389" customWidth="1"/>
    <col min="13763" max="13763" width="39.140625" style="389" customWidth="1"/>
    <col min="13764" max="13764" width="9.140625" style="389"/>
    <col min="13765" max="13765" width="8" style="389" customWidth="1"/>
    <col min="13766" max="13766" width="12.7109375" style="389" customWidth="1"/>
    <col min="13767" max="13767" width="12" style="389" customWidth="1"/>
    <col min="13768" max="13768" width="12.85546875" style="389" customWidth="1"/>
    <col min="13769" max="13769" width="11.42578125" style="389" customWidth="1"/>
    <col min="13770" max="13770" width="10.42578125" style="389" customWidth="1"/>
    <col min="13771" max="13771" width="11.7109375" style="389" customWidth="1"/>
    <col min="13772" max="13772" width="11.140625" style="389" customWidth="1"/>
    <col min="13773" max="13773" width="11.85546875" style="389" bestFit="1" customWidth="1"/>
    <col min="13774" max="13774" width="10.5703125" style="389" bestFit="1" customWidth="1"/>
    <col min="13775" max="13775" width="9.5703125" style="389" bestFit="1" customWidth="1"/>
    <col min="13776" max="13776" width="11.42578125" style="389" customWidth="1"/>
    <col min="13777" max="13777" width="10.5703125" style="389" customWidth="1"/>
    <col min="13778" max="13778" width="7.5703125" style="389" customWidth="1"/>
    <col min="13779" max="13779" width="9.5703125" style="389" bestFit="1" customWidth="1"/>
    <col min="13780" max="13780" width="11" style="389" bestFit="1" customWidth="1"/>
    <col min="13781" max="13781" width="10.140625" style="389" bestFit="1" customWidth="1"/>
    <col min="13782" max="13786" width="9.5703125" style="389" bestFit="1" customWidth="1"/>
    <col min="13787" max="13787" width="10.140625" style="389" bestFit="1" customWidth="1"/>
    <col min="13788" max="13789" width="9.5703125" style="389" bestFit="1" customWidth="1"/>
    <col min="13790" max="13790" width="10.28515625" style="389" customWidth="1"/>
    <col min="13791" max="13798" width="9.5703125" style="389" bestFit="1" customWidth="1"/>
    <col min="13799" max="13799" width="9.5703125" style="389" customWidth="1"/>
    <col min="13800" max="13806" width="9.5703125" style="389" bestFit="1" customWidth="1"/>
    <col min="13807" max="13807" width="9.42578125" style="389" customWidth="1"/>
    <col min="13808" max="13823" width="9.5703125" style="389" bestFit="1" customWidth="1"/>
    <col min="13824" max="13825" width="12.5703125" style="389" bestFit="1" customWidth="1"/>
    <col min="13826" max="13826" width="11.42578125" style="389" bestFit="1" customWidth="1"/>
    <col min="13827" max="13827" width="11" style="389" bestFit="1" customWidth="1"/>
    <col min="13828" max="13828" width="11.7109375" style="389" bestFit="1" customWidth="1"/>
    <col min="13829" max="14017" width="9.140625" style="389"/>
    <col min="14018" max="14018" width="6.7109375" style="389" customWidth="1"/>
    <col min="14019" max="14019" width="39.140625" style="389" customWidth="1"/>
    <col min="14020" max="14020" width="9.140625" style="389"/>
    <col min="14021" max="14021" width="8" style="389" customWidth="1"/>
    <col min="14022" max="14022" width="12.7109375" style="389" customWidth="1"/>
    <col min="14023" max="14023" width="12" style="389" customWidth="1"/>
    <col min="14024" max="14024" width="12.85546875" style="389" customWidth="1"/>
    <col min="14025" max="14025" width="11.42578125" style="389" customWidth="1"/>
    <col min="14026" max="14026" width="10.42578125" style="389" customWidth="1"/>
    <col min="14027" max="14027" width="11.7109375" style="389" customWidth="1"/>
    <col min="14028" max="14028" width="11.140625" style="389" customWidth="1"/>
    <col min="14029" max="14029" width="11.85546875" style="389" bestFit="1" customWidth="1"/>
    <col min="14030" max="14030" width="10.5703125" style="389" bestFit="1" customWidth="1"/>
    <col min="14031" max="14031" width="9.5703125" style="389" bestFit="1" customWidth="1"/>
    <col min="14032" max="14032" width="11.42578125" style="389" customWidth="1"/>
    <col min="14033" max="14033" width="10.5703125" style="389" customWidth="1"/>
    <col min="14034" max="14034" width="7.5703125" style="389" customWidth="1"/>
    <col min="14035" max="14035" width="9.5703125" style="389" bestFit="1" customWidth="1"/>
    <col min="14036" max="14036" width="11" style="389" bestFit="1" customWidth="1"/>
    <col min="14037" max="14037" width="10.140625" style="389" bestFit="1" customWidth="1"/>
    <col min="14038" max="14042" width="9.5703125" style="389" bestFit="1" customWidth="1"/>
    <col min="14043" max="14043" width="10.140625" style="389" bestFit="1" customWidth="1"/>
    <col min="14044" max="14045" width="9.5703125" style="389" bestFit="1" customWidth="1"/>
    <col min="14046" max="14046" width="10.28515625" style="389" customWidth="1"/>
    <col min="14047" max="14054" width="9.5703125" style="389" bestFit="1" customWidth="1"/>
    <col min="14055" max="14055" width="9.5703125" style="389" customWidth="1"/>
    <col min="14056" max="14062" width="9.5703125" style="389" bestFit="1" customWidth="1"/>
    <col min="14063" max="14063" width="9.42578125" style="389" customWidth="1"/>
    <col min="14064" max="14079" width="9.5703125" style="389" bestFit="1" customWidth="1"/>
    <col min="14080" max="14081" width="12.5703125" style="389" bestFit="1" customWidth="1"/>
    <col min="14082" max="14082" width="11.42578125" style="389" bestFit="1" customWidth="1"/>
    <col min="14083" max="14083" width="11" style="389" bestFit="1" customWidth="1"/>
    <col min="14084" max="14084" width="11.7109375" style="389" bestFit="1" customWidth="1"/>
    <col min="14085" max="14273" width="9.140625" style="389"/>
    <col min="14274" max="14274" width="6.7109375" style="389" customWidth="1"/>
    <col min="14275" max="14275" width="39.140625" style="389" customWidth="1"/>
    <col min="14276" max="14276" width="9.140625" style="389"/>
    <col min="14277" max="14277" width="8" style="389" customWidth="1"/>
    <col min="14278" max="14278" width="12.7109375" style="389" customWidth="1"/>
    <col min="14279" max="14279" width="12" style="389" customWidth="1"/>
    <col min="14280" max="14280" width="12.85546875" style="389" customWidth="1"/>
    <col min="14281" max="14281" width="11.42578125" style="389" customWidth="1"/>
    <col min="14282" max="14282" width="10.42578125" style="389" customWidth="1"/>
    <col min="14283" max="14283" width="11.7109375" style="389" customWidth="1"/>
    <col min="14284" max="14284" width="11.140625" style="389" customWidth="1"/>
    <col min="14285" max="14285" width="11.85546875" style="389" bestFit="1" customWidth="1"/>
    <col min="14286" max="14286" width="10.5703125" style="389" bestFit="1" customWidth="1"/>
    <col min="14287" max="14287" width="9.5703125" style="389" bestFit="1" customWidth="1"/>
    <col min="14288" max="14288" width="11.42578125" style="389" customWidth="1"/>
    <col min="14289" max="14289" width="10.5703125" style="389" customWidth="1"/>
    <col min="14290" max="14290" width="7.5703125" style="389" customWidth="1"/>
    <col min="14291" max="14291" width="9.5703125" style="389" bestFit="1" customWidth="1"/>
    <col min="14292" max="14292" width="11" style="389" bestFit="1" customWidth="1"/>
    <col min="14293" max="14293" width="10.140625" style="389" bestFit="1" customWidth="1"/>
    <col min="14294" max="14298" width="9.5703125" style="389" bestFit="1" customWidth="1"/>
    <col min="14299" max="14299" width="10.140625" style="389" bestFit="1" customWidth="1"/>
    <col min="14300" max="14301" width="9.5703125" style="389" bestFit="1" customWidth="1"/>
    <col min="14302" max="14302" width="10.28515625" style="389" customWidth="1"/>
    <col min="14303" max="14310" width="9.5703125" style="389" bestFit="1" customWidth="1"/>
    <col min="14311" max="14311" width="9.5703125" style="389" customWidth="1"/>
    <col min="14312" max="14318" width="9.5703125" style="389" bestFit="1" customWidth="1"/>
    <col min="14319" max="14319" width="9.42578125" style="389" customWidth="1"/>
    <col min="14320" max="14335" width="9.5703125" style="389" bestFit="1" customWidth="1"/>
    <col min="14336" max="14337" width="12.5703125" style="389" bestFit="1" customWidth="1"/>
    <col min="14338" max="14338" width="11.42578125" style="389" bestFit="1" customWidth="1"/>
    <col min="14339" max="14339" width="11" style="389" bestFit="1" customWidth="1"/>
    <col min="14340" max="14340" width="11.7109375" style="389" bestFit="1" customWidth="1"/>
    <col min="14341" max="14529" width="9.140625" style="389"/>
    <col min="14530" max="14530" width="6.7109375" style="389" customWidth="1"/>
    <col min="14531" max="14531" width="39.140625" style="389" customWidth="1"/>
    <col min="14532" max="14532" width="9.140625" style="389"/>
    <col min="14533" max="14533" width="8" style="389" customWidth="1"/>
    <col min="14534" max="14534" width="12.7109375" style="389" customWidth="1"/>
    <col min="14535" max="14535" width="12" style="389" customWidth="1"/>
    <col min="14536" max="14536" width="12.85546875" style="389" customWidth="1"/>
    <col min="14537" max="14537" width="11.42578125" style="389" customWidth="1"/>
    <col min="14538" max="14538" width="10.42578125" style="389" customWidth="1"/>
    <col min="14539" max="14539" width="11.7109375" style="389" customWidth="1"/>
    <col min="14540" max="14540" width="11.140625" style="389" customWidth="1"/>
    <col min="14541" max="14541" width="11.85546875" style="389" bestFit="1" customWidth="1"/>
    <col min="14542" max="14542" width="10.5703125" style="389" bestFit="1" customWidth="1"/>
    <col min="14543" max="14543" width="9.5703125" style="389" bestFit="1" customWidth="1"/>
    <col min="14544" max="14544" width="11.42578125" style="389" customWidth="1"/>
    <col min="14545" max="14545" width="10.5703125" style="389" customWidth="1"/>
    <col min="14546" max="14546" width="7.5703125" style="389" customWidth="1"/>
    <col min="14547" max="14547" width="9.5703125" style="389" bestFit="1" customWidth="1"/>
    <col min="14548" max="14548" width="11" style="389" bestFit="1" customWidth="1"/>
    <col min="14549" max="14549" width="10.140625" style="389" bestFit="1" customWidth="1"/>
    <col min="14550" max="14554" width="9.5703125" style="389" bestFit="1" customWidth="1"/>
    <col min="14555" max="14555" width="10.140625" style="389" bestFit="1" customWidth="1"/>
    <col min="14556" max="14557" width="9.5703125" style="389" bestFit="1" customWidth="1"/>
    <col min="14558" max="14558" width="10.28515625" style="389" customWidth="1"/>
    <col min="14559" max="14566" width="9.5703125" style="389" bestFit="1" customWidth="1"/>
    <col min="14567" max="14567" width="9.5703125" style="389" customWidth="1"/>
    <col min="14568" max="14574" width="9.5703125" style="389" bestFit="1" customWidth="1"/>
    <col min="14575" max="14575" width="9.42578125" style="389" customWidth="1"/>
    <col min="14576" max="14591" width="9.5703125" style="389" bestFit="1" customWidth="1"/>
    <col min="14592" max="14593" width="12.5703125" style="389" bestFit="1" customWidth="1"/>
    <col min="14594" max="14594" width="11.42578125" style="389" bestFit="1" customWidth="1"/>
    <col min="14595" max="14595" width="11" style="389" bestFit="1" customWidth="1"/>
    <col min="14596" max="14596" width="11.7109375" style="389" bestFit="1" customWidth="1"/>
    <col min="14597" max="14785" width="9.140625" style="389"/>
    <col min="14786" max="14786" width="6.7109375" style="389" customWidth="1"/>
    <col min="14787" max="14787" width="39.140625" style="389" customWidth="1"/>
    <col min="14788" max="14788" width="9.140625" style="389"/>
    <col min="14789" max="14789" width="8" style="389" customWidth="1"/>
    <col min="14790" max="14790" width="12.7109375" style="389" customWidth="1"/>
    <col min="14791" max="14791" width="12" style="389" customWidth="1"/>
    <col min="14792" max="14792" width="12.85546875" style="389" customWidth="1"/>
    <col min="14793" max="14793" width="11.42578125" style="389" customWidth="1"/>
    <col min="14794" max="14794" width="10.42578125" style="389" customWidth="1"/>
    <col min="14795" max="14795" width="11.7109375" style="389" customWidth="1"/>
    <col min="14796" max="14796" width="11.140625" style="389" customWidth="1"/>
    <col min="14797" max="14797" width="11.85546875" style="389" bestFit="1" customWidth="1"/>
    <col min="14798" max="14798" width="10.5703125" style="389" bestFit="1" customWidth="1"/>
    <col min="14799" max="14799" width="9.5703125" style="389" bestFit="1" customWidth="1"/>
    <col min="14800" max="14800" width="11.42578125" style="389" customWidth="1"/>
    <col min="14801" max="14801" width="10.5703125" style="389" customWidth="1"/>
    <col min="14802" max="14802" width="7.5703125" style="389" customWidth="1"/>
    <col min="14803" max="14803" width="9.5703125" style="389" bestFit="1" customWidth="1"/>
    <col min="14804" max="14804" width="11" style="389" bestFit="1" customWidth="1"/>
    <col min="14805" max="14805" width="10.140625" style="389" bestFit="1" customWidth="1"/>
    <col min="14806" max="14810" width="9.5703125" style="389" bestFit="1" customWidth="1"/>
    <col min="14811" max="14811" width="10.140625" style="389" bestFit="1" customWidth="1"/>
    <col min="14812" max="14813" width="9.5703125" style="389" bestFit="1" customWidth="1"/>
    <col min="14814" max="14814" width="10.28515625" style="389" customWidth="1"/>
    <col min="14815" max="14822" width="9.5703125" style="389" bestFit="1" customWidth="1"/>
    <col min="14823" max="14823" width="9.5703125" style="389" customWidth="1"/>
    <col min="14824" max="14830" width="9.5703125" style="389" bestFit="1" customWidth="1"/>
    <col min="14831" max="14831" width="9.42578125" style="389" customWidth="1"/>
    <col min="14832" max="14847" width="9.5703125" style="389" bestFit="1" customWidth="1"/>
    <col min="14848" max="14849" width="12.5703125" style="389" bestFit="1" customWidth="1"/>
    <col min="14850" max="14850" width="11.42578125" style="389" bestFit="1" customWidth="1"/>
    <col min="14851" max="14851" width="11" style="389" bestFit="1" customWidth="1"/>
    <col min="14852" max="14852" width="11.7109375" style="389" bestFit="1" customWidth="1"/>
    <col min="14853" max="15041" width="9.140625" style="389"/>
    <col min="15042" max="15042" width="6.7109375" style="389" customWidth="1"/>
    <col min="15043" max="15043" width="39.140625" style="389" customWidth="1"/>
    <col min="15044" max="15044" width="9.140625" style="389"/>
    <col min="15045" max="15045" width="8" style="389" customWidth="1"/>
    <col min="15046" max="15046" width="12.7109375" style="389" customWidth="1"/>
    <col min="15047" max="15047" width="12" style="389" customWidth="1"/>
    <col min="15048" max="15048" width="12.85546875" style="389" customWidth="1"/>
    <col min="15049" max="15049" width="11.42578125" style="389" customWidth="1"/>
    <col min="15050" max="15050" width="10.42578125" style="389" customWidth="1"/>
    <col min="15051" max="15051" width="11.7109375" style="389" customWidth="1"/>
    <col min="15052" max="15052" width="11.140625" style="389" customWidth="1"/>
    <col min="15053" max="15053" width="11.85546875" style="389" bestFit="1" customWidth="1"/>
    <col min="15054" max="15054" width="10.5703125" style="389" bestFit="1" customWidth="1"/>
    <col min="15055" max="15055" width="9.5703125" style="389" bestFit="1" customWidth="1"/>
    <col min="15056" max="15056" width="11.42578125" style="389" customWidth="1"/>
    <col min="15057" max="15057" width="10.5703125" style="389" customWidth="1"/>
    <col min="15058" max="15058" width="7.5703125" style="389" customWidth="1"/>
    <col min="15059" max="15059" width="9.5703125" style="389" bestFit="1" customWidth="1"/>
    <col min="15060" max="15060" width="11" style="389" bestFit="1" customWidth="1"/>
    <col min="15061" max="15061" width="10.140625" style="389" bestFit="1" customWidth="1"/>
    <col min="15062" max="15066" width="9.5703125" style="389" bestFit="1" customWidth="1"/>
    <col min="15067" max="15067" width="10.140625" style="389" bestFit="1" customWidth="1"/>
    <col min="15068" max="15069" width="9.5703125" style="389" bestFit="1" customWidth="1"/>
    <col min="15070" max="15070" width="10.28515625" style="389" customWidth="1"/>
    <col min="15071" max="15078" width="9.5703125" style="389" bestFit="1" customWidth="1"/>
    <col min="15079" max="15079" width="9.5703125" style="389" customWidth="1"/>
    <col min="15080" max="15086" width="9.5703125" style="389" bestFit="1" customWidth="1"/>
    <col min="15087" max="15087" width="9.42578125" style="389" customWidth="1"/>
    <col min="15088" max="15103" width="9.5703125" style="389" bestFit="1" customWidth="1"/>
    <col min="15104" max="15105" width="12.5703125" style="389" bestFit="1" customWidth="1"/>
    <col min="15106" max="15106" width="11.42578125" style="389" bestFit="1" customWidth="1"/>
    <col min="15107" max="15107" width="11" style="389" bestFit="1" customWidth="1"/>
    <col min="15108" max="15108" width="11.7109375" style="389" bestFit="1" customWidth="1"/>
    <col min="15109" max="15297" width="9.140625" style="389"/>
    <col min="15298" max="15298" width="6.7109375" style="389" customWidth="1"/>
    <col min="15299" max="15299" width="39.140625" style="389" customWidth="1"/>
    <col min="15300" max="15300" width="9.140625" style="389"/>
    <col min="15301" max="15301" width="8" style="389" customWidth="1"/>
    <col min="15302" max="15302" width="12.7109375" style="389" customWidth="1"/>
    <col min="15303" max="15303" width="12" style="389" customWidth="1"/>
    <col min="15304" max="15304" width="12.85546875" style="389" customWidth="1"/>
    <col min="15305" max="15305" width="11.42578125" style="389" customWidth="1"/>
    <col min="15306" max="15306" width="10.42578125" style="389" customWidth="1"/>
    <col min="15307" max="15307" width="11.7109375" style="389" customWidth="1"/>
    <col min="15308" max="15308" width="11.140625" style="389" customWidth="1"/>
    <col min="15309" max="15309" width="11.85546875" style="389" bestFit="1" customWidth="1"/>
    <col min="15310" max="15310" width="10.5703125" style="389" bestFit="1" customWidth="1"/>
    <col min="15311" max="15311" width="9.5703125" style="389" bestFit="1" customWidth="1"/>
    <col min="15312" max="15312" width="11.42578125" style="389" customWidth="1"/>
    <col min="15313" max="15313" width="10.5703125" style="389" customWidth="1"/>
    <col min="15314" max="15314" width="7.5703125" style="389" customWidth="1"/>
    <col min="15315" max="15315" width="9.5703125" style="389" bestFit="1" customWidth="1"/>
    <col min="15316" max="15316" width="11" style="389" bestFit="1" customWidth="1"/>
    <col min="15317" max="15317" width="10.140625" style="389" bestFit="1" customWidth="1"/>
    <col min="15318" max="15322" width="9.5703125" style="389" bestFit="1" customWidth="1"/>
    <col min="15323" max="15323" width="10.140625" style="389" bestFit="1" customWidth="1"/>
    <col min="15324" max="15325" width="9.5703125" style="389" bestFit="1" customWidth="1"/>
    <col min="15326" max="15326" width="10.28515625" style="389" customWidth="1"/>
    <col min="15327" max="15334" width="9.5703125" style="389" bestFit="1" customWidth="1"/>
    <col min="15335" max="15335" width="9.5703125" style="389" customWidth="1"/>
    <col min="15336" max="15342" width="9.5703125" style="389" bestFit="1" customWidth="1"/>
    <col min="15343" max="15343" width="9.42578125" style="389" customWidth="1"/>
    <col min="15344" max="15359" width="9.5703125" style="389" bestFit="1" customWidth="1"/>
    <col min="15360" max="15361" width="12.5703125" style="389" bestFit="1" customWidth="1"/>
    <col min="15362" max="15362" width="11.42578125" style="389" bestFit="1" customWidth="1"/>
    <col min="15363" max="15363" width="11" style="389" bestFit="1" customWidth="1"/>
    <col min="15364" max="15364" width="11.7109375" style="389" bestFit="1" customWidth="1"/>
    <col min="15365" max="15553" width="9.140625" style="389"/>
    <col min="15554" max="15554" width="6.7109375" style="389" customWidth="1"/>
    <col min="15555" max="15555" width="39.140625" style="389" customWidth="1"/>
    <col min="15556" max="15556" width="9.140625" style="389"/>
    <col min="15557" max="15557" width="8" style="389" customWidth="1"/>
    <col min="15558" max="15558" width="12.7109375" style="389" customWidth="1"/>
    <col min="15559" max="15559" width="12" style="389" customWidth="1"/>
    <col min="15560" max="15560" width="12.85546875" style="389" customWidth="1"/>
    <col min="15561" max="15561" width="11.42578125" style="389" customWidth="1"/>
    <col min="15562" max="15562" width="10.42578125" style="389" customWidth="1"/>
    <col min="15563" max="15563" width="11.7109375" style="389" customWidth="1"/>
    <col min="15564" max="15564" width="11.140625" style="389" customWidth="1"/>
    <col min="15565" max="15565" width="11.85546875" style="389" bestFit="1" customWidth="1"/>
    <col min="15566" max="15566" width="10.5703125" style="389" bestFit="1" customWidth="1"/>
    <col min="15567" max="15567" width="9.5703125" style="389" bestFit="1" customWidth="1"/>
    <col min="15568" max="15568" width="11.42578125" style="389" customWidth="1"/>
    <col min="15569" max="15569" width="10.5703125" style="389" customWidth="1"/>
    <col min="15570" max="15570" width="7.5703125" style="389" customWidth="1"/>
    <col min="15571" max="15571" width="9.5703125" style="389" bestFit="1" customWidth="1"/>
    <col min="15572" max="15572" width="11" style="389" bestFit="1" customWidth="1"/>
    <col min="15573" max="15573" width="10.140625" style="389" bestFit="1" customWidth="1"/>
    <col min="15574" max="15578" width="9.5703125" style="389" bestFit="1" customWidth="1"/>
    <col min="15579" max="15579" width="10.140625" style="389" bestFit="1" customWidth="1"/>
    <col min="15580" max="15581" width="9.5703125" style="389" bestFit="1" customWidth="1"/>
    <col min="15582" max="15582" width="10.28515625" style="389" customWidth="1"/>
    <col min="15583" max="15590" width="9.5703125" style="389" bestFit="1" customWidth="1"/>
    <col min="15591" max="15591" width="9.5703125" style="389" customWidth="1"/>
    <col min="15592" max="15598" width="9.5703125" style="389" bestFit="1" customWidth="1"/>
    <col min="15599" max="15599" width="9.42578125" style="389" customWidth="1"/>
    <col min="15600" max="15615" width="9.5703125" style="389" bestFit="1" customWidth="1"/>
    <col min="15616" max="15617" width="12.5703125" style="389" bestFit="1" customWidth="1"/>
    <col min="15618" max="15618" width="11.42578125" style="389" bestFit="1" customWidth="1"/>
    <col min="15619" max="15619" width="11" style="389" bestFit="1" customWidth="1"/>
    <col min="15620" max="15620" width="11.7109375" style="389" bestFit="1" customWidth="1"/>
    <col min="15621" max="15809" width="9.140625" style="389"/>
    <col min="15810" max="15810" width="6.7109375" style="389" customWidth="1"/>
    <col min="15811" max="15811" width="39.140625" style="389" customWidth="1"/>
    <col min="15812" max="15812" width="9.140625" style="389"/>
    <col min="15813" max="15813" width="8" style="389" customWidth="1"/>
    <col min="15814" max="15814" width="12.7109375" style="389" customWidth="1"/>
    <col min="15815" max="15815" width="12" style="389" customWidth="1"/>
    <col min="15816" max="15816" width="12.85546875" style="389" customWidth="1"/>
    <col min="15817" max="15817" width="11.42578125" style="389" customWidth="1"/>
    <col min="15818" max="15818" width="10.42578125" style="389" customWidth="1"/>
    <col min="15819" max="15819" width="11.7109375" style="389" customWidth="1"/>
    <col min="15820" max="15820" width="11.140625" style="389" customWidth="1"/>
    <col min="15821" max="15821" width="11.85546875" style="389" bestFit="1" customWidth="1"/>
    <col min="15822" max="15822" width="10.5703125" style="389" bestFit="1" customWidth="1"/>
    <col min="15823" max="15823" width="9.5703125" style="389" bestFit="1" customWidth="1"/>
    <col min="15824" max="15824" width="11.42578125" style="389" customWidth="1"/>
    <col min="15825" max="15825" width="10.5703125" style="389" customWidth="1"/>
    <col min="15826" max="15826" width="7.5703125" style="389" customWidth="1"/>
    <col min="15827" max="15827" width="9.5703125" style="389" bestFit="1" customWidth="1"/>
    <col min="15828" max="15828" width="11" style="389" bestFit="1" customWidth="1"/>
    <col min="15829" max="15829" width="10.140625" style="389" bestFit="1" customWidth="1"/>
    <col min="15830" max="15834" width="9.5703125" style="389" bestFit="1" customWidth="1"/>
    <col min="15835" max="15835" width="10.140625" style="389" bestFit="1" customWidth="1"/>
    <col min="15836" max="15837" width="9.5703125" style="389" bestFit="1" customWidth="1"/>
    <col min="15838" max="15838" width="10.28515625" style="389" customWidth="1"/>
    <col min="15839" max="15846" width="9.5703125" style="389" bestFit="1" customWidth="1"/>
    <col min="15847" max="15847" width="9.5703125" style="389" customWidth="1"/>
    <col min="15848" max="15854" width="9.5703125" style="389" bestFit="1" customWidth="1"/>
    <col min="15855" max="15855" width="9.42578125" style="389" customWidth="1"/>
    <col min="15856" max="15871" width="9.5703125" style="389" bestFit="1" customWidth="1"/>
    <col min="15872" max="15873" width="12.5703125" style="389" bestFit="1" customWidth="1"/>
    <col min="15874" max="15874" width="11.42578125" style="389" bestFit="1" customWidth="1"/>
    <col min="15875" max="15875" width="11" style="389" bestFit="1" customWidth="1"/>
    <col min="15876" max="15876" width="11.7109375" style="389" bestFit="1" customWidth="1"/>
    <col min="15877" max="16065" width="9.140625" style="389"/>
    <col min="16066" max="16066" width="6.7109375" style="389" customWidth="1"/>
    <col min="16067" max="16067" width="39.140625" style="389" customWidth="1"/>
    <col min="16068" max="16068" width="9.140625" style="389"/>
    <col min="16069" max="16069" width="8" style="389" customWidth="1"/>
    <col min="16070" max="16070" width="12.7109375" style="389" customWidth="1"/>
    <col min="16071" max="16071" width="12" style="389" customWidth="1"/>
    <col min="16072" max="16072" width="12.85546875" style="389" customWidth="1"/>
    <col min="16073" max="16073" width="11.42578125" style="389" customWidth="1"/>
    <col min="16074" max="16074" width="10.42578125" style="389" customWidth="1"/>
    <col min="16075" max="16075" width="11.7109375" style="389" customWidth="1"/>
    <col min="16076" max="16076" width="11.140625" style="389" customWidth="1"/>
    <col min="16077" max="16077" width="11.85546875" style="389" bestFit="1" customWidth="1"/>
    <col min="16078" max="16078" width="10.5703125" style="389" bestFit="1" customWidth="1"/>
    <col min="16079" max="16079" width="9.5703125" style="389" bestFit="1" customWidth="1"/>
    <col min="16080" max="16080" width="11.42578125" style="389" customWidth="1"/>
    <col min="16081" max="16081" width="10.5703125" style="389" customWidth="1"/>
    <col min="16082" max="16082" width="7.5703125" style="389" customWidth="1"/>
    <col min="16083" max="16083" width="9.5703125" style="389" bestFit="1" customWidth="1"/>
    <col min="16084" max="16084" width="11" style="389" bestFit="1" customWidth="1"/>
    <col min="16085" max="16085" width="10.140625" style="389" bestFit="1" customWidth="1"/>
    <col min="16086" max="16090" width="9.5703125" style="389" bestFit="1" customWidth="1"/>
    <col min="16091" max="16091" width="10.140625" style="389" bestFit="1" customWidth="1"/>
    <col min="16092" max="16093" width="9.5703125" style="389" bestFit="1" customWidth="1"/>
    <col min="16094" max="16094" width="10.28515625" style="389" customWidth="1"/>
    <col min="16095" max="16102" width="9.5703125" style="389" bestFit="1" customWidth="1"/>
    <col min="16103" max="16103" width="9.5703125" style="389" customWidth="1"/>
    <col min="16104" max="16110" width="9.5703125" style="389" bestFit="1" customWidth="1"/>
    <col min="16111" max="16111" width="9.42578125" style="389" customWidth="1"/>
    <col min="16112" max="16127" width="9.5703125" style="389" bestFit="1" customWidth="1"/>
    <col min="16128" max="16129" width="12.5703125" style="389" bestFit="1" customWidth="1"/>
    <col min="16130" max="16130" width="11.42578125" style="389" bestFit="1" customWidth="1"/>
    <col min="16131" max="16131" width="11" style="389" bestFit="1" customWidth="1"/>
    <col min="16132" max="16132" width="11.7109375" style="389" bestFit="1" customWidth="1"/>
    <col min="16133" max="16384" width="9.140625" style="389"/>
  </cols>
  <sheetData>
    <row r="1" spans="1:63" ht="15.75" customHeight="1" x14ac:dyDescent="0.2">
      <c r="A1" s="288" t="s">
        <v>1295</v>
      </c>
    </row>
    <row r="2" spans="1:63" ht="18.75" customHeight="1" x14ac:dyDescent="0.2">
      <c r="A2" s="283" t="s">
        <v>1314</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row>
    <row r="3" spans="1:63" ht="11.25" customHeight="1" thickBot="1" x14ac:dyDescent="0.25">
      <c r="AC3" s="312"/>
      <c r="AD3" s="312"/>
      <c r="AE3" s="312"/>
      <c r="AF3" s="312"/>
      <c r="AG3" s="312"/>
      <c r="AH3" s="312"/>
      <c r="AI3" s="312"/>
      <c r="AJ3" s="312"/>
      <c r="AK3" s="312"/>
      <c r="AP3" s="312"/>
      <c r="AQ3" s="312"/>
      <c r="AR3" s="312"/>
      <c r="AS3" s="312"/>
      <c r="BG3" s="312"/>
      <c r="BH3" s="312"/>
      <c r="BI3" s="314"/>
      <c r="BJ3" s="314" t="s">
        <v>0</v>
      </c>
    </row>
    <row r="4" spans="1:63" ht="15.75" customHeight="1" thickTop="1" x14ac:dyDescent="0.2">
      <c r="A4" s="1524" t="s">
        <v>1</v>
      </c>
      <c r="B4" s="1526" t="s">
        <v>514</v>
      </c>
      <c r="C4" s="1526" t="s">
        <v>3</v>
      </c>
      <c r="D4" s="1515" t="s">
        <v>1260</v>
      </c>
      <c r="E4" s="1520" t="s">
        <v>1261</v>
      </c>
      <c r="F4" s="1521" t="s">
        <v>1262</v>
      </c>
      <c r="G4" s="1522"/>
      <c r="H4" s="1522"/>
      <c r="I4" s="1522"/>
      <c r="J4" s="1522"/>
      <c r="K4" s="1522"/>
      <c r="L4" s="1522"/>
      <c r="M4" s="1522"/>
      <c r="N4" s="1522"/>
      <c r="O4" s="1522"/>
      <c r="P4" s="1522"/>
      <c r="Q4" s="1522"/>
      <c r="R4" s="1522"/>
      <c r="S4" s="1522"/>
      <c r="T4" s="1522"/>
      <c r="U4" s="1522"/>
      <c r="V4" s="1522"/>
      <c r="W4" s="1522"/>
      <c r="X4" s="1522"/>
      <c r="Y4" s="1522"/>
      <c r="Z4" s="1522"/>
      <c r="AA4" s="1522"/>
      <c r="AB4" s="1522"/>
      <c r="AC4" s="1522"/>
      <c r="AD4" s="1522"/>
      <c r="AE4" s="1522"/>
      <c r="AF4" s="1522"/>
      <c r="AG4" s="1522"/>
      <c r="AH4" s="1522"/>
      <c r="AI4" s="1522"/>
      <c r="AJ4" s="1522"/>
      <c r="AK4" s="1522"/>
      <c r="AL4" s="1522"/>
      <c r="AM4" s="1522"/>
      <c r="AN4" s="1522"/>
      <c r="AO4" s="1522"/>
      <c r="AP4" s="1522"/>
      <c r="AQ4" s="1522"/>
      <c r="AR4" s="1522"/>
      <c r="AS4" s="1522"/>
      <c r="AT4" s="1522"/>
      <c r="AU4" s="1522"/>
      <c r="AV4" s="1522"/>
      <c r="AW4" s="1522"/>
      <c r="AX4" s="1522"/>
      <c r="AY4" s="1522"/>
      <c r="AZ4" s="1522"/>
      <c r="BA4" s="1522"/>
      <c r="BB4" s="1522"/>
      <c r="BC4" s="1522"/>
      <c r="BD4" s="1522"/>
      <c r="BE4" s="1522"/>
      <c r="BF4" s="1522"/>
      <c r="BG4" s="1522"/>
      <c r="BH4" s="1522"/>
      <c r="BI4" s="1523"/>
      <c r="BJ4" s="1530" t="s">
        <v>1263</v>
      </c>
      <c r="BK4" s="1530" t="s">
        <v>1264</v>
      </c>
    </row>
    <row r="5" spans="1:63" ht="27" customHeight="1" x14ac:dyDescent="0.2">
      <c r="A5" s="1525"/>
      <c r="B5" s="1513"/>
      <c r="C5" s="1513"/>
      <c r="D5" s="1516"/>
      <c r="E5" s="1516"/>
      <c r="F5" s="333" t="s">
        <v>39</v>
      </c>
      <c r="G5" s="184" t="s">
        <v>42</v>
      </c>
      <c r="H5" s="326" t="s">
        <v>44</v>
      </c>
      <c r="I5" s="326" t="s">
        <v>46</v>
      </c>
      <c r="J5" s="184" t="s">
        <v>49</v>
      </c>
      <c r="K5" s="184" t="s">
        <v>52</v>
      </c>
      <c r="L5" s="184" t="s">
        <v>55</v>
      </c>
      <c r="M5" s="184" t="s">
        <v>58</v>
      </c>
      <c r="N5" s="184" t="s">
        <v>61</v>
      </c>
      <c r="O5" s="184" t="s">
        <v>63</v>
      </c>
      <c r="P5" s="184" t="s">
        <v>66</v>
      </c>
      <c r="Q5" s="184" t="s">
        <v>68</v>
      </c>
      <c r="R5" s="333" t="s">
        <v>70</v>
      </c>
      <c r="S5" s="184" t="s">
        <v>73</v>
      </c>
      <c r="T5" s="184" t="s">
        <v>76</v>
      </c>
      <c r="U5" s="184" t="s">
        <v>79</v>
      </c>
      <c r="V5" s="184" t="s">
        <v>521</v>
      </c>
      <c r="W5" s="184" t="s">
        <v>82</v>
      </c>
      <c r="X5" s="184" t="s">
        <v>85</v>
      </c>
      <c r="Y5" s="184" t="s">
        <v>88</v>
      </c>
      <c r="Z5" s="184" t="s">
        <v>91</v>
      </c>
      <c r="AA5" s="184" t="s">
        <v>93</v>
      </c>
      <c r="AB5" s="184" t="s">
        <v>96</v>
      </c>
      <c r="AC5" s="326" t="s">
        <v>99</v>
      </c>
      <c r="AD5" s="326" t="s">
        <v>101</v>
      </c>
      <c r="AE5" s="326" t="s">
        <v>103</v>
      </c>
      <c r="AF5" s="326" t="s">
        <v>105</v>
      </c>
      <c r="AG5" s="326" t="s">
        <v>107</v>
      </c>
      <c r="AH5" s="326" t="s">
        <v>109</v>
      </c>
      <c r="AI5" s="326" t="s">
        <v>111</v>
      </c>
      <c r="AJ5" s="326" t="s">
        <v>113</v>
      </c>
      <c r="AK5" s="326" t="s">
        <v>115</v>
      </c>
      <c r="AL5" s="184" t="s">
        <v>117</v>
      </c>
      <c r="AM5" s="184" t="s">
        <v>119</v>
      </c>
      <c r="AN5" s="184" t="s">
        <v>121</v>
      </c>
      <c r="AO5" s="184" t="s">
        <v>123</v>
      </c>
      <c r="AP5" s="326" t="s">
        <v>125</v>
      </c>
      <c r="AQ5" s="326" t="s">
        <v>127</v>
      </c>
      <c r="AR5" s="326" t="s">
        <v>129</v>
      </c>
      <c r="AS5" s="184" t="s">
        <v>131</v>
      </c>
      <c r="AT5" s="184" t="s">
        <v>134</v>
      </c>
      <c r="AU5" s="184" t="s">
        <v>137</v>
      </c>
      <c r="AV5" s="184" t="s">
        <v>140</v>
      </c>
      <c r="AW5" s="184" t="s">
        <v>143</v>
      </c>
      <c r="AX5" s="184" t="s">
        <v>146</v>
      </c>
      <c r="AY5" s="184" t="s">
        <v>149</v>
      </c>
      <c r="AZ5" s="184" t="s">
        <v>152</v>
      </c>
      <c r="BA5" s="184" t="s">
        <v>155</v>
      </c>
      <c r="BB5" s="184" t="s">
        <v>157</v>
      </c>
      <c r="BC5" s="184" t="s">
        <v>160</v>
      </c>
      <c r="BD5" s="184" t="s">
        <v>163</v>
      </c>
      <c r="BE5" s="333" t="s">
        <v>165</v>
      </c>
      <c r="BF5" s="351" t="s">
        <v>167</v>
      </c>
      <c r="BG5" s="351" t="s">
        <v>525</v>
      </c>
      <c r="BH5" s="351" t="s">
        <v>528</v>
      </c>
      <c r="BI5" s="351" t="s">
        <v>169</v>
      </c>
      <c r="BJ5" s="1511"/>
      <c r="BK5" s="1511"/>
    </row>
    <row r="6" spans="1:63" ht="20.100000000000001" customHeight="1" x14ac:dyDescent="0.2">
      <c r="A6" s="374"/>
      <c r="B6" s="334" t="s">
        <v>1265</v>
      </c>
      <c r="C6" s="334"/>
      <c r="D6" s="308">
        <v>388.43999999999994</v>
      </c>
      <c r="E6" s="308"/>
      <c r="F6" s="308"/>
      <c r="G6" s="308"/>
      <c r="H6" s="308"/>
      <c r="I6" s="308"/>
      <c r="J6" s="308"/>
      <c r="K6" s="308"/>
      <c r="L6" s="308"/>
      <c r="M6" s="308"/>
      <c r="N6" s="308"/>
      <c r="O6" s="308"/>
      <c r="P6" s="308"/>
      <c r="Q6" s="308"/>
      <c r="R6" s="308"/>
      <c r="S6" s="308"/>
      <c r="T6" s="308"/>
      <c r="U6" s="308"/>
      <c r="V6" s="308"/>
      <c r="W6" s="308"/>
      <c r="X6" s="308"/>
      <c r="Y6" s="308"/>
      <c r="Z6" s="308"/>
      <c r="AA6" s="308"/>
      <c r="AB6" s="308"/>
      <c r="AC6" s="335"/>
      <c r="AD6" s="335"/>
      <c r="AE6" s="335"/>
      <c r="AF6" s="335"/>
      <c r="AG6" s="335"/>
      <c r="AH6" s="335"/>
      <c r="AI6" s="335"/>
      <c r="AJ6" s="335"/>
      <c r="AK6" s="335"/>
      <c r="AL6" s="308"/>
      <c r="AM6" s="308"/>
      <c r="AN6" s="308"/>
      <c r="AO6" s="308"/>
      <c r="AP6" s="335"/>
      <c r="AQ6" s="335"/>
      <c r="AR6" s="335"/>
      <c r="AS6" s="308"/>
      <c r="AT6" s="308"/>
      <c r="AU6" s="308"/>
      <c r="AV6" s="308"/>
      <c r="AW6" s="308"/>
      <c r="AX6" s="308"/>
      <c r="AY6" s="308"/>
      <c r="AZ6" s="308"/>
      <c r="BA6" s="308"/>
      <c r="BB6" s="308"/>
      <c r="BC6" s="308"/>
      <c r="BD6" s="308"/>
      <c r="BE6" s="308"/>
      <c r="BF6" s="308"/>
      <c r="BG6" s="335"/>
      <c r="BH6" s="335"/>
      <c r="BI6" s="335"/>
      <c r="BJ6" s="336"/>
      <c r="BK6" s="336">
        <v>388.44000000000005</v>
      </c>
    </row>
    <row r="7" spans="1:63" ht="20.100000000000001" customHeight="1" x14ac:dyDescent="0.2">
      <c r="A7" s="374">
        <v>1</v>
      </c>
      <c r="B7" s="337" t="s">
        <v>38</v>
      </c>
      <c r="C7" s="334" t="s">
        <v>39</v>
      </c>
      <c r="D7" s="320">
        <v>73.97999999999999</v>
      </c>
      <c r="E7" s="320">
        <v>0</v>
      </c>
      <c r="F7" s="320">
        <v>0</v>
      </c>
      <c r="G7" s="320">
        <v>0</v>
      </c>
      <c r="H7" s="320">
        <v>0</v>
      </c>
      <c r="I7" s="320">
        <v>0</v>
      </c>
      <c r="J7" s="320">
        <v>0</v>
      </c>
      <c r="K7" s="320">
        <v>0</v>
      </c>
      <c r="L7" s="320">
        <v>0</v>
      </c>
      <c r="M7" s="320">
        <v>0</v>
      </c>
      <c r="N7" s="320">
        <v>0</v>
      </c>
      <c r="O7" s="320">
        <v>0</v>
      </c>
      <c r="P7" s="320">
        <v>0</v>
      </c>
      <c r="Q7" s="320">
        <v>0</v>
      </c>
      <c r="R7" s="320">
        <v>0</v>
      </c>
      <c r="S7" s="320">
        <v>0</v>
      </c>
      <c r="T7" s="320">
        <v>0</v>
      </c>
      <c r="U7" s="320">
        <v>0</v>
      </c>
      <c r="V7" s="320">
        <v>0</v>
      </c>
      <c r="W7" s="320">
        <v>0</v>
      </c>
      <c r="X7" s="320">
        <v>0</v>
      </c>
      <c r="Y7" s="320">
        <v>0</v>
      </c>
      <c r="Z7" s="320">
        <v>0</v>
      </c>
      <c r="AA7" s="320">
        <v>0</v>
      </c>
      <c r="AB7" s="320">
        <v>0</v>
      </c>
      <c r="AC7" s="338">
        <v>0</v>
      </c>
      <c r="AD7" s="338">
        <v>0</v>
      </c>
      <c r="AE7" s="338">
        <v>0</v>
      </c>
      <c r="AF7" s="338">
        <v>0</v>
      </c>
      <c r="AG7" s="338">
        <v>0</v>
      </c>
      <c r="AH7" s="338">
        <v>0</v>
      </c>
      <c r="AI7" s="338">
        <v>0</v>
      </c>
      <c r="AJ7" s="338">
        <v>0</v>
      </c>
      <c r="AK7" s="338">
        <v>0</v>
      </c>
      <c r="AL7" s="320">
        <v>0</v>
      </c>
      <c r="AM7" s="320">
        <v>0</v>
      </c>
      <c r="AN7" s="320">
        <v>0</v>
      </c>
      <c r="AO7" s="320">
        <v>0</v>
      </c>
      <c r="AP7" s="338">
        <v>0</v>
      </c>
      <c r="AQ7" s="338">
        <v>0</v>
      </c>
      <c r="AR7" s="338">
        <v>0</v>
      </c>
      <c r="AS7" s="320">
        <v>0</v>
      </c>
      <c r="AT7" s="320">
        <v>0</v>
      </c>
      <c r="AU7" s="320">
        <v>0</v>
      </c>
      <c r="AV7" s="320">
        <v>0</v>
      </c>
      <c r="AW7" s="320">
        <v>0</v>
      </c>
      <c r="AX7" s="320">
        <v>0</v>
      </c>
      <c r="AY7" s="320">
        <v>0</v>
      </c>
      <c r="AZ7" s="320">
        <v>0</v>
      </c>
      <c r="BA7" s="320">
        <v>0</v>
      </c>
      <c r="BB7" s="320">
        <v>0</v>
      </c>
      <c r="BC7" s="320">
        <v>0</v>
      </c>
      <c r="BD7" s="320">
        <v>0</v>
      </c>
      <c r="BE7" s="320">
        <v>0</v>
      </c>
      <c r="BF7" s="320">
        <v>0</v>
      </c>
      <c r="BG7" s="338">
        <v>0</v>
      </c>
      <c r="BH7" s="338">
        <v>0</v>
      </c>
      <c r="BI7" s="338">
        <v>0</v>
      </c>
      <c r="BJ7" s="339">
        <v>-1.38</v>
      </c>
      <c r="BK7" s="339">
        <v>72.599999999999994</v>
      </c>
    </row>
    <row r="8" spans="1:63" ht="20.100000000000001" customHeight="1" x14ac:dyDescent="0.2">
      <c r="A8" s="375" t="s">
        <v>40</v>
      </c>
      <c r="B8" s="341" t="s">
        <v>41</v>
      </c>
      <c r="C8" s="340" t="s">
        <v>42</v>
      </c>
      <c r="D8" s="202">
        <v>0</v>
      </c>
      <c r="E8" s="202">
        <v>0</v>
      </c>
      <c r="F8" s="320">
        <v>0</v>
      </c>
      <c r="G8" s="202">
        <v>0</v>
      </c>
      <c r="H8" s="202">
        <v>0</v>
      </c>
      <c r="I8" s="202">
        <v>0</v>
      </c>
      <c r="J8" s="202">
        <v>0</v>
      </c>
      <c r="K8" s="202">
        <v>0</v>
      </c>
      <c r="L8" s="202">
        <v>0</v>
      </c>
      <c r="M8" s="202">
        <v>0</v>
      </c>
      <c r="N8" s="202">
        <v>0</v>
      </c>
      <c r="O8" s="202">
        <v>0</v>
      </c>
      <c r="P8" s="202">
        <v>0</v>
      </c>
      <c r="Q8" s="202">
        <v>0</v>
      </c>
      <c r="R8" s="202">
        <v>0</v>
      </c>
      <c r="S8" s="202">
        <v>0</v>
      </c>
      <c r="T8" s="202">
        <v>0</v>
      </c>
      <c r="U8" s="202">
        <v>0</v>
      </c>
      <c r="V8" s="202">
        <v>0</v>
      </c>
      <c r="W8" s="202">
        <v>0</v>
      </c>
      <c r="X8" s="202">
        <v>0</v>
      </c>
      <c r="Y8" s="202">
        <v>0</v>
      </c>
      <c r="Z8" s="202">
        <v>0</v>
      </c>
      <c r="AA8" s="202">
        <v>0</v>
      </c>
      <c r="AB8" s="202">
        <v>0</v>
      </c>
      <c r="AC8" s="319">
        <v>0</v>
      </c>
      <c r="AD8" s="319">
        <v>0</v>
      </c>
      <c r="AE8" s="319">
        <v>0</v>
      </c>
      <c r="AF8" s="319">
        <v>0</v>
      </c>
      <c r="AG8" s="319">
        <v>0</v>
      </c>
      <c r="AH8" s="319">
        <v>0</v>
      </c>
      <c r="AI8" s="319">
        <v>0</v>
      </c>
      <c r="AJ8" s="319">
        <v>0</v>
      </c>
      <c r="AK8" s="319">
        <v>0</v>
      </c>
      <c r="AL8" s="202">
        <v>0</v>
      </c>
      <c r="AM8" s="202">
        <v>0</v>
      </c>
      <c r="AN8" s="202">
        <v>0</v>
      </c>
      <c r="AO8" s="202">
        <v>0</v>
      </c>
      <c r="AP8" s="319">
        <v>0</v>
      </c>
      <c r="AQ8" s="319">
        <v>0</v>
      </c>
      <c r="AR8" s="319">
        <v>0</v>
      </c>
      <c r="AS8" s="202">
        <v>0</v>
      </c>
      <c r="AT8" s="202">
        <v>0</v>
      </c>
      <c r="AU8" s="202">
        <v>0</v>
      </c>
      <c r="AV8" s="202">
        <v>0</v>
      </c>
      <c r="AW8" s="202">
        <v>0</v>
      </c>
      <c r="AX8" s="202">
        <v>0</v>
      </c>
      <c r="AY8" s="202">
        <v>0</v>
      </c>
      <c r="AZ8" s="202">
        <v>0</v>
      </c>
      <c r="BA8" s="202">
        <v>0</v>
      </c>
      <c r="BB8" s="202">
        <v>0</v>
      </c>
      <c r="BC8" s="202">
        <v>0</v>
      </c>
      <c r="BD8" s="202">
        <v>0</v>
      </c>
      <c r="BE8" s="202">
        <v>0</v>
      </c>
      <c r="BF8" s="202">
        <v>0</v>
      </c>
      <c r="BG8" s="319">
        <v>0</v>
      </c>
      <c r="BH8" s="319">
        <v>0</v>
      </c>
      <c r="BI8" s="319">
        <v>0</v>
      </c>
      <c r="BJ8" s="321">
        <v>0</v>
      </c>
      <c r="BK8" s="321">
        <v>0</v>
      </c>
    </row>
    <row r="9" spans="1:63" ht="20.100000000000001" customHeight="1" x14ac:dyDescent="0.2">
      <c r="A9" s="375"/>
      <c r="B9" s="342" t="s">
        <v>43</v>
      </c>
      <c r="C9" s="343" t="s">
        <v>44</v>
      </c>
      <c r="D9" s="202">
        <v>0</v>
      </c>
      <c r="E9" s="202">
        <v>0</v>
      </c>
      <c r="F9" s="320">
        <v>0</v>
      </c>
      <c r="G9" s="202">
        <v>0</v>
      </c>
      <c r="H9" s="202">
        <v>0</v>
      </c>
      <c r="I9" s="202">
        <v>0</v>
      </c>
      <c r="J9" s="202">
        <v>0</v>
      </c>
      <c r="K9" s="202">
        <v>0</v>
      </c>
      <c r="L9" s="202">
        <v>0</v>
      </c>
      <c r="M9" s="202">
        <v>0</v>
      </c>
      <c r="N9" s="202">
        <v>0</v>
      </c>
      <c r="O9" s="202">
        <v>0</v>
      </c>
      <c r="P9" s="202">
        <v>0</v>
      </c>
      <c r="Q9" s="202">
        <v>0</v>
      </c>
      <c r="R9" s="202">
        <v>0</v>
      </c>
      <c r="S9" s="202">
        <v>0</v>
      </c>
      <c r="T9" s="202">
        <v>0</v>
      </c>
      <c r="U9" s="202">
        <v>0</v>
      </c>
      <c r="V9" s="202">
        <v>0</v>
      </c>
      <c r="W9" s="202">
        <v>0</v>
      </c>
      <c r="X9" s="202">
        <v>0</v>
      </c>
      <c r="Y9" s="202">
        <v>0</v>
      </c>
      <c r="Z9" s="202">
        <v>0</v>
      </c>
      <c r="AA9" s="202">
        <v>0</v>
      </c>
      <c r="AB9" s="202">
        <v>0</v>
      </c>
      <c r="AC9" s="319">
        <v>0</v>
      </c>
      <c r="AD9" s="319">
        <v>0</v>
      </c>
      <c r="AE9" s="319">
        <v>0</v>
      </c>
      <c r="AF9" s="319">
        <v>0</v>
      </c>
      <c r="AG9" s="319">
        <v>0</v>
      </c>
      <c r="AH9" s="319">
        <v>0</v>
      </c>
      <c r="AI9" s="319">
        <v>0</v>
      </c>
      <c r="AJ9" s="319">
        <v>0</v>
      </c>
      <c r="AK9" s="319">
        <v>0</v>
      </c>
      <c r="AL9" s="202">
        <v>0</v>
      </c>
      <c r="AM9" s="202">
        <v>0</v>
      </c>
      <c r="AN9" s="202">
        <v>0</v>
      </c>
      <c r="AO9" s="202">
        <v>0</v>
      </c>
      <c r="AP9" s="319">
        <v>0</v>
      </c>
      <c r="AQ9" s="319">
        <v>0</v>
      </c>
      <c r="AR9" s="319">
        <v>0</v>
      </c>
      <c r="AS9" s="202">
        <v>0</v>
      </c>
      <c r="AT9" s="202">
        <v>0</v>
      </c>
      <c r="AU9" s="202">
        <v>0</v>
      </c>
      <c r="AV9" s="202">
        <v>0</v>
      </c>
      <c r="AW9" s="202">
        <v>0</v>
      </c>
      <c r="AX9" s="202">
        <v>0</v>
      </c>
      <c r="AY9" s="202">
        <v>0</v>
      </c>
      <c r="AZ9" s="202">
        <v>0</v>
      </c>
      <c r="BA9" s="202">
        <v>0</v>
      </c>
      <c r="BB9" s="202">
        <v>0</v>
      </c>
      <c r="BC9" s="202">
        <v>0</v>
      </c>
      <c r="BD9" s="202">
        <v>0</v>
      </c>
      <c r="BE9" s="202">
        <v>0</v>
      </c>
      <c r="BF9" s="202">
        <v>0</v>
      </c>
      <c r="BG9" s="319">
        <v>0</v>
      </c>
      <c r="BH9" s="319">
        <v>0</v>
      </c>
      <c r="BI9" s="319">
        <v>0</v>
      </c>
      <c r="BJ9" s="321">
        <v>0</v>
      </c>
      <c r="BK9" s="321">
        <v>0</v>
      </c>
    </row>
    <row r="10" spans="1:63" ht="20.100000000000001" customHeight="1" x14ac:dyDescent="0.2">
      <c r="A10" s="375"/>
      <c r="B10" s="342" t="s">
        <v>661</v>
      </c>
      <c r="C10" s="343" t="s">
        <v>46</v>
      </c>
      <c r="D10" s="202">
        <v>0</v>
      </c>
      <c r="E10" s="202">
        <v>0</v>
      </c>
      <c r="F10" s="320">
        <v>0</v>
      </c>
      <c r="G10" s="202">
        <v>0</v>
      </c>
      <c r="H10" s="202">
        <v>0</v>
      </c>
      <c r="I10" s="202">
        <v>0</v>
      </c>
      <c r="J10" s="202">
        <v>0</v>
      </c>
      <c r="K10" s="202">
        <v>0</v>
      </c>
      <c r="L10" s="202">
        <v>0</v>
      </c>
      <c r="M10" s="202">
        <v>0</v>
      </c>
      <c r="N10" s="202">
        <v>0</v>
      </c>
      <c r="O10" s="202">
        <v>0</v>
      </c>
      <c r="P10" s="202">
        <v>0</v>
      </c>
      <c r="Q10" s="202">
        <v>0</v>
      </c>
      <c r="R10" s="202">
        <v>0</v>
      </c>
      <c r="S10" s="202">
        <v>0</v>
      </c>
      <c r="T10" s="202">
        <v>0</v>
      </c>
      <c r="U10" s="202">
        <v>0</v>
      </c>
      <c r="V10" s="202">
        <v>0</v>
      </c>
      <c r="W10" s="202">
        <v>0</v>
      </c>
      <c r="X10" s="202">
        <v>0</v>
      </c>
      <c r="Y10" s="202">
        <v>0</v>
      </c>
      <c r="Z10" s="202">
        <v>0</v>
      </c>
      <c r="AA10" s="202">
        <v>0</v>
      </c>
      <c r="AB10" s="202">
        <v>0</v>
      </c>
      <c r="AC10" s="319">
        <v>0</v>
      </c>
      <c r="AD10" s="319">
        <v>0</v>
      </c>
      <c r="AE10" s="319">
        <v>0</v>
      </c>
      <c r="AF10" s="319">
        <v>0</v>
      </c>
      <c r="AG10" s="319">
        <v>0</v>
      </c>
      <c r="AH10" s="319">
        <v>0</v>
      </c>
      <c r="AI10" s="319">
        <v>0</v>
      </c>
      <c r="AJ10" s="319">
        <v>0</v>
      </c>
      <c r="AK10" s="319">
        <v>0</v>
      </c>
      <c r="AL10" s="202">
        <v>0</v>
      </c>
      <c r="AM10" s="202">
        <v>0</v>
      </c>
      <c r="AN10" s="202">
        <v>0</v>
      </c>
      <c r="AO10" s="202">
        <v>0</v>
      </c>
      <c r="AP10" s="319">
        <v>0</v>
      </c>
      <c r="AQ10" s="319">
        <v>0</v>
      </c>
      <c r="AR10" s="319">
        <v>0</v>
      </c>
      <c r="AS10" s="202">
        <v>0</v>
      </c>
      <c r="AT10" s="202">
        <v>0</v>
      </c>
      <c r="AU10" s="202">
        <v>0</v>
      </c>
      <c r="AV10" s="202">
        <v>0</v>
      </c>
      <c r="AW10" s="202">
        <v>0</v>
      </c>
      <c r="AX10" s="202">
        <v>0</v>
      </c>
      <c r="AY10" s="202">
        <v>0</v>
      </c>
      <c r="AZ10" s="202">
        <v>0</v>
      </c>
      <c r="BA10" s="202">
        <v>0</v>
      </c>
      <c r="BB10" s="202">
        <v>0</v>
      </c>
      <c r="BC10" s="202">
        <v>0</v>
      </c>
      <c r="BD10" s="202">
        <v>0</v>
      </c>
      <c r="BE10" s="202">
        <v>0</v>
      </c>
      <c r="BF10" s="202">
        <v>0</v>
      </c>
      <c r="BG10" s="319">
        <v>0</v>
      </c>
      <c r="BH10" s="319">
        <v>0</v>
      </c>
      <c r="BI10" s="319">
        <v>0</v>
      </c>
      <c r="BJ10" s="321">
        <v>0</v>
      </c>
      <c r="BK10" s="321">
        <v>0</v>
      </c>
    </row>
    <row r="11" spans="1:63" ht="20.100000000000001" customHeight="1" x14ac:dyDescent="0.2">
      <c r="A11" s="375" t="s">
        <v>47</v>
      </c>
      <c r="B11" s="341" t="s">
        <v>48</v>
      </c>
      <c r="C11" s="340" t="s">
        <v>49</v>
      </c>
      <c r="D11" s="202">
        <v>42.89</v>
      </c>
      <c r="E11" s="202">
        <v>0</v>
      </c>
      <c r="F11" s="320">
        <v>0</v>
      </c>
      <c r="G11" s="202">
        <v>0</v>
      </c>
      <c r="H11" s="202">
        <v>0</v>
      </c>
      <c r="I11" s="202">
        <v>0</v>
      </c>
      <c r="J11" s="202">
        <v>0</v>
      </c>
      <c r="K11" s="202">
        <v>0</v>
      </c>
      <c r="L11" s="202">
        <v>0</v>
      </c>
      <c r="M11" s="202">
        <v>0</v>
      </c>
      <c r="N11" s="202">
        <v>0</v>
      </c>
      <c r="O11" s="202">
        <v>0</v>
      </c>
      <c r="P11" s="202">
        <v>0</v>
      </c>
      <c r="Q11" s="202">
        <v>0</v>
      </c>
      <c r="R11" s="202">
        <v>0</v>
      </c>
      <c r="S11" s="202">
        <v>0</v>
      </c>
      <c r="T11" s="202">
        <v>0</v>
      </c>
      <c r="U11" s="202">
        <v>0</v>
      </c>
      <c r="V11" s="202">
        <v>0</v>
      </c>
      <c r="W11" s="202">
        <v>0</v>
      </c>
      <c r="X11" s="202">
        <v>0</v>
      </c>
      <c r="Y11" s="202">
        <v>0</v>
      </c>
      <c r="Z11" s="202">
        <v>0</v>
      </c>
      <c r="AA11" s="202">
        <v>0</v>
      </c>
      <c r="AB11" s="202">
        <v>0</v>
      </c>
      <c r="AC11" s="319">
        <v>0</v>
      </c>
      <c r="AD11" s="319">
        <v>0</v>
      </c>
      <c r="AE11" s="319">
        <v>0</v>
      </c>
      <c r="AF11" s="319">
        <v>0</v>
      </c>
      <c r="AG11" s="319">
        <v>0</v>
      </c>
      <c r="AH11" s="319">
        <v>0</v>
      </c>
      <c r="AI11" s="319">
        <v>0</v>
      </c>
      <c r="AJ11" s="319">
        <v>0</v>
      </c>
      <c r="AK11" s="319">
        <v>0</v>
      </c>
      <c r="AL11" s="202">
        <v>0</v>
      </c>
      <c r="AM11" s="202">
        <v>0</v>
      </c>
      <c r="AN11" s="202">
        <v>0</v>
      </c>
      <c r="AO11" s="202">
        <v>0</v>
      </c>
      <c r="AP11" s="319">
        <v>0</v>
      </c>
      <c r="AQ11" s="319">
        <v>0</v>
      </c>
      <c r="AR11" s="319">
        <v>0</v>
      </c>
      <c r="AS11" s="202">
        <v>0</v>
      </c>
      <c r="AT11" s="202">
        <v>0</v>
      </c>
      <c r="AU11" s="202">
        <v>0</v>
      </c>
      <c r="AV11" s="202">
        <v>0</v>
      </c>
      <c r="AW11" s="202">
        <v>0</v>
      </c>
      <c r="AX11" s="202">
        <v>0</v>
      </c>
      <c r="AY11" s="202">
        <v>0</v>
      </c>
      <c r="AZ11" s="202">
        <v>0</v>
      </c>
      <c r="BA11" s="202">
        <v>0</v>
      </c>
      <c r="BB11" s="202">
        <v>0</v>
      </c>
      <c r="BC11" s="202">
        <v>0</v>
      </c>
      <c r="BD11" s="202">
        <v>0</v>
      </c>
      <c r="BE11" s="202">
        <v>0</v>
      </c>
      <c r="BF11" s="202">
        <v>0</v>
      </c>
      <c r="BG11" s="319">
        <v>0</v>
      </c>
      <c r="BH11" s="319">
        <v>0</v>
      </c>
      <c r="BI11" s="319">
        <v>0</v>
      </c>
      <c r="BJ11" s="321">
        <v>-1.03</v>
      </c>
      <c r="BK11" s="321">
        <v>41.86</v>
      </c>
    </row>
    <row r="12" spans="1:63" ht="20.100000000000001" customHeight="1" x14ac:dyDescent="0.2">
      <c r="A12" s="375" t="s">
        <v>50</v>
      </c>
      <c r="B12" s="341" t="s">
        <v>51</v>
      </c>
      <c r="C12" s="340" t="s">
        <v>52</v>
      </c>
      <c r="D12" s="202">
        <v>22.38</v>
      </c>
      <c r="E12" s="202">
        <v>0</v>
      </c>
      <c r="F12" s="320">
        <v>0</v>
      </c>
      <c r="G12" s="202">
        <v>0</v>
      </c>
      <c r="H12" s="202">
        <v>0</v>
      </c>
      <c r="I12" s="202">
        <v>0</v>
      </c>
      <c r="J12" s="202">
        <v>0</v>
      </c>
      <c r="K12" s="202">
        <v>0</v>
      </c>
      <c r="L12" s="202">
        <v>0</v>
      </c>
      <c r="M12" s="202">
        <v>0</v>
      </c>
      <c r="N12" s="202">
        <v>0</v>
      </c>
      <c r="O12" s="202">
        <v>0</v>
      </c>
      <c r="P12" s="202">
        <v>0</v>
      </c>
      <c r="Q12" s="202">
        <v>0</v>
      </c>
      <c r="R12" s="202">
        <v>0</v>
      </c>
      <c r="S12" s="202">
        <v>0</v>
      </c>
      <c r="T12" s="202">
        <v>0</v>
      </c>
      <c r="U12" s="202">
        <v>0</v>
      </c>
      <c r="V12" s="202">
        <v>0</v>
      </c>
      <c r="W12" s="202">
        <v>0</v>
      </c>
      <c r="X12" s="202">
        <v>0</v>
      </c>
      <c r="Y12" s="202">
        <v>0</v>
      </c>
      <c r="Z12" s="202">
        <v>0</v>
      </c>
      <c r="AA12" s="202">
        <v>0</v>
      </c>
      <c r="AB12" s="202">
        <v>0</v>
      </c>
      <c r="AC12" s="319">
        <v>0</v>
      </c>
      <c r="AD12" s="319">
        <v>0</v>
      </c>
      <c r="AE12" s="319">
        <v>0</v>
      </c>
      <c r="AF12" s="319">
        <v>0</v>
      </c>
      <c r="AG12" s="319">
        <v>0</v>
      </c>
      <c r="AH12" s="319">
        <v>0</v>
      </c>
      <c r="AI12" s="319">
        <v>0</v>
      </c>
      <c r="AJ12" s="319">
        <v>0</v>
      </c>
      <c r="AK12" s="319">
        <v>0</v>
      </c>
      <c r="AL12" s="202">
        <v>0</v>
      </c>
      <c r="AM12" s="202">
        <v>0</v>
      </c>
      <c r="AN12" s="202">
        <v>0</v>
      </c>
      <c r="AO12" s="202">
        <v>0</v>
      </c>
      <c r="AP12" s="319">
        <v>0</v>
      </c>
      <c r="AQ12" s="319">
        <v>0</v>
      </c>
      <c r="AR12" s="319">
        <v>0</v>
      </c>
      <c r="AS12" s="202">
        <v>0</v>
      </c>
      <c r="AT12" s="202">
        <v>0</v>
      </c>
      <c r="AU12" s="202">
        <v>0</v>
      </c>
      <c r="AV12" s="202">
        <v>0</v>
      </c>
      <c r="AW12" s="202">
        <v>0</v>
      </c>
      <c r="AX12" s="202">
        <v>0</v>
      </c>
      <c r="AY12" s="202">
        <v>0</v>
      </c>
      <c r="AZ12" s="202">
        <v>0</v>
      </c>
      <c r="BA12" s="202">
        <v>0</v>
      </c>
      <c r="BB12" s="202">
        <v>0</v>
      </c>
      <c r="BC12" s="202">
        <v>0</v>
      </c>
      <c r="BD12" s="202">
        <v>0</v>
      </c>
      <c r="BE12" s="202">
        <v>0</v>
      </c>
      <c r="BF12" s="202">
        <v>0</v>
      </c>
      <c r="BG12" s="319">
        <v>0</v>
      </c>
      <c r="BH12" s="319">
        <v>0</v>
      </c>
      <c r="BI12" s="319">
        <v>0</v>
      </c>
      <c r="BJ12" s="321">
        <v>-0.35</v>
      </c>
      <c r="BK12" s="321">
        <v>22.03</v>
      </c>
    </row>
    <row r="13" spans="1:63" ht="20.100000000000001" customHeight="1" x14ac:dyDescent="0.2">
      <c r="A13" s="375" t="s">
        <v>53</v>
      </c>
      <c r="B13" s="341" t="s">
        <v>54</v>
      </c>
      <c r="C13" s="340" t="s">
        <v>55</v>
      </c>
      <c r="D13" s="202">
        <v>8.66</v>
      </c>
      <c r="E13" s="202">
        <v>0</v>
      </c>
      <c r="F13" s="320">
        <v>0</v>
      </c>
      <c r="G13" s="202">
        <v>0</v>
      </c>
      <c r="H13" s="202">
        <v>0</v>
      </c>
      <c r="I13" s="202">
        <v>0</v>
      </c>
      <c r="J13" s="202">
        <v>0</v>
      </c>
      <c r="K13" s="202">
        <v>0</v>
      </c>
      <c r="L13" s="202">
        <v>0</v>
      </c>
      <c r="M13" s="202">
        <v>0</v>
      </c>
      <c r="N13" s="202">
        <v>0</v>
      </c>
      <c r="O13" s="202">
        <v>0</v>
      </c>
      <c r="P13" s="202">
        <v>0</v>
      </c>
      <c r="Q13" s="202">
        <v>0</v>
      </c>
      <c r="R13" s="202">
        <v>0</v>
      </c>
      <c r="S13" s="202">
        <v>0</v>
      </c>
      <c r="T13" s="202">
        <v>0</v>
      </c>
      <c r="U13" s="202">
        <v>0</v>
      </c>
      <c r="V13" s="202">
        <v>0</v>
      </c>
      <c r="W13" s="202">
        <v>0</v>
      </c>
      <c r="X13" s="202">
        <v>0</v>
      </c>
      <c r="Y13" s="202">
        <v>0</v>
      </c>
      <c r="Z13" s="202">
        <v>0</v>
      </c>
      <c r="AA13" s="202">
        <v>0</v>
      </c>
      <c r="AB13" s="202">
        <v>0</v>
      </c>
      <c r="AC13" s="319">
        <v>0</v>
      </c>
      <c r="AD13" s="319">
        <v>0</v>
      </c>
      <c r="AE13" s="319">
        <v>0</v>
      </c>
      <c r="AF13" s="319">
        <v>0</v>
      </c>
      <c r="AG13" s="319">
        <v>0</v>
      </c>
      <c r="AH13" s="319">
        <v>0</v>
      </c>
      <c r="AI13" s="319">
        <v>0</v>
      </c>
      <c r="AJ13" s="319">
        <v>0</v>
      </c>
      <c r="AK13" s="319">
        <v>0</v>
      </c>
      <c r="AL13" s="202">
        <v>0</v>
      </c>
      <c r="AM13" s="202">
        <v>0</v>
      </c>
      <c r="AN13" s="202">
        <v>0</v>
      </c>
      <c r="AO13" s="202">
        <v>0</v>
      </c>
      <c r="AP13" s="319">
        <v>0</v>
      </c>
      <c r="AQ13" s="319">
        <v>0</v>
      </c>
      <c r="AR13" s="319">
        <v>0</v>
      </c>
      <c r="AS13" s="202">
        <v>0</v>
      </c>
      <c r="AT13" s="202">
        <v>0</v>
      </c>
      <c r="AU13" s="202">
        <v>0</v>
      </c>
      <c r="AV13" s="202">
        <v>0</v>
      </c>
      <c r="AW13" s="202">
        <v>0</v>
      </c>
      <c r="AX13" s="202">
        <v>0</v>
      </c>
      <c r="AY13" s="202">
        <v>0</v>
      </c>
      <c r="AZ13" s="202">
        <v>0</v>
      </c>
      <c r="BA13" s="202">
        <v>0</v>
      </c>
      <c r="BB13" s="202">
        <v>0</v>
      </c>
      <c r="BC13" s="202">
        <v>0</v>
      </c>
      <c r="BD13" s="202">
        <v>0</v>
      </c>
      <c r="BE13" s="202">
        <v>0</v>
      </c>
      <c r="BF13" s="202">
        <v>0</v>
      </c>
      <c r="BG13" s="319">
        <v>0</v>
      </c>
      <c r="BH13" s="319">
        <v>0</v>
      </c>
      <c r="BI13" s="319">
        <v>0</v>
      </c>
      <c r="BJ13" s="321">
        <v>0</v>
      </c>
      <c r="BK13" s="321">
        <v>8.66</v>
      </c>
    </row>
    <row r="14" spans="1:63" ht="20.100000000000001" customHeight="1" x14ac:dyDescent="0.2">
      <c r="A14" s="375" t="s">
        <v>56</v>
      </c>
      <c r="B14" s="341" t="s">
        <v>57</v>
      </c>
      <c r="C14" s="340" t="s">
        <v>58</v>
      </c>
      <c r="D14" s="202">
        <v>0</v>
      </c>
      <c r="E14" s="202">
        <v>0</v>
      </c>
      <c r="F14" s="320">
        <v>0</v>
      </c>
      <c r="G14" s="202">
        <v>0</v>
      </c>
      <c r="H14" s="202">
        <v>0</v>
      </c>
      <c r="I14" s="202">
        <v>0</v>
      </c>
      <c r="J14" s="202">
        <v>0</v>
      </c>
      <c r="K14" s="202">
        <v>0</v>
      </c>
      <c r="L14" s="202">
        <v>0</v>
      </c>
      <c r="M14" s="202">
        <v>0</v>
      </c>
      <c r="N14" s="202">
        <v>0</v>
      </c>
      <c r="O14" s="202">
        <v>0</v>
      </c>
      <c r="P14" s="202">
        <v>0</v>
      </c>
      <c r="Q14" s="202">
        <v>0</v>
      </c>
      <c r="R14" s="202">
        <v>0</v>
      </c>
      <c r="S14" s="202">
        <v>0</v>
      </c>
      <c r="T14" s="202">
        <v>0</v>
      </c>
      <c r="U14" s="202">
        <v>0</v>
      </c>
      <c r="V14" s="202">
        <v>0</v>
      </c>
      <c r="W14" s="202">
        <v>0</v>
      </c>
      <c r="X14" s="202">
        <v>0</v>
      </c>
      <c r="Y14" s="202">
        <v>0</v>
      </c>
      <c r="Z14" s="202">
        <v>0</v>
      </c>
      <c r="AA14" s="202">
        <v>0</v>
      </c>
      <c r="AB14" s="202">
        <v>0</v>
      </c>
      <c r="AC14" s="319">
        <v>0</v>
      </c>
      <c r="AD14" s="319">
        <v>0</v>
      </c>
      <c r="AE14" s="319">
        <v>0</v>
      </c>
      <c r="AF14" s="319">
        <v>0</v>
      </c>
      <c r="AG14" s="319">
        <v>0</v>
      </c>
      <c r="AH14" s="319">
        <v>0</v>
      </c>
      <c r="AI14" s="319">
        <v>0</v>
      </c>
      <c r="AJ14" s="319">
        <v>0</v>
      </c>
      <c r="AK14" s="319">
        <v>0</v>
      </c>
      <c r="AL14" s="202">
        <v>0</v>
      </c>
      <c r="AM14" s="202">
        <v>0</v>
      </c>
      <c r="AN14" s="202">
        <v>0</v>
      </c>
      <c r="AO14" s="202">
        <v>0</v>
      </c>
      <c r="AP14" s="319">
        <v>0</v>
      </c>
      <c r="AQ14" s="319">
        <v>0</v>
      </c>
      <c r="AR14" s="319">
        <v>0</v>
      </c>
      <c r="AS14" s="202">
        <v>0</v>
      </c>
      <c r="AT14" s="202">
        <v>0</v>
      </c>
      <c r="AU14" s="202">
        <v>0</v>
      </c>
      <c r="AV14" s="202">
        <v>0</v>
      </c>
      <c r="AW14" s="202">
        <v>0</v>
      </c>
      <c r="AX14" s="202">
        <v>0</v>
      </c>
      <c r="AY14" s="202">
        <v>0</v>
      </c>
      <c r="AZ14" s="202">
        <v>0</v>
      </c>
      <c r="BA14" s="202">
        <v>0</v>
      </c>
      <c r="BB14" s="202">
        <v>0</v>
      </c>
      <c r="BC14" s="202">
        <v>0</v>
      </c>
      <c r="BD14" s="202">
        <v>0</v>
      </c>
      <c r="BE14" s="202">
        <v>0</v>
      </c>
      <c r="BF14" s="202">
        <v>0</v>
      </c>
      <c r="BG14" s="319">
        <v>0</v>
      </c>
      <c r="BH14" s="319">
        <v>0</v>
      </c>
      <c r="BI14" s="319">
        <v>0</v>
      </c>
      <c r="BJ14" s="321">
        <v>0</v>
      </c>
      <c r="BK14" s="321">
        <v>0</v>
      </c>
    </row>
    <row r="15" spans="1:63" ht="20.100000000000001" customHeight="1" x14ac:dyDescent="0.2">
      <c r="A15" s="375" t="s">
        <v>59</v>
      </c>
      <c r="B15" s="341" t="s">
        <v>60</v>
      </c>
      <c r="C15" s="340" t="s">
        <v>61</v>
      </c>
      <c r="D15" s="202">
        <v>0</v>
      </c>
      <c r="E15" s="202">
        <v>0</v>
      </c>
      <c r="F15" s="320">
        <v>0</v>
      </c>
      <c r="G15" s="202">
        <v>0</v>
      </c>
      <c r="H15" s="202">
        <v>0</v>
      </c>
      <c r="I15" s="202">
        <v>0</v>
      </c>
      <c r="J15" s="202">
        <v>0</v>
      </c>
      <c r="K15" s="202">
        <v>0</v>
      </c>
      <c r="L15" s="202">
        <v>0</v>
      </c>
      <c r="M15" s="202">
        <v>0</v>
      </c>
      <c r="N15" s="202">
        <v>0</v>
      </c>
      <c r="O15" s="202">
        <v>0</v>
      </c>
      <c r="P15" s="202">
        <v>0</v>
      </c>
      <c r="Q15" s="202">
        <v>0</v>
      </c>
      <c r="R15" s="202">
        <v>0</v>
      </c>
      <c r="S15" s="202">
        <v>0</v>
      </c>
      <c r="T15" s="202">
        <v>0</v>
      </c>
      <c r="U15" s="202">
        <v>0</v>
      </c>
      <c r="V15" s="202">
        <v>0</v>
      </c>
      <c r="W15" s="202">
        <v>0</v>
      </c>
      <c r="X15" s="202">
        <v>0</v>
      </c>
      <c r="Y15" s="202">
        <v>0</v>
      </c>
      <c r="Z15" s="202">
        <v>0</v>
      </c>
      <c r="AA15" s="202">
        <v>0</v>
      </c>
      <c r="AB15" s="202">
        <v>0</v>
      </c>
      <c r="AC15" s="319">
        <v>0</v>
      </c>
      <c r="AD15" s="319">
        <v>0</v>
      </c>
      <c r="AE15" s="319">
        <v>0</v>
      </c>
      <c r="AF15" s="319">
        <v>0</v>
      </c>
      <c r="AG15" s="319">
        <v>0</v>
      </c>
      <c r="AH15" s="319">
        <v>0</v>
      </c>
      <c r="AI15" s="319">
        <v>0</v>
      </c>
      <c r="AJ15" s="319">
        <v>0</v>
      </c>
      <c r="AK15" s="319">
        <v>0</v>
      </c>
      <c r="AL15" s="202">
        <v>0</v>
      </c>
      <c r="AM15" s="202">
        <v>0</v>
      </c>
      <c r="AN15" s="202">
        <v>0</v>
      </c>
      <c r="AO15" s="202">
        <v>0</v>
      </c>
      <c r="AP15" s="319">
        <v>0</v>
      </c>
      <c r="AQ15" s="319">
        <v>0</v>
      </c>
      <c r="AR15" s="319">
        <v>0</v>
      </c>
      <c r="AS15" s="202">
        <v>0</v>
      </c>
      <c r="AT15" s="202">
        <v>0</v>
      </c>
      <c r="AU15" s="202">
        <v>0</v>
      </c>
      <c r="AV15" s="202">
        <v>0</v>
      </c>
      <c r="AW15" s="202">
        <v>0</v>
      </c>
      <c r="AX15" s="202">
        <v>0</v>
      </c>
      <c r="AY15" s="202">
        <v>0</v>
      </c>
      <c r="AZ15" s="202">
        <v>0</v>
      </c>
      <c r="BA15" s="202">
        <v>0</v>
      </c>
      <c r="BB15" s="202">
        <v>0</v>
      </c>
      <c r="BC15" s="202">
        <v>0</v>
      </c>
      <c r="BD15" s="202">
        <v>0</v>
      </c>
      <c r="BE15" s="202">
        <v>0</v>
      </c>
      <c r="BF15" s="202">
        <v>0</v>
      </c>
      <c r="BG15" s="319">
        <v>0</v>
      </c>
      <c r="BH15" s="319">
        <v>0</v>
      </c>
      <c r="BI15" s="319">
        <v>0</v>
      </c>
      <c r="BJ15" s="321">
        <v>0</v>
      </c>
      <c r="BK15" s="321">
        <v>0</v>
      </c>
    </row>
    <row r="16" spans="1:63" ht="20.100000000000001" customHeight="1" x14ac:dyDescent="0.2">
      <c r="A16" s="375" t="s">
        <v>662</v>
      </c>
      <c r="B16" s="341" t="s">
        <v>62</v>
      </c>
      <c r="C16" s="340" t="s">
        <v>63</v>
      </c>
      <c r="D16" s="202">
        <v>0.05</v>
      </c>
      <c r="E16" s="202">
        <v>0</v>
      </c>
      <c r="F16" s="320">
        <v>0</v>
      </c>
      <c r="G16" s="202">
        <v>0</v>
      </c>
      <c r="H16" s="202">
        <v>0</v>
      </c>
      <c r="I16" s="202">
        <v>0</v>
      </c>
      <c r="J16" s="202">
        <v>0</v>
      </c>
      <c r="K16" s="202">
        <v>0</v>
      </c>
      <c r="L16" s="202">
        <v>0</v>
      </c>
      <c r="M16" s="202">
        <v>0</v>
      </c>
      <c r="N16" s="202">
        <v>0</v>
      </c>
      <c r="O16" s="202">
        <v>0</v>
      </c>
      <c r="P16" s="202">
        <v>0</v>
      </c>
      <c r="Q16" s="202">
        <v>0</v>
      </c>
      <c r="R16" s="202">
        <v>0</v>
      </c>
      <c r="S16" s="202">
        <v>0</v>
      </c>
      <c r="T16" s="202">
        <v>0</v>
      </c>
      <c r="U16" s="202">
        <v>0</v>
      </c>
      <c r="V16" s="202">
        <v>0</v>
      </c>
      <c r="W16" s="202">
        <v>0</v>
      </c>
      <c r="X16" s="202">
        <v>0</v>
      </c>
      <c r="Y16" s="202">
        <v>0</v>
      </c>
      <c r="Z16" s="202">
        <v>0</v>
      </c>
      <c r="AA16" s="202">
        <v>0</v>
      </c>
      <c r="AB16" s="202">
        <v>0</v>
      </c>
      <c r="AC16" s="319">
        <v>0</v>
      </c>
      <c r="AD16" s="319">
        <v>0</v>
      </c>
      <c r="AE16" s="319">
        <v>0</v>
      </c>
      <c r="AF16" s="319">
        <v>0</v>
      </c>
      <c r="AG16" s="319">
        <v>0</v>
      </c>
      <c r="AH16" s="319">
        <v>0</v>
      </c>
      <c r="AI16" s="319">
        <v>0</v>
      </c>
      <c r="AJ16" s="319">
        <v>0</v>
      </c>
      <c r="AK16" s="319">
        <v>0</v>
      </c>
      <c r="AL16" s="202">
        <v>0</v>
      </c>
      <c r="AM16" s="202">
        <v>0</v>
      </c>
      <c r="AN16" s="202">
        <v>0</v>
      </c>
      <c r="AO16" s="202">
        <v>0</v>
      </c>
      <c r="AP16" s="319">
        <v>0</v>
      </c>
      <c r="AQ16" s="319">
        <v>0</v>
      </c>
      <c r="AR16" s="319">
        <v>0</v>
      </c>
      <c r="AS16" s="202">
        <v>0</v>
      </c>
      <c r="AT16" s="202">
        <v>0</v>
      </c>
      <c r="AU16" s="202">
        <v>0</v>
      </c>
      <c r="AV16" s="202">
        <v>0</v>
      </c>
      <c r="AW16" s="202">
        <v>0</v>
      </c>
      <c r="AX16" s="202">
        <v>0</v>
      </c>
      <c r="AY16" s="202">
        <v>0</v>
      </c>
      <c r="AZ16" s="202">
        <v>0</v>
      </c>
      <c r="BA16" s="202">
        <v>0</v>
      </c>
      <c r="BB16" s="202">
        <v>0</v>
      </c>
      <c r="BC16" s="202">
        <v>0</v>
      </c>
      <c r="BD16" s="202">
        <v>0</v>
      </c>
      <c r="BE16" s="202">
        <v>0</v>
      </c>
      <c r="BF16" s="202">
        <v>0</v>
      </c>
      <c r="BG16" s="319">
        <v>0</v>
      </c>
      <c r="BH16" s="319">
        <v>0</v>
      </c>
      <c r="BI16" s="319">
        <v>0</v>
      </c>
      <c r="BJ16" s="321">
        <v>0</v>
      </c>
      <c r="BK16" s="321">
        <v>0.05</v>
      </c>
    </row>
    <row r="17" spans="1:63" ht="20.100000000000001" customHeight="1" x14ac:dyDescent="0.2">
      <c r="A17" s="375" t="s">
        <v>64</v>
      </c>
      <c r="B17" s="341" t="s">
        <v>65</v>
      </c>
      <c r="C17" s="340" t="s">
        <v>66</v>
      </c>
      <c r="D17" s="202">
        <v>0</v>
      </c>
      <c r="E17" s="202">
        <v>0</v>
      </c>
      <c r="F17" s="320">
        <v>0</v>
      </c>
      <c r="G17" s="202">
        <v>0</v>
      </c>
      <c r="H17" s="202">
        <v>0</v>
      </c>
      <c r="I17" s="202">
        <v>0</v>
      </c>
      <c r="J17" s="202">
        <v>0</v>
      </c>
      <c r="K17" s="202">
        <v>0</v>
      </c>
      <c r="L17" s="202">
        <v>0</v>
      </c>
      <c r="M17" s="202">
        <v>0</v>
      </c>
      <c r="N17" s="202">
        <v>0</v>
      </c>
      <c r="O17" s="202">
        <v>0</v>
      </c>
      <c r="P17" s="202">
        <v>0</v>
      </c>
      <c r="Q17" s="202">
        <v>0</v>
      </c>
      <c r="R17" s="202">
        <v>0</v>
      </c>
      <c r="S17" s="202">
        <v>0</v>
      </c>
      <c r="T17" s="202">
        <v>0</v>
      </c>
      <c r="U17" s="202">
        <v>0</v>
      </c>
      <c r="V17" s="202">
        <v>0</v>
      </c>
      <c r="W17" s="202">
        <v>0</v>
      </c>
      <c r="X17" s="202">
        <v>0</v>
      </c>
      <c r="Y17" s="202">
        <v>0</v>
      </c>
      <c r="Z17" s="202">
        <v>0</v>
      </c>
      <c r="AA17" s="202">
        <v>0</v>
      </c>
      <c r="AB17" s="202">
        <v>0</v>
      </c>
      <c r="AC17" s="319">
        <v>0</v>
      </c>
      <c r="AD17" s="319">
        <v>0</v>
      </c>
      <c r="AE17" s="319">
        <v>0</v>
      </c>
      <c r="AF17" s="319">
        <v>0</v>
      </c>
      <c r="AG17" s="319">
        <v>0</v>
      </c>
      <c r="AH17" s="319">
        <v>0</v>
      </c>
      <c r="AI17" s="319">
        <v>0</v>
      </c>
      <c r="AJ17" s="319">
        <v>0</v>
      </c>
      <c r="AK17" s="319">
        <v>0</v>
      </c>
      <c r="AL17" s="202">
        <v>0</v>
      </c>
      <c r="AM17" s="202">
        <v>0</v>
      </c>
      <c r="AN17" s="202">
        <v>0</v>
      </c>
      <c r="AO17" s="202">
        <v>0</v>
      </c>
      <c r="AP17" s="319">
        <v>0</v>
      </c>
      <c r="AQ17" s="319">
        <v>0</v>
      </c>
      <c r="AR17" s="319">
        <v>0</v>
      </c>
      <c r="AS17" s="202">
        <v>0</v>
      </c>
      <c r="AT17" s="202">
        <v>0</v>
      </c>
      <c r="AU17" s="202">
        <v>0</v>
      </c>
      <c r="AV17" s="202">
        <v>0</v>
      </c>
      <c r="AW17" s="202">
        <v>0</v>
      </c>
      <c r="AX17" s="202">
        <v>0</v>
      </c>
      <c r="AY17" s="202">
        <v>0</v>
      </c>
      <c r="AZ17" s="202">
        <v>0</v>
      </c>
      <c r="BA17" s="202">
        <v>0</v>
      </c>
      <c r="BB17" s="202">
        <v>0</v>
      </c>
      <c r="BC17" s="202">
        <v>0</v>
      </c>
      <c r="BD17" s="202">
        <v>0</v>
      </c>
      <c r="BE17" s="202">
        <v>0</v>
      </c>
      <c r="BF17" s="202">
        <v>0</v>
      </c>
      <c r="BG17" s="319">
        <v>0</v>
      </c>
      <c r="BH17" s="319">
        <v>0</v>
      </c>
      <c r="BI17" s="319">
        <v>0</v>
      </c>
      <c r="BJ17" s="321">
        <v>0</v>
      </c>
      <c r="BK17" s="321">
        <v>0</v>
      </c>
    </row>
    <row r="18" spans="1:63" ht="20.100000000000001" customHeight="1" x14ac:dyDescent="0.2">
      <c r="A18" s="375" t="s">
        <v>1277</v>
      </c>
      <c r="B18" s="341" t="s">
        <v>67</v>
      </c>
      <c r="C18" s="340" t="s">
        <v>68</v>
      </c>
      <c r="D18" s="202">
        <v>0</v>
      </c>
      <c r="E18" s="202">
        <v>0</v>
      </c>
      <c r="F18" s="320">
        <v>0</v>
      </c>
      <c r="G18" s="202">
        <v>0</v>
      </c>
      <c r="H18" s="202">
        <v>0</v>
      </c>
      <c r="I18" s="202">
        <v>0</v>
      </c>
      <c r="J18" s="202">
        <v>0</v>
      </c>
      <c r="K18" s="202">
        <v>0</v>
      </c>
      <c r="L18" s="202">
        <v>0</v>
      </c>
      <c r="M18" s="202">
        <v>0</v>
      </c>
      <c r="N18" s="202">
        <v>0</v>
      </c>
      <c r="O18" s="202">
        <v>0</v>
      </c>
      <c r="P18" s="202">
        <v>0</v>
      </c>
      <c r="Q18" s="202">
        <v>0</v>
      </c>
      <c r="R18" s="202">
        <v>0</v>
      </c>
      <c r="S18" s="202">
        <v>0</v>
      </c>
      <c r="T18" s="202">
        <v>0</v>
      </c>
      <c r="U18" s="202">
        <v>0</v>
      </c>
      <c r="V18" s="202">
        <v>0</v>
      </c>
      <c r="W18" s="202">
        <v>0</v>
      </c>
      <c r="X18" s="202">
        <v>0</v>
      </c>
      <c r="Y18" s="202">
        <v>0</v>
      </c>
      <c r="Z18" s="202">
        <v>0</v>
      </c>
      <c r="AA18" s="202">
        <v>0</v>
      </c>
      <c r="AB18" s="202">
        <v>0</v>
      </c>
      <c r="AC18" s="319">
        <v>0</v>
      </c>
      <c r="AD18" s="319">
        <v>0</v>
      </c>
      <c r="AE18" s="319">
        <v>0</v>
      </c>
      <c r="AF18" s="319">
        <v>0</v>
      </c>
      <c r="AG18" s="319">
        <v>0</v>
      </c>
      <c r="AH18" s="319">
        <v>0</v>
      </c>
      <c r="AI18" s="319">
        <v>0</v>
      </c>
      <c r="AJ18" s="319">
        <v>0</v>
      </c>
      <c r="AK18" s="319">
        <v>0</v>
      </c>
      <c r="AL18" s="202">
        <v>0</v>
      </c>
      <c r="AM18" s="202">
        <v>0</v>
      </c>
      <c r="AN18" s="202">
        <v>0</v>
      </c>
      <c r="AO18" s="202">
        <v>0</v>
      </c>
      <c r="AP18" s="319">
        <v>0</v>
      </c>
      <c r="AQ18" s="319">
        <v>0</v>
      </c>
      <c r="AR18" s="319">
        <v>0</v>
      </c>
      <c r="AS18" s="202">
        <v>0</v>
      </c>
      <c r="AT18" s="202">
        <v>0</v>
      </c>
      <c r="AU18" s="202">
        <v>0</v>
      </c>
      <c r="AV18" s="202">
        <v>0</v>
      </c>
      <c r="AW18" s="202">
        <v>0</v>
      </c>
      <c r="AX18" s="202">
        <v>0</v>
      </c>
      <c r="AY18" s="202">
        <v>0</v>
      </c>
      <c r="AZ18" s="202">
        <v>0</v>
      </c>
      <c r="BA18" s="202">
        <v>0</v>
      </c>
      <c r="BB18" s="202">
        <v>0</v>
      </c>
      <c r="BC18" s="202">
        <v>0</v>
      </c>
      <c r="BD18" s="202">
        <v>0</v>
      </c>
      <c r="BE18" s="202">
        <v>0</v>
      </c>
      <c r="BF18" s="202">
        <v>0</v>
      </c>
      <c r="BG18" s="319">
        <v>0</v>
      </c>
      <c r="BH18" s="319">
        <v>0</v>
      </c>
      <c r="BI18" s="319">
        <v>0</v>
      </c>
      <c r="BJ18" s="321">
        <v>0</v>
      </c>
      <c r="BK18" s="321">
        <v>0</v>
      </c>
    </row>
    <row r="19" spans="1:63" ht="20.100000000000001" customHeight="1" x14ac:dyDescent="0.2">
      <c r="A19" s="376">
        <v>2</v>
      </c>
      <c r="B19" s="317" t="s">
        <v>69</v>
      </c>
      <c r="C19" s="316" t="s">
        <v>70</v>
      </c>
      <c r="D19" s="320">
        <v>314.45999999999998</v>
      </c>
      <c r="E19" s="320">
        <v>2.57</v>
      </c>
      <c r="F19" s="320">
        <v>1.38</v>
      </c>
      <c r="G19" s="320">
        <v>0</v>
      </c>
      <c r="H19" s="320">
        <v>0</v>
      </c>
      <c r="I19" s="320">
        <v>0</v>
      </c>
      <c r="J19" s="320">
        <v>1.03</v>
      </c>
      <c r="K19" s="320">
        <v>0.35</v>
      </c>
      <c r="L19" s="320">
        <v>0</v>
      </c>
      <c r="M19" s="320">
        <v>0</v>
      </c>
      <c r="N19" s="320">
        <v>0</v>
      </c>
      <c r="O19" s="320">
        <v>0</v>
      </c>
      <c r="P19" s="320">
        <v>0</v>
      </c>
      <c r="Q19" s="320">
        <v>0</v>
      </c>
      <c r="R19" s="320">
        <v>1.19</v>
      </c>
      <c r="S19" s="320">
        <v>0</v>
      </c>
      <c r="T19" s="320">
        <v>0</v>
      </c>
      <c r="U19" s="320">
        <v>0</v>
      </c>
      <c r="V19" s="320">
        <v>0</v>
      </c>
      <c r="W19" s="320">
        <v>0</v>
      </c>
      <c r="X19" s="320">
        <v>0</v>
      </c>
      <c r="Y19" s="320">
        <v>0</v>
      </c>
      <c r="Z19" s="320">
        <v>0</v>
      </c>
      <c r="AA19" s="320">
        <v>0</v>
      </c>
      <c r="AB19" s="320">
        <v>0.21</v>
      </c>
      <c r="AC19" s="320">
        <v>0.21</v>
      </c>
      <c r="AD19" s="320">
        <v>0</v>
      </c>
      <c r="AE19" s="320">
        <v>0</v>
      </c>
      <c r="AF19" s="320">
        <v>0</v>
      </c>
      <c r="AG19" s="320">
        <v>0</v>
      </c>
      <c r="AH19" s="320">
        <v>0</v>
      </c>
      <c r="AI19" s="320">
        <v>0</v>
      </c>
      <c r="AJ19" s="320">
        <v>0</v>
      </c>
      <c r="AK19" s="320">
        <v>0</v>
      </c>
      <c r="AL19" s="320">
        <v>0</v>
      </c>
      <c r="AM19" s="320">
        <v>0</v>
      </c>
      <c r="AN19" s="320">
        <v>0</v>
      </c>
      <c r="AO19" s="320">
        <v>0</v>
      </c>
      <c r="AP19" s="320">
        <v>0</v>
      </c>
      <c r="AQ19" s="320">
        <v>0</v>
      </c>
      <c r="AR19" s="320">
        <v>0</v>
      </c>
      <c r="AS19" s="320">
        <v>0</v>
      </c>
      <c r="AT19" s="320">
        <v>0</v>
      </c>
      <c r="AU19" s="320">
        <v>0</v>
      </c>
      <c r="AV19" s="320">
        <v>0</v>
      </c>
      <c r="AW19" s="320">
        <v>0</v>
      </c>
      <c r="AX19" s="320">
        <v>0.98</v>
      </c>
      <c r="AY19" s="320">
        <v>0</v>
      </c>
      <c r="AZ19" s="320">
        <v>0</v>
      </c>
      <c r="BA19" s="320">
        <v>0</v>
      </c>
      <c r="BB19" s="320">
        <v>0</v>
      </c>
      <c r="BC19" s="320">
        <v>0</v>
      </c>
      <c r="BD19" s="320">
        <v>0</v>
      </c>
      <c r="BE19" s="320">
        <v>0</v>
      </c>
      <c r="BF19" s="320">
        <v>0</v>
      </c>
      <c r="BG19" s="320">
        <v>0</v>
      </c>
      <c r="BH19" s="320">
        <v>0</v>
      </c>
      <c r="BI19" s="320">
        <v>0</v>
      </c>
      <c r="BJ19" s="320">
        <v>1.38</v>
      </c>
      <c r="BK19" s="320">
        <v>315.84000000000003</v>
      </c>
    </row>
    <row r="20" spans="1:63" ht="20.100000000000001" customHeight="1" x14ac:dyDescent="0.2">
      <c r="A20" s="375" t="s">
        <v>71</v>
      </c>
      <c r="B20" s="341" t="s">
        <v>72</v>
      </c>
      <c r="C20" s="340" t="s">
        <v>73</v>
      </c>
      <c r="D20" s="202">
        <v>0.93</v>
      </c>
      <c r="E20" s="202">
        <v>0</v>
      </c>
      <c r="F20" s="320">
        <v>0</v>
      </c>
      <c r="G20" s="202">
        <v>0</v>
      </c>
      <c r="H20" s="202">
        <v>0</v>
      </c>
      <c r="I20" s="202">
        <v>0</v>
      </c>
      <c r="J20" s="202">
        <v>0</v>
      </c>
      <c r="K20" s="202">
        <v>0</v>
      </c>
      <c r="L20" s="202">
        <v>0</v>
      </c>
      <c r="M20" s="202">
        <v>0</v>
      </c>
      <c r="N20" s="202">
        <v>0</v>
      </c>
      <c r="O20" s="202">
        <v>0</v>
      </c>
      <c r="P20" s="202">
        <v>0</v>
      </c>
      <c r="Q20" s="202">
        <v>0</v>
      </c>
      <c r="R20" s="202">
        <v>0</v>
      </c>
      <c r="S20" s="202">
        <v>0</v>
      </c>
      <c r="T20" s="202">
        <v>0</v>
      </c>
      <c r="U20" s="202">
        <v>0</v>
      </c>
      <c r="V20" s="202">
        <v>0</v>
      </c>
      <c r="W20" s="202">
        <v>0</v>
      </c>
      <c r="X20" s="202">
        <v>0</v>
      </c>
      <c r="Y20" s="202">
        <v>0</v>
      </c>
      <c r="Z20" s="202">
        <v>0</v>
      </c>
      <c r="AA20" s="202">
        <v>0</v>
      </c>
      <c r="AB20" s="202">
        <v>0</v>
      </c>
      <c r="AC20" s="319">
        <v>0</v>
      </c>
      <c r="AD20" s="319">
        <v>0</v>
      </c>
      <c r="AE20" s="319">
        <v>0</v>
      </c>
      <c r="AF20" s="319">
        <v>0</v>
      </c>
      <c r="AG20" s="319">
        <v>0</v>
      </c>
      <c r="AH20" s="319">
        <v>0</v>
      </c>
      <c r="AI20" s="319">
        <v>0</v>
      </c>
      <c r="AJ20" s="319">
        <v>0</v>
      </c>
      <c r="AK20" s="319">
        <v>0</v>
      </c>
      <c r="AL20" s="202">
        <v>0</v>
      </c>
      <c r="AM20" s="202">
        <v>0</v>
      </c>
      <c r="AN20" s="202">
        <v>0</v>
      </c>
      <c r="AO20" s="202">
        <v>0</v>
      </c>
      <c r="AP20" s="319">
        <v>0</v>
      </c>
      <c r="AQ20" s="319">
        <v>0</v>
      </c>
      <c r="AR20" s="319">
        <v>0</v>
      </c>
      <c r="AS20" s="202">
        <v>0</v>
      </c>
      <c r="AT20" s="202">
        <v>0</v>
      </c>
      <c r="AU20" s="202">
        <v>0</v>
      </c>
      <c r="AV20" s="202">
        <v>0</v>
      </c>
      <c r="AW20" s="202">
        <v>0</v>
      </c>
      <c r="AX20" s="202">
        <v>0</v>
      </c>
      <c r="AY20" s="202">
        <v>0</v>
      </c>
      <c r="AZ20" s="202">
        <v>0</v>
      </c>
      <c r="BA20" s="202">
        <v>0</v>
      </c>
      <c r="BB20" s="202">
        <v>0</v>
      </c>
      <c r="BC20" s="202">
        <v>0</v>
      </c>
      <c r="BD20" s="202">
        <v>0</v>
      </c>
      <c r="BE20" s="202">
        <v>0</v>
      </c>
      <c r="BF20" s="202">
        <v>0</v>
      </c>
      <c r="BG20" s="319">
        <v>0</v>
      </c>
      <c r="BH20" s="319">
        <v>0</v>
      </c>
      <c r="BI20" s="319">
        <v>0</v>
      </c>
      <c r="BJ20" s="321">
        <v>0</v>
      </c>
      <c r="BK20" s="321">
        <v>0.93</v>
      </c>
    </row>
    <row r="21" spans="1:63" ht="20.100000000000001" customHeight="1" x14ac:dyDescent="0.2">
      <c r="A21" s="375" t="s">
        <v>74</v>
      </c>
      <c r="B21" s="341" t="s">
        <v>75</v>
      </c>
      <c r="C21" s="340" t="s">
        <v>76</v>
      </c>
      <c r="D21" s="202">
        <v>0.03</v>
      </c>
      <c r="E21" s="202">
        <v>0</v>
      </c>
      <c r="F21" s="320">
        <v>0</v>
      </c>
      <c r="G21" s="202">
        <v>0</v>
      </c>
      <c r="H21" s="202">
        <v>0</v>
      </c>
      <c r="I21" s="202">
        <v>0</v>
      </c>
      <c r="J21" s="202">
        <v>0</v>
      </c>
      <c r="K21" s="202">
        <v>0</v>
      </c>
      <c r="L21" s="202">
        <v>0</v>
      </c>
      <c r="M21" s="202">
        <v>0</v>
      </c>
      <c r="N21" s="202">
        <v>0</v>
      </c>
      <c r="O21" s="202">
        <v>0</v>
      </c>
      <c r="P21" s="202">
        <v>0</v>
      </c>
      <c r="Q21" s="202">
        <v>0</v>
      </c>
      <c r="R21" s="202">
        <v>0</v>
      </c>
      <c r="S21" s="202">
        <v>0</v>
      </c>
      <c r="T21" s="202">
        <v>0</v>
      </c>
      <c r="U21" s="202">
        <v>0</v>
      </c>
      <c r="V21" s="202">
        <v>0</v>
      </c>
      <c r="W21" s="202">
        <v>0</v>
      </c>
      <c r="X21" s="202">
        <v>0</v>
      </c>
      <c r="Y21" s="202">
        <v>0</v>
      </c>
      <c r="Z21" s="202">
        <v>0</v>
      </c>
      <c r="AA21" s="202">
        <v>0</v>
      </c>
      <c r="AB21" s="202">
        <v>0</v>
      </c>
      <c r="AC21" s="319">
        <v>0</v>
      </c>
      <c r="AD21" s="319">
        <v>0</v>
      </c>
      <c r="AE21" s="319">
        <v>0</v>
      </c>
      <c r="AF21" s="319">
        <v>0</v>
      </c>
      <c r="AG21" s="319">
        <v>0</v>
      </c>
      <c r="AH21" s="319">
        <v>0</v>
      </c>
      <c r="AI21" s="319">
        <v>0</v>
      </c>
      <c r="AJ21" s="319">
        <v>0</v>
      </c>
      <c r="AK21" s="319">
        <v>0</v>
      </c>
      <c r="AL21" s="202">
        <v>0</v>
      </c>
      <c r="AM21" s="202">
        <v>0</v>
      </c>
      <c r="AN21" s="202">
        <v>0</v>
      </c>
      <c r="AO21" s="202">
        <v>0</v>
      </c>
      <c r="AP21" s="319">
        <v>0</v>
      </c>
      <c r="AQ21" s="319">
        <v>0</v>
      </c>
      <c r="AR21" s="319">
        <v>0</v>
      </c>
      <c r="AS21" s="202">
        <v>0</v>
      </c>
      <c r="AT21" s="202">
        <v>0</v>
      </c>
      <c r="AU21" s="202">
        <v>0</v>
      </c>
      <c r="AV21" s="202">
        <v>0</v>
      </c>
      <c r="AW21" s="202">
        <v>0</v>
      </c>
      <c r="AX21" s="202">
        <v>0</v>
      </c>
      <c r="AY21" s="202">
        <v>0</v>
      </c>
      <c r="AZ21" s="202">
        <v>0</v>
      </c>
      <c r="BA21" s="202">
        <v>0</v>
      </c>
      <c r="BB21" s="202">
        <v>0</v>
      </c>
      <c r="BC21" s="202">
        <v>0</v>
      </c>
      <c r="BD21" s="202">
        <v>0</v>
      </c>
      <c r="BE21" s="202">
        <v>0</v>
      </c>
      <c r="BF21" s="202">
        <v>0</v>
      </c>
      <c r="BG21" s="319">
        <v>0</v>
      </c>
      <c r="BH21" s="319">
        <v>0</v>
      </c>
      <c r="BI21" s="319">
        <v>0</v>
      </c>
      <c r="BJ21" s="321">
        <v>0</v>
      </c>
      <c r="BK21" s="321">
        <v>0.03</v>
      </c>
    </row>
    <row r="22" spans="1:63" ht="20.100000000000001" customHeight="1" x14ac:dyDescent="0.2">
      <c r="A22" s="375" t="s">
        <v>77</v>
      </c>
      <c r="B22" s="341" t="s">
        <v>78</v>
      </c>
      <c r="C22" s="340" t="s">
        <v>79</v>
      </c>
      <c r="D22" s="202">
        <v>0</v>
      </c>
      <c r="E22" s="202">
        <v>0</v>
      </c>
      <c r="F22" s="320">
        <v>0</v>
      </c>
      <c r="G22" s="202">
        <v>0</v>
      </c>
      <c r="H22" s="202">
        <v>0</v>
      </c>
      <c r="I22" s="202">
        <v>0</v>
      </c>
      <c r="J22" s="202">
        <v>0</v>
      </c>
      <c r="K22" s="202">
        <v>0</v>
      </c>
      <c r="L22" s="202">
        <v>0</v>
      </c>
      <c r="M22" s="202">
        <v>0</v>
      </c>
      <c r="N22" s="202">
        <v>0</v>
      </c>
      <c r="O22" s="202">
        <v>0</v>
      </c>
      <c r="P22" s="202">
        <v>0</v>
      </c>
      <c r="Q22" s="202">
        <v>0</v>
      </c>
      <c r="R22" s="202">
        <v>0</v>
      </c>
      <c r="S22" s="202">
        <v>0</v>
      </c>
      <c r="T22" s="202">
        <v>0</v>
      </c>
      <c r="U22" s="202">
        <v>0</v>
      </c>
      <c r="V22" s="202">
        <v>0</v>
      </c>
      <c r="W22" s="202">
        <v>0</v>
      </c>
      <c r="X22" s="202">
        <v>0</v>
      </c>
      <c r="Y22" s="202">
        <v>0</v>
      </c>
      <c r="Z22" s="202">
        <v>0</v>
      </c>
      <c r="AA22" s="202">
        <v>0</v>
      </c>
      <c r="AB22" s="202">
        <v>0</v>
      </c>
      <c r="AC22" s="319">
        <v>0</v>
      </c>
      <c r="AD22" s="319">
        <v>0</v>
      </c>
      <c r="AE22" s="319">
        <v>0</v>
      </c>
      <c r="AF22" s="319">
        <v>0</v>
      </c>
      <c r="AG22" s="319">
        <v>0</v>
      </c>
      <c r="AH22" s="319">
        <v>0</v>
      </c>
      <c r="AI22" s="319">
        <v>0</v>
      </c>
      <c r="AJ22" s="319">
        <v>0</v>
      </c>
      <c r="AK22" s="319">
        <v>0</v>
      </c>
      <c r="AL22" s="202">
        <v>0</v>
      </c>
      <c r="AM22" s="202">
        <v>0</v>
      </c>
      <c r="AN22" s="202">
        <v>0</v>
      </c>
      <c r="AO22" s="202">
        <v>0</v>
      </c>
      <c r="AP22" s="319">
        <v>0</v>
      </c>
      <c r="AQ22" s="319">
        <v>0</v>
      </c>
      <c r="AR22" s="319">
        <v>0</v>
      </c>
      <c r="AS22" s="202">
        <v>0</v>
      </c>
      <c r="AT22" s="202">
        <v>0</v>
      </c>
      <c r="AU22" s="202">
        <v>0</v>
      </c>
      <c r="AV22" s="202">
        <v>0</v>
      </c>
      <c r="AW22" s="202">
        <v>0</v>
      </c>
      <c r="AX22" s="202">
        <v>0</v>
      </c>
      <c r="AY22" s="202">
        <v>0</v>
      </c>
      <c r="AZ22" s="202">
        <v>0</v>
      </c>
      <c r="BA22" s="202">
        <v>0</v>
      </c>
      <c r="BB22" s="202">
        <v>0</v>
      </c>
      <c r="BC22" s="202">
        <v>0</v>
      </c>
      <c r="BD22" s="202">
        <v>0</v>
      </c>
      <c r="BE22" s="202">
        <v>0</v>
      </c>
      <c r="BF22" s="202">
        <v>0</v>
      </c>
      <c r="BG22" s="319">
        <v>0</v>
      </c>
      <c r="BH22" s="319">
        <v>0</v>
      </c>
      <c r="BI22" s="319">
        <v>0</v>
      </c>
      <c r="BJ22" s="321">
        <v>0</v>
      </c>
      <c r="BK22" s="321">
        <v>0</v>
      </c>
    </row>
    <row r="23" spans="1:63" ht="20.100000000000001" customHeight="1" x14ac:dyDescent="0.2">
      <c r="A23" s="375" t="s">
        <v>80</v>
      </c>
      <c r="B23" s="341" t="s">
        <v>520</v>
      </c>
      <c r="C23" s="340" t="s">
        <v>521</v>
      </c>
      <c r="D23" s="202">
        <v>0</v>
      </c>
      <c r="E23" s="202">
        <v>0</v>
      </c>
      <c r="F23" s="320">
        <v>0</v>
      </c>
      <c r="G23" s="202">
        <v>0</v>
      </c>
      <c r="H23" s="202">
        <v>0</v>
      </c>
      <c r="I23" s="202">
        <v>0</v>
      </c>
      <c r="J23" s="202">
        <v>0</v>
      </c>
      <c r="K23" s="202">
        <v>0</v>
      </c>
      <c r="L23" s="202">
        <v>0</v>
      </c>
      <c r="M23" s="202">
        <v>0</v>
      </c>
      <c r="N23" s="202">
        <v>0</v>
      </c>
      <c r="O23" s="202">
        <v>0</v>
      </c>
      <c r="P23" s="202">
        <v>0</v>
      </c>
      <c r="Q23" s="202">
        <v>0</v>
      </c>
      <c r="R23" s="202">
        <v>0</v>
      </c>
      <c r="S23" s="202">
        <v>0</v>
      </c>
      <c r="T23" s="202">
        <v>0</v>
      </c>
      <c r="U23" s="202">
        <v>0</v>
      </c>
      <c r="V23" s="202">
        <v>0</v>
      </c>
      <c r="W23" s="202">
        <v>0</v>
      </c>
      <c r="X23" s="202">
        <v>0</v>
      </c>
      <c r="Y23" s="202">
        <v>0</v>
      </c>
      <c r="Z23" s="202">
        <v>0</v>
      </c>
      <c r="AA23" s="202">
        <v>0</v>
      </c>
      <c r="AB23" s="202">
        <v>0</v>
      </c>
      <c r="AC23" s="319">
        <v>0</v>
      </c>
      <c r="AD23" s="319">
        <v>0</v>
      </c>
      <c r="AE23" s="319">
        <v>0</v>
      </c>
      <c r="AF23" s="319">
        <v>0</v>
      </c>
      <c r="AG23" s="319">
        <v>0</v>
      </c>
      <c r="AH23" s="319">
        <v>0</v>
      </c>
      <c r="AI23" s="319">
        <v>0</v>
      </c>
      <c r="AJ23" s="319">
        <v>0</v>
      </c>
      <c r="AK23" s="319">
        <v>0</v>
      </c>
      <c r="AL23" s="202">
        <v>0</v>
      </c>
      <c r="AM23" s="202">
        <v>0</v>
      </c>
      <c r="AN23" s="202">
        <v>0</v>
      </c>
      <c r="AO23" s="202">
        <v>0</v>
      </c>
      <c r="AP23" s="319">
        <v>0</v>
      </c>
      <c r="AQ23" s="319">
        <v>0</v>
      </c>
      <c r="AR23" s="319">
        <v>0</v>
      </c>
      <c r="AS23" s="202">
        <v>0</v>
      </c>
      <c r="AT23" s="202">
        <v>0</v>
      </c>
      <c r="AU23" s="202">
        <v>0</v>
      </c>
      <c r="AV23" s="202">
        <v>0</v>
      </c>
      <c r="AW23" s="202">
        <v>0</v>
      </c>
      <c r="AX23" s="202">
        <v>0</v>
      </c>
      <c r="AY23" s="202">
        <v>0</v>
      </c>
      <c r="AZ23" s="202">
        <v>0</v>
      </c>
      <c r="BA23" s="202">
        <v>0</v>
      </c>
      <c r="BB23" s="202">
        <v>0</v>
      </c>
      <c r="BC23" s="202">
        <v>0</v>
      </c>
      <c r="BD23" s="202">
        <v>0</v>
      </c>
      <c r="BE23" s="202">
        <v>0</v>
      </c>
      <c r="BF23" s="202">
        <v>0</v>
      </c>
      <c r="BG23" s="319">
        <v>0</v>
      </c>
      <c r="BH23" s="319">
        <v>0</v>
      </c>
      <c r="BI23" s="319">
        <v>0</v>
      </c>
      <c r="BJ23" s="321">
        <v>0</v>
      </c>
      <c r="BK23" s="321">
        <v>0</v>
      </c>
    </row>
    <row r="24" spans="1:63" ht="20.100000000000001" customHeight="1" x14ac:dyDescent="0.2">
      <c r="A24" s="375" t="s">
        <v>83</v>
      </c>
      <c r="B24" s="341" t="s">
        <v>81</v>
      </c>
      <c r="C24" s="340" t="s">
        <v>82</v>
      </c>
      <c r="D24" s="202">
        <v>0</v>
      </c>
      <c r="E24" s="202">
        <v>0</v>
      </c>
      <c r="F24" s="320">
        <v>0</v>
      </c>
      <c r="G24" s="202">
        <v>0</v>
      </c>
      <c r="H24" s="202">
        <v>0</v>
      </c>
      <c r="I24" s="202">
        <v>0</v>
      </c>
      <c r="J24" s="202">
        <v>0</v>
      </c>
      <c r="K24" s="202">
        <v>0</v>
      </c>
      <c r="L24" s="202">
        <v>0</v>
      </c>
      <c r="M24" s="202">
        <v>0</v>
      </c>
      <c r="N24" s="202">
        <v>0</v>
      </c>
      <c r="O24" s="202">
        <v>0</v>
      </c>
      <c r="P24" s="202">
        <v>0</v>
      </c>
      <c r="Q24" s="202">
        <v>0</v>
      </c>
      <c r="R24" s="202">
        <v>0</v>
      </c>
      <c r="S24" s="202">
        <v>0</v>
      </c>
      <c r="T24" s="202">
        <v>0</v>
      </c>
      <c r="U24" s="202">
        <v>0</v>
      </c>
      <c r="V24" s="202">
        <v>0</v>
      </c>
      <c r="W24" s="202">
        <v>0</v>
      </c>
      <c r="X24" s="202">
        <v>0</v>
      </c>
      <c r="Y24" s="202">
        <v>0</v>
      </c>
      <c r="Z24" s="202">
        <v>0</v>
      </c>
      <c r="AA24" s="202">
        <v>0</v>
      </c>
      <c r="AB24" s="202">
        <v>0</v>
      </c>
      <c r="AC24" s="319">
        <v>0</v>
      </c>
      <c r="AD24" s="319">
        <v>0</v>
      </c>
      <c r="AE24" s="319">
        <v>0</v>
      </c>
      <c r="AF24" s="319">
        <v>0</v>
      </c>
      <c r="AG24" s="319">
        <v>0</v>
      </c>
      <c r="AH24" s="319">
        <v>0</v>
      </c>
      <c r="AI24" s="319">
        <v>0</v>
      </c>
      <c r="AJ24" s="319">
        <v>0</v>
      </c>
      <c r="AK24" s="319">
        <v>0</v>
      </c>
      <c r="AL24" s="202">
        <v>0</v>
      </c>
      <c r="AM24" s="202">
        <v>0</v>
      </c>
      <c r="AN24" s="202">
        <v>0</v>
      </c>
      <c r="AO24" s="202">
        <v>0</v>
      </c>
      <c r="AP24" s="319">
        <v>0</v>
      </c>
      <c r="AQ24" s="319">
        <v>0</v>
      </c>
      <c r="AR24" s="319">
        <v>0</v>
      </c>
      <c r="AS24" s="202">
        <v>0</v>
      </c>
      <c r="AT24" s="202">
        <v>0</v>
      </c>
      <c r="AU24" s="202">
        <v>0</v>
      </c>
      <c r="AV24" s="202">
        <v>0</v>
      </c>
      <c r="AW24" s="202">
        <v>0</v>
      </c>
      <c r="AX24" s="202">
        <v>0</v>
      </c>
      <c r="AY24" s="202">
        <v>0</v>
      </c>
      <c r="AZ24" s="202">
        <v>0</v>
      </c>
      <c r="BA24" s="202">
        <v>0</v>
      </c>
      <c r="BB24" s="202">
        <v>0</v>
      </c>
      <c r="BC24" s="202">
        <v>0</v>
      </c>
      <c r="BD24" s="202">
        <v>0</v>
      </c>
      <c r="BE24" s="202">
        <v>0</v>
      </c>
      <c r="BF24" s="202">
        <v>0</v>
      </c>
      <c r="BG24" s="319">
        <v>0</v>
      </c>
      <c r="BH24" s="319">
        <v>0</v>
      </c>
      <c r="BI24" s="319">
        <v>0</v>
      </c>
      <c r="BJ24" s="321">
        <v>0</v>
      </c>
      <c r="BK24" s="321">
        <v>0</v>
      </c>
    </row>
    <row r="25" spans="1:63" ht="20.100000000000001" customHeight="1" x14ac:dyDescent="0.2">
      <c r="A25" s="375" t="s">
        <v>86</v>
      </c>
      <c r="B25" s="341" t="s">
        <v>84</v>
      </c>
      <c r="C25" s="340" t="s">
        <v>85</v>
      </c>
      <c r="D25" s="202">
        <v>0.01</v>
      </c>
      <c r="E25" s="202">
        <v>0</v>
      </c>
      <c r="F25" s="320">
        <v>0</v>
      </c>
      <c r="G25" s="202">
        <v>0</v>
      </c>
      <c r="H25" s="202">
        <v>0</v>
      </c>
      <c r="I25" s="202">
        <v>0</v>
      </c>
      <c r="J25" s="202">
        <v>0</v>
      </c>
      <c r="K25" s="202">
        <v>0</v>
      </c>
      <c r="L25" s="202">
        <v>0</v>
      </c>
      <c r="M25" s="202">
        <v>0</v>
      </c>
      <c r="N25" s="202">
        <v>0</v>
      </c>
      <c r="O25" s="202">
        <v>0</v>
      </c>
      <c r="P25" s="202">
        <v>0</v>
      </c>
      <c r="Q25" s="202">
        <v>0</v>
      </c>
      <c r="R25" s="202">
        <v>0</v>
      </c>
      <c r="S25" s="202">
        <v>0</v>
      </c>
      <c r="T25" s="202">
        <v>0</v>
      </c>
      <c r="U25" s="202">
        <v>0</v>
      </c>
      <c r="V25" s="202">
        <v>0</v>
      </c>
      <c r="W25" s="202">
        <v>0</v>
      </c>
      <c r="X25" s="202">
        <v>0</v>
      </c>
      <c r="Y25" s="202">
        <v>0</v>
      </c>
      <c r="Z25" s="202">
        <v>0</v>
      </c>
      <c r="AA25" s="202">
        <v>0</v>
      </c>
      <c r="AB25" s="202">
        <v>0</v>
      </c>
      <c r="AC25" s="319">
        <v>0</v>
      </c>
      <c r="AD25" s="319">
        <v>0</v>
      </c>
      <c r="AE25" s="319">
        <v>0</v>
      </c>
      <c r="AF25" s="319">
        <v>0</v>
      </c>
      <c r="AG25" s="319">
        <v>0</v>
      </c>
      <c r="AH25" s="319">
        <v>0</v>
      </c>
      <c r="AI25" s="319">
        <v>0</v>
      </c>
      <c r="AJ25" s="319">
        <v>0</v>
      </c>
      <c r="AK25" s="319">
        <v>0</v>
      </c>
      <c r="AL25" s="202">
        <v>0</v>
      </c>
      <c r="AM25" s="202">
        <v>0</v>
      </c>
      <c r="AN25" s="202">
        <v>0</v>
      </c>
      <c r="AO25" s="202">
        <v>0</v>
      </c>
      <c r="AP25" s="319">
        <v>0</v>
      </c>
      <c r="AQ25" s="319">
        <v>0</v>
      </c>
      <c r="AR25" s="319">
        <v>0</v>
      </c>
      <c r="AS25" s="202">
        <v>0</v>
      </c>
      <c r="AT25" s="202">
        <v>0</v>
      </c>
      <c r="AU25" s="202">
        <v>0</v>
      </c>
      <c r="AV25" s="202">
        <v>0</v>
      </c>
      <c r="AW25" s="202">
        <v>0</v>
      </c>
      <c r="AX25" s="202">
        <v>0</v>
      </c>
      <c r="AY25" s="202">
        <v>0</v>
      </c>
      <c r="AZ25" s="202">
        <v>0</v>
      </c>
      <c r="BA25" s="202">
        <v>0</v>
      </c>
      <c r="BB25" s="202">
        <v>0</v>
      </c>
      <c r="BC25" s="202">
        <v>0</v>
      </c>
      <c r="BD25" s="202">
        <v>0</v>
      </c>
      <c r="BE25" s="202">
        <v>0</v>
      </c>
      <c r="BF25" s="202">
        <v>0</v>
      </c>
      <c r="BG25" s="319">
        <v>0</v>
      </c>
      <c r="BH25" s="319">
        <v>0</v>
      </c>
      <c r="BI25" s="319">
        <v>0</v>
      </c>
      <c r="BJ25" s="321">
        <v>0</v>
      </c>
      <c r="BK25" s="321">
        <v>0.01</v>
      </c>
    </row>
    <row r="26" spans="1:63" ht="20.100000000000001" customHeight="1" x14ac:dyDescent="0.2">
      <c r="A26" s="375" t="s">
        <v>89</v>
      </c>
      <c r="B26" s="341" t="s">
        <v>87</v>
      </c>
      <c r="C26" s="340" t="s">
        <v>88</v>
      </c>
      <c r="D26" s="202">
        <v>0</v>
      </c>
      <c r="E26" s="202">
        <v>0</v>
      </c>
      <c r="F26" s="320">
        <v>0</v>
      </c>
      <c r="G26" s="202">
        <v>0</v>
      </c>
      <c r="H26" s="202">
        <v>0</v>
      </c>
      <c r="I26" s="202">
        <v>0</v>
      </c>
      <c r="J26" s="202">
        <v>0</v>
      </c>
      <c r="K26" s="202">
        <v>0</v>
      </c>
      <c r="L26" s="202">
        <v>0</v>
      </c>
      <c r="M26" s="202">
        <v>0</v>
      </c>
      <c r="N26" s="202">
        <v>0</v>
      </c>
      <c r="O26" s="202">
        <v>0</v>
      </c>
      <c r="P26" s="202">
        <v>0</v>
      </c>
      <c r="Q26" s="202">
        <v>0</v>
      </c>
      <c r="R26" s="202">
        <v>0</v>
      </c>
      <c r="S26" s="202">
        <v>0</v>
      </c>
      <c r="T26" s="202">
        <v>0</v>
      </c>
      <c r="U26" s="202">
        <v>0</v>
      </c>
      <c r="V26" s="202">
        <v>0</v>
      </c>
      <c r="W26" s="202">
        <v>0</v>
      </c>
      <c r="X26" s="202">
        <v>0</v>
      </c>
      <c r="Y26" s="202">
        <v>0</v>
      </c>
      <c r="Z26" s="202">
        <v>0</v>
      </c>
      <c r="AA26" s="202">
        <v>0</v>
      </c>
      <c r="AB26" s="202">
        <v>0</v>
      </c>
      <c r="AC26" s="319">
        <v>0</v>
      </c>
      <c r="AD26" s="319">
        <v>0</v>
      </c>
      <c r="AE26" s="319">
        <v>0</v>
      </c>
      <c r="AF26" s="319">
        <v>0</v>
      </c>
      <c r="AG26" s="319">
        <v>0</v>
      </c>
      <c r="AH26" s="319">
        <v>0</v>
      </c>
      <c r="AI26" s="319">
        <v>0</v>
      </c>
      <c r="AJ26" s="319">
        <v>0</v>
      </c>
      <c r="AK26" s="319">
        <v>0</v>
      </c>
      <c r="AL26" s="202">
        <v>0</v>
      </c>
      <c r="AM26" s="202">
        <v>0</v>
      </c>
      <c r="AN26" s="202">
        <v>0</v>
      </c>
      <c r="AO26" s="202">
        <v>0</v>
      </c>
      <c r="AP26" s="319">
        <v>0</v>
      </c>
      <c r="AQ26" s="319">
        <v>0</v>
      </c>
      <c r="AR26" s="319">
        <v>0</v>
      </c>
      <c r="AS26" s="202">
        <v>0</v>
      </c>
      <c r="AT26" s="202">
        <v>0</v>
      </c>
      <c r="AU26" s="202">
        <v>0</v>
      </c>
      <c r="AV26" s="202">
        <v>0</v>
      </c>
      <c r="AW26" s="202">
        <v>0</v>
      </c>
      <c r="AX26" s="202">
        <v>0</v>
      </c>
      <c r="AY26" s="202">
        <v>0</v>
      </c>
      <c r="AZ26" s="202">
        <v>0</v>
      </c>
      <c r="BA26" s="202">
        <v>0</v>
      </c>
      <c r="BB26" s="202">
        <v>0</v>
      </c>
      <c r="BC26" s="202">
        <v>0</v>
      </c>
      <c r="BD26" s="202">
        <v>0</v>
      </c>
      <c r="BE26" s="202">
        <v>0</v>
      </c>
      <c r="BF26" s="202">
        <v>0</v>
      </c>
      <c r="BG26" s="319">
        <v>0</v>
      </c>
      <c r="BH26" s="319">
        <v>0</v>
      </c>
      <c r="BI26" s="319">
        <v>0</v>
      </c>
      <c r="BJ26" s="321">
        <v>0</v>
      </c>
      <c r="BK26" s="321">
        <v>0</v>
      </c>
    </row>
    <row r="27" spans="1:63" ht="20.100000000000001" customHeight="1" x14ac:dyDescent="0.2">
      <c r="A27" s="375" t="s">
        <v>94</v>
      </c>
      <c r="B27" s="341" t="s">
        <v>90</v>
      </c>
      <c r="C27" s="340" t="s">
        <v>91</v>
      </c>
      <c r="D27" s="202">
        <v>0</v>
      </c>
      <c r="E27" s="202">
        <v>0</v>
      </c>
      <c r="F27" s="320">
        <v>0</v>
      </c>
      <c r="G27" s="202">
        <v>0</v>
      </c>
      <c r="H27" s="202">
        <v>0</v>
      </c>
      <c r="I27" s="202">
        <v>0</v>
      </c>
      <c r="J27" s="202">
        <v>0</v>
      </c>
      <c r="K27" s="202">
        <v>0</v>
      </c>
      <c r="L27" s="202">
        <v>0</v>
      </c>
      <c r="M27" s="202">
        <v>0</v>
      </c>
      <c r="N27" s="202">
        <v>0</v>
      </c>
      <c r="O27" s="202">
        <v>0</v>
      </c>
      <c r="P27" s="202">
        <v>0</v>
      </c>
      <c r="Q27" s="202">
        <v>0</v>
      </c>
      <c r="R27" s="202">
        <v>0</v>
      </c>
      <c r="S27" s="202">
        <v>0</v>
      </c>
      <c r="T27" s="202">
        <v>0</v>
      </c>
      <c r="U27" s="202">
        <v>0</v>
      </c>
      <c r="V27" s="202">
        <v>0</v>
      </c>
      <c r="W27" s="202">
        <v>0</v>
      </c>
      <c r="X27" s="202">
        <v>0</v>
      </c>
      <c r="Y27" s="202">
        <v>0</v>
      </c>
      <c r="Z27" s="202">
        <v>0</v>
      </c>
      <c r="AA27" s="202">
        <v>0</v>
      </c>
      <c r="AB27" s="202">
        <v>0</v>
      </c>
      <c r="AC27" s="319">
        <v>0</v>
      </c>
      <c r="AD27" s="319">
        <v>0</v>
      </c>
      <c r="AE27" s="319">
        <v>0</v>
      </c>
      <c r="AF27" s="319">
        <v>0</v>
      </c>
      <c r="AG27" s="319">
        <v>0</v>
      </c>
      <c r="AH27" s="319">
        <v>0</v>
      </c>
      <c r="AI27" s="319">
        <v>0</v>
      </c>
      <c r="AJ27" s="319">
        <v>0</v>
      </c>
      <c r="AK27" s="319">
        <v>0</v>
      </c>
      <c r="AL27" s="202">
        <v>0</v>
      </c>
      <c r="AM27" s="202">
        <v>0</v>
      </c>
      <c r="AN27" s="202">
        <v>0</v>
      </c>
      <c r="AO27" s="202">
        <v>0</v>
      </c>
      <c r="AP27" s="319">
        <v>0</v>
      </c>
      <c r="AQ27" s="319">
        <v>0</v>
      </c>
      <c r="AR27" s="319">
        <v>0</v>
      </c>
      <c r="AS27" s="202">
        <v>0</v>
      </c>
      <c r="AT27" s="202">
        <v>0</v>
      </c>
      <c r="AU27" s="202">
        <v>0</v>
      </c>
      <c r="AV27" s="202">
        <v>0</v>
      </c>
      <c r="AW27" s="202">
        <v>0</v>
      </c>
      <c r="AX27" s="202">
        <v>0</v>
      </c>
      <c r="AY27" s="202">
        <v>0</v>
      </c>
      <c r="AZ27" s="202">
        <v>0</v>
      </c>
      <c r="BA27" s="202">
        <v>0</v>
      </c>
      <c r="BB27" s="202">
        <v>0</v>
      </c>
      <c r="BC27" s="202">
        <v>0</v>
      </c>
      <c r="BD27" s="202">
        <v>0</v>
      </c>
      <c r="BE27" s="202">
        <v>0</v>
      </c>
      <c r="BF27" s="202">
        <v>0</v>
      </c>
      <c r="BG27" s="319">
        <v>0</v>
      </c>
      <c r="BH27" s="319">
        <v>0</v>
      </c>
      <c r="BI27" s="319">
        <v>0</v>
      </c>
      <c r="BJ27" s="321">
        <v>0</v>
      </c>
      <c r="BK27" s="321">
        <v>0</v>
      </c>
    </row>
    <row r="28" spans="1:63" ht="20.100000000000001" customHeight="1" x14ac:dyDescent="0.2">
      <c r="A28" s="377" t="s">
        <v>74</v>
      </c>
      <c r="B28" s="341" t="s">
        <v>92</v>
      </c>
      <c r="C28" s="340" t="s">
        <v>93</v>
      </c>
      <c r="D28" s="202">
        <v>0</v>
      </c>
      <c r="E28" s="202">
        <v>0</v>
      </c>
      <c r="F28" s="320">
        <v>0</v>
      </c>
      <c r="G28" s="202">
        <v>0</v>
      </c>
      <c r="H28" s="202">
        <v>0</v>
      </c>
      <c r="I28" s="202">
        <v>0</v>
      </c>
      <c r="J28" s="202">
        <v>0</v>
      </c>
      <c r="K28" s="202">
        <v>0</v>
      </c>
      <c r="L28" s="202">
        <v>0</v>
      </c>
      <c r="M28" s="202">
        <v>0</v>
      </c>
      <c r="N28" s="202">
        <v>0</v>
      </c>
      <c r="O28" s="202">
        <v>0</v>
      </c>
      <c r="P28" s="202">
        <v>0</v>
      </c>
      <c r="Q28" s="202">
        <v>0</v>
      </c>
      <c r="R28" s="202">
        <v>0</v>
      </c>
      <c r="S28" s="202">
        <v>0</v>
      </c>
      <c r="T28" s="202">
        <v>0</v>
      </c>
      <c r="U28" s="202">
        <v>0</v>
      </c>
      <c r="V28" s="202">
        <v>0</v>
      </c>
      <c r="W28" s="202">
        <v>0</v>
      </c>
      <c r="X28" s="202">
        <v>0</v>
      </c>
      <c r="Y28" s="202">
        <v>0</v>
      </c>
      <c r="Z28" s="202">
        <v>0</v>
      </c>
      <c r="AA28" s="202">
        <v>0</v>
      </c>
      <c r="AB28" s="202">
        <v>0</v>
      </c>
      <c r="AC28" s="319">
        <v>0</v>
      </c>
      <c r="AD28" s="319">
        <v>0</v>
      </c>
      <c r="AE28" s="319">
        <v>0</v>
      </c>
      <c r="AF28" s="319">
        <v>0</v>
      </c>
      <c r="AG28" s="319">
        <v>0</v>
      </c>
      <c r="AH28" s="319">
        <v>0</v>
      </c>
      <c r="AI28" s="319">
        <v>0</v>
      </c>
      <c r="AJ28" s="319">
        <v>0</v>
      </c>
      <c r="AK28" s="319">
        <v>0</v>
      </c>
      <c r="AL28" s="202">
        <v>0</v>
      </c>
      <c r="AM28" s="202">
        <v>0</v>
      </c>
      <c r="AN28" s="202">
        <v>0</v>
      </c>
      <c r="AO28" s="202">
        <v>0</v>
      </c>
      <c r="AP28" s="319">
        <v>0</v>
      </c>
      <c r="AQ28" s="319">
        <v>0</v>
      </c>
      <c r="AR28" s="319">
        <v>0</v>
      </c>
      <c r="AS28" s="202">
        <v>0</v>
      </c>
      <c r="AT28" s="202">
        <v>0</v>
      </c>
      <c r="AU28" s="202">
        <v>0</v>
      </c>
      <c r="AV28" s="202">
        <v>0</v>
      </c>
      <c r="AW28" s="202">
        <v>0</v>
      </c>
      <c r="AX28" s="202">
        <v>0</v>
      </c>
      <c r="AY28" s="202">
        <v>0</v>
      </c>
      <c r="AZ28" s="202">
        <v>0</v>
      </c>
      <c r="BA28" s="202">
        <v>0</v>
      </c>
      <c r="BB28" s="202">
        <v>0</v>
      </c>
      <c r="BC28" s="202">
        <v>0</v>
      </c>
      <c r="BD28" s="202">
        <v>0</v>
      </c>
      <c r="BE28" s="202">
        <v>0</v>
      </c>
      <c r="BF28" s="202">
        <v>0</v>
      </c>
      <c r="BG28" s="319">
        <v>0</v>
      </c>
      <c r="BH28" s="319">
        <v>0</v>
      </c>
      <c r="BI28" s="319">
        <v>0</v>
      </c>
      <c r="BJ28" s="321">
        <v>0</v>
      </c>
      <c r="BK28" s="321">
        <v>0</v>
      </c>
    </row>
    <row r="29" spans="1:63" ht="34.5" customHeight="1" x14ac:dyDescent="0.2">
      <c r="A29" s="375" t="s">
        <v>132</v>
      </c>
      <c r="B29" s="341" t="s">
        <v>1278</v>
      </c>
      <c r="C29" s="340" t="s">
        <v>96</v>
      </c>
      <c r="D29" s="202">
        <v>77.040000000000006</v>
      </c>
      <c r="E29" s="202">
        <v>0.03</v>
      </c>
      <c r="F29" s="202">
        <v>0.03</v>
      </c>
      <c r="G29" s="202">
        <v>0</v>
      </c>
      <c r="H29" s="202">
        <v>0</v>
      </c>
      <c r="I29" s="202">
        <v>0</v>
      </c>
      <c r="J29" s="202">
        <v>0</v>
      </c>
      <c r="K29" s="202">
        <v>0.03</v>
      </c>
      <c r="L29" s="202">
        <v>0</v>
      </c>
      <c r="M29" s="202">
        <v>0</v>
      </c>
      <c r="N29" s="202">
        <v>0</v>
      </c>
      <c r="O29" s="202">
        <v>0</v>
      </c>
      <c r="P29" s="202">
        <v>0</v>
      </c>
      <c r="Q29" s="202">
        <v>0</v>
      </c>
      <c r="R29" s="202">
        <v>0</v>
      </c>
      <c r="S29" s="202">
        <v>0</v>
      </c>
      <c r="T29" s="202">
        <v>0</v>
      </c>
      <c r="U29" s="202">
        <v>0</v>
      </c>
      <c r="V29" s="202">
        <v>0</v>
      </c>
      <c r="W29" s="202">
        <v>0</v>
      </c>
      <c r="X29" s="202">
        <v>0</v>
      </c>
      <c r="Y29" s="202">
        <v>0</v>
      </c>
      <c r="Z29" s="202">
        <v>0</v>
      </c>
      <c r="AA29" s="202">
        <v>0</v>
      </c>
      <c r="AB29" s="202">
        <v>0</v>
      </c>
      <c r="AC29" s="202">
        <v>0</v>
      </c>
      <c r="AD29" s="202">
        <v>0</v>
      </c>
      <c r="AE29" s="202">
        <v>0</v>
      </c>
      <c r="AF29" s="202">
        <v>0</v>
      </c>
      <c r="AG29" s="202">
        <v>0</v>
      </c>
      <c r="AH29" s="202">
        <v>0</v>
      </c>
      <c r="AI29" s="202">
        <v>0</v>
      </c>
      <c r="AJ29" s="202">
        <v>0</v>
      </c>
      <c r="AK29" s="202">
        <v>0</v>
      </c>
      <c r="AL29" s="202">
        <v>0</v>
      </c>
      <c r="AM29" s="202">
        <v>0</v>
      </c>
      <c r="AN29" s="202">
        <v>0</v>
      </c>
      <c r="AO29" s="202">
        <v>0</v>
      </c>
      <c r="AP29" s="202">
        <v>0</v>
      </c>
      <c r="AQ29" s="202">
        <v>0</v>
      </c>
      <c r="AR29" s="202">
        <v>0</v>
      </c>
      <c r="AS29" s="202">
        <v>0</v>
      </c>
      <c r="AT29" s="202">
        <v>0</v>
      </c>
      <c r="AU29" s="202">
        <v>0</v>
      </c>
      <c r="AV29" s="202">
        <v>0</v>
      </c>
      <c r="AW29" s="202">
        <v>0</v>
      </c>
      <c r="AX29" s="202">
        <v>0</v>
      </c>
      <c r="AY29" s="202">
        <v>0</v>
      </c>
      <c r="AZ29" s="202">
        <v>0</v>
      </c>
      <c r="BA29" s="202">
        <v>0</v>
      </c>
      <c r="BB29" s="202">
        <v>0</v>
      </c>
      <c r="BC29" s="202">
        <v>0</v>
      </c>
      <c r="BD29" s="202">
        <v>0</v>
      </c>
      <c r="BE29" s="202">
        <v>0</v>
      </c>
      <c r="BF29" s="202">
        <v>0</v>
      </c>
      <c r="BG29" s="202">
        <v>0</v>
      </c>
      <c r="BH29" s="202">
        <v>0</v>
      </c>
      <c r="BI29" s="202">
        <v>0</v>
      </c>
      <c r="BJ29" s="202">
        <v>-0.18</v>
      </c>
      <c r="BK29" s="202">
        <v>76.86</v>
      </c>
    </row>
    <row r="30" spans="1:63" ht="20.100000000000001" customHeight="1" x14ac:dyDescent="0.2">
      <c r="A30" s="378"/>
      <c r="B30" s="352" t="s">
        <v>98</v>
      </c>
      <c r="C30" s="353" t="s">
        <v>99</v>
      </c>
      <c r="D30" s="202">
        <v>39.19</v>
      </c>
      <c r="E30" s="319">
        <v>0</v>
      </c>
      <c r="F30" s="320">
        <v>0</v>
      </c>
      <c r="G30" s="319">
        <v>0</v>
      </c>
      <c r="H30" s="319">
        <v>0</v>
      </c>
      <c r="I30" s="319">
        <v>0</v>
      </c>
      <c r="J30" s="319">
        <v>0</v>
      </c>
      <c r="K30" s="319">
        <v>0</v>
      </c>
      <c r="L30" s="319">
        <v>0</v>
      </c>
      <c r="M30" s="319">
        <v>0</v>
      </c>
      <c r="N30" s="319">
        <v>0</v>
      </c>
      <c r="O30" s="319">
        <v>0</v>
      </c>
      <c r="P30" s="319">
        <v>0</v>
      </c>
      <c r="Q30" s="319">
        <v>0</v>
      </c>
      <c r="R30" s="202">
        <v>0</v>
      </c>
      <c r="S30" s="319">
        <v>0</v>
      </c>
      <c r="T30" s="319">
        <v>0</v>
      </c>
      <c r="U30" s="319">
        <v>0</v>
      </c>
      <c r="V30" s="319">
        <v>0</v>
      </c>
      <c r="W30" s="319">
        <v>0</v>
      </c>
      <c r="X30" s="319">
        <v>0</v>
      </c>
      <c r="Y30" s="319">
        <v>0</v>
      </c>
      <c r="Z30" s="319">
        <v>0</v>
      </c>
      <c r="AA30" s="319">
        <v>0</v>
      </c>
      <c r="AB30" s="202">
        <v>0</v>
      </c>
      <c r="AC30" s="319">
        <v>0</v>
      </c>
      <c r="AD30" s="319">
        <v>0</v>
      </c>
      <c r="AE30" s="319">
        <v>0</v>
      </c>
      <c r="AF30" s="319">
        <v>0</v>
      </c>
      <c r="AG30" s="319">
        <v>0</v>
      </c>
      <c r="AH30" s="319">
        <v>0</v>
      </c>
      <c r="AI30" s="319">
        <v>0</v>
      </c>
      <c r="AJ30" s="319">
        <v>0</v>
      </c>
      <c r="AK30" s="319">
        <v>0</v>
      </c>
      <c r="AL30" s="319">
        <v>0</v>
      </c>
      <c r="AM30" s="319">
        <v>0</v>
      </c>
      <c r="AN30" s="319">
        <v>0</v>
      </c>
      <c r="AO30" s="319">
        <v>0</v>
      </c>
      <c r="AP30" s="319">
        <v>0</v>
      </c>
      <c r="AQ30" s="319">
        <v>0</v>
      </c>
      <c r="AR30" s="319">
        <v>0</v>
      </c>
      <c r="AS30" s="319">
        <v>0</v>
      </c>
      <c r="AT30" s="319">
        <v>0</v>
      </c>
      <c r="AU30" s="319">
        <v>0</v>
      </c>
      <c r="AV30" s="319">
        <v>0</v>
      </c>
      <c r="AW30" s="319">
        <v>0</v>
      </c>
      <c r="AX30" s="319">
        <v>0</v>
      </c>
      <c r="AY30" s="319">
        <v>0</v>
      </c>
      <c r="AZ30" s="319">
        <v>0</v>
      </c>
      <c r="BA30" s="319">
        <v>0</v>
      </c>
      <c r="BB30" s="319">
        <v>0</v>
      </c>
      <c r="BC30" s="319">
        <v>0</v>
      </c>
      <c r="BD30" s="319">
        <v>0</v>
      </c>
      <c r="BE30" s="319">
        <v>0</v>
      </c>
      <c r="BF30" s="319">
        <v>0</v>
      </c>
      <c r="BG30" s="319">
        <v>0</v>
      </c>
      <c r="BH30" s="319">
        <v>0</v>
      </c>
      <c r="BI30" s="319">
        <v>0</v>
      </c>
      <c r="BJ30" s="354">
        <v>-0.21</v>
      </c>
      <c r="BK30" s="354">
        <v>38.979999999999997</v>
      </c>
    </row>
    <row r="31" spans="1:63" ht="20.100000000000001" customHeight="1" x14ac:dyDescent="0.2">
      <c r="A31" s="378"/>
      <c r="B31" s="352" t="s">
        <v>100</v>
      </c>
      <c r="C31" s="353" t="s">
        <v>101</v>
      </c>
      <c r="D31" s="202">
        <v>10.17</v>
      </c>
      <c r="E31" s="319">
        <v>0.03</v>
      </c>
      <c r="F31" s="320">
        <v>0.03</v>
      </c>
      <c r="G31" s="319">
        <v>0</v>
      </c>
      <c r="H31" s="319">
        <v>0</v>
      </c>
      <c r="I31" s="319">
        <v>0</v>
      </c>
      <c r="J31" s="319">
        <v>0</v>
      </c>
      <c r="K31" s="319">
        <v>0.03</v>
      </c>
      <c r="L31" s="319">
        <v>0</v>
      </c>
      <c r="M31" s="319">
        <v>0</v>
      </c>
      <c r="N31" s="319">
        <v>0</v>
      </c>
      <c r="O31" s="319">
        <v>0</v>
      </c>
      <c r="P31" s="319">
        <v>0</v>
      </c>
      <c r="Q31" s="319">
        <v>0</v>
      </c>
      <c r="R31" s="202">
        <v>0</v>
      </c>
      <c r="S31" s="319">
        <v>0</v>
      </c>
      <c r="T31" s="319">
        <v>0</v>
      </c>
      <c r="U31" s="319">
        <v>0</v>
      </c>
      <c r="V31" s="319">
        <v>0</v>
      </c>
      <c r="W31" s="319">
        <v>0</v>
      </c>
      <c r="X31" s="319">
        <v>0</v>
      </c>
      <c r="Y31" s="319">
        <v>0</v>
      </c>
      <c r="Z31" s="319">
        <v>0</v>
      </c>
      <c r="AA31" s="319">
        <v>0</v>
      </c>
      <c r="AB31" s="202">
        <v>0</v>
      </c>
      <c r="AC31" s="319">
        <v>0</v>
      </c>
      <c r="AD31" s="319">
        <v>0</v>
      </c>
      <c r="AE31" s="319">
        <v>0</v>
      </c>
      <c r="AF31" s="319">
        <v>0</v>
      </c>
      <c r="AG31" s="319">
        <v>0</v>
      </c>
      <c r="AH31" s="319">
        <v>0</v>
      </c>
      <c r="AI31" s="319">
        <v>0</v>
      </c>
      <c r="AJ31" s="319">
        <v>0</v>
      </c>
      <c r="AK31" s="319">
        <v>0</v>
      </c>
      <c r="AL31" s="319">
        <v>0</v>
      </c>
      <c r="AM31" s="319">
        <v>0</v>
      </c>
      <c r="AN31" s="319">
        <v>0</v>
      </c>
      <c r="AO31" s="319">
        <v>0</v>
      </c>
      <c r="AP31" s="319">
        <v>0</v>
      </c>
      <c r="AQ31" s="319">
        <v>0</v>
      </c>
      <c r="AR31" s="319">
        <v>0</v>
      </c>
      <c r="AS31" s="319">
        <v>0</v>
      </c>
      <c r="AT31" s="319">
        <v>0</v>
      </c>
      <c r="AU31" s="319">
        <v>0</v>
      </c>
      <c r="AV31" s="319">
        <v>0</v>
      </c>
      <c r="AW31" s="319">
        <v>0</v>
      </c>
      <c r="AX31" s="319">
        <v>0</v>
      </c>
      <c r="AY31" s="319">
        <v>0</v>
      </c>
      <c r="AZ31" s="319">
        <v>0</v>
      </c>
      <c r="BA31" s="319">
        <v>0</v>
      </c>
      <c r="BB31" s="319">
        <v>0</v>
      </c>
      <c r="BC31" s="319">
        <v>0</v>
      </c>
      <c r="BD31" s="319">
        <v>0</v>
      </c>
      <c r="BE31" s="319">
        <v>0</v>
      </c>
      <c r="BF31" s="319">
        <v>0</v>
      </c>
      <c r="BG31" s="319">
        <v>0</v>
      </c>
      <c r="BH31" s="319">
        <v>0</v>
      </c>
      <c r="BI31" s="319">
        <v>0</v>
      </c>
      <c r="BJ31" s="354">
        <v>0.03</v>
      </c>
      <c r="BK31" s="354">
        <v>10.199999999999999</v>
      </c>
    </row>
    <row r="32" spans="1:63" ht="20.100000000000001" customHeight="1" x14ac:dyDescent="0.2">
      <c r="A32" s="378"/>
      <c r="B32" s="352" t="s">
        <v>663</v>
      </c>
      <c r="C32" s="353" t="s">
        <v>103</v>
      </c>
      <c r="D32" s="202">
        <v>0</v>
      </c>
      <c r="E32" s="319">
        <v>0</v>
      </c>
      <c r="F32" s="320">
        <v>0</v>
      </c>
      <c r="G32" s="319">
        <v>0</v>
      </c>
      <c r="H32" s="319">
        <v>0</v>
      </c>
      <c r="I32" s="319">
        <v>0</v>
      </c>
      <c r="J32" s="319">
        <v>0</v>
      </c>
      <c r="K32" s="319">
        <v>0</v>
      </c>
      <c r="L32" s="319">
        <v>0</v>
      </c>
      <c r="M32" s="319">
        <v>0</v>
      </c>
      <c r="N32" s="319">
        <v>0</v>
      </c>
      <c r="O32" s="319">
        <v>0</v>
      </c>
      <c r="P32" s="319">
        <v>0</v>
      </c>
      <c r="Q32" s="319">
        <v>0</v>
      </c>
      <c r="R32" s="202">
        <v>0</v>
      </c>
      <c r="S32" s="319">
        <v>0</v>
      </c>
      <c r="T32" s="319">
        <v>0</v>
      </c>
      <c r="U32" s="319">
        <v>0</v>
      </c>
      <c r="V32" s="319">
        <v>0</v>
      </c>
      <c r="W32" s="319">
        <v>0</v>
      </c>
      <c r="X32" s="319">
        <v>0</v>
      </c>
      <c r="Y32" s="319">
        <v>0</v>
      </c>
      <c r="Z32" s="319">
        <v>0</v>
      </c>
      <c r="AA32" s="319">
        <v>0</v>
      </c>
      <c r="AB32" s="202">
        <v>0</v>
      </c>
      <c r="AC32" s="319">
        <v>0</v>
      </c>
      <c r="AD32" s="319">
        <v>0</v>
      </c>
      <c r="AE32" s="319">
        <v>0</v>
      </c>
      <c r="AF32" s="319">
        <v>0</v>
      </c>
      <c r="AG32" s="319">
        <v>0</v>
      </c>
      <c r="AH32" s="319">
        <v>0</v>
      </c>
      <c r="AI32" s="319">
        <v>0</v>
      </c>
      <c r="AJ32" s="319">
        <v>0</v>
      </c>
      <c r="AK32" s="319">
        <v>0</v>
      </c>
      <c r="AL32" s="319">
        <v>0</v>
      </c>
      <c r="AM32" s="319">
        <v>0</v>
      </c>
      <c r="AN32" s="319">
        <v>0</v>
      </c>
      <c r="AO32" s="319">
        <v>0</v>
      </c>
      <c r="AP32" s="319">
        <v>0</v>
      </c>
      <c r="AQ32" s="319">
        <v>0</v>
      </c>
      <c r="AR32" s="319">
        <v>0</v>
      </c>
      <c r="AS32" s="319">
        <v>0</v>
      </c>
      <c r="AT32" s="319">
        <v>0</v>
      </c>
      <c r="AU32" s="319">
        <v>0</v>
      </c>
      <c r="AV32" s="319">
        <v>0</v>
      </c>
      <c r="AW32" s="319">
        <v>0</v>
      </c>
      <c r="AX32" s="319">
        <v>0</v>
      </c>
      <c r="AY32" s="319">
        <v>0</v>
      </c>
      <c r="AZ32" s="319">
        <v>0</v>
      </c>
      <c r="BA32" s="319">
        <v>0</v>
      </c>
      <c r="BB32" s="319">
        <v>0</v>
      </c>
      <c r="BC32" s="319">
        <v>0</v>
      </c>
      <c r="BD32" s="319">
        <v>0</v>
      </c>
      <c r="BE32" s="319">
        <v>0</v>
      </c>
      <c r="BF32" s="319">
        <v>0</v>
      </c>
      <c r="BG32" s="319">
        <v>0</v>
      </c>
      <c r="BH32" s="319">
        <v>0</v>
      </c>
      <c r="BI32" s="319">
        <v>0</v>
      </c>
      <c r="BJ32" s="354">
        <v>0</v>
      </c>
      <c r="BK32" s="354">
        <v>0</v>
      </c>
    </row>
    <row r="33" spans="1:63" ht="20.100000000000001" customHeight="1" x14ac:dyDescent="0.2">
      <c r="A33" s="378"/>
      <c r="B33" s="352" t="s">
        <v>1279</v>
      </c>
      <c r="C33" s="353" t="s">
        <v>105</v>
      </c>
      <c r="D33" s="202">
        <v>0.04</v>
      </c>
      <c r="E33" s="319">
        <v>0</v>
      </c>
      <c r="F33" s="320">
        <v>0</v>
      </c>
      <c r="G33" s="319">
        <v>0</v>
      </c>
      <c r="H33" s="319">
        <v>0</v>
      </c>
      <c r="I33" s="319">
        <v>0</v>
      </c>
      <c r="J33" s="319">
        <v>0</v>
      </c>
      <c r="K33" s="319">
        <v>0</v>
      </c>
      <c r="L33" s="319">
        <v>0</v>
      </c>
      <c r="M33" s="319">
        <v>0</v>
      </c>
      <c r="N33" s="319">
        <v>0</v>
      </c>
      <c r="O33" s="319">
        <v>0</v>
      </c>
      <c r="P33" s="319">
        <v>0</v>
      </c>
      <c r="Q33" s="319">
        <v>0</v>
      </c>
      <c r="R33" s="202">
        <v>0</v>
      </c>
      <c r="S33" s="319">
        <v>0</v>
      </c>
      <c r="T33" s="319">
        <v>0</v>
      </c>
      <c r="U33" s="319">
        <v>0</v>
      </c>
      <c r="V33" s="319">
        <v>0</v>
      </c>
      <c r="W33" s="319">
        <v>0</v>
      </c>
      <c r="X33" s="319">
        <v>0</v>
      </c>
      <c r="Y33" s="319">
        <v>0</v>
      </c>
      <c r="Z33" s="319">
        <v>0</v>
      </c>
      <c r="AA33" s="319">
        <v>0</v>
      </c>
      <c r="AB33" s="202">
        <v>0</v>
      </c>
      <c r="AC33" s="319">
        <v>0</v>
      </c>
      <c r="AD33" s="319">
        <v>0</v>
      </c>
      <c r="AE33" s="319">
        <v>0</v>
      </c>
      <c r="AF33" s="319">
        <v>0</v>
      </c>
      <c r="AG33" s="319">
        <v>0</v>
      </c>
      <c r="AH33" s="319">
        <v>0</v>
      </c>
      <c r="AI33" s="319">
        <v>0</v>
      </c>
      <c r="AJ33" s="319">
        <v>0</v>
      </c>
      <c r="AK33" s="319">
        <v>0</v>
      </c>
      <c r="AL33" s="319">
        <v>0</v>
      </c>
      <c r="AM33" s="319">
        <v>0</v>
      </c>
      <c r="AN33" s="319">
        <v>0</v>
      </c>
      <c r="AO33" s="319">
        <v>0</v>
      </c>
      <c r="AP33" s="319">
        <v>0</v>
      </c>
      <c r="AQ33" s="319">
        <v>0</v>
      </c>
      <c r="AR33" s="319">
        <v>0</v>
      </c>
      <c r="AS33" s="319">
        <v>0</v>
      </c>
      <c r="AT33" s="319">
        <v>0</v>
      </c>
      <c r="AU33" s="319">
        <v>0</v>
      </c>
      <c r="AV33" s="319">
        <v>0</v>
      </c>
      <c r="AW33" s="319">
        <v>0</v>
      </c>
      <c r="AX33" s="319">
        <v>0</v>
      </c>
      <c r="AY33" s="319">
        <v>0</v>
      </c>
      <c r="AZ33" s="319">
        <v>0</v>
      </c>
      <c r="BA33" s="319">
        <v>0</v>
      </c>
      <c r="BB33" s="319">
        <v>0</v>
      </c>
      <c r="BC33" s="319">
        <v>0</v>
      </c>
      <c r="BD33" s="319">
        <v>0</v>
      </c>
      <c r="BE33" s="319">
        <v>0</v>
      </c>
      <c r="BF33" s="319">
        <v>0</v>
      </c>
      <c r="BG33" s="319">
        <v>0</v>
      </c>
      <c r="BH33" s="319">
        <v>0</v>
      </c>
      <c r="BI33" s="319">
        <v>0</v>
      </c>
      <c r="BJ33" s="354">
        <v>0</v>
      </c>
      <c r="BK33" s="354">
        <v>0.04</v>
      </c>
    </row>
    <row r="34" spans="1:63" ht="20.100000000000001" customHeight="1" x14ac:dyDescent="0.2">
      <c r="A34" s="378"/>
      <c r="B34" s="352" t="s">
        <v>1280</v>
      </c>
      <c r="C34" s="353" t="s">
        <v>107</v>
      </c>
      <c r="D34" s="202">
        <v>6.33</v>
      </c>
      <c r="E34" s="319">
        <v>0</v>
      </c>
      <c r="F34" s="320">
        <v>0</v>
      </c>
      <c r="G34" s="319">
        <v>0</v>
      </c>
      <c r="H34" s="319">
        <v>0</v>
      </c>
      <c r="I34" s="319">
        <v>0</v>
      </c>
      <c r="J34" s="319">
        <v>0</v>
      </c>
      <c r="K34" s="319">
        <v>0</v>
      </c>
      <c r="L34" s="319">
        <v>0</v>
      </c>
      <c r="M34" s="319">
        <v>0</v>
      </c>
      <c r="N34" s="319">
        <v>0</v>
      </c>
      <c r="O34" s="319">
        <v>0</v>
      </c>
      <c r="P34" s="319">
        <v>0</v>
      </c>
      <c r="Q34" s="319">
        <v>0</v>
      </c>
      <c r="R34" s="202">
        <v>0</v>
      </c>
      <c r="S34" s="319">
        <v>0</v>
      </c>
      <c r="T34" s="319">
        <v>0</v>
      </c>
      <c r="U34" s="319">
        <v>0</v>
      </c>
      <c r="V34" s="319">
        <v>0</v>
      </c>
      <c r="W34" s="319">
        <v>0</v>
      </c>
      <c r="X34" s="319">
        <v>0</v>
      </c>
      <c r="Y34" s="319">
        <v>0</v>
      </c>
      <c r="Z34" s="319">
        <v>0</v>
      </c>
      <c r="AA34" s="319">
        <v>0</v>
      </c>
      <c r="AB34" s="202">
        <v>0</v>
      </c>
      <c r="AC34" s="319">
        <v>0</v>
      </c>
      <c r="AD34" s="319">
        <v>0</v>
      </c>
      <c r="AE34" s="319">
        <v>0</v>
      </c>
      <c r="AF34" s="319">
        <v>0</v>
      </c>
      <c r="AG34" s="319">
        <v>0</v>
      </c>
      <c r="AH34" s="319">
        <v>0</v>
      </c>
      <c r="AI34" s="319">
        <v>0</v>
      </c>
      <c r="AJ34" s="319">
        <v>0</v>
      </c>
      <c r="AK34" s="319">
        <v>0</v>
      </c>
      <c r="AL34" s="319">
        <v>0</v>
      </c>
      <c r="AM34" s="319">
        <v>0</v>
      </c>
      <c r="AN34" s="319">
        <v>0</v>
      </c>
      <c r="AO34" s="319">
        <v>0</v>
      </c>
      <c r="AP34" s="319">
        <v>0</v>
      </c>
      <c r="AQ34" s="319">
        <v>0</v>
      </c>
      <c r="AR34" s="319">
        <v>0</v>
      </c>
      <c r="AS34" s="319">
        <v>0</v>
      </c>
      <c r="AT34" s="319">
        <v>0</v>
      </c>
      <c r="AU34" s="319">
        <v>0</v>
      </c>
      <c r="AV34" s="319">
        <v>0</v>
      </c>
      <c r="AW34" s="319">
        <v>0</v>
      </c>
      <c r="AX34" s="319">
        <v>0</v>
      </c>
      <c r="AY34" s="319">
        <v>0</v>
      </c>
      <c r="AZ34" s="319">
        <v>0</v>
      </c>
      <c r="BA34" s="319">
        <v>0</v>
      </c>
      <c r="BB34" s="319">
        <v>0</v>
      </c>
      <c r="BC34" s="319">
        <v>0</v>
      </c>
      <c r="BD34" s="319">
        <v>0</v>
      </c>
      <c r="BE34" s="319">
        <v>0</v>
      </c>
      <c r="BF34" s="319">
        <v>0</v>
      </c>
      <c r="BG34" s="319">
        <v>0</v>
      </c>
      <c r="BH34" s="319">
        <v>0</v>
      </c>
      <c r="BI34" s="319">
        <v>0</v>
      </c>
      <c r="BJ34" s="354">
        <v>0</v>
      </c>
      <c r="BK34" s="354">
        <v>6.33</v>
      </c>
    </row>
    <row r="35" spans="1:63" ht="20.100000000000001" customHeight="1" x14ac:dyDescent="0.2">
      <c r="A35" s="378"/>
      <c r="B35" s="352" t="s">
        <v>1281</v>
      </c>
      <c r="C35" s="353" t="s">
        <v>109</v>
      </c>
      <c r="D35" s="202">
        <v>0</v>
      </c>
      <c r="E35" s="319">
        <v>0</v>
      </c>
      <c r="F35" s="320">
        <v>0</v>
      </c>
      <c r="G35" s="319">
        <v>0</v>
      </c>
      <c r="H35" s="319">
        <v>0</v>
      </c>
      <c r="I35" s="319">
        <v>0</v>
      </c>
      <c r="J35" s="319">
        <v>0</v>
      </c>
      <c r="K35" s="319">
        <v>0</v>
      </c>
      <c r="L35" s="319">
        <v>0</v>
      </c>
      <c r="M35" s="319">
        <v>0</v>
      </c>
      <c r="N35" s="319">
        <v>0</v>
      </c>
      <c r="O35" s="319">
        <v>0</v>
      </c>
      <c r="P35" s="319">
        <v>0</v>
      </c>
      <c r="Q35" s="319">
        <v>0</v>
      </c>
      <c r="R35" s="202">
        <v>0</v>
      </c>
      <c r="S35" s="319">
        <v>0</v>
      </c>
      <c r="T35" s="319">
        <v>0</v>
      </c>
      <c r="U35" s="319">
        <v>0</v>
      </c>
      <c r="V35" s="319">
        <v>0</v>
      </c>
      <c r="W35" s="319">
        <v>0</v>
      </c>
      <c r="X35" s="319">
        <v>0</v>
      </c>
      <c r="Y35" s="319">
        <v>0</v>
      </c>
      <c r="Z35" s="319">
        <v>0</v>
      </c>
      <c r="AA35" s="319">
        <v>0</v>
      </c>
      <c r="AB35" s="202">
        <v>0</v>
      </c>
      <c r="AC35" s="319">
        <v>0</v>
      </c>
      <c r="AD35" s="319">
        <v>0</v>
      </c>
      <c r="AE35" s="319">
        <v>0</v>
      </c>
      <c r="AF35" s="319">
        <v>0</v>
      </c>
      <c r="AG35" s="319">
        <v>0</v>
      </c>
      <c r="AH35" s="319">
        <v>0</v>
      </c>
      <c r="AI35" s="319">
        <v>0</v>
      </c>
      <c r="AJ35" s="319">
        <v>0</v>
      </c>
      <c r="AK35" s="319">
        <v>0</v>
      </c>
      <c r="AL35" s="319">
        <v>0</v>
      </c>
      <c r="AM35" s="319">
        <v>0</v>
      </c>
      <c r="AN35" s="319">
        <v>0</v>
      </c>
      <c r="AO35" s="319">
        <v>0</v>
      </c>
      <c r="AP35" s="319">
        <v>0</v>
      </c>
      <c r="AQ35" s="319">
        <v>0</v>
      </c>
      <c r="AR35" s="319">
        <v>0</v>
      </c>
      <c r="AS35" s="319">
        <v>0</v>
      </c>
      <c r="AT35" s="319">
        <v>0</v>
      </c>
      <c r="AU35" s="319">
        <v>0</v>
      </c>
      <c r="AV35" s="319">
        <v>0</v>
      </c>
      <c r="AW35" s="319">
        <v>0</v>
      </c>
      <c r="AX35" s="319">
        <v>0</v>
      </c>
      <c r="AY35" s="319">
        <v>0</v>
      </c>
      <c r="AZ35" s="319">
        <v>0</v>
      </c>
      <c r="BA35" s="319">
        <v>0</v>
      </c>
      <c r="BB35" s="319">
        <v>0</v>
      </c>
      <c r="BC35" s="319">
        <v>0</v>
      </c>
      <c r="BD35" s="319">
        <v>0</v>
      </c>
      <c r="BE35" s="319">
        <v>0</v>
      </c>
      <c r="BF35" s="319">
        <v>0</v>
      </c>
      <c r="BG35" s="319">
        <v>0</v>
      </c>
      <c r="BH35" s="319">
        <v>0</v>
      </c>
      <c r="BI35" s="319">
        <v>0</v>
      </c>
      <c r="BJ35" s="354">
        <v>0</v>
      </c>
      <c r="BK35" s="354">
        <v>0</v>
      </c>
    </row>
    <row r="36" spans="1:63" ht="20.100000000000001" customHeight="1" x14ac:dyDescent="0.2">
      <c r="A36" s="378"/>
      <c r="B36" s="352" t="s">
        <v>110</v>
      </c>
      <c r="C36" s="353" t="s">
        <v>111</v>
      </c>
      <c r="D36" s="202">
        <v>0</v>
      </c>
      <c r="E36" s="319">
        <v>0</v>
      </c>
      <c r="F36" s="320">
        <v>0</v>
      </c>
      <c r="G36" s="319">
        <v>0</v>
      </c>
      <c r="H36" s="319">
        <v>0</v>
      </c>
      <c r="I36" s="319">
        <v>0</v>
      </c>
      <c r="J36" s="319">
        <v>0</v>
      </c>
      <c r="K36" s="319">
        <v>0</v>
      </c>
      <c r="L36" s="319">
        <v>0</v>
      </c>
      <c r="M36" s="319">
        <v>0</v>
      </c>
      <c r="N36" s="319">
        <v>0</v>
      </c>
      <c r="O36" s="319">
        <v>0</v>
      </c>
      <c r="P36" s="319">
        <v>0</v>
      </c>
      <c r="Q36" s="319">
        <v>0</v>
      </c>
      <c r="R36" s="202">
        <v>0</v>
      </c>
      <c r="S36" s="319">
        <v>0</v>
      </c>
      <c r="T36" s="319">
        <v>0</v>
      </c>
      <c r="U36" s="319">
        <v>0</v>
      </c>
      <c r="V36" s="319">
        <v>0</v>
      </c>
      <c r="W36" s="319">
        <v>0</v>
      </c>
      <c r="X36" s="319">
        <v>0</v>
      </c>
      <c r="Y36" s="319">
        <v>0</v>
      </c>
      <c r="Z36" s="319">
        <v>0</v>
      </c>
      <c r="AA36" s="319">
        <v>0</v>
      </c>
      <c r="AB36" s="202">
        <v>0</v>
      </c>
      <c r="AC36" s="319">
        <v>0</v>
      </c>
      <c r="AD36" s="319">
        <v>0</v>
      </c>
      <c r="AE36" s="319">
        <v>0</v>
      </c>
      <c r="AF36" s="319">
        <v>0</v>
      </c>
      <c r="AG36" s="319">
        <v>0</v>
      </c>
      <c r="AH36" s="319">
        <v>0</v>
      </c>
      <c r="AI36" s="319">
        <v>0</v>
      </c>
      <c r="AJ36" s="319">
        <v>0</v>
      </c>
      <c r="AK36" s="319">
        <v>0</v>
      </c>
      <c r="AL36" s="319">
        <v>0</v>
      </c>
      <c r="AM36" s="319">
        <v>0</v>
      </c>
      <c r="AN36" s="319">
        <v>0</v>
      </c>
      <c r="AO36" s="319">
        <v>0</v>
      </c>
      <c r="AP36" s="319">
        <v>0</v>
      </c>
      <c r="AQ36" s="319">
        <v>0</v>
      </c>
      <c r="AR36" s="319">
        <v>0</v>
      </c>
      <c r="AS36" s="319">
        <v>0</v>
      </c>
      <c r="AT36" s="319">
        <v>0</v>
      </c>
      <c r="AU36" s="319">
        <v>0</v>
      </c>
      <c r="AV36" s="319">
        <v>0</v>
      </c>
      <c r="AW36" s="319">
        <v>0</v>
      </c>
      <c r="AX36" s="319">
        <v>0</v>
      </c>
      <c r="AY36" s="319">
        <v>0</v>
      </c>
      <c r="AZ36" s="319">
        <v>0</v>
      </c>
      <c r="BA36" s="319">
        <v>0</v>
      </c>
      <c r="BB36" s="319">
        <v>0</v>
      </c>
      <c r="BC36" s="319">
        <v>0</v>
      </c>
      <c r="BD36" s="319">
        <v>0</v>
      </c>
      <c r="BE36" s="319">
        <v>0</v>
      </c>
      <c r="BF36" s="319">
        <v>0</v>
      </c>
      <c r="BG36" s="319">
        <v>0</v>
      </c>
      <c r="BH36" s="319">
        <v>0</v>
      </c>
      <c r="BI36" s="319">
        <v>0</v>
      </c>
      <c r="BJ36" s="354">
        <v>0</v>
      </c>
      <c r="BK36" s="354">
        <v>0</v>
      </c>
    </row>
    <row r="37" spans="1:63" ht="20.100000000000001" customHeight="1" x14ac:dyDescent="0.2">
      <c r="A37" s="378"/>
      <c r="B37" s="352" t="s">
        <v>1266</v>
      </c>
      <c r="C37" s="353" t="s">
        <v>113</v>
      </c>
      <c r="D37" s="202">
        <v>0</v>
      </c>
      <c r="E37" s="319">
        <v>0</v>
      </c>
      <c r="F37" s="320">
        <v>0</v>
      </c>
      <c r="G37" s="319">
        <v>0</v>
      </c>
      <c r="H37" s="319">
        <v>0</v>
      </c>
      <c r="I37" s="319">
        <v>0</v>
      </c>
      <c r="J37" s="319">
        <v>0</v>
      </c>
      <c r="K37" s="319">
        <v>0</v>
      </c>
      <c r="L37" s="319">
        <v>0</v>
      </c>
      <c r="M37" s="319">
        <v>0</v>
      </c>
      <c r="N37" s="319">
        <v>0</v>
      </c>
      <c r="O37" s="319">
        <v>0</v>
      </c>
      <c r="P37" s="319">
        <v>0</v>
      </c>
      <c r="Q37" s="319">
        <v>0</v>
      </c>
      <c r="R37" s="202">
        <v>0</v>
      </c>
      <c r="S37" s="319">
        <v>0</v>
      </c>
      <c r="T37" s="319">
        <v>0</v>
      </c>
      <c r="U37" s="319">
        <v>0</v>
      </c>
      <c r="V37" s="319">
        <v>0</v>
      </c>
      <c r="W37" s="319">
        <v>0</v>
      </c>
      <c r="X37" s="319">
        <v>0</v>
      </c>
      <c r="Y37" s="319">
        <v>0</v>
      </c>
      <c r="Z37" s="319">
        <v>0</v>
      </c>
      <c r="AA37" s="319">
        <v>0</v>
      </c>
      <c r="AB37" s="202">
        <v>0</v>
      </c>
      <c r="AC37" s="319">
        <v>0</v>
      </c>
      <c r="AD37" s="319">
        <v>0</v>
      </c>
      <c r="AE37" s="319">
        <v>0</v>
      </c>
      <c r="AF37" s="319">
        <v>0</v>
      </c>
      <c r="AG37" s="319">
        <v>0</v>
      </c>
      <c r="AH37" s="319">
        <v>0</v>
      </c>
      <c r="AI37" s="319">
        <v>0</v>
      </c>
      <c r="AJ37" s="319">
        <v>0</v>
      </c>
      <c r="AK37" s="319">
        <v>0</v>
      </c>
      <c r="AL37" s="319">
        <v>0</v>
      </c>
      <c r="AM37" s="319">
        <v>0</v>
      </c>
      <c r="AN37" s="319">
        <v>0</v>
      </c>
      <c r="AO37" s="319">
        <v>0</v>
      </c>
      <c r="AP37" s="319">
        <v>0</v>
      </c>
      <c r="AQ37" s="319">
        <v>0</v>
      </c>
      <c r="AR37" s="319">
        <v>0</v>
      </c>
      <c r="AS37" s="319">
        <v>0</v>
      </c>
      <c r="AT37" s="319">
        <v>0</v>
      </c>
      <c r="AU37" s="319">
        <v>0</v>
      </c>
      <c r="AV37" s="319">
        <v>0</v>
      </c>
      <c r="AW37" s="319">
        <v>0</v>
      </c>
      <c r="AX37" s="319">
        <v>0</v>
      </c>
      <c r="AY37" s="319">
        <v>0</v>
      </c>
      <c r="AZ37" s="319">
        <v>0</v>
      </c>
      <c r="BA37" s="319">
        <v>0</v>
      </c>
      <c r="BB37" s="319">
        <v>0</v>
      </c>
      <c r="BC37" s="319">
        <v>0</v>
      </c>
      <c r="BD37" s="319">
        <v>0</v>
      </c>
      <c r="BE37" s="319">
        <v>0</v>
      </c>
      <c r="BF37" s="319">
        <v>0</v>
      </c>
      <c r="BG37" s="319">
        <v>0</v>
      </c>
      <c r="BH37" s="319">
        <v>0</v>
      </c>
      <c r="BI37" s="319">
        <v>0</v>
      </c>
      <c r="BJ37" s="354">
        <v>0</v>
      </c>
      <c r="BK37" s="354">
        <v>0</v>
      </c>
    </row>
    <row r="38" spans="1:63" ht="20.100000000000001" customHeight="1" x14ac:dyDescent="0.2">
      <c r="A38" s="378"/>
      <c r="B38" s="355" t="s">
        <v>664</v>
      </c>
      <c r="C38" s="356" t="s">
        <v>115</v>
      </c>
      <c r="D38" s="202">
        <v>0</v>
      </c>
      <c r="E38" s="319">
        <v>0</v>
      </c>
      <c r="F38" s="320">
        <v>0</v>
      </c>
      <c r="G38" s="319">
        <v>0</v>
      </c>
      <c r="H38" s="319">
        <v>0</v>
      </c>
      <c r="I38" s="319">
        <v>0</v>
      </c>
      <c r="J38" s="319">
        <v>0</v>
      </c>
      <c r="K38" s="319">
        <v>0</v>
      </c>
      <c r="L38" s="319">
        <v>0</v>
      </c>
      <c r="M38" s="319">
        <v>0</v>
      </c>
      <c r="N38" s="319">
        <v>0</v>
      </c>
      <c r="O38" s="319">
        <v>0</v>
      </c>
      <c r="P38" s="319">
        <v>0</v>
      </c>
      <c r="Q38" s="319">
        <v>0</v>
      </c>
      <c r="R38" s="202">
        <v>0</v>
      </c>
      <c r="S38" s="319">
        <v>0</v>
      </c>
      <c r="T38" s="319">
        <v>0</v>
      </c>
      <c r="U38" s="319">
        <v>0</v>
      </c>
      <c r="V38" s="319">
        <v>0</v>
      </c>
      <c r="W38" s="319">
        <v>0</v>
      </c>
      <c r="X38" s="319">
        <v>0</v>
      </c>
      <c r="Y38" s="319">
        <v>0</v>
      </c>
      <c r="Z38" s="319">
        <v>0</v>
      </c>
      <c r="AA38" s="319">
        <v>0</v>
      </c>
      <c r="AB38" s="202">
        <v>0</v>
      </c>
      <c r="AC38" s="319">
        <v>0</v>
      </c>
      <c r="AD38" s="319">
        <v>0</v>
      </c>
      <c r="AE38" s="319">
        <v>0</v>
      </c>
      <c r="AF38" s="319">
        <v>0</v>
      </c>
      <c r="AG38" s="319">
        <v>0</v>
      </c>
      <c r="AH38" s="319">
        <v>0</v>
      </c>
      <c r="AI38" s="319">
        <v>0</v>
      </c>
      <c r="AJ38" s="319">
        <v>0</v>
      </c>
      <c r="AK38" s="319">
        <v>0</v>
      </c>
      <c r="AL38" s="319">
        <v>0</v>
      </c>
      <c r="AM38" s="319">
        <v>0</v>
      </c>
      <c r="AN38" s="319">
        <v>0</v>
      </c>
      <c r="AO38" s="319">
        <v>0</v>
      </c>
      <c r="AP38" s="319">
        <v>0</v>
      </c>
      <c r="AQ38" s="319">
        <v>0</v>
      </c>
      <c r="AR38" s="319">
        <v>0</v>
      </c>
      <c r="AS38" s="319">
        <v>0</v>
      </c>
      <c r="AT38" s="319">
        <v>0</v>
      </c>
      <c r="AU38" s="319">
        <v>0</v>
      </c>
      <c r="AV38" s="319">
        <v>0</v>
      </c>
      <c r="AW38" s="319">
        <v>0</v>
      </c>
      <c r="AX38" s="319">
        <v>0</v>
      </c>
      <c r="AY38" s="319">
        <v>0</v>
      </c>
      <c r="AZ38" s="319">
        <v>0</v>
      </c>
      <c r="BA38" s="319">
        <v>0</v>
      </c>
      <c r="BB38" s="319">
        <v>0</v>
      </c>
      <c r="BC38" s="319">
        <v>0</v>
      </c>
      <c r="BD38" s="319">
        <v>0</v>
      </c>
      <c r="BE38" s="319">
        <v>0</v>
      </c>
      <c r="BF38" s="319">
        <v>0</v>
      </c>
      <c r="BG38" s="319">
        <v>0</v>
      </c>
      <c r="BH38" s="319">
        <v>0</v>
      </c>
      <c r="BI38" s="319">
        <v>0</v>
      </c>
      <c r="BJ38" s="354">
        <v>0</v>
      </c>
      <c r="BK38" s="354">
        <v>0</v>
      </c>
    </row>
    <row r="39" spans="1:63" ht="20.100000000000001" customHeight="1" x14ac:dyDescent="0.2">
      <c r="A39" s="377"/>
      <c r="B39" s="342" t="s">
        <v>665</v>
      </c>
      <c r="C39" s="343" t="s">
        <v>117</v>
      </c>
      <c r="D39" s="202">
        <v>0</v>
      </c>
      <c r="E39" s="202">
        <v>0</v>
      </c>
      <c r="F39" s="320">
        <v>0</v>
      </c>
      <c r="G39" s="202">
        <v>0</v>
      </c>
      <c r="H39" s="202">
        <v>0</v>
      </c>
      <c r="I39" s="202">
        <v>0</v>
      </c>
      <c r="J39" s="202">
        <v>0</v>
      </c>
      <c r="K39" s="202">
        <v>0</v>
      </c>
      <c r="L39" s="202">
        <v>0</v>
      </c>
      <c r="M39" s="202">
        <v>0</v>
      </c>
      <c r="N39" s="202">
        <v>0</v>
      </c>
      <c r="O39" s="202">
        <v>0</v>
      </c>
      <c r="P39" s="202">
        <v>0</v>
      </c>
      <c r="Q39" s="202">
        <v>0</v>
      </c>
      <c r="R39" s="202">
        <v>0</v>
      </c>
      <c r="S39" s="202">
        <v>0</v>
      </c>
      <c r="T39" s="202">
        <v>0</v>
      </c>
      <c r="U39" s="202">
        <v>0</v>
      </c>
      <c r="V39" s="202">
        <v>0</v>
      </c>
      <c r="W39" s="202">
        <v>0</v>
      </c>
      <c r="X39" s="202">
        <v>0</v>
      </c>
      <c r="Y39" s="202">
        <v>0</v>
      </c>
      <c r="Z39" s="202">
        <v>0</v>
      </c>
      <c r="AA39" s="202">
        <v>0</v>
      </c>
      <c r="AB39" s="202">
        <v>0</v>
      </c>
      <c r="AC39" s="319">
        <v>0</v>
      </c>
      <c r="AD39" s="319">
        <v>0</v>
      </c>
      <c r="AE39" s="319">
        <v>0</v>
      </c>
      <c r="AF39" s="319">
        <v>0</v>
      </c>
      <c r="AG39" s="319">
        <v>0</v>
      </c>
      <c r="AH39" s="319">
        <v>0</v>
      </c>
      <c r="AI39" s="319">
        <v>0</v>
      </c>
      <c r="AJ39" s="319">
        <v>0</v>
      </c>
      <c r="AK39" s="319">
        <v>0</v>
      </c>
      <c r="AL39" s="202">
        <v>0</v>
      </c>
      <c r="AM39" s="202">
        <v>0</v>
      </c>
      <c r="AN39" s="202">
        <v>0</v>
      </c>
      <c r="AO39" s="202">
        <v>0</v>
      </c>
      <c r="AP39" s="319">
        <v>0</v>
      </c>
      <c r="AQ39" s="319">
        <v>0</v>
      </c>
      <c r="AR39" s="319">
        <v>0</v>
      </c>
      <c r="AS39" s="202">
        <v>0</v>
      </c>
      <c r="AT39" s="202">
        <v>0</v>
      </c>
      <c r="AU39" s="202">
        <v>0</v>
      </c>
      <c r="AV39" s="202">
        <v>0</v>
      </c>
      <c r="AW39" s="202">
        <v>0</v>
      </c>
      <c r="AX39" s="202">
        <v>0</v>
      </c>
      <c r="AY39" s="202">
        <v>0</v>
      </c>
      <c r="AZ39" s="202">
        <v>0</v>
      </c>
      <c r="BA39" s="202">
        <v>0</v>
      </c>
      <c r="BB39" s="202">
        <v>0</v>
      </c>
      <c r="BC39" s="202">
        <v>0</v>
      </c>
      <c r="BD39" s="202">
        <v>0</v>
      </c>
      <c r="BE39" s="202">
        <v>0</v>
      </c>
      <c r="BF39" s="202">
        <v>0</v>
      </c>
      <c r="BG39" s="319">
        <v>0</v>
      </c>
      <c r="BH39" s="319">
        <v>0</v>
      </c>
      <c r="BI39" s="319">
        <v>0</v>
      </c>
      <c r="BJ39" s="321">
        <v>0</v>
      </c>
      <c r="BK39" s="321">
        <v>0</v>
      </c>
    </row>
    <row r="40" spans="1:63" ht="20.100000000000001" customHeight="1" x14ac:dyDescent="0.2">
      <c r="A40" s="375"/>
      <c r="B40" s="342" t="s">
        <v>1282</v>
      </c>
      <c r="C40" s="343" t="s">
        <v>119</v>
      </c>
      <c r="D40" s="202">
        <v>0</v>
      </c>
      <c r="E40" s="202">
        <v>0</v>
      </c>
      <c r="F40" s="320">
        <v>0</v>
      </c>
      <c r="G40" s="202">
        <v>0</v>
      </c>
      <c r="H40" s="202">
        <v>0</v>
      </c>
      <c r="I40" s="202">
        <v>0</v>
      </c>
      <c r="J40" s="202">
        <v>0</v>
      </c>
      <c r="K40" s="202">
        <v>0</v>
      </c>
      <c r="L40" s="202">
        <v>0</v>
      </c>
      <c r="M40" s="202">
        <v>0</v>
      </c>
      <c r="N40" s="202">
        <v>0</v>
      </c>
      <c r="O40" s="202">
        <v>0</v>
      </c>
      <c r="P40" s="202">
        <v>0</v>
      </c>
      <c r="Q40" s="202">
        <v>0</v>
      </c>
      <c r="R40" s="202">
        <v>0</v>
      </c>
      <c r="S40" s="202">
        <v>0</v>
      </c>
      <c r="T40" s="202">
        <v>0</v>
      </c>
      <c r="U40" s="202">
        <v>0</v>
      </c>
      <c r="V40" s="202">
        <v>0</v>
      </c>
      <c r="W40" s="202">
        <v>0</v>
      </c>
      <c r="X40" s="202">
        <v>0</v>
      </c>
      <c r="Y40" s="202">
        <v>0</v>
      </c>
      <c r="Z40" s="202">
        <v>0</v>
      </c>
      <c r="AA40" s="202">
        <v>0</v>
      </c>
      <c r="AB40" s="202">
        <v>0</v>
      </c>
      <c r="AC40" s="319">
        <v>0</v>
      </c>
      <c r="AD40" s="319">
        <v>0</v>
      </c>
      <c r="AE40" s="319">
        <v>0</v>
      </c>
      <c r="AF40" s="319">
        <v>0</v>
      </c>
      <c r="AG40" s="319">
        <v>0</v>
      </c>
      <c r="AH40" s="319">
        <v>0</v>
      </c>
      <c r="AI40" s="319">
        <v>0</v>
      </c>
      <c r="AJ40" s="319">
        <v>0</v>
      </c>
      <c r="AK40" s="319">
        <v>0</v>
      </c>
      <c r="AL40" s="202">
        <v>0</v>
      </c>
      <c r="AM40" s="202">
        <v>0</v>
      </c>
      <c r="AN40" s="202">
        <v>0</v>
      </c>
      <c r="AO40" s="202">
        <v>0</v>
      </c>
      <c r="AP40" s="319">
        <v>0</v>
      </c>
      <c r="AQ40" s="319">
        <v>0</v>
      </c>
      <c r="AR40" s="319">
        <v>0</v>
      </c>
      <c r="AS40" s="202">
        <v>0</v>
      </c>
      <c r="AT40" s="202">
        <v>0</v>
      </c>
      <c r="AU40" s="202">
        <v>0</v>
      </c>
      <c r="AV40" s="202">
        <v>0</v>
      </c>
      <c r="AW40" s="202">
        <v>0</v>
      </c>
      <c r="AX40" s="202">
        <v>0</v>
      </c>
      <c r="AY40" s="202">
        <v>0</v>
      </c>
      <c r="AZ40" s="202">
        <v>0</v>
      </c>
      <c r="BA40" s="202">
        <v>0</v>
      </c>
      <c r="BB40" s="202">
        <v>0</v>
      </c>
      <c r="BC40" s="202">
        <v>0</v>
      </c>
      <c r="BD40" s="202">
        <v>0</v>
      </c>
      <c r="BE40" s="202">
        <v>0</v>
      </c>
      <c r="BF40" s="202">
        <v>0</v>
      </c>
      <c r="BG40" s="319">
        <v>0</v>
      </c>
      <c r="BH40" s="319">
        <v>0</v>
      </c>
      <c r="BI40" s="319">
        <v>0</v>
      </c>
      <c r="BJ40" s="321">
        <v>0</v>
      </c>
      <c r="BK40" s="321">
        <v>0</v>
      </c>
    </row>
    <row r="41" spans="1:63" ht="20.100000000000001" customHeight="1" x14ac:dyDescent="0.2">
      <c r="A41" s="375"/>
      <c r="B41" s="342" t="s">
        <v>1283</v>
      </c>
      <c r="C41" s="343" t="s">
        <v>121</v>
      </c>
      <c r="D41" s="202">
        <v>10.94</v>
      </c>
      <c r="E41" s="202">
        <v>0</v>
      </c>
      <c r="F41" s="320">
        <v>0</v>
      </c>
      <c r="G41" s="202">
        <v>0</v>
      </c>
      <c r="H41" s="202">
        <v>0</v>
      </c>
      <c r="I41" s="202">
        <v>0</v>
      </c>
      <c r="J41" s="202">
        <v>0</v>
      </c>
      <c r="K41" s="202">
        <v>0</v>
      </c>
      <c r="L41" s="202">
        <v>0</v>
      </c>
      <c r="M41" s="202">
        <v>0</v>
      </c>
      <c r="N41" s="202">
        <v>0</v>
      </c>
      <c r="O41" s="202">
        <v>0</v>
      </c>
      <c r="P41" s="202">
        <v>0</v>
      </c>
      <c r="Q41" s="202">
        <v>0</v>
      </c>
      <c r="R41" s="202">
        <v>0</v>
      </c>
      <c r="S41" s="202">
        <v>0</v>
      </c>
      <c r="T41" s="202">
        <v>0</v>
      </c>
      <c r="U41" s="202">
        <v>0</v>
      </c>
      <c r="V41" s="202">
        <v>0</v>
      </c>
      <c r="W41" s="202">
        <v>0</v>
      </c>
      <c r="X41" s="202">
        <v>0</v>
      </c>
      <c r="Y41" s="202">
        <v>0</v>
      </c>
      <c r="Z41" s="202">
        <v>0</v>
      </c>
      <c r="AA41" s="202">
        <v>0</v>
      </c>
      <c r="AB41" s="202">
        <v>0</v>
      </c>
      <c r="AC41" s="319">
        <v>0</v>
      </c>
      <c r="AD41" s="319">
        <v>0</v>
      </c>
      <c r="AE41" s="319">
        <v>0</v>
      </c>
      <c r="AF41" s="319">
        <v>0</v>
      </c>
      <c r="AG41" s="319">
        <v>0</v>
      </c>
      <c r="AH41" s="319">
        <v>0</v>
      </c>
      <c r="AI41" s="319">
        <v>0</v>
      </c>
      <c r="AJ41" s="319">
        <v>0</v>
      </c>
      <c r="AK41" s="319">
        <v>0</v>
      </c>
      <c r="AL41" s="202">
        <v>0</v>
      </c>
      <c r="AM41" s="202">
        <v>0</v>
      </c>
      <c r="AN41" s="202">
        <v>0</v>
      </c>
      <c r="AO41" s="202">
        <v>0</v>
      </c>
      <c r="AP41" s="319">
        <v>0</v>
      </c>
      <c r="AQ41" s="319">
        <v>0</v>
      </c>
      <c r="AR41" s="319">
        <v>0</v>
      </c>
      <c r="AS41" s="202">
        <v>0</v>
      </c>
      <c r="AT41" s="202">
        <v>0</v>
      </c>
      <c r="AU41" s="202">
        <v>0</v>
      </c>
      <c r="AV41" s="202">
        <v>0</v>
      </c>
      <c r="AW41" s="202">
        <v>0</v>
      </c>
      <c r="AX41" s="202">
        <v>0</v>
      </c>
      <c r="AY41" s="202">
        <v>0</v>
      </c>
      <c r="AZ41" s="202">
        <v>0</v>
      </c>
      <c r="BA41" s="202">
        <v>0</v>
      </c>
      <c r="BB41" s="202">
        <v>0</v>
      </c>
      <c r="BC41" s="202">
        <v>0</v>
      </c>
      <c r="BD41" s="202">
        <v>0</v>
      </c>
      <c r="BE41" s="202">
        <v>0</v>
      </c>
      <c r="BF41" s="202">
        <v>0</v>
      </c>
      <c r="BG41" s="319">
        <v>0</v>
      </c>
      <c r="BH41" s="319">
        <v>0</v>
      </c>
      <c r="BI41" s="319">
        <v>0</v>
      </c>
      <c r="BJ41" s="321">
        <v>0</v>
      </c>
      <c r="BK41" s="321">
        <v>10.94</v>
      </c>
    </row>
    <row r="42" spans="1:63" ht="26.25" customHeight="1" x14ac:dyDescent="0.2">
      <c r="A42" s="375"/>
      <c r="B42" s="342" t="s">
        <v>1284</v>
      </c>
      <c r="C42" s="343" t="s">
        <v>123</v>
      </c>
      <c r="D42" s="202">
        <v>10.370000000000001</v>
      </c>
      <c r="E42" s="202">
        <v>0</v>
      </c>
      <c r="F42" s="320">
        <v>0</v>
      </c>
      <c r="G42" s="202">
        <v>0</v>
      </c>
      <c r="H42" s="202">
        <v>0</v>
      </c>
      <c r="I42" s="202">
        <v>0</v>
      </c>
      <c r="J42" s="202">
        <v>0</v>
      </c>
      <c r="K42" s="202">
        <v>0</v>
      </c>
      <c r="L42" s="202">
        <v>0</v>
      </c>
      <c r="M42" s="202">
        <v>0</v>
      </c>
      <c r="N42" s="202">
        <v>0</v>
      </c>
      <c r="O42" s="202">
        <v>0</v>
      </c>
      <c r="P42" s="202">
        <v>0</v>
      </c>
      <c r="Q42" s="202">
        <v>0</v>
      </c>
      <c r="R42" s="202">
        <v>0</v>
      </c>
      <c r="S42" s="202">
        <v>0</v>
      </c>
      <c r="T42" s="202">
        <v>0</v>
      </c>
      <c r="U42" s="202">
        <v>0</v>
      </c>
      <c r="V42" s="202">
        <v>0</v>
      </c>
      <c r="W42" s="202">
        <v>0</v>
      </c>
      <c r="X42" s="202">
        <v>0</v>
      </c>
      <c r="Y42" s="202">
        <v>0</v>
      </c>
      <c r="Z42" s="202">
        <v>0</v>
      </c>
      <c r="AA42" s="202">
        <v>0</v>
      </c>
      <c r="AB42" s="202">
        <v>0</v>
      </c>
      <c r="AC42" s="319">
        <v>0</v>
      </c>
      <c r="AD42" s="319">
        <v>0</v>
      </c>
      <c r="AE42" s="319">
        <v>0</v>
      </c>
      <c r="AF42" s="319">
        <v>0</v>
      </c>
      <c r="AG42" s="319">
        <v>0</v>
      </c>
      <c r="AH42" s="319">
        <v>0</v>
      </c>
      <c r="AI42" s="319">
        <v>0</v>
      </c>
      <c r="AJ42" s="319">
        <v>0</v>
      </c>
      <c r="AK42" s="319">
        <v>0</v>
      </c>
      <c r="AL42" s="202">
        <v>0</v>
      </c>
      <c r="AM42" s="202">
        <v>0</v>
      </c>
      <c r="AN42" s="202">
        <v>0</v>
      </c>
      <c r="AO42" s="202">
        <v>0</v>
      </c>
      <c r="AP42" s="319">
        <v>0</v>
      </c>
      <c r="AQ42" s="319">
        <v>0</v>
      </c>
      <c r="AR42" s="319">
        <v>0</v>
      </c>
      <c r="AS42" s="202">
        <v>0</v>
      </c>
      <c r="AT42" s="202">
        <v>0</v>
      </c>
      <c r="AU42" s="202">
        <v>0</v>
      </c>
      <c r="AV42" s="202">
        <v>0</v>
      </c>
      <c r="AW42" s="202">
        <v>0</v>
      </c>
      <c r="AX42" s="202">
        <v>0</v>
      </c>
      <c r="AY42" s="202">
        <v>0</v>
      </c>
      <c r="AZ42" s="202">
        <v>0</v>
      </c>
      <c r="BA42" s="202">
        <v>0</v>
      </c>
      <c r="BB42" s="202">
        <v>0</v>
      </c>
      <c r="BC42" s="202">
        <v>0</v>
      </c>
      <c r="BD42" s="202">
        <v>0</v>
      </c>
      <c r="BE42" s="202">
        <v>0</v>
      </c>
      <c r="BF42" s="202">
        <v>0</v>
      </c>
      <c r="BG42" s="319">
        <v>0</v>
      </c>
      <c r="BH42" s="319">
        <v>0</v>
      </c>
      <c r="BI42" s="319">
        <v>0</v>
      </c>
      <c r="BJ42" s="321">
        <v>0</v>
      </c>
      <c r="BK42" s="321">
        <v>10.37</v>
      </c>
    </row>
    <row r="43" spans="1:63" ht="20.100000000000001" customHeight="1" x14ac:dyDescent="0.2">
      <c r="A43" s="378"/>
      <c r="B43" s="352" t="s">
        <v>1267</v>
      </c>
      <c r="C43" s="353" t="s">
        <v>125</v>
      </c>
      <c r="D43" s="202">
        <v>0</v>
      </c>
      <c r="E43" s="319">
        <v>0</v>
      </c>
      <c r="F43" s="320">
        <v>0</v>
      </c>
      <c r="G43" s="319">
        <v>0</v>
      </c>
      <c r="H43" s="319">
        <v>0</v>
      </c>
      <c r="I43" s="319">
        <v>0</v>
      </c>
      <c r="J43" s="319">
        <v>0</v>
      </c>
      <c r="K43" s="319">
        <v>0</v>
      </c>
      <c r="L43" s="319">
        <v>0</v>
      </c>
      <c r="M43" s="319">
        <v>0</v>
      </c>
      <c r="N43" s="319">
        <v>0</v>
      </c>
      <c r="O43" s="319">
        <v>0</v>
      </c>
      <c r="P43" s="319">
        <v>0</v>
      </c>
      <c r="Q43" s="319">
        <v>0</v>
      </c>
      <c r="R43" s="202">
        <v>0</v>
      </c>
      <c r="S43" s="319">
        <v>0</v>
      </c>
      <c r="T43" s="319">
        <v>0</v>
      </c>
      <c r="U43" s="319">
        <v>0</v>
      </c>
      <c r="V43" s="319">
        <v>0</v>
      </c>
      <c r="W43" s="319">
        <v>0</v>
      </c>
      <c r="X43" s="319">
        <v>0</v>
      </c>
      <c r="Y43" s="319">
        <v>0</v>
      </c>
      <c r="Z43" s="319">
        <v>0</v>
      </c>
      <c r="AA43" s="319">
        <v>0</v>
      </c>
      <c r="AB43" s="202">
        <v>0</v>
      </c>
      <c r="AC43" s="319">
        <v>0</v>
      </c>
      <c r="AD43" s="319">
        <v>0</v>
      </c>
      <c r="AE43" s="319">
        <v>0</v>
      </c>
      <c r="AF43" s="319">
        <v>0</v>
      </c>
      <c r="AG43" s="319">
        <v>0</v>
      </c>
      <c r="AH43" s="319">
        <v>0</v>
      </c>
      <c r="AI43" s="319">
        <v>0</v>
      </c>
      <c r="AJ43" s="319">
        <v>0</v>
      </c>
      <c r="AK43" s="319">
        <v>0</v>
      </c>
      <c r="AL43" s="319">
        <v>0</v>
      </c>
      <c r="AM43" s="319">
        <v>0</v>
      </c>
      <c r="AN43" s="319">
        <v>0</v>
      </c>
      <c r="AO43" s="319">
        <v>0</v>
      </c>
      <c r="AP43" s="319">
        <v>0</v>
      </c>
      <c r="AQ43" s="319">
        <v>0</v>
      </c>
      <c r="AR43" s="319">
        <v>0</v>
      </c>
      <c r="AS43" s="319">
        <v>0</v>
      </c>
      <c r="AT43" s="319">
        <v>0</v>
      </c>
      <c r="AU43" s="319">
        <v>0</v>
      </c>
      <c r="AV43" s="319">
        <v>0</v>
      </c>
      <c r="AW43" s="319">
        <v>0</v>
      </c>
      <c r="AX43" s="319">
        <v>0</v>
      </c>
      <c r="AY43" s="319">
        <v>0</v>
      </c>
      <c r="AZ43" s="319">
        <v>0</v>
      </c>
      <c r="BA43" s="319">
        <v>0</v>
      </c>
      <c r="BB43" s="319">
        <v>0</v>
      </c>
      <c r="BC43" s="319">
        <v>0</v>
      </c>
      <c r="BD43" s="319">
        <v>0</v>
      </c>
      <c r="BE43" s="319">
        <v>0</v>
      </c>
      <c r="BF43" s="319">
        <v>0</v>
      </c>
      <c r="BG43" s="319">
        <v>0</v>
      </c>
      <c r="BH43" s="319">
        <v>0</v>
      </c>
      <c r="BI43" s="319">
        <v>0</v>
      </c>
      <c r="BJ43" s="354">
        <v>0</v>
      </c>
      <c r="BK43" s="354">
        <v>0</v>
      </c>
    </row>
    <row r="44" spans="1:63" ht="20.100000000000001" customHeight="1" x14ac:dyDescent="0.2">
      <c r="A44" s="378"/>
      <c r="B44" s="352" t="s">
        <v>1268</v>
      </c>
      <c r="C44" s="353" t="s">
        <v>127</v>
      </c>
      <c r="D44" s="202">
        <v>0</v>
      </c>
      <c r="E44" s="319">
        <v>0</v>
      </c>
      <c r="F44" s="320">
        <v>0</v>
      </c>
      <c r="G44" s="319">
        <v>0</v>
      </c>
      <c r="H44" s="319">
        <v>0</v>
      </c>
      <c r="I44" s="319">
        <v>0</v>
      </c>
      <c r="J44" s="319">
        <v>0</v>
      </c>
      <c r="K44" s="319">
        <v>0</v>
      </c>
      <c r="L44" s="319">
        <v>0</v>
      </c>
      <c r="M44" s="319">
        <v>0</v>
      </c>
      <c r="N44" s="319">
        <v>0</v>
      </c>
      <c r="O44" s="319">
        <v>0</v>
      </c>
      <c r="P44" s="319">
        <v>0</v>
      </c>
      <c r="Q44" s="319">
        <v>0</v>
      </c>
      <c r="R44" s="202">
        <v>0</v>
      </c>
      <c r="S44" s="319">
        <v>0</v>
      </c>
      <c r="T44" s="319">
        <v>0</v>
      </c>
      <c r="U44" s="319">
        <v>0</v>
      </c>
      <c r="V44" s="319">
        <v>0</v>
      </c>
      <c r="W44" s="319">
        <v>0</v>
      </c>
      <c r="X44" s="319">
        <v>0</v>
      </c>
      <c r="Y44" s="319">
        <v>0</v>
      </c>
      <c r="Z44" s="319">
        <v>0</v>
      </c>
      <c r="AA44" s="319">
        <v>0</v>
      </c>
      <c r="AB44" s="202">
        <v>0</v>
      </c>
      <c r="AC44" s="319">
        <v>0</v>
      </c>
      <c r="AD44" s="319">
        <v>0</v>
      </c>
      <c r="AE44" s="319">
        <v>0</v>
      </c>
      <c r="AF44" s="319">
        <v>0</v>
      </c>
      <c r="AG44" s="319">
        <v>0</v>
      </c>
      <c r="AH44" s="319">
        <v>0</v>
      </c>
      <c r="AI44" s="319">
        <v>0</v>
      </c>
      <c r="AJ44" s="319">
        <v>0</v>
      </c>
      <c r="AK44" s="319">
        <v>0</v>
      </c>
      <c r="AL44" s="319">
        <v>0</v>
      </c>
      <c r="AM44" s="319">
        <v>0</v>
      </c>
      <c r="AN44" s="319">
        <v>0</v>
      </c>
      <c r="AO44" s="319">
        <v>0</v>
      </c>
      <c r="AP44" s="319">
        <v>0</v>
      </c>
      <c r="AQ44" s="319">
        <v>0</v>
      </c>
      <c r="AR44" s="319">
        <v>0</v>
      </c>
      <c r="AS44" s="319">
        <v>0</v>
      </c>
      <c r="AT44" s="319">
        <v>0</v>
      </c>
      <c r="AU44" s="319">
        <v>0</v>
      </c>
      <c r="AV44" s="319">
        <v>0</v>
      </c>
      <c r="AW44" s="319">
        <v>0</v>
      </c>
      <c r="AX44" s="319">
        <v>0</v>
      </c>
      <c r="AY44" s="319">
        <v>0</v>
      </c>
      <c r="AZ44" s="319">
        <v>0</v>
      </c>
      <c r="BA44" s="319">
        <v>0</v>
      </c>
      <c r="BB44" s="319">
        <v>0</v>
      </c>
      <c r="BC44" s="319">
        <v>0</v>
      </c>
      <c r="BD44" s="319">
        <v>0</v>
      </c>
      <c r="BE44" s="319">
        <v>0</v>
      </c>
      <c r="BF44" s="319">
        <v>0</v>
      </c>
      <c r="BG44" s="319">
        <v>0</v>
      </c>
      <c r="BH44" s="319">
        <v>0</v>
      </c>
      <c r="BI44" s="319">
        <v>0</v>
      </c>
      <c r="BJ44" s="354">
        <v>0</v>
      </c>
      <c r="BK44" s="354">
        <v>0</v>
      </c>
    </row>
    <row r="45" spans="1:63" ht="20.100000000000001" customHeight="1" x14ac:dyDescent="0.2">
      <c r="A45" s="378"/>
      <c r="B45" s="352" t="s">
        <v>173</v>
      </c>
      <c r="C45" s="353" t="s">
        <v>129</v>
      </c>
      <c r="D45" s="202">
        <v>0</v>
      </c>
      <c r="E45" s="319">
        <v>0</v>
      </c>
      <c r="F45" s="320">
        <v>0</v>
      </c>
      <c r="G45" s="319">
        <v>0</v>
      </c>
      <c r="H45" s="319">
        <v>0</v>
      </c>
      <c r="I45" s="319">
        <v>0</v>
      </c>
      <c r="J45" s="319">
        <v>0</v>
      </c>
      <c r="K45" s="319">
        <v>0</v>
      </c>
      <c r="L45" s="319">
        <v>0</v>
      </c>
      <c r="M45" s="319">
        <v>0</v>
      </c>
      <c r="N45" s="319">
        <v>0</v>
      </c>
      <c r="O45" s="319">
        <v>0</v>
      </c>
      <c r="P45" s="319">
        <v>0</v>
      </c>
      <c r="Q45" s="319">
        <v>0</v>
      </c>
      <c r="R45" s="202">
        <v>0</v>
      </c>
      <c r="S45" s="319">
        <v>0</v>
      </c>
      <c r="T45" s="319">
        <v>0</v>
      </c>
      <c r="U45" s="319">
        <v>0</v>
      </c>
      <c r="V45" s="319">
        <v>0</v>
      </c>
      <c r="W45" s="319">
        <v>0</v>
      </c>
      <c r="X45" s="319">
        <v>0</v>
      </c>
      <c r="Y45" s="319">
        <v>0</v>
      </c>
      <c r="Z45" s="319">
        <v>0</v>
      </c>
      <c r="AA45" s="319">
        <v>0</v>
      </c>
      <c r="AB45" s="202">
        <v>0</v>
      </c>
      <c r="AC45" s="319">
        <v>0</v>
      </c>
      <c r="AD45" s="319">
        <v>0</v>
      </c>
      <c r="AE45" s="319">
        <v>0</v>
      </c>
      <c r="AF45" s="319">
        <v>0</v>
      </c>
      <c r="AG45" s="319">
        <v>0</v>
      </c>
      <c r="AH45" s="319">
        <v>0</v>
      </c>
      <c r="AI45" s="319">
        <v>0</v>
      </c>
      <c r="AJ45" s="319">
        <v>0</v>
      </c>
      <c r="AK45" s="319">
        <v>0</v>
      </c>
      <c r="AL45" s="319">
        <v>0</v>
      </c>
      <c r="AM45" s="319">
        <v>0</v>
      </c>
      <c r="AN45" s="319">
        <v>0</v>
      </c>
      <c r="AO45" s="319">
        <v>0</v>
      </c>
      <c r="AP45" s="319">
        <v>0</v>
      </c>
      <c r="AQ45" s="319">
        <v>0</v>
      </c>
      <c r="AR45" s="319">
        <v>0</v>
      </c>
      <c r="AS45" s="319">
        <v>0</v>
      </c>
      <c r="AT45" s="319">
        <v>0</v>
      </c>
      <c r="AU45" s="319">
        <v>0</v>
      </c>
      <c r="AV45" s="319">
        <v>0</v>
      </c>
      <c r="AW45" s="319">
        <v>0</v>
      </c>
      <c r="AX45" s="319">
        <v>0</v>
      </c>
      <c r="AY45" s="319">
        <v>0</v>
      </c>
      <c r="AZ45" s="319">
        <v>0</v>
      </c>
      <c r="BA45" s="319">
        <v>0</v>
      </c>
      <c r="BB45" s="319">
        <v>0</v>
      </c>
      <c r="BC45" s="319">
        <v>0</v>
      </c>
      <c r="BD45" s="319">
        <v>0</v>
      </c>
      <c r="BE45" s="319">
        <v>0</v>
      </c>
      <c r="BF45" s="319">
        <v>0</v>
      </c>
      <c r="BG45" s="319">
        <v>0</v>
      </c>
      <c r="BH45" s="319">
        <v>0</v>
      </c>
      <c r="BI45" s="319">
        <v>0</v>
      </c>
      <c r="BJ45" s="354">
        <v>0</v>
      </c>
      <c r="BK45" s="354">
        <v>0</v>
      </c>
    </row>
    <row r="46" spans="1:63" ht="20.100000000000001" customHeight="1" x14ac:dyDescent="0.2">
      <c r="A46" s="378"/>
      <c r="B46" s="352" t="s">
        <v>174</v>
      </c>
      <c r="C46" s="353" t="s">
        <v>131</v>
      </c>
      <c r="D46" s="202">
        <v>0</v>
      </c>
      <c r="E46" s="319">
        <v>0</v>
      </c>
      <c r="F46" s="320">
        <v>0</v>
      </c>
      <c r="G46" s="319">
        <v>0</v>
      </c>
      <c r="H46" s="319">
        <v>0</v>
      </c>
      <c r="I46" s="319">
        <v>0</v>
      </c>
      <c r="J46" s="319">
        <v>0</v>
      </c>
      <c r="K46" s="319">
        <v>0</v>
      </c>
      <c r="L46" s="319">
        <v>0</v>
      </c>
      <c r="M46" s="319">
        <v>0</v>
      </c>
      <c r="N46" s="319">
        <v>0</v>
      </c>
      <c r="O46" s="319">
        <v>0</v>
      </c>
      <c r="P46" s="319">
        <v>0</v>
      </c>
      <c r="Q46" s="319">
        <v>0</v>
      </c>
      <c r="R46" s="202">
        <v>0</v>
      </c>
      <c r="S46" s="319">
        <v>0</v>
      </c>
      <c r="T46" s="319">
        <v>0</v>
      </c>
      <c r="U46" s="319">
        <v>0</v>
      </c>
      <c r="V46" s="319">
        <v>0</v>
      </c>
      <c r="W46" s="319">
        <v>0</v>
      </c>
      <c r="X46" s="319">
        <v>0</v>
      </c>
      <c r="Y46" s="319">
        <v>0</v>
      </c>
      <c r="Z46" s="319">
        <v>0</v>
      </c>
      <c r="AA46" s="319">
        <v>0</v>
      </c>
      <c r="AB46" s="202">
        <v>0</v>
      </c>
      <c r="AC46" s="319">
        <v>0</v>
      </c>
      <c r="AD46" s="319">
        <v>0</v>
      </c>
      <c r="AE46" s="319">
        <v>0</v>
      </c>
      <c r="AF46" s="319">
        <v>0</v>
      </c>
      <c r="AG46" s="319">
        <v>0</v>
      </c>
      <c r="AH46" s="319">
        <v>0</v>
      </c>
      <c r="AI46" s="319">
        <v>0</v>
      </c>
      <c r="AJ46" s="319">
        <v>0</v>
      </c>
      <c r="AK46" s="319">
        <v>0</v>
      </c>
      <c r="AL46" s="319">
        <v>0</v>
      </c>
      <c r="AM46" s="319">
        <v>0</v>
      </c>
      <c r="AN46" s="319">
        <v>0</v>
      </c>
      <c r="AO46" s="319">
        <v>0</v>
      </c>
      <c r="AP46" s="319">
        <v>0</v>
      </c>
      <c r="AQ46" s="319">
        <v>0</v>
      </c>
      <c r="AR46" s="319">
        <v>0</v>
      </c>
      <c r="AS46" s="319">
        <v>0</v>
      </c>
      <c r="AT46" s="319">
        <v>0</v>
      </c>
      <c r="AU46" s="319">
        <v>0</v>
      </c>
      <c r="AV46" s="319">
        <v>0</v>
      </c>
      <c r="AW46" s="319">
        <v>0</v>
      </c>
      <c r="AX46" s="319">
        <v>0</v>
      </c>
      <c r="AY46" s="319">
        <v>0</v>
      </c>
      <c r="AZ46" s="319">
        <v>0</v>
      </c>
      <c r="BA46" s="319">
        <v>0</v>
      </c>
      <c r="BB46" s="319">
        <v>0</v>
      </c>
      <c r="BC46" s="319">
        <v>0</v>
      </c>
      <c r="BD46" s="319">
        <v>0</v>
      </c>
      <c r="BE46" s="319">
        <v>0</v>
      </c>
      <c r="BF46" s="319">
        <v>0</v>
      </c>
      <c r="BG46" s="319">
        <v>0</v>
      </c>
      <c r="BH46" s="319">
        <v>0</v>
      </c>
      <c r="BI46" s="319">
        <v>0</v>
      </c>
      <c r="BJ46" s="354">
        <v>0</v>
      </c>
      <c r="BK46" s="354">
        <v>0</v>
      </c>
    </row>
    <row r="47" spans="1:63" ht="20.100000000000001" customHeight="1" x14ac:dyDescent="0.2">
      <c r="A47" s="375" t="s">
        <v>138</v>
      </c>
      <c r="B47" s="341" t="s">
        <v>133</v>
      </c>
      <c r="C47" s="340" t="s">
        <v>134</v>
      </c>
      <c r="D47" s="202">
        <v>0</v>
      </c>
      <c r="E47" s="202">
        <v>0</v>
      </c>
      <c r="F47" s="320">
        <v>0</v>
      </c>
      <c r="G47" s="202">
        <v>0</v>
      </c>
      <c r="H47" s="202">
        <v>0</v>
      </c>
      <c r="I47" s="202">
        <v>0</v>
      </c>
      <c r="J47" s="202">
        <v>0</v>
      </c>
      <c r="K47" s="202">
        <v>0</v>
      </c>
      <c r="L47" s="202">
        <v>0</v>
      </c>
      <c r="M47" s="202">
        <v>0</v>
      </c>
      <c r="N47" s="202">
        <v>0</v>
      </c>
      <c r="O47" s="202">
        <v>0</v>
      </c>
      <c r="P47" s="202">
        <v>0</v>
      </c>
      <c r="Q47" s="202">
        <v>0</v>
      </c>
      <c r="R47" s="202">
        <v>0</v>
      </c>
      <c r="S47" s="202">
        <v>0</v>
      </c>
      <c r="T47" s="202">
        <v>0</v>
      </c>
      <c r="U47" s="202">
        <v>0</v>
      </c>
      <c r="V47" s="202">
        <v>0</v>
      </c>
      <c r="W47" s="202">
        <v>0</v>
      </c>
      <c r="X47" s="202">
        <v>0</v>
      </c>
      <c r="Y47" s="202">
        <v>0</v>
      </c>
      <c r="Z47" s="202">
        <v>0</v>
      </c>
      <c r="AA47" s="202">
        <v>0</v>
      </c>
      <c r="AB47" s="202">
        <v>0</v>
      </c>
      <c r="AC47" s="319">
        <v>0</v>
      </c>
      <c r="AD47" s="319">
        <v>0</v>
      </c>
      <c r="AE47" s="319">
        <v>0</v>
      </c>
      <c r="AF47" s="319">
        <v>0</v>
      </c>
      <c r="AG47" s="319">
        <v>0</v>
      </c>
      <c r="AH47" s="319">
        <v>0</v>
      </c>
      <c r="AI47" s="319">
        <v>0</v>
      </c>
      <c r="AJ47" s="319">
        <v>0</v>
      </c>
      <c r="AK47" s="319">
        <v>0</v>
      </c>
      <c r="AL47" s="202">
        <v>0</v>
      </c>
      <c r="AM47" s="202">
        <v>0</v>
      </c>
      <c r="AN47" s="202">
        <v>0</v>
      </c>
      <c r="AO47" s="202">
        <v>0</v>
      </c>
      <c r="AP47" s="319">
        <v>0</v>
      </c>
      <c r="AQ47" s="319">
        <v>0</v>
      </c>
      <c r="AR47" s="319">
        <v>0</v>
      </c>
      <c r="AS47" s="202">
        <v>0</v>
      </c>
      <c r="AT47" s="202">
        <v>0</v>
      </c>
      <c r="AU47" s="202">
        <v>0</v>
      </c>
      <c r="AV47" s="202">
        <v>0</v>
      </c>
      <c r="AW47" s="202">
        <v>0</v>
      </c>
      <c r="AX47" s="202">
        <v>0</v>
      </c>
      <c r="AY47" s="202">
        <v>0</v>
      </c>
      <c r="AZ47" s="202">
        <v>0</v>
      </c>
      <c r="BA47" s="202">
        <v>0</v>
      </c>
      <c r="BB47" s="202">
        <v>0</v>
      </c>
      <c r="BC47" s="202">
        <v>0</v>
      </c>
      <c r="BD47" s="202">
        <v>0</v>
      </c>
      <c r="BE47" s="202">
        <v>0</v>
      </c>
      <c r="BF47" s="202">
        <v>0</v>
      </c>
      <c r="BG47" s="319">
        <v>0</v>
      </c>
      <c r="BH47" s="319">
        <v>0</v>
      </c>
      <c r="BI47" s="319">
        <v>0</v>
      </c>
      <c r="BJ47" s="321">
        <v>0</v>
      </c>
      <c r="BK47" s="321">
        <v>0</v>
      </c>
    </row>
    <row r="48" spans="1:63" ht="20.100000000000001" customHeight="1" x14ac:dyDescent="0.2">
      <c r="A48" s="375" t="s">
        <v>1285</v>
      </c>
      <c r="B48" s="341" t="s">
        <v>136</v>
      </c>
      <c r="C48" s="340" t="s">
        <v>137</v>
      </c>
      <c r="D48" s="202">
        <v>0.2</v>
      </c>
      <c r="E48" s="202">
        <v>0</v>
      </c>
      <c r="F48" s="320">
        <v>0</v>
      </c>
      <c r="G48" s="202">
        <v>0</v>
      </c>
      <c r="H48" s="202">
        <v>0</v>
      </c>
      <c r="I48" s="202">
        <v>0</v>
      </c>
      <c r="J48" s="202">
        <v>0</v>
      </c>
      <c r="K48" s="202">
        <v>0</v>
      </c>
      <c r="L48" s="202">
        <v>0</v>
      </c>
      <c r="M48" s="202">
        <v>0</v>
      </c>
      <c r="N48" s="202">
        <v>0</v>
      </c>
      <c r="O48" s="202">
        <v>0</v>
      </c>
      <c r="P48" s="202">
        <v>0</v>
      </c>
      <c r="Q48" s="202">
        <v>0</v>
      </c>
      <c r="R48" s="202">
        <v>0</v>
      </c>
      <c r="S48" s="202">
        <v>0</v>
      </c>
      <c r="T48" s="202">
        <v>0</v>
      </c>
      <c r="U48" s="202">
        <v>0</v>
      </c>
      <c r="V48" s="202">
        <v>0</v>
      </c>
      <c r="W48" s="202">
        <v>0</v>
      </c>
      <c r="X48" s="202">
        <v>0</v>
      </c>
      <c r="Y48" s="202">
        <v>0</v>
      </c>
      <c r="Z48" s="202">
        <v>0</v>
      </c>
      <c r="AA48" s="202">
        <v>0</v>
      </c>
      <c r="AB48" s="202">
        <v>0</v>
      </c>
      <c r="AC48" s="319">
        <v>0</v>
      </c>
      <c r="AD48" s="319">
        <v>0</v>
      </c>
      <c r="AE48" s="319">
        <v>0</v>
      </c>
      <c r="AF48" s="319">
        <v>0</v>
      </c>
      <c r="AG48" s="319">
        <v>0</v>
      </c>
      <c r="AH48" s="319">
        <v>0</v>
      </c>
      <c r="AI48" s="319">
        <v>0</v>
      </c>
      <c r="AJ48" s="319">
        <v>0</v>
      </c>
      <c r="AK48" s="319">
        <v>0</v>
      </c>
      <c r="AL48" s="202">
        <v>0</v>
      </c>
      <c r="AM48" s="202">
        <v>0</v>
      </c>
      <c r="AN48" s="202">
        <v>0</v>
      </c>
      <c r="AO48" s="202">
        <v>0</v>
      </c>
      <c r="AP48" s="319">
        <v>0</v>
      </c>
      <c r="AQ48" s="319">
        <v>0</v>
      </c>
      <c r="AR48" s="319">
        <v>0</v>
      </c>
      <c r="AS48" s="202">
        <v>0</v>
      </c>
      <c r="AT48" s="202">
        <v>0</v>
      </c>
      <c r="AU48" s="202">
        <v>0</v>
      </c>
      <c r="AV48" s="202">
        <v>0</v>
      </c>
      <c r="AW48" s="202">
        <v>0</v>
      </c>
      <c r="AX48" s="202">
        <v>0</v>
      </c>
      <c r="AY48" s="202">
        <v>0</v>
      </c>
      <c r="AZ48" s="202">
        <v>0</v>
      </c>
      <c r="BA48" s="202">
        <v>0</v>
      </c>
      <c r="BB48" s="202">
        <v>0</v>
      </c>
      <c r="BC48" s="202">
        <v>0</v>
      </c>
      <c r="BD48" s="202">
        <v>0</v>
      </c>
      <c r="BE48" s="202">
        <v>0</v>
      </c>
      <c r="BF48" s="202">
        <v>0</v>
      </c>
      <c r="BG48" s="319">
        <v>0</v>
      </c>
      <c r="BH48" s="319">
        <v>0</v>
      </c>
      <c r="BI48" s="319">
        <v>0</v>
      </c>
      <c r="BJ48" s="321">
        <v>0</v>
      </c>
      <c r="BK48" s="321">
        <v>0.2</v>
      </c>
    </row>
    <row r="49" spans="1:63" ht="20.100000000000001" customHeight="1" x14ac:dyDescent="0.2">
      <c r="A49" s="375" t="s">
        <v>1270</v>
      </c>
      <c r="B49" s="341" t="s">
        <v>139</v>
      </c>
      <c r="C49" s="340" t="s">
        <v>140</v>
      </c>
      <c r="D49" s="202">
        <v>0</v>
      </c>
      <c r="E49" s="202">
        <v>0</v>
      </c>
      <c r="F49" s="320">
        <v>0</v>
      </c>
      <c r="G49" s="202">
        <v>0</v>
      </c>
      <c r="H49" s="202">
        <v>0</v>
      </c>
      <c r="I49" s="202">
        <v>0</v>
      </c>
      <c r="J49" s="202">
        <v>0</v>
      </c>
      <c r="K49" s="202">
        <v>0</v>
      </c>
      <c r="L49" s="202">
        <v>0</v>
      </c>
      <c r="M49" s="202">
        <v>0</v>
      </c>
      <c r="N49" s="202">
        <v>0</v>
      </c>
      <c r="O49" s="202">
        <v>0</v>
      </c>
      <c r="P49" s="202">
        <v>0</v>
      </c>
      <c r="Q49" s="202">
        <v>0</v>
      </c>
      <c r="R49" s="202">
        <v>0</v>
      </c>
      <c r="S49" s="202">
        <v>0</v>
      </c>
      <c r="T49" s="202">
        <v>0</v>
      </c>
      <c r="U49" s="202">
        <v>0</v>
      </c>
      <c r="V49" s="202">
        <v>0</v>
      </c>
      <c r="W49" s="202">
        <v>0</v>
      </c>
      <c r="X49" s="202">
        <v>0</v>
      </c>
      <c r="Y49" s="202">
        <v>0</v>
      </c>
      <c r="Z49" s="202">
        <v>0</v>
      </c>
      <c r="AA49" s="202">
        <v>0</v>
      </c>
      <c r="AB49" s="202">
        <v>0</v>
      </c>
      <c r="AC49" s="319">
        <v>0</v>
      </c>
      <c r="AD49" s="319">
        <v>0</v>
      </c>
      <c r="AE49" s="319">
        <v>0</v>
      </c>
      <c r="AF49" s="319">
        <v>0</v>
      </c>
      <c r="AG49" s="319">
        <v>0</v>
      </c>
      <c r="AH49" s="319">
        <v>0</v>
      </c>
      <c r="AI49" s="319">
        <v>0</v>
      </c>
      <c r="AJ49" s="319">
        <v>0</v>
      </c>
      <c r="AK49" s="319">
        <v>0</v>
      </c>
      <c r="AL49" s="202">
        <v>0</v>
      </c>
      <c r="AM49" s="202">
        <v>0</v>
      </c>
      <c r="AN49" s="202">
        <v>0</v>
      </c>
      <c r="AO49" s="202">
        <v>0</v>
      </c>
      <c r="AP49" s="319">
        <v>0</v>
      </c>
      <c r="AQ49" s="319">
        <v>0</v>
      </c>
      <c r="AR49" s="319">
        <v>0</v>
      </c>
      <c r="AS49" s="202">
        <v>0</v>
      </c>
      <c r="AT49" s="202">
        <v>0</v>
      </c>
      <c r="AU49" s="202">
        <v>0</v>
      </c>
      <c r="AV49" s="202">
        <v>0</v>
      </c>
      <c r="AW49" s="202">
        <v>0</v>
      </c>
      <c r="AX49" s="202">
        <v>0</v>
      </c>
      <c r="AY49" s="202">
        <v>0</v>
      </c>
      <c r="AZ49" s="202">
        <v>0</v>
      </c>
      <c r="BA49" s="202">
        <v>0</v>
      </c>
      <c r="BB49" s="202">
        <v>0</v>
      </c>
      <c r="BC49" s="202">
        <v>0</v>
      </c>
      <c r="BD49" s="202">
        <v>0</v>
      </c>
      <c r="BE49" s="202">
        <v>0</v>
      </c>
      <c r="BF49" s="202">
        <v>0</v>
      </c>
      <c r="BG49" s="319">
        <v>0</v>
      </c>
      <c r="BH49" s="319">
        <v>0</v>
      </c>
      <c r="BI49" s="319">
        <v>0</v>
      </c>
      <c r="BJ49" s="321">
        <v>0</v>
      </c>
      <c r="BK49" s="321">
        <v>0</v>
      </c>
    </row>
    <row r="50" spans="1:63" ht="20.100000000000001" customHeight="1" x14ac:dyDescent="0.2">
      <c r="A50" s="375" t="s">
        <v>144</v>
      </c>
      <c r="B50" s="341" t="s">
        <v>142</v>
      </c>
      <c r="C50" s="340" t="s">
        <v>143</v>
      </c>
      <c r="D50" s="202">
        <v>0</v>
      </c>
      <c r="E50" s="202">
        <v>0</v>
      </c>
      <c r="F50" s="320">
        <v>0</v>
      </c>
      <c r="G50" s="202">
        <v>0</v>
      </c>
      <c r="H50" s="202">
        <v>0</v>
      </c>
      <c r="I50" s="202">
        <v>0</v>
      </c>
      <c r="J50" s="202">
        <v>0</v>
      </c>
      <c r="K50" s="202">
        <v>0</v>
      </c>
      <c r="L50" s="202">
        <v>0</v>
      </c>
      <c r="M50" s="202">
        <v>0</v>
      </c>
      <c r="N50" s="202">
        <v>0</v>
      </c>
      <c r="O50" s="202">
        <v>0</v>
      </c>
      <c r="P50" s="202">
        <v>0</v>
      </c>
      <c r="Q50" s="202">
        <v>0</v>
      </c>
      <c r="R50" s="202">
        <v>0</v>
      </c>
      <c r="S50" s="202">
        <v>0</v>
      </c>
      <c r="T50" s="202">
        <v>0</v>
      </c>
      <c r="U50" s="202">
        <v>0</v>
      </c>
      <c r="V50" s="202">
        <v>0</v>
      </c>
      <c r="W50" s="202">
        <v>0</v>
      </c>
      <c r="X50" s="202">
        <v>0</v>
      </c>
      <c r="Y50" s="202">
        <v>0</v>
      </c>
      <c r="Z50" s="202">
        <v>0</v>
      </c>
      <c r="AA50" s="202">
        <v>0</v>
      </c>
      <c r="AB50" s="202">
        <v>0</v>
      </c>
      <c r="AC50" s="319">
        <v>0</v>
      </c>
      <c r="AD50" s="319">
        <v>0</v>
      </c>
      <c r="AE50" s="319">
        <v>0</v>
      </c>
      <c r="AF50" s="319">
        <v>0</v>
      </c>
      <c r="AG50" s="319">
        <v>0</v>
      </c>
      <c r="AH50" s="319">
        <v>0</v>
      </c>
      <c r="AI50" s="319">
        <v>0</v>
      </c>
      <c r="AJ50" s="319">
        <v>0</v>
      </c>
      <c r="AK50" s="319">
        <v>0</v>
      </c>
      <c r="AL50" s="202">
        <v>0</v>
      </c>
      <c r="AM50" s="202">
        <v>0</v>
      </c>
      <c r="AN50" s="202">
        <v>0</v>
      </c>
      <c r="AO50" s="202">
        <v>0</v>
      </c>
      <c r="AP50" s="319">
        <v>0</v>
      </c>
      <c r="AQ50" s="319">
        <v>0</v>
      </c>
      <c r="AR50" s="319">
        <v>0</v>
      </c>
      <c r="AS50" s="202">
        <v>0</v>
      </c>
      <c r="AT50" s="202">
        <v>0</v>
      </c>
      <c r="AU50" s="202">
        <v>0</v>
      </c>
      <c r="AV50" s="202">
        <v>0</v>
      </c>
      <c r="AW50" s="202">
        <v>0</v>
      </c>
      <c r="AX50" s="202">
        <v>0</v>
      </c>
      <c r="AY50" s="202">
        <v>0</v>
      </c>
      <c r="AZ50" s="202">
        <v>0</v>
      </c>
      <c r="BA50" s="202">
        <v>0</v>
      </c>
      <c r="BB50" s="202">
        <v>0</v>
      </c>
      <c r="BC50" s="202">
        <v>0</v>
      </c>
      <c r="BD50" s="202">
        <v>0</v>
      </c>
      <c r="BE50" s="202">
        <v>0</v>
      </c>
      <c r="BF50" s="202">
        <v>0</v>
      </c>
      <c r="BG50" s="319">
        <v>0</v>
      </c>
      <c r="BH50" s="319">
        <v>0</v>
      </c>
      <c r="BI50" s="319">
        <v>0</v>
      </c>
      <c r="BJ50" s="321">
        <v>0</v>
      </c>
      <c r="BK50" s="321">
        <v>0</v>
      </c>
    </row>
    <row r="51" spans="1:63" ht="20.100000000000001" customHeight="1" x14ac:dyDescent="0.2">
      <c r="A51" s="375" t="s">
        <v>147</v>
      </c>
      <c r="B51" s="341" t="s">
        <v>145</v>
      </c>
      <c r="C51" s="340" t="s">
        <v>146</v>
      </c>
      <c r="D51" s="202">
        <v>227.14</v>
      </c>
      <c r="E51" s="202">
        <v>0.2</v>
      </c>
      <c r="F51" s="320">
        <v>0.2</v>
      </c>
      <c r="G51" s="202">
        <v>0</v>
      </c>
      <c r="H51" s="202">
        <v>0</v>
      </c>
      <c r="I51" s="202">
        <v>0</v>
      </c>
      <c r="J51" s="202">
        <v>0.2</v>
      </c>
      <c r="K51" s="202">
        <v>0</v>
      </c>
      <c r="L51" s="202">
        <v>0</v>
      </c>
      <c r="M51" s="202">
        <v>0</v>
      </c>
      <c r="N51" s="202">
        <v>0</v>
      </c>
      <c r="O51" s="202">
        <v>0</v>
      </c>
      <c r="P51" s="202">
        <v>0</v>
      </c>
      <c r="Q51" s="202">
        <v>0</v>
      </c>
      <c r="R51" s="202">
        <v>0</v>
      </c>
      <c r="S51" s="202">
        <v>0</v>
      </c>
      <c r="T51" s="202">
        <v>0</v>
      </c>
      <c r="U51" s="202">
        <v>0</v>
      </c>
      <c r="V51" s="202">
        <v>0</v>
      </c>
      <c r="W51" s="202">
        <v>0</v>
      </c>
      <c r="X51" s="202">
        <v>0</v>
      </c>
      <c r="Y51" s="202">
        <v>0</v>
      </c>
      <c r="Z51" s="202">
        <v>0</v>
      </c>
      <c r="AA51" s="202">
        <v>0</v>
      </c>
      <c r="AB51" s="202">
        <v>0</v>
      </c>
      <c r="AC51" s="319">
        <v>0</v>
      </c>
      <c r="AD51" s="319">
        <v>0</v>
      </c>
      <c r="AE51" s="319">
        <v>0</v>
      </c>
      <c r="AF51" s="319">
        <v>0</v>
      </c>
      <c r="AG51" s="319">
        <v>0</v>
      </c>
      <c r="AH51" s="319">
        <v>0</v>
      </c>
      <c r="AI51" s="319">
        <v>0</v>
      </c>
      <c r="AJ51" s="319">
        <v>0</v>
      </c>
      <c r="AK51" s="319">
        <v>0</v>
      </c>
      <c r="AL51" s="202">
        <v>0</v>
      </c>
      <c r="AM51" s="202">
        <v>0</v>
      </c>
      <c r="AN51" s="202">
        <v>0</v>
      </c>
      <c r="AO51" s="202">
        <v>0</v>
      </c>
      <c r="AP51" s="319">
        <v>0</v>
      </c>
      <c r="AQ51" s="319">
        <v>0</v>
      </c>
      <c r="AR51" s="319">
        <v>0</v>
      </c>
      <c r="AS51" s="202">
        <v>0</v>
      </c>
      <c r="AT51" s="202">
        <v>0</v>
      </c>
      <c r="AU51" s="202">
        <v>0</v>
      </c>
      <c r="AV51" s="202">
        <v>0</v>
      </c>
      <c r="AW51" s="202">
        <v>0</v>
      </c>
      <c r="AX51" s="202">
        <v>0</v>
      </c>
      <c r="AY51" s="202">
        <v>0</v>
      </c>
      <c r="AZ51" s="202">
        <v>0</v>
      </c>
      <c r="BA51" s="202">
        <v>0</v>
      </c>
      <c r="BB51" s="202">
        <v>0</v>
      </c>
      <c r="BC51" s="202">
        <v>0</v>
      </c>
      <c r="BD51" s="202">
        <v>0</v>
      </c>
      <c r="BE51" s="202">
        <v>0</v>
      </c>
      <c r="BF51" s="202">
        <v>0</v>
      </c>
      <c r="BG51" s="319">
        <v>0</v>
      </c>
      <c r="BH51" s="319">
        <v>0</v>
      </c>
      <c r="BI51" s="319">
        <v>0</v>
      </c>
      <c r="BJ51" s="321">
        <v>-0.78</v>
      </c>
      <c r="BK51" s="321">
        <v>226.36</v>
      </c>
    </row>
    <row r="52" spans="1:63" ht="20.100000000000001" customHeight="1" x14ac:dyDescent="0.2">
      <c r="A52" s="375" t="s">
        <v>150</v>
      </c>
      <c r="B52" s="341" t="s">
        <v>148</v>
      </c>
      <c r="C52" s="340" t="s">
        <v>149</v>
      </c>
      <c r="D52" s="202">
        <v>0.6</v>
      </c>
      <c r="E52" s="202">
        <v>0</v>
      </c>
      <c r="F52" s="320">
        <v>0</v>
      </c>
      <c r="G52" s="202">
        <v>0</v>
      </c>
      <c r="H52" s="202">
        <v>0</v>
      </c>
      <c r="I52" s="202">
        <v>0</v>
      </c>
      <c r="J52" s="202">
        <v>0</v>
      </c>
      <c r="K52" s="202">
        <v>0</v>
      </c>
      <c r="L52" s="202">
        <v>0</v>
      </c>
      <c r="M52" s="202">
        <v>0</v>
      </c>
      <c r="N52" s="202">
        <v>0</v>
      </c>
      <c r="O52" s="202">
        <v>0</v>
      </c>
      <c r="P52" s="202">
        <v>0</v>
      </c>
      <c r="Q52" s="202">
        <v>0</v>
      </c>
      <c r="R52" s="202">
        <v>0</v>
      </c>
      <c r="S52" s="202">
        <v>0</v>
      </c>
      <c r="T52" s="202">
        <v>0</v>
      </c>
      <c r="U52" s="202">
        <v>0</v>
      </c>
      <c r="V52" s="202">
        <v>0</v>
      </c>
      <c r="W52" s="202">
        <v>0</v>
      </c>
      <c r="X52" s="202">
        <v>0</v>
      </c>
      <c r="Y52" s="202">
        <v>0</v>
      </c>
      <c r="Z52" s="202">
        <v>0</v>
      </c>
      <c r="AA52" s="202">
        <v>0</v>
      </c>
      <c r="AB52" s="202">
        <v>0</v>
      </c>
      <c r="AC52" s="319">
        <v>0</v>
      </c>
      <c r="AD52" s="319">
        <v>0</v>
      </c>
      <c r="AE52" s="319">
        <v>0</v>
      </c>
      <c r="AF52" s="319">
        <v>0</v>
      </c>
      <c r="AG52" s="319">
        <v>0</v>
      </c>
      <c r="AH52" s="319">
        <v>0</v>
      </c>
      <c r="AI52" s="319">
        <v>0</v>
      </c>
      <c r="AJ52" s="319">
        <v>0</v>
      </c>
      <c r="AK52" s="319">
        <v>0</v>
      </c>
      <c r="AL52" s="202">
        <v>0</v>
      </c>
      <c r="AM52" s="202">
        <v>0</v>
      </c>
      <c r="AN52" s="202">
        <v>0</v>
      </c>
      <c r="AO52" s="202">
        <v>0</v>
      </c>
      <c r="AP52" s="319">
        <v>0</v>
      </c>
      <c r="AQ52" s="319">
        <v>0</v>
      </c>
      <c r="AR52" s="319">
        <v>0</v>
      </c>
      <c r="AS52" s="202">
        <v>0</v>
      </c>
      <c r="AT52" s="202">
        <v>0</v>
      </c>
      <c r="AU52" s="202">
        <v>0</v>
      </c>
      <c r="AV52" s="202">
        <v>0</v>
      </c>
      <c r="AW52" s="202">
        <v>0</v>
      </c>
      <c r="AX52" s="202">
        <v>0</v>
      </c>
      <c r="AY52" s="202">
        <v>0</v>
      </c>
      <c r="AZ52" s="202">
        <v>0</v>
      </c>
      <c r="BA52" s="202">
        <v>0</v>
      </c>
      <c r="BB52" s="202">
        <v>0</v>
      </c>
      <c r="BC52" s="202">
        <v>0</v>
      </c>
      <c r="BD52" s="202">
        <v>0</v>
      </c>
      <c r="BE52" s="202">
        <v>0</v>
      </c>
      <c r="BF52" s="202">
        <v>0</v>
      </c>
      <c r="BG52" s="319">
        <v>0</v>
      </c>
      <c r="BH52" s="319">
        <v>0</v>
      </c>
      <c r="BI52" s="319">
        <v>0</v>
      </c>
      <c r="BJ52" s="321">
        <v>0</v>
      </c>
      <c r="BK52" s="321">
        <v>0.6</v>
      </c>
    </row>
    <row r="53" spans="1:63" ht="20.100000000000001" customHeight="1" x14ac:dyDescent="0.2">
      <c r="A53" s="375" t="s">
        <v>153</v>
      </c>
      <c r="B53" s="341" t="s">
        <v>151</v>
      </c>
      <c r="C53" s="340" t="s">
        <v>152</v>
      </c>
      <c r="D53" s="202">
        <v>0.61</v>
      </c>
      <c r="E53" s="202">
        <v>0</v>
      </c>
      <c r="F53" s="320">
        <v>0</v>
      </c>
      <c r="G53" s="202">
        <v>0</v>
      </c>
      <c r="H53" s="202">
        <v>0</v>
      </c>
      <c r="I53" s="202">
        <v>0</v>
      </c>
      <c r="J53" s="202">
        <v>0</v>
      </c>
      <c r="K53" s="202">
        <v>0</v>
      </c>
      <c r="L53" s="202">
        <v>0</v>
      </c>
      <c r="M53" s="202">
        <v>0</v>
      </c>
      <c r="N53" s="202">
        <v>0</v>
      </c>
      <c r="O53" s="202">
        <v>0</v>
      </c>
      <c r="P53" s="202">
        <v>0</v>
      </c>
      <c r="Q53" s="202">
        <v>0</v>
      </c>
      <c r="R53" s="202">
        <v>0</v>
      </c>
      <c r="S53" s="202">
        <v>0</v>
      </c>
      <c r="T53" s="202">
        <v>0</v>
      </c>
      <c r="U53" s="202">
        <v>0</v>
      </c>
      <c r="V53" s="202">
        <v>0</v>
      </c>
      <c r="W53" s="202">
        <v>0</v>
      </c>
      <c r="X53" s="202">
        <v>0</v>
      </c>
      <c r="Y53" s="202">
        <v>0</v>
      </c>
      <c r="Z53" s="202">
        <v>0</v>
      </c>
      <c r="AA53" s="202">
        <v>0</v>
      </c>
      <c r="AB53" s="202">
        <v>0</v>
      </c>
      <c r="AC53" s="319">
        <v>0</v>
      </c>
      <c r="AD53" s="319">
        <v>0</v>
      </c>
      <c r="AE53" s="319">
        <v>0</v>
      </c>
      <c r="AF53" s="319">
        <v>0</v>
      </c>
      <c r="AG53" s="319">
        <v>0</v>
      </c>
      <c r="AH53" s="319">
        <v>0</v>
      </c>
      <c r="AI53" s="319">
        <v>0</v>
      </c>
      <c r="AJ53" s="319">
        <v>0</v>
      </c>
      <c r="AK53" s="319">
        <v>0</v>
      </c>
      <c r="AL53" s="202">
        <v>0</v>
      </c>
      <c r="AM53" s="202">
        <v>0</v>
      </c>
      <c r="AN53" s="202">
        <v>0</v>
      </c>
      <c r="AO53" s="202">
        <v>0</v>
      </c>
      <c r="AP53" s="319">
        <v>0</v>
      </c>
      <c r="AQ53" s="319">
        <v>0</v>
      </c>
      <c r="AR53" s="319">
        <v>0</v>
      </c>
      <c r="AS53" s="202">
        <v>0</v>
      </c>
      <c r="AT53" s="202">
        <v>0</v>
      </c>
      <c r="AU53" s="202">
        <v>0</v>
      </c>
      <c r="AV53" s="202">
        <v>0</v>
      </c>
      <c r="AW53" s="202">
        <v>0</v>
      </c>
      <c r="AX53" s="202">
        <v>0</v>
      </c>
      <c r="AY53" s="202">
        <v>0</v>
      </c>
      <c r="AZ53" s="202">
        <v>0</v>
      </c>
      <c r="BA53" s="202">
        <v>0</v>
      </c>
      <c r="BB53" s="202">
        <v>0</v>
      </c>
      <c r="BC53" s="202">
        <v>0</v>
      </c>
      <c r="BD53" s="202">
        <v>0</v>
      </c>
      <c r="BE53" s="202">
        <v>0</v>
      </c>
      <c r="BF53" s="202">
        <v>0</v>
      </c>
      <c r="BG53" s="319">
        <v>0</v>
      </c>
      <c r="BH53" s="319">
        <v>0</v>
      </c>
      <c r="BI53" s="319">
        <v>0</v>
      </c>
      <c r="BJ53" s="321">
        <v>0</v>
      </c>
      <c r="BK53" s="321">
        <v>0.61</v>
      </c>
    </row>
    <row r="54" spans="1:63" ht="20.100000000000001" customHeight="1" x14ac:dyDescent="0.2">
      <c r="A54" s="375" t="s">
        <v>158</v>
      </c>
      <c r="B54" s="341" t="s">
        <v>154</v>
      </c>
      <c r="C54" s="340" t="s">
        <v>155</v>
      </c>
      <c r="D54" s="202">
        <v>0</v>
      </c>
      <c r="E54" s="202">
        <v>0</v>
      </c>
      <c r="F54" s="320">
        <v>0</v>
      </c>
      <c r="G54" s="202">
        <v>0</v>
      </c>
      <c r="H54" s="202">
        <v>0</v>
      </c>
      <c r="I54" s="202">
        <v>0</v>
      </c>
      <c r="J54" s="202">
        <v>0</v>
      </c>
      <c r="K54" s="202">
        <v>0</v>
      </c>
      <c r="L54" s="202">
        <v>0</v>
      </c>
      <c r="M54" s="202">
        <v>0</v>
      </c>
      <c r="N54" s="202">
        <v>0</v>
      </c>
      <c r="O54" s="202">
        <v>0</v>
      </c>
      <c r="P54" s="202">
        <v>0</v>
      </c>
      <c r="Q54" s="202">
        <v>0</v>
      </c>
      <c r="R54" s="202">
        <v>0</v>
      </c>
      <c r="S54" s="202">
        <v>0</v>
      </c>
      <c r="T54" s="202">
        <v>0</v>
      </c>
      <c r="U54" s="202">
        <v>0</v>
      </c>
      <c r="V54" s="202">
        <v>0</v>
      </c>
      <c r="W54" s="202">
        <v>0</v>
      </c>
      <c r="X54" s="202">
        <v>0</v>
      </c>
      <c r="Y54" s="202">
        <v>0</v>
      </c>
      <c r="Z54" s="202">
        <v>0</v>
      </c>
      <c r="AA54" s="202">
        <v>0</v>
      </c>
      <c r="AB54" s="202">
        <v>0</v>
      </c>
      <c r="AC54" s="319">
        <v>0</v>
      </c>
      <c r="AD54" s="319">
        <v>0</v>
      </c>
      <c r="AE54" s="319">
        <v>0</v>
      </c>
      <c r="AF54" s="319">
        <v>0</v>
      </c>
      <c r="AG54" s="319">
        <v>0</v>
      </c>
      <c r="AH54" s="319">
        <v>0</v>
      </c>
      <c r="AI54" s="319">
        <v>0</v>
      </c>
      <c r="AJ54" s="319">
        <v>0</v>
      </c>
      <c r="AK54" s="319">
        <v>0</v>
      </c>
      <c r="AL54" s="202">
        <v>0</v>
      </c>
      <c r="AM54" s="202">
        <v>0</v>
      </c>
      <c r="AN54" s="202">
        <v>0</v>
      </c>
      <c r="AO54" s="202">
        <v>0</v>
      </c>
      <c r="AP54" s="319">
        <v>0</v>
      </c>
      <c r="AQ54" s="319">
        <v>0</v>
      </c>
      <c r="AR54" s="319">
        <v>0</v>
      </c>
      <c r="AS54" s="202">
        <v>0</v>
      </c>
      <c r="AT54" s="202">
        <v>0</v>
      </c>
      <c r="AU54" s="202">
        <v>0</v>
      </c>
      <c r="AV54" s="202">
        <v>0</v>
      </c>
      <c r="AW54" s="202">
        <v>0</v>
      </c>
      <c r="AX54" s="202">
        <v>0</v>
      </c>
      <c r="AY54" s="202">
        <v>0</v>
      </c>
      <c r="AZ54" s="202">
        <v>0</v>
      </c>
      <c r="BA54" s="202">
        <v>0</v>
      </c>
      <c r="BB54" s="202">
        <v>0</v>
      </c>
      <c r="BC54" s="202">
        <v>0</v>
      </c>
      <c r="BD54" s="202">
        <v>0</v>
      </c>
      <c r="BE54" s="202">
        <v>0</v>
      </c>
      <c r="BF54" s="202">
        <v>0</v>
      </c>
      <c r="BG54" s="319">
        <v>0</v>
      </c>
      <c r="BH54" s="319">
        <v>0</v>
      </c>
      <c r="BI54" s="319">
        <v>0</v>
      </c>
      <c r="BJ54" s="321">
        <v>0</v>
      </c>
      <c r="BK54" s="321">
        <v>0</v>
      </c>
    </row>
    <row r="55" spans="1:63" ht="20.100000000000001" customHeight="1" x14ac:dyDescent="0.2">
      <c r="A55" s="375" t="s">
        <v>1286</v>
      </c>
      <c r="B55" s="341" t="s">
        <v>156</v>
      </c>
      <c r="C55" s="340" t="s">
        <v>157</v>
      </c>
      <c r="D55" s="202">
        <v>0</v>
      </c>
      <c r="E55" s="202">
        <v>0</v>
      </c>
      <c r="F55" s="320">
        <v>0</v>
      </c>
      <c r="G55" s="202">
        <v>0</v>
      </c>
      <c r="H55" s="202">
        <v>0</v>
      </c>
      <c r="I55" s="202">
        <v>0</v>
      </c>
      <c r="J55" s="202">
        <v>0</v>
      </c>
      <c r="K55" s="202">
        <v>0</v>
      </c>
      <c r="L55" s="202">
        <v>0</v>
      </c>
      <c r="M55" s="202">
        <v>0</v>
      </c>
      <c r="N55" s="202">
        <v>0</v>
      </c>
      <c r="O55" s="202">
        <v>0</v>
      </c>
      <c r="P55" s="202">
        <v>0</v>
      </c>
      <c r="Q55" s="202">
        <v>0</v>
      </c>
      <c r="R55" s="202">
        <v>0</v>
      </c>
      <c r="S55" s="202">
        <v>0</v>
      </c>
      <c r="T55" s="202">
        <v>0</v>
      </c>
      <c r="U55" s="202">
        <v>0</v>
      </c>
      <c r="V55" s="202">
        <v>0</v>
      </c>
      <c r="W55" s="202">
        <v>0</v>
      </c>
      <c r="X55" s="202">
        <v>0</v>
      </c>
      <c r="Y55" s="202">
        <v>0</v>
      </c>
      <c r="Z55" s="202">
        <v>0</v>
      </c>
      <c r="AA55" s="202">
        <v>0</v>
      </c>
      <c r="AB55" s="202">
        <v>0</v>
      </c>
      <c r="AC55" s="319">
        <v>0</v>
      </c>
      <c r="AD55" s="319">
        <v>0</v>
      </c>
      <c r="AE55" s="319">
        <v>0</v>
      </c>
      <c r="AF55" s="319">
        <v>0</v>
      </c>
      <c r="AG55" s="319">
        <v>0</v>
      </c>
      <c r="AH55" s="319">
        <v>0</v>
      </c>
      <c r="AI55" s="319">
        <v>0</v>
      </c>
      <c r="AJ55" s="319">
        <v>0</v>
      </c>
      <c r="AK55" s="319">
        <v>0</v>
      </c>
      <c r="AL55" s="202">
        <v>0</v>
      </c>
      <c r="AM55" s="202">
        <v>0</v>
      </c>
      <c r="AN55" s="202">
        <v>0</v>
      </c>
      <c r="AO55" s="202">
        <v>0</v>
      </c>
      <c r="AP55" s="319">
        <v>0</v>
      </c>
      <c r="AQ55" s="319">
        <v>0</v>
      </c>
      <c r="AR55" s="319">
        <v>0</v>
      </c>
      <c r="AS55" s="202">
        <v>0</v>
      </c>
      <c r="AT55" s="202">
        <v>0</v>
      </c>
      <c r="AU55" s="202">
        <v>0</v>
      </c>
      <c r="AV55" s="202">
        <v>0</v>
      </c>
      <c r="AW55" s="202">
        <v>0</v>
      </c>
      <c r="AX55" s="202">
        <v>0</v>
      </c>
      <c r="AY55" s="202">
        <v>0</v>
      </c>
      <c r="AZ55" s="202">
        <v>0</v>
      </c>
      <c r="BA55" s="202">
        <v>0</v>
      </c>
      <c r="BB55" s="202">
        <v>0</v>
      </c>
      <c r="BC55" s="202">
        <v>0</v>
      </c>
      <c r="BD55" s="202">
        <v>0</v>
      </c>
      <c r="BE55" s="202">
        <v>0</v>
      </c>
      <c r="BF55" s="202">
        <v>0</v>
      </c>
      <c r="BG55" s="319">
        <v>0</v>
      </c>
      <c r="BH55" s="319">
        <v>0</v>
      </c>
      <c r="BI55" s="319">
        <v>0</v>
      </c>
      <c r="BJ55" s="321">
        <v>0</v>
      </c>
      <c r="BK55" s="321">
        <v>0</v>
      </c>
    </row>
    <row r="56" spans="1:63" ht="20.100000000000001" customHeight="1" x14ac:dyDescent="0.2">
      <c r="A56" s="375" t="s">
        <v>1269</v>
      </c>
      <c r="B56" s="341" t="s">
        <v>159</v>
      </c>
      <c r="C56" s="340" t="s">
        <v>160</v>
      </c>
      <c r="D56" s="202">
        <v>7.9</v>
      </c>
      <c r="E56" s="202">
        <v>2.34</v>
      </c>
      <c r="F56" s="320">
        <v>1.1499999999999999</v>
      </c>
      <c r="G56" s="202">
        <v>0</v>
      </c>
      <c r="H56" s="202">
        <v>0</v>
      </c>
      <c r="I56" s="202">
        <v>0</v>
      </c>
      <c r="J56" s="202">
        <v>0.83</v>
      </c>
      <c r="K56" s="202">
        <v>0.32</v>
      </c>
      <c r="L56" s="202">
        <v>0</v>
      </c>
      <c r="M56" s="202">
        <v>0</v>
      </c>
      <c r="N56" s="202">
        <v>0</v>
      </c>
      <c r="O56" s="202">
        <v>0</v>
      </c>
      <c r="P56" s="202">
        <v>0</v>
      </c>
      <c r="Q56" s="202">
        <v>0</v>
      </c>
      <c r="R56" s="202">
        <v>1.19</v>
      </c>
      <c r="S56" s="202">
        <v>0</v>
      </c>
      <c r="T56" s="202">
        <v>0</v>
      </c>
      <c r="U56" s="202">
        <v>0</v>
      </c>
      <c r="V56" s="202">
        <v>0</v>
      </c>
      <c r="W56" s="202">
        <v>0</v>
      </c>
      <c r="X56" s="202">
        <v>0</v>
      </c>
      <c r="Y56" s="202">
        <v>0</v>
      </c>
      <c r="Z56" s="202">
        <v>0</v>
      </c>
      <c r="AA56" s="202">
        <v>0</v>
      </c>
      <c r="AB56" s="202">
        <v>0.21</v>
      </c>
      <c r="AC56" s="319">
        <v>0.21</v>
      </c>
      <c r="AD56" s="319">
        <v>0</v>
      </c>
      <c r="AE56" s="319">
        <v>0</v>
      </c>
      <c r="AF56" s="319">
        <v>0</v>
      </c>
      <c r="AG56" s="319">
        <v>0</v>
      </c>
      <c r="AH56" s="319">
        <v>0</v>
      </c>
      <c r="AI56" s="319">
        <v>0</v>
      </c>
      <c r="AJ56" s="319">
        <v>0</v>
      </c>
      <c r="AK56" s="319">
        <v>0</v>
      </c>
      <c r="AL56" s="202">
        <v>0</v>
      </c>
      <c r="AM56" s="202">
        <v>0</v>
      </c>
      <c r="AN56" s="202">
        <v>0</v>
      </c>
      <c r="AO56" s="202">
        <v>0</v>
      </c>
      <c r="AP56" s="319">
        <v>0</v>
      </c>
      <c r="AQ56" s="319">
        <v>0</v>
      </c>
      <c r="AR56" s="319">
        <v>0</v>
      </c>
      <c r="AS56" s="202">
        <v>0</v>
      </c>
      <c r="AT56" s="202">
        <v>0</v>
      </c>
      <c r="AU56" s="202">
        <v>0</v>
      </c>
      <c r="AV56" s="202">
        <v>0</v>
      </c>
      <c r="AW56" s="202">
        <v>0</v>
      </c>
      <c r="AX56" s="202">
        <v>0.98</v>
      </c>
      <c r="AY56" s="202">
        <v>0</v>
      </c>
      <c r="AZ56" s="202">
        <v>0</v>
      </c>
      <c r="BA56" s="202">
        <v>0</v>
      </c>
      <c r="BB56" s="202">
        <v>0</v>
      </c>
      <c r="BC56" s="202">
        <v>0</v>
      </c>
      <c r="BD56" s="202">
        <v>0</v>
      </c>
      <c r="BE56" s="202">
        <v>0</v>
      </c>
      <c r="BF56" s="202">
        <v>0</v>
      </c>
      <c r="BG56" s="319">
        <v>0</v>
      </c>
      <c r="BH56" s="319">
        <v>0</v>
      </c>
      <c r="BI56" s="319">
        <v>0</v>
      </c>
      <c r="BJ56" s="321">
        <v>2.34</v>
      </c>
      <c r="BK56" s="321">
        <v>10.24</v>
      </c>
    </row>
    <row r="57" spans="1:63" ht="20.100000000000001" customHeight="1" x14ac:dyDescent="0.2">
      <c r="A57" s="375" t="s">
        <v>523</v>
      </c>
      <c r="B57" s="341" t="s">
        <v>162</v>
      </c>
      <c r="C57" s="340" t="s">
        <v>163</v>
      </c>
      <c r="D57" s="202">
        <v>0</v>
      </c>
      <c r="E57" s="202">
        <v>0</v>
      </c>
      <c r="F57" s="320">
        <v>0</v>
      </c>
      <c r="G57" s="202">
        <v>0</v>
      </c>
      <c r="H57" s="202">
        <v>0</v>
      </c>
      <c r="I57" s="202">
        <v>0</v>
      </c>
      <c r="J57" s="202">
        <v>0</v>
      </c>
      <c r="K57" s="202">
        <v>0</v>
      </c>
      <c r="L57" s="202">
        <v>0</v>
      </c>
      <c r="M57" s="202">
        <v>0</v>
      </c>
      <c r="N57" s="202">
        <v>0</v>
      </c>
      <c r="O57" s="202">
        <v>0</v>
      </c>
      <c r="P57" s="202">
        <v>0</v>
      </c>
      <c r="Q57" s="202">
        <v>0</v>
      </c>
      <c r="R57" s="202">
        <v>0</v>
      </c>
      <c r="S57" s="202">
        <v>0</v>
      </c>
      <c r="T57" s="202">
        <v>0</v>
      </c>
      <c r="U57" s="202">
        <v>0</v>
      </c>
      <c r="V57" s="202">
        <v>0</v>
      </c>
      <c r="W57" s="202">
        <v>0</v>
      </c>
      <c r="X57" s="202">
        <v>0</v>
      </c>
      <c r="Y57" s="202">
        <v>0</v>
      </c>
      <c r="Z57" s="202">
        <v>0</v>
      </c>
      <c r="AA57" s="202">
        <v>0</v>
      </c>
      <c r="AB57" s="202">
        <v>0</v>
      </c>
      <c r="AC57" s="319">
        <v>0</v>
      </c>
      <c r="AD57" s="319">
        <v>0</v>
      </c>
      <c r="AE57" s="319">
        <v>0</v>
      </c>
      <c r="AF57" s="319">
        <v>0</v>
      </c>
      <c r="AG57" s="319">
        <v>0</v>
      </c>
      <c r="AH57" s="319">
        <v>0</v>
      </c>
      <c r="AI57" s="319">
        <v>0</v>
      </c>
      <c r="AJ57" s="319">
        <v>0</v>
      </c>
      <c r="AK57" s="319">
        <v>0</v>
      </c>
      <c r="AL57" s="202">
        <v>0</v>
      </c>
      <c r="AM57" s="202">
        <v>0</v>
      </c>
      <c r="AN57" s="202">
        <v>0</v>
      </c>
      <c r="AO57" s="202">
        <v>0</v>
      </c>
      <c r="AP57" s="319">
        <v>0</v>
      </c>
      <c r="AQ57" s="319">
        <v>0</v>
      </c>
      <c r="AR57" s="319">
        <v>0</v>
      </c>
      <c r="AS57" s="202">
        <v>0</v>
      </c>
      <c r="AT57" s="202">
        <v>0</v>
      </c>
      <c r="AU57" s="202">
        <v>0</v>
      </c>
      <c r="AV57" s="202">
        <v>0</v>
      </c>
      <c r="AW57" s="202">
        <v>0</v>
      </c>
      <c r="AX57" s="202">
        <v>0</v>
      </c>
      <c r="AY57" s="202">
        <v>0</v>
      </c>
      <c r="AZ57" s="202">
        <v>0</v>
      </c>
      <c r="BA57" s="202">
        <v>0</v>
      </c>
      <c r="BB57" s="202">
        <v>0</v>
      </c>
      <c r="BC57" s="202">
        <v>0</v>
      </c>
      <c r="BD57" s="202">
        <v>0</v>
      </c>
      <c r="BE57" s="202">
        <v>0</v>
      </c>
      <c r="BF57" s="202">
        <v>0</v>
      </c>
      <c r="BG57" s="319">
        <v>0</v>
      </c>
      <c r="BH57" s="319">
        <v>0</v>
      </c>
      <c r="BI57" s="319">
        <v>0</v>
      </c>
      <c r="BJ57" s="321">
        <v>0</v>
      </c>
      <c r="BK57" s="321">
        <v>0</v>
      </c>
    </row>
    <row r="58" spans="1:63" ht="20.100000000000001" customHeight="1" x14ac:dyDescent="0.2">
      <c r="A58" s="375" t="s">
        <v>526</v>
      </c>
      <c r="B58" s="341" t="s">
        <v>164</v>
      </c>
      <c r="C58" s="340" t="s">
        <v>165</v>
      </c>
      <c r="D58" s="202">
        <v>0</v>
      </c>
      <c r="E58" s="202">
        <v>0</v>
      </c>
      <c r="F58" s="320">
        <v>0</v>
      </c>
      <c r="G58" s="202">
        <v>0</v>
      </c>
      <c r="H58" s="202">
        <v>0</v>
      </c>
      <c r="I58" s="202">
        <v>0</v>
      </c>
      <c r="J58" s="202">
        <v>0</v>
      </c>
      <c r="K58" s="202">
        <v>0</v>
      </c>
      <c r="L58" s="202">
        <v>0</v>
      </c>
      <c r="M58" s="202">
        <v>0</v>
      </c>
      <c r="N58" s="202">
        <v>0</v>
      </c>
      <c r="O58" s="202">
        <v>0</v>
      </c>
      <c r="P58" s="202">
        <v>0</v>
      </c>
      <c r="Q58" s="202">
        <v>0</v>
      </c>
      <c r="R58" s="202">
        <v>0</v>
      </c>
      <c r="S58" s="202">
        <v>0</v>
      </c>
      <c r="T58" s="202">
        <v>0</v>
      </c>
      <c r="U58" s="202">
        <v>0</v>
      </c>
      <c r="V58" s="202">
        <v>0</v>
      </c>
      <c r="W58" s="202">
        <v>0</v>
      </c>
      <c r="X58" s="202">
        <v>0</v>
      </c>
      <c r="Y58" s="202">
        <v>0</v>
      </c>
      <c r="Z58" s="202">
        <v>0</v>
      </c>
      <c r="AA58" s="202">
        <v>0</v>
      </c>
      <c r="AB58" s="202">
        <v>0</v>
      </c>
      <c r="AC58" s="319">
        <v>0</v>
      </c>
      <c r="AD58" s="319">
        <v>0</v>
      </c>
      <c r="AE58" s="319">
        <v>0</v>
      </c>
      <c r="AF58" s="319">
        <v>0</v>
      </c>
      <c r="AG58" s="319">
        <v>0</v>
      </c>
      <c r="AH58" s="319">
        <v>0</v>
      </c>
      <c r="AI58" s="319">
        <v>0</v>
      </c>
      <c r="AJ58" s="319">
        <v>0</v>
      </c>
      <c r="AK58" s="319">
        <v>0</v>
      </c>
      <c r="AL58" s="202">
        <v>0</v>
      </c>
      <c r="AM58" s="202">
        <v>0</v>
      </c>
      <c r="AN58" s="202">
        <v>0</v>
      </c>
      <c r="AO58" s="202">
        <v>0</v>
      </c>
      <c r="AP58" s="319">
        <v>0</v>
      </c>
      <c r="AQ58" s="319">
        <v>0</v>
      </c>
      <c r="AR58" s="319">
        <v>0</v>
      </c>
      <c r="AS58" s="202">
        <v>0</v>
      </c>
      <c r="AT58" s="202">
        <v>0</v>
      </c>
      <c r="AU58" s="202">
        <v>0</v>
      </c>
      <c r="AV58" s="202">
        <v>0</v>
      </c>
      <c r="AW58" s="202">
        <v>0</v>
      </c>
      <c r="AX58" s="202">
        <v>0</v>
      </c>
      <c r="AY58" s="202">
        <v>0</v>
      </c>
      <c r="AZ58" s="202">
        <v>0</v>
      </c>
      <c r="BA58" s="202">
        <v>0</v>
      </c>
      <c r="BB58" s="202">
        <v>0</v>
      </c>
      <c r="BC58" s="202">
        <v>0</v>
      </c>
      <c r="BD58" s="202">
        <v>0</v>
      </c>
      <c r="BE58" s="202">
        <v>0</v>
      </c>
      <c r="BF58" s="202">
        <v>0</v>
      </c>
      <c r="BG58" s="319">
        <v>0</v>
      </c>
      <c r="BH58" s="319">
        <v>0</v>
      </c>
      <c r="BI58" s="319">
        <v>0</v>
      </c>
      <c r="BJ58" s="321">
        <v>0</v>
      </c>
      <c r="BK58" s="321">
        <v>0</v>
      </c>
    </row>
    <row r="59" spans="1:63" ht="20.100000000000001" customHeight="1" x14ac:dyDescent="0.2">
      <c r="A59" s="376">
        <v>3</v>
      </c>
      <c r="B59" s="317" t="s">
        <v>166</v>
      </c>
      <c r="C59" s="316" t="s">
        <v>167</v>
      </c>
      <c r="D59" s="202">
        <v>0</v>
      </c>
      <c r="E59" s="320">
        <v>0</v>
      </c>
      <c r="F59" s="320">
        <v>0</v>
      </c>
      <c r="G59" s="320">
        <v>0</v>
      </c>
      <c r="H59" s="320">
        <v>0</v>
      </c>
      <c r="I59" s="320">
        <v>0</v>
      </c>
      <c r="J59" s="320">
        <v>0</v>
      </c>
      <c r="K59" s="320">
        <v>0</v>
      </c>
      <c r="L59" s="320">
        <v>0</v>
      </c>
      <c r="M59" s="320">
        <v>0</v>
      </c>
      <c r="N59" s="320">
        <v>0</v>
      </c>
      <c r="O59" s="320">
        <v>0</v>
      </c>
      <c r="P59" s="320">
        <v>0</v>
      </c>
      <c r="Q59" s="320">
        <v>0</v>
      </c>
      <c r="R59" s="202">
        <v>0</v>
      </c>
      <c r="S59" s="320">
        <v>0</v>
      </c>
      <c r="T59" s="320">
        <v>0</v>
      </c>
      <c r="U59" s="320">
        <v>0</v>
      </c>
      <c r="V59" s="320">
        <v>0</v>
      </c>
      <c r="W59" s="320">
        <v>0</v>
      </c>
      <c r="X59" s="320">
        <v>0</v>
      </c>
      <c r="Y59" s="320">
        <v>0</v>
      </c>
      <c r="Z59" s="320">
        <v>0</v>
      </c>
      <c r="AA59" s="320">
        <v>0</v>
      </c>
      <c r="AB59" s="202">
        <v>0</v>
      </c>
      <c r="AC59" s="338">
        <v>0</v>
      </c>
      <c r="AD59" s="338">
        <v>0</v>
      </c>
      <c r="AE59" s="338">
        <v>0</v>
      </c>
      <c r="AF59" s="338">
        <v>0</v>
      </c>
      <c r="AG59" s="338">
        <v>0</v>
      </c>
      <c r="AH59" s="338">
        <v>0</v>
      </c>
      <c r="AI59" s="338">
        <v>0</v>
      </c>
      <c r="AJ59" s="338">
        <v>0</v>
      </c>
      <c r="AK59" s="338">
        <v>0</v>
      </c>
      <c r="AL59" s="320">
        <v>0</v>
      </c>
      <c r="AM59" s="320">
        <v>0</v>
      </c>
      <c r="AN59" s="320">
        <v>0</v>
      </c>
      <c r="AO59" s="320">
        <v>0</v>
      </c>
      <c r="AP59" s="338">
        <v>0</v>
      </c>
      <c r="AQ59" s="338">
        <v>0</v>
      </c>
      <c r="AR59" s="338">
        <v>0</v>
      </c>
      <c r="AS59" s="320">
        <v>0</v>
      </c>
      <c r="AT59" s="320">
        <v>0</v>
      </c>
      <c r="AU59" s="320">
        <v>0</v>
      </c>
      <c r="AV59" s="320">
        <v>0</v>
      </c>
      <c r="AW59" s="320">
        <v>0</v>
      </c>
      <c r="AX59" s="320">
        <v>0</v>
      </c>
      <c r="AY59" s="320">
        <v>0</v>
      </c>
      <c r="AZ59" s="320">
        <v>0</v>
      </c>
      <c r="BA59" s="320">
        <v>0</v>
      </c>
      <c r="BB59" s="320">
        <v>0</v>
      </c>
      <c r="BC59" s="320">
        <v>0</v>
      </c>
      <c r="BD59" s="320">
        <v>0</v>
      </c>
      <c r="BE59" s="320">
        <v>0</v>
      </c>
      <c r="BF59" s="320">
        <v>0</v>
      </c>
      <c r="BG59" s="338">
        <v>0</v>
      </c>
      <c r="BH59" s="338">
        <v>0</v>
      </c>
      <c r="BI59" s="338">
        <v>0</v>
      </c>
      <c r="BJ59" s="339">
        <v>0</v>
      </c>
      <c r="BK59" s="339">
        <v>0</v>
      </c>
    </row>
    <row r="60" spans="1:63" ht="20.100000000000001" customHeight="1" x14ac:dyDescent="0.2">
      <c r="A60" s="379">
        <v>4</v>
      </c>
      <c r="B60" s="363" t="s">
        <v>168</v>
      </c>
      <c r="C60" s="362" t="s">
        <v>169</v>
      </c>
      <c r="D60" s="324">
        <v>388.44</v>
      </c>
      <c r="E60" s="361">
        <v>0</v>
      </c>
      <c r="F60" s="361">
        <v>0</v>
      </c>
      <c r="G60" s="361">
        <v>0</v>
      </c>
      <c r="H60" s="361">
        <v>0</v>
      </c>
      <c r="I60" s="361">
        <v>0</v>
      </c>
      <c r="J60" s="361">
        <v>0</v>
      </c>
      <c r="K60" s="361">
        <v>0</v>
      </c>
      <c r="L60" s="361">
        <v>0</v>
      </c>
      <c r="M60" s="361">
        <v>0</v>
      </c>
      <c r="N60" s="361">
        <v>0</v>
      </c>
      <c r="O60" s="361">
        <v>0</v>
      </c>
      <c r="P60" s="361">
        <v>0</v>
      </c>
      <c r="Q60" s="361">
        <v>0</v>
      </c>
      <c r="R60" s="324">
        <v>0</v>
      </c>
      <c r="S60" s="361">
        <v>0</v>
      </c>
      <c r="T60" s="361">
        <v>0</v>
      </c>
      <c r="U60" s="361">
        <v>0</v>
      </c>
      <c r="V60" s="361">
        <v>0</v>
      </c>
      <c r="W60" s="361">
        <v>0</v>
      </c>
      <c r="X60" s="361">
        <v>0</v>
      </c>
      <c r="Y60" s="361">
        <v>0</v>
      </c>
      <c r="Z60" s="361">
        <v>0</v>
      </c>
      <c r="AA60" s="361">
        <v>0</v>
      </c>
      <c r="AB60" s="324">
        <v>0</v>
      </c>
      <c r="AC60" s="361">
        <v>0</v>
      </c>
      <c r="AD60" s="361">
        <v>0</v>
      </c>
      <c r="AE60" s="361">
        <v>0</v>
      </c>
      <c r="AF60" s="361">
        <v>0</v>
      </c>
      <c r="AG60" s="361">
        <v>0</v>
      </c>
      <c r="AH60" s="361">
        <v>0</v>
      </c>
      <c r="AI60" s="361">
        <v>0</v>
      </c>
      <c r="AJ60" s="361">
        <v>0</v>
      </c>
      <c r="AK60" s="361">
        <v>0</v>
      </c>
      <c r="AL60" s="361">
        <v>0</v>
      </c>
      <c r="AM60" s="361">
        <v>0</v>
      </c>
      <c r="AN60" s="361">
        <v>0</v>
      </c>
      <c r="AO60" s="361">
        <v>0</v>
      </c>
      <c r="AP60" s="361">
        <v>0</v>
      </c>
      <c r="AQ60" s="361">
        <v>0</v>
      </c>
      <c r="AR60" s="361">
        <v>0</v>
      </c>
      <c r="AS60" s="361">
        <v>0</v>
      </c>
      <c r="AT60" s="361">
        <v>0</v>
      </c>
      <c r="AU60" s="361">
        <v>0</v>
      </c>
      <c r="AV60" s="361">
        <v>0</v>
      </c>
      <c r="AW60" s="361">
        <v>0</v>
      </c>
      <c r="AX60" s="361">
        <v>0</v>
      </c>
      <c r="AY60" s="361">
        <v>0</v>
      </c>
      <c r="AZ60" s="361">
        <v>0</v>
      </c>
      <c r="BA60" s="361">
        <v>0</v>
      </c>
      <c r="BB60" s="361">
        <v>0</v>
      </c>
      <c r="BC60" s="361">
        <v>0</v>
      </c>
      <c r="BD60" s="361">
        <v>0</v>
      </c>
      <c r="BE60" s="361">
        <v>0</v>
      </c>
      <c r="BF60" s="361">
        <v>0</v>
      </c>
      <c r="BG60" s="361">
        <v>0</v>
      </c>
      <c r="BH60" s="361">
        <v>0</v>
      </c>
      <c r="BI60" s="361">
        <v>0</v>
      </c>
      <c r="BJ60" s="364">
        <v>0</v>
      </c>
      <c r="BK60" s="364">
        <v>388.44</v>
      </c>
    </row>
    <row r="61" spans="1:63" ht="20.100000000000001" customHeight="1" x14ac:dyDescent="0.2">
      <c r="A61" s="1514" t="s">
        <v>1271</v>
      </c>
      <c r="B61" s="1514"/>
      <c r="C61" s="366"/>
      <c r="D61" s="367">
        <v>0</v>
      </c>
      <c r="E61" s="367"/>
      <c r="F61" s="368">
        <v>1.38</v>
      </c>
      <c r="G61" s="367">
        <v>0</v>
      </c>
      <c r="H61" s="367">
        <v>0</v>
      </c>
      <c r="I61" s="367">
        <v>0</v>
      </c>
      <c r="J61" s="367">
        <v>1.03</v>
      </c>
      <c r="K61" s="367">
        <v>0.35</v>
      </c>
      <c r="L61" s="367">
        <v>0</v>
      </c>
      <c r="M61" s="367">
        <v>0</v>
      </c>
      <c r="N61" s="367">
        <v>0</v>
      </c>
      <c r="O61" s="367">
        <v>0</v>
      </c>
      <c r="P61" s="367">
        <v>0</v>
      </c>
      <c r="Q61" s="367">
        <v>0</v>
      </c>
      <c r="R61" s="367">
        <v>1.19</v>
      </c>
      <c r="S61" s="367">
        <v>0</v>
      </c>
      <c r="T61" s="367">
        <v>0</v>
      </c>
      <c r="U61" s="367">
        <v>0</v>
      </c>
      <c r="V61" s="367">
        <v>0</v>
      </c>
      <c r="W61" s="367">
        <v>0</v>
      </c>
      <c r="X61" s="367">
        <v>0</v>
      </c>
      <c r="Y61" s="367">
        <v>0</v>
      </c>
      <c r="Z61" s="367">
        <v>0</v>
      </c>
      <c r="AA61" s="367">
        <v>0</v>
      </c>
      <c r="AB61" s="367">
        <v>0.21</v>
      </c>
      <c r="AC61" s="369">
        <v>0.21</v>
      </c>
      <c r="AD61" s="369">
        <v>0</v>
      </c>
      <c r="AE61" s="369">
        <v>0</v>
      </c>
      <c r="AF61" s="369">
        <v>0</v>
      </c>
      <c r="AG61" s="369">
        <v>0</v>
      </c>
      <c r="AH61" s="369">
        <v>0</v>
      </c>
      <c r="AI61" s="369">
        <v>0</v>
      </c>
      <c r="AJ61" s="369">
        <v>0</v>
      </c>
      <c r="AK61" s="369">
        <v>0</v>
      </c>
      <c r="AL61" s="367">
        <v>0</v>
      </c>
      <c r="AM61" s="367">
        <v>0</v>
      </c>
      <c r="AN61" s="367">
        <v>0</v>
      </c>
      <c r="AO61" s="367">
        <v>0</v>
      </c>
      <c r="AP61" s="369">
        <v>0</v>
      </c>
      <c r="AQ61" s="369">
        <v>0</v>
      </c>
      <c r="AR61" s="369">
        <v>0</v>
      </c>
      <c r="AS61" s="367">
        <v>0</v>
      </c>
      <c r="AT61" s="367">
        <v>0</v>
      </c>
      <c r="AU61" s="367">
        <v>0</v>
      </c>
      <c r="AV61" s="367">
        <v>0</v>
      </c>
      <c r="AW61" s="367">
        <v>0</v>
      </c>
      <c r="AX61" s="367">
        <v>0.98</v>
      </c>
      <c r="AY61" s="367">
        <v>0</v>
      </c>
      <c r="AZ61" s="367">
        <v>0</v>
      </c>
      <c r="BA61" s="367">
        <v>0</v>
      </c>
      <c r="BB61" s="367">
        <v>0</v>
      </c>
      <c r="BC61" s="367">
        <v>0</v>
      </c>
      <c r="BD61" s="367">
        <v>0</v>
      </c>
      <c r="BE61" s="367">
        <v>0</v>
      </c>
      <c r="BF61" s="367">
        <v>0</v>
      </c>
      <c r="BG61" s="369">
        <v>0</v>
      </c>
      <c r="BH61" s="369">
        <v>0</v>
      </c>
      <c r="BI61" s="369">
        <v>0</v>
      </c>
      <c r="BJ61" s="370"/>
      <c r="BK61" s="370"/>
    </row>
    <row r="62" spans="1:63" ht="20.100000000000001" customHeight="1" x14ac:dyDescent="0.2">
      <c r="A62" s="311" t="s">
        <v>1274</v>
      </c>
      <c r="C62" s="349"/>
    </row>
  </sheetData>
  <mergeCells count="9">
    <mergeCell ref="BJ4:BJ5"/>
    <mergeCell ref="BK4:BK5"/>
    <mergeCell ref="F4:BI4"/>
    <mergeCell ref="A61:B61"/>
    <mergeCell ref="A4:A5"/>
    <mergeCell ref="B4:B5"/>
    <mergeCell ref="C4:C5"/>
    <mergeCell ref="D4:D5"/>
    <mergeCell ref="E4:E5"/>
  </mergeCell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6">
    <tabColor theme="0"/>
  </sheetPr>
  <dimension ref="A1:BK62"/>
  <sheetViews>
    <sheetView zoomScale="82" zoomScaleNormal="82" workbookViewId="0">
      <pane xSplit="5" ySplit="6" topLeftCell="F41" activePane="bottomRight" state="frozen"/>
      <selection activeCell="BG59" sqref="BG59"/>
      <selection pane="topRight" activeCell="BG59" sqref="BG59"/>
      <selection pane="bottomLeft" activeCell="BG59" sqref="BG59"/>
      <selection pane="bottomRight" activeCell="BG59" sqref="BG59"/>
    </sheetView>
  </sheetViews>
  <sheetFormatPr defaultRowHeight="20.100000000000001" customHeight="1" x14ac:dyDescent="0.2"/>
  <cols>
    <col min="1" max="1" width="6.7109375" style="280" customWidth="1"/>
    <col min="2" max="2" width="39.140625" style="280" customWidth="1"/>
    <col min="3" max="3" width="9.140625" style="280"/>
    <col min="4" max="4" width="12.7109375" style="312" customWidth="1"/>
    <col min="5" max="5" width="12" style="312" customWidth="1"/>
    <col min="6" max="6" width="12.85546875" style="312" customWidth="1"/>
    <col min="7" max="7" width="11.42578125" style="312" customWidth="1"/>
    <col min="8" max="8" width="10.42578125" style="312" customWidth="1"/>
    <col min="9" max="9" width="11.7109375" style="312" customWidth="1"/>
    <col min="10" max="10" width="11.140625" style="312" customWidth="1"/>
    <col min="11" max="11" width="11.85546875" style="312" bestFit="1" customWidth="1"/>
    <col min="12" max="12" width="10.5703125" style="312" bestFit="1" customWidth="1"/>
    <col min="13" max="13" width="9.5703125" style="312" bestFit="1" customWidth="1"/>
    <col min="14" max="14" width="11.42578125" style="312" customWidth="1"/>
    <col min="15" max="15" width="10.5703125" style="312" customWidth="1"/>
    <col min="16" max="16" width="7.5703125" style="312" customWidth="1"/>
    <col min="17" max="17" width="9.5703125" style="312" bestFit="1" customWidth="1"/>
    <col min="18" max="18" width="11" style="312" bestFit="1" customWidth="1"/>
    <col min="19" max="19" width="10.140625" style="312" bestFit="1" customWidth="1"/>
    <col min="20" max="24" width="9.5703125" style="312" bestFit="1" customWidth="1"/>
    <col min="25" max="25" width="10.140625" style="312" bestFit="1" customWidth="1"/>
    <col min="26" max="27" width="9.5703125" style="312" bestFit="1" customWidth="1"/>
    <col min="28" max="28" width="10.28515625" style="312" customWidth="1"/>
    <col min="29" max="36" width="9.5703125" style="313" bestFit="1" customWidth="1"/>
    <col min="37" max="37" width="9.5703125" style="313" customWidth="1"/>
    <col min="38" max="41" width="9.5703125" style="312" bestFit="1" customWidth="1"/>
    <col min="42" max="44" width="9.5703125" style="313" bestFit="1" customWidth="1"/>
    <col min="45" max="45" width="9.42578125" style="313" customWidth="1"/>
    <col min="46" max="58" width="9.5703125" style="312" bestFit="1" customWidth="1"/>
    <col min="59" max="61" width="9.5703125" style="313" bestFit="1" customWidth="1"/>
    <col min="62" max="63" width="12.5703125" style="314" bestFit="1" customWidth="1"/>
    <col min="64" max="193" width="9.140625" style="389"/>
    <col min="194" max="194" width="6.7109375" style="389" customWidth="1"/>
    <col min="195" max="195" width="39.140625" style="389" customWidth="1"/>
    <col min="196" max="196" width="9.140625" style="389"/>
    <col min="197" max="197" width="8" style="389" customWidth="1"/>
    <col min="198" max="198" width="12.7109375" style="389" customWidth="1"/>
    <col min="199" max="199" width="12" style="389" customWidth="1"/>
    <col min="200" max="200" width="12.85546875" style="389" customWidth="1"/>
    <col min="201" max="201" width="11.42578125" style="389" customWidth="1"/>
    <col min="202" max="202" width="10.42578125" style="389" customWidth="1"/>
    <col min="203" max="203" width="11.7109375" style="389" customWidth="1"/>
    <col min="204" max="204" width="11.140625" style="389" customWidth="1"/>
    <col min="205" max="205" width="11.85546875" style="389" bestFit="1" customWidth="1"/>
    <col min="206" max="206" width="10.5703125" style="389" bestFit="1" customWidth="1"/>
    <col min="207" max="207" width="9.5703125" style="389" bestFit="1" customWidth="1"/>
    <col min="208" max="208" width="11.42578125" style="389" customWidth="1"/>
    <col min="209" max="209" width="10.5703125" style="389" customWidth="1"/>
    <col min="210" max="210" width="7.5703125" style="389" customWidth="1"/>
    <col min="211" max="211" width="9.5703125" style="389" bestFit="1" customWidth="1"/>
    <col min="212" max="212" width="11" style="389" bestFit="1" customWidth="1"/>
    <col min="213" max="213" width="10.140625" style="389" bestFit="1" customWidth="1"/>
    <col min="214" max="218" width="9.5703125" style="389" bestFit="1" customWidth="1"/>
    <col min="219" max="219" width="10.140625" style="389" bestFit="1" customWidth="1"/>
    <col min="220" max="221" width="9.5703125" style="389" bestFit="1" customWidth="1"/>
    <col min="222" max="222" width="10.28515625" style="389" customWidth="1"/>
    <col min="223" max="230" width="9.5703125" style="389" bestFit="1" customWidth="1"/>
    <col min="231" max="231" width="9.5703125" style="389" customWidth="1"/>
    <col min="232" max="238" width="9.5703125" style="389" bestFit="1" customWidth="1"/>
    <col min="239" max="239" width="9.42578125" style="389" customWidth="1"/>
    <col min="240" max="255" width="9.5703125" style="389" bestFit="1" customWidth="1"/>
    <col min="256" max="257" width="12.5703125" style="389" bestFit="1" customWidth="1"/>
    <col min="258" max="258" width="11.42578125" style="389" bestFit="1" customWidth="1"/>
    <col min="259" max="259" width="11" style="389" bestFit="1" customWidth="1"/>
    <col min="260" max="260" width="11.7109375" style="389" bestFit="1" customWidth="1"/>
    <col min="261" max="449" width="9.140625" style="389"/>
    <col min="450" max="450" width="6.7109375" style="389" customWidth="1"/>
    <col min="451" max="451" width="39.140625" style="389" customWidth="1"/>
    <col min="452" max="452" width="9.140625" style="389"/>
    <col min="453" max="453" width="8" style="389" customWidth="1"/>
    <col min="454" max="454" width="12.7109375" style="389" customWidth="1"/>
    <col min="455" max="455" width="12" style="389" customWidth="1"/>
    <col min="456" max="456" width="12.85546875" style="389" customWidth="1"/>
    <col min="457" max="457" width="11.42578125" style="389" customWidth="1"/>
    <col min="458" max="458" width="10.42578125" style="389" customWidth="1"/>
    <col min="459" max="459" width="11.7109375" style="389" customWidth="1"/>
    <col min="460" max="460" width="11.140625" style="389" customWidth="1"/>
    <col min="461" max="461" width="11.85546875" style="389" bestFit="1" customWidth="1"/>
    <col min="462" max="462" width="10.5703125" style="389" bestFit="1" customWidth="1"/>
    <col min="463" max="463" width="9.5703125" style="389" bestFit="1" customWidth="1"/>
    <col min="464" max="464" width="11.42578125" style="389" customWidth="1"/>
    <col min="465" max="465" width="10.5703125" style="389" customWidth="1"/>
    <col min="466" max="466" width="7.5703125" style="389" customWidth="1"/>
    <col min="467" max="467" width="9.5703125" style="389" bestFit="1" customWidth="1"/>
    <col min="468" max="468" width="11" style="389" bestFit="1" customWidth="1"/>
    <col min="469" max="469" width="10.140625" style="389" bestFit="1" customWidth="1"/>
    <col min="470" max="474" width="9.5703125" style="389" bestFit="1" customWidth="1"/>
    <col min="475" max="475" width="10.140625" style="389" bestFit="1" customWidth="1"/>
    <col min="476" max="477" width="9.5703125" style="389" bestFit="1" customWidth="1"/>
    <col min="478" max="478" width="10.28515625" style="389" customWidth="1"/>
    <col min="479" max="486" width="9.5703125" style="389" bestFit="1" customWidth="1"/>
    <col min="487" max="487" width="9.5703125" style="389" customWidth="1"/>
    <col min="488" max="494" width="9.5703125" style="389" bestFit="1" customWidth="1"/>
    <col min="495" max="495" width="9.42578125" style="389" customWidth="1"/>
    <col min="496" max="511" width="9.5703125" style="389" bestFit="1" customWidth="1"/>
    <col min="512" max="513" width="12.5703125" style="389" bestFit="1" customWidth="1"/>
    <col min="514" max="514" width="11.42578125" style="389" bestFit="1" customWidth="1"/>
    <col min="515" max="515" width="11" style="389" bestFit="1" customWidth="1"/>
    <col min="516" max="516" width="11.7109375" style="389" bestFit="1" customWidth="1"/>
    <col min="517" max="705" width="9.140625" style="389"/>
    <col min="706" max="706" width="6.7109375" style="389" customWidth="1"/>
    <col min="707" max="707" width="39.140625" style="389" customWidth="1"/>
    <col min="708" max="708" width="9.140625" style="389"/>
    <col min="709" max="709" width="8" style="389" customWidth="1"/>
    <col min="710" max="710" width="12.7109375" style="389" customWidth="1"/>
    <col min="711" max="711" width="12" style="389" customWidth="1"/>
    <col min="712" max="712" width="12.85546875" style="389" customWidth="1"/>
    <col min="713" max="713" width="11.42578125" style="389" customWidth="1"/>
    <col min="714" max="714" width="10.42578125" style="389" customWidth="1"/>
    <col min="715" max="715" width="11.7109375" style="389" customWidth="1"/>
    <col min="716" max="716" width="11.140625" style="389" customWidth="1"/>
    <col min="717" max="717" width="11.85546875" style="389" bestFit="1" customWidth="1"/>
    <col min="718" max="718" width="10.5703125" style="389" bestFit="1" customWidth="1"/>
    <col min="719" max="719" width="9.5703125" style="389" bestFit="1" customWidth="1"/>
    <col min="720" max="720" width="11.42578125" style="389" customWidth="1"/>
    <col min="721" max="721" width="10.5703125" style="389" customWidth="1"/>
    <col min="722" max="722" width="7.5703125" style="389" customWidth="1"/>
    <col min="723" max="723" width="9.5703125" style="389" bestFit="1" customWidth="1"/>
    <col min="724" max="724" width="11" style="389" bestFit="1" customWidth="1"/>
    <col min="725" max="725" width="10.140625" style="389" bestFit="1" customWidth="1"/>
    <col min="726" max="730" width="9.5703125" style="389" bestFit="1" customWidth="1"/>
    <col min="731" max="731" width="10.140625" style="389" bestFit="1" customWidth="1"/>
    <col min="732" max="733" width="9.5703125" style="389" bestFit="1" customWidth="1"/>
    <col min="734" max="734" width="10.28515625" style="389" customWidth="1"/>
    <col min="735" max="742" width="9.5703125" style="389" bestFit="1" customWidth="1"/>
    <col min="743" max="743" width="9.5703125" style="389" customWidth="1"/>
    <col min="744" max="750" width="9.5703125" style="389" bestFit="1" customWidth="1"/>
    <col min="751" max="751" width="9.42578125" style="389" customWidth="1"/>
    <col min="752" max="767" width="9.5703125" style="389" bestFit="1" customWidth="1"/>
    <col min="768" max="769" width="12.5703125" style="389" bestFit="1" customWidth="1"/>
    <col min="770" max="770" width="11.42578125" style="389" bestFit="1" customWidth="1"/>
    <col min="771" max="771" width="11" style="389" bestFit="1" customWidth="1"/>
    <col min="772" max="772" width="11.7109375" style="389" bestFit="1" customWidth="1"/>
    <col min="773" max="961" width="9.140625" style="389"/>
    <col min="962" max="962" width="6.7109375" style="389" customWidth="1"/>
    <col min="963" max="963" width="39.140625" style="389" customWidth="1"/>
    <col min="964" max="964" width="9.140625" style="389"/>
    <col min="965" max="965" width="8" style="389" customWidth="1"/>
    <col min="966" max="966" width="12.7109375" style="389" customWidth="1"/>
    <col min="967" max="967" width="12" style="389" customWidth="1"/>
    <col min="968" max="968" width="12.85546875" style="389" customWidth="1"/>
    <col min="969" max="969" width="11.42578125" style="389" customWidth="1"/>
    <col min="970" max="970" width="10.42578125" style="389" customWidth="1"/>
    <col min="971" max="971" width="11.7109375" style="389" customWidth="1"/>
    <col min="972" max="972" width="11.140625" style="389" customWidth="1"/>
    <col min="973" max="973" width="11.85546875" style="389" bestFit="1" customWidth="1"/>
    <col min="974" max="974" width="10.5703125" style="389" bestFit="1" customWidth="1"/>
    <col min="975" max="975" width="9.5703125" style="389" bestFit="1" customWidth="1"/>
    <col min="976" max="976" width="11.42578125" style="389" customWidth="1"/>
    <col min="977" max="977" width="10.5703125" style="389" customWidth="1"/>
    <col min="978" max="978" width="7.5703125" style="389" customWidth="1"/>
    <col min="979" max="979" width="9.5703125" style="389" bestFit="1" customWidth="1"/>
    <col min="980" max="980" width="11" style="389" bestFit="1" customWidth="1"/>
    <col min="981" max="981" width="10.140625" style="389" bestFit="1" customWidth="1"/>
    <col min="982" max="986" width="9.5703125" style="389" bestFit="1" customWidth="1"/>
    <col min="987" max="987" width="10.140625" style="389" bestFit="1" customWidth="1"/>
    <col min="988" max="989" width="9.5703125" style="389" bestFit="1" customWidth="1"/>
    <col min="990" max="990" width="10.28515625" style="389" customWidth="1"/>
    <col min="991" max="998" width="9.5703125" style="389" bestFit="1" customWidth="1"/>
    <col min="999" max="999" width="9.5703125" style="389" customWidth="1"/>
    <col min="1000" max="1006" width="9.5703125" style="389" bestFit="1" customWidth="1"/>
    <col min="1007" max="1007" width="9.42578125" style="389" customWidth="1"/>
    <col min="1008" max="1023" width="9.5703125" style="389" bestFit="1" customWidth="1"/>
    <col min="1024" max="1025" width="12.5703125" style="389" bestFit="1" customWidth="1"/>
    <col min="1026" max="1026" width="11.42578125" style="389" bestFit="1" customWidth="1"/>
    <col min="1027" max="1027" width="11" style="389" bestFit="1" customWidth="1"/>
    <col min="1028" max="1028" width="11.7109375" style="389" bestFit="1" customWidth="1"/>
    <col min="1029" max="1217" width="9.140625" style="389"/>
    <col min="1218" max="1218" width="6.7109375" style="389" customWidth="1"/>
    <col min="1219" max="1219" width="39.140625" style="389" customWidth="1"/>
    <col min="1220" max="1220" width="9.140625" style="389"/>
    <col min="1221" max="1221" width="8" style="389" customWidth="1"/>
    <col min="1222" max="1222" width="12.7109375" style="389" customWidth="1"/>
    <col min="1223" max="1223" width="12" style="389" customWidth="1"/>
    <col min="1224" max="1224" width="12.85546875" style="389" customWidth="1"/>
    <col min="1225" max="1225" width="11.42578125" style="389" customWidth="1"/>
    <col min="1226" max="1226" width="10.42578125" style="389" customWidth="1"/>
    <col min="1227" max="1227" width="11.7109375" style="389" customWidth="1"/>
    <col min="1228" max="1228" width="11.140625" style="389" customWidth="1"/>
    <col min="1229" max="1229" width="11.85546875" style="389" bestFit="1" customWidth="1"/>
    <col min="1230" max="1230" width="10.5703125" style="389" bestFit="1" customWidth="1"/>
    <col min="1231" max="1231" width="9.5703125" style="389" bestFit="1" customWidth="1"/>
    <col min="1232" max="1232" width="11.42578125" style="389" customWidth="1"/>
    <col min="1233" max="1233" width="10.5703125" style="389" customWidth="1"/>
    <col min="1234" max="1234" width="7.5703125" style="389" customWidth="1"/>
    <col min="1235" max="1235" width="9.5703125" style="389" bestFit="1" customWidth="1"/>
    <col min="1236" max="1236" width="11" style="389" bestFit="1" customWidth="1"/>
    <col min="1237" max="1237" width="10.140625" style="389" bestFit="1" customWidth="1"/>
    <col min="1238" max="1242" width="9.5703125" style="389" bestFit="1" customWidth="1"/>
    <col min="1243" max="1243" width="10.140625" style="389" bestFit="1" customWidth="1"/>
    <col min="1244" max="1245" width="9.5703125" style="389" bestFit="1" customWidth="1"/>
    <col min="1246" max="1246" width="10.28515625" style="389" customWidth="1"/>
    <col min="1247" max="1254" width="9.5703125" style="389" bestFit="1" customWidth="1"/>
    <col min="1255" max="1255" width="9.5703125" style="389" customWidth="1"/>
    <col min="1256" max="1262" width="9.5703125" style="389" bestFit="1" customWidth="1"/>
    <col min="1263" max="1263" width="9.42578125" style="389" customWidth="1"/>
    <col min="1264" max="1279" width="9.5703125" style="389" bestFit="1" customWidth="1"/>
    <col min="1280" max="1281" width="12.5703125" style="389" bestFit="1" customWidth="1"/>
    <col min="1282" max="1282" width="11.42578125" style="389" bestFit="1" customWidth="1"/>
    <col min="1283" max="1283" width="11" style="389" bestFit="1" customWidth="1"/>
    <col min="1284" max="1284" width="11.7109375" style="389" bestFit="1" customWidth="1"/>
    <col min="1285" max="1473" width="9.140625" style="389"/>
    <col min="1474" max="1474" width="6.7109375" style="389" customWidth="1"/>
    <col min="1475" max="1475" width="39.140625" style="389" customWidth="1"/>
    <col min="1476" max="1476" width="9.140625" style="389"/>
    <col min="1477" max="1477" width="8" style="389" customWidth="1"/>
    <col min="1478" max="1478" width="12.7109375" style="389" customWidth="1"/>
    <col min="1479" max="1479" width="12" style="389" customWidth="1"/>
    <col min="1480" max="1480" width="12.85546875" style="389" customWidth="1"/>
    <col min="1481" max="1481" width="11.42578125" style="389" customWidth="1"/>
    <col min="1482" max="1482" width="10.42578125" style="389" customWidth="1"/>
    <col min="1483" max="1483" width="11.7109375" style="389" customWidth="1"/>
    <col min="1484" max="1484" width="11.140625" style="389" customWidth="1"/>
    <col min="1485" max="1485" width="11.85546875" style="389" bestFit="1" customWidth="1"/>
    <col min="1486" max="1486" width="10.5703125" style="389" bestFit="1" customWidth="1"/>
    <col min="1487" max="1487" width="9.5703125" style="389" bestFit="1" customWidth="1"/>
    <col min="1488" max="1488" width="11.42578125" style="389" customWidth="1"/>
    <col min="1489" max="1489" width="10.5703125" style="389" customWidth="1"/>
    <col min="1490" max="1490" width="7.5703125" style="389" customWidth="1"/>
    <col min="1491" max="1491" width="9.5703125" style="389" bestFit="1" customWidth="1"/>
    <col min="1492" max="1492" width="11" style="389" bestFit="1" customWidth="1"/>
    <col min="1493" max="1493" width="10.140625" style="389" bestFit="1" customWidth="1"/>
    <col min="1494" max="1498" width="9.5703125" style="389" bestFit="1" customWidth="1"/>
    <col min="1499" max="1499" width="10.140625" style="389" bestFit="1" customWidth="1"/>
    <col min="1500" max="1501" width="9.5703125" style="389" bestFit="1" customWidth="1"/>
    <col min="1502" max="1502" width="10.28515625" style="389" customWidth="1"/>
    <col min="1503" max="1510" width="9.5703125" style="389" bestFit="1" customWidth="1"/>
    <col min="1511" max="1511" width="9.5703125" style="389" customWidth="1"/>
    <col min="1512" max="1518" width="9.5703125" style="389" bestFit="1" customWidth="1"/>
    <col min="1519" max="1519" width="9.42578125" style="389" customWidth="1"/>
    <col min="1520" max="1535" width="9.5703125" style="389" bestFit="1" customWidth="1"/>
    <col min="1536" max="1537" width="12.5703125" style="389" bestFit="1" customWidth="1"/>
    <col min="1538" max="1538" width="11.42578125" style="389" bestFit="1" customWidth="1"/>
    <col min="1539" max="1539" width="11" style="389" bestFit="1" customWidth="1"/>
    <col min="1540" max="1540" width="11.7109375" style="389" bestFit="1" customWidth="1"/>
    <col min="1541" max="1729" width="9.140625" style="389"/>
    <col min="1730" max="1730" width="6.7109375" style="389" customWidth="1"/>
    <col min="1731" max="1731" width="39.140625" style="389" customWidth="1"/>
    <col min="1732" max="1732" width="9.140625" style="389"/>
    <col min="1733" max="1733" width="8" style="389" customWidth="1"/>
    <col min="1734" max="1734" width="12.7109375" style="389" customWidth="1"/>
    <col min="1735" max="1735" width="12" style="389" customWidth="1"/>
    <col min="1736" max="1736" width="12.85546875" style="389" customWidth="1"/>
    <col min="1737" max="1737" width="11.42578125" style="389" customWidth="1"/>
    <col min="1738" max="1738" width="10.42578125" style="389" customWidth="1"/>
    <col min="1739" max="1739" width="11.7109375" style="389" customWidth="1"/>
    <col min="1740" max="1740" width="11.140625" style="389" customWidth="1"/>
    <col min="1741" max="1741" width="11.85546875" style="389" bestFit="1" customWidth="1"/>
    <col min="1742" max="1742" width="10.5703125" style="389" bestFit="1" customWidth="1"/>
    <col min="1743" max="1743" width="9.5703125" style="389" bestFit="1" customWidth="1"/>
    <col min="1744" max="1744" width="11.42578125" style="389" customWidth="1"/>
    <col min="1745" max="1745" width="10.5703125" style="389" customWidth="1"/>
    <col min="1746" max="1746" width="7.5703125" style="389" customWidth="1"/>
    <col min="1747" max="1747" width="9.5703125" style="389" bestFit="1" customWidth="1"/>
    <col min="1748" max="1748" width="11" style="389" bestFit="1" customWidth="1"/>
    <col min="1749" max="1749" width="10.140625" style="389" bestFit="1" customWidth="1"/>
    <col min="1750" max="1754" width="9.5703125" style="389" bestFit="1" customWidth="1"/>
    <col min="1755" max="1755" width="10.140625" style="389" bestFit="1" customWidth="1"/>
    <col min="1756" max="1757" width="9.5703125" style="389" bestFit="1" customWidth="1"/>
    <col min="1758" max="1758" width="10.28515625" style="389" customWidth="1"/>
    <col min="1759" max="1766" width="9.5703125" style="389" bestFit="1" customWidth="1"/>
    <col min="1767" max="1767" width="9.5703125" style="389" customWidth="1"/>
    <col min="1768" max="1774" width="9.5703125" style="389" bestFit="1" customWidth="1"/>
    <col min="1775" max="1775" width="9.42578125" style="389" customWidth="1"/>
    <col min="1776" max="1791" width="9.5703125" style="389" bestFit="1" customWidth="1"/>
    <col min="1792" max="1793" width="12.5703125" style="389" bestFit="1" customWidth="1"/>
    <col min="1794" max="1794" width="11.42578125" style="389" bestFit="1" customWidth="1"/>
    <col min="1795" max="1795" width="11" style="389" bestFit="1" customWidth="1"/>
    <col min="1796" max="1796" width="11.7109375" style="389" bestFit="1" customWidth="1"/>
    <col min="1797" max="1985" width="9.140625" style="389"/>
    <col min="1986" max="1986" width="6.7109375" style="389" customWidth="1"/>
    <col min="1987" max="1987" width="39.140625" style="389" customWidth="1"/>
    <col min="1988" max="1988" width="9.140625" style="389"/>
    <col min="1989" max="1989" width="8" style="389" customWidth="1"/>
    <col min="1990" max="1990" width="12.7109375" style="389" customWidth="1"/>
    <col min="1991" max="1991" width="12" style="389" customWidth="1"/>
    <col min="1992" max="1992" width="12.85546875" style="389" customWidth="1"/>
    <col min="1993" max="1993" width="11.42578125" style="389" customWidth="1"/>
    <col min="1994" max="1994" width="10.42578125" style="389" customWidth="1"/>
    <col min="1995" max="1995" width="11.7109375" style="389" customWidth="1"/>
    <col min="1996" max="1996" width="11.140625" style="389" customWidth="1"/>
    <col min="1997" max="1997" width="11.85546875" style="389" bestFit="1" customWidth="1"/>
    <col min="1998" max="1998" width="10.5703125" style="389" bestFit="1" customWidth="1"/>
    <col min="1999" max="1999" width="9.5703125" style="389" bestFit="1" customWidth="1"/>
    <col min="2000" max="2000" width="11.42578125" style="389" customWidth="1"/>
    <col min="2001" max="2001" width="10.5703125" style="389" customWidth="1"/>
    <col min="2002" max="2002" width="7.5703125" style="389" customWidth="1"/>
    <col min="2003" max="2003" width="9.5703125" style="389" bestFit="1" customWidth="1"/>
    <col min="2004" max="2004" width="11" style="389" bestFit="1" customWidth="1"/>
    <col min="2005" max="2005" width="10.140625" style="389" bestFit="1" customWidth="1"/>
    <col min="2006" max="2010" width="9.5703125" style="389" bestFit="1" customWidth="1"/>
    <col min="2011" max="2011" width="10.140625" style="389" bestFit="1" customWidth="1"/>
    <col min="2012" max="2013" width="9.5703125" style="389" bestFit="1" customWidth="1"/>
    <col min="2014" max="2014" width="10.28515625" style="389" customWidth="1"/>
    <col min="2015" max="2022" width="9.5703125" style="389" bestFit="1" customWidth="1"/>
    <col min="2023" max="2023" width="9.5703125" style="389" customWidth="1"/>
    <col min="2024" max="2030" width="9.5703125" style="389" bestFit="1" customWidth="1"/>
    <col min="2031" max="2031" width="9.42578125" style="389" customWidth="1"/>
    <col min="2032" max="2047" width="9.5703125" style="389" bestFit="1" customWidth="1"/>
    <col min="2048" max="2049" width="12.5703125" style="389" bestFit="1" customWidth="1"/>
    <col min="2050" max="2050" width="11.42578125" style="389" bestFit="1" customWidth="1"/>
    <col min="2051" max="2051" width="11" style="389" bestFit="1" customWidth="1"/>
    <col min="2052" max="2052" width="11.7109375" style="389" bestFit="1" customWidth="1"/>
    <col min="2053" max="2241" width="9.140625" style="389"/>
    <col min="2242" max="2242" width="6.7109375" style="389" customWidth="1"/>
    <col min="2243" max="2243" width="39.140625" style="389" customWidth="1"/>
    <col min="2244" max="2244" width="9.140625" style="389"/>
    <col min="2245" max="2245" width="8" style="389" customWidth="1"/>
    <col min="2246" max="2246" width="12.7109375" style="389" customWidth="1"/>
    <col min="2247" max="2247" width="12" style="389" customWidth="1"/>
    <col min="2248" max="2248" width="12.85546875" style="389" customWidth="1"/>
    <col min="2249" max="2249" width="11.42578125" style="389" customWidth="1"/>
    <col min="2250" max="2250" width="10.42578125" style="389" customWidth="1"/>
    <col min="2251" max="2251" width="11.7109375" style="389" customWidth="1"/>
    <col min="2252" max="2252" width="11.140625" style="389" customWidth="1"/>
    <col min="2253" max="2253" width="11.85546875" style="389" bestFit="1" customWidth="1"/>
    <col min="2254" max="2254" width="10.5703125" style="389" bestFit="1" customWidth="1"/>
    <col min="2255" max="2255" width="9.5703125" style="389" bestFit="1" customWidth="1"/>
    <col min="2256" max="2256" width="11.42578125" style="389" customWidth="1"/>
    <col min="2257" max="2257" width="10.5703125" style="389" customWidth="1"/>
    <col min="2258" max="2258" width="7.5703125" style="389" customWidth="1"/>
    <col min="2259" max="2259" width="9.5703125" style="389" bestFit="1" customWidth="1"/>
    <col min="2260" max="2260" width="11" style="389" bestFit="1" customWidth="1"/>
    <col min="2261" max="2261" width="10.140625" style="389" bestFit="1" customWidth="1"/>
    <col min="2262" max="2266" width="9.5703125" style="389" bestFit="1" customWidth="1"/>
    <col min="2267" max="2267" width="10.140625" style="389" bestFit="1" customWidth="1"/>
    <col min="2268" max="2269" width="9.5703125" style="389" bestFit="1" customWidth="1"/>
    <col min="2270" max="2270" width="10.28515625" style="389" customWidth="1"/>
    <col min="2271" max="2278" width="9.5703125" style="389" bestFit="1" customWidth="1"/>
    <col min="2279" max="2279" width="9.5703125" style="389" customWidth="1"/>
    <col min="2280" max="2286" width="9.5703125" style="389" bestFit="1" customWidth="1"/>
    <col min="2287" max="2287" width="9.42578125" style="389" customWidth="1"/>
    <col min="2288" max="2303" width="9.5703125" style="389" bestFit="1" customWidth="1"/>
    <col min="2304" max="2305" width="12.5703125" style="389" bestFit="1" customWidth="1"/>
    <col min="2306" max="2306" width="11.42578125" style="389" bestFit="1" customWidth="1"/>
    <col min="2307" max="2307" width="11" style="389" bestFit="1" customWidth="1"/>
    <col min="2308" max="2308" width="11.7109375" style="389" bestFit="1" customWidth="1"/>
    <col min="2309" max="2497" width="9.140625" style="389"/>
    <col min="2498" max="2498" width="6.7109375" style="389" customWidth="1"/>
    <col min="2499" max="2499" width="39.140625" style="389" customWidth="1"/>
    <col min="2500" max="2500" width="9.140625" style="389"/>
    <col min="2501" max="2501" width="8" style="389" customWidth="1"/>
    <col min="2502" max="2502" width="12.7109375" style="389" customWidth="1"/>
    <col min="2503" max="2503" width="12" style="389" customWidth="1"/>
    <col min="2504" max="2504" width="12.85546875" style="389" customWidth="1"/>
    <col min="2505" max="2505" width="11.42578125" style="389" customWidth="1"/>
    <col min="2506" max="2506" width="10.42578125" style="389" customWidth="1"/>
    <col min="2507" max="2507" width="11.7109375" style="389" customWidth="1"/>
    <col min="2508" max="2508" width="11.140625" style="389" customWidth="1"/>
    <col min="2509" max="2509" width="11.85546875" style="389" bestFit="1" customWidth="1"/>
    <col min="2510" max="2510" width="10.5703125" style="389" bestFit="1" customWidth="1"/>
    <col min="2511" max="2511" width="9.5703125" style="389" bestFit="1" customWidth="1"/>
    <col min="2512" max="2512" width="11.42578125" style="389" customWidth="1"/>
    <col min="2513" max="2513" width="10.5703125" style="389" customWidth="1"/>
    <col min="2514" max="2514" width="7.5703125" style="389" customWidth="1"/>
    <col min="2515" max="2515" width="9.5703125" style="389" bestFit="1" customWidth="1"/>
    <col min="2516" max="2516" width="11" style="389" bestFit="1" customWidth="1"/>
    <col min="2517" max="2517" width="10.140625" style="389" bestFit="1" customWidth="1"/>
    <col min="2518" max="2522" width="9.5703125" style="389" bestFit="1" customWidth="1"/>
    <col min="2523" max="2523" width="10.140625" style="389" bestFit="1" customWidth="1"/>
    <col min="2524" max="2525" width="9.5703125" style="389" bestFit="1" customWidth="1"/>
    <col min="2526" max="2526" width="10.28515625" style="389" customWidth="1"/>
    <col min="2527" max="2534" width="9.5703125" style="389" bestFit="1" customWidth="1"/>
    <col min="2535" max="2535" width="9.5703125" style="389" customWidth="1"/>
    <col min="2536" max="2542" width="9.5703125" style="389" bestFit="1" customWidth="1"/>
    <col min="2543" max="2543" width="9.42578125" style="389" customWidth="1"/>
    <col min="2544" max="2559" width="9.5703125" style="389" bestFit="1" customWidth="1"/>
    <col min="2560" max="2561" width="12.5703125" style="389" bestFit="1" customWidth="1"/>
    <col min="2562" max="2562" width="11.42578125" style="389" bestFit="1" customWidth="1"/>
    <col min="2563" max="2563" width="11" style="389" bestFit="1" customWidth="1"/>
    <col min="2564" max="2564" width="11.7109375" style="389" bestFit="1" customWidth="1"/>
    <col min="2565" max="2753" width="9.140625" style="389"/>
    <col min="2754" max="2754" width="6.7109375" style="389" customWidth="1"/>
    <col min="2755" max="2755" width="39.140625" style="389" customWidth="1"/>
    <col min="2756" max="2756" width="9.140625" style="389"/>
    <col min="2757" max="2757" width="8" style="389" customWidth="1"/>
    <col min="2758" max="2758" width="12.7109375" style="389" customWidth="1"/>
    <col min="2759" max="2759" width="12" style="389" customWidth="1"/>
    <col min="2760" max="2760" width="12.85546875" style="389" customWidth="1"/>
    <col min="2761" max="2761" width="11.42578125" style="389" customWidth="1"/>
    <col min="2762" max="2762" width="10.42578125" style="389" customWidth="1"/>
    <col min="2763" max="2763" width="11.7109375" style="389" customWidth="1"/>
    <col min="2764" max="2764" width="11.140625" style="389" customWidth="1"/>
    <col min="2765" max="2765" width="11.85546875" style="389" bestFit="1" customWidth="1"/>
    <col min="2766" max="2766" width="10.5703125" style="389" bestFit="1" customWidth="1"/>
    <col min="2767" max="2767" width="9.5703125" style="389" bestFit="1" customWidth="1"/>
    <col min="2768" max="2768" width="11.42578125" style="389" customWidth="1"/>
    <col min="2769" max="2769" width="10.5703125" style="389" customWidth="1"/>
    <col min="2770" max="2770" width="7.5703125" style="389" customWidth="1"/>
    <col min="2771" max="2771" width="9.5703125" style="389" bestFit="1" customWidth="1"/>
    <col min="2772" max="2772" width="11" style="389" bestFit="1" customWidth="1"/>
    <col min="2773" max="2773" width="10.140625" style="389" bestFit="1" customWidth="1"/>
    <col min="2774" max="2778" width="9.5703125" style="389" bestFit="1" customWidth="1"/>
    <col min="2779" max="2779" width="10.140625" style="389" bestFit="1" customWidth="1"/>
    <col min="2780" max="2781" width="9.5703125" style="389" bestFit="1" customWidth="1"/>
    <col min="2782" max="2782" width="10.28515625" style="389" customWidth="1"/>
    <col min="2783" max="2790" width="9.5703125" style="389" bestFit="1" customWidth="1"/>
    <col min="2791" max="2791" width="9.5703125" style="389" customWidth="1"/>
    <col min="2792" max="2798" width="9.5703125" style="389" bestFit="1" customWidth="1"/>
    <col min="2799" max="2799" width="9.42578125" style="389" customWidth="1"/>
    <col min="2800" max="2815" width="9.5703125" style="389" bestFit="1" customWidth="1"/>
    <col min="2816" max="2817" width="12.5703125" style="389" bestFit="1" customWidth="1"/>
    <col min="2818" max="2818" width="11.42578125" style="389" bestFit="1" customWidth="1"/>
    <col min="2819" max="2819" width="11" style="389" bestFit="1" customWidth="1"/>
    <col min="2820" max="2820" width="11.7109375" style="389" bestFit="1" customWidth="1"/>
    <col min="2821" max="3009" width="9.140625" style="389"/>
    <col min="3010" max="3010" width="6.7109375" style="389" customWidth="1"/>
    <col min="3011" max="3011" width="39.140625" style="389" customWidth="1"/>
    <col min="3012" max="3012" width="9.140625" style="389"/>
    <col min="3013" max="3013" width="8" style="389" customWidth="1"/>
    <col min="3014" max="3014" width="12.7109375" style="389" customWidth="1"/>
    <col min="3015" max="3015" width="12" style="389" customWidth="1"/>
    <col min="3016" max="3016" width="12.85546875" style="389" customWidth="1"/>
    <col min="3017" max="3017" width="11.42578125" style="389" customWidth="1"/>
    <col min="3018" max="3018" width="10.42578125" style="389" customWidth="1"/>
    <col min="3019" max="3019" width="11.7109375" style="389" customWidth="1"/>
    <col min="3020" max="3020" width="11.140625" style="389" customWidth="1"/>
    <col min="3021" max="3021" width="11.85546875" style="389" bestFit="1" customWidth="1"/>
    <col min="3022" max="3022" width="10.5703125" style="389" bestFit="1" customWidth="1"/>
    <col min="3023" max="3023" width="9.5703125" style="389" bestFit="1" customWidth="1"/>
    <col min="3024" max="3024" width="11.42578125" style="389" customWidth="1"/>
    <col min="3025" max="3025" width="10.5703125" style="389" customWidth="1"/>
    <col min="3026" max="3026" width="7.5703125" style="389" customWidth="1"/>
    <col min="3027" max="3027" width="9.5703125" style="389" bestFit="1" customWidth="1"/>
    <col min="3028" max="3028" width="11" style="389" bestFit="1" customWidth="1"/>
    <col min="3029" max="3029" width="10.140625" style="389" bestFit="1" customWidth="1"/>
    <col min="3030" max="3034" width="9.5703125" style="389" bestFit="1" customWidth="1"/>
    <col min="3035" max="3035" width="10.140625" style="389" bestFit="1" customWidth="1"/>
    <col min="3036" max="3037" width="9.5703125" style="389" bestFit="1" customWidth="1"/>
    <col min="3038" max="3038" width="10.28515625" style="389" customWidth="1"/>
    <col min="3039" max="3046" width="9.5703125" style="389" bestFit="1" customWidth="1"/>
    <col min="3047" max="3047" width="9.5703125" style="389" customWidth="1"/>
    <col min="3048" max="3054" width="9.5703125" style="389" bestFit="1" customWidth="1"/>
    <col min="3055" max="3055" width="9.42578125" style="389" customWidth="1"/>
    <col min="3056" max="3071" width="9.5703125" style="389" bestFit="1" customWidth="1"/>
    <col min="3072" max="3073" width="12.5703125" style="389" bestFit="1" customWidth="1"/>
    <col min="3074" max="3074" width="11.42578125" style="389" bestFit="1" customWidth="1"/>
    <col min="3075" max="3075" width="11" style="389" bestFit="1" customWidth="1"/>
    <col min="3076" max="3076" width="11.7109375" style="389" bestFit="1" customWidth="1"/>
    <col min="3077" max="3265" width="9.140625" style="389"/>
    <col min="3266" max="3266" width="6.7109375" style="389" customWidth="1"/>
    <col min="3267" max="3267" width="39.140625" style="389" customWidth="1"/>
    <col min="3268" max="3268" width="9.140625" style="389"/>
    <col min="3269" max="3269" width="8" style="389" customWidth="1"/>
    <col min="3270" max="3270" width="12.7109375" style="389" customWidth="1"/>
    <col min="3271" max="3271" width="12" style="389" customWidth="1"/>
    <col min="3272" max="3272" width="12.85546875" style="389" customWidth="1"/>
    <col min="3273" max="3273" width="11.42578125" style="389" customWidth="1"/>
    <col min="3274" max="3274" width="10.42578125" style="389" customWidth="1"/>
    <col min="3275" max="3275" width="11.7109375" style="389" customWidth="1"/>
    <col min="3276" max="3276" width="11.140625" style="389" customWidth="1"/>
    <col min="3277" max="3277" width="11.85546875" style="389" bestFit="1" customWidth="1"/>
    <col min="3278" max="3278" width="10.5703125" style="389" bestFit="1" customWidth="1"/>
    <col min="3279" max="3279" width="9.5703125" style="389" bestFit="1" customWidth="1"/>
    <col min="3280" max="3280" width="11.42578125" style="389" customWidth="1"/>
    <col min="3281" max="3281" width="10.5703125" style="389" customWidth="1"/>
    <col min="3282" max="3282" width="7.5703125" style="389" customWidth="1"/>
    <col min="3283" max="3283" width="9.5703125" style="389" bestFit="1" customWidth="1"/>
    <col min="3284" max="3284" width="11" style="389" bestFit="1" customWidth="1"/>
    <col min="3285" max="3285" width="10.140625" style="389" bestFit="1" customWidth="1"/>
    <col min="3286" max="3290" width="9.5703125" style="389" bestFit="1" customWidth="1"/>
    <col min="3291" max="3291" width="10.140625" style="389" bestFit="1" customWidth="1"/>
    <col min="3292" max="3293" width="9.5703125" style="389" bestFit="1" customWidth="1"/>
    <col min="3294" max="3294" width="10.28515625" style="389" customWidth="1"/>
    <col min="3295" max="3302" width="9.5703125" style="389" bestFit="1" customWidth="1"/>
    <col min="3303" max="3303" width="9.5703125" style="389" customWidth="1"/>
    <col min="3304" max="3310" width="9.5703125" style="389" bestFit="1" customWidth="1"/>
    <col min="3311" max="3311" width="9.42578125" style="389" customWidth="1"/>
    <col min="3312" max="3327" width="9.5703125" style="389" bestFit="1" customWidth="1"/>
    <col min="3328" max="3329" width="12.5703125" style="389" bestFit="1" customWidth="1"/>
    <col min="3330" max="3330" width="11.42578125" style="389" bestFit="1" customWidth="1"/>
    <col min="3331" max="3331" width="11" style="389" bestFit="1" customWidth="1"/>
    <col min="3332" max="3332" width="11.7109375" style="389" bestFit="1" customWidth="1"/>
    <col min="3333" max="3521" width="9.140625" style="389"/>
    <col min="3522" max="3522" width="6.7109375" style="389" customWidth="1"/>
    <col min="3523" max="3523" width="39.140625" style="389" customWidth="1"/>
    <col min="3524" max="3524" width="9.140625" style="389"/>
    <col min="3525" max="3525" width="8" style="389" customWidth="1"/>
    <col min="3526" max="3526" width="12.7109375" style="389" customWidth="1"/>
    <col min="3527" max="3527" width="12" style="389" customWidth="1"/>
    <col min="3528" max="3528" width="12.85546875" style="389" customWidth="1"/>
    <col min="3529" max="3529" width="11.42578125" style="389" customWidth="1"/>
    <col min="3530" max="3530" width="10.42578125" style="389" customWidth="1"/>
    <col min="3531" max="3531" width="11.7109375" style="389" customWidth="1"/>
    <col min="3532" max="3532" width="11.140625" style="389" customWidth="1"/>
    <col min="3533" max="3533" width="11.85546875" style="389" bestFit="1" customWidth="1"/>
    <col min="3534" max="3534" width="10.5703125" style="389" bestFit="1" customWidth="1"/>
    <col min="3535" max="3535" width="9.5703125" style="389" bestFit="1" customWidth="1"/>
    <col min="3536" max="3536" width="11.42578125" style="389" customWidth="1"/>
    <col min="3537" max="3537" width="10.5703125" style="389" customWidth="1"/>
    <col min="3538" max="3538" width="7.5703125" style="389" customWidth="1"/>
    <col min="3539" max="3539" width="9.5703125" style="389" bestFit="1" customWidth="1"/>
    <col min="3540" max="3540" width="11" style="389" bestFit="1" customWidth="1"/>
    <col min="3541" max="3541" width="10.140625" style="389" bestFit="1" customWidth="1"/>
    <col min="3542" max="3546" width="9.5703125" style="389" bestFit="1" customWidth="1"/>
    <col min="3547" max="3547" width="10.140625" style="389" bestFit="1" customWidth="1"/>
    <col min="3548" max="3549" width="9.5703125" style="389" bestFit="1" customWidth="1"/>
    <col min="3550" max="3550" width="10.28515625" style="389" customWidth="1"/>
    <col min="3551" max="3558" width="9.5703125" style="389" bestFit="1" customWidth="1"/>
    <col min="3559" max="3559" width="9.5703125" style="389" customWidth="1"/>
    <col min="3560" max="3566" width="9.5703125" style="389" bestFit="1" customWidth="1"/>
    <col min="3567" max="3567" width="9.42578125" style="389" customWidth="1"/>
    <col min="3568" max="3583" width="9.5703125" style="389" bestFit="1" customWidth="1"/>
    <col min="3584" max="3585" width="12.5703125" style="389" bestFit="1" customWidth="1"/>
    <col min="3586" max="3586" width="11.42578125" style="389" bestFit="1" customWidth="1"/>
    <col min="3587" max="3587" width="11" style="389" bestFit="1" customWidth="1"/>
    <col min="3588" max="3588" width="11.7109375" style="389" bestFit="1" customWidth="1"/>
    <col min="3589" max="3777" width="9.140625" style="389"/>
    <col min="3778" max="3778" width="6.7109375" style="389" customWidth="1"/>
    <col min="3779" max="3779" width="39.140625" style="389" customWidth="1"/>
    <col min="3780" max="3780" width="9.140625" style="389"/>
    <col min="3781" max="3781" width="8" style="389" customWidth="1"/>
    <col min="3782" max="3782" width="12.7109375" style="389" customWidth="1"/>
    <col min="3783" max="3783" width="12" style="389" customWidth="1"/>
    <col min="3784" max="3784" width="12.85546875" style="389" customWidth="1"/>
    <col min="3785" max="3785" width="11.42578125" style="389" customWidth="1"/>
    <col min="3786" max="3786" width="10.42578125" style="389" customWidth="1"/>
    <col min="3787" max="3787" width="11.7109375" style="389" customWidth="1"/>
    <col min="3788" max="3788" width="11.140625" style="389" customWidth="1"/>
    <col min="3789" max="3789" width="11.85546875" style="389" bestFit="1" customWidth="1"/>
    <col min="3790" max="3790" width="10.5703125" style="389" bestFit="1" customWidth="1"/>
    <col min="3791" max="3791" width="9.5703125" style="389" bestFit="1" customWidth="1"/>
    <col min="3792" max="3792" width="11.42578125" style="389" customWidth="1"/>
    <col min="3793" max="3793" width="10.5703125" style="389" customWidth="1"/>
    <col min="3794" max="3794" width="7.5703125" style="389" customWidth="1"/>
    <col min="3795" max="3795" width="9.5703125" style="389" bestFit="1" customWidth="1"/>
    <col min="3796" max="3796" width="11" style="389" bestFit="1" customWidth="1"/>
    <col min="3797" max="3797" width="10.140625" style="389" bestFit="1" customWidth="1"/>
    <col min="3798" max="3802" width="9.5703125" style="389" bestFit="1" customWidth="1"/>
    <col min="3803" max="3803" width="10.140625" style="389" bestFit="1" customWidth="1"/>
    <col min="3804" max="3805" width="9.5703125" style="389" bestFit="1" customWidth="1"/>
    <col min="3806" max="3806" width="10.28515625" style="389" customWidth="1"/>
    <col min="3807" max="3814" width="9.5703125" style="389" bestFit="1" customWidth="1"/>
    <col min="3815" max="3815" width="9.5703125" style="389" customWidth="1"/>
    <col min="3816" max="3822" width="9.5703125" style="389" bestFit="1" customWidth="1"/>
    <col min="3823" max="3823" width="9.42578125" style="389" customWidth="1"/>
    <col min="3824" max="3839" width="9.5703125" style="389" bestFit="1" customWidth="1"/>
    <col min="3840" max="3841" width="12.5703125" style="389" bestFit="1" customWidth="1"/>
    <col min="3842" max="3842" width="11.42578125" style="389" bestFit="1" customWidth="1"/>
    <col min="3843" max="3843" width="11" style="389" bestFit="1" customWidth="1"/>
    <col min="3844" max="3844" width="11.7109375" style="389" bestFit="1" customWidth="1"/>
    <col min="3845" max="4033" width="9.140625" style="389"/>
    <col min="4034" max="4034" width="6.7109375" style="389" customWidth="1"/>
    <col min="4035" max="4035" width="39.140625" style="389" customWidth="1"/>
    <col min="4036" max="4036" width="9.140625" style="389"/>
    <col min="4037" max="4037" width="8" style="389" customWidth="1"/>
    <col min="4038" max="4038" width="12.7109375" style="389" customWidth="1"/>
    <col min="4039" max="4039" width="12" style="389" customWidth="1"/>
    <col min="4040" max="4040" width="12.85546875" style="389" customWidth="1"/>
    <col min="4041" max="4041" width="11.42578125" style="389" customWidth="1"/>
    <col min="4042" max="4042" width="10.42578125" style="389" customWidth="1"/>
    <col min="4043" max="4043" width="11.7109375" style="389" customWidth="1"/>
    <col min="4044" max="4044" width="11.140625" style="389" customWidth="1"/>
    <col min="4045" max="4045" width="11.85546875" style="389" bestFit="1" customWidth="1"/>
    <col min="4046" max="4046" width="10.5703125" style="389" bestFit="1" customWidth="1"/>
    <col min="4047" max="4047" width="9.5703125" style="389" bestFit="1" customWidth="1"/>
    <col min="4048" max="4048" width="11.42578125" style="389" customWidth="1"/>
    <col min="4049" max="4049" width="10.5703125" style="389" customWidth="1"/>
    <col min="4050" max="4050" width="7.5703125" style="389" customWidth="1"/>
    <col min="4051" max="4051" width="9.5703125" style="389" bestFit="1" customWidth="1"/>
    <col min="4052" max="4052" width="11" style="389" bestFit="1" customWidth="1"/>
    <col min="4053" max="4053" width="10.140625" style="389" bestFit="1" customWidth="1"/>
    <col min="4054" max="4058" width="9.5703125" style="389" bestFit="1" customWidth="1"/>
    <col min="4059" max="4059" width="10.140625" style="389" bestFit="1" customWidth="1"/>
    <col min="4060" max="4061" width="9.5703125" style="389" bestFit="1" customWidth="1"/>
    <col min="4062" max="4062" width="10.28515625" style="389" customWidth="1"/>
    <col min="4063" max="4070" width="9.5703125" style="389" bestFit="1" customWidth="1"/>
    <col min="4071" max="4071" width="9.5703125" style="389" customWidth="1"/>
    <col min="4072" max="4078" width="9.5703125" style="389" bestFit="1" customWidth="1"/>
    <col min="4079" max="4079" width="9.42578125" style="389" customWidth="1"/>
    <col min="4080" max="4095" width="9.5703125" style="389" bestFit="1" customWidth="1"/>
    <col min="4096" max="4097" width="12.5703125" style="389" bestFit="1" customWidth="1"/>
    <col min="4098" max="4098" width="11.42578125" style="389" bestFit="1" customWidth="1"/>
    <col min="4099" max="4099" width="11" style="389" bestFit="1" customWidth="1"/>
    <col min="4100" max="4100" width="11.7109375" style="389" bestFit="1" customWidth="1"/>
    <col min="4101" max="4289" width="9.140625" style="389"/>
    <col min="4290" max="4290" width="6.7109375" style="389" customWidth="1"/>
    <col min="4291" max="4291" width="39.140625" style="389" customWidth="1"/>
    <col min="4292" max="4292" width="9.140625" style="389"/>
    <col min="4293" max="4293" width="8" style="389" customWidth="1"/>
    <col min="4294" max="4294" width="12.7109375" style="389" customWidth="1"/>
    <col min="4295" max="4295" width="12" style="389" customWidth="1"/>
    <col min="4296" max="4296" width="12.85546875" style="389" customWidth="1"/>
    <col min="4297" max="4297" width="11.42578125" style="389" customWidth="1"/>
    <col min="4298" max="4298" width="10.42578125" style="389" customWidth="1"/>
    <col min="4299" max="4299" width="11.7109375" style="389" customWidth="1"/>
    <col min="4300" max="4300" width="11.140625" style="389" customWidth="1"/>
    <col min="4301" max="4301" width="11.85546875" style="389" bestFit="1" customWidth="1"/>
    <col min="4302" max="4302" width="10.5703125" style="389" bestFit="1" customWidth="1"/>
    <col min="4303" max="4303" width="9.5703125" style="389" bestFit="1" customWidth="1"/>
    <col min="4304" max="4304" width="11.42578125" style="389" customWidth="1"/>
    <col min="4305" max="4305" width="10.5703125" style="389" customWidth="1"/>
    <col min="4306" max="4306" width="7.5703125" style="389" customWidth="1"/>
    <col min="4307" max="4307" width="9.5703125" style="389" bestFit="1" customWidth="1"/>
    <col min="4308" max="4308" width="11" style="389" bestFit="1" customWidth="1"/>
    <col min="4309" max="4309" width="10.140625" style="389" bestFit="1" customWidth="1"/>
    <col min="4310" max="4314" width="9.5703125" style="389" bestFit="1" customWidth="1"/>
    <col min="4315" max="4315" width="10.140625" style="389" bestFit="1" customWidth="1"/>
    <col min="4316" max="4317" width="9.5703125" style="389" bestFit="1" customWidth="1"/>
    <col min="4318" max="4318" width="10.28515625" style="389" customWidth="1"/>
    <col min="4319" max="4326" width="9.5703125" style="389" bestFit="1" customWidth="1"/>
    <col min="4327" max="4327" width="9.5703125" style="389" customWidth="1"/>
    <col min="4328" max="4334" width="9.5703125" style="389" bestFit="1" customWidth="1"/>
    <col min="4335" max="4335" width="9.42578125" style="389" customWidth="1"/>
    <col min="4336" max="4351" width="9.5703125" style="389" bestFit="1" customWidth="1"/>
    <col min="4352" max="4353" width="12.5703125" style="389" bestFit="1" customWidth="1"/>
    <col min="4354" max="4354" width="11.42578125" style="389" bestFit="1" customWidth="1"/>
    <col min="4355" max="4355" width="11" style="389" bestFit="1" customWidth="1"/>
    <col min="4356" max="4356" width="11.7109375" style="389" bestFit="1" customWidth="1"/>
    <col min="4357" max="4545" width="9.140625" style="389"/>
    <col min="4546" max="4546" width="6.7109375" style="389" customWidth="1"/>
    <col min="4547" max="4547" width="39.140625" style="389" customWidth="1"/>
    <col min="4548" max="4548" width="9.140625" style="389"/>
    <col min="4549" max="4549" width="8" style="389" customWidth="1"/>
    <col min="4550" max="4550" width="12.7109375" style="389" customWidth="1"/>
    <col min="4551" max="4551" width="12" style="389" customWidth="1"/>
    <col min="4552" max="4552" width="12.85546875" style="389" customWidth="1"/>
    <col min="4553" max="4553" width="11.42578125" style="389" customWidth="1"/>
    <col min="4554" max="4554" width="10.42578125" style="389" customWidth="1"/>
    <col min="4555" max="4555" width="11.7109375" style="389" customWidth="1"/>
    <col min="4556" max="4556" width="11.140625" style="389" customWidth="1"/>
    <col min="4557" max="4557" width="11.85546875" style="389" bestFit="1" customWidth="1"/>
    <col min="4558" max="4558" width="10.5703125" style="389" bestFit="1" customWidth="1"/>
    <col min="4559" max="4559" width="9.5703125" style="389" bestFit="1" customWidth="1"/>
    <col min="4560" max="4560" width="11.42578125" style="389" customWidth="1"/>
    <col min="4561" max="4561" width="10.5703125" style="389" customWidth="1"/>
    <col min="4562" max="4562" width="7.5703125" style="389" customWidth="1"/>
    <col min="4563" max="4563" width="9.5703125" style="389" bestFit="1" customWidth="1"/>
    <col min="4564" max="4564" width="11" style="389" bestFit="1" customWidth="1"/>
    <col min="4565" max="4565" width="10.140625" style="389" bestFit="1" customWidth="1"/>
    <col min="4566" max="4570" width="9.5703125" style="389" bestFit="1" customWidth="1"/>
    <col min="4571" max="4571" width="10.140625" style="389" bestFit="1" customWidth="1"/>
    <col min="4572" max="4573" width="9.5703125" style="389" bestFit="1" customWidth="1"/>
    <col min="4574" max="4574" width="10.28515625" style="389" customWidth="1"/>
    <col min="4575" max="4582" width="9.5703125" style="389" bestFit="1" customWidth="1"/>
    <col min="4583" max="4583" width="9.5703125" style="389" customWidth="1"/>
    <col min="4584" max="4590" width="9.5703125" style="389" bestFit="1" customWidth="1"/>
    <col min="4591" max="4591" width="9.42578125" style="389" customWidth="1"/>
    <col min="4592" max="4607" width="9.5703125" style="389" bestFit="1" customWidth="1"/>
    <col min="4608" max="4609" width="12.5703125" style="389" bestFit="1" customWidth="1"/>
    <col min="4610" max="4610" width="11.42578125" style="389" bestFit="1" customWidth="1"/>
    <col min="4611" max="4611" width="11" style="389" bestFit="1" customWidth="1"/>
    <col min="4612" max="4612" width="11.7109375" style="389" bestFit="1" customWidth="1"/>
    <col min="4613" max="4801" width="9.140625" style="389"/>
    <col min="4802" max="4802" width="6.7109375" style="389" customWidth="1"/>
    <col min="4803" max="4803" width="39.140625" style="389" customWidth="1"/>
    <col min="4804" max="4804" width="9.140625" style="389"/>
    <col min="4805" max="4805" width="8" style="389" customWidth="1"/>
    <col min="4806" max="4806" width="12.7109375" style="389" customWidth="1"/>
    <col min="4807" max="4807" width="12" style="389" customWidth="1"/>
    <col min="4808" max="4808" width="12.85546875" style="389" customWidth="1"/>
    <col min="4809" max="4809" width="11.42578125" style="389" customWidth="1"/>
    <col min="4810" max="4810" width="10.42578125" style="389" customWidth="1"/>
    <col min="4811" max="4811" width="11.7109375" style="389" customWidth="1"/>
    <col min="4812" max="4812" width="11.140625" style="389" customWidth="1"/>
    <col min="4813" max="4813" width="11.85546875" style="389" bestFit="1" customWidth="1"/>
    <col min="4814" max="4814" width="10.5703125" style="389" bestFit="1" customWidth="1"/>
    <col min="4815" max="4815" width="9.5703125" style="389" bestFit="1" customWidth="1"/>
    <col min="4816" max="4816" width="11.42578125" style="389" customWidth="1"/>
    <col min="4817" max="4817" width="10.5703125" style="389" customWidth="1"/>
    <col min="4818" max="4818" width="7.5703125" style="389" customWidth="1"/>
    <col min="4819" max="4819" width="9.5703125" style="389" bestFit="1" customWidth="1"/>
    <col min="4820" max="4820" width="11" style="389" bestFit="1" customWidth="1"/>
    <col min="4821" max="4821" width="10.140625" style="389" bestFit="1" customWidth="1"/>
    <col min="4822" max="4826" width="9.5703125" style="389" bestFit="1" customWidth="1"/>
    <col min="4827" max="4827" width="10.140625" style="389" bestFit="1" customWidth="1"/>
    <col min="4828" max="4829" width="9.5703125" style="389" bestFit="1" customWidth="1"/>
    <col min="4830" max="4830" width="10.28515625" style="389" customWidth="1"/>
    <col min="4831" max="4838" width="9.5703125" style="389" bestFit="1" customWidth="1"/>
    <col min="4839" max="4839" width="9.5703125" style="389" customWidth="1"/>
    <col min="4840" max="4846" width="9.5703125" style="389" bestFit="1" customWidth="1"/>
    <col min="4847" max="4847" width="9.42578125" style="389" customWidth="1"/>
    <col min="4848" max="4863" width="9.5703125" style="389" bestFit="1" customWidth="1"/>
    <col min="4864" max="4865" width="12.5703125" style="389" bestFit="1" customWidth="1"/>
    <col min="4866" max="4866" width="11.42578125" style="389" bestFit="1" customWidth="1"/>
    <col min="4867" max="4867" width="11" style="389" bestFit="1" customWidth="1"/>
    <col min="4868" max="4868" width="11.7109375" style="389" bestFit="1" customWidth="1"/>
    <col min="4869" max="5057" width="9.140625" style="389"/>
    <col min="5058" max="5058" width="6.7109375" style="389" customWidth="1"/>
    <col min="5059" max="5059" width="39.140625" style="389" customWidth="1"/>
    <col min="5060" max="5060" width="9.140625" style="389"/>
    <col min="5061" max="5061" width="8" style="389" customWidth="1"/>
    <col min="5062" max="5062" width="12.7109375" style="389" customWidth="1"/>
    <col min="5063" max="5063" width="12" style="389" customWidth="1"/>
    <col min="5064" max="5064" width="12.85546875" style="389" customWidth="1"/>
    <col min="5065" max="5065" width="11.42578125" style="389" customWidth="1"/>
    <col min="5066" max="5066" width="10.42578125" style="389" customWidth="1"/>
    <col min="5067" max="5067" width="11.7109375" style="389" customWidth="1"/>
    <col min="5068" max="5068" width="11.140625" style="389" customWidth="1"/>
    <col min="5069" max="5069" width="11.85546875" style="389" bestFit="1" customWidth="1"/>
    <col min="5070" max="5070" width="10.5703125" style="389" bestFit="1" customWidth="1"/>
    <col min="5071" max="5071" width="9.5703125" style="389" bestFit="1" customWidth="1"/>
    <col min="5072" max="5072" width="11.42578125" style="389" customWidth="1"/>
    <col min="5073" max="5073" width="10.5703125" style="389" customWidth="1"/>
    <col min="5074" max="5074" width="7.5703125" style="389" customWidth="1"/>
    <col min="5075" max="5075" width="9.5703125" style="389" bestFit="1" customWidth="1"/>
    <col min="5076" max="5076" width="11" style="389" bestFit="1" customWidth="1"/>
    <col min="5077" max="5077" width="10.140625" style="389" bestFit="1" customWidth="1"/>
    <col min="5078" max="5082" width="9.5703125" style="389" bestFit="1" customWidth="1"/>
    <col min="5083" max="5083" width="10.140625" style="389" bestFit="1" customWidth="1"/>
    <col min="5084" max="5085" width="9.5703125" style="389" bestFit="1" customWidth="1"/>
    <col min="5086" max="5086" width="10.28515625" style="389" customWidth="1"/>
    <col min="5087" max="5094" width="9.5703125" style="389" bestFit="1" customWidth="1"/>
    <col min="5095" max="5095" width="9.5703125" style="389" customWidth="1"/>
    <col min="5096" max="5102" width="9.5703125" style="389" bestFit="1" customWidth="1"/>
    <col min="5103" max="5103" width="9.42578125" style="389" customWidth="1"/>
    <col min="5104" max="5119" width="9.5703125" style="389" bestFit="1" customWidth="1"/>
    <col min="5120" max="5121" width="12.5703125" style="389" bestFit="1" customWidth="1"/>
    <col min="5122" max="5122" width="11.42578125" style="389" bestFit="1" customWidth="1"/>
    <col min="5123" max="5123" width="11" style="389" bestFit="1" customWidth="1"/>
    <col min="5124" max="5124" width="11.7109375" style="389" bestFit="1" customWidth="1"/>
    <col min="5125" max="5313" width="9.140625" style="389"/>
    <col min="5314" max="5314" width="6.7109375" style="389" customWidth="1"/>
    <col min="5315" max="5315" width="39.140625" style="389" customWidth="1"/>
    <col min="5316" max="5316" width="9.140625" style="389"/>
    <col min="5317" max="5317" width="8" style="389" customWidth="1"/>
    <col min="5318" max="5318" width="12.7109375" style="389" customWidth="1"/>
    <col min="5319" max="5319" width="12" style="389" customWidth="1"/>
    <col min="5320" max="5320" width="12.85546875" style="389" customWidth="1"/>
    <col min="5321" max="5321" width="11.42578125" style="389" customWidth="1"/>
    <col min="5322" max="5322" width="10.42578125" style="389" customWidth="1"/>
    <col min="5323" max="5323" width="11.7109375" style="389" customWidth="1"/>
    <col min="5324" max="5324" width="11.140625" style="389" customWidth="1"/>
    <col min="5325" max="5325" width="11.85546875" style="389" bestFit="1" customWidth="1"/>
    <col min="5326" max="5326" width="10.5703125" style="389" bestFit="1" customWidth="1"/>
    <col min="5327" max="5327" width="9.5703125" style="389" bestFit="1" customWidth="1"/>
    <col min="5328" max="5328" width="11.42578125" style="389" customWidth="1"/>
    <col min="5329" max="5329" width="10.5703125" style="389" customWidth="1"/>
    <col min="5330" max="5330" width="7.5703125" style="389" customWidth="1"/>
    <col min="5331" max="5331" width="9.5703125" style="389" bestFit="1" customWidth="1"/>
    <col min="5332" max="5332" width="11" style="389" bestFit="1" customWidth="1"/>
    <col min="5333" max="5333" width="10.140625" style="389" bestFit="1" customWidth="1"/>
    <col min="5334" max="5338" width="9.5703125" style="389" bestFit="1" customWidth="1"/>
    <col min="5339" max="5339" width="10.140625" style="389" bestFit="1" customWidth="1"/>
    <col min="5340" max="5341" width="9.5703125" style="389" bestFit="1" customWidth="1"/>
    <col min="5342" max="5342" width="10.28515625" style="389" customWidth="1"/>
    <col min="5343" max="5350" width="9.5703125" style="389" bestFit="1" customWidth="1"/>
    <col min="5351" max="5351" width="9.5703125" style="389" customWidth="1"/>
    <col min="5352" max="5358" width="9.5703125" style="389" bestFit="1" customWidth="1"/>
    <col min="5359" max="5359" width="9.42578125" style="389" customWidth="1"/>
    <col min="5360" max="5375" width="9.5703125" style="389" bestFit="1" customWidth="1"/>
    <col min="5376" max="5377" width="12.5703125" style="389" bestFit="1" customWidth="1"/>
    <col min="5378" max="5378" width="11.42578125" style="389" bestFit="1" customWidth="1"/>
    <col min="5379" max="5379" width="11" style="389" bestFit="1" customWidth="1"/>
    <col min="5380" max="5380" width="11.7109375" style="389" bestFit="1" customWidth="1"/>
    <col min="5381" max="5569" width="9.140625" style="389"/>
    <col min="5570" max="5570" width="6.7109375" style="389" customWidth="1"/>
    <col min="5571" max="5571" width="39.140625" style="389" customWidth="1"/>
    <col min="5572" max="5572" width="9.140625" style="389"/>
    <col min="5573" max="5573" width="8" style="389" customWidth="1"/>
    <col min="5574" max="5574" width="12.7109375" style="389" customWidth="1"/>
    <col min="5575" max="5575" width="12" style="389" customWidth="1"/>
    <col min="5576" max="5576" width="12.85546875" style="389" customWidth="1"/>
    <col min="5577" max="5577" width="11.42578125" style="389" customWidth="1"/>
    <col min="5578" max="5578" width="10.42578125" style="389" customWidth="1"/>
    <col min="5579" max="5579" width="11.7109375" style="389" customWidth="1"/>
    <col min="5580" max="5580" width="11.140625" style="389" customWidth="1"/>
    <col min="5581" max="5581" width="11.85546875" style="389" bestFit="1" customWidth="1"/>
    <col min="5582" max="5582" width="10.5703125" style="389" bestFit="1" customWidth="1"/>
    <col min="5583" max="5583" width="9.5703125" style="389" bestFit="1" customWidth="1"/>
    <col min="5584" max="5584" width="11.42578125" style="389" customWidth="1"/>
    <col min="5585" max="5585" width="10.5703125" style="389" customWidth="1"/>
    <col min="5586" max="5586" width="7.5703125" style="389" customWidth="1"/>
    <col min="5587" max="5587" width="9.5703125" style="389" bestFit="1" customWidth="1"/>
    <col min="5588" max="5588" width="11" style="389" bestFit="1" customWidth="1"/>
    <col min="5589" max="5589" width="10.140625" style="389" bestFit="1" customWidth="1"/>
    <col min="5590" max="5594" width="9.5703125" style="389" bestFit="1" customWidth="1"/>
    <col min="5595" max="5595" width="10.140625" style="389" bestFit="1" customWidth="1"/>
    <col min="5596" max="5597" width="9.5703125" style="389" bestFit="1" customWidth="1"/>
    <col min="5598" max="5598" width="10.28515625" style="389" customWidth="1"/>
    <col min="5599" max="5606" width="9.5703125" style="389" bestFit="1" customWidth="1"/>
    <col min="5607" max="5607" width="9.5703125" style="389" customWidth="1"/>
    <col min="5608" max="5614" width="9.5703125" style="389" bestFit="1" customWidth="1"/>
    <col min="5615" max="5615" width="9.42578125" style="389" customWidth="1"/>
    <col min="5616" max="5631" width="9.5703125" style="389" bestFit="1" customWidth="1"/>
    <col min="5632" max="5633" width="12.5703125" style="389" bestFit="1" customWidth="1"/>
    <col min="5634" max="5634" width="11.42578125" style="389" bestFit="1" customWidth="1"/>
    <col min="5635" max="5635" width="11" style="389" bestFit="1" customWidth="1"/>
    <col min="5636" max="5636" width="11.7109375" style="389" bestFit="1" customWidth="1"/>
    <col min="5637" max="5825" width="9.140625" style="389"/>
    <col min="5826" max="5826" width="6.7109375" style="389" customWidth="1"/>
    <col min="5827" max="5827" width="39.140625" style="389" customWidth="1"/>
    <col min="5828" max="5828" width="9.140625" style="389"/>
    <col min="5829" max="5829" width="8" style="389" customWidth="1"/>
    <col min="5830" max="5830" width="12.7109375" style="389" customWidth="1"/>
    <col min="5831" max="5831" width="12" style="389" customWidth="1"/>
    <col min="5832" max="5832" width="12.85546875" style="389" customWidth="1"/>
    <col min="5833" max="5833" width="11.42578125" style="389" customWidth="1"/>
    <col min="5834" max="5834" width="10.42578125" style="389" customWidth="1"/>
    <col min="5835" max="5835" width="11.7109375" style="389" customWidth="1"/>
    <col min="5836" max="5836" width="11.140625" style="389" customWidth="1"/>
    <col min="5837" max="5837" width="11.85546875" style="389" bestFit="1" customWidth="1"/>
    <col min="5838" max="5838" width="10.5703125" style="389" bestFit="1" customWidth="1"/>
    <col min="5839" max="5839" width="9.5703125" style="389" bestFit="1" customWidth="1"/>
    <col min="5840" max="5840" width="11.42578125" style="389" customWidth="1"/>
    <col min="5841" max="5841" width="10.5703125" style="389" customWidth="1"/>
    <col min="5842" max="5842" width="7.5703125" style="389" customWidth="1"/>
    <col min="5843" max="5843" width="9.5703125" style="389" bestFit="1" customWidth="1"/>
    <col min="5844" max="5844" width="11" style="389" bestFit="1" customWidth="1"/>
    <col min="5845" max="5845" width="10.140625" style="389" bestFit="1" customWidth="1"/>
    <col min="5846" max="5850" width="9.5703125" style="389" bestFit="1" customWidth="1"/>
    <col min="5851" max="5851" width="10.140625" style="389" bestFit="1" customWidth="1"/>
    <col min="5852" max="5853" width="9.5703125" style="389" bestFit="1" customWidth="1"/>
    <col min="5854" max="5854" width="10.28515625" style="389" customWidth="1"/>
    <col min="5855" max="5862" width="9.5703125" style="389" bestFit="1" customWidth="1"/>
    <col min="5863" max="5863" width="9.5703125" style="389" customWidth="1"/>
    <col min="5864" max="5870" width="9.5703125" style="389" bestFit="1" customWidth="1"/>
    <col min="5871" max="5871" width="9.42578125" style="389" customWidth="1"/>
    <col min="5872" max="5887" width="9.5703125" style="389" bestFit="1" customWidth="1"/>
    <col min="5888" max="5889" width="12.5703125" style="389" bestFit="1" customWidth="1"/>
    <col min="5890" max="5890" width="11.42578125" style="389" bestFit="1" customWidth="1"/>
    <col min="5891" max="5891" width="11" style="389" bestFit="1" customWidth="1"/>
    <col min="5892" max="5892" width="11.7109375" style="389" bestFit="1" customWidth="1"/>
    <col min="5893" max="6081" width="9.140625" style="389"/>
    <col min="6082" max="6082" width="6.7109375" style="389" customWidth="1"/>
    <col min="6083" max="6083" width="39.140625" style="389" customWidth="1"/>
    <col min="6084" max="6084" width="9.140625" style="389"/>
    <col min="6085" max="6085" width="8" style="389" customWidth="1"/>
    <col min="6086" max="6086" width="12.7109375" style="389" customWidth="1"/>
    <col min="6087" max="6087" width="12" style="389" customWidth="1"/>
    <col min="6088" max="6088" width="12.85546875" style="389" customWidth="1"/>
    <col min="6089" max="6089" width="11.42578125" style="389" customWidth="1"/>
    <col min="6090" max="6090" width="10.42578125" style="389" customWidth="1"/>
    <col min="6091" max="6091" width="11.7109375" style="389" customWidth="1"/>
    <col min="6092" max="6092" width="11.140625" style="389" customWidth="1"/>
    <col min="6093" max="6093" width="11.85546875" style="389" bestFit="1" customWidth="1"/>
    <col min="6094" max="6094" width="10.5703125" style="389" bestFit="1" customWidth="1"/>
    <col min="6095" max="6095" width="9.5703125" style="389" bestFit="1" customWidth="1"/>
    <col min="6096" max="6096" width="11.42578125" style="389" customWidth="1"/>
    <col min="6097" max="6097" width="10.5703125" style="389" customWidth="1"/>
    <col min="6098" max="6098" width="7.5703125" style="389" customWidth="1"/>
    <col min="6099" max="6099" width="9.5703125" style="389" bestFit="1" customWidth="1"/>
    <col min="6100" max="6100" width="11" style="389" bestFit="1" customWidth="1"/>
    <col min="6101" max="6101" width="10.140625" style="389" bestFit="1" customWidth="1"/>
    <col min="6102" max="6106" width="9.5703125" style="389" bestFit="1" customWidth="1"/>
    <col min="6107" max="6107" width="10.140625" style="389" bestFit="1" customWidth="1"/>
    <col min="6108" max="6109" width="9.5703125" style="389" bestFit="1" customWidth="1"/>
    <col min="6110" max="6110" width="10.28515625" style="389" customWidth="1"/>
    <col min="6111" max="6118" width="9.5703125" style="389" bestFit="1" customWidth="1"/>
    <col min="6119" max="6119" width="9.5703125" style="389" customWidth="1"/>
    <col min="6120" max="6126" width="9.5703125" style="389" bestFit="1" customWidth="1"/>
    <col min="6127" max="6127" width="9.42578125" style="389" customWidth="1"/>
    <col min="6128" max="6143" width="9.5703125" style="389" bestFit="1" customWidth="1"/>
    <col min="6144" max="6145" width="12.5703125" style="389" bestFit="1" customWidth="1"/>
    <col min="6146" max="6146" width="11.42578125" style="389" bestFit="1" customWidth="1"/>
    <col min="6147" max="6147" width="11" style="389" bestFit="1" customWidth="1"/>
    <col min="6148" max="6148" width="11.7109375" style="389" bestFit="1" customWidth="1"/>
    <col min="6149" max="6337" width="9.140625" style="389"/>
    <col min="6338" max="6338" width="6.7109375" style="389" customWidth="1"/>
    <col min="6339" max="6339" width="39.140625" style="389" customWidth="1"/>
    <col min="6340" max="6340" width="9.140625" style="389"/>
    <col min="6341" max="6341" width="8" style="389" customWidth="1"/>
    <col min="6342" max="6342" width="12.7109375" style="389" customWidth="1"/>
    <col min="6343" max="6343" width="12" style="389" customWidth="1"/>
    <col min="6344" max="6344" width="12.85546875" style="389" customWidth="1"/>
    <col min="6345" max="6345" width="11.42578125" style="389" customWidth="1"/>
    <col min="6346" max="6346" width="10.42578125" style="389" customWidth="1"/>
    <col min="6347" max="6347" width="11.7109375" style="389" customWidth="1"/>
    <col min="6348" max="6348" width="11.140625" style="389" customWidth="1"/>
    <col min="6349" max="6349" width="11.85546875" style="389" bestFit="1" customWidth="1"/>
    <col min="6350" max="6350" width="10.5703125" style="389" bestFit="1" customWidth="1"/>
    <col min="6351" max="6351" width="9.5703125" style="389" bestFit="1" customWidth="1"/>
    <col min="6352" max="6352" width="11.42578125" style="389" customWidth="1"/>
    <col min="6353" max="6353" width="10.5703125" style="389" customWidth="1"/>
    <col min="6354" max="6354" width="7.5703125" style="389" customWidth="1"/>
    <col min="6355" max="6355" width="9.5703125" style="389" bestFit="1" customWidth="1"/>
    <col min="6356" max="6356" width="11" style="389" bestFit="1" customWidth="1"/>
    <col min="6357" max="6357" width="10.140625" style="389" bestFit="1" customWidth="1"/>
    <col min="6358" max="6362" width="9.5703125" style="389" bestFit="1" customWidth="1"/>
    <col min="6363" max="6363" width="10.140625" style="389" bestFit="1" customWidth="1"/>
    <col min="6364" max="6365" width="9.5703125" style="389" bestFit="1" customWidth="1"/>
    <col min="6366" max="6366" width="10.28515625" style="389" customWidth="1"/>
    <col min="6367" max="6374" width="9.5703125" style="389" bestFit="1" customWidth="1"/>
    <col min="6375" max="6375" width="9.5703125" style="389" customWidth="1"/>
    <col min="6376" max="6382" width="9.5703125" style="389" bestFit="1" customWidth="1"/>
    <col min="6383" max="6383" width="9.42578125" style="389" customWidth="1"/>
    <col min="6384" max="6399" width="9.5703125" style="389" bestFit="1" customWidth="1"/>
    <col min="6400" max="6401" width="12.5703125" style="389" bestFit="1" customWidth="1"/>
    <col min="6402" max="6402" width="11.42578125" style="389" bestFit="1" customWidth="1"/>
    <col min="6403" max="6403" width="11" style="389" bestFit="1" customWidth="1"/>
    <col min="6404" max="6404" width="11.7109375" style="389" bestFit="1" customWidth="1"/>
    <col min="6405" max="6593" width="9.140625" style="389"/>
    <col min="6594" max="6594" width="6.7109375" style="389" customWidth="1"/>
    <col min="6595" max="6595" width="39.140625" style="389" customWidth="1"/>
    <col min="6596" max="6596" width="9.140625" style="389"/>
    <col min="6597" max="6597" width="8" style="389" customWidth="1"/>
    <col min="6598" max="6598" width="12.7109375" style="389" customWidth="1"/>
    <col min="6599" max="6599" width="12" style="389" customWidth="1"/>
    <col min="6600" max="6600" width="12.85546875" style="389" customWidth="1"/>
    <col min="6601" max="6601" width="11.42578125" style="389" customWidth="1"/>
    <col min="6602" max="6602" width="10.42578125" style="389" customWidth="1"/>
    <col min="6603" max="6603" width="11.7109375" style="389" customWidth="1"/>
    <col min="6604" max="6604" width="11.140625" style="389" customWidth="1"/>
    <col min="6605" max="6605" width="11.85546875" style="389" bestFit="1" customWidth="1"/>
    <col min="6606" max="6606" width="10.5703125" style="389" bestFit="1" customWidth="1"/>
    <col min="6607" max="6607" width="9.5703125" style="389" bestFit="1" customWidth="1"/>
    <col min="6608" max="6608" width="11.42578125" style="389" customWidth="1"/>
    <col min="6609" max="6609" width="10.5703125" style="389" customWidth="1"/>
    <col min="6610" max="6610" width="7.5703125" style="389" customWidth="1"/>
    <col min="6611" max="6611" width="9.5703125" style="389" bestFit="1" customWidth="1"/>
    <col min="6612" max="6612" width="11" style="389" bestFit="1" customWidth="1"/>
    <col min="6613" max="6613" width="10.140625" style="389" bestFit="1" customWidth="1"/>
    <col min="6614" max="6618" width="9.5703125" style="389" bestFit="1" customWidth="1"/>
    <col min="6619" max="6619" width="10.140625" style="389" bestFit="1" customWidth="1"/>
    <col min="6620" max="6621" width="9.5703125" style="389" bestFit="1" customWidth="1"/>
    <col min="6622" max="6622" width="10.28515625" style="389" customWidth="1"/>
    <col min="6623" max="6630" width="9.5703125" style="389" bestFit="1" customWidth="1"/>
    <col min="6631" max="6631" width="9.5703125" style="389" customWidth="1"/>
    <col min="6632" max="6638" width="9.5703125" style="389" bestFit="1" customWidth="1"/>
    <col min="6639" max="6639" width="9.42578125" style="389" customWidth="1"/>
    <col min="6640" max="6655" width="9.5703125" style="389" bestFit="1" customWidth="1"/>
    <col min="6656" max="6657" width="12.5703125" style="389" bestFit="1" customWidth="1"/>
    <col min="6658" max="6658" width="11.42578125" style="389" bestFit="1" customWidth="1"/>
    <col min="6659" max="6659" width="11" style="389" bestFit="1" customWidth="1"/>
    <col min="6660" max="6660" width="11.7109375" style="389" bestFit="1" customWidth="1"/>
    <col min="6661" max="6849" width="9.140625" style="389"/>
    <col min="6850" max="6850" width="6.7109375" style="389" customWidth="1"/>
    <col min="6851" max="6851" width="39.140625" style="389" customWidth="1"/>
    <col min="6852" max="6852" width="9.140625" style="389"/>
    <col min="6853" max="6853" width="8" style="389" customWidth="1"/>
    <col min="6854" max="6854" width="12.7109375" style="389" customWidth="1"/>
    <col min="6855" max="6855" width="12" style="389" customWidth="1"/>
    <col min="6856" max="6856" width="12.85546875" style="389" customWidth="1"/>
    <col min="6857" max="6857" width="11.42578125" style="389" customWidth="1"/>
    <col min="6858" max="6858" width="10.42578125" style="389" customWidth="1"/>
    <col min="6859" max="6859" width="11.7109375" style="389" customWidth="1"/>
    <col min="6860" max="6860" width="11.140625" style="389" customWidth="1"/>
    <col min="6861" max="6861" width="11.85546875" style="389" bestFit="1" customWidth="1"/>
    <col min="6862" max="6862" width="10.5703125" style="389" bestFit="1" customWidth="1"/>
    <col min="6863" max="6863" width="9.5703125" style="389" bestFit="1" customWidth="1"/>
    <col min="6864" max="6864" width="11.42578125" style="389" customWidth="1"/>
    <col min="6865" max="6865" width="10.5703125" style="389" customWidth="1"/>
    <col min="6866" max="6866" width="7.5703125" style="389" customWidth="1"/>
    <col min="6867" max="6867" width="9.5703125" style="389" bestFit="1" customWidth="1"/>
    <col min="6868" max="6868" width="11" style="389" bestFit="1" customWidth="1"/>
    <col min="6869" max="6869" width="10.140625" style="389" bestFit="1" customWidth="1"/>
    <col min="6870" max="6874" width="9.5703125" style="389" bestFit="1" customWidth="1"/>
    <col min="6875" max="6875" width="10.140625" style="389" bestFit="1" customWidth="1"/>
    <col min="6876" max="6877" width="9.5703125" style="389" bestFit="1" customWidth="1"/>
    <col min="6878" max="6878" width="10.28515625" style="389" customWidth="1"/>
    <col min="6879" max="6886" width="9.5703125" style="389" bestFit="1" customWidth="1"/>
    <col min="6887" max="6887" width="9.5703125" style="389" customWidth="1"/>
    <col min="6888" max="6894" width="9.5703125" style="389" bestFit="1" customWidth="1"/>
    <col min="6895" max="6895" width="9.42578125" style="389" customWidth="1"/>
    <col min="6896" max="6911" width="9.5703125" style="389" bestFit="1" customWidth="1"/>
    <col min="6912" max="6913" width="12.5703125" style="389" bestFit="1" customWidth="1"/>
    <col min="6914" max="6914" width="11.42578125" style="389" bestFit="1" customWidth="1"/>
    <col min="6915" max="6915" width="11" style="389" bestFit="1" customWidth="1"/>
    <col min="6916" max="6916" width="11.7109375" style="389" bestFit="1" customWidth="1"/>
    <col min="6917" max="7105" width="9.140625" style="389"/>
    <col min="7106" max="7106" width="6.7109375" style="389" customWidth="1"/>
    <col min="7107" max="7107" width="39.140625" style="389" customWidth="1"/>
    <col min="7108" max="7108" width="9.140625" style="389"/>
    <col min="7109" max="7109" width="8" style="389" customWidth="1"/>
    <col min="7110" max="7110" width="12.7109375" style="389" customWidth="1"/>
    <col min="7111" max="7111" width="12" style="389" customWidth="1"/>
    <col min="7112" max="7112" width="12.85546875" style="389" customWidth="1"/>
    <col min="7113" max="7113" width="11.42578125" style="389" customWidth="1"/>
    <col min="7114" max="7114" width="10.42578125" style="389" customWidth="1"/>
    <col min="7115" max="7115" width="11.7109375" style="389" customWidth="1"/>
    <col min="7116" max="7116" width="11.140625" style="389" customWidth="1"/>
    <col min="7117" max="7117" width="11.85546875" style="389" bestFit="1" customWidth="1"/>
    <col min="7118" max="7118" width="10.5703125" style="389" bestFit="1" customWidth="1"/>
    <col min="7119" max="7119" width="9.5703125" style="389" bestFit="1" customWidth="1"/>
    <col min="7120" max="7120" width="11.42578125" style="389" customWidth="1"/>
    <col min="7121" max="7121" width="10.5703125" style="389" customWidth="1"/>
    <col min="7122" max="7122" width="7.5703125" style="389" customWidth="1"/>
    <col min="7123" max="7123" width="9.5703125" style="389" bestFit="1" customWidth="1"/>
    <col min="7124" max="7124" width="11" style="389" bestFit="1" customWidth="1"/>
    <col min="7125" max="7125" width="10.140625" style="389" bestFit="1" customWidth="1"/>
    <col min="7126" max="7130" width="9.5703125" style="389" bestFit="1" customWidth="1"/>
    <col min="7131" max="7131" width="10.140625" style="389" bestFit="1" customWidth="1"/>
    <col min="7132" max="7133" width="9.5703125" style="389" bestFit="1" customWidth="1"/>
    <col min="7134" max="7134" width="10.28515625" style="389" customWidth="1"/>
    <col min="7135" max="7142" width="9.5703125" style="389" bestFit="1" customWidth="1"/>
    <col min="7143" max="7143" width="9.5703125" style="389" customWidth="1"/>
    <col min="7144" max="7150" width="9.5703125" style="389" bestFit="1" customWidth="1"/>
    <col min="7151" max="7151" width="9.42578125" style="389" customWidth="1"/>
    <col min="7152" max="7167" width="9.5703125" style="389" bestFit="1" customWidth="1"/>
    <col min="7168" max="7169" width="12.5703125" style="389" bestFit="1" customWidth="1"/>
    <col min="7170" max="7170" width="11.42578125" style="389" bestFit="1" customWidth="1"/>
    <col min="7171" max="7171" width="11" style="389" bestFit="1" customWidth="1"/>
    <col min="7172" max="7172" width="11.7109375" style="389" bestFit="1" customWidth="1"/>
    <col min="7173" max="7361" width="9.140625" style="389"/>
    <col min="7362" max="7362" width="6.7109375" style="389" customWidth="1"/>
    <col min="7363" max="7363" width="39.140625" style="389" customWidth="1"/>
    <col min="7364" max="7364" width="9.140625" style="389"/>
    <col min="7365" max="7365" width="8" style="389" customWidth="1"/>
    <col min="7366" max="7366" width="12.7109375" style="389" customWidth="1"/>
    <col min="7367" max="7367" width="12" style="389" customWidth="1"/>
    <col min="7368" max="7368" width="12.85546875" style="389" customWidth="1"/>
    <col min="7369" max="7369" width="11.42578125" style="389" customWidth="1"/>
    <col min="7370" max="7370" width="10.42578125" style="389" customWidth="1"/>
    <col min="7371" max="7371" width="11.7109375" style="389" customWidth="1"/>
    <col min="7372" max="7372" width="11.140625" style="389" customWidth="1"/>
    <col min="7373" max="7373" width="11.85546875" style="389" bestFit="1" customWidth="1"/>
    <col min="7374" max="7374" width="10.5703125" style="389" bestFit="1" customWidth="1"/>
    <col min="7375" max="7375" width="9.5703125" style="389" bestFit="1" customWidth="1"/>
    <col min="7376" max="7376" width="11.42578125" style="389" customWidth="1"/>
    <col min="7377" max="7377" width="10.5703125" style="389" customWidth="1"/>
    <col min="7378" max="7378" width="7.5703125" style="389" customWidth="1"/>
    <col min="7379" max="7379" width="9.5703125" style="389" bestFit="1" customWidth="1"/>
    <col min="7380" max="7380" width="11" style="389" bestFit="1" customWidth="1"/>
    <col min="7381" max="7381" width="10.140625" style="389" bestFit="1" customWidth="1"/>
    <col min="7382" max="7386" width="9.5703125" style="389" bestFit="1" customWidth="1"/>
    <col min="7387" max="7387" width="10.140625" style="389" bestFit="1" customWidth="1"/>
    <col min="7388" max="7389" width="9.5703125" style="389" bestFit="1" customWidth="1"/>
    <col min="7390" max="7390" width="10.28515625" style="389" customWidth="1"/>
    <col min="7391" max="7398" width="9.5703125" style="389" bestFit="1" customWidth="1"/>
    <col min="7399" max="7399" width="9.5703125" style="389" customWidth="1"/>
    <col min="7400" max="7406" width="9.5703125" style="389" bestFit="1" customWidth="1"/>
    <col min="7407" max="7407" width="9.42578125" style="389" customWidth="1"/>
    <col min="7408" max="7423" width="9.5703125" style="389" bestFit="1" customWidth="1"/>
    <col min="7424" max="7425" width="12.5703125" style="389" bestFit="1" customWidth="1"/>
    <col min="7426" max="7426" width="11.42578125" style="389" bestFit="1" customWidth="1"/>
    <col min="7427" max="7427" width="11" style="389" bestFit="1" customWidth="1"/>
    <col min="7428" max="7428" width="11.7109375" style="389" bestFit="1" customWidth="1"/>
    <col min="7429" max="7617" width="9.140625" style="389"/>
    <col min="7618" max="7618" width="6.7109375" style="389" customWidth="1"/>
    <col min="7619" max="7619" width="39.140625" style="389" customWidth="1"/>
    <col min="7620" max="7620" width="9.140625" style="389"/>
    <col min="7621" max="7621" width="8" style="389" customWidth="1"/>
    <col min="7622" max="7622" width="12.7109375" style="389" customWidth="1"/>
    <col min="7623" max="7623" width="12" style="389" customWidth="1"/>
    <col min="7624" max="7624" width="12.85546875" style="389" customWidth="1"/>
    <col min="7625" max="7625" width="11.42578125" style="389" customWidth="1"/>
    <col min="7626" max="7626" width="10.42578125" style="389" customWidth="1"/>
    <col min="7627" max="7627" width="11.7109375" style="389" customWidth="1"/>
    <col min="7628" max="7628" width="11.140625" style="389" customWidth="1"/>
    <col min="7629" max="7629" width="11.85546875" style="389" bestFit="1" customWidth="1"/>
    <col min="7630" max="7630" width="10.5703125" style="389" bestFit="1" customWidth="1"/>
    <col min="7631" max="7631" width="9.5703125" style="389" bestFit="1" customWidth="1"/>
    <col min="7632" max="7632" width="11.42578125" style="389" customWidth="1"/>
    <col min="7633" max="7633" width="10.5703125" style="389" customWidth="1"/>
    <col min="7634" max="7634" width="7.5703125" style="389" customWidth="1"/>
    <col min="7635" max="7635" width="9.5703125" style="389" bestFit="1" customWidth="1"/>
    <col min="7636" max="7636" width="11" style="389" bestFit="1" customWidth="1"/>
    <col min="7637" max="7637" width="10.140625" style="389" bestFit="1" customWidth="1"/>
    <col min="7638" max="7642" width="9.5703125" style="389" bestFit="1" customWidth="1"/>
    <col min="7643" max="7643" width="10.140625" style="389" bestFit="1" customWidth="1"/>
    <col min="7644" max="7645" width="9.5703125" style="389" bestFit="1" customWidth="1"/>
    <col min="7646" max="7646" width="10.28515625" style="389" customWidth="1"/>
    <col min="7647" max="7654" width="9.5703125" style="389" bestFit="1" customWidth="1"/>
    <col min="7655" max="7655" width="9.5703125" style="389" customWidth="1"/>
    <col min="7656" max="7662" width="9.5703125" style="389" bestFit="1" customWidth="1"/>
    <col min="7663" max="7663" width="9.42578125" style="389" customWidth="1"/>
    <col min="7664" max="7679" width="9.5703125" style="389" bestFit="1" customWidth="1"/>
    <col min="7680" max="7681" width="12.5703125" style="389" bestFit="1" customWidth="1"/>
    <col min="7682" max="7682" width="11.42578125" style="389" bestFit="1" customWidth="1"/>
    <col min="7683" max="7683" width="11" style="389" bestFit="1" customWidth="1"/>
    <col min="7684" max="7684" width="11.7109375" style="389" bestFit="1" customWidth="1"/>
    <col min="7685" max="7873" width="9.140625" style="389"/>
    <col min="7874" max="7874" width="6.7109375" style="389" customWidth="1"/>
    <col min="7875" max="7875" width="39.140625" style="389" customWidth="1"/>
    <col min="7876" max="7876" width="9.140625" style="389"/>
    <col min="7877" max="7877" width="8" style="389" customWidth="1"/>
    <col min="7878" max="7878" width="12.7109375" style="389" customWidth="1"/>
    <col min="7879" max="7879" width="12" style="389" customWidth="1"/>
    <col min="7880" max="7880" width="12.85546875" style="389" customWidth="1"/>
    <col min="7881" max="7881" width="11.42578125" style="389" customWidth="1"/>
    <col min="7882" max="7882" width="10.42578125" style="389" customWidth="1"/>
    <col min="7883" max="7883" width="11.7109375" style="389" customWidth="1"/>
    <col min="7884" max="7884" width="11.140625" style="389" customWidth="1"/>
    <col min="7885" max="7885" width="11.85546875" style="389" bestFit="1" customWidth="1"/>
    <col min="7886" max="7886" width="10.5703125" style="389" bestFit="1" customWidth="1"/>
    <col min="7887" max="7887" width="9.5703125" style="389" bestFit="1" customWidth="1"/>
    <col min="7888" max="7888" width="11.42578125" style="389" customWidth="1"/>
    <col min="7889" max="7889" width="10.5703125" style="389" customWidth="1"/>
    <col min="7890" max="7890" width="7.5703125" style="389" customWidth="1"/>
    <col min="7891" max="7891" width="9.5703125" style="389" bestFit="1" customWidth="1"/>
    <col min="7892" max="7892" width="11" style="389" bestFit="1" customWidth="1"/>
    <col min="7893" max="7893" width="10.140625" style="389" bestFit="1" customWidth="1"/>
    <col min="7894" max="7898" width="9.5703125" style="389" bestFit="1" customWidth="1"/>
    <col min="7899" max="7899" width="10.140625" style="389" bestFit="1" customWidth="1"/>
    <col min="7900" max="7901" width="9.5703125" style="389" bestFit="1" customWidth="1"/>
    <col min="7902" max="7902" width="10.28515625" style="389" customWidth="1"/>
    <col min="7903" max="7910" width="9.5703125" style="389" bestFit="1" customWidth="1"/>
    <col min="7911" max="7911" width="9.5703125" style="389" customWidth="1"/>
    <col min="7912" max="7918" width="9.5703125" style="389" bestFit="1" customWidth="1"/>
    <col min="7919" max="7919" width="9.42578125" style="389" customWidth="1"/>
    <col min="7920" max="7935" width="9.5703125" style="389" bestFit="1" customWidth="1"/>
    <col min="7936" max="7937" width="12.5703125" style="389" bestFit="1" customWidth="1"/>
    <col min="7938" max="7938" width="11.42578125" style="389" bestFit="1" customWidth="1"/>
    <col min="7939" max="7939" width="11" style="389" bestFit="1" customWidth="1"/>
    <col min="7940" max="7940" width="11.7109375" style="389" bestFit="1" customWidth="1"/>
    <col min="7941" max="8129" width="9.140625" style="389"/>
    <col min="8130" max="8130" width="6.7109375" style="389" customWidth="1"/>
    <col min="8131" max="8131" width="39.140625" style="389" customWidth="1"/>
    <col min="8132" max="8132" width="9.140625" style="389"/>
    <col min="8133" max="8133" width="8" style="389" customWidth="1"/>
    <col min="8134" max="8134" width="12.7109375" style="389" customWidth="1"/>
    <col min="8135" max="8135" width="12" style="389" customWidth="1"/>
    <col min="8136" max="8136" width="12.85546875" style="389" customWidth="1"/>
    <col min="8137" max="8137" width="11.42578125" style="389" customWidth="1"/>
    <col min="8138" max="8138" width="10.42578125" style="389" customWidth="1"/>
    <col min="8139" max="8139" width="11.7109375" style="389" customWidth="1"/>
    <col min="8140" max="8140" width="11.140625" style="389" customWidth="1"/>
    <col min="8141" max="8141" width="11.85546875" style="389" bestFit="1" customWidth="1"/>
    <col min="8142" max="8142" width="10.5703125" style="389" bestFit="1" customWidth="1"/>
    <col min="8143" max="8143" width="9.5703125" style="389" bestFit="1" customWidth="1"/>
    <col min="8144" max="8144" width="11.42578125" style="389" customWidth="1"/>
    <col min="8145" max="8145" width="10.5703125" style="389" customWidth="1"/>
    <col min="8146" max="8146" width="7.5703125" style="389" customWidth="1"/>
    <col min="8147" max="8147" width="9.5703125" style="389" bestFit="1" customWidth="1"/>
    <col min="8148" max="8148" width="11" style="389" bestFit="1" customWidth="1"/>
    <col min="8149" max="8149" width="10.140625" style="389" bestFit="1" customWidth="1"/>
    <col min="8150" max="8154" width="9.5703125" style="389" bestFit="1" customWidth="1"/>
    <col min="8155" max="8155" width="10.140625" style="389" bestFit="1" customWidth="1"/>
    <col min="8156" max="8157" width="9.5703125" style="389" bestFit="1" customWidth="1"/>
    <col min="8158" max="8158" width="10.28515625" style="389" customWidth="1"/>
    <col min="8159" max="8166" width="9.5703125" style="389" bestFit="1" customWidth="1"/>
    <col min="8167" max="8167" width="9.5703125" style="389" customWidth="1"/>
    <col min="8168" max="8174" width="9.5703125" style="389" bestFit="1" customWidth="1"/>
    <col min="8175" max="8175" width="9.42578125" style="389" customWidth="1"/>
    <col min="8176" max="8191" width="9.5703125" style="389" bestFit="1" customWidth="1"/>
    <col min="8192" max="8193" width="12.5703125" style="389" bestFit="1" customWidth="1"/>
    <col min="8194" max="8194" width="11.42578125" style="389" bestFit="1" customWidth="1"/>
    <col min="8195" max="8195" width="11" style="389" bestFit="1" customWidth="1"/>
    <col min="8196" max="8196" width="11.7109375" style="389" bestFit="1" customWidth="1"/>
    <col min="8197" max="8385" width="9.140625" style="389"/>
    <col min="8386" max="8386" width="6.7109375" style="389" customWidth="1"/>
    <col min="8387" max="8387" width="39.140625" style="389" customWidth="1"/>
    <col min="8388" max="8388" width="9.140625" style="389"/>
    <col min="8389" max="8389" width="8" style="389" customWidth="1"/>
    <col min="8390" max="8390" width="12.7109375" style="389" customWidth="1"/>
    <col min="8391" max="8391" width="12" style="389" customWidth="1"/>
    <col min="8392" max="8392" width="12.85546875" style="389" customWidth="1"/>
    <col min="8393" max="8393" width="11.42578125" style="389" customWidth="1"/>
    <col min="8394" max="8394" width="10.42578125" style="389" customWidth="1"/>
    <col min="8395" max="8395" width="11.7109375" style="389" customWidth="1"/>
    <col min="8396" max="8396" width="11.140625" style="389" customWidth="1"/>
    <col min="8397" max="8397" width="11.85546875" style="389" bestFit="1" customWidth="1"/>
    <col min="8398" max="8398" width="10.5703125" style="389" bestFit="1" customWidth="1"/>
    <col min="8399" max="8399" width="9.5703125" style="389" bestFit="1" customWidth="1"/>
    <col min="8400" max="8400" width="11.42578125" style="389" customWidth="1"/>
    <col min="8401" max="8401" width="10.5703125" style="389" customWidth="1"/>
    <col min="8402" max="8402" width="7.5703125" style="389" customWidth="1"/>
    <col min="8403" max="8403" width="9.5703125" style="389" bestFit="1" customWidth="1"/>
    <col min="8404" max="8404" width="11" style="389" bestFit="1" customWidth="1"/>
    <col min="8405" max="8405" width="10.140625" style="389" bestFit="1" customWidth="1"/>
    <col min="8406" max="8410" width="9.5703125" style="389" bestFit="1" customWidth="1"/>
    <col min="8411" max="8411" width="10.140625" style="389" bestFit="1" customWidth="1"/>
    <col min="8412" max="8413" width="9.5703125" style="389" bestFit="1" customWidth="1"/>
    <col min="8414" max="8414" width="10.28515625" style="389" customWidth="1"/>
    <col min="8415" max="8422" width="9.5703125" style="389" bestFit="1" customWidth="1"/>
    <col min="8423" max="8423" width="9.5703125" style="389" customWidth="1"/>
    <col min="8424" max="8430" width="9.5703125" style="389" bestFit="1" customWidth="1"/>
    <col min="8431" max="8431" width="9.42578125" style="389" customWidth="1"/>
    <col min="8432" max="8447" width="9.5703125" style="389" bestFit="1" customWidth="1"/>
    <col min="8448" max="8449" width="12.5703125" style="389" bestFit="1" customWidth="1"/>
    <col min="8450" max="8450" width="11.42578125" style="389" bestFit="1" customWidth="1"/>
    <col min="8451" max="8451" width="11" style="389" bestFit="1" customWidth="1"/>
    <col min="8452" max="8452" width="11.7109375" style="389" bestFit="1" customWidth="1"/>
    <col min="8453" max="8641" width="9.140625" style="389"/>
    <col min="8642" max="8642" width="6.7109375" style="389" customWidth="1"/>
    <col min="8643" max="8643" width="39.140625" style="389" customWidth="1"/>
    <col min="8644" max="8644" width="9.140625" style="389"/>
    <col min="8645" max="8645" width="8" style="389" customWidth="1"/>
    <col min="8646" max="8646" width="12.7109375" style="389" customWidth="1"/>
    <col min="8647" max="8647" width="12" style="389" customWidth="1"/>
    <col min="8648" max="8648" width="12.85546875" style="389" customWidth="1"/>
    <col min="8649" max="8649" width="11.42578125" style="389" customWidth="1"/>
    <col min="8650" max="8650" width="10.42578125" style="389" customWidth="1"/>
    <col min="8651" max="8651" width="11.7109375" style="389" customWidth="1"/>
    <col min="8652" max="8652" width="11.140625" style="389" customWidth="1"/>
    <col min="8653" max="8653" width="11.85546875" style="389" bestFit="1" customWidth="1"/>
    <col min="8654" max="8654" width="10.5703125" style="389" bestFit="1" customWidth="1"/>
    <col min="8655" max="8655" width="9.5703125" style="389" bestFit="1" customWidth="1"/>
    <col min="8656" max="8656" width="11.42578125" style="389" customWidth="1"/>
    <col min="8657" max="8657" width="10.5703125" style="389" customWidth="1"/>
    <col min="8658" max="8658" width="7.5703125" style="389" customWidth="1"/>
    <col min="8659" max="8659" width="9.5703125" style="389" bestFit="1" customWidth="1"/>
    <col min="8660" max="8660" width="11" style="389" bestFit="1" customWidth="1"/>
    <col min="8661" max="8661" width="10.140625" style="389" bestFit="1" customWidth="1"/>
    <col min="8662" max="8666" width="9.5703125" style="389" bestFit="1" customWidth="1"/>
    <col min="8667" max="8667" width="10.140625" style="389" bestFit="1" customWidth="1"/>
    <col min="8668" max="8669" width="9.5703125" style="389" bestFit="1" customWidth="1"/>
    <col min="8670" max="8670" width="10.28515625" style="389" customWidth="1"/>
    <col min="8671" max="8678" width="9.5703125" style="389" bestFit="1" customWidth="1"/>
    <col min="8679" max="8679" width="9.5703125" style="389" customWidth="1"/>
    <col min="8680" max="8686" width="9.5703125" style="389" bestFit="1" customWidth="1"/>
    <col min="8687" max="8687" width="9.42578125" style="389" customWidth="1"/>
    <col min="8688" max="8703" width="9.5703125" style="389" bestFit="1" customWidth="1"/>
    <col min="8704" max="8705" width="12.5703125" style="389" bestFit="1" customWidth="1"/>
    <col min="8706" max="8706" width="11.42578125" style="389" bestFit="1" customWidth="1"/>
    <col min="8707" max="8707" width="11" style="389" bestFit="1" customWidth="1"/>
    <col min="8708" max="8708" width="11.7109375" style="389" bestFit="1" customWidth="1"/>
    <col min="8709" max="8897" width="9.140625" style="389"/>
    <col min="8898" max="8898" width="6.7109375" style="389" customWidth="1"/>
    <col min="8899" max="8899" width="39.140625" style="389" customWidth="1"/>
    <col min="8900" max="8900" width="9.140625" style="389"/>
    <col min="8901" max="8901" width="8" style="389" customWidth="1"/>
    <col min="8902" max="8902" width="12.7109375" style="389" customWidth="1"/>
    <col min="8903" max="8903" width="12" style="389" customWidth="1"/>
    <col min="8904" max="8904" width="12.85546875" style="389" customWidth="1"/>
    <col min="8905" max="8905" width="11.42578125" style="389" customWidth="1"/>
    <col min="8906" max="8906" width="10.42578125" style="389" customWidth="1"/>
    <col min="8907" max="8907" width="11.7109375" style="389" customWidth="1"/>
    <col min="8908" max="8908" width="11.140625" style="389" customWidth="1"/>
    <col min="8909" max="8909" width="11.85546875" style="389" bestFit="1" customWidth="1"/>
    <col min="8910" max="8910" width="10.5703125" style="389" bestFit="1" customWidth="1"/>
    <col min="8911" max="8911" width="9.5703125" style="389" bestFit="1" customWidth="1"/>
    <col min="8912" max="8912" width="11.42578125" style="389" customWidth="1"/>
    <col min="8913" max="8913" width="10.5703125" style="389" customWidth="1"/>
    <col min="8914" max="8914" width="7.5703125" style="389" customWidth="1"/>
    <col min="8915" max="8915" width="9.5703125" style="389" bestFit="1" customWidth="1"/>
    <col min="8916" max="8916" width="11" style="389" bestFit="1" customWidth="1"/>
    <col min="8917" max="8917" width="10.140625" style="389" bestFit="1" customWidth="1"/>
    <col min="8918" max="8922" width="9.5703125" style="389" bestFit="1" customWidth="1"/>
    <col min="8923" max="8923" width="10.140625" style="389" bestFit="1" customWidth="1"/>
    <col min="8924" max="8925" width="9.5703125" style="389" bestFit="1" customWidth="1"/>
    <col min="8926" max="8926" width="10.28515625" style="389" customWidth="1"/>
    <col min="8927" max="8934" width="9.5703125" style="389" bestFit="1" customWidth="1"/>
    <col min="8935" max="8935" width="9.5703125" style="389" customWidth="1"/>
    <col min="8936" max="8942" width="9.5703125" style="389" bestFit="1" customWidth="1"/>
    <col min="8943" max="8943" width="9.42578125" style="389" customWidth="1"/>
    <col min="8944" max="8959" width="9.5703125" style="389" bestFit="1" customWidth="1"/>
    <col min="8960" max="8961" width="12.5703125" style="389" bestFit="1" customWidth="1"/>
    <col min="8962" max="8962" width="11.42578125" style="389" bestFit="1" customWidth="1"/>
    <col min="8963" max="8963" width="11" style="389" bestFit="1" customWidth="1"/>
    <col min="8964" max="8964" width="11.7109375" style="389" bestFit="1" customWidth="1"/>
    <col min="8965" max="9153" width="9.140625" style="389"/>
    <col min="9154" max="9154" width="6.7109375" style="389" customWidth="1"/>
    <col min="9155" max="9155" width="39.140625" style="389" customWidth="1"/>
    <col min="9156" max="9156" width="9.140625" style="389"/>
    <col min="9157" max="9157" width="8" style="389" customWidth="1"/>
    <col min="9158" max="9158" width="12.7109375" style="389" customWidth="1"/>
    <col min="9159" max="9159" width="12" style="389" customWidth="1"/>
    <col min="9160" max="9160" width="12.85546875" style="389" customWidth="1"/>
    <col min="9161" max="9161" width="11.42578125" style="389" customWidth="1"/>
    <col min="9162" max="9162" width="10.42578125" style="389" customWidth="1"/>
    <col min="9163" max="9163" width="11.7109375" style="389" customWidth="1"/>
    <col min="9164" max="9164" width="11.140625" style="389" customWidth="1"/>
    <col min="9165" max="9165" width="11.85546875" style="389" bestFit="1" customWidth="1"/>
    <col min="9166" max="9166" width="10.5703125" style="389" bestFit="1" customWidth="1"/>
    <col min="9167" max="9167" width="9.5703125" style="389" bestFit="1" customWidth="1"/>
    <col min="9168" max="9168" width="11.42578125" style="389" customWidth="1"/>
    <col min="9169" max="9169" width="10.5703125" style="389" customWidth="1"/>
    <col min="9170" max="9170" width="7.5703125" style="389" customWidth="1"/>
    <col min="9171" max="9171" width="9.5703125" style="389" bestFit="1" customWidth="1"/>
    <col min="9172" max="9172" width="11" style="389" bestFit="1" customWidth="1"/>
    <col min="9173" max="9173" width="10.140625" style="389" bestFit="1" customWidth="1"/>
    <col min="9174" max="9178" width="9.5703125" style="389" bestFit="1" customWidth="1"/>
    <col min="9179" max="9179" width="10.140625" style="389" bestFit="1" customWidth="1"/>
    <col min="9180" max="9181" width="9.5703125" style="389" bestFit="1" customWidth="1"/>
    <col min="9182" max="9182" width="10.28515625" style="389" customWidth="1"/>
    <col min="9183" max="9190" width="9.5703125" style="389" bestFit="1" customWidth="1"/>
    <col min="9191" max="9191" width="9.5703125" style="389" customWidth="1"/>
    <col min="9192" max="9198" width="9.5703125" style="389" bestFit="1" customWidth="1"/>
    <col min="9199" max="9199" width="9.42578125" style="389" customWidth="1"/>
    <col min="9200" max="9215" width="9.5703125" style="389" bestFit="1" customWidth="1"/>
    <col min="9216" max="9217" width="12.5703125" style="389" bestFit="1" customWidth="1"/>
    <col min="9218" max="9218" width="11.42578125" style="389" bestFit="1" customWidth="1"/>
    <col min="9219" max="9219" width="11" style="389" bestFit="1" customWidth="1"/>
    <col min="9220" max="9220" width="11.7109375" style="389" bestFit="1" customWidth="1"/>
    <col min="9221" max="9409" width="9.140625" style="389"/>
    <col min="9410" max="9410" width="6.7109375" style="389" customWidth="1"/>
    <col min="9411" max="9411" width="39.140625" style="389" customWidth="1"/>
    <col min="9412" max="9412" width="9.140625" style="389"/>
    <col min="9413" max="9413" width="8" style="389" customWidth="1"/>
    <col min="9414" max="9414" width="12.7109375" style="389" customWidth="1"/>
    <col min="9415" max="9415" width="12" style="389" customWidth="1"/>
    <col min="9416" max="9416" width="12.85546875" style="389" customWidth="1"/>
    <col min="9417" max="9417" width="11.42578125" style="389" customWidth="1"/>
    <col min="9418" max="9418" width="10.42578125" style="389" customWidth="1"/>
    <col min="9419" max="9419" width="11.7109375" style="389" customWidth="1"/>
    <col min="9420" max="9420" width="11.140625" style="389" customWidth="1"/>
    <col min="9421" max="9421" width="11.85546875" style="389" bestFit="1" customWidth="1"/>
    <col min="9422" max="9422" width="10.5703125" style="389" bestFit="1" customWidth="1"/>
    <col min="9423" max="9423" width="9.5703125" style="389" bestFit="1" customWidth="1"/>
    <col min="9424" max="9424" width="11.42578125" style="389" customWidth="1"/>
    <col min="9425" max="9425" width="10.5703125" style="389" customWidth="1"/>
    <col min="9426" max="9426" width="7.5703125" style="389" customWidth="1"/>
    <col min="9427" max="9427" width="9.5703125" style="389" bestFit="1" customWidth="1"/>
    <col min="9428" max="9428" width="11" style="389" bestFit="1" customWidth="1"/>
    <col min="9429" max="9429" width="10.140625" style="389" bestFit="1" customWidth="1"/>
    <col min="9430" max="9434" width="9.5703125" style="389" bestFit="1" customWidth="1"/>
    <col min="9435" max="9435" width="10.140625" style="389" bestFit="1" customWidth="1"/>
    <col min="9436" max="9437" width="9.5703125" style="389" bestFit="1" customWidth="1"/>
    <col min="9438" max="9438" width="10.28515625" style="389" customWidth="1"/>
    <col min="9439" max="9446" width="9.5703125" style="389" bestFit="1" customWidth="1"/>
    <col min="9447" max="9447" width="9.5703125" style="389" customWidth="1"/>
    <col min="9448" max="9454" width="9.5703125" style="389" bestFit="1" customWidth="1"/>
    <col min="9455" max="9455" width="9.42578125" style="389" customWidth="1"/>
    <col min="9456" max="9471" width="9.5703125" style="389" bestFit="1" customWidth="1"/>
    <col min="9472" max="9473" width="12.5703125" style="389" bestFit="1" customWidth="1"/>
    <col min="9474" max="9474" width="11.42578125" style="389" bestFit="1" customWidth="1"/>
    <col min="9475" max="9475" width="11" style="389" bestFit="1" customWidth="1"/>
    <col min="9476" max="9476" width="11.7109375" style="389" bestFit="1" customWidth="1"/>
    <col min="9477" max="9665" width="9.140625" style="389"/>
    <col min="9666" max="9666" width="6.7109375" style="389" customWidth="1"/>
    <col min="9667" max="9667" width="39.140625" style="389" customWidth="1"/>
    <col min="9668" max="9668" width="9.140625" style="389"/>
    <col min="9669" max="9669" width="8" style="389" customWidth="1"/>
    <col min="9670" max="9670" width="12.7109375" style="389" customWidth="1"/>
    <col min="9671" max="9671" width="12" style="389" customWidth="1"/>
    <col min="9672" max="9672" width="12.85546875" style="389" customWidth="1"/>
    <col min="9673" max="9673" width="11.42578125" style="389" customWidth="1"/>
    <col min="9674" max="9674" width="10.42578125" style="389" customWidth="1"/>
    <col min="9675" max="9675" width="11.7109375" style="389" customWidth="1"/>
    <col min="9676" max="9676" width="11.140625" style="389" customWidth="1"/>
    <col min="9677" max="9677" width="11.85546875" style="389" bestFit="1" customWidth="1"/>
    <col min="9678" max="9678" width="10.5703125" style="389" bestFit="1" customWidth="1"/>
    <col min="9679" max="9679" width="9.5703125" style="389" bestFit="1" customWidth="1"/>
    <col min="9680" max="9680" width="11.42578125" style="389" customWidth="1"/>
    <col min="9681" max="9681" width="10.5703125" style="389" customWidth="1"/>
    <col min="9682" max="9682" width="7.5703125" style="389" customWidth="1"/>
    <col min="9683" max="9683" width="9.5703125" style="389" bestFit="1" customWidth="1"/>
    <col min="9684" max="9684" width="11" style="389" bestFit="1" customWidth="1"/>
    <col min="9685" max="9685" width="10.140625" style="389" bestFit="1" customWidth="1"/>
    <col min="9686" max="9690" width="9.5703125" style="389" bestFit="1" customWidth="1"/>
    <col min="9691" max="9691" width="10.140625" style="389" bestFit="1" customWidth="1"/>
    <col min="9692" max="9693" width="9.5703125" style="389" bestFit="1" customWidth="1"/>
    <col min="9694" max="9694" width="10.28515625" style="389" customWidth="1"/>
    <col min="9695" max="9702" width="9.5703125" style="389" bestFit="1" customWidth="1"/>
    <col min="9703" max="9703" width="9.5703125" style="389" customWidth="1"/>
    <col min="9704" max="9710" width="9.5703125" style="389" bestFit="1" customWidth="1"/>
    <col min="9711" max="9711" width="9.42578125" style="389" customWidth="1"/>
    <col min="9712" max="9727" width="9.5703125" style="389" bestFit="1" customWidth="1"/>
    <col min="9728" max="9729" width="12.5703125" style="389" bestFit="1" customWidth="1"/>
    <col min="9730" max="9730" width="11.42578125" style="389" bestFit="1" customWidth="1"/>
    <col min="9731" max="9731" width="11" style="389" bestFit="1" customWidth="1"/>
    <col min="9732" max="9732" width="11.7109375" style="389" bestFit="1" customWidth="1"/>
    <col min="9733" max="9921" width="9.140625" style="389"/>
    <col min="9922" max="9922" width="6.7109375" style="389" customWidth="1"/>
    <col min="9923" max="9923" width="39.140625" style="389" customWidth="1"/>
    <col min="9924" max="9924" width="9.140625" style="389"/>
    <col min="9925" max="9925" width="8" style="389" customWidth="1"/>
    <col min="9926" max="9926" width="12.7109375" style="389" customWidth="1"/>
    <col min="9927" max="9927" width="12" style="389" customWidth="1"/>
    <col min="9928" max="9928" width="12.85546875" style="389" customWidth="1"/>
    <col min="9929" max="9929" width="11.42578125" style="389" customWidth="1"/>
    <col min="9930" max="9930" width="10.42578125" style="389" customWidth="1"/>
    <col min="9931" max="9931" width="11.7109375" style="389" customWidth="1"/>
    <col min="9932" max="9932" width="11.140625" style="389" customWidth="1"/>
    <col min="9933" max="9933" width="11.85546875" style="389" bestFit="1" customWidth="1"/>
    <col min="9934" max="9934" width="10.5703125" style="389" bestFit="1" customWidth="1"/>
    <col min="9935" max="9935" width="9.5703125" style="389" bestFit="1" customWidth="1"/>
    <col min="9936" max="9936" width="11.42578125" style="389" customWidth="1"/>
    <col min="9937" max="9937" width="10.5703125" style="389" customWidth="1"/>
    <col min="9938" max="9938" width="7.5703125" style="389" customWidth="1"/>
    <col min="9939" max="9939" width="9.5703125" style="389" bestFit="1" customWidth="1"/>
    <col min="9940" max="9940" width="11" style="389" bestFit="1" customWidth="1"/>
    <col min="9941" max="9941" width="10.140625" style="389" bestFit="1" customWidth="1"/>
    <col min="9942" max="9946" width="9.5703125" style="389" bestFit="1" customWidth="1"/>
    <col min="9947" max="9947" width="10.140625" style="389" bestFit="1" customWidth="1"/>
    <col min="9948" max="9949" width="9.5703125" style="389" bestFit="1" customWidth="1"/>
    <col min="9950" max="9950" width="10.28515625" style="389" customWidth="1"/>
    <col min="9951" max="9958" width="9.5703125" style="389" bestFit="1" customWidth="1"/>
    <col min="9959" max="9959" width="9.5703125" style="389" customWidth="1"/>
    <col min="9960" max="9966" width="9.5703125" style="389" bestFit="1" customWidth="1"/>
    <col min="9967" max="9967" width="9.42578125" style="389" customWidth="1"/>
    <col min="9968" max="9983" width="9.5703125" style="389" bestFit="1" customWidth="1"/>
    <col min="9984" max="9985" width="12.5703125" style="389" bestFit="1" customWidth="1"/>
    <col min="9986" max="9986" width="11.42578125" style="389" bestFit="1" customWidth="1"/>
    <col min="9987" max="9987" width="11" style="389" bestFit="1" customWidth="1"/>
    <col min="9988" max="9988" width="11.7109375" style="389" bestFit="1" customWidth="1"/>
    <col min="9989" max="10177" width="9.140625" style="389"/>
    <col min="10178" max="10178" width="6.7109375" style="389" customWidth="1"/>
    <col min="10179" max="10179" width="39.140625" style="389" customWidth="1"/>
    <col min="10180" max="10180" width="9.140625" style="389"/>
    <col min="10181" max="10181" width="8" style="389" customWidth="1"/>
    <col min="10182" max="10182" width="12.7109375" style="389" customWidth="1"/>
    <col min="10183" max="10183" width="12" style="389" customWidth="1"/>
    <col min="10184" max="10184" width="12.85546875" style="389" customWidth="1"/>
    <col min="10185" max="10185" width="11.42578125" style="389" customWidth="1"/>
    <col min="10186" max="10186" width="10.42578125" style="389" customWidth="1"/>
    <col min="10187" max="10187" width="11.7109375" style="389" customWidth="1"/>
    <col min="10188" max="10188" width="11.140625" style="389" customWidth="1"/>
    <col min="10189" max="10189" width="11.85546875" style="389" bestFit="1" customWidth="1"/>
    <col min="10190" max="10190" width="10.5703125" style="389" bestFit="1" customWidth="1"/>
    <col min="10191" max="10191" width="9.5703125" style="389" bestFit="1" customWidth="1"/>
    <col min="10192" max="10192" width="11.42578125" style="389" customWidth="1"/>
    <col min="10193" max="10193" width="10.5703125" style="389" customWidth="1"/>
    <col min="10194" max="10194" width="7.5703125" style="389" customWidth="1"/>
    <col min="10195" max="10195" width="9.5703125" style="389" bestFit="1" customWidth="1"/>
    <col min="10196" max="10196" width="11" style="389" bestFit="1" customWidth="1"/>
    <col min="10197" max="10197" width="10.140625" style="389" bestFit="1" customWidth="1"/>
    <col min="10198" max="10202" width="9.5703125" style="389" bestFit="1" customWidth="1"/>
    <col min="10203" max="10203" width="10.140625" style="389" bestFit="1" customWidth="1"/>
    <col min="10204" max="10205" width="9.5703125" style="389" bestFit="1" customWidth="1"/>
    <col min="10206" max="10206" width="10.28515625" style="389" customWidth="1"/>
    <col min="10207" max="10214" width="9.5703125" style="389" bestFit="1" customWidth="1"/>
    <col min="10215" max="10215" width="9.5703125" style="389" customWidth="1"/>
    <col min="10216" max="10222" width="9.5703125" style="389" bestFit="1" customWidth="1"/>
    <col min="10223" max="10223" width="9.42578125" style="389" customWidth="1"/>
    <col min="10224" max="10239" width="9.5703125" style="389" bestFit="1" customWidth="1"/>
    <col min="10240" max="10241" width="12.5703125" style="389" bestFit="1" customWidth="1"/>
    <col min="10242" max="10242" width="11.42578125" style="389" bestFit="1" customWidth="1"/>
    <col min="10243" max="10243" width="11" style="389" bestFit="1" customWidth="1"/>
    <col min="10244" max="10244" width="11.7109375" style="389" bestFit="1" customWidth="1"/>
    <col min="10245" max="10433" width="9.140625" style="389"/>
    <col min="10434" max="10434" width="6.7109375" style="389" customWidth="1"/>
    <col min="10435" max="10435" width="39.140625" style="389" customWidth="1"/>
    <col min="10436" max="10436" width="9.140625" style="389"/>
    <col min="10437" max="10437" width="8" style="389" customWidth="1"/>
    <col min="10438" max="10438" width="12.7109375" style="389" customWidth="1"/>
    <col min="10439" max="10439" width="12" style="389" customWidth="1"/>
    <col min="10440" max="10440" width="12.85546875" style="389" customWidth="1"/>
    <col min="10441" max="10441" width="11.42578125" style="389" customWidth="1"/>
    <col min="10442" max="10442" width="10.42578125" style="389" customWidth="1"/>
    <col min="10443" max="10443" width="11.7109375" style="389" customWidth="1"/>
    <col min="10444" max="10444" width="11.140625" style="389" customWidth="1"/>
    <col min="10445" max="10445" width="11.85546875" style="389" bestFit="1" customWidth="1"/>
    <col min="10446" max="10446" width="10.5703125" style="389" bestFit="1" customWidth="1"/>
    <col min="10447" max="10447" width="9.5703125" style="389" bestFit="1" customWidth="1"/>
    <col min="10448" max="10448" width="11.42578125" style="389" customWidth="1"/>
    <col min="10449" max="10449" width="10.5703125" style="389" customWidth="1"/>
    <col min="10450" max="10450" width="7.5703125" style="389" customWidth="1"/>
    <col min="10451" max="10451" width="9.5703125" style="389" bestFit="1" customWidth="1"/>
    <col min="10452" max="10452" width="11" style="389" bestFit="1" customWidth="1"/>
    <col min="10453" max="10453" width="10.140625" style="389" bestFit="1" customWidth="1"/>
    <col min="10454" max="10458" width="9.5703125" style="389" bestFit="1" customWidth="1"/>
    <col min="10459" max="10459" width="10.140625" style="389" bestFit="1" customWidth="1"/>
    <col min="10460" max="10461" width="9.5703125" style="389" bestFit="1" customWidth="1"/>
    <col min="10462" max="10462" width="10.28515625" style="389" customWidth="1"/>
    <col min="10463" max="10470" width="9.5703125" style="389" bestFit="1" customWidth="1"/>
    <col min="10471" max="10471" width="9.5703125" style="389" customWidth="1"/>
    <col min="10472" max="10478" width="9.5703125" style="389" bestFit="1" customWidth="1"/>
    <col min="10479" max="10479" width="9.42578125" style="389" customWidth="1"/>
    <col min="10480" max="10495" width="9.5703125" style="389" bestFit="1" customWidth="1"/>
    <col min="10496" max="10497" width="12.5703125" style="389" bestFit="1" customWidth="1"/>
    <col min="10498" max="10498" width="11.42578125" style="389" bestFit="1" customWidth="1"/>
    <col min="10499" max="10499" width="11" style="389" bestFit="1" customWidth="1"/>
    <col min="10500" max="10500" width="11.7109375" style="389" bestFit="1" customWidth="1"/>
    <col min="10501" max="10689" width="9.140625" style="389"/>
    <col min="10690" max="10690" width="6.7109375" style="389" customWidth="1"/>
    <col min="10691" max="10691" width="39.140625" style="389" customWidth="1"/>
    <col min="10692" max="10692" width="9.140625" style="389"/>
    <col min="10693" max="10693" width="8" style="389" customWidth="1"/>
    <col min="10694" max="10694" width="12.7109375" style="389" customWidth="1"/>
    <col min="10695" max="10695" width="12" style="389" customWidth="1"/>
    <col min="10696" max="10696" width="12.85546875" style="389" customWidth="1"/>
    <col min="10697" max="10697" width="11.42578125" style="389" customWidth="1"/>
    <col min="10698" max="10698" width="10.42578125" style="389" customWidth="1"/>
    <col min="10699" max="10699" width="11.7109375" style="389" customWidth="1"/>
    <col min="10700" max="10700" width="11.140625" style="389" customWidth="1"/>
    <col min="10701" max="10701" width="11.85546875" style="389" bestFit="1" customWidth="1"/>
    <col min="10702" max="10702" width="10.5703125" style="389" bestFit="1" customWidth="1"/>
    <col min="10703" max="10703" width="9.5703125" style="389" bestFit="1" customWidth="1"/>
    <col min="10704" max="10704" width="11.42578125" style="389" customWidth="1"/>
    <col min="10705" max="10705" width="10.5703125" style="389" customWidth="1"/>
    <col min="10706" max="10706" width="7.5703125" style="389" customWidth="1"/>
    <col min="10707" max="10707" width="9.5703125" style="389" bestFit="1" customWidth="1"/>
    <col min="10708" max="10708" width="11" style="389" bestFit="1" customWidth="1"/>
    <col min="10709" max="10709" width="10.140625" style="389" bestFit="1" customWidth="1"/>
    <col min="10710" max="10714" width="9.5703125" style="389" bestFit="1" customWidth="1"/>
    <col min="10715" max="10715" width="10.140625" style="389" bestFit="1" customWidth="1"/>
    <col min="10716" max="10717" width="9.5703125" style="389" bestFit="1" customWidth="1"/>
    <col min="10718" max="10718" width="10.28515625" style="389" customWidth="1"/>
    <col min="10719" max="10726" width="9.5703125" style="389" bestFit="1" customWidth="1"/>
    <col min="10727" max="10727" width="9.5703125" style="389" customWidth="1"/>
    <col min="10728" max="10734" width="9.5703125" style="389" bestFit="1" customWidth="1"/>
    <col min="10735" max="10735" width="9.42578125" style="389" customWidth="1"/>
    <col min="10736" max="10751" width="9.5703125" style="389" bestFit="1" customWidth="1"/>
    <col min="10752" max="10753" width="12.5703125" style="389" bestFit="1" customWidth="1"/>
    <col min="10754" max="10754" width="11.42578125" style="389" bestFit="1" customWidth="1"/>
    <col min="10755" max="10755" width="11" style="389" bestFit="1" customWidth="1"/>
    <col min="10756" max="10756" width="11.7109375" style="389" bestFit="1" customWidth="1"/>
    <col min="10757" max="10945" width="9.140625" style="389"/>
    <col min="10946" max="10946" width="6.7109375" style="389" customWidth="1"/>
    <col min="10947" max="10947" width="39.140625" style="389" customWidth="1"/>
    <col min="10948" max="10948" width="9.140625" style="389"/>
    <col min="10949" max="10949" width="8" style="389" customWidth="1"/>
    <col min="10950" max="10950" width="12.7109375" style="389" customWidth="1"/>
    <col min="10951" max="10951" width="12" style="389" customWidth="1"/>
    <col min="10952" max="10952" width="12.85546875" style="389" customWidth="1"/>
    <col min="10953" max="10953" width="11.42578125" style="389" customWidth="1"/>
    <col min="10954" max="10954" width="10.42578125" style="389" customWidth="1"/>
    <col min="10955" max="10955" width="11.7109375" style="389" customWidth="1"/>
    <col min="10956" max="10956" width="11.140625" style="389" customWidth="1"/>
    <col min="10957" max="10957" width="11.85546875" style="389" bestFit="1" customWidth="1"/>
    <col min="10958" max="10958" width="10.5703125" style="389" bestFit="1" customWidth="1"/>
    <col min="10959" max="10959" width="9.5703125" style="389" bestFit="1" customWidth="1"/>
    <col min="10960" max="10960" width="11.42578125" style="389" customWidth="1"/>
    <col min="10961" max="10961" width="10.5703125" style="389" customWidth="1"/>
    <col min="10962" max="10962" width="7.5703125" style="389" customWidth="1"/>
    <col min="10963" max="10963" width="9.5703125" style="389" bestFit="1" customWidth="1"/>
    <col min="10964" max="10964" width="11" style="389" bestFit="1" customWidth="1"/>
    <col min="10965" max="10965" width="10.140625" style="389" bestFit="1" customWidth="1"/>
    <col min="10966" max="10970" width="9.5703125" style="389" bestFit="1" customWidth="1"/>
    <col min="10971" max="10971" width="10.140625" style="389" bestFit="1" customWidth="1"/>
    <col min="10972" max="10973" width="9.5703125" style="389" bestFit="1" customWidth="1"/>
    <col min="10974" max="10974" width="10.28515625" style="389" customWidth="1"/>
    <col min="10975" max="10982" width="9.5703125" style="389" bestFit="1" customWidth="1"/>
    <col min="10983" max="10983" width="9.5703125" style="389" customWidth="1"/>
    <col min="10984" max="10990" width="9.5703125" style="389" bestFit="1" customWidth="1"/>
    <col min="10991" max="10991" width="9.42578125" style="389" customWidth="1"/>
    <col min="10992" max="11007" width="9.5703125" style="389" bestFit="1" customWidth="1"/>
    <col min="11008" max="11009" width="12.5703125" style="389" bestFit="1" customWidth="1"/>
    <col min="11010" max="11010" width="11.42578125" style="389" bestFit="1" customWidth="1"/>
    <col min="11011" max="11011" width="11" style="389" bestFit="1" customWidth="1"/>
    <col min="11012" max="11012" width="11.7109375" style="389" bestFit="1" customWidth="1"/>
    <col min="11013" max="11201" width="9.140625" style="389"/>
    <col min="11202" max="11202" width="6.7109375" style="389" customWidth="1"/>
    <col min="11203" max="11203" width="39.140625" style="389" customWidth="1"/>
    <col min="11204" max="11204" width="9.140625" style="389"/>
    <col min="11205" max="11205" width="8" style="389" customWidth="1"/>
    <col min="11206" max="11206" width="12.7109375" style="389" customWidth="1"/>
    <col min="11207" max="11207" width="12" style="389" customWidth="1"/>
    <col min="11208" max="11208" width="12.85546875" style="389" customWidth="1"/>
    <col min="11209" max="11209" width="11.42578125" style="389" customWidth="1"/>
    <col min="11210" max="11210" width="10.42578125" style="389" customWidth="1"/>
    <col min="11211" max="11211" width="11.7109375" style="389" customWidth="1"/>
    <col min="11212" max="11212" width="11.140625" style="389" customWidth="1"/>
    <col min="11213" max="11213" width="11.85546875" style="389" bestFit="1" customWidth="1"/>
    <col min="11214" max="11214" width="10.5703125" style="389" bestFit="1" customWidth="1"/>
    <col min="11215" max="11215" width="9.5703125" style="389" bestFit="1" customWidth="1"/>
    <col min="11216" max="11216" width="11.42578125" style="389" customWidth="1"/>
    <col min="11217" max="11217" width="10.5703125" style="389" customWidth="1"/>
    <col min="11218" max="11218" width="7.5703125" style="389" customWidth="1"/>
    <col min="11219" max="11219" width="9.5703125" style="389" bestFit="1" customWidth="1"/>
    <col min="11220" max="11220" width="11" style="389" bestFit="1" customWidth="1"/>
    <col min="11221" max="11221" width="10.140625" style="389" bestFit="1" customWidth="1"/>
    <col min="11222" max="11226" width="9.5703125" style="389" bestFit="1" customWidth="1"/>
    <col min="11227" max="11227" width="10.140625" style="389" bestFit="1" customWidth="1"/>
    <col min="11228" max="11229" width="9.5703125" style="389" bestFit="1" customWidth="1"/>
    <col min="11230" max="11230" width="10.28515625" style="389" customWidth="1"/>
    <col min="11231" max="11238" width="9.5703125" style="389" bestFit="1" customWidth="1"/>
    <col min="11239" max="11239" width="9.5703125" style="389" customWidth="1"/>
    <col min="11240" max="11246" width="9.5703125" style="389" bestFit="1" customWidth="1"/>
    <col min="11247" max="11247" width="9.42578125" style="389" customWidth="1"/>
    <col min="11248" max="11263" width="9.5703125" style="389" bestFit="1" customWidth="1"/>
    <col min="11264" max="11265" width="12.5703125" style="389" bestFit="1" customWidth="1"/>
    <col min="11266" max="11266" width="11.42578125" style="389" bestFit="1" customWidth="1"/>
    <col min="11267" max="11267" width="11" style="389" bestFit="1" customWidth="1"/>
    <col min="11268" max="11268" width="11.7109375" style="389" bestFit="1" customWidth="1"/>
    <col min="11269" max="11457" width="9.140625" style="389"/>
    <col min="11458" max="11458" width="6.7109375" style="389" customWidth="1"/>
    <col min="11459" max="11459" width="39.140625" style="389" customWidth="1"/>
    <col min="11460" max="11460" width="9.140625" style="389"/>
    <col min="11461" max="11461" width="8" style="389" customWidth="1"/>
    <col min="11462" max="11462" width="12.7109375" style="389" customWidth="1"/>
    <col min="11463" max="11463" width="12" style="389" customWidth="1"/>
    <col min="11464" max="11464" width="12.85546875" style="389" customWidth="1"/>
    <col min="11465" max="11465" width="11.42578125" style="389" customWidth="1"/>
    <col min="11466" max="11466" width="10.42578125" style="389" customWidth="1"/>
    <col min="11467" max="11467" width="11.7109375" style="389" customWidth="1"/>
    <col min="11468" max="11468" width="11.140625" style="389" customWidth="1"/>
    <col min="11469" max="11469" width="11.85546875" style="389" bestFit="1" customWidth="1"/>
    <col min="11470" max="11470" width="10.5703125" style="389" bestFit="1" customWidth="1"/>
    <col min="11471" max="11471" width="9.5703125" style="389" bestFit="1" customWidth="1"/>
    <col min="11472" max="11472" width="11.42578125" style="389" customWidth="1"/>
    <col min="11473" max="11473" width="10.5703125" style="389" customWidth="1"/>
    <col min="11474" max="11474" width="7.5703125" style="389" customWidth="1"/>
    <col min="11475" max="11475" width="9.5703125" style="389" bestFit="1" customWidth="1"/>
    <col min="11476" max="11476" width="11" style="389" bestFit="1" customWidth="1"/>
    <col min="11477" max="11477" width="10.140625" style="389" bestFit="1" customWidth="1"/>
    <col min="11478" max="11482" width="9.5703125" style="389" bestFit="1" customWidth="1"/>
    <col min="11483" max="11483" width="10.140625" style="389" bestFit="1" customWidth="1"/>
    <col min="11484" max="11485" width="9.5703125" style="389" bestFit="1" customWidth="1"/>
    <col min="11486" max="11486" width="10.28515625" style="389" customWidth="1"/>
    <col min="11487" max="11494" width="9.5703125" style="389" bestFit="1" customWidth="1"/>
    <col min="11495" max="11495" width="9.5703125" style="389" customWidth="1"/>
    <col min="11496" max="11502" width="9.5703125" style="389" bestFit="1" customWidth="1"/>
    <col min="11503" max="11503" width="9.42578125" style="389" customWidth="1"/>
    <col min="11504" max="11519" width="9.5703125" style="389" bestFit="1" customWidth="1"/>
    <col min="11520" max="11521" width="12.5703125" style="389" bestFit="1" customWidth="1"/>
    <col min="11522" max="11522" width="11.42578125" style="389" bestFit="1" customWidth="1"/>
    <col min="11523" max="11523" width="11" style="389" bestFit="1" customWidth="1"/>
    <col min="11524" max="11524" width="11.7109375" style="389" bestFit="1" customWidth="1"/>
    <col min="11525" max="11713" width="9.140625" style="389"/>
    <col min="11714" max="11714" width="6.7109375" style="389" customWidth="1"/>
    <col min="11715" max="11715" width="39.140625" style="389" customWidth="1"/>
    <col min="11716" max="11716" width="9.140625" style="389"/>
    <col min="11717" max="11717" width="8" style="389" customWidth="1"/>
    <col min="11718" max="11718" width="12.7109375" style="389" customWidth="1"/>
    <col min="11719" max="11719" width="12" style="389" customWidth="1"/>
    <col min="11720" max="11720" width="12.85546875" style="389" customWidth="1"/>
    <col min="11721" max="11721" width="11.42578125" style="389" customWidth="1"/>
    <col min="11722" max="11722" width="10.42578125" style="389" customWidth="1"/>
    <col min="11723" max="11723" width="11.7109375" style="389" customWidth="1"/>
    <col min="11724" max="11724" width="11.140625" style="389" customWidth="1"/>
    <col min="11725" max="11725" width="11.85546875" style="389" bestFit="1" customWidth="1"/>
    <col min="11726" max="11726" width="10.5703125" style="389" bestFit="1" customWidth="1"/>
    <col min="11727" max="11727" width="9.5703125" style="389" bestFit="1" customWidth="1"/>
    <col min="11728" max="11728" width="11.42578125" style="389" customWidth="1"/>
    <col min="11729" max="11729" width="10.5703125" style="389" customWidth="1"/>
    <col min="11730" max="11730" width="7.5703125" style="389" customWidth="1"/>
    <col min="11731" max="11731" width="9.5703125" style="389" bestFit="1" customWidth="1"/>
    <col min="11732" max="11732" width="11" style="389" bestFit="1" customWidth="1"/>
    <col min="11733" max="11733" width="10.140625" style="389" bestFit="1" customWidth="1"/>
    <col min="11734" max="11738" width="9.5703125" style="389" bestFit="1" customWidth="1"/>
    <col min="11739" max="11739" width="10.140625" style="389" bestFit="1" customWidth="1"/>
    <col min="11740" max="11741" width="9.5703125" style="389" bestFit="1" customWidth="1"/>
    <col min="11742" max="11742" width="10.28515625" style="389" customWidth="1"/>
    <col min="11743" max="11750" width="9.5703125" style="389" bestFit="1" customWidth="1"/>
    <col min="11751" max="11751" width="9.5703125" style="389" customWidth="1"/>
    <col min="11752" max="11758" width="9.5703125" style="389" bestFit="1" customWidth="1"/>
    <col min="11759" max="11759" width="9.42578125" style="389" customWidth="1"/>
    <col min="11760" max="11775" width="9.5703125" style="389" bestFit="1" customWidth="1"/>
    <col min="11776" max="11777" width="12.5703125" style="389" bestFit="1" customWidth="1"/>
    <col min="11778" max="11778" width="11.42578125" style="389" bestFit="1" customWidth="1"/>
    <col min="11779" max="11779" width="11" style="389" bestFit="1" customWidth="1"/>
    <col min="11780" max="11780" width="11.7109375" style="389" bestFit="1" customWidth="1"/>
    <col min="11781" max="11969" width="9.140625" style="389"/>
    <col min="11970" max="11970" width="6.7109375" style="389" customWidth="1"/>
    <col min="11971" max="11971" width="39.140625" style="389" customWidth="1"/>
    <col min="11972" max="11972" width="9.140625" style="389"/>
    <col min="11973" max="11973" width="8" style="389" customWidth="1"/>
    <col min="11974" max="11974" width="12.7109375" style="389" customWidth="1"/>
    <col min="11975" max="11975" width="12" style="389" customWidth="1"/>
    <col min="11976" max="11976" width="12.85546875" style="389" customWidth="1"/>
    <col min="11977" max="11977" width="11.42578125" style="389" customWidth="1"/>
    <col min="11978" max="11978" width="10.42578125" style="389" customWidth="1"/>
    <col min="11979" max="11979" width="11.7109375" style="389" customWidth="1"/>
    <col min="11980" max="11980" width="11.140625" style="389" customWidth="1"/>
    <col min="11981" max="11981" width="11.85546875" style="389" bestFit="1" customWidth="1"/>
    <col min="11982" max="11982" width="10.5703125" style="389" bestFit="1" customWidth="1"/>
    <col min="11983" max="11983" width="9.5703125" style="389" bestFit="1" customWidth="1"/>
    <col min="11984" max="11984" width="11.42578125" style="389" customWidth="1"/>
    <col min="11985" max="11985" width="10.5703125" style="389" customWidth="1"/>
    <col min="11986" max="11986" width="7.5703125" style="389" customWidth="1"/>
    <col min="11987" max="11987" width="9.5703125" style="389" bestFit="1" customWidth="1"/>
    <col min="11988" max="11988" width="11" style="389" bestFit="1" customWidth="1"/>
    <col min="11989" max="11989" width="10.140625" style="389" bestFit="1" customWidth="1"/>
    <col min="11990" max="11994" width="9.5703125" style="389" bestFit="1" customWidth="1"/>
    <col min="11995" max="11995" width="10.140625" style="389" bestFit="1" customWidth="1"/>
    <col min="11996" max="11997" width="9.5703125" style="389" bestFit="1" customWidth="1"/>
    <col min="11998" max="11998" width="10.28515625" style="389" customWidth="1"/>
    <col min="11999" max="12006" width="9.5703125" style="389" bestFit="1" customWidth="1"/>
    <col min="12007" max="12007" width="9.5703125" style="389" customWidth="1"/>
    <col min="12008" max="12014" width="9.5703125" style="389" bestFit="1" customWidth="1"/>
    <col min="12015" max="12015" width="9.42578125" style="389" customWidth="1"/>
    <col min="12016" max="12031" width="9.5703125" style="389" bestFit="1" customWidth="1"/>
    <col min="12032" max="12033" width="12.5703125" style="389" bestFit="1" customWidth="1"/>
    <col min="12034" max="12034" width="11.42578125" style="389" bestFit="1" customWidth="1"/>
    <col min="12035" max="12035" width="11" style="389" bestFit="1" customWidth="1"/>
    <col min="12036" max="12036" width="11.7109375" style="389" bestFit="1" customWidth="1"/>
    <col min="12037" max="12225" width="9.140625" style="389"/>
    <col min="12226" max="12226" width="6.7109375" style="389" customWidth="1"/>
    <col min="12227" max="12227" width="39.140625" style="389" customWidth="1"/>
    <col min="12228" max="12228" width="9.140625" style="389"/>
    <col min="12229" max="12229" width="8" style="389" customWidth="1"/>
    <col min="12230" max="12230" width="12.7109375" style="389" customWidth="1"/>
    <col min="12231" max="12231" width="12" style="389" customWidth="1"/>
    <col min="12232" max="12232" width="12.85546875" style="389" customWidth="1"/>
    <col min="12233" max="12233" width="11.42578125" style="389" customWidth="1"/>
    <col min="12234" max="12234" width="10.42578125" style="389" customWidth="1"/>
    <col min="12235" max="12235" width="11.7109375" style="389" customWidth="1"/>
    <col min="12236" max="12236" width="11.140625" style="389" customWidth="1"/>
    <col min="12237" max="12237" width="11.85546875" style="389" bestFit="1" customWidth="1"/>
    <col min="12238" max="12238" width="10.5703125" style="389" bestFit="1" customWidth="1"/>
    <col min="12239" max="12239" width="9.5703125" style="389" bestFit="1" customWidth="1"/>
    <col min="12240" max="12240" width="11.42578125" style="389" customWidth="1"/>
    <col min="12241" max="12241" width="10.5703125" style="389" customWidth="1"/>
    <col min="12242" max="12242" width="7.5703125" style="389" customWidth="1"/>
    <col min="12243" max="12243" width="9.5703125" style="389" bestFit="1" customWidth="1"/>
    <col min="12244" max="12244" width="11" style="389" bestFit="1" customWidth="1"/>
    <col min="12245" max="12245" width="10.140625" style="389" bestFit="1" customWidth="1"/>
    <col min="12246" max="12250" width="9.5703125" style="389" bestFit="1" customWidth="1"/>
    <col min="12251" max="12251" width="10.140625" style="389" bestFit="1" customWidth="1"/>
    <col min="12252" max="12253" width="9.5703125" style="389" bestFit="1" customWidth="1"/>
    <col min="12254" max="12254" width="10.28515625" style="389" customWidth="1"/>
    <col min="12255" max="12262" width="9.5703125" style="389" bestFit="1" customWidth="1"/>
    <col min="12263" max="12263" width="9.5703125" style="389" customWidth="1"/>
    <col min="12264" max="12270" width="9.5703125" style="389" bestFit="1" customWidth="1"/>
    <col min="12271" max="12271" width="9.42578125" style="389" customWidth="1"/>
    <col min="12272" max="12287" width="9.5703125" style="389" bestFit="1" customWidth="1"/>
    <col min="12288" max="12289" width="12.5703125" style="389" bestFit="1" customWidth="1"/>
    <col min="12290" max="12290" width="11.42578125" style="389" bestFit="1" customWidth="1"/>
    <col min="12291" max="12291" width="11" style="389" bestFit="1" customWidth="1"/>
    <col min="12292" max="12292" width="11.7109375" style="389" bestFit="1" customWidth="1"/>
    <col min="12293" max="12481" width="9.140625" style="389"/>
    <col min="12482" max="12482" width="6.7109375" style="389" customWidth="1"/>
    <col min="12483" max="12483" width="39.140625" style="389" customWidth="1"/>
    <col min="12484" max="12484" width="9.140625" style="389"/>
    <col min="12485" max="12485" width="8" style="389" customWidth="1"/>
    <col min="12486" max="12486" width="12.7109375" style="389" customWidth="1"/>
    <col min="12487" max="12487" width="12" style="389" customWidth="1"/>
    <col min="12488" max="12488" width="12.85546875" style="389" customWidth="1"/>
    <col min="12489" max="12489" width="11.42578125" style="389" customWidth="1"/>
    <col min="12490" max="12490" width="10.42578125" style="389" customWidth="1"/>
    <col min="12491" max="12491" width="11.7109375" style="389" customWidth="1"/>
    <col min="12492" max="12492" width="11.140625" style="389" customWidth="1"/>
    <col min="12493" max="12493" width="11.85546875" style="389" bestFit="1" customWidth="1"/>
    <col min="12494" max="12494" width="10.5703125" style="389" bestFit="1" customWidth="1"/>
    <col min="12495" max="12495" width="9.5703125" style="389" bestFit="1" customWidth="1"/>
    <col min="12496" max="12496" width="11.42578125" style="389" customWidth="1"/>
    <col min="12497" max="12497" width="10.5703125" style="389" customWidth="1"/>
    <col min="12498" max="12498" width="7.5703125" style="389" customWidth="1"/>
    <col min="12499" max="12499" width="9.5703125" style="389" bestFit="1" customWidth="1"/>
    <col min="12500" max="12500" width="11" style="389" bestFit="1" customWidth="1"/>
    <col min="12501" max="12501" width="10.140625" style="389" bestFit="1" customWidth="1"/>
    <col min="12502" max="12506" width="9.5703125" style="389" bestFit="1" customWidth="1"/>
    <col min="12507" max="12507" width="10.140625" style="389" bestFit="1" customWidth="1"/>
    <col min="12508" max="12509" width="9.5703125" style="389" bestFit="1" customWidth="1"/>
    <col min="12510" max="12510" width="10.28515625" style="389" customWidth="1"/>
    <col min="12511" max="12518" width="9.5703125" style="389" bestFit="1" customWidth="1"/>
    <col min="12519" max="12519" width="9.5703125" style="389" customWidth="1"/>
    <col min="12520" max="12526" width="9.5703125" style="389" bestFit="1" customWidth="1"/>
    <col min="12527" max="12527" width="9.42578125" style="389" customWidth="1"/>
    <col min="12528" max="12543" width="9.5703125" style="389" bestFit="1" customWidth="1"/>
    <col min="12544" max="12545" width="12.5703125" style="389" bestFit="1" customWidth="1"/>
    <col min="12546" max="12546" width="11.42578125" style="389" bestFit="1" customWidth="1"/>
    <col min="12547" max="12547" width="11" style="389" bestFit="1" customWidth="1"/>
    <col min="12548" max="12548" width="11.7109375" style="389" bestFit="1" customWidth="1"/>
    <col min="12549" max="12737" width="9.140625" style="389"/>
    <col min="12738" max="12738" width="6.7109375" style="389" customWidth="1"/>
    <col min="12739" max="12739" width="39.140625" style="389" customWidth="1"/>
    <col min="12740" max="12740" width="9.140625" style="389"/>
    <col min="12741" max="12741" width="8" style="389" customWidth="1"/>
    <col min="12742" max="12742" width="12.7109375" style="389" customWidth="1"/>
    <col min="12743" max="12743" width="12" style="389" customWidth="1"/>
    <col min="12744" max="12744" width="12.85546875" style="389" customWidth="1"/>
    <col min="12745" max="12745" width="11.42578125" style="389" customWidth="1"/>
    <col min="12746" max="12746" width="10.42578125" style="389" customWidth="1"/>
    <col min="12747" max="12747" width="11.7109375" style="389" customWidth="1"/>
    <col min="12748" max="12748" width="11.140625" style="389" customWidth="1"/>
    <col min="12749" max="12749" width="11.85546875" style="389" bestFit="1" customWidth="1"/>
    <col min="12750" max="12750" width="10.5703125" style="389" bestFit="1" customWidth="1"/>
    <col min="12751" max="12751" width="9.5703125" style="389" bestFit="1" customWidth="1"/>
    <col min="12752" max="12752" width="11.42578125" style="389" customWidth="1"/>
    <col min="12753" max="12753" width="10.5703125" style="389" customWidth="1"/>
    <col min="12754" max="12754" width="7.5703125" style="389" customWidth="1"/>
    <col min="12755" max="12755" width="9.5703125" style="389" bestFit="1" customWidth="1"/>
    <col min="12756" max="12756" width="11" style="389" bestFit="1" customWidth="1"/>
    <col min="12757" max="12757" width="10.140625" style="389" bestFit="1" customWidth="1"/>
    <col min="12758" max="12762" width="9.5703125" style="389" bestFit="1" customWidth="1"/>
    <col min="12763" max="12763" width="10.140625" style="389" bestFit="1" customWidth="1"/>
    <col min="12764" max="12765" width="9.5703125" style="389" bestFit="1" customWidth="1"/>
    <col min="12766" max="12766" width="10.28515625" style="389" customWidth="1"/>
    <col min="12767" max="12774" width="9.5703125" style="389" bestFit="1" customWidth="1"/>
    <col min="12775" max="12775" width="9.5703125" style="389" customWidth="1"/>
    <col min="12776" max="12782" width="9.5703125" style="389" bestFit="1" customWidth="1"/>
    <col min="12783" max="12783" width="9.42578125" style="389" customWidth="1"/>
    <col min="12784" max="12799" width="9.5703125" style="389" bestFit="1" customWidth="1"/>
    <col min="12800" max="12801" width="12.5703125" style="389" bestFit="1" customWidth="1"/>
    <col min="12802" max="12802" width="11.42578125" style="389" bestFit="1" customWidth="1"/>
    <col min="12803" max="12803" width="11" style="389" bestFit="1" customWidth="1"/>
    <col min="12804" max="12804" width="11.7109375" style="389" bestFit="1" customWidth="1"/>
    <col min="12805" max="12993" width="9.140625" style="389"/>
    <col min="12994" max="12994" width="6.7109375" style="389" customWidth="1"/>
    <col min="12995" max="12995" width="39.140625" style="389" customWidth="1"/>
    <col min="12996" max="12996" width="9.140625" style="389"/>
    <col min="12997" max="12997" width="8" style="389" customWidth="1"/>
    <col min="12998" max="12998" width="12.7109375" style="389" customWidth="1"/>
    <col min="12999" max="12999" width="12" style="389" customWidth="1"/>
    <col min="13000" max="13000" width="12.85546875" style="389" customWidth="1"/>
    <col min="13001" max="13001" width="11.42578125" style="389" customWidth="1"/>
    <col min="13002" max="13002" width="10.42578125" style="389" customWidth="1"/>
    <col min="13003" max="13003" width="11.7109375" style="389" customWidth="1"/>
    <col min="13004" max="13004" width="11.140625" style="389" customWidth="1"/>
    <col min="13005" max="13005" width="11.85546875" style="389" bestFit="1" customWidth="1"/>
    <col min="13006" max="13006" width="10.5703125" style="389" bestFit="1" customWidth="1"/>
    <col min="13007" max="13007" width="9.5703125" style="389" bestFit="1" customWidth="1"/>
    <col min="13008" max="13008" width="11.42578125" style="389" customWidth="1"/>
    <col min="13009" max="13009" width="10.5703125" style="389" customWidth="1"/>
    <col min="13010" max="13010" width="7.5703125" style="389" customWidth="1"/>
    <col min="13011" max="13011" width="9.5703125" style="389" bestFit="1" customWidth="1"/>
    <col min="13012" max="13012" width="11" style="389" bestFit="1" customWidth="1"/>
    <col min="13013" max="13013" width="10.140625" style="389" bestFit="1" customWidth="1"/>
    <col min="13014" max="13018" width="9.5703125" style="389" bestFit="1" customWidth="1"/>
    <col min="13019" max="13019" width="10.140625" style="389" bestFit="1" customWidth="1"/>
    <col min="13020" max="13021" width="9.5703125" style="389" bestFit="1" customWidth="1"/>
    <col min="13022" max="13022" width="10.28515625" style="389" customWidth="1"/>
    <col min="13023" max="13030" width="9.5703125" style="389" bestFit="1" customWidth="1"/>
    <col min="13031" max="13031" width="9.5703125" style="389" customWidth="1"/>
    <col min="13032" max="13038" width="9.5703125" style="389" bestFit="1" customWidth="1"/>
    <col min="13039" max="13039" width="9.42578125" style="389" customWidth="1"/>
    <col min="13040" max="13055" width="9.5703125" style="389" bestFit="1" customWidth="1"/>
    <col min="13056" max="13057" width="12.5703125" style="389" bestFit="1" customWidth="1"/>
    <col min="13058" max="13058" width="11.42578125" style="389" bestFit="1" customWidth="1"/>
    <col min="13059" max="13059" width="11" style="389" bestFit="1" customWidth="1"/>
    <col min="13060" max="13060" width="11.7109375" style="389" bestFit="1" customWidth="1"/>
    <col min="13061" max="13249" width="9.140625" style="389"/>
    <col min="13250" max="13250" width="6.7109375" style="389" customWidth="1"/>
    <col min="13251" max="13251" width="39.140625" style="389" customWidth="1"/>
    <col min="13252" max="13252" width="9.140625" style="389"/>
    <col min="13253" max="13253" width="8" style="389" customWidth="1"/>
    <col min="13254" max="13254" width="12.7109375" style="389" customWidth="1"/>
    <col min="13255" max="13255" width="12" style="389" customWidth="1"/>
    <col min="13256" max="13256" width="12.85546875" style="389" customWidth="1"/>
    <col min="13257" max="13257" width="11.42578125" style="389" customWidth="1"/>
    <col min="13258" max="13258" width="10.42578125" style="389" customWidth="1"/>
    <col min="13259" max="13259" width="11.7109375" style="389" customWidth="1"/>
    <col min="13260" max="13260" width="11.140625" style="389" customWidth="1"/>
    <col min="13261" max="13261" width="11.85546875" style="389" bestFit="1" customWidth="1"/>
    <col min="13262" max="13262" width="10.5703125" style="389" bestFit="1" customWidth="1"/>
    <col min="13263" max="13263" width="9.5703125" style="389" bestFit="1" customWidth="1"/>
    <col min="13264" max="13264" width="11.42578125" style="389" customWidth="1"/>
    <col min="13265" max="13265" width="10.5703125" style="389" customWidth="1"/>
    <col min="13266" max="13266" width="7.5703125" style="389" customWidth="1"/>
    <col min="13267" max="13267" width="9.5703125" style="389" bestFit="1" customWidth="1"/>
    <col min="13268" max="13268" width="11" style="389" bestFit="1" customWidth="1"/>
    <col min="13269" max="13269" width="10.140625" style="389" bestFit="1" customWidth="1"/>
    <col min="13270" max="13274" width="9.5703125" style="389" bestFit="1" customWidth="1"/>
    <col min="13275" max="13275" width="10.140625" style="389" bestFit="1" customWidth="1"/>
    <col min="13276" max="13277" width="9.5703125" style="389" bestFit="1" customWidth="1"/>
    <col min="13278" max="13278" width="10.28515625" style="389" customWidth="1"/>
    <col min="13279" max="13286" width="9.5703125" style="389" bestFit="1" customWidth="1"/>
    <col min="13287" max="13287" width="9.5703125" style="389" customWidth="1"/>
    <col min="13288" max="13294" width="9.5703125" style="389" bestFit="1" customWidth="1"/>
    <col min="13295" max="13295" width="9.42578125" style="389" customWidth="1"/>
    <col min="13296" max="13311" width="9.5703125" style="389" bestFit="1" customWidth="1"/>
    <col min="13312" max="13313" width="12.5703125" style="389" bestFit="1" customWidth="1"/>
    <col min="13314" max="13314" width="11.42578125" style="389" bestFit="1" customWidth="1"/>
    <col min="13315" max="13315" width="11" style="389" bestFit="1" customWidth="1"/>
    <col min="13316" max="13316" width="11.7109375" style="389" bestFit="1" customWidth="1"/>
    <col min="13317" max="13505" width="9.140625" style="389"/>
    <col min="13506" max="13506" width="6.7109375" style="389" customWidth="1"/>
    <col min="13507" max="13507" width="39.140625" style="389" customWidth="1"/>
    <col min="13508" max="13508" width="9.140625" style="389"/>
    <col min="13509" max="13509" width="8" style="389" customWidth="1"/>
    <col min="13510" max="13510" width="12.7109375" style="389" customWidth="1"/>
    <col min="13511" max="13511" width="12" style="389" customWidth="1"/>
    <col min="13512" max="13512" width="12.85546875" style="389" customWidth="1"/>
    <col min="13513" max="13513" width="11.42578125" style="389" customWidth="1"/>
    <col min="13514" max="13514" width="10.42578125" style="389" customWidth="1"/>
    <col min="13515" max="13515" width="11.7109375" style="389" customWidth="1"/>
    <col min="13516" max="13516" width="11.140625" style="389" customWidth="1"/>
    <col min="13517" max="13517" width="11.85546875" style="389" bestFit="1" customWidth="1"/>
    <col min="13518" max="13518" width="10.5703125" style="389" bestFit="1" customWidth="1"/>
    <col min="13519" max="13519" width="9.5703125" style="389" bestFit="1" customWidth="1"/>
    <col min="13520" max="13520" width="11.42578125" style="389" customWidth="1"/>
    <col min="13521" max="13521" width="10.5703125" style="389" customWidth="1"/>
    <col min="13522" max="13522" width="7.5703125" style="389" customWidth="1"/>
    <col min="13523" max="13523" width="9.5703125" style="389" bestFit="1" customWidth="1"/>
    <col min="13524" max="13524" width="11" style="389" bestFit="1" customWidth="1"/>
    <col min="13525" max="13525" width="10.140625" style="389" bestFit="1" customWidth="1"/>
    <col min="13526" max="13530" width="9.5703125" style="389" bestFit="1" customWidth="1"/>
    <col min="13531" max="13531" width="10.140625" style="389" bestFit="1" customWidth="1"/>
    <col min="13532" max="13533" width="9.5703125" style="389" bestFit="1" customWidth="1"/>
    <col min="13534" max="13534" width="10.28515625" style="389" customWidth="1"/>
    <col min="13535" max="13542" width="9.5703125" style="389" bestFit="1" customWidth="1"/>
    <col min="13543" max="13543" width="9.5703125" style="389" customWidth="1"/>
    <col min="13544" max="13550" width="9.5703125" style="389" bestFit="1" customWidth="1"/>
    <col min="13551" max="13551" width="9.42578125" style="389" customWidth="1"/>
    <col min="13552" max="13567" width="9.5703125" style="389" bestFit="1" customWidth="1"/>
    <col min="13568" max="13569" width="12.5703125" style="389" bestFit="1" customWidth="1"/>
    <col min="13570" max="13570" width="11.42578125" style="389" bestFit="1" customWidth="1"/>
    <col min="13571" max="13571" width="11" style="389" bestFit="1" customWidth="1"/>
    <col min="13572" max="13572" width="11.7109375" style="389" bestFit="1" customWidth="1"/>
    <col min="13573" max="13761" width="9.140625" style="389"/>
    <col min="13762" max="13762" width="6.7109375" style="389" customWidth="1"/>
    <col min="13763" max="13763" width="39.140625" style="389" customWidth="1"/>
    <col min="13764" max="13764" width="9.140625" style="389"/>
    <col min="13765" max="13765" width="8" style="389" customWidth="1"/>
    <col min="13766" max="13766" width="12.7109375" style="389" customWidth="1"/>
    <col min="13767" max="13767" width="12" style="389" customWidth="1"/>
    <col min="13768" max="13768" width="12.85546875" style="389" customWidth="1"/>
    <col min="13769" max="13769" width="11.42578125" style="389" customWidth="1"/>
    <col min="13770" max="13770" width="10.42578125" style="389" customWidth="1"/>
    <col min="13771" max="13771" width="11.7109375" style="389" customWidth="1"/>
    <col min="13772" max="13772" width="11.140625" style="389" customWidth="1"/>
    <col min="13773" max="13773" width="11.85546875" style="389" bestFit="1" customWidth="1"/>
    <col min="13774" max="13774" width="10.5703125" style="389" bestFit="1" customWidth="1"/>
    <col min="13775" max="13775" width="9.5703125" style="389" bestFit="1" customWidth="1"/>
    <col min="13776" max="13776" width="11.42578125" style="389" customWidth="1"/>
    <col min="13777" max="13777" width="10.5703125" style="389" customWidth="1"/>
    <col min="13778" max="13778" width="7.5703125" style="389" customWidth="1"/>
    <col min="13779" max="13779" width="9.5703125" style="389" bestFit="1" customWidth="1"/>
    <col min="13780" max="13780" width="11" style="389" bestFit="1" customWidth="1"/>
    <col min="13781" max="13781" width="10.140625" style="389" bestFit="1" customWidth="1"/>
    <col min="13782" max="13786" width="9.5703125" style="389" bestFit="1" customWidth="1"/>
    <col min="13787" max="13787" width="10.140625" style="389" bestFit="1" customWidth="1"/>
    <col min="13788" max="13789" width="9.5703125" style="389" bestFit="1" customWidth="1"/>
    <col min="13790" max="13790" width="10.28515625" style="389" customWidth="1"/>
    <col min="13791" max="13798" width="9.5703125" style="389" bestFit="1" customWidth="1"/>
    <col min="13799" max="13799" width="9.5703125" style="389" customWidth="1"/>
    <col min="13800" max="13806" width="9.5703125" style="389" bestFit="1" customWidth="1"/>
    <col min="13807" max="13807" width="9.42578125" style="389" customWidth="1"/>
    <col min="13808" max="13823" width="9.5703125" style="389" bestFit="1" customWidth="1"/>
    <col min="13824" max="13825" width="12.5703125" style="389" bestFit="1" customWidth="1"/>
    <col min="13826" max="13826" width="11.42578125" style="389" bestFit="1" customWidth="1"/>
    <col min="13827" max="13827" width="11" style="389" bestFit="1" customWidth="1"/>
    <col min="13828" max="13828" width="11.7109375" style="389" bestFit="1" customWidth="1"/>
    <col min="13829" max="14017" width="9.140625" style="389"/>
    <col min="14018" max="14018" width="6.7109375" style="389" customWidth="1"/>
    <col min="14019" max="14019" width="39.140625" style="389" customWidth="1"/>
    <col min="14020" max="14020" width="9.140625" style="389"/>
    <col min="14021" max="14021" width="8" style="389" customWidth="1"/>
    <col min="14022" max="14022" width="12.7109375" style="389" customWidth="1"/>
    <col min="14023" max="14023" width="12" style="389" customWidth="1"/>
    <col min="14024" max="14024" width="12.85546875" style="389" customWidth="1"/>
    <col min="14025" max="14025" width="11.42578125" style="389" customWidth="1"/>
    <col min="14026" max="14026" width="10.42578125" style="389" customWidth="1"/>
    <col min="14027" max="14027" width="11.7109375" style="389" customWidth="1"/>
    <col min="14028" max="14028" width="11.140625" style="389" customWidth="1"/>
    <col min="14029" max="14029" width="11.85546875" style="389" bestFit="1" customWidth="1"/>
    <col min="14030" max="14030" width="10.5703125" style="389" bestFit="1" customWidth="1"/>
    <col min="14031" max="14031" width="9.5703125" style="389" bestFit="1" customWidth="1"/>
    <col min="14032" max="14032" width="11.42578125" style="389" customWidth="1"/>
    <col min="14033" max="14033" width="10.5703125" style="389" customWidth="1"/>
    <col min="14034" max="14034" width="7.5703125" style="389" customWidth="1"/>
    <col min="14035" max="14035" width="9.5703125" style="389" bestFit="1" customWidth="1"/>
    <col min="14036" max="14036" width="11" style="389" bestFit="1" customWidth="1"/>
    <col min="14037" max="14037" width="10.140625" style="389" bestFit="1" customWidth="1"/>
    <col min="14038" max="14042" width="9.5703125" style="389" bestFit="1" customWidth="1"/>
    <col min="14043" max="14043" width="10.140625" style="389" bestFit="1" customWidth="1"/>
    <col min="14044" max="14045" width="9.5703125" style="389" bestFit="1" customWidth="1"/>
    <col min="14046" max="14046" width="10.28515625" style="389" customWidth="1"/>
    <col min="14047" max="14054" width="9.5703125" style="389" bestFit="1" customWidth="1"/>
    <col min="14055" max="14055" width="9.5703125" style="389" customWidth="1"/>
    <col min="14056" max="14062" width="9.5703125" style="389" bestFit="1" customWidth="1"/>
    <col min="14063" max="14063" width="9.42578125" style="389" customWidth="1"/>
    <col min="14064" max="14079" width="9.5703125" style="389" bestFit="1" customWidth="1"/>
    <col min="14080" max="14081" width="12.5703125" style="389" bestFit="1" customWidth="1"/>
    <col min="14082" max="14082" width="11.42578125" style="389" bestFit="1" customWidth="1"/>
    <col min="14083" max="14083" width="11" style="389" bestFit="1" customWidth="1"/>
    <col min="14084" max="14084" width="11.7109375" style="389" bestFit="1" customWidth="1"/>
    <col min="14085" max="14273" width="9.140625" style="389"/>
    <col min="14274" max="14274" width="6.7109375" style="389" customWidth="1"/>
    <col min="14275" max="14275" width="39.140625" style="389" customWidth="1"/>
    <col min="14276" max="14276" width="9.140625" style="389"/>
    <col min="14277" max="14277" width="8" style="389" customWidth="1"/>
    <col min="14278" max="14278" width="12.7109375" style="389" customWidth="1"/>
    <col min="14279" max="14279" width="12" style="389" customWidth="1"/>
    <col min="14280" max="14280" width="12.85546875" style="389" customWidth="1"/>
    <col min="14281" max="14281" width="11.42578125" style="389" customWidth="1"/>
    <col min="14282" max="14282" width="10.42578125" style="389" customWidth="1"/>
    <col min="14283" max="14283" width="11.7109375" style="389" customWidth="1"/>
    <col min="14284" max="14284" width="11.140625" style="389" customWidth="1"/>
    <col min="14285" max="14285" width="11.85546875" style="389" bestFit="1" customWidth="1"/>
    <col min="14286" max="14286" width="10.5703125" style="389" bestFit="1" customWidth="1"/>
    <col min="14287" max="14287" width="9.5703125" style="389" bestFit="1" customWidth="1"/>
    <col min="14288" max="14288" width="11.42578125" style="389" customWidth="1"/>
    <col min="14289" max="14289" width="10.5703125" style="389" customWidth="1"/>
    <col min="14290" max="14290" width="7.5703125" style="389" customWidth="1"/>
    <col min="14291" max="14291" width="9.5703125" style="389" bestFit="1" customWidth="1"/>
    <col min="14292" max="14292" width="11" style="389" bestFit="1" customWidth="1"/>
    <col min="14293" max="14293" width="10.140625" style="389" bestFit="1" customWidth="1"/>
    <col min="14294" max="14298" width="9.5703125" style="389" bestFit="1" customWidth="1"/>
    <col min="14299" max="14299" width="10.140625" style="389" bestFit="1" customWidth="1"/>
    <col min="14300" max="14301" width="9.5703125" style="389" bestFit="1" customWidth="1"/>
    <col min="14302" max="14302" width="10.28515625" style="389" customWidth="1"/>
    <col min="14303" max="14310" width="9.5703125" style="389" bestFit="1" customWidth="1"/>
    <col min="14311" max="14311" width="9.5703125" style="389" customWidth="1"/>
    <col min="14312" max="14318" width="9.5703125" style="389" bestFit="1" customWidth="1"/>
    <col min="14319" max="14319" width="9.42578125" style="389" customWidth="1"/>
    <col min="14320" max="14335" width="9.5703125" style="389" bestFit="1" customWidth="1"/>
    <col min="14336" max="14337" width="12.5703125" style="389" bestFit="1" customWidth="1"/>
    <col min="14338" max="14338" width="11.42578125" style="389" bestFit="1" customWidth="1"/>
    <col min="14339" max="14339" width="11" style="389" bestFit="1" customWidth="1"/>
    <col min="14340" max="14340" width="11.7109375" style="389" bestFit="1" customWidth="1"/>
    <col min="14341" max="14529" width="9.140625" style="389"/>
    <col min="14530" max="14530" width="6.7109375" style="389" customWidth="1"/>
    <col min="14531" max="14531" width="39.140625" style="389" customWidth="1"/>
    <col min="14532" max="14532" width="9.140625" style="389"/>
    <col min="14533" max="14533" width="8" style="389" customWidth="1"/>
    <col min="14534" max="14534" width="12.7109375" style="389" customWidth="1"/>
    <col min="14535" max="14535" width="12" style="389" customWidth="1"/>
    <col min="14536" max="14536" width="12.85546875" style="389" customWidth="1"/>
    <col min="14537" max="14537" width="11.42578125" style="389" customWidth="1"/>
    <col min="14538" max="14538" width="10.42578125" style="389" customWidth="1"/>
    <col min="14539" max="14539" width="11.7109375" style="389" customWidth="1"/>
    <col min="14540" max="14540" width="11.140625" style="389" customWidth="1"/>
    <col min="14541" max="14541" width="11.85546875" style="389" bestFit="1" customWidth="1"/>
    <col min="14542" max="14542" width="10.5703125" style="389" bestFit="1" customWidth="1"/>
    <col min="14543" max="14543" width="9.5703125" style="389" bestFit="1" customWidth="1"/>
    <col min="14544" max="14544" width="11.42578125" style="389" customWidth="1"/>
    <col min="14545" max="14545" width="10.5703125" style="389" customWidth="1"/>
    <col min="14546" max="14546" width="7.5703125" style="389" customWidth="1"/>
    <col min="14547" max="14547" width="9.5703125" style="389" bestFit="1" customWidth="1"/>
    <col min="14548" max="14548" width="11" style="389" bestFit="1" customWidth="1"/>
    <col min="14549" max="14549" width="10.140625" style="389" bestFit="1" customWidth="1"/>
    <col min="14550" max="14554" width="9.5703125" style="389" bestFit="1" customWidth="1"/>
    <col min="14555" max="14555" width="10.140625" style="389" bestFit="1" customWidth="1"/>
    <col min="14556" max="14557" width="9.5703125" style="389" bestFit="1" customWidth="1"/>
    <col min="14558" max="14558" width="10.28515625" style="389" customWidth="1"/>
    <col min="14559" max="14566" width="9.5703125" style="389" bestFit="1" customWidth="1"/>
    <col min="14567" max="14567" width="9.5703125" style="389" customWidth="1"/>
    <col min="14568" max="14574" width="9.5703125" style="389" bestFit="1" customWidth="1"/>
    <col min="14575" max="14575" width="9.42578125" style="389" customWidth="1"/>
    <col min="14576" max="14591" width="9.5703125" style="389" bestFit="1" customWidth="1"/>
    <col min="14592" max="14593" width="12.5703125" style="389" bestFit="1" customWidth="1"/>
    <col min="14594" max="14594" width="11.42578125" style="389" bestFit="1" customWidth="1"/>
    <col min="14595" max="14595" width="11" style="389" bestFit="1" customWidth="1"/>
    <col min="14596" max="14596" width="11.7109375" style="389" bestFit="1" customWidth="1"/>
    <col min="14597" max="14785" width="9.140625" style="389"/>
    <col min="14786" max="14786" width="6.7109375" style="389" customWidth="1"/>
    <col min="14787" max="14787" width="39.140625" style="389" customWidth="1"/>
    <col min="14788" max="14788" width="9.140625" style="389"/>
    <col min="14789" max="14789" width="8" style="389" customWidth="1"/>
    <col min="14790" max="14790" width="12.7109375" style="389" customWidth="1"/>
    <col min="14791" max="14791" width="12" style="389" customWidth="1"/>
    <col min="14792" max="14792" width="12.85546875" style="389" customWidth="1"/>
    <col min="14793" max="14793" width="11.42578125" style="389" customWidth="1"/>
    <col min="14794" max="14794" width="10.42578125" style="389" customWidth="1"/>
    <col min="14795" max="14795" width="11.7109375" style="389" customWidth="1"/>
    <col min="14796" max="14796" width="11.140625" style="389" customWidth="1"/>
    <col min="14797" max="14797" width="11.85546875" style="389" bestFit="1" customWidth="1"/>
    <col min="14798" max="14798" width="10.5703125" style="389" bestFit="1" customWidth="1"/>
    <col min="14799" max="14799" width="9.5703125" style="389" bestFit="1" customWidth="1"/>
    <col min="14800" max="14800" width="11.42578125" style="389" customWidth="1"/>
    <col min="14801" max="14801" width="10.5703125" style="389" customWidth="1"/>
    <col min="14802" max="14802" width="7.5703125" style="389" customWidth="1"/>
    <col min="14803" max="14803" width="9.5703125" style="389" bestFit="1" customWidth="1"/>
    <col min="14804" max="14804" width="11" style="389" bestFit="1" customWidth="1"/>
    <col min="14805" max="14805" width="10.140625" style="389" bestFit="1" customWidth="1"/>
    <col min="14806" max="14810" width="9.5703125" style="389" bestFit="1" customWidth="1"/>
    <col min="14811" max="14811" width="10.140625" style="389" bestFit="1" customWidth="1"/>
    <col min="14812" max="14813" width="9.5703125" style="389" bestFit="1" customWidth="1"/>
    <col min="14814" max="14814" width="10.28515625" style="389" customWidth="1"/>
    <col min="14815" max="14822" width="9.5703125" style="389" bestFit="1" customWidth="1"/>
    <col min="14823" max="14823" width="9.5703125" style="389" customWidth="1"/>
    <col min="14824" max="14830" width="9.5703125" style="389" bestFit="1" customWidth="1"/>
    <col min="14831" max="14831" width="9.42578125" style="389" customWidth="1"/>
    <col min="14832" max="14847" width="9.5703125" style="389" bestFit="1" customWidth="1"/>
    <col min="14848" max="14849" width="12.5703125" style="389" bestFit="1" customWidth="1"/>
    <col min="14850" max="14850" width="11.42578125" style="389" bestFit="1" customWidth="1"/>
    <col min="14851" max="14851" width="11" style="389" bestFit="1" customWidth="1"/>
    <col min="14852" max="14852" width="11.7109375" style="389" bestFit="1" customWidth="1"/>
    <col min="14853" max="15041" width="9.140625" style="389"/>
    <col min="15042" max="15042" width="6.7109375" style="389" customWidth="1"/>
    <col min="15043" max="15043" width="39.140625" style="389" customWidth="1"/>
    <col min="15044" max="15044" width="9.140625" style="389"/>
    <col min="15045" max="15045" width="8" style="389" customWidth="1"/>
    <col min="15046" max="15046" width="12.7109375" style="389" customWidth="1"/>
    <col min="15047" max="15047" width="12" style="389" customWidth="1"/>
    <col min="15048" max="15048" width="12.85546875" style="389" customWidth="1"/>
    <col min="15049" max="15049" width="11.42578125" style="389" customWidth="1"/>
    <col min="15050" max="15050" width="10.42578125" style="389" customWidth="1"/>
    <col min="15051" max="15051" width="11.7109375" style="389" customWidth="1"/>
    <col min="15052" max="15052" width="11.140625" style="389" customWidth="1"/>
    <col min="15053" max="15053" width="11.85546875" style="389" bestFit="1" customWidth="1"/>
    <col min="15054" max="15054" width="10.5703125" style="389" bestFit="1" customWidth="1"/>
    <col min="15055" max="15055" width="9.5703125" style="389" bestFit="1" customWidth="1"/>
    <col min="15056" max="15056" width="11.42578125" style="389" customWidth="1"/>
    <col min="15057" max="15057" width="10.5703125" style="389" customWidth="1"/>
    <col min="15058" max="15058" width="7.5703125" style="389" customWidth="1"/>
    <col min="15059" max="15059" width="9.5703125" style="389" bestFit="1" customWidth="1"/>
    <col min="15060" max="15060" width="11" style="389" bestFit="1" customWidth="1"/>
    <col min="15061" max="15061" width="10.140625" style="389" bestFit="1" customWidth="1"/>
    <col min="15062" max="15066" width="9.5703125" style="389" bestFit="1" customWidth="1"/>
    <col min="15067" max="15067" width="10.140625" style="389" bestFit="1" customWidth="1"/>
    <col min="15068" max="15069" width="9.5703125" style="389" bestFit="1" customWidth="1"/>
    <col min="15070" max="15070" width="10.28515625" style="389" customWidth="1"/>
    <col min="15071" max="15078" width="9.5703125" style="389" bestFit="1" customWidth="1"/>
    <col min="15079" max="15079" width="9.5703125" style="389" customWidth="1"/>
    <col min="15080" max="15086" width="9.5703125" style="389" bestFit="1" customWidth="1"/>
    <col min="15087" max="15087" width="9.42578125" style="389" customWidth="1"/>
    <col min="15088" max="15103" width="9.5703125" style="389" bestFit="1" customWidth="1"/>
    <col min="15104" max="15105" width="12.5703125" style="389" bestFit="1" customWidth="1"/>
    <col min="15106" max="15106" width="11.42578125" style="389" bestFit="1" customWidth="1"/>
    <col min="15107" max="15107" width="11" style="389" bestFit="1" customWidth="1"/>
    <col min="15108" max="15108" width="11.7109375" style="389" bestFit="1" customWidth="1"/>
    <col min="15109" max="15297" width="9.140625" style="389"/>
    <col min="15298" max="15298" width="6.7109375" style="389" customWidth="1"/>
    <col min="15299" max="15299" width="39.140625" style="389" customWidth="1"/>
    <col min="15300" max="15300" width="9.140625" style="389"/>
    <col min="15301" max="15301" width="8" style="389" customWidth="1"/>
    <col min="15302" max="15302" width="12.7109375" style="389" customWidth="1"/>
    <col min="15303" max="15303" width="12" style="389" customWidth="1"/>
    <col min="15304" max="15304" width="12.85546875" style="389" customWidth="1"/>
    <col min="15305" max="15305" width="11.42578125" style="389" customWidth="1"/>
    <col min="15306" max="15306" width="10.42578125" style="389" customWidth="1"/>
    <col min="15307" max="15307" width="11.7109375" style="389" customWidth="1"/>
    <col min="15308" max="15308" width="11.140625" style="389" customWidth="1"/>
    <col min="15309" max="15309" width="11.85546875" style="389" bestFit="1" customWidth="1"/>
    <col min="15310" max="15310" width="10.5703125" style="389" bestFit="1" customWidth="1"/>
    <col min="15311" max="15311" width="9.5703125" style="389" bestFit="1" customWidth="1"/>
    <col min="15312" max="15312" width="11.42578125" style="389" customWidth="1"/>
    <col min="15313" max="15313" width="10.5703125" style="389" customWidth="1"/>
    <col min="15314" max="15314" width="7.5703125" style="389" customWidth="1"/>
    <col min="15315" max="15315" width="9.5703125" style="389" bestFit="1" customWidth="1"/>
    <col min="15316" max="15316" width="11" style="389" bestFit="1" customWidth="1"/>
    <col min="15317" max="15317" width="10.140625" style="389" bestFit="1" customWidth="1"/>
    <col min="15318" max="15322" width="9.5703125" style="389" bestFit="1" customWidth="1"/>
    <col min="15323" max="15323" width="10.140625" style="389" bestFit="1" customWidth="1"/>
    <col min="15324" max="15325" width="9.5703125" style="389" bestFit="1" customWidth="1"/>
    <col min="15326" max="15326" width="10.28515625" style="389" customWidth="1"/>
    <col min="15327" max="15334" width="9.5703125" style="389" bestFit="1" customWidth="1"/>
    <col min="15335" max="15335" width="9.5703125" style="389" customWidth="1"/>
    <col min="15336" max="15342" width="9.5703125" style="389" bestFit="1" customWidth="1"/>
    <col min="15343" max="15343" width="9.42578125" style="389" customWidth="1"/>
    <col min="15344" max="15359" width="9.5703125" style="389" bestFit="1" customWidth="1"/>
    <col min="15360" max="15361" width="12.5703125" style="389" bestFit="1" customWidth="1"/>
    <col min="15362" max="15362" width="11.42578125" style="389" bestFit="1" customWidth="1"/>
    <col min="15363" max="15363" width="11" style="389" bestFit="1" customWidth="1"/>
    <col min="15364" max="15364" width="11.7109375" style="389" bestFit="1" customWidth="1"/>
    <col min="15365" max="15553" width="9.140625" style="389"/>
    <col min="15554" max="15554" width="6.7109375" style="389" customWidth="1"/>
    <col min="15555" max="15555" width="39.140625" style="389" customWidth="1"/>
    <col min="15556" max="15556" width="9.140625" style="389"/>
    <col min="15557" max="15557" width="8" style="389" customWidth="1"/>
    <col min="15558" max="15558" width="12.7109375" style="389" customWidth="1"/>
    <col min="15559" max="15559" width="12" style="389" customWidth="1"/>
    <col min="15560" max="15560" width="12.85546875" style="389" customWidth="1"/>
    <col min="15561" max="15561" width="11.42578125" style="389" customWidth="1"/>
    <col min="15562" max="15562" width="10.42578125" style="389" customWidth="1"/>
    <col min="15563" max="15563" width="11.7109375" style="389" customWidth="1"/>
    <col min="15564" max="15564" width="11.140625" style="389" customWidth="1"/>
    <col min="15565" max="15565" width="11.85546875" style="389" bestFit="1" customWidth="1"/>
    <col min="15566" max="15566" width="10.5703125" style="389" bestFit="1" customWidth="1"/>
    <col min="15567" max="15567" width="9.5703125" style="389" bestFit="1" customWidth="1"/>
    <col min="15568" max="15568" width="11.42578125" style="389" customWidth="1"/>
    <col min="15569" max="15569" width="10.5703125" style="389" customWidth="1"/>
    <col min="15570" max="15570" width="7.5703125" style="389" customWidth="1"/>
    <col min="15571" max="15571" width="9.5703125" style="389" bestFit="1" customWidth="1"/>
    <col min="15572" max="15572" width="11" style="389" bestFit="1" customWidth="1"/>
    <col min="15573" max="15573" width="10.140625" style="389" bestFit="1" customWidth="1"/>
    <col min="15574" max="15578" width="9.5703125" style="389" bestFit="1" customWidth="1"/>
    <col min="15579" max="15579" width="10.140625" style="389" bestFit="1" customWidth="1"/>
    <col min="15580" max="15581" width="9.5703125" style="389" bestFit="1" customWidth="1"/>
    <col min="15582" max="15582" width="10.28515625" style="389" customWidth="1"/>
    <col min="15583" max="15590" width="9.5703125" style="389" bestFit="1" customWidth="1"/>
    <col min="15591" max="15591" width="9.5703125" style="389" customWidth="1"/>
    <col min="15592" max="15598" width="9.5703125" style="389" bestFit="1" customWidth="1"/>
    <col min="15599" max="15599" width="9.42578125" style="389" customWidth="1"/>
    <col min="15600" max="15615" width="9.5703125" style="389" bestFit="1" customWidth="1"/>
    <col min="15616" max="15617" width="12.5703125" style="389" bestFit="1" customWidth="1"/>
    <col min="15618" max="15618" width="11.42578125" style="389" bestFit="1" customWidth="1"/>
    <col min="15619" max="15619" width="11" style="389" bestFit="1" customWidth="1"/>
    <col min="15620" max="15620" width="11.7109375" style="389" bestFit="1" customWidth="1"/>
    <col min="15621" max="15809" width="9.140625" style="389"/>
    <col min="15810" max="15810" width="6.7109375" style="389" customWidth="1"/>
    <col min="15811" max="15811" width="39.140625" style="389" customWidth="1"/>
    <col min="15812" max="15812" width="9.140625" style="389"/>
    <col min="15813" max="15813" width="8" style="389" customWidth="1"/>
    <col min="15814" max="15814" width="12.7109375" style="389" customWidth="1"/>
    <col min="15815" max="15815" width="12" style="389" customWidth="1"/>
    <col min="15816" max="15816" width="12.85546875" style="389" customWidth="1"/>
    <col min="15817" max="15817" width="11.42578125" style="389" customWidth="1"/>
    <col min="15818" max="15818" width="10.42578125" style="389" customWidth="1"/>
    <col min="15819" max="15819" width="11.7109375" style="389" customWidth="1"/>
    <col min="15820" max="15820" width="11.140625" style="389" customWidth="1"/>
    <col min="15821" max="15821" width="11.85546875" style="389" bestFit="1" customWidth="1"/>
    <col min="15822" max="15822" width="10.5703125" style="389" bestFit="1" customWidth="1"/>
    <col min="15823" max="15823" width="9.5703125" style="389" bestFit="1" customWidth="1"/>
    <col min="15824" max="15824" width="11.42578125" style="389" customWidth="1"/>
    <col min="15825" max="15825" width="10.5703125" style="389" customWidth="1"/>
    <col min="15826" max="15826" width="7.5703125" style="389" customWidth="1"/>
    <col min="15827" max="15827" width="9.5703125" style="389" bestFit="1" customWidth="1"/>
    <col min="15828" max="15828" width="11" style="389" bestFit="1" customWidth="1"/>
    <col min="15829" max="15829" width="10.140625" style="389" bestFit="1" customWidth="1"/>
    <col min="15830" max="15834" width="9.5703125" style="389" bestFit="1" customWidth="1"/>
    <col min="15835" max="15835" width="10.140625" style="389" bestFit="1" customWidth="1"/>
    <col min="15836" max="15837" width="9.5703125" style="389" bestFit="1" customWidth="1"/>
    <col min="15838" max="15838" width="10.28515625" style="389" customWidth="1"/>
    <col min="15839" max="15846" width="9.5703125" style="389" bestFit="1" customWidth="1"/>
    <col min="15847" max="15847" width="9.5703125" style="389" customWidth="1"/>
    <col min="15848" max="15854" width="9.5703125" style="389" bestFit="1" customWidth="1"/>
    <col min="15855" max="15855" width="9.42578125" style="389" customWidth="1"/>
    <col min="15856" max="15871" width="9.5703125" style="389" bestFit="1" customWidth="1"/>
    <col min="15872" max="15873" width="12.5703125" style="389" bestFit="1" customWidth="1"/>
    <col min="15874" max="15874" width="11.42578125" style="389" bestFit="1" customWidth="1"/>
    <col min="15875" max="15875" width="11" style="389" bestFit="1" customWidth="1"/>
    <col min="15876" max="15876" width="11.7109375" style="389" bestFit="1" customWidth="1"/>
    <col min="15877" max="16065" width="9.140625" style="389"/>
    <col min="16066" max="16066" width="6.7109375" style="389" customWidth="1"/>
    <col min="16067" max="16067" width="39.140625" style="389" customWidth="1"/>
    <col min="16068" max="16068" width="9.140625" style="389"/>
    <col min="16069" max="16069" width="8" style="389" customWidth="1"/>
    <col min="16070" max="16070" width="12.7109375" style="389" customWidth="1"/>
    <col min="16071" max="16071" width="12" style="389" customWidth="1"/>
    <col min="16072" max="16072" width="12.85546875" style="389" customWidth="1"/>
    <col min="16073" max="16073" width="11.42578125" style="389" customWidth="1"/>
    <col min="16074" max="16074" width="10.42578125" style="389" customWidth="1"/>
    <col min="16075" max="16075" width="11.7109375" style="389" customWidth="1"/>
    <col min="16076" max="16076" width="11.140625" style="389" customWidth="1"/>
    <col min="16077" max="16077" width="11.85546875" style="389" bestFit="1" customWidth="1"/>
    <col min="16078" max="16078" width="10.5703125" style="389" bestFit="1" customWidth="1"/>
    <col min="16079" max="16079" width="9.5703125" style="389" bestFit="1" customWidth="1"/>
    <col min="16080" max="16080" width="11.42578125" style="389" customWidth="1"/>
    <col min="16081" max="16081" width="10.5703125" style="389" customWidth="1"/>
    <col min="16082" max="16082" width="7.5703125" style="389" customWidth="1"/>
    <col min="16083" max="16083" width="9.5703125" style="389" bestFit="1" customWidth="1"/>
    <col min="16084" max="16084" width="11" style="389" bestFit="1" customWidth="1"/>
    <col min="16085" max="16085" width="10.140625" style="389" bestFit="1" customWidth="1"/>
    <col min="16086" max="16090" width="9.5703125" style="389" bestFit="1" customWidth="1"/>
    <col min="16091" max="16091" width="10.140625" style="389" bestFit="1" customWidth="1"/>
    <col min="16092" max="16093" width="9.5703125" style="389" bestFit="1" customWidth="1"/>
    <col min="16094" max="16094" width="10.28515625" style="389" customWidth="1"/>
    <col min="16095" max="16102" width="9.5703125" style="389" bestFit="1" customWidth="1"/>
    <col min="16103" max="16103" width="9.5703125" style="389" customWidth="1"/>
    <col min="16104" max="16110" width="9.5703125" style="389" bestFit="1" customWidth="1"/>
    <col min="16111" max="16111" width="9.42578125" style="389" customWidth="1"/>
    <col min="16112" max="16127" width="9.5703125" style="389" bestFit="1" customWidth="1"/>
    <col min="16128" max="16129" width="12.5703125" style="389" bestFit="1" customWidth="1"/>
    <col min="16130" max="16130" width="11.42578125" style="389" bestFit="1" customWidth="1"/>
    <col min="16131" max="16131" width="11" style="389" bestFit="1" customWidth="1"/>
    <col min="16132" max="16132" width="11.7109375" style="389" bestFit="1" customWidth="1"/>
    <col min="16133" max="16384" width="9.140625" style="389"/>
  </cols>
  <sheetData>
    <row r="1" spans="1:63" ht="15.75" customHeight="1" x14ac:dyDescent="0.2">
      <c r="A1" s="288" t="s">
        <v>1295</v>
      </c>
    </row>
    <row r="2" spans="1:63" ht="21" customHeight="1" x14ac:dyDescent="0.2">
      <c r="A2" s="283" t="s">
        <v>1315</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row>
    <row r="3" spans="1:63" ht="11.25" customHeight="1" thickBot="1" x14ac:dyDescent="0.25">
      <c r="AC3" s="312"/>
      <c r="AD3" s="312"/>
      <c r="AE3" s="312"/>
      <c r="AF3" s="312"/>
      <c r="AG3" s="312"/>
      <c r="AH3" s="312"/>
      <c r="AI3" s="312"/>
      <c r="AJ3" s="312"/>
      <c r="AK3" s="312"/>
      <c r="AP3" s="312"/>
      <c r="AQ3" s="312"/>
      <c r="AR3" s="312"/>
      <c r="AS3" s="312"/>
      <c r="BG3" s="312"/>
      <c r="BH3" s="312"/>
      <c r="BI3" s="314"/>
      <c r="BJ3" s="314" t="s">
        <v>0</v>
      </c>
    </row>
    <row r="4" spans="1:63" ht="15.75" customHeight="1" thickTop="1" x14ac:dyDescent="0.2">
      <c r="A4" s="1524" t="s">
        <v>1</v>
      </c>
      <c r="B4" s="1526" t="s">
        <v>514</v>
      </c>
      <c r="C4" s="1526" t="s">
        <v>3</v>
      </c>
      <c r="D4" s="1515" t="s">
        <v>1260</v>
      </c>
      <c r="E4" s="1520" t="s">
        <v>1261</v>
      </c>
      <c r="F4" s="1521" t="s">
        <v>1262</v>
      </c>
      <c r="G4" s="1522"/>
      <c r="H4" s="1522"/>
      <c r="I4" s="1522"/>
      <c r="J4" s="1522"/>
      <c r="K4" s="1522"/>
      <c r="L4" s="1522"/>
      <c r="M4" s="1522"/>
      <c r="N4" s="1522"/>
      <c r="O4" s="1522"/>
      <c r="P4" s="1522"/>
      <c r="Q4" s="1522"/>
      <c r="R4" s="1522"/>
      <c r="S4" s="1522"/>
      <c r="T4" s="1522"/>
      <c r="U4" s="1522"/>
      <c r="V4" s="1522"/>
      <c r="W4" s="1522"/>
      <c r="X4" s="1522"/>
      <c r="Y4" s="1522"/>
      <c r="Z4" s="1522"/>
      <c r="AA4" s="1522"/>
      <c r="AB4" s="1522"/>
      <c r="AC4" s="1522"/>
      <c r="AD4" s="1522"/>
      <c r="AE4" s="1522"/>
      <c r="AF4" s="1522"/>
      <c r="AG4" s="1522"/>
      <c r="AH4" s="1522"/>
      <c r="AI4" s="1522"/>
      <c r="AJ4" s="1522"/>
      <c r="AK4" s="1522"/>
      <c r="AL4" s="1522"/>
      <c r="AM4" s="1522"/>
      <c r="AN4" s="1522"/>
      <c r="AO4" s="1522"/>
      <c r="AP4" s="1522"/>
      <c r="AQ4" s="1522"/>
      <c r="AR4" s="1522"/>
      <c r="AS4" s="1522"/>
      <c r="AT4" s="1522"/>
      <c r="AU4" s="1522"/>
      <c r="AV4" s="1522"/>
      <c r="AW4" s="1522"/>
      <c r="AX4" s="1522"/>
      <c r="AY4" s="1522"/>
      <c r="AZ4" s="1522"/>
      <c r="BA4" s="1522"/>
      <c r="BB4" s="1522"/>
      <c r="BC4" s="1522"/>
      <c r="BD4" s="1522"/>
      <c r="BE4" s="1522"/>
      <c r="BF4" s="1522"/>
      <c r="BG4" s="1522"/>
      <c r="BH4" s="1522"/>
      <c r="BI4" s="1523"/>
      <c r="BJ4" s="1530" t="s">
        <v>1263</v>
      </c>
      <c r="BK4" s="1530" t="s">
        <v>1264</v>
      </c>
    </row>
    <row r="5" spans="1:63" ht="27" customHeight="1" x14ac:dyDescent="0.2">
      <c r="A5" s="1525"/>
      <c r="B5" s="1513"/>
      <c r="C5" s="1513"/>
      <c r="D5" s="1516"/>
      <c r="E5" s="1516"/>
      <c r="F5" s="333" t="s">
        <v>39</v>
      </c>
      <c r="G5" s="184" t="s">
        <v>42</v>
      </c>
      <c r="H5" s="326" t="s">
        <v>44</v>
      </c>
      <c r="I5" s="326" t="s">
        <v>46</v>
      </c>
      <c r="J5" s="184" t="s">
        <v>49</v>
      </c>
      <c r="K5" s="184" t="s">
        <v>52</v>
      </c>
      <c r="L5" s="184" t="s">
        <v>55</v>
      </c>
      <c r="M5" s="184" t="s">
        <v>58</v>
      </c>
      <c r="N5" s="184" t="s">
        <v>61</v>
      </c>
      <c r="O5" s="184" t="s">
        <v>63</v>
      </c>
      <c r="P5" s="184" t="s">
        <v>66</v>
      </c>
      <c r="Q5" s="184" t="s">
        <v>68</v>
      </c>
      <c r="R5" s="333" t="s">
        <v>70</v>
      </c>
      <c r="S5" s="184" t="s">
        <v>73</v>
      </c>
      <c r="T5" s="184" t="s">
        <v>76</v>
      </c>
      <c r="U5" s="184" t="s">
        <v>79</v>
      </c>
      <c r="V5" s="184" t="s">
        <v>521</v>
      </c>
      <c r="W5" s="184" t="s">
        <v>82</v>
      </c>
      <c r="X5" s="184" t="s">
        <v>85</v>
      </c>
      <c r="Y5" s="184" t="s">
        <v>88</v>
      </c>
      <c r="Z5" s="184" t="s">
        <v>91</v>
      </c>
      <c r="AA5" s="184" t="s">
        <v>93</v>
      </c>
      <c r="AB5" s="184" t="s">
        <v>96</v>
      </c>
      <c r="AC5" s="326" t="s">
        <v>99</v>
      </c>
      <c r="AD5" s="326" t="s">
        <v>101</v>
      </c>
      <c r="AE5" s="326" t="s">
        <v>103</v>
      </c>
      <c r="AF5" s="326" t="s">
        <v>105</v>
      </c>
      <c r="AG5" s="326" t="s">
        <v>107</v>
      </c>
      <c r="AH5" s="326" t="s">
        <v>109</v>
      </c>
      <c r="AI5" s="326" t="s">
        <v>111</v>
      </c>
      <c r="AJ5" s="326" t="s">
        <v>113</v>
      </c>
      <c r="AK5" s="326" t="s">
        <v>115</v>
      </c>
      <c r="AL5" s="184" t="s">
        <v>117</v>
      </c>
      <c r="AM5" s="184" t="s">
        <v>119</v>
      </c>
      <c r="AN5" s="184" t="s">
        <v>121</v>
      </c>
      <c r="AO5" s="184" t="s">
        <v>123</v>
      </c>
      <c r="AP5" s="326" t="s">
        <v>125</v>
      </c>
      <c r="AQ5" s="326" t="s">
        <v>127</v>
      </c>
      <c r="AR5" s="326" t="s">
        <v>129</v>
      </c>
      <c r="AS5" s="184" t="s">
        <v>131</v>
      </c>
      <c r="AT5" s="184" t="s">
        <v>134</v>
      </c>
      <c r="AU5" s="184" t="s">
        <v>137</v>
      </c>
      <c r="AV5" s="184" t="s">
        <v>140</v>
      </c>
      <c r="AW5" s="184" t="s">
        <v>143</v>
      </c>
      <c r="AX5" s="184" t="s">
        <v>146</v>
      </c>
      <c r="AY5" s="184" t="s">
        <v>149</v>
      </c>
      <c r="AZ5" s="184" t="s">
        <v>152</v>
      </c>
      <c r="BA5" s="184" t="s">
        <v>155</v>
      </c>
      <c r="BB5" s="184" t="s">
        <v>157</v>
      </c>
      <c r="BC5" s="184" t="s">
        <v>160</v>
      </c>
      <c r="BD5" s="184" t="s">
        <v>163</v>
      </c>
      <c r="BE5" s="333" t="s">
        <v>165</v>
      </c>
      <c r="BF5" s="351" t="s">
        <v>167</v>
      </c>
      <c r="BG5" s="351" t="s">
        <v>525</v>
      </c>
      <c r="BH5" s="351" t="s">
        <v>528</v>
      </c>
      <c r="BI5" s="351" t="s">
        <v>169</v>
      </c>
      <c r="BJ5" s="1511"/>
      <c r="BK5" s="1511"/>
    </row>
    <row r="6" spans="1:63" ht="20.100000000000001" customHeight="1" x14ac:dyDescent="0.2">
      <c r="A6" s="374"/>
      <c r="B6" s="334" t="s">
        <v>1265</v>
      </c>
      <c r="C6" s="334"/>
      <c r="D6" s="308">
        <v>683.29</v>
      </c>
      <c r="E6" s="308"/>
      <c r="F6" s="308"/>
      <c r="G6" s="308"/>
      <c r="H6" s="308"/>
      <c r="I6" s="308"/>
      <c r="J6" s="308"/>
      <c r="K6" s="308"/>
      <c r="L6" s="308"/>
      <c r="M6" s="308"/>
      <c r="N6" s="308"/>
      <c r="O6" s="308"/>
      <c r="P6" s="308"/>
      <c r="Q6" s="308"/>
      <c r="R6" s="308"/>
      <c r="S6" s="308"/>
      <c r="T6" s="308"/>
      <c r="U6" s="308"/>
      <c r="V6" s="308"/>
      <c r="W6" s="308"/>
      <c r="X6" s="308"/>
      <c r="Y6" s="308"/>
      <c r="Z6" s="308"/>
      <c r="AA6" s="308"/>
      <c r="AB6" s="308"/>
      <c r="AC6" s="335"/>
      <c r="AD6" s="335"/>
      <c r="AE6" s="335"/>
      <c r="AF6" s="335"/>
      <c r="AG6" s="335"/>
      <c r="AH6" s="335"/>
      <c r="AI6" s="335"/>
      <c r="AJ6" s="335"/>
      <c r="AK6" s="335"/>
      <c r="AL6" s="308"/>
      <c r="AM6" s="308"/>
      <c r="AN6" s="308"/>
      <c r="AO6" s="308"/>
      <c r="AP6" s="335"/>
      <c r="AQ6" s="335"/>
      <c r="AR6" s="335"/>
      <c r="AS6" s="308"/>
      <c r="AT6" s="308"/>
      <c r="AU6" s="308"/>
      <c r="AV6" s="308"/>
      <c r="AW6" s="308"/>
      <c r="AX6" s="308"/>
      <c r="AY6" s="308"/>
      <c r="AZ6" s="308"/>
      <c r="BA6" s="308"/>
      <c r="BB6" s="308"/>
      <c r="BC6" s="308"/>
      <c r="BD6" s="308"/>
      <c r="BE6" s="308"/>
      <c r="BF6" s="308"/>
      <c r="BG6" s="335"/>
      <c r="BH6" s="335"/>
      <c r="BI6" s="335"/>
      <c r="BJ6" s="336"/>
      <c r="BK6" s="336">
        <v>683.29</v>
      </c>
    </row>
    <row r="7" spans="1:63" ht="20.100000000000001" customHeight="1" x14ac:dyDescent="0.2">
      <c r="A7" s="374">
        <v>1</v>
      </c>
      <c r="B7" s="337" t="s">
        <v>38</v>
      </c>
      <c r="C7" s="334" t="s">
        <v>39</v>
      </c>
      <c r="D7" s="320">
        <v>211.92999999999998</v>
      </c>
      <c r="E7" s="320">
        <v>0</v>
      </c>
      <c r="F7" s="320">
        <v>0</v>
      </c>
      <c r="G7" s="320">
        <v>0</v>
      </c>
      <c r="H7" s="320">
        <v>0</v>
      </c>
      <c r="I7" s="320">
        <v>0</v>
      </c>
      <c r="J7" s="320">
        <v>0</v>
      </c>
      <c r="K7" s="320">
        <v>0</v>
      </c>
      <c r="L7" s="320">
        <v>0</v>
      </c>
      <c r="M7" s="320">
        <v>0</v>
      </c>
      <c r="N7" s="320">
        <v>0</v>
      </c>
      <c r="O7" s="320">
        <v>0</v>
      </c>
      <c r="P7" s="320">
        <v>0</v>
      </c>
      <c r="Q7" s="320">
        <v>0</v>
      </c>
      <c r="R7" s="320">
        <v>0</v>
      </c>
      <c r="S7" s="320">
        <v>0</v>
      </c>
      <c r="T7" s="320">
        <v>0</v>
      </c>
      <c r="U7" s="320">
        <v>0</v>
      </c>
      <c r="V7" s="320">
        <v>0</v>
      </c>
      <c r="W7" s="320">
        <v>0</v>
      </c>
      <c r="X7" s="320">
        <v>0</v>
      </c>
      <c r="Y7" s="320">
        <v>0</v>
      </c>
      <c r="Z7" s="320">
        <v>0</v>
      </c>
      <c r="AA7" s="320">
        <v>0</v>
      </c>
      <c r="AB7" s="320">
        <v>0</v>
      </c>
      <c r="AC7" s="338">
        <v>0</v>
      </c>
      <c r="AD7" s="338">
        <v>0</v>
      </c>
      <c r="AE7" s="338">
        <v>0</v>
      </c>
      <c r="AF7" s="338">
        <v>0</v>
      </c>
      <c r="AG7" s="338">
        <v>0</v>
      </c>
      <c r="AH7" s="338">
        <v>0</v>
      </c>
      <c r="AI7" s="338">
        <v>0</v>
      </c>
      <c r="AJ7" s="338">
        <v>0</v>
      </c>
      <c r="AK7" s="338">
        <v>0</v>
      </c>
      <c r="AL7" s="320">
        <v>0</v>
      </c>
      <c r="AM7" s="320">
        <v>0</v>
      </c>
      <c r="AN7" s="320">
        <v>0</v>
      </c>
      <c r="AO7" s="320">
        <v>0</v>
      </c>
      <c r="AP7" s="338">
        <v>0</v>
      </c>
      <c r="AQ7" s="338">
        <v>0</v>
      </c>
      <c r="AR7" s="338">
        <v>0</v>
      </c>
      <c r="AS7" s="320">
        <v>0</v>
      </c>
      <c r="AT7" s="320">
        <v>0</v>
      </c>
      <c r="AU7" s="320">
        <v>0</v>
      </c>
      <c r="AV7" s="320">
        <v>0</v>
      </c>
      <c r="AW7" s="320">
        <v>0</v>
      </c>
      <c r="AX7" s="320">
        <v>0</v>
      </c>
      <c r="AY7" s="320">
        <v>0</v>
      </c>
      <c r="AZ7" s="320">
        <v>0</v>
      </c>
      <c r="BA7" s="320">
        <v>0</v>
      </c>
      <c r="BB7" s="320">
        <v>0</v>
      </c>
      <c r="BC7" s="320">
        <v>0</v>
      </c>
      <c r="BD7" s="320">
        <v>0</v>
      </c>
      <c r="BE7" s="320">
        <v>0</v>
      </c>
      <c r="BF7" s="320">
        <v>0</v>
      </c>
      <c r="BG7" s="338">
        <v>0</v>
      </c>
      <c r="BH7" s="338">
        <v>0</v>
      </c>
      <c r="BI7" s="338">
        <v>0</v>
      </c>
      <c r="BJ7" s="339">
        <v>-7.67</v>
      </c>
      <c r="BK7" s="339">
        <v>204.26000000000002</v>
      </c>
    </row>
    <row r="8" spans="1:63" ht="20.100000000000001" customHeight="1" x14ac:dyDescent="0.2">
      <c r="A8" s="375" t="s">
        <v>40</v>
      </c>
      <c r="B8" s="341" t="s">
        <v>41</v>
      </c>
      <c r="C8" s="340" t="s">
        <v>42</v>
      </c>
      <c r="D8" s="202">
        <v>0</v>
      </c>
      <c r="E8" s="202">
        <v>0</v>
      </c>
      <c r="F8" s="320">
        <v>0</v>
      </c>
      <c r="G8" s="202">
        <v>0</v>
      </c>
      <c r="H8" s="202">
        <v>0</v>
      </c>
      <c r="I8" s="202">
        <v>0</v>
      </c>
      <c r="J8" s="202">
        <v>0</v>
      </c>
      <c r="K8" s="202">
        <v>0</v>
      </c>
      <c r="L8" s="202">
        <v>0</v>
      </c>
      <c r="M8" s="202">
        <v>0</v>
      </c>
      <c r="N8" s="202">
        <v>0</v>
      </c>
      <c r="O8" s="202">
        <v>0</v>
      </c>
      <c r="P8" s="202">
        <v>0</v>
      </c>
      <c r="Q8" s="202">
        <v>0</v>
      </c>
      <c r="R8" s="202">
        <v>0</v>
      </c>
      <c r="S8" s="202">
        <v>0</v>
      </c>
      <c r="T8" s="202">
        <v>0</v>
      </c>
      <c r="U8" s="202">
        <v>0</v>
      </c>
      <c r="V8" s="202">
        <v>0</v>
      </c>
      <c r="W8" s="202">
        <v>0</v>
      </c>
      <c r="X8" s="202">
        <v>0</v>
      </c>
      <c r="Y8" s="202">
        <v>0</v>
      </c>
      <c r="Z8" s="202">
        <v>0</v>
      </c>
      <c r="AA8" s="202">
        <v>0</v>
      </c>
      <c r="AB8" s="202">
        <v>0</v>
      </c>
      <c r="AC8" s="319">
        <v>0</v>
      </c>
      <c r="AD8" s="319">
        <v>0</v>
      </c>
      <c r="AE8" s="319">
        <v>0</v>
      </c>
      <c r="AF8" s="319">
        <v>0</v>
      </c>
      <c r="AG8" s="319">
        <v>0</v>
      </c>
      <c r="AH8" s="319">
        <v>0</v>
      </c>
      <c r="AI8" s="319">
        <v>0</v>
      </c>
      <c r="AJ8" s="319">
        <v>0</v>
      </c>
      <c r="AK8" s="319">
        <v>0</v>
      </c>
      <c r="AL8" s="202">
        <v>0</v>
      </c>
      <c r="AM8" s="202">
        <v>0</v>
      </c>
      <c r="AN8" s="202">
        <v>0</v>
      </c>
      <c r="AO8" s="202">
        <v>0</v>
      </c>
      <c r="AP8" s="319">
        <v>0</v>
      </c>
      <c r="AQ8" s="319">
        <v>0</v>
      </c>
      <c r="AR8" s="319">
        <v>0</v>
      </c>
      <c r="AS8" s="202">
        <v>0</v>
      </c>
      <c r="AT8" s="202">
        <v>0</v>
      </c>
      <c r="AU8" s="202">
        <v>0</v>
      </c>
      <c r="AV8" s="202">
        <v>0</v>
      </c>
      <c r="AW8" s="202">
        <v>0</v>
      </c>
      <c r="AX8" s="202">
        <v>0</v>
      </c>
      <c r="AY8" s="202">
        <v>0</v>
      </c>
      <c r="AZ8" s="202">
        <v>0</v>
      </c>
      <c r="BA8" s="202">
        <v>0</v>
      </c>
      <c r="BB8" s="202">
        <v>0</v>
      </c>
      <c r="BC8" s="202">
        <v>0</v>
      </c>
      <c r="BD8" s="202">
        <v>0</v>
      </c>
      <c r="BE8" s="202">
        <v>0</v>
      </c>
      <c r="BF8" s="202">
        <v>0</v>
      </c>
      <c r="BG8" s="319">
        <v>0</v>
      </c>
      <c r="BH8" s="319">
        <v>0</v>
      </c>
      <c r="BI8" s="319">
        <v>0</v>
      </c>
      <c r="BJ8" s="321">
        <v>0</v>
      </c>
      <c r="BK8" s="321">
        <v>0</v>
      </c>
    </row>
    <row r="9" spans="1:63" ht="20.100000000000001" customHeight="1" x14ac:dyDescent="0.2">
      <c r="A9" s="375"/>
      <c r="B9" s="342" t="s">
        <v>43</v>
      </c>
      <c r="C9" s="343" t="s">
        <v>44</v>
      </c>
      <c r="D9" s="202">
        <v>0</v>
      </c>
      <c r="E9" s="202">
        <v>0</v>
      </c>
      <c r="F9" s="320">
        <v>0</v>
      </c>
      <c r="G9" s="202">
        <v>0</v>
      </c>
      <c r="H9" s="202">
        <v>0</v>
      </c>
      <c r="I9" s="202">
        <v>0</v>
      </c>
      <c r="J9" s="202">
        <v>0</v>
      </c>
      <c r="K9" s="202">
        <v>0</v>
      </c>
      <c r="L9" s="202">
        <v>0</v>
      </c>
      <c r="M9" s="202">
        <v>0</v>
      </c>
      <c r="N9" s="202">
        <v>0</v>
      </c>
      <c r="O9" s="202">
        <v>0</v>
      </c>
      <c r="P9" s="202">
        <v>0</v>
      </c>
      <c r="Q9" s="202">
        <v>0</v>
      </c>
      <c r="R9" s="202">
        <v>0</v>
      </c>
      <c r="S9" s="202">
        <v>0</v>
      </c>
      <c r="T9" s="202">
        <v>0</v>
      </c>
      <c r="U9" s="202">
        <v>0</v>
      </c>
      <c r="V9" s="202">
        <v>0</v>
      </c>
      <c r="W9" s="202">
        <v>0</v>
      </c>
      <c r="X9" s="202">
        <v>0</v>
      </c>
      <c r="Y9" s="202">
        <v>0</v>
      </c>
      <c r="Z9" s="202">
        <v>0</v>
      </c>
      <c r="AA9" s="202">
        <v>0</v>
      </c>
      <c r="AB9" s="202">
        <v>0</v>
      </c>
      <c r="AC9" s="319">
        <v>0</v>
      </c>
      <c r="AD9" s="319">
        <v>0</v>
      </c>
      <c r="AE9" s="319">
        <v>0</v>
      </c>
      <c r="AF9" s="319">
        <v>0</v>
      </c>
      <c r="AG9" s="319">
        <v>0</v>
      </c>
      <c r="AH9" s="319">
        <v>0</v>
      </c>
      <c r="AI9" s="319">
        <v>0</v>
      </c>
      <c r="AJ9" s="319">
        <v>0</v>
      </c>
      <c r="AK9" s="319">
        <v>0</v>
      </c>
      <c r="AL9" s="202">
        <v>0</v>
      </c>
      <c r="AM9" s="202">
        <v>0</v>
      </c>
      <c r="AN9" s="202">
        <v>0</v>
      </c>
      <c r="AO9" s="202">
        <v>0</v>
      </c>
      <c r="AP9" s="319">
        <v>0</v>
      </c>
      <c r="AQ9" s="319">
        <v>0</v>
      </c>
      <c r="AR9" s="319">
        <v>0</v>
      </c>
      <c r="AS9" s="202">
        <v>0</v>
      </c>
      <c r="AT9" s="202">
        <v>0</v>
      </c>
      <c r="AU9" s="202">
        <v>0</v>
      </c>
      <c r="AV9" s="202">
        <v>0</v>
      </c>
      <c r="AW9" s="202">
        <v>0</v>
      </c>
      <c r="AX9" s="202">
        <v>0</v>
      </c>
      <c r="AY9" s="202">
        <v>0</v>
      </c>
      <c r="AZ9" s="202">
        <v>0</v>
      </c>
      <c r="BA9" s="202">
        <v>0</v>
      </c>
      <c r="BB9" s="202">
        <v>0</v>
      </c>
      <c r="BC9" s="202">
        <v>0</v>
      </c>
      <c r="BD9" s="202">
        <v>0</v>
      </c>
      <c r="BE9" s="202">
        <v>0</v>
      </c>
      <c r="BF9" s="202">
        <v>0</v>
      </c>
      <c r="BG9" s="319">
        <v>0</v>
      </c>
      <c r="BH9" s="319">
        <v>0</v>
      </c>
      <c r="BI9" s="319">
        <v>0</v>
      </c>
      <c r="BJ9" s="321">
        <v>0</v>
      </c>
      <c r="BK9" s="321">
        <v>0</v>
      </c>
    </row>
    <row r="10" spans="1:63" ht="20.100000000000001" customHeight="1" x14ac:dyDescent="0.2">
      <c r="A10" s="375"/>
      <c r="B10" s="342" t="s">
        <v>661</v>
      </c>
      <c r="C10" s="343" t="s">
        <v>46</v>
      </c>
      <c r="D10" s="202">
        <v>0</v>
      </c>
      <c r="E10" s="202">
        <v>0</v>
      </c>
      <c r="F10" s="320">
        <v>0</v>
      </c>
      <c r="G10" s="202">
        <v>0</v>
      </c>
      <c r="H10" s="202">
        <v>0</v>
      </c>
      <c r="I10" s="202">
        <v>0</v>
      </c>
      <c r="J10" s="202">
        <v>0</v>
      </c>
      <c r="K10" s="202">
        <v>0</v>
      </c>
      <c r="L10" s="202">
        <v>0</v>
      </c>
      <c r="M10" s="202">
        <v>0</v>
      </c>
      <c r="N10" s="202">
        <v>0</v>
      </c>
      <c r="O10" s="202">
        <v>0</v>
      </c>
      <c r="P10" s="202">
        <v>0</v>
      </c>
      <c r="Q10" s="202">
        <v>0</v>
      </c>
      <c r="R10" s="202">
        <v>0</v>
      </c>
      <c r="S10" s="202">
        <v>0</v>
      </c>
      <c r="T10" s="202">
        <v>0</v>
      </c>
      <c r="U10" s="202">
        <v>0</v>
      </c>
      <c r="V10" s="202">
        <v>0</v>
      </c>
      <c r="W10" s="202">
        <v>0</v>
      </c>
      <c r="X10" s="202">
        <v>0</v>
      </c>
      <c r="Y10" s="202">
        <v>0</v>
      </c>
      <c r="Z10" s="202">
        <v>0</v>
      </c>
      <c r="AA10" s="202">
        <v>0</v>
      </c>
      <c r="AB10" s="202">
        <v>0</v>
      </c>
      <c r="AC10" s="319">
        <v>0</v>
      </c>
      <c r="AD10" s="319">
        <v>0</v>
      </c>
      <c r="AE10" s="319">
        <v>0</v>
      </c>
      <c r="AF10" s="319">
        <v>0</v>
      </c>
      <c r="AG10" s="319">
        <v>0</v>
      </c>
      <c r="AH10" s="319">
        <v>0</v>
      </c>
      <c r="AI10" s="319">
        <v>0</v>
      </c>
      <c r="AJ10" s="319">
        <v>0</v>
      </c>
      <c r="AK10" s="319">
        <v>0</v>
      </c>
      <c r="AL10" s="202">
        <v>0</v>
      </c>
      <c r="AM10" s="202">
        <v>0</v>
      </c>
      <c r="AN10" s="202">
        <v>0</v>
      </c>
      <c r="AO10" s="202">
        <v>0</v>
      </c>
      <c r="AP10" s="319">
        <v>0</v>
      </c>
      <c r="AQ10" s="319">
        <v>0</v>
      </c>
      <c r="AR10" s="319">
        <v>0</v>
      </c>
      <c r="AS10" s="202">
        <v>0</v>
      </c>
      <c r="AT10" s="202">
        <v>0</v>
      </c>
      <c r="AU10" s="202">
        <v>0</v>
      </c>
      <c r="AV10" s="202">
        <v>0</v>
      </c>
      <c r="AW10" s="202">
        <v>0</v>
      </c>
      <c r="AX10" s="202">
        <v>0</v>
      </c>
      <c r="AY10" s="202">
        <v>0</v>
      </c>
      <c r="AZ10" s="202">
        <v>0</v>
      </c>
      <c r="BA10" s="202">
        <v>0</v>
      </c>
      <c r="BB10" s="202">
        <v>0</v>
      </c>
      <c r="BC10" s="202">
        <v>0</v>
      </c>
      <c r="BD10" s="202">
        <v>0</v>
      </c>
      <c r="BE10" s="202">
        <v>0</v>
      </c>
      <c r="BF10" s="202">
        <v>0</v>
      </c>
      <c r="BG10" s="319">
        <v>0</v>
      </c>
      <c r="BH10" s="319">
        <v>0</v>
      </c>
      <c r="BI10" s="319">
        <v>0</v>
      </c>
      <c r="BJ10" s="321">
        <v>0</v>
      </c>
      <c r="BK10" s="321">
        <v>0</v>
      </c>
    </row>
    <row r="11" spans="1:63" ht="20.100000000000001" customHeight="1" x14ac:dyDescent="0.2">
      <c r="A11" s="375" t="s">
        <v>47</v>
      </c>
      <c r="B11" s="341" t="s">
        <v>48</v>
      </c>
      <c r="C11" s="340" t="s">
        <v>49</v>
      </c>
      <c r="D11" s="202">
        <v>123.13</v>
      </c>
      <c r="E11" s="202">
        <v>0</v>
      </c>
      <c r="F11" s="320">
        <v>0</v>
      </c>
      <c r="G11" s="202">
        <v>0</v>
      </c>
      <c r="H11" s="202">
        <v>0</v>
      </c>
      <c r="I11" s="202">
        <v>0</v>
      </c>
      <c r="J11" s="202">
        <v>0</v>
      </c>
      <c r="K11" s="202">
        <v>0</v>
      </c>
      <c r="L11" s="202">
        <v>0</v>
      </c>
      <c r="M11" s="202">
        <v>0</v>
      </c>
      <c r="N11" s="202">
        <v>0</v>
      </c>
      <c r="O11" s="202">
        <v>0</v>
      </c>
      <c r="P11" s="202">
        <v>0</v>
      </c>
      <c r="Q11" s="202">
        <v>0</v>
      </c>
      <c r="R11" s="202">
        <v>0</v>
      </c>
      <c r="S11" s="202">
        <v>0</v>
      </c>
      <c r="T11" s="202">
        <v>0</v>
      </c>
      <c r="U11" s="202">
        <v>0</v>
      </c>
      <c r="V11" s="202">
        <v>0</v>
      </c>
      <c r="W11" s="202">
        <v>0</v>
      </c>
      <c r="X11" s="202">
        <v>0</v>
      </c>
      <c r="Y11" s="202">
        <v>0</v>
      </c>
      <c r="Z11" s="202">
        <v>0</v>
      </c>
      <c r="AA11" s="202">
        <v>0</v>
      </c>
      <c r="AB11" s="202">
        <v>0</v>
      </c>
      <c r="AC11" s="319">
        <v>0</v>
      </c>
      <c r="AD11" s="319">
        <v>0</v>
      </c>
      <c r="AE11" s="319">
        <v>0</v>
      </c>
      <c r="AF11" s="319">
        <v>0</v>
      </c>
      <c r="AG11" s="319">
        <v>0</v>
      </c>
      <c r="AH11" s="319">
        <v>0</v>
      </c>
      <c r="AI11" s="319">
        <v>0</v>
      </c>
      <c r="AJ11" s="319">
        <v>0</v>
      </c>
      <c r="AK11" s="319">
        <v>0</v>
      </c>
      <c r="AL11" s="202">
        <v>0</v>
      </c>
      <c r="AM11" s="202">
        <v>0</v>
      </c>
      <c r="AN11" s="202">
        <v>0</v>
      </c>
      <c r="AO11" s="202">
        <v>0</v>
      </c>
      <c r="AP11" s="319">
        <v>0</v>
      </c>
      <c r="AQ11" s="319">
        <v>0</v>
      </c>
      <c r="AR11" s="319">
        <v>0</v>
      </c>
      <c r="AS11" s="202">
        <v>0</v>
      </c>
      <c r="AT11" s="202">
        <v>0</v>
      </c>
      <c r="AU11" s="202">
        <v>0</v>
      </c>
      <c r="AV11" s="202">
        <v>0</v>
      </c>
      <c r="AW11" s="202">
        <v>0</v>
      </c>
      <c r="AX11" s="202">
        <v>0</v>
      </c>
      <c r="AY11" s="202">
        <v>0</v>
      </c>
      <c r="AZ11" s="202">
        <v>0</v>
      </c>
      <c r="BA11" s="202">
        <v>0</v>
      </c>
      <c r="BB11" s="202">
        <v>0</v>
      </c>
      <c r="BC11" s="202">
        <v>0</v>
      </c>
      <c r="BD11" s="202">
        <v>0</v>
      </c>
      <c r="BE11" s="202">
        <v>0</v>
      </c>
      <c r="BF11" s="202">
        <v>0</v>
      </c>
      <c r="BG11" s="319">
        <v>0</v>
      </c>
      <c r="BH11" s="319">
        <v>0</v>
      </c>
      <c r="BI11" s="319">
        <v>0</v>
      </c>
      <c r="BJ11" s="321">
        <v>-2.62</v>
      </c>
      <c r="BK11" s="321">
        <v>120.51</v>
      </c>
    </row>
    <row r="12" spans="1:63" ht="20.100000000000001" customHeight="1" x14ac:dyDescent="0.2">
      <c r="A12" s="375" t="s">
        <v>50</v>
      </c>
      <c r="B12" s="341" t="s">
        <v>51</v>
      </c>
      <c r="C12" s="340" t="s">
        <v>52</v>
      </c>
      <c r="D12" s="202">
        <v>83.26</v>
      </c>
      <c r="E12" s="202">
        <v>0</v>
      </c>
      <c r="F12" s="320">
        <v>0</v>
      </c>
      <c r="G12" s="202">
        <v>0</v>
      </c>
      <c r="H12" s="202">
        <v>0</v>
      </c>
      <c r="I12" s="202">
        <v>0</v>
      </c>
      <c r="J12" s="202">
        <v>0</v>
      </c>
      <c r="K12" s="202">
        <v>0</v>
      </c>
      <c r="L12" s="202">
        <v>0</v>
      </c>
      <c r="M12" s="202">
        <v>0</v>
      </c>
      <c r="N12" s="202">
        <v>0</v>
      </c>
      <c r="O12" s="202">
        <v>0</v>
      </c>
      <c r="P12" s="202">
        <v>0</v>
      </c>
      <c r="Q12" s="202">
        <v>0</v>
      </c>
      <c r="R12" s="202">
        <v>0</v>
      </c>
      <c r="S12" s="202">
        <v>0</v>
      </c>
      <c r="T12" s="202">
        <v>0</v>
      </c>
      <c r="U12" s="202">
        <v>0</v>
      </c>
      <c r="V12" s="202">
        <v>0</v>
      </c>
      <c r="W12" s="202">
        <v>0</v>
      </c>
      <c r="X12" s="202">
        <v>0</v>
      </c>
      <c r="Y12" s="202">
        <v>0</v>
      </c>
      <c r="Z12" s="202">
        <v>0</v>
      </c>
      <c r="AA12" s="202">
        <v>0</v>
      </c>
      <c r="AB12" s="202">
        <v>0</v>
      </c>
      <c r="AC12" s="319">
        <v>0</v>
      </c>
      <c r="AD12" s="319">
        <v>0</v>
      </c>
      <c r="AE12" s="319">
        <v>0</v>
      </c>
      <c r="AF12" s="319">
        <v>0</v>
      </c>
      <c r="AG12" s="319">
        <v>0</v>
      </c>
      <c r="AH12" s="319">
        <v>0</v>
      </c>
      <c r="AI12" s="319">
        <v>0</v>
      </c>
      <c r="AJ12" s="319">
        <v>0</v>
      </c>
      <c r="AK12" s="319">
        <v>0</v>
      </c>
      <c r="AL12" s="202">
        <v>0</v>
      </c>
      <c r="AM12" s="202">
        <v>0</v>
      </c>
      <c r="AN12" s="202">
        <v>0</v>
      </c>
      <c r="AO12" s="202">
        <v>0</v>
      </c>
      <c r="AP12" s="319">
        <v>0</v>
      </c>
      <c r="AQ12" s="319">
        <v>0</v>
      </c>
      <c r="AR12" s="319">
        <v>0</v>
      </c>
      <c r="AS12" s="202">
        <v>0</v>
      </c>
      <c r="AT12" s="202">
        <v>0</v>
      </c>
      <c r="AU12" s="202">
        <v>0</v>
      </c>
      <c r="AV12" s="202">
        <v>0</v>
      </c>
      <c r="AW12" s="202">
        <v>0</v>
      </c>
      <c r="AX12" s="202">
        <v>0</v>
      </c>
      <c r="AY12" s="202">
        <v>0</v>
      </c>
      <c r="AZ12" s="202">
        <v>0</v>
      </c>
      <c r="BA12" s="202">
        <v>0</v>
      </c>
      <c r="BB12" s="202">
        <v>0</v>
      </c>
      <c r="BC12" s="202">
        <v>0</v>
      </c>
      <c r="BD12" s="202">
        <v>0</v>
      </c>
      <c r="BE12" s="202">
        <v>0</v>
      </c>
      <c r="BF12" s="202">
        <v>0</v>
      </c>
      <c r="BG12" s="319">
        <v>0</v>
      </c>
      <c r="BH12" s="319">
        <v>0</v>
      </c>
      <c r="BI12" s="319">
        <v>0</v>
      </c>
      <c r="BJ12" s="321">
        <v>-4.41</v>
      </c>
      <c r="BK12" s="321">
        <v>78.849999999999994</v>
      </c>
    </row>
    <row r="13" spans="1:63" ht="20.100000000000001" customHeight="1" x14ac:dyDescent="0.2">
      <c r="A13" s="375" t="s">
        <v>53</v>
      </c>
      <c r="B13" s="341" t="s">
        <v>54</v>
      </c>
      <c r="C13" s="340" t="s">
        <v>55</v>
      </c>
      <c r="D13" s="202">
        <v>0</v>
      </c>
      <c r="E13" s="202">
        <v>0</v>
      </c>
      <c r="F13" s="320">
        <v>0</v>
      </c>
      <c r="G13" s="202">
        <v>0</v>
      </c>
      <c r="H13" s="202">
        <v>0</v>
      </c>
      <c r="I13" s="202">
        <v>0</v>
      </c>
      <c r="J13" s="202">
        <v>0</v>
      </c>
      <c r="K13" s="202">
        <v>0</v>
      </c>
      <c r="L13" s="202">
        <v>0</v>
      </c>
      <c r="M13" s="202">
        <v>0</v>
      </c>
      <c r="N13" s="202">
        <v>0</v>
      </c>
      <c r="O13" s="202">
        <v>0</v>
      </c>
      <c r="P13" s="202">
        <v>0</v>
      </c>
      <c r="Q13" s="202">
        <v>0</v>
      </c>
      <c r="R13" s="202">
        <v>0</v>
      </c>
      <c r="S13" s="202">
        <v>0</v>
      </c>
      <c r="T13" s="202">
        <v>0</v>
      </c>
      <c r="U13" s="202">
        <v>0</v>
      </c>
      <c r="V13" s="202">
        <v>0</v>
      </c>
      <c r="W13" s="202">
        <v>0</v>
      </c>
      <c r="X13" s="202">
        <v>0</v>
      </c>
      <c r="Y13" s="202">
        <v>0</v>
      </c>
      <c r="Z13" s="202">
        <v>0</v>
      </c>
      <c r="AA13" s="202">
        <v>0</v>
      </c>
      <c r="AB13" s="202">
        <v>0</v>
      </c>
      <c r="AC13" s="319">
        <v>0</v>
      </c>
      <c r="AD13" s="319">
        <v>0</v>
      </c>
      <c r="AE13" s="319">
        <v>0</v>
      </c>
      <c r="AF13" s="319">
        <v>0</v>
      </c>
      <c r="AG13" s="319">
        <v>0</v>
      </c>
      <c r="AH13" s="319">
        <v>0</v>
      </c>
      <c r="AI13" s="319">
        <v>0</v>
      </c>
      <c r="AJ13" s="319">
        <v>0</v>
      </c>
      <c r="AK13" s="319">
        <v>0</v>
      </c>
      <c r="AL13" s="202">
        <v>0</v>
      </c>
      <c r="AM13" s="202">
        <v>0</v>
      </c>
      <c r="AN13" s="202">
        <v>0</v>
      </c>
      <c r="AO13" s="202">
        <v>0</v>
      </c>
      <c r="AP13" s="319">
        <v>0</v>
      </c>
      <c r="AQ13" s="319">
        <v>0</v>
      </c>
      <c r="AR13" s="319">
        <v>0</v>
      </c>
      <c r="AS13" s="202">
        <v>0</v>
      </c>
      <c r="AT13" s="202">
        <v>0</v>
      </c>
      <c r="AU13" s="202">
        <v>0</v>
      </c>
      <c r="AV13" s="202">
        <v>0</v>
      </c>
      <c r="AW13" s="202">
        <v>0</v>
      </c>
      <c r="AX13" s="202">
        <v>0</v>
      </c>
      <c r="AY13" s="202">
        <v>0</v>
      </c>
      <c r="AZ13" s="202">
        <v>0</v>
      </c>
      <c r="BA13" s="202">
        <v>0</v>
      </c>
      <c r="BB13" s="202">
        <v>0</v>
      </c>
      <c r="BC13" s="202">
        <v>0</v>
      </c>
      <c r="BD13" s="202">
        <v>0</v>
      </c>
      <c r="BE13" s="202">
        <v>0</v>
      </c>
      <c r="BF13" s="202">
        <v>0</v>
      </c>
      <c r="BG13" s="319">
        <v>0</v>
      </c>
      <c r="BH13" s="319">
        <v>0</v>
      </c>
      <c r="BI13" s="319">
        <v>0</v>
      </c>
      <c r="BJ13" s="321">
        <v>0</v>
      </c>
      <c r="BK13" s="321">
        <v>0</v>
      </c>
    </row>
    <row r="14" spans="1:63" ht="20.100000000000001" customHeight="1" x14ac:dyDescent="0.2">
      <c r="A14" s="375" t="s">
        <v>56</v>
      </c>
      <c r="B14" s="341" t="s">
        <v>57</v>
      </c>
      <c r="C14" s="340" t="s">
        <v>58</v>
      </c>
      <c r="D14" s="202">
        <v>0</v>
      </c>
      <c r="E14" s="202">
        <v>0</v>
      </c>
      <c r="F14" s="320">
        <v>0</v>
      </c>
      <c r="G14" s="202">
        <v>0</v>
      </c>
      <c r="H14" s="202">
        <v>0</v>
      </c>
      <c r="I14" s="202">
        <v>0</v>
      </c>
      <c r="J14" s="202">
        <v>0</v>
      </c>
      <c r="K14" s="202">
        <v>0</v>
      </c>
      <c r="L14" s="202">
        <v>0</v>
      </c>
      <c r="M14" s="202">
        <v>0</v>
      </c>
      <c r="N14" s="202">
        <v>0</v>
      </c>
      <c r="O14" s="202">
        <v>0</v>
      </c>
      <c r="P14" s="202">
        <v>0</v>
      </c>
      <c r="Q14" s="202">
        <v>0</v>
      </c>
      <c r="R14" s="202">
        <v>0</v>
      </c>
      <c r="S14" s="202">
        <v>0</v>
      </c>
      <c r="T14" s="202">
        <v>0</v>
      </c>
      <c r="U14" s="202">
        <v>0</v>
      </c>
      <c r="V14" s="202">
        <v>0</v>
      </c>
      <c r="W14" s="202">
        <v>0</v>
      </c>
      <c r="X14" s="202">
        <v>0</v>
      </c>
      <c r="Y14" s="202">
        <v>0</v>
      </c>
      <c r="Z14" s="202">
        <v>0</v>
      </c>
      <c r="AA14" s="202">
        <v>0</v>
      </c>
      <c r="AB14" s="202">
        <v>0</v>
      </c>
      <c r="AC14" s="319">
        <v>0</v>
      </c>
      <c r="AD14" s="319">
        <v>0</v>
      </c>
      <c r="AE14" s="319">
        <v>0</v>
      </c>
      <c r="AF14" s="319">
        <v>0</v>
      </c>
      <c r="AG14" s="319">
        <v>0</v>
      </c>
      <c r="AH14" s="319">
        <v>0</v>
      </c>
      <c r="AI14" s="319">
        <v>0</v>
      </c>
      <c r="AJ14" s="319">
        <v>0</v>
      </c>
      <c r="AK14" s="319">
        <v>0</v>
      </c>
      <c r="AL14" s="202">
        <v>0</v>
      </c>
      <c r="AM14" s="202">
        <v>0</v>
      </c>
      <c r="AN14" s="202">
        <v>0</v>
      </c>
      <c r="AO14" s="202">
        <v>0</v>
      </c>
      <c r="AP14" s="319">
        <v>0</v>
      </c>
      <c r="AQ14" s="319">
        <v>0</v>
      </c>
      <c r="AR14" s="319">
        <v>0</v>
      </c>
      <c r="AS14" s="202">
        <v>0</v>
      </c>
      <c r="AT14" s="202">
        <v>0</v>
      </c>
      <c r="AU14" s="202">
        <v>0</v>
      </c>
      <c r="AV14" s="202">
        <v>0</v>
      </c>
      <c r="AW14" s="202">
        <v>0</v>
      </c>
      <c r="AX14" s="202">
        <v>0</v>
      </c>
      <c r="AY14" s="202">
        <v>0</v>
      </c>
      <c r="AZ14" s="202">
        <v>0</v>
      </c>
      <c r="BA14" s="202">
        <v>0</v>
      </c>
      <c r="BB14" s="202">
        <v>0</v>
      </c>
      <c r="BC14" s="202">
        <v>0</v>
      </c>
      <c r="BD14" s="202">
        <v>0</v>
      </c>
      <c r="BE14" s="202">
        <v>0</v>
      </c>
      <c r="BF14" s="202">
        <v>0</v>
      </c>
      <c r="BG14" s="319">
        <v>0</v>
      </c>
      <c r="BH14" s="319">
        <v>0</v>
      </c>
      <c r="BI14" s="319">
        <v>0</v>
      </c>
      <c r="BJ14" s="321">
        <v>0</v>
      </c>
      <c r="BK14" s="321">
        <v>0</v>
      </c>
    </row>
    <row r="15" spans="1:63" ht="20.100000000000001" customHeight="1" x14ac:dyDescent="0.2">
      <c r="A15" s="375" t="s">
        <v>59</v>
      </c>
      <c r="B15" s="341" t="s">
        <v>60</v>
      </c>
      <c r="C15" s="340" t="s">
        <v>61</v>
      </c>
      <c r="D15" s="202">
        <v>0</v>
      </c>
      <c r="E15" s="202">
        <v>0</v>
      </c>
      <c r="F15" s="320">
        <v>0</v>
      </c>
      <c r="G15" s="202">
        <v>0</v>
      </c>
      <c r="H15" s="202">
        <v>0</v>
      </c>
      <c r="I15" s="202">
        <v>0</v>
      </c>
      <c r="J15" s="202">
        <v>0</v>
      </c>
      <c r="K15" s="202">
        <v>0</v>
      </c>
      <c r="L15" s="202">
        <v>0</v>
      </c>
      <c r="M15" s="202">
        <v>0</v>
      </c>
      <c r="N15" s="202">
        <v>0</v>
      </c>
      <c r="O15" s="202">
        <v>0</v>
      </c>
      <c r="P15" s="202">
        <v>0</v>
      </c>
      <c r="Q15" s="202">
        <v>0</v>
      </c>
      <c r="R15" s="202">
        <v>0</v>
      </c>
      <c r="S15" s="202">
        <v>0</v>
      </c>
      <c r="T15" s="202">
        <v>0</v>
      </c>
      <c r="U15" s="202">
        <v>0</v>
      </c>
      <c r="V15" s="202">
        <v>0</v>
      </c>
      <c r="W15" s="202">
        <v>0</v>
      </c>
      <c r="X15" s="202">
        <v>0</v>
      </c>
      <c r="Y15" s="202">
        <v>0</v>
      </c>
      <c r="Z15" s="202">
        <v>0</v>
      </c>
      <c r="AA15" s="202">
        <v>0</v>
      </c>
      <c r="AB15" s="202">
        <v>0</v>
      </c>
      <c r="AC15" s="319">
        <v>0</v>
      </c>
      <c r="AD15" s="319">
        <v>0</v>
      </c>
      <c r="AE15" s="319">
        <v>0</v>
      </c>
      <c r="AF15" s="319">
        <v>0</v>
      </c>
      <c r="AG15" s="319">
        <v>0</v>
      </c>
      <c r="AH15" s="319">
        <v>0</v>
      </c>
      <c r="AI15" s="319">
        <v>0</v>
      </c>
      <c r="AJ15" s="319">
        <v>0</v>
      </c>
      <c r="AK15" s="319">
        <v>0</v>
      </c>
      <c r="AL15" s="202">
        <v>0</v>
      </c>
      <c r="AM15" s="202">
        <v>0</v>
      </c>
      <c r="AN15" s="202">
        <v>0</v>
      </c>
      <c r="AO15" s="202">
        <v>0</v>
      </c>
      <c r="AP15" s="319">
        <v>0</v>
      </c>
      <c r="AQ15" s="319">
        <v>0</v>
      </c>
      <c r="AR15" s="319">
        <v>0</v>
      </c>
      <c r="AS15" s="202">
        <v>0</v>
      </c>
      <c r="AT15" s="202">
        <v>0</v>
      </c>
      <c r="AU15" s="202">
        <v>0</v>
      </c>
      <c r="AV15" s="202">
        <v>0</v>
      </c>
      <c r="AW15" s="202">
        <v>0</v>
      </c>
      <c r="AX15" s="202">
        <v>0</v>
      </c>
      <c r="AY15" s="202">
        <v>0</v>
      </c>
      <c r="AZ15" s="202">
        <v>0</v>
      </c>
      <c r="BA15" s="202">
        <v>0</v>
      </c>
      <c r="BB15" s="202">
        <v>0</v>
      </c>
      <c r="BC15" s="202">
        <v>0</v>
      </c>
      <c r="BD15" s="202">
        <v>0</v>
      </c>
      <c r="BE15" s="202">
        <v>0</v>
      </c>
      <c r="BF15" s="202">
        <v>0</v>
      </c>
      <c r="BG15" s="319">
        <v>0</v>
      </c>
      <c r="BH15" s="319">
        <v>0</v>
      </c>
      <c r="BI15" s="319">
        <v>0</v>
      </c>
      <c r="BJ15" s="321">
        <v>0</v>
      </c>
      <c r="BK15" s="321">
        <v>0</v>
      </c>
    </row>
    <row r="16" spans="1:63" ht="20.100000000000001" customHeight="1" x14ac:dyDescent="0.2">
      <c r="A16" s="375" t="s">
        <v>662</v>
      </c>
      <c r="B16" s="341" t="s">
        <v>62</v>
      </c>
      <c r="C16" s="340" t="s">
        <v>63</v>
      </c>
      <c r="D16" s="202">
        <v>5.54</v>
      </c>
      <c r="E16" s="202">
        <v>0</v>
      </c>
      <c r="F16" s="320">
        <v>0</v>
      </c>
      <c r="G16" s="202">
        <v>0</v>
      </c>
      <c r="H16" s="202">
        <v>0</v>
      </c>
      <c r="I16" s="202">
        <v>0</v>
      </c>
      <c r="J16" s="202">
        <v>0</v>
      </c>
      <c r="K16" s="202">
        <v>0</v>
      </c>
      <c r="L16" s="202">
        <v>0</v>
      </c>
      <c r="M16" s="202">
        <v>0</v>
      </c>
      <c r="N16" s="202">
        <v>0</v>
      </c>
      <c r="O16" s="202">
        <v>0</v>
      </c>
      <c r="P16" s="202">
        <v>0</v>
      </c>
      <c r="Q16" s="202">
        <v>0</v>
      </c>
      <c r="R16" s="202">
        <v>0</v>
      </c>
      <c r="S16" s="202">
        <v>0</v>
      </c>
      <c r="T16" s="202">
        <v>0</v>
      </c>
      <c r="U16" s="202">
        <v>0</v>
      </c>
      <c r="V16" s="202">
        <v>0</v>
      </c>
      <c r="W16" s="202">
        <v>0</v>
      </c>
      <c r="X16" s="202">
        <v>0</v>
      </c>
      <c r="Y16" s="202">
        <v>0</v>
      </c>
      <c r="Z16" s="202">
        <v>0</v>
      </c>
      <c r="AA16" s="202">
        <v>0</v>
      </c>
      <c r="AB16" s="202">
        <v>0</v>
      </c>
      <c r="AC16" s="319">
        <v>0</v>
      </c>
      <c r="AD16" s="319">
        <v>0</v>
      </c>
      <c r="AE16" s="319">
        <v>0</v>
      </c>
      <c r="AF16" s="319">
        <v>0</v>
      </c>
      <c r="AG16" s="319">
        <v>0</v>
      </c>
      <c r="AH16" s="319">
        <v>0</v>
      </c>
      <c r="AI16" s="319">
        <v>0</v>
      </c>
      <c r="AJ16" s="319">
        <v>0</v>
      </c>
      <c r="AK16" s="319">
        <v>0</v>
      </c>
      <c r="AL16" s="202">
        <v>0</v>
      </c>
      <c r="AM16" s="202">
        <v>0</v>
      </c>
      <c r="AN16" s="202">
        <v>0</v>
      </c>
      <c r="AO16" s="202">
        <v>0</v>
      </c>
      <c r="AP16" s="319">
        <v>0</v>
      </c>
      <c r="AQ16" s="319">
        <v>0</v>
      </c>
      <c r="AR16" s="319">
        <v>0</v>
      </c>
      <c r="AS16" s="202">
        <v>0</v>
      </c>
      <c r="AT16" s="202">
        <v>0</v>
      </c>
      <c r="AU16" s="202">
        <v>0</v>
      </c>
      <c r="AV16" s="202">
        <v>0</v>
      </c>
      <c r="AW16" s="202">
        <v>0</v>
      </c>
      <c r="AX16" s="202">
        <v>0</v>
      </c>
      <c r="AY16" s="202">
        <v>0</v>
      </c>
      <c r="AZ16" s="202">
        <v>0</v>
      </c>
      <c r="BA16" s="202">
        <v>0</v>
      </c>
      <c r="BB16" s="202">
        <v>0</v>
      </c>
      <c r="BC16" s="202">
        <v>0</v>
      </c>
      <c r="BD16" s="202">
        <v>0</v>
      </c>
      <c r="BE16" s="202">
        <v>0</v>
      </c>
      <c r="BF16" s="202">
        <v>0</v>
      </c>
      <c r="BG16" s="319">
        <v>0</v>
      </c>
      <c r="BH16" s="319">
        <v>0</v>
      </c>
      <c r="BI16" s="319">
        <v>0</v>
      </c>
      <c r="BJ16" s="321">
        <v>-0.64</v>
      </c>
      <c r="BK16" s="321">
        <v>4.9000000000000004</v>
      </c>
    </row>
    <row r="17" spans="1:63" ht="20.100000000000001" customHeight="1" x14ac:dyDescent="0.2">
      <c r="A17" s="375" t="s">
        <v>64</v>
      </c>
      <c r="B17" s="341" t="s">
        <v>65</v>
      </c>
      <c r="C17" s="340" t="s">
        <v>66</v>
      </c>
      <c r="D17" s="202">
        <v>0</v>
      </c>
      <c r="E17" s="202">
        <v>0</v>
      </c>
      <c r="F17" s="320">
        <v>0</v>
      </c>
      <c r="G17" s="202">
        <v>0</v>
      </c>
      <c r="H17" s="202">
        <v>0</v>
      </c>
      <c r="I17" s="202">
        <v>0</v>
      </c>
      <c r="J17" s="202">
        <v>0</v>
      </c>
      <c r="K17" s="202">
        <v>0</v>
      </c>
      <c r="L17" s="202">
        <v>0</v>
      </c>
      <c r="M17" s="202">
        <v>0</v>
      </c>
      <c r="N17" s="202">
        <v>0</v>
      </c>
      <c r="O17" s="202">
        <v>0</v>
      </c>
      <c r="P17" s="202">
        <v>0</v>
      </c>
      <c r="Q17" s="202">
        <v>0</v>
      </c>
      <c r="R17" s="202">
        <v>0</v>
      </c>
      <c r="S17" s="202">
        <v>0</v>
      </c>
      <c r="T17" s="202">
        <v>0</v>
      </c>
      <c r="U17" s="202">
        <v>0</v>
      </c>
      <c r="V17" s="202">
        <v>0</v>
      </c>
      <c r="W17" s="202">
        <v>0</v>
      </c>
      <c r="X17" s="202">
        <v>0</v>
      </c>
      <c r="Y17" s="202">
        <v>0</v>
      </c>
      <c r="Z17" s="202">
        <v>0</v>
      </c>
      <c r="AA17" s="202">
        <v>0</v>
      </c>
      <c r="AB17" s="202">
        <v>0</v>
      </c>
      <c r="AC17" s="319">
        <v>0</v>
      </c>
      <c r="AD17" s="319">
        <v>0</v>
      </c>
      <c r="AE17" s="319">
        <v>0</v>
      </c>
      <c r="AF17" s="319">
        <v>0</v>
      </c>
      <c r="AG17" s="319">
        <v>0</v>
      </c>
      <c r="AH17" s="319">
        <v>0</v>
      </c>
      <c r="AI17" s="319">
        <v>0</v>
      </c>
      <c r="AJ17" s="319">
        <v>0</v>
      </c>
      <c r="AK17" s="319">
        <v>0</v>
      </c>
      <c r="AL17" s="202">
        <v>0</v>
      </c>
      <c r="AM17" s="202">
        <v>0</v>
      </c>
      <c r="AN17" s="202">
        <v>0</v>
      </c>
      <c r="AO17" s="202">
        <v>0</v>
      </c>
      <c r="AP17" s="319">
        <v>0</v>
      </c>
      <c r="AQ17" s="319">
        <v>0</v>
      </c>
      <c r="AR17" s="319">
        <v>0</v>
      </c>
      <c r="AS17" s="202">
        <v>0</v>
      </c>
      <c r="AT17" s="202">
        <v>0</v>
      </c>
      <c r="AU17" s="202">
        <v>0</v>
      </c>
      <c r="AV17" s="202">
        <v>0</v>
      </c>
      <c r="AW17" s="202">
        <v>0</v>
      </c>
      <c r="AX17" s="202">
        <v>0</v>
      </c>
      <c r="AY17" s="202">
        <v>0</v>
      </c>
      <c r="AZ17" s="202">
        <v>0</v>
      </c>
      <c r="BA17" s="202">
        <v>0</v>
      </c>
      <c r="BB17" s="202">
        <v>0</v>
      </c>
      <c r="BC17" s="202">
        <v>0</v>
      </c>
      <c r="BD17" s="202">
        <v>0</v>
      </c>
      <c r="BE17" s="202">
        <v>0</v>
      </c>
      <c r="BF17" s="202">
        <v>0</v>
      </c>
      <c r="BG17" s="319">
        <v>0</v>
      </c>
      <c r="BH17" s="319">
        <v>0</v>
      </c>
      <c r="BI17" s="319">
        <v>0</v>
      </c>
      <c r="BJ17" s="321">
        <v>0</v>
      </c>
      <c r="BK17" s="321">
        <v>0</v>
      </c>
    </row>
    <row r="18" spans="1:63" ht="20.100000000000001" customHeight="1" x14ac:dyDescent="0.2">
      <c r="A18" s="375" t="s">
        <v>1277</v>
      </c>
      <c r="B18" s="341" t="s">
        <v>67</v>
      </c>
      <c r="C18" s="340" t="s">
        <v>68</v>
      </c>
      <c r="D18" s="202">
        <v>0</v>
      </c>
      <c r="E18" s="202">
        <v>0</v>
      </c>
      <c r="F18" s="320">
        <v>0</v>
      </c>
      <c r="G18" s="202">
        <v>0</v>
      </c>
      <c r="H18" s="202">
        <v>0</v>
      </c>
      <c r="I18" s="202">
        <v>0</v>
      </c>
      <c r="J18" s="202">
        <v>0</v>
      </c>
      <c r="K18" s="202">
        <v>0</v>
      </c>
      <c r="L18" s="202">
        <v>0</v>
      </c>
      <c r="M18" s="202">
        <v>0</v>
      </c>
      <c r="N18" s="202">
        <v>0</v>
      </c>
      <c r="O18" s="202">
        <v>0</v>
      </c>
      <c r="P18" s="202">
        <v>0</v>
      </c>
      <c r="Q18" s="202">
        <v>0</v>
      </c>
      <c r="R18" s="202">
        <v>0</v>
      </c>
      <c r="S18" s="202">
        <v>0</v>
      </c>
      <c r="T18" s="202">
        <v>0</v>
      </c>
      <c r="U18" s="202">
        <v>0</v>
      </c>
      <c r="V18" s="202">
        <v>0</v>
      </c>
      <c r="W18" s="202">
        <v>0</v>
      </c>
      <c r="X18" s="202">
        <v>0</v>
      </c>
      <c r="Y18" s="202">
        <v>0</v>
      </c>
      <c r="Z18" s="202">
        <v>0</v>
      </c>
      <c r="AA18" s="202">
        <v>0</v>
      </c>
      <c r="AB18" s="202">
        <v>0</v>
      </c>
      <c r="AC18" s="319">
        <v>0</v>
      </c>
      <c r="AD18" s="319">
        <v>0</v>
      </c>
      <c r="AE18" s="319">
        <v>0</v>
      </c>
      <c r="AF18" s="319">
        <v>0</v>
      </c>
      <c r="AG18" s="319">
        <v>0</v>
      </c>
      <c r="AH18" s="319">
        <v>0</v>
      </c>
      <c r="AI18" s="319">
        <v>0</v>
      </c>
      <c r="AJ18" s="319">
        <v>0</v>
      </c>
      <c r="AK18" s="319">
        <v>0</v>
      </c>
      <c r="AL18" s="202">
        <v>0</v>
      </c>
      <c r="AM18" s="202">
        <v>0</v>
      </c>
      <c r="AN18" s="202">
        <v>0</v>
      </c>
      <c r="AO18" s="202">
        <v>0</v>
      </c>
      <c r="AP18" s="319">
        <v>0</v>
      </c>
      <c r="AQ18" s="319">
        <v>0</v>
      </c>
      <c r="AR18" s="319">
        <v>0</v>
      </c>
      <c r="AS18" s="202">
        <v>0</v>
      </c>
      <c r="AT18" s="202">
        <v>0</v>
      </c>
      <c r="AU18" s="202">
        <v>0</v>
      </c>
      <c r="AV18" s="202">
        <v>0</v>
      </c>
      <c r="AW18" s="202">
        <v>0</v>
      </c>
      <c r="AX18" s="202">
        <v>0</v>
      </c>
      <c r="AY18" s="202">
        <v>0</v>
      </c>
      <c r="AZ18" s="202">
        <v>0</v>
      </c>
      <c r="BA18" s="202">
        <v>0</v>
      </c>
      <c r="BB18" s="202">
        <v>0</v>
      </c>
      <c r="BC18" s="202">
        <v>0</v>
      </c>
      <c r="BD18" s="202">
        <v>0</v>
      </c>
      <c r="BE18" s="202">
        <v>0</v>
      </c>
      <c r="BF18" s="202">
        <v>0</v>
      </c>
      <c r="BG18" s="319">
        <v>0</v>
      </c>
      <c r="BH18" s="319">
        <v>0</v>
      </c>
      <c r="BI18" s="319">
        <v>0</v>
      </c>
      <c r="BJ18" s="321">
        <v>0</v>
      </c>
      <c r="BK18" s="321">
        <v>0</v>
      </c>
    </row>
    <row r="19" spans="1:63" ht="20.100000000000001" customHeight="1" x14ac:dyDescent="0.2">
      <c r="A19" s="376">
        <v>2</v>
      </c>
      <c r="B19" s="317" t="s">
        <v>69</v>
      </c>
      <c r="C19" s="316" t="s">
        <v>70</v>
      </c>
      <c r="D19" s="320">
        <v>471.36</v>
      </c>
      <c r="E19" s="320">
        <v>13.72</v>
      </c>
      <c r="F19" s="320">
        <v>7.67</v>
      </c>
      <c r="G19" s="320">
        <v>0</v>
      </c>
      <c r="H19" s="320">
        <v>0</v>
      </c>
      <c r="I19" s="320">
        <v>0</v>
      </c>
      <c r="J19" s="320">
        <v>2.62</v>
      </c>
      <c r="K19" s="320">
        <v>4.41</v>
      </c>
      <c r="L19" s="320">
        <v>0</v>
      </c>
      <c r="M19" s="320">
        <v>0</v>
      </c>
      <c r="N19" s="320">
        <v>0</v>
      </c>
      <c r="O19" s="320">
        <v>0.64</v>
      </c>
      <c r="P19" s="320">
        <v>0</v>
      </c>
      <c r="Q19" s="320">
        <v>0</v>
      </c>
      <c r="R19" s="320">
        <v>6.05</v>
      </c>
      <c r="S19" s="320">
        <v>0</v>
      </c>
      <c r="T19" s="320">
        <v>0</v>
      </c>
      <c r="U19" s="320">
        <v>0</v>
      </c>
      <c r="V19" s="320">
        <v>0</v>
      </c>
      <c r="W19" s="320">
        <v>0</v>
      </c>
      <c r="X19" s="320">
        <v>0.33999999999999997</v>
      </c>
      <c r="Y19" s="320">
        <v>2.1799999999999997</v>
      </c>
      <c r="Z19" s="320">
        <v>0</v>
      </c>
      <c r="AA19" s="320">
        <v>0</v>
      </c>
      <c r="AB19" s="320">
        <v>0.4</v>
      </c>
      <c r="AC19" s="320">
        <v>0.22</v>
      </c>
      <c r="AD19" s="320">
        <v>0</v>
      </c>
      <c r="AE19" s="320">
        <v>0</v>
      </c>
      <c r="AF19" s="320">
        <v>0.06</v>
      </c>
      <c r="AG19" s="320">
        <v>0</v>
      </c>
      <c r="AH19" s="320">
        <v>0</v>
      </c>
      <c r="AI19" s="320">
        <v>0</v>
      </c>
      <c r="AJ19" s="320">
        <v>0</v>
      </c>
      <c r="AK19" s="320">
        <v>0</v>
      </c>
      <c r="AL19" s="320">
        <v>0</v>
      </c>
      <c r="AM19" s="320">
        <v>0</v>
      </c>
      <c r="AN19" s="320">
        <v>0</v>
      </c>
      <c r="AO19" s="320">
        <v>0</v>
      </c>
      <c r="AP19" s="320">
        <v>0</v>
      </c>
      <c r="AQ19" s="320">
        <v>0</v>
      </c>
      <c r="AR19" s="320">
        <v>0.12</v>
      </c>
      <c r="AS19" s="320">
        <v>0</v>
      </c>
      <c r="AT19" s="320">
        <v>0</v>
      </c>
      <c r="AU19" s="320">
        <v>0</v>
      </c>
      <c r="AV19" s="320">
        <v>0</v>
      </c>
      <c r="AW19" s="320">
        <v>0</v>
      </c>
      <c r="AX19" s="320">
        <v>3.13</v>
      </c>
      <c r="AY19" s="320">
        <v>0</v>
      </c>
      <c r="AZ19" s="320">
        <v>0</v>
      </c>
      <c r="BA19" s="320">
        <v>0</v>
      </c>
      <c r="BB19" s="320">
        <v>0</v>
      </c>
      <c r="BC19" s="320">
        <v>0</v>
      </c>
      <c r="BD19" s="320">
        <v>0</v>
      </c>
      <c r="BE19" s="320">
        <v>0</v>
      </c>
      <c r="BF19" s="320">
        <v>0</v>
      </c>
      <c r="BG19" s="320">
        <v>0</v>
      </c>
      <c r="BH19" s="320">
        <v>0</v>
      </c>
      <c r="BI19" s="320">
        <v>0</v>
      </c>
      <c r="BJ19" s="320">
        <v>7.6700000000000008</v>
      </c>
      <c r="BK19" s="320">
        <v>479.03</v>
      </c>
    </row>
    <row r="20" spans="1:63" ht="20.100000000000001" customHeight="1" x14ac:dyDescent="0.2">
      <c r="A20" s="375" t="s">
        <v>71</v>
      </c>
      <c r="B20" s="341" t="s">
        <v>72</v>
      </c>
      <c r="C20" s="340" t="s">
        <v>73</v>
      </c>
      <c r="D20" s="202">
        <v>0</v>
      </c>
      <c r="E20" s="202">
        <v>0</v>
      </c>
      <c r="F20" s="320">
        <v>0</v>
      </c>
      <c r="G20" s="202">
        <v>0</v>
      </c>
      <c r="H20" s="202">
        <v>0</v>
      </c>
      <c r="I20" s="202">
        <v>0</v>
      </c>
      <c r="J20" s="202">
        <v>0</v>
      </c>
      <c r="K20" s="202">
        <v>0</v>
      </c>
      <c r="L20" s="202">
        <v>0</v>
      </c>
      <c r="M20" s="202">
        <v>0</v>
      </c>
      <c r="N20" s="202">
        <v>0</v>
      </c>
      <c r="O20" s="202">
        <v>0</v>
      </c>
      <c r="P20" s="202">
        <v>0</v>
      </c>
      <c r="Q20" s="202">
        <v>0</v>
      </c>
      <c r="R20" s="202">
        <v>0</v>
      </c>
      <c r="S20" s="202">
        <v>0</v>
      </c>
      <c r="T20" s="202">
        <v>0</v>
      </c>
      <c r="U20" s="202">
        <v>0</v>
      </c>
      <c r="V20" s="202">
        <v>0</v>
      </c>
      <c r="W20" s="202">
        <v>0</v>
      </c>
      <c r="X20" s="202">
        <v>0</v>
      </c>
      <c r="Y20" s="202">
        <v>0</v>
      </c>
      <c r="Z20" s="202">
        <v>0</v>
      </c>
      <c r="AA20" s="202">
        <v>0</v>
      </c>
      <c r="AB20" s="202">
        <v>0</v>
      </c>
      <c r="AC20" s="319">
        <v>0</v>
      </c>
      <c r="AD20" s="319">
        <v>0</v>
      </c>
      <c r="AE20" s="319">
        <v>0</v>
      </c>
      <c r="AF20" s="319">
        <v>0</v>
      </c>
      <c r="AG20" s="319">
        <v>0</v>
      </c>
      <c r="AH20" s="319">
        <v>0</v>
      </c>
      <c r="AI20" s="319">
        <v>0</v>
      </c>
      <c r="AJ20" s="319">
        <v>0</v>
      </c>
      <c r="AK20" s="319">
        <v>0</v>
      </c>
      <c r="AL20" s="202">
        <v>0</v>
      </c>
      <c r="AM20" s="202">
        <v>0</v>
      </c>
      <c r="AN20" s="202">
        <v>0</v>
      </c>
      <c r="AO20" s="202">
        <v>0</v>
      </c>
      <c r="AP20" s="319">
        <v>0</v>
      </c>
      <c r="AQ20" s="319">
        <v>0</v>
      </c>
      <c r="AR20" s="319">
        <v>0</v>
      </c>
      <c r="AS20" s="202">
        <v>0</v>
      </c>
      <c r="AT20" s="202">
        <v>0</v>
      </c>
      <c r="AU20" s="202">
        <v>0</v>
      </c>
      <c r="AV20" s="202">
        <v>0</v>
      </c>
      <c r="AW20" s="202">
        <v>0</v>
      </c>
      <c r="AX20" s="202">
        <v>0</v>
      </c>
      <c r="AY20" s="202">
        <v>0</v>
      </c>
      <c r="AZ20" s="202">
        <v>0</v>
      </c>
      <c r="BA20" s="202">
        <v>0</v>
      </c>
      <c r="BB20" s="202">
        <v>0</v>
      </c>
      <c r="BC20" s="202">
        <v>0</v>
      </c>
      <c r="BD20" s="202">
        <v>0</v>
      </c>
      <c r="BE20" s="202">
        <v>0</v>
      </c>
      <c r="BF20" s="202">
        <v>0</v>
      </c>
      <c r="BG20" s="319">
        <v>0</v>
      </c>
      <c r="BH20" s="319">
        <v>0</v>
      </c>
      <c r="BI20" s="319">
        <v>0</v>
      </c>
      <c r="BJ20" s="321">
        <v>0</v>
      </c>
      <c r="BK20" s="321">
        <v>0</v>
      </c>
    </row>
    <row r="21" spans="1:63" ht="20.100000000000001" customHeight="1" x14ac:dyDescent="0.2">
      <c r="A21" s="375" t="s">
        <v>74</v>
      </c>
      <c r="B21" s="341" t="s">
        <v>75</v>
      </c>
      <c r="C21" s="340" t="s">
        <v>76</v>
      </c>
      <c r="D21" s="202">
        <v>1.91</v>
      </c>
      <c r="E21" s="202">
        <v>0</v>
      </c>
      <c r="F21" s="320">
        <v>0</v>
      </c>
      <c r="G21" s="202">
        <v>0</v>
      </c>
      <c r="H21" s="202">
        <v>0</v>
      </c>
      <c r="I21" s="202">
        <v>0</v>
      </c>
      <c r="J21" s="202">
        <v>0</v>
      </c>
      <c r="K21" s="202">
        <v>0</v>
      </c>
      <c r="L21" s="202">
        <v>0</v>
      </c>
      <c r="M21" s="202">
        <v>0</v>
      </c>
      <c r="N21" s="202">
        <v>0</v>
      </c>
      <c r="O21" s="202">
        <v>0</v>
      </c>
      <c r="P21" s="202">
        <v>0</v>
      </c>
      <c r="Q21" s="202">
        <v>0</v>
      </c>
      <c r="R21" s="202">
        <v>0</v>
      </c>
      <c r="S21" s="202">
        <v>0</v>
      </c>
      <c r="T21" s="202">
        <v>0</v>
      </c>
      <c r="U21" s="202">
        <v>0</v>
      </c>
      <c r="V21" s="202">
        <v>0</v>
      </c>
      <c r="W21" s="202">
        <v>0</v>
      </c>
      <c r="X21" s="202">
        <v>0</v>
      </c>
      <c r="Y21" s="202">
        <v>0</v>
      </c>
      <c r="Z21" s="202">
        <v>0</v>
      </c>
      <c r="AA21" s="202">
        <v>0</v>
      </c>
      <c r="AB21" s="202">
        <v>0</v>
      </c>
      <c r="AC21" s="319">
        <v>0</v>
      </c>
      <c r="AD21" s="319">
        <v>0</v>
      </c>
      <c r="AE21" s="319">
        <v>0</v>
      </c>
      <c r="AF21" s="319">
        <v>0</v>
      </c>
      <c r="AG21" s="319">
        <v>0</v>
      </c>
      <c r="AH21" s="319">
        <v>0</v>
      </c>
      <c r="AI21" s="319">
        <v>0</v>
      </c>
      <c r="AJ21" s="319">
        <v>0</v>
      </c>
      <c r="AK21" s="319">
        <v>0</v>
      </c>
      <c r="AL21" s="202">
        <v>0</v>
      </c>
      <c r="AM21" s="202">
        <v>0</v>
      </c>
      <c r="AN21" s="202">
        <v>0</v>
      </c>
      <c r="AO21" s="202">
        <v>0</v>
      </c>
      <c r="AP21" s="319">
        <v>0</v>
      </c>
      <c r="AQ21" s="319">
        <v>0</v>
      </c>
      <c r="AR21" s="319">
        <v>0</v>
      </c>
      <c r="AS21" s="202">
        <v>0</v>
      </c>
      <c r="AT21" s="202">
        <v>0</v>
      </c>
      <c r="AU21" s="202">
        <v>0</v>
      </c>
      <c r="AV21" s="202">
        <v>0</v>
      </c>
      <c r="AW21" s="202">
        <v>0</v>
      </c>
      <c r="AX21" s="202">
        <v>0</v>
      </c>
      <c r="AY21" s="202">
        <v>0</v>
      </c>
      <c r="AZ21" s="202">
        <v>0</v>
      </c>
      <c r="BA21" s="202">
        <v>0</v>
      </c>
      <c r="BB21" s="202">
        <v>0</v>
      </c>
      <c r="BC21" s="202">
        <v>0</v>
      </c>
      <c r="BD21" s="202">
        <v>0</v>
      </c>
      <c r="BE21" s="202">
        <v>0</v>
      </c>
      <c r="BF21" s="202">
        <v>0</v>
      </c>
      <c r="BG21" s="319">
        <v>0</v>
      </c>
      <c r="BH21" s="319">
        <v>0</v>
      </c>
      <c r="BI21" s="319">
        <v>0</v>
      </c>
      <c r="BJ21" s="321">
        <v>0</v>
      </c>
      <c r="BK21" s="321">
        <v>1.91</v>
      </c>
    </row>
    <row r="22" spans="1:63" ht="20.100000000000001" customHeight="1" x14ac:dyDescent="0.2">
      <c r="A22" s="375" t="s">
        <v>77</v>
      </c>
      <c r="B22" s="341" t="s">
        <v>78</v>
      </c>
      <c r="C22" s="340" t="s">
        <v>79</v>
      </c>
      <c r="D22" s="202">
        <v>0</v>
      </c>
      <c r="E22" s="202">
        <v>0</v>
      </c>
      <c r="F22" s="320">
        <v>0</v>
      </c>
      <c r="G22" s="202">
        <v>0</v>
      </c>
      <c r="H22" s="202">
        <v>0</v>
      </c>
      <c r="I22" s="202">
        <v>0</v>
      </c>
      <c r="J22" s="202">
        <v>0</v>
      </c>
      <c r="K22" s="202">
        <v>0</v>
      </c>
      <c r="L22" s="202">
        <v>0</v>
      </c>
      <c r="M22" s="202">
        <v>0</v>
      </c>
      <c r="N22" s="202">
        <v>0</v>
      </c>
      <c r="O22" s="202">
        <v>0</v>
      </c>
      <c r="P22" s="202">
        <v>0</v>
      </c>
      <c r="Q22" s="202">
        <v>0</v>
      </c>
      <c r="R22" s="202">
        <v>0</v>
      </c>
      <c r="S22" s="202">
        <v>0</v>
      </c>
      <c r="T22" s="202">
        <v>0</v>
      </c>
      <c r="U22" s="202">
        <v>0</v>
      </c>
      <c r="V22" s="202">
        <v>0</v>
      </c>
      <c r="W22" s="202">
        <v>0</v>
      </c>
      <c r="X22" s="202">
        <v>0</v>
      </c>
      <c r="Y22" s="202">
        <v>0</v>
      </c>
      <c r="Z22" s="202">
        <v>0</v>
      </c>
      <c r="AA22" s="202">
        <v>0</v>
      </c>
      <c r="AB22" s="202">
        <v>0</v>
      </c>
      <c r="AC22" s="319">
        <v>0</v>
      </c>
      <c r="AD22" s="319">
        <v>0</v>
      </c>
      <c r="AE22" s="319">
        <v>0</v>
      </c>
      <c r="AF22" s="319">
        <v>0</v>
      </c>
      <c r="AG22" s="319">
        <v>0</v>
      </c>
      <c r="AH22" s="319">
        <v>0</v>
      </c>
      <c r="AI22" s="319">
        <v>0</v>
      </c>
      <c r="AJ22" s="319">
        <v>0</v>
      </c>
      <c r="AK22" s="319">
        <v>0</v>
      </c>
      <c r="AL22" s="202">
        <v>0</v>
      </c>
      <c r="AM22" s="202">
        <v>0</v>
      </c>
      <c r="AN22" s="202">
        <v>0</v>
      </c>
      <c r="AO22" s="202">
        <v>0</v>
      </c>
      <c r="AP22" s="319">
        <v>0</v>
      </c>
      <c r="AQ22" s="319">
        <v>0</v>
      </c>
      <c r="AR22" s="319">
        <v>0</v>
      </c>
      <c r="AS22" s="202">
        <v>0</v>
      </c>
      <c r="AT22" s="202">
        <v>0</v>
      </c>
      <c r="AU22" s="202">
        <v>0</v>
      </c>
      <c r="AV22" s="202">
        <v>0</v>
      </c>
      <c r="AW22" s="202">
        <v>0</v>
      </c>
      <c r="AX22" s="202">
        <v>0</v>
      </c>
      <c r="AY22" s="202">
        <v>0</v>
      </c>
      <c r="AZ22" s="202">
        <v>0</v>
      </c>
      <c r="BA22" s="202">
        <v>0</v>
      </c>
      <c r="BB22" s="202">
        <v>0</v>
      </c>
      <c r="BC22" s="202">
        <v>0</v>
      </c>
      <c r="BD22" s="202">
        <v>0</v>
      </c>
      <c r="BE22" s="202">
        <v>0</v>
      </c>
      <c r="BF22" s="202">
        <v>0</v>
      </c>
      <c r="BG22" s="319">
        <v>0</v>
      </c>
      <c r="BH22" s="319">
        <v>0</v>
      </c>
      <c r="BI22" s="319">
        <v>0</v>
      </c>
      <c r="BJ22" s="321">
        <v>0</v>
      </c>
      <c r="BK22" s="321">
        <v>0</v>
      </c>
    </row>
    <row r="23" spans="1:63" ht="20.100000000000001" customHeight="1" x14ac:dyDescent="0.2">
      <c r="A23" s="375" t="s">
        <v>80</v>
      </c>
      <c r="B23" s="341" t="s">
        <v>520</v>
      </c>
      <c r="C23" s="340" t="s">
        <v>521</v>
      </c>
      <c r="D23" s="202">
        <v>0</v>
      </c>
      <c r="E23" s="202">
        <v>0</v>
      </c>
      <c r="F23" s="320">
        <v>0</v>
      </c>
      <c r="G23" s="202">
        <v>0</v>
      </c>
      <c r="H23" s="202">
        <v>0</v>
      </c>
      <c r="I23" s="202">
        <v>0</v>
      </c>
      <c r="J23" s="202">
        <v>0</v>
      </c>
      <c r="K23" s="202">
        <v>0</v>
      </c>
      <c r="L23" s="202">
        <v>0</v>
      </c>
      <c r="M23" s="202">
        <v>0</v>
      </c>
      <c r="N23" s="202">
        <v>0</v>
      </c>
      <c r="O23" s="202">
        <v>0</v>
      </c>
      <c r="P23" s="202">
        <v>0</v>
      </c>
      <c r="Q23" s="202">
        <v>0</v>
      </c>
      <c r="R23" s="202">
        <v>0</v>
      </c>
      <c r="S23" s="202">
        <v>0</v>
      </c>
      <c r="T23" s="202">
        <v>0</v>
      </c>
      <c r="U23" s="202">
        <v>0</v>
      </c>
      <c r="V23" s="202">
        <v>0</v>
      </c>
      <c r="W23" s="202">
        <v>0</v>
      </c>
      <c r="X23" s="202">
        <v>0</v>
      </c>
      <c r="Y23" s="202">
        <v>0</v>
      </c>
      <c r="Z23" s="202">
        <v>0</v>
      </c>
      <c r="AA23" s="202">
        <v>0</v>
      </c>
      <c r="AB23" s="202">
        <v>0</v>
      </c>
      <c r="AC23" s="319">
        <v>0</v>
      </c>
      <c r="AD23" s="319">
        <v>0</v>
      </c>
      <c r="AE23" s="319">
        <v>0</v>
      </c>
      <c r="AF23" s="319">
        <v>0</v>
      </c>
      <c r="AG23" s="319">
        <v>0</v>
      </c>
      <c r="AH23" s="319">
        <v>0</v>
      </c>
      <c r="AI23" s="319">
        <v>0</v>
      </c>
      <c r="AJ23" s="319">
        <v>0</v>
      </c>
      <c r="AK23" s="319">
        <v>0</v>
      </c>
      <c r="AL23" s="202">
        <v>0</v>
      </c>
      <c r="AM23" s="202">
        <v>0</v>
      </c>
      <c r="AN23" s="202">
        <v>0</v>
      </c>
      <c r="AO23" s="202">
        <v>0</v>
      </c>
      <c r="AP23" s="319">
        <v>0</v>
      </c>
      <c r="AQ23" s="319">
        <v>0</v>
      </c>
      <c r="AR23" s="319">
        <v>0</v>
      </c>
      <c r="AS23" s="202">
        <v>0</v>
      </c>
      <c r="AT23" s="202">
        <v>0</v>
      </c>
      <c r="AU23" s="202">
        <v>0</v>
      </c>
      <c r="AV23" s="202">
        <v>0</v>
      </c>
      <c r="AW23" s="202">
        <v>0</v>
      </c>
      <c r="AX23" s="202">
        <v>0</v>
      </c>
      <c r="AY23" s="202">
        <v>0</v>
      </c>
      <c r="AZ23" s="202">
        <v>0</v>
      </c>
      <c r="BA23" s="202">
        <v>0</v>
      </c>
      <c r="BB23" s="202">
        <v>0</v>
      </c>
      <c r="BC23" s="202">
        <v>0</v>
      </c>
      <c r="BD23" s="202">
        <v>0</v>
      </c>
      <c r="BE23" s="202">
        <v>0</v>
      </c>
      <c r="BF23" s="202">
        <v>0</v>
      </c>
      <c r="BG23" s="319">
        <v>0</v>
      </c>
      <c r="BH23" s="319">
        <v>0</v>
      </c>
      <c r="BI23" s="319">
        <v>0</v>
      </c>
      <c r="BJ23" s="321">
        <v>0</v>
      </c>
      <c r="BK23" s="321">
        <v>0</v>
      </c>
    </row>
    <row r="24" spans="1:63" ht="20.100000000000001" customHeight="1" x14ac:dyDescent="0.2">
      <c r="A24" s="375" t="s">
        <v>83</v>
      </c>
      <c r="B24" s="341" t="s">
        <v>81</v>
      </c>
      <c r="C24" s="340" t="s">
        <v>82</v>
      </c>
      <c r="D24" s="202">
        <v>0</v>
      </c>
      <c r="E24" s="202">
        <v>0</v>
      </c>
      <c r="F24" s="320">
        <v>0</v>
      </c>
      <c r="G24" s="202">
        <v>0</v>
      </c>
      <c r="H24" s="202">
        <v>0</v>
      </c>
      <c r="I24" s="202">
        <v>0</v>
      </c>
      <c r="J24" s="202">
        <v>0</v>
      </c>
      <c r="K24" s="202">
        <v>0</v>
      </c>
      <c r="L24" s="202">
        <v>0</v>
      </c>
      <c r="M24" s="202">
        <v>0</v>
      </c>
      <c r="N24" s="202">
        <v>0</v>
      </c>
      <c r="O24" s="202">
        <v>0</v>
      </c>
      <c r="P24" s="202">
        <v>0</v>
      </c>
      <c r="Q24" s="202">
        <v>0</v>
      </c>
      <c r="R24" s="202">
        <v>0</v>
      </c>
      <c r="S24" s="202">
        <v>0</v>
      </c>
      <c r="T24" s="202">
        <v>0</v>
      </c>
      <c r="U24" s="202">
        <v>0</v>
      </c>
      <c r="V24" s="202">
        <v>0</v>
      </c>
      <c r="W24" s="202">
        <v>0</v>
      </c>
      <c r="X24" s="202">
        <v>0</v>
      </c>
      <c r="Y24" s="202">
        <v>0</v>
      </c>
      <c r="Z24" s="202">
        <v>0</v>
      </c>
      <c r="AA24" s="202">
        <v>0</v>
      </c>
      <c r="AB24" s="202">
        <v>0</v>
      </c>
      <c r="AC24" s="319">
        <v>0</v>
      </c>
      <c r="AD24" s="319">
        <v>0</v>
      </c>
      <c r="AE24" s="319">
        <v>0</v>
      </c>
      <c r="AF24" s="319">
        <v>0</v>
      </c>
      <c r="AG24" s="319">
        <v>0</v>
      </c>
      <c r="AH24" s="319">
        <v>0</v>
      </c>
      <c r="AI24" s="319">
        <v>0</v>
      </c>
      <c r="AJ24" s="319">
        <v>0</v>
      </c>
      <c r="AK24" s="319">
        <v>0</v>
      </c>
      <c r="AL24" s="202">
        <v>0</v>
      </c>
      <c r="AM24" s="202">
        <v>0</v>
      </c>
      <c r="AN24" s="202">
        <v>0</v>
      </c>
      <c r="AO24" s="202">
        <v>0</v>
      </c>
      <c r="AP24" s="319">
        <v>0</v>
      </c>
      <c r="AQ24" s="319">
        <v>0</v>
      </c>
      <c r="AR24" s="319">
        <v>0</v>
      </c>
      <c r="AS24" s="202">
        <v>0</v>
      </c>
      <c r="AT24" s="202">
        <v>0</v>
      </c>
      <c r="AU24" s="202">
        <v>0</v>
      </c>
      <c r="AV24" s="202">
        <v>0</v>
      </c>
      <c r="AW24" s="202">
        <v>0</v>
      </c>
      <c r="AX24" s="202">
        <v>0</v>
      </c>
      <c r="AY24" s="202">
        <v>0</v>
      </c>
      <c r="AZ24" s="202">
        <v>0</v>
      </c>
      <c r="BA24" s="202">
        <v>0</v>
      </c>
      <c r="BB24" s="202">
        <v>0</v>
      </c>
      <c r="BC24" s="202">
        <v>0</v>
      </c>
      <c r="BD24" s="202">
        <v>0</v>
      </c>
      <c r="BE24" s="202">
        <v>0</v>
      </c>
      <c r="BF24" s="202">
        <v>0</v>
      </c>
      <c r="BG24" s="319">
        <v>0</v>
      </c>
      <c r="BH24" s="319">
        <v>0</v>
      </c>
      <c r="BI24" s="319">
        <v>0</v>
      </c>
      <c r="BJ24" s="321">
        <v>0</v>
      </c>
      <c r="BK24" s="321">
        <v>0</v>
      </c>
    </row>
    <row r="25" spans="1:63" ht="20.100000000000001" customHeight="1" x14ac:dyDescent="0.2">
      <c r="A25" s="375" t="s">
        <v>86</v>
      </c>
      <c r="B25" s="341" t="s">
        <v>84</v>
      </c>
      <c r="C25" s="340" t="s">
        <v>85</v>
      </c>
      <c r="D25" s="202">
        <v>3.66</v>
      </c>
      <c r="E25" s="202">
        <v>0.92</v>
      </c>
      <c r="F25" s="320">
        <v>0</v>
      </c>
      <c r="G25" s="202">
        <v>0</v>
      </c>
      <c r="H25" s="202">
        <v>0</v>
      </c>
      <c r="I25" s="202">
        <v>0</v>
      </c>
      <c r="J25" s="202">
        <v>0</v>
      </c>
      <c r="K25" s="202">
        <v>0</v>
      </c>
      <c r="L25" s="202">
        <v>0</v>
      </c>
      <c r="M25" s="202">
        <v>0</v>
      </c>
      <c r="N25" s="202">
        <v>0</v>
      </c>
      <c r="O25" s="202">
        <v>0</v>
      </c>
      <c r="P25" s="202">
        <v>0</v>
      </c>
      <c r="Q25" s="202">
        <v>0</v>
      </c>
      <c r="R25" s="202">
        <v>0.92</v>
      </c>
      <c r="S25" s="202">
        <v>0</v>
      </c>
      <c r="T25" s="202">
        <v>0</v>
      </c>
      <c r="U25" s="202">
        <v>0</v>
      </c>
      <c r="V25" s="202">
        <v>0</v>
      </c>
      <c r="W25" s="202">
        <v>0</v>
      </c>
      <c r="X25" s="202">
        <v>0.1</v>
      </c>
      <c r="Y25" s="202">
        <v>0.62</v>
      </c>
      <c r="Z25" s="202">
        <v>0</v>
      </c>
      <c r="AA25" s="202">
        <v>0</v>
      </c>
      <c r="AB25" s="202">
        <v>0.06</v>
      </c>
      <c r="AC25" s="319">
        <v>0</v>
      </c>
      <c r="AD25" s="319">
        <v>0</v>
      </c>
      <c r="AE25" s="319">
        <v>0</v>
      </c>
      <c r="AF25" s="319">
        <v>0.06</v>
      </c>
      <c r="AG25" s="319">
        <v>0</v>
      </c>
      <c r="AH25" s="319">
        <v>0</v>
      </c>
      <c r="AI25" s="319">
        <v>0</v>
      </c>
      <c r="AJ25" s="319">
        <v>0</v>
      </c>
      <c r="AK25" s="319">
        <v>0</v>
      </c>
      <c r="AL25" s="202">
        <v>0</v>
      </c>
      <c r="AM25" s="202">
        <v>0</v>
      </c>
      <c r="AN25" s="202">
        <v>0</v>
      </c>
      <c r="AO25" s="202">
        <v>0</v>
      </c>
      <c r="AP25" s="319">
        <v>0</v>
      </c>
      <c r="AQ25" s="319">
        <v>0</v>
      </c>
      <c r="AR25" s="319">
        <v>0</v>
      </c>
      <c r="AS25" s="202">
        <v>0</v>
      </c>
      <c r="AT25" s="202">
        <v>0</v>
      </c>
      <c r="AU25" s="202">
        <v>0</v>
      </c>
      <c r="AV25" s="202">
        <v>0</v>
      </c>
      <c r="AW25" s="202">
        <v>0</v>
      </c>
      <c r="AX25" s="202">
        <v>0.14000000000000001</v>
      </c>
      <c r="AY25" s="202">
        <v>0</v>
      </c>
      <c r="AZ25" s="202">
        <v>0</v>
      </c>
      <c r="BA25" s="202">
        <v>0</v>
      </c>
      <c r="BB25" s="202">
        <v>0</v>
      </c>
      <c r="BC25" s="202">
        <v>0</v>
      </c>
      <c r="BD25" s="202">
        <v>0</v>
      </c>
      <c r="BE25" s="202">
        <v>0</v>
      </c>
      <c r="BF25" s="202">
        <v>0</v>
      </c>
      <c r="BG25" s="319">
        <v>0</v>
      </c>
      <c r="BH25" s="319">
        <v>0</v>
      </c>
      <c r="BI25" s="319">
        <v>0</v>
      </c>
      <c r="BJ25" s="321">
        <v>0.58000000000000007</v>
      </c>
      <c r="BK25" s="321">
        <v>4.24</v>
      </c>
    </row>
    <row r="26" spans="1:63" ht="20.100000000000001" customHeight="1" x14ac:dyDescent="0.2">
      <c r="A26" s="375" t="s">
        <v>89</v>
      </c>
      <c r="B26" s="341" t="s">
        <v>87</v>
      </c>
      <c r="C26" s="340" t="s">
        <v>88</v>
      </c>
      <c r="D26" s="202">
        <v>85.81</v>
      </c>
      <c r="E26" s="202">
        <v>0</v>
      </c>
      <c r="F26" s="320">
        <v>0</v>
      </c>
      <c r="G26" s="202">
        <v>0</v>
      </c>
      <c r="H26" s="202">
        <v>0</v>
      </c>
      <c r="I26" s="202">
        <v>0</v>
      </c>
      <c r="J26" s="202">
        <v>0</v>
      </c>
      <c r="K26" s="202">
        <v>0</v>
      </c>
      <c r="L26" s="202">
        <v>0</v>
      </c>
      <c r="M26" s="202">
        <v>0</v>
      </c>
      <c r="N26" s="202">
        <v>0</v>
      </c>
      <c r="O26" s="202">
        <v>0</v>
      </c>
      <c r="P26" s="202">
        <v>0</v>
      </c>
      <c r="Q26" s="202">
        <v>0</v>
      </c>
      <c r="R26" s="202">
        <v>0</v>
      </c>
      <c r="S26" s="202">
        <v>0</v>
      </c>
      <c r="T26" s="202">
        <v>0</v>
      </c>
      <c r="U26" s="202">
        <v>0</v>
      </c>
      <c r="V26" s="202">
        <v>0</v>
      </c>
      <c r="W26" s="202">
        <v>0</v>
      </c>
      <c r="X26" s="202">
        <v>0</v>
      </c>
      <c r="Y26" s="202">
        <v>0</v>
      </c>
      <c r="Z26" s="202">
        <v>0</v>
      </c>
      <c r="AA26" s="202">
        <v>0</v>
      </c>
      <c r="AB26" s="202">
        <v>0</v>
      </c>
      <c r="AC26" s="319">
        <v>0</v>
      </c>
      <c r="AD26" s="319">
        <v>0</v>
      </c>
      <c r="AE26" s="319">
        <v>0</v>
      </c>
      <c r="AF26" s="319">
        <v>0</v>
      </c>
      <c r="AG26" s="319">
        <v>0</v>
      </c>
      <c r="AH26" s="319">
        <v>0</v>
      </c>
      <c r="AI26" s="319">
        <v>0</v>
      </c>
      <c r="AJ26" s="319">
        <v>0</v>
      </c>
      <c r="AK26" s="319">
        <v>0</v>
      </c>
      <c r="AL26" s="202">
        <v>0</v>
      </c>
      <c r="AM26" s="202">
        <v>0</v>
      </c>
      <c r="AN26" s="202">
        <v>0</v>
      </c>
      <c r="AO26" s="202">
        <v>0</v>
      </c>
      <c r="AP26" s="319">
        <v>0</v>
      </c>
      <c r="AQ26" s="319">
        <v>0</v>
      </c>
      <c r="AR26" s="319">
        <v>0</v>
      </c>
      <c r="AS26" s="202">
        <v>0</v>
      </c>
      <c r="AT26" s="202">
        <v>0</v>
      </c>
      <c r="AU26" s="202">
        <v>0</v>
      </c>
      <c r="AV26" s="202">
        <v>0</v>
      </c>
      <c r="AW26" s="202">
        <v>0</v>
      </c>
      <c r="AX26" s="202">
        <v>0</v>
      </c>
      <c r="AY26" s="202">
        <v>0</v>
      </c>
      <c r="AZ26" s="202">
        <v>0</v>
      </c>
      <c r="BA26" s="202">
        <v>0</v>
      </c>
      <c r="BB26" s="202">
        <v>0</v>
      </c>
      <c r="BC26" s="202">
        <v>0</v>
      </c>
      <c r="BD26" s="202">
        <v>0</v>
      </c>
      <c r="BE26" s="202">
        <v>0</v>
      </c>
      <c r="BF26" s="202">
        <v>0</v>
      </c>
      <c r="BG26" s="319">
        <v>0</v>
      </c>
      <c r="BH26" s="319">
        <v>0</v>
      </c>
      <c r="BI26" s="319">
        <v>0</v>
      </c>
      <c r="BJ26" s="321">
        <v>-2.1799999999999997</v>
      </c>
      <c r="BK26" s="321">
        <v>83.63</v>
      </c>
    </row>
    <row r="27" spans="1:63" ht="20.100000000000001" customHeight="1" x14ac:dyDescent="0.2">
      <c r="A27" s="375" t="s">
        <v>94</v>
      </c>
      <c r="B27" s="341" t="s">
        <v>90</v>
      </c>
      <c r="C27" s="340" t="s">
        <v>91</v>
      </c>
      <c r="D27" s="202">
        <v>0</v>
      </c>
      <c r="E27" s="202">
        <v>0</v>
      </c>
      <c r="F27" s="320">
        <v>0</v>
      </c>
      <c r="G27" s="202">
        <v>0</v>
      </c>
      <c r="H27" s="202">
        <v>0</v>
      </c>
      <c r="I27" s="202">
        <v>0</v>
      </c>
      <c r="J27" s="202">
        <v>0</v>
      </c>
      <c r="K27" s="202">
        <v>0</v>
      </c>
      <c r="L27" s="202">
        <v>0</v>
      </c>
      <c r="M27" s="202">
        <v>0</v>
      </c>
      <c r="N27" s="202">
        <v>0</v>
      </c>
      <c r="O27" s="202">
        <v>0</v>
      </c>
      <c r="P27" s="202">
        <v>0</v>
      </c>
      <c r="Q27" s="202">
        <v>0</v>
      </c>
      <c r="R27" s="202">
        <v>0</v>
      </c>
      <c r="S27" s="202">
        <v>0</v>
      </c>
      <c r="T27" s="202">
        <v>0</v>
      </c>
      <c r="U27" s="202">
        <v>0</v>
      </c>
      <c r="V27" s="202">
        <v>0</v>
      </c>
      <c r="W27" s="202">
        <v>0</v>
      </c>
      <c r="X27" s="202">
        <v>0</v>
      </c>
      <c r="Y27" s="202">
        <v>0</v>
      </c>
      <c r="Z27" s="202">
        <v>0</v>
      </c>
      <c r="AA27" s="202">
        <v>0</v>
      </c>
      <c r="AB27" s="202">
        <v>0</v>
      </c>
      <c r="AC27" s="319">
        <v>0</v>
      </c>
      <c r="AD27" s="319">
        <v>0</v>
      </c>
      <c r="AE27" s="319">
        <v>0</v>
      </c>
      <c r="AF27" s="319">
        <v>0</v>
      </c>
      <c r="AG27" s="319">
        <v>0</v>
      </c>
      <c r="AH27" s="319">
        <v>0</v>
      </c>
      <c r="AI27" s="319">
        <v>0</v>
      </c>
      <c r="AJ27" s="319">
        <v>0</v>
      </c>
      <c r="AK27" s="319">
        <v>0</v>
      </c>
      <c r="AL27" s="202">
        <v>0</v>
      </c>
      <c r="AM27" s="202">
        <v>0</v>
      </c>
      <c r="AN27" s="202">
        <v>0</v>
      </c>
      <c r="AO27" s="202">
        <v>0</v>
      </c>
      <c r="AP27" s="319">
        <v>0</v>
      </c>
      <c r="AQ27" s="319">
        <v>0</v>
      </c>
      <c r="AR27" s="319">
        <v>0</v>
      </c>
      <c r="AS27" s="202">
        <v>0</v>
      </c>
      <c r="AT27" s="202">
        <v>0</v>
      </c>
      <c r="AU27" s="202">
        <v>0</v>
      </c>
      <c r="AV27" s="202">
        <v>0</v>
      </c>
      <c r="AW27" s="202">
        <v>0</v>
      </c>
      <c r="AX27" s="202">
        <v>0</v>
      </c>
      <c r="AY27" s="202">
        <v>0</v>
      </c>
      <c r="AZ27" s="202">
        <v>0</v>
      </c>
      <c r="BA27" s="202">
        <v>0</v>
      </c>
      <c r="BB27" s="202">
        <v>0</v>
      </c>
      <c r="BC27" s="202">
        <v>0</v>
      </c>
      <c r="BD27" s="202">
        <v>0</v>
      </c>
      <c r="BE27" s="202">
        <v>0</v>
      </c>
      <c r="BF27" s="202">
        <v>0</v>
      </c>
      <c r="BG27" s="319">
        <v>0</v>
      </c>
      <c r="BH27" s="319">
        <v>0</v>
      </c>
      <c r="BI27" s="319">
        <v>0</v>
      </c>
      <c r="BJ27" s="321">
        <v>0</v>
      </c>
      <c r="BK27" s="321">
        <v>0</v>
      </c>
    </row>
    <row r="28" spans="1:63" ht="20.100000000000001" customHeight="1" x14ac:dyDescent="0.2">
      <c r="A28" s="377" t="s">
        <v>74</v>
      </c>
      <c r="B28" s="341" t="s">
        <v>92</v>
      </c>
      <c r="C28" s="340" t="s">
        <v>93</v>
      </c>
      <c r="D28" s="202">
        <v>0.16</v>
      </c>
      <c r="E28" s="202">
        <v>0</v>
      </c>
      <c r="F28" s="320">
        <v>0</v>
      </c>
      <c r="G28" s="202">
        <v>0</v>
      </c>
      <c r="H28" s="202">
        <v>0</v>
      </c>
      <c r="I28" s="202">
        <v>0</v>
      </c>
      <c r="J28" s="202">
        <v>0</v>
      </c>
      <c r="K28" s="202">
        <v>0</v>
      </c>
      <c r="L28" s="202">
        <v>0</v>
      </c>
      <c r="M28" s="202">
        <v>0</v>
      </c>
      <c r="N28" s="202">
        <v>0</v>
      </c>
      <c r="O28" s="202">
        <v>0</v>
      </c>
      <c r="P28" s="202">
        <v>0</v>
      </c>
      <c r="Q28" s="202">
        <v>0</v>
      </c>
      <c r="R28" s="202">
        <v>0</v>
      </c>
      <c r="S28" s="202">
        <v>0</v>
      </c>
      <c r="T28" s="202">
        <v>0</v>
      </c>
      <c r="U28" s="202">
        <v>0</v>
      </c>
      <c r="V28" s="202">
        <v>0</v>
      </c>
      <c r="W28" s="202">
        <v>0</v>
      </c>
      <c r="X28" s="202">
        <v>0</v>
      </c>
      <c r="Y28" s="202">
        <v>0</v>
      </c>
      <c r="Z28" s="202">
        <v>0</v>
      </c>
      <c r="AA28" s="202">
        <v>0</v>
      </c>
      <c r="AB28" s="202">
        <v>0</v>
      </c>
      <c r="AC28" s="319">
        <v>0</v>
      </c>
      <c r="AD28" s="319">
        <v>0</v>
      </c>
      <c r="AE28" s="319">
        <v>0</v>
      </c>
      <c r="AF28" s="319">
        <v>0</v>
      </c>
      <c r="AG28" s="319">
        <v>0</v>
      </c>
      <c r="AH28" s="319">
        <v>0</v>
      </c>
      <c r="AI28" s="319">
        <v>0</v>
      </c>
      <c r="AJ28" s="319">
        <v>0</v>
      </c>
      <c r="AK28" s="319">
        <v>0</v>
      </c>
      <c r="AL28" s="202">
        <v>0</v>
      </c>
      <c r="AM28" s="202">
        <v>0</v>
      </c>
      <c r="AN28" s="202">
        <v>0</v>
      </c>
      <c r="AO28" s="202">
        <v>0</v>
      </c>
      <c r="AP28" s="319">
        <v>0</v>
      </c>
      <c r="AQ28" s="319">
        <v>0</v>
      </c>
      <c r="AR28" s="319">
        <v>0</v>
      </c>
      <c r="AS28" s="202">
        <v>0</v>
      </c>
      <c r="AT28" s="202">
        <v>0</v>
      </c>
      <c r="AU28" s="202">
        <v>0</v>
      </c>
      <c r="AV28" s="202">
        <v>0</v>
      </c>
      <c r="AW28" s="202">
        <v>0</v>
      </c>
      <c r="AX28" s="202">
        <v>0</v>
      </c>
      <c r="AY28" s="202">
        <v>0</v>
      </c>
      <c r="AZ28" s="202">
        <v>0</v>
      </c>
      <c r="BA28" s="202">
        <v>0</v>
      </c>
      <c r="BB28" s="202">
        <v>0</v>
      </c>
      <c r="BC28" s="202">
        <v>0</v>
      </c>
      <c r="BD28" s="202">
        <v>0</v>
      </c>
      <c r="BE28" s="202">
        <v>0</v>
      </c>
      <c r="BF28" s="202">
        <v>0</v>
      </c>
      <c r="BG28" s="319">
        <v>0</v>
      </c>
      <c r="BH28" s="319">
        <v>0</v>
      </c>
      <c r="BI28" s="319">
        <v>0</v>
      </c>
      <c r="BJ28" s="321">
        <v>0</v>
      </c>
      <c r="BK28" s="321">
        <v>0.16</v>
      </c>
    </row>
    <row r="29" spans="1:63" ht="34.5" customHeight="1" x14ac:dyDescent="0.2">
      <c r="A29" s="375" t="s">
        <v>132</v>
      </c>
      <c r="B29" s="341" t="s">
        <v>1278</v>
      </c>
      <c r="C29" s="340" t="s">
        <v>96</v>
      </c>
      <c r="D29" s="202">
        <v>96.7</v>
      </c>
      <c r="E29" s="202">
        <v>3.3200000000000003</v>
      </c>
      <c r="F29" s="202">
        <v>2.29</v>
      </c>
      <c r="G29" s="202">
        <v>0</v>
      </c>
      <c r="H29" s="202">
        <v>0</v>
      </c>
      <c r="I29" s="202">
        <v>0</v>
      </c>
      <c r="J29" s="202">
        <v>0.53</v>
      </c>
      <c r="K29" s="202">
        <v>1.1200000000000001</v>
      </c>
      <c r="L29" s="202">
        <v>0</v>
      </c>
      <c r="M29" s="202">
        <v>0</v>
      </c>
      <c r="N29" s="202">
        <v>0</v>
      </c>
      <c r="O29" s="202">
        <v>0.64</v>
      </c>
      <c r="P29" s="202">
        <v>0</v>
      </c>
      <c r="Q29" s="202">
        <v>0</v>
      </c>
      <c r="R29" s="202">
        <v>1.03</v>
      </c>
      <c r="S29" s="202">
        <v>0</v>
      </c>
      <c r="T29" s="202">
        <v>0</v>
      </c>
      <c r="U29" s="202">
        <v>0</v>
      </c>
      <c r="V29" s="202">
        <v>0</v>
      </c>
      <c r="W29" s="202">
        <v>0</v>
      </c>
      <c r="X29" s="202">
        <v>0</v>
      </c>
      <c r="Y29" s="202">
        <v>0.14000000000000001</v>
      </c>
      <c r="Z29" s="202">
        <v>0</v>
      </c>
      <c r="AA29" s="202">
        <v>0</v>
      </c>
      <c r="AB29" s="202">
        <v>0.13</v>
      </c>
      <c r="AC29" s="202">
        <v>0.01</v>
      </c>
      <c r="AD29" s="202">
        <v>0</v>
      </c>
      <c r="AE29" s="202">
        <v>0</v>
      </c>
      <c r="AF29" s="202">
        <v>0</v>
      </c>
      <c r="AG29" s="202">
        <v>0</v>
      </c>
      <c r="AH29" s="202">
        <v>0</v>
      </c>
      <c r="AI29" s="202">
        <v>0</v>
      </c>
      <c r="AJ29" s="202">
        <v>0</v>
      </c>
      <c r="AK29" s="202">
        <v>0</v>
      </c>
      <c r="AL29" s="202">
        <v>0</v>
      </c>
      <c r="AM29" s="202">
        <v>0</v>
      </c>
      <c r="AN29" s="202">
        <v>0</v>
      </c>
      <c r="AO29" s="202">
        <v>0</v>
      </c>
      <c r="AP29" s="202">
        <v>0</v>
      </c>
      <c r="AQ29" s="202">
        <v>0</v>
      </c>
      <c r="AR29" s="202">
        <v>0.12</v>
      </c>
      <c r="AS29" s="202">
        <v>0</v>
      </c>
      <c r="AT29" s="202">
        <v>0</v>
      </c>
      <c r="AU29" s="202">
        <v>0</v>
      </c>
      <c r="AV29" s="202">
        <v>0</v>
      </c>
      <c r="AW29" s="202">
        <v>0</v>
      </c>
      <c r="AX29" s="202">
        <v>0.76</v>
      </c>
      <c r="AY29" s="202">
        <v>0</v>
      </c>
      <c r="AZ29" s="202">
        <v>0</v>
      </c>
      <c r="BA29" s="202">
        <v>0</v>
      </c>
      <c r="BB29" s="202">
        <v>0</v>
      </c>
      <c r="BC29" s="202">
        <v>0</v>
      </c>
      <c r="BD29" s="202">
        <v>0</v>
      </c>
      <c r="BE29" s="202">
        <v>0</v>
      </c>
      <c r="BF29" s="202">
        <v>0</v>
      </c>
      <c r="BG29" s="202">
        <v>0</v>
      </c>
      <c r="BH29" s="202">
        <v>0</v>
      </c>
      <c r="BI29" s="202">
        <v>0</v>
      </c>
      <c r="BJ29" s="202">
        <v>2.92</v>
      </c>
      <c r="BK29" s="202">
        <v>99.62</v>
      </c>
    </row>
    <row r="30" spans="1:63" ht="20.100000000000001" customHeight="1" x14ac:dyDescent="0.2">
      <c r="A30" s="378"/>
      <c r="B30" s="352" t="s">
        <v>98</v>
      </c>
      <c r="C30" s="353" t="s">
        <v>99</v>
      </c>
      <c r="D30" s="202">
        <v>47.56</v>
      </c>
      <c r="E30" s="319">
        <v>0.66</v>
      </c>
      <c r="F30" s="320">
        <v>0.02</v>
      </c>
      <c r="G30" s="319">
        <v>0</v>
      </c>
      <c r="H30" s="319">
        <v>0</v>
      </c>
      <c r="I30" s="319">
        <v>0</v>
      </c>
      <c r="J30" s="319">
        <v>0.02</v>
      </c>
      <c r="K30" s="319">
        <v>0</v>
      </c>
      <c r="L30" s="319">
        <v>0</v>
      </c>
      <c r="M30" s="319">
        <v>0</v>
      </c>
      <c r="N30" s="319">
        <v>0</v>
      </c>
      <c r="O30" s="319">
        <v>0</v>
      </c>
      <c r="P30" s="319">
        <v>0</v>
      </c>
      <c r="Q30" s="319">
        <v>0</v>
      </c>
      <c r="R30" s="202">
        <v>0.64</v>
      </c>
      <c r="S30" s="319">
        <v>0</v>
      </c>
      <c r="T30" s="319">
        <v>0</v>
      </c>
      <c r="U30" s="319">
        <v>0</v>
      </c>
      <c r="V30" s="319">
        <v>0</v>
      </c>
      <c r="W30" s="319">
        <v>0</v>
      </c>
      <c r="X30" s="319">
        <v>0</v>
      </c>
      <c r="Y30" s="319">
        <v>0.14000000000000001</v>
      </c>
      <c r="Z30" s="319">
        <v>0</v>
      </c>
      <c r="AA30" s="319">
        <v>0</v>
      </c>
      <c r="AB30" s="202">
        <v>0</v>
      </c>
      <c r="AC30" s="319">
        <v>0</v>
      </c>
      <c r="AD30" s="319">
        <v>0</v>
      </c>
      <c r="AE30" s="319">
        <v>0</v>
      </c>
      <c r="AF30" s="319">
        <v>0</v>
      </c>
      <c r="AG30" s="319">
        <v>0</v>
      </c>
      <c r="AH30" s="319">
        <v>0</v>
      </c>
      <c r="AI30" s="319">
        <v>0</v>
      </c>
      <c r="AJ30" s="319">
        <v>0</v>
      </c>
      <c r="AK30" s="319">
        <v>0</v>
      </c>
      <c r="AL30" s="319">
        <v>0</v>
      </c>
      <c r="AM30" s="319">
        <v>0</v>
      </c>
      <c r="AN30" s="319">
        <v>0</v>
      </c>
      <c r="AO30" s="319">
        <v>0</v>
      </c>
      <c r="AP30" s="319">
        <v>0</v>
      </c>
      <c r="AQ30" s="319">
        <v>0</v>
      </c>
      <c r="AR30" s="319">
        <v>0</v>
      </c>
      <c r="AS30" s="319">
        <v>0</v>
      </c>
      <c r="AT30" s="319">
        <v>0</v>
      </c>
      <c r="AU30" s="319">
        <v>0</v>
      </c>
      <c r="AV30" s="319">
        <v>0</v>
      </c>
      <c r="AW30" s="319">
        <v>0</v>
      </c>
      <c r="AX30" s="319">
        <v>0.5</v>
      </c>
      <c r="AY30" s="319">
        <v>0</v>
      </c>
      <c r="AZ30" s="319">
        <v>0</v>
      </c>
      <c r="BA30" s="319">
        <v>0</v>
      </c>
      <c r="BB30" s="319">
        <v>0</v>
      </c>
      <c r="BC30" s="319">
        <v>0</v>
      </c>
      <c r="BD30" s="319">
        <v>0</v>
      </c>
      <c r="BE30" s="319">
        <v>0</v>
      </c>
      <c r="BF30" s="319">
        <v>0</v>
      </c>
      <c r="BG30" s="319">
        <v>0</v>
      </c>
      <c r="BH30" s="319">
        <v>0</v>
      </c>
      <c r="BI30" s="319">
        <v>0</v>
      </c>
      <c r="BJ30" s="354">
        <v>0.44000000000000006</v>
      </c>
      <c r="BK30" s="354">
        <v>48</v>
      </c>
    </row>
    <row r="31" spans="1:63" ht="20.100000000000001" customHeight="1" x14ac:dyDescent="0.2">
      <c r="A31" s="378"/>
      <c r="B31" s="352" t="s">
        <v>100</v>
      </c>
      <c r="C31" s="353" t="s">
        <v>101</v>
      </c>
      <c r="D31" s="202">
        <v>9.68</v>
      </c>
      <c r="E31" s="319">
        <v>0</v>
      </c>
      <c r="F31" s="320">
        <v>0</v>
      </c>
      <c r="G31" s="319">
        <v>0</v>
      </c>
      <c r="H31" s="319">
        <v>0</v>
      </c>
      <c r="I31" s="319">
        <v>0</v>
      </c>
      <c r="J31" s="319">
        <v>0</v>
      </c>
      <c r="K31" s="319">
        <v>0</v>
      </c>
      <c r="L31" s="319">
        <v>0</v>
      </c>
      <c r="M31" s="319">
        <v>0</v>
      </c>
      <c r="N31" s="319">
        <v>0</v>
      </c>
      <c r="O31" s="319">
        <v>0</v>
      </c>
      <c r="P31" s="319">
        <v>0</v>
      </c>
      <c r="Q31" s="319">
        <v>0</v>
      </c>
      <c r="R31" s="202">
        <v>0</v>
      </c>
      <c r="S31" s="319">
        <v>0</v>
      </c>
      <c r="T31" s="319">
        <v>0</v>
      </c>
      <c r="U31" s="319">
        <v>0</v>
      </c>
      <c r="V31" s="319">
        <v>0</v>
      </c>
      <c r="W31" s="319">
        <v>0</v>
      </c>
      <c r="X31" s="319">
        <v>0</v>
      </c>
      <c r="Y31" s="319">
        <v>0</v>
      </c>
      <c r="Z31" s="319">
        <v>0</v>
      </c>
      <c r="AA31" s="319">
        <v>0</v>
      </c>
      <c r="AB31" s="202">
        <v>0</v>
      </c>
      <c r="AC31" s="319">
        <v>0</v>
      </c>
      <c r="AD31" s="319">
        <v>0</v>
      </c>
      <c r="AE31" s="319">
        <v>0</v>
      </c>
      <c r="AF31" s="319">
        <v>0</v>
      </c>
      <c r="AG31" s="319">
        <v>0</v>
      </c>
      <c r="AH31" s="319">
        <v>0</v>
      </c>
      <c r="AI31" s="319">
        <v>0</v>
      </c>
      <c r="AJ31" s="319">
        <v>0</v>
      </c>
      <c r="AK31" s="319">
        <v>0</v>
      </c>
      <c r="AL31" s="319">
        <v>0</v>
      </c>
      <c r="AM31" s="319">
        <v>0</v>
      </c>
      <c r="AN31" s="319">
        <v>0</v>
      </c>
      <c r="AO31" s="319">
        <v>0</v>
      </c>
      <c r="AP31" s="319">
        <v>0</v>
      </c>
      <c r="AQ31" s="319">
        <v>0</v>
      </c>
      <c r="AR31" s="319">
        <v>0</v>
      </c>
      <c r="AS31" s="319">
        <v>0</v>
      </c>
      <c r="AT31" s="319">
        <v>0</v>
      </c>
      <c r="AU31" s="319">
        <v>0</v>
      </c>
      <c r="AV31" s="319">
        <v>0</v>
      </c>
      <c r="AW31" s="319">
        <v>0</v>
      </c>
      <c r="AX31" s="319">
        <v>0</v>
      </c>
      <c r="AY31" s="319">
        <v>0</v>
      </c>
      <c r="AZ31" s="319">
        <v>0</v>
      </c>
      <c r="BA31" s="319">
        <v>0</v>
      </c>
      <c r="BB31" s="319">
        <v>0</v>
      </c>
      <c r="BC31" s="319">
        <v>0</v>
      </c>
      <c r="BD31" s="319">
        <v>0</v>
      </c>
      <c r="BE31" s="319">
        <v>0</v>
      </c>
      <c r="BF31" s="319">
        <v>0</v>
      </c>
      <c r="BG31" s="319">
        <v>0</v>
      </c>
      <c r="BH31" s="319">
        <v>0</v>
      </c>
      <c r="BI31" s="319">
        <v>0</v>
      </c>
      <c r="BJ31" s="354">
        <v>0</v>
      </c>
      <c r="BK31" s="354">
        <v>9.68</v>
      </c>
    </row>
    <row r="32" spans="1:63" ht="20.100000000000001" customHeight="1" x14ac:dyDescent="0.2">
      <c r="A32" s="378"/>
      <c r="B32" s="352" t="s">
        <v>663</v>
      </c>
      <c r="C32" s="353" t="s">
        <v>103</v>
      </c>
      <c r="D32" s="202">
        <v>0.54</v>
      </c>
      <c r="E32" s="319">
        <v>0</v>
      </c>
      <c r="F32" s="320">
        <v>0</v>
      </c>
      <c r="G32" s="319">
        <v>0</v>
      </c>
      <c r="H32" s="319">
        <v>0</v>
      </c>
      <c r="I32" s="319">
        <v>0</v>
      </c>
      <c r="J32" s="319">
        <v>0</v>
      </c>
      <c r="K32" s="319">
        <v>0</v>
      </c>
      <c r="L32" s="319">
        <v>0</v>
      </c>
      <c r="M32" s="319">
        <v>0</v>
      </c>
      <c r="N32" s="319">
        <v>0</v>
      </c>
      <c r="O32" s="319">
        <v>0</v>
      </c>
      <c r="P32" s="319">
        <v>0</v>
      </c>
      <c r="Q32" s="319">
        <v>0</v>
      </c>
      <c r="R32" s="202">
        <v>0</v>
      </c>
      <c r="S32" s="319">
        <v>0</v>
      </c>
      <c r="T32" s="319">
        <v>0</v>
      </c>
      <c r="U32" s="319">
        <v>0</v>
      </c>
      <c r="V32" s="319">
        <v>0</v>
      </c>
      <c r="W32" s="319">
        <v>0</v>
      </c>
      <c r="X32" s="319">
        <v>0</v>
      </c>
      <c r="Y32" s="319">
        <v>0</v>
      </c>
      <c r="Z32" s="319">
        <v>0</v>
      </c>
      <c r="AA32" s="319">
        <v>0</v>
      </c>
      <c r="AB32" s="202">
        <v>0</v>
      </c>
      <c r="AC32" s="319">
        <v>0</v>
      </c>
      <c r="AD32" s="319">
        <v>0</v>
      </c>
      <c r="AE32" s="319">
        <v>0</v>
      </c>
      <c r="AF32" s="319">
        <v>0</v>
      </c>
      <c r="AG32" s="319">
        <v>0</v>
      </c>
      <c r="AH32" s="319">
        <v>0</v>
      </c>
      <c r="AI32" s="319">
        <v>0</v>
      </c>
      <c r="AJ32" s="319">
        <v>0</v>
      </c>
      <c r="AK32" s="319">
        <v>0</v>
      </c>
      <c r="AL32" s="319">
        <v>0</v>
      </c>
      <c r="AM32" s="319">
        <v>0</v>
      </c>
      <c r="AN32" s="319">
        <v>0</v>
      </c>
      <c r="AO32" s="319">
        <v>0</v>
      </c>
      <c r="AP32" s="319">
        <v>0</v>
      </c>
      <c r="AQ32" s="319">
        <v>0</v>
      </c>
      <c r="AR32" s="319">
        <v>0</v>
      </c>
      <c r="AS32" s="319">
        <v>0</v>
      </c>
      <c r="AT32" s="319">
        <v>0</v>
      </c>
      <c r="AU32" s="319">
        <v>0</v>
      </c>
      <c r="AV32" s="319">
        <v>0</v>
      </c>
      <c r="AW32" s="319">
        <v>0</v>
      </c>
      <c r="AX32" s="319">
        <v>0</v>
      </c>
      <c r="AY32" s="319">
        <v>0</v>
      </c>
      <c r="AZ32" s="319">
        <v>0</v>
      </c>
      <c r="BA32" s="319">
        <v>0</v>
      </c>
      <c r="BB32" s="319">
        <v>0</v>
      </c>
      <c r="BC32" s="319">
        <v>0</v>
      </c>
      <c r="BD32" s="319">
        <v>0</v>
      </c>
      <c r="BE32" s="319">
        <v>0</v>
      </c>
      <c r="BF32" s="319">
        <v>0</v>
      </c>
      <c r="BG32" s="319">
        <v>0</v>
      </c>
      <c r="BH32" s="319">
        <v>0</v>
      </c>
      <c r="BI32" s="319">
        <v>0</v>
      </c>
      <c r="BJ32" s="354">
        <v>0</v>
      </c>
      <c r="BK32" s="354">
        <v>0.54</v>
      </c>
    </row>
    <row r="33" spans="1:63" ht="20.100000000000001" customHeight="1" x14ac:dyDescent="0.2">
      <c r="A33" s="378"/>
      <c r="B33" s="352" t="s">
        <v>1279</v>
      </c>
      <c r="C33" s="353" t="s">
        <v>105</v>
      </c>
      <c r="D33" s="202">
        <v>7.0000000000000007E-2</v>
      </c>
      <c r="E33" s="319">
        <v>0</v>
      </c>
      <c r="F33" s="320">
        <v>0</v>
      </c>
      <c r="G33" s="319">
        <v>0</v>
      </c>
      <c r="H33" s="319">
        <v>0</v>
      </c>
      <c r="I33" s="319">
        <v>0</v>
      </c>
      <c r="J33" s="319">
        <v>0</v>
      </c>
      <c r="K33" s="319">
        <v>0</v>
      </c>
      <c r="L33" s="319">
        <v>0</v>
      </c>
      <c r="M33" s="319">
        <v>0</v>
      </c>
      <c r="N33" s="319">
        <v>0</v>
      </c>
      <c r="O33" s="319">
        <v>0</v>
      </c>
      <c r="P33" s="319">
        <v>0</v>
      </c>
      <c r="Q33" s="319">
        <v>0</v>
      </c>
      <c r="R33" s="202">
        <v>0</v>
      </c>
      <c r="S33" s="319">
        <v>0</v>
      </c>
      <c r="T33" s="319">
        <v>0</v>
      </c>
      <c r="U33" s="319">
        <v>0</v>
      </c>
      <c r="V33" s="319">
        <v>0</v>
      </c>
      <c r="W33" s="319">
        <v>0</v>
      </c>
      <c r="X33" s="319">
        <v>0</v>
      </c>
      <c r="Y33" s="319">
        <v>0</v>
      </c>
      <c r="Z33" s="319">
        <v>0</v>
      </c>
      <c r="AA33" s="319">
        <v>0</v>
      </c>
      <c r="AB33" s="202">
        <v>0</v>
      </c>
      <c r="AC33" s="319">
        <v>0</v>
      </c>
      <c r="AD33" s="319">
        <v>0</v>
      </c>
      <c r="AE33" s="319">
        <v>0</v>
      </c>
      <c r="AF33" s="319">
        <v>0</v>
      </c>
      <c r="AG33" s="319">
        <v>0</v>
      </c>
      <c r="AH33" s="319">
        <v>0</v>
      </c>
      <c r="AI33" s="319">
        <v>0</v>
      </c>
      <c r="AJ33" s="319">
        <v>0</v>
      </c>
      <c r="AK33" s="319">
        <v>0</v>
      </c>
      <c r="AL33" s="319">
        <v>0</v>
      </c>
      <c r="AM33" s="319">
        <v>0</v>
      </c>
      <c r="AN33" s="319">
        <v>0</v>
      </c>
      <c r="AO33" s="319">
        <v>0</v>
      </c>
      <c r="AP33" s="319">
        <v>0</v>
      </c>
      <c r="AQ33" s="319">
        <v>0</v>
      </c>
      <c r="AR33" s="319">
        <v>0</v>
      </c>
      <c r="AS33" s="319">
        <v>0</v>
      </c>
      <c r="AT33" s="319">
        <v>0</v>
      </c>
      <c r="AU33" s="319">
        <v>0</v>
      </c>
      <c r="AV33" s="319">
        <v>0</v>
      </c>
      <c r="AW33" s="319">
        <v>0</v>
      </c>
      <c r="AX33" s="319">
        <v>0</v>
      </c>
      <c r="AY33" s="319">
        <v>0</v>
      </c>
      <c r="AZ33" s="319">
        <v>0</v>
      </c>
      <c r="BA33" s="319">
        <v>0</v>
      </c>
      <c r="BB33" s="319">
        <v>0</v>
      </c>
      <c r="BC33" s="319">
        <v>0</v>
      </c>
      <c r="BD33" s="319">
        <v>0</v>
      </c>
      <c r="BE33" s="319">
        <v>0</v>
      </c>
      <c r="BF33" s="319">
        <v>0</v>
      </c>
      <c r="BG33" s="319">
        <v>0</v>
      </c>
      <c r="BH33" s="319">
        <v>0</v>
      </c>
      <c r="BI33" s="319">
        <v>0</v>
      </c>
      <c r="BJ33" s="354">
        <v>-0.06</v>
      </c>
      <c r="BK33" s="354">
        <v>0.01</v>
      </c>
    </row>
    <row r="34" spans="1:63" ht="20.100000000000001" customHeight="1" x14ac:dyDescent="0.2">
      <c r="A34" s="378"/>
      <c r="B34" s="352" t="s">
        <v>1280</v>
      </c>
      <c r="C34" s="353" t="s">
        <v>107</v>
      </c>
      <c r="D34" s="202">
        <v>2.71</v>
      </c>
      <c r="E34" s="319">
        <v>0.85000000000000009</v>
      </c>
      <c r="F34" s="320">
        <v>0.83000000000000007</v>
      </c>
      <c r="G34" s="319">
        <v>0</v>
      </c>
      <c r="H34" s="319">
        <v>0</v>
      </c>
      <c r="I34" s="319">
        <v>0</v>
      </c>
      <c r="J34" s="319">
        <v>0.44</v>
      </c>
      <c r="K34" s="319">
        <v>0.39</v>
      </c>
      <c r="L34" s="319">
        <v>0</v>
      </c>
      <c r="M34" s="319">
        <v>0</v>
      </c>
      <c r="N34" s="319">
        <v>0</v>
      </c>
      <c r="O34" s="319">
        <v>0</v>
      </c>
      <c r="P34" s="319">
        <v>0</v>
      </c>
      <c r="Q34" s="319">
        <v>0</v>
      </c>
      <c r="R34" s="202">
        <v>0.02</v>
      </c>
      <c r="S34" s="319">
        <v>0</v>
      </c>
      <c r="T34" s="319">
        <v>0</v>
      </c>
      <c r="U34" s="319">
        <v>0</v>
      </c>
      <c r="V34" s="319">
        <v>0</v>
      </c>
      <c r="W34" s="319">
        <v>0</v>
      </c>
      <c r="X34" s="319">
        <v>0</v>
      </c>
      <c r="Y34" s="319">
        <v>0</v>
      </c>
      <c r="Z34" s="319">
        <v>0</v>
      </c>
      <c r="AA34" s="319">
        <v>0</v>
      </c>
      <c r="AB34" s="202">
        <v>0</v>
      </c>
      <c r="AC34" s="319">
        <v>0</v>
      </c>
      <c r="AD34" s="319">
        <v>0</v>
      </c>
      <c r="AE34" s="319">
        <v>0</v>
      </c>
      <c r="AF34" s="319">
        <v>0</v>
      </c>
      <c r="AG34" s="319">
        <v>0</v>
      </c>
      <c r="AH34" s="319">
        <v>0</v>
      </c>
      <c r="AI34" s="319">
        <v>0</v>
      </c>
      <c r="AJ34" s="319">
        <v>0</v>
      </c>
      <c r="AK34" s="319">
        <v>0</v>
      </c>
      <c r="AL34" s="319">
        <v>0</v>
      </c>
      <c r="AM34" s="319">
        <v>0</v>
      </c>
      <c r="AN34" s="319">
        <v>0</v>
      </c>
      <c r="AO34" s="319">
        <v>0</v>
      </c>
      <c r="AP34" s="319">
        <v>0</v>
      </c>
      <c r="AQ34" s="319">
        <v>0</v>
      </c>
      <c r="AR34" s="319">
        <v>0</v>
      </c>
      <c r="AS34" s="319">
        <v>0</v>
      </c>
      <c r="AT34" s="319">
        <v>0</v>
      </c>
      <c r="AU34" s="319">
        <v>0</v>
      </c>
      <c r="AV34" s="319">
        <v>0</v>
      </c>
      <c r="AW34" s="319">
        <v>0</v>
      </c>
      <c r="AX34" s="319">
        <v>0.02</v>
      </c>
      <c r="AY34" s="319">
        <v>0</v>
      </c>
      <c r="AZ34" s="319">
        <v>0</v>
      </c>
      <c r="BA34" s="319">
        <v>0</v>
      </c>
      <c r="BB34" s="319">
        <v>0</v>
      </c>
      <c r="BC34" s="319">
        <v>0</v>
      </c>
      <c r="BD34" s="319">
        <v>0</v>
      </c>
      <c r="BE34" s="319">
        <v>0</v>
      </c>
      <c r="BF34" s="319">
        <v>0</v>
      </c>
      <c r="BG34" s="319">
        <v>0</v>
      </c>
      <c r="BH34" s="319">
        <v>0</v>
      </c>
      <c r="BI34" s="319">
        <v>0</v>
      </c>
      <c r="BJ34" s="354">
        <v>0.85000000000000009</v>
      </c>
      <c r="BK34" s="354">
        <v>3.56</v>
      </c>
    </row>
    <row r="35" spans="1:63" ht="20.100000000000001" customHeight="1" x14ac:dyDescent="0.2">
      <c r="A35" s="378"/>
      <c r="B35" s="352" t="s">
        <v>1281</v>
      </c>
      <c r="C35" s="353" t="s">
        <v>109</v>
      </c>
      <c r="D35" s="202">
        <v>0</v>
      </c>
      <c r="E35" s="319">
        <v>0</v>
      </c>
      <c r="F35" s="320">
        <v>0</v>
      </c>
      <c r="G35" s="319">
        <v>0</v>
      </c>
      <c r="H35" s="319">
        <v>0</v>
      </c>
      <c r="I35" s="319">
        <v>0</v>
      </c>
      <c r="J35" s="319">
        <v>0</v>
      </c>
      <c r="K35" s="319">
        <v>0</v>
      </c>
      <c r="L35" s="319">
        <v>0</v>
      </c>
      <c r="M35" s="319">
        <v>0</v>
      </c>
      <c r="N35" s="319">
        <v>0</v>
      </c>
      <c r="O35" s="319">
        <v>0</v>
      </c>
      <c r="P35" s="319">
        <v>0</v>
      </c>
      <c r="Q35" s="319">
        <v>0</v>
      </c>
      <c r="R35" s="202">
        <v>0</v>
      </c>
      <c r="S35" s="319">
        <v>0</v>
      </c>
      <c r="T35" s="319">
        <v>0</v>
      </c>
      <c r="U35" s="319">
        <v>0</v>
      </c>
      <c r="V35" s="319">
        <v>0</v>
      </c>
      <c r="W35" s="319">
        <v>0</v>
      </c>
      <c r="X35" s="319">
        <v>0</v>
      </c>
      <c r="Y35" s="319">
        <v>0</v>
      </c>
      <c r="Z35" s="319">
        <v>0</v>
      </c>
      <c r="AA35" s="319">
        <v>0</v>
      </c>
      <c r="AB35" s="202">
        <v>0</v>
      </c>
      <c r="AC35" s="319">
        <v>0</v>
      </c>
      <c r="AD35" s="319">
        <v>0</v>
      </c>
      <c r="AE35" s="319">
        <v>0</v>
      </c>
      <c r="AF35" s="319">
        <v>0</v>
      </c>
      <c r="AG35" s="319">
        <v>0</v>
      </c>
      <c r="AH35" s="319">
        <v>0</v>
      </c>
      <c r="AI35" s="319">
        <v>0</v>
      </c>
      <c r="AJ35" s="319">
        <v>0</v>
      </c>
      <c r="AK35" s="319">
        <v>0</v>
      </c>
      <c r="AL35" s="319">
        <v>0</v>
      </c>
      <c r="AM35" s="319">
        <v>0</v>
      </c>
      <c r="AN35" s="319">
        <v>0</v>
      </c>
      <c r="AO35" s="319">
        <v>0</v>
      </c>
      <c r="AP35" s="319">
        <v>0</v>
      </c>
      <c r="AQ35" s="319">
        <v>0</v>
      </c>
      <c r="AR35" s="319">
        <v>0</v>
      </c>
      <c r="AS35" s="319">
        <v>0</v>
      </c>
      <c r="AT35" s="319">
        <v>0</v>
      </c>
      <c r="AU35" s="319">
        <v>0</v>
      </c>
      <c r="AV35" s="319">
        <v>0</v>
      </c>
      <c r="AW35" s="319">
        <v>0</v>
      </c>
      <c r="AX35" s="319">
        <v>0</v>
      </c>
      <c r="AY35" s="319">
        <v>0</v>
      </c>
      <c r="AZ35" s="319">
        <v>0</v>
      </c>
      <c r="BA35" s="319">
        <v>0</v>
      </c>
      <c r="BB35" s="319">
        <v>0</v>
      </c>
      <c r="BC35" s="319">
        <v>0</v>
      </c>
      <c r="BD35" s="319">
        <v>0</v>
      </c>
      <c r="BE35" s="319">
        <v>0</v>
      </c>
      <c r="BF35" s="319">
        <v>0</v>
      </c>
      <c r="BG35" s="319">
        <v>0</v>
      </c>
      <c r="BH35" s="319">
        <v>0</v>
      </c>
      <c r="BI35" s="319">
        <v>0</v>
      </c>
      <c r="BJ35" s="354">
        <v>0</v>
      </c>
      <c r="BK35" s="354">
        <v>0</v>
      </c>
    </row>
    <row r="36" spans="1:63" ht="20.100000000000001" customHeight="1" x14ac:dyDescent="0.2">
      <c r="A36" s="378"/>
      <c r="B36" s="352" t="s">
        <v>110</v>
      </c>
      <c r="C36" s="353" t="s">
        <v>111</v>
      </c>
      <c r="D36" s="202">
        <v>0</v>
      </c>
      <c r="E36" s="319">
        <v>0.73</v>
      </c>
      <c r="F36" s="320">
        <v>0.73</v>
      </c>
      <c r="G36" s="319">
        <v>0</v>
      </c>
      <c r="H36" s="319">
        <v>0</v>
      </c>
      <c r="I36" s="319">
        <v>0</v>
      </c>
      <c r="J36" s="319">
        <v>0</v>
      </c>
      <c r="K36" s="319">
        <v>0.73</v>
      </c>
      <c r="L36" s="319">
        <v>0</v>
      </c>
      <c r="M36" s="319">
        <v>0</v>
      </c>
      <c r="N36" s="319">
        <v>0</v>
      </c>
      <c r="O36" s="319">
        <v>0</v>
      </c>
      <c r="P36" s="319">
        <v>0</v>
      </c>
      <c r="Q36" s="319">
        <v>0</v>
      </c>
      <c r="R36" s="202">
        <v>0</v>
      </c>
      <c r="S36" s="319">
        <v>0</v>
      </c>
      <c r="T36" s="319">
        <v>0</v>
      </c>
      <c r="U36" s="319">
        <v>0</v>
      </c>
      <c r="V36" s="319">
        <v>0</v>
      </c>
      <c r="W36" s="319">
        <v>0</v>
      </c>
      <c r="X36" s="319">
        <v>0</v>
      </c>
      <c r="Y36" s="319">
        <v>0</v>
      </c>
      <c r="Z36" s="319">
        <v>0</v>
      </c>
      <c r="AA36" s="319">
        <v>0</v>
      </c>
      <c r="AB36" s="202">
        <v>0</v>
      </c>
      <c r="AC36" s="319">
        <v>0</v>
      </c>
      <c r="AD36" s="319">
        <v>0</v>
      </c>
      <c r="AE36" s="319">
        <v>0</v>
      </c>
      <c r="AF36" s="319">
        <v>0</v>
      </c>
      <c r="AG36" s="319">
        <v>0</v>
      </c>
      <c r="AH36" s="319">
        <v>0</v>
      </c>
      <c r="AI36" s="319">
        <v>0</v>
      </c>
      <c r="AJ36" s="319">
        <v>0</v>
      </c>
      <c r="AK36" s="319">
        <v>0</v>
      </c>
      <c r="AL36" s="319">
        <v>0</v>
      </c>
      <c r="AM36" s="319">
        <v>0</v>
      </c>
      <c r="AN36" s="319">
        <v>0</v>
      </c>
      <c r="AO36" s="319">
        <v>0</v>
      </c>
      <c r="AP36" s="319">
        <v>0</v>
      </c>
      <c r="AQ36" s="319">
        <v>0</v>
      </c>
      <c r="AR36" s="319">
        <v>0</v>
      </c>
      <c r="AS36" s="319">
        <v>0</v>
      </c>
      <c r="AT36" s="319">
        <v>0</v>
      </c>
      <c r="AU36" s="319">
        <v>0</v>
      </c>
      <c r="AV36" s="319">
        <v>0</v>
      </c>
      <c r="AW36" s="319">
        <v>0</v>
      </c>
      <c r="AX36" s="319">
        <v>0</v>
      </c>
      <c r="AY36" s="319">
        <v>0</v>
      </c>
      <c r="AZ36" s="319">
        <v>0</v>
      </c>
      <c r="BA36" s="319">
        <v>0</v>
      </c>
      <c r="BB36" s="319">
        <v>0</v>
      </c>
      <c r="BC36" s="319">
        <v>0</v>
      </c>
      <c r="BD36" s="319">
        <v>0</v>
      </c>
      <c r="BE36" s="319">
        <v>0</v>
      </c>
      <c r="BF36" s="319">
        <v>0</v>
      </c>
      <c r="BG36" s="319">
        <v>0</v>
      </c>
      <c r="BH36" s="319">
        <v>0</v>
      </c>
      <c r="BI36" s="319">
        <v>0</v>
      </c>
      <c r="BJ36" s="354">
        <v>0.73</v>
      </c>
      <c r="BK36" s="354">
        <v>0.73</v>
      </c>
    </row>
    <row r="37" spans="1:63" ht="20.100000000000001" customHeight="1" x14ac:dyDescent="0.2">
      <c r="A37" s="378"/>
      <c r="B37" s="352" t="s">
        <v>1266</v>
      </c>
      <c r="C37" s="353" t="s">
        <v>113</v>
      </c>
      <c r="D37" s="202">
        <v>0.01</v>
      </c>
      <c r="E37" s="319">
        <v>0</v>
      </c>
      <c r="F37" s="320">
        <v>0</v>
      </c>
      <c r="G37" s="319">
        <v>0</v>
      </c>
      <c r="H37" s="319">
        <v>0</v>
      </c>
      <c r="I37" s="319">
        <v>0</v>
      </c>
      <c r="J37" s="319">
        <v>0</v>
      </c>
      <c r="K37" s="319">
        <v>0</v>
      </c>
      <c r="L37" s="319">
        <v>0</v>
      </c>
      <c r="M37" s="319">
        <v>0</v>
      </c>
      <c r="N37" s="319">
        <v>0</v>
      </c>
      <c r="O37" s="319">
        <v>0</v>
      </c>
      <c r="P37" s="319">
        <v>0</v>
      </c>
      <c r="Q37" s="319">
        <v>0</v>
      </c>
      <c r="R37" s="202">
        <v>0</v>
      </c>
      <c r="S37" s="319">
        <v>0</v>
      </c>
      <c r="T37" s="319">
        <v>0</v>
      </c>
      <c r="U37" s="319">
        <v>0</v>
      </c>
      <c r="V37" s="319">
        <v>0</v>
      </c>
      <c r="W37" s="319">
        <v>0</v>
      </c>
      <c r="X37" s="319">
        <v>0</v>
      </c>
      <c r="Y37" s="319">
        <v>0</v>
      </c>
      <c r="Z37" s="319">
        <v>0</v>
      </c>
      <c r="AA37" s="319">
        <v>0</v>
      </c>
      <c r="AB37" s="202">
        <v>0</v>
      </c>
      <c r="AC37" s="319">
        <v>0</v>
      </c>
      <c r="AD37" s="319">
        <v>0</v>
      </c>
      <c r="AE37" s="319">
        <v>0</v>
      </c>
      <c r="AF37" s="319">
        <v>0</v>
      </c>
      <c r="AG37" s="319">
        <v>0</v>
      </c>
      <c r="AH37" s="319">
        <v>0</v>
      </c>
      <c r="AI37" s="319">
        <v>0</v>
      </c>
      <c r="AJ37" s="319">
        <v>0</v>
      </c>
      <c r="AK37" s="319">
        <v>0</v>
      </c>
      <c r="AL37" s="319">
        <v>0</v>
      </c>
      <c r="AM37" s="319">
        <v>0</v>
      </c>
      <c r="AN37" s="319">
        <v>0</v>
      </c>
      <c r="AO37" s="319">
        <v>0</v>
      </c>
      <c r="AP37" s="319">
        <v>0</v>
      </c>
      <c r="AQ37" s="319">
        <v>0</v>
      </c>
      <c r="AR37" s="319">
        <v>0</v>
      </c>
      <c r="AS37" s="319">
        <v>0</v>
      </c>
      <c r="AT37" s="319">
        <v>0</v>
      </c>
      <c r="AU37" s="319">
        <v>0</v>
      </c>
      <c r="AV37" s="319">
        <v>0</v>
      </c>
      <c r="AW37" s="319">
        <v>0</v>
      </c>
      <c r="AX37" s="319">
        <v>0</v>
      </c>
      <c r="AY37" s="319">
        <v>0</v>
      </c>
      <c r="AZ37" s="319">
        <v>0</v>
      </c>
      <c r="BA37" s="319">
        <v>0</v>
      </c>
      <c r="BB37" s="319">
        <v>0</v>
      </c>
      <c r="BC37" s="319">
        <v>0</v>
      </c>
      <c r="BD37" s="319">
        <v>0</v>
      </c>
      <c r="BE37" s="319">
        <v>0</v>
      </c>
      <c r="BF37" s="319">
        <v>0</v>
      </c>
      <c r="BG37" s="319">
        <v>0</v>
      </c>
      <c r="BH37" s="319">
        <v>0</v>
      </c>
      <c r="BI37" s="319">
        <v>0</v>
      </c>
      <c r="BJ37" s="354">
        <v>0</v>
      </c>
      <c r="BK37" s="354">
        <v>0.01</v>
      </c>
    </row>
    <row r="38" spans="1:63" ht="20.100000000000001" customHeight="1" x14ac:dyDescent="0.2">
      <c r="A38" s="378"/>
      <c r="B38" s="355" t="s">
        <v>664</v>
      </c>
      <c r="C38" s="356" t="s">
        <v>115</v>
      </c>
      <c r="D38" s="202">
        <v>0</v>
      </c>
      <c r="E38" s="319">
        <v>0</v>
      </c>
      <c r="F38" s="320">
        <v>0</v>
      </c>
      <c r="G38" s="319">
        <v>0</v>
      </c>
      <c r="H38" s="319">
        <v>0</v>
      </c>
      <c r="I38" s="319">
        <v>0</v>
      </c>
      <c r="J38" s="319">
        <v>0</v>
      </c>
      <c r="K38" s="319">
        <v>0</v>
      </c>
      <c r="L38" s="319">
        <v>0</v>
      </c>
      <c r="M38" s="319">
        <v>0</v>
      </c>
      <c r="N38" s="319">
        <v>0</v>
      </c>
      <c r="O38" s="319">
        <v>0</v>
      </c>
      <c r="P38" s="319">
        <v>0</v>
      </c>
      <c r="Q38" s="319">
        <v>0</v>
      </c>
      <c r="R38" s="202">
        <v>0</v>
      </c>
      <c r="S38" s="319">
        <v>0</v>
      </c>
      <c r="T38" s="319">
        <v>0</v>
      </c>
      <c r="U38" s="319">
        <v>0</v>
      </c>
      <c r="V38" s="319">
        <v>0</v>
      </c>
      <c r="W38" s="319">
        <v>0</v>
      </c>
      <c r="X38" s="319">
        <v>0</v>
      </c>
      <c r="Y38" s="319">
        <v>0</v>
      </c>
      <c r="Z38" s="319">
        <v>0</v>
      </c>
      <c r="AA38" s="319">
        <v>0</v>
      </c>
      <c r="AB38" s="202">
        <v>0</v>
      </c>
      <c r="AC38" s="319">
        <v>0</v>
      </c>
      <c r="AD38" s="319">
        <v>0</v>
      </c>
      <c r="AE38" s="319">
        <v>0</v>
      </c>
      <c r="AF38" s="319">
        <v>0</v>
      </c>
      <c r="AG38" s="319">
        <v>0</v>
      </c>
      <c r="AH38" s="319">
        <v>0</v>
      </c>
      <c r="AI38" s="319">
        <v>0</v>
      </c>
      <c r="AJ38" s="319">
        <v>0</v>
      </c>
      <c r="AK38" s="319">
        <v>0</v>
      </c>
      <c r="AL38" s="319">
        <v>0</v>
      </c>
      <c r="AM38" s="319">
        <v>0</v>
      </c>
      <c r="AN38" s="319">
        <v>0</v>
      </c>
      <c r="AO38" s="319">
        <v>0</v>
      </c>
      <c r="AP38" s="319">
        <v>0</v>
      </c>
      <c r="AQ38" s="319">
        <v>0</v>
      </c>
      <c r="AR38" s="319">
        <v>0</v>
      </c>
      <c r="AS38" s="319">
        <v>0</v>
      </c>
      <c r="AT38" s="319">
        <v>0</v>
      </c>
      <c r="AU38" s="319">
        <v>0</v>
      </c>
      <c r="AV38" s="319">
        <v>0</v>
      </c>
      <c r="AW38" s="319">
        <v>0</v>
      </c>
      <c r="AX38" s="319">
        <v>0</v>
      </c>
      <c r="AY38" s="319">
        <v>0</v>
      </c>
      <c r="AZ38" s="319">
        <v>0</v>
      </c>
      <c r="BA38" s="319">
        <v>0</v>
      </c>
      <c r="BB38" s="319">
        <v>0</v>
      </c>
      <c r="BC38" s="319">
        <v>0</v>
      </c>
      <c r="BD38" s="319">
        <v>0</v>
      </c>
      <c r="BE38" s="319">
        <v>0</v>
      </c>
      <c r="BF38" s="319">
        <v>0</v>
      </c>
      <c r="BG38" s="319">
        <v>0</v>
      </c>
      <c r="BH38" s="319">
        <v>0</v>
      </c>
      <c r="BI38" s="319">
        <v>0</v>
      </c>
      <c r="BJ38" s="354">
        <v>0</v>
      </c>
      <c r="BK38" s="354">
        <v>0</v>
      </c>
    </row>
    <row r="39" spans="1:63" ht="20.100000000000001" customHeight="1" x14ac:dyDescent="0.2">
      <c r="A39" s="377"/>
      <c r="B39" s="341" t="s">
        <v>665</v>
      </c>
      <c r="C39" s="340" t="s">
        <v>117</v>
      </c>
      <c r="D39" s="202">
        <v>0</v>
      </c>
      <c r="E39" s="202">
        <v>0</v>
      </c>
      <c r="F39" s="320">
        <v>0</v>
      </c>
      <c r="G39" s="202">
        <v>0</v>
      </c>
      <c r="H39" s="202">
        <v>0</v>
      </c>
      <c r="I39" s="202">
        <v>0</v>
      </c>
      <c r="J39" s="202">
        <v>0</v>
      </c>
      <c r="K39" s="202">
        <v>0</v>
      </c>
      <c r="L39" s="202">
        <v>0</v>
      </c>
      <c r="M39" s="202">
        <v>0</v>
      </c>
      <c r="N39" s="202">
        <v>0</v>
      </c>
      <c r="O39" s="202">
        <v>0</v>
      </c>
      <c r="P39" s="202">
        <v>0</v>
      </c>
      <c r="Q39" s="202">
        <v>0</v>
      </c>
      <c r="R39" s="202">
        <v>0</v>
      </c>
      <c r="S39" s="202">
        <v>0</v>
      </c>
      <c r="T39" s="202">
        <v>0</v>
      </c>
      <c r="U39" s="202">
        <v>0</v>
      </c>
      <c r="V39" s="202">
        <v>0</v>
      </c>
      <c r="W39" s="202">
        <v>0</v>
      </c>
      <c r="X39" s="202">
        <v>0</v>
      </c>
      <c r="Y39" s="202">
        <v>0</v>
      </c>
      <c r="Z39" s="202">
        <v>0</v>
      </c>
      <c r="AA39" s="202">
        <v>0</v>
      </c>
      <c r="AB39" s="202">
        <v>0</v>
      </c>
      <c r="AC39" s="319">
        <v>0</v>
      </c>
      <c r="AD39" s="319">
        <v>0</v>
      </c>
      <c r="AE39" s="319">
        <v>0</v>
      </c>
      <c r="AF39" s="319">
        <v>0</v>
      </c>
      <c r="AG39" s="319">
        <v>0</v>
      </c>
      <c r="AH39" s="319">
        <v>0</v>
      </c>
      <c r="AI39" s="319">
        <v>0</v>
      </c>
      <c r="AJ39" s="319">
        <v>0</v>
      </c>
      <c r="AK39" s="319">
        <v>0</v>
      </c>
      <c r="AL39" s="202">
        <v>0</v>
      </c>
      <c r="AM39" s="202">
        <v>0</v>
      </c>
      <c r="AN39" s="202">
        <v>0</v>
      </c>
      <c r="AO39" s="202">
        <v>0</v>
      </c>
      <c r="AP39" s="319">
        <v>0</v>
      </c>
      <c r="AQ39" s="319">
        <v>0</v>
      </c>
      <c r="AR39" s="319">
        <v>0</v>
      </c>
      <c r="AS39" s="202">
        <v>0</v>
      </c>
      <c r="AT39" s="202">
        <v>0</v>
      </c>
      <c r="AU39" s="202">
        <v>0</v>
      </c>
      <c r="AV39" s="202">
        <v>0</v>
      </c>
      <c r="AW39" s="202">
        <v>0</v>
      </c>
      <c r="AX39" s="202">
        <v>0</v>
      </c>
      <c r="AY39" s="202">
        <v>0</v>
      </c>
      <c r="AZ39" s="202">
        <v>0</v>
      </c>
      <c r="BA39" s="202">
        <v>0</v>
      </c>
      <c r="BB39" s="202">
        <v>0</v>
      </c>
      <c r="BC39" s="202">
        <v>0</v>
      </c>
      <c r="BD39" s="202">
        <v>0</v>
      </c>
      <c r="BE39" s="202">
        <v>0</v>
      </c>
      <c r="BF39" s="202">
        <v>0</v>
      </c>
      <c r="BG39" s="319">
        <v>0</v>
      </c>
      <c r="BH39" s="319">
        <v>0</v>
      </c>
      <c r="BI39" s="319">
        <v>0</v>
      </c>
      <c r="BJ39" s="321">
        <v>0</v>
      </c>
      <c r="BK39" s="321">
        <v>0</v>
      </c>
    </row>
    <row r="40" spans="1:63" ht="20.100000000000001" customHeight="1" x14ac:dyDescent="0.2">
      <c r="A40" s="375"/>
      <c r="B40" s="341" t="s">
        <v>1282</v>
      </c>
      <c r="C40" s="340" t="s">
        <v>119</v>
      </c>
      <c r="D40" s="202">
        <v>0</v>
      </c>
      <c r="E40" s="202">
        <v>0</v>
      </c>
      <c r="F40" s="320">
        <v>0</v>
      </c>
      <c r="G40" s="202">
        <v>0</v>
      </c>
      <c r="H40" s="202">
        <v>0</v>
      </c>
      <c r="I40" s="202">
        <v>0</v>
      </c>
      <c r="J40" s="202">
        <v>0</v>
      </c>
      <c r="K40" s="202">
        <v>0</v>
      </c>
      <c r="L40" s="202">
        <v>0</v>
      </c>
      <c r="M40" s="202">
        <v>0</v>
      </c>
      <c r="N40" s="202">
        <v>0</v>
      </c>
      <c r="O40" s="202">
        <v>0</v>
      </c>
      <c r="P40" s="202">
        <v>0</v>
      </c>
      <c r="Q40" s="202">
        <v>0</v>
      </c>
      <c r="R40" s="202">
        <v>0</v>
      </c>
      <c r="S40" s="202">
        <v>0</v>
      </c>
      <c r="T40" s="202">
        <v>0</v>
      </c>
      <c r="U40" s="202">
        <v>0</v>
      </c>
      <c r="V40" s="202">
        <v>0</v>
      </c>
      <c r="W40" s="202">
        <v>0</v>
      </c>
      <c r="X40" s="202">
        <v>0</v>
      </c>
      <c r="Y40" s="202">
        <v>0</v>
      </c>
      <c r="Z40" s="202">
        <v>0</v>
      </c>
      <c r="AA40" s="202">
        <v>0</v>
      </c>
      <c r="AB40" s="202">
        <v>0</v>
      </c>
      <c r="AC40" s="319">
        <v>0</v>
      </c>
      <c r="AD40" s="319">
        <v>0</v>
      </c>
      <c r="AE40" s="319">
        <v>0</v>
      </c>
      <c r="AF40" s="319">
        <v>0</v>
      </c>
      <c r="AG40" s="319">
        <v>0</v>
      </c>
      <c r="AH40" s="319">
        <v>0</v>
      </c>
      <c r="AI40" s="319">
        <v>0</v>
      </c>
      <c r="AJ40" s="319">
        <v>0</v>
      </c>
      <c r="AK40" s="319">
        <v>0</v>
      </c>
      <c r="AL40" s="202">
        <v>0</v>
      </c>
      <c r="AM40" s="202">
        <v>0</v>
      </c>
      <c r="AN40" s="202">
        <v>0</v>
      </c>
      <c r="AO40" s="202">
        <v>0</v>
      </c>
      <c r="AP40" s="319">
        <v>0</v>
      </c>
      <c r="AQ40" s="319">
        <v>0</v>
      </c>
      <c r="AR40" s="319">
        <v>0</v>
      </c>
      <c r="AS40" s="202">
        <v>0</v>
      </c>
      <c r="AT40" s="202">
        <v>0</v>
      </c>
      <c r="AU40" s="202">
        <v>0</v>
      </c>
      <c r="AV40" s="202">
        <v>0</v>
      </c>
      <c r="AW40" s="202">
        <v>0</v>
      </c>
      <c r="AX40" s="202">
        <v>0</v>
      </c>
      <c r="AY40" s="202">
        <v>0</v>
      </c>
      <c r="AZ40" s="202">
        <v>0</v>
      </c>
      <c r="BA40" s="202">
        <v>0</v>
      </c>
      <c r="BB40" s="202">
        <v>0</v>
      </c>
      <c r="BC40" s="202">
        <v>0</v>
      </c>
      <c r="BD40" s="202">
        <v>0</v>
      </c>
      <c r="BE40" s="202">
        <v>0</v>
      </c>
      <c r="BF40" s="202">
        <v>0</v>
      </c>
      <c r="BG40" s="319">
        <v>0</v>
      </c>
      <c r="BH40" s="319">
        <v>0</v>
      </c>
      <c r="BI40" s="319">
        <v>0</v>
      </c>
      <c r="BJ40" s="321">
        <v>0</v>
      </c>
      <c r="BK40" s="321">
        <v>0</v>
      </c>
    </row>
    <row r="41" spans="1:63" ht="20.100000000000001" customHeight="1" x14ac:dyDescent="0.2">
      <c r="A41" s="375"/>
      <c r="B41" s="341" t="s">
        <v>1283</v>
      </c>
      <c r="C41" s="340" t="s">
        <v>121</v>
      </c>
      <c r="D41" s="202">
        <v>1.66</v>
      </c>
      <c r="E41" s="202">
        <v>0.2</v>
      </c>
      <c r="F41" s="320">
        <v>0.2</v>
      </c>
      <c r="G41" s="202">
        <v>0</v>
      </c>
      <c r="H41" s="202">
        <v>0</v>
      </c>
      <c r="I41" s="202">
        <v>0</v>
      </c>
      <c r="J41" s="202">
        <v>0.04</v>
      </c>
      <c r="K41" s="202">
        <v>0</v>
      </c>
      <c r="L41" s="202">
        <v>0</v>
      </c>
      <c r="M41" s="202">
        <v>0</v>
      </c>
      <c r="N41" s="202">
        <v>0</v>
      </c>
      <c r="O41" s="202">
        <v>0.16</v>
      </c>
      <c r="P41" s="202">
        <v>0</v>
      </c>
      <c r="Q41" s="202">
        <v>0</v>
      </c>
      <c r="R41" s="202">
        <v>0</v>
      </c>
      <c r="S41" s="202">
        <v>0</v>
      </c>
      <c r="T41" s="202">
        <v>0</v>
      </c>
      <c r="U41" s="202">
        <v>0</v>
      </c>
      <c r="V41" s="202">
        <v>0</v>
      </c>
      <c r="W41" s="202">
        <v>0</v>
      </c>
      <c r="X41" s="202">
        <v>0</v>
      </c>
      <c r="Y41" s="202">
        <v>0</v>
      </c>
      <c r="Z41" s="202">
        <v>0</v>
      </c>
      <c r="AA41" s="202">
        <v>0</v>
      </c>
      <c r="AB41" s="202">
        <v>0</v>
      </c>
      <c r="AC41" s="319">
        <v>0</v>
      </c>
      <c r="AD41" s="319">
        <v>0</v>
      </c>
      <c r="AE41" s="319">
        <v>0</v>
      </c>
      <c r="AF41" s="319">
        <v>0</v>
      </c>
      <c r="AG41" s="319">
        <v>0</v>
      </c>
      <c r="AH41" s="319">
        <v>0</v>
      </c>
      <c r="AI41" s="319">
        <v>0</v>
      </c>
      <c r="AJ41" s="319">
        <v>0</v>
      </c>
      <c r="AK41" s="319">
        <v>0</v>
      </c>
      <c r="AL41" s="202">
        <v>0</v>
      </c>
      <c r="AM41" s="202">
        <v>0</v>
      </c>
      <c r="AN41" s="202">
        <v>0</v>
      </c>
      <c r="AO41" s="202">
        <v>0</v>
      </c>
      <c r="AP41" s="319">
        <v>0</v>
      </c>
      <c r="AQ41" s="319">
        <v>0</v>
      </c>
      <c r="AR41" s="319">
        <v>0</v>
      </c>
      <c r="AS41" s="202">
        <v>0</v>
      </c>
      <c r="AT41" s="202">
        <v>0</v>
      </c>
      <c r="AU41" s="202">
        <v>0</v>
      </c>
      <c r="AV41" s="202">
        <v>0</v>
      </c>
      <c r="AW41" s="202">
        <v>0</v>
      </c>
      <c r="AX41" s="202">
        <v>0</v>
      </c>
      <c r="AY41" s="202">
        <v>0</v>
      </c>
      <c r="AZ41" s="202">
        <v>0</v>
      </c>
      <c r="BA41" s="202">
        <v>0</v>
      </c>
      <c r="BB41" s="202">
        <v>0</v>
      </c>
      <c r="BC41" s="202">
        <v>0</v>
      </c>
      <c r="BD41" s="202">
        <v>0</v>
      </c>
      <c r="BE41" s="202">
        <v>0</v>
      </c>
      <c r="BF41" s="202">
        <v>0</v>
      </c>
      <c r="BG41" s="319">
        <v>0</v>
      </c>
      <c r="BH41" s="319">
        <v>0</v>
      </c>
      <c r="BI41" s="319">
        <v>0</v>
      </c>
      <c r="BJ41" s="321">
        <v>0.2</v>
      </c>
      <c r="BK41" s="321">
        <v>1.86</v>
      </c>
    </row>
    <row r="42" spans="1:63" ht="29.25" customHeight="1" x14ac:dyDescent="0.2">
      <c r="A42" s="375"/>
      <c r="B42" s="341" t="s">
        <v>1284</v>
      </c>
      <c r="C42" s="340" t="s">
        <v>123</v>
      </c>
      <c r="D42" s="202">
        <v>33.549999999999997</v>
      </c>
      <c r="E42" s="202">
        <v>0</v>
      </c>
      <c r="F42" s="320">
        <v>0</v>
      </c>
      <c r="G42" s="202">
        <v>0</v>
      </c>
      <c r="H42" s="202">
        <v>0</v>
      </c>
      <c r="I42" s="202">
        <v>0</v>
      </c>
      <c r="J42" s="202">
        <v>0</v>
      </c>
      <c r="K42" s="202">
        <v>0</v>
      </c>
      <c r="L42" s="202">
        <v>0</v>
      </c>
      <c r="M42" s="202">
        <v>0</v>
      </c>
      <c r="N42" s="202">
        <v>0</v>
      </c>
      <c r="O42" s="202">
        <v>0</v>
      </c>
      <c r="P42" s="202">
        <v>0</v>
      </c>
      <c r="Q42" s="202">
        <v>0</v>
      </c>
      <c r="R42" s="202">
        <v>0</v>
      </c>
      <c r="S42" s="202">
        <v>0</v>
      </c>
      <c r="T42" s="202">
        <v>0</v>
      </c>
      <c r="U42" s="202">
        <v>0</v>
      </c>
      <c r="V42" s="202">
        <v>0</v>
      </c>
      <c r="W42" s="202">
        <v>0</v>
      </c>
      <c r="X42" s="202">
        <v>0</v>
      </c>
      <c r="Y42" s="202">
        <v>0</v>
      </c>
      <c r="Z42" s="202">
        <v>0</v>
      </c>
      <c r="AA42" s="202">
        <v>0</v>
      </c>
      <c r="AB42" s="202">
        <v>0</v>
      </c>
      <c r="AC42" s="319">
        <v>0</v>
      </c>
      <c r="AD42" s="319">
        <v>0</v>
      </c>
      <c r="AE42" s="319">
        <v>0</v>
      </c>
      <c r="AF42" s="319">
        <v>0</v>
      </c>
      <c r="AG42" s="319">
        <v>0</v>
      </c>
      <c r="AH42" s="319">
        <v>0</v>
      </c>
      <c r="AI42" s="319">
        <v>0</v>
      </c>
      <c r="AJ42" s="319">
        <v>0</v>
      </c>
      <c r="AK42" s="319">
        <v>0</v>
      </c>
      <c r="AL42" s="202">
        <v>0</v>
      </c>
      <c r="AM42" s="202">
        <v>0</v>
      </c>
      <c r="AN42" s="202">
        <v>0</v>
      </c>
      <c r="AO42" s="202">
        <v>0</v>
      </c>
      <c r="AP42" s="319">
        <v>0</v>
      </c>
      <c r="AQ42" s="319">
        <v>0</v>
      </c>
      <c r="AR42" s="319">
        <v>0</v>
      </c>
      <c r="AS42" s="202">
        <v>0</v>
      </c>
      <c r="AT42" s="202">
        <v>0</v>
      </c>
      <c r="AU42" s="202">
        <v>0</v>
      </c>
      <c r="AV42" s="202">
        <v>0</v>
      </c>
      <c r="AW42" s="202">
        <v>0</v>
      </c>
      <c r="AX42" s="202">
        <v>0</v>
      </c>
      <c r="AY42" s="202">
        <v>0</v>
      </c>
      <c r="AZ42" s="202">
        <v>0</v>
      </c>
      <c r="BA42" s="202">
        <v>0</v>
      </c>
      <c r="BB42" s="202">
        <v>0</v>
      </c>
      <c r="BC42" s="202">
        <v>0</v>
      </c>
      <c r="BD42" s="202">
        <v>0</v>
      </c>
      <c r="BE42" s="202">
        <v>0</v>
      </c>
      <c r="BF42" s="202">
        <v>0</v>
      </c>
      <c r="BG42" s="319">
        <v>0</v>
      </c>
      <c r="BH42" s="319">
        <v>0</v>
      </c>
      <c r="BI42" s="319">
        <v>0</v>
      </c>
      <c r="BJ42" s="321">
        <v>0</v>
      </c>
      <c r="BK42" s="321">
        <v>33.549999999999997</v>
      </c>
    </row>
    <row r="43" spans="1:63" ht="20.100000000000001" customHeight="1" x14ac:dyDescent="0.2">
      <c r="A43" s="378"/>
      <c r="B43" s="352" t="s">
        <v>1267</v>
      </c>
      <c r="C43" s="353" t="s">
        <v>125</v>
      </c>
      <c r="D43" s="202">
        <v>0</v>
      </c>
      <c r="E43" s="319">
        <v>0</v>
      </c>
      <c r="F43" s="320">
        <v>0</v>
      </c>
      <c r="G43" s="319">
        <v>0</v>
      </c>
      <c r="H43" s="319">
        <v>0</v>
      </c>
      <c r="I43" s="319">
        <v>0</v>
      </c>
      <c r="J43" s="319">
        <v>0</v>
      </c>
      <c r="K43" s="319">
        <v>0</v>
      </c>
      <c r="L43" s="319">
        <v>0</v>
      </c>
      <c r="M43" s="319">
        <v>0</v>
      </c>
      <c r="N43" s="319">
        <v>0</v>
      </c>
      <c r="O43" s="319">
        <v>0</v>
      </c>
      <c r="P43" s="319">
        <v>0</v>
      </c>
      <c r="Q43" s="319">
        <v>0</v>
      </c>
      <c r="R43" s="202">
        <v>0</v>
      </c>
      <c r="S43" s="319">
        <v>0</v>
      </c>
      <c r="T43" s="319">
        <v>0</v>
      </c>
      <c r="U43" s="319">
        <v>0</v>
      </c>
      <c r="V43" s="319">
        <v>0</v>
      </c>
      <c r="W43" s="319">
        <v>0</v>
      </c>
      <c r="X43" s="319">
        <v>0</v>
      </c>
      <c r="Y43" s="319">
        <v>0</v>
      </c>
      <c r="Z43" s="319">
        <v>0</v>
      </c>
      <c r="AA43" s="319">
        <v>0</v>
      </c>
      <c r="AB43" s="202">
        <v>0</v>
      </c>
      <c r="AC43" s="319">
        <v>0</v>
      </c>
      <c r="AD43" s="319">
        <v>0</v>
      </c>
      <c r="AE43" s="319">
        <v>0</v>
      </c>
      <c r="AF43" s="319">
        <v>0</v>
      </c>
      <c r="AG43" s="319">
        <v>0</v>
      </c>
      <c r="AH43" s="319">
        <v>0</v>
      </c>
      <c r="AI43" s="319">
        <v>0</v>
      </c>
      <c r="AJ43" s="319">
        <v>0</v>
      </c>
      <c r="AK43" s="319">
        <v>0</v>
      </c>
      <c r="AL43" s="319">
        <v>0</v>
      </c>
      <c r="AM43" s="319">
        <v>0</v>
      </c>
      <c r="AN43" s="319">
        <v>0</v>
      </c>
      <c r="AO43" s="319">
        <v>0</v>
      </c>
      <c r="AP43" s="319">
        <v>0</v>
      </c>
      <c r="AQ43" s="319">
        <v>0</v>
      </c>
      <c r="AR43" s="319">
        <v>0</v>
      </c>
      <c r="AS43" s="319">
        <v>0</v>
      </c>
      <c r="AT43" s="319">
        <v>0</v>
      </c>
      <c r="AU43" s="319">
        <v>0</v>
      </c>
      <c r="AV43" s="319">
        <v>0</v>
      </c>
      <c r="AW43" s="319">
        <v>0</v>
      </c>
      <c r="AX43" s="319">
        <v>0</v>
      </c>
      <c r="AY43" s="319">
        <v>0</v>
      </c>
      <c r="AZ43" s="319">
        <v>0</v>
      </c>
      <c r="BA43" s="319">
        <v>0</v>
      </c>
      <c r="BB43" s="319">
        <v>0</v>
      </c>
      <c r="BC43" s="319">
        <v>0</v>
      </c>
      <c r="BD43" s="319">
        <v>0</v>
      </c>
      <c r="BE43" s="319">
        <v>0</v>
      </c>
      <c r="BF43" s="319">
        <v>0</v>
      </c>
      <c r="BG43" s="319">
        <v>0</v>
      </c>
      <c r="BH43" s="319">
        <v>0</v>
      </c>
      <c r="BI43" s="319">
        <v>0</v>
      </c>
      <c r="BJ43" s="354">
        <v>0</v>
      </c>
      <c r="BK43" s="354">
        <v>0</v>
      </c>
    </row>
    <row r="44" spans="1:63" ht="20.100000000000001" customHeight="1" x14ac:dyDescent="0.2">
      <c r="A44" s="378"/>
      <c r="B44" s="352" t="s">
        <v>1268</v>
      </c>
      <c r="C44" s="353" t="s">
        <v>127</v>
      </c>
      <c r="D44" s="202">
        <v>0</v>
      </c>
      <c r="E44" s="319">
        <v>0</v>
      </c>
      <c r="F44" s="320">
        <v>0</v>
      </c>
      <c r="G44" s="319">
        <v>0</v>
      </c>
      <c r="H44" s="319">
        <v>0</v>
      </c>
      <c r="I44" s="319">
        <v>0</v>
      </c>
      <c r="J44" s="319">
        <v>0</v>
      </c>
      <c r="K44" s="319">
        <v>0</v>
      </c>
      <c r="L44" s="319">
        <v>0</v>
      </c>
      <c r="M44" s="319">
        <v>0</v>
      </c>
      <c r="N44" s="319">
        <v>0</v>
      </c>
      <c r="O44" s="319">
        <v>0</v>
      </c>
      <c r="P44" s="319">
        <v>0</v>
      </c>
      <c r="Q44" s="319">
        <v>0</v>
      </c>
      <c r="R44" s="202">
        <v>0</v>
      </c>
      <c r="S44" s="319">
        <v>0</v>
      </c>
      <c r="T44" s="319">
        <v>0</v>
      </c>
      <c r="U44" s="319">
        <v>0</v>
      </c>
      <c r="V44" s="319">
        <v>0</v>
      </c>
      <c r="W44" s="319">
        <v>0</v>
      </c>
      <c r="X44" s="319">
        <v>0</v>
      </c>
      <c r="Y44" s="319">
        <v>0</v>
      </c>
      <c r="Z44" s="319">
        <v>0</v>
      </c>
      <c r="AA44" s="319">
        <v>0</v>
      </c>
      <c r="AB44" s="202">
        <v>0</v>
      </c>
      <c r="AC44" s="319">
        <v>0</v>
      </c>
      <c r="AD44" s="319">
        <v>0</v>
      </c>
      <c r="AE44" s="319">
        <v>0</v>
      </c>
      <c r="AF44" s="319">
        <v>0</v>
      </c>
      <c r="AG44" s="319">
        <v>0</v>
      </c>
      <c r="AH44" s="319">
        <v>0</v>
      </c>
      <c r="AI44" s="319">
        <v>0</v>
      </c>
      <c r="AJ44" s="319">
        <v>0</v>
      </c>
      <c r="AK44" s="319">
        <v>0</v>
      </c>
      <c r="AL44" s="319">
        <v>0</v>
      </c>
      <c r="AM44" s="319">
        <v>0</v>
      </c>
      <c r="AN44" s="319">
        <v>0</v>
      </c>
      <c r="AO44" s="319">
        <v>0</v>
      </c>
      <c r="AP44" s="319">
        <v>0</v>
      </c>
      <c r="AQ44" s="319">
        <v>0</v>
      </c>
      <c r="AR44" s="319">
        <v>0</v>
      </c>
      <c r="AS44" s="319">
        <v>0</v>
      </c>
      <c r="AT44" s="319">
        <v>0</v>
      </c>
      <c r="AU44" s="319">
        <v>0</v>
      </c>
      <c r="AV44" s="319">
        <v>0</v>
      </c>
      <c r="AW44" s="319">
        <v>0</v>
      </c>
      <c r="AX44" s="319">
        <v>0</v>
      </c>
      <c r="AY44" s="319">
        <v>0</v>
      </c>
      <c r="AZ44" s="319">
        <v>0</v>
      </c>
      <c r="BA44" s="319">
        <v>0</v>
      </c>
      <c r="BB44" s="319">
        <v>0</v>
      </c>
      <c r="BC44" s="319">
        <v>0</v>
      </c>
      <c r="BD44" s="319">
        <v>0</v>
      </c>
      <c r="BE44" s="319">
        <v>0</v>
      </c>
      <c r="BF44" s="319">
        <v>0</v>
      </c>
      <c r="BG44" s="319">
        <v>0</v>
      </c>
      <c r="BH44" s="319">
        <v>0</v>
      </c>
      <c r="BI44" s="319">
        <v>0</v>
      </c>
      <c r="BJ44" s="354">
        <v>0</v>
      </c>
      <c r="BK44" s="354">
        <v>0</v>
      </c>
    </row>
    <row r="45" spans="1:63" ht="20.100000000000001" customHeight="1" x14ac:dyDescent="0.2">
      <c r="A45" s="378"/>
      <c r="B45" s="352" t="s">
        <v>173</v>
      </c>
      <c r="C45" s="353" t="s">
        <v>129</v>
      </c>
      <c r="D45" s="202">
        <v>0.92</v>
      </c>
      <c r="E45" s="319">
        <v>0.88</v>
      </c>
      <c r="F45" s="320">
        <v>0.51</v>
      </c>
      <c r="G45" s="319">
        <v>0</v>
      </c>
      <c r="H45" s="319">
        <v>0</v>
      </c>
      <c r="I45" s="319">
        <v>0</v>
      </c>
      <c r="J45" s="319">
        <v>0.03</v>
      </c>
      <c r="K45" s="319">
        <v>0</v>
      </c>
      <c r="L45" s="319">
        <v>0</v>
      </c>
      <c r="M45" s="319">
        <v>0</v>
      </c>
      <c r="N45" s="319">
        <v>0</v>
      </c>
      <c r="O45" s="319">
        <v>0.48</v>
      </c>
      <c r="P45" s="319">
        <v>0</v>
      </c>
      <c r="Q45" s="319">
        <v>0</v>
      </c>
      <c r="R45" s="202">
        <v>0.37</v>
      </c>
      <c r="S45" s="319">
        <v>0</v>
      </c>
      <c r="T45" s="319">
        <v>0</v>
      </c>
      <c r="U45" s="319">
        <v>0</v>
      </c>
      <c r="V45" s="319">
        <v>0</v>
      </c>
      <c r="W45" s="319">
        <v>0</v>
      </c>
      <c r="X45" s="319">
        <v>0</v>
      </c>
      <c r="Y45" s="319">
        <v>0</v>
      </c>
      <c r="Z45" s="319">
        <v>0</v>
      </c>
      <c r="AA45" s="319">
        <v>0</v>
      </c>
      <c r="AB45" s="202">
        <v>0.13</v>
      </c>
      <c r="AC45" s="319">
        <v>0.01</v>
      </c>
      <c r="AD45" s="319">
        <v>0</v>
      </c>
      <c r="AE45" s="319">
        <v>0</v>
      </c>
      <c r="AF45" s="319">
        <v>0</v>
      </c>
      <c r="AG45" s="319">
        <v>0</v>
      </c>
      <c r="AH45" s="319">
        <v>0</v>
      </c>
      <c r="AI45" s="319">
        <v>0</v>
      </c>
      <c r="AJ45" s="319">
        <v>0</v>
      </c>
      <c r="AK45" s="319">
        <v>0</v>
      </c>
      <c r="AL45" s="319">
        <v>0</v>
      </c>
      <c r="AM45" s="319">
        <v>0</v>
      </c>
      <c r="AN45" s="319">
        <v>0</v>
      </c>
      <c r="AO45" s="319">
        <v>0</v>
      </c>
      <c r="AP45" s="319">
        <v>0</v>
      </c>
      <c r="AQ45" s="319">
        <v>0</v>
      </c>
      <c r="AR45" s="319">
        <v>0.12</v>
      </c>
      <c r="AS45" s="319">
        <v>0</v>
      </c>
      <c r="AT45" s="319">
        <v>0</v>
      </c>
      <c r="AU45" s="319">
        <v>0</v>
      </c>
      <c r="AV45" s="319">
        <v>0</v>
      </c>
      <c r="AW45" s="319">
        <v>0</v>
      </c>
      <c r="AX45" s="319">
        <v>0.24</v>
      </c>
      <c r="AY45" s="319">
        <v>0</v>
      </c>
      <c r="AZ45" s="319">
        <v>0</v>
      </c>
      <c r="BA45" s="319">
        <v>0</v>
      </c>
      <c r="BB45" s="319">
        <v>0</v>
      </c>
      <c r="BC45" s="319">
        <v>0</v>
      </c>
      <c r="BD45" s="319">
        <v>0</v>
      </c>
      <c r="BE45" s="319">
        <v>0</v>
      </c>
      <c r="BF45" s="319">
        <v>0</v>
      </c>
      <c r="BG45" s="319">
        <v>0</v>
      </c>
      <c r="BH45" s="319">
        <v>0</v>
      </c>
      <c r="BI45" s="319">
        <v>0</v>
      </c>
      <c r="BJ45" s="354">
        <v>0.76</v>
      </c>
      <c r="BK45" s="354">
        <v>1.68</v>
      </c>
    </row>
    <row r="46" spans="1:63" ht="20.100000000000001" customHeight="1" x14ac:dyDescent="0.2">
      <c r="A46" s="378"/>
      <c r="B46" s="352" t="s">
        <v>174</v>
      </c>
      <c r="C46" s="353" t="s">
        <v>131</v>
      </c>
      <c r="D46" s="202">
        <v>0</v>
      </c>
      <c r="E46" s="319">
        <v>0</v>
      </c>
      <c r="F46" s="320">
        <v>0</v>
      </c>
      <c r="G46" s="319">
        <v>0</v>
      </c>
      <c r="H46" s="319">
        <v>0</v>
      </c>
      <c r="I46" s="319">
        <v>0</v>
      </c>
      <c r="J46" s="319">
        <v>0</v>
      </c>
      <c r="K46" s="319">
        <v>0</v>
      </c>
      <c r="L46" s="319">
        <v>0</v>
      </c>
      <c r="M46" s="319">
        <v>0</v>
      </c>
      <c r="N46" s="319">
        <v>0</v>
      </c>
      <c r="O46" s="319">
        <v>0</v>
      </c>
      <c r="P46" s="319">
        <v>0</v>
      </c>
      <c r="Q46" s="319">
        <v>0</v>
      </c>
      <c r="R46" s="202">
        <v>0</v>
      </c>
      <c r="S46" s="319">
        <v>0</v>
      </c>
      <c r="T46" s="319">
        <v>0</v>
      </c>
      <c r="U46" s="319">
        <v>0</v>
      </c>
      <c r="V46" s="319">
        <v>0</v>
      </c>
      <c r="W46" s="319">
        <v>0</v>
      </c>
      <c r="X46" s="319">
        <v>0</v>
      </c>
      <c r="Y46" s="319">
        <v>0</v>
      </c>
      <c r="Z46" s="319">
        <v>0</v>
      </c>
      <c r="AA46" s="319">
        <v>0</v>
      </c>
      <c r="AB46" s="202">
        <v>0</v>
      </c>
      <c r="AC46" s="319">
        <v>0</v>
      </c>
      <c r="AD46" s="319">
        <v>0</v>
      </c>
      <c r="AE46" s="319">
        <v>0</v>
      </c>
      <c r="AF46" s="319">
        <v>0</v>
      </c>
      <c r="AG46" s="319">
        <v>0</v>
      </c>
      <c r="AH46" s="319">
        <v>0</v>
      </c>
      <c r="AI46" s="319">
        <v>0</v>
      </c>
      <c r="AJ46" s="319">
        <v>0</v>
      </c>
      <c r="AK46" s="319">
        <v>0</v>
      </c>
      <c r="AL46" s="319">
        <v>0</v>
      </c>
      <c r="AM46" s="319">
        <v>0</v>
      </c>
      <c r="AN46" s="319">
        <v>0</v>
      </c>
      <c r="AO46" s="319">
        <v>0</v>
      </c>
      <c r="AP46" s="319">
        <v>0</v>
      </c>
      <c r="AQ46" s="319">
        <v>0</v>
      </c>
      <c r="AR46" s="319">
        <v>0</v>
      </c>
      <c r="AS46" s="319">
        <v>0</v>
      </c>
      <c r="AT46" s="319">
        <v>0</v>
      </c>
      <c r="AU46" s="319">
        <v>0</v>
      </c>
      <c r="AV46" s="319">
        <v>0</v>
      </c>
      <c r="AW46" s="319">
        <v>0</v>
      </c>
      <c r="AX46" s="319">
        <v>0</v>
      </c>
      <c r="AY46" s="319">
        <v>0</v>
      </c>
      <c r="AZ46" s="319">
        <v>0</v>
      </c>
      <c r="BA46" s="319">
        <v>0</v>
      </c>
      <c r="BB46" s="319">
        <v>0</v>
      </c>
      <c r="BC46" s="319">
        <v>0</v>
      </c>
      <c r="BD46" s="319">
        <v>0</v>
      </c>
      <c r="BE46" s="319">
        <v>0</v>
      </c>
      <c r="BF46" s="319">
        <v>0</v>
      </c>
      <c r="BG46" s="319">
        <v>0</v>
      </c>
      <c r="BH46" s="319">
        <v>0</v>
      </c>
      <c r="BI46" s="319">
        <v>0</v>
      </c>
      <c r="BJ46" s="354">
        <v>0</v>
      </c>
      <c r="BK46" s="354">
        <v>0</v>
      </c>
    </row>
    <row r="47" spans="1:63" ht="20.100000000000001" customHeight="1" x14ac:dyDescent="0.2">
      <c r="A47" s="375" t="s">
        <v>138</v>
      </c>
      <c r="B47" s="341" t="s">
        <v>133</v>
      </c>
      <c r="C47" s="340" t="s">
        <v>134</v>
      </c>
      <c r="D47" s="202">
        <v>0</v>
      </c>
      <c r="E47" s="202">
        <v>0</v>
      </c>
      <c r="F47" s="320">
        <v>0</v>
      </c>
      <c r="G47" s="202">
        <v>0</v>
      </c>
      <c r="H47" s="202">
        <v>0</v>
      </c>
      <c r="I47" s="202">
        <v>0</v>
      </c>
      <c r="J47" s="202">
        <v>0</v>
      </c>
      <c r="K47" s="202">
        <v>0</v>
      </c>
      <c r="L47" s="202">
        <v>0</v>
      </c>
      <c r="M47" s="202">
        <v>0</v>
      </c>
      <c r="N47" s="202">
        <v>0</v>
      </c>
      <c r="O47" s="202">
        <v>0</v>
      </c>
      <c r="P47" s="202">
        <v>0</v>
      </c>
      <c r="Q47" s="202">
        <v>0</v>
      </c>
      <c r="R47" s="202">
        <v>0</v>
      </c>
      <c r="S47" s="202">
        <v>0</v>
      </c>
      <c r="T47" s="202">
        <v>0</v>
      </c>
      <c r="U47" s="202">
        <v>0</v>
      </c>
      <c r="V47" s="202">
        <v>0</v>
      </c>
      <c r="W47" s="202">
        <v>0</v>
      </c>
      <c r="X47" s="202">
        <v>0</v>
      </c>
      <c r="Y47" s="202">
        <v>0</v>
      </c>
      <c r="Z47" s="202">
        <v>0</v>
      </c>
      <c r="AA47" s="202">
        <v>0</v>
      </c>
      <c r="AB47" s="202">
        <v>0</v>
      </c>
      <c r="AC47" s="319">
        <v>0</v>
      </c>
      <c r="AD47" s="319">
        <v>0</v>
      </c>
      <c r="AE47" s="319">
        <v>0</v>
      </c>
      <c r="AF47" s="319">
        <v>0</v>
      </c>
      <c r="AG47" s="319">
        <v>0</v>
      </c>
      <c r="AH47" s="319">
        <v>0</v>
      </c>
      <c r="AI47" s="319">
        <v>0</v>
      </c>
      <c r="AJ47" s="319">
        <v>0</v>
      </c>
      <c r="AK47" s="319">
        <v>0</v>
      </c>
      <c r="AL47" s="202">
        <v>0</v>
      </c>
      <c r="AM47" s="202">
        <v>0</v>
      </c>
      <c r="AN47" s="202">
        <v>0</v>
      </c>
      <c r="AO47" s="202">
        <v>0</v>
      </c>
      <c r="AP47" s="319">
        <v>0</v>
      </c>
      <c r="AQ47" s="319">
        <v>0</v>
      </c>
      <c r="AR47" s="319">
        <v>0</v>
      </c>
      <c r="AS47" s="202">
        <v>0</v>
      </c>
      <c r="AT47" s="202">
        <v>0</v>
      </c>
      <c r="AU47" s="202">
        <v>0</v>
      </c>
      <c r="AV47" s="202">
        <v>0</v>
      </c>
      <c r="AW47" s="202">
        <v>0</v>
      </c>
      <c r="AX47" s="202">
        <v>0</v>
      </c>
      <c r="AY47" s="202">
        <v>0</v>
      </c>
      <c r="AZ47" s="202">
        <v>0</v>
      </c>
      <c r="BA47" s="202">
        <v>0</v>
      </c>
      <c r="BB47" s="202">
        <v>0</v>
      </c>
      <c r="BC47" s="202">
        <v>0</v>
      </c>
      <c r="BD47" s="202">
        <v>0</v>
      </c>
      <c r="BE47" s="202">
        <v>0</v>
      </c>
      <c r="BF47" s="202">
        <v>0</v>
      </c>
      <c r="BG47" s="319">
        <v>0</v>
      </c>
      <c r="BH47" s="319">
        <v>0</v>
      </c>
      <c r="BI47" s="319">
        <v>0</v>
      </c>
      <c r="BJ47" s="321">
        <v>0</v>
      </c>
      <c r="BK47" s="321">
        <v>0</v>
      </c>
    </row>
    <row r="48" spans="1:63" ht="20.100000000000001" customHeight="1" x14ac:dyDescent="0.2">
      <c r="A48" s="375" t="s">
        <v>1285</v>
      </c>
      <c r="B48" s="341" t="s">
        <v>136</v>
      </c>
      <c r="C48" s="340" t="s">
        <v>137</v>
      </c>
      <c r="D48" s="202">
        <v>7.0000000000000007E-2</v>
      </c>
      <c r="E48" s="202">
        <v>0</v>
      </c>
      <c r="F48" s="320">
        <v>0</v>
      </c>
      <c r="G48" s="202">
        <v>0</v>
      </c>
      <c r="H48" s="202">
        <v>0</v>
      </c>
      <c r="I48" s="202">
        <v>0</v>
      </c>
      <c r="J48" s="202">
        <v>0</v>
      </c>
      <c r="K48" s="202">
        <v>0</v>
      </c>
      <c r="L48" s="202">
        <v>0</v>
      </c>
      <c r="M48" s="202">
        <v>0</v>
      </c>
      <c r="N48" s="202">
        <v>0</v>
      </c>
      <c r="O48" s="202">
        <v>0</v>
      </c>
      <c r="P48" s="202">
        <v>0</v>
      </c>
      <c r="Q48" s="202">
        <v>0</v>
      </c>
      <c r="R48" s="202">
        <v>0</v>
      </c>
      <c r="S48" s="202">
        <v>0</v>
      </c>
      <c r="T48" s="202">
        <v>0</v>
      </c>
      <c r="U48" s="202">
        <v>0</v>
      </c>
      <c r="V48" s="202">
        <v>0</v>
      </c>
      <c r="W48" s="202">
        <v>0</v>
      </c>
      <c r="X48" s="202">
        <v>0</v>
      </c>
      <c r="Y48" s="202">
        <v>0</v>
      </c>
      <c r="Z48" s="202">
        <v>0</v>
      </c>
      <c r="AA48" s="202">
        <v>0</v>
      </c>
      <c r="AB48" s="202">
        <v>0</v>
      </c>
      <c r="AC48" s="319">
        <v>0</v>
      </c>
      <c r="AD48" s="319">
        <v>0</v>
      </c>
      <c r="AE48" s="319">
        <v>0</v>
      </c>
      <c r="AF48" s="319">
        <v>0</v>
      </c>
      <c r="AG48" s="319">
        <v>0</v>
      </c>
      <c r="AH48" s="319">
        <v>0</v>
      </c>
      <c r="AI48" s="319">
        <v>0</v>
      </c>
      <c r="AJ48" s="319">
        <v>0</v>
      </c>
      <c r="AK48" s="319">
        <v>0</v>
      </c>
      <c r="AL48" s="202">
        <v>0</v>
      </c>
      <c r="AM48" s="202">
        <v>0</v>
      </c>
      <c r="AN48" s="202">
        <v>0</v>
      </c>
      <c r="AO48" s="202">
        <v>0</v>
      </c>
      <c r="AP48" s="319">
        <v>0</v>
      </c>
      <c r="AQ48" s="319">
        <v>0</v>
      </c>
      <c r="AR48" s="319">
        <v>0</v>
      </c>
      <c r="AS48" s="202">
        <v>0</v>
      </c>
      <c r="AT48" s="202">
        <v>0</v>
      </c>
      <c r="AU48" s="202">
        <v>0</v>
      </c>
      <c r="AV48" s="202">
        <v>0</v>
      </c>
      <c r="AW48" s="202">
        <v>0</v>
      </c>
      <c r="AX48" s="202">
        <v>0</v>
      </c>
      <c r="AY48" s="202">
        <v>0</v>
      </c>
      <c r="AZ48" s="202">
        <v>0</v>
      </c>
      <c r="BA48" s="202">
        <v>0</v>
      </c>
      <c r="BB48" s="202">
        <v>0</v>
      </c>
      <c r="BC48" s="202">
        <v>0</v>
      </c>
      <c r="BD48" s="202">
        <v>0</v>
      </c>
      <c r="BE48" s="202">
        <v>0</v>
      </c>
      <c r="BF48" s="202">
        <v>0</v>
      </c>
      <c r="BG48" s="319">
        <v>0</v>
      </c>
      <c r="BH48" s="319">
        <v>0</v>
      </c>
      <c r="BI48" s="319">
        <v>0</v>
      </c>
      <c r="BJ48" s="321">
        <v>0</v>
      </c>
      <c r="BK48" s="321">
        <v>7.0000000000000007E-2</v>
      </c>
    </row>
    <row r="49" spans="1:63" ht="20.100000000000001" customHeight="1" x14ac:dyDescent="0.2">
      <c r="A49" s="375" t="s">
        <v>1270</v>
      </c>
      <c r="B49" s="341" t="s">
        <v>139</v>
      </c>
      <c r="C49" s="340" t="s">
        <v>140</v>
      </c>
      <c r="D49" s="202">
        <v>0</v>
      </c>
      <c r="E49" s="202">
        <v>0</v>
      </c>
      <c r="F49" s="320">
        <v>0</v>
      </c>
      <c r="G49" s="202">
        <v>0</v>
      </c>
      <c r="H49" s="202">
        <v>0</v>
      </c>
      <c r="I49" s="202">
        <v>0</v>
      </c>
      <c r="J49" s="202">
        <v>0</v>
      </c>
      <c r="K49" s="202">
        <v>0</v>
      </c>
      <c r="L49" s="202">
        <v>0</v>
      </c>
      <c r="M49" s="202">
        <v>0</v>
      </c>
      <c r="N49" s="202">
        <v>0</v>
      </c>
      <c r="O49" s="202">
        <v>0</v>
      </c>
      <c r="P49" s="202">
        <v>0</v>
      </c>
      <c r="Q49" s="202">
        <v>0</v>
      </c>
      <c r="R49" s="202">
        <v>0</v>
      </c>
      <c r="S49" s="202">
        <v>0</v>
      </c>
      <c r="T49" s="202">
        <v>0</v>
      </c>
      <c r="U49" s="202">
        <v>0</v>
      </c>
      <c r="V49" s="202">
        <v>0</v>
      </c>
      <c r="W49" s="202">
        <v>0</v>
      </c>
      <c r="X49" s="202">
        <v>0</v>
      </c>
      <c r="Y49" s="202">
        <v>0</v>
      </c>
      <c r="Z49" s="202">
        <v>0</v>
      </c>
      <c r="AA49" s="202">
        <v>0</v>
      </c>
      <c r="AB49" s="202">
        <v>0</v>
      </c>
      <c r="AC49" s="319">
        <v>0</v>
      </c>
      <c r="AD49" s="319">
        <v>0</v>
      </c>
      <c r="AE49" s="319">
        <v>0</v>
      </c>
      <c r="AF49" s="319">
        <v>0</v>
      </c>
      <c r="AG49" s="319">
        <v>0</v>
      </c>
      <c r="AH49" s="319">
        <v>0</v>
      </c>
      <c r="AI49" s="319">
        <v>0</v>
      </c>
      <c r="AJ49" s="319">
        <v>0</v>
      </c>
      <c r="AK49" s="319">
        <v>0</v>
      </c>
      <c r="AL49" s="202">
        <v>0</v>
      </c>
      <c r="AM49" s="202">
        <v>0</v>
      </c>
      <c r="AN49" s="202">
        <v>0</v>
      </c>
      <c r="AO49" s="202">
        <v>0</v>
      </c>
      <c r="AP49" s="319">
        <v>0</v>
      </c>
      <c r="AQ49" s="319">
        <v>0</v>
      </c>
      <c r="AR49" s="319">
        <v>0</v>
      </c>
      <c r="AS49" s="202">
        <v>0</v>
      </c>
      <c r="AT49" s="202">
        <v>0</v>
      </c>
      <c r="AU49" s="202">
        <v>0</v>
      </c>
      <c r="AV49" s="202">
        <v>0</v>
      </c>
      <c r="AW49" s="202">
        <v>0</v>
      </c>
      <c r="AX49" s="202">
        <v>0</v>
      </c>
      <c r="AY49" s="202">
        <v>0</v>
      </c>
      <c r="AZ49" s="202">
        <v>0</v>
      </c>
      <c r="BA49" s="202">
        <v>0</v>
      </c>
      <c r="BB49" s="202">
        <v>0</v>
      </c>
      <c r="BC49" s="202">
        <v>0</v>
      </c>
      <c r="BD49" s="202">
        <v>0</v>
      </c>
      <c r="BE49" s="202">
        <v>0</v>
      </c>
      <c r="BF49" s="202">
        <v>0</v>
      </c>
      <c r="BG49" s="319">
        <v>0</v>
      </c>
      <c r="BH49" s="319">
        <v>0</v>
      </c>
      <c r="BI49" s="319">
        <v>0</v>
      </c>
      <c r="BJ49" s="321">
        <v>0</v>
      </c>
      <c r="BK49" s="321">
        <v>0</v>
      </c>
    </row>
    <row r="50" spans="1:63" ht="20.100000000000001" customHeight="1" x14ac:dyDescent="0.2">
      <c r="A50" s="375" t="s">
        <v>144</v>
      </c>
      <c r="B50" s="341" t="s">
        <v>142</v>
      </c>
      <c r="C50" s="340" t="s">
        <v>143</v>
      </c>
      <c r="D50" s="202">
        <v>0</v>
      </c>
      <c r="E50" s="202">
        <v>0</v>
      </c>
      <c r="F50" s="320">
        <v>0</v>
      </c>
      <c r="G50" s="202">
        <v>0</v>
      </c>
      <c r="H50" s="202">
        <v>0</v>
      </c>
      <c r="I50" s="202">
        <v>0</v>
      </c>
      <c r="J50" s="202">
        <v>0</v>
      </c>
      <c r="K50" s="202">
        <v>0</v>
      </c>
      <c r="L50" s="202">
        <v>0</v>
      </c>
      <c r="M50" s="202">
        <v>0</v>
      </c>
      <c r="N50" s="202">
        <v>0</v>
      </c>
      <c r="O50" s="202">
        <v>0</v>
      </c>
      <c r="P50" s="202">
        <v>0</v>
      </c>
      <c r="Q50" s="202">
        <v>0</v>
      </c>
      <c r="R50" s="202">
        <v>0</v>
      </c>
      <c r="S50" s="202">
        <v>0</v>
      </c>
      <c r="T50" s="202">
        <v>0</v>
      </c>
      <c r="U50" s="202">
        <v>0</v>
      </c>
      <c r="V50" s="202">
        <v>0</v>
      </c>
      <c r="W50" s="202">
        <v>0</v>
      </c>
      <c r="X50" s="202">
        <v>0</v>
      </c>
      <c r="Y50" s="202">
        <v>0</v>
      </c>
      <c r="Z50" s="202">
        <v>0</v>
      </c>
      <c r="AA50" s="202">
        <v>0</v>
      </c>
      <c r="AB50" s="202">
        <v>0</v>
      </c>
      <c r="AC50" s="319">
        <v>0</v>
      </c>
      <c r="AD50" s="319">
        <v>0</v>
      </c>
      <c r="AE50" s="319">
        <v>0</v>
      </c>
      <c r="AF50" s="319">
        <v>0</v>
      </c>
      <c r="AG50" s="319">
        <v>0</v>
      </c>
      <c r="AH50" s="319">
        <v>0</v>
      </c>
      <c r="AI50" s="319">
        <v>0</v>
      </c>
      <c r="AJ50" s="319">
        <v>0</v>
      </c>
      <c r="AK50" s="319">
        <v>0</v>
      </c>
      <c r="AL50" s="202">
        <v>0</v>
      </c>
      <c r="AM50" s="202">
        <v>0</v>
      </c>
      <c r="AN50" s="202">
        <v>0</v>
      </c>
      <c r="AO50" s="202">
        <v>0</v>
      </c>
      <c r="AP50" s="319">
        <v>0</v>
      </c>
      <c r="AQ50" s="319">
        <v>0</v>
      </c>
      <c r="AR50" s="319">
        <v>0</v>
      </c>
      <c r="AS50" s="202">
        <v>0</v>
      </c>
      <c r="AT50" s="202">
        <v>0</v>
      </c>
      <c r="AU50" s="202">
        <v>0</v>
      </c>
      <c r="AV50" s="202">
        <v>0</v>
      </c>
      <c r="AW50" s="202">
        <v>0</v>
      </c>
      <c r="AX50" s="202">
        <v>0</v>
      </c>
      <c r="AY50" s="202">
        <v>0</v>
      </c>
      <c r="AZ50" s="202">
        <v>0</v>
      </c>
      <c r="BA50" s="202">
        <v>0</v>
      </c>
      <c r="BB50" s="202">
        <v>0</v>
      </c>
      <c r="BC50" s="202">
        <v>0</v>
      </c>
      <c r="BD50" s="202">
        <v>0</v>
      </c>
      <c r="BE50" s="202">
        <v>0</v>
      </c>
      <c r="BF50" s="202">
        <v>0</v>
      </c>
      <c r="BG50" s="319">
        <v>0</v>
      </c>
      <c r="BH50" s="319">
        <v>0</v>
      </c>
      <c r="BI50" s="319">
        <v>0</v>
      </c>
      <c r="BJ50" s="321">
        <v>0</v>
      </c>
      <c r="BK50" s="321">
        <v>0</v>
      </c>
    </row>
    <row r="51" spans="1:63" ht="20.100000000000001" customHeight="1" x14ac:dyDescent="0.2">
      <c r="A51" s="375" t="s">
        <v>147</v>
      </c>
      <c r="B51" s="341" t="s">
        <v>145</v>
      </c>
      <c r="C51" s="340" t="s">
        <v>146</v>
      </c>
      <c r="D51" s="202">
        <v>118.08</v>
      </c>
      <c r="E51" s="202">
        <v>9.48</v>
      </c>
      <c r="F51" s="320">
        <v>5.38</v>
      </c>
      <c r="G51" s="202">
        <v>0</v>
      </c>
      <c r="H51" s="202">
        <v>0</v>
      </c>
      <c r="I51" s="202">
        <v>0</v>
      </c>
      <c r="J51" s="202">
        <v>2.09</v>
      </c>
      <c r="K51" s="202">
        <v>3.29</v>
      </c>
      <c r="L51" s="202">
        <v>0</v>
      </c>
      <c r="M51" s="202">
        <v>0</v>
      </c>
      <c r="N51" s="202">
        <v>0</v>
      </c>
      <c r="O51" s="202">
        <v>0</v>
      </c>
      <c r="P51" s="202">
        <v>0</v>
      </c>
      <c r="Q51" s="202">
        <v>0</v>
      </c>
      <c r="R51" s="202">
        <v>4.0999999999999996</v>
      </c>
      <c r="S51" s="202">
        <v>0</v>
      </c>
      <c r="T51" s="202">
        <v>0</v>
      </c>
      <c r="U51" s="202">
        <v>0</v>
      </c>
      <c r="V51" s="202">
        <v>0</v>
      </c>
      <c r="W51" s="202">
        <v>0</v>
      </c>
      <c r="X51" s="202">
        <v>0.24</v>
      </c>
      <c r="Y51" s="202">
        <v>1.42</v>
      </c>
      <c r="Z51" s="202">
        <v>0</v>
      </c>
      <c r="AA51" s="202">
        <v>0</v>
      </c>
      <c r="AB51" s="202">
        <v>0.21</v>
      </c>
      <c r="AC51" s="319">
        <v>0.21</v>
      </c>
      <c r="AD51" s="319">
        <v>0</v>
      </c>
      <c r="AE51" s="319">
        <v>0</v>
      </c>
      <c r="AF51" s="319">
        <v>0</v>
      </c>
      <c r="AG51" s="319">
        <v>0</v>
      </c>
      <c r="AH51" s="319">
        <v>0</v>
      </c>
      <c r="AI51" s="319">
        <v>0</v>
      </c>
      <c r="AJ51" s="319">
        <v>0</v>
      </c>
      <c r="AK51" s="319">
        <v>0</v>
      </c>
      <c r="AL51" s="202">
        <v>0</v>
      </c>
      <c r="AM51" s="202">
        <v>0</v>
      </c>
      <c r="AN51" s="202">
        <v>0</v>
      </c>
      <c r="AO51" s="202">
        <v>0</v>
      </c>
      <c r="AP51" s="319">
        <v>0</v>
      </c>
      <c r="AQ51" s="319">
        <v>0</v>
      </c>
      <c r="AR51" s="319">
        <v>0</v>
      </c>
      <c r="AS51" s="202">
        <v>0</v>
      </c>
      <c r="AT51" s="202">
        <v>0</v>
      </c>
      <c r="AU51" s="202">
        <v>0</v>
      </c>
      <c r="AV51" s="202">
        <v>0</v>
      </c>
      <c r="AW51" s="202">
        <v>0</v>
      </c>
      <c r="AX51" s="202">
        <v>2.23</v>
      </c>
      <c r="AY51" s="202">
        <v>0</v>
      </c>
      <c r="AZ51" s="202">
        <v>0</v>
      </c>
      <c r="BA51" s="202">
        <v>0</v>
      </c>
      <c r="BB51" s="202">
        <v>0</v>
      </c>
      <c r="BC51" s="202">
        <v>0</v>
      </c>
      <c r="BD51" s="202">
        <v>0</v>
      </c>
      <c r="BE51" s="202">
        <v>0</v>
      </c>
      <c r="BF51" s="202">
        <v>0</v>
      </c>
      <c r="BG51" s="319">
        <v>0</v>
      </c>
      <c r="BH51" s="319">
        <v>0</v>
      </c>
      <c r="BI51" s="319">
        <v>0</v>
      </c>
      <c r="BJ51" s="321">
        <v>6.3500000000000005</v>
      </c>
      <c r="BK51" s="321">
        <v>124.43</v>
      </c>
    </row>
    <row r="52" spans="1:63" ht="20.100000000000001" customHeight="1" x14ac:dyDescent="0.2">
      <c r="A52" s="375" t="s">
        <v>150</v>
      </c>
      <c r="B52" s="341" t="s">
        <v>148</v>
      </c>
      <c r="C52" s="340" t="s">
        <v>149</v>
      </c>
      <c r="D52" s="202">
        <v>0.62</v>
      </c>
      <c r="E52" s="202">
        <v>0</v>
      </c>
      <c r="F52" s="320">
        <v>0</v>
      </c>
      <c r="G52" s="202">
        <v>0</v>
      </c>
      <c r="H52" s="202">
        <v>0</v>
      </c>
      <c r="I52" s="202">
        <v>0</v>
      </c>
      <c r="J52" s="202">
        <v>0</v>
      </c>
      <c r="K52" s="202">
        <v>0</v>
      </c>
      <c r="L52" s="202">
        <v>0</v>
      </c>
      <c r="M52" s="202">
        <v>0</v>
      </c>
      <c r="N52" s="202">
        <v>0</v>
      </c>
      <c r="O52" s="202">
        <v>0</v>
      </c>
      <c r="P52" s="202">
        <v>0</v>
      </c>
      <c r="Q52" s="202">
        <v>0</v>
      </c>
      <c r="R52" s="202">
        <v>0</v>
      </c>
      <c r="S52" s="202">
        <v>0</v>
      </c>
      <c r="T52" s="202">
        <v>0</v>
      </c>
      <c r="U52" s="202">
        <v>0</v>
      </c>
      <c r="V52" s="202">
        <v>0</v>
      </c>
      <c r="W52" s="202">
        <v>0</v>
      </c>
      <c r="X52" s="202">
        <v>0</v>
      </c>
      <c r="Y52" s="202">
        <v>0</v>
      </c>
      <c r="Z52" s="202">
        <v>0</v>
      </c>
      <c r="AA52" s="202">
        <v>0</v>
      </c>
      <c r="AB52" s="202">
        <v>0</v>
      </c>
      <c r="AC52" s="319">
        <v>0</v>
      </c>
      <c r="AD52" s="319">
        <v>0</v>
      </c>
      <c r="AE52" s="319">
        <v>0</v>
      </c>
      <c r="AF52" s="319">
        <v>0</v>
      </c>
      <c r="AG52" s="319">
        <v>0</v>
      </c>
      <c r="AH52" s="319">
        <v>0</v>
      </c>
      <c r="AI52" s="319">
        <v>0</v>
      </c>
      <c r="AJ52" s="319">
        <v>0</v>
      </c>
      <c r="AK52" s="319">
        <v>0</v>
      </c>
      <c r="AL52" s="202">
        <v>0</v>
      </c>
      <c r="AM52" s="202">
        <v>0</v>
      </c>
      <c r="AN52" s="202">
        <v>0</v>
      </c>
      <c r="AO52" s="202">
        <v>0</v>
      </c>
      <c r="AP52" s="319">
        <v>0</v>
      </c>
      <c r="AQ52" s="319">
        <v>0</v>
      </c>
      <c r="AR52" s="319">
        <v>0</v>
      </c>
      <c r="AS52" s="202">
        <v>0</v>
      </c>
      <c r="AT52" s="202">
        <v>0</v>
      </c>
      <c r="AU52" s="202">
        <v>0</v>
      </c>
      <c r="AV52" s="202">
        <v>0</v>
      </c>
      <c r="AW52" s="202">
        <v>0</v>
      </c>
      <c r="AX52" s="202">
        <v>0</v>
      </c>
      <c r="AY52" s="202">
        <v>0</v>
      </c>
      <c r="AZ52" s="202">
        <v>0</v>
      </c>
      <c r="BA52" s="202">
        <v>0</v>
      </c>
      <c r="BB52" s="202">
        <v>0</v>
      </c>
      <c r="BC52" s="202">
        <v>0</v>
      </c>
      <c r="BD52" s="202">
        <v>0</v>
      </c>
      <c r="BE52" s="202">
        <v>0</v>
      </c>
      <c r="BF52" s="202">
        <v>0</v>
      </c>
      <c r="BG52" s="319">
        <v>0</v>
      </c>
      <c r="BH52" s="319">
        <v>0</v>
      </c>
      <c r="BI52" s="319">
        <v>0</v>
      </c>
      <c r="BJ52" s="321">
        <v>0</v>
      </c>
      <c r="BK52" s="321">
        <v>0.62</v>
      </c>
    </row>
    <row r="53" spans="1:63" ht="20.100000000000001" customHeight="1" x14ac:dyDescent="0.2">
      <c r="A53" s="375" t="s">
        <v>153</v>
      </c>
      <c r="B53" s="341" t="s">
        <v>151</v>
      </c>
      <c r="C53" s="340" t="s">
        <v>152</v>
      </c>
      <c r="D53" s="202">
        <v>0</v>
      </c>
      <c r="E53" s="202">
        <v>0</v>
      </c>
      <c r="F53" s="320">
        <v>0</v>
      </c>
      <c r="G53" s="202">
        <v>0</v>
      </c>
      <c r="H53" s="202">
        <v>0</v>
      </c>
      <c r="I53" s="202">
        <v>0</v>
      </c>
      <c r="J53" s="202">
        <v>0</v>
      </c>
      <c r="K53" s="202">
        <v>0</v>
      </c>
      <c r="L53" s="202">
        <v>0</v>
      </c>
      <c r="M53" s="202">
        <v>0</v>
      </c>
      <c r="N53" s="202">
        <v>0</v>
      </c>
      <c r="O53" s="202">
        <v>0</v>
      </c>
      <c r="P53" s="202">
        <v>0</v>
      </c>
      <c r="Q53" s="202">
        <v>0</v>
      </c>
      <c r="R53" s="202">
        <v>0</v>
      </c>
      <c r="S53" s="202">
        <v>0</v>
      </c>
      <c r="T53" s="202">
        <v>0</v>
      </c>
      <c r="U53" s="202">
        <v>0</v>
      </c>
      <c r="V53" s="202">
        <v>0</v>
      </c>
      <c r="W53" s="202">
        <v>0</v>
      </c>
      <c r="X53" s="202">
        <v>0</v>
      </c>
      <c r="Y53" s="202">
        <v>0</v>
      </c>
      <c r="Z53" s="202">
        <v>0</v>
      </c>
      <c r="AA53" s="202">
        <v>0</v>
      </c>
      <c r="AB53" s="202">
        <v>0</v>
      </c>
      <c r="AC53" s="319">
        <v>0</v>
      </c>
      <c r="AD53" s="319">
        <v>0</v>
      </c>
      <c r="AE53" s="319">
        <v>0</v>
      </c>
      <c r="AF53" s="319">
        <v>0</v>
      </c>
      <c r="AG53" s="319">
        <v>0</v>
      </c>
      <c r="AH53" s="319">
        <v>0</v>
      </c>
      <c r="AI53" s="319">
        <v>0</v>
      </c>
      <c r="AJ53" s="319">
        <v>0</v>
      </c>
      <c r="AK53" s="319">
        <v>0</v>
      </c>
      <c r="AL53" s="202">
        <v>0</v>
      </c>
      <c r="AM53" s="202">
        <v>0</v>
      </c>
      <c r="AN53" s="202">
        <v>0</v>
      </c>
      <c r="AO53" s="202">
        <v>0</v>
      </c>
      <c r="AP53" s="319">
        <v>0</v>
      </c>
      <c r="AQ53" s="319">
        <v>0</v>
      </c>
      <c r="AR53" s="319">
        <v>0</v>
      </c>
      <c r="AS53" s="202">
        <v>0</v>
      </c>
      <c r="AT53" s="202">
        <v>0</v>
      </c>
      <c r="AU53" s="202">
        <v>0</v>
      </c>
      <c r="AV53" s="202">
        <v>0</v>
      </c>
      <c r="AW53" s="202">
        <v>0</v>
      </c>
      <c r="AX53" s="202">
        <v>0</v>
      </c>
      <c r="AY53" s="202">
        <v>0</v>
      </c>
      <c r="AZ53" s="202">
        <v>0</v>
      </c>
      <c r="BA53" s="202">
        <v>0</v>
      </c>
      <c r="BB53" s="202">
        <v>0</v>
      </c>
      <c r="BC53" s="202">
        <v>0</v>
      </c>
      <c r="BD53" s="202">
        <v>0</v>
      </c>
      <c r="BE53" s="202">
        <v>0</v>
      </c>
      <c r="BF53" s="202">
        <v>0</v>
      </c>
      <c r="BG53" s="319">
        <v>0</v>
      </c>
      <c r="BH53" s="319">
        <v>0</v>
      </c>
      <c r="BI53" s="319">
        <v>0</v>
      </c>
      <c r="BJ53" s="321">
        <v>0</v>
      </c>
      <c r="BK53" s="321">
        <v>0</v>
      </c>
    </row>
    <row r="54" spans="1:63" ht="20.100000000000001" customHeight="1" x14ac:dyDescent="0.2">
      <c r="A54" s="375" t="s">
        <v>158</v>
      </c>
      <c r="B54" s="341" t="s">
        <v>154</v>
      </c>
      <c r="C54" s="340" t="s">
        <v>155</v>
      </c>
      <c r="D54" s="202">
        <v>0</v>
      </c>
      <c r="E54" s="202">
        <v>0</v>
      </c>
      <c r="F54" s="320">
        <v>0</v>
      </c>
      <c r="G54" s="202">
        <v>0</v>
      </c>
      <c r="H54" s="202">
        <v>0</v>
      </c>
      <c r="I54" s="202">
        <v>0</v>
      </c>
      <c r="J54" s="202">
        <v>0</v>
      </c>
      <c r="K54" s="202">
        <v>0</v>
      </c>
      <c r="L54" s="202">
        <v>0</v>
      </c>
      <c r="M54" s="202">
        <v>0</v>
      </c>
      <c r="N54" s="202">
        <v>0</v>
      </c>
      <c r="O54" s="202">
        <v>0</v>
      </c>
      <c r="P54" s="202">
        <v>0</v>
      </c>
      <c r="Q54" s="202">
        <v>0</v>
      </c>
      <c r="R54" s="202">
        <v>0</v>
      </c>
      <c r="S54" s="202">
        <v>0</v>
      </c>
      <c r="T54" s="202">
        <v>0</v>
      </c>
      <c r="U54" s="202">
        <v>0</v>
      </c>
      <c r="V54" s="202">
        <v>0</v>
      </c>
      <c r="W54" s="202">
        <v>0</v>
      </c>
      <c r="X54" s="202">
        <v>0</v>
      </c>
      <c r="Y54" s="202">
        <v>0</v>
      </c>
      <c r="Z54" s="202">
        <v>0</v>
      </c>
      <c r="AA54" s="202">
        <v>0</v>
      </c>
      <c r="AB54" s="202">
        <v>0</v>
      </c>
      <c r="AC54" s="319">
        <v>0</v>
      </c>
      <c r="AD54" s="319">
        <v>0</v>
      </c>
      <c r="AE54" s="319">
        <v>0</v>
      </c>
      <c r="AF54" s="319">
        <v>0</v>
      </c>
      <c r="AG54" s="319">
        <v>0</v>
      </c>
      <c r="AH54" s="319">
        <v>0</v>
      </c>
      <c r="AI54" s="319">
        <v>0</v>
      </c>
      <c r="AJ54" s="319">
        <v>0</v>
      </c>
      <c r="AK54" s="319">
        <v>0</v>
      </c>
      <c r="AL54" s="202">
        <v>0</v>
      </c>
      <c r="AM54" s="202">
        <v>0</v>
      </c>
      <c r="AN54" s="202">
        <v>0</v>
      </c>
      <c r="AO54" s="202">
        <v>0</v>
      </c>
      <c r="AP54" s="319">
        <v>0</v>
      </c>
      <c r="AQ54" s="319">
        <v>0</v>
      </c>
      <c r="AR54" s="319">
        <v>0</v>
      </c>
      <c r="AS54" s="202">
        <v>0</v>
      </c>
      <c r="AT54" s="202">
        <v>0</v>
      </c>
      <c r="AU54" s="202">
        <v>0</v>
      </c>
      <c r="AV54" s="202">
        <v>0</v>
      </c>
      <c r="AW54" s="202">
        <v>0</v>
      </c>
      <c r="AX54" s="202">
        <v>0</v>
      </c>
      <c r="AY54" s="202">
        <v>0</v>
      </c>
      <c r="AZ54" s="202">
        <v>0</v>
      </c>
      <c r="BA54" s="202">
        <v>0</v>
      </c>
      <c r="BB54" s="202">
        <v>0</v>
      </c>
      <c r="BC54" s="202">
        <v>0</v>
      </c>
      <c r="BD54" s="202">
        <v>0</v>
      </c>
      <c r="BE54" s="202">
        <v>0</v>
      </c>
      <c r="BF54" s="202">
        <v>0</v>
      </c>
      <c r="BG54" s="319">
        <v>0</v>
      </c>
      <c r="BH54" s="319">
        <v>0</v>
      </c>
      <c r="BI54" s="319">
        <v>0</v>
      </c>
      <c r="BJ54" s="321">
        <v>0</v>
      </c>
      <c r="BK54" s="321">
        <v>0</v>
      </c>
    </row>
    <row r="55" spans="1:63" ht="20.100000000000001" customHeight="1" x14ac:dyDescent="0.2">
      <c r="A55" s="375" t="s">
        <v>1286</v>
      </c>
      <c r="B55" s="341" t="s">
        <v>156</v>
      </c>
      <c r="C55" s="340" t="s">
        <v>157</v>
      </c>
      <c r="D55" s="202">
        <v>1.02</v>
      </c>
      <c r="E55" s="202">
        <v>0</v>
      </c>
      <c r="F55" s="320">
        <v>0</v>
      </c>
      <c r="G55" s="202">
        <v>0</v>
      </c>
      <c r="H55" s="202">
        <v>0</v>
      </c>
      <c r="I55" s="202">
        <v>0</v>
      </c>
      <c r="J55" s="202">
        <v>0</v>
      </c>
      <c r="K55" s="202">
        <v>0</v>
      </c>
      <c r="L55" s="202">
        <v>0</v>
      </c>
      <c r="M55" s="202">
        <v>0</v>
      </c>
      <c r="N55" s="202">
        <v>0</v>
      </c>
      <c r="O55" s="202">
        <v>0</v>
      </c>
      <c r="P55" s="202">
        <v>0</v>
      </c>
      <c r="Q55" s="202">
        <v>0</v>
      </c>
      <c r="R55" s="202">
        <v>0</v>
      </c>
      <c r="S55" s="202">
        <v>0</v>
      </c>
      <c r="T55" s="202">
        <v>0</v>
      </c>
      <c r="U55" s="202">
        <v>0</v>
      </c>
      <c r="V55" s="202">
        <v>0</v>
      </c>
      <c r="W55" s="202">
        <v>0</v>
      </c>
      <c r="X55" s="202">
        <v>0</v>
      </c>
      <c r="Y55" s="202">
        <v>0</v>
      </c>
      <c r="Z55" s="202">
        <v>0</v>
      </c>
      <c r="AA55" s="202">
        <v>0</v>
      </c>
      <c r="AB55" s="202">
        <v>0</v>
      </c>
      <c r="AC55" s="319">
        <v>0</v>
      </c>
      <c r="AD55" s="319">
        <v>0</v>
      </c>
      <c r="AE55" s="319">
        <v>0</v>
      </c>
      <c r="AF55" s="319">
        <v>0</v>
      </c>
      <c r="AG55" s="319">
        <v>0</v>
      </c>
      <c r="AH55" s="319">
        <v>0</v>
      </c>
      <c r="AI55" s="319">
        <v>0</v>
      </c>
      <c r="AJ55" s="319">
        <v>0</v>
      </c>
      <c r="AK55" s="319">
        <v>0</v>
      </c>
      <c r="AL55" s="202">
        <v>0</v>
      </c>
      <c r="AM55" s="202">
        <v>0</v>
      </c>
      <c r="AN55" s="202">
        <v>0</v>
      </c>
      <c r="AO55" s="202">
        <v>0</v>
      </c>
      <c r="AP55" s="319">
        <v>0</v>
      </c>
      <c r="AQ55" s="319">
        <v>0</v>
      </c>
      <c r="AR55" s="319">
        <v>0</v>
      </c>
      <c r="AS55" s="202">
        <v>0</v>
      </c>
      <c r="AT55" s="202">
        <v>0</v>
      </c>
      <c r="AU55" s="202">
        <v>0</v>
      </c>
      <c r="AV55" s="202">
        <v>0</v>
      </c>
      <c r="AW55" s="202">
        <v>0</v>
      </c>
      <c r="AX55" s="202">
        <v>0</v>
      </c>
      <c r="AY55" s="202">
        <v>0</v>
      </c>
      <c r="AZ55" s="202">
        <v>0</v>
      </c>
      <c r="BA55" s="202">
        <v>0</v>
      </c>
      <c r="BB55" s="202">
        <v>0</v>
      </c>
      <c r="BC55" s="202">
        <v>0</v>
      </c>
      <c r="BD55" s="202">
        <v>0</v>
      </c>
      <c r="BE55" s="202">
        <v>0</v>
      </c>
      <c r="BF55" s="202">
        <v>0</v>
      </c>
      <c r="BG55" s="319">
        <v>0</v>
      </c>
      <c r="BH55" s="319">
        <v>0</v>
      </c>
      <c r="BI55" s="319">
        <v>0</v>
      </c>
      <c r="BJ55" s="321">
        <v>0</v>
      </c>
      <c r="BK55" s="321">
        <v>1.02</v>
      </c>
    </row>
    <row r="56" spans="1:63" ht="20.100000000000001" customHeight="1" x14ac:dyDescent="0.2">
      <c r="A56" s="375" t="s">
        <v>1269</v>
      </c>
      <c r="B56" s="341" t="s">
        <v>159</v>
      </c>
      <c r="C56" s="340" t="s">
        <v>160</v>
      </c>
      <c r="D56" s="202">
        <v>74.38</v>
      </c>
      <c r="E56" s="202">
        <v>0</v>
      </c>
      <c r="F56" s="320">
        <v>0</v>
      </c>
      <c r="G56" s="202">
        <v>0</v>
      </c>
      <c r="H56" s="202">
        <v>0</v>
      </c>
      <c r="I56" s="202">
        <v>0</v>
      </c>
      <c r="J56" s="202">
        <v>0</v>
      </c>
      <c r="K56" s="202">
        <v>0</v>
      </c>
      <c r="L56" s="202">
        <v>0</v>
      </c>
      <c r="M56" s="202">
        <v>0</v>
      </c>
      <c r="N56" s="202">
        <v>0</v>
      </c>
      <c r="O56" s="202">
        <v>0</v>
      </c>
      <c r="P56" s="202">
        <v>0</v>
      </c>
      <c r="Q56" s="202">
        <v>0</v>
      </c>
      <c r="R56" s="202">
        <v>0</v>
      </c>
      <c r="S56" s="202">
        <v>0</v>
      </c>
      <c r="T56" s="202">
        <v>0</v>
      </c>
      <c r="U56" s="202">
        <v>0</v>
      </c>
      <c r="V56" s="202">
        <v>0</v>
      </c>
      <c r="W56" s="202">
        <v>0</v>
      </c>
      <c r="X56" s="202">
        <v>0</v>
      </c>
      <c r="Y56" s="202">
        <v>0</v>
      </c>
      <c r="Z56" s="202">
        <v>0</v>
      </c>
      <c r="AA56" s="202">
        <v>0</v>
      </c>
      <c r="AB56" s="202">
        <v>0</v>
      </c>
      <c r="AC56" s="319">
        <v>0</v>
      </c>
      <c r="AD56" s="319">
        <v>0</v>
      </c>
      <c r="AE56" s="319">
        <v>0</v>
      </c>
      <c r="AF56" s="319">
        <v>0</v>
      </c>
      <c r="AG56" s="319">
        <v>0</v>
      </c>
      <c r="AH56" s="319">
        <v>0</v>
      </c>
      <c r="AI56" s="319">
        <v>0</v>
      </c>
      <c r="AJ56" s="319">
        <v>0</v>
      </c>
      <c r="AK56" s="319">
        <v>0</v>
      </c>
      <c r="AL56" s="202">
        <v>0</v>
      </c>
      <c r="AM56" s="202">
        <v>0</v>
      </c>
      <c r="AN56" s="202">
        <v>0</v>
      </c>
      <c r="AO56" s="202">
        <v>0</v>
      </c>
      <c r="AP56" s="319">
        <v>0</v>
      </c>
      <c r="AQ56" s="319">
        <v>0</v>
      </c>
      <c r="AR56" s="319">
        <v>0</v>
      </c>
      <c r="AS56" s="202">
        <v>0</v>
      </c>
      <c r="AT56" s="202">
        <v>0</v>
      </c>
      <c r="AU56" s="202">
        <v>0</v>
      </c>
      <c r="AV56" s="202">
        <v>0</v>
      </c>
      <c r="AW56" s="202">
        <v>0</v>
      </c>
      <c r="AX56" s="202">
        <v>0</v>
      </c>
      <c r="AY56" s="202">
        <v>0</v>
      </c>
      <c r="AZ56" s="202">
        <v>0</v>
      </c>
      <c r="BA56" s="202">
        <v>0</v>
      </c>
      <c r="BB56" s="202">
        <v>0</v>
      </c>
      <c r="BC56" s="202">
        <v>0</v>
      </c>
      <c r="BD56" s="202">
        <v>0</v>
      </c>
      <c r="BE56" s="202">
        <v>0</v>
      </c>
      <c r="BF56" s="202">
        <v>0</v>
      </c>
      <c r="BG56" s="319">
        <v>0</v>
      </c>
      <c r="BH56" s="319">
        <v>0</v>
      </c>
      <c r="BI56" s="319">
        <v>0</v>
      </c>
      <c r="BJ56" s="321">
        <v>0</v>
      </c>
      <c r="BK56" s="321">
        <v>74.38</v>
      </c>
    </row>
    <row r="57" spans="1:63" ht="20.100000000000001" customHeight="1" x14ac:dyDescent="0.2">
      <c r="A57" s="375" t="s">
        <v>523</v>
      </c>
      <c r="B57" s="341" t="s">
        <v>162</v>
      </c>
      <c r="C57" s="340" t="s">
        <v>163</v>
      </c>
      <c r="D57" s="202">
        <v>88.95</v>
      </c>
      <c r="E57" s="202">
        <v>0</v>
      </c>
      <c r="F57" s="320">
        <v>0</v>
      </c>
      <c r="G57" s="202">
        <v>0</v>
      </c>
      <c r="H57" s="202">
        <v>0</v>
      </c>
      <c r="I57" s="202">
        <v>0</v>
      </c>
      <c r="J57" s="202">
        <v>0</v>
      </c>
      <c r="K57" s="202">
        <v>0</v>
      </c>
      <c r="L57" s="202">
        <v>0</v>
      </c>
      <c r="M57" s="202">
        <v>0</v>
      </c>
      <c r="N57" s="202">
        <v>0</v>
      </c>
      <c r="O57" s="202">
        <v>0</v>
      </c>
      <c r="P57" s="202">
        <v>0</v>
      </c>
      <c r="Q57" s="202">
        <v>0</v>
      </c>
      <c r="R57" s="202">
        <v>0</v>
      </c>
      <c r="S57" s="202">
        <v>0</v>
      </c>
      <c r="T57" s="202">
        <v>0</v>
      </c>
      <c r="U57" s="202">
        <v>0</v>
      </c>
      <c r="V57" s="202">
        <v>0</v>
      </c>
      <c r="W57" s="202">
        <v>0</v>
      </c>
      <c r="X57" s="202">
        <v>0</v>
      </c>
      <c r="Y57" s="202">
        <v>0</v>
      </c>
      <c r="Z57" s="202">
        <v>0</v>
      </c>
      <c r="AA57" s="202">
        <v>0</v>
      </c>
      <c r="AB57" s="202">
        <v>0</v>
      </c>
      <c r="AC57" s="319">
        <v>0</v>
      </c>
      <c r="AD57" s="319">
        <v>0</v>
      </c>
      <c r="AE57" s="319">
        <v>0</v>
      </c>
      <c r="AF57" s="319">
        <v>0</v>
      </c>
      <c r="AG57" s="319">
        <v>0</v>
      </c>
      <c r="AH57" s="319">
        <v>0</v>
      </c>
      <c r="AI57" s="319">
        <v>0</v>
      </c>
      <c r="AJ57" s="319">
        <v>0</v>
      </c>
      <c r="AK57" s="319">
        <v>0</v>
      </c>
      <c r="AL57" s="202">
        <v>0</v>
      </c>
      <c r="AM57" s="202">
        <v>0</v>
      </c>
      <c r="AN57" s="202">
        <v>0</v>
      </c>
      <c r="AO57" s="202">
        <v>0</v>
      </c>
      <c r="AP57" s="319">
        <v>0</v>
      </c>
      <c r="AQ57" s="319">
        <v>0</v>
      </c>
      <c r="AR57" s="319">
        <v>0</v>
      </c>
      <c r="AS57" s="202">
        <v>0</v>
      </c>
      <c r="AT57" s="202">
        <v>0</v>
      </c>
      <c r="AU57" s="202">
        <v>0</v>
      </c>
      <c r="AV57" s="202">
        <v>0</v>
      </c>
      <c r="AW57" s="202">
        <v>0</v>
      </c>
      <c r="AX57" s="202">
        <v>0</v>
      </c>
      <c r="AY57" s="202">
        <v>0</v>
      </c>
      <c r="AZ57" s="202">
        <v>0</v>
      </c>
      <c r="BA57" s="202">
        <v>0</v>
      </c>
      <c r="BB57" s="202">
        <v>0</v>
      </c>
      <c r="BC57" s="202">
        <v>0</v>
      </c>
      <c r="BD57" s="202">
        <v>0</v>
      </c>
      <c r="BE57" s="202">
        <v>0</v>
      </c>
      <c r="BF57" s="202">
        <v>0</v>
      </c>
      <c r="BG57" s="319">
        <v>0</v>
      </c>
      <c r="BH57" s="319">
        <v>0</v>
      </c>
      <c r="BI57" s="319">
        <v>0</v>
      </c>
      <c r="BJ57" s="321">
        <v>0</v>
      </c>
      <c r="BK57" s="321">
        <v>88.95</v>
      </c>
    </row>
    <row r="58" spans="1:63" ht="20.100000000000001" customHeight="1" x14ac:dyDescent="0.2">
      <c r="A58" s="375" t="s">
        <v>526</v>
      </c>
      <c r="B58" s="341" t="s">
        <v>164</v>
      </c>
      <c r="C58" s="340" t="s">
        <v>165</v>
      </c>
      <c r="D58" s="202">
        <v>0</v>
      </c>
      <c r="E58" s="202">
        <v>0</v>
      </c>
      <c r="F58" s="320">
        <v>0</v>
      </c>
      <c r="G58" s="202">
        <v>0</v>
      </c>
      <c r="H58" s="202">
        <v>0</v>
      </c>
      <c r="I58" s="202">
        <v>0</v>
      </c>
      <c r="J58" s="202">
        <v>0</v>
      </c>
      <c r="K58" s="202">
        <v>0</v>
      </c>
      <c r="L58" s="202">
        <v>0</v>
      </c>
      <c r="M58" s="202">
        <v>0</v>
      </c>
      <c r="N58" s="202">
        <v>0</v>
      </c>
      <c r="O58" s="202">
        <v>0</v>
      </c>
      <c r="P58" s="202">
        <v>0</v>
      </c>
      <c r="Q58" s="202">
        <v>0</v>
      </c>
      <c r="R58" s="202">
        <v>0</v>
      </c>
      <c r="S58" s="202">
        <v>0</v>
      </c>
      <c r="T58" s="202">
        <v>0</v>
      </c>
      <c r="U58" s="202">
        <v>0</v>
      </c>
      <c r="V58" s="202">
        <v>0</v>
      </c>
      <c r="W58" s="202">
        <v>0</v>
      </c>
      <c r="X58" s="202">
        <v>0</v>
      </c>
      <c r="Y58" s="202">
        <v>0</v>
      </c>
      <c r="Z58" s="202">
        <v>0</v>
      </c>
      <c r="AA58" s="202">
        <v>0</v>
      </c>
      <c r="AB58" s="202">
        <v>0</v>
      </c>
      <c r="AC58" s="319">
        <v>0</v>
      </c>
      <c r="AD58" s="319">
        <v>0</v>
      </c>
      <c r="AE58" s="319">
        <v>0</v>
      </c>
      <c r="AF58" s="319">
        <v>0</v>
      </c>
      <c r="AG58" s="319">
        <v>0</v>
      </c>
      <c r="AH58" s="319">
        <v>0</v>
      </c>
      <c r="AI58" s="319">
        <v>0</v>
      </c>
      <c r="AJ58" s="319">
        <v>0</v>
      </c>
      <c r="AK58" s="319">
        <v>0</v>
      </c>
      <c r="AL58" s="202">
        <v>0</v>
      </c>
      <c r="AM58" s="202">
        <v>0</v>
      </c>
      <c r="AN58" s="202">
        <v>0</v>
      </c>
      <c r="AO58" s="202">
        <v>0</v>
      </c>
      <c r="AP58" s="319">
        <v>0</v>
      </c>
      <c r="AQ58" s="319">
        <v>0</v>
      </c>
      <c r="AR58" s="319">
        <v>0</v>
      </c>
      <c r="AS58" s="202">
        <v>0</v>
      </c>
      <c r="AT58" s="202">
        <v>0</v>
      </c>
      <c r="AU58" s="202">
        <v>0</v>
      </c>
      <c r="AV58" s="202">
        <v>0</v>
      </c>
      <c r="AW58" s="202">
        <v>0</v>
      </c>
      <c r="AX58" s="202">
        <v>0</v>
      </c>
      <c r="AY58" s="202">
        <v>0</v>
      </c>
      <c r="AZ58" s="202">
        <v>0</v>
      </c>
      <c r="BA58" s="202">
        <v>0</v>
      </c>
      <c r="BB58" s="202">
        <v>0</v>
      </c>
      <c r="BC58" s="202">
        <v>0</v>
      </c>
      <c r="BD58" s="202">
        <v>0</v>
      </c>
      <c r="BE58" s="202">
        <v>0</v>
      </c>
      <c r="BF58" s="202">
        <v>0</v>
      </c>
      <c r="BG58" s="319">
        <v>0</v>
      </c>
      <c r="BH58" s="319">
        <v>0</v>
      </c>
      <c r="BI58" s="319">
        <v>0</v>
      </c>
      <c r="BJ58" s="321">
        <v>0</v>
      </c>
      <c r="BK58" s="321">
        <v>0</v>
      </c>
    </row>
    <row r="59" spans="1:63" ht="20.100000000000001" customHeight="1" x14ac:dyDescent="0.2">
      <c r="A59" s="376">
        <v>3</v>
      </c>
      <c r="B59" s="317" t="s">
        <v>166</v>
      </c>
      <c r="C59" s="316" t="s">
        <v>167</v>
      </c>
      <c r="D59" s="202">
        <v>0</v>
      </c>
      <c r="E59" s="320">
        <v>0</v>
      </c>
      <c r="F59" s="320">
        <v>0</v>
      </c>
      <c r="G59" s="320">
        <v>0</v>
      </c>
      <c r="H59" s="320">
        <v>0</v>
      </c>
      <c r="I59" s="320">
        <v>0</v>
      </c>
      <c r="J59" s="320">
        <v>0</v>
      </c>
      <c r="K59" s="320">
        <v>0</v>
      </c>
      <c r="L59" s="320">
        <v>0</v>
      </c>
      <c r="M59" s="320">
        <v>0</v>
      </c>
      <c r="N59" s="320">
        <v>0</v>
      </c>
      <c r="O59" s="320">
        <v>0</v>
      </c>
      <c r="P59" s="320">
        <v>0</v>
      </c>
      <c r="Q59" s="320">
        <v>0</v>
      </c>
      <c r="R59" s="202">
        <v>0</v>
      </c>
      <c r="S59" s="320">
        <v>0</v>
      </c>
      <c r="T59" s="320">
        <v>0</v>
      </c>
      <c r="U59" s="320">
        <v>0</v>
      </c>
      <c r="V59" s="320">
        <v>0</v>
      </c>
      <c r="W59" s="320">
        <v>0</v>
      </c>
      <c r="X59" s="320">
        <v>0</v>
      </c>
      <c r="Y59" s="320">
        <v>0</v>
      </c>
      <c r="Z59" s="320">
        <v>0</v>
      </c>
      <c r="AA59" s="320">
        <v>0</v>
      </c>
      <c r="AB59" s="202">
        <v>0</v>
      </c>
      <c r="AC59" s="338">
        <v>0</v>
      </c>
      <c r="AD59" s="338">
        <v>0</v>
      </c>
      <c r="AE59" s="338">
        <v>0</v>
      </c>
      <c r="AF59" s="338">
        <v>0</v>
      </c>
      <c r="AG59" s="338">
        <v>0</v>
      </c>
      <c r="AH59" s="338">
        <v>0</v>
      </c>
      <c r="AI59" s="338">
        <v>0</v>
      </c>
      <c r="AJ59" s="338">
        <v>0</v>
      </c>
      <c r="AK59" s="338">
        <v>0</v>
      </c>
      <c r="AL59" s="320">
        <v>0</v>
      </c>
      <c r="AM59" s="320">
        <v>0</v>
      </c>
      <c r="AN59" s="320">
        <v>0</v>
      </c>
      <c r="AO59" s="320">
        <v>0</v>
      </c>
      <c r="AP59" s="338">
        <v>0</v>
      </c>
      <c r="AQ59" s="338">
        <v>0</v>
      </c>
      <c r="AR59" s="338">
        <v>0</v>
      </c>
      <c r="AS59" s="320">
        <v>0</v>
      </c>
      <c r="AT59" s="320">
        <v>0</v>
      </c>
      <c r="AU59" s="320">
        <v>0</v>
      </c>
      <c r="AV59" s="320">
        <v>0</v>
      </c>
      <c r="AW59" s="320">
        <v>0</v>
      </c>
      <c r="AX59" s="320">
        <v>0</v>
      </c>
      <c r="AY59" s="320">
        <v>0</v>
      </c>
      <c r="AZ59" s="320">
        <v>0</v>
      </c>
      <c r="BA59" s="320">
        <v>0</v>
      </c>
      <c r="BB59" s="320">
        <v>0</v>
      </c>
      <c r="BC59" s="320">
        <v>0</v>
      </c>
      <c r="BD59" s="320">
        <v>0</v>
      </c>
      <c r="BE59" s="320">
        <v>0</v>
      </c>
      <c r="BF59" s="320">
        <v>0</v>
      </c>
      <c r="BG59" s="338">
        <v>0</v>
      </c>
      <c r="BH59" s="338">
        <v>0</v>
      </c>
      <c r="BI59" s="338">
        <v>0</v>
      </c>
      <c r="BJ59" s="339">
        <v>0</v>
      </c>
      <c r="BK59" s="339">
        <v>0</v>
      </c>
    </row>
    <row r="60" spans="1:63" ht="20.100000000000001" customHeight="1" x14ac:dyDescent="0.2">
      <c r="A60" s="379">
        <v>4</v>
      </c>
      <c r="B60" s="363" t="s">
        <v>168</v>
      </c>
      <c r="C60" s="362" t="s">
        <v>169</v>
      </c>
      <c r="D60" s="324">
        <v>683.29</v>
      </c>
      <c r="E60" s="361">
        <v>0</v>
      </c>
      <c r="F60" s="361">
        <v>0</v>
      </c>
      <c r="G60" s="361">
        <v>0</v>
      </c>
      <c r="H60" s="361">
        <v>0</v>
      </c>
      <c r="I60" s="361">
        <v>0</v>
      </c>
      <c r="J60" s="361">
        <v>0</v>
      </c>
      <c r="K60" s="361">
        <v>0</v>
      </c>
      <c r="L60" s="361">
        <v>0</v>
      </c>
      <c r="M60" s="361">
        <v>0</v>
      </c>
      <c r="N60" s="361">
        <v>0</v>
      </c>
      <c r="O60" s="361">
        <v>0</v>
      </c>
      <c r="P60" s="361">
        <v>0</v>
      </c>
      <c r="Q60" s="361">
        <v>0</v>
      </c>
      <c r="R60" s="324">
        <v>0</v>
      </c>
      <c r="S60" s="361">
        <v>0</v>
      </c>
      <c r="T60" s="361">
        <v>0</v>
      </c>
      <c r="U60" s="361">
        <v>0</v>
      </c>
      <c r="V60" s="361">
        <v>0</v>
      </c>
      <c r="W60" s="361">
        <v>0</v>
      </c>
      <c r="X60" s="361">
        <v>0</v>
      </c>
      <c r="Y60" s="361">
        <v>0</v>
      </c>
      <c r="Z60" s="361">
        <v>0</v>
      </c>
      <c r="AA60" s="361">
        <v>0</v>
      </c>
      <c r="AB60" s="324">
        <v>0</v>
      </c>
      <c r="AC60" s="361">
        <v>0</v>
      </c>
      <c r="AD60" s="361">
        <v>0</v>
      </c>
      <c r="AE60" s="361">
        <v>0</v>
      </c>
      <c r="AF60" s="361">
        <v>0</v>
      </c>
      <c r="AG60" s="361">
        <v>0</v>
      </c>
      <c r="AH60" s="361">
        <v>0</v>
      </c>
      <c r="AI60" s="361">
        <v>0</v>
      </c>
      <c r="AJ60" s="361">
        <v>0</v>
      </c>
      <c r="AK60" s="361">
        <v>0</v>
      </c>
      <c r="AL60" s="361">
        <v>0</v>
      </c>
      <c r="AM60" s="361">
        <v>0</v>
      </c>
      <c r="AN60" s="361">
        <v>0</v>
      </c>
      <c r="AO60" s="361">
        <v>0</v>
      </c>
      <c r="AP60" s="361">
        <v>0</v>
      </c>
      <c r="AQ60" s="361">
        <v>0</v>
      </c>
      <c r="AR60" s="361">
        <v>0</v>
      </c>
      <c r="AS60" s="361">
        <v>0</v>
      </c>
      <c r="AT60" s="361">
        <v>0</v>
      </c>
      <c r="AU60" s="361">
        <v>0</v>
      </c>
      <c r="AV60" s="361">
        <v>0</v>
      </c>
      <c r="AW60" s="361">
        <v>0</v>
      </c>
      <c r="AX60" s="361">
        <v>0</v>
      </c>
      <c r="AY60" s="361">
        <v>0</v>
      </c>
      <c r="AZ60" s="361">
        <v>0</v>
      </c>
      <c r="BA60" s="361">
        <v>0</v>
      </c>
      <c r="BB60" s="361">
        <v>0</v>
      </c>
      <c r="BC60" s="361">
        <v>0</v>
      </c>
      <c r="BD60" s="361">
        <v>0</v>
      </c>
      <c r="BE60" s="361">
        <v>0</v>
      </c>
      <c r="BF60" s="361">
        <v>0</v>
      </c>
      <c r="BG60" s="361">
        <v>0</v>
      </c>
      <c r="BH60" s="361">
        <v>0</v>
      </c>
      <c r="BI60" s="361">
        <v>0</v>
      </c>
      <c r="BJ60" s="364">
        <v>0</v>
      </c>
      <c r="BK60" s="364">
        <v>683.29</v>
      </c>
    </row>
    <row r="61" spans="1:63" ht="20.100000000000001" customHeight="1" x14ac:dyDescent="0.2">
      <c r="A61" s="1514" t="s">
        <v>1271</v>
      </c>
      <c r="B61" s="1514"/>
      <c r="C61" s="366"/>
      <c r="D61" s="367">
        <v>0</v>
      </c>
      <c r="E61" s="367"/>
      <c r="F61" s="368">
        <v>7.67</v>
      </c>
      <c r="G61" s="367">
        <v>0</v>
      </c>
      <c r="H61" s="367">
        <v>0</v>
      </c>
      <c r="I61" s="367">
        <v>0</v>
      </c>
      <c r="J61" s="367">
        <v>2.62</v>
      </c>
      <c r="K61" s="367">
        <v>4.41</v>
      </c>
      <c r="L61" s="367">
        <v>0</v>
      </c>
      <c r="M61" s="367">
        <v>0</v>
      </c>
      <c r="N61" s="367">
        <v>0</v>
      </c>
      <c r="O61" s="367">
        <v>0.64</v>
      </c>
      <c r="P61" s="367">
        <v>0</v>
      </c>
      <c r="Q61" s="367">
        <v>0</v>
      </c>
      <c r="R61" s="367">
        <v>6.0499999999999989</v>
      </c>
      <c r="S61" s="367">
        <v>0</v>
      </c>
      <c r="T61" s="367">
        <v>0</v>
      </c>
      <c r="U61" s="367">
        <v>0</v>
      </c>
      <c r="V61" s="367">
        <v>0</v>
      </c>
      <c r="W61" s="367">
        <v>0</v>
      </c>
      <c r="X61" s="367">
        <v>0.33999999999999997</v>
      </c>
      <c r="Y61" s="367">
        <v>2.1799999999999997</v>
      </c>
      <c r="Z61" s="367">
        <v>0</v>
      </c>
      <c r="AA61" s="367">
        <v>0</v>
      </c>
      <c r="AB61" s="367">
        <v>0.4</v>
      </c>
      <c r="AC61" s="369">
        <v>0.22</v>
      </c>
      <c r="AD61" s="369">
        <v>0</v>
      </c>
      <c r="AE61" s="369">
        <v>0</v>
      </c>
      <c r="AF61" s="369">
        <v>0.06</v>
      </c>
      <c r="AG61" s="369">
        <v>0</v>
      </c>
      <c r="AH61" s="369">
        <v>0</v>
      </c>
      <c r="AI61" s="369">
        <v>0</v>
      </c>
      <c r="AJ61" s="369">
        <v>0</v>
      </c>
      <c r="AK61" s="369">
        <v>0</v>
      </c>
      <c r="AL61" s="367">
        <v>0</v>
      </c>
      <c r="AM61" s="367">
        <v>0</v>
      </c>
      <c r="AN61" s="367">
        <v>0</v>
      </c>
      <c r="AO61" s="367">
        <v>0</v>
      </c>
      <c r="AP61" s="369">
        <v>0</v>
      </c>
      <c r="AQ61" s="369">
        <v>0</v>
      </c>
      <c r="AR61" s="369">
        <v>0.12</v>
      </c>
      <c r="AS61" s="367">
        <v>0</v>
      </c>
      <c r="AT61" s="367">
        <v>0</v>
      </c>
      <c r="AU61" s="367">
        <v>0</v>
      </c>
      <c r="AV61" s="367">
        <v>0</v>
      </c>
      <c r="AW61" s="367">
        <v>0</v>
      </c>
      <c r="AX61" s="367">
        <v>3.13</v>
      </c>
      <c r="AY61" s="367">
        <v>0</v>
      </c>
      <c r="AZ61" s="367">
        <v>0</v>
      </c>
      <c r="BA61" s="367">
        <v>0</v>
      </c>
      <c r="BB61" s="367">
        <v>0</v>
      </c>
      <c r="BC61" s="367">
        <v>0</v>
      </c>
      <c r="BD61" s="367">
        <v>0</v>
      </c>
      <c r="BE61" s="367">
        <v>0</v>
      </c>
      <c r="BF61" s="367">
        <v>0</v>
      </c>
      <c r="BG61" s="369">
        <v>0</v>
      </c>
      <c r="BH61" s="369">
        <v>0</v>
      </c>
      <c r="BI61" s="369">
        <v>0</v>
      </c>
      <c r="BJ61" s="370"/>
      <c r="BK61" s="370"/>
    </row>
    <row r="62" spans="1:63" ht="20.100000000000001" customHeight="1" x14ac:dyDescent="0.2">
      <c r="A62" s="311" t="s">
        <v>1274</v>
      </c>
      <c r="C62" s="349"/>
    </row>
  </sheetData>
  <mergeCells count="9">
    <mergeCell ref="F4:BI4"/>
    <mergeCell ref="BJ4:BJ5"/>
    <mergeCell ref="BK4:BK5"/>
    <mergeCell ref="A61:B61"/>
    <mergeCell ref="B4:B5"/>
    <mergeCell ref="C4:C5"/>
    <mergeCell ref="D4:D5"/>
    <mergeCell ref="E4:E5"/>
    <mergeCell ref="A4:A5"/>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51CD6-CB5E-496B-B27A-5BAFF1E6B6F2}">
  <dimension ref="A1:P245"/>
  <sheetViews>
    <sheetView zoomScale="90" zoomScaleNormal="90" workbookViewId="0">
      <selection activeCell="R8" sqref="R8"/>
    </sheetView>
  </sheetViews>
  <sheetFormatPr defaultColWidth="8.85546875" defaultRowHeight="12.75" x14ac:dyDescent="0.2"/>
  <cols>
    <col min="1" max="1" width="6" style="833" customWidth="1"/>
    <col min="2" max="3" width="10.7109375" style="831" hidden="1" customWidth="1"/>
    <col min="4" max="4" width="22.85546875" style="831" customWidth="1"/>
    <col min="5" max="5" width="9.28515625" style="831" customWidth="1"/>
    <col min="6" max="6" width="6.28515625" style="831" hidden="1" customWidth="1"/>
    <col min="7" max="7" width="8.140625" style="831" customWidth="1"/>
    <col min="8" max="8" width="7.7109375" style="831" customWidth="1"/>
    <col min="9" max="9" width="40.42578125" style="834" customWidth="1"/>
    <col min="10" max="15" width="8.85546875" style="831" hidden="1" customWidth="1"/>
    <col min="16" max="16" width="50" style="831" hidden="1" customWidth="1"/>
    <col min="17" max="16384" width="8.85546875" style="831"/>
  </cols>
  <sheetData>
    <row r="1" spans="1:16" x14ac:dyDescent="0.2">
      <c r="A1" s="1404" t="s">
        <v>562</v>
      </c>
      <c r="B1" s="1410" t="s">
        <v>2681</v>
      </c>
      <c r="C1" s="1410" t="s">
        <v>3902</v>
      </c>
      <c r="D1" s="1398" t="s">
        <v>563</v>
      </c>
      <c r="E1" s="1398" t="s">
        <v>177</v>
      </c>
      <c r="F1" s="1398" t="s">
        <v>3</v>
      </c>
      <c r="G1" s="1401" t="s">
        <v>3903</v>
      </c>
      <c r="H1" s="1401" t="s">
        <v>1415</v>
      </c>
      <c r="I1" s="1404" t="s">
        <v>179</v>
      </c>
      <c r="J1" s="831" t="s">
        <v>2739</v>
      </c>
      <c r="K1" s="831" t="s">
        <v>2738</v>
      </c>
      <c r="L1" s="831" t="s">
        <v>2737</v>
      </c>
      <c r="M1" s="831" t="s">
        <v>2733</v>
      </c>
      <c r="N1" s="831" t="s">
        <v>2734</v>
      </c>
      <c r="O1" s="831" t="s">
        <v>2735</v>
      </c>
    </row>
    <row r="2" spans="1:16" x14ac:dyDescent="0.2">
      <c r="A2" s="1405"/>
      <c r="B2" s="1411"/>
      <c r="C2" s="1411"/>
      <c r="D2" s="1399"/>
      <c r="E2" s="1399"/>
      <c r="F2" s="1399"/>
      <c r="G2" s="1402"/>
      <c r="H2" s="1402"/>
      <c r="I2" s="1405"/>
      <c r="K2" s="831">
        <v>1</v>
      </c>
      <c r="L2" s="832" t="s">
        <v>2682</v>
      </c>
    </row>
    <row r="3" spans="1:16" s="832" customFormat="1" x14ac:dyDescent="0.2">
      <c r="A3" s="1406"/>
      <c r="B3" s="1412"/>
      <c r="C3" s="1412"/>
      <c r="D3" s="1400"/>
      <c r="E3" s="1400"/>
      <c r="F3" s="1400"/>
      <c r="G3" s="1403"/>
      <c r="H3" s="1403"/>
      <c r="I3" s="1406"/>
      <c r="J3" s="831">
        <v>20</v>
      </c>
      <c r="K3" s="831">
        <f>VLOOKUP(L3,Sheet1!$G$97:$H$103,2,0)</f>
        <v>2</v>
      </c>
      <c r="L3" s="832" t="s">
        <v>2682</v>
      </c>
      <c r="M3" s="832" t="s">
        <v>2682</v>
      </c>
      <c r="N3" s="832" t="s">
        <v>2682</v>
      </c>
      <c r="O3" s="832" t="b">
        <v>1</v>
      </c>
    </row>
    <row r="4" spans="1:16" s="832" customFormat="1" x14ac:dyDescent="0.2">
      <c r="A4" s="1236"/>
      <c r="B4" s="1237"/>
      <c r="C4" s="1237" t="s">
        <v>1383</v>
      </c>
      <c r="D4" s="1407" t="s">
        <v>3916</v>
      </c>
      <c r="E4" s="1408"/>
      <c r="F4" s="1408"/>
      <c r="G4" s="1408"/>
      <c r="H4" s="1408"/>
      <c r="I4" s="1409"/>
      <c r="J4" s="831">
        <v>28</v>
      </c>
      <c r="K4" s="831">
        <f>VLOOKUP(L4,Sheet1!$G$97:$H$103,2,0)</f>
        <v>2</v>
      </c>
      <c r="L4" s="832" t="s">
        <v>2682</v>
      </c>
      <c r="M4" s="832" t="s">
        <v>2682</v>
      </c>
      <c r="N4" s="832" t="s">
        <v>2682</v>
      </c>
      <c r="O4" s="832" t="b">
        <v>1</v>
      </c>
    </row>
    <row r="5" spans="1:16" s="832" customFormat="1" ht="51" x14ac:dyDescent="0.2">
      <c r="A5" s="1259">
        <f>IF(OR(C5="a",C5=""),"",COUNTIF(C$5:$E5,"da")+COUNTIF(C$5:$E5,"bs")+COUNTIF(C$5:$E5,"cph"))</f>
        <v>1</v>
      </c>
      <c r="B5" s="1245" t="s">
        <v>3917</v>
      </c>
      <c r="C5" s="1246" t="s">
        <v>1450</v>
      </c>
      <c r="D5" s="1247" t="s">
        <v>222</v>
      </c>
      <c r="E5" s="1248" t="s">
        <v>223</v>
      </c>
      <c r="F5" s="1249" t="s">
        <v>99</v>
      </c>
      <c r="G5" s="1250">
        <v>24.16</v>
      </c>
      <c r="H5" s="1251">
        <v>2015</v>
      </c>
      <c r="I5" s="1252" t="s">
        <v>1459</v>
      </c>
      <c r="J5" s="831">
        <v>37</v>
      </c>
      <c r="K5" s="831">
        <f>VLOOKUP(L5,Sheet1!$G$97:$H$103,2,0)</f>
        <v>2</v>
      </c>
      <c r="L5" s="832" t="s">
        <v>2682</v>
      </c>
      <c r="M5" s="832" t="s">
        <v>2682</v>
      </c>
      <c r="N5" s="832" t="s">
        <v>2682</v>
      </c>
      <c r="O5" s="832" t="b">
        <v>1</v>
      </c>
    </row>
    <row r="6" spans="1:16" s="832" customFormat="1" ht="63.75" x14ac:dyDescent="0.2">
      <c r="A6" s="1259">
        <f>IF(OR(C6="a",C6=""),"",COUNTIF(C$5:$E6,"da")+COUNTIF(C$5:$E6,"bs")+COUNTIF(C$5:$E6,"cph"))</f>
        <v>2</v>
      </c>
      <c r="B6" s="1260" t="s">
        <v>3918</v>
      </c>
      <c r="C6" s="1261" t="s">
        <v>1450</v>
      </c>
      <c r="D6" s="1262" t="s">
        <v>224</v>
      </c>
      <c r="E6" s="1263" t="s">
        <v>19</v>
      </c>
      <c r="F6" s="1264" t="s">
        <v>99</v>
      </c>
      <c r="G6" s="1265">
        <v>0.36</v>
      </c>
      <c r="H6" s="1266">
        <v>2015</v>
      </c>
      <c r="I6" s="1267" t="s">
        <v>3884</v>
      </c>
      <c r="J6" s="831"/>
      <c r="K6" s="831">
        <v>2</v>
      </c>
      <c r="L6" s="832" t="s">
        <v>1416</v>
      </c>
      <c r="M6" s="832" t="e">
        <v>#N/A</v>
      </c>
    </row>
    <row r="7" spans="1:16" s="832" customFormat="1" ht="51" x14ac:dyDescent="0.2">
      <c r="A7" s="1259">
        <f>IF(OR(C7="a",C7=""),"",COUNTIF(C$5:$E7,"da")+COUNTIF(C$5:$E7,"bs")+COUNTIF(C$5:$E7,"cph"))</f>
        <v>3</v>
      </c>
      <c r="B7" s="1260" t="s">
        <v>1376</v>
      </c>
      <c r="C7" s="1261" t="s">
        <v>1450</v>
      </c>
      <c r="D7" s="1262" t="s">
        <v>814</v>
      </c>
      <c r="E7" s="1263" t="s">
        <v>10</v>
      </c>
      <c r="F7" s="1264" t="s">
        <v>99</v>
      </c>
      <c r="G7" s="1265">
        <v>0.38</v>
      </c>
      <c r="H7" s="1266">
        <v>2019</v>
      </c>
      <c r="I7" s="1267" t="s">
        <v>3885</v>
      </c>
      <c r="J7" s="831"/>
      <c r="K7" s="831">
        <v>3</v>
      </c>
      <c r="L7" s="832" t="s">
        <v>1416</v>
      </c>
      <c r="M7" s="832" t="e">
        <v>#N/A</v>
      </c>
    </row>
    <row r="8" spans="1:16" s="832" customFormat="1" ht="51" x14ac:dyDescent="0.2">
      <c r="A8" s="1259">
        <f>IF(OR(C8="a",C8=""),"",COUNTIF(C$5:$E8,"da")+COUNTIF(C$5:$E8,"bs")+COUNTIF(C$5:$E8,"cph"))</f>
        <v>4</v>
      </c>
      <c r="B8" s="1260" t="s">
        <v>1396</v>
      </c>
      <c r="C8" s="1261" t="s">
        <v>1450</v>
      </c>
      <c r="D8" s="1262" t="s">
        <v>818</v>
      </c>
      <c r="E8" s="1263" t="s">
        <v>26</v>
      </c>
      <c r="F8" s="1264" t="s">
        <v>99</v>
      </c>
      <c r="G8" s="1265">
        <v>0.42</v>
      </c>
      <c r="H8" s="1266">
        <v>2016</v>
      </c>
      <c r="I8" s="1267" t="s">
        <v>3884</v>
      </c>
      <c r="J8" s="831">
        <v>12</v>
      </c>
      <c r="K8" s="831">
        <f>VLOOKUP(L8,Sheet1!$G$97:$H$103,2,0)</f>
        <v>4</v>
      </c>
      <c r="L8" s="832" t="s">
        <v>1416</v>
      </c>
      <c r="M8" s="832" t="s">
        <v>1416</v>
      </c>
      <c r="N8" s="832" t="s">
        <v>1416</v>
      </c>
      <c r="O8" s="832" t="b">
        <v>1</v>
      </c>
      <c r="P8" s="832" t="s">
        <v>2702</v>
      </c>
    </row>
    <row r="9" spans="1:16" s="832" customFormat="1" ht="25.5" x14ac:dyDescent="0.2">
      <c r="A9" s="1259">
        <f>IF(OR(C9="a",C9=""),"",COUNTIF(C$5:$E9,"da")+COUNTIF(C$5:$E9,"bs")+COUNTIF(C$5:$E9,"cph"))</f>
        <v>5</v>
      </c>
      <c r="B9" s="1260" t="s">
        <v>3919</v>
      </c>
      <c r="C9" s="1261" t="s">
        <v>1450</v>
      </c>
      <c r="D9" s="1262" t="s">
        <v>820</v>
      </c>
      <c r="E9" s="1263" t="s">
        <v>29</v>
      </c>
      <c r="F9" s="1264" t="s">
        <v>99</v>
      </c>
      <c r="G9" s="1265">
        <v>0.23</v>
      </c>
      <c r="H9" s="1266">
        <v>2017</v>
      </c>
      <c r="I9" s="1267" t="s">
        <v>3886</v>
      </c>
      <c r="J9" s="831">
        <v>13</v>
      </c>
      <c r="K9" s="831">
        <f>VLOOKUP(L9,Sheet1!$G$97:$H$103,2,0)</f>
        <v>4</v>
      </c>
      <c r="L9" s="832" t="s">
        <v>1416</v>
      </c>
      <c r="M9" s="832" t="s">
        <v>1416</v>
      </c>
      <c r="N9" s="832" t="s">
        <v>1416</v>
      </c>
      <c r="O9" s="832" t="b">
        <v>1</v>
      </c>
    </row>
    <row r="10" spans="1:16" s="832" customFormat="1" ht="38.25" x14ac:dyDescent="0.2">
      <c r="A10" s="1259">
        <f>IF(OR(C10="a",C10=""),"",COUNTIF(C$5:$E10,"da")+COUNTIF(C$5:$E10,"bs")+COUNTIF(C$5:$E10,"cph"))</f>
        <v>6</v>
      </c>
      <c r="B10" s="1260" t="s">
        <v>1575</v>
      </c>
      <c r="C10" s="1261" t="s">
        <v>1450</v>
      </c>
      <c r="D10" s="1262" t="s">
        <v>824</v>
      </c>
      <c r="E10" s="1263" t="s">
        <v>33</v>
      </c>
      <c r="F10" s="1264" t="s">
        <v>99</v>
      </c>
      <c r="G10" s="1265">
        <v>1.65</v>
      </c>
      <c r="H10" s="1266">
        <v>2017</v>
      </c>
      <c r="I10" s="1267" t="s">
        <v>3884</v>
      </c>
      <c r="J10" s="831">
        <v>13</v>
      </c>
      <c r="K10" s="831">
        <f>VLOOKUP(L10,Sheet1!$G$97:$H$103,2,0)</f>
        <v>4</v>
      </c>
      <c r="L10" s="832" t="s">
        <v>1416</v>
      </c>
      <c r="M10" s="832" t="s">
        <v>1420</v>
      </c>
      <c r="N10" s="832" t="s">
        <v>1416</v>
      </c>
      <c r="O10" s="832" t="b">
        <v>0</v>
      </c>
    </row>
    <row r="11" spans="1:16" s="832" customFormat="1" ht="25.5" x14ac:dyDescent="0.2">
      <c r="A11" s="1259">
        <f>IF(OR(C11="a",C11=""),"",COUNTIF(C$5:$E11,"da")+COUNTIF(C$5:$E11,"bs")+COUNTIF(C$5:$E11,"cph"))</f>
        <v>7</v>
      </c>
      <c r="B11" s="1260" t="s">
        <v>3920</v>
      </c>
      <c r="C11" s="1261" t="s">
        <v>1450</v>
      </c>
      <c r="D11" s="1262" t="s">
        <v>231</v>
      </c>
      <c r="E11" s="1263" t="s">
        <v>13</v>
      </c>
      <c r="F11" s="1264" t="s">
        <v>99</v>
      </c>
      <c r="G11" s="1265">
        <v>0.15</v>
      </c>
      <c r="H11" s="1266">
        <v>2018</v>
      </c>
      <c r="I11" s="1267" t="s">
        <v>2548</v>
      </c>
      <c r="J11" s="831">
        <v>15</v>
      </c>
      <c r="K11" s="831">
        <f>VLOOKUP(L11,Sheet1!$G$97:$H$103,2,0)</f>
        <v>4</v>
      </c>
      <c r="L11" s="832" t="s">
        <v>1416</v>
      </c>
      <c r="M11" s="832" t="s">
        <v>1420</v>
      </c>
      <c r="N11" s="832" t="s">
        <v>1416</v>
      </c>
      <c r="O11" s="832" t="b">
        <v>0</v>
      </c>
    </row>
    <row r="12" spans="1:16" s="832" customFormat="1" ht="25.5" x14ac:dyDescent="0.2">
      <c r="A12" s="1259">
        <f>IF(OR(C12="a",C12=""),"",COUNTIF(C$5:$E12,"da")+COUNTIF(C$5:$E12,"bs")+COUNTIF(C$5:$E12,"cph"))</f>
        <v>8</v>
      </c>
      <c r="B12" s="1260" t="s">
        <v>3921</v>
      </c>
      <c r="C12" s="1261" t="s">
        <v>1450</v>
      </c>
      <c r="D12" s="1262" t="s">
        <v>232</v>
      </c>
      <c r="E12" s="1263" t="s">
        <v>33</v>
      </c>
      <c r="F12" s="1264" t="s">
        <v>99</v>
      </c>
      <c r="G12" s="1265">
        <v>0.02</v>
      </c>
      <c r="H12" s="1266">
        <v>2018</v>
      </c>
      <c r="I12" s="1267" t="s">
        <v>2548</v>
      </c>
      <c r="J12" s="831">
        <v>16</v>
      </c>
      <c r="K12" s="831">
        <f>VLOOKUP(L12,Sheet1!$G$97:$H$103,2,0)</f>
        <v>4</v>
      </c>
      <c r="L12" s="832" t="s">
        <v>1416</v>
      </c>
      <c r="M12" s="832" t="s">
        <v>1416</v>
      </c>
      <c r="N12" s="832" t="s">
        <v>1416</v>
      </c>
      <c r="O12" s="832" t="b">
        <v>1</v>
      </c>
    </row>
    <row r="13" spans="1:16" s="832" customFormat="1" ht="51" x14ac:dyDescent="0.2">
      <c r="A13" s="1259">
        <f>IF(OR(C13="a",C13=""),"",COUNTIF(C$5:$E13,"da")+COUNTIF(C$5:$E13,"bs")+COUNTIF(C$5:$E13,"cph"))</f>
        <v>9</v>
      </c>
      <c r="B13" s="1260" t="s">
        <v>1366</v>
      </c>
      <c r="C13" s="1261" t="s">
        <v>1450</v>
      </c>
      <c r="D13" s="1262" t="s">
        <v>322</v>
      </c>
      <c r="E13" s="1263" t="s">
        <v>323</v>
      </c>
      <c r="F13" s="1264" t="s">
        <v>99</v>
      </c>
      <c r="G13" s="1265">
        <v>3.87</v>
      </c>
      <c r="H13" s="1266">
        <v>2020</v>
      </c>
      <c r="I13" s="1267" t="s">
        <v>3887</v>
      </c>
      <c r="J13" s="831">
        <v>18</v>
      </c>
      <c r="K13" s="831">
        <f>VLOOKUP(L13,Sheet1!$G$97:$H$103,2,0)</f>
        <v>4</v>
      </c>
      <c r="L13" s="832" t="s">
        <v>1416</v>
      </c>
      <c r="M13" s="832" t="s">
        <v>1420</v>
      </c>
      <c r="N13" s="832" t="s">
        <v>1416</v>
      </c>
      <c r="O13" s="832" t="b">
        <v>0</v>
      </c>
    </row>
    <row r="14" spans="1:16" s="832" customFormat="1" ht="242.25" x14ac:dyDescent="0.2">
      <c r="A14" s="1259">
        <f>IF(OR(C14="a",C14=""),"",COUNTIF(C$5:$E14,"da")+COUNTIF(C$5:$E14,"bs")+COUNTIF(C$5:$E14,"cph"))</f>
        <v>10</v>
      </c>
      <c r="B14" s="1260" t="s">
        <v>3922</v>
      </c>
      <c r="C14" s="1261" t="s">
        <v>1450</v>
      </c>
      <c r="D14" s="1262" t="s">
        <v>2482</v>
      </c>
      <c r="E14" s="1263" t="s">
        <v>19</v>
      </c>
      <c r="F14" s="1264" t="s">
        <v>149</v>
      </c>
      <c r="G14" s="1265">
        <v>0.16</v>
      </c>
      <c r="H14" s="1266">
        <v>2023</v>
      </c>
      <c r="I14" s="1267" t="s">
        <v>3888</v>
      </c>
      <c r="J14" s="831">
        <v>18</v>
      </c>
      <c r="K14" s="831">
        <f>VLOOKUP(L14,Sheet1!$G$97:$H$103,2,0)</f>
        <v>4</v>
      </c>
      <c r="L14" s="832" t="s">
        <v>1416</v>
      </c>
      <c r="M14" s="832" t="s">
        <v>1420</v>
      </c>
      <c r="N14" s="832" t="s">
        <v>1416</v>
      </c>
      <c r="O14" s="832" t="b">
        <v>0</v>
      </c>
    </row>
    <row r="15" spans="1:16" s="832" customFormat="1" ht="25.5" x14ac:dyDescent="0.2">
      <c r="A15" s="1259" t="str">
        <f>IF(OR(C15="a",C15=""),"",COUNTIF(C$5:$E15,"da")+COUNTIF(C$5:$E15,"bs")+COUNTIF(C$5:$E15,"cph"))</f>
        <v/>
      </c>
      <c r="B15" s="1274"/>
      <c r="C15" s="1275" t="s">
        <v>1383</v>
      </c>
      <c r="D15" s="1276" t="s">
        <v>180</v>
      </c>
      <c r="E15" s="1263"/>
      <c r="F15" s="1277"/>
      <c r="G15" s="1278"/>
      <c r="H15" s="1279"/>
      <c r="I15" s="1267"/>
      <c r="J15" s="831">
        <v>18</v>
      </c>
      <c r="K15" s="831">
        <f>VLOOKUP(L15,Sheet1!$G$97:$H$103,2,0)</f>
        <v>4</v>
      </c>
      <c r="L15" s="832" t="s">
        <v>1416</v>
      </c>
      <c r="M15" s="832" t="s">
        <v>1416</v>
      </c>
      <c r="N15" s="832" t="s">
        <v>1416</v>
      </c>
      <c r="O15" s="832" t="b">
        <v>1</v>
      </c>
    </row>
    <row r="16" spans="1:16" s="832" customFormat="1" ht="25.5" x14ac:dyDescent="0.2">
      <c r="A16" s="1259" t="str">
        <f>IF(OR(C16="a",C16=""),"",COUNTIF(C$5:$E16,"da")+COUNTIF(C$5:$E16,"bs")+COUNTIF(C$5:$E16,"cph"))</f>
        <v/>
      </c>
      <c r="B16" s="1274"/>
      <c r="C16" s="1275" t="s">
        <v>1383</v>
      </c>
      <c r="D16" s="1276" t="s">
        <v>3923</v>
      </c>
      <c r="E16" s="1263"/>
      <c r="F16" s="1277"/>
      <c r="G16" s="1278"/>
      <c r="H16" s="1279"/>
      <c r="I16" s="1267"/>
      <c r="J16" s="831">
        <v>18</v>
      </c>
      <c r="K16" s="831">
        <f>VLOOKUP(L16,Sheet1!$G$97:$H$103,2,0)</f>
        <v>4</v>
      </c>
      <c r="L16" s="832" t="s">
        <v>1416</v>
      </c>
      <c r="M16" s="832" t="s">
        <v>1416</v>
      </c>
      <c r="N16" s="832" t="s">
        <v>1416</v>
      </c>
      <c r="O16" s="832" t="b">
        <v>1</v>
      </c>
    </row>
    <row r="17" spans="1:16" s="832" customFormat="1" ht="51" x14ac:dyDescent="0.2">
      <c r="A17" s="1259">
        <f>IF(OR(C17="a",C17=""),"",COUNTIF(C$5:$E17,"da")+COUNTIF(C$5:$E17,"bs")+COUNTIF(C$5:$E17,"cph"))</f>
        <v>11</v>
      </c>
      <c r="B17" s="1280" t="s">
        <v>2386</v>
      </c>
      <c r="C17" s="1281" t="s">
        <v>1450</v>
      </c>
      <c r="D17" s="1282" t="s">
        <v>182</v>
      </c>
      <c r="E17" s="1283" t="s">
        <v>29</v>
      </c>
      <c r="F17" s="1283" t="s">
        <v>76</v>
      </c>
      <c r="G17" s="1284">
        <v>26.24</v>
      </c>
      <c r="H17" s="1007">
        <v>2015</v>
      </c>
      <c r="I17" s="1267" t="s">
        <v>183</v>
      </c>
      <c r="J17" s="831">
        <v>18</v>
      </c>
      <c r="K17" s="831">
        <f>VLOOKUP(L17,Sheet1!$G$97:$H$103,2,0)</f>
        <v>4</v>
      </c>
      <c r="L17" s="832" t="s">
        <v>1416</v>
      </c>
      <c r="M17" s="832" t="s">
        <v>1416</v>
      </c>
      <c r="N17" s="832" t="s">
        <v>1416</v>
      </c>
      <c r="O17" s="832" t="b">
        <v>1</v>
      </c>
    </row>
    <row r="18" spans="1:16" s="832" customFormat="1" ht="102" x14ac:dyDescent="0.2">
      <c r="A18" s="1259">
        <f>IF(OR(C18="a",C18=""),"",COUNTIF(C$5:$E18,"da")+COUNTIF(C$5:$E18,"bs")+COUNTIF(C$5:$E18,"cph"))</f>
        <v>12</v>
      </c>
      <c r="B18" s="1280" t="s">
        <v>1387</v>
      </c>
      <c r="C18" s="1281" t="s">
        <v>1450</v>
      </c>
      <c r="D18" s="1282" t="s">
        <v>189</v>
      </c>
      <c r="E18" s="1286" t="s">
        <v>23</v>
      </c>
      <c r="F18" s="1283" t="s">
        <v>79</v>
      </c>
      <c r="G18" s="1265">
        <v>1.45</v>
      </c>
      <c r="H18" s="1007">
        <v>2015</v>
      </c>
      <c r="I18" s="1267" t="s">
        <v>3924</v>
      </c>
      <c r="J18" s="831">
        <v>19</v>
      </c>
      <c r="K18" s="831">
        <f>VLOOKUP(L18,Sheet1!$G$97:$H$103,2,0)</f>
        <v>4</v>
      </c>
      <c r="L18" s="832" t="s">
        <v>1416</v>
      </c>
      <c r="M18" s="832" t="s">
        <v>1420</v>
      </c>
      <c r="N18" s="832" t="s">
        <v>1416</v>
      </c>
      <c r="O18" s="832" t="b">
        <v>0</v>
      </c>
      <c r="P18" s="832" t="s">
        <v>1460</v>
      </c>
    </row>
    <row r="19" spans="1:16" s="832" customFormat="1" ht="63.75" x14ac:dyDescent="0.2">
      <c r="A19" s="1259">
        <f>IF(OR(C19="a",C19=""),"",COUNTIF(C$5:$E19,"da")+COUNTIF(C$5:$E19,"bs")+COUNTIF(C$5:$E19,"cph"))</f>
        <v>13</v>
      </c>
      <c r="B19" s="1280" t="s">
        <v>1451</v>
      </c>
      <c r="C19" s="1287" t="s">
        <v>1450</v>
      </c>
      <c r="D19" s="1288" t="s">
        <v>404</v>
      </c>
      <c r="E19" s="1286" t="s">
        <v>23</v>
      </c>
      <c r="F19" s="1019" t="s">
        <v>82</v>
      </c>
      <c r="G19" s="1289">
        <v>2.57</v>
      </c>
      <c r="H19" s="1007">
        <v>2021</v>
      </c>
      <c r="I19" s="1267" t="s">
        <v>192</v>
      </c>
      <c r="J19" s="831">
        <v>21</v>
      </c>
      <c r="K19" s="831">
        <f>VLOOKUP(L19,Sheet1!$G$97:$H$103,2,0)</f>
        <v>4</v>
      </c>
      <c r="L19" s="832" t="s">
        <v>1416</v>
      </c>
      <c r="M19" s="832" t="s">
        <v>1416</v>
      </c>
      <c r="N19" s="832" t="s">
        <v>1416</v>
      </c>
      <c r="O19" s="832" t="b">
        <v>1</v>
      </c>
    </row>
    <row r="20" spans="1:16" s="832" customFormat="1" ht="204" x14ac:dyDescent="0.2">
      <c r="A20" s="1259">
        <f>IF(OR(C20="a",C20=""),"",COUNTIF(C$5:$E20,"da")+COUNTIF(C$5:$E20,"bs")+COUNTIF(C$5:$E20,"cph"))</f>
        <v>14</v>
      </c>
      <c r="B20" s="1208" t="s">
        <v>1466</v>
      </c>
      <c r="C20" s="1287" t="s">
        <v>1450</v>
      </c>
      <c r="D20" s="1280" t="s">
        <v>403</v>
      </c>
      <c r="E20" s="1286" t="s">
        <v>25</v>
      </c>
      <c r="F20" s="1019" t="s">
        <v>82</v>
      </c>
      <c r="G20" s="1284">
        <v>2.34</v>
      </c>
      <c r="H20" s="1007">
        <v>2021</v>
      </c>
      <c r="I20" s="1267" t="s">
        <v>3925</v>
      </c>
      <c r="J20" s="831">
        <v>22</v>
      </c>
      <c r="K20" s="831">
        <f>VLOOKUP(L20,Sheet1!$G$97:$H$103,2,0)</f>
        <v>4</v>
      </c>
      <c r="L20" s="832" t="s">
        <v>1416</v>
      </c>
      <c r="M20" s="832" t="s">
        <v>1416</v>
      </c>
      <c r="N20" s="832" t="s">
        <v>1416</v>
      </c>
      <c r="O20" s="832" t="b">
        <v>1</v>
      </c>
    </row>
    <row r="21" spans="1:16" s="832" customFormat="1" ht="38.25" x14ac:dyDescent="0.2">
      <c r="A21" s="1259">
        <f>IF(OR(C21="a",C21=""),"",COUNTIF(C$5:$E21,"da")+COUNTIF(C$5:$E21,"bs")+COUNTIF(C$5:$E21,"cph"))</f>
        <v>15</v>
      </c>
      <c r="B21" s="1280" t="s">
        <v>2686</v>
      </c>
      <c r="C21" s="1281" t="s">
        <v>1450</v>
      </c>
      <c r="D21" s="1282" t="s">
        <v>777</v>
      </c>
      <c r="E21" s="1283" t="s">
        <v>29</v>
      </c>
      <c r="F21" s="1019" t="s">
        <v>105</v>
      </c>
      <c r="G21" s="1284">
        <v>0.8</v>
      </c>
      <c r="H21" s="1007">
        <v>2015</v>
      </c>
      <c r="I21" s="1267" t="s">
        <v>3926</v>
      </c>
      <c r="J21" s="831">
        <v>22</v>
      </c>
      <c r="K21" s="831">
        <f>VLOOKUP(L21,Sheet1!$G$97:$H$103,2,0)</f>
        <v>4</v>
      </c>
      <c r="L21" s="832" t="s">
        <v>1416</v>
      </c>
      <c r="M21" s="832" t="s">
        <v>1420</v>
      </c>
      <c r="N21" s="832" t="s">
        <v>1416</v>
      </c>
      <c r="O21" s="832" t="b">
        <v>0</v>
      </c>
    </row>
    <row r="22" spans="1:16" s="832" customFormat="1" ht="38.25" x14ac:dyDescent="0.2">
      <c r="A22" s="1259">
        <f>IF(OR(C22="a",C22=""),"",COUNTIF(C$5:$E22,"da")+COUNTIF(C$5:$E22,"bs")+COUNTIF(C$5:$E22,"cph"))</f>
        <v>16</v>
      </c>
      <c r="B22" s="1280" t="s">
        <v>2390</v>
      </c>
      <c r="C22" s="1281" t="s">
        <v>1450</v>
      </c>
      <c r="D22" s="1288" t="s">
        <v>202</v>
      </c>
      <c r="E22" s="1286" t="s">
        <v>13</v>
      </c>
      <c r="F22" s="1283" t="s">
        <v>107</v>
      </c>
      <c r="G22" s="1284">
        <v>1.33</v>
      </c>
      <c r="H22" s="1007">
        <v>2015</v>
      </c>
      <c r="I22" s="1267" t="s">
        <v>3927</v>
      </c>
      <c r="J22" s="831">
        <v>22</v>
      </c>
      <c r="K22" s="831">
        <f>VLOOKUP(L22,Sheet1!$G$97:$H$103,2,0)</f>
        <v>4</v>
      </c>
      <c r="L22" s="832" t="s">
        <v>1416</v>
      </c>
      <c r="M22" s="832" t="s">
        <v>1420</v>
      </c>
      <c r="N22" s="832" t="s">
        <v>1416</v>
      </c>
      <c r="O22" s="832" t="b">
        <v>0</v>
      </c>
    </row>
    <row r="23" spans="1:16" s="832" customFormat="1" ht="51" x14ac:dyDescent="0.2">
      <c r="A23" s="1259">
        <f>IF(OR(C23="a",C23=""),"",COUNTIF(C$5:$E23,"da")+COUNTIF(C$5:$E23,"bs")+COUNTIF(C$5:$E23,"cph"))</f>
        <v>17</v>
      </c>
      <c r="B23" s="1280" t="s">
        <v>2391</v>
      </c>
      <c r="C23" s="1281" t="s">
        <v>1450</v>
      </c>
      <c r="D23" s="1288" t="s">
        <v>786</v>
      </c>
      <c r="E23" s="1286" t="s">
        <v>8</v>
      </c>
      <c r="F23" s="1283" t="s">
        <v>107</v>
      </c>
      <c r="G23" s="1284">
        <v>1.45</v>
      </c>
      <c r="H23" s="1007">
        <v>2015</v>
      </c>
      <c r="I23" s="1267" t="s">
        <v>3928</v>
      </c>
      <c r="J23" s="831">
        <v>22</v>
      </c>
      <c r="K23" s="831">
        <f>VLOOKUP(L23,Sheet1!$G$97:$H$103,2,0)</f>
        <v>4</v>
      </c>
      <c r="L23" s="832" t="s">
        <v>1416</v>
      </c>
      <c r="M23" s="832" t="s">
        <v>1420</v>
      </c>
      <c r="N23" s="832" t="s">
        <v>1416</v>
      </c>
      <c r="O23" s="832" t="b">
        <v>0</v>
      </c>
    </row>
    <row r="24" spans="1:16" s="832" customFormat="1" ht="63.75" x14ac:dyDescent="0.2">
      <c r="A24" s="1259">
        <f>IF(OR(C24="a",C24=""),"",COUNTIF(C$5:$E24,"da")+COUNTIF(C$5:$E24,"bs")+COUNTIF(C$5:$E24,"cph"))</f>
        <v>18</v>
      </c>
      <c r="B24" s="1280" t="s">
        <v>1355</v>
      </c>
      <c r="C24" s="1281" t="s">
        <v>1450</v>
      </c>
      <c r="D24" s="1288" t="s">
        <v>1357</v>
      </c>
      <c r="E24" s="1286" t="s">
        <v>10</v>
      </c>
      <c r="F24" s="1283" t="s">
        <v>107</v>
      </c>
      <c r="G24" s="1265">
        <v>1.51</v>
      </c>
      <c r="H24" s="1007">
        <v>2016</v>
      </c>
      <c r="I24" s="1267" t="s">
        <v>3929</v>
      </c>
      <c r="J24" s="831">
        <v>22</v>
      </c>
      <c r="K24" s="831">
        <f>VLOOKUP(L24,Sheet1!$G$97:$H$103,2,0)</f>
        <v>4</v>
      </c>
      <c r="L24" s="832" t="s">
        <v>1416</v>
      </c>
      <c r="M24" s="832" t="s">
        <v>1416</v>
      </c>
      <c r="N24" s="832" t="s">
        <v>1416</v>
      </c>
      <c r="O24" s="832" t="b">
        <v>1</v>
      </c>
    </row>
    <row r="25" spans="1:16" s="832" customFormat="1" ht="140.25" x14ac:dyDescent="0.2">
      <c r="A25" s="1259">
        <f>IF(OR(C25="a",C25=""),"",COUNTIF(C$5:$E25,"da")+COUNTIF(C$5:$E25,"bs")+COUNTIF(C$5:$E25,"cph"))</f>
        <v>19</v>
      </c>
      <c r="B25" s="1280" t="s">
        <v>1388</v>
      </c>
      <c r="C25" s="1281" t="s">
        <v>1450</v>
      </c>
      <c r="D25" s="1282" t="s">
        <v>307</v>
      </c>
      <c r="E25" s="1286" t="s">
        <v>35</v>
      </c>
      <c r="F25" s="1283" t="s">
        <v>107</v>
      </c>
      <c r="G25" s="1265">
        <v>0.73</v>
      </c>
      <c r="H25" s="1007">
        <v>2017</v>
      </c>
      <c r="I25" s="1267" t="s">
        <v>3930</v>
      </c>
      <c r="J25" s="831">
        <v>26</v>
      </c>
      <c r="K25" s="831">
        <f>VLOOKUP(L25,Sheet1!$G$97:$H$103,2,0)</f>
        <v>4</v>
      </c>
      <c r="L25" s="832" t="s">
        <v>1416</v>
      </c>
      <c r="M25" s="832" t="s">
        <v>1416</v>
      </c>
      <c r="N25" s="832" t="s">
        <v>1416</v>
      </c>
      <c r="O25" s="832" t="b">
        <v>1</v>
      </c>
    </row>
    <row r="26" spans="1:16" s="832" customFormat="1" ht="89.25" x14ac:dyDescent="0.2">
      <c r="A26" s="1259">
        <f>IF(OR(C26="a",C26=""),"",COUNTIF(C$5:$E26,"da")+COUNTIF(C$5:$E26,"bs")+COUNTIF(C$5:$E26,"cph"))</f>
        <v>20</v>
      </c>
      <c r="B26" s="1280" t="s">
        <v>1358</v>
      </c>
      <c r="C26" s="1281" t="s">
        <v>1450</v>
      </c>
      <c r="D26" s="1282" t="s">
        <v>207</v>
      </c>
      <c r="E26" s="1286" t="s">
        <v>25</v>
      </c>
      <c r="F26" s="1283" t="s">
        <v>107</v>
      </c>
      <c r="G26" s="1265">
        <v>1.34</v>
      </c>
      <c r="H26" s="1007">
        <v>2015</v>
      </c>
      <c r="I26" s="1267" t="s">
        <v>3931</v>
      </c>
      <c r="J26" s="831">
        <v>35</v>
      </c>
      <c r="K26" s="831">
        <f>VLOOKUP(L26,Sheet1!$G$97:$H$103,2,0)</f>
        <v>4</v>
      </c>
      <c r="L26" s="832" t="s">
        <v>1416</v>
      </c>
      <c r="M26" s="832" t="s">
        <v>1416</v>
      </c>
      <c r="N26" s="832" t="s">
        <v>1416</v>
      </c>
      <c r="O26" s="832" t="b">
        <v>1</v>
      </c>
      <c r="P26" s="832" t="s">
        <v>2727</v>
      </c>
    </row>
    <row r="27" spans="1:16" s="832" customFormat="1" ht="63.75" x14ac:dyDescent="0.2">
      <c r="A27" s="1259">
        <f>IF(OR(C27="a",C27=""),"",COUNTIF(C$5:$E27,"da")+COUNTIF(C$5:$E27,"bs")+COUNTIF(C$5:$E27,"cph"))</f>
        <v>21</v>
      </c>
      <c r="B27" s="1280" t="s">
        <v>2392</v>
      </c>
      <c r="C27" s="1281" t="s">
        <v>1450</v>
      </c>
      <c r="D27" s="1282" t="s">
        <v>208</v>
      </c>
      <c r="E27" s="1283" t="s">
        <v>29</v>
      </c>
      <c r="F27" s="1283" t="s">
        <v>107</v>
      </c>
      <c r="G27" s="1284">
        <v>1.58</v>
      </c>
      <c r="H27" s="1007">
        <v>2016</v>
      </c>
      <c r="I27" s="1267" t="s">
        <v>3932</v>
      </c>
      <c r="J27" s="831">
        <v>37</v>
      </c>
      <c r="K27" s="831">
        <f>VLOOKUP(L27,Sheet1!$G$97:$H$103,2,0)</f>
        <v>4</v>
      </c>
      <c r="L27" s="832" t="s">
        <v>1416</v>
      </c>
      <c r="M27" s="832" t="s">
        <v>1420</v>
      </c>
      <c r="N27" s="832" t="s">
        <v>1416</v>
      </c>
      <c r="O27" s="832" t="b">
        <v>0</v>
      </c>
    </row>
    <row r="28" spans="1:16" s="832" customFormat="1" ht="63.75" x14ac:dyDescent="0.2">
      <c r="A28" s="1259">
        <f>IF(OR(C28="a",C28=""),"",COUNTIF(C$5:$E28,"da")+COUNTIF(C$5:$E28,"bs")+COUNTIF(C$5:$E28,"cph"))</f>
        <v>22</v>
      </c>
      <c r="B28" s="1280" t="s">
        <v>1571</v>
      </c>
      <c r="C28" s="1281" t="s">
        <v>1450</v>
      </c>
      <c r="D28" s="1282" t="s">
        <v>209</v>
      </c>
      <c r="E28" s="1286" t="s">
        <v>33</v>
      </c>
      <c r="F28" s="1283" t="s">
        <v>107</v>
      </c>
      <c r="G28" s="1284">
        <v>1.1000000000000001</v>
      </c>
      <c r="H28" s="1007">
        <v>2017</v>
      </c>
      <c r="I28" s="1267" t="s">
        <v>3933</v>
      </c>
      <c r="J28" s="831">
        <v>37</v>
      </c>
      <c r="K28" s="831">
        <f>VLOOKUP(L28,Sheet1!$G$97:$H$103,2,0)</f>
        <v>4</v>
      </c>
      <c r="L28" s="832" t="s">
        <v>1416</v>
      </c>
      <c r="M28" s="832" t="s">
        <v>1416</v>
      </c>
      <c r="N28" s="832" t="s">
        <v>1416</v>
      </c>
      <c r="O28" s="832" t="b">
        <v>1</v>
      </c>
    </row>
    <row r="29" spans="1:16" s="832" customFormat="1" ht="114.75" x14ac:dyDescent="0.2">
      <c r="A29" s="1259">
        <f>IF(OR(C29="a",C29=""),"",COUNTIF(C$5:$E29,"da")+COUNTIF(C$5:$E29,"bs")+COUNTIF(C$5:$E29,"cph"))</f>
        <v>23</v>
      </c>
      <c r="B29" s="1280" t="s">
        <v>2393</v>
      </c>
      <c r="C29" s="1281" t="s">
        <v>1450</v>
      </c>
      <c r="D29" s="1282" t="s">
        <v>211</v>
      </c>
      <c r="E29" s="1286" t="s">
        <v>13</v>
      </c>
      <c r="F29" s="1283" t="s">
        <v>107</v>
      </c>
      <c r="G29" s="1284">
        <v>0.86</v>
      </c>
      <c r="H29" s="1007">
        <v>2019</v>
      </c>
      <c r="I29" s="1267" t="s">
        <v>3934</v>
      </c>
      <c r="J29" s="831">
        <v>37</v>
      </c>
      <c r="K29" s="831">
        <f>VLOOKUP(L29,Sheet1!$G$97:$H$103,2,0)</f>
        <v>4</v>
      </c>
      <c r="L29" s="832" t="s">
        <v>1416</v>
      </c>
      <c r="M29" s="832" t="s">
        <v>1416</v>
      </c>
      <c r="N29" s="832" t="s">
        <v>1416</v>
      </c>
      <c r="O29" s="832" t="b">
        <v>1</v>
      </c>
    </row>
    <row r="30" spans="1:16" s="832" customFormat="1" ht="76.5" x14ac:dyDescent="0.2">
      <c r="A30" s="1259">
        <f>IF(OR(C30="a",C30=""),"",COUNTIF(C$5:$E30,"da")+COUNTIF(C$5:$E30,"bs")+COUNTIF(C$5:$E30,"cph"))</f>
        <v>24</v>
      </c>
      <c r="B30" s="1280" t="s">
        <v>2394</v>
      </c>
      <c r="C30" s="1281" t="s">
        <v>1450</v>
      </c>
      <c r="D30" s="1290" t="s">
        <v>2395</v>
      </c>
      <c r="E30" s="1286" t="s">
        <v>28</v>
      </c>
      <c r="F30" s="1283" t="s">
        <v>107</v>
      </c>
      <c r="G30" s="1284">
        <v>1.3</v>
      </c>
      <c r="H30" s="1007">
        <v>2015</v>
      </c>
      <c r="I30" s="1267" t="s">
        <v>3935</v>
      </c>
      <c r="J30" s="831">
        <v>37</v>
      </c>
      <c r="K30" s="831">
        <f>VLOOKUP(L30,Sheet1!$G$97:$H$103,2,0)</f>
        <v>4</v>
      </c>
      <c r="L30" s="832" t="s">
        <v>1416</v>
      </c>
      <c r="M30" s="832" t="s">
        <v>1416</v>
      </c>
      <c r="N30" s="832" t="s">
        <v>1416</v>
      </c>
      <c r="O30" s="832" t="b">
        <v>1</v>
      </c>
    </row>
    <row r="31" spans="1:16" s="832" customFormat="1" ht="255" x14ac:dyDescent="0.2">
      <c r="A31" s="1259">
        <f>IF(OR(C31="a",C31=""),"",COUNTIF(C$5:$E31,"da")+COUNTIF(C$5:$E31,"bs")+COUNTIF(C$5:$E31,"cph"))</f>
        <v>25</v>
      </c>
      <c r="B31" s="1280" t="s">
        <v>2396</v>
      </c>
      <c r="C31" s="1281" t="s">
        <v>1450</v>
      </c>
      <c r="D31" s="1282" t="s">
        <v>213</v>
      </c>
      <c r="E31" s="1286" t="s">
        <v>35</v>
      </c>
      <c r="F31" s="1283" t="s">
        <v>107</v>
      </c>
      <c r="G31" s="1284">
        <v>0.51</v>
      </c>
      <c r="H31" s="1007">
        <v>2016</v>
      </c>
      <c r="I31" s="1267" t="s">
        <v>3936</v>
      </c>
      <c r="J31" s="831">
        <v>37</v>
      </c>
      <c r="K31" s="831">
        <f>VLOOKUP(L31,Sheet1!$G$97:$H$103,2,0)</f>
        <v>4</v>
      </c>
      <c r="L31" s="832" t="s">
        <v>1416</v>
      </c>
      <c r="M31" s="832" t="s">
        <v>1420</v>
      </c>
      <c r="N31" s="832" t="s">
        <v>1416</v>
      </c>
      <c r="O31" s="832" t="b">
        <v>0</v>
      </c>
    </row>
    <row r="32" spans="1:16" s="832" customFormat="1" ht="153" x14ac:dyDescent="0.2">
      <c r="A32" s="1259">
        <f>IF(OR(C32="a",C32=""),"",COUNTIF(C$5:$E32,"da")+COUNTIF(C$5:$E32,"bs")+COUNTIF(C$5:$E32,"cph"))</f>
        <v>26</v>
      </c>
      <c r="B32" s="1280" t="s">
        <v>2397</v>
      </c>
      <c r="C32" s="1281" t="s">
        <v>1450</v>
      </c>
      <c r="D32" s="1282" t="s">
        <v>214</v>
      </c>
      <c r="E32" s="1286" t="s">
        <v>19</v>
      </c>
      <c r="F32" s="1283" t="s">
        <v>107</v>
      </c>
      <c r="G32" s="1284">
        <v>1</v>
      </c>
      <c r="H32" s="1007">
        <v>2017</v>
      </c>
      <c r="I32" s="1267" t="s">
        <v>3937</v>
      </c>
      <c r="J32" s="831">
        <v>37</v>
      </c>
      <c r="K32" s="831">
        <f>VLOOKUP(L32,Sheet1!$G$97:$H$103,2,0)</f>
        <v>4</v>
      </c>
      <c r="L32" s="832" t="s">
        <v>1416</v>
      </c>
      <c r="M32" s="832" t="s">
        <v>1416</v>
      </c>
      <c r="N32" s="832" t="s">
        <v>1416</v>
      </c>
      <c r="O32" s="832" t="b">
        <v>1</v>
      </c>
      <c r="P32" s="832" t="s">
        <v>2670</v>
      </c>
    </row>
    <row r="33" spans="1:16" s="832" customFormat="1" ht="76.5" x14ac:dyDescent="0.2">
      <c r="A33" s="1259">
        <f>IF(OR(C33="a",C33=""),"",COUNTIF(C$5:$E33,"da")+COUNTIF(C$5:$E33,"bs")+COUNTIF(C$5:$E33,"cph"))</f>
        <v>27</v>
      </c>
      <c r="B33" s="1280" t="s">
        <v>2403</v>
      </c>
      <c r="C33" s="1281" t="s">
        <v>1450</v>
      </c>
      <c r="D33" s="1018" t="s">
        <v>217</v>
      </c>
      <c r="E33" s="1286" t="s">
        <v>18</v>
      </c>
      <c r="F33" s="1283" t="s">
        <v>107</v>
      </c>
      <c r="G33" s="1284">
        <v>1.03</v>
      </c>
      <c r="H33" s="1007">
        <v>2020</v>
      </c>
      <c r="I33" s="1267" t="s">
        <v>3938</v>
      </c>
      <c r="J33" s="831">
        <v>37</v>
      </c>
      <c r="K33" s="831">
        <f>VLOOKUP(L33,Sheet1!$G$97:$H$103,2,0)</f>
        <v>4</v>
      </c>
      <c r="L33" s="832" t="s">
        <v>1416</v>
      </c>
      <c r="M33" s="832" t="s">
        <v>1416</v>
      </c>
      <c r="N33" s="832" t="s">
        <v>1416</v>
      </c>
      <c r="O33" s="832" t="b">
        <v>1</v>
      </c>
    </row>
    <row r="34" spans="1:16" s="832" customFormat="1" ht="127.5" x14ac:dyDescent="0.2">
      <c r="A34" s="1259">
        <f>IF(OR(C34="a",C34=""),"",COUNTIF(C$5:$E34,"da")+COUNTIF(C$5:$E34,"bs")+COUNTIF(C$5:$E34,"cph"))</f>
        <v>28</v>
      </c>
      <c r="B34" s="1280" t="s">
        <v>1572</v>
      </c>
      <c r="C34" s="1281" t="s">
        <v>1450</v>
      </c>
      <c r="D34" s="1282" t="s">
        <v>797</v>
      </c>
      <c r="E34" s="1286" t="s">
        <v>33</v>
      </c>
      <c r="F34" s="1283" t="s">
        <v>107</v>
      </c>
      <c r="G34" s="1284">
        <v>0.55000000000000004</v>
      </c>
      <c r="H34" s="1007">
        <v>2018</v>
      </c>
      <c r="I34" s="1267" t="s">
        <v>3939</v>
      </c>
      <c r="J34" s="831">
        <v>37</v>
      </c>
      <c r="K34" s="831">
        <f>VLOOKUP(L34,Sheet1!$G$97:$H$103,2,0)</f>
        <v>4</v>
      </c>
      <c r="L34" s="832" t="s">
        <v>1416</v>
      </c>
      <c r="M34" s="832" t="s">
        <v>1420</v>
      </c>
      <c r="N34" s="832" t="s">
        <v>1416</v>
      </c>
      <c r="O34" s="832" t="b">
        <v>0</v>
      </c>
      <c r="P34" s="832" t="s">
        <v>1475</v>
      </c>
    </row>
    <row r="35" spans="1:16" s="832" customFormat="1" ht="51" x14ac:dyDescent="0.2">
      <c r="A35" s="1259">
        <f>IF(OR(C35="a",C35=""),"",COUNTIF(C$5:$E35,"da")+COUNTIF(C$5:$E35,"bs")+COUNTIF(C$5:$E35,"cph"))</f>
        <v>29</v>
      </c>
      <c r="B35" s="1280" t="s">
        <v>2406</v>
      </c>
      <c r="C35" s="1281" t="s">
        <v>1450</v>
      </c>
      <c r="D35" s="1282" t="s">
        <v>218</v>
      </c>
      <c r="E35" s="1283" t="s">
        <v>29</v>
      </c>
      <c r="F35" s="1283" t="s">
        <v>107</v>
      </c>
      <c r="G35" s="1284">
        <v>1.78</v>
      </c>
      <c r="H35" s="1007">
        <v>2018</v>
      </c>
      <c r="I35" s="1267" t="s">
        <v>3940</v>
      </c>
      <c r="J35" s="831">
        <v>37</v>
      </c>
      <c r="K35" s="831">
        <f>VLOOKUP(L35,Sheet1!$G$97:$H$103,2,0)</f>
        <v>4</v>
      </c>
      <c r="L35" s="832" t="s">
        <v>1416</v>
      </c>
      <c r="M35" s="832" t="s">
        <v>1416</v>
      </c>
      <c r="N35" s="832" t="s">
        <v>1416</v>
      </c>
      <c r="O35" s="832" t="b">
        <v>1</v>
      </c>
    </row>
    <row r="36" spans="1:16" s="832" customFormat="1" ht="114.75" x14ac:dyDescent="0.2">
      <c r="A36" s="1259">
        <f>IF(OR(C36="a",C36=""),"",COUNTIF(C$5:$E36,"da")+COUNTIF(C$5:$E36,"bs")+COUNTIF(C$5:$E36,"cph"))</f>
        <v>30</v>
      </c>
      <c r="B36" s="1280" t="s">
        <v>1573</v>
      </c>
      <c r="C36" s="1281" t="s">
        <v>1450</v>
      </c>
      <c r="D36" s="1288" t="s">
        <v>1574</v>
      </c>
      <c r="E36" s="1286" t="s">
        <v>25</v>
      </c>
      <c r="F36" s="1283" t="s">
        <v>107</v>
      </c>
      <c r="G36" s="1284">
        <v>0.84</v>
      </c>
      <c r="H36" s="1007">
        <v>2018</v>
      </c>
      <c r="I36" s="1267" t="s">
        <v>3941</v>
      </c>
      <c r="J36" s="831">
        <v>37</v>
      </c>
      <c r="K36" s="831">
        <f>VLOOKUP(L36,Sheet1!$G$97:$H$103,2,0)</f>
        <v>4</v>
      </c>
      <c r="L36" s="832" t="s">
        <v>1416</v>
      </c>
      <c r="M36" s="832" t="s">
        <v>1420</v>
      </c>
      <c r="N36" s="832" t="s">
        <v>1416</v>
      </c>
      <c r="O36" s="832" t="b">
        <v>0</v>
      </c>
    </row>
    <row r="37" spans="1:16" s="832" customFormat="1" ht="51" x14ac:dyDescent="0.2">
      <c r="A37" s="1259">
        <f>IF(OR(C37="a",C37=""),"",COUNTIF(C$5:$E37,"da")+COUNTIF(C$5:$E37,"bs")+COUNTIF(C$5:$E37,"cph"))</f>
        <v>31</v>
      </c>
      <c r="B37" s="1280" t="s">
        <v>2407</v>
      </c>
      <c r="C37" s="1281" t="s">
        <v>1450</v>
      </c>
      <c r="D37" s="1282" t="s">
        <v>803</v>
      </c>
      <c r="E37" s="1283" t="s">
        <v>29</v>
      </c>
      <c r="F37" s="1283" t="s">
        <v>107</v>
      </c>
      <c r="G37" s="1284">
        <v>0.67</v>
      </c>
      <c r="H37" s="1007">
        <v>2018</v>
      </c>
      <c r="I37" s="1267" t="s">
        <v>3942</v>
      </c>
      <c r="J37" s="831">
        <v>37</v>
      </c>
      <c r="K37" s="831">
        <f>VLOOKUP(L37,Sheet1!$G$97:$H$103,2,0)</f>
        <v>4</v>
      </c>
      <c r="L37" s="832" t="s">
        <v>1416</v>
      </c>
      <c r="M37" s="832" t="s">
        <v>1416</v>
      </c>
      <c r="N37" s="832" t="s">
        <v>1416</v>
      </c>
      <c r="O37" s="832" t="b">
        <v>1</v>
      </c>
    </row>
    <row r="38" spans="1:16" s="832" customFormat="1" ht="165.75" x14ac:dyDescent="0.2">
      <c r="A38" s="1259">
        <f>IF(OR(C38="a",C38=""),"",COUNTIF(C$5:$E38,"da")+COUNTIF(C$5:$E38,"bs")+COUNTIF(C$5:$E38,"cph"))</f>
        <v>32</v>
      </c>
      <c r="B38" s="1280" t="s">
        <v>1561</v>
      </c>
      <c r="C38" s="1281" t="s">
        <v>1450</v>
      </c>
      <c r="D38" s="1282" t="s">
        <v>313</v>
      </c>
      <c r="E38" s="1286" t="s">
        <v>16</v>
      </c>
      <c r="F38" s="1019" t="s">
        <v>99</v>
      </c>
      <c r="G38" s="1284">
        <v>15.59</v>
      </c>
      <c r="H38" s="1007">
        <v>2015</v>
      </c>
      <c r="I38" s="1267" t="s">
        <v>3943</v>
      </c>
      <c r="J38" s="831">
        <v>38</v>
      </c>
      <c r="K38" s="831">
        <f>VLOOKUP(L38,Sheet1!$G$97:$H$103,2,0)</f>
        <v>4</v>
      </c>
      <c r="L38" s="832" t="s">
        <v>1416</v>
      </c>
      <c r="M38" s="832" t="s">
        <v>1416</v>
      </c>
      <c r="N38" s="832" t="s">
        <v>1416</v>
      </c>
      <c r="O38" s="832" t="b">
        <v>1</v>
      </c>
      <c r="P38" s="832" t="s">
        <v>2711</v>
      </c>
    </row>
    <row r="39" spans="1:16" s="832" customFormat="1" ht="51" x14ac:dyDescent="0.2">
      <c r="A39" s="1259">
        <f>IF(OR(C39="a",C39=""),"",COUNTIF(C$5:$E39,"da")+COUNTIF(C$5:$E39,"bs")+COUNTIF(C$5:$E39,"cph"))</f>
        <v>33</v>
      </c>
      <c r="B39" s="1280" t="s">
        <v>2409</v>
      </c>
      <c r="C39" s="1281" t="s">
        <v>1450</v>
      </c>
      <c r="D39" s="1288" t="s">
        <v>226</v>
      </c>
      <c r="E39" s="1286" t="s">
        <v>23</v>
      </c>
      <c r="F39" s="1019" t="s">
        <v>99</v>
      </c>
      <c r="G39" s="1284">
        <v>1.1000000000000001</v>
      </c>
      <c r="H39" s="1007">
        <v>2015</v>
      </c>
      <c r="I39" s="1267" t="s">
        <v>3944</v>
      </c>
      <c r="K39" s="832">
        <v>4</v>
      </c>
      <c r="L39" s="832" t="s">
        <v>1484</v>
      </c>
      <c r="M39" s="832" t="e">
        <v>#N/A</v>
      </c>
    </row>
    <row r="40" spans="1:16" s="832" customFormat="1" ht="76.5" x14ac:dyDescent="0.2">
      <c r="A40" s="1259">
        <f>IF(OR(C40="a",C40=""),"",COUNTIF(C$5:$E40,"da")+COUNTIF(C$5:$E40,"bs")+COUNTIF(C$5:$E40,"cph"))</f>
        <v>34</v>
      </c>
      <c r="B40" s="1280" t="s">
        <v>1395</v>
      </c>
      <c r="C40" s="1281" t="s">
        <v>1450</v>
      </c>
      <c r="D40" s="1288" t="s">
        <v>227</v>
      </c>
      <c r="E40" s="1286" t="s">
        <v>23</v>
      </c>
      <c r="F40" s="1283" t="s">
        <v>99</v>
      </c>
      <c r="G40" s="1265">
        <v>0.03</v>
      </c>
      <c r="H40" s="1007">
        <v>2015</v>
      </c>
      <c r="I40" s="1267" t="s">
        <v>2665</v>
      </c>
      <c r="J40" s="831">
        <v>12</v>
      </c>
      <c r="K40" s="831">
        <f>VLOOKUP(L40,Sheet1!$G$97:$H$103,2,0)</f>
        <v>5</v>
      </c>
      <c r="L40" s="832" t="s">
        <v>1420</v>
      </c>
      <c r="M40" s="832" t="s">
        <v>1416</v>
      </c>
      <c r="N40" s="832" t="s">
        <v>1420</v>
      </c>
      <c r="O40" s="832" t="b">
        <v>0</v>
      </c>
    </row>
    <row r="41" spans="1:16" s="832" customFormat="1" ht="102" x14ac:dyDescent="0.2">
      <c r="A41" s="1259">
        <f>IF(OR(C41="a",C41=""),"",COUNTIF(C$5:$E41,"da")+COUNTIF(C$5:$E41,"bs")+COUNTIF(C$5:$E41,"cph"))</f>
        <v>35</v>
      </c>
      <c r="B41" s="1280" t="s">
        <v>1397</v>
      </c>
      <c r="C41" s="1281" t="s">
        <v>1450</v>
      </c>
      <c r="D41" s="1288" t="s">
        <v>229</v>
      </c>
      <c r="E41" s="1286" t="s">
        <v>28</v>
      </c>
      <c r="F41" s="1283" t="s">
        <v>99</v>
      </c>
      <c r="G41" s="1265">
        <v>0.75</v>
      </c>
      <c r="H41" s="1007">
        <v>2015</v>
      </c>
      <c r="I41" s="1267" t="s">
        <v>2667</v>
      </c>
      <c r="J41" s="831">
        <v>12</v>
      </c>
      <c r="K41" s="831">
        <f>VLOOKUP(L41,Sheet1!$G$97:$H$103,2,0)</f>
        <v>5</v>
      </c>
      <c r="L41" s="832" t="s">
        <v>1484</v>
      </c>
      <c r="M41" s="832" t="s">
        <v>1484</v>
      </c>
      <c r="N41" s="832" t="s">
        <v>1484</v>
      </c>
      <c r="O41" s="832" t="b">
        <v>1</v>
      </c>
      <c r="P41" s="832" t="s">
        <v>2714</v>
      </c>
    </row>
    <row r="42" spans="1:16" s="832" customFormat="1" ht="140.25" x14ac:dyDescent="0.2">
      <c r="A42" s="1259">
        <f>IF(OR(C42="a",C42=""),"",COUNTIF(C$5:$E42,"da")+COUNTIF(C$5:$E42,"bs")+COUNTIF(C$5:$E42,"cph"))</f>
        <v>36</v>
      </c>
      <c r="B42" s="1280" t="s">
        <v>2410</v>
      </c>
      <c r="C42" s="1281" t="s">
        <v>1450</v>
      </c>
      <c r="D42" s="1288" t="s">
        <v>823</v>
      </c>
      <c r="E42" s="1286" t="s">
        <v>35</v>
      </c>
      <c r="F42" s="1019" t="s">
        <v>99</v>
      </c>
      <c r="G42" s="1284">
        <v>0.02</v>
      </c>
      <c r="H42" s="1007">
        <v>2015</v>
      </c>
      <c r="I42" s="1267" t="s">
        <v>3945</v>
      </c>
      <c r="J42" s="831">
        <v>14</v>
      </c>
      <c r="K42" s="831">
        <f>VLOOKUP(L42,Sheet1!$G$97:$H$103,2,0)</f>
        <v>5</v>
      </c>
      <c r="L42" s="832" t="s">
        <v>1484</v>
      </c>
      <c r="M42" s="832" t="s">
        <v>1484</v>
      </c>
      <c r="N42" s="832" t="s">
        <v>1484</v>
      </c>
      <c r="O42" s="832" t="b">
        <v>1</v>
      </c>
    </row>
    <row r="43" spans="1:16" s="832" customFormat="1" ht="140.25" x14ac:dyDescent="0.2">
      <c r="A43" s="1259">
        <f>IF(OR(C43="a",C43=""),"",COUNTIF(C$5:$E43,"da")+COUNTIF(C$5:$E43,"bs")+COUNTIF(C$5:$E43,"cph"))</f>
        <v>37</v>
      </c>
      <c r="B43" s="1280" t="s">
        <v>2411</v>
      </c>
      <c r="C43" s="1281" t="s">
        <v>1450</v>
      </c>
      <c r="D43" s="1282" t="s">
        <v>314</v>
      </c>
      <c r="E43" s="1286" t="s">
        <v>18</v>
      </c>
      <c r="F43" s="1019" t="s">
        <v>99</v>
      </c>
      <c r="G43" s="1284">
        <v>2.33</v>
      </c>
      <c r="H43" s="1007">
        <v>2016</v>
      </c>
      <c r="I43" s="1267" t="s">
        <v>3946</v>
      </c>
      <c r="J43" s="831">
        <v>18</v>
      </c>
      <c r="K43" s="831">
        <f>VLOOKUP(L43,Sheet1!$G$97:$H$103,2,0)</f>
        <v>5</v>
      </c>
      <c r="L43" s="832" t="s">
        <v>1420</v>
      </c>
      <c r="M43" s="832" t="s">
        <v>1420</v>
      </c>
      <c r="N43" s="832" t="s">
        <v>1420</v>
      </c>
      <c r="O43" s="832" t="b">
        <v>1</v>
      </c>
    </row>
    <row r="44" spans="1:16" s="832" customFormat="1" ht="38.25" x14ac:dyDescent="0.2">
      <c r="A44" s="1259">
        <f>IF(OR(C44="a",C44=""),"",COUNTIF(C$5:$E44,"da")+COUNTIF(C$5:$E44,"bs")+COUNTIF(C$5:$E44,"cph"))</f>
        <v>38</v>
      </c>
      <c r="B44" s="1280" t="s">
        <v>2413</v>
      </c>
      <c r="C44" s="1281" t="s">
        <v>1450</v>
      </c>
      <c r="D44" s="1292" t="s">
        <v>233</v>
      </c>
      <c r="E44" s="1283" t="s">
        <v>234</v>
      </c>
      <c r="F44" s="1019" t="s">
        <v>101</v>
      </c>
      <c r="G44" s="1293">
        <v>2.33</v>
      </c>
      <c r="H44" s="1007">
        <v>2015</v>
      </c>
      <c r="I44" s="1267" t="s">
        <v>1459</v>
      </c>
      <c r="J44" s="831">
        <v>18</v>
      </c>
      <c r="K44" s="831">
        <f>VLOOKUP(L44,Sheet1!$G$97:$H$103,2,0)</f>
        <v>5</v>
      </c>
      <c r="L44" s="832" t="s">
        <v>1420</v>
      </c>
      <c r="M44" s="832" t="s">
        <v>1420</v>
      </c>
      <c r="N44" s="832" t="s">
        <v>1420</v>
      </c>
      <c r="O44" s="832" t="b">
        <v>1</v>
      </c>
    </row>
    <row r="45" spans="1:16" s="832" customFormat="1" ht="76.5" x14ac:dyDescent="0.2">
      <c r="A45" s="1259">
        <f>IF(OR(C45="a",C45=""),"",COUNTIF(C$5:$E45,"da")+COUNTIF(C$5:$E45,"bs")+COUNTIF(C$5:$E45,"cph"))</f>
        <v>39</v>
      </c>
      <c r="B45" s="1280" t="s">
        <v>1576</v>
      </c>
      <c r="C45" s="1281" t="s">
        <v>1450</v>
      </c>
      <c r="D45" s="1288" t="s">
        <v>834</v>
      </c>
      <c r="E45" s="1286" t="s">
        <v>12</v>
      </c>
      <c r="F45" s="1019" t="s">
        <v>101</v>
      </c>
      <c r="G45" s="1284">
        <v>1.7</v>
      </c>
      <c r="H45" s="1007">
        <v>2015</v>
      </c>
      <c r="I45" s="1267" t="s">
        <v>3947</v>
      </c>
      <c r="J45" s="831">
        <v>18</v>
      </c>
      <c r="K45" s="831">
        <f>VLOOKUP(L45,Sheet1!$G$97:$H$103,2,0)</f>
        <v>5</v>
      </c>
      <c r="L45" s="832" t="s">
        <v>1420</v>
      </c>
      <c r="M45" s="832" t="s">
        <v>1420</v>
      </c>
      <c r="N45" s="832" t="s">
        <v>1420</v>
      </c>
      <c r="O45" s="832" t="b">
        <v>1</v>
      </c>
    </row>
    <row r="46" spans="1:16" s="832" customFormat="1" ht="38.25" x14ac:dyDescent="0.2">
      <c r="A46" s="1259">
        <f>IF(OR(C46="a",C46=""),"",COUNTIF(C$5:$E46,"da")+COUNTIF(C$5:$E46,"bs")+COUNTIF(C$5:$E46,"cph"))</f>
        <v>40</v>
      </c>
      <c r="B46" s="1280" t="s">
        <v>2414</v>
      </c>
      <c r="C46" s="1281" t="s">
        <v>1450</v>
      </c>
      <c r="D46" s="1292" t="s">
        <v>235</v>
      </c>
      <c r="E46" s="1286" t="s">
        <v>33</v>
      </c>
      <c r="F46" s="1019" t="s">
        <v>101</v>
      </c>
      <c r="G46" s="1284">
        <v>0.49</v>
      </c>
      <c r="H46" s="1007">
        <v>2015</v>
      </c>
      <c r="I46" s="1267" t="s">
        <v>3948</v>
      </c>
      <c r="J46" s="831">
        <v>18</v>
      </c>
      <c r="K46" s="831">
        <f>VLOOKUP(L46,Sheet1!$G$97:$H$103,2,0)</f>
        <v>5</v>
      </c>
      <c r="L46" s="832" t="s">
        <v>1420</v>
      </c>
      <c r="M46" s="832" t="s">
        <v>1420</v>
      </c>
      <c r="N46" s="832" t="s">
        <v>1420</v>
      </c>
      <c r="O46" s="832" t="b">
        <v>1</v>
      </c>
    </row>
    <row r="47" spans="1:16" s="832" customFormat="1" ht="38.25" x14ac:dyDescent="0.2">
      <c r="A47" s="1259">
        <f>IF(OR(C47="a",C47=""),"",COUNTIF(C$5:$E47,"da")+COUNTIF(C$5:$E47,"bs")+COUNTIF(C$5:$E47,"cph"))</f>
        <v>41</v>
      </c>
      <c r="B47" s="1280" t="s">
        <v>2415</v>
      </c>
      <c r="C47" s="1281" t="s">
        <v>1450</v>
      </c>
      <c r="D47" s="1292" t="s">
        <v>2416</v>
      </c>
      <c r="E47" s="1286" t="s">
        <v>21</v>
      </c>
      <c r="F47" s="1019" t="s">
        <v>101</v>
      </c>
      <c r="G47" s="1284">
        <v>2.4</v>
      </c>
      <c r="H47" s="1007">
        <v>2015</v>
      </c>
      <c r="I47" s="1267" t="s">
        <v>1459</v>
      </c>
      <c r="J47" s="831">
        <v>18</v>
      </c>
      <c r="K47" s="831">
        <f>VLOOKUP(L47,Sheet1!$G$97:$H$103,2,0)</f>
        <v>5</v>
      </c>
      <c r="L47" s="832" t="s">
        <v>1484</v>
      </c>
      <c r="M47" s="832" t="s">
        <v>1484</v>
      </c>
      <c r="N47" s="832" t="s">
        <v>1484</v>
      </c>
      <c r="O47" s="832" t="b">
        <v>1</v>
      </c>
    </row>
    <row r="48" spans="1:16" s="832" customFormat="1" ht="38.25" x14ac:dyDescent="0.2">
      <c r="A48" s="1259">
        <f>IF(OR(C48="a",C48=""),"",COUNTIF(C$5:$E48,"da")+COUNTIF(C$5:$E48,"bs")+COUNTIF(C$5:$E48,"cph"))</f>
        <v>42</v>
      </c>
      <c r="B48" s="1280" t="s">
        <v>2417</v>
      </c>
      <c r="C48" s="1281" t="s">
        <v>1450</v>
      </c>
      <c r="D48" s="1292" t="s">
        <v>237</v>
      </c>
      <c r="E48" s="1286" t="s">
        <v>33</v>
      </c>
      <c r="F48" s="1019" t="s">
        <v>101</v>
      </c>
      <c r="G48" s="1284">
        <v>0.72</v>
      </c>
      <c r="H48" s="1007">
        <v>2015</v>
      </c>
      <c r="I48" s="1267" t="s">
        <v>3948</v>
      </c>
      <c r="J48" s="831">
        <v>18</v>
      </c>
      <c r="K48" s="831">
        <f>VLOOKUP(L48,Sheet1!$G$97:$H$103,2,0)</f>
        <v>5</v>
      </c>
      <c r="L48" s="832" t="s">
        <v>1484</v>
      </c>
      <c r="M48" s="832" t="s">
        <v>1484</v>
      </c>
      <c r="N48" s="832" t="s">
        <v>1484</v>
      </c>
      <c r="O48" s="832" t="b">
        <v>1</v>
      </c>
      <c r="P48" s="832" t="s">
        <v>2719</v>
      </c>
    </row>
    <row r="49" spans="1:16" s="832" customFormat="1" ht="51" x14ac:dyDescent="0.2">
      <c r="A49" s="1259">
        <f>IF(OR(C49="a",C49=""),"",COUNTIF(C$5:$E49,"da")+COUNTIF(C$5:$E49,"bs")+COUNTIF(C$5:$E49,"cph"))</f>
        <v>43</v>
      </c>
      <c r="B49" s="1280" t="s">
        <v>2418</v>
      </c>
      <c r="C49" s="1281" t="s">
        <v>1450</v>
      </c>
      <c r="D49" s="1288" t="s">
        <v>238</v>
      </c>
      <c r="E49" s="1286" t="s">
        <v>18</v>
      </c>
      <c r="F49" s="1019" t="s">
        <v>101</v>
      </c>
      <c r="G49" s="1284">
        <v>0.16</v>
      </c>
      <c r="H49" s="1007">
        <v>2015</v>
      </c>
      <c r="I49" s="1267" t="s">
        <v>3949</v>
      </c>
      <c r="J49" s="831">
        <v>18</v>
      </c>
      <c r="K49" s="831">
        <f>VLOOKUP(L49,Sheet1!$G$97:$H$103,2,0)</f>
        <v>5</v>
      </c>
      <c r="L49" s="832" t="s">
        <v>1420</v>
      </c>
      <c r="M49" s="832" t="s">
        <v>1420</v>
      </c>
      <c r="N49" s="832" t="s">
        <v>1420</v>
      </c>
      <c r="O49" s="832" t="b">
        <v>1</v>
      </c>
    </row>
    <row r="50" spans="1:16" s="832" customFormat="1" ht="51" x14ac:dyDescent="0.2">
      <c r="A50" s="1259">
        <f>IF(OR(C50="a",C50=""),"",COUNTIF(C$5:$E50,"da")+COUNTIF(C$5:$E50,"bs")+COUNTIF(C$5:$E50,"cph"))</f>
        <v>44</v>
      </c>
      <c r="B50" s="1280" t="s">
        <v>2419</v>
      </c>
      <c r="C50" s="1281" t="s">
        <v>1450</v>
      </c>
      <c r="D50" s="1282" t="s">
        <v>239</v>
      </c>
      <c r="E50" s="1283" t="s">
        <v>23</v>
      </c>
      <c r="F50" s="1019" t="s">
        <v>101</v>
      </c>
      <c r="G50" s="1284">
        <v>0.09</v>
      </c>
      <c r="H50" s="1007">
        <v>2015</v>
      </c>
      <c r="I50" s="1267" t="s">
        <v>3949</v>
      </c>
      <c r="J50" s="831">
        <v>18</v>
      </c>
      <c r="K50" s="831">
        <f>VLOOKUP(L50,Sheet1!$G$97:$H$103,2,0)</f>
        <v>5</v>
      </c>
      <c r="L50" s="832" t="s">
        <v>1420</v>
      </c>
      <c r="M50" s="832" t="s">
        <v>1420</v>
      </c>
      <c r="N50" s="832" t="s">
        <v>1420</v>
      </c>
      <c r="O50" s="832" t="b">
        <v>1</v>
      </c>
    </row>
    <row r="51" spans="1:16" s="832" customFormat="1" ht="51" x14ac:dyDescent="0.2">
      <c r="A51" s="1259">
        <f>IF(OR(C51="a",C51=""),"",COUNTIF(C$5:$E51,"da")+COUNTIF(C$5:$E51,"bs")+COUNTIF(C$5:$E51,"cph"))</f>
        <v>45</v>
      </c>
      <c r="B51" s="1280" t="s">
        <v>2420</v>
      </c>
      <c r="C51" s="1281" t="s">
        <v>1450</v>
      </c>
      <c r="D51" s="1288" t="s">
        <v>240</v>
      </c>
      <c r="E51" s="1286" t="s">
        <v>23</v>
      </c>
      <c r="F51" s="1019" t="s">
        <v>101</v>
      </c>
      <c r="G51" s="1284">
        <v>0.96</v>
      </c>
      <c r="H51" s="1007">
        <v>2015</v>
      </c>
      <c r="I51" s="1267" t="s">
        <v>3949</v>
      </c>
      <c r="J51" s="831">
        <v>18</v>
      </c>
      <c r="K51" s="831">
        <f>VLOOKUP(L51,Sheet1!$G$97:$H$103,2,0)</f>
        <v>5</v>
      </c>
      <c r="L51" s="832" t="s">
        <v>1484</v>
      </c>
      <c r="M51" s="832" t="s">
        <v>1484</v>
      </c>
      <c r="N51" s="832" t="s">
        <v>1484</v>
      </c>
      <c r="O51" s="832" t="b">
        <v>1</v>
      </c>
    </row>
    <row r="52" spans="1:16" s="832" customFormat="1" ht="89.25" x14ac:dyDescent="0.2">
      <c r="A52" s="1259">
        <f>IF(OR(C52="a",C52=""),"",COUNTIF(C$5:$E52,"da")+COUNTIF(C$5:$E52,"bs")+COUNTIF(C$5:$E52,"cph"))</f>
        <v>46</v>
      </c>
      <c r="B52" s="1280" t="s">
        <v>1378</v>
      </c>
      <c r="C52" s="1281" t="s">
        <v>1450</v>
      </c>
      <c r="D52" s="1282" t="s">
        <v>838</v>
      </c>
      <c r="E52" s="1286" t="s">
        <v>701</v>
      </c>
      <c r="F52" s="1019" t="s">
        <v>101</v>
      </c>
      <c r="G52" s="1265">
        <v>1.7</v>
      </c>
      <c r="H52" s="1007">
        <v>2019</v>
      </c>
      <c r="I52" s="1267" t="s">
        <v>3950</v>
      </c>
      <c r="J52" s="831">
        <v>19</v>
      </c>
      <c r="K52" s="831">
        <f>VLOOKUP(L52,Sheet1!$G$97:$H$103,2,0)</f>
        <v>5</v>
      </c>
      <c r="L52" s="832" t="s">
        <v>1420</v>
      </c>
      <c r="M52" s="832" t="s">
        <v>1420</v>
      </c>
      <c r="N52" s="832" t="s">
        <v>1420</v>
      </c>
      <c r="O52" s="832" t="b">
        <v>1</v>
      </c>
      <c r="P52" s="832" t="s">
        <v>2736</v>
      </c>
    </row>
    <row r="53" spans="1:16" s="832" customFormat="1" ht="38.25" x14ac:dyDescent="0.2">
      <c r="A53" s="1259">
        <f>IF(OR(C53="a",C53=""),"",COUNTIF(C$5:$E53,"da")+COUNTIF(C$5:$E53,"bs")+COUNTIF(C$5:$E53,"cph"))</f>
        <v>47</v>
      </c>
      <c r="B53" s="1280" t="s">
        <v>2421</v>
      </c>
      <c r="C53" s="1281" t="s">
        <v>1450</v>
      </c>
      <c r="D53" s="1282" t="s">
        <v>241</v>
      </c>
      <c r="E53" s="1286" t="s">
        <v>242</v>
      </c>
      <c r="F53" s="1019" t="s">
        <v>111</v>
      </c>
      <c r="G53" s="1284">
        <v>1.59</v>
      </c>
      <c r="H53" s="1007">
        <v>2016</v>
      </c>
      <c r="I53" s="1267" t="s">
        <v>3951</v>
      </c>
      <c r="J53" s="831">
        <v>19</v>
      </c>
      <c r="K53" s="831">
        <f>VLOOKUP(L53,Sheet1!$G$97:$H$103,2,0)</f>
        <v>5</v>
      </c>
      <c r="L53" s="832" t="s">
        <v>1420</v>
      </c>
      <c r="M53" s="832" t="s">
        <v>1420</v>
      </c>
      <c r="N53" s="832" t="s">
        <v>1420</v>
      </c>
      <c r="O53" s="832" t="b">
        <v>1</v>
      </c>
      <c r="P53" s="832" t="s">
        <v>2705</v>
      </c>
    </row>
    <row r="54" spans="1:16" s="832" customFormat="1" ht="63.75" x14ac:dyDescent="0.2">
      <c r="A54" s="1259">
        <f>IF(OR(C54="a",C54=""),"",COUNTIF(C$5:$E54,"da")+COUNTIF(C$5:$E54,"bs")+COUNTIF(C$5:$E54,"cph"))</f>
        <v>48</v>
      </c>
      <c r="B54" s="1280" t="s">
        <v>1401</v>
      </c>
      <c r="C54" s="1281" t="s">
        <v>1450</v>
      </c>
      <c r="D54" s="1288" t="s">
        <v>246</v>
      </c>
      <c r="E54" s="1286" t="s">
        <v>11</v>
      </c>
      <c r="F54" s="1019" t="s">
        <v>117</v>
      </c>
      <c r="G54" s="1265">
        <v>0.97</v>
      </c>
      <c r="H54" s="1007">
        <v>2015</v>
      </c>
      <c r="I54" s="1267" t="s">
        <v>3952</v>
      </c>
      <c r="J54" s="831">
        <v>19</v>
      </c>
      <c r="K54" s="831">
        <f>VLOOKUP(L54,Sheet1!$G$97:$H$103,2,0)</f>
        <v>5</v>
      </c>
      <c r="L54" s="832" t="s">
        <v>1484</v>
      </c>
      <c r="M54" s="832" t="s">
        <v>1427</v>
      </c>
      <c r="N54" s="832" t="s">
        <v>1484</v>
      </c>
      <c r="O54" s="832" t="b">
        <v>0</v>
      </c>
      <c r="P54" s="832" t="s">
        <v>2706</v>
      </c>
    </row>
    <row r="55" spans="1:16" s="832" customFormat="1" ht="25.5" x14ac:dyDescent="0.2">
      <c r="A55" s="1259">
        <f>IF(OR(C55="a",C55=""),"",COUNTIF(C$5:$E55,"da")+COUNTIF(C$5:$E55,"bs")+COUNTIF(C$5:$E55,"cph"))</f>
        <v>49</v>
      </c>
      <c r="B55" s="1280" t="s">
        <v>2423</v>
      </c>
      <c r="C55" s="1281" t="s">
        <v>1450</v>
      </c>
      <c r="D55" s="1292" t="s">
        <v>248</v>
      </c>
      <c r="E55" s="1286" t="s">
        <v>8</v>
      </c>
      <c r="F55" s="1019" t="s">
        <v>117</v>
      </c>
      <c r="G55" s="1284">
        <v>0.02</v>
      </c>
      <c r="H55" s="1007">
        <v>2017</v>
      </c>
      <c r="I55" s="1267" t="s">
        <v>199</v>
      </c>
      <c r="J55" s="831">
        <v>22</v>
      </c>
      <c r="K55" s="831">
        <f>VLOOKUP(L55,Sheet1!$G$97:$H$103,2,0)</f>
        <v>5</v>
      </c>
      <c r="L55" s="832" t="s">
        <v>1420</v>
      </c>
      <c r="M55" s="832" t="s">
        <v>1420</v>
      </c>
      <c r="N55" s="832" t="s">
        <v>1420</v>
      </c>
      <c r="O55" s="832" t="b">
        <v>1</v>
      </c>
    </row>
    <row r="56" spans="1:16" s="832" customFormat="1" ht="38.25" x14ac:dyDescent="0.2">
      <c r="A56" s="1259">
        <f>IF(OR(C56="a",C56=""),"",COUNTIF(C$5:$E56,"da")+COUNTIF(C$5:$E56,"bs")+COUNTIF(C$5:$E56,"cph"))</f>
        <v>50</v>
      </c>
      <c r="B56" s="1280" t="s">
        <v>2425</v>
      </c>
      <c r="C56" s="1281" t="s">
        <v>1450</v>
      </c>
      <c r="D56" s="1288" t="s">
        <v>262</v>
      </c>
      <c r="E56" s="1286" t="s">
        <v>17</v>
      </c>
      <c r="F56" s="1019" t="s">
        <v>143</v>
      </c>
      <c r="G56" s="1284">
        <v>4</v>
      </c>
      <c r="H56" s="1007">
        <v>2015</v>
      </c>
      <c r="I56" s="1267" t="s">
        <v>1459</v>
      </c>
      <c r="J56" s="831">
        <v>22</v>
      </c>
      <c r="K56" s="831">
        <f>VLOOKUP(L56,Sheet1!$G$97:$H$103,2,0)</f>
        <v>5</v>
      </c>
      <c r="L56" s="832" t="s">
        <v>1484</v>
      </c>
      <c r="M56" s="832" t="s">
        <v>1484</v>
      </c>
      <c r="N56" s="832" t="s">
        <v>1484</v>
      </c>
      <c r="O56" s="832" t="b">
        <v>1</v>
      </c>
    </row>
    <row r="57" spans="1:16" s="832" customFormat="1" ht="38.25" x14ac:dyDescent="0.2">
      <c r="A57" s="1259">
        <f>IF(OR(C57="a",C57=""),"",COUNTIF(C$5:$E57,"da")+COUNTIF(C$5:$E57,"bs")+COUNTIF(C$5:$E57,"cph"))</f>
        <v>51</v>
      </c>
      <c r="B57" s="1280" t="s">
        <v>2426</v>
      </c>
      <c r="C57" s="1281" t="s">
        <v>1450</v>
      </c>
      <c r="D57" s="1216" t="s">
        <v>249</v>
      </c>
      <c r="E57" s="1283" t="s">
        <v>7</v>
      </c>
      <c r="F57" s="1019" t="s">
        <v>146</v>
      </c>
      <c r="G57" s="1284">
        <v>8.0500000000000007</v>
      </c>
      <c r="H57" s="1007">
        <v>2015</v>
      </c>
      <c r="I57" s="1267" t="s">
        <v>199</v>
      </c>
      <c r="J57" s="831">
        <v>22</v>
      </c>
      <c r="K57" s="831">
        <f>VLOOKUP(L57,Sheet1!$G$97:$H$103,2,0)</f>
        <v>5</v>
      </c>
      <c r="L57" s="832" t="s">
        <v>1484</v>
      </c>
      <c r="M57" s="832" t="s">
        <v>1484</v>
      </c>
      <c r="N57" s="832" t="s">
        <v>1484</v>
      </c>
      <c r="O57" s="832" t="b">
        <v>1</v>
      </c>
    </row>
    <row r="58" spans="1:16" s="832" customFormat="1" ht="76.5" x14ac:dyDescent="0.2">
      <c r="A58" s="1259">
        <f>IF(OR(C58="a",C58=""),"",COUNTIF(C$5:$E58,"da")+COUNTIF(C$5:$E58,"bs")+COUNTIF(C$5:$E58,"cph"))</f>
        <v>52</v>
      </c>
      <c r="B58" s="1280" t="s">
        <v>2694</v>
      </c>
      <c r="C58" s="1281" t="s">
        <v>1450</v>
      </c>
      <c r="D58" s="1288" t="s">
        <v>250</v>
      </c>
      <c r="E58" s="1283" t="s">
        <v>7</v>
      </c>
      <c r="F58" s="1019" t="s">
        <v>146</v>
      </c>
      <c r="G58" s="1284">
        <v>0.23</v>
      </c>
      <c r="H58" s="1007">
        <v>2017</v>
      </c>
      <c r="I58" s="1267" t="s">
        <v>3953</v>
      </c>
      <c r="J58" s="831">
        <v>22</v>
      </c>
      <c r="K58" s="831">
        <f>VLOOKUP(L58,Sheet1!$G$97:$H$103,2,0)</f>
        <v>5</v>
      </c>
      <c r="L58" s="832" t="s">
        <v>1420</v>
      </c>
      <c r="M58" s="832" t="s">
        <v>1420</v>
      </c>
      <c r="N58" s="832" t="s">
        <v>1420</v>
      </c>
      <c r="O58" s="832" t="b">
        <v>1</v>
      </c>
    </row>
    <row r="59" spans="1:16" s="832" customFormat="1" ht="38.25" x14ac:dyDescent="0.2">
      <c r="A59" s="1259">
        <f>IF(OR(C59="a",C59=""),"",COUNTIF(C$5:$E59,"da")+COUNTIF(C$5:$E59,"bs")+COUNTIF(C$5:$E59,"cph"))</f>
        <v>53</v>
      </c>
      <c r="B59" s="1280" t="s">
        <v>1452</v>
      </c>
      <c r="C59" s="1281" t="s">
        <v>1450</v>
      </c>
      <c r="D59" s="1288" t="s">
        <v>251</v>
      </c>
      <c r="E59" s="1286" t="s">
        <v>18</v>
      </c>
      <c r="F59" s="1286" t="s">
        <v>146</v>
      </c>
      <c r="G59" s="1265">
        <v>0.6</v>
      </c>
      <c r="H59" s="1007">
        <v>2015</v>
      </c>
      <c r="I59" s="1267" t="s">
        <v>3954</v>
      </c>
      <c r="J59" s="831">
        <v>22</v>
      </c>
      <c r="K59" s="831">
        <f>VLOOKUP(L59,Sheet1!$G$97:$H$103,2,0)</f>
        <v>5</v>
      </c>
      <c r="L59" s="832" t="s">
        <v>1484</v>
      </c>
      <c r="M59" s="832" t="s">
        <v>1484</v>
      </c>
      <c r="N59" s="832" t="s">
        <v>1484</v>
      </c>
      <c r="O59" s="832" t="b">
        <v>1</v>
      </c>
    </row>
    <row r="60" spans="1:16" s="832" customFormat="1" ht="242.25" x14ac:dyDescent="0.2">
      <c r="A60" s="1259">
        <f>IF(OR(C60="a",C60=""),"",COUNTIF(C$5:$E60,"da")+COUNTIF(C$5:$E60,"bs")+COUNTIF(C$5:$E60,"cph"))</f>
        <v>54</v>
      </c>
      <c r="B60" s="1280" t="s">
        <v>1362</v>
      </c>
      <c r="C60" s="1281" t="s">
        <v>1450</v>
      </c>
      <c r="D60" s="1282" t="s">
        <v>856</v>
      </c>
      <c r="E60" s="1286" t="s">
        <v>25</v>
      </c>
      <c r="F60" s="1286" t="s">
        <v>146</v>
      </c>
      <c r="G60" s="1265">
        <v>4.2</v>
      </c>
      <c r="H60" s="1007">
        <v>2015</v>
      </c>
      <c r="I60" s="1267" t="s">
        <v>3956</v>
      </c>
      <c r="J60" s="831">
        <v>22</v>
      </c>
      <c r="K60" s="831">
        <f>VLOOKUP(L60,Sheet1!$G$97:$H$103,2,0)</f>
        <v>5</v>
      </c>
      <c r="L60" s="832" t="s">
        <v>1484</v>
      </c>
      <c r="M60" s="832" t="s">
        <v>1484</v>
      </c>
      <c r="N60" s="832" t="s">
        <v>1484</v>
      </c>
      <c r="O60" s="832" t="b">
        <v>1</v>
      </c>
    </row>
    <row r="61" spans="1:16" s="832" customFormat="1" ht="51" x14ac:dyDescent="0.2">
      <c r="A61" s="1259">
        <f>IF(OR(C61="a",C61=""),"",COUNTIF(C$5:$E61,"da")+COUNTIF(C$5:$E61,"bs")+COUNTIF(C$5:$E61,"cph"))</f>
        <v>55</v>
      </c>
      <c r="B61" s="1280" t="s">
        <v>2427</v>
      </c>
      <c r="C61" s="1281" t="s">
        <v>1450</v>
      </c>
      <c r="D61" s="1288" t="s">
        <v>3519</v>
      </c>
      <c r="E61" s="1286" t="s">
        <v>34</v>
      </c>
      <c r="F61" s="1019" t="s">
        <v>146</v>
      </c>
      <c r="G61" s="1284">
        <v>4.5</v>
      </c>
      <c r="H61" s="1007">
        <v>2015</v>
      </c>
      <c r="I61" s="1267" t="s">
        <v>3957</v>
      </c>
      <c r="J61" s="831">
        <v>24</v>
      </c>
      <c r="K61" s="831">
        <f>VLOOKUP(L61,Sheet1!$G$97:$H$103,2,0)</f>
        <v>5</v>
      </c>
      <c r="L61" s="832" t="s">
        <v>1420</v>
      </c>
      <c r="M61" s="832" t="s">
        <v>1420</v>
      </c>
      <c r="N61" s="832" t="s">
        <v>1420</v>
      </c>
      <c r="O61" s="832" t="b">
        <v>1</v>
      </c>
    </row>
    <row r="62" spans="1:16" s="832" customFormat="1" ht="229.5" x14ac:dyDescent="0.2">
      <c r="A62" s="1259">
        <f>IF(OR(C62="a",C62=""),"",COUNTIF(C$5:$E62,"da")+COUNTIF(C$5:$E62,"bs")+COUNTIF(C$5:$E62,"cph"))</f>
        <v>56</v>
      </c>
      <c r="B62" s="1280" t="s">
        <v>1562</v>
      </c>
      <c r="C62" s="1281" t="s">
        <v>1450</v>
      </c>
      <c r="D62" s="1282" t="s">
        <v>720</v>
      </c>
      <c r="E62" s="1283" t="s">
        <v>9</v>
      </c>
      <c r="F62" s="1019" t="s">
        <v>146</v>
      </c>
      <c r="G62" s="1284">
        <v>1.8</v>
      </c>
      <c r="H62" s="1007">
        <v>2018</v>
      </c>
      <c r="I62" s="1267" t="s">
        <v>3958</v>
      </c>
      <c r="J62" s="831">
        <v>24</v>
      </c>
      <c r="K62" s="831">
        <f>VLOOKUP(L62,Sheet1!$G$97:$H$103,2,0)</f>
        <v>5</v>
      </c>
      <c r="L62" s="832" t="s">
        <v>1420</v>
      </c>
      <c r="M62" s="832" t="s">
        <v>1416</v>
      </c>
      <c r="N62" s="832" t="s">
        <v>1420</v>
      </c>
      <c r="O62" s="832" t="b">
        <v>0</v>
      </c>
    </row>
    <row r="63" spans="1:16" s="832" customFormat="1" ht="76.5" x14ac:dyDescent="0.2">
      <c r="A63" s="1259">
        <f>IF(OR(C63="a",C63=""),"",COUNTIF(C$5:$E63,"da")+COUNTIF(C$5:$E63,"bs")+COUNTIF(C$5:$E63,"cph"))</f>
        <v>57</v>
      </c>
      <c r="B63" s="1280" t="s">
        <v>2428</v>
      </c>
      <c r="C63" s="1281" t="s">
        <v>1450</v>
      </c>
      <c r="D63" s="1288" t="s">
        <v>257</v>
      </c>
      <c r="E63" s="1286" t="s">
        <v>16</v>
      </c>
      <c r="F63" s="1019" t="s">
        <v>146</v>
      </c>
      <c r="G63" s="1284">
        <v>0.12</v>
      </c>
      <c r="H63" s="1007">
        <v>2015</v>
      </c>
      <c r="I63" s="1267" t="s">
        <v>3959</v>
      </c>
      <c r="J63" s="831">
        <v>24</v>
      </c>
      <c r="K63" s="831">
        <f>VLOOKUP(L63,Sheet1!$G$97:$H$103,2,0)</f>
        <v>5</v>
      </c>
      <c r="L63" s="832" t="s">
        <v>1420</v>
      </c>
      <c r="M63" s="832" t="s">
        <v>1420</v>
      </c>
      <c r="N63" s="832" t="s">
        <v>1420</v>
      </c>
      <c r="O63" s="832" t="b">
        <v>1</v>
      </c>
      <c r="P63" s="832" t="s">
        <v>2725</v>
      </c>
    </row>
    <row r="64" spans="1:16" s="832" customFormat="1" ht="102" x14ac:dyDescent="0.2">
      <c r="A64" s="1259">
        <f>IF(OR(C64="a",C64=""),"",COUNTIF(C$5:$E64,"da")+COUNTIF(C$5:$E64,"bs")+COUNTIF(C$5:$E64,"cph"))</f>
        <v>58</v>
      </c>
      <c r="B64" s="1280" t="s">
        <v>1577</v>
      </c>
      <c r="C64" s="1281" t="s">
        <v>1450</v>
      </c>
      <c r="D64" s="1288" t="s">
        <v>3960</v>
      </c>
      <c r="E64" s="1286" t="s">
        <v>19</v>
      </c>
      <c r="F64" s="1019" t="s">
        <v>146</v>
      </c>
      <c r="G64" s="1284">
        <v>0.55000000000000004</v>
      </c>
      <c r="H64" s="1007">
        <v>2018</v>
      </c>
      <c r="I64" s="1267" t="s">
        <v>3961</v>
      </c>
      <c r="J64" s="831">
        <v>26</v>
      </c>
      <c r="K64" s="831">
        <f>VLOOKUP(L64,Sheet1!$G$97:$H$103,2,0)</f>
        <v>5</v>
      </c>
      <c r="L64" s="832" t="s">
        <v>1484</v>
      </c>
      <c r="M64" s="832" t="s">
        <v>1484</v>
      </c>
      <c r="N64" s="832" t="s">
        <v>1484</v>
      </c>
      <c r="O64" s="832" t="b">
        <v>1</v>
      </c>
    </row>
    <row r="65" spans="1:16" s="832" customFormat="1" ht="76.5" x14ac:dyDescent="0.2">
      <c r="A65" s="1259">
        <f>IF(OR(C65="a",C65=""),"",COUNTIF(C$5:$E65,"da")+COUNTIF(C$5:$E65,"bs")+COUNTIF(C$5:$E65,"cph"))</f>
        <v>59</v>
      </c>
      <c r="B65" s="1280" t="s">
        <v>2429</v>
      </c>
      <c r="C65" s="1281" t="s">
        <v>1450</v>
      </c>
      <c r="D65" s="1282" t="s">
        <v>864</v>
      </c>
      <c r="E65" s="1286" t="s">
        <v>33</v>
      </c>
      <c r="F65" s="1019" t="s">
        <v>146</v>
      </c>
      <c r="G65" s="1284">
        <v>0.76</v>
      </c>
      <c r="H65" s="1007">
        <v>2018</v>
      </c>
      <c r="I65" s="1267" t="s">
        <v>3962</v>
      </c>
      <c r="J65" s="831">
        <v>31</v>
      </c>
      <c r="K65" s="831">
        <f>VLOOKUP(L65,Sheet1!$G$97:$H$103,2,0)</f>
        <v>5</v>
      </c>
      <c r="L65" s="832" t="s">
        <v>1420</v>
      </c>
      <c r="M65" s="832" t="s">
        <v>1420</v>
      </c>
      <c r="N65" s="832" t="s">
        <v>1420</v>
      </c>
      <c r="O65" s="832" t="b">
        <v>1</v>
      </c>
      <c r="P65" s="832" t="s">
        <v>2726</v>
      </c>
    </row>
    <row r="66" spans="1:16" s="832" customFormat="1" ht="114.75" x14ac:dyDescent="0.2">
      <c r="A66" s="1259">
        <f>IF(OR(C66="a",C66=""),"",COUNTIF(C$5:$E66,"da")+COUNTIF(C$5:$E66,"bs")+COUNTIF(C$5:$E66,"cph"))</f>
        <v>60</v>
      </c>
      <c r="B66" s="1280" t="s">
        <v>1404</v>
      </c>
      <c r="C66" s="1281" t="s">
        <v>1450</v>
      </c>
      <c r="D66" s="1288" t="s">
        <v>866</v>
      </c>
      <c r="E66" s="1286" t="s">
        <v>8</v>
      </c>
      <c r="F66" s="1019" t="s">
        <v>146</v>
      </c>
      <c r="G66" s="1265">
        <v>2.61</v>
      </c>
      <c r="H66" s="1007">
        <v>2019</v>
      </c>
      <c r="I66" s="1267" t="s">
        <v>2725</v>
      </c>
      <c r="J66" s="831">
        <v>35</v>
      </c>
      <c r="K66" s="831">
        <f>VLOOKUP(L66,Sheet1!$G$97:$H$103,2,0)</f>
        <v>5</v>
      </c>
      <c r="L66" s="832" t="s">
        <v>1420</v>
      </c>
      <c r="M66" s="832" t="s">
        <v>1420</v>
      </c>
      <c r="N66" s="832" t="s">
        <v>1420</v>
      </c>
      <c r="O66" s="832" t="b">
        <v>1</v>
      </c>
      <c r="P66" s="832" t="s">
        <v>1471</v>
      </c>
    </row>
    <row r="67" spans="1:16" s="832" customFormat="1" ht="114.75" x14ac:dyDescent="0.2">
      <c r="A67" s="1259">
        <f>IF(OR(C67="a",C67=""),"",COUNTIF(C$5:$E67,"da")+COUNTIF(C$5:$E67,"bs")+COUNTIF(C$5:$E67,"cph"))</f>
        <v>61</v>
      </c>
      <c r="B67" s="1280" t="s">
        <v>1379</v>
      </c>
      <c r="C67" s="1281" t="s">
        <v>1450</v>
      </c>
      <c r="D67" s="1282" t="s">
        <v>3520</v>
      </c>
      <c r="E67" s="1286" t="s">
        <v>21</v>
      </c>
      <c r="F67" s="1019" t="s">
        <v>146</v>
      </c>
      <c r="G67" s="1265">
        <v>6.2</v>
      </c>
      <c r="H67" s="1007">
        <v>2019</v>
      </c>
      <c r="I67" s="1267" t="s">
        <v>3963</v>
      </c>
      <c r="J67" s="831">
        <v>37</v>
      </c>
      <c r="K67" s="831">
        <f>VLOOKUP(L67,Sheet1!$G$97:$H$103,2,0)</f>
        <v>5</v>
      </c>
      <c r="L67" s="832" t="s">
        <v>1484</v>
      </c>
      <c r="M67" s="832" t="s">
        <v>1427</v>
      </c>
      <c r="N67" s="832" t="s">
        <v>1484</v>
      </c>
      <c r="O67" s="832" t="b">
        <v>0</v>
      </c>
      <c r="P67" s="832" t="s">
        <v>2723</v>
      </c>
    </row>
    <row r="68" spans="1:16" s="832" customFormat="1" ht="102" x14ac:dyDescent="0.2">
      <c r="A68" s="1259">
        <f>IF(OR(C68="a",C68=""),"",COUNTIF(C$5:$E68,"da")+COUNTIF(C$5:$E68,"bs")+COUNTIF(C$5:$E68,"cph"))</f>
        <v>62</v>
      </c>
      <c r="B68" s="1280" t="s">
        <v>2695</v>
      </c>
      <c r="C68" s="1281" t="s">
        <v>1450</v>
      </c>
      <c r="D68" s="1294" t="s">
        <v>264</v>
      </c>
      <c r="E68" s="1286" t="s">
        <v>18</v>
      </c>
      <c r="F68" s="1019" t="s">
        <v>146</v>
      </c>
      <c r="G68" s="1284">
        <v>12.5</v>
      </c>
      <c r="H68" s="1007">
        <v>2015</v>
      </c>
      <c r="I68" s="1267" t="s">
        <v>3964</v>
      </c>
      <c r="J68" s="831">
        <v>37</v>
      </c>
      <c r="K68" s="831">
        <f>VLOOKUP(L68,Sheet1!$G$97:$H$103,2,0)</f>
        <v>5</v>
      </c>
      <c r="L68" s="832" t="s">
        <v>1420</v>
      </c>
      <c r="M68" s="832" t="s">
        <v>1420</v>
      </c>
      <c r="N68" s="832" t="s">
        <v>1420</v>
      </c>
      <c r="O68" s="832" t="b">
        <v>1</v>
      </c>
    </row>
    <row r="69" spans="1:16" s="832" customFormat="1" ht="369.75" x14ac:dyDescent="0.2">
      <c r="A69" s="1259">
        <f>IF(OR(C69="a",C69=""),"",COUNTIF(C$5:$E69,"da")+COUNTIF(C$5:$E69,"bs")+COUNTIF(C$5:$E69,"cph"))</f>
        <v>63</v>
      </c>
      <c r="B69" s="1280" t="s">
        <v>1350</v>
      </c>
      <c r="C69" s="1281" t="s">
        <v>1450</v>
      </c>
      <c r="D69" s="1288" t="s">
        <v>267</v>
      </c>
      <c r="E69" s="1286" t="s">
        <v>10</v>
      </c>
      <c r="F69" s="1019" t="s">
        <v>146</v>
      </c>
      <c r="G69" s="1295">
        <v>30.39</v>
      </c>
      <c r="H69" s="1007">
        <v>2015</v>
      </c>
      <c r="I69" s="1267" t="s">
        <v>3965</v>
      </c>
      <c r="J69" s="831">
        <v>37</v>
      </c>
      <c r="K69" s="831">
        <f>VLOOKUP(L69,Sheet1!$G$97:$H$103,2,0)</f>
        <v>5</v>
      </c>
      <c r="L69" s="832" t="s">
        <v>1420</v>
      </c>
      <c r="M69" s="832" t="s">
        <v>1416</v>
      </c>
      <c r="N69" s="832" t="s">
        <v>1420</v>
      </c>
      <c r="O69" s="832" t="b">
        <v>0</v>
      </c>
    </row>
    <row r="70" spans="1:16" s="832" customFormat="1" ht="127.5" x14ac:dyDescent="0.2">
      <c r="A70" s="1259">
        <f>IF(OR(C70="a",C70=""),"",COUNTIF(C$5:$E70,"da")+COUNTIF(C$5:$E70,"bs")+COUNTIF(C$5:$E70,"cph"))</f>
        <v>64</v>
      </c>
      <c r="B70" s="1208" t="s">
        <v>2433</v>
      </c>
      <c r="C70" s="1281" t="s">
        <v>1450</v>
      </c>
      <c r="D70" s="1018" t="s">
        <v>273</v>
      </c>
      <c r="E70" s="1286" t="s">
        <v>13</v>
      </c>
      <c r="F70" s="1019" t="s">
        <v>146</v>
      </c>
      <c r="G70" s="1284">
        <v>1.33</v>
      </c>
      <c r="H70" s="1007">
        <v>2020</v>
      </c>
      <c r="I70" s="1267" t="s">
        <v>3966</v>
      </c>
      <c r="J70" s="831">
        <v>37</v>
      </c>
      <c r="K70" s="831">
        <f>VLOOKUP(L70,Sheet1!$G$97:$H$103,2,0)</f>
        <v>5</v>
      </c>
      <c r="L70" s="832" t="s">
        <v>1420</v>
      </c>
      <c r="M70" s="832" t="s">
        <v>1420</v>
      </c>
      <c r="N70" s="832" t="s">
        <v>1420</v>
      </c>
      <c r="O70" s="832" t="b">
        <v>1</v>
      </c>
    </row>
    <row r="71" spans="1:16" s="832" customFormat="1" ht="76.5" x14ac:dyDescent="0.2">
      <c r="A71" s="1259">
        <f>IF(OR(C71="a",C71=""),"",COUNTIF(C$5:$E71,"da")+COUNTIF(C$5:$E71,"bs")+COUNTIF(C$5:$E71,"cph"))</f>
        <v>65</v>
      </c>
      <c r="B71" s="1280" t="s">
        <v>1453</v>
      </c>
      <c r="C71" s="1287" t="s">
        <v>1450</v>
      </c>
      <c r="D71" s="1282" t="s">
        <v>725</v>
      </c>
      <c r="E71" s="1283" t="s">
        <v>27</v>
      </c>
      <c r="F71" s="1283" t="s">
        <v>146</v>
      </c>
      <c r="G71" s="1283">
        <v>2.85</v>
      </c>
      <c r="H71" s="1007">
        <v>2021</v>
      </c>
      <c r="I71" s="1267" t="s">
        <v>2668</v>
      </c>
      <c r="J71" s="831">
        <v>37</v>
      </c>
      <c r="K71" s="831">
        <f>VLOOKUP(L71,Sheet1!$G$97:$H$103,2,0)</f>
        <v>5</v>
      </c>
      <c r="L71" s="832" t="s">
        <v>1420</v>
      </c>
      <c r="M71" s="832" t="s">
        <v>1420</v>
      </c>
      <c r="N71" s="832" t="s">
        <v>1420</v>
      </c>
      <c r="O71" s="832" t="b">
        <v>1</v>
      </c>
    </row>
    <row r="72" spans="1:16" s="832" customFormat="1" ht="153" x14ac:dyDescent="0.2">
      <c r="A72" s="1259">
        <f>IF(OR(C72="a",C72=""),"",COUNTIF(C$5:$E72,"da")+COUNTIF(C$5:$E72,"bs")+COUNTIF(C$5:$E72,"cph"))</f>
        <v>66</v>
      </c>
      <c r="B72" s="1280" t="s">
        <v>1454</v>
      </c>
      <c r="C72" s="1287" t="s">
        <v>1450</v>
      </c>
      <c r="D72" s="1280" t="s">
        <v>889</v>
      </c>
      <c r="E72" s="1286" t="s">
        <v>33</v>
      </c>
      <c r="F72" s="1019" t="s">
        <v>146</v>
      </c>
      <c r="G72" s="1296">
        <v>2.1</v>
      </c>
      <c r="H72" s="1007">
        <v>2022</v>
      </c>
      <c r="I72" s="1267" t="s">
        <v>2669</v>
      </c>
      <c r="J72" s="831">
        <v>37</v>
      </c>
      <c r="K72" s="831">
        <f>VLOOKUP(L72,Sheet1!$G$97:$H$103,2,0)</f>
        <v>5</v>
      </c>
      <c r="L72" s="832" t="s">
        <v>1420</v>
      </c>
      <c r="M72" s="832" t="s">
        <v>1420</v>
      </c>
      <c r="N72" s="832" t="s">
        <v>1420</v>
      </c>
      <c r="O72" s="832" t="b">
        <v>1</v>
      </c>
    </row>
    <row r="73" spans="1:16" s="832" customFormat="1" ht="25.5" x14ac:dyDescent="0.2">
      <c r="A73" s="1259">
        <f>IF(OR(C73="a",C73=""),"",COUNTIF(C$5:$E73,"da")+COUNTIF(C$5:$E73,"bs")+COUNTIF(C$5:$E73,"cph"))</f>
        <v>67</v>
      </c>
      <c r="B73" s="1280" t="s">
        <v>1406</v>
      </c>
      <c r="C73" s="1281" t="s">
        <v>1450</v>
      </c>
      <c r="D73" s="1288" t="s">
        <v>902</v>
      </c>
      <c r="E73" s="1286" t="s">
        <v>10</v>
      </c>
      <c r="F73" s="1019" t="s">
        <v>149</v>
      </c>
      <c r="G73" s="1265">
        <v>0.2</v>
      </c>
      <c r="H73" s="1007">
        <v>2015</v>
      </c>
      <c r="I73" s="1267" t="s">
        <v>1462</v>
      </c>
      <c r="J73" s="831">
        <v>37</v>
      </c>
      <c r="K73" s="831">
        <f>VLOOKUP(L73,Sheet1!$G$97:$H$103,2,0)</f>
        <v>5</v>
      </c>
      <c r="L73" s="832" t="s">
        <v>1420</v>
      </c>
      <c r="M73" s="832" t="s">
        <v>1420</v>
      </c>
      <c r="N73" s="832" t="s">
        <v>1420</v>
      </c>
      <c r="O73" s="832" t="b">
        <v>1</v>
      </c>
    </row>
    <row r="74" spans="1:16" s="832" customFormat="1" ht="51" x14ac:dyDescent="0.2">
      <c r="A74" s="1259">
        <f>IF(OR(C74="a",C74=""),"",COUNTIF(C$5:$E74,"da")+COUNTIF(C$5:$E74,"bs")+COUNTIF(C$5:$E74,"cph"))</f>
        <v>68</v>
      </c>
      <c r="B74" s="1280" t="s">
        <v>2441</v>
      </c>
      <c r="C74" s="1281" t="s">
        <v>1450</v>
      </c>
      <c r="D74" s="1216" t="s">
        <v>911</v>
      </c>
      <c r="E74" s="1286" t="s">
        <v>19</v>
      </c>
      <c r="F74" s="1019" t="s">
        <v>140</v>
      </c>
      <c r="G74" s="1284">
        <v>1.1000000000000001</v>
      </c>
      <c r="H74" s="1007">
        <v>2018</v>
      </c>
      <c r="I74" s="1267" t="s">
        <v>3967</v>
      </c>
      <c r="J74" s="831">
        <v>41</v>
      </c>
      <c r="K74" s="831">
        <f>VLOOKUP(L74,Sheet1!$G$97:$H$103,2,0)</f>
        <v>5</v>
      </c>
      <c r="L74" s="832" t="s">
        <v>1420</v>
      </c>
      <c r="M74" s="832" t="s">
        <v>1420</v>
      </c>
      <c r="N74" s="832" t="s">
        <v>1420</v>
      </c>
      <c r="O74" s="832" t="b">
        <v>1</v>
      </c>
    </row>
    <row r="75" spans="1:16" s="832" customFormat="1" ht="38.25" x14ac:dyDescent="0.2">
      <c r="A75" s="1259">
        <f>IF(OR(C75="a",C75=""),"",COUNTIF(C$5:$E75,"da")+COUNTIF(C$5:$E75,"bs")+COUNTIF(C$5:$E75,"cph"))</f>
        <v>69</v>
      </c>
      <c r="B75" s="1280" t="s">
        <v>2442</v>
      </c>
      <c r="C75" s="1281" t="s">
        <v>1450</v>
      </c>
      <c r="D75" s="1216" t="s">
        <v>289</v>
      </c>
      <c r="E75" s="1283" t="s">
        <v>6</v>
      </c>
      <c r="F75" s="1019" t="s">
        <v>140</v>
      </c>
      <c r="G75" s="1284">
        <v>0.12</v>
      </c>
      <c r="H75" s="1007">
        <v>2018</v>
      </c>
      <c r="I75" s="1267" t="s">
        <v>1459</v>
      </c>
      <c r="J75" s="831"/>
      <c r="K75" s="831">
        <v>5</v>
      </c>
      <c r="L75" s="832" t="s">
        <v>1427</v>
      </c>
      <c r="M75" s="832" t="e">
        <v>#N/A</v>
      </c>
    </row>
    <row r="76" spans="1:16" s="832" customFormat="1" ht="25.5" x14ac:dyDescent="0.2">
      <c r="A76" s="1259">
        <f>IF(OR(C76="a",C76=""),"",COUNTIF(C$5:$E76,"da")+COUNTIF(C$5:$E76,"bs")+COUNTIF(C$5:$E76,"cph"))</f>
        <v>70</v>
      </c>
      <c r="B76" s="1280" t="s">
        <v>1408</v>
      </c>
      <c r="C76" s="1281" t="s">
        <v>1450</v>
      </c>
      <c r="D76" s="1282" t="s">
        <v>291</v>
      </c>
      <c r="E76" s="1286" t="s">
        <v>28</v>
      </c>
      <c r="F76" s="1019" t="s">
        <v>140</v>
      </c>
      <c r="G76" s="1265">
        <v>7.0000000000000007E-2</v>
      </c>
      <c r="H76" s="1007">
        <v>2018</v>
      </c>
      <c r="I76" s="1267" t="s">
        <v>1463</v>
      </c>
      <c r="J76" s="831">
        <v>14</v>
      </c>
      <c r="K76" s="831">
        <f>VLOOKUP(L76,Sheet1!$G$97:$H$103,2,0)</f>
        <v>6</v>
      </c>
      <c r="L76" s="832" t="s">
        <v>1427</v>
      </c>
      <c r="M76" s="832" t="s">
        <v>1435</v>
      </c>
      <c r="N76" s="832" t="s">
        <v>1427</v>
      </c>
      <c r="O76" s="832" t="b">
        <v>0</v>
      </c>
    </row>
    <row r="77" spans="1:16" s="832" customFormat="1" ht="165.75" x14ac:dyDescent="0.2">
      <c r="A77" s="1259">
        <f>IF(OR(C77="a",C77=""),"",COUNTIF(C$5:$E77,"da")+COUNTIF(C$5:$E77,"bs")+COUNTIF(C$5:$E77,"cph"))</f>
        <v>71</v>
      </c>
      <c r="B77" s="1280" t="s">
        <v>2459</v>
      </c>
      <c r="C77" s="1281" t="s">
        <v>1450</v>
      </c>
      <c r="D77" s="1288" t="s">
        <v>193</v>
      </c>
      <c r="E77" s="1283" t="s">
        <v>7</v>
      </c>
      <c r="F77" s="1286" t="s">
        <v>85</v>
      </c>
      <c r="G77" s="1284">
        <v>179.5</v>
      </c>
      <c r="H77" s="1007">
        <v>2015</v>
      </c>
      <c r="I77" s="1267" t="s">
        <v>3969</v>
      </c>
      <c r="J77" s="831">
        <v>14</v>
      </c>
      <c r="K77" s="831">
        <f>VLOOKUP(L77,Sheet1!$G$97:$H$103,2,0)</f>
        <v>6</v>
      </c>
      <c r="L77" s="832" t="s">
        <v>1427</v>
      </c>
      <c r="M77" s="832" t="s">
        <v>1427</v>
      </c>
      <c r="N77" s="832" t="s">
        <v>1427</v>
      </c>
      <c r="O77" s="832" t="b">
        <v>1</v>
      </c>
    </row>
    <row r="78" spans="1:16" s="832" customFormat="1" ht="63.75" x14ac:dyDescent="0.2">
      <c r="A78" s="1259">
        <f>IF(OR(C78="a",C78=""),"",COUNTIF(C$5:$E78,"da")+COUNTIF(C$5:$E78,"bs")+COUNTIF(C$5:$E78,"cph"))</f>
        <v>72</v>
      </c>
      <c r="B78" s="1280" t="s">
        <v>2460</v>
      </c>
      <c r="C78" s="1281" t="s">
        <v>1450</v>
      </c>
      <c r="D78" s="1282" t="s">
        <v>194</v>
      </c>
      <c r="E78" s="1286" t="s">
        <v>15</v>
      </c>
      <c r="F78" s="1286" t="s">
        <v>85</v>
      </c>
      <c r="G78" s="1284">
        <v>2.17</v>
      </c>
      <c r="H78" s="1007">
        <v>2015</v>
      </c>
      <c r="I78" s="1267" t="s">
        <v>3970</v>
      </c>
      <c r="J78" s="831">
        <v>14</v>
      </c>
      <c r="K78" s="831">
        <f>VLOOKUP(L78,Sheet1!$G$97:$H$103,2,0)</f>
        <v>6</v>
      </c>
      <c r="L78" s="832" t="s">
        <v>1427</v>
      </c>
      <c r="M78" s="832" t="s">
        <v>1427</v>
      </c>
      <c r="N78" s="832" t="s">
        <v>1427</v>
      </c>
      <c r="O78" s="832" t="b">
        <v>1</v>
      </c>
    </row>
    <row r="79" spans="1:16" s="832" customFormat="1" ht="51" x14ac:dyDescent="0.2">
      <c r="A79" s="1259">
        <f>IF(OR(C79="a",C79=""),"",COUNTIF(C$5:$E79,"da")+COUNTIF(C$5:$E79,"bs")+COUNTIF(C$5:$E79,"cph"))</f>
        <v>73</v>
      </c>
      <c r="B79" s="1280" t="s">
        <v>1409</v>
      </c>
      <c r="C79" s="1281" t="s">
        <v>1450</v>
      </c>
      <c r="D79" s="1288" t="s">
        <v>196</v>
      </c>
      <c r="E79" s="1286" t="s">
        <v>18</v>
      </c>
      <c r="F79" s="1283" t="s">
        <v>88</v>
      </c>
      <c r="G79" s="1265">
        <v>1.18</v>
      </c>
      <c r="H79" s="1007">
        <v>2017</v>
      </c>
      <c r="I79" s="1267" t="s">
        <v>1475</v>
      </c>
      <c r="J79" s="831">
        <v>18</v>
      </c>
      <c r="K79" s="831">
        <f>VLOOKUP(L79,Sheet1!$G$97:$H$103,2,0)</f>
        <v>6</v>
      </c>
      <c r="L79" s="832" t="s">
        <v>1427</v>
      </c>
      <c r="M79" s="832" t="s">
        <v>1427</v>
      </c>
      <c r="N79" s="832" t="s">
        <v>1427</v>
      </c>
      <c r="O79" s="832" t="b">
        <v>1</v>
      </c>
    </row>
    <row r="80" spans="1:16" s="832" customFormat="1" ht="51" x14ac:dyDescent="0.2">
      <c r="A80" s="1259">
        <f>IF(OR(C80="a",C80=""),"",COUNTIF(C$5:$E80,"da")+COUNTIF(C$5:$E80,"bs")+COUNTIF(C$5:$E80,"cph"))</f>
        <v>74</v>
      </c>
      <c r="B80" s="1280" t="s">
        <v>2464</v>
      </c>
      <c r="C80" s="1281" t="s">
        <v>1450</v>
      </c>
      <c r="D80" s="1288" t="s">
        <v>197</v>
      </c>
      <c r="E80" s="1286" t="s">
        <v>23</v>
      </c>
      <c r="F80" s="1286" t="s">
        <v>88</v>
      </c>
      <c r="G80" s="1284">
        <v>5.19</v>
      </c>
      <c r="H80" s="1007">
        <v>2018</v>
      </c>
      <c r="I80" s="1267" t="s">
        <v>1459</v>
      </c>
      <c r="J80" s="831">
        <v>18</v>
      </c>
      <c r="K80" s="831">
        <f>VLOOKUP(L80,Sheet1!$G$97:$H$103,2,0)</f>
        <v>6</v>
      </c>
      <c r="L80" s="832" t="s">
        <v>1427</v>
      </c>
      <c r="M80" s="832" t="s">
        <v>1427</v>
      </c>
      <c r="N80" s="832" t="s">
        <v>1427</v>
      </c>
      <c r="O80" s="832" t="b">
        <v>1</v>
      </c>
    </row>
    <row r="81" spans="1:16" s="832" customFormat="1" ht="38.25" x14ac:dyDescent="0.2">
      <c r="A81" s="1259">
        <f>IF(OR(C81="a",C81=""),"",COUNTIF(C$5:$E81,"da")+COUNTIF(C$5:$E81,"bs")+COUNTIF(C$5:$E81,"cph"))</f>
        <v>75</v>
      </c>
      <c r="B81" s="1280" t="s">
        <v>2465</v>
      </c>
      <c r="C81" s="1281" t="s">
        <v>1450</v>
      </c>
      <c r="D81" s="1282" t="s">
        <v>283</v>
      </c>
      <c r="E81" s="1286" t="s">
        <v>23</v>
      </c>
      <c r="F81" s="1286" t="s">
        <v>93</v>
      </c>
      <c r="G81" s="1284">
        <v>15.1</v>
      </c>
      <c r="H81" s="1007">
        <v>2015</v>
      </c>
      <c r="I81" s="1267" t="s">
        <v>1459</v>
      </c>
      <c r="J81" s="831">
        <v>18</v>
      </c>
      <c r="K81" s="831">
        <f>VLOOKUP(L81,Sheet1!$G$97:$H$103,2,0)</f>
        <v>6</v>
      </c>
      <c r="L81" s="832" t="s">
        <v>1427</v>
      </c>
      <c r="M81" s="832" t="s">
        <v>1427</v>
      </c>
      <c r="N81" s="832" t="s">
        <v>1427</v>
      </c>
      <c r="O81" s="832" t="b">
        <v>1</v>
      </c>
    </row>
    <row r="82" spans="1:16" s="832" customFormat="1" ht="102" x14ac:dyDescent="0.2">
      <c r="A82" s="1259">
        <f>IF(OR(C82="a",C82=""),"",COUNTIF(C$5:$E82,"da")+COUNTIF(C$5:$E82,"bs")+COUNTIF(C$5:$E82,"cph"))</f>
        <v>76</v>
      </c>
      <c r="B82" s="1280" t="s">
        <v>2468</v>
      </c>
      <c r="C82" s="1281" t="s">
        <v>1450</v>
      </c>
      <c r="D82" s="1282" t="s">
        <v>348</v>
      </c>
      <c r="E82" s="1286" t="s">
        <v>18</v>
      </c>
      <c r="F82" s="1286" t="s">
        <v>93</v>
      </c>
      <c r="G82" s="1284">
        <v>18.170000000000002</v>
      </c>
      <c r="H82" s="1007">
        <v>2015</v>
      </c>
      <c r="I82" s="1267" t="s">
        <v>1459</v>
      </c>
      <c r="J82" s="831">
        <v>18</v>
      </c>
      <c r="K82" s="831">
        <f>VLOOKUP(L82,Sheet1!$G$97:$H$103,2,0)</f>
        <v>6</v>
      </c>
      <c r="L82" s="832" t="s">
        <v>1427</v>
      </c>
      <c r="M82" s="832" t="s">
        <v>1427</v>
      </c>
      <c r="N82" s="832" t="s">
        <v>1427</v>
      </c>
      <c r="O82" s="832" t="b">
        <v>1</v>
      </c>
      <c r="P82" s="832" t="s">
        <v>1431</v>
      </c>
    </row>
    <row r="83" spans="1:16" s="832" customFormat="1" ht="38.25" x14ac:dyDescent="0.2">
      <c r="A83" s="1259">
        <f>IF(OR(C83="a",C83=""),"",COUNTIF(C$5:$E83,"da")+COUNTIF(C$5:$E83,"bs")+COUNTIF(C$5:$E83,"cph"))</f>
        <v>77</v>
      </c>
      <c r="B83" s="1280" t="s">
        <v>1410</v>
      </c>
      <c r="C83" s="1281" t="s">
        <v>1450</v>
      </c>
      <c r="D83" s="1282" t="s">
        <v>350</v>
      </c>
      <c r="E83" s="1286" t="s">
        <v>18</v>
      </c>
      <c r="F83" s="1019" t="s">
        <v>93</v>
      </c>
      <c r="G83" s="1265">
        <v>42.18</v>
      </c>
      <c r="H83" s="1007">
        <v>2015</v>
      </c>
      <c r="I83" s="1267" t="s">
        <v>1459</v>
      </c>
      <c r="J83" s="831">
        <v>18</v>
      </c>
      <c r="K83" s="831">
        <f>VLOOKUP(L83,Sheet1!$G$97:$H$103,2,0)</f>
        <v>6</v>
      </c>
      <c r="L83" s="832" t="s">
        <v>1427</v>
      </c>
      <c r="M83" s="832" t="s">
        <v>1427</v>
      </c>
      <c r="N83" s="832" t="s">
        <v>1427</v>
      </c>
      <c r="O83" s="832" t="b">
        <v>1</v>
      </c>
    </row>
    <row r="84" spans="1:16" s="832" customFormat="1" ht="25.5" x14ac:dyDescent="0.2">
      <c r="A84" s="1259">
        <f>IF(OR(C84="a",C84=""),"",COUNTIF(C$5:$E84,"da")+COUNTIF(C$5:$E84,"bs")+COUNTIF(C$5:$E84,"cph"))</f>
        <v>78</v>
      </c>
      <c r="B84" s="1280" t="s">
        <v>2443</v>
      </c>
      <c r="C84" s="1281" t="s">
        <v>1450</v>
      </c>
      <c r="D84" s="1282" t="s">
        <v>292</v>
      </c>
      <c r="E84" s="1283" t="s">
        <v>9</v>
      </c>
      <c r="F84" s="1286" t="s">
        <v>146</v>
      </c>
      <c r="G84" s="1297">
        <v>0.53</v>
      </c>
      <c r="H84" s="1007">
        <v>2017</v>
      </c>
      <c r="I84" s="1267" t="s">
        <v>3971</v>
      </c>
      <c r="J84" s="831">
        <v>19</v>
      </c>
      <c r="K84" s="831">
        <f>VLOOKUP(L84,Sheet1!$G$97:$H$103,2,0)</f>
        <v>6</v>
      </c>
      <c r="L84" s="832" t="s">
        <v>1427</v>
      </c>
      <c r="M84" s="832" t="s">
        <v>1427</v>
      </c>
      <c r="N84" s="832" t="s">
        <v>1427</v>
      </c>
      <c r="O84" s="832" t="b">
        <v>1</v>
      </c>
    </row>
    <row r="85" spans="1:16" s="832" customFormat="1" ht="63.75" x14ac:dyDescent="0.2">
      <c r="A85" s="1259">
        <f>IF(OR(C85="a",C85=""),"",COUNTIF(C$5:$E85,"da")+COUNTIF(C$5:$E85,"bs")+COUNTIF(C$5:$E85,"cph"))</f>
        <v>79</v>
      </c>
      <c r="B85" s="1280" t="s">
        <v>2444</v>
      </c>
      <c r="C85" s="1281" t="s">
        <v>1450</v>
      </c>
      <c r="D85" s="1290" t="s">
        <v>294</v>
      </c>
      <c r="E85" s="1286" t="s">
        <v>26</v>
      </c>
      <c r="F85" s="1286" t="s">
        <v>146</v>
      </c>
      <c r="G85" s="1284">
        <v>0.74</v>
      </c>
      <c r="H85" s="1007">
        <v>2018</v>
      </c>
      <c r="I85" s="1267" t="s">
        <v>3972</v>
      </c>
      <c r="J85" s="831">
        <v>19</v>
      </c>
      <c r="K85" s="831">
        <f>VLOOKUP(L85,Sheet1!$G$97:$H$103,2,0)</f>
        <v>6</v>
      </c>
      <c r="L85" s="832" t="s">
        <v>1427</v>
      </c>
      <c r="M85" s="832" t="s">
        <v>1427</v>
      </c>
      <c r="N85" s="832" t="s">
        <v>1427</v>
      </c>
      <c r="O85" s="832" t="b">
        <v>1</v>
      </c>
    </row>
    <row r="86" spans="1:16" s="832" customFormat="1" ht="51" x14ac:dyDescent="0.2">
      <c r="A86" s="1259">
        <f>IF(OR(C86="a",C86=""),"",COUNTIF(C$5:$E86,"da")+COUNTIF(C$5:$E86,"bs")+COUNTIF(C$5:$E86,"cph"))</f>
        <v>80</v>
      </c>
      <c r="B86" s="1280" t="s">
        <v>2445</v>
      </c>
      <c r="C86" s="1281" t="s">
        <v>1450</v>
      </c>
      <c r="D86" s="1288" t="s">
        <v>295</v>
      </c>
      <c r="E86" s="1286" t="s">
        <v>35</v>
      </c>
      <c r="F86" s="1286" t="s">
        <v>146</v>
      </c>
      <c r="G86" s="1284">
        <v>7.0000000000000007E-2</v>
      </c>
      <c r="H86" s="1007">
        <v>2018</v>
      </c>
      <c r="I86" s="1267" t="s">
        <v>3973</v>
      </c>
      <c r="J86" s="831">
        <v>22</v>
      </c>
      <c r="K86" s="831">
        <f>VLOOKUP(L86,Sheet1!$G$97:$H$103,2,0)</f>
        <v>6</v>
      </c>
      <c r="L86" s="832" t="s">
        <v>1427</v>
      </c>
      <c r="M86" s="832" t="s">
        <v>1427</v>
      </c>
      <c r="N86" s="832" t="s">
        <v>1427</v>
      </c>
      <c r="O86" s="832" t="b">
        <v>1</v>
      </c>
    </row>
    <row r="87" spans="1:16" s="832" customFormat="1" ht="51" x14ac:dyDescent="0.2">
      <c r="A87" s="1259">
        <f>IF(OR(C87="a",C87=""),"",COUNTIF(C$5:$E87,"da")+COUNTIF(C$5:$E87,"bs")+COUNTIF(C$5:$E87,"cph"))</f>
        <v>81</v>
      </c>
      <c r="B87" s="1280" t="s">
        <v>2446</v>
      </c>
      <c r="C87" s="1281" t="s">
        <v>1450</v>
      </c>
      <c r="D87" s="1298" t="s">
        <v>297</v>
      </c>
      <c r="E87" s="1283" t="s">
        <v>29</v>
      </c>
      <c r="F87" s="1286" t="s">
        <v>146</v>
      </c>
      <c r="G87" s="1284">
        <v>0.31</v>
      </c>
      <c r="H87" s="1007">
        <v>2018</v>
      </c>
      <c r="I87" s="1267" t="s">
        <v>1425</v>
      </c>
      <c r="J87" s="831">
        <v>23</v>
      </c>
      <c r="K87" s="831">
        <f>VLOOKUP(L87,Sheet1!$G$97:$H$103,2,0)</f>
        <v>6</v>
      </c>
      <c r="L87" s="832" t="s">
        <v>1427</v>
      </c>
      <c r="M87" s="832" t="s">
        <v>1427</v>
      </c>
      <c r="N87" s="832" t="s">
        <v>1427</v>
      </c>
      <c r="O87" s="832" t="b">
        <v>1</v>
      </c>
    </row>
    <row r="88" spans="1:16" s="832" customFormat="1" ht="63.75" x14ac:dyDescent="0.2">
      <c r="A88" s="1259">
        <f>IF(OR(C88="a",C88=""),"",COUNTIF(C$5:$E88,"da")+COUNTIF(C$5:$E88,"bs")+COUNTIF(C$5:$E88,"cph"))</f>
        <v>82</v>
      </c>
      <c r="B88" s="1208" t="s">
        <v>1455</v>
      </c>
      <c r="C88" s="1287" t="s">
        <v>1450</v>
      </c>
      <c r="D88" s="1018" t="s">
        <v>301</v>
      </c>
      <c r="E88" s="1019" t="s">
        <v>10</v>
      </c>
      <c r="F88" s="1019" t="s">
        <v>146</v>
      </c>
      <c r="G88" s="1284">
        <v>0.18</v>
      </c>
      <c r="H88" s="1007">
        <v>2021</v>
      </c>
      <c r="I88" s="1267" t="s">
        <v>1417</v>
      </c>
      <c r="J88" s="831">
        <v>24</v>
      </c>
      <c r="K88" s="831">
        <f>VLOOKUP(L88,Sheet1!$G$97:$H$103,2,0)</f>
        <v>6</v>
      </c>
      <c r="L88" s="832" t="s">
        <v>1427</v>
      </c>
      <c r="M88" s="832" t="s">
        <v>1427</v>
      </c>
      <c r="N88" s="832" t="s">
        <v>1427</v>
      </c>
      <c r="O88" s="832" t="b">
        <v>1</v>
      </c>
    </row>
    <row r="89" spans="1:16" s="832" customFormat="1" ht="51" x14ac:dyDescent="0.2">
      <c r="A89" s="1259">
        <f>IF(OR(C89="a",C89=""),"",COUNTIF(C$5:$E89,"da")+COUNTIF(C$5:$E89,"bs")+COUNTIF(C$5:$E89,"cph"))</f>
        <v>83</v>
      </c>
      <c r="B89" s="1280" t="s">
        <v>1456</v>
      </c>
      <c r="C89" s="1287" t="s">
        <v>1450</v>
      </c>
      <c r="D89" s="1288" t="s">
        <v>302</v>
      </c>
      <c r="E89" s="1283" t="s">
        <v>21</v>
      </c>
      <c r="F89" s="1283" t="s">
        <v>146</v>
      </c>
      <c r="G89" s="1283">
        <v>0.01</v>
      </c>
      <c r="H89" s="1007">
        <v>2021</v>
      </c>
      <c r="I89" s="1267" t="s">
        <v>1418</v>
      </c>
      <c r="J89" s="831">
        <v>24</v>
      </c>
      <c r="K89" s="831">
        <f>VLOOKUP(L89,Sheet1!$G$97:$H$103,2,0)</f>
        <v>6</v>
      </c>
      <c r="L89" s="832" t="s">
        <v>1427</v>
      </c>
      <c r="M89" s="832" t="s">
        <v>1427</v>
      </c>
      <c r="N89" s="832" t="s">
        <v>1427</v>
      </c>
      <c r="O89" s="832" t="b">
        <v>1</v>
      </c>
    </row>
    <row r="90" spans="1:16" s="832" customFormat="1" ht="51" x14ac:dyDescent="0.2">
      <c r="A90" s="1259">
        <f>IF(OR(C90="a",C90=""),"",COUNTIF(C$5:$E90,"da")+COUNTIF(C$5:$E90,"bs")+COUNTIF(C$5:$E90,"cph"))</f>
        <v>84</v>
      </c>
      <c r="B90" s="1280" t="s">
        <v>1457</v>
      </c>
      <c r="C90" s="1287" t="s">
        <v>1450</v>
      </c>
      <c r="D90" s="1288" t="s">
        <v>918</v>
      </c>
      <c r="E90" s="1283" t="s">
        <v>21</v>
      </c>
      <c r="F90" s="1283" t="s">
        <v>146</v>
      </c>
      <c r="G90" s="1283">
        <v>0.64</v>
      </c>
      <c r="H90" s="1007">
        <v>2021</v>
      </c>
      <c r="I90" s="1267" t="s">
        <v>1419</v>
      </c>
      <c r="J90" s="831">
        <v>24</v>
      </c>
      <c r="K90" s="831">
        <f>VLOOKUP(L90,Sheet1!$G$97:$H$103,2,0)</f>
        <v>6</v>
      </c>
      <c r="L90" s="832" t="s">
        <v>1427</v>
      </c>
      <c r="M90" s="832" t="s">
        <v>1427</v>
      </c>
      <c r="N90" s="832" t="s">
        <v>1427</v>
      </c>
      <c r="O90" s="832" t="b">
        <v>1</v>
      </c>
    </row>
    <row r="91" spans="1:16" s="832" customFormat="1" ht="25.5" x14ac:dyDescent="0.2">
      <c r="A91" s="1259">
        <f>IF(OR(C91="a",C91=""),"",COUNTIF(C$5:$E91,"da")+COUNTIF(C$5:$E91,"bs")+COUNTIF(C$5:$E91,"cph"))</f>
        <v>85</v>
      </c>
      <c r="B91" s="1208" t="s">
        <v>2453</v>
      </c>
      <c r="C91" s="1281" t="s">
        <v>1450</v>
      </c>
      <c r="D91" s="1018" t="s">
        <v>945</v>
      </c>
      <c r="E91" s="1286" t="s">
        <v>35</v>
      </c>
      <c r="F91" s="1286" t="s">
        <v>85</v>
      </c>
      <c r="G91" s="1297">
        <v>0.13</v>
      </c>
      <c r="H91" s="1007">
        <v>2020</v>
      </c>
      <c r="I91" s="1267" t="s">
        <v>3971</v>
      </c>
      <c r="J91" s="831">
        <v>24</v>
      </c>
      <c r="K91" s="831">
        <f>VLOOKUP(L91,Sheet1!$G$97:$H$103,2,0)</f>
        <v>6</v>
      </c>
      <c r="L91" s="832" t="s">
        <v>1427</v>
      </c>
      <c r="M91" s="832" t="s">
        <v>1427</v>
      </c>
      <c r="N91" s="832" t="s">
        <v>1427</v>
      </c>
      <c r="O91" s="832" t="b">
        <v>1</v>
      </c>
    </row>
    <row r="92" spans="1:16" s="832" customFormat="1" ht="38.25" x14ac:dyDescent="0.2">
      <c r="A92" s="1259">
        <f>IF(OR(C92="a",C92=""),"",COUNTIF(C$5:$E92,"da")+COUNTIF(C$5:$E92,"bs")+COUNTIF(C$5:$E92,"cph"))</f>
        <v>86</v>
      </c>
      <c r="B92" s="1280" t="s">
        <v>2473</v>
      </c>
      <c r="C92" s="1281" t="s">
        <v>1450</v>
      </c>
      <c r="D92" s="1288" t="s">
        <v>198</v>
      </c>
      <c r="E92" s="1286" t="s">
        <v>28</v>
      </c>
      <c r="F92" s="1286" t="s">
        <v>103</v>
      </c>
      <c r="G92" s="1284">
        <v>0.47</v>
      </c>
      <c r="H92" s="1007">
        <v>2015</v>
      </c>
      <c r="I92" s="1267" t="s">
        <v>1459</v>
      </c>
      <c r="J92" s="831">
        <v>31</v>
      </c>
      <c r="K92" s="831">
        <f>VLOOKUP(L92,Sheet1!$G$97:$H$103,2,0)</f>
        <v>6</v>
      </c>
      <c r="L92" s="832" t="s">
        <v>1427</v>
      </c>
      <c r="M92" s="832" t="s">
        <v>1427</v>
      </c>
      <c r="N92" s="832" t="s">
        <v>1427</v>
      </c>
      <c r="O92" s="832" t="b">
        <v>1</v>
      </c>
      <c r="P92" s="832" t="s">
        <v>1512</v>
      </c>
    </row>
    <row r="93" spans="1:16" s="832" customFormat="1" ht="25.5" x14ac:dyDescent="0.2">
      <c r="A93" s="1259">
        <f>IF(OR(C93="a",C93=""),"",COUNTIF(C$5:$E93,"da")+COUNTIF(C$5:$E93,"bs")+COUNTIF(C$5:$E93,"cph"))</f>
        <v>87</v>
      </c>
      <c r="B93" s="1280" t="s">
        <v>1411</v>
      </c>
      <c r="C93" s="1281" t="s">
        <v>1450</v>
      </c>
      <c r="D93" s="1282" t="s">
        <v>200</v>
      </c>
      <c r="E93" s="1283" t="s">
        <v>6</v>
      </c>
      <c r="F93" s="1283" t="s">
        <v>105</v>
      </c>
      <c r="G93" s="1265">
        <v>0.2</v>
      </c>
      <c r="H93" s="1007">
        <v>2015</v>
      </c>
      <c r="I93" s="1267" t="s">
        <v>1464</v>
      </c>
      <c r="J93" s="831">
        <v>34</v>
      </c>
      <c r="K93" s="831">
        <f>VLOOKUP(L93,Sheet1!$G$97:$H$103,2,0)</f>
        <v>6</v>
      </c>
      <c r="L93" s="832" t="s">
        <v>1427</v>
      </c>
      <c r="M93" s="832" t="s">
        <v>1427</v>
      </c>
      <c r="N93" s="832" t="s">
        <v>1427</v>
      </c>
      <c r="O93" s="832" t="b">
        <v>1</v>
      </c>
    </row>
    <row r="94" spans="1:16" s="832" customFormat="1" ht="38.25" x14ac:dyDescent="0.2">
      <c r="A94" s="1259">
        <f>IF(OR(C94="a",C94=""),"",COUNTIF(C$5:$E94,"da")+COUNTIF(C$5:$E94,"bs")+COUNTIF(C$5:$E94,"cph"))</f>
        <v>88</v>
      </c>
      <c r="B94" s="1280" t="s">
        <v>2475</v>
      </c>
      <c r="C94" s="1281" t="s">
        <v>1450</v>
      </c>
      <c r="D94" s="1288" t="s">
        <v>285</v>
      </c>
      <c r="E94" s="1286" t="s">
        <v>28</v>
      </c>
      <c r="F94" s="1286" t="s">
        <v>137</v>
      </c>
      <c r="G94" s="1284">
        <v>0.02</v>
      </c>
      <c r="H94" s="1007">
        <v>2015</v>
      </c>
      <c r="I94" s="1267" t="s">
        <v>1459</v>
      </c>
      <c r="J94" s="831">
        <v>37</v>
      </c>
      <c r="K94" s="831">
        <f>VLOOKUP(L94,Sheet1!$G$97:$H$103,2,0)</f>
        <v>6</v>
      </c>
      <c r="L94" s="832" t="s">
        <v>1427</v>
      </c>
      <c r="M94" s="832" t="s">
        <v>1427</v>
      </c>
      <c r="N94" s="832" t="s">
        <v>1427</v>
      </c>
      <c r="O94" s="832" t="b">
        <v>1</v>
      </c>
    </row>
    <row r="95" spans="1:16" s="832" customFormat="1" ht="51" x14ac:dyDescent="0.2">
      <c r="A95" s="1259">
        <f>IF(OR(C95="a",C95=""),"",COUNTIF(C$5:$E95,"da")+COUNTIF(C$5:$E95,"bs")+COUNTIF(C$5:$E95,"cph"))</f>
        <v>89</v>
      </c>
      <c r="B95" s="1326" t="s">
        <v>2483</v>
      </c>
      <c r="C95" s="1327" t="s">
        <v>1450</v>
      </c>
      <c r="D95" s="1328" t="s">
        <v>2484</v>
      </c>
      <c r="E95" s="1329" t="s">
        <v>23</v>
      </c>
      <c r="F95" s="1329"/>
      <c r="G95" s="1331">
        <v>0.03</v>
      </c>
      <c r="H95" s="1330">
        <v>2024</v>
      </c>
      <c r="I95" s="1332" t="s">
        <v>2621</v>
      </c>
      <c r="J95" s="831"/>
      <c r="K95" s="831"/>
    </row>
    <row r="96" spans="1:16" s="832" customFormat="1" ht="38.25" x14ac:dyDescent="0.2">
      <c r="A96" s="1259" t="str">
        <f>IF(OR(C96="a",C96=""),"",COUNTIF(C$5:$E96,"da")+COUNTIF(C$5:$E96,"bs")+COUNTIF(C$5:$E96,"cph"))</f>
        <v/>
      </c>
      <c r="B96" s="1274"/>
      <c r="C96" s="1299" t="s">
        <v>1383</v>
      </c>
      <c r="D96" s="1276" t="s">
        <v>3974</v>
      </c>
      <c r="E96" s="1263"/>
      <c r="F96" s="1277"/>
      <c r="G96" s="1278"/>
      <c r="H96" s="1279"/>
      <c r="I96" s="1267"/>
      <c r="J96" s="831">
        <v>37</v>
      </c>
      <c r="K96" s="831">
        <f>VLOOKUP(L96,Sheet1!$G$97:$H$103,2,0)</f>
        <v>6</v>
      </c>
      <c r="L96" s="832" t="s">
        <v>1427</v>
      </c>
      <c r="M96" s="832" t="s">
        <v>1427</v>
      </c>
      <c r="N96" s="832" t="s">
        <v>1427</v>
      </c>
      <c r="O96" s="832" t="b">
        <v>1</v>
      </c>
    </row>
    <row r="97" spans="1:15" s="832" customFormat="1" ht="76.5" x14ac:dyDescent="0.2">
      <c r="A97" s="1259">
        <f>IF(OR(C97="a",C97=""),"",COUNTIF(C$5:$E97,"da")+COUNTIF(C$5:$E97,"bs")+COUNTIF(C$5:$E97,"cph"))</f>
        <v>90</v>
      </c>
      <c r="B97" s="1260" t="s">
        <v>1386</v>
      </c>
      <c r="C97" s="1261" t="s">
        <v>1450</v>
      </c>
      <c r="D97" s="1262" t="s">
        <v>186</v>
      </c>
      <c r="E97" s="1263" t="s">
        <v>187</v>
      </c>
      <c r="F97" s="1264" t="s">
        <v>79</v>
      </c>
      <c r="G97" s="1265">
        <v>68.62</v>
      </c>
      <c r="H97" s="1266">
        <v>2015</v>
      </c>
      <c r="I97" s="1267" t="s">
        <v>3975</v>
      </c>
      <c r="J97" s="831">
        <v>37</v>
      </c>
      <c r="K97" s="831">
        <f>VLOOKUP(L97,Sheet1!$G$97:$H$103,2,0)</f>
        <v>6</v>
      </c>
      <c r="L97" s="832" t="s">
        <v>1427</v>
      </c>
      <c r="M97" s="832" t="s">
        <v>1427</v>
      </c>
      <c r="N97" s="832" t="s">
        <v>1427</v>
      </c>
      <c r="O97" s="832" t="b">
        <v>1</v>
      </c>
    </row>
    <row r="98" spans="1:15" s="832" customFormat="1" ht="409.5" x14ac:dyDescent="0.2">
      <c r="A98" s="1259">
        <f>IF(OR(C98="a",C98=""),"",COUNTIF(C$5:$E98,"da")+COUNTIF(C$5:$E98,"bs")+COUNTIF(C$5:$E98,"cph"))</f>
        <v>91</v>
      </c>
      <c r="B98" s="1260" t="s">
        <v>1485</v>
      </c>
      <c r="C98" s="1261" t="s">
        <v>1450</v>
      </c>
      <c r="D98" s="1262" t="s">
        <v>772</v>
      </c>
      <c r="E98" s="1263" t="s">
        <v>223</v>
      </c>
      <c r="F98" s="1264" t="s">
        <v>99</v>
      </c>
      <c r="G98" s="1265">
        <v>59.35</v>
      </c>
      <c r="H98" s="1266">
        <v>2022</v>
      </c>
      <c r="I98" s="1267" t="s">
        <v>3976</v>
      </c>
      <c r="J98" s="831">
        <v>37</v>
      </c>
      <c r="K98" s="831">
        <f>VLOOKUP(L98,Sheet1!$G$97:$H$103,2,0)</f>
        <v>6</v>
      </c>
      <c r="L98" s="832" t="s">
        <v>1427</v>
      </c>
      <c r="M98" s="832" t="s">
        <v>1427</v>
      </c>
      <c r="N98" s="832" t="s">
        <v>1427</v>
      </c>
      <c r="O98" s="832" t="b">
        <v>1</v>
      </c>
    </row>
    <row r="99" spans="1:15" s="832" customFormat="1" ht="76.5" x14ac:dyDescent="0.2">
      <c r="A99" s="1259">
        <f>IF(OR(C99="a",C99=""),"",COUNTIF(C$5:$E99,"da")+COUNTIF(C$5:$E99,"bs")+COUNTIF(C$5:$E99,"cph"))</f>
        <v>92</v>
      </c>
      <c r="B99" s="1260" t="s">
        <v>1371</v>
      </c>
      <c r="C99" s="1261" t="s">
        <v>1450</v>
      </c>
      <c r="D99" s="1262" t="s">
        <v>306</v>
      </c>
      <c r="E99" s="1263" t="s">
        <v>7</v>
      </c>
      <c r="F99" s="1264" t="s">
        <v>107</v>
      </c>
      <c r="G99" s="1265">
        <v>0.24</v>
      </c>
      <c r="H99" s="1266">
        <v>2017</v>
      </c>
      <c r="I99" s="1267" t="s">
        <v>2703</v>
      </c>
      <c r="J99" s="831">
        <v>37</v>
      </c>
      <c r="K99" s="831">
        <f>VLOOKUP(L99,Sheet1!$G$97:$H$103,2,0)</f>
        <v>6</v>
      </c>
      <c r="L99" s="832" t="s">
        <v>1427</v>
      </c>
      <c r="M99" s="832" t="s">
        <v>1427</v>
      </c>
      <c r="N99" s="832" t="s">
        <v>1427</v>
      </c>
      <c r="O99" s="832" t="b">
        <v>1</v>
      </c>
    </row>
    <row r="100" spans="1:15" s="832" customFormat="1" ht="63.75" x14ac:dyDescent="0.2">
      <c r="A100" s="1259">
        <f>IF(OR(C100="a",C100=""),"",COUNTIF(C$5:$E100,"da")+COUNTIF(C$5:$E100,"bs")+COUNTIF(C$5:$E100,"cph"))</f>
        <v>93</v>
      </c>
      <c r="B100" s="1260" t="s">
        <v>1391</v>
      </c>
      <c r="C100" s="1261" t="s">
        <v>1450</v>
      </c>
      <c r="D100" s="1262" t="s">
        <v>1392</v>
      </c>
      <c r="E100" s="1263" t="s">
        <v>34</v>
      </c>
      <c r="F100" s="1264" t="s">
        <v>107</v>
      </c>
      <c r="G100" s="1265">
        <v>1.01</v>
      </c>
      <c r="H100" s="1266">
        <v>2015</v>
      </c>
      <c r="I100" s="1267" t="s">
        <v>3977</v>
      </c>
      <c r="J100" s="831">
        <v>38</v>
      </c>
      <c r="K100" s="831">
        <f>VLOOKUP(L100,Sheet1!$G$97:$H$103,2,0)</f>
        <v>6</v>
      </c>
      <c r="L100" s="832" t="s">
        <v>1427</v>
      </c>
      <c r="M100" s="832" t="s">
        <v>1427</v>
      </c>
      <c r="N100" s="832" t="s">
        <v>1427</v>
      </c>
      <c r="O100" s="832" t="b">
        <v>1</v>
      </c>
    </row>
    <row r="101" spans="1:15" s="832" customFormat="1" ht="216.75" x14ac:dyDescent="0.2">
      <c r="A101" s="1259">
        <f>IF(OR(C101="a",C101=""),"",COUNTIF(C$5:$E101,"da")+COUNTIF(C$5:$E101,"bs")+COUNTIF(C$5:$E101,"cph"))</f>
        <v>94</v>
      </c>
      <c r="B101" s="1260" t="s">
        <v>1372</v>
      </c>
      <c r="C101" s="1261" t="s">
        <v>1450</v>
      </c>
      <c r="D101" s="1262" t="s">
        <v>1393</v>
      </c>
      <c r="E101" s="1263" t="s">
        <v>26</v>
      </c>
      <c r="F101" s="1264" t="s">
        <v>107</v>
      </c>
      <c r="G101" s="1265">
        <v>1.33</v>
      </c>
      <c r="H101" s="1266">
        <v>2018</v>
      </c>
      <c r="I101" s="1267" t="s">
        <v>3978</v>
      </c>
      <c r="J101" s="831">
        <v>41</v>
      </c>
      <c r="K101" s="831">
        <f>VLOOKUP(L101,Sheet1!$G$97:$H$103,2,0)</f>
        <v>6</v>
      </c>
      <c r="L101" s="832" t="s">
        <v>1427</v>
      </c>
      <c r="M101" s="832" t="s">
        <v>1427</v>
      </c>
      <c r="N101" s="832" t="s">
        <v>1427</v>
      </c>
      <c r="O101" s="832" t="b">
        <v>1</v>
      </c>
    </row>
    <row r="102" spans="1:15" s="832" customFormat="1" ht="38.25" x14ac:dyDescent="0.2">
      <c r="A102" s="1259">
        <f>IF(OR(C102="a",C102=""),"",COUNTIF(C$5:$E102,"da")+COUNTIF(C$5:$E102,"bs")+COUNTIF(C$5:$E102,"cph"))</f>
        <v>95</v>
      </c>
      <c r="B102" s="1260" t="s">
        <v>2408</v>
      </c>
      <c r="C102" s="1261" t="s">
        <v>1450</v>
      </c>
      <c r="D102" s="1262" t="s">
        <v>220</v>
      </c>
      <c r="E102" s="1263" t="s">
        <v>6</v>
      </c>
      <c r="F102" s="1264" t="s">
        <v>99</v>
      </c>
      <c r="G102" s="1265">
        <v>0.94</v>
      </c>
      <c r="H102" s="1266">
        <v>2015</v>
      </c>
      <c r="I102" s="1267" t="s">
        <v>1459</v>
      </c>
      <c r="J102" s="831"/>
      <c r="K102" s="831">
        <v>6</v>
      </c>
      <c r="L102" s="832" t="s">
        <v>1551</v>
      </c>
      <c r="M102" s="832" t="e">
        <v>#N/A</v>
      </c>
    </row>
    <row r="103" spans="1:15" s="832" customFormat="1" ht="140.25" x14ac:dyDescent="0.2">
      <c r="A103" s="1259">
        <f>IF(OR(C103="a",C103=""),"",COUNTIF(C$5:$E103,"da")+COUNTIF(C$5:$E103,"bs")+COUNTIF(C$5:$E103,"cph"))</f>
        <v>96</v>
      </c>
      <c r="B103" s="1260" t="s">
        <v>1359</v>
      </c>
      <c r="C103" s="1261" t="s">
        <v>1450</v>
      </c>
      <c r="D103" s="1262" t="s">
        <v>315</v>
      </c>
      <c r="E103" s="1263" t="s">
        <v>316</v>
      </c>
      <c r="F103" s="1264" t="s">
        <v>99</v>
      </c>
      <c r="G103" s="1265">
        <v>27.5</v>
      </c>
      <c r="H103" s="1266">
        <v>2016</v>
      </c>
      <c r="I103" s="1267" t="s">
        <v>3979</v>
      </c>
      <c r="J103" s="831">
        <v>10</v>
      </c>
      <c r="K103" s="831">
        <f>VLOOKUP(L103,Sheet1!$G$97:$H$103,2,0)</f>
        <v>7</v>
      </c>
      <c r="L103" s="832" t="s">
        <v>1551</v>
      </c>
      <c r="M103" s="832" t="s">
        <v>1551</v>
      </c>
      <c r="N103" s="832" t="s">
        <v>1551</v>
      </c>
      <c r="O103" s="832" t="b">
        <v>1</v>
      </c>
    </row>
    <row r="104" spans="1:15" s="832" customFormat="1" ht="204" x14ac:dyDescent="0.2">
      <c r="A104" s="1259">
        <f>IF(OR(C104="a",C104=""),"",COUNTIF(C$5:$E104,"da")+COUNTIF(C$5:$E104,"bs")+COUNTIF(C$5:$E104,"cph"))</f>
        <v>97</v>
      </c>
      <c r="B104" s="1260" t="s">
        <v>1394</v>
      </c>
      <c r="C104" s="1261" t="s">
        <v>1450</v>
      </c>
      <c r="D104" s="1262" t="s">
        <v>809</v>
      </c>
      <c r="E104" s="1263" t="s">
        <v>810</v>
      </c>
      <c r="F104" s="1264" t="s">
        <v>99</v>
      </c>
      <c r="G104" s="1265">
        <v>12.8</v>
      </c>
      <c r="H104" s="1266">
        <v>2015</v>
      </c>
      <c r="I104" s="1267" t="s">
        <v>3980</v>
      </c>
      <c r="J104" s="831">
        <v>11</v>
      </c>
      <c r="K104" s="831">
        <f>VLOOKUP(L104,Sheet1!$G$97:$H$103,2,0)</f>
        <v>7</v>
      </c>
      <c r="L104" s="832" t="s">
        <v>1551</v>
      </c>
      <c r="M104" s="832" t="s">
        <v>1551</v>
      </c>
      <c r="N104" s="832" t="s">
        <v>1551</v>
      </c>
      <c r="O104" s="832" t="b">
        <v>1</v>
      </c>
    </row>
    <row r="105" spans="1:15" s="832" customFormat="1" ht="63.75" x14ac:dyDescent="0.2">
      <c r="A105" s="1259">
        <f>IF(OR(C105="a",C105=""),"",COUNTIF(C$5:$E105,"da")+COUNTIF(C$5:$E105,"bs")+COUNTIF(C$5:$E105,"cph"))</f>
        <v>98</v>
      </c>
      <c r="B105" s="1260" t="s">
        <v>1398</v>
      </c>
      <c r="C105" s="1261" t="s">
        <v>1450</v>
      </c>
      <c r="D105" s="1262" t="s">
        <v>826</v>
      </c>
      <c r="E105" s="1263" t="s">
        <v>9</v>
      </c>
      <c r="F105" s="1264" t="s">
        <v>99</v>
      </c>
      <c r="G105" s="1265">
        <v>2.63</v>
      </c>
      <c r="H105" s="1266">
        <v>2017</v>
      </c>
      <c r="I105" s="1267" t="s">
        <v>2713</v>
      </c>
      <c r="J105" s="831">
        <v>21</v>
      </c>
      <c r="K105" s="831">
        <f>VLOOKUP(L105,Sheet1!$G$97:$H$103,2,0)</f>
        <v>7</v>
      </c>
      <c r="L105" s="832" t="s">
        <v>1551</v>
      </c>
      <c r="M105" s="832" t="s">
        <v>1551</v>
      </c>
      <c r="N105" s="832" t="s">
        <v>1551</v>
      </c>
      <c r="O105" s="832" t="b">
        <v>1</v>
      </c>
    </row>
    <row r="106" spans="1:15" s="832" customFormat="1" ht="38.25" x14ac:dyDescent="0.2">
      <c r="A106" s="1259">
        <f>IF(OR(C106="a",C106=""),"",COUNTIF(C$5:$E106,"da")+COUNTIF(C$5:$E106,"bs")+COUNTIF(C$5:$E106,"cph"))</f>
        <v>99</v>
      </c>
      <c r="B106" s="1260" t="s">
        <v>1360</v>
      </c>
      <c r="C106" s="1261" t="s">
        <v>1450</v>
      </c>
      <c r="D106" s="1262" t="s">
        <v>325</v>
      </c>
      <c r="E106" s="1263" t="s">
        <v>10</v>
      </c>
      <c r="F106" s="1264" t="s">
        <v>99</v>
      </c>
      <c r="G106" s="1265">
        <v>17.64</v>
      </c>
      <c r="H106" s="1266">
        <v>2017</v>
      </c>
      <c r="I106" s="1267" t="s">
        <v>3981</v>
      </c>
      <c r="J106" s="831">
        <v>21</v>
      </c>
      <c r="K106" s="831">
        <f>VLOOKUP(L106,Sheet1!$G$97:$H$103,2,0)</f>
        <v>7</v>
      </c>
      <c r="L106" s="832" t="s">
        <v>1551</v>
      </c>
      <c r="M106" s="832" t="s">
        <v>1551</v>
      </c>
      <c r="N106" s="832" t="s">
        <v>1551</v>
      </c>
      <c r="O106" s="832" t="b">
        <v>1</v>
      </c>
    </row>
    <row r="107" spans="1:15" s="832" customFormat="1" ht="76.5" x14ac:dyDescent="0.2">
      <c r="A107" s="1259">
        <f>IF(OR(C107="a",C107=""),"",COUNTIF(C$5:$E107,"da")+COUNTIF(C$5:$E107,"bs")+COUNTIF(C$5:$E107,"cph"))</f>
        <v>100</v>
      </c>
      <c r="B107" s="1260" t="s">
        <v>1367</v>
      </c>
      <c r="C107" s="1261" t="s">
        <v>1450</v>
      </c>
      <c r="D107" s="1262" t="s">
        <v>368</v>
      </c>
      <c r="E107" s="1263" t="s">
        <v>35</v>
      </c>
      <c r="F107" s="1264" t="s">
        <v>99</v>
      </c>
      <c r="G107" s="1265">
        <v>0.84</v>
      </c>
      <c r="H107" s="1266">
        <v>2020</v>
      </c>
      <c r="I107" s="1267" t="s">
        <v>3982</v>
      </c>
      <c r="J107" s="831">
        <v>21</v>
      </c>
      <c r="K107" s="831">
        <f>VLOOKUP(L107,Sheet1!$G$97:$H$103,2,0)</f>
        <v>7</v>
      </c>
      <c r="L107" s="832" t="s">
        <v>1551</v>
      </c>
      <c r="M107" s="832" t="s">
        <v>1551</v>
      </c>
      <c r="N107" s="832" t="s">
        <v>1551</v>
      </c>
      <c r="O107" s="832" t="b">
        <v>1</v>
      </c>
    </row>
    <row r="108" spans="1:15" s="832" customFormat="1" ht="191.25" x14ac:dyDescent="0.2">
      <c r="A108" s="1259">
        <f>IF(OR(C108="a",C108=""),"",COUNTIF(C$5:$E108,"da")+COUNTIF(C$5:$E108,"bs")+COUNTIF(C$5:$E108,"cph"))</f>
        <v>101</v>
      </c>
      <c r="B108" s="1260" t="s">
        <v>1354</v>
      </c>
      <c r="C108" s="1261" t="s">
        <v>1450</v>
      </c>
      <c r="D108" s="1262" t="s">
        <v>369</v>
      </c>
      <c r="E108" s="1263" t="s">
        <v>370</v>
      </c>
      <c r="F108" s="1264" t="s">
        <v>99</v>
      </c>
      <c r="G108" s="1265">
        <v>33.39</v>
      </c>
      <c r="H108" s="1266">
        <v>2020</v>
      </c>
      <c r="I108" s="1267" t="s">
        <v>3983</v>
      </c>
      <c r="J108" s="831">
        <v>21</v>
      </c>
      <c r="K108" s="831">
        <f>VLOOKUP(L108,Sheet1!$G$97:$H$103,2,0)</f>
        <v>7</v>
      </c>
      <c r="L108" s="832" t="s">
        <v>1551</v>
      </c>
      <c r="M108" s="832" t="s">
        <v>1551</v>
      </c>
      <c r="N108" s="832" t="s">
        <v>1551</v>
      </c>
      <c r="O108" s="832" t="b">
        <v>1</v>
      </c>
    </row>
    <row r="109" spans="1:15" s="832" customFormat="1" ht="51" x14ac:dyDescent="0.2">
      <c r="A109" s="1259">
        <f>IF(OR(C109="a",C109=""),"",COUNTIF(C$5:$E109,"da")+COUNTIF(C$5:$E109,"bs")+COUNTIF(C$5:$E109,"cph"))</f>
        <v>102</v>
      </c>
      <c r="B109" s="1260" t="s">
        <v>1361</v>
      </c>
      <c r="C109" s="1261" t="s">
        <v>1450</v>
      </c>
      <c r="D109" s="1262" t="s">
        <v>836</v>
      </c>
      <c r="E109" s="1263" t="s">
        <v>11</v>
      </c>
      <c r="F109" s="1264" t="s">
        <v>101</v>
      </c>
      <c r="G109" s="1265">
        <v>1.85</v>
      </c>
      <c r="H109" s="1266">
        <v>2018</v>
      </c>
      <c r="I109" s="1267" t="s">
        <v>3984</v>
      </c>
      <c r="J109" s="831">
        <v>28</v>
      </c>
      <c r="K109" s="831">
        <f>VLOOKUP(L109,Sheet1!$G$97:$H$103,2,0)</f>
        <v>7</v>
      </c>
      <c r="L109" s="832" t="s">
        <v>1551</v>
      </c>
      <c r="M109" s="832" t="s">
        <v>1551</v>
      </c>
      <c r="N109" s="832" t="s">
        <v>1551</v>
      </c>
      <c r="O109" s="832" t="b">
        <v>1</v>
      </c>
    </row>
    <row r="110" spans="1:15" s="832" customFormat="1" ht="102" x14ac:dyDescent="0.2">
      <c r="A110" s="1259">
        <f>IF(OR(C110="a",C110=""),"",COUNTIF(C$5:$E110,"da")+COUNTIF(C$5:$E110,"bs")+COUNTIF(C$5:$E110,"cph"))</f>
        <v>103</v>
      </c>
      <c r="B110" s="1260" t="s">
        <v>1377</v>
      </c>
      <c r="C110" s="1261" t="s">
        <v>1450</v>
      </c>
      <c r="D110" s="1262" t="s">
        <v>690</v>
      </c>
      <c r="E110" s="1263" t="s">
        <v>316</v>
      </c>
      <c r="F110" s="1264" t="s">
        <v>101</v>
      </c>
      <c r="G110" s="1265">
        <v>1.6</v>
      </c>
      <c r="H110" s="1266">
        <v>2018</v>
      </c>
      <c r="I110" s="1267" t="s">
        <v>3985</v>
      </c>
      <c r="J110" s="831">
        <v>28</v>
      </c>
      <c r="K110" s="831">
        <f>VLOOKUP(L110,Sheet1!$G$97:$H$103,2,0)</f>
        <v>7</v>
      </c>
      <c r="L110" s="832" t="s">
        <v>1551</v>
      </c>
      <c r="M110" s="832" t="s">
        <v>1551</v>
      </c>
      <c r="N110" s="832" t="s">
        <v>1551</v>
      </c>
      <c r="O110" s="832" t="b">
        <v>1</v>
      </c>
    </row>
    <row r="111" spans="1:15" s="832" customFormat="1" ht="102" x14ac:dyDescent="0.2">
      <c r="A111" s="1259">
        <f>IF(OR(C111="a",C111=""),"",COUNTIF(C$5:$E111,"da")+COUNTIF(C$5:$E111,"bs")+COUNTIF(C$5:$E111,"cph"))</f>
        <v>104</v>
      </c>
      <c r="B111" s="1260" t="s">
        <v>1468</v>
      </c>
      <c r="C111" s="1261" t="s">
        <v>1450</v>
      </c>
      <c r="D111" s="1262" t="s">
        <v>330</v>
      </c>
      <c r="E111" s="1263" t="s">
        <v>23</v>
      </c>
      <c r="F111" s="1264" t="s">
        <v>111</v>
      </c>
      <c r="G111" s="1265">
        <v>53.79</v>
      </c>
      <c r="H111" s="1266">
        <v>2019</v>
      </c>
      <c r="I111" s="1267" t="s">
        <v>3986</v>
      </c>
      <c r="J111" s="831">
        <v>28</v>
      </c>
      <c r="K111" s="831">
        <f>VLOOKUP(L111,Sheet1!$G$97:$H$103,2,0)</f>
        <v>7</v>
      </c>
      <c r="L111" s="832" t="s">
        <v>1551</v>
      </c>
      <c r="M111" s="832" t="s">
        <v>1551</v>
      </c>
      <c r="N111" s="832" t="s">
        <v>1551</v>
      </c>
      <c r="O111" s="832" t="b">
        <v>1</v>
      </c>
    </row>
    <row r="112" spans="1:15" s="832" customFormat="1" ht="165.75" x14ac:dyDescent="0.2">
      <c r="A112" s="1259">
        <f>IF(OR(C112="a",C112=""),"",COUNTIF(C$5:$E112,"da")+COUNTIF(C$5:$E112,"bs")+COUNTIF(C$5:$E112,"cph"))</f>
        <v>105</v>
      </c>
      <c r="B112" s="1260" t="s">
        <v>1469</v>
      </c>
      <c r="C112" s="1261" t="s">
        <v>1450</v>
      </c>
      <c r="D112" s="1262" t="s">
        <v>332</v>
      </c>
      <c r="E112" s="1263" t="s">
        <v>18</v>
      </c>
      <c r="F112" s="1264" t="s">
        <v>111</v>
      </c>
      <c r="G112" s="1265">
        <v>5.95</v>
      </c>
      <c r="H112" s="1266">
        <v>2018</v>
      </c>
      <c r="I112" s="1267" t="s">
        <v>2721</v>
      </c>
      <c r="J112" s="831">
        <v>28</v>
      </c>
      <c r="K112" s="831">
        <f>VLOOKUP(L112,Sheet1!$G$97:$H$103,2,0)</f>
        <v>7</v>
      </c>
      <c r="L112" s="832" t="s">
        <v>1551</v>
      </c>
      <c r="M112" s="832" t="s">
        <v>1551</v>
      </c>
      <c r="N112" s="832" t="s">
        <v>1551</v>
      </c>
      <c r="O112" s="832" t="b">
        <v>1</v>
      </c>
    </row>
    <row r="113" spans="1:16" s="832" customFormat="1" ht="153" x14ac:dyDescent="0.2">
      <c r="A113" s="1259">
        <f>IF(OR(C113="a",C113=""),"",COUNTIF(C$5:$E113,"da")+COUNTIF(C$5:$E113,"bs")+COUNTIF(C$5:$E113,"cph"))</f>
        <v>106</v>
      </c>
      <c r="B113" s="1260" t="s">
        <v>1399</v>
      </c>
      <c r="C113" s="1261" t="s">
        <v>1450</v>
      </c>
      <c r="D113" s="1262" t="s">
        <v>244</v>
      </c>
      <c r="E113" s="1263" t="s">
        <v>223</v>
      </c>
      <c r="F113" s="1264" t="s">
        <v>111</v>
      </c>
      <c r="G113" s="1265">
        <v>0.75</v>
      </c>
      <c r="H113" s="1266">
        <v>2016</v>
      </c>
      <c r="I113" s="1267" t="s">
        <v>3987</v>
      </c>
      <c r="J113" s="831">
        <v>28</v>
      </c>
      <c r="K113" s="831">
        <f>VLOOKUP(L113,Sheet1!$G$97:$H$103,2,0)</f>
        <v>7</v>
      </c>
      <c r="L113" s="832" t="s">
        <v>1551</v>
      </c>
      <c r="M113" s="832" t="s">
        <v>1551</v>
      </c>
      <c r="N113" s="832" t="s">
        <v>1551</v>
      </c>
      <c r="O113" s="832" t="b">
        <v>1</v>
      </c>
    </row>
    <row r="114" spans="1:16" s="832" customFormat="1" ht="140.25" x14ac:dyDescent="0.2">
      <c r="A114" s="1259">
        <f>IF(OR(C114="a",C114=""),"",COUNTIF(C$5:$E114,"da")+COUNTIF(C$5:$E114,"bs")+COUNTIF(C$5:$E114,"cph"))</f>
        <v>107</v>
      </c>
      <c r="B114" s="1260" t="s">
        <v>1400</v>
      </c>
      <c r="C114" s="1261" t="s">
        <v>1450</v>
      </c>
      <c r="D114" s="1262" t="s">
        <v>843</v>
      </c>
      <c r="E114" s="1263" t="s">
        <v>13</v>
      </c>
      <c r="F114" s="1264" t="s">
        <v>129</v>
      </c>
      <c r="G114" s="1265">
        <v>0.88</v>
      </c>
      <c r="H114" s="1266">
        <v>2015</v>
      </c>
      <c r="I114" s="1267" t="s">
        <v>3988</v>
      </c>
      <c r="J114" s="831">
        <v>28</v>
      </c>
      <c r="K114" s="831">
        <f>VLOOKUP(L114,Sheet1!$G$97:$H$103,2,0)</f>
        <v>7</v>
      </c>
      <c r="L114" s="832" t="s">
        <v>1551</v>
      </c>
      <c r="M114" s="832" t="s">
        <v>1551</v>
      </c>
      <c r="N114" s="832" t="s">
        <v>1551</v>
      </c>
      <c r="O114" s="832" t="b">
        <v>1</v>
      </c>
    </row>
    <row r="115" spans="1:16" s="832" customFormat="1" ht="102" x14ac:dyDescent="0.2">
      <c r="A115" s="1259">
        <f>IF(OR(C115="a",C115=""),"",COUNTIF(C$5:$E115,"da")+COUNTIF(C$5:$E115,"bs")+COUNTIF(C$5:$E115,"cph"))</f>
        <v>108</v>
      </c>
      <c r="B115" s="1260" t="s">
        <v>1363</v>
      </c>
      <c r="C115" s="1261" t="s">
        <v>1450</v>
      </c>
      <c r="D115" s="1262" t="s">
        <v>722</v>
      </c>
      <c r="E115" s="1263" t="s">
        <v>31</v>
      </c>
      <c r="F115" s="1264" t="s">
        <v>146</v>
      </c>
      <c r="G115" s="1265">
        <v>3.24</v>
      </c>
      <c r="H115" s="1266">
        <v>2018</v>
      </c>
      <c r="I115" s="1267" t="s">
        <v>3989</v>
      </c>
      <c r="J115" s="831">
        <v>28</v>
      </c>
      <c r="K115" s="831">
        <f>VLOOKUP(L115,Sheet1!$G$97:$H$103,2,0)</f>
        <v>7</v>
      </c>
      <c r="L115" s="832" t="s">
        <v>1551</v>
      </c>
      <c r="M115" s="832" t="s">
        <v>1551</v>
      </c>
      <c r="N115" s="832" t="s">
        <v>1551</v>
      </c>
      <c r="O115" s="832" t="b">
        <v>1</v>
      </c>
    </row>
    <row r="116" spans="1:16" s="832" customFormat="1" ht="51" x14ac:dyDescent="0.2">
      <c r="A116" s="1259">
        <f>IF(OR(C116="a",C116=""),"",COUNTIF(C$5:$E116,"da")+COUNTIF(C$5:$E116,"bs")+COUNTIF(C$5:$E116,"cph"))</f>
        <v>109</v>
      </c>
      <c r="B116" s="1260" t="s">
        <v>1405</v>
      </c>
      <c r="C116" s="1261" t="s">
        <v>1450</v>
      </c>
      <c r="D116" s="1262" t="s">
        <v>260</v>
      </c>
      <c r="E116" s="1263" t="s">
        <v>23</v>
      </c>
      <c r="F116" s="1264" t="s">
        <v>146</v>
      </c>
      <c r="G116" s="1265">
        <v>46.56</v>
      </c>
      <c r="H116" s="1266">
        <v>2015</v>
      </c>
      <c r="I116" s="1267" t="s">
        <v>2727</v>
      </c>
      <c r="J116" s="831">
        <v>28</v>
      </c>
      <c r="K116" s="831">
        <f>VLOOKUP(L116,Sheet1!$G$97:$H$103,2,0)</f>
        <v>7</v>
      </c>
      <c r="L116" s="832" t="s">
        <v>1551</v>
      </c>
      <c r="M116" s="832" t="s">
        <v>1551</v>
      </c>
      <c r="N116" s="832" t="s">
        <v>1551</v>
      </c>
      <c r="O116" s="832" t="b">
        <v>1</v>
      </c>
    </row>
    <row r="117" spans="1:16" s="832" customFormat="1" ht="178.5" x14ac:dyDescent="0.2">
      <c r="A117" s="1259">
        <f>IF(OR(C117="a",C117=""),"",COUNTIF(C$5:$E117,"da")+COUNTIF(C$5:$E117,"bs")+COUNTIF(C$5:$E117,"cph"))</f>
        <v>110</v>
      </c>
      <c r="B117" s="1260" t="s">
        <v>2431</v>
      </c>
      <c r="C117" s="1261" t="s">
        <v>1450</v>
      </c>
      <c r="D117" s="1262" t="s">
        <v>337</v>
      </c>
      <c r="E117" s="1263" t="s">
        <v>18</v>
      </c>
      <c r="F117" s="1264" t="s">
        <v>146</v>
      </c>
      <c r="G117" s="1265">
        <v>10.42</v>
      </c>
      <c r="H117" s="1266">
        <v>2015</v>
      </c>
      <c r="I117" s="1267" t="s">
        <v>3990</v>
      </c>
      <c r="J117" s="831">
        <v>28</v>
      </c>
      <c r="K117" s="831">
        <f>VLOOKUP(L117,Sheet1!$G$97:$H$103,2,0)</f>
        <v>7</v>
      </c>
      <c r="L117" s="832" t="s">
        <v>1551</v>
      </c>
      <c r="M117" s="832" t="s">
        <v>1551</v>
      </c>
      <c r="N117" s="832" t="s">
        <v>1551</v>
      </c>
      <c r="O117" s="832" t="b">
        <v>1</v>
      </c>
    </row>
    <row r="118" spans="1:16" s="832" customFormat="1" ht="229.5" x14ac:dyDescent="0.2">
      <c r="A118" s="1259">
        <f>IF(OR(C118="a",C118=""),"",COUNTIF(C$5:$E118,"da")+COUNTIF(C$5:$E118,"bs")+COUNTIF(C$5:$E118,"cph"))</f>
        <v>111</v>
      </c>
      <c r="B118" s="1260" t="s">
        <v>2432</v>
      </c>
      <c r="C118" s="1261" t="s">
        <v>1450</v>
      </c>
      <c r="D118" s="1262" t="s">
        <v>342</v>
      </c>
      <c r="E118" s="1263" t="s">
        <v>33</v>
      </c>
      <c r="F118" s="1264" t="s">
        <v>146</v>
      </c>
      <c r="G118" s="1265">
        <v>13.73</v>
      </c>
      <c r="H118" s="1266">
        <v>2016</v>
      </c>
      <c r="I118" s="1267" t="s">
        <v>3991</v>
      </c>
      <c r="J118" s="831">
        <v>28</v>
      </c>
      <c r="K118" s="831">
        <f>VLOOKUP(L118,Sheet1!$G$97:$H$103,2,0)</f>
        <v>7</v>
      </c>
      <c r="L118" s="832" t="s">
        <v>1551</v>
      </c>
      <c r="M118" s="832" t="s">
        <v>1551</v>
      </c>
      <c r="N118" s="832" t="s">
        <v>1551</v>
      </c>
      <c r="O118" s="832" t="b">
        <v>1</v>
      </c>
    </row>
    <row r="119" spans="1:16" s="832" customFormat="1" ht="51" x14ac:dyDescent="0.2">
      <c r="A119" s="1259">
        <f>IF(OR(C119="a",C119=""),"",COUNTIF(C$5:$E119,"da")+COUNTIF(C$5:$E119,"bs")+COUNTIF(C$5:$E119,"cph"))</f>
        <v>112</v>
      </c>
      <c r="B119" s="1260" t="s">
        <v>1380</v>
      </c>
      <c r="C119" s="1261" t="s">
        <v>1450</v>
      </c>
      <c r="D119" s="1262" t="s">
        <v>274</v>
      </c>
      <c r="E119" s="1263" t="s">
        <v>275</v>
      </c>
      <c r="F119" s="1264" t="s">
        <v>146</v>
      </c>
      <c r="G119" s="1265">
        <v>8.6</v>
      </c>
      <c r="H119" s="1266">
        <v>2020</v>
      </c>
      <c r="I119" s="1267" t="s">
        <v>1472</v>
      </c>
      <c r="J119" s="831"/>
      <c r="K119" s="831">
        <v>7</v>
      </c>
      <c r="L119" s="832" t="s">
        <v>1435</v>
      </c>
      <c r="M119" s="832" t="e">
        <v>#N/A</v>
      </c>
    </row>
    <row r="120" spans="1:16" s="832" customFormat="1" ht="76.5" x14ac:dyDescent="0.2">
      <c r="A120" s="1259">
        <f>IF(OR(C120="a",C120=""),"",COUNTIF(C$5:$E120,"da")+COUNTIF(C$5:$E120,"bs")+COUNTIF(C$5:$E120,"cph"))</f>
        <v>113</v>
      </c>
      <c r="B120" s="1260" t="s">
        <v>1503</v>
      </c>
      <c r="C120" s="1261" t="s">
        <v>1450</v>
      </c>
      <c r="D120" s="1262" t="s">
        <v>391</v>
      </c>
      <c r="E120" s="1263" t="s">
        <v>24</v>
      </c>
      <c r="F120" s="1264" t="s">
        <v>146</v>
      </c>
      <c r="G120" s="1265">
        <v>5.9</v>
      </c>
      <c r="H120" s="1266">
        <v>2021</v>
      </c>
      <c r="I120" s="1267" t="s">
        <v>1432</v>
      </c>
      <c r="J120" s="831">
        <v>14</v>
      </c>
      <c r="K120" s="831">
        <f>VLOOKUP(L120,Sheet1!$G$97:$H$103,2,0)</f>
        <v>8</v>
      </c>
      <c r="L120" s="832" t="s">
        <v>1435</v>
      </c>
      <c r="M120" s="832" t="s">
        <v>1435</v>
      </c>
      <c r="N120" s="832" t="s">
        <v>1435</v>
      </c>
      <c r="O120" s="832" t="b">
        <v>1</v>
      </c>
      <c r="P120" s="832" t="s">
        <v>2731</v>
      </c>
    </row>
    <row r="121" spans="1:16" s="832" customFormat="1" ht="25.5" x14ac:dyDescent="0.2">
      <c r="A121" s="1259">
        <f>IF(OR(C121="a",C121=""),"",COUNTIF(C$5:$E121,"da")+COUNTIF(C$5:$E121,"bs")+COUNTIF(C$5:$E121,"cph"))</f>
        <v>114</v>
      </c>
      <c r="B121" s="1260" t="s">
        <v>1535</v>
      </c>
      <c r="C121" s="1261" t="s">
        <v>1450</v>
      </c>
      <c r="D121" s="1262" t="s">
        <v>890</v>
      </c>
      <c r="E121" s="1263" t="s">
        <v>16</v>
      </c>
      <c r="F121" s="1264" t="s">
        <v>146</v>
      </c>
      <c r="G121" s="1265">
        <v>6.35</v>
      </c>
      <c r="H121" s="1266">
        <v>2022</v>
      </c>
      <c r="I121" s="1267" t="s">
        <v>2672</v>
      </c>
      <c r="J121" s="831">
        <v>26</v>
      </c>
      <c r="K121" s="831">
        <f>VLOOKUP(L121,Sheet1!$G$97:$H$103,2,0)</f>
        <v>8</v>
      </c>
      <c r="L121" s="832" t="s">
        <v>1435</v>
      </c>
      <c r="M121" s="832" t="s">
        <v>1435</v>
      </c>
      <c r="N121" s="832" t="s">
        <v>1435</v>
      </c>
      <c r="O121" s="832" t="b">
        <v>1</v>
      </c>
    </row>
    <row r="122" spans="1:16" s="832" customFormat="1" ht="114.75" x14ac:dyDescent="0.2">
      <c r="A122" s="1259">
        <f>IF(OR(C122="a",C122=""),"",COUNTIF(C$5:$E122,"da")+COUNTIF(C$5:$E122,"bs")+COUNTIF(C$5:$E122,"cph"))</f>
        <v>115</v>
      </c>
      <c r="B122" s="1260" t="s">
        <v>1364</v>
      </c>
      <c r="C122" s="1261" t="s">
        <v>1450</v>
      </c>
      <c r="D122" s="1262" t="s">
        <v>914</v>
      </c>
      <c r="E122" s="1263" t="s">
        <v>10</v>
      </c>
      <c r="F122" s="1264" t="s">
        <v>140</v>
      </c>
      <c r="G122" s="1265">
        <v>2.61</v>
      </c>
      <c r="H122" s="1266">
        <v>2020</v>
      </c>
      <c r="I122" s="1267" t="s">
        <v>3992</v>
      </c>
      <c r="J122" s="831">
        <v>28</v>
      </c>
      <c r="K122" s="831">
        <f>VLOOKUP(L122,Sheet1!$G$97:$H$103,2,0)</f>
        <v>8</v>
      </c>
      <c r="L122" s="832" t="s">
        <v>1435</v>
      </c>
      <c r="M122" s="832" t="s">
        <v>1435</v>
      </c>
      <c r="N122" s="832" t="s">
        <v>1435</v>
      </c>
      <c r="O122" s="832" t="b">
        <v>1</v>
      </c>
    </row>
    <row r="123" spans="1:16" s="832" customFormat="1" ht="51" x14ac:dyDescent="0.2">
      <c r="A123" s="1259">
        <f>IF(OR(C123="a",C123=""),"",COUNTIF(C$5:$E123,"da")+COUNTIF(C$5:$E123,"bs")+COUNTIF(C$5:$E123,"cph"))</f>
        <v>116</v>
      </c>
      <c r="B123" s="1260" t="s">
        <v>1365</v>
      </c>
      <c r="C123" s="1261" t="s">
        <v>1450</v>
      </c>
      <c r="D123" s="1262" t="s">
        <v>328</v>
      </c>
      <c r="E123" s="1263" t="s">
        <v>1449</v>
      </c>
      <c r="F123" s="1264" t="s">
        <v>160</v>
      </c>
      <c r="G123" s="1265">
        <v>15.2</v>
      </c>
      <c r="H123" s="1266">
        <v>2016</v>
      </c>
      <c r="I123" s="1267" t="s">
        <v>2730</v>
      </c>
      <c r="J123" s="831">
        <v>28</v>
      </c>
      <c r="K123" s="831">
        <f>VLOOKUP(L123,Sheet1!$G$97:$H$103,2,0)</f>
        <v>8</v>
      </c>
      <c r="L123" s="832" t="s">
        <v>1435</v>
      </c>
      <c r="M123" s="832" t="s">
        <v>1435</v>
      </c>
      <c r="N123" s="832" t="s">
        <v>1435</v>
      </c>
      <c r="O123" s="832" t="b">
        <v>1</v>
      </c>
    </row>
    <row r="124" spans="1:16" s="832" customFormat="1" ht="51" x14ac:dyDescent="0.2">
      <c r="A124" s="1259">
        <f>IF(OR(C124="a",C124=""),"",COUNTIF(C$5:$E124,"da")+COUNTIF(C$5:$E124,"bs")+COUNTIF(C$5:$E124,"cph"))</f>
        <v>117</v>
      </c>
      <c r="B124" s="1260" t="s">
        <v>2458</v>
      </c>
      <c r="C124" s="1261" t="s">
        <v>1450</v>
      </c>
      <c r="D124" s="1262" t="s">
        <v>326</v>
      </c>
      <c r="E124" s="1263" t="s">
        <v>327</v>
      </c>
      <c r="F124" s="1264" t="s">
        <v>160</v>
      </c>
      <c r="G124" s="1265">
        <v>13.75</v>
      </c>
      <c r="H124" s="1266">
        <v>2018</v>
      </c>
      <c r="I124" s="1267" t="s">
        <v>3993</v>
      </c>
      <c r="J124" s="831">
        <v>28</v>
      </c>
      <c r="K124" s="831">
        <f>VLOOKUP(L124,Sheet1!$G$97:$H$103,2,0)</f>
        <v>8</v>
      </c>
      <c r="L124" s="832" t="s">
        <v>1435</v>
      </c>
      <c r="M124" s="832" t="s">
        <v>1435</v>
      </c>
      <c r="N124" s="832" t="s">
        <v>1435</v>
      </c>
      <c r="O124" s="832" t="b">
        <v>1</v>
      </c>
    </row>
    <row r="125" spans="1:16" s="832" customFormat="1" ht="38.25" x14ac:dyDescent="0.2">
      <c r="A125" s="1259">
        <f>IF(OR(C125="a",C125=""),"",COUNTIF(C$5:$E125,"da")+COUNTIF(C$5:$E125,"bs")+COUNTIF(C$5:$E125,"cph"))</f>
        <v>118</v>
      </c>
      <c r="B125" s="1260" t="s">
        <v>2466</v>
      </c>
      <c r="C125" s="1261" t="s">
        <v>1450</v>
      </c>
      <c r="D125" s="1262" t="s">
        <v>346</v>
      </c>
      <c r="E125" s="1263" t="s">
        <v>18</v>
      </c>
      <c r="F125" s="1264" t="s">
        <v>93</v>
      </c>
      <c r="G125" s="1265">
        <v>5.87</v>
      </c>
      <c r="H125" s="1266">
        <v>2017</v>
      </c>
      <c r="I125" s="1267" t="s">
        <v>1475</v>
      </c>
      <c r="J125" s="831">
        <v>34</v>
      </c>
      <c r="K125" s="831">
        <f>VLOOKUP(L125,Sheet1!$G$97:$H$103,2,0)</f>
        <v>8</v>
      </c>
      <c r="L125" s="832" t="s">
        <v>1435</v>
      </c>
      <c r="M125" s="832" t="s">
        <v>1435</v>
      </c>
      <c r="N125" s="832" t="s">
        <v>1435</v>
      </c>
      <c r="O125" s="832" t="b">
        <v>1</v>
      </c>
    </row>
    <row r="126" spans="1:16" s="832" customFormat="1" ht="38.25" x14ac:dyDescent="0.2">
      <c r="A126" s="1259">
        <f>IF(OR(C126="a",C126=""),"",COUNTIF(C$5:$E126,"da")+COUNTIF(C$5:$E126,"bs")+COUNTIF(C$5:$E126,"cph"))</f>
        <v>119</v>
      </c>
      <c r="B126" s="1260" t="s">
        <v>2467</v>
      </c>
      <c r="C126" s="1261" t="s">
        <v>1450</v>
      </c>
      <c r="D126" s="1262" t="s">
        <v>347</v>
      </c>
      <c r="E126" s="1263" t="s">
        <v>18</v>
      </c>
      <c r="F126" s="1264" t="s">
        <v>93</v>
      </c>
      <c r="G126" s="1265">
        <v>5.65</v>
      </c>
      <c r="H126" s="1266">
        <v>2017</v>
      </c>
      <c r="I126" s="1267" t="s">
        <v>1475</v>
      </c>
      <c r="J126" s="831">
        <v>37</v>
      </c>
      <c r="K126" s="831">
        <f>VLOOKUP(L126,Sheet1!$G$97:$H$103,2,0)</f>
        <v>8</v>
      </c>
      <c r="L126" s="832" t="s">
        <v>1435</v>
      </c>
      <c r="M126" s="832" t="s">
        <v>1435</v>
      </c>
      <c r="N126" s="832" t="s">
        <v>1435</v>
      </c>
      <c r="O126" s="832" t="b">
        <v>1</v>
      </c>
    </row>
    <row r="127" spans="1:16" s="832" customFormat="1" ht="242.25" x14ac:dyDescent="0.2">
      <c r="A127" s="1259">
        <f>IF(OR(C127="a",C127=""),"",COUNTIF(C$5:$E127,"da")+COUNTIF(C$5:$E127,"bs")+COUNTIF(C$5:$E127,"cph"))</f>
        <v>120</v>
      </c>
      <c r="B127" s="1260" t="s">
        <v>2469</v>
      </c>
      <c r="C127" s="1261" t="s">
        <v>1450</v>
      </c>
      <c r="D127" s="1262" t="s">
        <v>349</v>
      </c>
      <c r="E127" s="1263" t="s">
        <v>18</v>
      </c>
      <c r="F127" s="1264" t="s">
        <v>93</v>
      </c>
      <c r="G127" s="1265">
        <v>9.8800000000000008</v>
      </c>
      <c r="H127" s="1266">
        <v>2015</v>
      </c>
      <c r="I127" s="1267" t="s">
        <v>3994</v>
      </c>
      <c r="J127" s="831">
        <v>37</v>
      </c>
      <c r="K127" s="831">
        <f>VLOOKUP(L127,Sheet1!$G$97:$H$103,2,0)</f>
        <v>8</v>
      </c>
      <c r="L127" s="832" t="s">
        <v>1435</v>
      </c>
      <c r="M127" s="832" t="s">
        <v>1435</v>
      </c>
      <c r="N127" s="832" t="s">
        <v>1435</v>
      </c>
      <c r="O127" s="832" t="b">
        <v>1</v>
      </c>
    </row>
    <row r="128" spans="1:16" s="832" customFormat="1" ht="38.25" x14ac:dyDescent="0.2">
      <c r="A128" s="1259">
        <f>IF(OR(C128="a",C128=""),"",COUNTIF(C$5:$E128,"da")+COUNTIF(C$5:$E128,"bs")+COUNTIF(C$5:$E128,"cph"))</f>
        <v>121</v>
      </c>
      <c r="B128" s="1260" t="s">
        <v>2470</v>
      </c>
      <c r="C128" s="1261" t="s">
        <v>1450</v>
      </c>
      <c r="D128" s="1262" t="s">
        <v>351</v>
      </c>
      <c r="E128" s="1263" t="s">
        <v>352</v>
      </c>
      <c r="F128" s="1264" t="s">
        <v>93</v>
      </c>
      <c r="G128" s="1265">
        <v>60</v>
      </c>
      <c r="H128" s="1266">
        <v>2016</v>
      </c>
      <c r="I128" s="1267" t="s">
        <v>1475</v>
      </c>
      <c r="J128" s="831">
        <v>37</v>
      </c>
      <c r="K128" s="831">
        <f>VLOOKUP(L128,Sheet1!$G$97:$H$103,2,0)</f>
        <v>8</v>
      </c>
      <c r="L128" s="832" t="s">
        <v>1435</v>
      </c>
      <c r="M128" s="832" t="s">
        <v>1435</v>
      </c>
      <c r="N128" s="832" t="s">
        <v>1435</v>
      </c>
      <c r="O128" s="832" t="b">
        <v>1</v>
      </c>
    </row>
    <row r="129" spans="1:15" s="832" customFormat="1" ht="38.25" x14ac:dyDescent="0.2">
      <c r="A129" s="1259">
        <f>IF(OR(C129="a",C129=""),"",COUNTIF(C$5:$E129,"da")+COUNTIF(C$5:$E129,"bs")+COUNTIF(C$5:$E129,"cph"))</f>
        <v>122</v>
      </c>
      <c r="B129" s="1260" t="s">
        <v>2471</v>
      </c>
      <c r="C129" s="1261" t="s">
        <v>1450</v>
      </c>
      <c r="D129" s="1262" t="s">
        <v>354</v>
      </c>
      <c r="E129" s="1263" t="s">
        <v>355</v>
      </c>
      <c r="F129" s="1264" t="s">
        <v>93</v>
      </c>
      <c r="G129" s="1265">
        <v>35.979999999999997</v>
      </c>
      <c r="H129" s="1266">
        <v>2017</v>
      </c>
      <c r="I129" s="1267" t="s">
        <v>1475</v>
      </c>
      <c r="J129" s="831">
        <v>37</v>
      </c>
      <c r="K129" s="831">
        <f>VLOOKUP(L129,Sheet1!$G$97:$H$103,2,0)</f>
        <v>8</v>
      </c>
      <c r="L129" s="832" t="s">
        <v>1435</v>
      </c>
      <c r="M129" s="832" t="s">
        <v>1435</v>
      </c>
      <c r="N129" s="832" t="s">
        <v>1435</v>
      </c>
      <c r="O129" s="832" t="b">
        <v>1</v>
      </c>
    </row>
    <row r="130" spans="1:15" s="832" customFormat="1" ht="38.25" x14ac:dyDescent="0.2">
      <c r="A130" s="1259">
        <f>IF(OR(C130="a",C130=""),"",COUNTIF(C$5:$E130,"da")+COUNTIF(C$5:$E130,"bs")+COUNTIF(C$5:$E130,"cph"))</f>
        <v>123</v>
      </c>
      <c r="B130" s="1260" t="s">
        <v>2472</v>
      </c>
      <c r="C130" s="1261" t="s">
        <v>1450</v>
      </c>
      <c r="D130" s="1262" t="s">
        <v>357</v>
      </c>
      <c r="E130" s="1263" t="s">
        <v>223</v>
      </c>
      <c r="F130" s="1264" t="s">
        <v>93</v>
      </c>
      <c r="G130" s="1265">
        <v>4.29</v>
      </c>
      <c r="H130" s="1266">
        <v>2018</v>
      </c>
      <c r="I130" s="1267" t="s">
        <v>1475</v>
      </c>
      <c r="J130" s="831">
        <v>37</v>
      </c>
      <c r="K130" s="831">
        <f>VLOOKUP(L130,Sheet1!$G$97:$H$103,2,0)</f>
        <v>8</v>
      </c>
      <c r="L130" s="832" t="s">
        <v>1435</v>
      </c>
      <c r="M130" s="832" t="s">
        <v>1435</v>
      </c>
      <c r="N130" s="832" t="s">
        <v>1435</v>
      </c>
      <c r="O130" s="832" t="b">
        <v>1</v>
      </c>
    </row>
    <row r="131" spans="1:15" s="832" customFormat="1" ht="51" x14ac:dyDescent="0.2">
      <c r="A131" s="1259">
        <f>IF(OR(C131="a",C131=""),"",COUNTIF(C$5:$E131,"da")+COUNTIF(C$5:$E131,"bs")+COUNTIF(C$5:$E131,"cph"))</f>
        <v>124</v>
      </c>
      <c r="B131" s="1260" t="s">
        <v>2474</v>
      </c>
      <c r="C131" s="1261" t="s">
        <v>1450</v>
      </c>
      <c r="D131" s="1262" t="s">
        <v>365</v>
      </c>
      <c r="E131" s="1263" t="s">
        <v>26</v>
      </c>
      <c r="F131" s="1264" t="s">
        <v>152</v>
      </c>
      <c r="G131" s="1265">
        <v>2.59</v>
      </c>
      <c r="H131" s="1266">
        <v>2018</v>
      </c>
      <c r="I131" s="1267" t="s">
        <v>3996</v>
      </c>
      <c r="J131" s="831">
        <v>38</v>
      </c>
      <c r="K131" s="831">
        <f>VLOOKUP(L131,Sheet1!$G$97:$H$103,2,0)</f>
        <v>8</v>
      </c>
      <c r="L131" s="832" t="s">
        <v>1435</v>
      </c>
      <c r="M131" s="832" t="s">
        <v>1435</v>
      </c>
      <c r="N131" s="832" t="s">
        <v>1435</v>
      </c>
      <c r="O131" s="832" t="b">
        <v>1</v>
      </c>
    </row>
    <row r="132" spans="1:15" s="832" customFormat="1" ht="25.5" x14ac:dyDescent="0.2">
      <c r="A132" s="1259" t="str">
        <f>IF(OR(C132="a",C132=""),"",COUNTIF(C$5:$E132,"da")+COUNTIF(C$5:$E132,"bs")+COUNTIF(C$5:$E132,"cph"))</f>
        <v/>
      </c>
      <c r="B132" s="1274"/>
      <c r="C132" s="1299" t="s">
        <v>1383</v>
      </c>
      <c r="D132" s="1276" t="s">
        <v>3997</v>
      </c>
      <c r="E132" s="1263"/>
      <c r="F132" s="1277"/>
      <c r="G132" s="1278"/>
      <c r="H132" s="1279"/>
      <c r="I132" s="1267"/>
      <c r="J132" s="831">
        <v>39</v>
      </c>
      <c r="K132" s="831">
        <f>VLOOKUP(L132,Sheet1!$G$97:$H$103,2,0)</f>
        <v>8</v>
      </c>
      <c r="L132" s="832" t="s">
        <v>1435</v>
      </c>
      <c r="M132" s="832" t="s">
        <v>1435</v>
      </c>
      <c r="N132" s="832" t="s">
        <v>1435</v>
      </c>
      <c r="O132" s="832" t="b">
        <v>1</v>
      </c>
    </row>
    <row r="133" spans="1:15" ht="51" x14ac:dyDescent="0.2">
      <c r="A133" s="1259">
        <f>IF(OR(C133="a",C133=""),"",COUNTIF(C$5:$E133,"da")+COUNTIF(C$5:$E133,"bs")+COUNTIF(C$5:$E133,"cph"))</f>
        <v>125</v>
      </c>
      <c r="B133" s="1260" t="s">
        <v>1476</v>
      </c>
      <c r="C133" s="1261" t="s">
        <v>1450</v>
      </c>
      <c r="D133" s="1262" t="s">
        <v>304</v>
      </c>
      <c r="E133" s="1263" t="s">
        <v>23</v>
      </c>
      <c r="F133" s="1264" t="s">
        <v>79</v>
      </c>
      <c r="G133" s="1265">
        <v>8.1999999999999993</v>
      </c>
      <c r="H133" s="1266">
        <v>2021</v>
      </c>
      <c r="I133" s="1267" t="s">
        <v>3998</v>
      </c>
    </row>
    <row r="134" spans="1:15" ht="140.25" x14ac:dyDescent="0.2">
      <c r="A134" s="1259">
        <f>IF(OR(C134="a",C134=""),"",COUNTIF(C$5:$E134,"da")+COUNTIF(C$5:$E134,"bs")+COUNTIF(C$5:$E134,"cph"))</f>
        <v>126</v>
      </c>
      <c r="B134" s="1260" t="s">
        <v>1373</v>
      </c>
      <c r="C134" s="1261" t="s">
        <v>1450</v>
      </c>
      <c r="D134" s="1262" t="s">
        <v>1382</v>
      </c>
      <c r="E134" s="1263" t="s">
        <v>15</v>
      </c>
      <c r="F134" s="1264" t="s">
        <v>107</v>
      </c>
      <c r="G134" s="1265">
        <v>1.34</v>
      </c>
      <c r="H134" s="1266">
        <v>2015</v>
      </c>
      <c r="I134" s="1267" t="s">
        <v>3999</v>
      </c>
    </row>
    <row r="135" spans="1:15" ht="63.75" x14ac:dyDescent="0.2">
      <c r="A135" s="1259">
        <f>IF(OR(C135="a",C135=""),"",COUNTIF(C$5:$E135,"da")+COUNTIF(C$5:$E135,"bs")+COUNTIF(C$5:$E135,"cph"))</f>
        <v>127</v>
      </c>
      <c r="B135" s="1260" t="s">
        <v>1374</v>
      </c>
      <c r="C135" s="1261" t="s">
        <v>1450</v>
      </c>
      <c r="D135" s="1262" t="s">
        <v>309</v>
      </c>
      <c r="E135" s="1263" t="s">
        <v>15</v>
      </c>
      <c r="F135" s="1264" t="s">
        <v>107</v>
      </c>
      <c r="G135" s="1265">
        <v>0.81</v>
      </c>
      <c r="H135" s="1266">
        <v>2019</v>
      </c>
      <c r="I135" s="1267" t="s">
        <v>2671</v>
      </c>
    </row>
    <row r="136" spans="1:15" ht="140.25" x14ac:dyDescent="0.2">
      <c r="A136" s="1259">
        <f>IF(OR(C136="a",C136=""),"",COUNTIF(C$5:$E136,"da")+COUNTIF(C$5:$E136,"bs")+COUNTIF(C$5:$E136,"cph"))</f>
        <v>128</v>
      </c>
      <c r="B136" s="1260" t="s">
        <v>1487</v>
      </c>
      <c r="C136" s="1261" t="s">
        <v>1450</v>
      </c>
      <c r="D136" s="1262" t="s">
        <v>1488</v>
      </c>
      <c r="E136" s="1263" t="s">
        <v>31</v>
      </c>
      <c r="F136" s="1264" t="s">
        <v>107</v>
      </c>
      <c r="G136" s="1265">
        <v>0.65</v>
      </c>
      <c r="H136" s="1266">
        <v>2021</v>
      </c>
      <c r="I136" s="1267" t="s">
        <v>4000</v>
      </c>
    </row>
    <row r="137" spans="1:15" ht="191.25" x14ac:dyDescent="0.2">
      <c r="A137" s="1259">
        <f>IF(OR(C137="a",C137=""),"",COUNTIF(C$5:$E137,"da")+COUNTIF(C$5:$E137,"bs")+COUNTIF(C$5:$E137,"cph"))</f>
        <v>129</v>
      </c>
      <c r="B137" s="1260" t="s">
        <v>1556</v>
      </c>
      <c r="C137" s="1261" t="s">
        <v>1450</v>
      </c>
      <c r="D137" s="1262" t="s">
        <v>1563</v>
      </c>
      <c r="E137" s="1263" t="s">
        <v>34</v>
      </c>
      <c r="F137" s="1264" t="s">
        <v>107</v>
      </c>
      <c r="G137" s="1265">
        <v>1.36</v>
      </c>
      <c r="H137" s="1266">
        <v>2023</v>
      </c>
      <c r="I137" s="1267" t="s">
        <v>4001</v>
      </c>
    </row>
    <row r="138" spans="1:15" ht="344.25" x14ac:dyDescent="0.2">
      <c r="A138" s="1259">
        <f>IF(OR(C138="a",C138=""),"",COUNTIF(C$5:$E138,"da")+COUNTIF(C$5:$E138,"bs")+COUNTIF(C$5:$E138,"cph"))</f>
        <v>130</v>
      </c>
      <c r="B138" s="1260" t="s">
        <v>1467</v>
      </c>
      <c r="C138" s="1261" t="s">
        <v>1450</v>
      </c>
      <c r="D138" s="1262" t="s">
        <v>1421</v>
      </c>
      <c r="E138" s="1263" t="s">
        <v>31</v>
      </c>
      <c r="F138" s="1264" t="s">
        <v>99</v>
      </c>
      <c r="G138" s="1265">
        <v>2.2200000000000002</v>
      </c>
      <c r="H138" s="1266">
        <v>2023</v>
      </c>
      <c r="I138" s="1267" t="s">
        <v>4002</v>
      </c>
    </row>
    <row r="139" spans="1:15" ht="153" x14ac:dyDescent="0.2">
      <c r="A139" s="1259">
        <f>IF(OR(C139="a",C139=""),"",COUNTIF(C$5:$E139,"da")+COUNTIF(C$5:$E139,"bs")+COUNTIF(C$5:$E139,"cph"))</f>
        <v>131</v>
      </c>
      <c r="B139" s="1260" t="s">
        <v>2412</v>
      </c>
      <c r="C139" s="1261" t="s">
        <v>1450</v>
      </c>
      <c r="D139" s="1262" t="s">
        <v>828</v>
      </c>
      <c r="E139" s="1263" t="s">
        <v>829</v>
      </c>
      <c r="F139" s="1264" t="s">
        <v>99</v>
      </c>
      <c r="G139" s="1265">
        <v>0.14000000000000001</v>
      </c>
      <c r="H139" s="1266">
        <v>2018</v>
      </c>
      <c r="I139" s="1267" t="s">
        <v>4003</v>
      </c>
    </row>
    <row r="140" spans="1:15" ht="153" x14ac:dyDescent="0.2">
      <c r="A140" s="1259">
        <f>IF(OR(C140="a",C140=""),"",COUNTIF(C$5:$E140,"da")+COUNTIF(C$5:$E140,"bs")+COUNTIF(C$5:$E140,"cph"))</f>
        <v>132</v>
      </c>
      <c r="B140" s="1260" t="s">
        <v>1477</v>
      </c>
      <c r="C140" s="1261" t="s">
        <v>1450</v>
      </c>
      <c r="D140" s="1262" t="s">
        <v>371</v>
      </c>
      <c r="E140" s="1263" t="s">
        <v>11</v>
      </c>
      <c r="F140" s="1264" t="s">
        <v>99</v>
      </c>
      <c r="G140" s="1265">
        <v>0.11</v>
      </c>
      <c r="H140" s="1266">
        <v>2021</v>
      </c>
      <c r="I140" s="1267" t="s">
        <v>4004</v>
      </c>
    </row>
    <row r="141" spans="1:15" ht="153" x14ac:dyDescent="0.2">
      <c r="A141" s="1259">
        <f>IF(OR(C141="a",C141=""),"",COUNTIF(C$5:$E141,"da")+COUNTIF(C$5:$E141,"bs")+COUNTIF(C$5:$E141,"cph"))</f>
        <v>133</v>
      </c>
      <c r="B141" s="1260" t="s">
        <v>1478</v>
      </c>
      <c r="C141" s="1261" t="s">
        <v>1450</v>
      </c>
      <c r="D141" s="1262" t="s">
        <v>644</v>
      </c>
      <c r="E141" s="1263" t="s">
        <v>701</v>
      </c>
      <c r="F141" s="1264" t="s">
        <v>99</v>
      </c>
      <c r="G141" s="1265">
        <v>9.8000000000000007</v>
      </c>
      <c r="H141" s="1266">
        <v>2022</v>
      </c>
      <c r="I141" s="1267" t="s">
        <v>4005</v>
      </c>
    </row>
    <row r="142" spans="1:15" ht="89.25" x14ac:dyDescent="0.2">
      <c r="A142" s="1259">
        <f>IF(OR(C142="a",C142=""),"",COUNTIF(C$5:$E142,"da")+COUNTIF(C$5:$E142,"bs")+COUNTIF(C$5:$E142,"cph"))</f>
        <v>134</v>
      </c>
      <c r="B142" s="1260" t="s">
        <v>1492</v>
      </c>
      <c r="C142" s="1261" t="s">
        <v>1450</v>
      </c>
      <c r="D142" s="1262" t="s">
        <v>1493</v>
      </c>
      <c r="E142" s="1263" t="s">
        <v>319</v>
      </c>
      <c r="F142" s="1264" t="s">
        <v>99</v>
      </c>
      <c r="G142" s="1265">
        <v>2.1</v>
      </c>
      <c r="H142" s="1266">
        <v>2022</v>
      </c>
      <c r="I142" s="1267" t="s">
        <v>1511</v>
      </c>
    </row>
    <row r="143" spans="1:15" ht="51" x14ac:dyDescent="0.2">
      <c r="A143" s="1259">
        <f>IF(OR(C143="a",C143=""),"",COUNTIF(C$5:$E143,"da")+COUNTIF(C$5:$E143,"bs")+COUNTIF(C$5:$E143,"cph"))</f>
        <v>135</v>
      </c>
      <c r="B143" s="1260" t="s">
        <v>1494</v>
      </c>
      <c r="C143" s="1261" t="s">
        <v>1450</v>
      </c>
      <c r="D143" s="1262" t="s">
        <v>1428</v>
      </c>
      <c r="E143" s="1263" t="s">
        <v>1429</v>
      </c>
      <c r="F143" s="1264" t="s">
        <v>99</v>
      </c>
      <c r="G143" s="1265">
        <v>0.28999999999999998</v>
      </c>
      <c r="H143" s="1266">
        <v>2023</v>
      </c>
      <c r="I143" s="1267" t="s">
        <v>4006</v>
      </c>
    </row>
    <row r="144" spans="1:15" ht="280.5" x14ac:dyDescent="0.2">
      <c r="A144" s="1259">
        <f>IF(OR(C144="a",C144=""),"",COUNTIF(C$5:$E144,"da")+COUNTIF(C$5:$E144,"bs")+COUNTIF(C$5:$E144,"cph"))</f>
        <v>136</v>
      </c>
      <c r="B144" s="1260" t="s">
        <v>1495</v>
      </c>
      <c r="C144" s="1261" t="s">
        <v>1450</v>
      </c>
      <c r="D144" s="1262" t="s">
        <v>372</v>
      </c>
      <c r="E144" s="1263" t="s">
        <v>11</v>
      </c>
      <c r="F144" s="1264" t="s">
        <v>101</v>
      </c>
      <c r="G144" s="1265">
        <v>1.07</v>
      </c>
      <c r="H144" s="1266">
        <v>2021</v>
      </c>
      <c r="I144" s="1267" t="s">
        <v>4007</v>
      </c>
    </row>
    <row r="145" spans="1:9" ht="114.75" x14ac:dyDescent="0.2">
      <c r="A145" s="1259">
        <f>IF(OR(C145="a",C145=""),"",COUNTIF(C$5:$E145,"da")+COUNTIF(C$5:$E145,"bs")+COUNTIF(C$5:$E145,"cph"))</f>
        <v>137</v>
      </c>
      <c r="B145" s="1260" t="s">
        <v>1370</v>
      </c>
      <c r="C145" s="1261" t="s">
        <v>1450</v>
      </c>
      <c r="D145" s="1262" t="s">
        <v>849</v>
      </c>
      <c r="E145" s="1263" t="s">
        <v>35</v>
      </c>
      <c r="F145" s="1264" t="s">
        <v>117</v>
      </c>
      <c r="G145" s="1265">
        <v>0.61</v>
      </c>
      <c r="H145" s="1266">
        <v>2015</v>
      </c>
      <c r="I145" s="1267" t="s">
        <v>1483</v>
      </c>
    </row>
    <row r="146" spans="1:9" ht="140.25" x14ac:dyDescent="0.2">
      <c r="A146" s="1259">
        <f>IF(OR(C146="a",C146=""),"",COUNTIF(C$5:$E146,"da")+COUNTIF(C$5:$E146,"bs")+COUNTIF(C$5:$E146,"cph"))</f>
        <v>138</v>
      </c>
      <c r="B146" s="1260" t="s">
        <v>1501</v>
      </c>
      <c r="C146" s="1261" t="s">
        <v>1450</v>
      </c>
      <c r="D146" s="1262" t="s">
        <v>389</v>
      </c>
      <c r="E146" s="1263" t="s">
        <v>10</v>
      </c>
      <c r="F146" s="1264" t="s">
        <v>146</v>
      </c>
      <c r="G146" s="1265">
        <v>6.3</v>
      </c>
      <c r="H146" s="1266">
        <v>2021</v>
      </c>
      <c r="I146" s="1267" t="s">
        <v>4008</v>
      </c>
    </row>
    <row r="147" spans="1:9" ht="63.75" x14ac:dyDescent="0.2">
      <c r="A147" s="1259">
        <f>IF(OR(C147="a",C147=""),"",COUNTIF(C$5:$E147,"da")+COUNTIF(C$5:$E147,"bs")+COUNTIF(C$5:$E147,"cph"))</f>
        <v>139</v>
      </c>
      <c r="B147" s="1260" t="s">
        <v>1479</v>
      </c>
      <c r="C147" s="1261" t="s">
        <v>1450</v>
      </c>
      <c r="D147" s="1262" t="s">
        <v>943</v>
      </c>
      <c r="E147" s="1263" t="s">
        <v>35</v>
      </c>
      <c r="F147" s="1264" t="s">
        <v>85</v>
      </c>
      <c r="G147" s="1265">
        <v>0.22</v>
      </c>
      <c r="H147" s="1266">
        <v>2022</v>
      </c>
      <c r="I147" s="1267" t="s">
        <v>1425</v>
      </c>
    </row>
    <row r="148" spans="1:9" ht="25.5" x14ac:dyDescent="0.2">
      <c r="A148" s="1259" t="str">
        <f>IF(OR(C148="a",C148=""),"",COUNTIF(C$5:$E148,"da")+COUNTIF(C$5:$E148,"bs")+COUNTIF(C$5:$E148,"cph"))</f>
        <v/>
      </c>
      <c r="B148" s="1274"/>
      <c r="C148" s="1275" t="s">
        <v>1383</v>
      </c>
      <c r="D148" s="1276" t="s">
        <v>4009</v>
      </c>
      <c r="E148" s="1263"/>
      <c r="F148" s="1277"/>
      <c r="G148" s="1278"/>
      <c r="H148" s="1279"/>
      <c r="I148" s="1267"/>
    </row>
    <row r="149" spans="1:9" ht="114.75" x14ac:dyDescent="0.2">
      <c r="A149" s="1259">
        <f>IF(OR(C149="a",C149=""),"",COUNTIF(C$5:$E149,"da")+COUNTIF(C$5:$E149,"bs")+COUNTIF(C$5:$E149,"cph"))</f>
        <v>140</v>
      </c>
      <c r="B149" s="1260" t="s">
        <v>2387</v>
      </c>
      <c r="C149" s="1261" t="s">
        <v>1450</v>
      </c>
      <c r="D149" s="1262" t="s">
        <v>2388</v>
      </c>
      <c r="E149" s="1263" t="s">
        <v>6</v>
      </c>
      <c r="F149" s="1264" t="s">
        <v>76</v>
      </c>
      <c r="G149" s="1265">
        <v>1.1000000000000001</v>
      </c>
      <c r="H149" s="1266">
        <v>2018</v>
      </c>
      <c r="I149" s="1267" t="s">
        <v>4010</v>
      </c>
    </row>
    <row r="150" spans="1:9" ht="25.5" x14ac:dyDescent="0.2">
      <c r="A150" s="1259">
        <f>IF(OR(C150="a",C150=""),"",COUNTIF(C$5:$E150,"da")+COUNTIF(C$5:$E150,"bs")+COUNTIF(C$5:$E150,"cph"))</f>
        <v>141</v>
      </c>
      <c r="B150" s="1260" t="s">
        <v>1486</v>
      </c>
      <c r="C150" s="1261" t="s">
        <v>1450</v>
      </c>
      <c r="D150" s="1262" t="s">
        <v>642</v>
      </c>
      <c r="E150" s="1263" t="s">
        <v>18</v>
      </c>
      <c r="F150" s="1264" t="s">
        <v>107</v>
      </c>
      <c r="G150" s="1265">
        <v>1.18</v>
      </c>
      <c r="H150" s="1266">
        <v>2022</v>
      </c>
      <c r="I150" s="1267" t="s">
        <v>1509</v>
      </c>
    </row>
    <row r="151" spans="1:9" ht="114.75" x14ac:dyDescent="0.2">
      <c r="A151" s="1259">
        <f>IF(OR(C151="a",C151=""),"",COUNTIF(C$5:$E151,"da")+COUNTIF(C$5:$E151,"bs")+COUNTIF(C$5:$E151,"cph"))</f>
        <v>142</v>
      </c>
      <c r="B151" s="1260" t="s">
        <v>2404</v>
      </c>
      <c r="C151" s="1261" t="s">
        <v>1450</v>
      </c>
      <c r="D151" s="1262" t="s">
        <v>2405</v>
      </c>
      <c r="E151" s="1263" t="s">
        <v>16</v>
      </c>
      <c r="F151" s="1264" t="s">
        <v>107</v>
      </c>
      <c r="G151" s="1265">
        <v>1.23</v>
      </c>
      <c r="H151" s="1266">
        <v>2018</v>
      </c>
      <c r="I151" s="1267" t="s">
        <v>4011</v>
      </c>
    </row>
    <row r="152" spans="1:9" ht="306" x14ac:dyDescent="0.2">
      <c r="A152" s="1259">
        <f>IF(OR(C152="a",C152=""),"",COUNTIF(C$5:$E152,"da")+COUNTIF(C$5:$E152,"bs")+COUNTIF(C$5:$E152,"cph"))</f>
        <v>143</v>
      </c>
      <c r="B152" s="1260" t="s">
        <v>1489</v>
      </c>
      <c r="C152" s="1261" t="s">
        <v>1450</v>
      </c>
      <c r="D152" s="1262" t="s">
        <v>1490</v>
      </c>
      <c r="E152" s="1263" t="s">
        <v>10</v>
      </c>
      <c r="F152" s="1264" t="s">
        <v>99</v>
      </c>
      <c r="G152" s="1265">
        <v>0.16</v>
      </c>
      <c r="H152" s="1266">
        <v>2021</v>
      </c>
      <c r="I152" s="1267" t="s">
        <v>4012</v>
      </c>
    </row>
    <row r="153" spans="1:9" ht="140.25" x14ac:dyDescent="0.2">
      <c r="A153" s="1259">
        <f>IF(OR(C153="a",C153=""),"",COUNTIF(C$5:$E153,"da")+COUNTIF(C$5:$E153,"bs")+COUNTIF(C$5:$E153,"cph"))</f>
        <v>144</v>
      </c>
      <c r="B153" s="1260" t="s">
        <v>1558</v>
      </c>
      <c r="C153" s="1261" t="s">
        <v>1450</v>
      </c>
      <c r="D153" s="1262" t="s">
        <v>1564</v>
      </c>
      <c r="E153" s="1263" t="s">
        <v>10</v>
      </c>
      <c r="F153" s="1264" t="s">
        <v>99</v>
      </c>
      <c r="G153" s="1265">
        <v>0.21</v>
      </c>
      <c r="H153" s="1266">
        <v>2023</v>
      </c>
      <c r="I153" s="1267" t="s">
        <v>4013</v>
      </c>
    </row>
    <row r="154" spans="1:9" ht="255" x14ac:dyDescent="0.2">
      <c r="A154" s="1259">
        <f>IF(OR(C154="a",C154=""),"",COUNTIF(C$5:$E154,"da")+COUNTIF(C$5:$E154,"bs")+COUNTIF(C$5:$E154,"cph"))</f>
        <v>145</v>
      </c>
      <c r="B154" s="1260" t="s">
        <v>1559</v>
      </c>
      <c r="C154" s="1261" t="s">
        <v>1450</v>
      </c>
      <c r="D154" s="1262" t="s">
        <v>1565</v>
      </c>
      <c r="E154" s="1263" t="s">
        <v>19</v>
      </c>
      <c r="F154" s="1264" t="s">
        <v>99</v>
      </c>
      <c r="G154" s="1265">
        <v>0.5</v>
      </c>
      <c r="H154" s="1266">
        <v>2023</v>
      </c>
      <c r="I154" s="1267" t="s">
        <v>4014</v>
      </c>
    </row>
    <row r="155" spans="1:9" ht="255" x14ac:dyDescent="0.2">
      <c r="A155" s="1259">
        <f>IF(OR(C155="a",C155=""),"",COUNTIF(C$5:$E155,"da")+COUNTIF(C$5:$E155,"bs")+COUNTIF(C$5:$E155,"cph"))</f>
        <v>146</v>
      </c>
      <c r="B155" s="1260" t="s">
        <v>1560</v>
      </c>
      <c r="C155" s="1261" t="s">
        <v>1450</v>
      </c>
      <c r="D155" s="1262" t="s">
        <v>1566</v>
      </c>
      <c r="E155" s="1263" t="s">
        <v>15</v>
      </c>
      <c r="F155" s="1264" t="s">
        <v>99</v>
      </c>
      <c r="G155" s="1265">
        <v>0.82</v>
      </c>
      <c r="H155" s="1266">
        <v>2023</v>
      </c>
      <c r="I155" s="1267" t="s">
        <v>1570</v>
      </c>
    </row>
    <row r="156" spans="1:9" ht="63.75" x14ac:dyDescent="0.2">
      <c r="A156" s="1259">
        <f>IF(OR(C156="a",C156=""),"",COUNTIF(C$5:$E156,"da")+COUNTIF(C$5:$E156,"bs")+COUNTIF(C$5:$E156,"cph"))</f>
        <v>147</v>
      </c>
      <c r="B156" s="1260" t="s">
        <v>1496</v>
      </c>
      <c r="C156" s="1261" t="s">
        <v>1450</v>
      </c>
      <c r="D156" s="1262" t="s">
        <v>705</v>
      </c>
      <c r="E156" s="1263" t="s">
        <v>12</v>
      </c>
      <c r="F156" s="1264" t="s">
        <v>101</v>
      </c>
      <c r="G156" s="1265">
        <v>0.03</v>
      </c>
      <c r="H156" s="1266">
        <v>2022</v>
      </c>
      <c r="I156" s="1267" t="s">
        <v>706</v>
      </c>
    </row>
    <row r="157" spans="1:9" ht="76.5" x14ac:dyDescent="0.2">
      <c r="A157" s="1259">
        <f>IF(OR(C157="a",C157=""),"",COUNTIF(C$5:$E157,"da")+COUNTIF(C$5:$E157,"bs")+COUNTIF(C$5:$E157,"cph"))</f>
        <v>148</v>
      </c>
      <c r="B157" s="1260" t="s">
        <v>1497</v>
      </c>
      <c r="C157" s="1261" t="s">
        <v>1450</v>
      </c>
      <c r="D157" s="1262" t="s">
        <v>708</v>
      </c>
      <c r="E157" s="1263" t="s">
        <v>709</v>
      </c>
      <c r="F157" s="1264" t="s">
        <v>101</v>
      </c>
      <c r="G157" s="1265">
        <v>1.55</v>
      </c>
      <c r="H157" s="1266">
        <v>2022</v>
      </c>
      <c r="I157" s="1267" t="s">
        <v>710</v>
      </c>
    </row>
    <row r="158" spans="1:9" ht="63.75" x14ac:dyDescent="0.2">
      <c r="A158" s="1259">
        <f>IF(OR(C158="a",C158=""),"",COUNTIF(C$5:$E158,"da")+COUNTIF(C$5:$E158,"bs")+COUNTIF(C$5:$E158,"cph"))</f>
        <v>149</v>
      </c>
      <c r="B158" s="1260" t="s">
        <v>1368</v>
      </c>
      <c r="C158" s="1261" t="s">
        <v>1450</v>
      </c>
      <c r="D158" s="1262" t="s">
        <v>841</v>
      </c>
      <c r="E158" s="1263" t="s">
        <v>18</v>
      </c>
      <c r="F158" s="1264" t="s">
        <v>111</v>
      </c>
      <c r="G158" s="1265">
        <v>0.4</v>
      </c>
      <c r="H158" s="1266">
        <v>2017</v>
      </c>
      <c r="I158" s="1267" t="s">
        <v>2675</v>
      </c>
    </row>
    <row r="159" spans="1:9" ht="51" x14ac:dyDescent="0.2">
      <c r="A159" s="1259">
        <f>IF(OR(C159="a",C159=""),"",COUNTIF(C$5:$E159,"da")+COUNTIF(C$5:$E159,"bs")+COUNTIF(C$5:$E159,"cph"))</f>
        <v>150</v>
      </c>
      <c r="B159" s="1260" t="s">
        <v>1369</v>
      </c>
      <c r="C159" s="1261" t="s">
        <v>1450</v>
      </c>
      <c r="D159" s="1262" t="s">
        <v>379</v>
      </c>
      <c r="E159" s="1263" t="s">
        <v>352</v>
      </c>
      <c r="F159" s="1264" t="s">
        <v>111</v>
      </c>
      <c r="G159" s="1265">
        <v>0.4</v>
      </c>
      <c r="H159" s="1266">
        <v>2020</v>
      </c>
      <c r="I159" s="1267" t="s">
        <v>380</v>
      </c>
    </row>
    <row r="160" spans="1:9" ht="51" x14ac:dyDescent="0.2">
      <c r="A160" s="1259">
        <f>IF(OR(C160="a",C160=""),"",COUNTIF(C$5:$E160,"da")+COUNTIF(C$5:$E160,"bs")+COUNTIF(C$5:$E160,"cph"))</f>
        <v>151</v>
      </c>
      <c r="B160" s="1260" t="s">
        <v>1498</v>
      </c>
      <c r="C160" s="1261" t="s">
        <v>1450</v>
      </c>
      <c r="D160" s="1262" t="s">
        <v>381</v>
      </c>
      <c r="E160" s="1263" t="s">
        <v>23</v>
      </c>
      <c r="F160" s="1264" t="s">
        <v>111</v>
      </c>
      <c r="G160" s="1265">
        <v>0.33</v>
      </c>
      <c r="H160" s="1266">
        <v>2021</v>
      </c>
      <c r="I160" s="1267" t="s">
        <v>382</v>
      </c>
    </row>
    <row r="161" spans="1:9" ht="89.25" x14ac:dyDescent="0.2">
      <c r="A161" s="1259">
        <f>IF(OR(C161="a",C161=""),"",COUNTIF(C$5:$E161,"da")+COUNTIF(C$5:$E161,"bs")+COUNTIF(C$5:$E161,"cph"))</f>
        <v>152</v>
      </c>
      <c r="B161" s="1260" t="s">
        <v>1499</v>
      </c>
      <c r="C161" s="1261" t="s">
        <v>1450</v>
      </c>
      <c r="D161" s="1262" t="s">
        <v>1500</v>
      </c>
      <c r="E161" s="1263" t="s">
        <v>18</v>
      </c>
      <c r="F161" s="1264" t="s">
        <v>111</v>
      </c>
      <c r="G161" s="1265">
        <v>0.11</v>
      </c>
      <c r="H161" s="1266">
        <v>2021</v>
      </c>
      <c r="I161" s="1267" t="s">
        <v>384</v>
      </c>
    </row>
    <row r="162" spans="1:9" ht="76.5" x14ac:dyDescent="0.2">
      <c r="A162" s="1259">
        <f>IF(OR(C162="a",C162=""),"",COUNTIF(C$5:$E162,"da")+COUNTIF(C$5:$E162,"bs")+COUNTIF(C$5:$E162,"cph"))</f>
        <v>153</v>
      </c>
      <c r="B162" s="1260" t="s">
        <v>2430</v>
      </c>
      <c r="C162" s="1261" t="s">
        <v>1450</v>
      </c>
      <c r="D162" s="1262" t="s">
        <v>869</v>
      </c>
      <c r="E162" s="1263" t="s">
        <v>16</v>
      </c>
      <c r="F162" s="1264" t="s">
        <v>146</v>
      </c>
      <c r="G162" s="1265">
        <v>1.5</v>
      </c>
      <c r="H162" s="1266">
        <v>2015</v>
      </c>
      <c r="I162" s="1267" t="s">
        <v>4015</v>
      </c>
    </row>
    <row r="163" spans="1:9" ht="114.75" x14ac:dyDescent="0.2">
      <c r="A163" s="1259">
        <f>IF(OR(C163="a",C163=""),"",COUNTIF(C$5:$E163,"da")+COUNTIF(C$5:$E163,"bs")+COUNTIF(C$5:$E163,"cph"))</f>
        <v>154</v>
      </c>
      <c r="B163" s="1260" t="s">
        <v>1502</v>
      </c>
      <c r="C163" s="1261" t="s">
        <v>1450</v>
      </c>
      <c r="D163" s="1262" t="s">
        <v>2434</v>
      </c>
      <c r="E163" s="1263" t="s">
        <v>10</v>
      </c>
      <c r="F163" s="1264" t="s">
        <v>146</v>
      </c>
      <c r="G163" s="1265">
        <v>7.4</v>
      </c>
      <c r="H163" s="1266">
        <v>2021</v>
      </c>
      <c r="I163" s="1267" t="s">
        <v>2729</v>
      </c>
    </row>
    <row r="164" spans="1:9" ht="127.5" x14ac:dyDescent="0.2">
      <c r="A164" s="1259">
        <f>IF(OR(C164="a",C164=""),"",COUNTIF(C$5:$E164,"da")+COUNTIF(C$5:$E164,"bs")+COUNTIF(C$5:$E164,"cph"))</f>
        <v>155</v>
      </c>
      <c r="B164" s="1260" t="s">
        <v>2291</v>
      </c>
      <c r="C164" s="1261" t="s">
        <v>1450</v>
      </c>
      <c r="D164" s="1262" t="s">
        <v>2335</v>
      </c>
      <c r="E164" s="1263" t="s">
        <v>18</v>
      </c>
      <c r="F164" s="1264" t="s">
        <v>146</v>
      </c>
      <c r="G164" s="1265">
        <v>49.32</v>
      </c>
      <c r="H164" s="1266">
        <v>2023</v>
      </c>
      <c r="I164" s="1267" t="s">
        <v>4016</v>
      </c>
    </row>
    <row r="165" spans="1:9" ht="63.75" x14ac:dyDescent="0.2">
      <c r="A165" s="1259">
        <f>IF(OR(C165="a",C165=""),"",COUNTIF(C$5:$E165,"da")+COUNTIF(C$5:$E165,"bs")+COUNTIF(C$5:$E165,"cph"))</f>
        <v>156</v>
      </c>
      <c r="B165" s="1260" t="s">
        <v>2292</v>
      </c>
      <c r="C165" s="1261" t="s">
        <v>1450</v>
      </c>
      <c r="D165" s="1262" t="s">
        <v>2338</v>
      </c>
      <c r="E165" s="1263" t="s">
        <v>23</v>
      </c>
      <c r="F165" s="1264" t="s">
        <v>146</v>
      </c>
      <c r="G165" s="1265">
        <v>31.52</v>
      </c>
      <c r="H165" s="1266">
        <v>2023</v>
      </c>
      <c r="I165" s="1267" t="s">
        <v>2290</v>
      </c>
    </row>
    <row r="166" spans="1:9" ht="63.75" x14ac:dyDescent="0.2">
      <c r="A166" s="1259">
        <f>IF(OR(C166="a",C166=""),"",COUNTIF(C$5:$E166,"da")+COUNTIF(C$5:$E166,"bs")+COUNTIF(C$5:$E166,"cph"))</f>
        <v>157</v>
      </c>
      <c r="B166" s="1260" t="s">
        <v>1518</v>
      </c>
      <c r="C166" s="1261" t="s">
        <v>1450</v>
      </c>
      <c r="D166" s="1262" t="s">
        <v>1519</v>
      </c>
      <c r="E166" s="1263" t="s">
        <v>10</v>
      </c>
      <c r="F166" s="1264" t="s">
        <v>149</v>
      </c>
      <c r="G166" s="1265">
        <v>0.2</v>
      </c>
      <c r="H166" s="1266">
        <v>2021</v>
      </c>
      <c r="I166" s="1267" t="s">
        <v>2678</v>
      </c>
    </row>
    <row r="167" spans="1:9" ht="114.75" x14ac:dyDescent="0.2">
      <c r="A167" s="1259">
        <f>IF(OR(C167="a",C167=""),"",COUNTIF(C$5:$E167,"da")+COUNTIF(C$5:$E167,"bs")+COUNTIF(C$5:$E167,"cph"))</f>
        <v>158</v>
      </c>
      <c r="B167" s="1260" t="s">
        <v>1557</v>
      </c>
      <c r="C167" s="1261" t="s">
        <v>1450</v>
      </c>
      <c r="D167" s="1262" t="s">
        <v>1553</v>
      </c>
      <c r="E167" s="1263" t="s">
        <v>33</v>
      </c>
      <c r="F167" s="1264" t="s">
        <v>149</v>
      </c>
      <c r="G167" s="1265">
        <v>0.6</v>
      </c>
      <c r="H167" s="1266">
        <v>2023</v>
      </c>
      <c r="I167" s="1267" t="s">
        <v>1554</v>
      </c>
    </row>
    <row r="168" spans="1:9" ht="229.5" x14ac:dyDescent="0.2">
      <c r="A168" s="1259">
        <f>IF(OR(C168="a",C168=""),"",COUNTIF(C$5:$E168,"da")+COUNTIF(C$5:$E168,"bs")+COUNTIF(C$5:$E168,"cph"))</f>
        <v>159</v>
      </c>
      <c r="B168" s="1260" t="s">
        <v>1543</v>
      </c>
      <c r="C168" s="1261" t="s">
        <v>1450</v>
      </c>
      <c r="D168" s="1262" t="s">
        <v>1436</v>
      </c>
      <c r="E168" s="1263" t="s">
        <v>1437</v>
      </c>
      <c r="F168" s="1264" t="s">
        <v>160</v>
      </c>
      <c r="G168" s="1265">
        <v>3.84</v>
      </c>
      <c r="H168" s="1266">
        <v>2022</v>
      </c>
      <c r="I168" s="1267" t="s">
        <v>2597</v>
      </c>
    </row>
    <row r="169" spans="1:9" ht="204" x14ac:dyDescent="0.2">
      <c r="A169" s="1259">
        <f>IF(OR(C169="a",C169=""),"",COUNTIF(C$5:$E169,"da")+COUNTIF(C$5:$E169,"bs")+COUNTIF(C$5:$E169,"cph"))</f>
        <v>160</v>
      </c>
      <c r="B169" s="1260" t="s">
        <v>1544</v>
      </c>
      <c r="C169" s="1261" t="s">
        <v>1450</v>
      </c>
      <c r="D169" s="1262" t="s">
        <v>640</v>
      </c>
      <c r="E169" s="1263" t="s">
        <v>18</v>
      </c>
      <c r="F169" s="1264" t="s">
        <v>85</v>
      </c>
      <c r="G169" s="1265">
        <v>1.27</v>
      </c>
      <c r="H169" s="1266">
        <v>2022</v>
      </c>
      <c r="I169" s="1267" t="s">
        <v>2600</v>
      </c>
    </row>
    <row r="170" spans="1:9" ht="89.25" x14ac:dyDescent="0.2">
      <c r="A170" s="1259">
        <f>IF(OR(C170="a",C170=""),"",COUNTIF(C$5:$E170,"da")+COUNTIF(C$5:$E170,"bs")+COUNTIF(C$5:$E170,"cph"))</f>
        <v>161</v>
      </c>
      <c r="B170" s="1260" t="s">
        <v>1546</v>
      </c>
      <c r="C170" s="1261" t="s">
        <v>1450</v>
      </c>
      <c r="D170" s="1262" t="s">
        <v>1444</v>
      </c>
      <c r="E170" s="1263" t="s">
        <v>11</v>
      </c>
      <c r="F170" s="1264" t="s">
        <v>85</v>
      </c>
      <c r="G170" s="1265">
        <v>11.66</v>
      </c>
      <c r="H170" s="1266">
        <v>2022</v>
      </c>
      <c r="I170" s="1267" t="s">
        <v>2731</v>
      </c>
    </row>
    <row r="171" spans="1:9" ht="76.5" x14ac:dyDescent="0.2">
      <c r="A171" s="1259">
        <f>IF(OR(C171="a",C171=""),"",COUNTIF(C$5:$E171,"da")+COUNTIF(C$5:$E171,"bs")+COUNTIF(C$5:$E171,"cph"))</f>
        <v>162</v>
      </c>
      <c r="B171" s="1260" t="s">
        <v>2488</v>
      </c>
      <c r="C171" s="1261" t="s">
        <v>1450</v>
      </c>
      <c r="D171" s="1262" t="s">
        <v>2489</v>
      </c>
      <c r="E171" s="1263" t="s">
        <v>23</v>
      </c>
      <c r="F171" s="1264" t="s">
        <v>146</v>
      </c>
      <c r="G171" s="1265">
        <v>2.8</v>
      </c>
      <c r="H171" s="1266">
        <v>2023</v>
      </c>
      <c r="I171" s="1267" t="s">
        <v>2623</v>
      </c>
    </row>
    <row r="172" spans="1:9" ht="25.5" x14ac:dyDescent="0.2">
      <c r="A172" s="1259">
        <f>IF(OR(C172="a",C172=""),"",COUNTIF(C$5:$E172,"da")+COUNTIF(C$5:$E172,"bs")+COUNTIF(C$5:$E172,"cph"))</f>
        <v>163</v>
      </c>
      <c r="B172" s="1260" t="s">
        <v>1531</v>
      </c>
      <c r="C172" s="1261" t="s">
        <v>1450</v>
      </c>
      <c r="D172" s="1262" t="s">
        <v>363</v>
      </c>
      <c r="E172" s="1263" t="s">
        <v>23</v>
      </c>
      <c r="F172" s="1264" t="s">
        <v>109</v>
      </c>
      <c r="G172" s="1265">
        <v>0.75</v>
      </c>
      <c r="H172" s="1266">
        <v>2021</v>
      </c>
      <c r="I172" s="1267" t="s">
        <v>2610</v>
      </c>
    </row>
    <row r="173" spans="1:9" ht="51" x14ac:dyDescent="0.2">
      <c r="A173" s="1259">
        <f>IF(OR(C173="a",C173=""),"",COUNTIF(C$5:$E173,"da")+COUNTIF(C$5:$E173,"bs")+COUNTIF(C$5:$E173,"cph"))</f>
        <v>164</v>
      </c>
      <c r="B173" s="1260" t="s">
        <v>2476</v>
      </c>
      <c r="C173" s="1261" t="s">
        <v>1450</v>
      </c>
      <c r="D173" s="1262" t="s">
        <v>395</v>
      </c>
      <c r="E173" s="1263" t="s">
        <v>34</v>
      </c>
      <c r="F173" s="1264" t="s">
        <v>137</v>
      </c>
      <c r="G173" s="1265">
        <v>0.03</v>
      </c>
      <c r="H173" s="1266">
        <v>2018</v>
      </c>
      <c r="I173" s="1267" t="s">
        <v>4017</v>
      </c>
    </row>
    <row r="174" spans="1:9" ht="38.25" x14ac:dyDescent="0.2">
      <c r="A174" s="1259">
        <f>IF(OR(C174="a",C174=""),"",COUNTIF(C$5:$E174,"da")+COUNTIF(C$5:$E174,"bs")+COUNTIF(C$5:$E174,"cph"))</f>
        <v>165</v>
      </c>
      <c r="B174" s="1260" t="s">
        <v>1412</v>
      </c>
      <c r="C174" s="1261" t="s">
        <v>1450</v>
      </c>
      <c r="D174" s="1262" t="s">
        <v>1507</v>
      </c>
      <c r="E174" s="1263" t="s">
        <v>19</v>
      </c>
      <c r="F174" s="1264" t="s">
        <v>137</v>
      </c>
      <c r="G174" s="1265">
        <v>0.02</v>
      </c>
      <c r="H174" s="1266">
        <v>2023</v>
      </c>
      <c r="I174" s="1267" t="s">
        <v>2615</v>
      </c>
    </row>
    <row r="175" spans="1:9" ht="178.5" x14ac:dyDescent="0.2">
      <c r="A175" s="1259">
        <f>IF(OR(C175="a",C175=""),"",COUNTIF(C$5:$E175,"da")+COUNTIF(C$5:$E175,"bs")+COUNTIF(C$5:$E175,"cph"))</f>
        <v>166</v>
      </c>
      <c r="B175" s="1260" t="s">
        <v>2480</v>
      </c>
      <c r="C175" s="1261" t="s">
        <v>1450</v>
      </c>
      <c r="D175" s="1262" t="s">
        <v>2481</v>
      </c>
      <c r="E175" s="1263" t="s">
        <v>35</v>
      </c>
      <c r="F175" s="1264" t="s">
        <v>149</v>
      </c>
      <c r="G175" s="1265">
        <v>0.34</v>
      </c>
      <c r="H175" s="1266">
        <v>2023</v>
      </c>
      <c r="I175" s="1267" t="s">
        <v>4018</v>
      </c>
    </row>
    <row r="176" spans="1:9" ht="153" x14ac:dyDescent="0.2">
      <c r="A176" s="1259">
        <f>IF(OR(C176="a",C176=""),"",COUNTIF(C$5:$E176,"da")+COUNTIF(C$5:$E176,"bs")+COUNTIF(C$5:$E176,"cph"))</f>
        <v>167</v>
      </c>
      <c r="B176" s="1260" t="s">
        <v>1549</v>
      </c>
      <c r="C176" s="1261" t="s">
        <v>1450</v>
      </c>
      <c r="D176" s="1262" t="s">
        <v>1440</v>
      </c>
      <c r="E176" s="1263" t="s">
        <v>31</v>
      </c>
      <c r="F176" s="1264" t="s">
        <v>129</v>
      </c>
      <c r="G176" s="1265">
        <v>0.49</v>
      </c>
      <c r="H176" s="1266">
        <v>2022</v>
      </c>
      <c r="I176" s="1267" t="s">
        <v>2618</v>
      </c>
    </row>
    <row r="177" spans="1:9" ht="178.5" x14ac:dyDescent="0.2">
      <c r="A177" s="1259">
        <f>IF(OR(C177="a",C177=""),"",COUNTIF(C$5:$E177,"da")+COUNTIF(C$5:$E177,"bs")+COUNTIF(C$5:$E177,"cph"))</f>
        <v>168</v>
      </c>
      <c r="B177" s="1260" t="s">
        <v>1579</v>
      </c>
      <c r="C177" s="1261" t="s">
        <v>1450</v>
      </c>
      <c r="D177" s="1262" t="s">
        <v>1580</v>
      </c>
      <c r="E177" s="1263" t="s">
        <v>16</v>
      </c>
      <c r="F177" s="1264" t="s">
        <v>146</v>
      </c>
      <c r="G177" s="1265">
        <v>1.41</v>
      </c>
      <c r="H177" s="1266">
        <v>2023</v>
      </c>
      <c r="I177" s="1267" t="s">
        <v>1582</v>
      </c>
    </row>
    <row r="178" spans="1:9" ht="25.5" x14ac:dyDescent="0.2">
      <c r="A178" s="1259">
        <f>IF(OR(C178="a",C178=""),"",COUNTIF(C$5:$E178,"da")+COUNTIF(C$5:$E178,"bs")+COUNTIF(C$5:$E178,"cph"))</f>
        <v>169</v>
      </c>
      <c r="B178" s="1260" t="s">
        <v>1508</v>
      </c>
      <c r="C178" s="1261" t="s">
        <v>1450</v>
      </c>
      <c r="D178" s="1262" t="s">
        <v>1433</v>
      </c>
      <c r="E178" s="1263" t="s">
        <v>11</v>
      </c>
      <c r="F178" s="1264" t="s">
        <v>146</v>
      </c>
      <c r="G178" s="1265">
        <v>293</v>
      </c>
      <c r="H178" s="1266">
        <v>2023</v>
      </c>
      <c r="I178" s="1267" t="s">
        <v>2732</v>
      </c>
    </row>
    <row r="179" spans="1:9" ht="191.25" x14ac:dyDescent="0.2">
      <c r="A179" s="1259">
        <f>IF(OR(C179="a",C179=""),"",COUNTIF(C$5:$E179,"da")+COUNTIF(C$5:$E179,"bs")+COUNTIF(C$5:$E179,"cph"))</f>
        <v>170</v>
      </c>
      <c r="B179" s="1324" t="s">
        <v>1491</v>
      </c>
      <c r="C179" s="1261" t="s">
        <v>1450</v>
      </c>
      <c r="D179" s="1318" t="s">
        <v>373</v>
      </c>
      <c r="E179" s="1319" t="s">
        <v>33</v>
      </c>
      <c r="F179" s="1320"/>
      <c r="G179" s="1321">
        <v>1.1000000000000001</v>
      </c>
      <c r="H179" s="1322">
        <v>2024</v>
      </c>
      <c r="I179" s="1323" t="s">
        <v>4030</v>
      </c>
    </row>
    <row r="180" spans="1:9" ht="51" x14ac:dyDescent="0.2">
      <c r="A180" s="1259">
        <f>IF(OR(C180="a",C180=""),"",COUNTIF(C$5:$E180,"da")+COUNTIF(C$5:$E180,"bs")+COUNTIF(C$5:$E180,"cph"))</f>
        <v>171</v>
      </c>
      <c r="B180" s="1325" t="s">
        <v>2494</v>
      </c>
      <c r="C180" s="1261" t="s">
        <v>1450</v>
      </c>
      <c r="D180" s="1318" t="s">
        <v>3626</v>
      </c>
      <c r="E180" s="1319" t="s">
        <v>35</v>
      </c>
      <c r="F180" s="1320"/>
      <c r="G180" s="1321">
        <v>0.05</v>
      </c>
      <c r="H180" s="1322">
        <v>2024</v>
      </c>
      <c r="I180" s="1323" t="s">
        <v>4031</v>
      </c>
    </row>
    <row r="181" spans="1:9" ht="89.25" x14ac:dyDescent="0.2">
      <c r="A181" s="1259">
        <f>IF(OR(C181="a",C181=""),"",COUNTIF(C$5:$E181,"da")+COUNTIF(C$5:$E181,"bs")+COUNTIF(C$5:$E181,"cph"))</f>
        <v>172</v>
      </c>
      <c r="B181" s="1325" t="s">
        <v>2487</v>
      </c>
      <c r="C181" s="1261" t="s">
        <v>1450</v>
      </c>
      <c r="D181" s="1318" t="s">
        <v>647</v>
      </c>
      <c r="E181" s="1319" t="s">
        <v>13</v>
      </c>
      <c r="F181" s="1320"/>
      <c r="G181" s="1321">
        <v>1.0900000000000001</v>
      </c>
      <c r="H181" s="1322">
        <v>2024</v>
      </c>
      <c r="I181" s="1323" t="s">
        <v>4032</v>
      </c>
    </row>
    <row r="182" spans="1:9" ht="38.25" x14ac:dyDescent="0.2">
      <c r="A182" s="1259">
        <f>IF(OR(C182="a",C182=""),"",COUNTIF(C$5:$E182,"da")+COUNTIF(C$5:$E182,"bs")+COUNTIF(C$5:$E182,"cph"))</f>
        <v>173</v>
      </c>
      <c r="B182" s="1325" t="s">
        <v>2490</v>
      </c>
      <c r="C182" s="1261" t="s">
        <v>1450</v>
      </c>
      <c r="D182" s="1318" t="s">
        <v>2491</v>
      </c>
      <c r="E182" s="1319" t="s">
        <v>26</v>
      </c>
      <c r="F182" s="1320"/>
      <c r="G182" s="1321">
        <v>2.11</v>
      </c>
      <c r="H182" s="1322">
        <v>2024</v>
      </c>
      <c r="I182" s="1323" t="s">
        <v>2624</v>
      </c>
    </row>
    <row r="183" spans="1:9" ht="25.5" x14ac:dyDescent="0.2">
      <c r="A183" s="1259" t="str">
        <f>IF(OR(C183="a",C183=""),"",COUNTIF(C$5:$E183,"da")+COUNTIF(C$5:$E183,"bs")+COUNTIF(C$5:$E183,"cph"))</f>
        <v/>
      </c>
      <c r="B183" s="1274"/>
      <c r="C183" s="1299" t="s">
        <v>1383</v>
      </c>
      <c r="D183" s="1276" t="s">
        <v>4019</v>
      </c>
      <c r="E183" s="1263"/>
      <c r="F183" s="1277"/>
      <c r="G183" s="1278"/>
      <c r="H183" s="1279"/>
      <c r="I183" s="1267"/>
    </row>
    <row r="184" spans="1:9" ht="102" x14ac:dyDescent="0.2">
      <c r="A184" s="1259">
        <f>IF(OR(C184="a",C184=""),"",COUNTIF(C$5:$E184,"da")+COUNTIF(C$5:$E184,"bs")+COUNTIF(C$5:$E184,"cph"))</f>
        <v>174</v>
      </c>
      <c r="B184" s="1260" t="s">
        <v>1532</v>
      </c>
      <c r="C184" s="1261" t="s">
        <v>1450</v>
      </c>
      <c r="D184" s="1262" t="s">
        <v>398</v>
      </c>
      <c r="E184" s="1263" t="s">
        <v>23</v>
      </c>
      <c r="F184" s="1264" t="s">
        <v>73</v>
      </c>
      <c r="G184" s="1265">
        <v>0.11</v>
      </c>
      <c r="H184" s="1266">
        <v>2021</v>
      </c>
      <c r="I184" s="1267" t="s">
        <v>399</v>
      </c>
    </row>
    <row r="185" spans="1:9" ht="38.25" x14ac:dyDescent="0.2">
      <c r="A185" s="1259">
        <f>IF(OR(C185="a",C185=""),"",COUNTIF(C$5:$E185,"da")+COUNTIF(C$5:$E185,"bs")+COUNTIF(C$5:$E185,"cph"))</f>
        <v>175</v>
      </c>
      <c r="B185" s="1260" t="s">
        <v>2385</v>
      </c>
      <c r="C185" s="1261" t="s">
        <v>1450</v>
      </c>
      <c r="D185" s="1262" t="s">
        <v>400</v>
      </c>
      <c r="E185" s="1263" t="s">
        <v>23</v>
      </c>
      <c r="F185" s="1264" t="s">
        <v>76</v>
      </c>
      <c r="G185" s="1265">
        <v>0.21</v>
      </c>
      <c r="H185" s="1266">
        <v>2015</v>
      </c>
      <c r="I185" s="1267" t="s">
        <v>206</v>
      </c>
    </row>
    <row r="186" spans="1:9" ht="25.5" x14ac:dyDescent="0.2">
      <c r="A186" s="1259">
        <f>IF(OR(C186="a",C186=""),"",COUNTIF(C$5:$E186,"da")+COUNTIF(C$5:$E186,"bs")+COUNTIF(C$5:$E186,"cph"))</f>
        <v>176</v>
      </c>
      <c r="B186" s="1260" t="s">
        <v>1513</v>
      </c>
      <c r="C186" s="1261" t="s">
        <v>1450</v>
      </c>
      <c r="D186" s="1262" t="s">
        <v>401</v>
      </c>
      <c r="E186" s="1263" t="s">
        <v>17</v>
      </c>
      <c r="F186" s="1264" t="s">
        <v>76</v>
      </c>
      <c r="G186" s="1265">
        <v>0.05</v>
      </c>
      <c r="H186" s="1266">
        <v>2021</v>
      </c>
      <c r="I186" s="1267" t="s">
        <v>402</v>
      </c>
    </row>
    <row r="187" spans="1:9" ht="51" x14ac:dyDescent="0.2">
      <c r="A187" s="1259">
        <f>IF(OR(C187="a",C187=""),"",COUNTIF(C$5:$E187,"da")+COUNTIF(C$5:$E187,"bs")+COUNTIF(C$5:$E187,"cph"))</f>
        <v>177</v>
      </c>
      <c r="B187" s="1260" t="s">
        <v>1514</v>
      </c>
      <c r="C187" s="1261" t="s">
        <v>1450</v>
      </c>
      <c r="D187" s="1262" t="s">
        <v>779</v>
      </c>
      <c r="E187" s="1263" t="s">
        <v>17</v>
      </c>
      <c r="F187" s="1264" t="s">
        <v>105</v>
      </c>
      <c r="G187" s="1265">
        <v>0.2</v>
      </c>
      <c r="H187" s="1266">
        <v>2022</v>
      </c>
      <c r="I187" s="1267" t="s">
        <v>2515</v>
      </c>
    </row>
    <row r="188" spans="1:9" ht="25.5" x14ac:dyDescent="0.2">
      <c r="A188" s="1259">
        <f>IF(OR(C188="a",C188=""),"",COUNTIF(C$5:$E188,"da")+COUNTIF(C$5:$E188,"bs")+COUNTIF(C$5:$E188,"cph"))</f>
        <v>178</v>
      </c>
      <c r="B188" s="1260" t="s">
        <v>1515</v>
      </c>
      <c r="C188" s="1261" t="s">
        <v>1450</v>
      </c>
      <c r="D188" s="1262" t="s">
        <v>780</v>
      </c>
      <c r="E188" s="1263" t="s">
        <v>33</v>
      </c>
      <c r="F188" s="1264" t="s">
        <v>105</v>
      </c>
      <c r="G188" s="1265">
        <v>0.03</v>
      </c>
      <c r="H188" s="1266">
        <v>2022</v>
      </c>
      <c r="I188" s="1267" t="s">
        <v>2516</v>
      </c>
    </row>
    <row r="189" spans="1:9" x14ac:dyDescent="0.2">
      <c r="A189" s="1259">
        <f>IF(OR(C189="a",C189=""),"",COUNTIF(C$5:$E189,"da")+COUNTIF(C$5:$E189,"bs")+COUNTIF(C$5:$E189,"cph"))</f>
        <v>179</v>
      </c>
      <c r="B189" s="1260" t="s">
        <v>1516</v>
      </c>
      <c r="C189" s="1261" t="s">
        <v>1450</v>
      </c>
      <c r="D189" s="1262" t="s">
        <v>781</v>
      </c>
      <c r="E189" s="1263" t="s">
        <v>8</v>
      </c>
      <c r="F189" s="1264" t="s">
        <v>105</v>
      </c>
      <c r="G189" s="1265">
        <v>0.04</v>
      </c>
      <c r="H189" s="1266">
        <v>2022</v>
      </c>
      <c r="I189" s="1267" t="s">
        <v>2516</v>
      </c>
    </row>
    <row r="190" spans="1:9" x14ac:dyDescent="0.2">
      <c r="A190" s="1259">
        <f>IF(OR(C190="a",C190=""),"",COUNTIF(C$5:$E190,"da")+COUNTIF(C$5:$E190,"bs")+COUNTIF(C$5:$E190,"cph"))</f>
        <v>180</v>
      </c>
      <c r="B190" s="1260" t="s">
        <v>1517</v>
      </c>
      <c r="C190" s="1261" t="s">
        <v>1450</v>
      </c>
      <c r="D190" s="1262" t="s">
        <v>782</v>
      </c>
      <c r="E190" s="1263" t="s">
        <v>7</v>
      </c>
      <c r="F190" s="1264" t="s">
        <v>105</v>
      </c>
      <c r="G190" s="1265">
        <v>0.04</v>
      </c>
      <c r="H190" s="1266">
        <v>2022</v>
      </c>
      <c r="I190" s="1267" t="s">
        <v>2516</v>
      </c>
    </row>
    <row r="191" spans="1:9" ht="63.75" x14ac:dyDescent="0.2">
      <c r="A191" s="1259">
        <f>IF(OR(C191="a",C191=""),"",COUNTIF(C$5:$E191,"da")+COUNTIF(C$5:$E191,"bs")+COUNTIF(C$5:$E191,"cph"))</f>
        <v>181</v>
      </c>
      <c r="B191" s="1260" t="s">
        <v>2398</v>
      </c>
      <c r="C191" s="1261" t="s">
        <v>1450</v>
      </c>
      <c r="D191" s="1262" t="s">
        <v>407</v>
      </c>
      <c r="E191" s="1263" t="s">
        <v>17</v>
      </c>
      <c r="F191" s="1264" t="s">
        <v>107</v>
      </c>
      <c r="G191" s="1265">
        <v>1.7</v>
      </c>
      <c r="H191" s="1266">
        <v>2020</v>
      </c>
      <c r="I191" s="1267" t="s">
        <v>4020</v>
      </c>
    </row>
    <row r="192" spans="1:9" ht="63.75" x14ac:dyDescent="0.2">
      <c r="A192" s="1259">
        <f>IF(OR(C192="a",C192=""),"",COUNTIF(C$5:$E192,"da")+COUNTIF(C$5:$E192,"bs")+COUNTIF(C$5:$E192,"cph"))</f>
        <v>182</v>
      </c>
      <c r="B192" s="1260" t="s">
        <v>2399</v>
      </c>
      <c r="C192" s="1261" t="s">
        <v>1450</v>
      </c>
      <c r="D192" s="1262" t="s">
        <v>2400</v>
      </c>
      <c r="E192" s="1263" t="s">
        <v>15</v>
      </c>
      <c r="F192" s="1264" t="s">
        <v>107</v>
      </c>
      <c r="G192" s="1265">
        <v>0.35</v>
      </c>
      <c r="H192" s="1266">
        <v>2020</v>
      </c>
      <c r="I192" s="1267" t="s">
        <v>4021</v>
      </c>
    </row>
    <row r="193" spans="1:9" ht="63.75" x14ac:dyDescent="0.2">
      <c r="A193" s="1259">
        <f>IF(OR(C193="a",C193=""),"",COUNTIF(C$5:$E193,"da")+COUNTIF(C$5:$E193,"bs")+COUNTIF(C$5:$E193,"cph"))</f>
        <v>183</v>
      </c>
      <c r="B193" s="1260" t="s">
        <v>2401</v>
      </c>
      <c r="C193" s="1261" t="s">
        <v>1450</v>
      </c>
      <c r="D193" s="1262" t="s">
        <v>2402</v>
      </c>
      <c r="E193" s="1263" t="s">
        <v>17</v>
      </c>
      <c r="F193" s="1264" t="s">
        <v>107</v>
      </c>
      <c r="G193" s="1265">
        <v>0.36</v>
      </c>
      <c r="H193" s="1266">
        <v>2020</v>
      </c>
      <c r="I193" s="1267" t="s">
        <v>4022</v>
      </c>
    </row>
    <row r="194" spans="1:9" ht="25.5" x14ac:dyDescent="0.2">
      <c r="A194" s="1259">
        <f>IF(OR(C194="a",C194=""),"",COUNTIF(C$5:$E194,"da")+COUNTIF(C$5:$E194,"bs")+COUNTIF(C$5:$E194,"cph"))</f>
        <v>184</v>
      </c>
      <c r="B194" s="1260" t="s">
        <v>2424</v>
      </c>
      <c r="C194" s="1261" t="s">
        <v>1450</v>
      </c>
      <c r="D194" s="1262" t="s">
        <v>439</v>
      </c>
      <c r="E194" s="1263" t="s">
        <v>26</v>
      </c>
      <c r="F194" s="1264" t="s">
        <v>137</v>
      </c>
      <c r="G194" s="1265">
        <v>0.05</v>
      </c>
      <c r="H194" s="1266">
        <v>2018</v>
      </c>
      <c r="I194" s="1267" t="s">
        <v>4023</v>
      </c>
    </row>
    <row r="195" spans="1:9" x14ac:dyDescent="0.2">
      <c r="A195" s="1259">
        <f>IF(OR(C195="a",C195=""),"",COUNTIF(C$5:$E195,"da")+COUNTIF(C$5:$E195,"bs")+COUNTIF(C$5:$E195,"cph"))</f>
        <v>185</v>
      </c>
      <c r="B195" s="1260" t="s">
        <v>2435</v>
      </c>
      <c r="C195" s="1261" t="s">
        <v>1450</v>
      </c>
      <c r="D195" s="1262" t="s">
        <v>906</v>
      </c>
      <c r="E195" s="1263" t="s">
        <v>15</v>
      </c>
      <c r="F195" s="1264" t="s">
        <v>121</v>
      </c>
      <c r="G195" s="1265">
        <v>0.25</v>
      </c>
      <c r="H195" s="1266">
        <v>2018</v>
      </c>
      <c r="I195" s="1267" t="s">
        <v>415</v>
      </c>
    </row>
    <row r="196" spans="1:9" ht="25.5" x14ac:dyDescent="0.2">
      <c r="A196" s="1259">
        <f>IF(OR(C196="a",C196=""),"",COUNTIF(C$5:$E196,"da")+COUNTIF(C$5:$E196,"bs")+COUNTIF(C$5:$E196,"cph"))</f>
        <v>186</v>
      </c>
      <c r="B196" s="1260" t="s">
        <v>1407</v>
      </c>
      <c r="C196" s="1261" t="s">
        <v>1450</v>
      </c>
      <c r="D196" s="1262" t="s">
        <v>413</v>
      </c>
      <c r="E196" s="1263" t="s">
        <v>17</v>
      </c>
      <c r="F196" s="1264" t="s">
        <v>121</v>
      </c>
      <c r="G196" s="1265">
        <v>0.4</v>
      </c>
      <c r="H196" s="1266">
        <v>2018</v>
      </c>
      <c r="I196" s="1267" t="s">
        <v>415</v>
      </c>
    </row>
    <row r="197" spans="1:9" ht="102" x14ac:dyDescent="0.2">
      <c r="A197" s="1259">
        <f>IF(OR(C197="a",C197=""),"",COUNTIF(C$5:$E197,"da")+COUNTIF(C$5:$E197,"bs")+COUNTIF(C$5:$E197,"cph"))</f>
        <v>187</v>
      </c>
      <c r="B197" s="1260" t="s">
        <v>2436</v>
      </c>
      <c r="C197" s="1261" t="s">
        <v>1450</v>
      </c>
      <c r="D197" s="1262" t="s">
        <v>414</v>
      </c>
      <c r="E197" s="1263" t="s">
        <v>25</v>
      </c>
      <c r="F197" s="1264" t="s">
        <v>121</v>
      </c>
      <c r="G197" s="1265">
        <v>0.37</v>
      </c>
      <c r="H197" s="1266">
        <v>2018</v>
      </c>
      <c r="I197" s="1267" t="s">
        <v>4024</v>
      </c>
    </row>
    <row r="198" spans="1:9" ht="25.5" x14ac:dyDescent="0.2">
      <c r="A198" s="1259">
        <f>IF(OR(C198="a",C198=""),"",COUNTIF(C$5:$E198,"da")+COUNTIF(C$5:$E198,"bs")+COUNTIF(C$5:$E198,"cph"))</f>
        <v>188</v>
      </c>
      <c r="B198" s="1260" t="s">
        <v>2437</v>
      </c>
      <c r="C198" s="1261" t="s">
        <v>1450</v>
      </c>
      <c r="D198" s="1262" t="s">
        <v>908</v>
      </c>
      <c r="E198" s="1263" t="s">
        <v>13</v>
      </c>
      <c r="F198" s="1264" t="s">
        <v>121</v>
      </c>
      <c r="G198" s="1265">
        <v>0.2</v>
      </c>
      <c r="H198" s="1266">
        <v>2019</v>
      </c>
      <c r="I198" s="1267" t="s">
        <v>415</v>
      </c>
    </row>
    <row r="199" spans="1:9" ht="25.5" x14ac:dyDescent="0.2">
      <c r="A199" s="1259">
        <f>IF(OR(C199="a",C199=""),"",COUNTIF(C$5:$E199,"da")+COUNTIF(C$5:$E199,"bs")+COUNTIF(C$5:$E199,"cph"))</f>
        <v>189</v>
      </c>
      <c r="B199" s="1260" t="s">
        <v>2438</v>
      </c>
      <c r="C199" s="1261" t="s">
        <v>1450</v>
      </c>
      <c r="D199" s="1262" t="s">
        <v>421</v>
      </c>
      <c r="E199" s="1263" t="s">
        <v>16</v>
      </c>
      <c r="F199" s="1264" t="s">
        <v>121</v>
      </c>
      <c r="G199" s="1265">
        <v>0.53</v>
      </c>
      <c r="H199" s="1266">
        <v>2019</v>
      </c>
      <c r="I199" s="1267" t="s">
        <v>415</v>
      </c>
    </row>
    <row r="200" spans="1:9" ht="25.5" x14ac:dyDescent="0.2">
      <c r="A200" s="1259">
        <f>IF(OR(C200="a",C200=""),"",COUNTIF(C$5:$E200,"da")+COUNTIF(C$5:$E200,"bs")+COUNTIF(C$5:$E200,"cph"))</f>
        <v>190</v>
      </c>
      <c r="B200" s="1260" t="s">
        <v>2439</v>
      </c>
      <c r="C200" s="1261" t="s">
        <v>1450</v>
      </c>
      <c r="D200" s="1262" t="s">
        <v>2440</v>
      </c>
      <c r="E200" s="1263" t="s">
        <v>35</v>
      </c>
      <c r="F200" s="1264" t="s">
        <v>121</v>
      </c>
      <c r="G200" s="1265">
        <v>7.0000000000000007E-2</v>
      </c>
      <c r="H200" s="1266">
        <v>2019</v>
      </c>
      <c r="I200" s="1267" t="s">
        <v>415</v>
      </c>
    </row>
    <row r="201" spans="1:9" ht="25.5" x14ac:dyDescent="0.2">
      <c r="A201" s="1259">
        <f>IF(OR(C201="a",C201=""),"",COUNTIF(C$5:$E201,"da")+COUNTIF(C$5:$E201,"bs")+COUNTIF(C$5:$E201,"cph"))</f>
        <v>191</v>
      </c>
      <c r="B201" s="1260" t="s">
        <v>1521</v>
      </c>
      <c r="C201" s="1261" t="s">
        <v>1450</v>
      </c>
      <c r="D201" s="1262" t="s">
        <v>745</v>
      </c>
      <c r="E201" s="1263" t="s">
        <v>23</v>
      </c>
      <c r="F201" s="1264" t="s">
        <v>121</v>
      </c>
      <c r="G201" s="1265">
        <v>0.05</v>
      </c>
      <c r="H201" s="1266">
        <v>2022</v>
      </c>
      <c r="I201" s="1267" t="s">
        <v>415</v>
      </c>
    </row>
    <row r="202" spans="1:9" ht="25.5" x14ac:dyDescent="0.2">
      <c r="A202" s="1259">
        <f>IF(OR(C202="a",C202=""),"",COUNTIF(C$5:$E202,"da")+COUNTIF(C$5:$E202,"bs")+COUNTIF(C$5:$E202,"cph"))</f>
        <v>192</v>
      </c>
      <c r="B202" s="1260" t="s">
        <v>1522</v>
      </c>
      <c r="C202" s="1261" t="s">
        <v>1450</v>
      </c>
      <c r="D202" s="1262" t="s">
        <v>746</v>
      </c>
      <c r="E202" s="1263" t="s">
        <v>23</v>
      </c>
      <c r="F202" s="1264" t="s">
        <v>121</v>
      </c>
      <c r="G202" s="1265">
        <v>0.17</v>
      </c>
      <c r="H202" s="1266">
        <v>2022</v>
      </c>
      <c r="I202" s="1267" t="s">
        <v>415</v>
      </c>
    </row>
    <row r="203" spans="1:9" x14ac:dyDescent="0.2">
      <c r="A203" s="1259">
        <f>IF(OR(C203="a",C203=""),"",COUNTIF(C$5:$E203,"da")+COUNTIF(C$5:$E203,"bs")+COUNTIF(C$5:$E203,"cph"))</f>
        <v>193</v>
      </c>
      <c r="B203" s="1260" t="s">
        <v>1523</v>
      </c>
      <c r="C203" s="1261" t="s">
        <v>1450</v>
      </c>
      <c r="D203" s="1262" t="s">
        <v>747</v>
      </c>
      <c r="E203" s="1263" t="s">
        <v>18</v>
      </c>
      <c r="F203" s="1264" t="s">
        <v>121</v>
      </c>
      <c r="G203" s="1265">
        <v>0.34</v>
      </c>
      <c r="H203" s="1266">
        <v>2022</v>
      </c>
      <c r="I203" s="1267" t="s">
        <v>415</v>
      </c>
    </row>
    <row r="204" spans="1:9" x14ac:dyDescent="0.2">
      <c r="A204" s="1259">
        <f>IF(OR(C204="a",C204=""),"",COUNTIF(C$5:$E204,"da")+COUNTIF(C$5:$E204,"bs")+COUNTIF(C$5:$E204,"cph"))</f>
        <v>194</v>
      </c>
      <c r="B204" s="1260" t="s">
        <v>1524</v>
      </c>
      <c r="C204" s="1261" t="s">
        <v>1450</v>
      </c>
      <c r="D204" s="1262" t="s">
        <v>748</v>
      </c>
      <c r="E204" s="1263" t="s">
        <v>34</v>
      </c>
      <c r="F204" s="1264" t="s">
        <v>121</v>
      </c>
      <c r="G204" s="1265">
        <v>0.04</v>
      </c>
      <c r="H204" s="1266">
        <v>2022</v>
      </c>
      <c r="I204" s="1267" t="s">
        <v>415</v>
      </c>
    </row>
    <row r="205" spans="1:9" ht="25.5" x14ac:dyDescent="0.2">
      <c r="A205" s="1259">
        <f>IF(OR(C205="a",C205=""),"",COUNTIF(C$5:$E205,"da")+COUNTIF(C$5:$E205,"bs")+COUNTIF(C$5:$E205,"cph"))</f>
        <v>195</v>
      </c>
      <c r="B205" s="1260" t="s">
        <v>1525</v>
      </c>
      <c r="C205" s="1261" t="s">
        <v>1450</v>
      </c>
      <c r="D205" s="1262" t="s">
        <v>749</v>
      </c>
      <c r="E205" s="1263" t="s">
        <v>23</v>
      </c>
      <c r="F205" s="1264" t="s">
        <v>121</v>
      </c>
      <c r="G205" s="1265">
        <v>0.14000000000000001</v>
      </c>
      <c r="H205" s="1266">
        <v>2022</v>
      </c>
      <c r="I205" s="1267" t="s">
        <v>415</v>
      </c>
    </row>
    <row r="206" spans="1:9" x14ac:dyDescent="0.2">
      <c r="A206" s="1259">
        <f>IF(OR(C206="a",C206=""),"",COUNTIF(C$5:$E206,"da")+COUNTIF(C$5:$E206,"bs")+COUNTIF(C$5:$E206,"cph"))</f>
        <v>196</v>
      </c>
      <c r="B206" s="1260" t="s">
        <v>1526</v>
      </c>
      <c r="C206" s="1261" t="s">
        <v>1450</v>
      </c>
      <c r="D206" s="1262" t="s">
        <v>750</v>
      </c>
      <c r="E206" s="1263" t="s">
        <v>34</v>
      </c>
      <c r="F206" s="1264" t="s">
        <v>121</v>
      </c>
      <c r="G206" s="1265">
        <v>0.17</v>
      </c>
      <c r="H206" s="1266">
        <v>2022</v>
      </c>
      <c r="I206" s="1267" t="s">
        <v>415</v>
      </c>
    </row>
    <row r="207" spans="1:9" x14ac:dyDescent="0.2">
      <c r="A207" s="1259">
        <f>IF(OR(C207="a",C207=""),"",COUNTIF(C$5:$E207,"da")+COUNTIF(C$5:$E207,"bs")+COUNTIF(C$5:$E207,"cph"))</f>
        <v>197</v>
      </c>
      <c r="B207" s="1260" t="s">
        <v>1527</v>
      </c>
      <c r="C207" s="1261" t="s">
        <v>1450</v>
      </c>
      <c r="D207" s="1262" t="s">
        <v>751</v>
      </c>
      <c r="E207" s="1263" t="s">
        <v>12</v>
      </c>
      <c r="F207" s="1264" t="s">
        <v>121</v>
      </c>
      <c r="G207" s="1265">
        <v>0.22</v>
      </c>
      <c r="H207" s="1266">
        <v>2022</v>
      </c>
      <c r="I207" s="1267" t="s">
        <v>415</v>
      </c>
    </row>
    <row r="208" spans="1:9" x14ac:dyDescent="0.2">
      <c r="A208" s="1259">
        <f>IF(OR(C208="a",C208=""),"",COUNTIF(C$5:$E208,"da")+COUNTIF(C$5:$E208,"bs")+COUNTIF(C$5:$E208,"cph"))</f>
        <v>198</v>
      </c>
      <c r="B208" s="1260" t="s">
        <v>1528</v>
      </c>
      <c r="C208" s="1261" t="s">
        <v>1450</v>
      </c>
      <c r="D208" s="1262" t="s">
        <v>752</v>
      </c>
      <c r="E208" s="1263" t="s">
        <v>15</v>
      </c>
      <c r="F208" s="1264" t="s">
        <v>121</v>
      </c>
      <c r="G208" s="1265">
        <v>0.33</v>
      </c>
      <c r="H208" s="1266">
        <v>2022</v>
      </c>
      <c r="I208" s="1267" t="s">
        <v>415</v>
      </c>
    </row>
    <row r="209" spans="1:9" ht="38.25" x14ac:dyDescent="0.2">
      <c r="A209" s="1259">
        <f>IF(OR(C209="a",C209=""),"",COUNTIF(C$5:$E209,"da")+COUNTIF(C$5:$E209,"bs")+COUNTIF(C$5:$E209,"cph"))</f>
        <v>199</v>
      </c>
      <c r="B209" s="1260" t="s">
        <v>1529</v>
      </c>
      <c r="C209" s="1261" t="s">
        <v>1450</v>
      </c>
      <c r="D209" s="1262" t="s">
        <v>754</v>
      </c>
      <c r="E209" s="1263" t="s">
        <v>18</v>
      </c>
      <c r="F209" s="1264" t="s">
        <v>121</v>
      </c>
      <c r="G209" s="1265">
        <v>0.78</v>
      </c>
      <c r="H209" s="1266">
        <v>2022</v>
      </c>
      <c r="I209" s="1267" t="s">
        <v>415</v>
      </c>
    </row>
    <row r="210" spans="1:9" ht="51" x14ac:dyDescent="0.2">
      <c r="A210" s="1259">
        <f>IF(OR(C210="a",C210=""),"",COUNTIF(C$5:$E210,"da")+COUNTIF(C$5:$E210,"bs")+COUNTIF(C$5:$E210,"cph"))</f>
        <v>200</v>
      </c>
      <c r="B210" s="1260" t="s">
        <v>2461</v>
      </c>
      <c r="C210" s="1261" t="s">
        <v>1450</v>
      </c>
      <c r="D210" s="1262" t="s">
        <v>405</v>
      </c>
      <c r="E210" s="1263" t="s">
        <v>23</v>
      </c>
      <c r="F210" s="1264" t="s">
        <v>85</v>
      </c>
      <c r="G210" s="1265">
        <v>0.75</v>
      </c>
      <c r="H210" s="1266">
        <v>2016</v>
      </c>
      <c r="I210" s="1267" t="s">
        <v>4025</v>
      </c>
    </row>
    <row r="211" spans="1:9" ht="38.25" x14ac:dyDescent="0.2">
      <c r="A211" s="1259">
        <f>IF(OR(C211="a",C211=""),"",COUNTIF(C$5:$E211,"da")+COUNTIF(C$5:$E211,"bs")+COUNTIF(C$5:$E211,"cph"))</f>
        <v>201</v>
      </c>
      <c r="B211" s="1260" t="s">
        <v>2477</v>
      </c>
      <c r="C211" s="1261" t="s">
        <v>1450</v>
      </c>
      <c r="D211" s="1262" t="s">
        <v>451</v>
      </c>
      <c r="E211" s="1263" t="s">
        <v>19</v>
      </c>
      <c r="F211" s="1264" t="s">
        <v>137</v>
      </c>
      <c r="G211" s="1265">
        <v>0.02</v>
      </c>
      <c r="H211" s="1266">
        <v>2020</v>
      </c>
      <c r="I211" s="1267" t="s">
        <v>4026</v>
      </c>
    </row>
    <row r="212" spans="1:9" ht="38.25" x14ac:dyDescent="0.2">
      <c r="A212" s="1259">
        <f>IF(OR(C212="a",C212=""),"",COUNTIF(C$5:$E212,"da")+COUNTIF(C$5:$E212,"bs")+COUNTIF(C$5:$E212,"cph"))</f>
        <v>202</v>
      </c>
      <c r="B212" s="1260" t="s">
        <v>2478</v>
      </c>
      <c r="C212" s="1261" t="s">
        <v>1450</v>
      </c>
      <c r="D212" s="1262" t="s">
        <v>443</v>
      </c>
      <c r="E212" s="1263" t="s">
        <v>29</v>
      </c>
      <c r="F212" s="1264" t="s">
        <v>137</v>
      </c>
      <c r="G212" s="1265">
        <v>0.02</v>
      </c>
      <c r="H212" s="1266">
        <v>2020</v>
      </c>
      <c r="I212" s="1267" t="s">
        <v>4026</v>
      </c>
    </row>
    <row r="213" spans="1:9" ht="38.25" x14ac:dyDescent="0.2">
      <c r="A213" s="1259">
        <f>IF(OR(C213="a",C213=""),"",COUNTIF(C$5:$E213,"da")+COUNTIF(C$5:$E213,"bs")+COUNTIF(C$5:$E213,"cph"))</f>
        <v>203</v>
      </c>
      <c r="B213" s="1260" t="s">
        <v>2479</v>
      </c>
      <c r="C213" s="1261" t="s">
        <v>1450</v>
      </c>
      <c r="D213" s="1262" t="s">
        <v>444</v>
      </c>
      <c r="E213" s="1263" t="s">
        <v>9</v>
      </c>
      <c r="F213" s="1264" t="s">
        <v>137</v>
      </c>
      <c r="G213" s="1265">
        <v>0.04</v>
      </c>
      <c r="H213" s="1266">
        <v>2018</v>
      </c>
      <c r="I213" s="1267" t="s">
        <v>4026</v>
      </c>
    </row>
    <row r="214" spans="1:9" ht="25.5" x14ac:dyDescent="0.2">
      <c r="A214" s="1259" t="str">
        <f>IF(OR(C214="a",C214=""),"",COUNTIF(C$5:$E214,"da")+COUNTIF(C$5:$E214,"bs")+COUNTIF(C$5:$E214,"cph"))</f>
        <v/>
      </c>
      <c r="B214" s="1274"/>
      <c r="C214" s="1299" t="s">
        <v>1383</v>
      </c>
      <c r="D214" s="1276" t="s">
        <v>446</v>
      </c>
      <c r="E214" s="1263"/>
      <c r="F214" s="1277"/>
      <c r="G214" s="1278"/>
      <c r="H214" s="1279"/>
      <c r="I214" s="1267"/>
    </row>
    <row r="215" spans="1:9" ht="51" x14ac:dyDescent="0.2">
      <c r="A215" s="1259">
        <f>IF(OR(C215="a",C215=""),"",COUNTIF(C$5:$E215,"da")+COUNTIF(C$5:$E215,"bs")+COUNTIF(C$5:$E215,"cph"))</f>
        <v>204</v>
      </c>
      <c r="B215" s="1260" t="s">
        <v>2422</v>
      </c>
      <c r="C215" s="1261" t="s">
        <v>1450</v>
      </c>
      <c r="D215" s="1262" t="s">
        <v>245</v>
      </c>
      <c r="E215" s="1263" t="s">
        <v>24</v>
      </c>
      <c r="F215" s="1264" t="s">
        <v>129</v>
      </c>
      <c r="G215" s="1265">
        <v>0.09</v>
      </c>
      <c r="H215" s="1266">
        <v>2018</v>
      </c>
      <c r="I215" s="1267" t="s">
        <v>4027</v>
      </c>
    </row>
    <row r="216" spans="1:9" ht="63.75" x14ac:dyDescent="0.2">
      <c r="A216" s="1259">
        <f>IF(OR(C216="a",C216=""),"",COUNTIF(C$5:$E216,"da")+COUNTIF(C$5:$E216,"bs")+COUNTIF(C$5:$E216,"cph"))</f>
        <v>205</v>
      </c>
      <c r="B216" s="1260" t="s">
        <v>1533</v>
      </c>
      <c r="C216" s="1261" t="s">
        <v>1450</v>
      </c>
      <c r="D216" s="1262" t="s">
        <v>846</v>
      </c>
      <c r="E216" s="1263" t="s">
        <v>15</v>
      </c>
      <c r="F216" s="1264" t="s">
        <v>117</v>
      </c>
      <c r="G216" s="1265">
        <v>0.34</v>
      </c>
      <c r="H216" s="1266">
        <v>2022</v>
      </c>
      <c r="I216" s="1267" t="s">
        <v>2561</v>
      </c>
    </row>
    <row r="217" spans="1:9" ht="38.25" x14ac:dyDescent="0.2">
      <c r="A217" s="1259">
        <f>IF(OR(C217="a",C217=""),"",COUNTIF(C$5:$E217,"da")+COUNTIF(C$5:$E217,"bs")+COUNTIF(C$5:$E217,"cph"))</f>
        <v>206</v>
      </c>
      <c r="B217" s="1260" t="s">
        <v>1534</v>
      </c>
      <c r="C217" s="1261" t="s">
        <v>1450</v>
      </c>
      <c r="D217" s="1262" t="s">
        <v>887</v>
      </c>
      <c r="E217" s="1263" t="s">
        <v>28</v>
      </c>
      <c r="F217" s="1264" t="s">
        <v>146</v>
      </c>
      <c r="G217" s="1265">
        <v>0.09</v>
      </c>
      <c r="H217" s="1266">
        <v>2022</v>
      </c>
      <c r="I217" s="1267" t="s">
        <v>3505</v>
      </c>
    </row>
    <row r="218" spans="1:9" ht="51" x14ac:dyDescent="0.2">
      <c r="A218" s="1259">
        <f>IF(OR(C218="a",C218=""),"",COUNTIF(C$5:$E218,"da")+COUNTIF(C$5:$E218,"bs")+COUNTIF(C$5:$E218,"cph"))</f>
        <v>207</v>
      </c>
      <c r="B218" s="1260" t="s">
        <v>1536</v>
      </c>
      <c r="C218" s="1261" t="s">
        <v>1450</v>
      </c>
      <c r="D218" s="1262" t="s">
        <v>1439</v>
      </c>
      <c r="E218" s="1263" t="s">
        <v>6</v>
      </c>
      <c r="F218" s="1264" t="s">
        <v>146</v>
      </c>
      <c r="G218" s="1265">
        <v>324.08</v>
      </c>
      <c r="H218" s="1266">
        <v>2022</v>
      </c>
      <c r="I218" s="1267" t="s">
        <v>2577</v>
      </c>
    </row>
    <row r="219" spans="1:9" x14ac:dyDescent="0.2">
      <c r="A219" s="1259">
        <f>IF(OR(C219="a",C219=""),"",COUNTIF(C$5:$E219,"da")+COUNTIF(C$5:$E219,"bs")+COUNTIF(C$5:$E219,"cph"))</f>
        <v>208</v>
      </c>
      <c r="B219" s="1260" t="s">
        <v>1537</v>
      </c>
      <c r="C219" s="1261" t="s">
        <v>1450</v>
      </c>
      <c r="D219" s="1262" t="s">
        <v>753</v>
      </c>
      <c r="E219" s="1263" t="s">
        <v>18</v>
      </c>
      <c r="F219" s="1264" t="s">
        <v>121</v>
      </c>
      <c r="G219" s="1265">
        <v>0.34</v>
      </c>
      <c r="H219" s="1266">
        <v>2022</v>
      </c>
      <c r="I219" s="1267" t="s">
        <v>415</v>
      </c>
    </row>
    <row r="220" spans="1:9" x14ac:dyDescent="0.2">
      <c r="A220" s="1259">
        <f>IF(OR(C220="a",C220=""),"",COUNTIF(C$5:$E220,"da")+COUNTIF(C$5:$E220,"bs")+COUNTIF(C$5:$E220,"cph"))</f>
        <v>209</v>
      </c>
      <c r="B220" s="1260" t="s">
        <v>1538</v>
      </c>
      <c r="C220" s="1261" t="s">
        <v>1450</v>
      </c>
      <c r="D220" s="1262" t="s">
        <v>1438</v>
      </c>
      <c r="E220" s="1263" t="s">
        <v>28</v>
      </c>
      <c r="F220" s="1264" t="s">
        <v>121</v>
      </c>
      <c r="G220" s="1265">
        <v>0.14000000000000001</v>
      </c>
      <c r="H220" s="1266">
        <v>2022</v>
      </c>
      <c r="I220" s="1267">
        <v>0</v>
      </c>
    </row>
    <row r="221" spans="1:9" ht="76.5" x14ac:dyDescent="0.2">
      <c r="A221" s="1259">
        <f>IF(OR(C221="a",C221=""),"",COUNTIF(C$5:$E221,"da")+COUNTIF(C$5:$E221,"bs")+COUNTIF(C$5:$E221,"cph"))</f>
        <v>210</v>
      </c>
      <c r="B221" s="1260" t="s">
        <v>1539</v>
      </c>
      <c r="C221" s="1261" t="s">
        <v>1450</v>
      </c>
      <c r="D221" s="1262" t="s">
        <v>512</v>
      </c>
      <c r="E221" s="1263" t="s">
        <v>28</v>
      </c>
      <c r="F221" s="1264" t="s">
        <v>121</v>
      </c>
      <c r="G221" s="1265">
        <v>7.0000000000000007E-2</v>
      </c>
      <c r="H221" s="1266">
        <v>2022</v>
      </c>
      <c r="I221" s="1267" t="s">
        <v>2581</v>
      </c>
    </row>
    <row r="222" spans="1:9" ht="63.75" x14ac:dyDescent="0.2">
      <c r="A222" s="1259">
        <f>IF(OR(C222="a",C222=""),"",COUNTIF(C$5:$E222,"da")+COUNTIF(C$5:$E222,"bs")+COUNTIF(C$5:$E222,"cph"))</f>
        <v>211</v>
      </c>
      <c r="B222" s="1260" t="s">
        <v>2462</v>
      </c>
      <c r="C222" s="1261" t="s">
        <v>1450</v>
      </c>
      <c r="D222" s="1262" t="s">
        <v>2463</v>
      </c>
      <c r="E222" s="1263" t="s">
        <v>28</v>
      </c>
      <c r="F222" s="1264" t="s">
        <v>85</v>
      </c>
      <c r="G222" s="1265">
        <v>7.0000000000000007E-2</v>
      </c>
      <c r="H222" s="1266">
        <v>2023</v>
      </c>
      <c r="I222" s="1267" t="s">
        <v>2601</v>
      </c>
    </row>
    <row r="223" spans="1:9" ht="63.75" x14ac:dyDescent="0.2">
      <c r="A223" s="1259">
        <f>IF(OR(C223="a",C223=""),"",COUNTIF(C$5:$E223,"da")+COUNTIF(C$5:$E223,"bs")+COUNTIF(C$5:$E223,"cph"))</f>
        <v>212</v>
      </c>
      <c r="B223" s="1260" t="s">
        <v>1545</v>
      </c>
      <c r="C223" s="1261" t="s">
        <v>1450</v>
      </c>
      <c r="D223" s="1262" t="s">
        <v>1443</v>
      </c>
      <c r="E223" s="1263" t="s">
        <v>11</v>
      </c>
      <c r="F223" s="1264" t="s">
        <v>85</v>
      </c>
      <c r="G223" s="1265">
        <v>0.26</v>
      </c>
      <c r="H223" s="1266">
        <v>2022</v>
      </c>
      <c r="I223" s="1267" t="s">
        <v>2602</v>
      </c>
    </row>
    <row r="224" spans="1:9" ht="76.5" x14ac:dyDescent="0.2">
      <c r="A224" s="1259">
        <f>IF(OR(C224="a",C224=""),"",COUNTIF(C$5:$E224,"da")+COUNTIF(C$5:$E224,"bs")+COUNTIF(C$5:$E224,"cph"))</f>
        <v>213</v>
      </c>
      <c r="B224" s="1260" t="s">
        <v>2447</v>
      </c>
      <c r="C224" s="1261" t="s">
        <v>1450</v>
      </c>
      <c r="D224" s="1262" t="s">
        <v>2448</v>
      </c>
      <c r="E224" s="1263" t="s">
        <v>16</v>
      </c>
      <c r="F224" s="1264" t="s">
        <v>107</v>
      </c>
      <c r="G224" s="1265">
        <v>3.3</v>
      </c>
      <c r="H224" s="1266">
        <v>2023</v>
      </c>
      <c r="I224" s="1267" t="s">
        <v>2589</v>
      </c>
    </row>
    <row r="225" spans="1:9" ht="89.25" x14ac:dyDescent="0.2">
      <c r="A225" s="1259">
        <f>IF(OR(C225="a",C225=""),"",COUNTIF(C$5:$E225,"da")+COUNTIF(C$5:$E225,"bs")+COUNTIF(C$5:$E225,"cph"))</f>
        <v>214</v>
      </c>
      <c r="B225" s="1260" t="s">
        <v>2449</v>
      </c>
      <c r="C225" s="1261" t="s">
        <v>1450</v>
      </c>
      <c r="D225" s="1262" t="s">
        <v>2450</v>
      </c>
      <c r="E225" s="1263" t="s">
        <v>26</v>
      </c>
      <c r="F225" s="1264" t="s">
        <v>146</v>
      </c>
      <c r="G225" s="1265">
        <v>0.26</v>
      </c>
      <c r="H225" s="1266">
        <v>2023</v>
      </c>
      <c r="I225" s="1267" t="s">
        <v>2590</v>
      </c>
    </row>
    <row r="226" spans="1:9" ht="140.25" x14ac:dyDescent="0.2">
      <c r="A226" s="1259">
        <f>IF(OR(C226="a",C226=""),"",COUNTIF(C$5:$E226,"da")+COUNTIF(C$5:$E226,"bs")+COUNTIF(C$5:$E226,"cph"))</f>
        <v>215</v>
      </c>
      <c r="B226" s="1260" t="s">
        <v>2451</v>
      </c>
      <c r="C226" s="1261" t="s">
        <v>1450</v>
      </c>
      <c r="D226" s="1262" t="s">
        <v>2452</v>
      </c>
      <c r="E226" s="1263" t="s">
        <v>28</v>
      </c>
      <c r="F226" s="1264" t="s">
        <v>146</v>
      </c>
      <c r="G226" s="1265">
        <v>2.8</v>
      </c>
      <c r="H226" s="1266">
        <v>2023</v>
      </c>
      <c r="I226" s="1267" t="s">
        <v>2591</v>
      </c>
    </row>
    <row r="227" spans="1:9" ht="63.75" x14ac:dyDescent="0.2">
      <c r="A227" s="1259">
        <f>IF(OR(C227="a",C227=""),"",COUNTIF(C$5:$E227,"da")+COUNTIF(C$5:$E227,"bs")+COUNTIF(C$5:$E227,"cph"))</f>
        <v>216</v>
      </c>
      <c r="B227" s="1260" t="s">
        <v>2492</v>
      </c>
      <c r="C227" s="1261" t="s">
        <v>1450</v>
      </c>
      <c r="D227" s="1262" t="s">
        <v>2493</v>
      </c>
      <c r="E227" s="1263" t="s">
        <v>28</v>
      </c>
      <c r="F227" s="1264" t="s">
        <v>85</v>
      </c>
      <c r="G227" s="1265">
        <v>0.75</v>
      </c>
      <c r="H227" s="1266">
        <v>2023</v>
      </c>
      <c r="I227" s="1267" t="s">
        <v>2625</v>
      </c>
    </row>
    <row r="228" spans="1:9" ht="114.75" x14ac:dyDescent="0.2">
      <c r="A228" s="1259">
        <f>IF(OR(C228="a",C228=""),"",COUNTIF(C$5:$E228,"da")+COUNTIF(C$5:$E228,"bs")+COUNTIF(C$5:$E228,"cph"))</f>
        <v>217</v>
      </c>
      <c r="B228" s="1260" t="s">
        <v>2454</v>
      </c>
      <c r="C228" s="1261" t="s">
        <v>1450</v>
      </c>
      <c r="D228" s="1262" t="s">
        <v>2455</v>
      </c>
      <c r="E228" s="1263" t="s">
        <v>35</v>
      </c>
      <c r="F228" s="1264" t="s">
        <v>85</v>
      </c>
      <c r="G228" s="1265">
        <v>0.13</v>
      </c>
      <c r="H228" s="1266">
        <v>2023</v>
      </c>
      <c r="I228" s="1267" t="s">
        <v>2594</v>
      </c>
    </row>
    <row r="229" spans="1:9" ht="114.75" x14ac:dyDescent="0.2">
      <c r="A229" s="1259">
        <f>IF(OR(C229="a",C229=""),"",COUNTIF(C$5:$E229,"da")+COUNTIF(C$5:$E229,"bs")+COUNTIF(C$5:$E229,"cph"))</f>
        <v>218</v>
      </c>
      <c r="B229" s="1260" t="s">
        <v>2456</v>
      </c>
      <c r="C229" s="1261" t="s">
        <v>1450</v>
      </c>
      <c r="D229" s="1262" t="s">
        <v>2457</v>
      </c>
      <c r="E229" s="1263" t="s">
        <v>35</v>
      </c>
      <c r="F229" s="1264" t="s">
        <v>85</v>
      </c>
      <c r="G229" s="1265">
        <v>0.31</v>
      </c>
      <c r="H229" s="1266">
        <v>2023</v>
      </c>
      <c r="I229" s="1267" t="s">
        <v>2594</v>
      </c>
    </row>
    <row r="230" spans="1:9" ht="76.5" x14ac:dyDescent="0.2">
      <c r="A230" s="1259">
        <f>IF(OR(C230="a",C230=""),"",COUNTIF(C$5:$E230,"da")+COUNTIF(C$5:$E230,"bs")+COUNTIF(C$5:$E230,"cph"))</f>
        <v>219</v>
      </c>
      <c r="B230" s="1260" t="s">
        <v>1540</v>
      </c>
      <c r="C230" s="1261" t="s">
        <v>1450</v>
      </c>
      <c r="D230" s="1262" t="s">
        <v>1445</v>
      </c>
      <c r="E230" s="1263" t="s">
        <v>19</v>
      </c>
      <c r="F230" s="1264" t="s">
        <v>146</v>
      </c>
      <c r="G230" s="1265">
        <v>0.01</v>
      </c>
      <c r="H230" s="1266">
        <v>2022</v>
      </c>
      <c r="I230" s="1267" t="s">
        <v>2595</v>
      </c>
    </row>
    <row r="231" spans="1:9" ht="76.5" x14ac:dyDescent="0.2">
      <c r="A231" s="1259">
        <f>IF(OR(C231="a",C231=""),"",COUNTIF(C$5:$E231,"da")+COUNTIF(C$5:$E231,"bs")+COUNTIF(C$5:$E231,"cph"))</f>
        <v>220</v>
      </c>
      <c r="B231" s="1260" t="s">
        <v>1541</v>
      </c>
      <c r="C231" s="1261" t="s">
        <v>1450</v>
      </c>
      <c r="D231" s="1262" t="s">
        <v>1446</v>
      </c>
      <c r="E231" s="1263" t="s">
        <v>35</v>
      </c>
      <c r="F231" s="1264" t="s">
        <v>146</v>
      </c>
      <c r="G231" s="1265">
        <v>0.02</v>
      </c>
      <c r="H231" s="1266">
        <v>2022</v>
      </c>
      <c r="I231" s="1267" t="s">
        <v>2595</v>
      </c>
    </row>
    <row r="232" spans="1:9" ht="38.25" x14ac:dyDescent="0.2">
      <c r="A232" s="1259">
        <f>IF(OR(C232="a",C232=""),"",COUNTIF(C$5:$E232,"da")+COUNTIF(C$5:$E232,"bs")+COUNTIF(C$5:$E232,"cph"))</f>
        <v>221</v>
      </c>
      <c r="B232" s="1260" t="s">
        <v>1542</v>
      </c>
      <c r="C232" s="1261" t="s">
        <v>1450</v>
      </c>
      <c r="D232" s="1262" t="s">
        <v>1447</v>
      </c>
      <c r="E232" s="1263" t="s">
        <v>33</v>
      </c>
      <c r="F232" s="1264" t="s">
        <v>146</v>
      </c>
      <c r="G232" s="1265">
        <v>0.01</v>
      </c>
      <c r="H232" s="1266">
        <v>2022</v>
      </c>
      <c r="I232" s="1267" t="s">
        <v>2596</v>
      </c>
    </row>
    <row r="233" spans="1:9" ht="63.75" x14ac:dyDescent="0.2">
      <c r="A233" s="1259">
        <f>IF(OR(C233="a",C233=""),"",COUNTIF(C$5:$E233,"da")+COUNTIF(C$5:$E233,"bs")+COUNTIF(C$5:$E233,"cph"))</f>
        <v>222</v>
      </c>
      <c r="B233" s="1260" t="s">
        <v>1547</v>
      </c>
      <c r="C233" s="1261" t="s">
        <v>1450</v>
      </c>
      <c r="D233" s="1262" t="s">
        <v>941</v>
      </c>
      <c r="E233" s="1263" t="s">
        <v>31</v>
      </c>
      <c r="F233" s="1264" t="s">
        <v>137</v>
      </c>
      <c r="G233" s="1265">
        <v>0.01</v>
      </c>
      <c r="H233" s="1266">
        <v>2022</v>
      </c>
      <c r="I233" s="1267" t="s">
        <v>2614</v>
      </c>
    </row>
    <row r="234" spans="1:9" ht="102" x14ac:dyDescent="0.2">
      <c r="A234" s="1259">
        <f>IF(OR(C234="a",C234=""),"",COUNTIF(C$5:$E234,"da")+COUNTIF(C$5:$E234,"bs")+COUNTIF(C$5:$E234,"cph"))</f>
        <v>223</v>
      </c>
      <c r="B234" s="1260" t="s">
        <v>1548</v>
      </c>
      <c r="C234" s="1261" t="s">
        <v>1450</v>
      </c>
      <c r="D234" s="1262" t="s">
        <v>1442</v>
      </c>
      <c r="E234" s="1263" t="s">
        <v>35</v>
      </c>
      <c r="F234" s="1264" t="s">
        <v>149</v>
      </c>
      <c r="G234" s="1265">
        <v>0.02</v>
      </c>
      <c r="H234" s="1266">
        <v>2022</v>
      </c>
      <c r="I234" s="1267" t="s">
        <v>2617</v>
      </c>
    </row>
    <row r="235" spans="1:9" ht="204" x14ac:dyDescent="0.2">
      <c r="A235" s="1259">
        <f>IF(OR(C235="a",C235=""),"",COUNTIF(C$5:$E235,"da")+COUNTIF(C$5:$E235,"bs")+COUNTIF(C$5:$E235,"cph"))</f>
        <v>224</v>
      </c>
      <c r="B235" s="1260" t="s">
        <v>1550</v>
      </c>
      <c r="C235" s="1261" t="s">
        <v>1450</v>
      </c>
      <c r="D235" s="1262" t="s">
        <v>1441</v>
      </c>
      <c r="E235" s="1263" t="s">
        <v>19</v>
      </c>
      <c r="F235" s="1264" t="s">
        <v>152</v>
      </c>
      <c r="G235" s="1265">
        <v>0.26</v>
      </c>
      <c r="H235" s="1266">
        <v>2022</v>
      </c>
      <c r="I235" s="1267" t="s">
        <v>2619</v>
      </c>
    </row>
    <row r="236" spans="1:9" ht="229.5" x14ac:dyDescent="0.2">
      <c r="A236" s="1259">
        <f>IF(OR(C236="a",C236=""),"",COUNTIF(C$5:$E236,"da")+COUNTIF(C$5:$E236,"bs")+COUNTIF(C$5:$E236,"cph"))</f>
        <v>225</v>
      </c>
      <c r="B236" s="1325" t="s">
        <v>2485</v>
      </c>
      <c r="C236" s="1261" t="s">
        <v>1450</v>
      </c>
      <c r="D236" s="1318" t="s">
        <v>2486</v>
      </c>
      <c r="E236" s="1319" t="s">
        <v>33</v>
      </c>
      <c r="F236" s="1320"/>
      <c r="G236" s="1321">
        <v>0.01</v>
      </c>
      <c r="H236" s="1322">
        <v>2024</v>
      </c>
      <c r="I236" s="1323" t="s">
        <v>4033</v>
      </c>
    </row>
    <row r="237" spans="1:9" ht="76.5" x14ac:dyDescent="0.2">
      <c r="A237" s="1259">
        <f>IF(OR(C237="a",C237=""),"",COUNTIF(C$5:$E237,"da")+COUNTIF(C$5:$E237,"bs")+COUNTIF(C$5:$E237,"cph"))</f>
        <v>226</v>
      </c>
      <c r="B237" s="1325" t="s">
        <v>3530</v>
      </c>
      <c r="C237" s="1261" t="s">
        <v>1450</v>
      </c>
      <c r="D237" s="1318" t="s">
        <v>3531</v>
      </c>
      <c r="E237" s="1319" t="s">
        <v>25</v>
      </c>
      <c r="F237" s="1320"/>
      <c r="G237" s="1321">
        <v>2.02</v>
      </c>
      <c r="H237" s="1322">
        <v>2024</v>
      </c>
      <c r="I237" s="1323" t="s">
        <v>3554</v>
      </c>
    </row>
    <row r="238" spans="1:9" ht="63.75" x14ac:dyDescent="0.2">
      <c r="A238" s="1259">
        <f>IF(OR(C238="a",C238=""),"",COUNTIF(C$5:$E238,"da")+COUNTIF(C$5:$E238,"bs")+COUNTIF(C$5:$E238,"cph"))</f>
        <v>227</v>
      </c>
      <c r="B238" s="1325" t="s">
        <v>3532</v>
      </c>
      <c r="C238" s="1261" t="s">
        <v>1450</v>
      </c>
      <c r="D238" s="1318" t="s">
        <v>3533</v>
      </c>
      <c r="E238" s="1319" t="s">
        <v>25</v>
      </c>
      <c r="F238" s="1320"/>
      <c r="G238" s="1321">
        <v>2.61</v>
      </c>
      <c r="H238" s="1322">
        <v>2024</v>
      </c>
      <c r="I238" s="1323" t="s">
        <v>3555</v>
      </c>
    </row>
    <row r="239" spans="1:9" ht="89.25" x14ac:dyDescent="0.2">
      <c r="A239" s="1259">
        <f>IF(OR(C239="a",C239=""),"",COUNTIF(C$5:$E239,"da")+COUNTIF(C$5:$E239,"bs")+COUNTIF(C$5:$E239,"cph"))</f>
        <v>228</v>
      </c>
      <c r="B239" s="1325" t="s">
        <v>2495</v>
      </c>
      <c r="C239" s="1261" t="s">
        <v>1450</v>
      </c>
      <c r="D239" s="1318" t="s">
        <v>3534</v>
      </c>
      <c r="E239" s="1319" t="s">
        <v>28</v>
      </c>
      <c r="F239" s="1320"/>
      <c r="G239" s="1321">
        <v>0.05</v>
      </c>
      <c r="H239" s="1322">
        <v>2024</v>
      </c>
      <c r="I239" s="1323" t="s">
        <v>2627</v>
      </c>
    </row>
    <row r="240" spans="1:9" x14ac:dyDescent="0.2">
      <c r="A240" s="1259" t="str">
        <f>IF(OR(C240="a",C240=""),"",COUNTIF(C$5:$E240,"da")+COUNTIF(C$5:$E240,"bs")+COUNTIF(C$5:$E240,"cph"))</f>
        <v/>
      </c>
      <c r="B240" s="1304"/>
      <c r="C240" s="1275" t="s">
        <v>1383</v>
      </c>
      <c r="D240" s="1276" t="s">
        <v>4028</v>
      </c>
      <c r="E240" s="1300"/>
      <c r="F240" s="1277"/>
      <c r="G240" s="1305"/>
      <c r="H240" s="1305"/>
      <c r="I240" s="1306"/>
    </row>
    <row r="241" spans="1:9" ht="165.75" x14ac:dyDescent="0.2">
      <c r="A241" s="1259">
        <f>IF(OR(C241="a",C241=""),"",COUNTIF(C$5:$E241,"da")+COUNTIF(C$5:$E241,"bs")+COUNTIF(C$5:$E241,"cph"))</f>
        <v>229</v>
      </c>
      <c r="B241" s="1260" t="s">
        <v>1389</v>
      </c>
      <c r="C241" s="1261" t="s">
        <v>1450</v>
      </c>
      <c r="D241" s="1262" t="s">
        <v>1390</v>
      </c>
      <c r="E241" s="1263" t="s">
        <v>24</v>
      </c>
      <c r="F241" s="1264" t="s">
        <v>107</v>
      </c>
      <c r="G241" s="1265">
        <v>1.33</v>
      </c>
      <c r="H241" s="1266">
        <v>2016</v>
      </c>
      <c r="I241" s="1307" t="s">
        <v>3889</v>
      </c>
    </row>
    <row r="242" spans="1:9" ht="178.5" x14ac:dyDescent="0.2">
      <c r="A242" s="1259">
        <f>IF(OR(C242="a",C242=""),"",COUNTIF(C$5:$E242,"da")+COUNTIF(C$5:$E242,"bs")+COUNTIF(C$5:$E242,"cph"))</f>
        <v>230</v>
      </c>
      <c r="B242" s="1260" t="s">
        <v>1375</v>
      </c>
      <c r="C242" s="1261" t="s">
        <v>1450</v>
      </c>
      <c r="D242" s="1262" t="s">
        <v>799</v>
      </c>
      <c r="E242" s="1263" t="s">
        <v>34</v>
      </c>
      <c r="F242" s="1264" t="s">
        <v>107</v>
      </c>
      <c r="G242" s="1265">
        <v>1.18</v>
      </c>
      <c r="H242" s="1266">
        <v>2018</v>
      </c>
      <c r="I242" s="1307" t="s">
        <v>3890</v>
      </c>
    </row>
    <row r="243" spans="1:9" ht="178.5" x14ac:dyDescent="0.2">
      <c r="A243" s="1259">
        <f>IF(OR(C243="a",C243=""),"",COUNTIF(C$5:$E243,"da")+COUNTIF(C$5:$E243,"bs")+COUNTIF(C$5:$E243,"cph"))</f>
        <v>231</v>
      </c>
      <c r="B243" s="1260" t="s">
        <v>1402</v>
      </c>
      <c r="C243" s="1261" t="s">
        <v>1450</v>
      </c>
      <c r="D243" s="1262" t="s">
        <v>858</v>
      </c>
      <c r="E243" s="1263" t="s">
        <v>29</v>
      </c>
      <c r="F243" s="1264" t="s">
        <v>146</v>
      </c>
      <c r="G243" s="1265">
        <v>1.33</v>
      </c>
      <c r="H243" s="1266">
        <v>2015</v>
      </c>
      <c r="I243" s="1307" t="s">
        <v>3891</v>
      </c>
    </row>
    <row r="244" spans="1:9" ht="102" x14ac:dyDescent="0.2">
      <c r="A244" s="1259">
        <f>IF(OR(C244="a",C244=""),"",COUNTIF(C$5:$E244,"da")+COUNTIF(C$5:$E244,"bs")+COUNTIF(C$5:$E244,"cph"))</f>
        <v>232</v>
      </c>
      <c r="B244" s="1260" t="s">
        <v>1381</v>
      </c>
      <c r="C244" s="1261" t="s">
        <v>1450</v>
      </c>
      <c r="D244" s="1262" t="s">
        <v>345</v>
      </c>
      <c r="E244" s="1263" t="s">
        <v>275</v>
      </c>
      <c r="F244" s="1264" t="s">
        <v>146</v>
      </c>
      <c r="G244" s="1265">
        <v>8.6999999999999993</v>
      </c>
      <c r="H244" s="1266">
        <v>2020</v>
      </c>
      <c r="I244" s="1309" t="s">
        <v>3892</v>
      </c>
    </row>
    <row r="245" spans="1:9" ht="102" x14ac:dyDescent="0.2">
      <c r="A245" s="1259">
        <f>IF(OR(C245="a",C245=""),"",COUNTIF(C$5:$E245,"da")+COUNTIF(C$5:$E245,"bs")+COUNTIF(C$5:$E245,"cph"))</f>
        <v>233</v>
      </c>
      <c r="B245" s="1260" t="s">
        <v>1504</v>
      </c>
      <c r="C245" s="1261" t="s">
        <v>1450</v>
      </c>
      <c r="D245" s="1262" t="s">
        <v>362</v>
      </c>
      <c r="E245" s="1263" t="s">
        <v>28</v>
      </c>
      <c r="F245" s="1264" t="s">
        <v>85</v>
      </c>
      <c r="G245" s="1265">
        <v>0.72</v>
      </c>
      <c r="H245" s="1266">
        <v>2021</v>
      </c>
      <c r="I245" s="1309" t="s">
        <v>3893</v>
      </c>
    </row>
  </sheetData>
  <autoFilter ref="A1:O245" xr:uid="{D9D51CD6-CB5E-496B-B27A-5BAFF1E6B6F2}"/>
  <sortState xmlns:xlrd2="http://schemas.microsoft.com/office/spreadsheetml/2017/richdata2" ref="A2:O132">
    <sortCondition ref="K2:K132"/>
    <sortCondition ref="J2:J132"/>
    <sortCondition ref="E2:E132"/>
    <sortCondition ref="H2:H132"/>
  </sortState>
  <mergeCells count="10">
    <mergeCell ref="A1:A3"/>
    <mergeCell ref="B1:B3"/>
    <mergeCell ref="C1:C3"/>
    <mergeCell ref="D1:D3"/>
    <mergeCell ref="E1:E3"/>
    <mergeCell ref="F1:F3"/>
    <mergeCell ref="G1:G3"/>
    <mergeCell ref="H1:H3"/>
    <mergeCell ref="I1:I3"/>
    <mergeCell ref="D4:I4"/>
  </mergeCells>
  <conditionalFormatting sqref="B5:B6 B8:B9 B12 B96:B178 B183:B235 B241:B245">
    <cfRule type="expression" dxfId="149" priority="13" stopIfTrue="1">
      <formula>AND(COUNTIF(#REF!, B5)+COUNTIF($D$139:$D$143, B5)+COUNTIF(#REF!, B5)+COUNTIF(#REF!, B5)+COUNTIF(#REF!, B5)+COUNTIF(#REF!, B5)+COUNTIF(#REF!, B5)+COUNTIF($D$106:$D$106, B5)+COUNTIF($D$195:$D$196, B5)+COUNTIF(#REF!, B5)+COUNTIF(#REF!, B5)+COUNTIF($D$153:$D$157, B5)+COUNTIF(#REF!, B5)+COUNTIF(#REF!, B5)+COUNTIF(#REF!, B5)+COUNTIF(#REF!, B5)+COUNTIF($D$199:$D$231, B5)+COUNTIF(#REF!, B5)+COUNTIF($D$162:$D$248, B5)+COUNTIF(#REF!, B5)+COUNTIF(#REF!, B5)+COUNTIF(#REF!, B5)+COUNTIF(#REF!, B5)+COUNTIF(#REF!, B5)+COUNTIF(#REF!, B5)+COUNTIF(#REF!, B5)+COUNTIF(#REF!, B5)+COUNTIF(#REF!, B5)+COUNTIF(#REF!, B5)+COUNTIF(#REF!, B5)+COUNTIF(#REF!, B5)+COUNTIF(#REF!, B5)+COUNTIF(#REF!, B5)+COUNTIF(#REF!, B5)+COUNTIF(#REF!, B5)+COUNTIF(#REF!, B5)+COUNTIF(#REF!, B5)+COUNTIF($D$8:$D$137, B5)+COUNTIF($D$159:$D$160, B5)&gt;1,NOT(ISBLANK(B5)))</formula>
    </cfRule>
  </conditionalFormatting>
  <conditionalFormatting sqref="B5:B16 B96:B178 B183:B235 B241:B245">
    <cfRule type="expression" dxfId="148" priority="14" stopIfTrue="1">
      <formula>AND(COUNTIF(#REF!, B5)+COUNTIF(#REF!, B5)+COUNTIF(#REF!, B5)+COUNTIF(#REF!, B5)+COUNTIF(#REF!, B5)+COUNTIF(#REF!, B5)+COUNTIF(#REF!, B5)+COUNTIF(#REF!, B5)+COUNTIF($D$4:$D$7, B5)+COUNTIF($D$198:$D$231, B5)+COUNTIF(#REF!, B5)+COUNTIF($D$8:$D$197, B5)+COUNTIF($D$159:$D$248, B5)&gt;1,NOT(ISBLANK(B5)))</formula>
    </cfRule>
  </conditionalFormatting>
  <conditionalFormatting sqref="B17:B41 B43:B95">
    <cfRule type="expression" dxfId="147" priority="17" stopIfTrue="1">
      <formula>AND(COUNTIF($E$692:$E$65654, B17)+COUNTIF($E$431:$E$626, B17)+COUNTIF($E$626:$E$626, B17)+COUNTIF($E$248:$E$333, B17)+COUNTIF($E$193:$E$246, B17)+COUNTIF($E$400:$E$412, B17)+COUNTIF($E$337:$E$386, B17)+COUNTIF($E$116:$E$189, B17)+COUNTIF($E$3:$E$4, B17)+COUNTIF($E$43:$E$86, B17)+COUNTIF($E$517:$E$519, B17)+COUNTIF($E$6:$E$39, B17)+COUNTIF($E$88:$E$114, B17)&gt;1,NOT(ISBLANK(B17)))</formula>
    </cfRule>
  </conditionalFormatting>
  <conditionalFormatting sqref="B18">
    <cfRule type="duplicateValues" dxfId="146" priority="11" stopIfTrue="1"/>
  </conditionalFormatting>
  <conditionalFormatting sqref="B37">
    <cfRule type="duplicateValues" dxfId="145" priority="10" stopIfTrue="1"/>
  </conditionalFormatting>
  <conditionalFormatting sqref="B42">
    <cfRule type="duplicateValues" dxfId="144" priority="9" stopIfTrue="1"/>
  </conditionalFormatting>
  <conditionalFormatting sqref="B60">
    <cfRule type="duplicateValues" dxfId="143" priority="8" stopIfTrue="1"/>
  </conditionalFormatting>
  <conditionalFormatting sqref="B71">
    <cfRule type="expression" dxfId="142" priority="15" stopIfTrue="1">
      <formula>AND(COUNTIF($E$408:$E$408, B71)+COUNTIF($E$224:$E$224, B71)&gt;1,NOT(ISBLANK(B71)))</formula>
    </cfRule>
  </conditionalFormatting>
  <conditionalFormatting sqref="B88">
    <cfRule type="duplicateValues" dxfId="141" priority="4" stopIfTrue="1"/>
    <cfRule type="expression" dxfId="140" priority="5" stopIfTrue="1">
      <formula>AND(COUNTIF($E$562:$E$562, B88)+COUNTIF($E$407:$E$407, B88)&gt;1,NOT(ISBLANK(B88)))</formula>
    </cfRule>
  </conditionalFormatting>
  <conditionalFormatting sqref="B89:B91">
    <cfRule type="expression" dxfId="139" priority="6" stopIfTrue="1">
      <formula>AND(COUNTIF($E$563:$E$575, B89)+COUNTIF($E$582:$E$582, B89)&gt;1,NOT(ISBLANK(B89)))</formula>
    </cfRule>
  </conditionalFormatting>
  <conditionalFormatting sqref="B91 B17 B22:B36 B38:B41 B44:B59 B61:B70 B74:B87 B93:B95">
    <cfRule type="expression" dxfId="138" priority="16" stopIfTrue="1">
      <formula>AND(COUNTIF($E$585:$E$626, B17)+COUNTIF($E$12:$E$16, B17)+COUNTIF($E$611:$E$611, B17)+COUNTIF($E$487:$E$491, B17)+COUNTIF($E$47:$E$47, B17)+COUNTIF($E$462:$E$462, B17)+COUNTIF($E$510:$E$510, B17)+COUNTIF($E$28:$E$33, B17)+COUNTIF($E$35:$E$36, B17)+COUNTIF($E$86:$E$86, B17)+COUNTIF($E$435:$E$442, B17)+COUNTIF($E$77:$E$83, B17)+COUNTIF($E$117:$E$119, B17)+COUNTIF($E$193:$E$222, B17)+COUNTIF($E$160:$E$187, B17)+COUNTIF($E$261:$E$268, B17)+COUNTIF($E$55:$E$75, B17)+COUNTIF($E$597:$E$600, B17)+COUNTIF($E$91:$E$114, B17)+COUNTIF($E$270:$E$316, B17)+COUNTIF($E$318:$E$333, B17)+COUNTIF($E$605:$E$605, B17)+COUNTIF($E$607:$E$608, B17)+COUNTIF($E$538:$E$544, B17)+COUNTIF($E$513:$E$536, B17)+COUNTIF($E$550:$E$595, B17)+COUNTIF($E$400:$E$401, B17)+COUNTIF($E$431:$E$432, B17)+COUNTIF($E$476:$E$560, B17)+COUNTIF($E$225:$E$228, B17)+COUNTIF($E$230:$E$246, B17)+COUNTIF($E$500:$E$508, B17)+COUNTIF($E$248:$E$248, B17)+COUNTIF($E$249:$E$256, B17)+COUNTIF($E$121:$E$127, B17)+COUNTIF($E$337:$E$386, B17)+COUNTIF($E$43:$E$44, B17)+COUNTIF($E$6:$E$10, B17)+COUNTIF($E$88:$E$89, B17)&gt;1,NOT(ISBLANK(B17)))</formula>
    </cfRule>
  </conditionalFormatting>
  <conditionalFormatting sqref="B179">
    <cfRule type="expression" dxfId="137" priority="3" stopIfTrue="1">
      <formula>AND(COUNTIF($E$654:$E$65616, B179)+COUNTIF($E$393:$E$588, B179)+COUNTIF($E$588:$E$588, B179)+COUNTIF($E$198:$E$295, B179)+COUNTIF($E$171:$E$196, B179)+COUNTIF($E$362:$E$374, B179)+COUNTIF($E$299:$E$348, B179)+COUNTIF($E$118:$E$167, B179)+COUNTIF($E$3:$E$4, B179)+COUNTIF($E$43:$E$86, B179)+COUNTIF($E$479:$E$481, B179)+COUNTIF($E$6:$E$39, B179)+COUNTIF($E$88:$E$116, B179)&gt;1,NOT(ISBLANK(B179)))</formula>
    </cfRule>
  </conditionalFormatting>
  <conditionalFormatting sqref="B236">
    <cfRule type="expression" dxfId="136" priority="1" stopIfTrue="1">
      <formula>AND(COUNTIF($E$650:$E$65612, B236)+COUNTIF($E$389:$E$584, B236)+COUNTIF($E$584:$E$584, B236)+COUNTIF($E$198:$E$291, B236)+COUNTIF($E$171:$E$196, B236)+COUNTIF($E$358:$E$370, B236)+COUNTIF($E$295:$E$344, B236)+COUNTIF($E$118:$E$167, B236)+COUNTIF($E$3:$E$4, B236)+COUNTIF($E$43:$E$86, B236)+COUNTIF($E$475:$E$477, B236)+COUNTIF($E$6:$E$39, B236)+COUNTIF($E$88:$E$116, B236)&gt;1,NOT(ISBLANK(B236)))</formula>
    </cfRule>
    <cfRule type="expression" dxfId="135" priority="2" stopIfTrue="1">
      <formula>AND(COUNTIF($E$543:$E$584, B236)+COUNTIF($E$12:$E$16, B236)+COUNTIF($E$569:$E$569, B236)+COUNTIF($E$445:$E$449, B236)+COUNTIF($E$47:$E$47, B236)+COUNTIF($E$420:$E$420, B236)+COUNTIF($E$468:$E$468, B236)+COUNTIF($E$28:$E$33, B236)+COUNTIF($E$35:$E$36, B236)+COUNTIF($E$86:$E$86, B236)+COUNTIF($E$393:$E$400, B236)+COUNTIF($E$77:$E$83, B236)+COUNTIF($E$119:$E$121, B236)+COUNTIF($E$171:$E$183, B236)+COUNTIF($E$151:$E$165, B236)+COUNTIF($E$219:$E$226, B236)+COUNTIF($E$55:$E$75, B236)+COUNTIF($E$555:$E$558, B236)+COUNTIF($E$91:$E$116, B236)+COUNTIF($E$228:$E$274, B236)+COUNTIF($E$276:$E$291, B236)+COUNTIF($E$563:$E$563, B236)+COUNTIF($E$565:$E$566, B236)+COUNTIF($E$496:$E$502, B236)+COUNTIF($E$471:$E$494, B236)+COUNTIF($E$508:$E$553, B236)+COUNTIF($E$358:$E$359, B236)+COUNTIF($E$389:$E$390, B236)+COUNTIF($E$434:$E$518, B236)+COUNTIF($E$186:$E$189, B236)+COUNTIF($E$191:$E$196, B236)+COUNTIF($E$458:$E$466, B236)+COUNTIF($E$198:$E$203, B236)+COUNTIF($E$205:$E$214, B236)+COUNTIF($E$123:$E$129, B236)+COUNTIF($E$295:$E$344, B236)+COUNTIF($E$43:$E$44, B236)+COUNTIF($E$6:$E$10, B236)+COUNTIF($E$88:$E$89, B236)&gt;1,NOT(ISBLANK(B236)))</formula>
    </cfRule>
  </conditionalFormatting>
  <conditionalFormatting sqref="B4:C4">
    <cfRule type="duplicateValues" dxfId="134" priority="12" stopIfTrue="1"/>
  </conditionalFormatting>
  <conditionalFormatting sqref="D73">
    <cfRule type="expression" dxfId="133" priority="7" stopIfTrue="1">
      <formula>AND(COUNTIF($G$626:$G$626, D73)+COUNTIF($G$604:$G$604, D73)+COUNTIF($G$434:$G$434, D73)+COUNTIF($G$517:$G$519, D73)&gt;1,NOT(ISBLANK(D73)))</formula>
    </cfRule>
  </conditionalFormatting>
  <pageMargins left="0.62992125984251968" right="0.19685039370078741" top="0.94488188976377963" bottom="0.39370078740157483" header="0.31496062992125984" footer="0.19685039370078741"/>
  <pageSetup paperSize="9" orientation="portrait" r:id="rId1"/>
  <headerFooter>
    <oddHeader xml:space="preserve">&amp;L&amp;"Times New Roman,Bold"&amp;12 Biểu 02b/CH&amp;C&amp;"Times New Roman,Bold"&amp;11
TÌNH HÌNH THỰC HIỆN CÁC DỰ ÁN TRONG KẾ HOẠCH SỬ DỤNG ĐẤT NĂM 2024
 THÀNH PHỐ BIÊN HÒA&amp;R
</oddHeader>
    <oddFooter>&amp;C&amp;P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8">
    <tabColor theme="0"/>
  </sheetPr>
  <dimension ref="A1:BK62"/>
  <sheetViews>
    <sheetView zoomScale="71" zoomScaleNormal="71" workbookViewId="0">
      <pane xSplit="5" ySplit="6" topLeftCell="AT55" activePane="bottomRight" state="frozen"/>
      <selection activeCell="BG59" sqref="BG59"/>
      <selection pane="topRight" activeCell="BG59" sqref="BG59"/>
      <selection pane="bottomLeft" activeCell="BG59" sqref="BG59"/>
      <selection pane="bottomRight" activeCell="BG59" sqref="BG59"/>
    </sheetView>
  </sheetViews>
  <sheetFormatPr defaultRowHeight="20.100000000000001" customHeight="1" x14ac:dyDescent="0.2"/>
  <cols>
    <col min="1" max="1" width="6.7109375" style="280" customWidth="1"/>
    <col min="2" max="2" width="39.140625" style="280" customWidth="1"/>
    <col min="3" max="3" width="9.140625" style="280"/>
    <col min="4" max="4" width="12.7109375" style="101" customWidth="1"/>
    <col min="5" max="5" width="12" style="101" customWidth="1"/>
    <col min="6" max="6" width="12.85546875" style="101" customWidth="1"/>
    <col min="7" max="7" width="11.42578125" style="101" customWidth="1"/>
    <col min="8" max="8" width="10.42578125" style="101" customWidth="1"/>
    <col min="9" max="9" width="11.7109375" style="101" customWidth="1"/>
    <col min="10" max="10" width="11.140625" style="101" customWidth="1"/>
    <col min="11" max="11" width="11.85546875" style="101" bestFit="1" customWidth="1"/>
    <col min="12" max="12" width="10.5703125" style="101" bestFit="1" customWidth="1"/>
    <col min="13" max="13" width="9.5703125" style="101" bestFit="1" customWidth="1"/>
    <col min="14" max="14" width="11.42578125" style="101" customWidth="1"/>
    <col min="15" max="15" width="10.5703125" style="101" customWidth="1"/>
    <col min="16" max="16" width="7.5703125" style="101" customWidth="1"/>
    <col min="17" max="17" width="9.5703125" style="101" bestFit="1" customWidth="1"/>
    <col min="18" max="18" width="11" style="101" bestFit="1" customWidth="1"/>
    <col min="19" max="19" width="10.140625" style="101" bestFit="1" customWidth="1"/>
    <col min="20" max="24" width="9.5703125" style="101" bestFit="1" customWidth="1"/>
    <col min="25" max="25" width="10.140625" style="101" bestFit="1" customWidth="1"/>
    <col min="26" max="26" width="9.5703125" style="101" bestFit="1" customWidth="1"/>
    <col min="27" max="27" width="9.5703125" style="315" bestFit="1" customWidth="1"/>
    <col min="28" max="28" width="10.28515625" style="101" customWidth="1"/>
    <col min="29" max="30" width="9.5703125" style="328" bestFit="1" customWidth="1"/>
    <col min="31" max="34" width="9.5703125" style="329" bestFit="1" customWidth="1"/>
    <col min="35" max="36" width="9.5703125" style="328" bestFit="1" customWidth="1"/>
    <col min="37" max="37" width="9.5703125" style="328" customWidth="1"/>
    <col min="38" max="41" width="9.5703125" style="315" bestFit="1" customWidth="1"/>
    <col min="42" max="44" width="9.5703125" style="329" bestFit="1" customWidth="1"/>
    <col min="45" max="45" width="9.42578125" style="329" customWidth="1"/>
    <col min="46" max="46" width="9.5703125" style="101" bestFit="1" customWidth="1"/>
    <col min="47" max="48" width="9.5703125" style="315" bestFit="1" customWidth="1"/>
    <col min="49" max="58" width="9.5703125" style="101" bestFit="1" customWidth="1"/>
    <col min="59" max="61" width="9.5703125" style="330" bestFit="1" customWidth="1"/>
    <col min="62" max="63" width="12.5703125" style="325" bestFit="1" customWidth="1"/>
    <col min="194" max="194" width="6.7109375" customWidth="1"/>
    <col min="195" max="195" width="39.140625" customWidth="1"/>
    <col min="197" max="197" width="8" customWidth="1"/>
    <col min="198" max="198" width="12.7109375" customWidth="1"/>
    <col min="199" max="199" width="12" customWidth="1"/>
    <col min="200" max="200" width="12.85546875" customWidth="1"/>
    <col min="201" max="201" width="11.42578125" customWidth="1"/>
    <col min="202" max="202" width="10.42578125" customWidth="1"/>
    <col min="203" max="203" width="11.7109375" customWidth="1"/>
    <col min="204" max="204" width="11.140625" customWidth="1"/>
    <col min="205" max="205" width="11.85546875" bestFit="1" customWidth="1"/>
    <col min="206" max="206" width="10.5703125" bestFit="1" customWidth="1"/>
    <col min="207" max="207" width="9.5703125" bestFit="1" customWidth="1"/>
    <col min="208" max="208" width="11.42578125" customWidth="1"/>
    <col min="209" max="209" width="10.5703125" customWidth="1"/>
    <col min="210" max="210" width="7.5703125" customWidth="1"/>
    <col min="211" max="211" width="9.5703125" bestFit="1" customWidth="1"/>
    <col min="212" max="212" width="11" bestFit="1" customWidth="1"/>
    <col min="213" max="213" width="10.140625" bestFit="1" customWidth="1"/>
    <col min="214" max="218" width="9.5703125" bestFit="1" customWidth="1"/>
    <col min="219" max="219" width="10.140625" bestFit="1" customWidth="1"/>
    <col min="220" max="221" width="9.5703125" bestFit="1" customWidth="1"/>
    <col min="222" max="222" width="10.28515625" customWidth="1"/>
    <col min="223" max="230" width="9.5703125" bestFit="1" customWidth="1"/>
    <col min="231" max="231" width="9.5703125" customWidth="1"/>
    <col min="232" max="238" width="9.5703125" bestFit="1" customWidth="1"/>
    <col min="239" max="239" width="9.42578125" customWidth="1"/>
    <col min="240" max="255" width="9.5703125" bestFit="1" customWidth="1"/>
    <col min="256" max="257" width="12.5703125" bestFit="1" customWidth="1"/>
    <col min="258" max="258" width="11.42578125" bestFit="1" customWidth="1"/>
    <col min="259" max="259" width="11" bestFit="1" customWidth="1"/>
    <col min="260" max="260" width="11.7109375" bestFit="1" customWidth="1"/>
    <col min="450" max="450" width="6.7109375" customWidth="1"/>
    <col min="451" max="451" width="39.140625" customWidth="1"/>
    <col min="453" max="453" width="8" customWidth="1"/>
    <col min="454" max="454" width="12.7109375" customWidth="1"/>
    <col min="455" max="455" width="12" customWidth="1"/>
    <col min="456" max="456" width="12.85546875" customWidth="1"/>
    <col min="457" max="457" width="11.42578125" customWidth="1"/>
    <col min="458" max="458" width="10.42578125" customWidth="1"/>
    <col min="459" max="459" width="11.7109375" customWidth="1"/>
    <col min="460" max="460" width="11.140625" customWidth="1"/>
    <col min="461" max="461" width="11.85546875" bestFit="1" customWidth="1"/>
    <col min="462" max="462" width="10.5703125" bestFit="1" customWidth="1"/>
    <col min="463" max="463" width="9.5703125" bestFit="1" customWidth="1"/>
    <col min="464" max="464" width="11.42578125" customWidth="1"/>
    <col min="465" max="465" width="10.5703125" customWidth="1"/>
    <col min="466" max="466" width="7.5703125" customWidth="1"/>
    <col min="467" max="467" width="9.5703125" bestFit="1" customWidth="1"/>
    <col min="468" max="468" width="11" bestFit="1" customWidth="1"/>
    <col min="469" max="469" width="10.140625" bestFit="1" customWidth="1"/>
    <col min="470" max="474" width="9.5703125" bestFit="1" customWidth="1"/>
    <col min="475" max="475" width="10.140625" bestFit="1" customWidth="1"/>
    <col min="476" max="477" width="9.5703125" bestFit="1" customWidth="1"/>
    <col min="478" max="478" width="10.28515625" customWidth="1"/>
    <col min="479" max="486" width="9.5703125" bestFit="1" customWidth="1"/>
    <col min="487" max="487" width="9.5703125" customWidth="1"/>
    <col min="488" max="494" width="9.5703125" bestFit="1" customWidth="1"/>
    <col min="495" max="495" width="9.42578125" customWidth="1"/>
    <col min="496" max="511" width="9.5703125" bestFit="1" customWidth="1"/>
    <col min="512" max="513" width="12.5703125" bestFit="1" customWidth="1"/>
    <col min="514" max="514" width="11.42578125" bestFit="1" customWidth="1"/>
    <col min="515" max="515" width="11" bestFit="1" customWidth="1"/>
    <col min="516" max="516" width="11.7109375" bestFit="1" customWidth="1"/>
    <col min="706" max="706" width="6.7109375" customWidth="1"/>
    <col min="707" max="707" width="39.140625" customWidth="1"/>
    <col min="709" max="709" width="8" customWidth="1"/>
    <col min="710" max="710" width="12.7109375" customWidth="1"/>
    <col min="711" max="711" width="12" customWidth="1"/>
    <col min="712" max="712" width="12.85546875" customWidth="1"/>
    <col min="713" max="713" width="11.42578125" customWidth="1"/>
    <col min="714" max="714" width="10.42578125" customWidth="1"/>
    <col min="715" max="715" width="11.7109375" customWidth="1"/>
    <col min="716" max="716" width="11.140625" customWidth="1"/>
    <col min="717" max="717" width="11.85546875" bestFit="1" customWidth="1"/>
    <col min="718" max="718" width="10.5703125" bestFit="1" customWidth="1"/>
    <col min="719" max="719" width="9.5703125" bestFit="1" customWidth="1"/>
    <col min="720" max="720" width="11.42578125" customWidth="1"/>
    <col min="721" max="721" width="10.5703125" customWidth="1"/>
    <col min="722" max="722" width="7.5703125" customWidth="1"/>
    <col min="723" max="723" width="9.5703125" bestFit="1" customWidth="1"/>
    <col min="724" max="724" width="11" bestFit="1" customWidth="1"/>
    <col min="725" max="725" width="10.140625" bestFit="1" customWidth="1"/>
    <col min="726" max="730" width="9.5703125" bestFit="1" customWidth="1"/>
    <col min="731" max="731" width="10.140625" bestFit="1" customWidth="1"/>
    <col min="732" max="733" width="9.5703125" bestFit="1" customWidth="1"/>
    <col min="734" max="734" width="10.28515625" customWidth="1"/>
    <col min="735" max="742" width="9.5703125" bestFit="1" customWidth="1"/>
    <col min="743" max="743" width="9.5703125" customWidth="1"/>
    <col min="744" max="750" width="9.5703125" bestFit="1" customWidth="1"/>
    <col min="751" max="751" width="9.42578125" customWidth="1"/>
    <col min="752" max="767" width="9.5703125" bestFit="1" customWidth="1"/>
    <col min="768" max="769" width="12.5703125" bestFit="1" customWidth="1"/>
    <col min="770" max="770" width="11.42578125" bestFit="1" customWidth="1"/>
    <col min="771" max="771" width="11" bestFit="1" customWidth="1"/>
    <col min="772" max="772" width="11.7109375" bestFit="1" customWidth="1"/>
    <col min="962" max="962" width="6.7109375" customWidth="1"/>
    <col min="963" max="963" width="39.140625" customWidth="1"/>
    <col min="965" max="965" width="8" customWidth="1"/>
    <col min="966" max="966" width="12.7109375" customWidth="1"/>
    <col min="967" max="967" width="12" customWidth="1"/>
    <col min="968" max="968" width="12.85546875" customWidth="1"/>
    <col min="969" max="969" width="11.42578125" customWidth="1"/>
    <col min="970" max="970" width="10.42578125" customWidth="1"/>
    <col min="971" max="971" width="11.7109375" customWidth="1"/>
    <col min="972" max="972" width="11.140625" customWidth="1"/>
    <col min="973" max="973" width="11.85546875" bestFit="1" customWidth="1"/>
    <col min="974" max="974" width="10.5703125" bestFit="1" customWidth="1"/>
    <col min="975" max="975" width="9.5703125" bestFit="1" customWidth="1"/>
    <col min="976" max="976" width="11.42578125" customWidth="1"/>
    <col min="977" max="977" width="10.5703125" customWidth="1"/>
    <col min="978" max="978" width="7.5703125" customWidth="1"/>
    <col min="979" max="979" width="9.5703125" bestFit="1" customWidth="1"/>
    <col min="980" max="980" width="11" bestFit="1" customWidth="1"/>
    <col min="981" max="981" width="10.140625" bestFit="1" customWidth="1"/>
    <col min="982" max="986" width="9.5703125" bestFit="1" customWidth="1"/>
    <col min="987" max="987" width="10.140625" bestFit="1" customWidth="1"/>
    <col min="988" max="989" width="9.5703125" bestFit="1" customWidth="1"/>
    <col min="990" max="990" width="10.28515625" customWidth="1"/>
    <col min="991" max="998" width="9.5703125" bestFit="1" customWidth="1"/>
    <col min="999" max="999" width="9.5703125" customWidth="1"/>
    <col min="1000" max="1006" width="9.5703125" bestFit="1" customWidth="1"/>
    <col min="1007" max="1007" width="9.42578125" customWidth="1"/>
    <col min="1008" max="1023" width="9.5703125" bestFit="1" customWidth="1"/>
    <col min="1024" max="1025" width="12.5703125" bestFit="1" customWidth="1"/>
    <col min="1026" max="1026" width="11.42578125" bestFit="1" customWidth="1"/>
    <col min="1027" max="1027" width="11" bestFit="1" customWidth="1"/>
    <col min="1028" max="1028" width="11.7109375" bestFit="1" customWidth="1"/>
    <col min="1218" max="1218" width="6.7109375" customWidth="1"/>
    <col min="1219" max="1219" width="39.140625" customWidth="1"/>
    <col min="1221" max="1221" width="8" customWidth="1"/>
    <col min="1222" max="1222" width="12.7109375" customWidth="1"/>
    <col min="1223" max="1223" width="12" customWidth="1"/>
    <col min="1224" max="1224" width="12.85546875" customWidth="1"/>
    <col min="1225" max="1225" width="11.42578125" customWidth="1"/>
    <col min="1226" max="1226" width="10.42578125" customWidth="1"/>
    <col min="1227" max="1227" width="11.7109375" customWidth="1"/>
    <col min="1228" max="1228" width="11.140625" customWidth="1"/>
    <col min="1229" max="1229" width="11.85546875" bestFit="1" customWidth="1"/>
    <col min="1230" max="1230" width="10.5703125" bestFit="1" customWidth="1"/>
    <col min="1231" max="1231" width="9.5703125" bestFit="1" customWidth="1"/>
    <col min="1232" max="1232" width="11.42578125" customWidth="1"/>
    <col min="1233" max="1233" width="10.5703125" customWidth="1"/>
    <col min="1234" max="1234" width="7.5703125" customWidth="1"/>
    <col min="1235" max="1235" width="9.5703125" bestFit="1" customWidth="1"/>
    <col min="1236" max="1236" width="11" bestFit="1" customWidth="1"/>
    <col min="1237" max="1237" width="10.140625" bestFit="1" customWidth="1"/>
    <col min="1238" max="1242" width="9.5703125" bestFit="1" customWidth="1"/>
    <col min="1243" max="1243" width="10.140625" bestFit="1" customWidth="1"/>
    <col min="1244" max="1245" width="9.5703125" bestFit="1" customWidth="1"/>
    <col min="1246" max="1246" width="10.28515625" customWidth="1"/>
    <col min="1247" max="1254" width="9.5703125" bestFit="1" customWidth="1"/>
    <col min="1255" max="1255" width="9.5703125" customWidth="1"/>
    <col min="1256" max="1262" width="9.5703125" bestFit="1" customWidth="1"/>
    <col min="1263" max="1263" width="9.42578125" customWidth="1"/>
    <col min="1264" max="1279" width="9.5703125" bestFit="1" customWidth="1"/>
    <col min="1280" max="1281" width="12.5703125" bestFit="1" customWidth="1"/>
    <col min="1282" max="1282" width="11.42578125" bestFit="1" customWidth="1"/>
    <col min="1283" max="1283" width="11" bestFit="1" customWidth="1"/>
    <col min="1284" max="1284" width="11.7109375" bestFit="1" customWidth="1"/>
    <col min="1474" max="1474" width="6.7109375" customWidth="1"/>
    <col min="1475" max="1475" width="39.140625" customWidth="1"/>
    <col min="1477" max="1477" width="8" customWidth="1"/>
    <col min="1478" max="1478" width="12.7109375" customWidth="1"/>
    <col min="1479" max="1479" width="12" customWidth="1"/>
    <col min="1480" max="1480" width="12.85546875" customWidth="1"/>
    <col min="1481" max="1481" width="11.42578125" customWidth="1"/>
    <col min="1482" max="1482" width="10.42578125" customWidth="1"/>
    <col min="1483" max="1483" width="11.7109375" customWidth="1"/>
    <col min="1484" max="1484" width="11.140625" customWidth="1"/>
    <col min="1485" max="1485" width="11.85546875" bestFit="1" customWidth="1"/>
    <col min="1486" max="1486" width="10.5703125" bestFit="1" customWidth="1"/>
    <col min="1487" max="1487" width="9.5703125" bestFit="1" customWidth="1"/>
    <col min="1488" max="1488" width="11.42578125" customWidth="1"/>
    <col min="1489" max="1489" width="10.5703125" customWidth="1"/>
    <col min="1490" max="1490" width="7.5703125" customWidth="1"/>
    <col min="1491" max="1491" width="9.5703125" bestFit="1" customWidth="1"/>
    <col min="1492" max="1492" width="11" bestFit="1" customWidth="1"/>
    <col min="1493" max="1493" width="10.140625" bestFit="1" customWidth="1"/>
    <col min="1494" max="1498" width="9.5703125" bestFit="1" customWidth="1"/>
    <col min="1499" max="1499" width="10.140625" bestFit="1" customWidth="1"/>
    <col min="1500" max="1501" width="9.5703125" bestFit="1" customWidth="1"/>
    <col min="1502" max="1502" width="10.28515625" customWidth="1"/>
    <col min="1503" max="1510" width="9.5703125" bestFit="1" customWidth="1"/>
    <col min="1511" max="1511" width="9.5703125" customWidth="1"/>
    <col min="1512" max="1518" width="9.5703125" bestFit="1" customWidth="1"/>
    <col min="1519" max="1519" width="9.42578125" customWidth="1"/>
    <col min="1520" max="1535" width="9.5703125" bestFit="1" customWidth="1"/>
    <col min="1536" max="1537" width="12.5703125" bestFit="1" customWidth="1"/>
    <col min="1538" max="1538" width="11.42578125" bestFit="1" customWidth="1"/>
    <col min="1539" max="1539" width="11" bestFit="1" customWidth="1"/>
    <col min="1540" max="1540" width="11.7109375" bestFit="1" customWidth="1"/>
    <col min="1730" max="1730" width="6.7109375" customWidth="1"/>
    <col min="1731" max="1731" width="39.140625" customWidth="1"/>
    <col min="1733" max="1733" width="8" customWidth="1"/>
    <col min="1734" max="1734" width="12.7109375" customWidth="1"/>
    <col min="1735" max="1735" width="12" customWidth="1"/>
    <col min="1736" max="1736" width="12.85546875" customWidth="1"/>
    <col min="1737" max="1737" width="11.42578125" customWidth="1"/>
    <col min="1738" max="1738" width="10.42578125" customWidth="1"/>
    <col min="1739" max="1739" width="11.7109375" customWidth="1"/>
    <col min="1740" max="1740" width="11.140625" customWidth="1"/>
    <col min="1741" max="1741" width="11.85546875" bestFit="1" customWidth="1"/>
    <col min="1742" max="1742" width="10.5703125" bestFit="1" customWidth="1"/>
    <col min="1743" max="1743" width="9.5703125" bestFit="1" customWidth="1"/>
    <col min="1744" max="1744" width="11.42578125" customWidth="1"/>
    <col min="1745" max="1745" width="10.5703125" customWidth="1"/>
    <col min="1746" max="1746" width="7.5703125" customWidth="1"/>
    <col min="1747" max="1747" width="9.5703125" bestFit="1" customWidth="1"/>
    <col min="1748" max="1748" width="11" bestFit="1" customWidth="1"/>
    <col min="1749" max="1749" width="10.140625" bestFit="1" customWidth="1"/>
    <col min="1750" max="1754" width="9.5703125" bestFit="1" customWidth="1"/>
    <col min="1755" max="1755" width="10.140625" bestFit="1" customWidth="1"/>
    <col min="1756" max="1757" width="9.5703125" bestFit="1" customWidth="1"/>
    <col min="1758" max="1758" width="10.28515625" customWidth="1"/>
    <col min="1759" max="1766" width="9.5703125" bestFit="1" customWidth="1"/>
    <col min="1767" max="1767" width="9.5703125" customWidth="1"/>
    <col min="1768" max="1774" width="9.5703125" bestFit="1" customWidth="1"/>
    <col min="1775" max="1775" width="9.42578125" customWidth="1"/>
    <col min="1776" max="1791" width="9.5703125" bestFit="1" customWidth="1"/>
    <col min="1792" max="1793" width="12.5703125" bestFit="1" customWidth="1"/>
    <col min="1794" max="1794" width="11.42578125" bestFit="1" customWidth="1"/>
    <col min="1795" max="1795" width="11" bestFit="1" customWidth="1"/>
    <col min="1796" max="1796" width="11.7109375" bestFit="1" customWidth="1"/>
    <col min="1986" max="1986" width="6.7109375" customWidth="1"/>
    <col min="1987" max="1987" width="39.140625" customWidth="1"/>
    <col min="1989" max="1989" width="8" customWidth="1"/>
    <col min="1990" max="1990" width="12.7109375" customWidth="1"/>
    <col min="1991" max="1991" width="12" customWidth="1"/>
    <col min="1992" max="1992" width="12.85546875" customWidth="1"/>
    <col min="1993" max="1993" width="11.42578125" customWidth="1"/>
    <col min="1994" max="1994" width="10.42578125" customWidth="1"/>
    <col min="1995" max="1995" width="11.7109375" customWidth="1"/>
    <col min="1996" max="1996" width="11.140625" customWidth="1"/>
    <col min="1997" max="1997" width="11.85546875" bestFit="1" customWidth="1"/>
    <col min="1998" max="1998" width="10.5703125" bestFit="1" customWidth="1"/>
    <col min="1999" max="1999" width="9.5703125" bestFit="1" customWidth="1"/>
    <col min="2000" max="2000" width="11.42578125" customWidth="1"/>
    <col min="2001" max="2001" width="10.5703125" customWidth="1"/>
    <col min="2002" max="2002" width="7.5703125" customWidth="1"/>
    <col min="2003" max="2003" width="9.5703125" bestFit="1" customWidth="1"/>
    <col min="2004" max="2004" width="11" bestFit="1" customWidth="1"/>
    <col min="2005" max="2005" width="10.140625" bestFit="1" customWidth="1"/>
    <col min="2006" max="2010" width="9.5703125" bestFit="1" customWidth="1"/>
    <col min="2011" max="2011" width="10.140625" bestFit="1" customWidth="1"/>
    <col min="2012" max="2013" width="9.5703125" bestFit="1" customWidth="1"/>
    <col min="2014" max="2014" width="10.28515625" customWidth="1"/>
    <col min="2015" max="2022" width="9.5703125" bestFit="1" customWidth="1"/>
    <col min="2023" max="2023" width="9.5703125" customWidth="1"/>
    <col min="2024" max="2030" width="9.5703125" bestFit="1" customWidth="1"/>
    <col min="2031" max="2031" width="9.42578125" customWidth="1"/>
    <col min="2032" max="2047" width="9.5703125" bestFit="1" customWidth="1"/>
    <col min="2048" max="2049" width="12.5703125" bestFit="1" customWidth="1"/>
    <col min="2050" max="2050" width="11.42578125" bestFit="1" customWidth="1"/>
    <col min="2051" max="2051" width="11" bestFit="1" customWidth="1"/>
    <col min="2052" max="2052" width="11.7109375" bestFit="1" customWidth="1"/>
    <col min="2242" max="2242" width="6.7109375" customWidth="1"/>
    <col min="2243" max="2243" width="39.140625" customWidth="1"/>
    <col min="2245" max="2245" width="8" customWidth="1"/>
    <col min="2246" max="2246" width="12.7109375" customWidth="1"/>
    <col min="2247" max="2247" width="12" customWidth="1"/>
    <col min="2248" max="2248" width="12.85546875" customWidth="1"/>
    <col min="2249" max="2249" width="11.42578125" customWidth="1"/>
    <col min="2250" max="2250" width="10.42578125" customWidth="1"/>
    <col min="2251" max="2251" width="11.7109375" customWidth="1"/>
    <col min="2252" max="2252" width="11.140625" customWidth="1"/>
    <col min="2253" max="2253" width="11.85546875" bestFit="1" customWidth="1"/>
    <col min="2254" max="2254" width="10.5703125" bestFit="1" customWidth="1"/>
    <col min="2255" max="2255" width="9.5703125" bestFit="1" customWidth="1"/>
    <col min="2256" max="2256" width="11.42578125" customWidth="1"/>
    <col min="2257" max="2257" width="10.5703125" customWidth="1"/>
    <col min="2258" max="2258" width="7.5703125" customWidth="1"/>
    <col min="2259" max="2259" width="9.5703125" bestFit="1" customWidth="1"/>
    <col min="2260" max="2260" width="11" bestFit="1" customWidth="1"/>
    <col min="2261" max="2261" width="10.140625" bestFit="1" customWidth="1"/>
    <col min="2262" max="2266" width="9.5703125" bestFit="1" customWidth="1"/>
    <col min="2267" max="2267" width="10.140625" bestFit="1" customWidth="1"/>
    <col min="2268" max="2269" width="9.5703125" bestFit="1" customWidth="1"/>
    <col min="2270" max="2270" width="10.28515625" customWidth="1"/>
    <col min="2271" max="2278" width="9.5703125" bestFit="1" customWidth="1"/>
    <col min="2279" max="2279" width="9.5703125" customWidth="1"/>
    <col min="2280" max="2286" width="9.5703125" bestFit="1" customWidth="1"/>
    <col min="2287" max="2287" width="9.42578125" customWidth="1"/>
    <col min="2288" max="2303" width="9.5703125" bestFit="1" customWidth="1"/>
    <col min="2304" max="2305" width="12.5703125" bestFit="1" customWidth="1"/>
    <col min="2306" max="2306" width="11.42578125" bestFit="1" customWidth="1"/>
    <col min="2307" max="2307" width="11" bestFit="1" customWidth="1"/>
    <col min="2308" max="2308" width="11.7109375" bestFit="1" customWidth="1"/>
    <col min="2498" max="2498" width="6.7109375" customWidth="1"/>
    <col min="2499" max="2499" width="39.140625" customWidth="1"/>
    <col min="2501" max="2501" width="8" customWidth="1"/>
    <col min="2502" max="2502" width="12.7109375" customWidth="1"/>
    <col min="2503" max="2503" width="12" customWidth="1"/>
    <col min="2504" max="2504" width="12.85546875" customWidth="1"/>
    <col min="2505" max="2505" width="11.42578125" customWidth="1"/>
    <col min="2506" max="2506" width="10.42578125" customWidth="1"/>
    <col min="2507" max="2507" width="11.7109375" customWidth="1"/>
    <col min="2508" max="2508" width="11.140625" customWidth="1"/>
    <col min="2509" max="2509" width="11.85546875" bestFit="1" customWidth="1"/>
    <col min="2510" max="2510" width="10.5703125" bestFit="1" customWidth="1"/>
    <col min="2511" max="2511" width="9.5703125" bestFit="1" customWidth="1"/>
    <col min="2512" max="2512" width="11.42578125" customWidth="1"/>
    <col min="2513" max="2513" width="10.5703125" customWidth="1"/>
    <col min="2514" max="2514" width="7.5703125" customWidth="1"/>
    <col min="2515" max="2515" width="9.5703125" bestFit="1" customWidth="1"/>
    <col min="2516" max="2516" width="11" bestFit="1" customWidth="1"/>
    <col min="2517" max="2517" width="10.140625" bestFit="1" customWidth="1"/>
    <col min="2518" max="2522" width="9.5703125" bestFit="1" customWidth="1"/>
    <col min="2523" max="2523" width="10.140625" bestFit="1" customWidth="1"/>
    <col min="2524" max="2525" width="9.5703125" bestFit="1" customWidth="1"/>
    <col min="2526" max="2526" width="10.28515625" customWidth="1"/>
    <col min="2527" max="2534" width="9.5703125" bestFit="1" customWidth="1"/>
    <col min="2535" max="2535" width="9.5703125" customWidth="1"/>
    <col min="2536" max="2542" width="9.5703125" bestFit="1" customWidth="1"/>
    <col min="2543" max="2543" width="9.42578125" customWidth="1"/>
    <col min="2544" max="2559" width="9.5703125" bestFit="1" customWidth="1"/>
    <col min="2560" max="2561" width="12.5703125" bestFit="1" customWidth="1"/>
    <col min="2562" max="2562" width="11.42578125" bestFit="1" customWidth="1"/>
    <col min="2563" max="2563" width="11" bestFit="1" customWidth="1"/>
    <col min="2564" max="2564" width="11.7109375" bestFit="1" customWidth="1"/>
    <col min="2754" max="2754" width="6.7109375" customWidth="1"/>
    <col min="2755" max="2755" width="39.140625" customWidth="1"/>
    <col min="2757" max="2757" width="8" customWidth="1"/>
    <col min="2758" max="2758" width="12.7109375" customWidth="1"/>
    <col min="2759" max="2759" width="12" customWidth="1"/>
    <col min="2760" max="2760" width="12.85546875" customWidth="1"/>
    <col min="2761" max="2761" width="11.42578125" customWidth="1"/>
    <col min="2762" max="2762" width="10.42578125" customWidth="1"/>
    <col min="2763" max="2763" width="11.7109375" customWidth="1"/>
    <col min="2764" max="2764" width="11.140625" customWidth="1"/>
    <col min="2765" max="2765" width="11.85546875" bestFit="1" customWidth="1"/>
    <col min="2766" max="2766" width="10.5703125" bestFit="1" customWidth="1"/>
    <col min="2767" max="2767" width="9.5703125" bestFit="1" customWidth="1"/>
    <col min="2768" max="2768" width="11.42578125" customWidth="1"/>
    <col min="2769" max="2769" width="10.5703125" customWidth="1"/>
    <col min="2770" max="2770" width="7.5703125" customWidth="1"/>
    <col min="2771" max="2771" width="9.5703125" bestFit="1" customWidth="1"/>
    <col min="2772" max="2772" width="11" bestFit="1" customWidth="1"/>
    <col min="2773" max="2773" width="10.140625" bestFit="1" customWidth="1"/>
    <col min="2774" max="2778" width="9.5703125" bestFit="1" customWidth="1"/>
    <col min="2779" max="2779" width="10.140625" bestFit="1" customWidth="1"/>
    <col min="2780" max="2781" width="9.5703125" bestFit="1" customWidth="1"/>
    <col min="2782" max="2782" width="10.28515625" customWidth="1"/>
    <col min="2783" max="2790" width="9.5703125" bestFit="1" customWidth="1"/>
    <col min="2791" max="2791" width="9.5703125" customWidth="1"/>
    <col min="2792" max="2798" width="9.5703125" bestFit="1" customWidth="1"/>
    <col min="2799" max="2799" width="9.42578125" customWidth="1"/>
    <col min="2800" max="2815" width="9.5703125" bestFit="1" customWidth="1"/>
    <col min="2816" max="2817" width="12.5703125" bestFit="1" customWidth="1"/>
    <col min="2818" max="2818" width="11.42578125" bestFit="1" customWidth="1"/>
    <col min="2819" max="2819" width="11" bestFit="1" customWidth="1"/>
    <col min="2820" max="2820" width="11.7109375" bestFit="1" customWidth="1"/>
    <col min="3010" max="3010" width="6.7109375" customWidth="1"/>
    <col min="3011" max="3011" width="39.140625" customWidth="1"/>
    <col min="3013" max="3013" width="8" customWidth="1"/>
    <col min="3014" max="3014" width="12.7109375" customWidth="1"/>
    <col min="3015" max="3015" width="12" customWidth="1"/>
    <col min="3016" max="3016" width="12.85546875" customWidth="1"/>
    <col min="3017" max="3017" width="11.42578125" customWidth="1"/>
    <col min="3018" max="3018" width="10.42578125" customWidth="1"/>
    <col min="3019" max="3019" width="11.7109375" customWidth="1"/>
    <col min="3020" max="3020" width="11.140625" customWidth="1"/>
    <col min="3021" max="3021" width="11.85546875" bestFit="1" customWidth="1"/>
    <col min="3022" max="3022" width="10.5703125" bestFit="1" customWidth="1"/>
    <col min="3023" max="3023" width="9.5703125" bestFit="1" customWidth="1"/>
    <col min="3024" max="3024" width="11.42578125" customWidth="1"/>
    <col min="3025" max="3025" width="10.5703125" customWidth="1"/>
    <col min="3026" max="3026" width="7.5703125" customWidth="1"/>
    <col min="3027" max="3027" width="9.5703125" bestFit="1" customWidth="1"/>
    <col min="3028" max="3028" width="11" bestFit="1" customWidth="1"/>
    <col min="3029" max="3029" width="10.140625" bestFit="1" customWidth="1"/>
    <col min="3030" max="3034" width="9.5703125" bestFit="1" customWidth="1"/>
    <col min="3035" max="3035" width="10.140625" bestFit="1" customWidth="1"/>
    <col min="3036" max="3037" width="9.5703125" bestFit="1" customWidth="1"/>
    <col min="3038" max="3038" width="10.28515625" customWidth="1"/>
    <col min="3039" max="3046" width="9.5703125" bestFit="1" customWidth="1"/>
    <col min="3047" max="3047" width="9.5703125" customWidth="1"/>
    <col min="3048" max="3054" width="9.5703125" bestFit="1" customWidth="1"/>
    <col min="3055" max="3055" width="9.42578125" customWidth="1"/>
    <col min="3056" max="3071" width="9.5703125" bestFit="1" customWidth="1"/>
    <col min="3072" max="3073" width="12.5703125" bestFit="1" customWidth="1"/>
    <col min="3074" max="3074" width="11.42578125" bestFit="1" customWidth="1"/>
    <col min="3075" max="3075" width="11" bestFit="1" customWidth="1"/>
    <col min="3076" max="3076" width="11.7109375" bestFit="1" customWidth="1"/>
    <col min="3266" max="3266" width="6.7109375" customWidth="1"/>
    <col min="3267" max="3267" width="39.140625" customWidth="1"/>
    <col min="3269" max="3269" width="8" customWidth="1"/>
    <col min="3270" max="3270" width="12.7109375" customWidth="1"/>
    <col min="3271" max="3271" width="12" customWidth="1"/>
    <col min="3272" max="3272" width="12.85546875" customWidth="1"/>
    <col min="3273" max="3273" width="11.42578125" customWidth="1"/>
    <col min="3274" max="3274" width="10.42578125" customWidth="1"/>
    <col min="3275" max="3275" width="11.7109375" customWidth="1"/>
    <col min="3276" max="3276" width="11.140625" customWidth="1"/>
    <col min="3277" max="3277" width="11.85546875" bestFit="1" customWidth="1"/>
    <col min="3278" max="3278" width="10.5703125" bestFit="1" customWidth="1"/>
    <col min="3279" max="3279" width="9.5703125" bestFit="1" customWidth="1"/>
    <col min="3280" max="3280" width="11.42578125" customWidth="1"/>
    <col min="3281" max="3281" width="10.5703125" customWidth="1"/>
    <col min="3282" max="3282" width="7.5703125" customWidth="1"/>
    <col min="3283" max="3283" width="9.5703125" bestFit="1" customWidth="1"/>
    <col min="3284" max="3284" width="11" bestFit="1" customWidth="1"/>
    <col min="3285" max="3285" width="10.140625" bestFit="1" customWidth="1"/>
    <col min="3286" max="3290" width="9.5703125" bestFit="1" customWidth="1"/>
    <col min="3291" max="3291" width="10.140625" bestFit="1" customWidth="1"/>
    <col min="3292" max="3293" width="9.5703125" bestFit="1" customWidth="1"/>
    <col min="3294" max="3294" width="10.28515625" customWidth="1"/>
    <col min="3295" max="3302" width="9.5703125" bestFit="1" customWidth="1"/>
    <col min="3303" max="3303" width="9.5703125" customWidth="1"/>
    <col min="3304" max="3310" width="9.5703125" bestFit="1" customWidth="1"/>
    <col min="3311" max="3311" width="9.42578125" customWidth="1"/>
    <col min="3312" max="3327" width="9.5703125" bestFit="1" customWidth="1"/>
    <col min="3328" max="3329" width="12.5703125" bestFit="1" customWidth="1"/>
    <col min="3330" max="3330" width="11.42578125" bestFit="1" customWidth="1"/>
    <col min="3331" max="3331" width="11" bestFit="1" customWidth="1"/>
    <col min="3332" max="3332" width="11.7109375" bestFit="1" customWidth="1"/>
    <col min="3522" max="3522" width="6.7109375" customWidth="1"/>
    <col min="3523" max="3523" width="39.140625" customWidth="1"/>
    <col min="3525" max="3525" width="8" customWidth="1"/>
    <col min="3526" max="3526" width="12.7109375" customWidth="1"/>
    <col min="3527" max="3527" width="12" customWidth="1"/>
    <col min="3528" max="3528" width="12.85546875" customWidth="1"/>
    <col min="3529" max="3529" width="11.42578125" customWidth="1"/>
    <col min="3530" max="3530" width="10.42578125" customWidth="1"/>
    <col min="3531" max="3531" width="11.7109375" customWidth="1"/>
    <col min="3532" max="3532" width="11.140625" customWidth="1"/>
    <col min="3533" max="3533" width="11.85546875" bestFit="1" customWidth="1"/>
    <col min="3534" max="3534" width="10.5703125" bestFit="1" customWidth="1"/>
    <col min="3535" max="3535" width="9.5703125" bestFit="1" customWidth="1"/>
    <col min="3536" max="3536" width="11.42578125" customWidth="1"/>
    <col min="3537" max="3537" width="10.5703125" customWidth="1"/>
    <col min="3538" max="3538" width="7.5703125" customWidth="1"/>
    <col min="3539" max="3539" width="9.5703125" bestFit="1" customWidth="1"/>
    <col min="3540" max="3540" width="11" bestFit="1" customWidth="1"/>
    <col min="3541" max="3541" width="10.140625" bestFit="1" customWidth="1"/>
    <col min="3542" max="3546" width="9.5703125" bestFit="1" customWidth="1"/>
    <col min="3547" max="3547" width="10.140625" bestFit="1" customWidth="1"/>
    <col min="3548" max="3549" width="9.5703125" bestFit="1" customWidth="1"/>
    <col min="3550" max="3550" width="10.28515625" customWidth="1"/>
    <col min="3551" max="3558" width="9.5703125" bestFit="1" customWidth="1"/>
    <col min="3559" max="3559" width="9.5703125" customWidth="1"/>
    <col min="3560" max="3566" width="9.5703125" bestFit="1" customWidth="1"/>
    <col min="3567" max="3567" width="9.42578125" customWidth="1"/>
    <col min="3568" max="3583" width="9.5703125" bestFit="1" customWidth="1"/>
    <col min="3584" max="3585" width="12.5703125" bestFit="1" customWidth="1"/>
    <col min="3586" max="3586" width="11.42578125" bestFit="1" customWidth="1"/>
    <col min="3587" max="3587" width="11" bestFit="1" customWidth="1"/>
    <col min="3588" max="3588" width="11.7109375" bestFit="1" customWidth="1"/>
    <col min="3778" max="3778" width="6.7109375" customWidth="1"/>
    <col min="3779" max="3779" width="39.140625" customWidth="1"/>
    <col min="3781" max="3781" width="8" customWidth="1"/>
    <col min="3782" max="3782" width="12.7109375" customWidth="1"/>
    <col min="3783" max="3783" width="12" customWidth="1"/>
    <col min="3784" max="3784" width="12.85546875" customWidth="1"/>
    <col min="3785" max="3785" width="11.42578125" customWidth="1"/>
    <col min="3786" max="3786" width="10.42578125" customWidth="1"/>
    <col min="3787" max="3787" width="11.7109375" customWidth="1"/>
    <col min="3788" max="3788" width="11.140625" customWidth="1"/>
    <col min="3789" max="3789" width="11.85546875" bestFit="1" customWidth="1"/>
    <col min="3790" max="3790" width="10.5703125" bestFit="1" customWidth="1"/>
    <col min="3791" max="3791" width="9.5703125" bestFit="1" customWidth="1"/>
    <col min="3792" max="3792" width="11.42578125" customWidth="1"/>
    <col min="3793" max="3793" width="10.5703125" customWidth="1"/>
    <col min="3794" max="3794" width="7.5703125" customWidth="1"/>
    <col min="3795" max="3795" width="9.5703125" bestFit="1" customWidth="1"/>
    <col min="3796" max="3796" width="11" bestFit="1" customWidth="1"/>
    <col min="3797" max="3797" width="10.140625" bestFit="1" customWidth="1"/>
    <col min="3798" max="3802" width="9.5703125" bestFit="1" customWidth="1"/>
    <col min="3803" max="3803" width="10.140625" bestFit="1" customWidth="1"/>
    <col min="3804" max="3805" width="9.5703125" bestFit="1" customWidth="1"/>
    <col min="3806" max="3806" width="10.28515625" customWidth="1"/>
    <col min="3807" max="3814" width="9.5703125" bestFit="1" customWidth="1"/>
    <col min="3815" max="3815" width="9.5703125" customWidth="1"/>
    <col min="3816" max="3822" width="9.5703125" bestFit="1" customWidth="1"/>
    <col min="3823" max="3823" width="9.42578125" customWidth="1"/>
    <col min="3824" max="3839" width="9.5703125" bestFit="1" customWidth="1"/>
    <col min="3840" max="3841" width="12.5703125" bestFit="1" customWidth="1"/>
    <col min="3842" max="3842" width="11.42578125" bestFit="1" customWidth="1"/>
    <col min="3843" max="3843" width="11" bestFit="1" customWidth="1"/>
    <col min="3844" max="3844" width="11.7109375" bestFit="1" customWidth="1"/>
    <col min="4034" max="4034" width="6.7109375" customWidth="1"/>
    <col min="4035" max="4035" width="39.140625" customWidth="1"/>
    <col min="4037" max="4037" width="8" customWidth="1"/>
    <col min="4038" max="4038" width="12.7109375" customWidth="1"/>
    <col min="4039" max="4039" width="12" customWidth="1"/>
    <col min="4040" max="4040" width="12.85546875" customWidth="1"/>
    <col min="4041" max="4041" width="11.42578125" customWidth="1"/>
    <col min="4042" max="4042" width="10.42578125" customWidth="1"/>
    <col min="4043" max="4043" width="11.7109375" customWidth="1"/>
    <col min="4044" max="4044" width="11.140625" customWidth="1"/>
    <col min="4045" max="4045" width="11.85546875" bestFit="1" customWidth="1"/>
    <col min="4046" max="4046" width="10.5703125" bestFit="1" customWidth="1"/>
    <col min="4047" max="4047" width="9.5703125" bestFit="1" customWidth="1"/>
    <col min="4048" max="4048" width="11.42578125" customWidth="1"/>
    <col min="4049" max="4049" width="10.5703125" customWidth="1"/>
    <col min="4050" max="4050" width="7.5703125" customWidth="1"/>
    <col min="4051" max="4051" width="9.5703125" bestFit="1" customWidth="1"/>
    <col min="4052" max="4052" width="11" bestFit="1" customWidth="1"/>
    <col min="4053" max="4053" width="10.140625" bestFit="1" customWidth="1"/>
    <col min="4054" max="4058" width="9.5703125" bestFit="1" customWidth="1"/>
    <col min="4059" max="4059" width="10.140625" bestFit="1" customWidth="1"/>
    <col min="4060" max="4061" width="9.5703125" bestFit="1" customWidth="1"/>
    <col min="4062" max="4062" width="10.28515625" customWidth="1"/>
    <col min="4063" max="4070" width="9.5703125" bestFit="1" customWidth="1"/>
    <col min="4071" max="4071" width="9.5703125" customWidth="1"/>
    <col min="4072" max="4078" width="9.5703125" bestFit="1" customWidth="1"/>
    <col min="4079" max="4079" width="9.42578125" customWidth="1"/>
    <col min="4080" max="4095" width="9.5703125" bestFit="1" customWidth="1"/>
    <col min="4096" max="4097" width="12.5703125" bestFit="1" customWidth="1"/>
    <col min="4098" max="4098" width="11.42578125" bestFit="1" customWidth="1"/>
    <col min="4099" max="4099" width="11" bestFit="1" customWidth="1"/>
    <col min="4100" max="4100" width="11.7109375" bestFit="1" customWidth="1"/>
    <col min="4290" max="4290" width="6.7109375" customWidth="1"/>
    <col min="4291" max="4291" width="39.140625" customWidth="1"/>
    <col min="4293" max="4293" width="8" customWidth="1"/>
    <col min="4294" max="4294" width="12.7109375" customWidth="1"/>
    <col min="4295" max="4295" width="12" customWidth="1"/>
    <col min="4296" max="4296" width="12.85546875" customWidth="1"/>
    <col min="4297" max="4297" width="11.42578125" customWidth="1"/>
    <col min="4298" max="4298" width="10.42578125" customWidth="1"/>
    <col min="4299" max="4299" width="11.7109375" customWidth="1"/>
    <col min="4300" max="4300" width="11.140625" customWidth="1"/>
    <col min="4301" max="4301" width="11.85546875" bestFit="1" customWidth="1"/>
    <col min="4302" max="4302" width="10.5703125" bestFit="1" customWidth="1"/>
    <col min="4303" max="4303" width="9.5703125" bestFit="1" customWidth="1"/>
    <col min="4304" max="4304" width="11.42578125" customWidth="1"/>
    <col min="4305" max="4305" width="10.5703125" customWidth="1"/>
    <col min="4306" max="4306" width="7.5703125" customWidth="1"/>
    <col min="4307" max="4307" width="9.5703125" bestFit="1" customWidth="1"/>
    <col min="4308" max="4308" width="11" bestFit="1" customWidth="1"/>
    <col min="4309" max="4309" width="10.140625" bestFit="1" customWidth="1"/>
    <col min="4310" max="4314" width="9.5703125" bestFit="1" customWidth="1"/>
    <col min="4315" max="4315" width="10.140625" bestFit="1" customWidth="1"/>
    <col min="4316" max="4317" width="9.5703125" bestFit="1" customWidth="1"/>
    <col min="4318" max="4318" width="10.28515625" customWidth="1"/>
    <col min="4319" max="4326" width="9.5703125" bestFit="1" customWidth="1"/>
    <col min="4327" max="4327" width="9.5703125" customWidth="1"/>
    <col min="4328" max="4334" width="9.5703125" bestFit="1" customWidth="1"/>
    <col min="4335" max="4335" width="9.42578125" customWidth="1"/>
    <col min="4336" max="4351" width="9.5703125" bestFit="1" customWidth="1"/>
    <col min="4352" max="4353" width="12.5703125" bestFit="1" customWidth="1"/>
    <col min="4354" max="4354" width="11.42578125" bestFit="1" customWidth="1"/>
    <col min="4355" max="4355" width="11" bestFit="1" customWidth="1"/>
    <col min="4356" max="4356" width="11.7109375" bestFit="1" customWidth="1"/>
    <col min="4546" max="4546" width="6.7109375" customWidth="1"/>
    <col min="4547" max="4547" width="39.140625" customWidth="1"/>
    <col min="4549" max="4549" width="8" customWidth="1"/>
    <col min="4550" max="4550" width="12.7109375" customWidth="1"/>
    <col min="4551" max="4551" width="12" customWidth="1"/>
    <col min="4552" max="4552" width="12.85546875" customWidth="1"/>
    <col min="4553" max="4553" width="11.42578125" customWidth="1"/>
    <col min="4554" max="4554" width="10.42578125" customWidth="1"/>
    <col min="4555" max="4555" width="11.7109375" customWidth="1"/>
    <col min="4556" max="4556" width="11.140625" customWidth="1"/>
    <col min="4557" max="4557" width="11.85546875" bestFit="1" customWidth="1"/>
    <col min="4558" max="4558" width="10.5703125" bestFit="1" customWidth="1"/>
    <col min="4559" max="4559" width="9.5703125" bestFit="1" customWidth="1"/>
    <col min="4560" max="4560" width="11.42578125" customWidth="1"/>
    <col min="4561" max="4561" width="10.5703125" customWidth="1"/>
    <col min="4562" max="4562" width="7.5703125" customWidth="1"/>
    <col min="4563" max="4563" width="9.5703125" bestFit="1" customWidth="1"/>
    <col min="4564" max="4564" width="11" bestFit="1" customWidth="1"/>
    <col min="4565" max="4565" width="10.140625" bestFit="1" customWidth="1"/>
    <col min="4566" max="4570" width="9.5703125" bestFit="1" customWidth="1"/>
    <col min="4571" max="4571" width="10.140625" bestFit="1" customWidth="1"/>
    <col min="4572" max="4573" width="9.5703125" bestFit="1" customWidth="1"/>
    <col min="4574" max="4574" width="10.28515625" customWidth="1"/>
    <col min="4575" max="4582" width="9.5703125" bestFit="1" customWidth="1"/>
    <col min="4583" max="4583" width="9.5703125" customWidth="1"/>
    <col min="4584" max="4590" width="9.5703125" bestFit="1" customWidth="1"/>
    <col min="4591" max="4591" width="9.42578125" customWidth="1"/>
    <col min="4592" max="4607" width="9.5703125" bestFit="1" customWidth="1"/>
    <col min="4608" max="4609" width="12.5703125" bestFit="1" customWidth="1"/>
    <col min="4610" max="4610" width="11.42578125" bestFit="1" customWidth="1"/>
    <col min="4611" max="4611" width="11" bestFit="1" customWidth="1"/>
    <col min="4612" max="4612" width="11.7109375" bestFit="1" customWidth="1"/>
    <col min="4802" max="4802" width="6.7109375" customWidth="1"/>
    <col min="4803" max="4803" width="39.140625" customWidth="1"/>
    <col min="4805" max="4805" width="8" customWidth="1"/>
    <col min="4806" max="4806" width="12.7109375" customWidth="1"/>
    <col min="4807" max="4807" width="12" customWidth="1"/>
    <col min="4808" max="4808" width="12.85546875" customWidth="1"/>
    <col min="4809" max="4809" width="11.42578125" customWidth="1"/>
    <col min="4810" max="4810" width="10.42578125" customWidth="1"/>
    <col min="4811" max="4811" width="11.7109375" customWidth="1"/>
    <col min="4812" max="4812" width="11.140625" customWidth="1"/>
    <col min="4813" max="4813" width="11.85546875" bestFit="1" customWidth="1"/>
    <col min="4814" max="4814" width="10.5703125" bestFit="1" customWidth="1"/>
    <col min="4815" max="4815" width="9.5703125" bestFit="1" customWidth="1"/>
    <col min="4816" max="4816" width="11.42578125" customWidth="1"/>
    <col min="4817" max="4817" width="10.5703125" customWidth="1"/>
    <col min="4818" max="4818" width="7.5703125" customWidth="1"/>
    <col min="4819" max="4819" width="9.5703125" bestFit="1" customWidth="1"/>
    <col min="4820" max="4820" width="11" bestFit="1" customWidth="1"/>
    <col min="4821" max="4821" width="10.140625" bestFit="1" customWidth="1"/>
    <col min="4822" max="4826" width="9.5703125" bestFit="1" customWidth="1"/>
    <col min="4827" max="4827" width="10.140625" bestFit="1" customWidth="1"/>
    <col min="4828" max="4829" width="9.5703125" bestFit="1" customWidth="1"/>
    <col min="4830" max="4830" width="10.28515625" customWidth="1"/>
    <col min="4831" max="4838" width="9.5703125" bestFit="1" customWidth="1"/>
    <col min="4839" max="4839" width="9.5703125" customWidth="1"/>
    <col min="4840" max="4846" width="9.5703125" bestFit="1" customWidth="1"/>
    <col min="4847" max="4847" width="9.42578125" customWidth="1"/>
    <col min="4848" max="4863" width="9.5703125" bestFit="1" customWidth="1"/>
    <col min="4864" max="4865" width="12.5703125" bestFit="1" customWidth="1"/>
    <col min="4866" max="4866" width="11.42578125" bestFit="1" customWidth="1"/>
    <col min="4867" max="4867" width="11" bestFit="1" customWidth="1"/>
    <col min="4868" max="4868" width="11.7109375" bestFit="1" customWidth="1"/>
    <col min="5058" max="5058" width="6.7109375" customWidth="1"/>
    <col min="5059" max="5059" width="39.140625" customWidth="1"/>
    <col min="5061" max="5061" width="8" customWidth="1"/>
    <col min="5062" max="5062" width="12.7109375" customWidth="1"/>
    <col min="5063" max="5063" width="12" customWidth="1"/>
    <col min="5064" max="5064" width="12.85546875" customWidth="1"/>
    <col min="5065" max="5065" width="11.42578125" customWidth="1"/>
    <col min="5066" max="5066" width="10.42578125" customWidth="1"/>
    <col min="5067" max="5067" width="11.7109375" customWidth="1"/>
    <col min="5068" max="5068" width="11.140625" customWidth="1"/>
    <col min="5069" max="5069" width="11.85546875" bestFit="1" customWidth="1"/>
    <col min="5070" max="5070" width="10.5703125" bestFit="1" customWidth="1"/>
    <col min="5071" max="5071" width="9.5703125" bestFit="1" customWidth="1"/>
    <col min="5072" max="5072" width="11.42578125" customWidth="1"/>
    <col min="5073" max="5073" width="10.5703125" customWidth="1"/>
    <col min="5074" max="5074" width="7.5703125" customWidth="1"/>
    <col min="5075" max="5075" width="9.5703125" bestFit="1" customWidth="1"/>
    <col min="5076" max="5076" width="11" bestFit="1" customWidth="1"/>
    <col min="5077" max="5077" width="10.140625" bestFit="1" customWidth="1"/>
    <col min="5078" max="5082" width="9.5703125" bestFit="1" customWidth="1"/>
    <col min="5083" max="5083" width="10.140625" bestFit="1" customWidth="1"/>
    <col min="5084" max="5085" width="9.5703125" bestFit="1" customWidth="1"/>
    <col min="5086" max="5086" width="10.28515625" customWidth="1"/>
    <col min="5087" max="5094" width="9.5703125" bestFit="1" customWidth="1"/>
    <col min="5095" max="5095" width="9.5703125" customWidth="1"/>
    <col min="5096" max="5102" width="9.5703125" bestFit="1" customWidth="1"/>
    <col min="5103" max="5103" width="9.42578125" customWidth="1"/>
    <col min="5104" max="5119" width="9.5703125" bestFit="1" customWidth="1"/>
    <col min="5120" max="5121" width="12.5703125" bestFit="1" customWidth="1"/>
    <col min="5122" max="5122" width="11.42578125" bestFit="1" customWidth="1"/>
    <col min="5123" max="5123" width="11" bestFit="1" customWidth="1"/>
    <col min="5124" max="5124" width="11.7109375" bestFit="1" customWidth="1"/>
    <col min="5314" max="5314" width="6.7109375" customWidth="1"/>
    <col min="5315" max="5315" width="39.140625" customWidth="1"/>
    <col min="5317" max="5317" width="8" customWidth="1"/>
    <col min="5318" max="5318" width="12.7109375" customWidth="1"/>
    <col min="5319" max="5319" width="12" customWidth="1"/>
    <col min="5320" max="5320" width="12.85546875" customWidth="1"/>
    <col min="5321" max="5321" width="11.42578125" customWidth="1"/>
    <col min="5322" max="5322" width="10.42578125" customWidth="1"/>
    <col min="5323" max="5323" width="11.7109375" customWidth="1"/>
    <col min="5324" max="5324" width="11.140625" customWidth="1"/>
    <col min="5325" max="5325" width="11.85546875" bestFit="1" customWidth="1"/>
    <col min="5326" max="5326" width="10.5703125" bestFit="1" customWidth="1"/>
    <col min="5327" max="5327" width="9.5703125" bestFit="1" customWidth="1"/>
    <col min="5328" max="5328" width="11.42578125" customWidth="1"/>
    <col min="5329" max="5329" width="10.5703125" customWidth="1"/>
    <col min="5330" max="5330" width="7.5703125" customWidth="1"/>
    <col min="5331" max="5331" width="9.5703125" bestFit="1" customWidth="1"/>
    <col min="5332" max="5332" width="11" bestFit="1" customWidth="1"/>
    <col min="5333" max="5333" width="10.140625" bestFit="1" customWidth="1"/>
    <col min="5334" max="5338" width="9.5703125" bestFit="1" customWidth="1"/>
    <col min="5339" max="5339" width="10.140625" bestFit="1" customWidth="1"/>
    <col min="5340" max="5341" width="9.5703125" bestFit="1" customWidth="1"/>
    <col min="5342" max="5342" width="10.28515625" customWidth="1"/>
    <col min="5343" max="5350" width="9.5703125" bestFit="1" customWidth="1"/>
    <col min="5351" max="5351" width="9.5703125" customWidth="1"/>
    <col min="5352" max="5358" width="9.5703125" bestFit="1" customWidth="1"/>
    <col min="5359" max="5359" width="9.42578125" customWidth="1"/>
    <col min="5360" max="5375" width="9.5703125" bestFit="1" customWidth="1"/>
    <col min="5376" max="5377" width="12.5703125" bestFit="1" customWidth="1"/>
    <col min="5378" max="5378" width="11.42578125" bestFit="1" customWidth="1"/>
    <col min="5379" max="5379" width="11" bestFit="1" customWidth="1"/>
    <col min="5380" max="5380" width="11.7109375" bestFit="1" customWidth="1"/>
    <col min="5570" max="5570" width="6.7109375" customWidth="1"/>
    <col min="5571" max="5571" width="39.140625" customWidth="1"/>
    <col min="5573" max="5573" width="8" customWidth="1"/>
    <col min="5574" max="5574" width="12.7109375" customWidth="1"/>
    <col min="5575" max="5575" width="12" customWidth="1"/>
    <col min="5576" max="5576" width="12.85546875" customWidth="1"/>
    <col min="5577" max="5577" width="11.42578125" customWidth="1"/>
    <col min="5578" max="5578" width="10.42578125" customWidth="1"/>
    <col min="5579" max="5579" width="11.7109375" customWidth="1"/>
    <col min="5580" max="5580" width="11.140625" customWidth="1"/>
    <col min="5581" max="5581" width="11.85546875" bestFit="1" customWidth="1"/>
    <col min="5582" max="5582" width="10.5703125" bestFit="1" customWidth="1"/>
    <col min="5583" max="5583" width="9.5703125" bestFit="1" customWidth="1"/>
    <col min="5584" max="5584" width="11.42578125" customWidth="1"/>
    <col min="5585" max="5585" width="10.5703125" customWidth="1"/>
    <col min="5586" max="5586" width="7.5703125" customWidth="1"/>
    <col min="5587" max="5587" width="9.5703125" bestFit="1" customWidth="1"/>
    <col min="5588" max="5588" width="11" bestFit="1" customWidth="1"/>
    <col min="5589" max="5589" width="10.140625" bestFit="1" customWidth="1"/>
    <col min="5590" max="5594" width="9.5703125" bestFit="1" customWidth="1"/>
    <col min="5595" max="5595" width="10.140625" bestFit="1" customWidth="1"/>
    <col min="5596" max="5597" width="9.5703125" bestFit="1" customWidth="1"/>
    <col min="5598" max="5598" width="10.28515625" customWidth="1"/>
    <col min="5599" max="5606" width="9.5703125" bestFit="1" customWidth="1"/>
    <col min="5607" max="5607" width="9.5703125" customWidth="1"/>
    <col min="5608" max="5614" width="9.5703125" bestFit="1" customWidth="1"/>
    <col min="5615" max="5615" width="9.42578125" customWidth="1"/>
    <col min="5616" max="5631" width="9.5703125" bestFit="1" customWidth="1"/>
    <col min="5632" max="5633" width="12.5703125" bestFit="1" customWidth="1"/>
    <col min="5634" max="5634" width="11.42578125" bestFit="1" customWidth="1"/>
    <col min="5635" max="5635" width="11" bestFit="1" customWidth="1"/>
    <col min="5636" max="5636" width="11.7109375" bestFit="1" customWidth="1"/>
    <col min="5826" max="5826" width="6.7109375" customWidth="1"/>
    <col min="5827" max="5827" width="39.140625" customWidth="1"/>
    <col min="5829" max="5829" width="8" customWidth="1"/>
    <col min="5830" max="5830" width="12.7109375" customWidth="1"/>
    <col min="5831" max="5831" width="12" customWidth="1"/>
    <col min="5832" max="5832" width="12.85546875" customWidth="1"/>
    <col min="5833" max="5833" width="11.42578125" customWidth="1"/>
    <col min="5834" max="5834" width="10.42578125" customWidth="1"/>
    <col min="5835" max="5835" width="11.7109375" customWidth="1"/>
    <col min="5836" max="5836" width="11.140625" customWidth="1"/>
    <col min="5837" max="5837" width="11.85546875" bestFit="1" customWidth="1"/>
    <col min="5838" max="5838" width="10.5703125" bestFit="1" customWidth="1"/>
    <col min="5839" max="5839" width="9.5703125" bestFit="1" customWidth="1"/>
    <col min="5840" max="5840" width="11.42578125" customWidth="1"/>
    <col min="5841" max="5841" width="10.5703125" customWidth="1"/>
    <col min="5842" max="5842" width="7.5703125" customWidth="1"/>
    <col min="5843" max="5843" width="9.5703125" bestFit="1" customWidth="1"/>
    <col min="5844" max="5844" width="11" bestFit="1" customWidth="1"/>
    <col min="5845" max="5845" width="10.140625" bestFit="1" customWidth="1"/>
    <col min="5846" max="5850" width="9.5703125" bestFit="1" customWidth="1"/>
    <col min="5851" max="5851" width="10.140625" bestFit="1" customWidth="1"/>
    <col min="5852" max="5853" width="9.5703125" bestFit="1" customWidth="1"/>
    <col min="5854" max="5854" width="10.28515625" customWidth="1"/>
    <col min="5855" max="5862" width="9.5703125" bestFit="1" customWidth="1"/>
    <col min="5863" max="5863" width="9.5703125" customWidth="1"/>
    <col min="5864" max="5870" width="9.5703125" bestFit="1" customWidth="1"/>
    <col min="5871" max="5871" width="9.42578125" customWidth="1"/>
    <col min="5872" max="5887" width="9.5703125" bestFit="1" customWidth="1"/>
    <col min="5888" max="5889" width="12.5703125" bestFit="1" customWidth="1"/>
    <col min="5890" max="5890" width="11.42578125" bestFit="1" customWidth="1"/>
    <col min="5891" max="5891" width="11" bestFit="1" customWidth="1"/>
    <col min="5892" max="5892" width="11.7109375" bestFit="1" customWidth="1"/>
    <col min="6082" max="6082" width="6.7109375" customWidth="1"/>
    <col min="6083" max="6083" width="39.140625" customWidth="1"/>
    <col min="6085" max="6085" width="8" customWidth="1"/>
    <col min="6086" max="6086" width="12.7109375" customWidth="1"/>
    <col min="6087" max="6087" width="12" customWidth="1"/>
    <col min="6088" max="6088" width="12.85546875" customWidth="1"/>
    <col min="6089" max="6089" width="11.42578125" customWidth="1"/>
    <col min="6090" max="6090" width="10.42578125" customWidth="1"/>
    <col min="6091" max="6091" width="11.7109375" customWidth="1"/>
    <col min="6092" max="6092" width="11.140625" customWidth="1"/>
    <col min="6093" max="6093" width="11.85546875" bestFit="1" customWidth="1"/>
    <col min="6094" max="6094" width="10.5703125" bestFit="1" customWidth="1"/>
    <col min="6095" max="6095" width="9.5703125" bestFit="1" customWidth="1"/>
    <col min="6096" max="6096" width="11.42578125" customWidth="1"/>
    <col min="6097" max="6097" width="10.5703125" customWidth="1"/>
    <col min="6098" max="6098" width="7.5703125" customWidth="1"/>
    <col min="6099" max="6099" width="9.5703125" bestFit="1" customWidth="1"/>
    <col min="6100" max="6100" width="11" bestFit="1" customWidth="1"/>
    <col min="6101" max="6101" width="10.140625" bestFit="1" customWidth="1"/>
    <col min="6102" max="6106" width="9.5703125" bestFit="1" customWidth="1"/>
    <col min="6107" max="6107" width="10.140625" bestFit="1" customWidth="1"/>
    <col min="6108" max="6109" width="9.5703125" bestFit="1" customWidth="1"/>
    <col min="6110" max="6110" width="10.28515625" customWidth="1"/>
    <col min="6111" max="6118" width="9.5703125" bestFit="1" customWidth="1"/>
    <col min="6119" max="6119" width="9.5703125" customWidth="1"/>
    <col min="6120" max="6126" width="9.5703125" bestFit="1" customWidth="1"/>
    <col min="6127" max="6127" width="9.42578125" customWidth="1"/>
    <col min="6128" max="6143" width="9.5703125" bestFit="1" customWidth="1"/>
    <col min="6144" max="6145" width="12.5703125" bestFit="1" customWidth="1"/>
    <col min="6146" max="6146" width="11.42578125" bestFit="1" customWidth="1"/>
    <col min="6147" max="6147" width="11" bestFit="1" customWidth="1"/>
    <col min="6148" max="6148" width="11.7109375" bestFit="1" customWidth="1"/>
    <col min="6338" max="6338" width="6.7109375" customWidth="1"/>
    <col min="6339" max="6339" width="39.140625" customWidth="1"/>
    <col min="6341" max="6341" width="8" customWidth="1"/>
    <col min="6342" max="6342" width="12.7109375" customWidth="1"/>
    <col min="6343" max="6343" width="12" customWidth="1"/>
    <col min="6344" max="6344" width="12.85546875" customWidth="1"/>
    <col min="6345" max="6345" width="11.42578125" customWidth="1"/>
    <col min="6346" max="6346" width="10.42578125" customWidth="1"/>
    <col min="6347" max="6347" width="11.7109375" customWidth="1"/>
    <col min="6348" max="6348" width="11.140625" customWidth="1"/>
    <col min="6349" max="6349" width="11.85546875" bestFit="1" customWidth="1"/>
    <col min="6350" max="6350" width="10.5703125" bestFit="1" customWidth="1"/>
    <col min="6351" max="6351" width="9.5703125" bestFit="1" customWidth="1"/>
    <col min="6352" max="6352" width="11.42578125" customWidth="1"/>
    <col min="6353" max="6353" width="10.5703125" customWidth="1"/>
    <col min="6354" max="6354" width="7.5703125" customWidth="1"/>
    <col min="6355" max="6355" width="9.5703125" bestFit="1" customWidth="1"/>
    <col min="6356" max="6356" width="11" bestFit="1" customWidth="1"/>
    <col min="6357" max="6357" width="10.140625" bestFit="1" customWidth="1"/>
    <col min="6358" max="6362" width="9.5703125" bestFit="1" customWidth="1"/>
    <col min="6363" max="6363" width="10.140625" bestFit="1" customWidth="1"/>
    <col min="6364" max="6365" width="9.5703125" bestFit="1" customWidth="1"/>
    <col min="6366" max="6366" width="10.28515625" customWidth="1"/>
    <col min="6367" max="6374" width="9.5703125" bestFit="1" customWidth="1"/>
    <col min="6375" max="6375" width="9.5703125" customWidth="1"/>
    <col min="6376" max="6382" width="9.5703125" bestFit="1" customWidth="1"/>
    <col min="6383" max="6383" width="9.42578125" customWidth="1"/>
    <col min="6384" max="6399" width="9.5703125" bestFit="1" customWidth="1"/>
    <col min="6400" max="6401" width="12.5703125" bestFit="1" customWidth="1"/>
    <col min="6402" max="6402" width="11.42578125" bestFit="1" customWidth="1"/>
    <col min="6403" max="6403" width="11" bestFit="1" customWidth="1"/>
    <col min="6404" max="6404" width="11.7109375" bestFit="1" customWidth="1"/>
    <col min="6594" max="6594" width="6.7109375" customWidth="1"/>
    <col min="6595" max="6595" width="39.140625" customWidth="1"/>
    <col min="6597" max="6597" width="8" customWidth="1"/>
    <col min="6598" max="6598" width="12.7109375" customWidth="1"/>
    <col min="6599" max="6599" width="12" customWidth="1"/>
    <col min="6600" max="6600" width="12.85546875" customWidth="1"/>
    <col min="6601" max="6601" width="11.42578125" customWidth="1"/>
    <col min="6602" max="6602" width="10.42578125" customWidth="1"/>
    <col min="6603" max="6603" width="11.7109375" customWidth="1"/>
    <col min="6604" max="6604" width="11.140625" customWidth="1"/>
    <col min="6605" max="6605" width="11.85546875" bestFit="1" customWidth="1"/>
    <col min="6606" max="6606" width="10.5703125" bestFit="1" customWidth="1"/>
    <col min="6607" max="6607" width="9.5703125" bestFit="1" customWidth="1"/>
    <col min="6608" max="6608" width="11.42578125" customWidth="1"/>
    <col min="6609" max="6609" width="10.5703125" customWidth="1"/>
    <col min="6610" max="6610" width="7.5703125" customWidth="1"/>
    <col min="6611" max="6611" width="9.5703125" bestFit="1" customWidth="1"/>
    <col min="6612" max="6612" width="11" bestFit="1" customWidth="1"/>
    <col min="6613" max="6613" width="10.140625" bestFit="1" customWidth="1"/>
    <col min="6614" max="6618" width="9.5703125" bestFit="1" customWidth="1"/>
    <col min="6619" max="6619" width="10.140625" bestFit="1" customWidth="1"/>
    <col min="6620" max="6621" width="9.5703125" bestFit="1" customWidth="1"/>
    <col min="6622" max="6622" width="10.28515625" customWidth="1"/>
    <col min="6623" max="6630" width="9.5703125" bestFit="1" customWidth="1"/>
    <col min="6631" max="6631" width="9.5703125" customWidth="1"/>
    <col min="6632" max="6638" width="9.5703125" bestFit="1" customWidth="1"/>
    <col min="6639" max="6639" width="9.42578125" customWidth="1"/>
    <col min="6640" max="6655" width="9.5703125" bestFit="1" customWidth="1"/>
    <col min="6656" max="6657" width="12.5703125" bestFit="1" customWidth="1"/>
    <col min="6658" max="6658" width="11.42578125" bestFit="1" customWidth="1"/>
    <col min="6659" max="6659" width="11" bestFit="1" customWidth="1"/>
    <col min="6660" max="6660" width="11.7109375" bestFit="1" customWidth="1"/>
    <col min="6850" max="6850" width="6.7109375" customWidth="1"/>
    <col min="6851" max="6851" width="39.140625" customWidth="1"/>
    <col min="6853" max="6853" width="8" customWidth="1"/>
    <col min="6854" max="6854" width="12.7109375" customWidth="1"/>
    <col min="6855" max="6855" width="12" customWidth="1"/>
    <col min="6856" max="6856" width="12.85546875" customWidth="1"/>
    <col min="6857" max="6857" width="11.42578125" customWidth="1"/>
    <col min="6858" max="6858" width="10.42578125" customWidth="1"/>
    <col min="6859" max="6859" width="11.7109375" customWidth="1"/>
    <col min="6860" max="6860" width="11.140625" customWidth="1"/>
    <col min="6861" max="6861" width="11.85546875" bestFit="1" customWidth="1"/>
    <col min="6862" max="6862" width="10.5703125" bestFit="1" customWidth="1"/>
    <col min="6863" max="6863" width="9.5703125" bestFit="1" customWidth="1"/>
    <col min="6864" max="6864" width="11.42578125" customWidth="1"/>
    <col min="6865" max="6865" width="10.5703125" customWidth="1"/>
    <col min="6866" max="6866" width="7.5703125" customWidth="1"/>
    <col min="6867" max="6867" width="9.5703125" bestFit="1" customWidth="1"/>
    <col min="6868" max="6868" width="11" bestFit="1" customWidth="1"/>
    <col min="6869" max="6869" width="10.140625" bestFit="1" customWidth="1"/>
    <col min="6870" max="6874" width="9.5703125" bestFit="1" customWidth="1"/>
    <col min="6875" max="6875" width="10.140625" bestFit="1" customWidth="1"/>
    <col min="6876" max="6877" width="9.5703125" bestFit="1" customWidth="1"/>
    <col min="6878" max="6878" width="10.28515625" customWidth="1"/>
    <col min="6879" max="6886" width="9.5703125" bestFit="1" customWidth="1"/>
    <col min="6887" max="6887" width="9.5703125" customWidth="1"/>
    <col min="6888" max="6894" width="9.5703125" bestFit="1" customWidth="1"/>
    <col min="6895" max="6895" width="9.42578125" customWidth="1"/>
    <col min="6896" max="6911" width="9.5703125" bestFit="1" customWidth="1"/>
    <col min="6912" max="6913" width="12.5703125" bestFit="1" customWidth="1"/>
    <col min="6914" max="6914" width="11.42578125" bestFit="1" customWidth="1"/>
    <col min="6915" max="6915" width="11" bestFit="1" customWidth="1"/>
    <col min="6916" max="6916" width="11.7109375" bestFit="1" customWidth="1"/>
    <col min="7106" max="7106" width="6.7109375" customWidth="1"/>
    <col min="7107" max="7107" width="39.140625" customWidth="1"/>
    <col min="7109" max="7109" width="8" customWidth="1"/>
    <col min="7110" max="7110" width="12.7109375" customWidth="1"/>
    <col min="7111" max="7111" width="12" customWidth="1"/>
    <col min="7112" max="7112" width="12.85546875" customWidth="1"/>
    <col min="7113" max="7113" width="11.42578125" customWidth="1"/>
    <col min="7114" max="7114" width="10.42578125" customWidth="1"/>
    <col min="7115" max="7115" width="11.7109375" customWidth="1"/>
    <col min="7116" max="7116" width="11.140625" customWidth="1"/>
    <col min="7117" max="7117" width="11.85546875" bestFit="1" customWidth="1"/>
    <col min="7118" max="7118" width="10.5703125" bestFit="1" customWidth="1"/>
    <col min="7119" max="7119" width="9.5703125" bestFit="1" customWidth="1"/>
    <col min="7120" max="7120" width="11.42578125" customWidth="1"/>
    <col min="7121" max="7121" width="10.5703125" customWidth="1"/>
    <col min="7122" max="7122" width="7.5703125" customWidth="1"/>
    <col min="7123" max="7123" width="9.5703125" bestFit="1" customWidth="1"/>
    <col min="7124" max="7124" width="11" bestFit="1" customWidth="1"/>
    <col min="7125" max="7125" width="10.140625" bestFit="1" customWidth="1"/>
    <col min="7126" max="7130" width="9.5703125" bestFit="1" customWidth="1"/>
    <col min="7131" max="7131" width="10.140625" bestFit="1" customWidth="1"/>
    <col min="7132" max="7133" width="9.5703125" bestFit="1" customWidth="1"/>
    <col min="7134" max="7134" width="10.28515625" customWidth="1"/>
    <col min="7135" max="7142" width="9.5703125" bestFit="1" customWidth="1"/>
    <col min="7143" max="7143" width="9.5703125" customWidth="1"/>
    <col min="7144" max="7150" width="9.5703125" bestFit="1" customWidth="1"/>
    <col min="7151" max="7151" width="9.42578125" customWidth="1"/>
    <col min="7152" max="7167" width="9.5703125" bestFit="1" customWidth="1"/>
    <col min="7168" max="7169" width="12.5703125" bestFit="1" customWidth="1"/>
    <col min="7170" max="7170" width="11.42578125" bestFit="1" customWidth="1"/>
    <col min="7171" max="7171" width="11" bestFit="1" customWidth="1"/>
    <col min="7172" max="7172" width="11.7109375" bestFit="1" customWidth="1"/>
    <col min="7362" max="7362" width="6.7109375" customWidth="1"/>
    <col min="7363" max="7363" width="39.140625" customWidth="1"/>
    <col min="7365" max="7365" width="8" customWidth="1"/>
    <col min="7366" max="7366" width="12.7109375" customWidth="1"/>
    <col min="7367" max="7367" width="12" customWidth="1"/>
    <col min="7368" max="7368" width="12.85546875" customWidth="1"/>
    <col min="7369" max="7369" width="11.42578125" customWidth="1"/>
    <col min="7370" max="7370" width="10.42578125" customWidth="1"/>
    <col min="7371" max="7371" width="11.7109375" customWidth="1"/>
    <col min="7372" max="7372" width="11.140625" customWidth="1"/>
    <col min="7373" max="7373" width="11.85546875" bestFit="1" customWidth="1"/>
    <col min="7374" max="7374" width="10.5703125" bestFit="1" customWidth="1"/>
    <col min="7375" max="7375" width="9.5703125" bestFit="1" customWidth="1"/>
    <col min="7376" max="7376" width="11.42578125" customWidth="1"/>
    <col min="7377" max="7377" width="10.5703125" customWidth="1"/>
    <col min="7378" max="7378" width="7.5703125" customWidth="1"/>
    <col min="7379" max="7379" width="9.5703125" bestFit="1" customWidth="1"/>
    <col min="7380" max="7380" width="11" bestFit="1" customWidth="1"/>
    <col min="7381" max="7381" width="10.140625" bestFit="1" customWidth="1"/>
    <col min="7382" max="7386" width="9.5703125" bestFit="1" customWidth="1"/>
    <col min="7387" max="7387" width="10.140625" bestFit="1" customWidth="1"/>
    <col min="7388" max="7389" width="9.5703125" bestFit="1" customWidth="1"/>
    <col min="7390" max="7390" width="10.28515625" customWidth="1"/>
    <col min="7391" max="7398" width="9.5703125" bestFit="1" customWidth="1"/>
    <col min="7399" max="7399" width="9.5703125" customWidth="1"/>
    <col min="7400" max="7406" width="9.5703125" bestFit="1" customWidth="1"/>
    <col min="7407" max="7407" width="9.42578125" customWidth="1"/>
    <col min="7408" max="7423" width="9.5703125" bestFit="1" customWidth="1"/>
    <col min="7424" max="7425" width="12.5703125" bestFit="1" customWidth="1"/>
    <col min="7426" max="7426" width="11.42578125" bestFit="1" customWidth="1"/>
    <col min="7427" max="7427" width="11" bestFit="1" customWidth="1"/>
    <col min="7428" max="7428" width="11.7109375" bestFit="1" customWidth="1"/>
    <col min="7618" max="7618" width="6.7109375" customWidth="1"/>
    <col min="7619" max="7619" width="39.140625" customWidth="1"/>
    <col min="7621" max="7621" width="8" customWidth="1"/>
    <col min="7622" max="7622" width="12.7109375" customWidth="1"/>
    <col min="7623" max="7623" width="12" customWidth="1"/>
    <col min="7624" max="7624" width="12.85546875" customWidth="1"/>
    <col min="7625" max="7625" width="11.42578125" customWidth="1"/>
    <col min="7626" max="7626" width="10.42578125" customWidth="1"/>
    <col min="7627" max="7627" width="11.7109375" customWidth="1"/>
    <col min="7628" max="7628" width="11.140625" customWidth="1"/>
    <col min="7629" max="7629" width="11.85546875" bestFit="1" customWidth="1"/>
    <col min="7630" max="7630" width="10.5703125" bestFit="1" customWidth="1"/>
    <col min="7631" max="7631" width="9.5703125" bestFit="1" customWidth="1"/>
    <col min="7632" max="7632" width="11.42578125" customWidth="1"/>
    <col min="7633" max="7633" width="10.5703125" customWidth="1"/>
    <col min="7634" max="7634" width="7.5703125" customWidth="1"/>
    <col min="7635" max="7635" width="9.5703125" bestFit="1" customWidth="1"/>
    <col min="7636" max="7636" width="11" bestFit="1" customWidth="1"/>
    <col min="7637" max="7637" width="10.140625" bestFit="1" customWidth="1"/>
    <col min="7638" max="7642" width="9.5703125" bestFit="1" customWidth="1"/>
    <col min="7643" max="7643" width="10.140625" bestFit="1" customWidth="1"/>
    <col min="7644" max="7645" width="9.5703125" bestFit="1" customWidth="1"/>
    <col min="7646" max="7646" width="10.28515625" customWidth="1"/>
    <col min="7647" max="7654" width="9.5703125" bestFit="1" customWidth="1"/>
    <col min="7655" max="7655" width="9.5703125" customWidth="1"/>
    <col min="7656" max="7662" width="9.5703125" bestFit="1" customWidth="1"/>
    <col min="7663" max="7663" width="9.42578125" customWidth="1"/>
    <col min="7664" max="7679" width="9.5703125" bestFit="1" customWidth="1"/>
    <col min="7680" max="7681" width="12.5703125" bestFit="1" customWidth="1"/>
    <col min="7682" max="7682" width="11.42578125" bestFit="1" customWidth="1"/>
    <col min="7683" max="7683" width="11" bestFit="1" customWidth="1"/>
    <col min="7684" max="7684" width="11.7109375" bestFit="1" customWidth="1"/>
    <col min="7874" max="7874" width="6.7109375" customWidth="1"/>
    <col min="7875" max="7875" width="39.140625" customWidth="1"/>
    <col min="7877" max="7877" width="8" customWidth="1"/>
    <col min="7878" max="7878" width="12.7109375" customWidth="1"/>
    <col min="7879" max="7879" width="12" customWidth="1"/>
    <col min="7880" max="7880" width="12.85546875" customWidth="1"/>
    <col min="7881" max="7881" width="11.42578125" customWidth="1"/>
    <col min="7882" max="7882" width="10.42578125" customWidth="1"/>
    <col min="7883" max="7883" width="11.7109375" customWidth="1"/>
    <col min="7884" max="7884" width="11.140625" customWidth="1"/>
    <col min="7885" max="7885" width="11.85546875" bestFit="1" customWidth="1"/>
    <col min="7886" max="7886" width="10.5703125" bestFit="1" customWidth="1"/>
    <col min="7887" max="7887" width="9.5703125" bestFit="1" customWidth="1"/>
    <col min="7888" max="7888" width="11.42578125" customWidth="1"/>
    <col min="7889" max="7889" width="10.5703125" customWidth="1"/>
    <col min="7890" max="7890" width="7.5703125" customWidth="1"/>
    <col min="7891" max="7891" width="9.5703125" bestFit="1" customWidth="1"/>
    <col min="7892" max="7892" width="11" bestFit="1" customWidth="1"/>
    <col min="7893" max="7893" width="10.140625" bestFit="1" customWidth="1"/>
    <col min="7894" max="7898" width="9.5703125" bestFit="1" customWidth="1"/>
    <col min="7899" max="7899" width="10.140625" bestFit="1" customWidth="1"/>
    <col min="7900" max="7901" width="9.5703125" bestFit="1" customWidth="1"/>
    <col min="7902" max="7902" width="10.28515625" customWidth="1"/>
    <col min="7903" max="7910" width="9.5703125" bestFit="1" customWidth="1"/>
    <col min="7911" max="7911" width="9.5703125" customWidth="1"/>
    <col min="7912" max="7918" width="9.5703125" bestFit="1" customWidth="1"/>
    <col min="7919" max="7919" width="9.42578125" customWidth="1"/>
    <col min="7920" max="7935" width="9.5703125" bestFit="1" customWidth="1"/>
    <col min="7936" max="7937" width="12.5703125" bestFit="1" customWidth="1"/>
    <col min="7938" max="7938" width="11.42578125" bestFit="1" customWidth="1"/>
    <col min="7939" max="7939" width="11" bestFit="1" customWidth="1"/>
    <col min="7940" max="7940" width="11.7109375" bestFit="1" customWidth="1"/>
    <col min="8130" max="8130" width="6.7109375" customWidth="1"/>
    <col min="8131" max="8131" width="39.140625" customWidth="1"/>
    <col min="8133" max="8133" width="8" customWidth="1"/>
    <col min="8134" max="8134" width="12.7109375" customWidth="1"/>
    <col min="8135" max="8135" width="12" customWidth="1"/>
    <col min="8136" max="8136" width="12.85546875" customWidth="1"/>
    <col min="8137" max="8137" width="11.42578125" customWidth="1"/>
    <col min="8138" max="8138" width="10.42578125" customWidth="1"/>
    <col min="8139" max="8139" width="11.7109375" customWidth="1"/>
    <col min="8140" max="8140" width="11.140625" customWidth="1"/>
    <col min="8141" max="8141" width="11.85546875" bestFit="1" customWidth="1"/>
    <col min="8142" max="8142" width="10.5703125" bestFit="1" customWidth="1"/>
    <col min="8143" max="8143" width="9.5703125" bestFit="1" customWidth="1"/>
    <col min="8144" max="8144" width="11.42578125" customWidth="1"/>
    <col min="8145" max="8145" width="10.5703125" customWidth="1"/>
    <col min="8146" max="8146" width="7.5703125" customWidth="1"/>
    <col min="8147" max="8147" width="9.5703125" bestFit="1" customWidth="1"/>
    <col min="8148" max="8148" width="11" bestFit="1" customWidth="1"/>
    <col min="8149" max="8149" width="10.140625" bestFit="1" customWidth="1"/>
    <col min="8150" max="8154" width="9.5703125" bestFit="1" customWidth="1"/>
    <col min="8155" max="8155" width="10.140625" bestFit="1" customWidth="1"/>
    <col min="8156" max="8157" width="9.5703125" bestFit="1" customWidth="1"/>
    <col min="8158" max="8158" width="10.28515625" customWidth="1"/>
    <col min="8159" max="8166" width="9.5703125" bestFit="1" customWidth="1"/>
    <col min="8167" max="8167" width="9.5703125" customWidth="1"/>
    <col min="8168" max="8174" width="9.5703125" bestFit="1" customWidth="1"/>
    <col min="8175" max="8175" width="9.42578125" customWidth="1"/>
    <col min="8176" max="8191" width="9.5703125" bestFit="1" customWidth="1"/>
    <col min="8192" max="8193" width="12.5703125" bestFit="1" customWidth="1"/>
    <col min="8194" max="8194" width="11.42578125" bestFit="1" customWidth="1"/>
    <col min="8195" max="8195" width="11" bestFit="1" customWidth="1"/>
    <col min="8196" max="8196" width="11.7109375" bestFit="1" customWidth="1"/>
    <col min="8386" max="8386" width="6.7109375" customWidth="1"/>
    <col min="8387" max="8387" width="39.140625" customWidth="1"/>
    <col min="8389" max="8389" width="8" customWidth="1"/>
    <col min="8390" max="8390" width="12.7109375" customWidth="1"/>
    <col min="8391" max="8391" width="12" customWidth="1"/>
    <col min="8392" max="8392" width="12.85546875" customWidth="1"/>
    <col min="8393" max="8393" width="11.42578125" customWidth="1"/>
    <col min="8394" max="8394" width="10.42578125" customWidth="1"/>
    <col min="8395" max="8395" width="11.7109375" customWidth="1"/>
    <col min="8396" max="8396" width="11.140625" customWidth="1"/>
    <col min="8397" max="8397" width="11.85546875" bestFit="1" customWidth="1"/>
    <col min="8398" max="8398" width="10.5703125" bestFit="1" customWidth="1"/>
    <col min="8399" max="8399" width="9.5703125" bestFit="1" customWidth="1"/>
    <col min="8400" max="8400" width="11.42578125" customWidth="1"/>
    <col min="8401" max="8401" width="10.5703125" customWidth="1"/>
    <col min="8402" max="8402" width="7.5703125" customWidth="1"/>
    <col min="8403" max="8403" width="9.5703125" bestFit="1" customWidth="1"/>
    <col min="8404" max="8404" width="11" bestFit="1" customWidth="1"/>
    <col min="8405" max="8405" width="10.140625" bestFit="1" customWidth="1"/>
    <col min="8406" max="8410" width="9.5703125" bestFit="1" customWidth="1"/>
    <col min="8411" max="8411" width="10.140625" bestFit="1" customWidth="1"/>
    <col min="8412" max="8413" width="9.5703125" bestFit="1" customWidth="1"/>
    <col min="8414" max="8414" width="10.28515625" customWidth="1"/>
    <col min="8415" max="8422" width="9.5703125" bestFit="1" customWidth="1"/>
    <col min="8423" max="8423" width="9.5703125" customWidth="1"/>
    <col min="8424" max="8430" width="9.5703125" bestFit="1" customWidth="1"/>
    <col min="8431" max="8431" width="9.42578125" customWidth="1"/>
    <col min="8432" max="8447" width="9.5703125" bestFit="1" customWidth="1"/>
    <col min="8448" max="8449" width="12.5703125" bestFit="1" customWidth="1"/>
    <col min="8450" max="8450" width="11.42578125" bestFit="1" customWidth="1"/>
    <col min="8451" max="8451" width="11" bestFit="1" customWidth="1"/>
    <col min="8452" max="8452" width="11.7109375" bestFit="1" customWidth="1"/>
    <col min="8642" max="8642" width="6.7109375" customWidth="1"/>
    <col min="8643" max="8643" width="39.140625" customWidth="1"/>
    <col min="8645" max="8645" width="8" customWidth="1"/>
    <col min="8646" max="8646" width="12.7109375" customWidth="1"/>
    <col min="8647" max="8647" width="12" customWidth="1"/>
    <col min="8648" max="8648" width="12.85546875" customWidth="1"/>
    <col min="8649" max="8649" width="11.42578125" customWidth="1"/>
    <col min="8650" max="8650" width="10.42578125" customWidth="1"/>
    <col min="8651" max="8651" width="11.7109375" customWidth="1"/>
    <col min="8652" max="8652" width="11.140625" customWidth="1"/>
    <col min="8653" max="8653" width="11.85546875" bestFit="1" customWidth="1"/>
    <col min="8654" max="8654" width="10.5703125" bestFit="1" customWidth="1"/>
    <col min="8655" max="8655" width="9.5703125" bestFit="1" customWidth="1"/>
    <col min="8656" max="8656" width="11.42578125" customWidth="1"/>
    <col min="8657" max="8657" width="10.5703125" customWidth="1"/>
    <col min="8658" max="8658" width="7.5703125" customWidth="1"/>
    <col min="8659" max="8659" width="9.5703125" bestFit="1" customWidth="1"/>
    <col min="8660" max="8660" width="11" bestFit="1" customWidth="1"/>
    <col min="8661" max="8661" width="10.140625" bestFit="1" customWidth="1"/>
    <col min="8662" max="8666" width="9.5703125" bestFit="1" customWidth="1"/>
    <col min="8667" max="8667" width="10.140625" bestFit="1" customWidth="1"/>
    <col min="8668" max="8669" width="9.5703125" bestFit="1" customWidth="1"/>
    <col min="8670" max="8670" width="10.28515625" customWidth="1"/>
    <col min="8671" max="8678" width="9.5703125" bestFit="1" customWidth="1"/>
    <col min="8679" max="8679" width="9.5703125" customWidth="1"/>
    <col min="8680" max="8686" width="9.5703125" bestFit="1" customWidth="1"/>
    <col min="8687" max="8687" width="9.42578125" customWidth="1"/>
    <col min="8688" max="8703" width="9.5703125" bestFit="1" customWidth="1"/>
    <col min="8704" max="8705" width="12.5703125" bestFit="1" customWidth="1"/>
    <col min="8706" max="8706" width="11.42578125" bestFit="1" customWidth="1"/>
    <col min="8707" max="8707" width="11" bestFit="1" customWidth="1"/>
    <col min="8708" max="8708" width="11.7109375" bestFit="1" customWidth="1"/>
    <col min="8898" max="8898" width="6.7109375" customWidth="1"/>
    <col min="8899" max="8899" width="39.140625" customWidth="1"/>
    <col min="8901" max="8901" width="8" customWidth="1"/>
    <col min="8902" max="8902" width="12.7109375" customWidth="1"/>
    <col min="8903" max="8903" width="12" customWidth="1"/>
    <col min="8904" max="8904" width="12.85546875" customWidth="1"/>
    <col min="8905" max="8905" width="11.42578125" customWidth="1"/>
    <col min="8906" max="8906" width="10.42578125" customWidth="1"/>
    <col min="8907" max="8907" width="11.7109375" customWidth="1"/>
    <col min="8908" max="8908" width="11.140625" customWidth="1"/>
    <col min="8909" max="8909" width="11.85546875" bestFit="1" customWidth="1"/>
    <col min="8910" max="8910" width="10.5703125" bestFit="1" customWidth="1"/>
    <col min="8911" max="8911" width="9.5703125" bestFit="1" customWidth="1"/>
    <col min="8912" max="8912" width="11.42578125" customWidth="1"/>
    <col min="8913" max="8913" width="10.5703125" customWidth="1"/>
    <col min="8914" max="8914" width="7.5703125" customWidth="1"/>
    <col min="8915" max="8915" width="9.5703125" bestFit="1" customWidth="1"/>
    <col min="8916" max="8916" width="11" bestFit="1" customWidth="1"/>
    <col min="8917" max="8917" width="10.140625" bestFit="1" customWidth="1"/>
    <col min="8918" max="8922" width="9.5703125" bestFit="1" customWidth="1"/>
    <col min="8923" max="8923" width="10.140625" bestFit="1" customWidth="1"/>
    <col min="8924" max="8925" width="9.5703125" bestFit="1" customWidth="1"/>
    <col min="8926" max="8926" width="10.28515625" customWidth="1"/>
    <col min="8927" max="8934" width="9.5703125" bestFit="1" customWidth="1"/>
    <col min="8935" max="8935" width="9.5703125" customWidth="1"/>
    <col min="8936" max="8942" width="9.5703125" bestFit="1" customWidth="1"/>
    <col min="8943" max="8943" width="9.42578125" customWidth="1"/>
    <col min="8944" max="8959" width="9.5703125" bestFit="1" customWidth="1"/>
    <col min="8960" max="8961" width="12.5703125" bestFit="1" customWidth="1"/>
    <col min="8962" max="8962" width="11.42578125" bestFit="1" customWidth="1"/>
    <col min="8963" max="8963" width="11" bestFit="1" customWidth="1"/>
    <col min="8964" max="8964" width="11.7109375" bestFit="1" customWidth="1"/>
    <col min="9154" max="9154" width="6.7109375" customWidth="1"/>
    <col min="9155" max="9155" width="39.140625" customWidth="1"/>
    <col min="9157" max="9157" width="8" customWidth="1"/>
    <col min="9158" max="9158" width="12.7109375" customWidth="1"/>
    <col min="9159" max="9159" width="12" customWidth="1"/>
    <col min="9160" max="9160" width="12.85546875" customWidth="1"/>
    <col min="9161" max="9161" width="11.42578125" customWidth="1"/>
    <col min="9162" max="9162" width="10.42578125" customWidth="1"/>
    <col min="9163" max="9163" width="11.7109375" customWidth="1"/>
    <col min="9164" max="9164" width="11.140625" customWidth="1"/>
    <col min="9165" max="9165" width="11.85546875" bestFit="1" customWidth="1"/>
    <col min="9166" max="9166" width="10.5703125" bestFit="1" customWidth="1"/>
    <col min="9167" max="9167" width="9.5703125" bestFit="1" customWidth="1"/>
    <col min="9168" max="9168" width="11.42578125" customWidth="1"/>
    <col min="9169" max="9169" width="10.5703125" customWidth="1"/>
    <col min="9170" max="9170" width="7.5703125" customWidth="1"/>
    <col min="9171" max="9171" width="9.5703125" bestFit="1" customWidth="1"/>
    <col min="9172" max="9172" width="11" bestFit="1" customWidth="1"/>
    <col min="9173" max="9173" width="10.140625" bestFit="1" customWidth="1"/>
    <col min="9174" max="9178" width="9.5703125" bestFit="1" customWidth="1"/>
    <col min="9179" max="9179" width="10.140625" bestFit="1" customWidth="1"/>
    <col min="9180" max="9181" width="9.5703125" bestFit="1" customWidth="1"/>
    <col min="9182" max="9182" width="10.28515625" customWidth="1"/>
    <col min="9183" max="9190" width="9.5703125" bestFit="1" customWidth="1"/>
    <col min="9191" max="9191" width="9.5703125" customWidth="1"/>
    <col min="9192" max="9198" width="9.5703125" bestFit="1" customWidth="1"/>
    <col min="9199" max="9199" width="9.42578125" customWidth="1"/>
    <col min="9200" max="9215" width="9.5703125" bestFit="1" customWidth="1"/>
    <col min="9216" max="9217" width="12.5703125" bestFit="1" customWidth="1"/>
    <col min="9218" max="9218" width="11.42578125" bestFit="1" customWidth="1"/>
    <col min="9219" max="9219" width="11" bestFit="1" customWidth="1"/>
    <col min="9220" max="9220" width="11.7109375" bestFit="1" customWidth="1"/>
    <col min="9410" max="9410" width="6.7109375" customWidth="1"/>
    <col min="9411" max="9411" width="39.140625" customWidth="1"/>
    <col min="9413" max="9413" width="8" customWidth="1"/>
    <col min="9414" max="9414" width="12.7109375" customWidth="1"/>
    <col min="9415" max="9415" width="12" customWidth="1"/>
    <col min="9416" max="9416" width="12.85546875" customWidth="1"/>
    <col min="9417" max="9417" width="11.42578125" customWidth="1"/>
    <col min="9418" max="9418" width="10.42578125" customWidth="1"/>
    <col min="9419" max="9419" width="11.7109375" customWidth="1"/>
    <col min="9420" max="9420" width="11.140625" customWidth="1"/>
    <col min="9421" max="9421" width="11.85546875" bestFit="1" customWidth="1"/>
    <col min="9422" max="9422" width="10.5703125" bestFit="1" customWidth="1"/>
    <col min="9423" max="9423" width="9.5703125" bestFit="1" customWidth="1"/>
    <col min="9424" max="9424" width="11.42578125" customWidth="1"/>
    <col min="9425" max="9425" width="10.5703125" customWidth="1"/>
    <col min="9426" max="9426" width="7.5703125" customWidth="1"/>
    <col min="9427" max="9427" width="9.5703125" bestFit="1" customWidth="1"/>
    <col min="9428" max="9428" width="11" bestFit="1" customWidth="1"/>
    <col min="9429" max="9429" width="10.140625" bestFit="1" customWidth="1"/>
    <col min="9430" max="9434" width="9.5703125" bestFit="1" customWidth="1"/>
    <col min="9435" max="9435" width="10.140625" bestFit="1" customWidth="1"/>
    <col min="9436" max="9437" width="9.5703125" bestFit="1" customWidth="1"/>
    <col min="9438" max="9438" width="10.28515625" customWidth="1"/>
    <col min="9439" max="9446" width="9.5703125" bestFit="1" customWidth="1"/>
    <col min="9447" max="9447" width="9.5703125" customWidth="1"/>
    <col min="9448" max="9454" width="9.5703125" bestFit="1" customWidth="1"/>
    <col min="9455" max="9455" width="9.42578125" customWidth="1"/>
    <col min="9456" max="9471" width="9.5703125" bestFit="1" customWidth="1"/>
    <col min="9472" max="9473" width="12.5703125" bestFit="1" customWidth="1"/>
    <col min="9474" max="9474" width="11.42578125" bestFit="1" customWidth="1"/>
    <col min="9475" max="9475" width="11" bestFit="1" customWidth="1"/>
    <col min="9476" max="9476" width="11.7109375" bestFit="1" customWidth="1"/>
    <col min="9666" max="9666" width="6.7109375" customWidth="1"/>
    <col min="9667" max="9667" width="39.140625" customWidth="1"/>
    <col min="9669" max="9669" width="8" customWidth="1"/>
    <col min="9670" max="9670" width="12.7109375" customWidth="1"/>
    <col min="9671" max="9671" width="12" customWidth="1"/>
    <col min="9672" max="9672" width="12.85546875" customWidth="1"/>
    <col min="9673" max="9673" width="11.42578125" customWidth="1"/>
    <col min="9674" max="9674" width="10.42578125" customWidth="1"/>
    <col min="9675" max="9675" width="11.7109375" customWidth="1"/>
    <col min="9676" max="9676" width="11.140625" customWidth="1"/>
    <col min="9677" max="9677" width="11.85546875" bestFit="1" customWidth="1"/>
    <col min="9678" max="9678" width="10.5703125" bestFit="1" customWidth="1"/>
    <col min="9679" max="9679" width="9.5703125" bestFit="1" customWidth="1"/>
    <col min="9680" max="9680" width="11.42578125" customWidth="1"/>
    <col min="9681" max="9681" width="10.5703125" customWidth="1"/>
    <col min="9682" max="9682" width="7.5703125" customWidth="1"/>
    <col min="9683" max="9683" width="9.5703125" bestFit="1" customWidth="1"/>
    <col min="9684" max="9684" width="11" bestFit="1" customWidth="1"/>
    <col min="9685" max="9685" width="10.140625" bestFit="1" customWidth="1"/>
    <col min="9686" max="9690" width="9.5703125" bestFit="1" customWidth="1"/>
    <col min="9691" max="9691" width="10.140625" bestFit="1" customWidth="1"/>
    <col min="9692" max="9693" width="9.5703125" bestFit="1" customWidth="1"/>
    <col min="9694" max="9694" width="10.28515625" customWidth="1"/>
    <col min="9695" max="9702" width="9.5703125" bestFit="1" customWidth="1"/>
    <col min="9703" max="9703" width="9.5703125" customWidth="1"/>
    <col min="9704" max="9710" width="9.5703125" bestFit="1" customWidth="1"/>
    <col min="9711" max="9711" width="9.42578125" customWidth="1"/>
    <col min="9712" max="9727" width="9.5703125" bestFit="1" customWidth="1"/>
    <col min="9728" max="9729" width="12.5703125" bestFit="1" customWidth="1"/>
    <col min="9730" max="9730" width="11.42578125" bestFit="1" customWidth="1"/>
    <col min="9731" max="9731" width="11" bestFit="1" customWidth="1"/>
    <col min="9732" max="9732" width="11.7109375" bestFit="1" customWidth="1"/>
    <col min="9922" max="9922" width="6.7109375" customWidth="1"/>
    <col min="9923" max="9923" width="39.140625" customWidth="1"/>
    <col min="9925" max="9925" width="8" customWidth="1"/>
    <col min="9926" max="9926" width="12.7109375" customWidth="1"/>
    <col min="9927" max="9927" width="12" customWidth="1"/>
    <col min="9928" max="9928" width="12.85546875" customWidth="1"/>
    <col min="9929" max="9929" width="11.42578125" customWidth="1"/>
    <col min="9930" max="9930" width="10.42578125" customWidth="1"/>
    <col min="9931" max="9931" width="11.7109375" customWidth="1"/>
    <col min="9932" max="9932" width="11.140625" customWidth="1"/>
    <col min="9933" max="9933" width="11.85546875" bestFit="1" customWidth="1"/>
    <col min="9934" max="9934" width="10.5703125" bestFit="1" customWidth="1"/>
    <col min="9935" max="9935" width="9.5703125" bestFit="1" customWidth="1"/>
    <col min="9936" max="9936" width="11.42578125" customWidth="1"/>
    <col min="9937" max="9937" width="10.5703125" customWidth="1"/>
    <col min="9938" max="9938" width="7.5703125" customWidth="1"/>
    <col min="9939" max="9939" width="9.5703125" bestFit="1" customWidth="1"/>
    <col min="9940" max="9940" width="11" bestFit="1" customWidth="1"/>
    <col min="9941" max="9941" width="10.140625" bestFit="1" customWidth="1"/>
    <col min="9942" max="9946" width="9.5703125" bestFit="1" customWidth="1"/>
    <col min="9947" max="9947" width="10.140625" bestFit="1" customWidth="1"/>
    <col min="9948" max="9949" width="9.5703125" bestFit="1" customWidth="1"/>
    <col min="9950" max="9950" width="10.28515625" customWidth="1"/>
    <col min="9951" max="9958" width="9.5703125" bestFit="1" customWidth="1"/>
    <col min="9959" max="9959" width="9.5703125" customWidth="1"/>
    <col min="9960" max="9966" width="9.5703125" bestFit="1" customWidth="1"/>
    <col min="9967" max="9967" width="9.42578125" customWidth="1"/>
    <col min="9968" max="9983" width="9.5703125" bestFit="1" customWidth="1"/>
    <col min="9984" max="9985" width="12.5703125" bestFit="1" customWidth="1"/>
    <col min="9986" max="9986" width="11.42578125" bestFit="1" customWidth="1"/>
    <col min="9987" max="9987" width="11" bestFit="1" customWidth="1"/>
    <col min="9988" max="9988" width="11.7109375" bestFit="1" customWidth="1"/>
    <col min="10178" max="10178" width="6.7109375" customWidth="1"/>
    <col min="10179" max="10179" width="39.140625" customWidth="1"/>
    <col min="10181" max="10181" width="8" customWidth="1"/>
    <col min="10182" max="10182" width="12.7109375" customWidth="1"/>
    <col min="10183" max="10183" width="12" customWidth="1"/>
    <col min="10184" max="10184" width="12.85546875" customWidth="1"/>
    <col min="10185" max="10185" width="11.42578125" customWidth="1"/>
    <col min="10186" max="10186" width="10.42578125" customWidth="1"/>
    <col min="10187" max="10187" width="11.7109375" customWidth="1"/>
    <col min="10188" max="10188" width="11.140625" customWidth="1"/>
    <col min="10189" max="10189" width="11.85546875" bestFit="1" customWidth="1"/>
    <col min="10190" max="10190" width="10.5703125" bestFit="1" customWidth="1"/>
    <col min="10191" max="10191" width="9.5703125" bestFit="1" customWidth="1"/>
    <col min="10192" max="10192" width="11.42578125" customWidth="1"/>
    <col min="10193" max="10193" width="10.5703125" customWidth="1"/>
    <col min="10194" max="10194" width="7.5703125" customWidth="1"/>
    <col min="10195" max="10195" width="9.5703125" bestFit="1" customWidth="1"/>
    <col min="10196" max="10196" width="11" bestFit="1" customWidth="1"/>
    <col min="10197" max="10197" width="10.140625" bestFit="1" customWidth="1"/>
    <col min="10198" max="10202" width="9.5703125" bestFit="1" customWidth="1"/>
    <col min="10203" max="10203" width="10.140625" bestFit="1" customWidth="1"/>
    <col min="10204" max="10205" width="9.5703125" bestFit="1" customWidth="1"/>
    <col min="10206" max="10206" width="10.28515625" customWidth="1"/>
    <col min="10207" max="10214" width="9.5703125" bestFit="1" customWidth="1"/>
    <col min="10215" max="10215" width="9.5703125" customWidth="1"/>
    <col min="10216" max="10222" width="9.5703125" bestFit="1" customWidth="1"/>
    <col min="10223" max="10223" width="9.42578125" customWidth="1"/>
    <col min="10224" max="10239" width="9.5703125" bestFit="1" customWidth="1"/>
    <col min="10240" max="10241" width="12.5703125" bestFit="1" customWidth="1"/>
    <col min="10242" max="10242" width="11.42578125" bestFit="1" customWidth="1"/>
    <col min="10243" max="10243" width="11" bestFit="1" customWidth="1"/>
    <col min="10244" max="10244" width="11.7109375" bestFit="1" customWidth="1"/>
    <col min="10434" max="10434" width="6.7109375" customWidth="1"/>
    <col min="10435" max="10435" width="39.140625" customWidth="1"/>
    <col min="10437" max="10437" width="8" customWidth="1"/>
    <col min="10438" max="10438" width="12.7109375" customWidth="1"/>
    <col min="10439" max="10439" width="12" customWidth="1"/>
    <col min="10440" max="10440" width="12.85546875" customWidth="1"/>
    <col min="10441" max="10441" width="11.42578125" customWidth="1"/>
    <col min="10442" max="10442" width="10.42578125" customWidth="1"/>
    <col min="10443" max="10443" width="11.7109375" customWidth="1"/>
    <col min="10444" max="10444" width="11.140625" customWidth="1"/>
    <col min="10445" max="10445" width="11.85546875" bestFit="1" customWidth="1"/>
    <col min="10446" max="10446" width="10.5703125" bestFit="1" customWidth="1"/>
    <col min="10447" max="10447" width="9.5703125" bestFit="1" customWidth="1"/>
    <col min="10448" max="10448" width="11.42578125" customWidth="1"/>
    <col min="10449" max="10449" width="10.5703125" customWidth="1"/>
    <col min="10450" max="10450" width="7.5703125" customWidth="1"/>
    <col min="10451" max="10451" width="9.5703125" bestFit="1" customWidth="1"/>
    <col min="10452" max="10452" width="11" bestFit="1" customWidth="1"/>
    <col min="10453" max="10453" width="10.140625" bestFit="1" customWidth="1"/>
    <col min="10454" max="10458" width="9.5703125" bestFit="1" customWidth="1"/>
    <col min="10459" max="10459" width="10.140625" bestFit="1" customWidth="1"/>
    <col min="10460" max="10461" width="9.5703125" bestFit="1" customWidth="1"/>
    <col min="10462" max="10462" width="10.28515625" customWidth="1"/>
    <col min="10463" max="10470" width="9.5703125" bestFit="1" customWidth="1"/>
    <col min="10471" max="10471" width="9.5703125" customWidth="1"/>
    <col min="10472" max="10478" width="9.5703125" bestFit="1" customWidth="1"/>
    <col min="10479" max="10479" width="9.42578125" customWidth="1"/>
    <col min="10480" max="10495" width="9.5703125" bestFit="1" customWidth="1"/>
    <col min="10496" max="10497" width="12.5703125" bestFit="1" customWidth="1"/>
    <col min="10498" max="10498" width="11.42578125" bestFit="1" customWidth="1"/>
    <col min="10499" max="10499" width="11" bestFit="1" customWidth="1"/>
    <col min="10500" max="10500" width="11.7109375" bestFit="1" customWidth="1"/>
    <col min="10690" max="10690" width="6.7109375" customWidth="1"/>
    <col min="10691" max="10691" width="39.140625" customWidth="1"/>
    <col min="10693" max="10693" width="8" customWidth="1"/>
    <col min="10694" max="10694" width="12.7109375" customWidth="1"/>
    <col min="10695" max="10695" width="12" customWidth="1"/>
    <col min="10696" max="10696" width="12.85546875" customWidth="1"/>
    <col min="10697" max="10697" width="11.42578125" customWidth="1"/>
    <col min="10698" max="10698" width="10.42578125" customWidth="1"/>
    <col min="10699" max="10699" width="11.7109375" customWidth="1"/>
    <col min="10700" max="10700" width="11.140625" customWidth="1"/>
    <col min="10701" max="10701" width="11.85546875" bestFit="1" customWidth="1"/>
    <col min="10702" max="10702" width="10.5703125" bestFit="1" customWidth="1"/>
    <col min="10703" max="10703" width="9.5703125" bestFit="1" customWidth="1"/>
    <col min="10704" max="10704" width="11.42578125" customWidth="1"/>
    <col min="10705" max="10705" width="10.5703125" customWidth="1"/>
    <col min="10706" max="10706" width="7.5703125" customWidth="1"/>
    <col min="10707" max="10707" width="9.5703125" bestFit="1" customWidth="1"/>
    <col min="10708" max="10708" width="11" bestFit="1" customWidth="1"/>
    <col min="10709" max="10709" width="10.140625" bestFit="1" customWidth="1"/>
    <col min="10710" max="10714" width="9.5703125" bestFit="1" customWidth="1"/>
    <col min="10715" max="10715" width="10.140625" bestFit="1" customWidth="1"/>
    <col min="10716" max="10717" width="9.5703125" bestFit="1" customWidth="1"/>
    <col min="10718" max="10718" width="10.28515625" customWidth="1"/>
    <col min="10719" max="10726" width="9.5703125" bestFit="1" customWidth="1"/>
    <col min="10727" max="10727" width="9.5703125" customWidth="1"/>
    <col min="10728" max="10734" width="9.5703125" bestFit="1" customWidth="1"/>
    <col min="10735" max="10735" width="9.42578125" customWidth="1"/>
    <col min="10736" max="10751" width="9.5703125" bestFit="1" customWidth="1"/>
    <col min="10752" max="10753" width="12.5703125" bestFit="1" customWidth="1"/>
    <col min="10754" max="10754" width="11.42578125" bestFit="1" customWidth="1"/>
    <col min="10755" max="10755" width="11" bestFit="1" customWidth="1"/>
    <col min="10756" max="10756" width="11.7109375" bestFit="1" customWidth="1"/>
    <col min="10946" max="10946" width="6.7109375" customWidth="1"/>
    <col min="10947" max="10947" width="39.140625" customWidth="1"/>
    <col min="10949" max="10949" width="8" customWidth="1"/>
    <col min="10950" max="10950" width="12.7109375" customWidth="1"/>
    <col min="10951" max="10951" width="12" customWidth="1"/>
    <col min="10952" max="10952" width="12.85546875" customWidth="1"/>
    <col min="10953" max="10953" width="11.42578125" customWidth="1"/>
    <col min="10954" max="10954" width="10.42578125" customWidth="1"/>
    <col min="10955" max="10955" width="11.7109375" customWidth="1"/>
    <col min="10956" max="10956" width="11.140625" customWidth="1"/>
    <col min="10957" max="10957" width="11.85546875" bestFit="1" customWidth="1"/>
    <col min="10958" max="10958" width="10.5703125" bestFit="1" customWidth="1"/>
    <col min="10959" max="10959" width="9.5703125" bestFit="1" customWidth="1"/>
    <col min="10960" max="10960" width="11.42578125" customWidth="1"/>
    <col min="10961" max="10961" width="10.5703125" customWidth="1"/>
    <col min="10962" max="10962" width="7.5703125" customWidth="1"/>
    <col min="10963" max="10963" width="9.5703125" bestFit="1" customWidth="1"/>
    <col min="10964" max="10964" width="11" bestFit="1" customWidth="1"/>
    <col min="10965" max="10965" width="10.140625" bestFit="1" customWidth="1"/>
    <col min="10966" max="10970" width="9.5703125" bestFit="1" customWidth="1"/>
    <col min="10971" max="10971" width="10.140625" bestFit="1" customWidth="1"/>
    <col min="10972" max="10973" width="9.5703125" bestFit="1" customWidth="1"/>
    <col min="10974" max="10974" width="10.28515625" customWidth="1"/>
    <col min="10975" max="10982" width="9.5703125" bestFit="1" customWidth="1"/>
    <col min="10983" max="10983" width="9.5703125" customWidth="1"/>
    <col min="10984" max="10990" width="9.5703125" bestFit="1" customWidth="1"/>
    <col min="10991" max="10991" width="9.42578125" customWidth="1"/>
    <col min="10992" max="11007" width="9.5703125" bestFit="1" customWidth="1"/>
    <col min="11008" max="11009" width="12.5703125" bestFit="1" customWidth="1"/>
    <col min="11010" max="11010" width="11.42578125" bestFit="1" customWidth="1"/>
    <col min="11011" max="11011" width="11" bestFit="1" customWidth="1"/>
    <col min="11012" max="11012" width="11.7109375" bestFit="1" customWidth="1"/>
    <col min="11202" max="11202" width="6.7109375" customWidth="1"/>
    <col min="11203" max="11203" width="39.140625" customWidth="1"/>
    <col min="11205" max="11205" width="8" customWidth="1"/>
    <col min="11206" max="11206" width="12.7109375" customWidth="1"/>
    <col min="11207" max="11207" width="12" customWidth="1"/>
    <col min="11208" max="11208" width="12.85546875" customWidth="1"/>
    <col min="11209" max="11209" width="11.42578125" customWidth="1"/>
    <col min="11210" max="11210" width="10.42578125" customWidth="1"/>
    <col min="11211" max="11211" width="11.7109375" customWidth="1"/>
    <col min="11212" max="11212" width="11.140625" customWidth="1"/>
    <col min="11213" max="11213" width="11.85546875" bestFit="1" customWidth="1"/>
    <col min="11214" max="11214" width="10.5703125" bestFit="1" customWidth="1"/>
    <col min="11215" max="11215" width="9.5703125" bestFit="1" customWidth="1"/>
    <col min="11216" max="11216" width="11.42578125" customWidth="1"/>
    <col min="11217" max="11217" width="10.5703125" customWidth="1"/>
    <col min="11218" max="11218" width="7.5703125" customWidth="1"/>
    <col min="11219" max="11219" width="9.5703125" bestFit="1" customWidth="1"/>
    <col min="11220" max="11220" width="11" bestFit="1" customWidth="1"/>
    <col min="11221" max="11221" width="10.140625" bestFit="1" customWidth="1"/>
    <col min="11222" max="11226" width="9.5703125" bestFit="1" customWidth="1"/>
    <col min="11227" max="11227" width="10.140625" bestFit="1" customWidth="1"/>
    <col min="11228" max="11229" width="9.5703125" bestFit="1" customWidth="1"/>
    <col min="11230" max="11230" width="10.28515625" customWidth="1"/>
    <col min="11231" max="11238" width="9.5703125" bestFit="1" customWidth="1"/>
    <col min="11239" max="11239" width="9.5703125" customWidth="1"/>
    <col min="11240" max="11246" width="9.5703125" bestFit="1" customWidth="1"/>
    <col min="11247" max="11247" width="9.42578125" customWidth="1"/>
    <col min="11248" max="11263" width="9.5703125" bestFit="1" customWidth="1"/>
    <col min="11264" max="11265" width="12.5703125" bestFit="1" customWidth="1"/>
    <col min="11266" max="11266" width="11.42578125" bestFit="1" customWidth="1"/>
    <col min="11267" max="11267" width="11" bestFit="1" customWidth="1"/>
    <col min="11268" max="11268" width="11.7109375" bestFit="1" customWidth="1"/>
    <col min="11458" max="11458" width="6.7109375" customWidth="1"/>
    <col min="11459" max="11459" width="39.140625" customWidth="1"/>
    <col min="11461" max="11461" width="8" customWidth="1"/>
    <col min="11462" max="11462" width="12.7109375" customWidth="1"/>
    <col min="11463" max="11463" width="12" customWidth="1"/>
    <col min="11464" max="11464" width="12.85546875" customWidth="1"/>
    <col min="11465" max="11465" width="11.42578125" customWidth="1"/>
    <col min="11466" max="11466" width="10.42578125" customWidth="1"/>
    <col min="11467" max="11467" width="11.7109375" customWidth="1"/>
    <col min="11468" max="11468" width="11.140625" customWidth="1"/>
    <col min="11469" max="11469" width="11.85546875" bestFit="1" customWidth="1"/>
    <col min="11470" max="11470" width="10.5703125" bestFit="1" customWidth="1"/>
    <col min="11471" max="11471" width="9.5703125" bestFit="1" customWidth="1"/>
    <col min="11472" max="11472" width="11.42578125" customWidth="1"/>
    <col min="11473" max="11473" width="10.5703125" customWidth="1"/>
    <col min="11474" max="11474" width="7.5703125" customWidth="1"/>
    <col min="11475" max="11475" width="9.5703125" bestFit="1" customWidth="1"/>
    <col min="11476" max="11476" width="11" bestFit="1" customWidth="1"/>
    <col min="11477" max="11477" width="10.140625" bestFit="1" customWidth="1"/>
    <col min="11478" max="11482" width="9.5703125" bestFit="1" customWidth="1"/>
    <col min="11483" max="11483" width="10.140625" bestFit="1" customWidth="1"/>
    <col min="11484" max="11485" width="9.5703125" bestFit="1" customWidth="1"/>
    <col min="11486" max="11486" width="10.28515625" customWidth="1"/>
    <col min="11487" max="11494" width="9.5703125" bestFit="1" customWidth="1"/>
    <col min="11495" max="11495" width="9.5703125" customWidth="1"/>
    <col min="11496" max="11502" width="9.5703125" bestFit="1" customWidth="1"/>
    <col min="11503" max="11503" width="9.42578125" customWidth="1"/>
    <col min="11504" max="11519" width="9.5703125" bestFit="1" customWidth="1"/>
    <col min="11520" max="11521" width="12.5703125" bestFit="1" customWidth="1"/>
    <col min="11522" max="11522" width="11.42578125" bestFit="1" customWidth="1"/>
    <col min="11523" max="11523" width="11" bestFit="1" customWidth="1"/>
    <col min="11524" max="11524" width="11.7109375" bestFit="1" customWidth="1"/>
    <col min="11714" max="11714" width="6.7109375" customWidth="1"/>
    <col min="11715" max="11715" width="39.140625" customWidth="1"/>
    <col min="11717" max="11717" width="8" customWidth="1"/>
    <col min="11718" max="11718" width="12.7109375" customWidth="1"/>
    <col min="11719" max="11719" width="12" customWidth="1"/>
    <col min="11720" max="11720" width="12.85546875" customWidth="1"/>
    <col min="11721" max="11721" width="11.42578125" customWidth="1"/>
    <col min="11722" max="11722" width="10.42578125" customWidth="1"/>
    <col min="11723" max="11723" width="11.7109375" customWidth="1"/>
    <col min="11724" max="11724" width="11.140625" customWidth="1"/>
    <col min="11725" max="11725" width="11.85546875" bestFit="1" customWidth="1"/>
    <col min="11726" max="11726" width="10.5703125" bestFit="1" customWidth="1"/>
    <col min="11727" max="11727" width="9.5703125" bestFit="1" customWidth="1"/>
    <col min="11728" max="11728" width="11.42578125" customWidth="1"/>
    <col min="11729" max="11729" width="10.5703125" customWidth="1"/>
    <col min="11730" max="11730" width="7.5703125" customWidth="1"/>
    <col min="11731" max="11731" width="9.5703125" bestFit="1" customWidth="1"/>
    <col min="11732" max="11732" width="11" bestFit="1" customWidth="1"/>
    <col min="11733" max="11733" width="10.140625" bestFit="1" customWidth="1"/>
    <col min="11734" max="11738" width="9.5703125" bestFit="1" customWidth="1"/>
    <col min="11739" max="11739" width="10.140625" bestFit="1" customWidth="1"/>
    <col min="11740" max="11741" width="9.5703125" bestFit="1" customWidth="1"/>
    <col min="11742" max="11742" width="10.28515625" customWidth="1"/>
    <col min="11743" max="11750" width="9.5703125" bestFit="1" customWidth="1"/>
    <col min="11751" max="11751" width="9.5703125" customWidth="1"/>
    <col min="11752" max="11758" width="9.5703125" bestFit="1" customWidth="1"/>
    <col min="11759" max="11759" width="9.42578125" customWidth="1"/>
    <col min="11760" max="11775" width="9.5703125" bestFit="1" customWidth="1"/>
    <col min="11776" max="11777" width="12.5703125" bestFit="1" customWidth="1"/>
    <col min="11778" max="11778" width="11.42578125" bestFit="1" customWidth="1"/>
    <col min="11779" max="11779" width="11" bestFit="1" customWidth="1"/>
    <col min="11780" max="11780" width="11.7109375" bestFit="1" customWidth="1"/>
    <col min="11970" max="11970" width="6.7109375" customWidth="1"/>
    <col min="11971" max="11971" width="39.140625" customWidth="1"/>
    <col min="11973" max="11973" width="8" customWidth="1"/>
    <col min="11974" max="11974" width="12.7109375" customWidth="1"/>
    <col min="11975" max="11975" width="12" customWidth="1"/>
    <col min="11976" max="11976" width="12.85546875" customWidth="1"/>
    <col min="11977" max="11977" width="11.42578125" customWidth="1"/>
    <col min="11978" max="11978" width="10.42578125" customWidth="1"/>
    <col min="11979" max="11979" width="11.7109375" customWidth="1"/>
    <col min="11980" max="11980" width="11.140625" customWidth="1"/>
    <col min="11981" max="11981" width="11.85546875" bestFit="1" customWidth="1"/>
    <col min="11982" max="11982" width="10.5703125" bestFit="1" customWidth="1"/>
    <col min="11983" max="11983" width="9.5703125" bestFit="1" customWidth="1"/>
    <col min="11984" max="11984" width="11.42578125" customWidth="1"/>
    <col min="11985" max="11985" width="10.5703125" customWidth="1"/>
    <col min="11986" max="11986" width="7.5703125" customWidth="1"/>
    <col min="11987" max="11987" width="9.5703125" bestFit="1" customWidth="1"/>
    <col min="11988" max="11988" width="11" bestFit="1" customWidth="1"/>
    <col min="11989" max="11989" width="10.140625" bestFit="1" customWidth="1"/>
    <col min="11990" max="11994" width="9.5703125" bestFit="1" customWidth="1"/>
    <col min="11995" max="11995" width="10.140625" bestFit="1" customWidth="1"/>
    <col min="11996" max="11997" width="9.5703125" bestFit="1" customWidth="1"/>
    <col min="11998" max="11998" width="10.28515625" customWidth="1"/>
    <col min="11999" max="12006" width="9.5703125" bestFit="1" customWidth="1"/>
    <col min="12007" max="12007" width="9.5703125" customWidth="1"/>
    <col min="12008" max="12014" width="9.5703125" bestFit="1" customWidth="1"/>
    <col min="12015" max="12015" width="9.42578125" customWidth="1"/>
    <col min="12016" max="12031" width="9.5703125" bestFit="1" customWidth="1"/>
    <col min="12032" max="12033" width="12.5703125" bestFit="1" customWidth="1"/>
    <col min="12034" max="12034" width="11.42578125" bestFit="1" customWidth="1"/>
    <col min="12035" max="12035" width="11" bestFit="1" customWidth="1"/>
    <col min="12036" max="12036" width="11.7109375" bestFit="1" customWidth="1"/>
    <col min="12226" max="12226" width="6.7109375" customWidth="1"/>
    <col min="12227" max="12227" width="39.140625" customWidth="1"/>
    <col min="12229" max="12229" width="8" customWidth="1"/>
    <col min="12230" max="12230" width="12.7109375" customWidth="1"/>
    <col min="12231" max="12231" width="12" customWidth="1"/>
    <col min="12232" max="12232" width="12.85546875" customWidth="1"/>
    <col min="12233" max="12233" width="11.42578125" customWidth="1"/>
    <col min="12234" max="12234" width="10.42578125" customWidth="1"/>
    <col min="12235" max="12235" width="11.7109375" customWidth="1"/>
    <col min="12236" max="12236" width="11.140625" customWidth="1"/>
    <col min="12237" max="12237" width="11.85546875" bestFit="1" customWidth="1"/>
    <col min="12238" max="12238" width="10.5703125" bestFit="1" customWidth="1"/>
    <col min="12239" max="12239" width="9.5703125" bestFit="1" customWidth="1"/>
    <col min="12240" max="12240" width="11.42578125" customWidth="1"/>
    <col min="12241" max="12241" width="10.5703125" customWidth="1"/>
    <col min="12242" max="12242" width="7.5703125" customWidth="1"/>
    <col min="12243" max="12243" width="9.5703125" bestFit="1" customWidth="1"/>
    <col min="12244" max="12244" width="11" bestFit="1" customWidth="1"/>
    <col min="12245" max="12245" width="10.140625" bestFit="1" customWidth="1"/>
    <col min="12246" max="12250" width="9.5703125" bestFit="1" customWidth="1"/>
    <col min="12251" max="12251" width="10.140625" bestFit="1" customWidth="1"/>
    <col min="12252" max="12253" width="9.5703125" bestFit="1" customWidth="1"/>
    <col min="12254" max="12254" width="10.28515625" customWidth="1"/>
    <col min="12255" max="12262" width="9.5703125" bestFit="1" customWidth="1"/>
    <col min="12263" max="12263" width="9.5703125" customWidth="1"/>
    <col min="12264" max="12270" width="9.5703125" bestFit="1" customWidth="1"/>
    <col min="12271" max="12271" width="9.42578125" customWidth="1"/>
    <col min="12272" max="12287" width="9.5703125" bestFit="1" customWidth="1"/>
    <col min="12288" max="12289" width="12.5703125" bestFit="1" customWidth="1"/>
    <col min="12290" max="12290" width="11.42578125" bestFit="1" customWidth="1"/>
    <col min="12291" max="12291" width="11" bestFit="1" customWidth="1"/>
    <col min="12292" max="12292" width="11.7109375" bestFit="1" customWidth="1"/>
    <col min="12482" max="12482" width="6.7109375" customWidth="1"/>
    <col min="12483" max="12483" width="39.140625" customWidth="1"/>
    <col min="12485" max="12485" width="8" customWidth="1"/>
    <col min="12486" max="12486" width="12.7109375" customWidth="1"/>
    <col min="12487" max="12487" width="12" customWidth="1"/>
    <col min="12488" max="12488" width="12.85546875" customWidth="1"/>
    <col min="12489" max="12489" width="11.42578125" customWidth="1"/>
    <col min="12490" max="12490" width="10.42578125" customWidth="1"/>
    <col min="12491" max="12491" width="11.7109375" customWidth="1"/>
    <col min="12492" max="12492" width="11.140625" customWidth="1"/>
    <col min="12493" max="12493" width="11.85546875" bestFit="1" customWidth="1"/>
    <col min="12494" max="12494" width="10.5703125" bestFit="1" customWidth="1"/>
    <col min="12495" max="12495" width="9.5703125" bestFit="1" customWidth="1"/>
    <col min="12496" max="12496" width="11.42578125" customWidth="1"/>
    <col min="12497" max="12497" width="10.5703125" customWidth="1"/>
    <col min="12498" max="12498" width="7.5703125" customWidth="1"/>
    <col min="12499" max="12499" width="9.5703125" bestFit="1" customWidth="1"/>
    <col min="12500" max="12500" width="11" bestFit="1" customWidth="1"/>
    <col min="12501" max="12501" width="10.140625" bestFit="1" customWidth="1"/>
    <col min="12502" max="12506" width="9.5703125" bestFit="1" customWidth="1"/>
    <col min="12507" max="12507" width="10.140625" bestFit="1" customWidth="1"/>
    <col min="12508" max="12509" width="9.5703125" bestFit="1" customWidth="1"/>
    <col min="12510" max="12510" width="10.28515625" customWidth="1"/>
    <col min="12511" max="12518" width="9.5703125" bestFit="1" customWidth="1"/>
    <col min="12519" max="12519" width="9.5703125" customWidth="1"/>
    <col min="12520" max="12526" width="9.5703125" bestFit="1" customWidth="1"/>
    <col min="12527" max="12527" width="9.42578125" customWidth="1"/>
    <col min="12528" max="12543" width="9.5703125" bestFit="1" customWidth="1"/>
    <col min="12544" max="12545" width="12.5703125" bestFit="1" customWidth="1"/>
    <col min="12546" max="12546" width="11.42578125" bestFit="1" customWidth="1"/>
    <col min="12547" max="12547" width="11" bestFit="1" customWidth="1"/>
    <col min="12548" max="12548" width="11.7109375" bestFit="1" customWidth="1"/>
    <col min="12738" max="12738" width="6.7109375" customWidth="1"/>
    <col min="12739" max="12739" width="39.140625" customWidth="1"/>
    <col min="12741" max="12741" width="8" customWidth="1"/>
    <col min="12742" max="12742" width="12.7109375" customWidth="1"/>
    <col min="12743" max="12743" width="12" customWidth="1"/>
    <col min="12744" max="12744" width="12.85546875" customWidth="1"/>
    <col min="12745" max="12745" width="11.42578125" customWidth="1"/>
    <col min="12746" max="12746" width="10.42578125" customWidth="1"/>
    <col min="12747" max="12747" width="11.7109375" customWidth="1"/>
    <col min="12748" max="12748" width="11.140625" customWidth="1"/>
    <col min="12749" max="12749" width="11.85546875" bestFit="1" customWidth="1"/>
    <col min="12750" max="12750" width="10.5703125" bestFit="1" customWidth="1"/>
    <col min="12751" max="12751" width="9.5703125" bestFit="1" customWidth="1"/>
    <col min="12752" max="12752" width="11.42578125" customWidth="1"/>
    <col min="12753" max="12753" width="10.5703125" customWidth="1"/>
    <col min="12754" max="12754" width="7.5703125" customWidth="1"/>
    <col min="12755" max="12755" width="9.5703125" bestFit="1" customWidth="1"/>
    <col min="12756" max="12756" width="11" bestFit="1" customWidth="1"/>
    <col min="12757" max="12757" width="10.140625" bestFit="1" customWidth="1"/>
    <col min="12758" max="12762" width="9.5703125" bestFit="1" customWidth="1"/>
    <col min="12763" max="12763" width="10.140625" bestFit="1" customWidth="1"/>
    <col min="12764" max="12765" width="9.5703125" bestFit="1" customWidth="1"/>
    <col min="12766" max="12766" width="10.28515625" customWidth="1"/>
    <col min="12767" max="12774" width="9.5703125" bestFit="1" customWidth="1"/>
    <col min="12775" max="12775" width="9.5703125" customWidth="1"/>
    <col min="12776" max="12782" width="9.5703125" bestFit="1" customWidth="1"/>
    <col min="12783" max="12783" width="9.42578125" customWidth="1"/>
    <col min="12784" max="12799" width="9.5703125" bestFit="1" customWidth="1"/>
    <col min="12800" max="12801" width="12.5703125" bestFit="1" customWidth="1"/>
    <col min="12802" max="12802" width="11.42578125" bestFit="1" customWidth="1"/>
    <col min="12803" max="12803" width="11" bestFit="1" customWidth="1"/>
    <col min="12804" max="12804" width="11.7109375" bestFit="1" customWidth="1"/>
    <col min="12994" max="12994" width="6.7109375" customWidth="1"/>
    <col min="12995" max="12995" width="39.140625" customWidth="1"/>
    <col min="12997" max="12997" width="8" customWidth="1"/>
    <col min="12998" max="12998" width="12.7109375" customWidth="1"/>
    <col min="12999" max="12999" width="12" customWidth="1"/>
    <col min="13000" max="13000" width="12.85546875" customWidth="1"/>
    <col min="13001" max="13001" width="11.42578125" customWidth="1"/>
    <col min="13002" max="13002" width="10.42578125" customWidth="1"/>
    <col min="13003" max="13003" width="11.7109375" customWidth="1"/>
    <col min="13004" max="13004" width="11.140625" customWidth="1"/>
    <col min="13005" max="13005" width="11.85546875" bestFit="1" customWidth="1"/>
    <col min="13006" max="13006" width="10.5703125" bestFit="1" customWidth="1"/>
    <col min="13007" max="13007" width="9.5703125" bestFit="1" customWidth="1"/>
    <col min="13008" max="13008" width="11.42578125" customWidth="1"/>
    <col min="13009" max="13009" width="10.5703125" customWidth="1"/>
    <col min="13010" max="13010" width="7.5703125" customWidth="1"/>
    <col min="13011" max="13011" width="9.5703125" bestFit="1" customWidth="1"/>
    <col min="13012" max="13012" width="11" bestFit="1" customWidth="1"/>
    <col min="13013" max="13013" width="10.140625" bestFit="1" customWidth="1"/>
    <col min="13014" max="13018" width="9.5703125" bestFit="1" customWidth="1"/>
    <col min="13019" max="13019" width="10.140625" bestFit="1" customWidth="1"/>
    <col min="13020" max="13021" width="9.5703125" bestFit="1" customWidth="1"/>
    <col min="13022" max="13022" width="10.28515625" customWidth="1"/>
    <col min="13023" max="13030" width="9.5703125" bestFit="1" customWidth="1"/>
    <col min="13031" max="13031" width="9.5703125" customWidth="1"/>
    <col min="13032" max="13038" width="9.5703125" bestFit="1" customWidth="1"/>
    <col min="13039" max="13039" width="9.42578125" customWidth="1"/>
    <col min="13040" max="13055" width="9.5703125" bestFit="1" customWidth="1"/>
    <col min="13056" max="13057" width="12.5703125" bestFit="1" customWidth="1"/>
    <col min="13058" max="13058" width="11.42578125" bestFit="1" customWidth="1"/>
    <col min="13059" max="13059" width="11" bestFit="1" customWidth="1"/>
    <col min="13060" max="13060" width="11.7109375" bestFit="1" customWidth="1"/>
    <col min="13250" max="13250" width="6.7109375" customWidth="1"/>
    <col min="13251" max="13251" width="39.140625" customWidth="1"/>
    <col min="13253" max="13253" width="8" customWidth="1"/>
    <col min="13254" max="13254" width="12.7109375" customWidth="1"/>
    <col min="13255" max="13255" width="12" customWidth="1"/>
    <col min="13256" max="13256" width="12.85546875" customWidth="1"/>
    <col min="13257" max="13257" width="11.42578125" customWidth="1"/>
    <col min="13258" max="13258" width="10.42578125" customWidth="1"/>
    <col min="13259" max="13259" width="11.7109375" customWidth="1"/>
    <col min="13260" max="13260" width="11.140625" customWidth="1"/>
    <col min="13261" max="13261" width="11.85546875" bestFit="1" customWidth="1"/>
    <col min="13262" max="13262" width="10.5703125" bestFit="1" customWidth="1"/>
    <col min="13263" max="13263" width="9.5703125" bestFit="1" customWidth="1"/>
    <col min="13264" max="13264" width="11.42578125" customWidth="1"/>
    <col min="13265" max="13265" width="10.5703125" customWidth="1"/>
    <col min="13266" max="13266" width="7.5703125" customWidth="1"/>
    <col min="13267" max="13267" width="9.5703125" bestFit="1" customWidth="1"/>
    <col min="13268" max="13268" width="11" bestFit="1" customWidth="1"/>
    <col min="13269" max="13269" width="10.140625" bestFit="1" customWidth="1"/>
    <col min="13270" max="13274" width="9.5703125" bestFit="1" customWidth="1"/>
    <col min="13275" max="13275" width="10.140625" bestFit="1" customWidth="1"/>
    <col min="13276" max="13277" width="9.5703125" bestFit="1" customWidth="1"/>
    <col min="13278" max="13278" width="10.28515625" customWidth="1"/>
    <col min="13279" max="13286" width="9.5703125" bestFit="1" customWidth="1"/>
    <col min="13287" max="13287" width="9.5703125" customWidth="1"/>
    <col min="13288" max="13294" width="9.5703125" bestFit="1" customWidth="1"/>
    <col min="13295" max="13295" width="9.42578125" customWidth="1"/>
    <col min="13296" max="13311" width="9.5703125" bestFit="1" customWidth="1"/>
    <col min="13312" max="13313" width="12.5703125" bestFit="1" customWidth="1"/>
    <col min="13314" max="13314" width="11.42578125" bestFit="1" customWidth="1"/>
    <col min="13315" max="13315" width="11" bestFit="1" customWidth="1"/>
    <col min="13316" max="13316" width="11.7109375" bestFit="1" customWidth="1"/>
    <col min="13506" max="13506" width="6.7109375" customWidth="1"/>
    <col min="13507" max="13507" width="39.140625" customWidth="1"/>
    <col min="13509" max="13509" width="8" customWidth="1"/>
    <col min="13510" max="13510" width="12.7109375" customWidth="1"/>
    <col min="13511" max="13511" width="12" customWidth="1"/>
    <col min="13512" max="13512" width="12.85546875" customWidth="1"/>
    <col min="13513" max="13513" width="11.42578125" customWidth="1"/>
    <col min="13514" max="13514" width="10.42578125" customWidth="1"/>
    <col min="13515" max="13515" width="11.7109375" customWidth="1"/>
    <col min="13516" max="13516" width="11.140625" customWidth="1"/>
    <col min="13517" max="13517" width="11.85546875" bestFit="1" customWidth="1"/>
    <col min="13518" max="13518" width="10.5703125" bestFit="1" customWidth="1"/>
    <col min="13519" max="13519" width="9.5703125" bestFit="1" customWidth="1"/>
    <col min="13520" max="13520" width="11.42578125" customWidth="1"/>
    <col min="13521" max="13521" width="10.5703125" customWidth="1"/>
    <col min="13522" max="13522" width="7.5703125" customWidth="1"/>
    <col min="13523" max="13523" width="9.5703125" bestFit="1" customWidth="1"/>
    <col min="13524" max="13524" width="11" bestFit="1" customWidth="1"/>
    <col min="13525" max="13525" width="10.140625" bestFit="1" customWidth="1"/>
    <col min="13526" max="13530" width="9.5703125" bestFit="1" customWidth="1"/>
    <col min="13531" max="13531" width="10.140625" bestFit="1" customWidth="1"/>
    <col min="13532" max="13533" width="9.5703125" bestFit="1" customWidth="1"/>
    <col min="13534" max="13534" width="10.28515625" customWidth="1"/>
    <col min="13535" max="13542" width="9.5703125" bestFit="1" customWidth="1"/>
    <col min="13543" max="13543" width="9.5703125" customWidth="1"/>
    <col min="13544" max="13550" width="9.5703125" bestFit="1" customWidth="1"/>
    <col min="13551" max="13551" width="9.42578125" customWidth="1"/>
    <col min="13552" max="13567" width="9.5703125" bestFit="1" customWidth="1"/>
    <col min="13568" max="13569" width="12.5703125" bestFit="1" customWidth="1"/>
    <col min="13570" max="13570" width="11.42578125" bestFit="1" customWidth="1"/>
    <col min="13571" max="13571" width="11" bestFit="1" customWidth="1"/>
    <col min="13572" max="13572" width="11.7109375" bestFit="1" customWidth="1"/>
    <col min="13762" max="13762" width="6.7109375" customWidth="1"/>
    <col min="13763" max="13763" width="39.140625" customWidth="1"/>
    <col min="13765" max="13765" width="8" customWidth="1"/>
    <col min="13766" max="13766" width="12.7109375" customWidth="1"/>
    <col min="13767" max="13767" width="12" customWidth="1"/>
    <col min="13768" max="13768" width="12.85546875" customWidth="1"/>
    <col min="13769" max="13769" width="11.42578125" customWidth="1"/>
    <col min="13770" max="13770" width="10.42578125" customWidth="1"/>
    <col min="13771" max="13771" width="11.7109375" customWidth="1"/>
    <col min="13772" max="13772" width="11.140625" customWidth="1"/>
    <col min="13773" max="13773" width="11.85546875" bestFit="1" customWidth="1"/>
    <col min="13774" max="13774" width="10.5703125" bestFit="1" customWidth="1"/>
    <col min="13775" max="13775" width="9.5703125" bestFit="1" customWidth="1"/>
    <col min="13776" max="13776" width="11.42578125" customWidth="1"/>
    <col min="13777" max="13777" width="10.5703125" customWidth="1"/>
    <col min="13778" max="13778" width="7.5703125" customWidth="1"/>
    <col min="13779" max="13779" width="9.5703125" bestFit="1" customWidth="1"/>
    <col min="13780" max="13780" width="11" bestFit="1" customWidth="1"/>
    <col min="13781" max="13781" width="10.140625" bestFit="1" customWidth="1"/>
    <col min="13782" max="13786" width="9.5703125" bestFit="1" customWidth="1"/>
    <col min="13787" max="13787" width="10.140625" bestFit="1" customWidth="1"/>
    <col min="13788" max="13789" width="9.5703125" bestFit="1" customWidth="1"/>
    <col min="13790" max="13790" width="10.28515625" customWidth="1"/>
    <col min="13791" max="13798" width="9.5703125" bestFit="1" customWidth="1"/>
    <col min="13799" max="13799" width="9.5703125" customWidth="1"/>
    <col min="13800" max="13806" width="9.5703125" bestFit="1" customWidth="1"/>
    <col min="13807" max="13807" width="9.42578125" customWidth="1"/>
    <col min="13808" max="13823" width="9.5703125" bestFit="1" customWidth="1"/>
    <col min="13824" max="13825" width="12.5703125" bestFit="1" customWidth="1"/>
    <col min="13826" max="13826" width="11.42578125" bestFit="1" customWidth="1"/>
    <col min="13827" max="13827" width="11" bestFit="1" customWidth="1"/>
    <col min="13828" max="13828" width="11.7109375" bestFit="1" customWidth="1"/>
    <col min="14018" max="14018" width="6.7109375" customWidth="1"/>
    <col min="14019" max="14019" width="39.140625" customWidth="1"/>
    <col min="14021" max="14021" width="8" customWidth="1"/>
    <col min="14022" max="14022" width="12.7109375" customWidth="1"/>
    <col min="14023" max="14023" width="12" customWidth="1"/>
    <col min="14024" max="14024" width="12.85546875" customWidth="1"/>
    <col min="14025" max="14025" width="11.42578125" customWidth="1"/>
    <col min="14026" max="14026" width="10.42578125" customWidth="1"/>
    <col min="14027" max="14027" width="11.7109375" customWidth="1"/>
    <col min="14028" max="14028" width="11.140625" customWidth="1"/>
    <col min="14029" max="14029" width="11.85546875" bestFit="1" customWidth="1"/>
    <col min="14030" max="14030" width="10.5703125" bestFit="1" customWidth="1"/>
    <col min="14031" max="14031" width="9.5703125" bestFit="1" customWidth="1"/>
    <col min="14032" max="14032" width="11.42578125" customWidth="1"/>
    <col min="14033" max="14033" width="10.5703125" customWidth="1"/>
    <col min="14034" max="14034" width="7.5703125" customWidth="1"/>
    <col min="14035" max="14035" width="9.5703125" bestFit="1" customWidth="1"/>
    <col min="14036" max="14036" width="11" bestFit="1" customWidth="1"/>
    <col min="14037" max="14037" width="10.140625" bestFit="1" customWidth="1"/>
    <col min="14038" max="14042" width="9.5703125" bestFit="1" customWidth="1"/>
    <col min="14043" max="14043" width="10.140625" bestFit="1" customWidth="1"/>
    <col min="14044" max="14045" width="9.5703125" bestFit="1" customWidth="1"/>
    <col min="14046" max="14046" width="10.28515625" customWidth="1"/>
    <col min="14047" max="14054" width="9.5703125" bestFit="1" customWidth="1"/>
    <col min="14055" max="14055" width="9.5703125" customWidth="1"/>
    <col min="14056" max="14062" width="9.5703125" bestFit="1" customWidth="1"/>
    <col min="14063" max="14063" width="9.42578125" customWidth="1"/>
    <col min="14064" max="14079" width="9.5703125" bestFit="1" customWidth="1"/>
    <col min="14080" max="14081" width="12.5703125" bestFit="1" customWidth="1"/>
    <col min="14082" max="14082" width="11.42578125" bestFit="1" customWidth="1"/>
    <col min="14083" max="14083" width="11" bestFit="1" customWidth="1"/>
    <col min="14084" max="14084" width="11.7109375" bestFit="1" customWidth="1"/>
    <col min="14274" max="14274" width="6.7109375" customWidth="1"/>
    <col min="14275" max="14275" width="39.140625" customWidth="1"/>
    <col min="14277" max="14277" width="8" customWidth="1"/>
    <col min="14278" max="14278" width="12.7109375" customWidth="1"/>
    <col min="14279" max="14279" width="12" customWidth="1"/>
    <col min="14280" max="14280" width="12.85546875" customWidth="1"/>
    <col min="14281" max="14281" width="11.42578125" customWidth="1"/>
    <col min="14282" max="14282" width="10.42578125" customWidth="1"/>
    <col min="14283" max="14283" width="11.7109375" customWidth="1"/>
    <col min="14284" max="14284" width="11.140625" customWidth="1"/>
    <col min="14285" max="14285" width="11.85546875" bestFit="1" customWidth="1"/>
    <col min="14286" max="14286" width="10.5703125" bestFit="1" customWidth="1"/>
    <col min="14287" max="14287" width="9.5703125" bestFit="1" customWidth="1"/>
    <col min="14288" max="14288" width="11.42578125" customWidth="1"/>
    <col min="14289" max="14289" width="10.5703125" customWidth="1"/>
    <col min="14290" max="14290" width="7.5703125" customWidth="1"/>
    <col min="14291" max="14291" width="9.5703125" bestFit="1" customWidth="1"/>
    <col min="14292" max="14292" width="11" bestFit="1" customWidth="1"/>
    <col min="14293" max="14293" width="10.140625" bestFit="1" customWidth="1"/>
    <col min="14294" max="14298" width="9.5703125" bestFit="1" customWidth="1"/>
    <col min="14299" max="14299" width="10.140625" bestFit="1" customWidth="1"/>
    <col min="14300" max="14301" width="9.5703125" bestFit="1" customWidth="1"/>
    <col min="14302" max="14302" width="10.28515625" customWidth="1"/>
    <col min="14303" max="14310" width="9.5703125" bestFit="1" customWidth="1"/>
    <col min="14311" max="14311" width="9.5703125" customWidth="1"/>
    <col min="14312" max="14318" width="9.5703125" bestFit="1" customWidth="1"/>
    <col min="14319" max="14319" width="9.42578125" customWidth="1"/>
    <col min="14320" max="14335" width="9.5703125" bestFit="1" customWidth="1"/>
    <col min="14336" max="14337" width="12.5703125" bestFit="1" customWidth="1"/>
    <col min="14338" max="14338" width="11.42578125" bestFit="1" customWidth="1"/>
    <col min="14339" max="14339" width="11" bestFit="1" customWidth="1"/>
    <col min="14340" max="14340" width="11.7109375" bestFit="1" customWidth="1"/>
    <col min="14530" max="14530" width="6.7109375" customWidth="1"/>
    <col min="14531" max="14531" width="39.140625" customWidth="1"/>
    <col min="14533" max="14533" width="8" customWidth="1"/>
    <col min="14534" max="14534" width="12.7109375" customWidth="1"/>
    <col min="14535" max="14535" width="12" customWidth="1"/>
    <col min="14536" max="14536" width="12.85546875" customWidth="1"/>
    <col min="14537" max="14537" width="11.42578125" customWidth="1"/>
    <col min="14538" max="14538" width="10.42578125" customWidth="1"/>
    <col min="14539" max="14539" width="11.7109375" customWidth="1"/>
    <col min="14540" max="14540" width="11.140625" customWidth="1"/>
    <col min="14541" max="14541" width="11.85546875" bestFit="1" customWidth="1"/>
    <col min="14542" max="14542" width="10.5703125" bestFit="1" customWidth="1"/>
    <col min="14543" max="14543" width="9.5703125" bestFit="1" customWidth="1"/>
    <col min="14544" max="14544" width="11.42578125" customWidth="1"/>
    <col min="14545" max="14545" width="10.5703125" customWidth="1"/>
    <col min="14546" max="14546" width="7.5703125" customWidth="1"/>
    <col min="14547" max="14547" width="9.5703125" bestFit="1" customWidth="1"/>
    <col min="14548" max="14548" width="11" bestFit="1" customWidth="1"/>
    <col min="14549" max="14549" width="10.140625" bestFit="1" customWidth="1"/>
    <col min="14550" max="14554" width="9.5703125" bestFit="1" customWidth="1"/>
    <col min="14555" max="14555" width="10.140625" bestFit="1" customWidth="1"/>
    <col min="14556" max="14557" width="9.5703125" bestFit="1" customWidth="1"/>
    <col min="14558" max="14558" width="10.28515625" customWidth="1"/>
    <col min="14559" max="14566" width="9.5703125" bestFit="1" customWidth="1"/>
    <col min="14567" max="14567" width="9.5703125" customWidth="1"/>
    <col min="14568" max="14574" width="9.5703125" bestFit="1" customWidth="1"/>
    <col min="14575" max="14575" width="9.42578125" customWidth="1"/>
    <col min="14576" max="14591" width="9.5703125" bestFit="1" customWidth="1"/>
    <col min="14592" max="14593" width="12.5703125" bestFit="1" customWidth="1"/>
    <col min="14594" max="14594" width="11.42578125" bestFit="1" customWidth="1"/>
    <col min="14595" max="14595" width="11" bestFit="1" customWidth="1"/>
    <col min="14596" max="14596" width="11.7109375" bestFit="1" customWidth="1"/>
    <col min="14786" max="14786" width="6.7109375" customWidth="1"/>
    <col min="14787" max="14787" width="39.140625" customWidth="1"/>
    <col min="14789" max="14789" width="8" customWidth="1"/>
    <col min="14790" max="14790" width="12.7109375" customWidth="1"/>
    <col min="14791" max="14791" width="12" customWidth="1"/>
    <col min="14792" max="14792" width="12.85546875" customWidth="1"/>
    <col min="14793" max="14793" width="11.42578125" customWidth="1"/>
    <col min="14794" max="14794" width="10.42578125" customWidth="1"/>
    <col min="14795" max="14795" width="11.7109375" customWidth="1"/>
    <col min="14796" max="14796" width="11.140625" customWidth="1"/>
    <col min="14797" max="14797" width="11.85546875" bestFit="1" customWidth="1"/>
    <col min="14798" max="14798" width="10.5703125" bestFit="1" customWidth="1"/>
    <col min="14799" max="14799" width="9.5703125" bestFit="1" customWidth="1"/>
    <col min="14800" max="14800" width="11.42578125" customWidth="1"/>
    <col min="14801" max="14801" width="10.5703125" customWidth="1"/>
    <col min="14802" max="14802" width="7.5703125" customWidth="1"/>
    <col min="14803" max="14803" width="9.5703125" bestFit="1" customWidth="1"/>
    <col min="14804" max="14804" width="11" bestFit="1" customWidth="1"/>
    <col min="14805" max="14805" width="10.140625" bestFit="1" customWidth="1"/>
    <col min="14806" max="14810" width="9.5703125" bestFit="1" customWidth="1"/>
    <col min="14811" max="14811" width="10.140625" bestFit="1" customWidth="1"/>
    <col min="14812" max="14813" width="9.5703125" bestFit="1" customWidth="1"/>
    <col min="14814" max="14814" width="10.28515625" customWidth="1"/>
    <col min="14815" max="14822" width="9.5703125" bestFit="1" customWidth="1"/>
    <col min="14823" max="14823" width="9.5703125" customWidth="1"/>
    <col min="14824" max="14830" width="9.5703125" bestFit="1" customWidth="1"/>
    <col min="14831" max="14831" width="9.42578125" customWidth="1"/>
    <col min="14832" max="14847" width="9.5703125" bestFit="1" customWidth="1"/>
    <col min="14848" max="14849" width="12.5703125" bestFit="1" customWidth="1"/>
    <col min="14850" max="14850" width="11.42578125" bestFit="1" customWidth="1"/>
    <col min="14851" max="14851" width="11" bestFit="1" customWidth="1"/>
    <col min="14852" max="14852" width="11.7109375" bestFit="1" customWidth="1"/>
    <col min="15042" max="15042" width="6.7109375" customWidth="1"/>
    <col min="15043" max="15043" width="39.140625" customWidth="1"/>
    <col min="15045" max="15045" width="8" customWidth="1"/>
    <col min="15046" max="15046" width="12.7109375" customWidth="1"/>
    <col min="15047" max="15047" width="12" customWidth="1"/>
    <col min="15048" max="15048" width="12.85546875" customWidth="1"/>
    <col min="15049" max="15049" width="11.42578125" customWidth="1"/>
    <col min="15050" max="15050" width="10.42578125" customWidth="1"/>
    <col min="15051" max="15051" width="11.7109375" customWidth="1"/>
    <col min="15052" max="15052" width="11.140625" customWidth="1"/>
    <col min="15053" max="15053" width="11.85546875" bestFit="1" customWidth="1"/>
    <col min="15054" max="15054" width="10.5703125" bestFit="1" customWidth="1"/>
    <col min="15055" max="15055" width="9.5703125" bestFit="1" customWidth="1"/>
    <col min="15056" max="15056" width="11.42578125" customWidth="1"/>
    <col min="15057" max="15057" width="10.5703125" customWidth="1"/>
    <col min="15058" max="15058" width="7.5703125" customWidth="1"/>
    <col min="15059" max="15059" width="9.5703125" bestFit="1" customWidth="1"/>
    <col min="15060" max="15060" width="11" bestFit="1" customWidth="1"/>
    <col min="15061" max="15061" width="10.140625" bestFit="1" customWidth="1"/>
    <col min="15062" max="15066" width="9.5703125" bestFit="1" customWidth="1"/>
    <col min="15067" max="15067" width="10.140625" bestFit="1" customWidth="1"/>
    <col min="15068" max="15069" width="9.5703125" bestFit="1" customWidth="1"/>
    <col min="15070" max="15070" width="10.28515625" customWidth="1"/>
    <col min="15071" max="15078" width="9.5703125" bestFit="1" customWidth="1"/>
    <col min="15079" max="15079" width="9.5703125" customWidth="1"/>
    <col min="15080" max="15086" width="9.5703125" bestFit="1" customWidth="1"/>
    <col min="15087" max="15087" width="9.42578125" customWidth="1"/>
    <col min="15088" max="15103" width="9.5703125" bestFit="1" customWidth="1"/>
    <col min="15104" max="15105" width="12.5703125" bestFit="1" customWidth="1"/>
    <col min="15106" max="15106" width="11.42578125" bestFit="1" customWidth="1"/>
    <col min="15107" max="15107" width="11" bestFit="1" customWidth="1"/>
    <col min="15108" max="15108" width="11.7109375" bestFit="1" customWidth="1"/>
    <col min="15298" max="15298" width="6.7109375" customWidth="1"/>
    <col min="15299" max="15299" width="39.140625" customWidth="1"/>
    <col min="15301" max="15301" width="8" customWidth="1"/>
    <col min="15302" max="15302" width="12.7109375" customWidth="1"/>
    <col min="15303" max="15303" width="12" customWidth="1"/>
    <col min="15304" max="15304" width="12.85546875" customWidth="1"/>
    <col min="15305" max="15305" width="11.42578125" customWidth="1"/>
    <col min="15306" max="15306" width="10.42578125" customWidth="1"/>
    <col min="15307" max="15307" width="11.7109375" customWidth="1"/>
    <col min="15308" max="15308" width="11.140625" customWidth="1"/>
    <col min="15309" max="15309" width="11.85546875" bestFit="1" customWidth="1"/>
    <col min="15310" max="15310" width="10.5703125" bestFit="1" customWidth="1"/>
    <col min="15311" max="15311" width="9.5703125" bestFit="1" customWidth="1"/>
    <col min="15312" max="15312" width="11.42578125" customWidth="1"/>
    <col min="15313" max="15313" width="10.5703125" customWidth="1"/>
    <col min="15314" max="15314" width="7.5703125" customWidth="1"/>
    <col min="15315" max="15315" width="9.5703125" bestFit="1" customWidth="1"/>
    <col min="15316" max="15316" width="11" bestFit="1" customWidth="1"/>
    <col min="15317" max="15317" width="10.140625" bestFit="1" customWidth="1"/>
    <col min="15318" max="15322" width="9.5703125" bestFit="1" customWidth="1"/>
    <col min="15323" max="15323" width="10.140625" bestFit="1" customWidth="1"/>
    <col min="15324" max="15325" width="9.5703125" bestFit="1" customWidth="1"/>
    <col min="15326" max="15326" width="10.28515625" customWidth="1"/>
    <col min="15327" max="15334" width="9.5703125" bestFit="1" customWidth="1"/>
    <col min="15335" max="15335" width="9.5703125" customWidth="1"/>
    <col min="15336" max="15342" width="9.5703125" bestFit="1" customWidth="1"/>
    <col min="15343" max="15343" width="9.42578125" customWidth="1"/>
    <col min="15344" max="15359" width="9.5703125" bestFit="1" customWidth="1"/>
    <col min="15360" max="15361" width="12.5703125" bestFit="1" customWidth="1"/>
    <col min="15362" max="15362" width="11.42578125" bestFit="1" customWidth="1"/>
    <col min="15363" max="15363" width="11" bestFit="1" customWidth="1"/>
    <col min="15364" max="15364" width="11.7109375" bestFit="1" customWidth="1"/>
    <col min="15554" max="15554" width="6.7109375" customWidth="1"/>
    <col min="15555" max="15555" width="39.140625" customWidth="1"/>
    <col min="15557" max="15557" width="8" customWidth="1"/>
    <col min="15558" max="15558" width="12.7109375" customWidth="1"/>
    <col min="15559" max="15559" width="12" customWidth="1"/>
    <col min="15560" max="15560" width="12.85546875" customWidth="1"/>
    <col min="15561" max="15561" width="11.42578125" customWidth="1"/>
    <col min="15562" max="15562" width="10.42578125" customWidth="1"/>
    <col min="15563" max="15563" width="11.7109375" customWidth="1"/>
    <col min="15564" max="15564" width="11.140625" customWidth="1"/>
    <col min="15565" max="15565" width="11.85546875" bestFit="1" customWidth="1"/>
    <col min="15566" max="15566" width="10.5703125" bestFit="1" customWidth="1"/>
    <col min="15567" max="15567" width="9.5703125" bestFit="1" customWidth="1"/>
    <col min="15568" max="15568" width="11.42578125" customWidth="1"/>
    <col min="15569" max="15569" width="10.5703125" customWidth="1"/>
    <col min="15570" max="15570" width="7.5703125" customWidth="1"/>
    <col min="15571" max="15571" width="9.5703125" bestFit="1" customWidth="1"/>
    <col min="15572" max="15572" width="11" bestFit="1" customWidth="1"/>
    <col min="15573" max="15573" width="10.140625" bestFit="1" customWidth="1"/>
    <col min="15574" max="15578" width="9.5703125" bestFit="1" customWidth="1"/>
    <col min="15579" max="15579" width="10.140625" bestFit="1" customWidth="1"/>
    <col min="15580" max="15581" width="9.5703125" bestFit="1" customWidth="1"/>
    <col min="15582" max="15582" width="10.28515625" customWidth="1"/>
    <col min="15583" max="15590" width="9.5703125" bestFit="1" customWidth="1"/>
    <col min="15591" max="15591" width="9.5703125" customWidth="1"/>
    <col min="15592" max="15598" width="9.5703125" bestFit="1" customWidth="1"/>
    <col min="15599" max="15599" width="9.42578125" customWidth="1"/>
    <col min="15600" max="15615" width="9.5703125" bestFit="1" customWidth="1"/>
    <col min="15616" max="15617" width="12.5703125" bestFit="1" customWidth="1"/>
    <col min="15618" max="15618" width="11.42578125" bestFit="1" customWidth="1"/>
    <col min="15619" max="15619" width="11" bestFit="1" customWidth="1"/>
    <col min="15620" max="15620" width="11.7109375" bestFit="1" customWidth="1"/>
    <col min="15810" max="15810" width="6.7109375" customWidth="1"/>
    <col min="15811" max="15811" width="39.140625" customWidth="1"/>
    <col min="15813" max="15813" width="8" customWidth="1"/>
    <col min="15814" max="15814" width="12.7109375" customWidth="1"/>
    <col min="15815" max="15815" width="12" customWidth="1"/>
    <col min="15816" max="15816" width="12.85546875" customWidth="1"/>
    <col min="15817" max="15817" width="11.42578125" customWidth="1"/>
    <col min="15818" max="15818" width="10.42578125" customWidth="1"/>
    <col min="15819" max="15819" width="11.7109375" customWidth="1"/>
    <col min="15820" max="15820" width="11.140625" customWidth="1"/>
    <col min="15821" max="15821" width="11.85546875" bestFit="1" customWidth="1"/>
    <col min="15822" max="15822" width="10.5703125" bestFit="1" customWidth="1"/>
    <col min="15823" max="15823" width="9.5703125" bestFit="1" customWidth="1"/>
    <col min="15824" max="15824" width="11.42578125" customWidth="1"/>
    <col min="15825" max="15825" width="10.5703125" customWidth="1"/>
    <col min="15826" max="15826" width="7.5703125" customWidth="1"/>
    <col min="15827" max="15827" width="9.5703125" bestFit="1" customWidth="1"/>
    <col min="15828" max="15828" width="11" bestFit="1" customWidth="1"/>
    <col min="15829" max="15829" width="10.140625" bestFit="1" customWidth="1"/>
    <col min="15830" max="15834" width="9.5703125" bestFit="1" customWidth="1"/>
    <col min="15835" max="15835" width="10.140625" bestFit="1" customWidth="1"/>
    <col min="15836" max="15837" width="9.5703125" bestFit="1" customWidth="1"/>
    <col min="15838" max="15838" width="10.28515625" customWidth="1"/>
    <col min="15839" max="15846" width="9.5703125" bestFit="1" customWidth="1"/>
    <col min="15847" max="15847" width="9.5703125" customWidth="1"/>
    <col min="15848" max="15854" width="9.5703125" bestFit="1" customWidth="1"/>
    <col min="15855" max="15855" width="9.42578125" customWidth="1"/>
    <col min="15856" max="15871" width="9.5703125" bestFit="1" customWidth="1"/>
    <col min="15872" max="15873" width="12.5703125" bestFit="1" customWidth="1"/>
    <col min="15874" max="15874" width="11.42578125" bestFit="1" customWidth="1"/>
    <col min="15875" max="15875" width="11" bestFit="1" customWidth="1"/>
    <col min="15876" max="15876" width="11.7109375" bestFit="1" customWidth="1"/>
    <col min="16066" max="16066" width="6.7109375" customWidth="1"/>
    <col min="16067" max="16067" width="39.140625" customWidth="1"/>
    <col min="16069" max="16069" width="8" customWidth="1"/>
    <col min="16070" max="16070" width="12.7109375" customWidth="1"/>
    <col min="16071" max="16071" width="12" customWidth="1"/>
    <col min="16072" max="16072" width="12.85546875" customWidth="1"/>
    <col min="16073" max="16073" width="11.42578125" customWidth="1"/>
    <col min="16074" max="16074" width="10.42578125" customWidth="1"/>
    <col min="16075" max="16075" width="11.7109375" customWidth="1"/>
    <col min="16076" max="16076" width="11.140625" customWidth="1"/>
    <col min="16077" max="16077" width="11.85546875" bestFit="1" customWidth="1"/>
    <col min="16078" max="16078" width="10.5703125" bestFit="1" customWidth="1"/>
    <col min="16079" max="16079" width="9.5703125" bestFit="1" customWidth="1"/>
    <col min="16080" max="16080" width="11.42578125" customWidth="1"/>
    <col min="16081" max="16081" width="10.5703125" customWidth="1"/>
    <col min="16082" max="16082" width="7.5703125" customWidth="1"/>
    <col min="16083" max="16083" width="9.5703125" bestFit="1" customWidth="1"/>
    <col min="16084" max="16084" width="11" bestFit="1" customWidth="1"/>
    <col min="16085" max="16085" width="10.140625" bestFit="1" customWidth="1"/>
    <col min="16086" max="16090" width="9.5703125" bestFit="1" customWidth="1"/>
    <col min="16091" max="16091" width="10.140625" bestFit="1" customWidth="1"/>
    <col min="16092" max="16093" width="9.5703125" bestFit="1" customWidth="1"/>
    <col min="16094" max="16094" width="10.28515625" customWidth="1"/>
    <col min="16095" max="16102" width="9.5703125" bestFit="1" customWidth="1"/>
    <col min="16103" max="16103" width="9.5703125" customWidth="1"/>
    <col min="16104" max="16110" width="9.5703125" bestFit="1" customWidth="1"/>
    <col min="16111" max="16111" width="9.42578125" customWidth="1"/>
    <col min="16112" max="16127" width="9.5703125" bestFit="1" customWidth="1"/>
    <col min="16128" max="16129" width="12.5703125" bestFit="1" customWidth="1"/>
    <col min="16130" max="16130" width="11.42578125" bestFit="1" customWidth="1"/>
    <col min="16131" max="16131" width="11" bestFit="1" customWidth="1"/>
    <col min="16132" max="16132" width="11.7109375" bestFit="1" customWidth="1"/>
  </cols>
  <sheetData>
    <row r="1" spans="1:63" ht="15.75" customHeight="1" x14ac:dyDescent="0.2">
      <c r="A1" s="288" t="s">
        <v>1295</v>
      </c>
      <c r="D1" s="312"/>
      <c r="E1" s="312"/>
      <c r="F1" s="312"/>
      <c r="G1" s="312"/>
      <c r="H1" s="312"/>
      <c r="I1" s="312"/>
      <c r="J1" s="312"/>
      <c r="K1" s="312"/>
      <c r="L1" s="312"/>
      <c r="M1" s="312"/>
      <c r="N1" s="312"/>
      <c r="O1" s="312"/>
      <c r="P1" s="312"/>
      <c r="Q1" s="312"/>
      <c r="R1" s="312"/>
      <c r="S1" s="312"/>
      <c r="T1" s="312"/>
      <c r="U1" s="312"/>
      <c r="V1" s="312"/>
      <c r="W1" s="312"/>
      <c r="X1" s="312"/>
      <c r="Y1" s="312"/>
      <c r="Z1" s="312"/>
      <c r="AA1" s="312"/>
      <c r="AB1" s="312"/>
      <c r="AC1" s="313"/>
      <c r="AD1" s="313"/>
      <c r="AE1" s="313"/>
      <c r="AF1" s="313"/>
      <c r="AG1" s="313"/>
      <c r="AH1" s="313"/>
      <c r="AI1" s="313"/>
      <c r="AJ1" s="313"/>
      <c r="AK1" s="313"/>
      <c r="AL1" s="312"/>
      <c r="AM1" s="312"/>
      <c r="AN1" s="312"/>
      <c r="AO1" s="312"/>
      <c r="AP1" s="313"/>
      <c r="AQ1" s="313"/>
      <c r="AR1" s="313"/>
      <c r="AS1" s="313"/>
      <c r="AT1" s="312"/>
      <c r="AU1" s="312"/>
      <c r="AV1" s="312"/>
      <c r="AW1" s="312"/>
      <c r="AX1" s="312"/>
      <c r="AY1" s="312"/>
      <c r="AZ1" s="312"/>
      <c r="BA1" s="312"/>
      <c r="BB1" s="312"/>
      <c r="BC1" s="312"/>
      <c r="BD1" s="312"/>
      <c r="BE1" s="312"/>
      <c r="BF1" s="312"/>
      <c r="BG1" s="313"/>
      <c r="BH1" s="313"/>
      <c r="BI1" s="313"/>
      <c r="BJ1" s="314"/>
      <c r="BK1" s="314"/>
    </row>
    <row r="2" spans="1:63" ht="20.25" customHeight="1" x14ac:dyDescent="0.2">
      <c r="A2" s="283" t="s">
        <v>1316</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row>
    <row r="3" spans="1:63" ht="11.25" customHeight="1" thickBot="1" x14ac:dyDescent="0.25">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2"/>
      <c r="AG3" s="312"/>
      <c r="AH3" s="312"/>
      <c r="AI3" s="312"/>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4"/>
      <c r="BJ3" s="314" t="s">
        <v>0</v>
      </c>
      <c r="BK3" s="314"/>
    </row>
    <row r="4" spans="1:63" ht="15.75" customHeight="1" thickTop="1" x14ac:dyDescent="0.2">
      <c r="A4" s="1524" t="s">
        <v>1</v>
      </c>
      <c r="B4" s="1526" t="s">
        <v>514</v>
      </c>
      <c r="C4" s="1526" t="s">
        <v>3</v>
      </c>
      <c r="D4" s="1515" t="s">
        <v>1260</v>
      </c>
      <c r="E4" s="1520" t="s">
        <v>1261</v>
      </c>
      <c r="F4" s="1521" t="s">
        <v>1262</v>
      </c>
      <c r="G4" s="1522"/>
      <c r="H4" s="1522"/>
      <c r="I4" s="1522"/>
      <c r="J4" s="1522"/>
      <c r="K4" s="1522"/>
      <c r="L4" s="1522"/>
      <c r="M4" s="1522"/>
      <c r="N4" s="1522"/>
      <c r="O4" s="1522"/>
      <c r="P4" s="1522"/>
      <c r="Q4" s="1522"/>
      <c r="R4" s="1522"/>
      <c r="S4" s="1522"/>
      <c r="T4" s="1522"/>
      <c r="U4" s="1522"/>
      <c r="V4" s="1522"/>
      <c r="W4" s="1522"/>
      <c r="X4" s="1522"/>
      <c r="Y4" s="1522"/>
      <c r="Z4" s="1522"/>
      <c r="AA4" s="1522"/>
      <c r="AB4" s="1522"/>
      <c r="AC4" s="1522"/>
      <c r="AD4" s="1522"/>
      <c r="AE4" s="1522"/>
      <c r="AF4" s="1522"/>
      <c r="AG4" s="1522"/>
      <c r="AH4" s="1522"/>
      <c r="AI4" s="1522"/>
      <c r="AJ4" s="1522"/>
      <c r="AK4" s="1522"/>
      <c r="AL4" s="1522"/>
      <c r="AM4" s="1522"/>
      <c r="AN4" s="1522"/>
      <c r="AO4" s="1522"/>
      <c r="AP4" s="1522"/>
      <c r="AQ4" s="1522"/>
      <c r="AR4" s="1522"/>
      <c r="AS4" s="1522"/>
      <c r="AT4" s="1522"/>
      <c r="AU4" s="1522"/>
      <c r="AV4" s="1522"/>
      <c r="AW4" s="1522"/>
      <c r="AX4" s="1522"/>
      <c r="AY4" s="1522"/>
      <c r="AZ4" s="1522"/>
      <c r="BA4" s="1522"/>
      <c r="BB4" s="1522"/>
      <c r="BC4" s="1522"/>
      <c r="BD4" s="1522"/>
      <c r="BE4" s="1522"/>
      <c r="BF4" s="1522"/>
      <c r="BG4" s="1522"/>
      <c r="BH4" s="1522"/>
      <c r="BI4" s="1523"/>
      <c r="BJ4" s="1530" t="s">
        <v>1263</v>
      </c>
      <c r="BK4" s="1530" t="s">
        <v>1264</v>
      </c>
    </row>
    <row r="5" spans="1:63" ht="27" customHeight="1" x14ac:dyDescent="0.2">
      <c r="A5" s="1525"/>
      <c r="B5" s="1513"/>
      <c r="C5" s="1513"/>
      <c r="D5" s="1516"/>
      <c r="E5" s="1516"/>
      <c r="F5" s="333" t="s">
        <v>39</v>
      </c>
      <c r="G5" s="184" t="s">
        <v>42</v>
      </c>
      <c r="H5" s="326" t="s">
        <v>44</v>
      </c>
      <c r="I5" s="326" t="s">
        <v>46</v>
      </c>
      <c r="J5" s="184" t="s">
        <v>49</v>
      </c>
      <c r="K5" s="184" t="s">
        <v>52</v>
      </c>
      <c r="L5" s="184" t="s">
        <v>55</v>
      </c>
      <c r="M5" s="184" t="s">
        <v>58</v>
      </c>
      <c r="N5" s="184" t="s">
        <v>61</v>
      </c>
      <c r="O5" s="184" t="s">
        <v>63</v>
      </c>
      <c r="P5" s="184" t="s">
        <v>66</v>
      </c>
      <c r="Q5" s="184" t="s">
        <v>68</v>
      </c>
      <c r="R5" s="333" t="s">
        <v>70</v>
      </c>
      <c r="S5" s="184" t="s">
        <v>73</v>
      </c>
      <c r="T5" s="184" t="s">
        <v>76</v>
      </c>
      <c r="U5" s="184" t="s">
        <v>79</v>
      </c>
      <c r="V5" s="184" t="s">
        <v>521</v>
      </c>
      <c r="W5" s="184" t="s">
        <v>82</v>
      </c>
      <c r="X5" s="184" t="s">
        <v>85</v>
      </c>
      <c r="Y5" s="184" t="s">
        <v>88</v>
      </c>
      <c r="Z5" s="184" t="s">
        <v>91</v>
      </c>
      <c r="AA5" s="184" t="s">
        <v>93</v>
      </c>
      <c r="AB5" s="184" t="s">
        <v>96</v>
      </c>
      <c r="AC5" s="326" t="s">
        <v>99</v>
      </c>
      <c r="AD5" s="326" t="s">
        <v>101</v>
      </c>
      <c r="AE5" s="326" t="s">
        <v>103</v>
      </c>
      <c r="AF5" s="326" t="s">
        <v>105</v>
      </c>
      <c r="AG5" s="326" t="s">
        <v>107</v>
      </c>
      <c r="AH5" s="326" t="s">
        <v>109</v>
      </c>
      <c r="AI5" s="326" t="s">
        <v>111</v>
      </c>
      <c r="AJ5" s="326" t="s">
        <v>113</v>
      </c>
      <c r="AK5" s="326" t="s">
        <v>115</v>
      </c>
      <c r="AL5" s="184" t="s">
        <v>117</v>
      </c>
      <c r="AM5" s="184" t="s">
        <v>119</v>
      </c>
      <c r="AN5" s="184" t="s">
        <v>121</v>
      </c>
      <c r="AO5" s="184" t="s">
        <v>123</v>
      </c>
      <c r="AP5" s="326" t="s">
        <v>125</v>
      </c>
      <c r="AQ5" s="326" t="s">
        <v>127</v>
      </c>
      <c r="AR5" s="326" t="s">
        <v>129</v>
      </c>
      <c r="AS5" s="184" t="s">
        <v>131</v>
      </c>
      <c r="AT5" s="184" t="s">
        <v>134</v>
      </c>
      <c r="AU5" s="184" t="s">
        <v>137</v>
      </c>
      <c r="AV5" s="184" t="s">
        <v>140</v>
      </c>
      <c r="AW5" s="184" t="s">
        <v>143</v>
      </c>
      <c r="AX5" s="184" t="s">
        <v>146</v>
      </c>
      <c r="AY5" s="184" t="s">
        <v>149</v>
      </c>
      <c r="AZ5" s="184" t="s">
        <v>152</v>
      </c>
      <c r="BA5" s="184" t="s">
        <v>155</v>
      </c>
      <c r="BB5" s="184" t="s">
        <v>157</v>
      </c>
      <c r="BC5" s="184" t="s">
        <v>160</v>
      </c>
      <c r="BD5" s="184" t="s">
        <v>163</v>
      </c>
      <c r="BE5" s="333" t="s">
        <v>165</v>
      </c>
      <c r="BF5" s="351" t="s">
        <v>167</v>
      </c>
      <c r="BG5" s="351" t="s">
        <v>525</v>
      </c>
      <c r="BH5" s="351" t="s">
        <v>528</v>
      </c>
      <c r="BI5" s="351" t="s">
        <v>169</v>
      </c>
      <c r="BJ5" s="1511"/>
      <c r="BK5" s="1511"/>
    </row>
    <row r="6" spans="1:63" ht="20.100000000000001" customHeight="1" x14ac:dyDescent="0.2">
      <c r="A6" s="374"/>
      <c r="B6" s="334" t="s">
        <v>1265</v>
      </c>
      <c r="C6" s="334"/>
      <c r="D6" s="308">
        <v>55.660000000000004</v>
      </c>
      <c r="E6" s="308"/>
      <c r="F6" s="308"/>
      <c r="G6" s="308"/>
      <c r="H6" s="308"/>
      <c r="I6" s="308"/>
      <c r="J6" s="308"/>
      <c r="K6" s="308"/>
      <c r="L6" s="308"/>
      <c r="M6" s="308"/>
      <c r="N6" s="308"/>
      <c r="O6" s="308"/>
      <c r="P6" s="308"/>
      <c r="Q6" s="308"/>
      <c r="R6" s="308"/>
      <c r="S6" s="308"/>
      <c r="T6" s="308"/>
      <c r="U6" s="308"/>
      <c r="V6" s="308"/>
      <c r="W6" s="308"/>
      <c r="X6" s="308"/>
      <c r="Y6" s="308"/>
      <c r="Z6" s="308"/>
      <c r="AA6" s="308"/>
      <c r="AB6" s="308"/>
      <c r="AC6" s="335"/>
      <c r="AD6" s="335"/>
      <c r="AE6" s="335"/>
      <c r="AF6" s="335"/>
      <c r="AG6" s="335"/>
      <c r="AH6" s="335"/>
      <c r="AI6" s="335"/>
      <c r="AJ6" s="335"/>
      <c r="AK6" s="335"/>
      <c r="AL6" s="308"/>
      <c r="AM6" s="308"/>
      <c r="AN6" s="308"/>
      <c r="AO6" s="308"/>
      <c r="AP6" s="335"/>
      <c r="AQ6" s="335"/>
      <c r="AR6" s="335"/>
      <c r="AS6" s="308"/>
      <c r="AT6" s="308"/>
      <c r="AU6" s="308"/>
      <c r="AV6" s="308"/>
      <c r="AW6" s="308"/>
      <c r="AX6" s="308"/>
      <c r="AY6" s="308"/>
      <c r="AZ6" s="308"/>
      <c r="BA6" s="308"/>
      <c r="BB6" s="308"/>
      <c r="BC6" s="308"/>
      <c r="BD6" s="308"/>
      <c r="BE6" s="308"/>
      <c r="BF6" s="308"/>
      <c r="BG6" s="335"/>
      <c r="BH6" s="335"/>
      <c r="BI6" s="335"/>
      <c r="BJ6" s="336"/>
      <c r="BK6" s="336">
        <v>55.66</v>
      </c>
    </row>
    <row r="7" spans="1:63" ht="20.100000000000001" customHeight="1" x14ac:dyDescent="0.2">
      <c r="A7" s="374">
        <v>1</v>
      </c>
      <c r="B7" s="337" t="s">
        <v>38</v>
      </c>
      <c r="C7" s="334" t="s">
        <v>39</v>
      </c>
      <c r="D7" s="320">
        <v>0.6</v>
      </c>
      <c r="E7" s="320">
        <v>0</v>
      </c>
      <c r="F7" s="320">
        <v>0</v>
      </c>
      <c r="G7" s="320">
        <v>0</v>
      </c>
      <c r="H7" s="320">
        <v>0</v>
      </c>
      <c r="I7" s="320">
        <v>0</v>
      </c>
      <c r="J7" s="320">
        <v>0</v>
      </c>
      <c r="K7" s="320">
        <v>0</v>
      </c>
      <c r="L7" s="320">
        <v>0</v>
      </c>
      <c r="M7" s="320">
        <v>0</v>
      </c>
      <c r="N7" s="320">
        <v>0</v>
      </c>
      <c r="O7" s="320">
        <v>0</v>
      </c>
      <c r="P7" s="320">
        <v>0</v>
      </c>
      <c r="Q7" s="320">
        <v>0</v>
      </c>
      <c r="R7" s="320">
        <v>0</v>
      </c>
      <c r="S7" s="320">
        <v>0</v>
      </c>
      <c r="T7" s="320">
        <v>0</v>
      </c>
      <c r="U7" s="320">
        <v>0</v>
      </c>
      <c r="V7" s="320">
        <v>0</v>
      </c>
      <c r="W7" s="320">
        <v>0</v>
      </c>
      <c r="X7" s="320">
        <v>0</v>
      </c>
      <c r="Y7" s="320">
        <v>0</v>
      </c>
      <c r="Z7" s="320">
        <v>0</v>
      </c>
      <c r="AA7" s="320">
        <v>0</v>
      </c>
      <c r="AB7" s="320">
        <v>0</v>
      </c>
      <c r="AC7" s="338">
        <v>0</v>
      </c>
      <c r="AD7" s="338">
        <v>0</v>
      </c>
      <c r="AE7" s="338">
        <v>0</v>
      </c>
      <c r="AF7" s="338">
        <v>0</v>
      </c>
      <c r="AG7" s="338">
        <v>0</v>
      </c>
      <c r="AH7" s="338">
        <v>0</v>
      </c>
      <c r="AI7" s="338">
        <v>0</v>
      </c>
      <c r="AJ7" s="338">
        <v>0</v>
      </c>
      <c r="AK7" s="338">
        <v>0</v>
      </c>
      <c r="AL7" s="320">
        <v>0</v>
      </c>
      <c r="AM7" s="320">
        <v>0</v>
      </c>
      <c r="AN7" s="320">
        <v>0</v>
      </c>
      <c r="AO7" s="320">
        <v>0</v>
      </c>
      <c r="AP7" s="338">
        <v>0</v>
      </c>
      <c r="AQ7" s="338">
        <v>0</v>
      </c>
      <c r="AR7" s="338">
        <v>0</v>
      </c>
      <c r="AS7" s="320">
        <v>0</v>
      </c>
      <c r="AT7" s="320">
        <v>0</v>
      </c>
      <c r="AU7" s="320">
        <v>0</v>
      </c>
      <c r="AV7" s="320">
        <v>0</v>
      </c>
      <c r="AW7" s="320">
        <v>0</v>
      </c>
      <c r="AX7" s="320">
        <v>0</v>
      </c>
      <c r="AY7" s="320">
        <v>0</v>
      </c>
      <c r="AZ7" s="320">
        <v>0</v>
      </c>
      <c r="BA7" s="320">
        <v>0</v>
      </c>
      <c r="BB7" s="320">
        <v>0</v>
      </c>
      <c r="BC7" s="320">
        <v>0</v>
      </c>
      <c r="BD7" s="320">
        <v>0</v>
      </c>
      <c r="BE7" s="320">
        <v>0</v>
      </c>
      <c r="BF7" s="320">
        <v>0</v>
      </c>
      <c r="BG7" s="338">
        <v>0</v>
      </c>
      <c r="BH7" s="338">
        <v>0</v>
      </c>
      <c r="BI7" s="338">
        <v>0</v>
      </c>
      <c r="BJ7" s="339">
        <v>-0.60000000000000009</v>
      </c>
      <c r="BK7" s="339">
        <v>0</v>
      </c>
    </row>
    <row r="8" spans="1:63" ht="20.100000000000001" customHeight="1" x14ac:dyDescent="0.2">
      <c r="A8" s="375" t="s">
        <v>40</v>
      </c>
      <c r="B8" s="341" t="s">
        <v>41</v>
      </c>
      <c r="C8" s="340" t="s">
        <v>42</v>
      </c>
      <c r="D8" s="202">
        <v>0</v>
      </c>
      <c r="E8" s="202">
        <v>0</v>
      </c>
      <c r="F8" s="320">
        <v>0</v>
      </c>
      <c r="G8" s="202">
        <v>0</v>
      </c>
      <c r="H8" s="202">
        <v>0</v>
      </c>
      <c r="I8" s="202">
        <v>0</v>
      </c>
      <c r="J8" s="202">
        <v>0</v>
      </c>
      <c r="K8" s="202">
        <v>0</v>
      </c>
      <c r="L8" s="202">
        <v>0</v>
      </c>
      <c r="M8" s="202">
        <v>0</v>
      </c>
      <c r="N8" s="202">
        <v>0</v>
      </c>
      <c r="O8" s="202">
        <v>0</v>
      </c>
      <c r="P8" s="202">
        <v>0</v>
      </c>
      <c r="Q8" s="202">
        <v>0</v>
      </c>
      <c r="R8" s="202">
        <v>0</v>
      </c>
      <c r="S8" s="202">
        <v>0</v>
      </c>
      <c r="T8" s="202">
        <v>0</v>
      </c>
      <c r="U8" s="202">
        <v>0</v>
      </c>
      <c r="V8" s="202">
        <v>0</v>
      </c>
      <c r="W8" s="202">
        <v>0</v>
      </c>
      <c r="X8" s="202">
        <v>0</v>
      </c>
      <c r="Y8" s="202">
        <v>0</v>
      </c>
      <c r="Z8" s="202">
        <v>0</v>
      </c>
      <c r="AA8" s="202">
        <v>0</v>
      </c>
      <c r="AB8" s="202">
        <v>0</v>
      </c>
      <c r="AC8" s="319">
        <v>0</v>
      </c>
      <c r="AD8" s="319">
        <v>0</v>
      </c>
      <c r="AE8" s="319">
        <v>0</v>
      </c>
      <c r="AF8" s="319">
        <v>0</v>
      </c>
      <c r="AG8" s="319">
        <v>0</v>
      </c>
      <c r="AH8" s="319">
        <v>0</v>
      </c>
      <c r="AI8" s="319">
        <v>0</v>
      </c>
      <c r="AJ8" s="319">
        <v>0</v>
      </c>
      <c r="AK8" s="319">
        <v>0</v>
      </c>
      <c r="AL8" s="202">
        <v>0</v>
      </c>
      <c r="AM8" s="202">
        <v>0</v>
      </c>
      <c r="AN8" s="202">
        <v>0</v>
      </c>
      <c r="AO8" s="202">
        <v>0</v>
      </c>
      <c r="AP8" s="319">
        <v>0</v>
      </c>
      <c r="AQ8" s="319">
        <v>0</v>
      </c>
      <c r="AR8" s="319">
        <v>0</v>
      </c>
      <c r="AS8" s="202">
        <v>0</v>
      </c>
      <c r="AT8" s="202">
        <v>0</v>
      </c>
      <c r="AU8" s="202">
        <v>0</v>
      </c>
      <c r="AV8" s="202">
        <v>0</v>
      </c>
      <c r="AW8" s="202">
        <v>0</v>
      </c>
      <c r="AX8" s="202">
        <v>0</v>
      </c>
      <c r="AY8" s="202">
        <v>0</v>
      </c>
      <c r="AZ8" s="202">
        <v>0</v>
      </c>
      <c r="BA8" s="202">
        <v>0</v>
      </c>
      <c r="BB8" s="202">
        <v>0</v>
      </c>
      <c r="BC8" s="202">
        <v>0</v>
      </c>
      <c r="BD8" s="202">
        <v>0</v>
      </c>
      <c r="BE8" s="202">
        <v>0</v>
      </c>
      <c r="BF8" s="202">
        <v>0</v>
      </c>
      <c r="BG8" s="319">
        <v>0</v>
      </c>
      <c r="BH8" s="319">
        <v>0</v>
      </c>
      <c r="BI8" s="319">
        <v>0</v>
      </c>
      <c r="BJ8" s="321">
        <v>0</v>
      </c>
      <c r="BK8" s="321">
        <v>0</v>
      </c>
    </row>
    <row r="9" spans="1:63" ht="20.100000000000001" customHeight="1" x14ac:dyDescent="0.2">
      <c r="A9" s="375"/>
      <c r="B9" s="342" t="s">
        <v>43</v>
      </c>
      <c r="C9" s="343" t="s">
        <v>44</v>
      </c>
      <c r="D9" s="202">
        <v>0</v>
      </c>
      <c r="E9" s="202">
        <v>0</v>
      </c>
      <c r="F9" s="320">
        <v>0</v>
      </c>
      <c r="G9" s="202">
        <v>0</v>
      </c>
      <c r="H9" s="202">
        <v>0</v>
      </c>
      <c r="I9" s="202">
        <v>0</v>
      </c>
      <c r="J9" s="202">
        <v>0</v>
      </c>
      <c r="K9" s="202">
        <v>0</v>
      </c>
      <c r="L9" s="202">
        <v>0</v>
      </c>
      <c r="M9" s="202">
        <v>0</v>
      </c>
      <c r="N9" s="202">
        <v>0</v>
      </c>
      <c r="O9" s="202">
        <v>0</v>
      </c>
      <c r="P9" s="202">
        <v>0</v>
      </c>
      <c r="Q9" s="202">
        <v>0</v>
      </c>
      <c r="R9" s="202">
        <v>0</v>
      </c>
      <c r="S9" s="202">
        <v>0</v>
      </c>
      <c r="T9" s="202">
        <v>0</v>
      </c>
      <c r="U9" s="202">
        <v>0</v>
      </c>
      <c r="V9" s="202">
        <v>0</v>
      </c>
      <c r="W9" s="202">
        <v>0</v>
      </c>
      <c r="X9" s="202">
        <v>0</v>
      </c>
      <c r="Y9" s="202">
        <v>0</v>
      </c>
      <c r="Z9" s="202">
        <v>0</v>
      </c>
      <c r="AA9" s="202">
        <v>0</v>
      </c>
      <c r="AB9" s="202">
        <v>0</v>
      </c>
      <c r="AC9" s="319">
        <v>0</v>
      </c>
      <c r="AD9" s="319">
        <v>0</v>
      </c>
      <c r="AE9" s="319">
        <v>0</v>
      </c>
      <c r="AF9" s="319">
        <v>0</v>
      </c>
      <c r="AG9" s="319">
        <v>0</v>
      </c>
      <c r="AH9" s="319">
        <v>0</v>
      </c>
      <c r="AI9" s="319">
        <v>0</v>
      </c>
      <c r="AJ9" s="319">
        <v>0</v>
      </c>
      <c r="AK9" s="319">
        <v>0</v>
      </c>
      <c r="AL9" s="202">
        <v>0</v>
      </c>
      <c r="AM9" s="202">
        <v>0</v>
      </c>
      <c r="AN9" s="202">
        <v>0</v>
      </c>
      <c r="AO9" s="202">
        <v>0</v>
      </c>
      <c r="AP9" s="319">
        <v>0</v>
      </c>
      <c r="AQ9" s="319">
        <v>0</v>
      </c>
      <c r="AR9" s="319">
        <v>0</v>
      </c>
      <c r="AS9" s="202">
        <v>0</v>
      </c>
      <c r="AT9" s="202">
        <v>0</v>
      </c>
      <c r="AU9" s="202">
        <v>0</v>
      </c>
      <c r="AV9" s="202">
        <v>0</v>
      </c>
      <c r="AW9" s="202">
        <v>0</v>
      </c>
      <c r="AX9" s="202">
        <v>0</v>
      </c>
      <c r="AY9" s="202">
        <v>0</v>
      </c>
      <c r="AZ9" s="202">
        <v>0</v>
      </c>
      <c r="BA9" s="202">
        <v>0</v>
      </c>
      <c r="BB9" s="202">
        <v>0</v>
      </c>
      <c r="BC9" s="202">
        <v>0</v>
      </c>
      <c r="BD9" s="202">
        <v>0</v>
      </c>
      <c r="BE9" s="202">
        <v>0</v>
      </c>
      <c r="BF9" s="202">
        <v>0</v>
      </c>
      <c r="BG9" s="319">
        <v>0</v>
      </c>
      <c r="BH9" s="319">
        <v>0</v>
      </c>
      <c r="BI9" s="319">
        <v>0</v>
      </c>
      <c r="BJ9" s="321">
        <v>0</v>
      </c>
      <c r="BK9" s="321">
        <v>0</v>
      </c>
    </row>
    <row r="10" spans="1:63" ht="20.100000000000001" customHeight="1" x14ac:dyDescent="0.2">
      <c r="A10" s="375"/>
      <c r="B10" s="342" t="s">
        <v>661</v>
      </c>
      <c r="C10" s="343" t="s">
        <v>46</v>
      </c>
      <c r="D10" s="202">
        <v>0</v>
      </c>
      <c r="E10" s="202">
        <v>0</v>
      </c>
      <c r="F10" s="320">
        <v>0</v>
      </c>
      <c r="G10" s="202">
        <v>0</v>
      </c>
      <c r="H10" s="202">
        <v>0</v>
      </c>
      <c r="I10" s="202">
        <v>0</v>
      </c>
      <c r="J10" s="202">
        <v>0</v>
      </c>
      <c r="K10" s="202">
        <v>0</v>
      </c>
      <c r="L10" s="202">
        <v>0</v>
      </c>
      <c r="M10" s="202">
        <v>0</v>
      </c>
      <c r="N10" s="202">
        <v>0</v>
      </c>
      <c r="O10" s="202">
        <v>0</v>
      </c>
      <c r="P10" s="202">
        <v>0</v>
      </c>
      <c r="Q10" s="202">
        <v>0</v>
      </c>
      <c r="R10" s="202">
        <v>0</v>
      </c>
      <c r="S10" s="202">
        <v>0</v>
      </c>
      <c r="T10" s="202">
        <v>0</v>
      </c>
      <c r="U10" s="202">
        <v>0</v>
      </c>
      <c r="V10" s="202">
        <v>0</v>
      </c>
      <c r="W10" s="202">
        <v>0</v>
      </c>
      <c r="X10" s="202">
        <v>0</v>
      </c>
      <c r="Y10" s="202">
        <v>0</v>
      </c>
      <c r="Z10" s="202">
        <v>0</v>
      </c>
      <c r="AA10" s="202">
        <v>0</v>
      </c>
      <c r="AB10" s="202">
        <v>0</v>
      </c>
      <c r="AC10" s="319">
        <v>0</v>
      </c>
      <c r="AD10" s="319">
        <v>0</v>
      </c>
      <c r="AE10" s="319">
        <v>0</v>
      </c>
      <c r="AF10" s="319">
        <v>0</v>
      </c>
      <c r="AG10" s="319">
        <v>0</v>
      </c>
      <c r="AH10" s="319">
        <v>0</v>
      </c>
      <c r="AI10" s="319">
        <v>0</v>
      </c>
      <c r="AJ10" s="319">
        <v>0</v>
      </c>
      <c r="AK10" s="319">
        <v>0</v>
      </c>
      <c r="AL10" s="202">
        <v>0</v>
      </c>
      <c r="AM10" s="202">
        <v>0</v>
      </c>
      <c r="AN10" s="202">
        <v>0</v>
      </c>
      <c r="AO10" s="202">
        <v>0</v>
      </c>
      <c r="AP10" s="319">
        <v>0</v>
      </c>
      <c r="AQ10" s="319">
        <v>0</v>
      </c>
      <c r="AR10" s="319">
        <v>0</v>
      </c>
      <c r="AS10" s="202">
        <v>0</v>
      </c>
      <c r="AT10" s="202">
        <v>0</v>
      </c>
      <c r="AU10" s="202">
        <v>0</v>
      </c>
      <c r="AV10" s="202">
        <v>0</v>
      </c>
      <c r="AW10" s="202">
        <v>0</v>
      </c>
      <c r="AX10" s="202">
        <v>0</v>
      </c>
      <c r="AY10" s="202">
        <v>0</v>
      </c>
      <c r="AZ10" s="202">
        <v>0</v>
      </c>
      <c r="BA10" s="202">
        <v>0</v>
      </c>
      <c r="BB10" s="202">
        <v>0</v>
      </c>
      <c r="BC10" s="202">
        <v>0</v>
      </c>
      <c r="BD10" s="202">
        <v>0</v>
      </c>
      <c r="BE10" s="202">
        <v>0</v>
      </c>
      <c r="BF10" s="202">
        <v>0</v>
      </c>
      <c r="BG10" s="319">
        <v>0</v>
      </c>
      <c r="BH10" s="319">
        <v>0</v>
      </c>
      <c r="BI10" s="319">
        <v>0</v>
      </c>
      <c r="BJ10" s="321">
        <v>0</v>
      </c>
      <c r="BK10" s="321">
        <v>0</v>
      </c>
    </row>
    <row r="11" spans="1:63" ht="20.100000000000001" customHeight="1" x14ac:dyDescent="0.2">
      <c r="A11" s="375" t="s">
        <v>47</v>
      </c>
      <c r="B11" s="341" t="s">
        <v>48</v>
      </c>
      <c r="C11" s="340" t="s">
        <v>49</v>
      </c>
      <c r="D11" s="202">
        <v>0.35</v>
      </c>
      <c r="E11" s="202">
        <v>0</v>
      </c>
      <c r="F11" s="320">
        <v>0</v>
      </c>
      <c r="G11" s="202">
        <v>0</v>
      </c>
      <c r="H11" s="202">
        <v>0</v>
      </c>
      <c r="I11" s="202">
        <v>0</v>
      </c>
      <c r="J11" s="202">
        <v>0</v>
      </c>
      <c r="K11" s="202">
        <v>0</v>
      </c>
      <c r="L11" s="202">
        <v>0</v>
      </c>
      <c r="M11" s="202">
        <v>0</v>
      </c>
      <c r="N11" s="202">
        <v>0</v>
      </c>
      <c r="O11" s="202">
        <v>0</v>
      </c>
      <c r="P11" s="202">
        <v>0</v>
      </c>
      <c r="Q11" s="202">
        <v>0</v>
      </c>
      <c r="R11" s="202">
        <v>0</v>
      </c>
      <c r="S11" s="202">
        <v>0</v>
      </c>
      <c r="T11" s="202">
        <v>0</v>
      </c>
      <c r="U11" s="202">
        <v>0</v>
      </c>
      <c r="V11" s="202">
        <v>0</v>
      </c>
      <c r="W11" s="202">
        <v>0</v>
      </c>
      <c r="X11" s="202">
        <v>0</v>
      </c>
      <c r="Y11" s="202">
        <v>0</v>
      </c>
      <c r="Z11" s="202">
        <v>0</v>
      </c>
      <c r="AA11" s="202">
        <v>0</v>
      </c>
      <c r="AB11" s="202">
        <v>0</v>
      </c>
      <c r="AC11" s="319">
        <v>0</v>
      </c>
      <c r="AD11" s="319">
        <v>0</v>
      </c>
      <c r="AE11" s="319">
        <v>0</v>
      </c>
      <c r="AF11" s="319">
        <v>0</v>
      </c>
      <c r="AG11" s="319">
        <v>0</v>
      </c>
      <c r="AH11" s="319">
        <v>0</v>
      </c>
      <c r="AI11" s="319">
        <v>0</v>
      </c>
      <c r="AJ11" s="319">
        <v>0</v>
      </c>
      <c r="AK11" s="319">
        <v>0</v>
      </c>
      <c r="AL11" s="202">
        <v>0</v>
      </c>
      <c r="AM11" s="202">
        <v>0</v>
      </c>
      <c r="AN11" s="202">
        <v>0</v>
      </c>
      <c r="AO11" s="202">
        <v>0</v>
      </c>
      <c r="AP11" s="319">
        <v>0</v>
      </c>
      <c r="AQ11" s="319">
        <v>0</v>
      </c>
      <c r="AR11" s="319">
        <v>0</v>
      </c>
      <c r="AS11" s="202">
        <v>0</v>
      </c>
      <c r="AT11" s="202">
        <v>0</v>
      </c>
      <c r="AU11" s="202">
        <v>0</v>
      </c>
      <c r="AV11" s="202">
        <v>0</v>
      </c>
      <c r="AW11" s="202">
        <v>0</v>
      </c>
      <c r="AX11" s="202">
        <v>0</v>
      </c>
      <c r="AY11" s="202">
        <v>0</v>
      </c>
      <c r="AZ11" s="202">
        <v>0</v>
      </c>
      <c r="BA11" s="202">
        <v>0</v>
      </c>
      <c r="BB11" s="202">
        <v>0</v>
      </c>
      <c r="BC11" s="202">
        <v>0</v>
      </c>
      <c r="BD11" s="202">
        <v>0</v>
      </c>
      <c r="BE11" s="202">
        <v>0</v>
      </c>
      <c r="BF11" s="202">
        <v>0</v>
      </c>
      <c r="BG11" s="319">
        <v>0</v>
      </c>
      <c r="BH11" s="319">
        <v>0</v>
      </c>
      <c r="BI11" s="319">
        <v>0</v>
      </c>
      <c r="BJ11" s="321">
        <v>-0.35000000000000003</v>
      </c>
      <c r="BK11" s="321">
        <v>0</v>
      </c>
    </row>
    <row r="12" spans="1:63" ht="20.100000000000001" customHeight="1" x14ac:dyDescent="0.2">
      <c r="A12" s="375" t="s">
        <v>50</v>
      </c>
      <c r="B12" s="341" t="s">
        <v>51</v>
      </c>
      <c r="C12" s="340" t="s">
        <v>52</v>
      </c>
      <c r="D12" s="202">
        <v>0.25</v>
      </c>
      <c r="E12" s="202">
        <v>0</v>
      </c>
      <c r="F12" s="320">
        <v>0</v>
      </c>
      <c r="G12" s="202">
        <v>0</v>
      </c>
      <c r="H12" s="202">
        <v>0</v>
      </c>
      <c r="I12" s="202">
        <v>0</v>
      </c>
      <c r="J12" s="202">
        <v>0</v>
      </c>
      <c r="K12" s="202">
        <v>0</v>
      </c>
      <c r="L12" s="202">
        <v>0</v>
      </c>
      <c r="M12" s="202">
        <v>0</v>
      </c>
      <c r="N12" s="202">
        <v>0</v>
      </c>
      <c r="O12" s="202">
        <v>0</v>
      </c>
      <c r="P12" s="202">
        <v>0</v>
      </c>
      <c r="Q12" s="202">
        <v>0</v>
      </c>
      <c r="R12" s="202">
        <v>0</v>
      </c>
      <c r="S12" s="202">
        <v>0</v>
      </c>
      <c r="T12" s="202">
        <v>0</v>
      </c>
      <c r="U12" s="202">
        <v>0</v>
      </c>
      <c r="V12" s="202">
        <v>0</v>
      </c>
      <c r="W12" s="202">
        <v>0</v>
      </c>
      <c r="X12" s="202">
        <v>0</v>
      </c>
      <c r="Y12" s="202">
        <v>0</v>
      </c>
      <c r="Z12" s="202">
        <v>0</v>
      </c>
      <c r="AA12" s="202">
        <v>0</v>
      </c>
      <c r="AB12" s="202">
        <v>0</v>
      </c>
      <c r="AC12" s="319">
        <v>0</v>
      </c>
      <c r="AD12" s="319">
        <v>0</v>
      </c>
      <c r="AE12" s="319">
        <v>0</v>
      </c>
      <c r="AF12" s="319">
        <v>0</v>
      </c>
      <c r="AG12" s="319">
        <v>0</v>
      </c>
      <c r="AH12" s="319">
        <v>0</v>
      </c>
      <c r="AI12" s="319">
        <v>0</v>
      </c>
      <c r="AJ12" s="319">
        <v>0</v>
      </c>
      <c r="AK12" s="319">
        <v>0</v>
      </c>
      <c r="AL12" s="202">
        <v>0</v>
      </c>
      <c r="AM12" s="202">
        <v>0</v>
      </c>
      <c r="AN12" s="202">
        <v>0</v>
      </c>
      <c r="AO12" s="202">
        <v>0</v>
      </c>
      <c r="AP12" s="319">
        <v>0</v>
      </c>
      <c r="AQ12" s="319">
        <v>0</v>
      </c>
      <c r="AR12" s="319">
        <v>0</v>
      </c>
      <c r="AS12" s="202">
        <v>0</v>
      </c>
      <c r="AT12" s="202">
        <v>0</v>
      </c>
      <c r="AU12" s="202">
        <v>0</v>
      </c>
      <c r="AV12" s="202">
        <v>0</v>
      </c>
      <c r="AW12" s="202">
        <v>0</v>
      </c>
      <c r="AX12" s="202">
        <v>0</v>
      </c>
      <c r="AY12" s="202">
        <v>0</v>
      </c>
      <c r="AZ12" s="202">
        <v>0</v>
      </c>
      <c r="BA12" s="202">
        <v>0</v>
      </c>
      <c r="BB12" s="202">
        <v>0</v>
      </c>
      <c r="BC12" s="202">
        <v>0</v>
      </c>
      <c r="BD12" s="202">
        <v>0</v>
      </c>
      <c r="BE12" s="202">
        <v>0</v>
      </c>
      <c r="BF12" s="202">
        <v>0</v>
      </c>
      <c r="BG12" s="319">
        <v>0</v>
      </c>
      <c r="BH12" s="319">
        <v>0</v>
      </c>
      <c r="BI12" s="319">
        <v>0</v>
      </c>
      <c r="BJ12" s="321">
        <v>-0.25</v>
      </c>
      <c r="BK12" s="321">
        <v>0</v>
      </c>
    </row>
    <row r="13" spans="1:63" ht="20.100000000000001" customHeight="1" x14ac:dyDescent="0.2">
      <c r="A13" s="375" t="s">
        <v>53</v>
      </c>
      <c r="B13" s="341" t="s">
        <v>54</v>
      </c>
      <c r="C13" s="340" t="s">
        <v>55</v>
      </c>
      <c r="D13" s="202">
        <v>0</v>
      </c>
      <c r="E13" s="202">
        <v>0</v>
      </c>
      <c r="F13" s="320">
        <v>0</v>
      </c>
      <c r="G13" s="202">
        <v>0</v>
      </c>
      <c r="H13" s="202">
        <v>0</v>
      </c>
      <c r="I13" s="202">
        <v>0</v>
      </c>
      <c r="J13" s="202">
        <v>0</v>
      </c>
      <c r="K13" s="202">
        <v>0</v>
      </c>
      <c r="L13" s="202">
        <v>0</v>
      </c>
      <c r="M13" s="202">
        <v>0</v>
      </c>
      <c r="N13" s="202">
        <v>0</v>
      </c>
      <c r="O13" s="202">
        <v>0</v>
      </c>
      <c r="P13" s="202">
        <v>0</v>
      </c>
      <c r="Q13" s="202">
        <v>0</v>
      </c>
      <c r="R13" s="202">
        <v>0</v>
      </c>
      <c r="S13" s="202">
        <v>0</v>
      </c>
      <c r="T13" s="202">
        <v>0</v>
      </c>
      <c r="U13" s="202">
        <v>0</v>
      </c>
      <c r="V13" s="202">
        <v>0</v>
      </c>
      <c r="W13" s="202">
        <v>0</v>
      </c>
      <c r="X13" s="202">
        <v>0</v>
      </c>
      <c r="Y13" s="202">
        <v>0</v>
      </c>
      <c r="Z13" s="202">
        <v>0</v>
      </c>
      <c r="AA13" s="202">
        <v>0</v>
      </c>
      <c r="AB13" s="202">
        <v>0</v>
      </c>
      <c r="AC13" s="319">
        <v>0</v>
      </c>
      <c r="AD13" s="319">
        <v>0</v>
      </c>
      <c r="AE13" s="319">
        <v>0</v>
      </c>
      <c r="AF13" s="319">
        <v>0</v>
      </c>
      <c r="AG13" s="319">
        <v>0</v>
      </c>
      <c r="AH13" s="319">
        <v>0</v>
      </c>
      <c r="AI13" s="319">
        <v>0</v>
      </c>
      <c r="AJ13" s="319">
        <v>0</v>
      </c>
      <c r="AK13" s="319">
        <v>0</v>
      </c>
      <c r="AL13" s="202">
        <v>0</v>
      </c>
      <c r="AM13" s="202">
        <v>0</v>
      </c>
      <c r="AN13" s="202">
        <v>0</v>
      </c>
      <c r="AO13" s="202">
        <v>0</v>
      </c>
      <c r="AP13" s="319">
        <v>0</v>
      </c>
      <c r="AQ13" s="319">
        <v>0</v>
      </c>
      <c r="AR13" s="319">
        <v>0</v>
      </c>
      <c r="AS13" s="202">
        <v>0</v>
      </c>
      <c r="AT13" s="202">
        <v>0</v>
      </c>
      <c r="AU13" s="202">
        <v>0</v>
      </c>
      <c r="AV13" s="202">
        <v>0</v>
      </c>
      <c r="AW13" s="202">
        <v>0</v>
      </c>
      <c r="AX13" s="202">
        <v>0</v>
      </c>
      <c r="AY13" s="202">
        <v>0</v>
      </c>
      <c r="AZ13" s="202">
        <v>0</v>
      </c>
      <c r="BA13" s="202">
        <v>0</v>
      </c>
      <c r="BB13" s="202">
        <v>0</v>
      </c>
      <c r="BC13" s="202">
        <v>0</v>
      </c>
      <c r="BD13" s="202">
        <v>0</v>
      </c>
      <c r="BE13" s="202">
        <v>0</v>
      </c>
      <c r="BF13" s="202">
        <v>0</v>
      </c>
      <c r="BG13" s="319">
        <v>0</v>
      </c>
      <c r="BH13" s="319">
        <v>0</v>
      </c>
      <c r="BI13" s="319">
        <v>0</v>
      </c>
      <c r="BJ13" s="321">
        <v>0</v>
      </c>
      <c r="BK13" s="321">
        <v>0</v>
      </c>
    </row>
    <row r="14" spans="1:63" ht="20.100000000000001" customHeight="1" x14ac:dyDescent="0.2">
      <c r="A14" s="375" t="s">
        <v>56</v>
      </c>
      <c r="B14" s="341" t="s">
        <v>57</v>
      </c>
      <c r="C14" s="340" t="s">
        <v>58</v>
      </c>
      <c r="D14" s="202">
        <v>0</v>
      </c>
      <c r="E14" s="202">
        <v>0</v>
      </c>
      <c r="F14" s="320">
        <v>0</v>
      </c>
      <c r="G14" s="202">
        <v>0</v>
      </c>
      <c r="H14" s="202">
        <v>0</v>
      </c>
      <c r="I14" s="202">
        <v>0</v>
      </c>
      <c r="J14" s="202">
        <v>0</v>
      </c>
      <c r="K14" s="202">
        <v>0</v>
      </c>
      <c r="L14" s="202">
        <v>0</v>
      </c>
      <c r="M14" s="202">
        <v>0</v>
      </c>
      <c r="N14" s="202">
        <v>0</v>
      </c>
      <c r="O14" s="202">
        <v>0</v>
      </c>
      <c r="P14" s="202">
        <v>0</v>
      </c>
      <c r="Q14" s="202">
        <v>0</v>
      </c>
      <c r="R14" s="202">
        <v>0</v>
      </c>
      <c r="S14" s="202">
        <v>0</v>
      </c>
      <c r="T14" s="202">
        <v>0</v>
      </c>
      <c r="U14" s="202">
        <v>0</v>
      </c>
      <c r="V14" s="202">
        <v>0</v>
      </c>
      <c r="W14" s="202">
        <v>0</v>
      </c>
      <c r="X14" s="202">
        <v>0</v>
      </c>
      <c r="Y14" s="202">
        <v>0</v>
      </c>
      <c r="Z14" s="202">
        <v>0</v>
      </c>
      <c r="AA14" s="202">
        <v>0</v>
      </c>
      <c r="AB14" s="202">
        <v>0</v>
      </c>
      <c r="AC14" s="319">
        <v>0</v>
      </c>
      <c r="AD14" s="319">
        <v>0</v>
      </c>
      <c r="AE14" s="319">
        <v>0</v>
      </c>
      <c r="AF14" s="319">
        <v>0</v>
      </c>
      <c r="AG14" s="319">
        <v>0</v>
      </c>
      <c r="AH14" s="319">
        <v>0</v>
      </c>
      <c r="AI14" s="319">
        <v>0</v>
      </c>
      <c r="AJ14" s="319">
        <v>0</v>
      </c>
      <c r="AK14" s="319">
        <v>0</v>
      </c>
      <c r="AL14" s="202">
        <v>0</v>
      </c>
      <c r="AM14" s="202">
        <v>0</v>
      </c>
      <c r="AN14" s="202">
        <v>0</v>
      </c>
      <c r="AO14" s="202">
        <v>0</v>
      </c>
      <c r="AP14" s="319">
        <v>0</v>
      </c>
      <c r="AQ14" s="319">
        <v>0</v>
      </c>
      <c r="AR14" s="319">
        <v>0</v>
      </c>
      <c r="AS14" s="202">
        <v>0</v>
      </c>
      <c r="AT14" s="202">
        <v>0</v>
      </c>
      <c r="AU14" s="202">
        <v>0</v>
      </c>
      <c r="AV14" s="202">
        <v>0</v>
      </c>
      <c r="AW14" s="202">
        <v>0</v>
      </c>
      <c r="AX14" s="202">
        <v>0</v>
      </c>
      <c r="AY14" s="202">
        <v>0</v>
      </c>
      <c r="AZ14" s="202">
        <v>0</v>
      </c>
      <c r="BA14" s="202">
        <v>0</v>
      </c>
      <c r="BB14" s="202">
        <v>0</v>
      </c>
      <c r="BC14" s="202">
        <v>0</v>
      </c>
      <c r="BD14" s="202">
        <v>0</v>
      </c>
      <c r="BE14" s="202">
        <v>0</v>
      </c>
      <c r="BF14" s="202">
        <v>0</v>
      </c>
      <c r="BG14" s="319">
        <v>0</v>
      </c>
      <c r="BH14" s="319">
        <v>0</v>
      </c>
      <c r="BI14" s="319">
        <v>0</v>
      </c>
      <c r="BJ14" s="321">
        <v>0</v>
      </c>
      <c r="BK14" s="321">
        <v>0</v>
      </c>
    </row>
    <row r="15" spans="1:63" ht="20.100000000000001" customHeight="1" x14ac:dyDescent="0.2">
      <c r="A15" s="375" t="s">
        <v>59</v>
      </c>
      <c r="B15" s="341" t="s">
        <v>60</v>
      </c>
      <c r="C15" s="340" t="s">
        <v>61</v>
      </c>
      <c r="D15" s="202">
        <v>0</v>
      </c>
      <c r="E15" s="202">
        <v>0</v>
      </c>
      <c r="F15" s="320">
        <v>0</v>
      </c>
      <c r="G15" s="202">
        <v>0</v>
      </c>
      <c r="H15" s="202">
        <v>0</v>
      </c>
      <c r="I15" s="202">
        <v>0</v>
      </c>
      <c r="J15" s="202">
        <v>0</v>
      </c>
      <c r="K15" s="202">
        <v>0</v>
      </c>
      <c r="L15" s="202">
        <v>0</v>
      </c>
      <c r="M15" s="202">
        <v>0</v>
      </c>
      <c r="N15" s="202">
        <v>0</v>
      </c>
      <c r="O15" s="202">
        <v>0</v>
      </c>
      <c r="P15" s="202">
        <v>0</v>
      </c>
      <c r="Q15" s="202">
        <v>0</v>
      </c>
      <c r="R15" s="202">
        <v>0</v>
      </c>
      <c r="S15" s="202">
        <v>0</v>
      </c>
      <c r="T15" s="202">
        <v>0</v>
      </c>
      <c r="U15" s="202">
        <v>0</v>
      </c>
      <c r="V15" s="202">
        <v>0</v>
      </c>
      <c r="W15" s="202">
        <v>0</v>
      </c>
      <c r="X15" s="202">
        <v>0</v>
      </c>
      <c r="Y15" s="202">
        <v>0</v>
      </c>
      <c r="Z15" s="202">
        <v>0</v>
      </c>
      <c r="AA15" s="202">
        <v>0</v>
      </c>
      <c r="AB15" s="202">
        <v>0</v>
      </c>
      <c r="AC15" s="319">
        <v>0</v>
      </c>
      <c r="AD15" s="319">
        <v>0</v>
      </c>
      <c r="AE15" s="319">
        <v>0</v>
      </c>
      <c r="AF15" s="319">
        <v>0</v>
      </c>
      <c r="AG15" s="319">
        <v>0</v>
      </c>
      <c r="AH15" s="319">
        <v>0</v>
      </c>
      <c r="AI15" s="319">
        <v>0</v>
      </c>
      <c r="AJ15" s="319">
        <v>0</v>
      </c>
      <c r="AK15" s="319">
        <v>0</v>
      </c>
      <c r="AL15" s="202">
        <v>0</v>
      </c>
      <c r="AM15" s="202">
        <v>0</v>
      </c>
      <c r="AN15" s="202">
        <v>0</v>
      </c>
      <c r="AO15" s="202">
        <v>0</v>
      </c>
      <c r="AP15" s="319">
        <v>0</v>
      </c>
      <c r="AQ15" s="319">
        <v>0</v>
      </c>
      <c r="AR15" s="319">
        <v>0</v>
      </c>
      <c r="AS15" s="202">
        <v>0</v>
      </c>
      <c r="AT15" s="202">
        <v>0</v>
      </c>
      <c r="AU15" s="202">
        <v>0</v>
      </c>
      <c r="AV15" s="202">
        <v>0</v>
      </c>
      <c r="AW15" s="202">
        <v>0</v>
      </c>
      <c r="AX15" s="202">
        <v>0</v>
      </c>
      <c r="AY15" s="202">
        <v>0</v>
      </c>
      <c r="AZ15" s="202">
        <v>0</v>
      </c>
      <c r="BA15" s="202">
        <v>0</v>
      </c>
      <c r="BB15" s="202">
        <v>0</v>
      </c>
      <c r="BC15" s="202">
        <v>0</v>
      </c>
      <c r="BD15" s="202">
        <v>0</v>
      </c>
      <c r="BE15" s="202">
        <v>0</v>
      </c>
      <c r="BF15" s="202">
        <v>0</v>
      </c>
      <c r="BG15" s="319">
        <v>0</v>
      </c>
      <c r="BH15" s="319">
        <v>0</v>
      </c>
      <c r="BI15" s="319">
        <v>0</v>
      </c>
      <c r="BJ15" s="321">
        <v>0</v>
      </c>
      <c r="BK15" s="321">
        <v>0</v>
      </c>
    </row>
    <row r="16" spans="1:63" ht="20.100000000000001" customHeight="1" x14ac:dyDescent="0.2">
      <c r="A16" s="375" t="s">
        <v>662</v>
      </c>
      <c r="B16" s="341" t="s">
        <v>62</v>
      </c>
      <c r="C16" s="340" t="s">
        <v>63</v>
      </c>
      <c r="D16" s="202">
        <v>0</v>
      </c>
      <c r="E16" s="202">
        <v>0</v>
      </c>
      <c r="F16" s="320">
        <v>0</v>
      </c>
      <c r="G16" s="202">
        <v>0</v>
      </c>
      <c r="H16" s="202">
        <v>0</v>
      </c>
      <c r="I16" s="202">
        <v>0</v>
      </c>
      <c r="J16" s="202">
        <v>0</v>
      </c>
      <c r="K16" s="202">
        <v>0</v>
      </c>
      <c r="L16" s="202">
        <v>0</v>
      </c>
      <c r="M16" s="202">
        <v>0</v>
      </c>
      <c r="N16" s="202">
        <v>0</v>
      </c>
      <c r="O16" s="202">
        <v>0</v>
      </c>
      <c r="P16" s="202">
        <v>0</v>
      </c>
      <c r="Q16" s="202">
        <v>0</v>
      </c>
      <c r="R16" s="202">
        <v>0</v>
      </c>
      <c r="S16" s="202">
        <v>0</v>
      </c>
      <c r="T16" s="202">
        <v>0</v>
      </c>
      <c r="U16" s="202">
        <v>0</v>
      </c>
      <c r="V16" s="202">
        <v>0</v>
      </c>
      <c r="W16" s="202">
        <v>0</v>
      </c>
      <c r="X16" s="202">
        <v>0</v>
      </c>
      <c r="Y16" s="202">
        <v>0</v>
      </c>
      <c r="Z16" s="202">
        <v>0</v>
      </c>
      <c r="AA16" s="202">
        <v>0</v>
      </c>
      <c r="AB16" s="202">
        <v>0</v>
      </c>
      <c r="AC16" s="319">
        <v>0</v>
      </c>
      <c r="AD16" s="319">
        <v>0</v>
      </c>
      <c r="AE16" s="319">
        <v>0</v>
      </c>
      <c r="AF16" s="319">
        <v>0</v>
      </c>
      <c r="AG16" s="319">
        <v>0</v>
      </c>
      <c r="AH16" s="319">
        <v>0</v>
      </c>
      <c r="AI16" s="319">
        <v>0</v>
      </c>
      <c r="AJ16" s="319">
        <v>0</v>
      </c>
      <c r="AK16" s="319">
        <v>0</v>
      </c>
      <c r="AL16" s="202">
        <v>0</v>
      </c>
      <c r="AM16" s="202">
        <v>0</v>
      </c>
      <c r="AN16" s="202">
        <v>0</v>
      </c>
      <c r="AO16" s="202">
        <v>0</v>
      </c>
      <c r="AP16" s="319">
        <v>0</v>
      </c>
      <c r="AQ16" s="319">
        <v>0</v>
      </c>
      <c r="AR16" s="319">
        <v>0</v>
      </c>
      <c r="AS16" s="202">
        <v>0</v>
      </c>
      <c r="AT16" s="202">
        <v>0</v>
      </c>
      <c r="AU16" s="202">
        <v>0</v>
      </c>
      <c r="AV16" s="202">
        <v>0</v>
      </c>
      <c r="AW16" s="202">
        <v>0</v>
      </c>
      <c r="AX16" s="202">
        <v>0</v>
      </c>
      <c r="AY16" s="202">
        <v>0</v>
      </c>
      <c r="AZ16" s="202">
        <v>0</v>
      </c>
      <c r="BA16" s="202">
        <v>0</v>
      </c>
      <c r="BB16" s="202">
        <v>0</v>
      </c>
      <c r="BC16" s="202">
        <v>0</v>
      </c>
      <c r="BD16" s="202">
        <v>0</v>
      </c>
      <c r="BE16" s="202">
        <v>0</v>
      </c>
      <c r="BF16" s="202">
        <v>0</v>
      </c>
      <c r="BG16" s="319">
        <v>0</v>
      </c>
      <c r="BH16" s="319">
        <v>0</v>
      </c>
      <c r="BI16" s="319">
        <v>0</v>
      </c>
      <c r="BJ16" s="321">
        <v>0</v>
      </c>
      <c r="BK16" s="321">
        <v>0</v>
      </c>
    </row>
    <row r="17" spans="1:63" ht="20.100000000000001" customHeight="1" x14ac:dyDescent="0.2">
      <c r="A17" s="375" t="s">
        <v>64</v>
      </c>
      <c r="B17" s="341" t="s">
        <v>65</v>
      </c>
      <c r="C17" s="340" t="s">
        <v>66</v>
      </c>
      <c r="D17" s="202">
        <v>0</v>
      </c>
      <c r="E17" s="202">
        <v>0</v>
      </c>
      <c r="F17" s="320">
        <v>0</v>
      </c>
      <c r="G17" s="202">
        <v>0</v>
      </c>
      <c r="H17" s="202">
        <v>0</v>
      </c>
      <c r="I17" s="202">
        <v>0</v>
      </c>
      <c r="J17" s="202">
        <v>0</v>
      </c>
      <c r="K17" s="202">
        <v>0</v>
      </c>
      <c r="L17" s="202">
        <v>0</v>
      </c>
      <c r="M17" s="202">
        <v>0</v>
      </c>
      <c r="N17" s="202">
        <v>0</v>
      </c>
      <c r="O17" s="202">
        <v>0</v>
      </c>
      <c r="P17" s="202">
        <v>0</v>
      </c>
      <c r="Q17" s="202">
        <v>0</v>
      </c>
      <c r="R17" s="202">
        <v>0</v>
      </c>
      <c r="S17" s="202">
        <v>0</v>
      </c>
      <c r="T17" s="202">
        <v>0</v>
      </c>
      <c r="U17" s="202">
        <v>0</v>
      </c>
      <c r="V17" s="202">
        <v>0</v>
      </c>
      <c r="W17" s="202">
        <v>0</v>
      </c>
      <c r="X17" s="202">
        <v>0</v>
      </c>
      <c r="Y17" s="202">
        <v>0</v>
      </c>
      <c r="Z17" s="202">
        <v>0</v>
      </c>
      <c r="AA17" s="202">
        <v>0</v>
      </c>
      <c r="AB17" s="202">
        <v>0</v>
      </c>
      <c r="AC17" s="319">
        <v>0</v>
      </c>
      <c r="AD17" s="319">
        <v>0</v>
      </c>
      <c r="AE17" s="319">
        <v>0</v>
      </c>
      <c r="AF17" s="319">
        <v>0</v>
      </c>
      <c r="AG17" s="319">
        <v>0</v>
      </c>
      <c r="AH17" s="319">
        <v>0</v>
      </c>
      <c r="AI17" s="319">
        <v>0</v>
      </c>
      <c r="AJ17" s="319">
        <v>0</v>
      </c>
      <c r="AK17" s="319">
        <v>0</v>
      </c>
      <c r="AL17" s="202">
        <v>0</v>
      </c>
      <c r="AM17" s="202">
        <v>0</v>
      </c>
      <c r="AN17" s="202">
        <v>0</v>
      </c>
      <c r="AO17" s="202">
        <v>0</v>
      </c>
      <c r="AP17" s="319">
        <v>0</v>
      </c>
      <c r="AQ17" s="319">
        <v>0</v>
      </c>
      <c r="AR17" s="319">
        <v>0</v>
      </c>
      <c r="AS17" s="202">
        <v>0</v>
      </c>
      <c r="AT17" s="202">
        <v>0</v>
      </c>
      <c r="AU17" s="202">
        <v>0</v>
      </c>
      <c r="AV17" s="202">
        <v>0</v>
      </c>
      <c r="AW17" s="202">
        <v>0</v>
      </c>
      <c r="AX17" s="202">
        <v>0</v>
      </c>
      <c r="AY17" s="202">
        <v>0</v>
      </c>
      <c r="AZ17" s="202">
        <v>0</v>
      </c>
      <c r="BA17" s="202">
        <v>0</v>
      </c>
      <c r="BB17" s="202">
        <v>0</v>
      </c>
      <c r="BC17" s="202">
        <v>0</v>
      </c>
      <c r="BD17" s="202">
        <v>0</v>
      </c>
      <c r="BE17" s="202">
        <v>0</v>
      </c>
      <c r="BF17" s="202">
        <v>0</v>
      </c>
      <c r="BG17" s="319">
        <v>0</v>
      </c>
      <c r="BH17" s="319">
        <v>0</v>
      </c>
      <c r="BI17" s="319">
        <v>0</v>
      </c>
      <c r="BJ17" s="321">
        <v>0</v>
      </c>
      <c r="BK17" s="321">
        <v>0</v>
      </c>
    </row>
    <row r="18" spans="1:63" ht="20.100000000000001" customHeight="1" x14ac:dyDescent="0.2">
      <c r="A18" s="375" t="s">
        <v>1277</v>
      </c>
      <c r="B18" s="341" t="s">
        <v>67</v>
      </c>
      <c r="C18" s="340" t="s">
        <v>68</v>
      </c>
      <c r="D18" s="202">
        <v>0</v>
      </c>
      <c r="E18" s="202">
        <v>0</v>
      </c>
      <c r="F18" s="320">
        <v>0</v>
      </c>
      <c r="G18" s="202">
        <v>0</v>
      </c>
      <c r="H18" s="202">
        <v>0</v>
      </c>
      <c r="I18" s="202">
        <v>0</v>
      </c>
      <c r="J18" s="202">
        <v>0</v>
      </c>
      <c r="K18" s="202">
        <v>0</v>
      </c>
      <c r="L18" s="202">
        <v>0</v>
      </c>
      <c r="M18" s="202">
        <v>0</v>
      </c>
      <c r="N18" s="202">
        <v>0</v>
      </c>
      <c r="O18" s="202">
        <v>0</v>
      </c>
      <c r="P18" s="202">
        <v>0</v>
      </c>
      <c r="Q18" s="202">
        <v>0</v>
      </c>
      <c r="R18" s="202">
        <v>0</v>
      </c>
      <c r="S18" s="202">
        <v>0</v>
      </c>
      <c r="T18" s="202">
        <v>0</v>
      </c>
      <c r="U18" s="202">
        <v>0</v>
      </c>
      <c r="V18" s="202">
        <v>0</v>
      </c>
      <c r="W18" s="202">
        <v>0</v>
      </c>
      <c r="X18" s="202">
        <v>0</v>
      </c>
      <c r="Y18" s="202">
        <v>0</v>
      </c>
      <c r="Z18" s="202">
        <v>0</v>
      </c>
      <c r="AA18" s="202">
        <v>0</v>
      </c>
      <c r="AB18" s="202">
        <v>0</v>
      </c>
      <c r="AC18" s="319">
        <v>0</v>
      </c>
      <c r="AD18" s="319">
        <v>0</v>
      </c>
      <c r="AE18" s="319">
        <v>0</v>
      </c>
      <c r="AF18" s="319">
        <v>0</v>
      </c>
      <c r="AG18" s="319">
        <v>0</v>
      </c>
      <c r="AH18" s="319">
        <v>0</v>
      </c>
      <c r="AI18" s="319">
        <v>0</v>
      </c>
      <c r="AJ18" s="319">
        <v>0</v>
      </c>
      <c r="AK18" s="319">
        <v>0</v>
      </c>
      <c r="AL18" s="202">
        <v>0</v>
      </c>
      <c r="AM18" s="202">
        <v>0</v>
      </c>
      <c r="AN18" s="202">
        <v>0</v>
      </c>
      <c r="AO18" s="202">
        <v>0</v>
      </c>
      <c r="AP18" s="319">
        <v>0</v>
      </c>
      <c r="AQ18" s="319">
        <v>0</v>
      </c>
      <c r="AR18" s="319">
        <v>0</v>
      </c>
      <c r="AS18" s="202">
        <v>0</v>
      </c>
      <c r="AT18" s="202">
        <v>0</v>
      </c>
      <c r="AU18" s="202">
        <v>0</v>
      </c>
      <c r="AV18" s="202">
        <v>0</v>
      </c>
      <c r="AW18" s="202">
        <v>0</v>
      </c>
      <c r="AX18" s="202">
        <v>0</v>
      </c>
      <c r="AY18" s="202">
        <v>0</v>
      </c>
      <c r="AZ18" s="202">
        <v>0</v>
      </c>
      <c r="BA18" s="202">
        <v>0</v>
      </c>
      <c r="BB18" s="202">
        <v>0</v>
      </c>
      <c r="BC18" s="202">
        <v>0</v>
      </c>
      <c r="BD18" s="202">
        <v>0</v>
      </c>
      <c r="BE18" s="202">
        <v>0</v>
      </c>
      <c r="BF18" s="202">
        <v>0</v>
      </c>
      <c r="BG18" s="319">
        <v>0</v>
      </c>
      <c r="BH18" s="319">
        <v>0</v>
      </c>
      <c r="BI18" s="319">
        <v>0</v>
      </c>
      <c r="BJ18" s="321">
        <v>0</v>
      </c>
      <c r="BK18" s="321">
        <v>0</v>
      </c>
    </row>
    <row r="19" spans="1:63" ht="20.100000000000001" customHeight="1" x14ac:dyDescent="0.2">
      <c r="A19" s="376">
        <v>2</v>
      </c>
      <c r="B19" s="317" t="s">
        <v>69</v>
      </c>
      <c r="C19" s="316" t="s">
        <v>70</v>
      </c>
      <c r="D19" s="320">
        <v>55.06</v>
      </c>
      <c r="E19" s="320">
        <v>1.8200000000000003</v>
      </c>
      <c r="F19" s="320">
        <v>0.60000000000000009</v>
      </c>
      <c r="G19" s="320">
        <v>0</v>
      </c>
      <c r="H19" s="320">
        <v>0</v>
      </c>
      <c r="I19" s="320">
        <v>0</v>
      </c>
      <c r="J19" s="320">
        <v>0.35000000000000003</v>
      </c>
      <c r="K19" s="320">
        <v>0.25</v>
      </c>
      <c r="L19" s="320">
        <v>0</v>
      </c>
      <c r="M19" s="320">
        <v>0</v>
      </c>
      <c r="N19" s="320">
        <v>0</v>
      </c>
      <c r="O19" s="320">
        <v>0</v>
      </c>
      <c r="P19" s="320">
        <v>0</v>
      </c>
      <c r="Q19" s="320">
        <v>0</v>
      </c>
      <c r="R19" s="320">
        <v>1.22</v>
      </c>
      <c r="S19" s="320">
        <v>0</v>
      </c>
      <c r="T19" s="320">
        <v>0</v>
      </c>
      <c r="U19" s="320">
        <v>0</v>
      </c>
      <c r="V19" s="320">
        <v>0</v>
      </c>
      <c r="W19" s="320">
        <v>0</v>
      </c>
      <c r="X19" s="320">
        <v>0</v>
      </c>
      <c r="Y19" s="320">
        <v>0</v>
      </c>
      <c r="Z19" s="320">
        <v>0</v>
      </c>
      <c r="AA19" s="320">
        <v>0</v>
      </c>
      <c r="AB19" s="320">
        <v>1.22</v>
      </c>
      <c r="AC19" s="320">
        <v>1.22</v>
      </c>
      <c r="AD19" s="320">
        <v>0</v>
      </c>
      <c r="AE19" s="320">
        <v>0</v>
      </c>
      <c r="AF19" s="320">
        <v>0</v>
      </c>
      <c r="AG19" s="320">
        <v>0</v>
      </c>
      <c r="AH19" s="320">
        <v>0</v>
      </c>
      <c r="AI19" s="320">
        <v>0</v>
      </c>
      <c r="AJ19" s="320">
        <v>0</v>
      </c>
      <c r="AK19" s="320">
        <v>0</v>
      </c>
      <c r="AL19" s="320">
        <v>0</v>
      </c>
      <c r="AM19" s="320">
        <v>0</v>
      </c>
      <c r="AN19" s="320">
        <v>0</v>
      </c>
      <c r="AO19" s="320">
        <v>0</v>
      </c>
      <c r="AP19" s="320">
        <v>0</v>
      </c>
      <c r="AQ19" s="320">
        <v>0</v>
      </c>
      <c r="AR19" s="320">
        <v>0</v>
      </c>
      <c r="AS19" s="320">
        <v>0</v>
      </c>
      <c r="AT19" s="320">
        <v>0</v>
      </c>
      <c r="AU19" s="320">
        <v>0</v>
      </c>
      <c r="AV19" s="320">
        <v>0</v>
      </c>
      <c r="AW19" s="320">
        <v>0</v>
      </c>
      <c r="AX19" s="320">
        <v>0</v>
      </c>
      <c r="AY19" s="320">
        <v>0</v>
      </c>
      <c r="AZ19" s="320">
        <v>0</v>
      </c>
      <c r="BA19" s="320">
        <v>0</v>
      </c>
      <c r="BB19" s="320">
        <v>0</v>
      </c>
      <c r="BC19" s="320">
        <v>0</v>
      </c>
      <c r="BD19" s="320">
        <v>0</v>
      </c>
      <c r="BE19" s="320">
        <v>0</v>
      </c>
      <c r="BF19" s="320">
        <v>0</v>
      </c>
      <c r="BG19" s="320">
        <v>0</v>
      </c>
      <c r="BH19" s="320">
        <v>0</v>
      </c>
      <c r="BI19" s="320">
        <v>0</v>
      </c>
      <c r="BJ19" s="320">
        <v>0.6000000000000002</v>
      </c>
      <c r="BK19" s="320">
        <v>55.66</v>
      </c>
    </row>
    <row r="20" spans="1:63" ht="20.100000000000001" customHeight="1" x14ac:dyDescent="0.2">
      <c r="A20" s="375" t="s">
        <v>71</v>
      </c>
      <c r="B20" s="341" t="s">
        <v>72</v>
      </c>
      <c r="C20" s="340" t="s">
        <v>73</v>
      </c>
      <c r="D20" s="202">
        <v>0</v>
      </c>
      <c r="E20" s="202">
        <v>0</v>
      </c>
      <c r="F20" s="320">
        <v>0</v>
      </c>
      <c r="G20" s="202">
        <v>0</v>
      </c>
      <c r="H20" s="202">
        <v>0</v>
      </c>
      <c r="I20" s="202">
        <v>0</v>
      </c>
      <c r="J20" s="202">
        <v>0</v>
      </c>
      <c r="K20" s="202">
        <v>0</v>
      </c>
      <c r="L20" s="202">
        <v>0</v>
      </c>
      <c r="M20" s="202">
        <v>0</v>
      </c>
      <c r="N20" s="202">
        <v>0</v>
      </c>
      <c r="O20" s="202">
        <v>0</v>
      </c>
      <c r="P20" s="202">
        <v>0</v>
      </c>
      <c r="Q20" s="202">
        <v>0</v>
      </c>
      <c r="R20" s="202">
        <v>0</v>
      </c>
      <c r="S20" s="202">
        <v>0</v>
      </c>
      <c r="T20" s="202">
        <v>0</v>
      </c>
      <c r="U20" s="202">
        <v>0</v>
      </c>
      <c r="V20" s="202">
        <v>0</v>
      </c>
      <c r="W20" s="202">
        <v>0</v>
      </c>
      <c r="X20" s="202">
        <v>0</v>
      </c>
      <c r="Y20" s="202">
        <v>0</v>
      </c>
      <c r="Z20" s="202">
        <v>0</v>
      </c>
      <c r="AA20" s="202">
        <v>0</v>
      </c>
      <c r="AB20" s="202">
        <v>0</v>
      </c>
      <c r="AC20" s="319">
        <v>0</v>
      </c>
      <c r="AD20" s="319">
        <v>0</v>
      </c>
      <c r="AE20" s="319">
        <v>0</v>
      </c>
      <c r="AF20" s="319">
        <v>0</v>
      </c>
      <c r="AG20" s="319">
        <v>0</v>
      </c>
      <c r="AH20" s="319">
        <v>0</v>
      </c>
      <c r="AI20" s="319">
        <v>0</v>
      </c>
      <c r="AJ20" s="319">
        <v>0</v>
      </c>
      <c r="AK20" s="319">
        <v>0</v>
      </c>
      <c r="AL20" s="202">
        <v>0</v>
      </c>
      <c r="AM20" s="202">
        <v>0</v>
      </c>
      <c r="AN20" s="202">
        <v>0</v>
      </c>
      <c r="AO20" s="202">
        <v>0</v>
      </c>
      <c r="AP20" s="319">
        <v>0</v>
      </c>
      <c r="AQ20" s="319">
        <v>0</v>
      </c>
      <c r="AR20" s="319">
        <v>0</v>
      </c>
      <c r="AS20" s="202">
        <v>0</v>
      </c>
      <c r="AT20" s="202">
        <v>0</v>
      </c>
      <c r="AU20" s="202">
        <v>0</v>
      </c>
      <c r="AV20" s="202">
        <v>0</v>
      </c>
      <c r="AW20" s="202">
        <v>0</v>
      </c>
      <c r="AX20" s="202">
        <v>0</v>
      </c>
      <c r="AY20" s="202">
        <v>0</v>
      </c>
      <c r="AZ20" s="202">
        <v>0</v>
      </c>
      <c r="BA20" s="202">
        <v>0</v>
      </c>
      <c r="BB20" s="202">
        <v>0</v>
      </c>
      <c r="BC20" s="202">
        <v>0</v>
      </c>
      <c r="BD20" s="202">
        <v>0</v>
      </c>
      <c r="BE20" s="202">
        <v>0</v>
      </c>
      <c r="BF20" s="202">
        <v>0</v>
      </c>
      <c r="BG20" s="319">
        <v>0</v>
      </c>
      <c r="BH20" s="319">
        <v>0</v>
      </c>
      <c r="BI20" s="319">
        <v>0</v>
      </c>
      <c r="BJ20" s="321">
        <v>0</v>
      </c>
      <c r="BK20" s="321">
        <v>0</v>
      </c>
    </row>
    <row r="21" spans="1:63" ht="20.100000000000001" customHeight="1" x14ac:dyDescent="0.2">
      <c r="A21" s="375" t="s">
        <v>74</v>
      </c>
      <c r="B21" s="341" t="s">
        <v>75</v>
      </c>
      <c r="C21" s="340" t="s">
        <v>76</v>
      </c>
      <c r="D21" s="202">
        <v>0.75</v>
      </c>
      <c r="E21" s="202">
        <v>0</v>
      </c>
      <c r="F21" s="320">
        <v>0</v>
      </c>
      <c r="G21" s="202">
        <v>0</v>
      </c>
      <c r="H21" s="202">
        <v>0</v>
      </c>
      <c r="I21" s="202">
        <v>0</v>
      </c>
      <c r="J21" s="202">
        <v>0</v>
      </c>
      <c r="K21" s="202">
        <v>0</v>
      </c>
      <c r="L21" s="202">
        <v>0</v>
      </c>
      <c r="M21" s="202">
        <v>0</v>
      </c>
      <c r="N21" s="202">
        <v>0</v>
      </c>
      <c r="O21" s="202">
        <v>0</v>
      </c>
      <c r="P21" s="202">
        <v>0</v>
      </c>
      <c r="Q21" s="202">
        <v>0</v>
      </c>
      <c r="R21" s="202">
        <v>0</v>
      </c>
      <c r="S21" s="202">
        <v>0</v>
      </c>
      <c r="T21" s="202">
        <v>0</v>
      </c>
      <c r="U21" s="202">
        <v>0</v>
      </c>
      <c r="V21" s="202">
        <v>0</v>
      </c>
      <c r="W21" s="202">
        <v>0</v>
      </c>
      <c r="X21" s="202">
        <v>0</v>
      </c>
      <c r="Y21" s="202">
        <v>0</v>
      </c>
      <c r="Z21" s="202">
        <v>0</v>
      </c>
      <c r="AA21" s="202">
        <v>0</v>
      </c>
      <c r="AB21" s="202">
        <v>0</v>
      </c>
      <c r="AC21" s="319">
        <v>0</v>
      </c>
      <c r="AD21" s="319">
        <v>0</v>
      </c>
      <c r="AE21" s="319">
        <v>0</v>
      </c>
      <c r="AF21" s="319">
        <v>0</v>
      </c>
      <c r="AG21" s="319">
        <v>0</v>
      </c>
      <c r="AH21" s="319">
        <v>0</v>
      </c>
      <c r="AI21" s="319">
        <v>0</v>
      </c>
      <c r="AJ21" s="319">
        <v>0</v>
      </c>
      <c r="AK21" s="319">
        <v>0</v>
      </c>
      <c r="AL21" s="202">
        <v>0</v>
      </c>
      <c r="AM21" s="202">
        <v>0</v>
      </c>
      <c r="AN21" s="202">
        <v>0</v>
      </c>
      <c r="AO21" s="202">
        <v>0</v>
      </c>
      <c r="AP21" s="319">
        <v>0</v>
      </c>
      <c r="AQ21" s="319">
        <v>0</v>
      </c>
      <c r="AR21" s="319">
        <v>0</v>
      </c>
      <c r="AS21" s="202">
        <v>0</v>
      </c>
      <c r="AT21" s="202">
        <v>0</v>
      </c>
      <c r="AU21" s="202">
        <v>0</v>
      </c>
      <c r="AV21" s="202">
        <v>0</v>
      </c>
      <c r="AW21" s="202">
        <v>0</v>
      </c>
      <c r="AX21" s="202">
        <v>0</v>
      </c>
      <c r="AY21" s="202">
        <v>0</v>
      </c>
      <c r="AZ21" s="202">
        <v>0</v>
      </c>
      <c r="BA21" s="202">
        <v>0</v>
      </c>
      <c r="BB21" s="202">
        <v>0</v>
      </c>
      <c r="BC21" s="202">
        <v>0</v>
      </c>
      <c r="BD21" s="202">
        <v>0</v>
      </c>
      <c r="BE21" s="202">
        <v>0</v>
      </c>
      <c r="BF21" s="202">
        <v>0</v>
      </c>
      <c r="BG21" s="319">
        <v>0</v>
      </c>
      <c r="BH21" s="319">
        <v>0</v>
      </c>
      <c r="BI21" s="319">
        <v>0</v>
      </c>
      <c r="BJ21" s="321">
        <v>0</v>
      </c>
      <c r="BK21" s="321">
        <v>0.75</v>
      </c>
    </row>
    <row r="22" spans="1:63" ht="20.100000000000001" customHeight="1" x14ac:dyDescent="0.2">
      <c r="A22" s="375" t="s">
        <v>77</v>
      </c>
      <c r="B22" s="341" t="s">
        <v>78</v>
      </c>
      <c r="C22" s="340" t="s">
        <v>79</v>
      </c>
      <c r="D22" s="202">
        <v>0</v>
      </c>
      <c r="E22" s="202">
        <v>0</v>
      </c>
      <c r="F22" s="320">
        <v>0</v>
      </c>
      <c r="G22" s="202">
        <v>0</v>
      </c>
      <c r="H22" s="202">
        <v>0</v>
      </c>
      <c r="I22" s="202">
        <v>0</v>
      </c>
      <c r="J22" s="202">
        <v>0</v>
      </c>
      <c r="K22" s="202">
        <v>0</v>
      </c>
      <c r="L22" s="202">
        <v>0</v>
      </c>
      <c r="M22" s="202">
        <v>0</v>
      </c>
      <c r="N22" s="202">
        <v>0</v>
      </c>
      <c r="O22" s="202">
        <v>0</v>
      </c>
      <c r="P22" s="202">
        <v>0</v>
      </c>
      <c r="Q22" s="202">
        <v>0</v>
      </c>
      <c r="R22" s="202">
        <v>0</v>
      </c>
      <c r="S22" s="202">
        <v>0</v>
      </c>
      <c r="T22" s="202">
        <v>0</v>
      </c>
      <c r="U22" s="202">
        <v>0</v>
      </c>
      <c r="V22" s="202">
        <v>0</v>
      </c>
      <c r="W22" s="202">
        <v>0</v>
      </c>
      <c r="X22" s="202">
        <v>0</v>
      </c>
      <c r="Y22" s="202">
        <v>0</v>
      </c>
      <c r="Z22" s="202">
        <v>0</v>
      </c>
      <c r="AA22" s="202">
        <v>0</v>
      </c>
      <c r="AB22" s="202">
        <v>0</v>
      </c>
      <c r="AC22" s="319">
        <v>0</v>
      </c>
      <c r="AD22" s="319">
        <v>0</v>
      </c>
      <c r="AE22" s="319">
        <v>0</v>
      </c>
      <c r="AF22" s="319">
        <v>0</v>
      </c>
      <c r="AG22" s="319">
        <v>0</v>
      </c>
      <c r="AH22" s="319">
        <v>0</v>
      </c>
      <c r="AI22" s="319">
        <v>0</v>
      </c>
      <c r="AJ22" s="319">
        <v>0</v>
      </c>
      <c r="AK22" s="319">
        <v>0</v>
      </c>
      <c r="AL22" s="202">
        <v>0</v>
      </c>
      <c r="AM22" s="202">
        <v>0</v>
      </c>
      <c r="AN22" s="202">
        <v>0</v>
      </c>
      <c r="AO22" s="202">
        <v>0</v>
      </c>
      <c r="AP22" s="319">
        <v>0</v>
      </c>
      <c r="AQ22" s="319">
        <v>0</v>
      </c>
      <c r="AR22" s="319">
        <v>0</v>
      </c>
      <c r="AS22" s="202">
        <v>0</v>
      </c>
      <c r="AT22" s="202">
        <v>0</v>
      </c>
      <c r="AU22" s="202">
        <v>0</v>
      </c>
      <c r="AV22" s="202">
        <v>0</v>
      </c>
      <c r="AW22" s="202">
        <v>0</v>
      </c>
      <c r="AX22" s="202">
        <v>0</v>
      </c>
      <c r="AY22" s="202">
        <v>0</v>
      </c>
      <c r="AZ22" s="202">
        <v>0</v>
      </c>
      <c r="BA22" s="202">
        <v>0</v>
      </c>
      <c r="BB22" s="202">
        <v>0</v>
      </c>
      <c r="BC22" s="202">
        <v>0</v>
      </c>
      <c r="BD22" s="202">
        <v>0</v>
      </c>
      <c r="BE22" s="202">
        <v>0</v>
      </c>
      <c r="BF22" s="202">
        <v>0</v>
      </c>
      <c r="BG22" s="319">
        <v>0</v>
      </c>
      <c r="BH22" s="319">
        <v>0</v>
      </c>
      <c r="BI22" s="319">
        <v>0</v>
      </c>
      <c r="BJ22" s="321">
        <v>0</v>
      </c>
      <c r="BK22" s="321">
        <v>0</v>
      </c>
    </row>
    <row r="23" spans="1:63" ht="20.100000000000001" customHeight="1" x14ac:dyDescent="0.2">
      <c r="A23" s="375" t="s">
        <v>80</v>
      </c>
      <c r="B23" s="341" t="s">
        <v>520</v>
      </c>
      <c r="C23" s="340" t="s">
        <v>521</v>
      </c>
      <c r="D23" s="202">
        <v>0</v>
      </c>
      <c r="E23" s="202">
        <v>0</v>
      </c>
      <c r="F23" s="320">
        <v>0</v>
      </c>
      <c r="G23" s="202">
        <v>0</v>
      </c>
      <c r="H23" s="202">
        <v>0</v>
      </c>
      <c r="I23" s="202">
        <v>0</v>
      </c>
      <c r="J23" s="202">
        <v>0</v>
      </c>
      <c r="K23" s="202">
        <v>0</v>
      </c>
      <c r="L23" s="202">
        <v>0</v>
      </c>
      <c r="M23" s="202">
        <v>0</v>
      </c>
      <c r="N23" s="202">
        <v>0</v>
      </c>
      <c r="O23" s="202">
        <v>0</v>
      </c>
      <c r="P23" s="202">
        <v>0</v>
      </c>
      <c r="Q23" s="202">
        <v>0</v>
      </c>
      <c r="R23" s="202">
        <v>0</v>
      </c>
      <c r="S23" s="202">
        <v>0</v>
      </c>
      <c r="T23" s="202">
        <v>0</v>
      </c>
      <c r="U23" s="202">
        <v>0</v>
      </c>
      <c r="V23" s="202">
        <v>0</v>
      </c>
      <c r="W23" s="202">
        <v>0</v>
      </c>
      <c r="X23" s="202">
        <v>0</v>
      </c>
      <c r="Y23" s="202">
        <v>0</v>
      </c>
      <c r="Z23" s="202">
        <v>0</v>
      </c>
      <c r="AA23" s="202">
        <v>0</v>
      </c>
      <c r="AB23" s="202">
        <v>0</v>
      </c>
      <c r="AC23" s="319">
        <v>0</v>
      </c>
      <c r="AD23" s="319">
        <v>0</v>
      </c>
      <c r="AE23" s="319">
        <v>0</v>
      </c>
      <c r="AF23" s="319">
        <v>0</v>
      </c>
      <c r="AG23" s="319">
        <v>0</v>
      </c>
      <c r="AH23" s="319">
        <v>0</v>
      </c>
      <c r="AI23" s="319">
        <v>0</v>
      </c>
      <c r="AJ23" s="319">
        <v>0</v>
      </c>
      <c r="AK23" s="319">
        <v>0</v>
      </c>
      <c r="AL23" s="202">
        <v>0</v>
      </c>
      <c r="AM23" s="202">
        <v>0</v>
      </c>
      <c r="AN23" s="202">
        <v>0</v>
      </c>
      <c r="AO23" s="202">
        <v>0</v>
      </c>
      <c r="AP23" s="319">
        <v>0</v>
      </c>
      <c r="AQ23" s="319">
        <v>0</v>
      </c>
      <c r="AR23" s="319">
        <v>0</v>
      </c>
      <c r="AS23" s="202">
        <v>0</v>
      </c>
      <c r="AT23" s="202">
        <v>0</v>
      </c>
      <c r="AU23" s="202">
        <v>0</v>
      </c>
      <c r="AV23" s="202">
        <v>0</v>
      </c>
      <c r="AW23" s="202">
        <v>0</v>
      </c>
      <c r="AX23" s="202">
        <v>0</v>
      </c>
      <c r="AY23" s="202">
        <v>0</v>
      </c>
      <c r="AZ23" s="202">
        <v>0</v>
      </c>
      <c r="BA23" s="202">
        <v>0</v>
      </c>
      <c r="BB23" s="202">
        <v>0</v>
      </c>
      <c r="BC23" s="202">
        <v>0</v>
      </c>
      <c r="BD23" s="202">
        <v>0</v>
      </c>
      <c r="BE23" s="202">
        <v>0</v>
      </c>
      <c r="BF23" s="202">
        <v>0</v>
      </c>
      <c r="BG23" s="319">
        <v>0</v>
      </c>
      <c r="BH23" s="319">
        <v>0</v>
      </c>
      <c r="BI23" s="319">
        <v>0</v>
      </c>
      <c r="BJ23" s="321">
        <v>0</v>
      </c>
      <c r="BK23" s="321">
        <v>0</v>
      </c>
    </row>
    <row r="24" spans="1:63" ht="20.100000000000001" customHeight="1" x14ac:dyDescent="0.2">
      <c r="A24" s="375" t="s">
        <v>83</v>
      </c>
      <c r="B24" s="341" t="s">
        <v>81</v>
      </c>
      <c r="C24" s="340" t="s">
        <v>82</v>
      </c>
      <c r="D24" s="202">
        <v>0</v>
      </c>
      <c r="E24" s="202">
        <v>0</v>
      </c>
      <c r="F24" s="320">
        <v>0</v>
      </c>
      <c r="G24" s="202">
        <v>0</v>
      </c>
      <c r="H24" s="202">
        <v>0</v>
      </c>
      <c r="I24" s="202">
        <v>0</v>
      </c>
      <c r="J24" s="202">
        <v>0</v>
      </c>
      <c r="K24" s="202">
        <v>0</v>
      </c>
      <c r="L24" s="202">
        <v>0</v>
      </c>
      <c r="M24" s="202">
        <v>0</v>
      </c>
      <c r="N24" s="202">
        <v>0</v>
      </c>
      <c r="O24" s="202">
        <v>0</v>
      </c>
      <c r="P24" s="202">
        <v>0</v>
      </c>
      <c r="Q24" s="202">
        <v>0</v>
      </c>
      <c r="R24" s="202">
        <v>0</v>
      </c>
      <c r="S24" s="202">
        <v>0</v>
      </c>
      <c r="T24" s="202">
        <v>0</v>
      </c>
      <c r="U24" s="202">
        <v>0</v>
      </c>
      <c r="V24" s="202">
        <v>0</v>
      </c>
      <c r="W24" s="202">
        <v>0</v>
      </c>
      <c r="X24" s="202">
        <v>0</v>
      </c>
      <c r="Y24" s="202">
        <v>0</v>
      </c>
      <c r="Z24" s="202">
        <v>0</v>
      </c>
      <c r="AA24" s="202">
        <v>0</v>
      </c>
      <c r="AB24" s="202">
        <v>0</v>
      </c>
      <c r="AC24" s="319">
        <v>0</v>
      </c>
      <c r="AD24" s="319">
        <v>0</v>
      </c>
      <c r="AE24" s="319">
        <v>0</v>
      </c>
      <c r="AF24" s="319">
        <v>0</v>
      </c>
      <c r="AG24" s="319">
        <v>0</v>
      </c>
      <c r="AH24" s="319">
        <v>0</v>
      </c>
      <c r="AI24" s="319">
        <v>0</v>
      </c>
      <c r="AJ24" s="319">
        <v>0</v>
      </c>
      <c r="AK24" s="319">
        <v>0</v>
      </c>
      <c r="AL24" s="202">
        <v>0</v>
      </c>
      <c r="AM24" s="202">
        <v>0</v>
      </c>
      <c r="AN24" s="202">
        <v>0</v>
      </c>
      <c r="AO24" s="202">
        <v>0</v>
      </c>
      <c r="AP24" s="319">
        <v>0</v>
      </c>
      <c r="AQ24" s="319">
        <v>0</v>
      </c>
      <c r="AR24" s="319">
        <v>0</v>
      </c>
      <c r="AS24" s="202">
        <v>0</v>
      </c>
      <c r="AT24" s="202">
        <v>0</v>
      </c>
      <c r="AU24" s="202">
        <v>0</v>
      </c>
      <c r="AV24" s="202">
        <v>0</v>
      </c>
      <c r="AW24" s="202">
        <v>0</v>
      </c>
      <c r="AX24" s="202">
        <v>0</v>
      </c>
      <c r="AY24" s="202">
        <v>0</v>
      </c>
      <c r="AZ24" s="202">
        <v>0</v>
      </c>
      <c r="BA24" s="202">
        <v>0</v>
      </c>
      <c r="BB24" s="202">
        <v>0</v>
      </c>
      <c r="BC24" s="202">
        <v>0</v>
      </c>
      <c r="BD24" s="202">
        <v>0</v>
      </c>
      <c r="BE24" s="202">
        <v>0</v>
      </c>
      <c r="BF24" s="202">
        <v>0</v>
      </c>
      <c r="BG24" s="319">
        <v>0</v>
      </c>
      <c r="BH24" s="319">
        <v>0</v>
      </c>
      <c r="BI24" s="319">
        <v>0</v>
      </c>
      <c r="BJ24" s="321">
        <v>0</v>
      </c>
      <c r="BK24" s="321">
        <v>0</v>
      </c>
    </row>
    <row r="25" spans="1:63" ht="20.100000000000001" customHeight="1" x14ac:dyDescent="0.2">
      <c r="A25" s="375" t="s">
        <v>86</v>
      </c>
      <c r="B25" s="341" t="s">
        <v>84</v>
      </c>
      <c r="C25" s="340" t="s">
        <v>85</v>
      </c>
      <c r="D25" s="202">
        <v>0.53</v>
      </c>
      <c r="E25" s="202">
        <v>0</v>
      </c>
      <c r="F25" s="320">
        <v>0</v>
      </c>
      <c r="G25" s="202">
        <v>0</v>
      </c>
      <c r="H25" s="202">
        <v>0</v>
      </c>
      <c r="I25" s="202">
        <v>0</v>
      </c>
      <c r="J25" s="202">
        <v>0</v>
      </c>
      <c r="K25" s="202">
        <v>0</v>
      </c>
      <c r="L25" s="202">
        <v>0</v>
      </c>
      <c r="M25" s="202">
        <v>0</v>
      </c>
      <c r="N25" s="202">
        <v>0</v>
      </c>
      <c r="O25" s="202">
        <v>0</v>
      </c>
      <c r="P25" s="202">
        <v>0</v>
      </c>
      <c r="Q25" s="202">
        <v>0</v>
      </c>
      <c r="R25" s="202">
        <v>0</v>
      </c>
      <c r="S25" s="202">
        <v>0</v>
      </c>
      <c r="T25" s="202">
        <v>0</v>
      </c>
      <c r="U25" s="202">
        <v>0</v>
      </c>
      <c r="V25" s="202">
        <v>0</v>
      </c>
      <c r="W25" s="202">
        <v>0</v>
      </c>
      <c r="X25" s="202">
        <v>0</v>
      </c>
      <c r="Y25" s="202">
        <v>0</v>
      </c>
      <c r="Z25" s="202">
        <v>0</v>
      </c>
      <c r="AA25" s="202">
        <v>0</v>
      </c>
      <c r="AB25" s="202">
        <v>0</v>
      </c>
      <c r="AC25" s="319">
        <v>0</v>
      </c>
      <c r="AD25" s="319">
        <v>0</v>
      </c>
      <c r="AE25" s="319">
        <v>0</v>
      </c>
      <c r="AF25" s="319">
        <v>0</v>
      </c>
      <c r="AG25" s="319">
        <v>0</v>
      </c>
      <c r="AH25" s="319">
        <v>0</v>
      </c>
      <c r="AI25" s="319">
        <v>0</v>
      </c>
      <c r="AJ25" s="319">
        <v>0</v>
      </c>
      <c r="AK25" s="319">
        <v>0</v>
      </c>
      <c r="AL25" s="202">
        <v>0</v>
      </c>
      <c r="AM25" s="202">
        <v>0</v>
      </c>
      <c r="AN25" s="202">
        <v>0</v>
      </c>
      <c r="AO25" s="202">
        <v>0</v>
      </c>
      <c r="AP25" s="319">
        <v>0</v>
      </c>
      <c r="AQ25" s="319">
        <v>0</v>
      </c>
      <c r="AR25" s="319">
        <v>0</v>
      </c>
      <c r="AS25" s="202">
        <v>0</v>
      </c>
      <c r="AT25" s="202">
        <v>0</v>
      </c>
      <c r="AU25" s="202">
        <v>0</v>
      </c>
      <c r="AV25" s="202">
        <v>0</v>
      </c>
      <c r="AW25" s="202">
        <v>0</v>
      </c>
      <c r="AX25" s="202">
        <v>0</v>
      </c>
      <c r="AY25" s="202">
        <v>0</v>
      </c>
      <c r="AZ25" s="202">
        <v>0</v>
      </c>
      <c r="BA25" s="202">
        <v>0</v>
      </c>
      <c r="BB25" s="202">
        <v>0</v>
      </c>
      <c r="BC25" s="202">
        <v>0</v>
      </c>
      <c r="BD25" s="202">
        <v>0</v>
      </c>
      <c r="BE25" s="202">
        <v>0</v>
      </c>
      <c r="BF25" s="202">
        <v>0</v>
      </c>
      <c r="BG25" s="319">
        <v>0</v>
      </c>
      <c r="BH25" s="319">
        <v>0</v>
      </c>
      <c r="BI25" s="319">
        <v>0</v>
      </c>
      <c r="BJ25" s="321">
        <v>0</v>
      </c>
      <c r="BK25" s="321">
        <v>0.53</v>
      </c>
    </row>
    <row r="26" spans="1:63" ht="20.100000000000001" customHeight="1" x14ac:dyDescent="0.2">
      <c r="A26" s="375" t="s">
        <v>89</v>
      </c>
      <c r="B26" s="341" t="s">
        <v>87</v>
      </c>
      <c r="C26" s="340" t="s">
        <v>88</v>
      </c>
      <c r="D26" s="202">
        <v>0</v>
      </c>
      <c r="E26" s="202">
        <v>0</v>
      </c>
      <c r="F26" s="320">
        <v>0</v>
      </c>
      <c r="G26" s="202">
        <v>0</v>
      </c>
      <c r="H26" s="202">
        <v>0</v>
      </c>
      <c r="I26" s="202">
        <v>0</v>
      </c>
      <c r="J26" s="202">
        <v>0</v>
      </c>
      <c r="K26" s="202">
        <v>0</v>
      </c>
      <c r="L26" s="202">
        <v>0</v>
      </c>
      <c r="M26" s="202">
        <v>0</v>
      </c>
      <c r="N26" s="202">
        <v>0</v>
      </c>
      <c r="O26" s="202">
        <v>0</v>
      </c>
      <c r="P26" s="202">
        <v>0</v>
      </c>
      <c r="Q26" s="202">
        <v>0</v>
      </c>
      <c r="R26" s="202">
        <v>0</v>
      </c>
      <c r="S26" s="202">
        <v>0</v>
      </c>
      <c r="T26" s="202">
        <v>0</v>
      </c>
      <c r="U26" s="202">
        <v>0</v>
      </c>
      <c r="V26" s="202">
        <v>0</v>
      </c>
      <c r="W26" s="202">
        <v>0</v>
      </c>
      <c r="X26" s="202">
        <v>0</v>
      </c>
      <c r="Y26" s="202">
        <v>0</v>
      </c>
      <c r="Z26" s="202">
        <v>0</v>
      </c>
      <c r="AA26" s="202">
        <v>0</v>
      </c>
      <c r="AB26" s="202">
        <v>0</v>
      </c>
      <c r="AC26" s="319">
        <v>0</v>
      </c>
      <c r="AD26" s="319">
        <v>0</v>
      </c>
      <c r="AE26" s="319">
        <v>0</v>
      </c>
      <c r="AF26" s="319">
        <v>0</v>
      </c>
      <c r="AG26" s="319">
        <v>0</v>
      </c>
      <c r="AH26" s="319">
        <v>0</v>
      </c>
      <c r="AI26" s="319">
        <v>0</v>
      </c>
      <c r="AJ26" s="319">
        <v>0</v>
      </c>
      <c r="AK26" s="319">
        <v>0</v>
      </c>
      <c r="AL26" s="202">
        <v>0</v>
      </c>
      <c r="AM26" s="202">
        <v>0</v>
      </c>
      <c r="AN26" s="202">
        <v>0</v>
      </c>
      <c r="AO26" s="202">
        <v>0</v>
      </c>
      <c r="AP26" s="319">
        <v>0</v>
      </c>
      <c r="AQ26" s="319">
        <v>0</v>
      </c>
      <c r="AR26" s="319">
        <v>0</v>
      </c>
      <c r="AS26" s="202">
        <v>0</v>
      </c>
      <c r="AT26" s="202">
        <v>0</v>
      </c>
      <c r="AU26" s="202">
        <v>0</v>
      </c>
      <c r="AV26" s="202">
        <v>0</v>
      </c>
      <c r="AW26" s="202">
        <v>0</v>
      </c>
      <c r="AX26" s="202">
        <v>0</v>
      </c>
      <c r="AY26" s="202">
        <v>0</v>
      </c>
      <c r="AZ26" s="202">
        <v>0</v>
      </c>
      <c r="BA26" s="202">
        <v>0</v>
      </c>
      <c r="BB26" s="202">
        <v>0</v>
      </c>
      <c r="BC26" s="202">
        <v>0</v>
      </c>
      <c r="BD26" s="202">
        <v>0</v>
      </c>
      <c r="BE26" s="202">
        <v>0</v>
      </c>
      <c r="BF26" s="202">
        <v>0</v>
      </c>
      <c r="BG26" s="319">
        <v>0</v>
      </c>
      <c r="BH26" s="319">
        <v>0</v>
      </c>
      <c r="BI26" s="319">
        <v>0</v>
      </c>
      <c r="BJ26" s="321">
        <v>0</v>
      </c>
      <c r="BK26" s="321">
        <v>0</v>
      </c>
    </row>
    <row r="27" spans="1:63" ht="20.100000000000001" customHeight="1" x14ac:dyDescent="0.2">
      <c r="A27" s="375" t="s">
        <v>94</v>
      </c>
      <c r="B27" s="341" t="s">
        <v>90</v>
      </c>
      <c r="C27" s="340" t="s">
        <v>91</v>
      </c>
      <c r="D27" s="202">
        <v>0</v>
      </c>
      <c r="E27" s="202">
        <v>0</v>
      </c>
      <c r="F27" s="320">
        <v>0</v>
      </c>
      <c r="G27" s="202">
        <v>0</v>
      </c>
      <c r="H27" s="202">
        <v>0</v>
      </c>
      <c r="I27" s="202">
        <v>0</v>
      </c>
      <c r="J27" s="202">
        <v>0</v>
      </c>
      <c r="K27" s="202">
        <v>0</v>
      </c>
      <c r="L27" s="202">
        <v>0</v>
      </c>
      <c r="M27" s="202">
        <v>0</v>
      </c>
      <c r="N27" s="202">
        <v>0</v>
      </c>
      <c r="O27" s="202">
        <v>0</v>
      </c>
      <c r="P27" s="202">
        <v>0</v>
      </c>
      <c r="Q27" s="202">
        <v>0</v>
      </c>
      <c r="R27" s="202">
        <v>0</v>
      </c>
      <c r="S27" s="202">
        <v>0</v>
      </c>
      <c r="T27" s="202">
        <v>0</v>
      </c>
      <c r="U27" s="202">
        <v>0</v>
      </c>
      <c r="V27" s="202">
        <v>0</v>
      </c>
      <c r="W27" s="202">
        <v>0</v>
      </c>
      <c r="X27" s="202">
        <v>0</v>
      </c>
      <c r="Y27" s="202">
        <v>0</v>
      </c>
      <c r="Z27" s="202">
        <v>0</v>
      </c>
      <c r="AA27" s="202">
        <v>0</v>
      </c>
      <c r="AB27" s="202">
        <v>0</v>
      </c>
      <c r="AC27" s="319">
        <v>0</v>
      </c>
      <c r="AD27" s="319">
        <v>0</v>
      </c>
      <c r="AE27" s="319">
        <v>0</v>
      </c>
      <c r="AF27" s="319">
        <v>0</v>
      </c>
      <c r="AG27" s="319">
        <v>0</v>
      </c>
      <c r="AH27" s="319">
        <v>0</v>
      </c>
      <c r="AI27" s="319">
        <v>0</v>
      </c>
      <c r="AJ27" s="319">
        <v>0</v>
      </c>
      <c r="AK27" s="319">
        <v>0</v>
      </c>
      <c r="AL27" s="202">
        <v>0</v>
      </c>
      <c r="AM27" s="202">
        <v>0</v>
      </c>
      <c r="AN27" s="202">
        <v>0</v>
      </c>
      <c r="AO27" s="202">
        <v>0</v>
      </c>
      <c r="AP27" s="319">
        <v>0</v>
      </c>
      <c r="AQ27" s="319">
        <v>0</v>
      </c>
      <c r="AR27" s="319">
        <v>0</v>
      </c>
      <c r="AS27" s="202">
        <v>0</v>
      </c>
      <c r="AT27" s="202">
        <v>0</v>
      </c>
      <c r="AU27" s="202">
        <v>0</v>
      </c>
      <c r="AV27" s="202">
        <v>0</v>
      </c>
      <c r="AW27" s="202">
        <v>0</v>
      </c>
      <c r="AX27" s="202">
        <v>0</v>
      </c>
      <c r="AY27" s="202">
        <v>0</v>
      </c>
      <c r="AZ27" s="202">
        <v>0</v>
      </c>
      <c r="BA27" s="202">
        <v>0</v>
      </c>
      <c r="BB27" s="202">
        <v>0</v>
      </c>
      <c r="BC27" s="202">
        <v>0</v>
      </c>
      <c r="BD27" s="202">
        <v>0</v>
      </c>
      <c r="BE27" s="202">
        <v>0</v>
      </c>
      <c r="BF27" s="202">
        <v>0</v>
      </c>
      <c r="BG27" s="319">
        <v>0</v>
      </c>
      <c r="BH27" s="319">
        <v>0</v>
      </c>
      <c r="BI27" s="319">
        <v>0</v>
      </c>
      <c r="BJ27" s="321">
        <v>0</v>
      </c>
      <c r="BK27" s="321">
        <v>0</v>
      </c>
    </row>
    <row r="28" spans="1:63" ht="20.100000000000001" customHeight="1" x14ac:dyDescent="0.2">
      <c r="A28" s="377" t="s">
        <v>74</v>
      </c>
      <c r="B28" s="341" t="s">
        <v>92</v>
      </c>
      <c r="C28" s="340" t="s">
        <v>93</v>
      </c>
      <c r="D28" s="202">
        <v>0</v>
      </c>
      <c r="E28" s="202">
        <v>0</v>
      </c>
      <c r="F28" s="320">
        <v>0</v>
      </c>
      <c r="G28" s="202">
        <v>0</v>
      </c>
      <c r="H28" s="202">
        <v>0</v>
      </c>
      <c r="I28" s="202">
        <v>0</v>
      </c>
      <c r="J28" s="202">
        <v>0</v>
      </c>
      <c r="K28" s="202">
        <v>0</v>
      </c>
      <c r="L28" s="202">
        <v>0</v>
      </c>
      <c r="M28" s="202">
        <v>0</v>
      </c>
      <c r="N28" s="202">
        <v>0</v>
      </c>
      <c r="O28" s="202">
        <v>0</v>
      </c>
      <c r="P28" s="202">
        <v>0</v>
      </c>
      <c r="Q28" s="202">
        <v>0</v>
      </c>
      <c r="R28" s="202">
        <v>0</v>
      </c>
      <c r="S28" s="202">
        <v>0</v>
      </c>
      <c r="T28" s="202">
        <v>0</v>
      </c>
      <c r="U28" s="202">
        <v>0</v>
      </c>
      <c r="V28" s="202">
        <v>0</v>
      </c>
      <c r="W28" s="202">
        <v>0</v>
      </c>
      <c r="X28" s="202">
        <v>0</v>
      </c>
      <c r="Y28" s="202">
        <v>0</v>
      </c>
      <c r="Z28" s="202">
        <v>0</v>
      </c>
      <c r="AA28" s="202">
        <v>0</v>
      </c>
      <c r="AB28" s="202">
        <v>0</v>
      </c>
      <c r="AC28" s="319">
        <v>0</v>
      </c>
      <c r="AD28" s="319">
        <v>0</v>
      </c>
      <c r="AE28" s="319">
        <v>0</v>
      </c>
      <c r="AF28" s="319">
        <v>0</v>
      </c>
      <c r="AG28" s="319">
        <v>0</v>
      </c>
      <c r="AH28" s="319">
        <v>0</v>
      </c>
      <c r="AI28" s="319">
        <v>0</v>
      </c>
      <c r="AJ28" s="319">
        <v>0</v>
      </c>
      <c r="AK28" s="319">
        <v>0</v>
      </c>
      <c r="AL28" s="202">
        <v>0</v>
      </c>
      <c r="AM28" s="202">
        <v>0</v>
      </c>
      <c r="AN28" s="202">
        <v>0</v>
      </c>
      <c r="AO28" s="202">
        <v>0</v>
      </c>
      <c r="AP28" s="319">
        <v>0</v>
      </c>
      <c r="AQ28" s="319">
        <v>0</v>
      </c>
      <c r="AR28" s="319">
        <v>0</v>
      </c>
      <c r="AS28" s="202">
        <v>0</v>
      </c>
      <c r="AT28" s="202">
        <v>0</v>
      </c>
      <c r="AU28" s="202">
        <v>0</v>
      </c>
      <c r="AV28" s="202">
        <v>0</v>
      </c>
      <c r="AW28" s="202">
        <v>0</v>
      </c>
      <c r="AX28" s="202">
        <v>0</v>
      </c>
      <c r="AY28" s="202">
        <v>0</v>
      </c>
      <c r="AZ28" s="202">
        <v>0</v>
      </c>
      <c r="BA28" s="202">
        <v>0</v>
      </c>
      <c r="BB28" s="202">
        <v>0</v>
      </c>
      <c r="BC28" s="202">
        <v>0</v>
      </c>
      <c r="BD28" s="202">
        <v>0</v>
      </c>
      <c r="BE28" s="202">
        <v>0</v>
      </c>
      <c r="BF28" s="202">
        <v>0</v>
      </c>
      <c r="BG28" s="319">
        <v>0</v>
      </c>
      <c r="BH28" s="319">
        <v>0</v>
      </c>
      <c r="BI28" s="319">
        <v>0</v>
      </c>
      <c r="BJ28" s="321">
        <v>0</v>
      </c>
      <c r="BK28" s="321">
        <v>0</v>
      </c>
    </row>
    <row r="29" spans="1:63" ht="34.5" customHeight="1" x14ac:dyDescent="0.2">
      <c r="A29" s="375" t="s">
        <v>132</v>
      </c>
      <c r="B29" s="341" t="s">
        <v>1278</v>
      </c>
      <c r="C29" s="340" t="s">
        <v>96</v>
      </c>
      <c r="D29" s="202">
        <v>11.99</v>
      </c>
      <c r="E29" s="202">
        <v>0.92000000000000015</v>
      </c>
      <c r="F29" s="202">
        <v>0.58000000000000007</v>
      </c>
      <c r="G29" s="202">
        <v>0</v>
      </c>
      <c r="H29" s="202">
        <v>0</v>
      </c>
      <c r="I29" s="202">
        <v>0</v>
      </c>
      <c r="J29" s="202">
        <v>0.33</v>
      </c>
      <c r="K29" s="202">
        <v>0.25</v>
      </c>
      <c r="L29" s="202">
        <v>0</v>
      </c>
      <c r="M29" s="202">
        <v>0</v>
      </c>
      <c r="N29" s="202">
        <v>0</v>
      </c>
      <c r="O29" s="202">
        <v>0</v>
      </c>
      <c r="P29" s="202">
        <v>0</v>
      </c>
      <c r="Q29" s="202">
        <v>0</v>
      </c>
      <c r="R29" s="202">
        <v>0.34</v>
      </c>
      <c r="S29" s="202">
        <v>0</v>
      </c>
      <c r="T29" s="202">
        <v>0</v>
      </c>
      <c r="U29" s="202">
        <v>0</v>
      </c>
      <c r="V29" s="202">
        <v>0</v>
      </c>
      <c r="W29" s="202">
        <v>0</v>
      </c>
      <c r="X29" s="202">
        <v>0</v>
      </c>
      <c r="Y29" s="202">
        <v>0</v>
      </c>
      <c r="Z29" s="202">
        <v>0</v>
      </c>
      <c r="AA29" s="202">
        <v>0</v>
      </c>
      <c r="AB29" s="202">
        <v>0.34</v>
      </c>
      <c r="AC29" s="202">
        <v>0.34</v>
      </c>
      <c r="AD29" s="202">
        <v>0</v>
      </c>
      <c r="AE29" s="202">
        <v>0</v>
      </c>
      <c r="AF29" s="202">
        <v>0</v>
      </c>
      <c r="AG29" s="202">
        <v>0</v>
      </c>
      <c r="AH29" s="202">
        <v>0</v>
      </c>
      <c r="AI29" s="202">
        <v>0</v>
      </c>
      <c r="AJ29" s="202">
        <v>0</v>
      </c>
      <c r="AK29" s="202">
        <v>0</v>
      </c>
      <c r="AL29" s="202">
        <v>0</v>
      </c>
      <c r="AM29" s="202">
        <v>0</v>
      </c>
      <c r="AN29" s="202">
        <v>0</v>
      </c>
      <c r="AO29" s="202">
        <v>0</v>
      </c>
      <c r="AP29" s="202">
        <v>0</v>
      </c>
      <c r="AQ29" s="202">
        <v>0</v>
      </c>
      <c r="AR29" s="202">
        <v>0</v>
      </c>
      <c r="AS29" s="202">
        <v>0</v>
      </c>
      <c r="AT29" s="202">
        <v>0</v>
      </c>
      <c r="AU29" s="202">
        <v>0</v>
      </c>
      <c r="AV29" s="202">
        <v>0</v>
      </c>
      <c r="AW29" s="202">
        <v>0</v>
      </c>
      <c r="AX29" s="202">
        <v>0</v>
      </c>
      <c r="AY29" s="202">
        <v>0</v>
      </c>
      <c r="AZ29" s="202">
        <v>0</v>
      </c>
      <c r="BA29" s="202">
        <v>0</v>
      </c>
      <c r="BB29" s="202">
        <v>0</v>
      </c>
      <c r="BC29" s="202">
        <v>0</v>
      </c>
      <c r="BD29" s="202">
        <v>0</v>
      </c>
      <c r="BE29" s="202">
        <v>0</v>
      </c>
      <c r="BF29" s="202">
        <v>0</v>
      </c>
      <c r="BG29" s="202">
        <v>0</v>
      </c>
      <c r="BH29" s="202">
        <v>0</v>
      </c>
      <c r="BI29" s="202">
        <v>0</v>
      </c>
      <c r="BJ29" s="202">
        <v>-0.29999999999999982</v>
      </c>
      <c r="BK29" s="202">
        <v>11.69</v>
      </c>
    </row>
    <row r="30" spans="1:63" ht="20.100000000000001" customHeight="1" x14ac:dyDescent="0.2">
      <c r="A30" s="378"/>
      <c r="B30" s="352" t="s">
        <v>98</v>
      </c>
      <c r="C30" s="353" t="s">
        <v>99</v>
      </c>
      <c r="D30" s="202">
        <v>8.7200000000000006</v>
      </c>
      <c r="E30" s="319">
        <v>0.92000000000000015</v>
      </c>
      <c r="F30" s="320">
        <v>0.58000000000000007</v>
      </c>
      <c r="G30" s="319">
        <v>0</v>
      </c>
      <c r="H30" s="319">
        <v>0</v>
      </c>
      <c r="I30" s="319">
        <v>0</v>
      </c>
      <c r="J30" s="319">
        <v>0.33</v>
      </c>
      <c r="K30" s="319">
        <v>0.25</v>
      </c>
      <c r="L30" s="319">
        <v>0</v>
      </c>
      <c r="M30" s="319">
        <v>0</v>
      </c>
      <c r="N30" s="319">
        <v>0</v>
      </c>
      <c r="O30" s="319">
        <v>0</v>
      </c>
      <c r="P30" s="319">
        <v>0</v>
      </c>
      <c r="Q30" s="319">
        <v>0</v>
      </c>
      <c r="R30" s="202">
        <v>0.34</v>
      </c>
      <c r="S30" s="319">
        <v>0</v>
      </c>
      <c r="T30" s="319">
        <v>0</v>
      </c>
      <c r="U30" s="319">
        <v>0</v>
      </c>
      <c r="V30" s="319">
        <v>0</v>
      </c>
      <c r="W30" s="319">
        <v>0</v>
      </c>
      <c r="X30" s="319">
        <v>0</v>
      </c>
      <c r="Y30" s="319">
        <v>0</v>
      </c>
      <c r="Z30" s="319">
        <v>0</v>
      </c>
      <c r="AA30" s="319">
        <v>0</v>
      </c>
      <c r="AB30" s="202">
        <v>0.34</v>
      </c>
      <c r="AC30" s="319">
        <v>0.34</v>
      </c>
      <c r="AD30" s="319">
        <v>0</v>
      </c>
      <c r="AE30" s="319">
        <v>0</v>
      </c>
      <c r="AF30" s="319">
        <v>0</v>
      </c>
      <c r="AG30" s="319">
        <v>0</v>
      </c>
      <c r="AH30" s="319">
        <v>0</v>
      </c>
      <c r="AI30" s="319">
        <v>0</v>
      </c>
      <c r="AJ30" s="319">
        <v>0</v>
      </c>
      <c r="AK30" s="319">
        <v>0</v>
      </c>
      <c r="AL30" s="319">
        <v>0</v>
      </c>
      <c r="AM30" s="319">
        <v>0</v>
      </c>
      <c r="AN30" s="319">
        <v>0</v>
      </c>
      <c r="AO30" s="319">
        <v>0</v>
      </c>
      <c r="AP30" s="319">
        <v>0</v>
      </c>
      <c r="AQ30" s="319">
        <v>0</v>
      </c>
      <c r="AR30" s="319">
        <v>0</v>
      </c>
      <c r="AS30" s="319">
        <v>0</v>
      </c>
      <c r="AT30" s="319">
        <v>0</v>
      </c>
      <c r="AU30" s="319">
        <v>0</v>
      </c>
      <c r="AV30" s="319">
        <v>0</v>
      </c>
      <c r="AW30" s="319">
        <v>0</v>
      </c>
      <c r="AX30" s="319">
        <v>0</v>
      </c>
      <c r="AY30" s="319">
        <v>0</v>
      </c>
      <c r="AZ30" s="319">
        <v>0</v>
      </c>
      <c r="BA30" s="319">
        <v>0</v>
      </c>
      <c r="BB30" s="319">
        <v>0</v>
      </c>
      <c r="BC30" s="319">
        <v>0</v>
      </c>
      <c r="BD30" s="319">
        <v>0</v>
      </c>
      <c r="BE30" s="319">
        <v>0</v>
      </c>
      <c r="BF30" s="319">
        <v>0</v>
      </c>
      <c r="BG30" s="319">
        <v>0</v>
      </c>
      <c r="BH30" s="319">
        <v>0</v>
      </c>
      <c r="BI30" s="319">
        <v>0</v>
      </c>
      <c r="BJ30" s="354">
        <v>-0.29999999999999982</v>
      </c>
      <c r="BK30" s="354">
        <v>8.42</v>
      </c>
    </row>
    <row r="31" spans="1:63" ht="20.100000000000001" customHeight="1" x14ac:dyDescent="0.2">
      <c r="A31" s="378"/>
      <c r="B31" s="352" t="s">
        <v>100</v>
      </c>
      <c r="C31" s="353" t="s">
        <v>101</v>
      </c>
      <c r="D31" s="202">
        <v>0.18</v>
      </c>
      <c r="E31" s="319">
        <v>0</v>
      </c>
      <c r="F31" s="320">
        <v>0</v>
      </c>
      <c r="G31" s="319">
        <v>0</v>
      </c>
      <c r="H31" s="319">
        <v>0</v>
      </c>
      <c r="I31" s="319">
        <v>0</v>
      </c>
      <c r="J31" s="319">
        <v>0</v>
      </c>
      <c r="K31" s="319">
        <v>0</v>
      </c>
      <c r="L31" s="319">
        <v>0</v>
      </c>
      <c r="M31" s="319">
        <v>0</v>
      </c>
      <c r="N31" s="319">
        <v>0</v>
      </c>
      <c r="O31" s="319">
        <v>0</v>
      </c>
      <c r="P31" s="319">
        <v>0</v>
      </c>
      <c r="Q31" s="319">
        <v>0</v>
      </c>
      <c r="R31" s="202">
        <v>0</v>
      </c>
      <c r="S31" s="319">
        <v>0</v>
      </c>
      <c r="T31" s="319">
        <v>0</v>
      </c>
      <c r="U31" s="319">
        <v>0</v>
      </c>
      <c r="V31" s="319">
        <v>0</v>
      </c>
      <c r="W31" s="319">
        <v>0</v>
      </c>
      <c r="X31" s="319">
        <v>0</v>
      </c>
      <c r="Y31" s="319">
        <v>0</v>
      </c>
      <c r="Z31" s="319">
        <v>0</v>
      </c>
      <c r="AA31" s="319">
        <v>0</v>
      </c>
      <c r="AB31" s="202">
        <v>0</v>
      </c>
      <c r="AC31" s="319">
        <v>0</v>
      </c>
      <c r="AD31" s="319">
        <v>0</v>
      </c>
      <c r="AE31" s="319">
        <v>0</v>
      </c>
      <c r="AF31" s="319">
        <v>0</v>
      </c>
      <c r="AG31" s="319">
        <v>0</v>
      </c>
      <c r="AH31" s="319">
        <v>0</v>
      </c>
      <c r="AI31" s="319">
        <v>0</v>
      </c>
      <c r="AJ31" s="319">
        <v>0</v>
      </c>
      <c r="AK31" s="319">
        <v>0</v>
      </c>
      <c r="AL31" s="319">
        <v>0</v>
      </c>
      <c r="AM31" s="319">
        <v>0</v>
      </c>
      <c r="AN31" s="319">
        <v>0</v>
      </c>
      <c r="AO31" s="319">
        <v>0</v>
      </c>
      <c r="AP31" s="319">
        <v>0</v>
      </c>
      <c r="AQ31" s="319">
        <v>0</v>
      </c>
      <c r="AR31" s="319">
        <v>0</v>
      </c>
      <c r="AS31" s="319">
        <v>0</v>
      </c>
      <c r="AT31" s="319">
        <v>0</v>
      </c>
      <c r="AU31" s="319">
        <v>0</v>
      </c>
      <c r="AV31" s="319">
        <v>0</v>
      </c>
      <c r="AW31" s="319">
        <v>0</v>
      </c>
      <c r="AX31" s="319">
        <v>0</v>
      </c>
      <c r="AY31" s="319">
        <v>0</v>
      </c>
      <c r="AZ31" s="319">
        <v>0</v>
      </c>
      <c r="BA31" s="319">
        <v>0</v>
      </c>
      <c r="BB31" s="319">
        <v>0</v>
      </c>
      <c r="BC31" s="319">
        <v>0</v>
      </c>
      <c r="BD31" s="319">
        <v>0</v>
      </c>
      <c r="BE31" s="319">
        <v>0</v>
      </c>
      <c r="BF31" s="319">
        <v>0</v>
      </c>
      <c r="BG31" s="319">
        <v>0</v>
      </c>
      <c r="BH31" s="319">
        <v>0</v>
      </c>
      <c r="BI31" s="319">
        <v>0</v>
      </c>
      <c r="BJ31" s="354">
        <v>0</v>
      </c>
      <c r="BK31" s="354">
        <v>0.18</v>
      </c>
    </row>
    <row r="32" spans="1:63" ht="20.100000000000001" customHeight="1" x14ac:dyDescent="0.2">
      <c r="A32" s="378"/>
      <c r="B32" s="352" t="s">
        <v>663</v>
      </c>
      <c r="C32" s="353" t="s">
        <v>103</v>
      </c>
      <c r="D32" s="202">
        <v>0.13</v>
      </c>
      <c r="E32" s="319">
        <v>0</v>
      </c>
      <c r="F32" s="320">
        <v>0</v>
      </c>
      <c r="G32" s="319">
        <v>0</v>
      </c>
      <c r="H32" s="319">
        <v>0</v>
      </c>
      <c r="I32" s="319">
        <v>0</v>
      </c>
      <c r="J32" s="319">
        <v>0</v>
      </c>
      <c r="K32" s="319">
        <v>0</v>
      </c>
      <c r="L32" s="319">
        <v>0</v>
      </c>
      <c r="M32" s="319">
        <v>0</v>
      </c>
      <c r="N32" s="319">
        <v>0</v>
      </c>
      <c r="O32" s="319">
        <v>0</v>
      </c>
      <c r="P32" s="319">
        <v>0</v>
      </c>
      <c r="Q32" s="319">
        <v>0</v>
      </c>
      <c r="R32" s="202">
        <v>0</v>
      </c>
      <c r="S32" s="319">
        <v>0</v>
      </c>
      <c r="T32" s="319">
        <v>0</v>
      </c>
      <c r="U32" s="319">
        <v>0</v>
      </c>
      <c r="V32" s="319">
        <v>0</v>
      </c>
      <c r="W32" s="319">
        <v>0</v>
      </c>
      <c r="X32" s="319">
        <v>0</v>
      </c>
      <c r="Y32" s="319">
        <v>0</v>
      </c>
      <c r="Z32" s="319">
        <v>0</v>
      </c>
      <c r="AA32" s="319">
        <v>0</v>
      </c>
      <c r="AB32" s="202">
        <v>0</v>
      </c>
      <c r="AC32" s="319">
        <v>0</v>
      </c>
      <c r="AD32" s="319">
        <v>0</v>
      </c>
      <c r="AE32" s="319">
        <v>0</v>
      </c>
      <c r="AF32" s="319">
        <v>0</v>
      </c>
      <c r="AG32" s="319">
        <v>0</v>
      </c>
      <c r="AH32" s="319">
        <v>0</v>
      </c>
      <c r="AI32" s="319">
        <v>0</v>
      </c>
      <c r="AJ32" s="319">
        <v>0</v>
      </c>
      <c r="AK32" s="319">
        <v>0</v>
      </c>
      <c r="AL32" s="319">
        <v>0</v>
      </c>
      <c r="AM32" s="319">
        <v>0</v>
      </c>
      <c r="AN32" s="319">
        <v>0</v>
      </c>
      <c r="AO32" s="319">
        <v>0</v>
      </c>
      <c r="AP32" s="319">
        <v>0</v>
      </c>
      <c r="AQ32" s="319">
        <v>0</v>
      </c>
      <c r="AR32" s="319">
        <v>0</v>
      </c>
      <c r="AS32" s="319">
        <v>0</v>
      </c>
      <c r="AT32" s="319">
        <v>0</v>
      </c>
      <c r="AU32" s="319">
        <v>0</v>
      </c>
      <c r="AV32" s="319">
        <v>0</v>
      </c>
      <c r="AW32" s="319">
        <v>0</v>
      </c>
      <c r="AX32" s="319">
        <v>0</v>
      </c>
      <c r="AY32" s="319">
        <v>0</v>
      </c>
      <c r="AZ32" s="319">
        <v>0</v>
      </c>
      <c r="BA32" s="319">
        <v>0</v>
      </c>
      <c r="BB32" s="319">
        <v>0</v>
      </c>
      <c r="BC32" s="319">
        <v>0</v>
      </c>
      <c r="BD32" s="319">
        <v>0</v>
      </c>
      <c r="BE32" s="319">
        <v>0</v>
      </c>
      <c r="BF32" s="319">
        <v>0</v>
      </c>
      <c r="BG32" s="319">
        <v>0</v>
      </c>
      <c r="BH32" s="319">
        <v>0</v>
      </c>
      <c r="BI32" s="319">
        <v>0</v>
      </c>
      <c r="BJ32" s="354">
        <v>0</v>
      </c>
      <c r="BK32" s="354">
        <v>0.13</v>
      </c>
    </row>
    <row r="33" spans="1:63" ht="20.100000000000001" customHeight="1" x14ac:dyDescent="0.2">
      <c r="A33" s="378"/>
      <c r="B33" s="352" t="s">
        <v>1279</v>
      </c>
      <c r="C33" s="353" t="s">
        <v>105</v>
      </c>
      <c r="D33" s="202">
        <v>0.02</v>
      </c>
      <c r="E33" s="319">
        <v>0</v>
      </c>
      <c r="F33" s="320">
        <v>0</v>
      </c>
      <c r="G33" s="319">
        <v>0</v>
      </c>
      <c r="H33" s="319">
        <v>0</v>
      </c>
      <c r="I33" s="319">
        <v>0</v>
      </c>
      <c r="J33" s="319">
        <v>0</v>
      </c>
      <c r="K33" s="319">
        <v>0</v>
      </c>
      <c r="L33" s="319">
        <v>0</v>
      </c>
      <c r="M33" s="319">
        <v>0</v>
      </c>
      <c r="N33" s="319">
        <v>0</v>
      </c>
      <c r="O33" s="319">
        <v>0</v>
      </c>
      <c r="P33" s="319">
        <v>0</v>
      </c>
      <c r="Q33" s="319">
        <v>0</v>
      </c>
      <c r="R33" s="202">
        <v>0</v>
      </c>
      <c r="S33" s="319">
        <v>0</v>
      </c>
      <c r="T33" s="319">
        <v>0</v>
      </c>
      <c r="U33" s="319">
        <v>0</v>
      </c>
      <c r="V33" s="319">
        <v>0</v>
      </c>
      <c r="W33" s="319">
        <v>0</v>
      </c>
      <c r="X33" s="319">
        <v>0</v>
      </c>
      <c r="Y33" s="319">
        <v>0</v>
      </c>
      <c r="Z33" s="319">
        <v>0</v>
      </c>
      <c r="AA33" s="319">
        <v>0</v>
      </c>
      <c r="AB33" s="202">
        <v>0</v>
      </c>
      <c r="AC33" s="319">
        <v>0</v>
      </c>
      <c r="AD33" s="319">
        <v>0</v>
      </c>
      <c r="AE33" s="319">
        <v>0</v>
      </c>
      <c r="AF33" s="319">
        <v>0</v>
      </c>
      <c r="AG33" s="319">
        <v>0</v>
      </c>
      <c r="AH33" s="319">
        <v>0</v>
      </c>
      <c r="AI33" s="319">
        <v>0</v>
      </c>
      <c r="AJ33" s="319">
        <v>0</v>
      </c>
      <c r="AK33" s="319">
        <v>0</v>
      </c>
      <c r="AL33" s="319">
        <v>0</v>
      </c>
      <c r="AM33" s="319">
        <v>0</v>
      </c>
      <c r="AN33" s="319">
        <v>0</v>
      </c>
      <c r="AO33" s="319">
        <v>0</v>
      </c>
      <c r="AP33" s="319">
        <v>0</v>
      </c>
      <c r="AQ33" s="319">
        <v>0</v>
      </c>
      <c r="AR33" s="319">
        <v>0</v>
      </c>
      <c r="AS33" s="319">
        <v>0</v>
      </c>
      <c r="AT33" s="319">
        <v>0</v>
      </c>
      <c r="AU33" s="319">
        <v>0</v>
      </c>
      <c r="AV33" s="319">
        <v>0</v>
      </c>
      <c r="AW33" s="319">
        <v>0</v>
      </c>
      <c r="AX33" s="319">
        <v>0</v>
      </c>
      <c r="AY33" s="319">
        <v>0</v>
      </c>
      <c r="AZ33" s="319">
        <v>0</v>
      </c>
      <c r="BA33" s="319">
        <v>0</v>
      </c>
      <c r="BB33" s="319">
        <v>0</v>
      </c>
      <c r="BC33" s="319">
        <v>0</v>
      </c>
      <c r="BD33" s="319">
        <v>0</v>
      </c>
      <c r="BE33" s="319">
        <v>0</v>
      </c>
      <c r="BF33" s="319">
        <v>0</v>
      </c>
      <c r="BG33" s="319">
        <v>0</v>
      </c>
      <c r="BH33" s="319">
        <v>0</v>
      </c>
      <c r="BI33" s="319">
        <v>0</v>
      </c>
      <c r="BJ33" s="354">
        <v>0</v>
      </c>
      <c r="BK33" s="354">
        <v>0.02</v>
      </c>
    </row>
    <row r="34" spans="1:63" ht="20.100000000000001" customHeight="1" x14ac:dyDescent="0.2">
      <c r="A34" s="378"/>
      <c r="B34" s="352" t="s">
        <v>1280</v>
      </c>
      <c r="C34" s="353" t="s">
        <v>107</v>
      </c>
      <c r="D34" s="202">
        <v>0.59</v>
      </c>
      <c r="E34" s="319">
        <v>0</v>
      </c>
      <c r="F34" s="320">
        <v>0</v>
      </c>
      <c r="G34" s="319">
        <v>0</v>
      </c>
      <c r="H34" s="319">
        <v>0</v>
      </c>
      <c r="I34" s="319">
        <v>0</v>
      </c>
      <c r="J34" s="319">
        <v>0</v>
      </c>
      <c r="K34" s="319">
        <v>0</v>
      </c>
      <c r="L34" s="319">
        <v>0</v>
      </c>
      <c r="M34" s="319">
        <v>0</v>
      </c>
      <c r="N34" s="319">
        <v>0</v>
      </c>
      <c r="O34" s="319">
        <v>0</v>
      </c>
      <c r="P34" s="319">
        <v>0</v>
      </c>
      <c r="Q34" s="319">
        <v>0</v>
      </c>
      <c r="R34" s="202">
        <v>0</v>
      </c>
      <c r="S34" s="319">
        <v>0</v>
      </c>
      <c r="T34" s="319">
        <v>0</v>
      </c>
      <c r="U34" s="319">
        <v>0</v>
      </c>
      <c r="V34" s="319">
        <v>0</v>
      </c>
      <c r="W34" s="319">
        <v>0</v>
      </c>
      <c r="X34" s="319">
        <v>0</v>
      </c>
      <c r="Y34" s="319">
        <v>0</v>
      </c>
      <c r="Z34" s="319">
        <v>0</v>
      </c>
      <c r="AA34" s="319">
        <v>0</v>
      </c>
      <c r="AB34" s="202">
        <v>0</v>
      </c>
      <c r="AC34" s="319">
        <v>0</v>
      </c>
      <c r="AD34" s="319">
        <v>0</v>
      </c>
      <c r="AE34" s="319">
        <v>0</v>
      </c>
      <c r="AF34" s="319">
        <v>0</v>
      </c>
      <c r="AG34" s="319">
        <v>0</v>
      </c>
      <c r="AH34" s="319">
        <v>0</v>
      </c>
      <c r="AI34" s="319">
        <v>0</v>
      </c>
      <c r="AJ34" s="319">
        <v>0</v>
      </c>
      <c r="AK34" s="319">
        <v>0</v>
      </c>
      <c r="AL34" s="319">
        <v>0</v>
      </c>
      <c r="AM34" s="319">
        <v>0</v>
      </c>
      <c r="AN34" s="319">
        <v>0</v>
      </c>
      <c r="AO34" s="319">
        <v>0</v>
      </c>
      <c r="AP34" s="319">
        <v>0</v>
      </c>
      <c r="AQ34" s="319">
        <v>0</v>
      </c>
      <c r="AR34" s="319">
        <v>0</v>
      </c>
      <c r="AS34" s="319">
        <v>0</v>
      </c>
      <c r="AT34" s="319">
        <v>0</v>
      </c>
      <c r="AU34" s="319">
        <v>0</v>
      </c>
      <c r="AV34" s="319">
        <v>0</v>
      </c>
      <c r="AW34" s="319">
        <v>0</v>
      </c>
      <c r="AX34" s="319">
        <v>0</v>
      </c>
      <c r="AY34" s="319">
        <v>0</v>
      </c>
      <c r="AZ34" s="319">
        <v>0</v>
      </c>
      <c r="BA34" s="319">
        <v>0</v>
      </c>
      <c r="BB34" s="319">
        <v>0</v>
      </c>
      <c r="BC34" s="319">
        <v>0</v>
      </c>
      <c r="BD34" s="319">
        <v>0</v>
      </c>
      <c r="BE34" s="319">
        <v>0</v>
      </c>
      <c r="BF34" s="319">
        <v>0</v>
      </c>
      <c r="BG34" s="319">
        <v>0</v>
      </c>
      <c r="BH34" s="319">
        <v>0</v>
      </c>
      <c r="BI34" s="319">
        <v>0</v>
      </c>
      <c r="BJ34" s="354">
        <v>0</v>
      </c>
      <c r="BK34" s="354">
        <v>0.59</v>
      </c>
    </row>
    <row r="35" spans="1:63" ht="20.100000000000001" customHeight="1" x14ac:dyDescent="0.2">
      <c r="A35" s="378"/>
      <c r="B35" s="352" t="s">
        <v>1281</v>
      </c>
      <c r="C35" s="353" t="s">
        <v>109</v>
      </c>
      <c r="D35" s="202">
        <v>1.28</v>
      </c>
      <c r="E35" s="319">
        <v>0</v>
      </c>
      <c r="F35" s="320">
        <v>0</v>
      </c>
      <c r="G35" s="319">
        <v>0</v>
      </c>
      <c r="H35" s="319">
        <v>0</v>
      </c>
      <c r="I35" s="319">
        <v>0</v>
      </c>
      <c r="J35" s="319">
        <v>0</v>
      </c>
      <c r="K35" s="319">
        <v>0</v>
      </c>
      <c r="L35" s="319">
        <v>0</v>
      </c>
      <c r="M35" s="319">
        <v>0</v>
      </c>
      <c r="N35" s="319">
        <v>0</v>
      </c>
      <c r="O35" s="319">
        <v>0</v>
      </c>
      <c r="P35" s="319">
        <v>0</v>
      </c>
      <c r="Q35" s="319">
        <v>0</v>
      </c>
      <c r="R35" s="202">
        <v>0</v>
      </c>
      <c r="S35" s="319">
        <v>0</v>
      </c>
      <c r="T35" s="319">
        <v>0</v>
      </c>
      <c r="U35" s="319">
        <v>0</v>
      </c>
      <c r="V35" s="319">
        <v>0</v>
      </c>
      <c r="W35" s="319">
        <v>0</v>
      </c>
      <c r="X35" s="319">
        <v>0</v>
      </c>
      <c r="Y35" s="319">
        <v>0</v>
      </c>
      <c r="Z35" s="319">
        <v>0</v>
      </c>
      <c r="AA35" s="319">
        <v>0</v>
      </c>
      <c r="AB35" s="202">
        <v>0</v>
      </c>
      <c r="AC35" s="319">
        <v>0</v>
      </c>
      <c r="AD35" s="319">
        <v>0</v>
      </c>
      <c r="AE35" s="319">
        <v>0</v>
      </c>
      <c r="AF35" s="319">
        <v>0</v>
      </c>
      <c r="AG35" s="319">
        <v>0</v>
      </c>
      <c r="AH35" s="319">
        <v>0</v>
      </c>
      <c r="AI35" s="319">
        <v>0</v>
      </c>
      <c r="AJ35" s="319">
        <v>0</v>
      </c>
      <c r="AK35" s="319">
        <v>0</v>
      </c>
      <c r="AL35" s="319">
        <v>0</v>
      </c>
      <c r="AM35" s="319">
        <v>0</v>
      </c>
      <c r="AN35" s="319">
        <v>0</v>
      </c>
      <c r="AO35" s="319">
        <v>0</v>
      </c>
      <c r="AP35" s="319">
        <v>0</v>
      </c>
      <c r="AQ35" s="319">
        <v>0</v>
      </c>
      <c r="AR35" s="319">
        <v>0</v>
      </c>
      <c r="AS35" s="319">
        <v>0</v>
      </c>
      <c r="AT35" s="319">
        <v>0</v>
      </c>
      <c r="AU35" s="319">
        <v>0</v>
      </c>
      <c r="AV35" s="319">
        <v>0</v>
      </c>
      <c r="AW35" s="319">
        <v>0</v>
      </c>
      <c r="AX35" s="319">
        <v>0</v>
      </c>
      <c r="AY35" s="319">
        <v>0</v>
      </c>
      <c r="AZ35" s="319">
        <v>0</v>
      </c>
      <c r="BA35" s="319">
        <v>0</v>
      </c>
      <c r="BB35" s="319">
        <v>0</v>
      </c>
      <c r="BC35" s="319">
        <v>0</v>
      </c>
      <c r="BD35" s="319">
        <v>0</v>
      </c>
      <c r="BE35" s="319">
        <v>0</v>
      </c>
      <c r="BF35" s="319">
        <v>0</v>
      </c>
      <c r="BG35" s="319">
        <v>0</v>
      </c>
      <c r="BH35" s="319">
        <v>0</v>
      </c>
      <c r="BI35" s="319">
        <v>0</v>
      </c>
      <c r="BJ35" s="354">
        <v>0</v>
      </c>
      <c r="BK35" s="354">
        <v>1.28</v>
      </c>
    </row>
    <row r="36" spans="1:63" ht="20.100000000000001" customHeight="1" x14ac:dyDescent="0.2">
      <c r="A36" s="378"/>
      <c r="B36" s="352" t="s">
        <v>110</v>
      </c>
      <c r="C36" s="353" t="s">
        <v>111</v>
      </c>
      <c r="D36" s="202">
        <v>0</v>
      </c>
      <c r="E36" s="319">
        <v>0</v>
      </c>
      <c r="F36" s="320">
        <v>0</v>
      </c>
      <c r="G36" s="319">
        <v>0</v>
      </c>
      <c r="H36" s="319">
        <v>0</v>
      </c>
      <c r="I36" s="319">
        <v>0</v>
      </c>
      <c r="J36" s="319">
        <v>0</v>
      </c>
      <c r="K36" s="319">
        <v>0</v>
      </c>
      <c r="L36" s="319">
        <v>0</v>
      </c>
      <c r="M36" s="319">
        <v>0</v>
      </c>
      <c r="N36" s="319">
        <v>0</v>
      </c>
      <c r="O36" s="319">
        <v>0</v>
      </c>
      <c r="P36" s="319">
        <v>0</v>
      </c>
      <c r="Q36" s="319">
        <v>0</v>
      </c>
      <c r="R36" s="202">
        <v>0</v>
      </c>
      <c r="S36" s="319">
        <v>0</v>
      </c>
      <c r="T36" s="319">
        <v>0</v>
      </c>
      <c r="U36" s="319">
        <v>0</v>
      </c>
      <c r="V36" s="319">
        <v>0</v>
      </c>
      <c r="W36" s="319">
        <v>0</v>
      </c>
      <c r="X36" s="319">
        <v>0</v>
      </c>
      <c r="Y36" s="319">
        <v>0</v>
      </c>
      <c r="Z36" s="319">
        <v>0</v>
      </c>
      <c r="AA36" s="319">
        <v>0</v>
      </c>
      <c r="AB36" s="202">
        <v>0</v>
      </c>
      <c r="AC36" s="319">
        <v>0</v>
      </c>
      <c r="AD36" s="319">
        <v>0</v>
      </c>
      <c r="AE36" s="319">
        <v>0</v>
      </c>
      <c r="AF36" s="319">
        <v>0</v>
      </c>
      <c r="AG36" s="319">
        <v>0</v>
      </c>
      <c r="AH36" s="319">
        <v>0</v>
      </c>
      <c r="AI36" s="319">
        <v>0</v>
      </c>
      <c r="AJ36" s="319">
        <v>0</v>
      </c>
      <c r="AK36" s="319">
        <v>0</v>
      </c>
      <c r="AL36" s="319">
        <v>0</v>
      </c>
      <c r="AM36" s="319">
        <v>0</v>
      </c>
      <c r="AN36" s="319">
        <v>0</v>
      </c>
      <c r="AO36" s="319">
        <v>0</v>
      </c>
      <c r="AP36" s="319">
        <v>0</v>
      </c>
      <c r="AQ36" s="319">
        <v>0</v>
      </c>
      <c r="AR36" s="319">
        <v>0</v>
      </c>
      <c r="AS36" s="319">
        <v>0</v>
      </c>
      <c r="AT36" s="319">
        <v>0</v>
      </c>
      <c r="AU36" s="319">
        <v>0</v>
      </c>
      <c r="AV36" s="319">
        <v>0</v>
      </c>
      <c r="AW36" s="319">
        <v>0</v>
      </c>
      <c r="AX36" s="319">
        <v>0</v>
      </c>
      <c r="AY36" s="319">
        <v>0</v>
      </c>
      <c r="AZ36" s="319">
        <v>0</v>
      </c>
      <c r="BA36" s="319">
        <v>0</v>
      </c>
      <c r="BB36" s="319">
        <v>0</v>
      </c>
      <c r="BC36" s="319">
        <v>0</v>
      </c>
      <c r="BD36" s="319">
        <v>0</v>
      </c>
      <c r="BE36" s="319">
        <v>0</v>
      </c>
      <c r="BF36" s="319">
        <v>0</v>
      </c>
      <c r="BG36" s="319">
        <v>0</v>
      </c>
      <c r="BH36" s="319">
        <v>0</v>
      </c>
      <c r="BI36" s="319">
        <v>0</v>
      </c>
      <c r="BJ36" s="354">
        <v>0</v>
      </c>
      <c r="BK36" s="354">
        <v>0</v>
      </c>
    </row>
    <row r="37" spans="1:63" ht="20.100000000000001" customHeight="1" x14ac:dyDescent="0.2">
      <c r="A37" s="378"/>
      <c r="B37" s="352" t="s">
        <v>1266</v>
      </c>
      <c r="C37" s="353" t="s">
        <v>113</v>
      </c>
      <c r="D37" s="202">
        <v>0.45</v>
      </c>
      <c r="E37" s="319">
        <v>0</v>
      </c>
      <c r="F37" s="320">
        <v>0</v>
      </c>
      <c r="G37" s="319">
        <v>0</v>
      </c>
      <c r="H37" s="319">
        <v>0</v>
      </c>
      <c r="I37" s="319">
        <v>0</v>
      </c>
      <c r="J37" s="319">
        <v>0</v>
      </c>
      <c r="K37" s="319">
        <v>0</v>
      </c>
      <c r="L37" s="319">
        <v>0</v>
      </c>
      <c r="M37" s="319">
        <v>0</v>
      </c>
      <c r="N37" s="319">
        <v>0</v>
      </c>
      <c r="O37" s="319">
        <v>0</v>
      </c>
      <c r="P37" s="319">
        <v>0</v>
      </c>
      <c r="Q37" s="319">
        <v>0</v>
      </c>
      <c r="R37" s="202">
        <v>0</v>
      </c>
      <c r="S37" s="319">
        <v>0</v>
      </c>
      <c r="T37" s="319">
        <v>0</v>
      </c>
      <c r="U37" s="319">
        <v>0</v>
      </c>
      <c r="V37" s="319">
        <v>0</v>
      </c>
      <c r="W37" s="319">
        <v>0</v>
      </c>
      <c r="X37" s="319">
        <v>0</v>
      </c>
      <c r="Y37" s="319">
        <v>0</v>
      </c>
      <c r="Z37" s="319">
        <v>0</v>
      </c>
      <c r="AA37" s="319">
        <v>0</v>
      </c>
      <c r="AB37" s="202">
        <v>0</v>
      </c>
      <c r="AC37" s="319">
        <v>0</v>
      </c>
      <c r="AD37" s="319">
        <v>0</v>
      </c>
      <c r="AE37" s="319">
        <v>0</v>
      </c>
      <c r="AF37" s="319">
        <v>0</v>
      </c>
      <c r="AG37" s="319">
        <v>0</v>
      </c>
      <c r="AH37" s="319">
        <v>0</v>
      </c>
      <c r="AI37" s="319">
        <v>0</v>
      </c>
      <c r="AJ37" s="319">
        <v>0</v>
      </c>
      <c r="AK37" s="319">
        <v>0</v>
      </c>
      <c r="AL37" s="319">
        <v>0</v>
      </c>
      <c r="AM37" s="319">
        <v>0</v>
      </c>
      <c r="AN37" s="319">
        <v>0</v>
      </c>
      <c r="AO37" s="319">
        <v>0</v>
      </c>
      <c r="AP37" s="319">
        <v>0</v>
      </c>
      <c r="AQ37" s="319">
        <v>0</v>
      </c>
      <c r="AR37" s="319">
        <v>0</v>
      </c>
      <c r="AS37" s="319">
        <v>0</v>
      </c>
      <c r="AT37" s="319">
        <v>0</v>
      </c>
      <c r="AU37" s="319">
        <v>0</v>
      </c>
      <c r="AV37" s="319">
        <v>0</v>
      </c>
      <c r="AW37" s="319">
        <v>0</v>
      </c>
      <c r="AX37" s="319">
        <v>0</v>
      </c>
      <c r="AY37" s="319">
        <v>0</v>
      </c>
      <c r="AZ37" s="319">
        <v>0</v>
      </c>
      <c r="BA37" s="319">
        <v>0</v>
      </c>
      <c r="BB37" s="319">
        <v>0</v>
      </c>
      <c r="BC37" s="319">
        <v>0</v>
      </c>
      <c r="BD37" s="319">
        <v>0</v>
      </c>
      <c r="BE37" s="319">
        <v>0</v>
      </c>
      <c r="BF37" s="319">
        <v>0</v>
      </c>
      <c r="BG37" s="319">
        <v>0</v>
      </c>
      <c r="BH37" s="319">
        <v>0</v>
      </c>
      <c r="BI37" s="319">
        <v>0</v>
      </c>
      <c r="BJ37" s="354">
        <v>0</v>
      </c>
      <c r="BK37" s="354">
        <v>0.45</v>
      </c>
    </row>
    <row r="38" spans="1:63" ht="20.100000000000001" customHeight="1" x14ac:dyDescent="0.2">
      <c r="A38" s="378"/>
      <c r="B38" s="355" t="s">
        <v>664</v>
      </c>
      <c r="C38" s="356" t="s">
        <v>115</v>
      </c>
      <c r="D38" s="202">
        <v>0</v>
      </c>
      <c r="E38" s="319">
        <v>0</v>
      </c>
      <c r="F38" s="320">
        <v>0</v>
      </c>
      <c r="G38" s="319">
        <v>0</v>
      </c>
      <c r="H38" s="319">
        <v>0</v>
      </c>
      <c r="I38" s="319">
        <v>0</v>
      </c>
      <c r="J38" s="319">
        <v>0</v>
      </c>
      <c r="K38" s="319">
        <v>0</v>
      </c>
      <c r="L38" s="319">
        <v>0</v>
      </c>
      <c r="M38" s="319">
        <v>0</v>
      </c>
      <c r="N38" s="319">
        <v>0</v>
      </c>
      <c r="O38" s="319">
        <v>0</v>
      </c>
      <c r="P38" s="319">
        <v>0</v>
      </c>
      <c r="Q38" s="319">
        <v>0</v>
      </c>
      <c r="R38" s="202">
        <v>0</v>
      </c>
      <c r="S38" s="319">
        <v>0</v>
      </c>
      <c r="T38" s="319">
        <v>0</v>
      </c>
      <c r="U38" s="319">
        <v>0</v>
      </c>
      <c r="V38" s="319">
        <v>0</v>
      </c>
      <c r="W38" s="319">
        <v>0</v>
      </c>
      <c r="X38" s="319">
        <v>0</v>
      </c>
      <c r="Y38" s="319">
        <v>0</v>
      </c>
      <c r="Z38" s="319">
        <v>0</v>
      </c>
      <c r="AA38" s="319">
        <v>0</v>
      </c>
      <c r="AB38" s="202">
        <v>0</v>
      </c>
      <c r="AC38" s="319">
        <v>0</v>
      </c>
      <c r="AD38" s="319">
        <v>0</v>
      </c>
      <c r="AE38" s="319">
        <v>0</v>
      </c>
      <c r="AF38" s="319">
        <v>0</v>
      </c>
      <c r="AG38" s="319">
        <v>0</v>
      </c>
      <c r="AH38" s="319">
        <v>0</v>
      </c>
      <c r="AI38" s="319">
        <v>0</v>
      </c>
      <c r="AJ38" s="319">
        <v>0</v>
      </c>
      <c r="AK38" s="319">
        <v>0</v>
      </c>
      <c r="AL38" s="319">
        <v>0</v>
      </c>
      <c r="AM38" s="319">
        <v>0</v>
      </c>
      <c r="AN38" s="319">
        <v>0</v>
      </c>
      <c r="AO38" s="319">
        <v>0</v>
      </c>
      <c r="AP38" s="319">
        <v>0</v>
      </c>
      <c r="AQ38" s="319">
        <v>0</v>
      </c>
      <c r="AR38" s="319">
        <v>0</v>
      </c>
      <c r="AS38" s="319">
        <v>0</v>
      </c>
      <c r="AT38" s="319">
        <v>0</v>
      </c>
      <c r="AU38" s="319">
        <v>0</v>
      </c>
      <c r="AV38" s="319">
        <v>0</v>
      </c>
      <c r="AW38" s="319">
        <v>0</v>
      </c>
      <c r="AX38" s="319">
        <v>0</v>
      </c>
      <c r="AY38" s="319">
        <v>0</v>
      </c>
      <c r="AZ38" s="319">
        <v>0</v>
      </c>
      <c r="BA38" s="319">
        <v>0</v>
      </c>
      <c r="BB38" s="319">
        <v>0</v>
      </c>
      <c r="BC38" s="319">
        <v>0</v>
      </c>
      <c r="BD38" s="319">
        <v>0</v>
      </c>
      <c r="BE38" s="319">
        <v>0</v>
      </c>
      <c r="BF38" s="319">
        <v>0</v>
      </c>
      <c r="BG38" s="319">
        <v>0</v>
      </c>
      <c r="BH38" s="319">
        <v>0</v>
      </c>
      <c r="BI38" s="319">
        <v>0</v>
      </c>
      <c r="BJ38" s="354">
        <v>0</v>
      </c>
      <c r="BK38" s="354">
        <v>0</v>
      </c>
    </row>
    <row r="39" spans="1:63" ht="20.100000000000001" customHeight="1" x14ac:dyDescent="0.2">
      <c r="A39" s="377"/>
      <c r="B39" s="341" t="s">
        <v>665</v>
      </c>
      <c r="C39" s="340" t="s">
        <v>117</v>
      </c>
      <c r="D39" s="202">
        <v>0</v>
      </c>
      <c r="E39" s="202">
        <v>0</v>
      </c>
      <c r="F39" s="320">
        <v>0</v>
      </c>
      <c r="G39" s="202">
        <v>0</v>
      </c>
      <c r="H39" s="202">
        <v>0</v>
      </c>
      <c r="I39" s="202">
        <v>0</v>
      </c>
      <c r="J39" s="202">
        <v>0</v>
      </c>
      <c r="K39" s="202">
        <v>0</v>
      </c>
      <c r="L39" s="202">
        <v>0</v>
      </c>
      <c r="M39" s="202">
        <v>0</v>
      </c>
      <c r="N39" s="202">
        <v>0</v>
      </c>
      <c r="O39" s="202">
        <v>0</v>
      </c>
      <c r="P39" s="202">
        <v>0</v>
      </c>
      <c r="Q39" s="202">
        <v>0</v>
      </c>
      <c r="R39" s="202">
        <v>0</v>
      </c>
      <c r="S39" s="202">
        <v>0</v>
      </c>
      <c r="T39" s="202">
        <v>0</v>
      </c>
      <c r="U39" s="202">
        <v>0</v>
      </c>
      <c r="V39" s="202">
        <v>0</v>
      </c>
      <c r="W39" s="202">
        <v>0</v>
      </c>
      <c r="X39" s="202">
        <v>0</v>
      </c>
      <c r="Y39" s="202">
        <v>0</v>
      </c>
      <c r="Z39" s="202">
        <v>0</v>
      </c>
      <c r="AA39" s="202">
        <v>0</v>
      </c>
      <c r="AB39" s="202">
        <v>0</v>
      </c>
      <c r="AC39" s="319">
        <v>0</v>
      </c>
      <c r="AD39" s="319">
        <v>0</v>
      </c>
      <c r="AE39" s="319">
        <v>0</v>
      </c>
      <c r="AF39" s="319">
        <v>0</v>
      </c>
      <c r="AG39" s="319">
        <v>0</v>
      </c>
      <c r="AH39" s="319">
        <v>0</v>
      </c>
      <c r="AI39" s="319">
        <v>0</v>
      </c>
      <c r="AJ39" s="319">
        <v>0</v>
      </c>
      <c r="AK39" s="319">
        <v>0</v>
      </c>
      <c r="AL39" s="202">
        <v>0</v>
      </c>
      <c r="AM39" s="202">
        <v>0</v>
      </c>
      <c r="AN39" s="202">
        <v>0</v>
      </c>
      <c r="AO39" s="202">
        <v>0</v>
      </c>
      <c r="AP39" s="319">
        <v>0</v>
      </c>
      <c r="AQ39" s="319">
        <v>0</v>
      </c>
      <c r="AR39" s="319">
        <v>0</v>
      </c>
      <c r="AS39" s="202">
        <v>0</v>
      </c>
      <c r="AT39" s="202">
        <v>0</v>
      </c>
      <c r="AU39" s="202">
        <v>0</v>
      </c>
      <c r="AV39" s="202">
        <v>0</v>
      </c>
      <c r="AW39" s="202">
        <v>0</v>
      </c>
      <c r="AX39" s="202">
        <v>0</v>
      </c>
      <c r="AY39" s="202">
        <v>0</v>
      </c>
      <c r="AZ39" s="202">
        <v>0</v>
      </c>
      <c r="BA39" s="202">
        <v>0</v>
      </c>
      <c r="BB39" s="202">
        <v>0</v>
      </c>
      <c r="BC39" s="202">
        <v>0</v>
      </c>
      <c r="BD39" s="202">
        <v>0</v>
      </c>
      <c r="BE39" s="202">
        <v>0</v>
      </c>
      <c r="BF39" s="202">
        <v>0</v>
      </c>
      <c r="BG39" s="319">
        <v>0</v>
      </c>
      <c r="BH39" s="319">
        <v>0</v>
      </c>
      <c r="BI39" s="319">
        <v>0</v>
      </c>
      <c r="BJ39" s="321">
        <v>0</v>
      </c>
      <c r="BK39" s="321">
        <v>0</v>
      </c>
    </row>
    <row r="40" spans="1:63" ht="20.100000000000001" customHeight="1" x14ac:dyDescent="0.2">
      <c r="A40" s="375"/>
      <c r="B40" s="341" t="s">
        <v>1282</v>
      </c>
      <c r="C40" s="340" t="s">
        <v>119</v>
      </c>
      <c r="D40" s="202">
        <v>0</v>
      </c>
      <c r="E40" s="202">
        <v>0</v>
      </c>
      <c r="F40" s="320">
        <v>0</v>
      </c>
      <c r="G40" s="202">
        <v>0</v>
      </c>
      <c r="H40" s="202">
        <v>0</v>
      </c>
      <c r="I40" s="202">
        <v>0</v>
      </c>
      <c r="J40" s="202">
        <v>0</v>
      </c>
      <c r="K40" s="202">
        <v>0</v>
      </c>
      <c r="L40" s="202">
        <v>0</v>
      </c>
      <c r="M40" s="202">
        <v>0</v>
      </c>
      <c r="N40" s="202">
        <v>0</v>
      </c>
      <c r="O40" s="202">
        <v>0</v>
      </c>
      <c r="P40" s="202">
        <v>0</v>
      </c>
      <c r="Q40" s="202">
        <v>0</v>
      </c>
      <c r="R40" s="202">
        <v>0</v>
      </c>
      <c r="S40" s="202">
        <v>0</v>
      </c>
      <c r="T40" s="202">
        <v>0</v>
      </c>
      <c r="U40" s="202">
        <v>0</v>
      </c>
      <c r="V40" s="202">
        <v>0</v>
      </c>
      <c r="W40" s="202">
        <v>0</v>
      </c>
      <c r="X40" s="202">
        <v>0</v>
      </c>
      <c r="Y40" s="202">
        <v>0</v>
      </c>
      <c r="Z40" s="202">
        <v>0</v>
      </c>
      <c r="AA40" s="202">
        <v>0</v>
      </c>
      <c r="AB40" s="202">
        <v>0</v>
      </c>
      <c r="AC40" s="319">
        <v>0</v>
      </c>
      <c r="AD40" s="319">
        <v>0</v>
      </c>
      <c r="AE40" s="319">
        <v>0</v>
      </c>
      <c r="AF40" s="319">
        <v>0</v>
      </c>
      <c r="AG40" s="319">
        <v>0</v>
      </c>
      <c r="AH40" s="319">
        <v>0</v>
      </c>
      <c r="AI40" s="319">
        <v>0</v>
      </c>
      <c r="AJ40" s="319">
        <v>0</v>
      </c>
      <c r="AK40" s="319">
        <v>0</v>
      </c>
      <c r="AL40" s="202">
        <v>0</v>
      </c>
      <c r="AM40" s="202">
        <v>0</v>
      </c>
      <c r="AN40" s="202">
        <v>0</v>
      </c>
      <c r="AO40" s="202">
        <v>0</v>
      </c>
      <c r="AP40" s="319">
        <v>0</v>
      </c>
      <c r="AQ40" s="319">
        <v>0</v>
      </c>
      <c r="AR40" s="319">
        <v>0</v>
      </c>
      <c r="AS40" s="202">
        <v>0</v>
      </c>
      <c r="AT40" s="202">
        <v>0</v>
      </c>
      <c r="AU40" s="202">
        <v>0</v>
      </c>
      <c r="AV40" s="202">
        <v>0</v>
      </c>
      <c r="AW40" s="202">
        <v>0</v>
      </c>
      <c r="AX40" s="202">
        <v>0</v>
      </c>
      <c r="AY40" s="202">
        <v>0</v>
      </c>
      <c r="AZ40" s="202">
        <v>0</v>
      </c>
      <c r="BA40" s="202">
        <v>0</v>
      </c>
      <c r="BB40" s="202">
        <v>0</v>
      </c>
      <c r="BC40" s="202">
        <v>0</v>
      </c>
      <c r="BD40" s="202">
        <v>0</v>
      </c>
      <c r="BE40" s="202">
        <v>0</v>
      </c>
      <c r="BF40" s="202">
        <v>0</v>
      </c>
      <c r="BG40" s="319">
        <v>0</v>
      </c>
      <c r="BH40" s="319">
        <v>0</v>
      </c>
      <c r="BI40" s="319">
        <v>0</v>
      </c>
      <c r="BJ40" s="321">
        <v>0</v>
      </c>
      <c r="BK40" s="321">
        <v>0</v>
      </c>
    </row>
    <row r="41" spans="1:63" ht="20.100000000000001" customHeight="1" x14ac:dyDescent="0.2">
      <c r="A41" s="375"/>
      <c r="B41" s="341" t="s">
        <v>1283</v>
      </c>
      <c r="C41" s="340" t="s">
        <v>121</v>
      </c>
      <c r="D41" s="202">
        <v>0.26</v>
      </c>
      <c r="E41" s="202">
        <v>0</v>
      </c>
      <c r="F41" s="320">
        <v>0</v>
      </c>
      <c r="G41" s="202">
        <v>0</v>
      </c>
      <c r="H41" s="202">
        <v>0</v>
      </c>
      <c r="I41" s="202">
        <v>0</v>
      </c>
      <c r="J41" s="202">
        <v>0</v>
      </c>
      <c r="K41" s="202">
        <v>0</v>
      </c>
      <c r="L41" s="202">
        <v>0</v>
      </c>
      <c r="M41" s="202">
        <v>0</v>
      </c>
      <c r="N41" s="202">
        <v>0</v>
      </c>
      <c r="O41" s="202">
        <v>0</v>
      </c>
      <c r="P41" s="202">
        <v>0</v>
      </c>
      <c r="Q41" s="202">
        <v>0</v>
      </c>
      <c r="R41" s="202">
        <v>0</v>
      </c>
      <c r="S41" s="202">
        <v>0</v>
      </c>
      <c r="T41" s="202">
        <v>0</v>
      </c>
      <c r="U41" s="202">
        <v>0</v>
      </c>
      <c r="V41" s="202">
        <v>0</v>
      </c>
      <c r="W41" s="202">
        <v>0</v>
      </c>
      <c r="X41" s="202">
        <v>0</v>
      </c>
      <c r="Y41" s="202">
        <v>0</v>
      </c>
      <c r="Z41" s="202">
        <v>0</v>
      </c>
      <c r="AA41" s="202">
        <v>0</v>
      </c>
      <c r="AB41" s="202">
        <v>0</v>
      </c>
      <c r="AC41" s="319">
        <v>0</v>
      </c>
      <c r="AD41" s="319">
        <v>0</v>
      </c>
      <c r="AE41" s="319">
        <v>0</v>
      </c>
      <c r="AF41" s="319">
        <v>0</v>
      </c>
      <c r="AG41" s="319">
        <v>0</v>
      </c>
      <c r="AH41" s="319">
        <v>0</v>
      </c>
      <c r="AI41" s="319">
        <v>0</v>
      </c>
      <c r="AJ41" s="319">
        <v>0</v>
      </c>
      <c r="AK41" s="319">
        <v>0</v>
      </c>
      <c r="AL41" s="202">
        <v>0</v>
      </c>
      <c r="AM41" s="202">
        <v>0</v>
      </c>
      <c r="AN41" s="202">
        <v>0</v>
      </c>
      <c r="AO41" s="202">
        <v>0</v>
      </c>
      <c r="AP41" s="319">
        <v>0</v>
      </c>
      <c r="AQ41" s="319">
        <v>0</v>
      </c>
      <c r="AR41" s="319">
        <v>0</v>
      </c>
      <c r="AS41" s="202">
        <v>0</v>
      </c>
      <c r="AT41" s="202">
        <v>0</v>
      </c>
      <c r="AU41" s="202">
        <v>0</v>
      </c>
      <c r="AV41" s="202">
        <v>0</v>
      </c>
      <c r="AW41" s="202">
        <v>0</v>
      </c>
      <c r="AX41" s="202">
        <v>0</v>
      </c>
      <c r="AY41" s="202">
        <v>0</v>
      </c>
      <c r="AZ41" s="202">
        <v>0</v>
      </c>
      <c r="BA41" s="202">
        <v>0</v>
      </c>
      <c r="BB41" s="202">
        <v>0</v>
      </c>
      <c r="BC41" s="202">
        <v>0</v>
      </c>
      <c r="BD41" s="202">
        <v>0</v>
      </c>
      <c r="BE41" s="202">
        <v>0</v>
      </c>
      <c r="BF41" s="202">
        <v>0</v>
      </c>
      <c r="BG41" s="319">
        <v>0</v>
      </c>
      <c r="BH41" s="319">
        <v>0</v>
      </c>
      <c r="BI41" s="319">
        <v>0</v>
      </c>
      <c r="BJ41" s="321">
        <v>0</v>
      </c>
      <c r="BK41" s="321">
        <v>0.26</v>
      </c>
    </row>
    <row r="42" spans="1:63" ht="26.25" customHeight="1" x14ac:dyDescent="0.2">
      <c r="A42" s="375"/>
      <c r="B42" s="341" t="s">
        <v>1284</v>
      </c>
      <c r="C42" s="340" t="s">
        <v>123</v>
      </c>
      <c r="D42" s="202">
        <v>0.14000000000000001</v>
      </c>
      <c r="E42" s="202">
        <v>0</v>
      </c>
      <c r="F42" s="320">
        <v>0</v>
      </c>
      <c r="G42" s="202">
        <v>0</v>
      </c>
      <c r="H42" s="202">
        <v>0</v>
      </c>
      <c r="I42" s="202">
        <v>0</v>
      </c>
      <c r="J42" s="202">
        <v>0</v>
      </c>
      <c r="K42" s="202">
        <v>0</v>
      </c>
      <c r="L42" s="202">
        <v>0</v>
      </c>
      <c r="M42" s="202">
        <v>0</v>
      </c>
      <c r="N42" s="202">
        <v>0</v>
      </c>
      <c r="O42" s="202">
        <v>0</v>
      </c>
      <c r="P42" s="202">
        <v>0</v>
      </c>
      <c r="Q42" s="202">
        <v>0</v>
      </c>
      <c r="R42" s="202">
        <v>0</v>
      </c>
      <c r="S42" s="202">
        <v>0</v>
      </c>
      <c r="T42" s="202">
        <v>0</v>
      </c>
      <c r="U42" s="202">
        <v>0</v>
      </c>
      <c r="V42" s="202">
        <v>0</v>
      </c>
      <c r="W42" s="202">
        <v>0</v>
      </c>
      <c r="X42" s="202">
        <v>0</v>
      </c>
      <c r="Y42" s="202">
        <v>0</v>
      </c>
      <c r="Z42" s="202">
        <v>0</v>
      </c>
      <c r="AA42" s="202">
        <v>0</v>
      </c>
      <c r="AB42" s="202">
        <v>0</v>
      </c>
      <c r="AC42" s="319">
        <v>0</v>
      </c>
      <c r="AD42" s="319">
        <v>0</v>
      </c>
      <c r="AE42" s="319">
        <v>0</v>
      </c>
      <c r="AF42" s="319">
        <v>0</v>
      </c>
      <c r="AG42" s="319">
        <v>0</v>
      </c>
      <c r="AH42" s="319">
        <v>0</v>
      </c>
      <c r="AI42" s="319">
        <v>0</v>
      </c>
      <c r="AJ42" s="319">
        <v>0</v>
      </c>
      <c r="AK42" s="319">
        <v>0</v>
      </c>
      <c r="AL42" s="202">
        <v>0</v>
      </c>
      <c r="AM42" s="202">
        <v>0</v>
      </c>
      <c r="AN42" s="202">
        <v>0</v>
      </c>
      <c r="AO42" s="202">
        <v>0</v>
      </c>
      <c r="AP42" s="319">
        <v>0</v>
      </c>
      <c r="AQ42" s="319">
        <v>0</v>
      </c>
      <c r="AR42" s="319">
        <v>0</v>
      </c>
      <c r="AS42" s="202">
        <v>0</v>
      </c>
      <c r="AT42" s="202">
        <v>0</v>
      </c>
      <c r="AU42" s="202">
        <v>0</v>
      </c>
      <c r="AV42" s="202">
        <v>0</v>
      </c>
      <c r="AW42" s="202">
        <v>0</v>
      </c>
      <c r="AX42" s="202">
        <v>0</v>
      </c>
      <c r="AY42" s="202">
        <v>0</v>
      </c>
      <c r="AZ42" s="202">
        <v>0</v>
      </c>
      <c r="BA42" s="202">
        <v>0</v>
      </c>
      <c r="BB42" s="202">
        <v>0</v>
      </c>
      <c r="BC42" s="202">
        <v>0</v>
      </c>
      <c r="BD42" s="202">
        <v>0</v>
      </c>
      <c r="BE42" s="202">
        <v>0</v>
      </c>
      <c r="BF42" s="202">
        <v>0</v>
      </c>
      <c r="BG42" s="319">
        <v>0</v>
      </c>
      <c r="BH42" s="319">
        <v>0</v>
      </c>
      <c r="BI42" s="319">
        <v>0</v>
      </c>
      <c r="BJ42" s="321">
        <v>0</v>
      </c>
      <c r="BK42" s="321">
        <v>0.14000000000000001</v>
      </c>
    </row>
    <row r="43" spans="1:63" ht="20.100000000000001" customHeight="1" x14ac:dyDescent="0.2">
      <c r="A43" s="378"/>
      <c r="B43" s="352" t="s">
        <v>1267</v>
      </c>
      <c r="C43" s="353" t="s">
        <v>125</v>
      </c>
      <c r="D43" s="202">
        <v>0</v>
      </c>
      <c r="E43" s="319">
        <v>0</v>
      </c>
      <c r="F43" s="320">
        <v>0</v>
      </c>
      <c r="G43" s="319">
        <v>0</v>
      </c>
      <c r="H43" s="319">
        <v>0</v>
      </c>
      <c r="I43" s="319">
        <v>0</v>
      </c>
      <c r="J43" s="319">
        <v>0</v>
      </c>
      <c r="K43" s="319">
        <v>0</v>
      </c>
      <c r="L43" s="319">
        <v>0</v>
      </c>
      <c r="M43" s="319">
        <v>0</v>
      </c>
      <c r="N43" s="319">
        <v>0</v>
      </c>
      <c r="O43" s="319">
        <v>0</v>
      </c>
      <c r="P43" s="319">
        <v>0</v>
      </c>
      <c r="Q43" s="319">
        <v>0</v>
      </c>
      <c r="R43" s="202">
        <v>0</v>
      </c>
      <c r="S43" s="319">
        <v>0</v>
      </c>
      <c r="T43" s="319">
        <v>0</v>
      </c>
      <c r="U43" s="319">
        <v>0</v>
      </c>
      <c r="V43" s="319">
        <v>0</v>
      </c>
      <c r="W43" s="319">
        <v>0</v>
      </c>
      <c r="X43" s="319">
        <v>0</v>
      </c>
      <c r="Y43" s="319">
        <v>0</v>
      </c>
      <c r="Z43" s="319">
        <v>0</v>
      </c>
      <c r="AA43" s="319">
        <v>0</v>
      </c>
      <c r="AB43" s="202">
        <v>0</v>
      </c>
      <c r="AC43" s="319">
        <v>0</v>
      </c>
      <c r="AD43" s="319">
        <v>0</v>
      </c>
      <c r="AE43" s="319">
        <v>0</v>
      </c>
      <c r="AF43" s="319">
        <v>0</v>
      </c>
      <c r="AG43" s="319">
        <v>0</v>
      </c>
      <c r="AH43" s="319">
        <v>0</v>
      </c>
      <c r="AI43" s="319">
        <v>0</v>
      </c>
      <c r="AJ43" s="319">
        <v>0</v>
      </c>
      <c r="AK43" s="319">
        <v>0</v>
      </c>
      <c r="AL43" s="319">
        <v>0</v>
      </c>
      <c r="AM43" s="319">
        <v>0</v>
      </c>
      <c r="AN43" s="319">
        <v>0</v>
      </c>
      <c r="AO43" s="319">
        <v>0</v>
      </c>
      <c r="AP43" s="319">
        <v>0</v>
      </c>
      <c r="AQ43" s="319">
        <v>0</v>
      </c>
      <c r="AR43" s="319">
        <v>0</v>
      </c>
      <c r="AS43" s="319">
        <v>0</v>
      </c>
      <c r="AT43" s="319">
        <v>0</v>
      </c>
      <c r="AU43" s="319">
        <v>0</v>
      </c>
      <c r="AV43" s="319">
        <v>0</v>
      </c>
      <c r="AW43" s="319">
        <v>0</v>
      </c>
      <c r="AX43" s="319">
        <v>0</v>
      </c>
      <c r="AY43" s="319">
        <v>0</v>
      </c>
      <c r="AZ43" s="319">
        <v>0</v>
      </c>
      <c r="BA43" s="319">
        <v>0</v>
      </c>
      <c r="BB43" s="319">
        <v>0</v>
      </c>
      <c r="BC43" s="319">
        <v>0</v>
      </c>
      <c r="BD43" s="319">
        <v>0</v>
      </c>
      <c r="BE43" s="319">
        <v>0</v>
      </c>
      <c r="BF43" s="319">
        <v>0</v>
      </c>
      <c r="BG43" s="319">
        <v>0</v>
      </c>
      <c r="BH43" s="319">
        <v>0</v>
      </c>
      <c r="BI43" s="319">
        <v>0</v>
      </c>
      <c r="BJ43" s="354">
        <v>0</v>
      </c>
      <c r="BK43" s="354">
        <v>0</v>
      </c>
    </row>
    <row r="44" spans="1:63" ht="20.100000000000001" customHeight="1" x14ac:dyDescent="0.2">
      <c r="A44" s="378"/>
      <c r="B44" s="352" t="s">
        <v>1268</v>
      </c>
      <c r="C44" s="353" t="s">
        <v>127</v>
      </c>
      <c r="D44" s="202">
        <v>0</v>
      </c>
      <c r="E44" s="319">
        <v>0</v>
      </c>
      <c r="F44" s="320">
        <v>0</v>
      </c>
      <c r="G44" s="319">
        <v>0</v>
      </c>
      <c r="H44" s="319">
        <v>0</v>
      </c>
      <c r="I44" s="319">
        <v>0</v>
      </c>
      <c r="J44" s="319">
        <v>0</v>
      </c>
      <c r="K44" s="319">
        <v>0</v>
      </c>
      <c r="L44" s="319">
        <v>0</v>
      </c>
      <c r="M44" s="319">
        <v>0</v>
      </c>
      <c r="N44" s="319">
        <v>0</v>
      </c>
      <c r="O44" s="319">
        <v>0</v>
      </c>
      <c r="P44" s="319">
        <v>0</v>
      </c>
      <c r="Q44" s="319">
        <v>0</v>
      </c>
      <c r="R44" s="202">
        <v>0</v>
      </c>
      <c r="S44" s="319">
        <v>0</v>
      </c>
      <c r="T44" s="319">
        <v>0</v>
      </c>
      <c r="U44" s="319">
        <v>0</v>
      </c>
      <c r="V44" s="319">
        <v>0</v>
      </c>
      <c r="W44" s="319">
        <v>0</v>
      </c>
      <c r="X44" s="319">
        <v>0</v>
      </c>
      <c r="Y44" s="319">
        <v>0</v>
      </c>
      <c r="Z44" s="319">
        <v>0</v>
      </c>
      <c r="AA44" s="319">
        <v>0</v>
      </c>
      <c r="AB44" s="202">
        <v>0</v>
      </c>
      <c r="AC44" s="319">
        <v>0</v>
      </c>
      <c r="AD44" s="319">
        <v>0</v>
      </c>
      <c r="AE44" s="319">
        <v>0</v>
      </c>
      <c r="AF44" s="319">
        <v>0</v>
      </c>
      <c r="AG44" s="319">
        <v>0</v>
      </c>
      <c r="AH44" s="319">
        <v>0</v>
      </c>
      <c r="AI44" s="319">
        <v>0</v>
      </c>
      <c r="AJ44" s="319">
        <v>0</v>
      </c>
      <c r="AK44" s="319">
        <v>0</v>
      </c>
      <c r="AL44" s="319">
        <v>0</v>
      </c>
      <c r="AM44" s="319">
        <v>0</v>
      </c>
      <c r="AN44" s="319">
        <v>0</v>
      </c>
      <c r="AO44" s="319">
        <v>0</v>
      </c>
      <c r="AP44" s="319">
        <v>0</v>
      </c>
      <c r="AQ44" s="319">
        <v>0</v>
      </c>
      <c r="AR44" s="319">
        <v>0</v>
      </c>
      <c r="AS44" s="319">
        <v>0</v>
      </c>
      <c r="AT44" s="319">
        <v>0</v>
      </c>
      <c r="AU44" s="319">
        <v>0</v>
      </c>
      <c r="AV44" s="319">
        <v>0</v>
      </c>
      <c r="AW44" s="319">
        <v>0</v>
      </c>
      <c r="AX44" s="319">
        <v>0</v>
      </c>
      <c r="AY44" s="319">
        <v>0</v>
      </c>
      <c r="AZ44" s="319">
        <v>0</v>
      </c>
      <c r="BA44" s="319">
        <v>0</v>
      </c>
      <c r="BB44" s="319">
        <v>0</v>
      </c>
      <c r="BC44" s="319">
        <v>0</v>
      </c>
      <c r="BD44" s="319">
        <v>0</v>
      </c>
      <c r="BE44" s="319">
        <v>0</v>
      </c>
      <c r="BF44" s="319">
        <v>0</v>
      </c>
      <c r="BG44" s="319">
        <v>0</v>
      </c>
      <c r="BH44" s="319">
        <v>0</v>
      </c>
      <c r="BI44" s="319">
        <v>0</v>
      </c>
      <c r="BJ44" s="354">
        <v>0</v>
      </c>
      <c r="BK44" s="354">
        <v>0</v>
      </c>
    </row>
    <row r="45" spans="1:63" ht="20.100000000000001" customHeight="1" x14ac:dyDescent="0.2">
      <c r="A45" s="378"/>
      <c r="B45" s="352" t="s">
        <v>173</v>
      </c>
      <c r="C45" s="353" t="s">
        <v>129</v>
      </c>
      <c r="D45" s="202">
        <v>0.22</v>
      </c>
      <c r="E45" s="319">
        <v>0</v>
      </c>
      <c r="F45" s="320">
        <v>0</v>
      </c>
      <c r="G45" s="319">
        <v>0</v>
      </c>
      <c r="H45" s="319">
        <v>0</v>
      </c>
      <c r="I45" s="319">
        <v>0</v>
      </c>
      <c r="J45" s="319">
        <v>0</v>
      </c>
      <c r="K45" s="319">
        <v>0</v>
      </c>
      <c r="L45" s="319">
        <v>0</v>
      </c>
      <c r="M45" s="319">
        <v>0</v>
      </c>
      <c r="N45" s="319">
        <v>0</v>
      </c>
      <c r="O45" s="319">
        <v>0</v>
      </c>
      <c r="P45" s="319">
        <v>0</v>
      </c>
      <c r="Q45" s="319">
        <v>0</v>
      </c>
      <c r="R45" s="202">
        <v>0</v>
      </c>
      <c r="S45" s="319">
        <v>0</v>
      </c>
      <c r="T45" s="319">
        <v>0</v>
      </c>
      <c r="U45" s="319">
        <v>0</v>
      </c>
      <c r="V45" s="319">
        <v>0</v>
      </c>
      <c r="W45" s="319">
        <v>0</v>
      </c>
      <c r="X45" s="319">
        <v>0</v>
      </c>
      <c r="Y45" s="319">
        <v>0</v>
      </c>
      <c r="Z45" s="319">
        <v>0</v>
      </c>
      <c r="AA45" s="319">
        <v>0</v>
      </c>
      <c r="AB45" s="202">
        <v>0</v>
      </c>
      <c r="AC45" s="319">
        <v>0</v>
      </c>
      <c r="AD45" s="319">
        <v>0</v>
      </c>
      <c r="AE45" s="319">
        <v>0</v>
      </c>
      <c r="AF45" s="319">
        <v>0</v>
      </c>
      <c r="AG45" s="319">
        <v>0</v>
      </c>
      <c r="AH45" s="319">
        <v>0</v>
      </c>
      <c r="AI45" s="319">
        <v>0</v>
      </c>
      <c r="AJ45" s="319">
        <v>0</v>
      </c>
      <c r="AK45" s="319">
        <v>0</v>
      </c>
      <c r="AL45" s="319">
        <v>0</v>
      </c>
      <c r="AM45" s="319">
        <v>0</v>
      </c>
      <c r="AN45" s="319">
        <v>0</v>
      </c>
      <c r="AO45" s="319">
        <v>0</v>
      </c>
      <c r="AP45" s="319">
        <v>0</v>
      </c>
      <c r="AQ45" s="319">
        <v>0</v>
      </c>
      <c r="AR45" s="319">
        <v>0</v>
      </c>
      <c r="AS45" s="319">
        <v>0</v>
      </c>
      <c r="AT45" s="319">
        <v>0</v>
      </c>
      <c r="AU45" s="319">
        <v>0</v>
      </c>
      <c r="AV45" s="319">
        <v>0</v>
      </c>
      <c r="AW45" s="319">
        <v>0</v>
      </c>
      <c r="AX45" s="319">
        <v>0</v>
      </c>
      <c r="AY45" s="319">
        <v>0</v>
      </c>
      <c r="AZ45" s="319">
        <v>0</v>
      </c>
      <c r="BA45" s="319">
        <v>0</v>
      </c>
      <c r="BB45" s="319">
        <v>0</v>
      </c>
      <c r="BC45" s="319">
        <v>0</v>
      </c>
      <c r="BD45" s="319">
        <v>0</v>
      </c>
      <c r="BE45" s="319">
        <v>0</v>
      </c>
      <c r="BF45" s="319">
        <v>0</v>
      </c>
      <c r="BG45" s="319">
        <v>0</v>
      </c>
      <c r="BH45" s="319">
        <v>0</v>
      </c>
      <c r="BI45" s="319">
        <v>0</v>
      </c>
      <c r="BJ45" s="354">
        <v>0</v>
      </c>
      <c r="BK45" s="354">
        <v>0.22</v>
      </c>
    </row>
    <row r="46" spans="1:63" ht="20.100000000000001" customHeight="1" x14ac:dyDescent="0.2">
      <c r="A46" s="378"/>
      <c r="B46" s="352" t="s">
        <v>174</v>
      </c>
      <c r="C46" s="353" t="s">
        <v>131</v>
      </c>
      <c r="D46" s="202">
        <v>0</v>
      </c>
      <c r="E46" s="319">
        <v>0</v>
      </c>
      <c r="F46" s="320">
        <v>0</v>
      </c>
      <c r="G46" s="319">
        <v>0</v>
      </c>
      <c r="H46" s="319">
        <v>0</v>
      </c>
      <c r="I46" s="319">
        <v>0</v>
      </c>
      <c r="J46" s="319">
        <v>0</v>
      </c>
      <c r="K46" s="319">
        <v>0</v>
      </c>
      <c r="L46" s="319">
        <v>0</v>
      </c>
      <c r="M46" s="319">
        <v>0</v>
      </c>
      <c r="N46" s="319">
        <v>0</v>
      </c>
      <c r="O46" s="319">
        <v>0</v>
      </c>
      <c r="P46" s="319">
        <v>0</v>
      </c>
      <c r="Q46" s="319">
        <v>0</v>
      </c>
      <c r="R46" s="202">
        <v>0</v>
      </c>
      <c r="S46" s="319">
        <v>0</v>
      </c>
      <c r="T46" s="319">
        <v>0</v>
      </c>
      <c r="U46" s="319">
        <v>0</v>
      </c>
      <c r="V46" s="319">
        <v>0</v>
      </c>
      <c r="W46" s="319">
        <v>0</v>
      </c>
      <c r="X46" s="319">
        <v>0</v>
      </c>
      <c r="Y46" s="319">
        <v>0</v>
      </c>
      <c r="Z46" s="319">
        <v>0</v>
      </c>
      <c r="AA46" s="319">
        <v>0</v>
      </c>
      <c r="AB46" s="202">
        <v>0</v>
      </c>
      <c r="AC46" s="319">
        <v>0</v>
      </c>
      <c r="AD46" s="319">
        <v>0</v>
      </c>
      <c r="AE46" s="319">
        <v>0</v>
      </c>
      <c r="AF46" s="319">
        <v>0</v>
      </c>
      <c r="AG46" s="319">
        <v>0</v>
      </c>
      <c r="AH46" s="319">
        <v>0</v>
      </c>
      <c r="AI46" s="319">
        <v>0</v>
      </c>
      <c r="AJ46" s="319">
        <v>0</v>
      </c>
      <c r="AK46" s="319">
        <v>0</v>
      </c>
      <c r="AL46" s="319">
        <v>0</v>
      </c>
      <c r="AM46" s="319">
        <v>0</v>
      </c>
      <c r="AN46" s="319">
        <v>0</v>
      </c>
      <c r="AO46" s="319">
        <v>0</v>
      </c>
      <c r="AP46" s="319">
        <v>0</v>
      </c>
      <c r="AQ46" s="319">
        <v>0</v>
      </c>
      <c r="AR46" s="319">
        <v>0</v>
      </c>
      <c r="AS46" s="319">
        <v>0</v>
      </c>
      <c r="AT46" s="319">
        <v>0</v>
      </c>
      <c r="AU46" s="319">
        <v>0</v>
      </c>
      <c r="AV46" s="319">
        <v>0</v>
      </c>
      <c r="AW46" s="319">
        <v>0</v>
      </c>
      <c r="AX46" s="319">
        <v>0</v>
      </c>
      <c r="AY46" s="319">
        <v>0</v>
      </c>
      <c r="AZ46" s="319">
        <v>0</v>
      </c>
      <c r="BA46" s="319">
        <v>0</v>
      </c>
      <c r="BB46" s="319">
        <v>0</v>
      </c>
      <c r="BC46" s="319">
        <v>0</v>
      </c>
      <c r="BD46" s="319">
        <v>0</v>
      </c>
      <c r="BE46" s="319">
        <v>0</v>
      </c>
      <c r="BF46" s="319">
        <v>0</v>
      </c>
      <c r="BG46" s="319">
        <v>0</v>
      </c>
      <c r="BH46" s="319">
        <v>0</v>
      </c>
      <c r="BI46" s="319">
        <v>0</v>
      </c>
      <c r="BJ46" s="354">
        <v>0</v>
      </c>
      <c r="BK46" s="354">
        <v>0</v>
      </c>
    </row>
    <row r="47" spans="1:63" ht="20.100000000000001" customHeight="1" x14ac:dyDescent="0.2">
      <c r="A47" s="375" t="s">
        <v>138</v>
      </c>
      <c r="B47" s="341" t="s">
        <v>133</v>
      </c>
      <c r="C47" s="340" t="s">
        <v>134</v>
      </c>
      <c r="D47" s="202">
        <v>0</v>
      </c>
      <c r="E47" s="202">
        <v>0</v>
      </c>
      <c r="F47" s="320">
        <v>0</v>
      </c>
      <c r="G47" s="202">
        <v>0</v>
      </c>
      <c r="H47" s="202">
        <v>0</v>
      </c>
      <c r="I47" s="202">
        <v>0</v>
      </c>
      <c r="J47" s="202">
        <v>0</v>
      </c>
      <c r="K47" s="202">
        <v>0</v>
      </c>
      <c r="L47" s="202">
        <v>0</v>
      </c>
      <c r="M47" s="202">
        <v>0</v>
      </c>
      <c r="N47" s="202">
        <v>0</v>
      </c>
      <c r="O47" s="202">
        <v>0</v>
      </c>
      <c r="P47" s="202">
        <v>0</v>
      </c>
      <c r="Q47" s="202">
        <v>0</v>
      </c>
      <c r="R47" s="202">
        <v>0</v>
      </c>
      <c r="S47" s="202">
        <v>0</v>
      </c>
      <c r="T47" s="202">
        <v>0</v>
      </c>
      <c r="U47" s="202">
        <v>0</v>
      </c>
      <c r="V47" s="202">
        <v>0</v>
      </c>
      <c r="W47" s="202">
        <v>0</v>
      </c>
      <c r="X47" s="202">
        <v>0</v>
      </c>
      <c r="Y47" s="202">
        <v>0</v>
      </c>
      <c r="Z47" s="202">
        <v>0</v>
      </c>
      <c r="AA47" s="202">
        <v>0</v>
      </c>
      <c r="AB47" s="202">
        <v>0</v>
      </c>
      <c r="AC47" s="319">
        <v>0</v>
      </c>
      <c r="AD47" s="319">
        <v>0</v>
      </c>
      <c r="AE47" s="319">
        <v>0</v>
      </c>
      <c r="AF47" s="319">
        <v>0</v>
      </c>
      <c r="AG47" s="319">
        <v>0</v>
      </c>
      <c r="AH47" s="319">
        <v>0</v>
      </c>
      <c r="AI47" s="319">
        <v>0</v>
      </c>
      <c r="AJ47" s="319">
        <v>0</v>
      </c>
      <c r="AK47" s="319">
        <v>0</v>
      </c>
      <c r="AL47" s="202">
        <v>0</v>
      </c>
      <c r="AM47" s="202">
        <v>0</v>
      </c>
      <c r="AN47" s="202">
        <v>0</v>
      </c>
      <c r="AO47" s="202">
        <v>0</v>
      </c>
      <c r="AP47" s="319">
        <v>0</v>
      </c>
      <c r="AQ47" s="319">
        <v>0</v>
      </c>
      <c r="AR47" s="319">
        <v>0</v>
      </c>
      <c r="AS47" s="202">
        <v>0</v>
      </c>
      <c r="AT47" s="202">
        <v>0</v>
      </c>
      <c r="AU47" s="202">
        <v>0</v>
      </c>
      <c r="AV47" s="202">
        <v>0</v>
      </c>
      <c r="AW47" s="202">
        <v>0</v>
      </c>
      <c r="AX47" s="202">
        <v>0</v>
      </c>
      <c r="AY47" s="202">
        <v>0</v>
      </c>
      <c r="AZ47" s="202">
        <v>0</v>
      </c>
      <c r="BA47" s="202">
        <v>0</v>
      </c>
      <c r="BB47" s="202">
        <v>0</v>
      </c>
      <c r="BC47" s="202">
        <v>0</v>
      </c>
      <c r="BD47" s="202">
        <v>0</v>
      </c>
      <c r="BE47" s="202">
        <v>0</v>
      </c>
      <c r="BF47" s="202">
        <v>0</v>
      </c>
      <c r="BG47" s="319">
        <v>0</v>
      </c>
      <c r="BH47" s="319">
        <v>0</v>
      </c>
      <c r="BI47" s="319">
        <v>0</v>
      </c>
      <c r="BJ47" s="321">
        <v>0</v>
      </c>
      <c r="BK47" s="321">
        <v>0</v>
      </c>
    </row>
    <row r="48" spans="1:63" ht="20.100000000000001" customHeight="1" x14ac:dyDescent="0.2">
      <c r="A48" s="375" t="s">
        <v>1285</v>
      </c>
      <c r="B48" s="341" t="s">
        <v>136</v>
      </c>
      <c r="C48" s="340" t="s">
        <v>137</v>
      </c>
      <c r="D48" s="202">
        <v>0.03</v>
      </c>
      <c r="E48" s="202">
        <v>0</v>
      </c>
      <c r="F48" s="320">
        <v>0</v>
      </c>
      <c r="G48" s="202">
        <v>0</v>
      </c>
      <c r="H48" s="202">
        <v>0</v>
      </c>
      <c r="I48" s="202">
        <v>0</v>
      </c>
      <c r="J48" s="202">
        <v>0</v>
      </c>
      <c r="K48" s="202">
        <v>0</v>
      </c>
      <c r="L48" s="202">
        <v>0</v>
      </c>
      <c r="M48" s="202">
        <v>0</v>
      </c>
      <c r="N48" s="202">
        <v>0</v>
      </c>
      <c r="O48" s="202">
        <v>0</v>
      </c>
      <c r="P48" s="202">
        <v>0</v>
      </c>
      <c r="Q48" s="202">
        <v>0</v>
      </c>
      <c r="R48" s="202">
        <v>0</v>
      </c>
      <c r="S48" s="202">
        <v>0</v>
      </c>
      <c r="T48" s="202">
        <v>0</v>
      </c>
      <c r="U48" s="202">
        <v>0</v>
      </c>
      <c r="V48" s="202">
        <v>0</v>
      </c>
      <c r="W48" s="202">
        <v>0</v>
      </c>
      <c r="X48" s="202">
        <v>0</v>
      </c>
      <c r="Y48" s="202">
        <v>0</v>
      </c>
      <c r="Z48" s="202">
        <v>0</v>
      </c>
      <c r="AA48" s="202">
        <v>0</v>
      </c>
      <c r="AB48" s="202">
        <v>0</v>
      </c>
      <c r="AC48" s="319">
        <v>0</v>
      </c>
      <c r="AD48" s="319">
        <v>0</v>
      </c>
      <c r="AE48" s="319">
        <v>0</v>
      </c>
      <c r="AF48" s="319">
        <v>0</v>
      </c>
      <c r="AG48" s="319">
        <v>0</v>
      </c>
      <c r="AH48" s="319">
        <v>0</v>
      </c>
      <c r="AI48" s="319">
        <v>0</v>
      </c>
      <c r="AJ48" s="319">
        <v>0</v>
      </c>
      <c r="AK48" s="319">
        <v>0</v>
      </c>
      <c r="AL48" s="202">
        <v>0</v>
      </c>
      <c r="AM48" s="202">
        <v>0</v>
      </c>
      <c r="AN48" s="202">
        <v>0</v>
      </c>
      <c r="AO48" s="202">
        <v>0</v>
      </c>
      <c r="AP48" s="319">
        <v>0</v>
      </c>
      <c r="AQ48" s="319">
        <v>0</v>
      </c>
      <c r="AR48" s="319">
        <v>0</v>
      </c>
      <c r="AS48" s="202">
        <v>0</v>
      </c>
      <c r="AT48" s="202">
        <v>0</v>
      </c>
      <c r="AU48" s="202">
        <v>0</v>
      </c>
      <c r="AV48" s="202">
        <v>0</v>
      </c>
      <c r="AW48" s="202">
        <v>0</v>
      </c>
      <c r="AX48" s="202">
        <v>0</v>
      </c>
      <c r="AY48" s="202">
        <v>0</v>
      </c>
      <c r="AZ48" s="202">
        <v>0</v>
      </c>
      <c r="BA48" s="202">
        <v>0</v>
      </c>
      <c r="BB48" s="202">
        <v>0</v>
      </c>
      <c r="BC48" s="202">
        <v>0</v>
      </c>
      <c r="BD48" s="202">
        <v>0</v>
      </c>
      <c r="BE48" s="202">
        <v>0</v>
      </c>
      <c r="BF48" s="202">
        <v>0</v>
      </c>
      <c r="BG48" s="319">
        <v>0</v>
      </c>
      <c r="BH48" s="319">
        <v>0</v>
      </c>
      <c r="BI48" s="319">
        <v>0</v>
      </c>
      <c r="BJ48" s="321">
        <v>0</v>
      </c>
      <c r="BK48" s="321">
        <v>0.03</v>
      </c>
    </row>
    <row r="49" spans="1:63" ht="20.100000000000001" customHeight="1" x14ac:dyDescent="0.2">
      <c r="A49" s="375" t="s">
        <v>1270</v>
      </c>
      <c r="B49" s="341" t="s">
        <v>139</v>
      </c>
      <c r="C49" s="340" t="s">
        <v>140</v>
      </c>
      <c r="D49" s="202">
        <v>2.68</v>
      </c>
      <c r="E49" s="202">
        <v>0.9</v>
      </c>
      <c r="F49" s="320">
        <v>0.02</v>
      </c>
      <c r="G49" s="202">
        <v>0</v>
      </c>
      <c r="H49" s="202">
        <v>0</v>
      </c>
      <c r="I49" s="202">
        <v>0</v>
      </c>
      <c r="J49" s="202">
        <v>0.02</v>
      </c>
      <c r="K49" s="202">
        <v>0</v>
      </c>
      <c r="L49" s="202">
        <v>0</v>
      </c>
      <c r="M49" s="202">
        <v>0</v>
      </c>
      <c r="N49" s="202">
        <v>0</v>
      </c>
      <c r="O49" s="202">
        <v>0</v>
      </c>
      <c r="P49" s="202">
        <v>0</v>
      </c>
      <c r="Q49" s="202">
        <v>0</v>
      </c>
      <c r="R49" s="202">
        <v>0.88</v>
      </c>
      <c r="S49" s="202">
        <v>0</v>
      </c>
      <c r="T49" s="202">
        <v>0</v>
      </c>
      <c r="U49" s="202">
        <v>0</v>
      </c>
      <c r="V49" s="202">
        <v>0</v>
      </c>
      <c r="W49" s="202">
        <v>0</v>
      </c>
      <c r="X49" s="202">
        <v>0</v>
      </c>
      <c r="Y49" s="202">
        <v>0</v>
      </c>
      <c r="Z49" s="202">
        <v>0</v>
      </c>
      <c r="AA49" s="202">
        <v>0</v>
      </c>
      <c r="AB49" s="202">
        <v>0.88</v>
      </c>
      <c r="AC49" s="319">
        <v>0.88</v>
      </c>
      <c r="AD49" s="319">
        <v>0</v>
      </c>
      <c r="AE49" s="319">
        <v>0</v>
      </c>
      <c r="AF49" s="319">
        <v>0</v>
      </c>
      <c r="AG49" s="319">
        <v>0</v>
      </c>
      <c r="AH49" s="319">
        <v>0</v>
      </c>
      <c r="AI49" s="319">
        <v>0</v>
      </c>
      <c r="AJ49" s="319">
        <v>0</v>
      </c>
      <c r="AK49" s="319">
        <v>0</v>
      </c>
      <c r="AL49" s="202">
        <v>0</v>
      </c>
      <c r="AM49" s="202">
        <v>0</v>
      </c>
      <c r="AN49" s="202">
        <v>0</v>
      </c>
      <c r="AO49" s="202">
        <v>0</v>
      </c>
      <c r="AP49" s="319">
        <v>0</v>
      </c>
      <c r="AQ49" s="319">
        <v>0</v>
      </c>
      <c r="AR49" s="319">
        <v>0</v>
      </c>
      <c r="AS49" s="202">
        <v>0</v>
      </c>
      <c r="AT49" s="202">
        <v>0</v>
      </c>
      <c r="AU49" s="202">
        <v>0</v>
      </c>
      <c r="AV49" s="202">
        <v>0</v>
      </c>
      <c r="AW49" s="202">
        <v>0</v>
      </c>
      <c r="AX49" s="202">
        <v>0</v>
      </c>
      <c r="AY49" s="202">
        <v>0</v>
      </c>
      <c r="AZ49" s="202">
        <v>0</v>
      </c>
      <c r="BA49" s="202">
        <v>0</v>
      </c>
      <c r="BB49" s="202">
        <v>0</v>
      </c>
      <c r="BC49" s="202">
        <v>0</v>
      </c>
      <c r="BD49" s="202">
        <v>0</v>
      </c>
      <c r="BE49" s="202">
        <v>0</v>
      </c>
      <c r="BF49" s="202">
        <v>0</v>
      </c>
      <c r="BG49" s="319">
        <v>0</v>
      </c>
      <c r="BH49" s="319">
        <v>0</v>
      </c>
      <c r="BI49" s="319">
        <v>0</v>
      </c>
      <c r="BJ49" s="321">
        <v>0.9</v>
      </c>
      <c r="BK49" s="321">
        <v>3.58</v>
      </c>
    </row>
    <row r="50" spans="1:63" ht="20.100000000000001" customHeight="1" x14ac:dyDescent="0.2">
      <c r="A50" s="375" t="s">
        <v>144</v>
      </c>
      <c r="B50" s="341" t="s">
        <v>142</v>
      </c>
      <c r="C50" s="340" t="s">
        <v>143</v>
      </c>
      <c r="D50" s="202">
        <v>0</v>
      </c>
      <c r="E50" s="202">
        <v>0</v>
      </c>
      <c r="F50" s="320">
        <v>0</v>
      </c>
      <c r="G50" s="202">
        <v>0</v>
      </c>
      <c r="H50" s="202">
        <v>0</v>
      </c>
      <c r="I50" s="202">
        <v>0</v>
      </c>
      <c r="J50" s="202">
        <v>0</v>
      </c>
      <c r="K50" s="202">
        <v>0</v>
      </c>
      <c r="L50" s="202">
        <v>0</v>
      </c>
      <c r="M50" s="202">
        <v>0</v>
      </c>
      <c r="N50" s="202">
        <v>0</v>
      </c>
      <c r="O50" s="202">
        <v>0</v>
      </c>
      <c r="P50" s="202">
        <v>0</v>
      </c>
      <c r="Q50" s="202">
        <v>0</v>
      </c>
      <c r="R50" s="202">
        <v>0</v>
      </c>
      <c r="S50" s="202">
        <v>0</v>
      </c>
      <c r="T50" s="202">
        <v>0</v>
      </c>
      <c r="U50" s="202">
        <v>0</v>
      </c>
      <c r="V50" s="202">
        <v>0</v>
      </c>
      <c r="W50" s="202">
        <v>0</v>
      </c>
      <c r="X50" s="202">
        <v>0</v>
      </c>
      <c r="Y50" s="202">
        <v>0</v>
      </c>
      <c r="Z50" s="202">
        <v>0</v>
      </c>
      <c r="AA50" s="202">
        <v>0</v>
      </c>
      <c r="AB50" s="202">
        <v>0</v>
      </c>
      <c r="AC50" s="319">
        <v>0</v>
      </c>
      <c r="AD50" s="319">
        <v>0</v>
      </c>
      <c r="AE50" s="319">
        <v>0</v>
      </c>
      <c r="AF50" s="319">
        <v>0</v>
      </c>
      <c r="AG50" s="319">
        <v>0</v>
      </c>
      <c r="AH50" s="319">
        <v>0</v>
      </c>
      <c r="AI50" s="319">
        <v>0</v>
      </c>
      <c r="AJ50" s="319">
        <v>0</v>
      </c>
      <c r="AK50" s="319">
        <v>0</v>
      </c>
      <c r="AL50" s="202">
        <v>0</v>
      </c>
      <c r="AM50" s="202">
        <v>0</v>
      </c>
      <c r="AN50" s="202">
        <v>0</v>
      </c>
      <c r="AO50" s="202">
        <v>0</v>
      </c>
      <c r="AP50" s="319">
        <v>0</v>
      </c>
      <c r="AQ50" s="319">
        <v>0</v>
      </c>
      <c r="AR50" s="319">
        <v>0</v>
      </c>
      <c r="AS50" s="202">
        <v>0</v>
      </c>
      <c r="AT50" s="202">
        <v>0</v>
      </c>
      <c r="AU50" s="202">
        <v>0</v>
      </c>
      <c r="AV50" s="202">
        <v>0</v>
      </c>
      <c r="AW50" s="202">
        <v>0</v>
      </c>
      <c r="AX50" s="202">
        <v>0</v>
      </c>
      <c r="AY50" s="202">
        <v>0</v>
      </c>
      <c r="AZ50" s="202">
        <v>0</v>
      </c>
      <c r="BA50" s="202">
        <v>0</v>
      </c>
      <c r="BB50" s="202">
        <v>0</v>
      </c>
      <c r="BC50" s="202">
        <v>0</v>
      </c>
      <c r="BD50" s="202">
        <v>0</v>
      </c>
      <c r="BE50" s="202">
        <v>0</v>
      </c>
      <c r="BF50" s="202">
        <v>0</v>
      </c>
      <c r="BG50" s="319">
        <v>0</v>
      </c>
      <c r="BH50" s="319">
        <v>0</v>
      </c>
      <c r="BI50" s="319">
        <v>0</v>
      </c>
      <c r="BJ50" s="321">
        <v>0</v>
      </c>
      <c r="BK50" s="321">
        <v>0</v>
      </c>
    </row>
    <row r="51" spans="1:63" ht="20.100000000000001" customHeight="1" x14ac:dyDescent="0.2">
      <c r="A51" s="375" t="s">
        <v>147</v>
      </c>
      <c r="B51" s="341" t="s">
        <v>145</v>
      </c>
      <c r="C51" s="340" t="s">
        <v>146</v>
      </c>
      <c r="D51" s="202">
        <v>17.690000000000001</v>
      </c>
      <c r="E51" s="202">
        <v>0</v>
      </c>
      <c r="F51" s="320">
        <v>0</v>
      </c>
      <c r="G51" s="202">
        <v>0</v>
      </c>
      <c r="H51" s="202">
        <v>0</v>
      </c>
      <c r="I51" s="202">
        <v>0</v>
      </c>
      <c r="J51" s="202">
        <v>0</v>
      </c>
      <c r="K51" s="202">
        <v>0</v>
      </c>
      <c r="L51" s="202">
        <v>0</v>
      </c>
      <c r="M51" s="202">
        <v>0</v>
      </c>
      <c r="N51" s="202">
        <v>0</v>
      </c>
      <c r="O51" s="202">
        <v>0</v>
      </c>
      <c r="P51" s="202">
        <v>0</v>
      </c>
      <c r="Q51" s="202">
        <v>0</v>
      </c>
      <c r="R51" s="202">
        <v>0</v>
      </c>
      <c r="S51" s="202">
        <v>0</v>
      </c>
      <c r="T51" s="202">
        <v>0</v>
      </c>
      <c r="U51" s="202">
        <v>0</v>
      </c>
      <c r="V51" s="202">
        <v>0</v>
      </c>
      <c r="W51" s="202">
        <v>0</v>
      </c>
      <c r="X51" s="202">
        <v>0</v>
      </c>
      <c r="Y51" s="202">
        <v>0</v>
      </c>
      <c r="Z51" s="202">
        <v>0</v>
      </c>
      <c r="AA51" s="202">
        <v>0</v>
      </c>
      <c r="AB51" s="202">
        <v>0</v>
      </c>
      <c r="AC51" s="319">
        <v>0</v>
      </c>
      <c r="AD51" s="319">
        <v>0</v>
      </c>
      <c r="AE51" s="319">
        <v>0</v>
      </c>
      <c r="AF51" s="319">
        <v>0</v>
      </c>
      <c r="AG51" s="319">
        <v>0</v>
      </c>
      <c r="AH51" s="319">
        <v>0</v>
      </c>
      <c r="AI51" s="319">
        <v>0</v>
      </c>
      <c r="AJ51" s="319">
        <v>0</v>
      </c>
      <c r="AK51" s="319">
        <v>0</v>
      </c>
      <c r="AL51" s="202">
        <v>0</v>
      </c>
      <c r="AM51" s="202">
        <v>0</v>
      </c>
      <c r="AN51" s="202">
        <v>0</v>
      </c>
      <c r="AO51" s="202">
        <v>0</v>
      </c>
      <c r="AP51" s="319">
        <v>0</v>
      </c>
      <c r="AQ51" s="319">
        <v>0</v>
      </c>
      <c r="AR51" s="319">
        <v>0</v>
      </c>
      <c r="AS51" s="202">
        <v>0</v>
      </c>
      <c r="AT51" s="202">
        <v>0</v>
      </c>
      <c r="AU51" s="202">
        <v>0</v>
      </c>
      <c r="AV51" s="202">
        <v>0</v>
      </c>
      <c r="AW51" s="202">
        <v>0</v>
      </c>
      <c r="AX51" s="202">
        <v>0</v>
      </c>
      <c r="AY51" s="202">
        <v>0</v>
      </c>
      <c r="AZ51" s="202">
        <v>0</v>
      </c>
      <c r="BA51" s="202">
        <v>0</v>
      </c>
      <c r="BB51" s="202">
        <v>0</v>
      </c>
      <c r="BC51" s="202">
        <v>0</v>
      </c>
      <c r="BD51" s="202">
        <v>0</v>
      </c>
      <c r="BE51" s="202">
        <v>0</v>
      </c>
      <c r="BF51" s="202">
        <v>0</v>
      </c>
      <c r="BG51" s="319">
        <v>0</v>
      </c>
      <c r="BH51" s="319">
        <v>0</v>
      </c>
      <c r="BI51" s="319">
        <v>0</v>
      </c>
      <c r="BJ51" s="321">
        <v>0</v>
      </c>
      <c r="BK51" s="321">
        <v>17.690000000000001</v>
      </c>
    </row>
    <row r="52" spans="1:63" ht="20.100000000000001" customHeight="1" x14ac:dyDescent="0.2">
      <c r="A52" s="375" t="s">
        <v>150</v>
      </c>
      <c r="B52" s="341" t="s">
        <v>148</v>
      </c>
      <c r="C52" s="340" t="s">
        <v>149</v>
      </c>
      <c r="D52" s="202">
        <v>0.72</v>
      </c>
      <c r="E52" s="202">
        <v>0</v>
      </c>
      <c r="F52" s="320">
        <v>0</v>
      </c>
      <c r="G52" s="202">
        <v>0</v>
      </c>
      <c r="H52" s="202">
        <v>0</v>
      </c>
      <c r="I52" s="202">
        <v>0</v>
      </c>
      <c r="J52" s="202">
        <v>0</v>
      </c>
      <c r="K52" s="202">
        <v>0</v>
      </c>
      <c r="L52" s="202">
        <v>0</v>
      </c>
      <c r="M52" s="202">
        <v>0</v>
      </c>
      <c r="N52" s="202">
        <v>0</v>
      </c>
      <c r="O52" s="202">
        <v>0</v>
      </c>
      <c r="P52" s="202">
        <v>0</v>
      </c>
      <c r="Q52" s="202">
        <v>0</v>
      </c>
      <c r="R52" s="202">
        <v>0</v>
      </c>
      <c r="S52" s="202">
        <v>0</v>
      </c>
      <c r="T52" s="202">
        <v>0</v>
      </c>
      <c r="U52" s="202">
        <v>0</v>
      </c>
      <c r="V52" s="202">
        <v>0</v>
      </c>
      <c r="W52" s="202">
        <v>0</v>
      </c>
      <c r="X52" s="202">
        <v>0</v>
      </c>
      <c r="Y52" s="202">
        <v>0</v>
      </c>
      <c r="Z52" s="202">
        <v>0</v>
      </c>
      <c r="AA52" s="202">
        <v>0</v>
      </c>
      <c r="AB52" s="202">
        <v>0</v>
      </c>
      <c r="AC52" s="319">
        <v>0</v>
      </c>
      <c r="AD52" s="319">
        <v>0</v>
      </c>
      <c r="AE52" s="319">
        <v>0</v>
      </c>
      <c r="AF52" s="319">
        <v>0</v>
      </c>
      <c r="AG52" s="319">
        <v>0</v>
      </c>
      <c r="AH52" s="319">
        <v>0</v>
      </c>
      <c r="AI52" s="319">
        <v>0</v>
      </c>
      <c r="AJ52" s="319">
        <v>0</v>
      </c>
      <c r="AK52" s="319">
        <v>0</v>
      </c>
      <c r="AL52" s="202">
        <v>0</v>
      </c>
      <c r="AM52" s="202">
        <v>0</v>
      </c>
      <c r="AN52" s="202">
        <v>0</v>
      </c>
      <c r="AO52" s="202">
        <v>0</v>
      </c>
      <c r="AP52" s="319">
        <v>0</v>
      </c>
      <c r="AQ52" s="319">
        <v>0</v>
      </c>
      <c r="AR52" s="319">
        <v>0</v>
      </c>
      <c r="AS52" s="202">
        <v>0</v>
      </c>
      <c r="AT52" s="202">
        <v>0</v>
      </c>
      <c r="AU52" s="202">
        <v>0</v>
      </c>
      <c r="AV52" s="202">
        <v>0</v>
      </c>
      <c r="AW52" s="202">
        <v>0</v>
      </c>
      <c r="AX52" s="202">
        <v>0</v>
      </c>
      <c r="AY52" s="202">
        <v>0</v>
      </c>
      <c r="AZ52" s="202">
        <v>0</v>
      </c>
      <c r="BA52" s="202">
        <v>0</v>
      </c>
      <c r="BB52" s="202">
        <v>0</v>
      </c>
      <c r="BC52" s="202">
        <v>0</v>
      </c>
      <c r="BD52" s="202">
        <v>0</v>
      </c>
      <c r="BE52" s="202">
        <v>0</v>
      </c>
      <c r="BF52" s="202">
        <v>0</v>
      </c>
      <c r="BG52" s="319">
        <v>0</v>
      </c>
      <c r="BH52" s="319">
        <v>0</v>
      </c>
      <c r="BI52" s="319">
        <v>0</v>
      </c>
      <c r="BJ52" s="321">
        <v>0</v>
      </c>
      <c r="BK52" s="321">
        <v>0.72</v>
      </c>
    </row>
    <row r="53" spans="1:63" ht="20.100000000000001" customHeight="1" x14ac:dyDescent="0.2">
      <c r="A53" s="375" t="s">
        <v>153</v>
      </c>
      <c r="B53" s="341" t="s">
        <v>151</v>
      </c>
      <c r="C53" s="340" t="s">
        <v>152</v>
      </c>
      <c r="D53" s="202">
        <v>0.05</v>
      </c>
      <c r="E53" s="202">
        <v>0</v>
      </c>
      <c r="F53" s="320">
        <v>0</v>
      </c>
      <c r="G53" s="202">
        <v>0</v>
      </c>
      <c r="H53" s="202">
        <v>0</v>
      </c>
      <c r="I53" s="202">
        <v>0</v>
      </c>
      <c r="J53" s="202">
        <v>0</v>
      </c>
      <c r="K53" s="202">
        <v>0</v>
      </c>
      <c r="L53" s="202">
        <v>0</v>
      </c>
      <c r="M53" s="202">
        <v>0</v>
      </c>
      <c r="N53" s="202">
        <v>0</v>
      </c>
      <c r="O53" s="202">
        <v>0</v>
      </c>
      <c r="P53" s="202">
        <v>0</v>
      </c>
      <c r="Q53" s="202">
        <v>0</v>
      </c>
      <c r="R53" s="202">
        <v>0</v>
      </c>
      <c r="S53" s="202">
        <v>0</v>
      </c>
      <c r="T53" s="202">
        <v>0</v>
      </c>
      <c r="U53" s="202">
        <v>0</v>
      </c>
      <c r="V53" s="202">
        <v>0</v>
      </c>
      <c r="W53" s="202">
        <v>0</v>
      </c>
      <c r="X53" s="202">
        <v>0</v>
      </c>
      <c r="Y53" s="202">
        <v>0</v>
      </c>
      <c r="Z53" s="202">
        <v>0</v>
      </c>
      <c r="AA53" s="202">
        <v>0</v>
      </c>
      <c r="AB53" s="202">
        <v>0</v>
      </c>
      <c r="AC53" s="319">
        <v>0</v>
      </c>
      <c r="AD53" s="319">
        <v>0</v>
      </c>
      <c r="AE53" s="319">
        <v>0</v>
      </c>
      <c r="AF53" s="319">
        <v>0</v>
      </c>
      <c r="AG53" s="319">
        <v>0</v>
      </c>
      <c r="AH53" s="319">
        <v>0</v>
      </c>
      <c r="AI53" s="319">
        <v>0</v>
      </c>
      <c r="AJ53" s="319">
        <v>0</v>
      </c>
      <c r="AK53" s="319">
        <v>0</v>
      </c>
      <c r="AL53" s="202">
        <v>0</v>
      </c>
      <c r="AM53" s="202">
        <v>0</v>
      </c>
      <c r="AN53" s="202">
        <v>0</v>
      </c>
      <c r="AO53" s="202">
        <v>0</v>
      </c>
      <c r="AP53" s="319">
        <v>0</v>
      </c>
      <c r="AQ53" s="319">
        <v>0</v>
      </c>
      <c r="AR53" s="319">
        <v>0</v>
      </c>
      <c r="AS53" s="202">
        <v>0</v>
      </c>
      <c r="AT53" s="202">
        <v>0</v>
      </c>
      <c r="AU53" s="202">
        <v>0</v>
      </c>
      <c r="AV53" s="202">
        <v>0</v>
      </c>
      <c r="AW53" s="202">
        <v>0</v>
      </c>
      <c r="AX53" s="202">
        <v>0</v>
      </c>
      <c r="AY53" s="202">
        <v>0</v>
      </c>
      <c r="AZ53" s="202">
        <v>0</v>
      </c>
      <c r="BA53" s="202">
        <v>0</v>
      </c>
      <c r="BB53" s="202">
        <v>0</v>
      </c>
      <c r="BC53" s="202">
        <v>0</v>
      </c>
      <c r="BD53" s="202">
        <v>0</v>
      </c>
      <c r="BE53" s="202">
        <v>0</v>
      </c>
      <c r="BF53" s="202">
        <v>0</v>
      </c>
      <c r="BG53" s="319">
        <v>0</v>
      </c>
      <c r="BH53" s="319">
        <v>0</v>
      </c>
      <c r="BI53" s="319">
        <v>0</v>
      </c>
      <c r="BJ53" s="321">
        <v>0</v>
      </c>
      <c r="BK53" s="321">
        <v>0.05</v>
      </c>
    </row>
    <row r="54" spans="1:63" ht="20.100000000000001" customHeight="1" x14ac:dyDescent="0.2">
      <c r="A54" s="375" t="s">
        <v>158</v>
      </c>
      <c r="B54" s="341" t="s">
        <v>154</v>
      </c>
      <c r="C54" s="340" t="s">
        <v>155</v>
      </c>
      <c r="D54" s="202">
        <v>0</v>
      </c>
      <c r="E54" s="202">
        <v>0</v>
      </c>
      <c r="F54" s="320">
        <v>0</v>
      </c>
      <c r="G54" s="202">
        <v>0</v>
      </c>
      <c r="H54" s="202">
        <v>0</v>
      </c>
      <c r="I54" s="202">
        <v>0</v>
      </c>
      <c r="J54" s="202">
        <v>0</v>
      </c>
      <c r="K54" s="202">
        <v>0</v>
      </c>
      <c r="L54" s="202">
        <v>0</v>
      </c>
      <c r="M54" s="202">
        <v>0</v>
      </c>
      <c r="N54" s="202">
        <v>0</v>
      </c>
      <c r="O54" s="202">
        <v>0</v>
      </c>
      <c r="P54" s="202">
        <v>0</v>
      </c>
      <c r="Q54" s="202">
        <v>0</v>
      </c>
      <c r="R54" s="202">
        <v>0</v>
      </c>
      <c r="S54" s="202">
        <v>0</v>
      </c>
      <c r="T54" s="202">
        <v>0</v>
      </c>
      <c r="U54" s="202">
        <v>0</v>
      </c>
      <c r="V54" s="202">
        <v>0</v>
      </c>
      <c r="W54" s="202">
        <v>0</v>
      </c>
      <c r="X54" s="202">
        <v>0</v>
      </c>
      <c r="Y54" s="202">
        <v>0</v>
      </c>
      <c r="Z54" s="202">
        <v>0</v>
      </c>
      <c r="AA54" s="202">
        <v>0</v>
      </c>
      <c r="AB54" s="202">
        <v>0</v>
      </c>
      <c r="AC54" s="319">
        <v>0</v>
      </c>
      <c r="AD54" s="319">
        <v>0</v>
      </c>
      <c r="AE54" s="319">
        <v>0</v>
      </c>
      <c r="AF54" s="319">
        <v>0</v>
      </c>
      <c r="AG54" s="319">
        <v>0</v>
      </c>
      <c r="AH54" s="319">
        <v>0</v>
      </c>
      <c r="AI54" s="319">
        <v>0</v>
      </c>
      <c r="AJ54" s="319">
        <v>0</v>
      </c>
      <c r="AK54" s="319">
        <v>0</v>
      </c>
      <c r="AL54" s="202">
        <v>0</v>
      </c>
      <c r="AM54" s="202">
        <v>0</v>
      </c>
      <c r="AN54" s="202">
        <v>0</v>
      </c>
      <c r="AO54" s="202">
        <v>0</v>
      </c>
      <c r="AP54" s="319">
        <v>0</v>
      </c>
      <c r="AQ54" s="319">
        <v>0</v>
      </c>
      <c r="AR54" s="319">
        <v>0</v>
      </c>
      <c r="AS54" s="202">
        <v>0</v>
      </c>
      <c r="AT54" s="202">
        <v>0</v>
      </c>
      <c r="AU54" s="202">
        <v>0</v>
      </c>
      <c r="AV54" s="202">
        <v>0</v>
      </c>
      <c r="AW54" s="202">
        <v>0</v>
      </c>
      <c r="AX54" s="202">
        <v>0</v>
      </c>
      <c r="AY54" s="202">
        <v>0</v>
      </c>
      <c r="AZ54" s="202">
        <v>0</v>
      </c>
      <c r="BA54" s="202">
        <v>0</v>
      </c>
      <c r="BB54" s="202">
        <v>0</v>
      </c>
      <c r="BC54" s="202">
        <v>0</v>
      </c>
      <c r="BD54" s="202">
        <v>0</v>
      </c>
      <c r="BE54" s="202">
        <v>0</v>
      </c>
      <c r="BF54" s="202">
        <v>0</v>
      </c>
      <c r="BG54" s="319">
        <v>0</v>
      </c>
      <c r="BH54" s="319">
        <v>0</v>
      </c>
      <c r="BI54" s="319">
        <v>0</v>
      </c>
      <c r="BJ54" s="321">
        <v>0</v>
      </c>
      <c r="BK54" s="321">
        <v>0</v>
      </c>
    </row>
    <row r="55" spans="1:63" ht="20.100000000000001" customHeight="1" x14ac:dyDescent="0.2">
      <c r="A55" s="375" t="s">
        <v>1286</v>
      </c>
      <c r="B55" s="341" t="s">
        <v>156</v>
      </c>
      <c r="C55" s="340" t="s">
        <v>157</v>
      </c>
      <c r="D55" s="202">
        <v>0.3</v>
      </c>
      <c r="E55" s="202">
        <v>0</v>
      </c>
      <c r="F55" s="320">
        <v>0</v>
      </c>
      <c r="G55" s="202">
        <v>0</v>
      </c>
      <c r="H55" s="202">
        <v>0</v>
      </c>
      <c r="I55" s="202">
        <v>0</v>
      </c>
      <c r="J55" s="202">
        <v>0</v>
      </c>
      <c r="K55" s="202">
        <v>0</v>
      </c>
      <c r="L55" s="202">
        <v>0</v>
      </c>
      <c r="M55" s="202">
        <v>0</v>
      </c>
      <c r="N55" s="202">
        <v>0</v>
      </c>
      <c r="O55" s="202">
        <v>0</v>
      </c>
      <c r="P55" s="202">
        <v>0</v>
      </c>
      <c r="Q55" s="202">
        <v>0</v>
      </c>
      <c r="R55" s="202">
        <v>0</v>
      </c>
      <c r="S55" s="202">
        <v>0</v>
      </c>
      <c r="T55" s="202">
        <v>0</v>
      </c>
      <c r="U55" s="202">
        <v>0</v>
      </c>
      <c r="V55" s="202">
        <v>0</v>
      </c>
      <c r="W55" s="202">
        <v>0</v>
      </c>
      <c r="X55" s="202">
        <v>0</v>
      </c>
      <c r="Y55" s="202">
        <v>0</v>
      </c>
      <c r="Z55" s="202">
        <v>0</v>
      </c>
      <c r="AA55" s="202">
        <v>0</v>
      </c>
      <c r="AB55" s="202">
        <v>0</v>
      </c>
      <c r="AC55" s="319">
        <v>0</v>
      </c>
      <c r="AD55" s="319">
        <v>0</v>
      </c>
      <c r="AE55" s="319">
        <v>0</v>
      </c>
      <c r="AF55" s="319">
        <v>0</v>
      </c>
      <c r="AG55" s="319">
        <v>0</v>
      </c>
      <c r="AH55" s="319">
        <v>0</v>
      </c>
      <c r="AI55" s="319">
        <v>0</v>
      </c>
      <c r="AJ55" s="319">
        <v>0</v>
      </c>
      <c r="AK55" s="319">
        <v>0</v>
      </c>
      <c r="AL55" s="202">
        <v>0</v>
      </c>
      <c r="AM55" s="202">
        <v>0</v>
      </c>
      <c r="AN55" s="202">
        <v>0</v>
      </c>
      <c r="AO55" s="202">
        <v>0</v>
      </c>
      <c r="AP55" s="319">
        <v>0</v>
      </c>
      <c r="AQ55" s="319">
        <v>0</v>
      </c>
      <c r="AR55" s="319">
        <v>0</v>
      </c>
      <c r="AS55" s="202">
        <v>0</v>
      </c>
      <c r="AT55" s="202">
        <v>0</v>
      </c>
      <c r="AU55" s="202">
        <v>0</v>
      </c>
      <c r="AV55" s="202">
        <v>0</v>
      </c>
      <c r="AW55" s="202">
        <v>0</v>
      </c>
      <c r="AX55" s="202">
        <v>0</v>
      </c>
      <c r="AY55" s="202">
        <v>0</v>
      </c>
      <c r="AZ55" s="202">
        <v>0</v>
      </c>
      <c r="BA55" s="202">
        <v>0</v>
      </c>
      <c r="BB55" s="202">
        <v>0</v>
      </c>
      <c r="BC55" s="202">
        <v>0</v>
      </c>
      <c r="BD55" s="202">
        <v>0</v>
      </c>
      <c r="BE55" s="202">
        <v>0</v>
      </c>
      <c r="BF55" s="202">
        <v>0</v>
      </c>
      <c r="BG55" s="319">
        <v>0</v>
      </c>
      <c r="BH55" s="319">
        <v>0</v>
      </c>
      <c r="BI55" s="319">
        <v>0</v>
      </c>
      <c r="BJ55" s="321">
        <v>0</v>
      </c>
      <c r="BK55" s="321">
        <v>0.3</v>
      </c>
    </row>
    <row r="56" spans="1:63" ht="20.100000000000001" customHeight="1" x14ac:dyDescent="0.2">
      <c r="A56" s="375" t="s">
        <v>1269</v>
      </c>
      <c r="B56" s="341" t="s">
        <v>159</v>
      </c>
      <c r="C56" s="340" t="s">
        <v>160</v>
      </c>
      <c r="D56" s="202">
        <v>20.32</v>
      </c>
      <c r="E56" s="202">
        <v>0</v>
      </c>
      <c r="F56" s="320">
        <v>0</v>
      </c>
      <c r="G56" s="202">
        <v>0</v>
      </c>
      <c r="H56" s="202">
        <v>0</v>
      </c>
      <c r="I56" s="202">
        <v>0</v>
      </c>
      <c r="J56" s="202">
        <v>0</v>
      </c>
      <c r="K56" s="202">
        <v>0</v>
      </c>
      <c r="L56" s="202">
        <v>0</v>
      </c>
      <c r="M56" s="202">
        <v>0</v>
      </c>
      <c r="N56" s="202">
        <v>0</v>
      </c>
      <c r="O56" s="202">
        <v>0</v>
      </c>
      <c r="P56" s="202">
        <v>0</v>
      </c>
      <c r="Q56" s="202">
        <v>0</v>
      </c>
      <c r="R56" s="202">
        <v>0</v>
      </c>
      <c r="S56" s="202">
        <v>0</v>
      </c>
      <c r="T56" s="202">
        <v>0</v>
      </c>
      <c r="U56" s="202">
        <v>0</v>
      </c>
      <c r="V56" s="202">
        <v>0</v>
      </c>
      <c r="W56" s="202">
        <v>0</v>
      </c>
      <c r="X56" s="202">
        <v>0</v>
      </c>
      <c r="Y56" s="202">
        <v>0</v>
      </c>
      <c r="Z56" s="202">
        <v>0</v>
      </c>
      <c r="AA56" s="202">
        <v>0</v>
      </c>
      <c r="AB56" s="202">
        <v>0</v>
      </c>
      <c r="AC56" s="319">
        <v>0</v>
      </c>
      <c r="AD56" s="319">
        <v>0</v>
      </c>
      <c r="AE56" s="319">
        <v>0</v>
      </c>
      <c r="AF56" s="319">
        <v>0</v>
      </c>
      <c r="AG56" s="319">
        <v>0</v>
      </c>
      <c r="AH56" s="319">
        <v>0</v>
      </c>
      <c r="AI56" s="319">
        <v>0</v>
      </c>
      <c r="AJ56" s="319">
        <v>0</v>
      </c>
      <c r="AK56" s="319">
        <v>0</v>
      </c>
      <c r="AL56" s="202">
        <v>0</v>
      </c>
      <c r="AM56" s="202">
        <v>0</v>
      </c>
      <c r="AN56" s="202">
        <v>0</v>
      </c>
      <c r="AO56" s="202">
        <v>0</v>
      </c>
      <c r="AP56" s="319">
        <v>0</v>
      </c>
      <c r="AQ56" s="319">
        <v>0</v>
      </c>
      <c r="AR56" s="319">
        <v>0</v>
      </c>
      <c r="AS56" s="202">
        <v>0</v>
      </c>
      <c r="AT56" s="202">
        <v>0</v>
      </c>
      <c r="AU56" s="202">
        <v>0</v>
      </c>
      <c r="AV56" s="202">
        <v>0</v>
      </c>
      <c r="AW56" s="202">
        <v>0</v>
      </c>
      <c r="AX56" s="202">
        <v>0</v>
      </c>
      <c r="AY56" s="202">
        <v>0</v>
      </c>
      <c r="AZ56" s="202">
        <v>0</v>
      </c>
      <c r="BA56" s="202">
        <v>0</v>
      </c>
      <c r="BB56" s="202">
        <v>0</v>
      </c>
      <c r="BC56" s="202">
        <v>0</v>
      </c>
      <c r="BD56" s="202">
        <v>0</v>
      </c>
      <c r="BE56" s="202">
        <v>0</v>
      </c>
      <c r="BF56" s="202">
        <v>0</v>
      </c>
      <c r="BG56" s="319">
        <v>0</v>
      </c>
      <c r="BH56" s="319">
        <v>0</v>
      </c>
      <c r="BI56" s="319">
        <v>0</v>
      </c>
      <c r="BJ56" s="321">
        <v>0</v>
      </c>
      <c r="BK56" s="321">
        <v>20.32</v>
      </c>
    </row>
    <row r="57" spans="1:63" ht="20.100000000000001" customHeight="1" x14ac:dyDescent="0.2">
      <c r="A57" s="375" t="s">
        <v>523</v>
      </c>
      <c r="B57" s="341" t="s">
        <v>162</v>
      </c>
      <c r="C57" s="340" t="s">
        <v>163</v>
      </c>
      <c r="D57" s="202">
        <v>0</v>
      </c>
      <c r="E57" s="202">
        <v>0</v>
      </c>
      <c r="F57" s="320">
        <v>0</v>
      </c>
      <c r="G57" s="202">
        <v>0</v>
      </c>
      <c r="H57" s="202">
        <v>0</v>
      </c>
      <c r="I57" s="202">
        <v>0</v>
      </c>
      <c r="J57" s="202">
        <v>0</v>
      </c>
      <c r="K57" s="202">
        <v>0</v>
      </c>
      <c r="L57" s="202">
        <v>0</v>
      </c>
      <c r="M57" s="202">
        <v>0</v>
      </c>
      <c r="N57" s="202">
        <v>0</v>
      </c>
      <c r="O57" s="202">
        <v>0</v>
      </c>
      <c r="P57" s="202">
        <v>0</v>
      </c>
      <c r="Q57" s="202">
        <v>0</v>
      </c>
      <c r="R57" s="202">
        <v>0</v>
      </c>
      <c r="S57" s="202">
        <v>0</v>
      </c>
      <c r="T57" s="202">
        <v>0</v>
      </c>
      <c r="U57" s="202">
        <v>0</v>
      </c>
      <c r="V57" s="202">
        <v>0</v>
      </c>
      <c r="W57" s="202">
        <v>0</v>
      </c>
      <c r="X57" s="202">
        <v>0</v>
      </c>
      <c r="Y57" s="202">
        <v>0</v>
      </c>
      <c r="Z57" s="202">
        <v>0</v>
      </c>
      <c r="AA57" s="202">
        <v>0</v>
      </c>
      <c r="AB57" s="202">
        <v>0</v>
      </c>
      <c r="AC57" s="319">
        <v>0</v>
      </c>
      <c r="AD57" s="319">
        <v>0</v>
      </c>
      <c r="AE57" s="319">
        <v>0</v>
      </c>
      <c r="AF57" s="319">
        <v>0</v>
      </c>
      <c r="AG57" s="319">
        <v>0</v>
      </c>
      <c r="AH57" s="319">
        <v>0</v>
      </c>
      <c r="AI57" s="319">
        <v>0</v>
      </c>
      <c r="AJ57" s="319">
        <v>0</v>
      </c>
      <c r="AK57" s="319">
        <v>0</v>
      </c>
      <c r="AL57" s="202">
        <v>0</v>
      </c>
      <c r="AM57" s="202">
        <v>0</v>
      </c>
      <c r="AN57" s="202">
        <v>0</v>
      </c>
      <c r="AO57" s="202">
        <v>0</v>
      </c>
      <c r="AP57" s="319">
        <v>0</v>
      </c>
      <c r="AQ57" s="319">
        <v>0</v>
      </c>
      <c r="AR57" s="319">
        <v>0</v>
      </c>
      <c r="AS57" s="202">
        <v>0</v>
      </c>
      <c r="AT57" s="202">
        <v>0</v>
      </c>
      <c r="AU57" s="202">
        <v>0</v>
      </c>
      <c r="AV57" s="202">
        <v>0</v>
      </c>
      <c r="AW57" s="202">
        <v>0</v>
      </c>
      <c r="AX57" s="202">
        <v>0</v>
      </c>
      <c r="AY57" s="202">
        <v>0</v>
      </c>
      <c r="AZ57" s="202">
        <v>0</v>
      </c>
      <c r="BA57" s="202">
        <v>0</v>
      </c>
      <c r="BB57" s="202">
        <v>0</v>
      </c>
      <c r="BC57" s="202">
        <v>0</v>
      </c>
      <c r="BD57" s="202">
        <v>0</v>
      </c>
      <c r="BE57" s="202">
        <v>0</v>
      </c>
      <c r="BF57" s="202">
        <v>0</v>
      </c>
      <c r="BG57" s="319">
        <v>0</v>
      </c>
      <c r="BH57" s="319">
        <v>0</v>
      </c>
      <c r="BI57" s="319">
        <v>0</v>
      </c>
      <c r="BJ57" s="321">
        <v>0</v>
      </c>
      <c r="BK57" s="321">
        <v>0</v>
      </c>
    </row>
    <row r="58" spans="1:63" ht="20.100000000000001" customHeight="1" x14ac:dyDescent="0.2">
      <c r="A58" s="375" t="s">
        <v>526</v>
      </c>
      <c r="B58" s="341" t="s">
        <v>164</v>
      </c>
      <c r="C58" s="340" t="s">
        <v>165</v>
      </c>
      <c r="D58" s="202">
        <v>0</v>
      </c>
      <c r="E58" s="202">
        <v>0</v>
      </c>
      <c r="F58" s="320">
        <v>0</v>
      </c>
      <c r="G58" s="202">
        <v>0</v>
      </c>
      <c r="H58" s="202">
        <v>0</v>
      </c>
      <c r="I58" s="202">
        <v>0</v>
      </c>
      <c r="J58" s="202">
        <v>0</v>
      </c>
      <c r="K58" s="202">
        <v>0</v>
      </c>
      <c r="L58" s="202">
        <v>0</v>
      </c>
      <c r="M58" s="202">
        <v>0</v>
      </c>
      <c r="N58" s="202">
        <v>0</v>
      </c>
      <c r="O58" s="202">
        <v>0</v>
      </c>
      <c r="P58" s="202">
        <v>0</v>
      </c>
      <c r="Q58" s="202">
        <v>0</v>
      </c>
      <c r="R58" s="202">
        <v>0</v>
      </c>
      <c r="S58" s="202">
        <v>0</v>
      </c>
      <c r="T58" s="202">
        <v>0</v>
      </c>
      <c r="U58" s="202">
        <v>0</v>
      </c>
      <c r="V58" s="202">
        <v>0</v>
      </c>
      <c r="W58" s="202">
        <v>0</v>
      </c>
      <c r="X58" s="202">
        <v>0</v>
      </c>
      <c r="Y58" s="202">
        <v>0</v>
      </c>
      <c r="Z58" s="202">
        <v>0</v>
      </c>
      <c r="AA58" s="202">
        <v>0</v>
      </c>
      <c r="AB58" s="202">
        <v>0</v>
      </c>
      <c r="AC58" s="319">
        <v>0</v>
      </c>
      <c r="AD58" s="319">
        <v>0</v>
      </c>
      <c r="AE58" s="319">
        <v>0</v>
      </c>
      <c r="AF58" s="319">
        <v>0</v>
      </c>
      <c r="AG58" s="319">
        <v>0</v>
      </c>
      <c r="AH58" s="319">
        <v>0</v>
      </c>
      <c r="AI58" s="319">
        <v>0</v>
      </c>
      <c r="AJ58" s="319">
        <v>0</v>
      </c>
      <c r="AK58" s="319">
        <v>0</v>
      </c>
      <c r="AL58" s="202">
        <v>0</v>
      </c>
      <c r="AM58" s="202">
        <v>0</v>
      </c>
      <c r="AN58" s="202">
        <v>0</v>
      </c>
      <c r="AO58" s="202">
        <v>0</v>
      </c>
      <c r="AP58" s="319">
        <v>0</v>
      </c>
      <c r="AQ58" s="319">
        <v>0</v>
      </c>
      <c r="AR58" s="319">
        <v>0</v>
      </c>
      <c r="AS58" s="202">
        <v>0</v>
      </c>
      <c r="AT58" s="202">
        <v>0</v>
      </c>
      <c r="AU58" s="202">
        <v>0</v>
      </c>
      <c r="AV58" s="202">
        <v>0</v>
      </c>
      <c r="AW58" s="202">
        <v>0</v>
      </c>
      <c r="AX58" s="202">
        <v>0</v>
      </c>
      <c r="AY58" s="202">
        <v>0</v>
      </c>
      <c r="AZ58" s="202">
        <v>0</v>
      </c>
      <c r="BA58" s="202">
        <v>0</v>
      </c>
      <c r="BB58" s="202">
        <v>0</v>
      </c>
      <c r="BC58" s="202">
        <v>0</v>
      </c>
      <c r="BD58" s="202">
        <v>0</v>
      </c>
      <c r="BE58" s="202">
        <v>0</v>
      </c>
      <c r="BF58" s="202">
        <v>0</v>
      </c>
      <c r="BG58" s="319">
        <v>0</v>
      </c>
      <c r="BH58" s="319">
        <v>0</v>
      </c>
      <c r="BI58" s="319">
        <v>0</v>
      </c>
      <c r="BJ58" s="321">
        <v>0</v>
      </c>
      <c r="BK58" s="321">
        <v>0</v>
      </c>
    </row>
    <row r="59" spans="1:63" ht="20.100000000000001" customHeight="1" x14ac:dyDescent="0.2">
      <c r="A59" s="376">
        <v>3</v>
      </c>
      <c r="B59" s="317" t="s">
        <v>166</v>
      </c>
      <c r="C59" s="316" t="s">
        <v>167</v>
      </c>
      <c r="D59" s="202">
        <v>0</v>
      </c>
      <c r="E59" s="320">
        <v>0</v>
      </c>
      <c r="F59" s="320">
        <v>0</v>
      </c>
      <c r="G59" s="320">
        <v>0</v>
      </c>
      <c r="H59" s="320">
        <v>0</v>
      </c>
      <c r="I59" s="320">
        <v>0</v>
      </c>
      <c r="J59" s="320">
        <v>0</v>
      </c>
      <c r="K59" s="320">
        <v>0</v>
      </c>
      <c r="L59" s="320">
        <v>0</v>
      </c>
      <c r="M59" s="320">
        <v>0</v>
      </c>
      <c r="N59" s="320">
        <v>0</v>
      </c>
      <c r="O59" s="320">
        <v>0</v>
      </c>
      <c r="P59" s="320">
        <v>0</v>
      </c>
      <c r="Q59" s="320">
        <v>0</v>
      </c>
      <c r="R59" s="202">
        <v>0</v>
      </c>
      <c r="S59" s="320">
        <v>0</v>
      </c>
      <c r="T59" s="320">
        <v>0</v>
      </c>
      <c r="U59" s="320">
        <v>0</v>
      </c>
      <c r="V59" s="320">
        <v>0</v>
      </c>
      <c r="W59" s="320">
        <v>0</v>
      </c>
      <c r="X59" s="320">
        <v>0</v>
      </c>
      <c r="Y59" s="320">
        <v>0</v>
      </c>
      <c r="Z59" s="320">
        <v>0</v>
      </c>
      <c r="AA59" s="320">
        <v>0</v>
      </c>
      <c r="AB59" s="202">
        <v>0</v>
      </c>
      <c r="AC59" s="338">
        <v>0</v>
      </c>
      <c r="AD59" s="338">
        <v>0</v>
      </c>
      <c r="AE59" s="338">
        <v>0</v>
      </c>
      <c r="AF59" s="338">
        <v>0</v>
      </c>
      <c r="AG59" s="338">
        <v>0</v>
      </c>
      <c r="AH59" s="338">
        <v>0</v>
      </c>
      <c r="AI59" s="338">
        <v>0</v>
      </c>
      <c r="AJ59" s="338">
        <v>0</v>
      </c>
      <c r="AK59" s="338">
        <v>0</v>
      </c>
      <c r="AL59" s="320">
        <v>0</v>
      </c>
      <c r="AM59" s="320">
        <v>0</v>
      </c>
      <c r="AN59" s="320">
        <v>0</v>
      </c>
      <c r="AO59" s="320">
        <v>0</v>
      </c>
      <c r="AP59" s="338">
        <v>0</v>
      </c>
      <c r="AQ59" s="338">
        <v>0</v>
      </c>
      <c r="AR59" s="338">
        <v>0</v>
      </c>
      <c r="AS59" s="320">
        <v>0</v>
      </c>
      <c r="AT59" s="320">
        <v>0</v>
      </c>
      <c r="AU59" s="320">
        <v>0</v>
      </c>
      <c r="AV59" s="320">
        <v>0</v>
      </c>
      <c r="AW59" s="320">
        <v>0</v>
      </c>
      <c r="AX59" s="320">
        <v>0</v>
      </c>
      <c r="AY59" s="320">
        <v>0</v>
      </c>
      <c r="AZ59" s="320">
        <v>0</v>
      </c>
      <c r="BA59" s="320">
        <v>0</v>
      </c>
      <c r="BB59" s="320">
        <v>0</v>
      </c>
      <c r="BC59" s="320">
        <v>0</v>
      </c>
      <c r="BD59" s="320">
        <v>0</v>
      </c>
      <c r="BE59" s="320">
        <v>0</v>
      </c>
      <c r="BF59" s="320">
        <v>0</v>
      </c>
      <c r="BG59" s="338">
        <v>0</v>
      </c>
      <c r="BH59" s="338">
        <v>0</v>
      </c>
      <c r="BI59" s="338">
        <v>0</v>
      </c>
      <c r="BJ59" s="339">
        <v>0</v>
      </c>
      <c r="BK59" s="339">
        <v>0</v>
      </c>
    </row>
    <row r="60" spans="1:63" ht="19.5" customHeight="1" x14ac:dyDescent="0.2">
      <c r="A60" s="379">
        <v>4</v>
      </c>
      <c r="B60" s="363" t="s">
        <v>168</v>
      </c>
      <c r="C60" s="362" t="s">
        <v>169</v>
      </c>
      <c r="D60" s="324">
        <v>55.660000000000004</v>
      </c>
      <c r="E60" s="361">
        <v>0</v>
      </c>
      <c r="F60" s="361">
        <v>0</v>
      </c>
      <c r="G60" s="361">
        <v>0</v>
      </c>
      <c r="H60" s="361">
        <v>0</v>
      </c>
      <c r="I60" s="361">
        <v>0</v>
      </c>
      <c r="J60" s="361">
        <v>0</v>
      </c>
      <c r="K60" s="361">
        <v>0</v>
      </c>
      <c r="L60" s="361">
        <v>0</v>
      </c>
      <c r="M60" s="361">
        <v>0</v>
      </c>
      <c r="N60" s="361">
        <v>0</v>
      </c>
      <c r="O60" s="361">
        <v>0</v>
      </c>
      <c r="P60" s="361">
        <v>0</v>
      </c>
      <c r="Q60" s="361">
        <v>0</v>
      </c>
      <c r="R60" s="324">
        <v>0</v>
      </c>
      <c r="S60" s="361">
        <v>0</v>
      </c>
      <c r="T60" s="361">
        <v>0</v>
      </c>
      <c r="U60" s="361">
        <v>0</v>
      </c>
      <c r="V60" s="361">
        <v>0</v>
      </c>
      <c r="W60" s="361">
        <v>0</v>
      </c>
      <c r="X60" s="361">
        <v>0</v>
      </c>
      <c r="Y60" s="361">
        <v>0</v>
      </c>
      <c r="Z60" s="361">
        <v>0</v>
      </c>
      <c r="AA60" s="361">
        <v>0</v>
      </c>
      <c r="AB60" s="324">
        <v>0</v>
      </c>
      <c r="AC60" s="361">
        <v>0</v>
      </c>
      <c r="AD60" s="361">
        <v>0</v>
      </c>
      <c r="AE60" s="361">
        <v>0</v>
      </c>
      <c r="AF60" s="361">
        <v>0</v>
      </c>
      <c r="AG60" s="361">
        <v>0</v>
      </c>
      <c r="AH60" s="361">
        <v>0</v>
      </c>
      <c r="AI60" s="361">
        <v>0</v>
      </c>
      <c r="AJ60" s="361">
        <v>0</v>
      </c>
      <c r="AK60" s="361">
        <v>0</v>
      </c>
      <c r="AL60" s="361">
        <v>0</v>
      </c>
      <c r="AM60" s="361">
        <v>0</v>
      </c>
      <c r="AN60" s="361">
        <v>0</v>
      </c>
      <c r="AO60" s="361">
        <v>0</v>
      </c>
      <c r="AP60" s="361">
        <v>0</v>
      </c>
      <c r="AQ60" s="361">
        <v>0</v>
      </c>
      <c r="AR60" s="361">
        <v>0</v>
      </c>
      <c r="AS60" s="361">
        <v>0</v>
      </c>
      <c r="AT60" s="361">
        <v>0</v>
      </c>
      <c r="AU60" s="361">
        <v>0</v>
      </c>
      <c r="AV60" s="361">
        <v>0</v>
      </c>
      <c r="AW60" s="361">
        <v>0</v>
      </c>
      <c r="AX60" s="361">
        <v>0</v>
      </c>
      <c r="AY60" s="361">
        <v>0</v>
      </c>
      <c r="AZ60" s="361">
        <v>0</v>
      </c>
      <c r="BA60" s="361">
        <v>0</v>
      </c>
      <c r="BB60" s="361">
        <v>0</v>
      </c>
      <c r="BC60" s="361">
        <v>0</v>
      </c>
      <c r="BD60" s="361">
        <v>0</v>
      </c>
      <c r="BE60" s="361">
        <v>0</v>
      </c>
      <c r="BF60" s="361">
        <v>0</v>
      </c>
      <c r="BG60" s="361">
        <v>0</v>
      </c>
      <c r="BH60" s="361">
        <v>0</v>
      </c>
      <c r="BI60" s="361">
        <v>0</v>
      </c>
      <c r="BJ60" s="364">
        <v>0</v>
      </c>
      <c r="BK60" s="364">
        <v>55.66</v>
      </c>
    </row>
    <row r="61" spans="1:63" ht="20.100000000000001" customHeight="1" x14ac:dyDescent="0.2">
      <c r="A61" s="1514" t="s">
        <v>1271</v>
      </c>
      <c r="B61" s="1514"/>
      <c r="C61" s="366"/>
      <c r="D61" s="367">
        <v>0</v>
      </c>
      <c r="E61" s="367"/>
      <c r="F61" s="368">
        <v>0.60000000000000009</v>
      </c>
      <c r="G61" s="367">
        <v>0</v>
      </c>
      <c r="H61" s="367">
        <v>0</v>
      </c>
      <c r="I61" s="367">
        <v>0</v>
      </c>
      <c r="J61" s="367">
        <v>0.35000000000000003</v>
      </c>
      <c r="K61" s="367">
        <v>0.25</v>
      </c>
      <c r="L61" s="367">
        <v>0</v>
      </c>
      <c r="M61" s="367">
        <v>0</v>
      </c>
      <c r="N61" s="367">
        <v>0</v>
      </c>
      <c r="O61" s="367">
        <v>0</v>
      </c>
      <c r="P61" s="367">
        <v>0</v>
      </c>
      <c r="Q61" s="367">
        <v>0</v>
      </c>
      <c r="R61" s="367">
        <v>1.22</v>
      </c>
      <c r="S61" s="367">
        <v>0</v>
      </c>
      <c r="T61" s="367">
        <v>0</v>
      </c>
      <c r="U61" s="367">
        <v>0</v>
      </c>
      <c r="V61" s="367">
        <v>0</v>
      </c>
      <c r="W61" s="367">
        <v>0</v>
      </c>
      <c r="X61" s="367">
        <v>0</v>
      </c>
      <c r="Y61" s="367">
        <v>0</v>
      </c>
      <c r="Z61" s="367">
        <v>0</v>
      </c>
      <c r="AA61" s="367">
        <v>0</v>
      </c>
      <c r="AB61" s="367">
        <v>1.22</v>
      </c>
      <c r="AC61" s="369">
        <v>1.22</v>
      </c>
      <c r="AD61" s="369">
        <v>0</v>
      </c>
      <c r="AE61" s="369">
        <v>0</v>
      </c>
      <c r="AF61" s="369">
        <v>0</v>
      </c>
      <c r="AG61" s="369">
        <v>0</v>
      </c>
      <c r="AH61" s="369">
        <v>0</v>
      </c>
      <c r="AI61" s="369">
        <v>0</v>
      </c>
      <c r="AJ61" s="369">
        <v>0</v>
      </c>
      <c r="AK61" s="369">
        <v>0</v>
      </c>
      <c r="AL61" s="367">
        <v>0</v>
      </c>
      <c r="AM61" s="367">
        <v>0</v>
      </c>
      <c r="AN61" s="367">
        <v>0</v>
      </c>
      <c r="AO61" s="367">
        <v>0</v>
      </c>
      <c r="AP61" s="369">
        <v>0</v>
      </c>
      <c r="AQ61" s="369">
        <v>0</v>
      </c>
      <c r="AR61" s="369">
        <v>0</v>
      </c>
      <c r="AS61" s="367">
        <v>0</v>
      </c>
      <c r="AT61" s="367">
        <v>0</v>
      </c>
      <c r="AU61" s="367">
        <v>0</v>
      </c>
      <c r="AV61" s="367">
        <v>0</v>
      </c>
      <c r="AW61" s="367">
        <v>0</v>
      </c>
      <c r="AX61" s="367">
        <v>0</v>
      </c>
      <c r="AY61" s="367">
        <v>0</v>
      </c>
      <c r="AZ61" s="367">
        <v>0</v>
      </c>
      <c r="BA61" s="367">
        <v>0</v>
      </c>
      <c r="BB61" s="367">
        <v>0</v>
      </c>
      <c r="BC61" s="367">
        <v>0</v>
      </c>
      <c r="BD61" s="367">
        <v>0</v>
      </c>
      <c r="BE61" s="367">
        <v>0</v>
      </c>
      <c r="BF61" s="367">
        <v>0</v>
      </c>
      <c r="BG61" s="369">
        <v>0</v>
      </c>
      <c r="BH61" s="369">
        <v>0</v>
      </c>
      <c r="BI61" s="369">
        <v>0</v>
      </c>
      <c r="BJ61" s="370"/>
      <c r="BK61" s="370"/>
    </row>
    <row r="62" spans="1:63" ht="20.100000000000001" customHeight="1" x14ac:dyDescent="0.2">
      <c r="A62" s="311" t="s">
        <v>1274</v>
      </c>
      <c r="C62" s="349"/>
      <c r="D62" s="312"/>
      <c r="E62" s="312"/>
      <c r="F62" s="312"/>
      <c r="G62" s="312"/>
      <c r="H62" s="312"/>
      <c r="I62" s="312"/>
      <c r="J62" s="312"/>
      <c r="K62" s="312"/>
      <c r="L62" s="312"/>
      <c r="M62" s="312"/>
      <c r="N62" s="312"/>
      <c r="O62" s="312"/>
      <c r="P62" s="312"/>
      <c r="Q62" s="312"/>
      <c r="R62" s="312"/>
      <c r="S62" s="312"/>
      <c r="T62" s="312"/>
      <c r="U62" s="312"/>
      <c r="V62" s="312"/>
      <c r="W62" s="312"/>
      <c r="X62" s="312"/>
      <c r="Y62" s="312"/>
      <c r="Z62" s="312"/>
      <c r="AA62" s="312"/>
      <c r="AB62" s="312"/>
      <c r="AC62" s="313"/>
      <c r="AD62" s="313"/>
      <c r="AE62" s="313"/>
      <c r="AF62" s="313"/>
      <c r="AG62" s="313"/>
      <c r="AH62" s="313"/>
      <c r="AI62" s="313"/>
      <c r="AJ62" s="313"/>
      <c r="AK62" s="313"/>
      <c r="AL62" s="312"/>
      <c r="AM62" s="312"/>
      <c r="AN62" s="312"/>
      <c r="AO62" s="312"/>
      <c r="AP62" s="313"/>
      <c r="AQ62" s="313"/>
      <c r="AR62" s="313"/>
      <c r="AS62" s="313"/>
      <c r="AT62" s="312"/>
      <c r="AU62" s="312"/>
      <c r="AV62" s="312"/>
      <c r="AW62" s="312"/>
      <c r="AX62" s="312"/>
      <c r="AY62" s="312"/>
      <c r="AZ62" s="312"/>
      <c r="BA62" s="312"/>
      <c r="BB62" s="312"/>
      <c r="BC62" s="312"/>
      <c r="BD62" s="312"/>
      <c r="BE62" s="312"/>
      <c r="BF62" s="312"/>
      <c r="BG62" s="313"/>
      <c r="BH62" s="313"/>
      <c r="BI62" s="313"/>
      <c r="BJ62" s="314"/>
      <c r="BK62" s="314"/>
    </row>
  </sheetData>
  <mergeCells count="9">
    <mergeCell ref="F4:BI4"/>
    <mergeCell ref="BJ4:BJ5"/>
    <mergeCell ref="BK4:BK5"/>
    <mergeCell ref="A61:B61"/>
    <mergeCell ref="B4:B5"/>
    <mergeCell ref="C4:C5"/>
    <mergeCell ref="D4:D5"/>
    <mergeCell ref="A4:A5"/>
    <mergeCell ref="E4:E5"/>
  </mergeCell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4">
    <tabColor theme="0"/>
  </sheetPr>
  <dimension ref="A1:BK62"/>
  <sheetViews>
    <sheetView zoomScale="82" zoomScaleNormal="82" workbookViewId="0">
      <pane xSplit="5" ySplit="6" topLeftCell="F52" activePane="bottomRight" state="frozen"/>
      <selection activeCell="BG59" sqref="BG59"/>
      <selection pane="topRight" activeCell="BG59" sqref="BG59"/>
      <selection pane="bottomLeft" activeCell="BG59" sqref="BG59"/>
      <selection pane="bottomRight" activeCell="BG59" sqref="BG59"/>
    </sheetView>
  </sheetViews>
  <sheetFormatPr defaultRowHeight="20.100000000000001" customHeight="1" x14ac:dyDescent="0.2"/>
  <cols>
    <col min="1" max="1" width="6.7109375" style="280" customWidth="1"/>
    <col min="2" max="2" width="39.140625" style="280" customWidth="1"/>
    <col min="3" max="3" width="9.140625" style="280"/>
    <col min="4" max="4" width="12.7109375" style="312" customWidth="1"/>
    <col min="5" max="5" width="12" style="312" customWidth="1"/>
    <col min="6" max="6" width="12.85546875" style="312" customWidth="1"/>
    <col min="7" max="7" width="11.42578125" style="312" customWidth="1"/>
    <col min="8" max="8" width="10.42578125" style="312" customWidth="1"/>
    <col min="9" max="9" width="11.7109375" style="312" customWidth="1"/>
    <col min="10" max="10" width="11.140625" style="312" customWidth="1"/>
    <col min="11" max="11" width="11.85546875" style="312" bestFit="1" customWidth="1"/>
    <col min="12" max="12" width="10.5703125" style="312" bestFit="1" customWidth="1"/>
    <col min="13" max="13" width="9.5703125" style="312" bestFit="1" customWidth="1"/>
    <col min="14" max="14" width="11.42578125" style="312" customWidth="1"/>
    <col min="15" max="15" width="10.5703125" style="312" customWidth="1"/>
    <col min="16" max="16" width="7.5703125" style="312" customWidth="1"/>
    <col min="17" max="17" width="9.5703125" style="312" bestFit="1" customWidth="1"/>
    <col min="18" max="18" width="11" style="312" bestFit="1" customWidth="1"/>
    <col min="19" max="19" width="10.140625" style="312" bestFit="1" customWidth="1"/>
    <col min="20" max="24" width="9.5703125" style="312" bestFit="1" customWidth="1"/>
    <col min="25" max="25" width="10.140625" style="312" bestFit="1" customWidth="1"/>
    <col min="26" max="27" width="9.5703125" style="312" bestFit="1" customWidth="1"/>
    <col min="28" max="28" width="10.28515625" style="312" customWidth="1"/>
    <col min="29" max="36" width="9.5703125" style="313" bestFit="1" customWidth="1"/>
    <col min="37" max="37" width="9.5703125" style="313" customWidth="1"/>
    <col min="38" max="41" width="9.5703125" style="312" bestFit="1" customWidth="1"/>
    <col min="42" max="44" width="9.5703125" style="313" bestFit="1" customWidth="1"/>
    <col min="45" max="45" width="9.42578125" style="313" customWidth="1"/>
    <col min="46" max="58" width="9.5703125" style="312" bestFit="1" customWidth="1"/>
    <col min="59" max="61" width="9.5703125" style="313" bestFit="1" customWidth="1"/>
    <col min="62" max="63" width="12.5703125" style="314" bestFit="1" customWidth="1"/>
    <col min="64" max="193" width="9.140625" style="389"/>
    <col min="194" max="194" width="6.7109375" style="389" customWidth="1"/>
    <col min="195" max="195" width="39.140625" style="389" customWidth="1"/>
    <col min="196" max="196" width="9.140625" style="389"/>
    <col min="197" max="197" width="8" style="389" customWidth="1"/>
    <col min="198" max="198" width="12.7109375" style="389" customWidth="1"/>
    <col min="199" max="199" width="12" style="389" customWidth="1"/>
    <col min="200" max="200" width="12.85546875" style="389" customWidth="1"/>
    <col min="201" max="201" width="11.42578125" style="389" customWidth="1"/>
    <col min="202" max="202" width="10.42578125" style="389" customWidth="1"/>
    <col min="203" max="203" width="11.7109375" style="389" customWidth="1"/>
    <col min="204" max="204" width="11.140625" style="389" customWidth="1"/>
    <col min="205" max="205" width="11.85546875" style="389" bestFit="1" customWidth="1"/>
    <col min="206" max="206" width="10.5703125" style="389" bestFit="1" customWidth="1"/>
    <col min="207" max="207" width="9.5703125" style="389" bestFit="1" customWidth="1"/>
    <col min="208" max="208" width="11.42578125" style="389" customWidth="1"/>
    <col min="209" max="209" width="10.5703125" style="389" customWidth="1"/>
    <col min="210" max="210" width="7.5703125" style="389" customWidth="1"/>
    <col min="211" max="211" width="9.5703125" style="389" bestFit="1" customWidth="1"/>
    <col min="212" max="212" width="11" style="389" bestFit="1" customWidth="1"/>
    <col min="213" max="213" width="10.140625" style="389" bestFit="1" customWidth="1"/>
    <col min="214" max="218" width="9.5703125" style="389" bestFit="1" customWidth="1"/>
    <col min="219" max="219" width="10.140625" style="389" bestFit="1" customWidth="1"/>
    <col min="220" max="221" width="9.5703125" style="389" bestFit="1" customWidth="1"/>
    <col min="222" max="222" width="10.28515625" style="389" customWidth="1"/>
    <col min="223" max="230" width="9.5703125" style="389" bestFit="1" customWidth="1"/>
    <col min="231" max="231" width="9.5703125" style="389" customWidth="1"/>
    <col min="232" max="238" width="9.5703125" style="389" bestFit="1" customWidth="1"/>
    <col min="239" max="239" width="9.42578125" style="389" customWidth="1"/>
    <col min="240" max="255" width="9.5703125" style="389" bestFit="1" customWidth="1"/>
    <col min="256" max="257" width="12.5703125" style="389" bestFit="1" customWidth="1"/>
    <col min="258" max="258" width="11.42578125" style="389" bestFit="1" customWidth="1"/>
    <col min="259" max="259" width="11" style="389" bestFit="1" customWidth="1"/>
    <col min="260" max="260" width="11.7109375" style="389" bestFit="1" customWidth="1"/>
    <col min="261" max="449" width="9.140625" style="389"/>
    <col min="450" max="450" width="6.7109375" style="389" customWidth="1"/>
    <col min="451" max="451" width="39.140625" style="389" customWidth="1"/>
    <col min="452" max="452" width="9.140625" style="389"/>
    <col min="453" max="453" width="8" style="389" customWidth="1"/>
    <col min="454" max="454" width="12.7109375" style="389" customWidth="1"/>
    <col min="455" max="455" width="12" style="389" customWidth="1"/>
    <col min="456" max="456" width="12.85546875" style="389" customWidth="1"/>
    <col min="457" max="457" width="11.42578125" style="389" customWidth="1"/>
    <col min="458" max="458" width="10.42578125" style="389" customWidth="1"/>
    <col min="459" max="459" width="11.7109375" style="389" customWidth="1"/>
    <col min="460" max="460" width="11.140625" style="389" customWidth="1"/>
    <col min="461" max="461" width="11.85546875" style="389" bestFit="1" customWidth="1"/>
    <col min="462" max="462" width="10.5703125" style="389" bestFit="1" customWidth="1"/>
    <col min="463" max="463" width="9.5703125" style="389" bestFit="1" customWidth="1"/>
    <col min="464" max="464" width="11.42578125" style="389" customWidth="1"/>
    <col min="465" max="465" width="10.5703125" style="389" customWidth="1"/>
    <col min="466" max="466" width="7.5703125" style="389" customWidth="1"/>
    <col min="467" max="467" width="9.5703125" style="389" bestFit="1" customWidth="1"/>
    <col min="468" max="468" width="11" style="389" bestFit="1" customWidth="1"/>
    <col min="469" max="469" width="10.140625" style="389" bestFit="1" customWidth="1"/>
    <col min="470" max="474" width="9.5703125" style="389" bestFit="1" customWidth="1"/>
    <col min="475" max="475" width="10.140625" style="389" bestFit="1" customWidth="1"/>
    <col min="476" max="477" width="9.5703125" style="389" bestFit="1" customWidth="1"/>
    <col min="478" max="478" width="10.28515625" style="389" customWidth="1"/>
    <col min="479" max="486" width="9.5703125" style="389" bestFit="1" customWidth="1"/>
    <col min="487" max="487" width="9.5703125" style="389" customWidth="1"/>
    <col min="488" max="494" width="9.5703125" style="389" bestFit="1" customWidth="1"/>
    <col min="495" max="495" width="9.42578125" style="389" customWidth="1"/>
    <col min="496" max="511" width="9.5703125" style="389" bestFit="1" customWidth="1"/>
    <col min="512" max="513" width="12.5703125" style="389" bestFit="1" customWidth="1"/>
    <col min="514" max="514" width="11.42578125" style="389" bestFit="1" customWidth="1"/>
    <col min="515" max="515" width="11" style="389" bestFit="1" customWidth="1"/>
    <col min="516" max="516" width="11.7109375" style="389" bestFit="1" customWidth="1"/>
    <col min="517" max="705" width="9.140625" style="389"/>
    <col min="706" max="706" width="6.7109375" style="389" customWidth="1"/>
    <col min="707" max="707" width="39.140625" style="389" customWidth="1"/>
    <col min="708" max="708" width="9.140625" style="389"/>
    <col min="709" max="709" width="8" style="389" customWidth="1"/>
    <col min="710" max="710" width="12.7109375" style="389" customWidth="1"/>
    <col min="711" max="711" width="12" style="389" customWidth="1"/>
    <col min="712" max="712" width="12.85546875" style="389" customWidth="1"/>
    <col min="713" max="713" width="11.42578125" style="389" customWidth="1"/>
    <col min="714" max="714" width="10.42578125" style="389" customWidth="1"/>
    <col min="715" max="715" width="11.7109375" style="389" customWidth="1"/>
    <col min="716" max="716" width="11.140625" style="389" customWidth="1"/>
    <col min="717" max="717" width="11.85546875" style="389" bestFit="1" customWidth="1"/>
    <col min="718" max="718" width="10.5703125" style="389" bestFit="1" customWidth="1"/>
    <col min="719" max="719" width="9.5703125" style="389" bestFit="1" customWidth="1"/>
    <col min="720" max="720" width="11.42578125" style="389" customWidth="1"/>
    <col min="721" max="721" width="10.5703125" style="389" customWidth="1"/>
    <col min="722" max="722" width="7.5703125" style="389" customWidth="1"/>
    <col min="723" max="723" width="9.5703125" style="389" bestFit="1" customWidth="1"/>
    <col min="724" max="724" width="11" style="389" bestFit="1" customWidth="1"/>
    <col min="725" max="725" width="10.140625" style="389" bestFit="1" customWidth="1"/>
    <col min="726" max="730" width="9.5703125" style="389" bestFit="1" customWidth="1"/>
    <col min="731" max="731" width="10.140625" style="389" bestFit="1" customWidth="1"/>
    <col min="732" max="733" width="9.5703125" style="389" bestFit="1" customWidth="1"/>
    <col min="734" max="734" width="10.28515625" style="389" customWidth="1"/>
    <col min="735" max="742" width="9.5703125" style="389" bestFit="1" customWidth="1"/>
    <col min="743" max="743" width="9.5703125" style="389" customWidth="1"/>
    <col min="744" max="750" width="9.5703125" style="389" bestFit="1" customWidth="1"/>
    <col min="751" max="751" width="9.42578125" style="389" customWidth="1"/>
    <col min="752" max="767" width="9.5703125" style="389" bestFit="1" customWidth="1"/>
    <col min="768" max="769" width="12.5703125" style="389" bestFit="1" customWidth="1"/>
    <col min="770" max="770" width="11.42578125" style="389" bestFit="1" customWidth="1"/>
    <col min="771" max="771" width="11" style="389" bestFit="1" customWidth="1"/>
    <col min="772" max="772" width="11.7109375" style="389" bestFit="1" customWidth="1"/>
    <col min="773" max="961" width="9.140625" style="389"/>
    <col min="962" max="962" width="6.7109375" style="389" customWidth="1"/>
    <col min="963" max="963" width="39.140625" style="389" customWidth="1"/>
    <col min="964" max="964" width="9.140625" style="389"/>
    <col min="965" max="965" width="8" style="389" customWidth="1"/>
    <col min="966" max="966" width="12.7109375" style="389" customWidth="1"/>
    <col min="967" max="967" width="12" style="389" customWidth="1"/>
    <col min="968" max="968" width="12.85546875" style="389" customWidth="1"/>
    <col min="969" max="969" width="11.42578125" style="389" customWidth="1"/>
    <col min="970" max="970" width="10.42578125" style="389" customWidth="1"/>
    <col min="971" max="971" width="11.7109375" style="389" customWidth="1"/>
    <col min="972" max="972" width="11.140625" style="389" customWidth="1"/>
    <col min="973" max="973" width="11.85546875" style="389" bestFit="1" customWidth="1"/>
    <col min="974" max="974" width="10.5703125" style="389" bestFit="1" customWidth="1"/>
    <col min="975" max="975" width="9.5703125" style="389" bestFit="1" customWidth="1"/>
    <col min="976" max="976" width="11.42578125" style="389" customWidth="1"/>
    <col min="977" max="977" width="10.5703125" style="389" customWidth="1"/>
    <col min="978" max="978" width="7.5703125" style="389" customWidth="1"/>
    <col min="979" max="979" width="9.5703125" style="389" bestFit="1" customWidth="1"/>
    <col min="980" max="980" width="11" style="389" bestFit="1" customWidth="1"/>
    <col min="981" max="981" width="10.140625" style="389" bestFit="1" customWidth="1"/>
    <col min="982" max="986" width="9.5703125" style="389" bestFit="1" customWidth="1"/>
    <col min="987" max="987" width="10.140625" style="389" bestFit="1" customWidth="1"/>
    <col min="988" max="989" width="9.5703125" style="389" bestFit="1" customWidth="1"/>
    <col min="990" max="990" width="10.28515625" style="389" customWidth="1"/>
    <col min="991" max="998" width="9.5703125" style="389" bestFit="1" customWidth="1"/>
    <col min="999" max="999" width="9.5703125" style="389" customWidth="1"/>
    <col min="1000" max="1006" width="9.5703125" style="389" bestFit="1" customWidth="1"/>
    <col min="1007" max="1007" width="9.42578125" style="389" customWidth="1"/>
    <col min="1008" max="1023" width="9.5703125" style="389" bestFit="1" customWidth="1"/>
    <col min="1024" max="1025" width="12.5703125" style="389" bestFit="1" customWidth="1"/>
    <col min="1026" max="1026" width="11.42578125" style="389" bestFit="1" customWidth="1"/>
    <col min="1027" max="1027" width="11" style="389" bestFit="1" customWidth="1"/>
    <col min="1028" max="1028" width="11.7109375" style="389" bestFit="1" customWidth="1"/>
    <col min="1029" max="1217" width="9.140625" style="389"/>
    <col min="1218" max="1218" width="6.7109375" style="389" customWidth="1"/>
    <col min="1219" max="1219" width="39.140625" style="389" customWidth="1"/>
    <col min="1220" max="1220" width="9.140625" style="389"/>
    <col min="1221" max="1221" width="8" style="389" customWidth="1"/>
    <col min="1222" max="1222" width="12.7109375" style="389" customWidth="1"/>
    <col min="1223" max="1223" width="12" style="389" customWidth="1"/>
    <col min="1224" max="1224" width="12.85546875" style="389" customWidth="1"/>
    <col min="1225" max="1225" width="11.42578125" style="389" customWidth="1"/>
    <col min="1226" max="1226" width="10.42578125" style="389" customWidth="1"/>
    <col min="1227" max="1227" width="11.7109375" style="389" customWidth="1"/>
    <col min="1228" max="1228" width="11.140625" style="389" customWidth="1"/>
    <col min="1229" max="1229" width="11.85546875" style="389" bestFit="1" customWidth="1"/>
    <col min="1230" max="1230" width="10.5703125" style="389" bestFit="1" customWidth="1"/>
    <col min="1231" max="1231" width="9.5703125" style="389" bestFit="1" customWidth="1"/>
    <col min="1232" max="1232" width="11.42578125" style="389" customWidth="1"/>
    <col min="1233" max="1233" width="10.5703125" style="389" customWidth="1"/>
    <col min="1234" max="1234" width="7.5703125" style="389" customWidth="1"/>
    <col min="1235" max="1235" width="9.5703125" style="389" bestFit="1" customWidth="1"/>
    <col min="1236" max="1236" width="11" style="389" bestFit="1" customWidth="1"/>
    <col min="1237" max="1237" width="10.140625" style="389" bestFit="1" customWidth="1"/>
    <col min="1238" max="1242" width="9.5703125" style="389" bestFit="1" customWidth="1"/>
    <col min="1243" max="1243" width="10.140625" style="389" bestFit="1" customWidth="1"/>
    <col min="1244" max="1245" width="9.5703125" style="389" bestFit="1" customWidth="1"/>
    <col min="1246" max="1246" width="10.28515625" style="389" customWidth="1"/>
    <col min="1247" max="1254" width="9.5703125" style="389" bestFit="1" customWidth="1"/>
    <col min="1255" max="1255" width="9.5703125" style="389" customWidth="1"/>
    <col min="1256" max="1262" width="9.5703125" style="389" bestFit="1" customWidth="1"/>
    <col min="1263" max="1263" width="9.42578125" style="389" customWidth="1"/>
    <col min="1264" max="1279" width="9.5703125" style="389" bestFit="1" customWidth="1"/>
    <col min="1280" max="1281" width="12.5703125" style="389" bestFit="1" customWidth="1"/>
    <col min="1282" max="1282" width="11.42578125" style="389" bestFit="1" customWidth="1"/>
    <col min="1283" max="1283" width="11" style="389" bestFit="1" customWidth="1"/>
    <col min="1284" max="1284" width="11.7109375" style="389" bestFit="1" customWidth="1"/>
    <col min="1285" max="1473" width="9.140625" style="389"/>
    <col min="1474" max="1474" width="6.7109375" style="389" customWidth="1"/>
    <col min="1475" max="1475" width="39.140625" style="389" customWidth="1"/>
    <col min="1476" max="1476" width="9.140625" style="389"/>
    <col min="1477" max="1477" width="8" style="389" customWidth="1"/>
    <col min="1478" max="1478" width="12.7109375" style="389" customWidth="1"/>
    <col min="1479" max="1479" width="12" style="389" customWidth="1"/>
    <col min="1480" max="1480" width="12.85546875" style="389" customWidth="1"/>
    <col min="1481" max="1481" width="11.42578125" style="389" customWidth="1"/>
    <col min="1482" max="1482" width="10.42578125" style="389" customWidth="1"/>
    <col min="1483" max="1483" width="11.7109375" style="389" customWidth="1"/>
    <col min="1484" max="1484" width="11.140625" style="389" customWidth="1"/>
    <col min="1485" max="1485" width="11.85546875" style="389" bestFit="1" customWidth="1"/>
    <col min="1486" max="1486" width="10.5703125" style="389" bestFit="1" customWidth="1"/>
    <col min="1487" max="1487" width="9.5703125" style="389" bestFit="1" customWidth="1"/>
    <col min="1488" max="1488" width="11.42578125" style="389" customWidth="1"/>
    <col min="1489" max="1489" width="10.5703125" style="389" customWidth="1"/>
    <col min="1490" max="1490" width="7.5703125" style="389" customWidth="1"/>
    <col min="1491" max="1491" width="9.5703125" style="389" bestFit="1" customWidth="1"/>
    <col min="1492" max="1492" width="11" style="389" bestFit="1" customWidth="1"/>
    <col min="1493" max="1493" width="10.140625" style="389" bestFit="1" customWidth="1"/>
    <col min="1494" max="1498" width="9.5703125" style="389" bestFit="1" customWidth="1"/>
    <col min="1499" max="1499" width="10.140625" style="389" bestFit="1" customWidth="1"/>
    <col min="1500" max="1501" width="9.5703125" style="389" bestFit="1" customWidth="1"/>
    <col min="1502" max="1502" width="10.28515625" style="389" customWidth="1"/>
    <col min="1503" max="1510" width="9.5703125" style="389" bestFit="1" customWidth="1"/>
    <col min="1511" max="1511" width="9.5703125" style="389" customWidth="1"/>
    <col min="1512" max="1518" width="9.5703125" style="389" bestFit="1" customWidth="1"/>
    <col min="1519" max="1519" width="9.42578125" style="389" customWidth="1"/>
    <col min="1520" max="1535" width="9.5703125" style="389" bestFit="1" customWidth="1"/>
    <col min="1536" max="1537" width="12.5703125" style="389" bestFit="1" customWidth="1"/>
    <col min="1538" max="1538" width="11.42578125" style="389" bestFit="1" customWidth="1"/>
    <col min="1539" max="1539" width="11" style="389" bestFit="1" customWidth="1"/>
    <col min="1540" max="1540" width="11.7109375" style="389" bestFit="1" customWidth="1"/>
    <col min="1541" max="1729" width="9.140625" style="389"/>
    <col min="1730" max="1730" width="6.7109375" style="389" customWidth="1"/>
    <col min="1731" max="1731" width="39.140625" style="389" customWidth="1"/>
    <col min="1732" max="1732" width="9.140625" style="389"/>
    <col min="1733" max="1733" width="8" style="389" customWidth="1"/>
    <col min="1734" max="1734" width="12.7109375" style="389" customWidth="1"/>
    <col min="1735" max="1735" width="12" style="389" customWidth="1"/>
    <col min="1736" max="1736" width="12.85546875" style="389" customWidth="1"/>
    <col min="1737" max="1737" width="11.42578125" style="389" customWidth="1"/>
    <col min="1738" max="1738" width="10.42578125" style="389" customWidth="1"/>
    <col min="1739" max="1739" width="11.7109375" style="389" customWidth="1"/>
    <col min="1740" max="1740" width="11.140625" style="389" customWidth="1"/>
    <col min="1741" max="1741" width="11.85546875" style="389" bestFit="1" customWidth="1"/>
    <col min="1742" max="1742" width="10.5703125" style="389" bestFit="1" customWidth="1"/>
    <col min="1743" max="1743" width="9.5703125" style="389" bestFit="1" customWidth="1"/>
    <col min="1744" max="1744" width="11.42578125" style="389" customWidth="1"/>
    <col min="1745" max="1745" width="10.5703125" style="389" customWidth="1"/>
    <col min="1746" max="1746" width="7.5703125" style="389" customWidth="1"/>
    <col min="1747" max="1747" width="9.5703125" style="389" bestFit="1" customWidth="1"/>
    <col min="1748" max="1748" width="11" style="389" bestFit="1" customWidth="1"/>
    <col min="1749" max="1749" width="10.140625" style="389" bestFit="1" customWidth="1"/>
    <col min="1750" max="1754" width="9.5703125" style="389" bestFit="1" customWidth="1"/>
    <col min="1755" max="1755" width="10.140625" style="389" bestFit="1" customWidth="1"/>
    <col min="1756" max="1757" width="9.5703125" style="389" bestFit="1" customWidth="1"/>
    <col min="1758" max="1758" width="10.28515625" style="389" customWidth="1"/>
    <col min="1759" max="1766" width="9.5703125" style="389" bestFit="1" customWidth="1"/>
    <col min="1767" max="1767" width="9.5703125" style="389" customWidth="1"/>
    <col min="1768" max="1774" width="9.5703125" style="389" bestFit="1" customWidth="1"/>
    <col min="1775" max="1775" width="9.42578125" style="389" customWidth="1"/>
    <col min="1776" max="1791" width="9.5703125" style="389" bestFit="1" customWidth="1"/>
    <col min="1792" max="1793" width="12.5703125" style="389" bestFit="1" customWidth="1"/>
    <col min="1794" max="1794" width="11.42578125" style="389" bestFit="1" customWidth="1"/>
    <col min="1795" max="1795" width="11" style="389" bestFit="1" customWidth="1"/>
    <col min="1796" max="1796" width="11.7109375" style="389" bestFit="1" customWidth="1"/>
    <col min="1797" max="1985" width="9.140625" style="389"/>
    <col min="1986" max="1986" width="6.7109375" style="389" customWidth="1"/>
    <col min="1987" max="1987" width="39.140625" style="389" customWidth="1"/>
    <col min="1988" max="1988" width="9.140625" style="389"/>
    <col min="1989" max="1989" width="8" style="389" customWidth="1"/>
    <col min="1990" max="1990" width="12.7109375" style="389" customWidth="1"/>
    <col min="1991" max="1991" width="12" style="389" customWidth="1"/>
    <col min="1992" max="1992" width="12.85546875" style="389" customWidth="1"/>
    <col min="1993" max="1993" width="11.42578125" style="389" customWidth="1"/>
    <col min="1994" max="1994" width="10.42578125" style="389" customWidth="1"/>
    <col min="1995" max="1995" width="11.7109375" style="389" customWidth="1"/>
    <col min="1996" max="1996" width="11.140625" style="389" customWidth="1"/>
    <col min="1997" max="1997" width="11.85546875" style="389" bestFit="1" customWidth="1"/>
    <col min="1998" max="1998" width="10.5703125" style="389" bestFit="1" customWidth="1"/>
    <col min="1999" max="1999" width="9.5703125" style="389" bestFit="1" customWidth="1"/>
    <col min="2000" max="2000" width="11.42578125" style="389" customWidth="1"/>
    <col min="2001" max="2001" width="10.5703125" style="389" customWidth="1"/>
    <col min="2002" max="2002" width="7.5703125" style="389" customWidth="1"/>
    <col min="2003" max="2003" width="9.5703125" style="389" bestFit="1" customWidth="1"/>
    <col min="2004" max="2004" width="11" style="389" bestFit="1" customWidth="1"/>
    <col min="2005" max="2005" width="10.140625" style="389" bestFit="1" customWidth="1"/>
    <col min="2006" max="2010" width="9.5703125" style="389" bestFit="1" customWidth="1"/>
    <col min="2011" max="2011" width="10.140625" style="389" bestFit="1" customWidth="1"/>
    <col min="2012" max="2013" width="9.5703125" style="389" bestFit="1" customWidth="1"/>
    <col min="2014" max="2014" width="10.28515625" style="389" customWidth="1"/>
    <col min="2015" max="2022" width="9.5703125" style="389" bestFit="1" customWidth="1"/>
    <col min="2023" max="2023" width="9.5703125" style="389" customWidth="1"/>
    <col min="2024" max="2030" width="9.5703125" style="389" bestFit="1" customWidth="1"/>
    <col min="2031" max="2031" width="9.42578125" style="389" customWidth="1"/>
    <col min="2032" max="2047" width="9.5703125" style="389" bestFit="1" customWidth="1"/>
    <col min="2048" max="2049" width="12.5703125" style="389" bestFit="1" customWidth="1"/>
    <col min="2050" max="2050" width="11.42578125" style="389" bestFit="1" customWidth="1"/>
    <col min="2051" max="2051" width="11" style="389" bestFit="1" customWidth="1"/>
    <col min="2052" max="2052" width="11.7109375" style="389" bestFit="1" customWidth="1"/>
    <col min="2053" max="2241" width="9.140625" style="389"/>
    <col min="2242" max="2242" width="6.7109375" style="389" customWidth="1"/>
    <col min="2243" max="2243" width="39.140625" style="389" customWidth="1"/>
    <col min="2244" max="2244" width="9.140625" style="389"/>
    <col min="2245" max="2245" width="8" style="389" customWidth="1"/>
    <col min="2246" max="2246" width="12.7109375" style="389" customWidth="1"/>
    <col min="2247" max="2247" width="12" style="389" customWidth="1"/>
    <col min="2248" max="2248" width="12.85546875" style="389" customWidth="1"/>
    <col min="2249" max="2249" width="11.42578125" style="389" customWidth="1"/>
    <col min="2250" max="2250" width="10.42578125" style="389" customWidth="1"/>
    <col min="2251" max="2251" width="11.7109375" style="389" customWidth="1"/>
    <col min="2252" max="2252" width="11.140625" style="389" customWidth="1"/>
    <col min="2253" max="2253" width="11.85546875" style="389" bestFit="1" customWidth="1"/>
    <col min="2254" max="2254" width="10.5703125" style="389" bestFit="1" customWidth="1"/>
    <col min="2255" max="2255" width="9.5703125" style="389" bestFit="1" customWidth="1"/>
    <col min="2256" max="2256" width="11.42578125" style="389" customWidth="1"/>
    <col min="2257" max="2257" width="10.5703125" style="389" customWidth="1"/>
    <col min="2258" max="2258" width="7.5703125" style="389" customWidth="1"/>
    <col min="2259" max="2259" width="9.5703125" style="389" bestFit="1" customWidth="1"/>
    <col min="2260" max="2260" width="11" style="389" bestFit="1" customWidth="1"/>
    <col min="2261" max="2261" width="10.140625" style="389" bestFit="1" customWidth="1"/>
    <col min="2262" max="2266" width="9.5703125" style="389" bestFit="1" customWidth="1"/>
    <col min="2267" max="2267" width="10.140625" style="389" bestFit="1" customWidth="1"/>
    <col min="2268" max="2269" width="9.5703125" style="389" bestFit="1" customWidth="1"/>
    <col min="2270" max="2270" width="10.28515625" style="389" customWidth="1"/>
    <col min="2271" max="2278" width="9.5703125" style="389" bestFit="1" customWidth="1"/>
    <col min="2279" max="2279" width="9.5703125" style="389" customWidth="1"/>
    <col min="2280" max="2286" width="9.5703125" style="389" bestFit="1" customWidth="1"/>
    <col min="2287" max="2287" width="9.42578125" style="389" customWidth="1"/>
    <col min="2288" max="2303" width="9.5703125" style="389" bestFit="1" customWidth="1"/>
    <col min="2304" max="2305" width="12.5703125" style="389" bestFit="1" customWidth="1"/>
    <col min="2306" max="2306" width="11.42578125" style="389" bestFit="1" customWidth="1"/>
    <col min="2307" max="2307" width="11" style="389" bestFit="1" customWidth="1"/>
    <col min="2308" max="2308" width="11.7109375" style="389" bestFit="1" customWidth="1"/>
    <col min="2309" max="2497" width="9.140625" style="389"/>
    <col min="2498" max="2498" width="6.7109375" style="389" customWidth="1"/>
    <col min="2499" max="2499" width="39.140625" style="389" customWidth="1"/>
    <col min="2500" max="2500" width="9.140625" style="389"/>
    <col min="2501" max="2501" width="8" style="389" customWidth="1"/>
    <col min="2502" max="2502" width="12.7109375" style="389" customWidth="1"/>
    <col min="2503" max="2503" width="12" style="389" customWidth="1"/>
    <col min="2504" max="2504" width="12.85546875" style="389" customWidth="1"/>
    <col min="2505" max="2505" width="11.42578125" style="389" customWidth="1"/>
    <col min="2506" max="2506" width="10.42578125" style="389" customWidth="1"/>
    <col min="2507" max="2507" width="11.7109375" style="389" customWidth="1"/>
    <col min="2508" max="2508" width="11.140625" style="389" customWidth="1"/>
    <col min="2509" max="2509" width="11.85546875" style="389" bestFit="1" customWidth="1"/>
    <col min="2510" max="2510" width="10.5703125" style="389" bestFit="1" customWidth="1"/>
    <col min="2511" max="2511" width="9.5703125" style="389" bestFit="1" customWidth="1"/>
    <col min="2512" max="2512" width="11.42578125" style="389" customWidth="1"/>
    <col min="2513" max="2513" width="10.5703125" style="389" customWidth="1"/>
    <col min="2514" max="2514" width="7.5703125" style="389" customWidth="1"/>
    <col min="2515" max="2515" width="9.5703125" style="389" bestFit="1" customWidth="1"/>
    <col min="2516" max="2516" width="11" style="389" bestFit="1" customWidth="1"/>
    <col min="2517" max="2517" width="10.140625" style="389" bestFit="1" customWidth="1"/>
    <col min="2518" max="2522" width="9.5703125" style="389" bestFit="1" customWidth="1"/>
    <col min="2523" max="2523" width="10.140625" style="389" bestFit="1" customWidth="1"/>
    <col min="2524" max="2525" width="9.5703125" style="389" bestFit="1" customWidth="1"/>
    <col min="2526" max="2526" width="10.28515625" style="389" customWidth="1"/>
    <col min="2527" max="2534" width="9.5703125" style="389" bestFit="1" customWidth="1"/>
    <col min="2535" max="2535" width="9.5703125" style="389" customWidth="1"/>
    <col min="2536" max="2542" width="9.5703125" style="389" bestFit="1" customWidth="1"/>
    <col min="2543" max="2543" width="9.42578125" style="389" customWidth="1"/>
    <col min="2544" max="2559" width="9.5703125" style="389" bestFit="1" customWidth="1"/>
    <col min="2560" max="2561" width="12.5703125" style="389" bestFit="1" customWidth="1"/>
    <col min="2562" max="2562" width="11.42578125" style="389" bestFit="1" customWidth="1"/>
    <col min="2563" max="2563" width="11" style="389" bestFit="1" customWidth="1"/>
    <col min="2564" max="2564" width="11.7109375" style="389" bestFit="1" customWidth="1"/>
    <col min="2565" max="2753" width="9.140625" style="389"/>
    <col min="2754" max="2754" width="6.7109375" style="389" customWidth="1"/>
    <col min="2755" max="2755" width="39.140625" style="389" customWidth="1"/>
    <col min="2756" max="2756" width="9.140625" style="389"/>
    <col min="2757" max="2757" width="8" style="389" customWidth="1"/>
    <col min="2758" max="2758" width="12.7109375" style="389" customWidth="1"/>
    <col min="2759" max="2759" width="12" style="389" customWidth="1"/>
    <col min="2760" max="2760" width="12.85546875" style="389" customWidth="1"/>
    <col min="2761" max="2761" width="11.42578125" style="389" customWidth="1"/>
    <col min="2762" max="2762" width="10.42578125" style="389" customWidth="1"/>
    <col min="2763" max="2763" width="11.7109375" style="389" customWidth="1"/>
    <col min="2764" max="2764" width="11.140625" style="389" customWidth="1"/>
    <col min="2765" max="2765" width="11.85546875" style="389" bestFit="1" customWidth="1"/>
    <col min="2766" max="2766" width="10.5703125" style="389" bestFit="1" customWidth="1"/>
    <col min="2767" max="2767" width="9.5703125" style="389" bestFit="1" customWidth="1"/>
    <col min="2768" max="2768" width="11.42578125" style="389" customWidth="1"/>
    <col min="2769" max="2769" width="10.5703125" style="389" customWidth="1"/>
    <col min="2770" max="2770" width="7.5703125" style="389" customWidth="1"/>
    <col min="2771" max="2771" width="9.5703125" style="389" bestFit="1" customWidth="1"/>
    <col min="2772" max="2772" width="11" style="389" bestFit="1" customWidth="1"/>
    <col min="2773" max="2773" width="10.140625" style="389" bestFit="1" customWidth="1"/>
    <col min="2774" max="2778" width="9.5703125" style="389" bestFit="1" customWidth="1"/>
    <col min="2779" max="2779" width="10.140625" style="389" bestFit="1" customWidth="1"/>
    <col min="2780" max="2781" width="9.5703125" style="389" bestFit="1" customWidth="1"/>
    <col min="2782" max="2782" width="10.28515625" style="389" customWidth="1"/>
    <col min="2783" max="2790" width="9.5703125" style="389" bestFit="1" customWidth="1"/>
    <col min="2791" max="2791" width="9.5703125" style="389" customWidth="1"/>
    <col min="2792" max="2798" width="9.5703125" style="389" bestFit="1" customWidth="1"/>
    <col min="2799" max="2799" width="9.42578125" style="389" customWidth="1"/>
    <col min="2800" max="2815" width="9.5703125" style="389" bestFit="1" customWidth="1"/>
    <col min="2816" max="2817" width="12.5703125" style="389" bestFit="1" customWidth="1"/>
    <col min="2818" max="2818" width="11.42578125" style="389" bestFit="1" customWidth="1"/>
    <col min="2819" max="2819" width="11" style="389" bestFit="1" customWidth="1"/>
    <col min="2820" max="2820" width="11.7109375" style="389" bestFit="1" customWidth="1"/>
    <col min="2821" max="3009" width="9.140625" style="389"/>
    <col min="3010" max="3010" width="6.7109375" style="389" customWidth="1"/>
    <col min="3011" max="3011" width="39.140625" style="389" customWidth="1"/>
    <col min="3012" max="3012" width="9.140625" style="389"/>
    <col min="3013" max="3013" width="8" style="389" customWidth="1"/>
    <col min="3014" max="3014" width="12.7109375" style="389" customWidth="1"/>
    <col min="3015" max="3015" width="12" style="389" customWidth="1"/>
    <col min="3016" max="3016" width="12.85546875" style="389" customWidth="1"/>
    <col min="3017" max="3017" width="11.42578125" style="389" customWidth="1"/>
    <col min="3018" max="3018" width="10.42578125" style="389" customWidth="1"/>
    <col min="3019" max="3019" width="11.7109375" style="389" customWidth="1"/>
    <col min="3020" max="3020" width="11.140625" style="389" customWidth="1"/>
    <col min="3021" max="3021" width="11.85546875" style="389" bestFit="1" customWidth="1"/>
    <col min="3022" max="3022" width="10.5703125" style="389" bestFit="1" customWidth="1"/>
    <col min="3023" max="3023" width="9.5703125" style="389" bestFit="1" customWidth="1"/>
    <col min="3024" max="3024" width="11.42578125" style="389" customWidth="1"/>
    <col min="3025" max="3025" width="10.5703125" style="389" customWidth="1"/>
    <col min="3026" max="3026" width="7.5703125" style="389" customWidth="1"/>
    <col min="3027" max="3027" width="9.5703125" style="389" bestFit="1" customWidth="1"/>
    <col min="3028" max="3028" width="11" style="389" bestFit="1" customWidth="1"/>
    <col min="3029" max="3029" width="10.140625" style="389" bestFit="1" customWidth="1"/>
    <col min="3030" max="3034" width="9.5703125" style="389" bestFit="1" customWidth="1"/>
    <col min="3035" max="3035" width="10.140625" style="389" bestFit="1" customWidth="1"/>
    <col min="3036" max="3037" width="9.5703125" style="389" bestFit="1" customWidth="1"/>
    <col min="3038" max="3038" width="10.28515625" style="389" customWidth="1"/>
    <col min="3039" max="3046" width="9.5703125" style="389" bestFit="1" customWidth="1"/>
    <col min="3047" max="3047" width="9.5703125" style="389" customWidth="1"/>
    <col min="3048" max="3054" width="9.5703125" style="389" bestFit="1" customWidth="1"/>
    <col min="3055" max="3055" width="9.42578125" style="389" customWidth="1"/>
    <col min="3056" max="3071" width="9.5703125" style="389" bestFit="1" customWidth="1"/>
    <col min="3072" max="3073" width="12.5703125" style="389" bestFit="1" customWidth="1"/>
    <col min="3074" max="3074" width="11.42578125" style="389" bestFit="1" customWidth="1"/>
    <col min="3075" max="3075" width="11" style="389" bestFit="1" customWidth="1"/>
    <col min="3076" max="3076" width="11.7109375" style="389" bestFit="1" customWidth="1"/>
    <col min="3077" max="3265" width="9.140625" style="389"/>
    <col min="3266" max="3266" width="6.7109375" style="389" customWidth="1"/>
    <col min="3267" max="3267" width="39.140625" style="389" customWidth="1"/>
    <col min="3268" max="3268" width="9.140625" style="389"/>
    <col min="3269" max="3269" width="8" style="389" customWidth="1"/>
    <col min="3270" max="3270" width="12.7109375" style="389" customWidth="1"/>
    <col min="3271" max="3271" width="12" style="389" customWidth="1"/>
    <col min="3272" max="3272" width="12.85546875" style="389" customWidth="1"/>
    <col min="3273" max="3273" width="11.42578125" style="389" customWidth="1"/>
    <col min="3274" max="3274" width="10.42578125" style="389" customWidth="1"/>
    <col min="3275" max="3275" width="11.7109375" style="389" customWidth="1"/>
    <col min="3276" max="3276" width="11.140625" style="389" customWidth="1"/>
    <col min="3277" max="3277" width="11.85546875" style="389" bestFit="1" customWidth="1"/>
    <col min="3278" max="3278" width="10.5703125" style="389" bestFit="1" customWidth="1"/>
    <col min="3279" max="3279" width="9.5703125" style="389" bestFit="1" customWidth="1"/>
    <col min="3280" max="3280" width="11.42578125" style="389" customWidth="1"/>
    <col min="3281" max="3281" width="10.5703125" style="389" customWidth="1"/>
    <col min="3282" max="3282" width="7.5703125" style="389" customWidth="1"/>
    <col min="3283" max="3283" width="9.5703125" style="389" bestFit="1" customWidth="1"/>
    <col min="3284" max="3284" width="11" style="389" bestFit="1" customWidth="1"/>
    <col min="3285" max="3285" width="10.140625" style="389" bestFit="1" customWidth="1"/>
    <col min="3286" max="3290" width="9.5703125" style="389" bestFit="1" customWidth="1"/>
    <col min="3291" max="3291" width="10.140625" style="389" bestFit="1" customWidth="1"/>
    <col min="3292" max="3293" width="9.5703125" style="389" bestFit="1" customWidth="1"/>
    <col min="3294" max="3294" width="10.28515625" style="389" customWidth="1"/>
    <col min="3295" max="3302" width="9.5703125" style="389" bestFit="1" customWidth="1"/>
    <col min="3303" max="3303" width="9.5703125" style="389" customWidth="1"/>
    <col min="3304" max="3310" width="9.5703125" style="389" bestFit="1" customWidth="1"/>
    <col min="3311" max="3311" width="9.42578125" style="389" customWidth="1"/>
    <col min="3312" max="3327" width="9.5703125" style="389" bestFit="1" customWidth="1"/>
    <col min="3328" max="3329" width="12.5703125" style="389" bestFit="1" customWidth="1"/>
    <col min="3330" max="3330" width="11.42578125" style="389" bestFit="1" customWidth="1"/>
    <col min="3331" max="3331" width="11" style="389" bestFit="1" customWidth="1"/>
    <col min="3332" max="3332" width="11.7109375" style="389" bestFit="1" customWidth="1"/>
    <col min="3333" max="3521" width="9.140625" style="389"/>
    <col min="3522" max="3522" width="6.7109375" style="389" customWidth="1"/>
    <col min="3523" max="3523" width="39.140625" style="389" customWidth="1"/>
    <col min="3524" max="3524" width="9.140625" style="389"/>
    <col min="3525" max="3525" width="8" style="389" customWidth="1"/>
    <col min="3526" max="3526" width="12.7109375" style="389" customWidth="1"/>
    <col min="3527" max="3527" width="12" style="389" customWidth="1"/>
    <col min="3528" max="3528" width="12.85546875" style="389" customWidth="1"/>
    <col min="3529" max="3529" width="11.42578125" style="389" customWidth="1"/>
    <col min="3530" max="3530" width="10.42578125" style="389" customWidth="1"/>
    <col min="3531" max="3531" width="11.7109375" style="389" customWidth="1"/>
    <col min="3532" max="3532" width="11.140625" style="389" customWidth="1"/>
    <col min="3533" max="3533" width="11.85546875" style="389" bestFit="1" customWidth="1"/>
    <col min="3534" max="3534" width="10.5703125" style="389" bestFit="1" customWidth="1"/>
    <col min="3535" max="3535" width="9.5703125" style="389" bestFit="1" customWidth="1"/>
    <col min="3536" max="3536" width="11.42578125" style="389" customWidth="1"/>
    <col min="3537" max="3537" width="10.5703125" style="389" customWidth="1"/>
    <col min="3538" max="3538" width="7.5703125" style="389" customWidth="1"/>
    <col min="3539" max="3539" width="9.5703125" style="389" bestFit="1" customWidth="1"/>
    <col min="3540" max="3540" width="11" style="389" bestFit="1" customWidth="1"/>
    <col min="3541" max="3541" width="10.140625" style="389" bestFit="1" customWidth="1"/>
    <col min="3542" max="3546" width="9.5703125" style="389" bestFit="1" customWidth="1"/>
    <col min="3547" max="3547" width="10.140625" style="389" bestFit="1" customWidth="1"/>
    <col min="3548" max="3549" width="9.5703125" style="389" bestFit="1" customWidth="1"/>
    <col min="3550" max="3550" width="10.28515625" style="389" customWidth="1"/>
    <col min="3551" max="3558" width="9.5703125" style="389" bestFit="1" customWidth="1"/>
    <col min="3559" max="3559" width="9.5703125" style="389" customWidth="1"/>
    <col min="3560" max="3566" width="9.5703125" style="389" bestFit="1" customWidth="1"/>
    <col min="3567" max="3567" width="9.42578125" style="389" customWidth="1"/>
    <col min="3568" max="3583" width="9.5703125" style="389" bestFit="1" customWidth="1"/>
    <col min="3584" max="3585" width="12.5703125" style="389" bestFit="1" customWidth="1"/>
    <col min="3586" max="3586" width="11.42578125" style="389" bestFit="1" customWidth="1"/>
    <col min="3587" max="3587" width="11" style="389" bestFit="1" customWidth="1"/>
    <col min="3588" max="3588" width="11.7109375" style="389" bestFit="1" customWidth="1"/>
    <col min="3589" max="3777" width="9.140625" style="389"/>
    <col min="3778" max="3778" width="6.7109375" style="389" customWidth="1"/>
    <col min="3779" max="3779" width="39.140625" style="389" customWidth="1"/>
    <col min="3780" max="3780" width="9.140625" style="389"/>
    <col min="3781" max="3781" width="8" style="389" customWidth="1"/>
    <col min="3782" max="3782" width="12.7109375" style="389" customWidth="1"/>
    <col min="3783" max="3783" width="12" style="389" customWidth="1"/>
    <col min="3784" max="3784" width="12.85546875" style="389" customWidth="1"/>
    <col min="3785" max="3785" width="11.42578125" style="389" customWidth="1"/>
    <col min="3786" max="3786" width="10.42578125" style="389" customWidth="1"/>
    <col min="3787" max="3787" width="11.7109375" style="389" customWidth="1"/>
    <col min="3788" max="3788" width="11.140625" style="389" customWidth="1"/>
    <col min="3789" max="3789" width="11.85546875" style="389" bestFit="1" customWidth="1"/>
    <col min="3790" max="3790" width="10.5703125" style="389" bestFit="1" customWidth="1"/>
    <col min="3791" max="3791" width="9.5703125" style="389" bestFit="1" customWidth="1"/>
    <col min="3792" max="3792" width="11.42578125" style="389" customWidth="1"/>
    <col min="3793" max="3793" width="10.5703125" style="389" customWidth="1"/>
    <col min="3794" max="3794" width="7.5703125" style="389" customWidth="1"/>
    <col min="3795" max="3795" width="9.5703125" style="389" bestFit="1" customWidth="1"/>
    <col min="3796" max="3796" width="11" style="389" bestFit="1" customWidth="1"/>
    <col min="3797" max="3797" width="10.140625" style="389" bestFit="1" customWidth="1"/>
    <col min="3798" max="3802" width="9.5703125" style="389" bestFit="1" customWidth="1"/>
    <col min="3803" max="3803" width="10.140625" style="389" bestFit="1" customWidth="1"/>
    <col min="3804" max="3805" width="9.5703125" style="389" bestFit="1" customWidth="1"/>
    <col min="3806" max="3806" width="10.28515625" style="389" customWidth="1"/>
    <col min="3807" max="3814" width="9.5703125" style="389" bestFit="1" customWidth="1"/>
    <col min="3815" max="3815" width="9.5703125" style="389" customWidth="1"/>
    <col min="3816" max="3822" width="9.5703125" style="389" bestFit="1" customWidth="1"/>
    <col min="3823" max="3823" width="9.42578125" style="389" customWidth="1"/>
    <col min="3824" max="3839" width="9.5703125" style="389" bestFit="1" customWidth="1"/>
    <col min="3840" max="3841" width="12.5703125" style="389" bestFit="1" customWidth="1"/>
    <col min="3842" max="3842" width="11.42578125" style="389" bestFit="1" customWidth="1"/>
    <col min="3843" max="3843" width="11" style="389" bestFit="1" customWidth="1"/>
    <col min="3844" max="3844" width="11.7109375" style="389" bestFit="1" customWidth="1"/>
    <col min="3845" max="4033" width="9.140625" style="389"/>
    <col min="4034" max="4034" width="6.7109375" style="389" customWidth="1"/>
    <col min="4035" max="4035" width="39.140625" style="389" customWidth="1"/>
    <col min="4036" max="4036" width="9.140625" style="389"/>
    <col min="4037" max="4037" width="8" style="389" customWidth="1"/>
    <col min="4038" max="4038" width="12.7109375" style="389" customWidth="1"/>
    <col min="4039" max="4039" width="12" style="389" customWidth="1"/>
    <col min="4040" max="4040" width="12.85546875" style="389" customWidth="1"/>
    <col min="4041" max="4041" width="11.42578125" style="389" customWidth="1"/>
    <col min="4042" max="4042" width="10.42578125" style="389" customWidth="1"/>
    <col min="4043" max="4043" width="11.7109375" style="389" customWidth="1"/>
    <col min="4044" max="4044" width="11.140625" style="389" customWidth="1"/>
    <col min="4045" max="4045" width="11.85546875" style="389" bestFit="1" customWidth="1"/>
    <col min="4046" max="4046" width="10.5703125" style="389" bestFit="1" customWidth="1"/>
    <col min="4047" max="4047" width="9.5703125" style="389" bestFit="1" customWidth="1"/>
    <col min="4048" max="4048" width="11.42578125" style="389" customWidth="1"/>
    <col min="4049" max="4049" width="10.5703125" style="389" customWidth="1"/>
    <col min="4050" max="4050" width="7.5703125" style="389" customWidth="1"/>
    <col min="4051" max="4051" width="9.5703125" style="389" bestFit="1" customWidth="1"/>
    <col min="4052" max="4052" width="11" style="389" bestFit="1" customWidth="1"/>
    <col min="4053" max="4053" width="10.140625" style="389" bestFit="1" customWidth="1"/>
    <col min="4054" max="4058" width="9.5703125" style="389" bestFit="1" customWidth="1"/>
    <col min="4059" max="4059" width="10.140625" style="389" bestFit="1" customWidth="1"/>
    <col min="4060" max="4061" width="9.5703125" style="389" bestFit="1" customWidth="1"/>
    <col min="4062" max="4062" width="10.28515625" style="389" customWidth="1"/>
    <col min="4063" max="4070" width="9.5703125" style="389" bestFit="1" customWidth="1"/>
    <col min="4071" max="4071" width="9.5703125" style="389" customWidth="1"/>
    <col min="4072" max="4078" width="9.5703125" style="389" bestFit="1" customWidth="1"/>
    <col min="4079" max="4079" width="9.42578125" style="389" customWidth="1"/>
    <col min="4080" max="4095" width="9.5703125" style="389" bestFit="1" customWidth="1"/>
    <col min="4096" max="4097" width="12.5703125" style="389" bestFit="1" customWidth="1"/>
    <col min="4098" max="4098" width="11.42578125" style="389" bestFit="1" customWidth="1"/>
    <col min="4099" max="4099" width="11" style="389" bestFit="1" customWidth="1"/>
    <col min="4100" max="4100" width="11.7109375" style="389" bestFit="1" customWidth="1"/>
    <col min="4101" max="4289" width="9.140625" style="389"/>
    <col min="4290" max="4290" width="6.7109375" style="389" customWidth="1"/>
    <col min="4291" max="4291" width="39.140625" style="389" customWidth="1"/>
    <col min="4292" max="4292" width="9.140625" style="389"/>
    <col min="4293" max="4293" width="8" style="389" customWidth="1"/>
    <col min="4294" max="4294" width="12.7109375" style="389" customWidth="1"/>
    <col min="4295" max="4295" width="12" style="389" customWidth="1"/>
    <col min="4296" max="4296" width="12.85546875" style="389" customWidth="1"/>
    <col min="4297" max="4297" width="11.42578125" style="389" customWidth="1"/>
    <col min="4298" max="4298" width="10.42578125" style="389" customWidth="1"/>
    <col min="4299" max="4299" width="11.7109375" style="389" customWidth="1"/>
    <col min="4300" max="4300" width="11.140625" style="389" customWidth="1"/>
    <col min="4301" max="4301" width="11.85546875" style="389" bestFit="1" customWidth="1"/>
    <col min="4302" max="4302" width="10.5703125" style="389" bestFit="1" customWidth="1"/>
    <col min="4303" max="4303" width="9.5703125" style="389" bestFit="1" customWidth="1"/>
    <col min="4304" max="4304" width="11.42578125" style="389" customWidth="1"/>
    <col min="4305" max="4305" width="10.5703125" style="389" customWidth="1"/>
    <col min="4306" max="4306" width="7.5703125" style="389" customWidth="1"/>
    <col min="4307" max="4307" width="9.5703125" style="389" bestFit="1" customWidth="1"/>
    <col min="4308" max="4308" width="11" style="389" bestFit="1" customWidth="1"/>
    <col min="4309" max="4309" width="10.140625" style="389" bestFit="1" customWidth="1"/>
    <col min="4310" max="4314" width="9.5703125" style="389" bestFit="1" customWidth="1"/>
    <col min="4315" max="4315" width="10.140625" style="389" bestFit="1" customWidth="1"/>
    <col min="4316" max="4317" width="9.5703125" style="389" bestFit="1" customWidth="1"/>
    <col min="4318" max="4318" width="10.28515625" style="389" customWidth="1"/>
    <col min="4319" max="4326" width="9.5703125" style="389" bestFit="1" customWidth="1"/>
    <col min="4327" max="4327" width="9.5703125" style="389" customWidth="1"/>
    <col min="4328" max="4334" width="9.5703125" style="389" bestFit="1" customWidth="1"/>
    <col min="4335" max="4335" width="9.42578125" style="389" customWidth="1"/>
    <col min="4336" max="4351" width="9.5703125" style="389" bestFit="1" customWidth="1"/>
    <col min="4352" max="4353" width="12.5703125" style="389" bestFit="1" customWidth="1"/>
    <col min="4354" max="4354" width="11.42578125" style="389" bestFit="1" customWidth="1"/>
    <col min="4355" max="4355" width="11" style="389" bestFit="1" customWidth="1"/>
    <col min="4356" max="4356" width="11.7109375" style="389" bestFit="1" customWidth="1"/>
    <col min="4357" max="4545" width="9.140625" style="389"/>
    <col min="4546" max="4546" width="6.7109375" style="389" customWidth="1"/>
    <col min="4547" max="4547" width="39.140625" style="389" customWidth="1"/>
    <col min="4548" max="4548" width="9.140625" style="389"/>
    <col min="4549" max="4549" width="8" style="389" customWidth="1"/>
    <col min="4550" max="4550" width="12.7109375" style="389" customWidth="1"/>
    <col min="4551" max="4551" width="12" style="389" customWidth="1"/>
    <col min="4552" max="4552" width="12.85546875" style="389" customWidth="1"/>
    <col min="4553" max="4553" width="11.42578125" style="389" customWidth="1"/>
    <col min="4554" max="4554" width="10.42578125" style="389" customWidth="1"/>
    <col min="4555" max="4555" width="11.7109375" style="389" customWidth="1"/>
    <col min="4556" max="4556" width="11.140625" style="389" customWidth="1"/>
    <col min="4557" max="4557" width="11.85546875" style="389" bestFit="1" customWidth="1"/>
    <col min="4558" max="4558" width="10.5703125" style="389" bestFit="1" customWidth="1"/>
    <col min="4559" max="4559" width="9.5703125" style="389" bestFit="1" customWidth="1"/>
    <col min="4560" max="4560" width="11.42578125" style="389" customWidth="1"/>
    <col min="4561" max="4561" width="10.5703125" style="389" customWidth="1"/>
    <col min="4562" max="4562" width="7.5703125" style="389" customWidth="1"/>
    <col min="4563" max="4563" width="9.5703125" style="389" bestFit="1" customWidth="1"/>
    <col min="4564" max="4564" width="11" style="389" bestFit="1" customWidth="1"/>
    <col min="4565" max="4565" width="10.140625" style="389" bestFit="1" customWidth="1"/>
    <col min="4566" max="4570" width="9.5703125" style="389" bestFit="1" customWidth="1"/>
    <col min="4571" max="4571" width="10.140625" style="389" bestFit="1" customWidth="1"/>
    <col min="4572" max="4573" width="9.5703125" style="389" bestFit="1" customWidth="1"/>
    <col min="4574" max="4574" width="10.28515625" style="389" customWidth="1"/>
    <col min="4575" max="4582" width="9.5703125" style="389" bestFit="1" customWidth="1"/>
    <col min="4583" max="4583" width="9.5703125" style="389" customWidth="1"/>
    <col min="4584" max="4590" width="9.5703125" style="389" bestFit="1" customWidth="1"/>
    <col min="4591" max="4591" width="9.42578125" style="389" customWidth="1"/>
    <col min="4592" max="4607" width="9.5703125" style="389" bestFit="1" customWidth="1"/>
    <col min="4608" max="4609" width="12.5703125" style="389" bestFit="1" customWidth="1"/>
    <col min="4610" max="4610" width="11.42578125" style="389" bestFit="1" customWidth="1"/>
    <col min="4611" max="4611" width="11" style="389" bestFit="1" customWidth="1"/>
    <col min="4612" max="4612" width="11.7109375" style="389" bestFit="1" customWidth="1"/>
    <col min="4613" max="4801" width="9.140625" style="389"/>
    <col min="4802" max="4802" width="6.7109375" style="389" customWidth="1"/>
    <col min="4803" max="4803" width="39.140625" style="389" customWidth="1"/>
    <col min="4804" max="4804" width="9.140625" style="389"/>
    <col min="4805" max="4805" width="8" style="389" customWidth="1"/>
    <col min="4806" max="4806" width="12.7109375" style="389" customWidth="1"/>
    <col min="4807" max="4807" width="12" style="389" customWidth="1"/>
    <col min="4808" max="4808" width="12.85546875" style="389" customWidth="1"/>
    <col min="4809" max="4809" width="11.42578125" style="389" customWidth="1"/>
    <col min="4810" max="4810" width="10.42578125" style="389" customWidth="1"/>
    <col min="4811" max="4811" width="11.7109375" style="389" customWidth="1"/>
    <col min="4812" max="4812" width="11.140625" style="389" customWidth="1"/>
    <col min="4813" max="4813" width="11.85546875" style="389" bestFit="1" customWidth="1"/>
    <col min="4814" max="4814" width="10.5703125" style="389" bestFit="1" customWidth="1"/>
    <col min="4815" max="4815" width="9.5703125" style="389" bestFit="1" customWidth="1"/>
    <col min="4816" max="4816" width="11.42578125" style="389" customWidth="1"/>
    <col min="4817" max="4817" width="10.5703125" style="389" customWidth="1"/>
    <col min="4818" max="4818" width="7.5703125" style="389" customWidth="1"/>
    <col min="4819" max="4819" width="9.5703125" style="389" bestFit="1" customWidth="1"/>
    <col min="4820" max="4820" width="11" style="389" bestFit="1" customWidth="1"/>
    <col min="4821" max="4821" width="10.140625" style="389" bestFit="1" customWidth="1"/>
    <col min="4822" max="4826" width="9.5703125" style="389" bestFit="1" customWidth="1"/>
    <col min="4827" max="4827" width="10.140625" style="389" bestFit="1" customWidth="1"/>
    <col min="4828" max="4829" width="9.5703125" style="389" bestFit="1" customWidth="1"/>
    <col min="4830" max="4830" width="10.28515625" style="389" customWidth="1"/>
    <col min="4831" max="4838" width="9.5703125" style="389" bestFit="1" customWidth="1"/>
    <col min="4839" max="4839" width="9.5703125" style="389" customWidth="1"/>
    <col min="4840" max="4846" width="9.5703125" style="389" bestFit="1" customWidth="1"/>
    <col min="4847" max="4847" width="9.42578125" style="389" customWidth="1"/>
    <col min="4848" max="4863" width="9.5703125" style="389" bestFit="1" customWidth="1"/>
    <col min="4864" max="4865" width="12.5703125" style="389" bestFit="1" customWidth="1"/>
    <col min="4866" max="4866" width="11.42578125" style="389" bestFit="1" customWidth="1"/>
    <col min="4867" max="4867" width="11" style="389" bestFit="1" customWidth="1"/>
    <col min="4868" max="4868" width="11.7109375" style="389" bestFit="1" customWidth="1"/>
    <col min="4869" max="5057" width="9.140625" style="389"/>
    <col min="5058" max="5058" width="6.7109375" style="389" customWidth="1"/>
    <col min="5059" max="5059" width="39.140625" style="389" customWidth="1"/>
    <col min="5060" max="5060" width="9.140625" style="389"/>
    <col min="5061" max="5061" width="8" style="389" customWidth="1"/>
    <col min="5062" max="5062" width="12.7109375" style="389" customWidth="1"/>
    <col min="5063" max="5063" width="12" style="389" customWidth="1"/>
    <col min="5064" max="5064" width="12.85546875" style="389" customWidth="1"/>
    <col min="5065" max="5065" width="11.42578125" style="389" customWidth="1"/>
    <col min="5066" max="5066" width="10.42578125" style="389" customWidth="1"/>
    <col min="5067" max="5067" width="11.7109375" style="389" customWidth="1"/>
    <col min="5068" max="5068" width="11.140625" style="389" customWidth="1"/>
    <col min="5069" max="5069" width="11.85546875" style="389" bestFit="1" customWidth="1"/>
    <col min="5070" max="5070" width="10.5703125" style="389" bestFit="1" customWidth="1"/>
    <col min="5071" max="5071" width="9.5703125" style="389" bestFit="1" customWidth="1"/>
    <col min="5072" max="5072" width="11.42578125" style="389" customWidth="1"/>
    <col min="5073" max="5073" width="10.5703125" style="389" customWidth="1"/>
    <col min="5074" max="5074" width="7.5703125" style="389" customWidth="1"/>
    <col min="5075" max="5075" width="9.5703125" style="389" bestFit="1" customWidth="1"/>
    <col min="5076" max="5076" width="11" style="389" bestFit="1" customWidth="1"/>
    <col min="5077" max="5077" width="10.140625" style="389" bestFit="1" customWidth="1"/>
    <col min="5078" max="5082" width="9.5703125" style="389" bestFit="1" customWidth="1"/>
    <col min="5083" max="5083" width="10.140625" style="389" bestFit="1" customWidth="1"/>
    <col min="5084" max="5085" width="9.5703125" style="389" bestFit="1" customWidth="1"/>
    <col min="5086" max="5086" width="10.28515625" style="389" customWidth="1"/>
    <col min="5087" max="5094" width="9.5703125" style="389" bestFit="1" customWidth="1"/>
    <col min="5095" max="5095" width="9.5703125" style="389" customWidth="1"/>
    <col min="5096" max="5102" width="9.5703125" style="389" bestFit="1" customWidth="1"/>
    <col min="5103" max="5103" width="9.42578125" style="389" customWidth="1"/>
    <col min="5104" max="5119" width="9.5703125" style="389" bestFit="1" customWidth="1"/>
    <col min="5120" max="5121" width="12.5703125" style="389" bestFit="1" customWidth="1"/>
    <col min="5122" max="5122" width="11.42578125" style="389" bestFit="1" customWidth="1"/>
    <col min="5123" max="5123" width="11" style="389" bestFit="1" customWidth="1"/>
    <col min="5124" max="5124" width="11.7109375" style="389" bestFit="1" customWidth="1"/>
    <col min="5125" max="5313" width="9.140625" style="389"/>
    <col min="5314" max="5314" width="6.7109375" style="389" customWidth="1"/>
    <col min="5315" max="5315" width="39.140625" style="389" customWidth="1"/>
    <col min="5316" max="5316" width="9.140625" style="389"/>
    <col min="5317" max="5317" width="8" style="389" customWidth="1"/>
    <col min="5318" max="5318" width="12.7109375" style="389" customWidth="1"/>
    <col min="5319" max="5319" width="12" style="389" customWidth="1"/>
    <col min="5320" max="5320" width="12.85546875" style="389" customWidth="1"/>
    <col min="5321" max="5321" width="11.42578125" style="389" customWidth="1"/>
    <col min="5322" max="5322" width="10.42578125" style="389" customWidth="1"/>
    <col min="5323" max="5323" width="11.7109375" style="389" customWidth="1"/>
    <col min="5324" max="5324" width="11.140625" style="389" customWidth="1"/>
    <col min="5325" max="5325" width="11.85546875" style="389" bestFit="1" customWidth="1"/>
    <col min="5326" max="5326" width="10.5703125" style="389" bestFit="1" customWidth="1"/>
    <col min="5327" max="5327" width="9.5703125" style="389" bestFit="1" customWidth="1"/>
    <col min="5328" max="5328" width="11.42578125" style="389" customWidth="1"/>
    <col min="5329" max="5329" width="10.5703125" style="389" customWidth="1"/>
    <col min="5330" max="5330" width="7.5703125" style="389" customWidth="1"/>
    <col min="5331" max="5331" width="9.5703125" style="389" bestFit="1" customWidth="1"/>
    <col min="5332" max="5332" width="11" style="389" bestFit="1" customWidth="1"/>
    <col min="5333" max="5333" width="10.140625" style="389" bestFit="1" customWidth="1"/>
    <col min="5334" max="5338" width="9.5703125" style="389" bestFit="1" customWidth="1"/>
    <col min="5339" max="5339" width="10.140625" style="389" bestFit="1" customWidth="1"/>
    <col min="5340" max="5341" width="9.5703125" style="389" bestFit="1" customWidth="1"/>
    <col min="5342" max="5342" width="10.28515625" style="389" customWidth="1"/>
    <col min="5343" max="5350" width="9.5703125" style="389" bestFit="1" customWidth="1"/>
    <col min="5351" max="5351" width="9.5703125" style="389" customWidth="1"/>
    <col min="5352" max="5358" width="9.5703125" style="389" bestFit="1" customWidth="1"/>
    <col min="5359" max="5359" width="9.42578125" style="389" customWidth="1"/>
    <col min="5360" max="5375" width="9.5703125" style="389" bestFit="1" customWidth="1"/>
    <col min="5376" max="5377" width="12.5703125" style="389" bestFit="1" customWidth="1"/>
    <col min="5378" max="5378" width="11.42578125" style="389" bestFit="1" customWidth="1"/>
    <col min="5379" max="5379" width="11" style="389" bestFit="1" customWidth="1"/>
    <col min="5380" max="5380" width="11.7109375" style="389" bestFit="1" customWidth="1"/>
    <col min="5381" max="5569" width="9.140625" style="389"/>
    <col min="5570" max="5570" width="6.7109375" style="389" customWidth="1"/>
    <col min="5571" max="5571" width="39.140625" style="389" customWidth="1"/>
    <col min="5572" max="5572" width="9.140625" style="389"/>
    <col min="5573" max="5573" width="8" style="389" customWidth="1"/>
    <col min="5574" max="5574" width="12.7109375" style="389" customWidth="1"/>
    <col min="5575" max="5575" width="12" style="389" customWidth="1"/>
    <col min="5576" max="5576" width="12.85546875" style="389" customWidth="1"/>
    <col min="5577" max="5577" width="11.42578125" style="389" customWidth="1"/>
    <col min="5578" max="5578" width="10.42578125" style="389" customWidth="1"/>
    <col min="5579" max="5579" width="11.7109375" style="389" customWidth="1"/>
    <col min="5580" max="5580" width="11.140625" style="389" customWidth="1"/>
    <col min="5581" max="5581" width="11.85546875" style="389" bestFit="1" customWidth="1"/>
    <col min="5582" max="5582" width="10.5703125" style="389" bestFit="1" customWidth="1"/>
    <col min="5583" max="5583" width="9.5703125" style="389" bestFit="1" customWidth="1"/>
    <col min="5584" max="5584" width="11.42578125" style="389" customWidth="1"/>
    <col min="5585" max="5585" width="10.5703125" style="389" customWidth="1"/>
    <col min="5586" max="5586" width="7.5703125" style="389" customWidth="1"/>
    <col min="5587" max="5587" width="9.5703125" style="389" bestFit="1" customWidth="1"/>
    <col min="5588" max="5588" width="11" style="389" bestFit="1" customWidth="1"/>
    <col min="5589" max="5589" width="10.140625" style="389" bestFit="1" customWidth="1"/>
    <col min="5590" max="5594" width="9.5703125" style="389" bestFit="1" customWidth="1"/>
    <col min="5595" max="5595" width="10.140625" style="389" bestFit="1" customWidth="1"/>
    <col min="5596" max="5597" width="9.5703125" style="389" bestFit="1" customWidth="1"/>
    <col min="5598" max="5598" width="10.28515625" style="389" customWidth="1"/>
    <col min="5599" max="5606" width="9.5703125" style="389" bestFit="1" customWidth="1"/>
    <col min="5607" max="5607" width="9.5703125" style="389" customWidth="1"/>
    <col min="5608" max="5614" width="9.5703125" style="389" bestFit="1" customWidth="1"/>
    <col min="5615" max="5615" width="9.42578125" style="389" customWidth="1"/>
    <col min="5616" max="5631" width="9.5703125" style="389" bestFit="1" customWidth="1"/>
    <col min="5632" max="5633" width="12.5703125" style="389" bestFit="1" customWidth="1"/>
    <col min="5634" max="5634" width="11.42578125" style="389" bestFit="1" customWidth="1"/>
    <col min="5635" max="5635" width="11" style="389" bestFit="1" customWidth="1"/>
    <col min="5636" max="5636" width="11.7109375" style="389" bestFit="1" customWidth="1"/>
    <col min="5637" max="5825" width="9.140625" style="389"/>
    <col min="5826" max="5826" width="6.7109375" style="389" customWidth="1"/>
    <col min="5827" max="5827" width="39.140625" style="389" customWidth="1"/>
    <col min="5828" max="5828" width="9.140625" style="389"/>
    <col min="5829" max="5829" width="8" style="389" customWidth="1"/>
    <col min="5830" max="5830" width="12.7109375" style="389" customWidth="1"/>
    <col min="5831" max="5831" width="12" style="389" customWidth="1"/>
    <col min="5832" max="5832" width="12.85546875" style="389" customWidth="1"/>
    <col min="5833" max="5833" width="11.42578125" style="389" customWidth="1"/>
    <col min="5834" max="5834" width="10.42578125" style="389" customWidth="1"/>
    <col min="5835" max="5835" width="11.7109375" style="389" customWidth="1"/>
    <col min="5836" max="5836" width="11.140625" style="389" customWidth="1"/>
    <col min="5837" max="5837" width="11.85546875" style="389" bestFit="1" customWidth="1"/>
    <col min="5838" max="5838" width="10.5703125" style="389" bestFit="1" customWidth="1"/>
    <col min="5839" max="5839" width="9.5703125" style="389" bestFit="1" customWidth="1"/>
    <col min="5840" max="5840" width="11.42578125" style="389" customWidth="1"/>
    <col min="5841" max="5841" width="10.5703125" style="389" customWidth="1"/>
    <col min="5842" max="5842" width="7.5703125" style="389" customWidth="1"/>
    <col min="5843" max="5843" width="9.5703125" style="389" bestFit="1" customWidth="1"/>
    <col min="5844" max="5844" width="11" style="389" bestFit="1" customWidth="1"/>
    <col min="5845" max="5845" width="10.140625" style="389" bestFit="1" customWidth="1"/>
    <col min="5846" max="5850" width="9.5703125" style="389" bestFit="1" customWidth="1"/>
    <col min="5851" max="5851" width="10.140625" style="389" bestFit="1" customWidth="1"/>
    <col min="5852" max="5853" width="9.5703125" style="389" bestFit="1" customWidth="1"/>
    <col min="5854" max="5854" width="10.28515625" style="389" customWidth="1"/>
    <col min="5855" max="5862" width="9.5703125" style="389" bestFit="1" customWidth="1"/>
    <col min="5863" max="5863" width="9.5703125" style="389" customWidth="1"/>
    <col min="5864" max="5870" width="9.5703125" style="389" bestFit="1" customWidth="1"/>
    <col min="5871" max="5871" width="9.42578125" style="389" customWidth="1"/>
    <col min="5872" max="5887" width="9.5703125" style="389" bestFit="1" customWidth="1"/>
    <col min="5888" max="5889" width="12.5703125" style="389" bestFit="1" customWidth="1"/>
    <col min="5890" max="5890" width="11.42578125" style="389" bestFit="1" customWidth="1"/>
    <col min="5891" max="5891" width="11" style="389" bestFit="1" customWidth="1"/>
    <col min="5892" max="5892" width="11.7109375" style="389" bestFit="1" customWidth="1"/>
    <col min="5893" max="6081" width="9.140625" style="389"/>
    <col min="6082" max="6082" width="6.7109375" style="389" customWidth="1"/>
    <col min="6083" max="6083" width="39.140625" style="389" customWidth="1"/>
    <col min="6084" max="6084" width="9.140625" style="389"/>
    <col min="6085" max="6085" width="8" style="389" customWidth="1"/>
    <col min="6086" max="6086" width="12.7109375" style="389" customWidth="1"/>
    <col min="6087" max="6087" width="12" style="389" customWidth="1"/>
    <col min="6088" max="6088" width="12.85546875" style="389" customWidth="1"/>
    <col min="6089" max="6089" width="11.42578125" style="389" customWidth="1"/>
    <col min="6090" max="6090" width="10.42578125" style="389" customWidth="1"/>
    <col min="6091" max="6091" width="11.7109375" style="389" customWidth="1"/>
    <col min="6092" max="6092" width="11.140625" style="389" customWidth="1"/>
    <col min="6093" max="6093" width="11.85546875" style="389" bestFit="1" customWidth="1"/>
    <col min="6094" max="6094" width="10.5703125" style="389" bestFit="1" customWidth="1"/>
    <col min="6095" max="6095" width="9.5703125" style="389" bestFit="1" customWidth="1"/>
    <col min="6096" max="6096" width="11.42578125" style="389" customWidth="1"/>
    <col min="6097" max="6097" width="10.5703125" style="389" customWidth="1"/>
    <col min="6098" max="6098" width="7.5703125" style="389" customWidth="1"/>
    <col min="6099" max="6099" width="9.5703125" style="389" bestFit="1" customWidth="1"/>
    <col min="6100" max="6100" width="11" style="389" bestFit="1" customWidth="1"/>
    <col min="6101" max="6101" width="10.140625" style="389" bestFit="1" customWidth="1"/>
    <col min="6102" max="6106" width="9.5703125" style="389" bestFit="1" customWidth="1"/>
    <col min="6107" max="6107" width="10.140625" style="389" bestFit="1" customWidth="1"/>
    <col min="6108" max="6109" width="9.5703125" style="389" bestFit="1" customWidth="1"/>
    <col min="6110" max="6110" width="10.28515625" style="389" customWidth="1"/>
    <col min="6111" max="6118" width="9.5703125" style="389" bestFit="1" customWidth="1"/>
    <col min="6119" max="6119" width="9.5703125" style="389" customWidth="1"/>
    <col min="6120" max="6126" width="9.5703125" style="389" bestFit="1" customWidth="1"/>
    <col min="6127" max="6127" width="9.42578125" style="389" customWidth="1"/>
    <col min="6128" max="6143" width="9.5703125" style="389" bestFit="1" customWidth="1"/>
    <col min="6144" max="6145" width="12.5703125" style="389" bestFit="1" customWidth="1"/>
    <col min="6146" max="6146" width="11.42578125" style="389" bestFit="1" customWidth="1"/>
    <col min="6147" max="6147" width="11" style="389" bestFit="1" customWidth="1"/>
    <col min="6148" max="6148" width="11.7109375" style="389" bestFit="1" customWidth="1"/>
    <col min="6149" max="6337" width="9.140625" style="389"/>
    <col min="6338" max="6338" width="6.7109375" style="389" customWidth="1"/>
    <col min="6339" max="6339" width="39.140625" style="389" customWidth="1"/>
    <col min="6340" max="6340" width="9.140625" style="389"/>
    <col min="6341" max="6341" width="8" style="389" customWidth="1"/>
    <col min="6342" max="6342" width="12.7109375" style="389" customWidth="1"/>
    <col min="6343" max="6343" width="12" style="389" customWidth="1"/>
    <col min="6344" max="6344" width="12.85546875" style="389" customWidth="1"/>
    <col min="6345" max="6345" width="11.42578125" style="389" customWidth="1"/>
    <col min="6346" max="6346" width="10.42578125" style="389" customWidth="1"/>
    <col min="6347" max="6347" width="11.7109375" style="389" customWidth="1"/>
    <col min="6348" max="6348" width="11.140625" style="389" customWidth="1"/>
    <col min="6349" max="6349" width="11.85546875" style="389" bestFit="1" customWidth="1"/>
    <col min="6350" max="6350" width="10.5703125" style="389" bestFit="1" customWidth="1"/>
    <col min="6351" max="6351" width="9.5703125" style="389" bestFit="1" customWidth="1"/>
    <col min="6352" max="6352" width="11.42578125" style="389" customWidth="1"/>
    <col min="6353" max="6353" width="10.5703125" style="389" customWidth="1"/>
    <col min="6354" max="6354" width="7.5703125" style="389" customWidth="1"/>
    <col min="6355" max="6355" width="9.5703125" style="389" bestFit="1" customWidth="1"/>
    <col min="6356" max="6356" width="11" style="389" bestFit="1" customWidth="1"/>
    <col min="6357" max="6357" width="10.140625" style="389" bestFit="1" customWidth="1"/>
    <col min="6358" max="6362" width="9.5703125" style="389" bestFit="1" customWidth="1"/>
    <col min="6363" max="6363" width="10.140625" style="389" bestFit="1" customWidth="1"/>
    <col min="6364" max="6365" width="9.5703125" style="389" bestFit="1" customWidth="1"/>
    <col min="6366" max="6366" width="10.28515625" style="389" customWidth="1"/>
    <col min="6367" max="6374" width="9.5703125" style="389" bestFit="1" customWidth="1"/>
    <col min="6375" max="6375" width="9.5703125" style="389" customWidth="1"/>
    <col min="6376" max="6382" width="9.5703125" style="389" bestFit="1" customWidth="1"/>
    <col min="6383" max="6383" width="9.42578125" style="389" customWidth="1"/>
    <col min="6384" max="6399" width="9.5703125" style="389" bestFit="1" customWidth="1"/>
    <col min="6400" max="6401" width="12.5703125" style="389" bestFit="1" customWidth="1"/>
    <col min="6402" max="6402" width="11.42578125" style="389" bestFit="1" customWidth="1"/>
    <col min="6403" max="6403" width="11" style="389" bestFit="1" customWidth="1"/>
    <col min="6404" max="6404" width="11.7109375" style="389" bestFit="1" customWidth="1"/>
    <col min="6405" max="6593" width="9.140625" style="389"/>
    <col min="6594" max="6594" width="6.7109375" style="389" customWidth="1"/>
    <col min="6595" max="6595" width="39.140625" style="389" customWidth="1"/>
    <col min="6596" max="6596" width="9.140625" style="389"/>
    <col min="6597" max="6597" width="8" style="389" customWidth="1"/>
    <col min="6598" max="6598" width="12.7109375" style="389" customWidth="1"/>
    <col min="6599" max="6599" width="12" style="389" customWidth="1"/>
    <col min="6600" max="6600" width="12.85546875" style="389" customWidth="1"/>
    <col min="6601" max="6601" width="11.42578125" style="389" customWidth="1"/>
    <col min="6602" max="6602" width="10.42578125" style="389" customWidth="1"/>
    <col min="6603" max="6603" width="11.7109375" style="389" customWidth="1"/>
    <col min="6604" max="6604" width="11.140625" style="389" customWidth="1"/>
    <col min="6605" max="6605" width="11.85546875" style="389" bestFit="1" customWidth="1"/>
    <col min="6606" max="6606" width="10.5703125" style="389" bestFit="1" customWidth="1"/>
    <col min="6607" max="6607" width="9.5703125" style="389" bestFit="1" customWidth="1"/>
    <col min="6608" max="6608" width="11.42578125" style="389" customWidth="1"/>
    <col min="6609" max="6609" width="10.5703125" style="389" customWidth="1"/>
    <col min="6610" max="6610" width="7.5703125" style="389" customWidth="1"/>
    <col min="6611" max="6611" width="9.5703125" style="389" bestFit="1" customWidth="1"/>
    <col min="6612" max="6612" width="11" style="389" bestFit="1" customWidth="1"/>
    <col min="6613" max="6613" width="10.140625" style="389" bestFit="1" customWidth="1"/>
    <col min="6614" max="6618" width="9.5703125" style="389" bestFit="1" customWidth="1"/>
    <col min="6619" max="6619" width="10.140625" style="389" bestFit="1" customWidth="1"/>
    <col min="6620" max="6621" width="9.5703125" style="389" bestFit="1" customWidth="1"/>
    <col min="6622" max="6622" width="10.28515625" style="389" customWidth="1"/>
    <col min="6623" max="6630" width="9.5703125" style="389" bestFit="1" customWidth="1"/>
    <col min="6631" max="6631" width="9.5703125" style="389" customWidth="1"/>
    <col min="6632" max="6638" width="9.5703125" style="389" bestFit="1" customWidth="1"/>
    <col min="6639" max="6639" width="9.42578125" style="389" customWidth="1"/>
    <col min="6640" max="6655" width="9.5703125" style="389" bestFit="1" customWidth="1"/>
    <col min="6656" max="6657" width="12.5703125" style="389" bestFit="1" customWidth="1"/>
    <col min="6658" max="6658" width="11.42578125" style="389" bestFit="1" customWidth="1"/>
    <col min="6659" max="6659" width="11" style="389" bestFit="1" customWidth="1"/>
    <col min="6660" max="6660" width="11.7109375" style="389" bestFit="1" customWidth="1"/>
    <col min="6661" max="6849" width="9.140625" style="389"/>
    <col min="6850" max="6850" width="6.7109375" style="389" customWidth="1"/>
    <col min="6851" max="6851" width="39.140625" style="389" customWidth="1"/>
    <col min="6852" max="6852" width="9.140625" style="389"/>
    <col min="6853" max="6853" width="8" style="389" customWidth="1"/>
    <col min="6854" max="6854" width="12.7109375" style="389" customWidth="1"/>
    <col min="6855" max="6855" width="12" style="389" customWidth="1"/>
    <col min="6856" max="6856" width="12.85546875" style="389" customWidth="1"/>
    <col min="6857" max="6857" width="11.42578125" style="389" customWidth="1"/>
    <col min="6858" max="6858" width="10.42578125" style="389" customWidth="1"/>
    <col min="6859" max="6859" width="11.7109375" style="389" customWidth="1"/>
    <col min="6860" max="6860" width="11.140625" style="389" customWidth="1"/>
    <col min="6861" max="6861" width="11.85546875" style="389" bestFit="1" customWidth="1"/>
    <col min="6862" max="6862" width="10.5703125" style="389" bestFit="1" customWidth="1"/>
    <col min="6863" max="6863" width="9.5703125" style="389" bestFit="1" customWidth="1"/>
    <col min="6864" max="6864" width="11.42578125" style="389" customWidth="1"/>
    <col min="6865" max="6865" width="10.5703125" style="389" customWidth="1"/>
    <col min="6866" max="6866" width="7.5703125" style="389" customWidth="1"/>
    <col min="6867" max="6867" width="9.5703125" style="389" bestFit="1" customWidth="1"/>
    <col min="6868" max="6868" width="11" style="389" bestFit="1" customWidth="1"/>
    <col min="6869" max="6869" width="10.140625" style="389" bestFit="1" customWidth="1"/>
    <col min="6870" max="6874" width="9.5703125" style="389" bestFit="1" customWidth="1"/>
    <col min="6875" max="6875" width="10.140625" style="389" bestFit="1" customWidth="1"/>
    <col min="6876" max="6877" width="9.5703125" style="389" bestFit="1" customWidth="1"/>
    <col min="6878" max="6878" width="10.28515625" style="389" customWidth="1"/>
    <col min="6879" max="6886" width="9.5703125" style="389" bestFit="1" customWidth="1"/>
    <col min="6887" max="6887" width="9.5703125" style="389" customWidth="1"/>
    <col min="6888" max="6894" width="9.5703125" style="389" bestFit="1" customWidth="1"/>
    <col min="6895" max="6895" width="9.42578125" style="389" customWidth="1"/>
    <col min="6896" max="6911" width="9.5703125" style="389" bestFit="1" customWidth="1"/>
    <col min="6912" max="6913" width="12.5703125" style="389" bestFit="1" customWidth="1"/>
    <col min="6914" max="6914" width="11.42578125" style="389" bestFit="1" customWidth="1"/>
    <col min="6915" max="6915" width="11" style="389" bestFit="1" customWidth="1"/>
    <col min="6916" max="6916" width="11.7109375" style="389" bestFit="1" customWidth="1"/>
    <col min="6917" max="7105" width="9.140625" style="389"/>
    <col min="7106" max="7106" width="6.7109375" style="389" customWidth="1"/>
    <col min="7107" max="7107" width="39.140625" style="389" customWidth="1"/>
    <col min="7108" max="7108" width="9.140625" style="389"/>
    <col min="7109" max="7109" width="8" style="389" customWidth="1"/>
    <col min="7110" max="7110" width="12.7109375" style="389" customWidth="1"/>
    <col min="7111" max="7111" width="12" style="389" customWidth="1"/>
    <col min="7112" max="7112" width="12.85546875" style="389" customWidth="1"/>
    <col min="7113" max="7113" width="11.42578125" style="389" customWidth="1"/>
    <col min="7114" max="7114" width="10.42578125" style="389" customWidth="1"/>
    <col min="7115" max="7115" width="11.7109375" style="389" customWidth="1"/>
    <col min="7116" max="7116" width="11.140625" style="389" customWidth="1"/>
    <col min="7117" max="7117" width="11.85546875" style="389" bestFit="1" customWidth="1"/>
    <col min="7118" max="7118" width="10.5703125" style="389" bestFit="1" customWidth="1"/>
    <col min="7119" max="7119" width="9.5703125" style="389" bestFit="1" customWidth="1"/>
    <col min="7120" max="7120" width="11.42578125" style="389" customWidth="1"/>
    <col min="7121" max="7121" width="10.5703125" style="389" customWidth="1"/>
    <col min="7122" max="7122" width="7.5703125" style="389" customWidth="1"/>
    <col min="7123" max="7123" width="9.5703125" style="389" bestFit="1" customWidth="1"/>
    <col min="7124" max="7124" width="11" style="389" bestFit="1" customWidth="1"/>
    <col min="7125" max="7125" width="10.140625" style="389" bestFit="1" customWidth="1"/>
    <col min="7126" max="7130" width="9.5703125" style="389" bestFit="1" customWidth="1"/>
    <col min="7131" max="7131" width="10.140625" style="389" bestFit="1" customWidth="1"/>
    <col min="7132" max="7133" width="9.5703125" style="389" bestFit="1" customWidth="1"/>
    <col min="7134" max="7134" width="10.28515625" style="389" customWidth="1"/>
    <col min="7135" max="7142" width="9.5703125" style="389" bestFit="1" customWidth="1"/>
    <col min="7143" max="7143" width="9.5703125" style="389" customWidth="1"/>
    <col min="7144" max="7150" width="9.5703125" style="389" bestFit="1" customWidth="1"/>
    <col min="7151" max="7151" width="9.42578125" style="389" customWidth="1"/>
    <col min="7152" max="7167" width="9.5703125" style="389" bestFit="1" customWidth="1"/>
    <col min="7168" max="7169" width="12.5703125" style="389" bestFit="1" customWidth="1"/>
    <col min="7170" max="7170" width="11.42578125" style="389" bestFit="1" customWidth="1"/>
    <col min="7171" max="7171" width="11" style="389" bestFit="1" customWidth="1"/>
    <col min="7172" max="7172" width="11.7109375" style="389" bestFit="1" customWidth="1"/>
    <col min="7173" max="7361" width="9.140625" style="389"/>
    <col min="7362" max="7362" width="6.7109375" style="389" customWidth="1"/>
    <col min="7363" max="7363" width="39.140625" style="389" customWidth="1"/>
    <col min="7364" max="7364" width="9.140625" style="389"/>
    <col min="7365" max="7365" width="8" style="389" customWidth="1"/>
    <col min="7366" max="7366" width="12.7109375" style="389" customWidth="1"/>
    <col min="7367" max="7367" width="12" style="389" customWidth="1"/>
    <col min="7368" max="7368" width="12.85546875" style="389" customWidth="1"/>
    <col min="7369" max="7369" width="11.42578125" style="389" customWidth="1"/>
    <col min="7370" max="7370" width="10.42578125" style="389" customWidth="1"/>
    <col min="7371" max="7371" width="11.7109375" style="389" customWidth="1"/>
    <col min="7372" max="7372" width="11.140625" style="389" customWidth="1"/>
    <col min="7373" max="7373" width="11.85546875" style="389" bestFit="1" customWidth="1"/>
    <col min="7374" max="7374" width="10.5703125" style="389" bestFit="1" customWidth="1"/>
    <col min="7375" max="7375" width="9.5703125" style="389" bestFit="1" customWidth="1"/>
    <col min="7376" max="7376" width="11.42578125" style="389" customWidth="1"/>
    <col min="7377" max="7377" width="10.5703125" style="389" customWidth="1"/>
    <col min="7378" max="7378" width="7.5703125" style="389" customWidth="1"/>
    <col min="7379" max="7379" width="9.5703125" style="389" bestFit="1" customWidth="1"/>
    <col min="7380" max="7380" width="11" style="389" bestFit="1" customWidth="1"/>
    <col min="7381" max="7381" width="10.140625" style="389" bestFit="1" customWidth="1"/>
    <col min="7382" max="7386" width="9.5703125" style="389" bestFit="1" customWidth="1"/>
    <col min="7387" max="7387" width="10.140625" style="389" bestFit="1" customWidth="1"/>
    <col min="7388" max="7389" width="9.5703125" style="389" bestFit="1" customWidth="1"/>
    <col min="7390" max="7390" width="10.28515625" style="389" customWidth="1"/>
    <col min="7391" max="7398" width="9.5703125" style="389" bestFit="1" customWidth="1"/>
    <col min="7399" max="7399" width="9.5703125" style="389" customWidth="1"/>
    <col min="7400" max="7406" width="9.5703125" style="389" bestFit="1" customWidth="1"/>
    <col min="7407" max="7407" width="9.42578125" style="389" customWidth="1"/>
    <col min="7408" max="7423" width="9.5703125" style="389" bestFit="1" customWidth="1"/>
    <col min="7424" max="7425" width="12.5703125" style="389" bestFit="1" customWidth="1"/>
    <col min="7426" max="7426" width="11.42578125" style="389" bestFit="1" customWidth="1"/>
    <col min="7427" max="7427" width="11" style="389" bestFit="1" customWidth="1"/>
    <col min="7428" max="7428" width="11.7109375" style="389" bestFit="1" customWidth="1"/>
    <col min="7429" max="7617" width="9.140625" style="389"/>
    <col min="7618" max="7618" width="6.7109375" style="389" customWidth="1"/>
    <col min="7619" max="7619" width="39.140625" style="389" customWidth="1"/>
    <col min="7620" max="7620" width="9.140625" style="389"/>
    <col min="7621" max="7621" width="8" style="389" customWidth="1"/>
    <col min="7622" max="7622" width="12.7109375" style="389" customWidth="1"/>
    <col min="7623" max="7623" width="12" style="389" customWidth="1"/>
    <col min="7624" max="7624" width="12.85546875" style="389" customWidth="1"/>
    <col min="7625" max="7625" width="11.42578125" style="389" customWidth="1"/>
    <col min="7626" max="7626" width="10.42578125" style="389" customWidth="1"/>
    <col min="7627" max="7627" width="11.7109375" style="389" customWidth="1"/>
    <col min="7628" max="7628" width="11.140625" style="389" customWidth="1"/>
    <col min="7629" max="7629" width="11.85546875" style="389" bestFit="1" customWidth="1"/>
    <col min="7630" max="7630" width="10.5703125" style="389" bestFit="1" customWidth="1"/>
    <col min="7631" max="7631" width="9.5703125" style="389" bestFit="1" customWidth="1"/>
    <col min="7632" max="7632" width="11.42578125" style="389" customWidth="1"/>
    <col min="7633" max="7633" width="10.5703125" style="389" customWidth="1"/>
    <col min="7634" max="7634" width="7.5703125" style="389" customWidth="1"/>
    <col min="7635" max="7635" width="9.5703125" style="389" bestFit="1" customWidth="1"/>
    <col min="7636" max="7636" width="11" style="389" bestFit="1" customWidth="1"/>
    <col min="7637" max="7637" width="10.140625" style="389" bestFit="1" customWidth="1"/>
    <col min="7638" max="7642" width="9.5703125" style="389" bestFit="1" customWidth="1"/>
    <col min="7643" max="7643" width="10.140625" style="389" bestFit="1" customWidth="1"/>
    <col min="7644" max="7645" width="9.5703125" style="389" bestFit="1" customWidth="1"/>
    <col min="7646" max="7646" width="10.28515625" style="389" customWidth="1"/>
    <col min="7647" max="7654" width="9.5703125" style="389" bestFit="1" customWidth="1"/>
    <col min="7655" max="7655" width="9.5703125" style="389" customWidth="1"/>
    <col min="7656" max="7662" width="9.5703125" style="389" bestFit="1" customWidth="1"/>
    <col min="7663" max="7663" width="9.42578125" style="389" customWidth="1"/>
    <col min="7664" max="7679" width="9.5703125" style="389" bestFit="1" customWidth="1"/>
    <col min="7680" max="7681" width="12.5703125" style="389" bestFit="1" customWidth="1"/>
    <col min="7682" max="7682" width="11.42578125" style="389" bestFit="1" customWidth="1"/>
    <col min="7683" max="7683" width="11" style="389" bestFit="1" customWidth="1"/>
    <col min="7684" max="7684" width="11.7109375" style="389" bestFit="1" customWidth="1"/>
    <col min="7685" max="7873" width="9.140625" style="389"/>
    <col min="7874" max="7874" width="6.7109375" style="389" customWidth="1"/>
    <col min="7875" max="7875" width="39.140625" style="389" customWidth="1"/>
    <col min="7876" max="7876" width="9.140625" style="389"/>
    <col min="7877" max="7877" width="8" style="389" customWidth="1"/>
    <col min="7878" max="7878" width="12.7109375" style="389" customWidth="1"/>
    <col min="7879" max="7879" width="12" style="389" customWidth="1"/>
    <col min="7880" max="7880" width="12.85546875" style="389" customWidth="1"/>
    <col min="7881" max="7881" width="11.42578125" style="389" customWidth="1"/>
    <col min="7882" max="7882" width="10.42578125" style="389" customWidth="1"/>
    <col min="7883" max="7883" width="11.7109375" style="389" customWidth="1"/>
    <col min="7884" max="7884" width="11.140625" style="389" customWidth="1"/>
    <col min="7885" max="7885" width="11.85546875" style="389" bestFit="1" customWidth="1"/>
    <col min="7886" max="7886" width="10.5703125" style="389" bestFit="1" customWidth="1"/>
    <col min="7887" max="7887" width="9.5703125" style="389" bestFit="1" customWidth="1"/>
    <col min="7888" max="7888" width="11.42578125" style="389" customWidth="1"/>
    <col min="7889" max="7889" width="10.5703125" style="389" customWidth="1"/>
    <col min="7890" max="7890" width="7.5703125" style="389" customWidth="1"/>
    <col min="7891" max="7891" width="9.5703125" style="389" bestFit="1" customWidth="1"/>
    <col min="7892" max="7892" width="11" style="389" bestFit="1" customWidth="1"/>
    <col min="7893" max="7893" width="10.140625" style="389" bestFit="1" customWidth="1"/>
    <col min="7894" max="7898" width="9.5703125" style="389" bestFit="1" customWidth="1"/>
    <col min="7899" max="7899" width="10.140625" style="389" bestFit="1" customWidth="1"/>
    <col min="7900" max="7901" width="9.5703125" style="389" bestFit="1" customWidth="1"/>
    <col min="7902" max="7902" width="10.28515625" style="389" customWidth="1"/>
    <col min="7903" max="7910" width="9.5703125" style="389" bestFit="1" customWidth="1"/>
    <col min="7911" max="7911" width="9.5703125" style="389" customWidth="1"/>
    <col min="7912" max="7918" width="9.5703125" style="389" bestFit="1" customWidth="1"/>
    <col min="7919" max="7919" width="9.42578125" style="389" customWidth="1"/>
    <col min="7920" max="7935" width="9.5703125" style="389" bestFit="1" customWidth="1"/>
    <col min="7936" max="7937" width="12.5703125" style="389" bestFit="1" customWidth="1"/>
    <col min="7938" max="7938" width="11.42578125" style="389" bestFit="1" customWidth="1"/>
    <col min="7939" max="7939" width="11" style="389" bestFit="1" customWidth="1"/>
    <col min="7940" max="7940" width="11.7109375" style="389" bestFit="1" customWidth="1"/>
    <col min="7941" max="8129" width="9.140625" style="389"/>
    <col min="8130" max="8130" width="6.7109375" style="389" customWidth="1"/>
    <col min="8131" max="8131" width="39.140625" style="389" customWidth="1"/>
    <col min="8132" max="8132" width="9.140625" style="389"/>
    <col min="8133" max="8133" width="8" style="389" customWidth="1"/>
    <col min="8134" max="8134" width="12.7109375" style="389" customWidth="1"/>
    <col min="8135" max="8135" width="12" style="389" customWidth="1"/>
    <col min="8136" max="8136" width="12.85546875" style="389" customWidth="1"/>
    <col min="8137" max="8137" width="11.42578125" style="389" customWidth="1"/>
    <col min="8138" max="8138" width="10.42578125" style="389" customWidth="1"/>
    <col min="8139" max="8139" width="11.7109375" style="389" customWidth="1"/>
    <col min="8140" max="8140" width="11.140625" style="389" customWidth="1"/>
    <col min="8141" max="8141" width="11.85546875" style="389" bestFit="1" customWidth="1"/>
    <col min="8142" max="8142" width="10.5703125" style="389" bestFit="1" customWidth="1"/>
    <col min="8143" max="8143" width="9.5703125" style="389" bestFit="1" customWidth="1"/>
    <col min="8144" max="8144" width="11.42578125" style="389" customWidth="1"/>
    <col min="8145" max="8145" width="10.5703125" style="389" customWidth="1"/>
    <col min="8146" max="8146" width="7.5703125" style="389" customWidth="1"/>
    <col min="8147" max="8147" width="9.5703125" style="389" bestFit="1" customWidth="1"/>
    <col min="8148" max="8148" width="11" style="389" bestFit="1" customWidth="1"/>
    <col min="8149" max="8149" width="10.140625" style="389" bestFit="1" customWidth="1"/>
    <col min="8150" max="8154" width="9.5703125" style="389" bestFit="1" customWidth="1"/>
    <col min="8155" max="8155" width="10.140625" style="389" bestFit="1" customWidth="1"/>
    <col min="8156" max="8157" width="9.5703125" style="389" bestFit="1" customWidth="1"/>
    <col min="8158" max="8158" width="10.28515625" style="389" customWidth="1"/>
    <col min="8159" max="8166" width="9.5703125" style="389" bestFit="1" customWidth="1"/>
    <col min="8167" max="8167" width="9.5703125" style="389" customWidth="1"/>
    <col min="8168" max="8174" width="9.5703125" style="389" bestFit="1" customWidth="1"/>
    <col min="8175" max="8175" width="9.42578125" style="389" customWidth="1"/>
    <col min="8176" max="8191" width="9.5703125" style="389" bestFit="1" customWidth="1"/>
    <col min="8192" max="8193" width="12.5703125" style="389" bestFit="1" customWidth="1"/>
    <col min="8194" max="8194" width="11.42578125" style="389" bestFit="1" customWidth="1"/>
    <col min="8195" max="8195" width="11" style="389" bestFit="1" customWidth="1"/>
    <col min="8196" max="8196" width="11.7109375" style="389" bestFit="1" customWidth="1"/>
    <col min="8197" max="8385" width="9.140625" style="389"/>
    <col min="8386" max="8386" width="6.7109375" style="389" customWidth="1"/>
    <col min="8387" max="8387" width="39.140625" style="389" customWidth="1"/>
    <col min="8388" max="8388" width="9.140625" style="389"/>
    <col min="8389" max="8389" width="8" style="389" customWidth="1"/>
    <col min="8390" max="8390" width="12.7109375" style="389" customWidth="1"/>
    <col min="8391" max="8391" width="12" style="389" customWidth="1"/>
    <col min="8392" max="8392" width="12.85546875" style="389" customWidth="1"/>
    <col min="8393" max="8393" width="11.42578125" style="389" customWidth="1"/>
    <col min="8394" max="8394" width="10.42578125" style="389" customWidth="1"/>
    <col min="8395" max="8395" width="11.7109375" style="389" customWidth="1"/>
    <col min="8396" max="8396" width="11.140625" style="389" customWidth="1"/>
    <col min="8397" max="8397" width="11.85546875" style="389" bestFit="1" customWidth="1"/>
    <col min="8398" max="8398" width="10.5703125" style="389" bestFit="1" customWidth="1"/>
    <col min="8399" max="8399" width="9.5703125" style="389" bestFit="1" customWidth="1"/>
    <col min="8400" max="8400" width="11.42578125" style="389" customWidth="1"/>
    <col min="8401" max="8401" width="10.5703125" style="389" customWidth="1"/>
    <col min="8402" max="8402" width="7.5703125" style="389" customWidth="1"/>
    <col min="8403" max="8403" width="9.5703125" style="389" bestFit="1" customWidth="1"/>
    <col min="8404" max="8404" width="11" style="389" bestFit="1" customWidth="1"/>
    <col min="8405" max="8405" width="10.140625" style="389" bestFit="1" customWidth="1"/>
    <col min="8406" max="8410" width="9.5703125" style="389" bestFit="1" customWidth="1"/>
    <col min="8411" max="8411" width="10.140625" style="389" bestFit="1" customWidth="1"/>
    <col min="8412" max="8413" width="9.5703125" style="389" bestFit="1" customWidth="1"/>
    <col min="8414" max="8414" width="10.28515625" style="389" customWidth="1"/>
    <col min="8415" max="8422" width="9.5703125" style="389" bestFit="1" customWidth="1"/>
    <col min="8423" max="8423" width="9.5703125" style="389" customWidth="1"/>
    <col min="8424" max="8430" width="9.5703125" style="389" bestFit="1" customWidth="1"/>
    <col min="8431" max="8431" width="9.42578125" style="389" customWidth="1"/>
    <col min="8432" max="8447" width="9.5703125" style="389" bestFit="1" customWidth="1"/>
    <col min="8448" max="8449" width="12.5703125" style="389" bestFit="1" customWidth="1"/>
    <col min="8450" max="8450" width="11.42578125" style="389" bestFit="1" customWidth="1"/>
    <col min="8451" max="8451" width="11" style="389" bestFit="1" customWidth="1"/>
    <col min="8452" max="8452" width="11.7109375" style="389" bestFit="1" customWidth="1"/>
    <col min="8453" max="8641" width="9.140625" style="389"/>
    <col min="8642" max="8642" width="6.7109375" style="389" customWidth="1"/>
    <col min="8643" max="8643" width="39.140625" style="389" customWidth="1"/>
    <col min="8644" max="8644" width="9.140625" style="389"/>
    <col min="8645" max="8645" width="8" style="389" customWidth="1"/>
    <col min="8646" max="8646" width="12.7109375" style="389" customWidth="1"/>
    <col min="8647" max="8647" width="12" style="389" customWidth="1"/>
    <col min="8648" max="8648" width="12.85546875" style="389" customWidth="1"/>
    <col min="8649" max="8649" width="11.42578125" style="389" customWidth="1"/>
    <col min="8650" max="8650" width="10.42578125" style="389" customWidth="1"/>
    <col min="8651" max="8651" width="11.7109375" style="389" customWidth="1"/>
    <col min="8652" max="8652" width="11.140625" style="389" customWidth="1"/>
    <col min="8653" max="8653" width="11.85546875" style="389" bestFit="1" customWidth="1"/>
    <col min="8654" max="8654" width="10.5703125" style="389" bestFit="1" customWidth="1"/>
    <col min="8655" max="8655" width="9.5703125" style="389" bestFit="1" customWidth="1"/>
    <col min="8656" max="8656" width="11.42578125" style="389" customWidth="1"/>
    <col min="8657" max="8657" width="10.5703125" style="389" customWidth="1"/>
    <col min="8658" max="8658" width="7.5703125" style="389" customWidth="1"/>
    <col min="8659" max="8659" width="9.5703125" style="389" bestFit="1" customWidth="1"/>
    <col min="8660" max="8660" width="11" style="389" bestFit="1" customWidth="1"/>
    <col min="8661" max="8661" width="10.140625" style="389" bestFit="1" customWidth="1"/>
    <col min="8662" max="8666" width="9.5703125" style="389" bestFit="1" customWidth="1"/>
    <col min="8667" max="8667" width="10.140625" style="389" bestFit="1" customWidth="1"/>
    <col min="8668" max="8669" width="9.5703125" style="389" bestFit="1" customWidth="1"/>
    <col min="8670" max="8670" width="10.28515625" style="389" customWidth="1"/>
    <col min="8671" max="8678" width="9.5703125" style="389" bestFit="1" customWidth="1"/>
    <col min="8679" max="8679" width="9.5703125" style="389" customWidth="1"/>
    <col min="8680" max="8686" width="9.5703125" style="389" bestFit="1" customWidth="1"/>
    <col min="8687" max="8687" width="9.42578125" style="389" customWidth="1"/>
    <col min="8688" max="8703" width="9.5703125" style="389" bestFit="1" customWidth="1"/>
    <col min="8704" max="8705" width="12.5703125" style="389" bestFit="1" customWidth="1"/>
    <col min="8706" max="8706" width="11.42578125" style="389" bestFit="1" customWidth="1"/>
    <col min="8707" max="8707" width="11" style="389" bestFit="1" customWidth="1"/>
    <col min="8708" max="8708" width="11.7109375" style="389" bestFit="1" customWidth="1"/>
    <col min="8709" max="8897" width="9.140625" style="389"/>
    <col min="8898" max="8898" width="6.7109375" style="389" customWidth="1"/>
    <col min="8899" max="8899" width="39.140625" style="389" customWidth="1"/>
    <col min="8900" max="8900" width="9.140625" style="389"/>
    <col min="8901" max="8901" width="8" style="389" customWidth="1"/>
    <col min="8902" max="8902" width="12.7109375" style="389" customWidth="1"/>
    <col min="8903" max="8903" width="12" style="389" customWidth="1"/>
    <col min="8904" max="8904" width="12.85546875" style="389" customWidth="1"/>
    <col min="8905" max="8905" width="11.42578125" style="389" customWidth="1"/>
    <col min="8906" max="8906" width="10.42578125" style="389" customWidth="1"/>
    <col min="8907" max="8907" width="11.7109375" style="389" customWidth="1"/>
    <col min="8908" max="8908" width="11.140625" style="389" customWidth="1"/>
    <col min="8909" max="8909" width="11.85546875" style="389" bestFit="1" customWidth="1"/>
    <col min="8910" max="8910" width="10.5703125" style="389" bestFit="1" customWidth="1"/>
    <col min="8911" max="8911" width="9.5703125" style="389" bestFit="1" customWidth="1"/>
    <col min="8912" max="8912" width="11.42578125" style="389" customWidth="1"/>
    <col min="8913" max="8913" width="10.5703125" style="389" customWidth="1"/>
    <col min="8914" max="8914" width="7.5703125" style="389" customWidth="1"/>
    <col min="8915" max="8915" width="9.5703125" style="389" bestFit="1" customWidth="1"/>
    <col min="8916" max="8916" width="11" style="389" bestFit="1" customWidth="1"/>
    <col min="8917" max="8917" width="10.140625" style="389" bestFit="1" customWidth="1"/>
    <col min="8918" max="8922" width="9.5703125" style="389" bestFit="1" customWidth="1"/>
    <col min="8923" max="8923" width="10.140625" style="389" bestFit="1" customWidth="1"/>
    <col min="8924" max="8925" width="9.5703125" style="389" bestFit="1" customWidth="1"/>
    <col min="8926" max="8926" width="10.28515625" style="389" customWidth="1"/>
    <col min="8927" max="8934" width="9.5703125" style="389" bestFit="1" customWidth="1"/>
    <col min="8935" max="8935" width="9.5703125" style="389" customWidth="1"/>
    <col min="8936" max="8942" width="9.5703125" style="389" bestFit="1" customWidth="1"/>
    <col min="8943" max="8943" width="9.42578125" style="389" customWidth="1"/>
    <col min="8944" max="8959" width="9.5703125" style="389" bestFit="1" customWidth="1"/>
    <col min="8960" max="8961" width="12.5703125" style="389" bestFit="1" customWidth="1"/>
    <col min="8962" max="8962" width="11.42578125" style="389" bestFit="1" customWidth="1"/>
    <col min="8963" max="8963" width="11" style="389" bestFit="1" customWidth="1"/>
    <col min="8964" max="8964" width="11.7109375" style="389" bestFit="1" customWidth="1"/>
    <col min="8965" max="9153" width="9.140625" style="389"/>
    <col min="9154" max="9154" width="6.7109375" style="389" customWidth="1"/>
    <col min="9155" max="9155" width="39.140625" style="389" customWidth="1"/>
    <col min="9156" max="9156" width="9.140625" style="389"/>
    <col min="9157" max="9157" width="8" style="389" customWidth="1"/>
    <col min="9158" max="9158" width="12.7109375" style="389" customWidth="1"/>
    <col min="9159" max="9159" width="12" style="389" customWidth="1"/>
    <col min="9160" max="9160" width="12.85546875" style="389" customWidth="1"/>
    <col min="9161" max="9161" width="11.42578125" style="389" customWidth="1"/>
    <col min="9162" max="9162" width="10.42578125" style="389" customWidth="1"/>
    <col min="9163" max="9163" width="11.7109375" style="389" customWidth="1"/>
    <col min="9164" max="9164" width="11.140625" style="389" customWidth="1"/>
    <col min="9165" max="9165" width="11.85546875" style="389" bestFit="1" customWidth="1"/>
    <col min="9166" max="9166" width="10.5703125" style="389" bestFit="1" customWidth="1"/>
    <col min="9167" max="9167" width="9.5703125" style="389" bestFit="1" customWidth="1"/>
    <col min="9168" max="9168" width="11.42578125" style="389" customWidth="1"/>
    <col min="9169" max="9169" width="10.5703125" style="389" customWidth="1"/>
    <col min="9170" max="9170" width="7.5703125" style="389" customWidth="1"/>
    <col min="9171" max="9171" width="9.5703125" style="389" bestFit="1" customWidth="1"/>
    <col min="9172" max="9172" width="11" style="389" bestFit="1" customWidth="1"/>
    <col min="9173" max="9173" width="10.140625" style="389" bestFit="1" customWidth="1"/>
    <col min="9174" max="9178" width="9.5703125" style="389" bestFit="1" customWidth="1"/>
    <col min="9179" max="9179" width="10.140625" style="389" bestFit="1" customWidth="1"/>
    <col min="9180" max="9181" width="9.5703125" style="389" bestFit="1" customWidth="1"/>
    <col min="9182" max="9182" width="10.28515625" style="389" customWidth="1"/>
    <col min="9183" max="9190" width="9.5703125" style="389" bestFit="1" customWidth="1"/>
    <col min="9191" max="9191" width="9.5703125" style="389" customWidth="1"/>
    <col min="9192" max="9198" width="9.5703125" style="389" bestFit="1" customWidth="1"/>
    <col min="9199" max="9199" width="9.42578125" style="389" customWidth="1"/>
    <col min="9200" max="9215" width="9.5703125" style="389" bestFit="1" customWidth="1"/>
    <col min="9216" max="9217" width="12.5703125" style="389" bestFit="1" customWidth="1"/>
    <col min="9218" max="9218" width="11.42578125" style="389" bestFit="1" customWidth="1"/>
    <col min="9219" max="9219" width="11" style="389" bestFit="1" customWidth="1"/>
    <col min="9220" max="9220" width="11.7109375" style="389" bestFit="1" customWidth="1"/>
    <col min="9221" max="9409" width="9.140625" style="389"/>
    <col min="9410" max="9410" width="6.7109375" style="389" customWidth="1"/>
    <col min="9411" max="9411" width="39.140625" style="389" customWidth="1"/>
    <col min="9412" max="9412" width="9.140625" style="389"/>
    <col min="9413" max="9413" width="8" style="389" customWidth="1"/>
    <col min="9414" max="9414" width="12.7109375" style="389" customWidth="1"/>
    <col min="9415" max="9415" width="12" style="389" customWidth="1"/>
    <col min="9416" max="9416" width="12.85546875" style="389" customWidth="1"/>
    <col min="9417" max="9417" width="11.42578125" style="389" customWidth="1"/>
    <col min="9418" max="9418" width="10.42578125" style="389" customWidth="1"/>
    <col min="9419" max="9419" width="11.7109375" style="389" customWidth="1"/>
    <col min="9420" max="9420" width="11.140625" style="389" customWidth="1"/>
    <col min="9421" max="9421" width="11.85546875" style="389" bestFit="1" customWidth="1"/>
    <col min="9422" max="9422" width="10.5703125" style="389" bestFit="1" customWidth="1"/>
    <col min="9423" max="9423" width="9.5703125" style="389" bestFit="1" customWidth="1"/>
    <col min="9424" max="9424" width="11.42578125" style="389" customWidth="1"/>
    <col min="9425" max="9425" width="10.5703125" style="389" customWidth="1"/>
    <col min="9426" max="9426" width="7.5703125" style="389" customWidth="1"/>
    <col min="9427" max="9427" width="9.5703125" style="389" bestFit="1" customWidth="1"/>
    <col min="9428" max="9428" width="11" style="389" bestFit="1" customWidth="1"/>
    <col min="9429" max="9429" width="10.140625" style="389" bestFit="1" customWidth="1"/>
    <col min="9430" max="9434" width="9.5703125" style="389" bestFit="1" customWidth="1"/>
    <col min="9435" max="9435" width="10.140625" style="389" bestFit="1" customWidth="1"/>
    <col min="9436" max="9437" width="9.5703125" style="389" bestFit="1" customWidth="1"/>
    <col min="9438" max="9438" width="10.28515625" style="389" customWidth="1"/>
    <col min="9439" max="9446" width="9.5703125" style="389" bestFit="1" customWidth="1"/>
    <col min="9447" max="9447" width="9.5703125" style="389" customWidth="1"/>
    <col min="9448" max="9454" width="9.5703125" style="389" bestFit="1" customWidth="1"/>
    <col min="9455" max="9455" width="9.42578125" style="389" customWidth="1"/>
    <col min="9456" max="9471" width="9.5703125" style="389" bestFit="1" customWidth="1"/>
    <col min="9472" max="9473" width="12.5703125" style="389" bestFit="1" customWidth="1"/>
    <col min="9474" max="9474" width="11.42578125" style="389" bestFit="1" customWidth="1"/>
    <col min="9475" max="9475" width="11" style="389" bestFit="1" customWidth="1"/>
    <col min="9476" max="9476" width="11.7109375" style="389" bestFit="1" customWidth="1"/>
    <col min="9477" max="9665" width="9.140625" style="389"/>
    <col min="9666" max="9666" width="6.7109375" style="389" customWidth="1"/>
    <col min="9667" max="9667" width="39.140625" style="389" customWidth="1"/>
    <col min="9668" max="9668" width="9.140625" style="389"/>
    <col min="9669" max="9669" width="8" style="389" customWidth="1"/>
    <col min="9670" max="9670" width="12.7109375" style="389" customWidth="1"/>
    <col min="9671" max="9671" width="12" style="389" customWidth="1"/>
    <col min="9672" max="9672" width="12.85546875" style="389" customWidth="1"/>
    <col min="9673" max="9673" width="11.42578125" style="389" customWidth="1"/>
    <col min="9674" max="9674" width="10.42578125" style="389" customWidth="1"/>
    <col min="9675" max="9675" width="11.7109375" style="389" customWidth="1"/>
    <col min="9676" max="9676" width="11.140625" style="389" customWidth="1"/>
    <col min="9677" max="9677" width="11.85546875" style="389" bestFit="1" customWidth="1"/>
    <col min="9678" max="9678" width="10.5703125" style="389" bestFit="1" customWidth="1"/>
    <col min="9679" max="9679" width="9.5703125" style="389" bestFit="1" customWidth="1"/>
    <col min="9680" max="9680" width="11.42578125" style="389" customWidth="1"/>
    <col min="9681" max="9681" width="10.5703125" style="389" customWidth="1"/>
    <col min="9682" max="9682" width="7.5703125" style="389" customWidth="1"/>
    <col min="9683" max="9683" width="9.5703125" style="389" bestFit="1" customWidth="1"/>
    <col min="9684" max="9684" width="11" style="389" bestFit="1" customWidth="1"/>
    <col min="9685" max="9685" width="10.140625" style="389" bestFit="1" customWidth="1"/>
    <col min="9686" max="9690" width="9.5703125" style="389" bestFit="1" customWidth="1"/>
    <col min="9691" max="9691" width="10.140625" style="389" bestFit="1" customWidth="1"/>
    <col min="9692" max="9693" width="9.5703125" style="389" bestFit="1" customWidth="1"/>
    <col min="9694" max="9694" width="10.28515625" style="389" customWidth="1"/>
    <col min="9695" max="9702" width="9.5703125" style="389" bestFit="1" customWidth="1"/>
    <col min="9703" max="9703" width="9.5703125" style="389" customWidth="1"/>
    <col min="9704" max="9710" width="9.5703125" style="389" bestFit="1" customWidth="1"/>
    <col min="9711" max="9711" width="9.42578125" style="389" customWidth="1"/>
    <col min="9712" max="9727" width="9.5703125" style="389" bestFit="1" customWidth="1"/>
    <col min="9728" max="9729" width="12.5703125" style="389" bestFit="1" customWidth="1"/>
    <col min="9730" max="9730" width="11.42578125" style="389" bestFit="1" customWidth="1"/>
    <col min="9731" max="9731" width="11" style="389" bestFit="1" customWidth="1"/>
    <col min="9732" max="9732" width="11.7109375" style="389" bestFit="1" customWidth="1"/>
    <col min="9733" max="9921" width="9.140625" style="389"/>
    <col min="9922" max="9922" width="6.7109375" style="389" customWidth="1"/>
    <col min="9923" max="9923" width="39.140625" style="389" customWidth="1"/>
    <col min="9924" max="9924" width="9.140625" style="389"/>
    <col min="9925" max="9925" width="8" style="389" customWidth="1"/>
    <col min="9926" max="9926" width="12.7109375" style="389" customWidth="1"/>
    <col min="9927" max="9927" width="12" style="389" customWidth="1"/>
    <col min="9928" max="9928" width="12.85546875" style="389" customWidth="1"/>
    <col min="9929" max="9929" width="11.42578125" style="389" customWidth="1"/>
    <col min="9930" max="9930" width="10.42578125" style="389" customWidth="1"/>
    <col min="9931" max="9931" width="11.7109375" style="389" customWidth="1"/>
    <col min="9932" max="9932" width="11.140625" style="389" customWidth="1"/>
    <col min="9933" max="9933" width="11.85546875" style="389" bestFit="1" customWidth="1"/>
    <col min="9934" max="9934" width="10.5703125" style="389" bestFit="1" customWidth="1"/>
    <col min="9935" max="9935" width="9.5703125" style="389" bestFit="1" customWidth="1"/>
    <col min="9936" max="9936" width="11.42578125" style="389" customWidth="1"/>
    <col min="9937" max="9937" width="10.5703125" style="389" customWidth="1"/>
    <col min="9938" max="9938" width="7.5703125" style="389" customWidth="1"/>
    <col min="9939" max="9939" width="9.5703125" style="389" bestFit="1" customWidth="1"/>
    <col min="9940" max="9940" width="11" style="389" bestFit="1" customWidth="1"/>
    <col min="9941" max="9941" width="10.140625" style="389" bestFit="1" customWidth="1"/>
    <col min="9942" max="9946" width="9.5703125" style="389" bestFit="1" customWidth="1"/>
    <col min="9947" max="9947" width="10.140625" style="389" bestFit="1" customWidth="1"/>
    <col min="9948" max="9949" width="9.5703125" style="389" bestFit="1" customWidth="1"/>
    <col min="9950" max="9950" width="10.28515625" style="389" customWidth="1"/>
    <col min="9951" max="9958" width="9.5703125" style="389" bestFit="1" customWidth="1"/>
    <col min="9959" max="9959" width="9.5703125" style="389" customWidth="1"/>
    <col min="9960" max="9966" width="9.5703125" style="389" bestFit="1" customWidth="1"/>
    <col min="9967" max="9967" width="9.42578125" style="389" customWidth="1"/>
    <col min="9968" max="9983" width="9.5703125" style="389" bestFit="1" customWidth="1"/>
    <col min="9984" max="9985" width="12.5703125" style="389" bestFit="1" customWidth="1"/>
    <col min="9986" max="9986" width="11.42578125" style="389" bestFit="1" customWidth="1"/>
    <col min="9987" max="9987" width="11" style="389" bestFit="1" customWidth="1"/>
    <col min="9988" max="9988" width="11.7109375" style="389" bestFit="1" customWidth="1"/>
    <col min="9989" max="10177" width="9.140625" style="389"/>
    <col min="10178" max="10178" width="6.7109375" style="389" customWidth="1"/>
    <col min="10179" max="10179" width="39.140625" style="389" customWidth="1"/>
    <col min="10180" max="10180" width="9.140625" style="389"/>
    <col min="10181" max="10181" width="8" style="389" customWidth="1"/>
    <col min="10182" max="10182" width="12.7109375" style="389" customWidth="1"/>
    <col min="10183" max="10183" width="12" style="389" customWidth="1"/>
    <col min="10184" max="10184" width="12.85546875" style="389" customWidth="1"/>
    <col min="10185" max="10185" width="11.42578125" style="389" customWidth="1"/>
    <col min="10186" max="10186" width="10.42578125" style="389" customWidth="1"/>
    <col min="10187" max="10187" width="11.7109375" style="389" customWidth="1"/>
    <col min="10188" max="10188" width="11.140625" style="389" customWidth="1"/>
    <col min="10189" max="10189" width="11.85546875" style="389" bestFit="1" customWidth="1"/>
    <col min="10190" max="10190" width="10.5703125" style="389" bestFit="1" customWidth="1"/>
    <col min="10191" max="10191" width="9.5703125" style="389" bestFit="1" customWidth="1"/>
    <col min="10192" max="10192" width="11.42578125" style="389" customWidth="1"/>
    <col min="10193" max="10193" width="10.5703125" style="389" customWidth="1"/>
    <col min="10194" max="10194" width="7.5703125" style="389" customWidth="1"/>
    <col min="10195" max="10195" width="9.5703125" style="389" bestFit="1" customWidth="1"/>
    <col min="10196" max="10196" width="11" style="389" bestFit="1" customWidth="1"/>
    <col min="10197" max="10197" width="10.140625" style="389" bestFit="1" customWidth="1"/>
    <col min="10198" max="10202" width="9.5703125" style="389" bestFit="1" customWidth="1"/>
    <col min="10203" max="10203" width="10.140625" style="389" bestFit="1" customWidth="1"/>
    <col min="10204" max="10205" width="9.5703125" style="389" bestFit="1" customWidth="1"/>
    <col min="10206" max="10206" width="10.28515625" style="389" customWidth="1"/>
    <col min="10207" max="10214" width="9.5703125" style="389" bestFit="1" customWidth="1"/>
    <col min="10215" max="10215" width="9.5703125" style="389" customWidth="1"/>
    <col min="10216" max="10222" width="9.5703125" style="389" bestFit="1" customWidth="1"/>
    <col min="10223" max="10223" width="9.42578125" style="389" customWidth="1"/>
    <col min="10224" max="10239" width="9.5703125" style="389" bestFit="1" customWidth="1"/>
    <col min="10240" max="10241" width="12.5703125" style="389" bestFit="1" customWidth="1"/>
    <col min="10242" max="10242" width="11.42578125" style="389" bestFit="1" customWidth="1"/>
    <col min="10243" max="10243" width="11" style="389" bestFit="1" customWidth="1"/>
    <col min="10244" max="10244" width="11.7109375" style="389" bestFit="1" customWidth="1"/>
    <col min="10245" max="10433" width="9.140625" style="389"/>
    <col min="10434" max="10434" width="6.7109375" style="389" customWidth="1"/>
    <col min="10435" max="10435" width="39.140625" style="389" customWidth="1"/>
    <col min="10436" max="10436" width="9.140625" style="389"/>
    <col min="10437" max="10437" width="8" style="389" customWidth="1"/>
    <col min="10438" max="10438" width="12.7109375" style="389" customWidth="1"/>
    <col min="10439" max="10439" width="12" style="389" customWidth="1"/>
    <col min="10440" max="10440" width="12.85546875" style="389" customWidth="1"/>
    <col min="10441" max="10441" width="11.42578125" style="389" customWidth="1"/>
    <col min="10442" max="10442" width="10.42578125" style="389" customWidth="1"/>
    <col min="10443" max="10443" width="11.7109375" style="389" customWidth="1"/>
    <col min="10444" max="10444" width="11.140625" style="389" customWidth="1"/>
    <col min="10445" max="10445" width="11.85546875" style="389" bestFit="1" customWidth="1"/>
    <col min="10446" max="10446" width="10.5703125" style="389" bestFit="1" customWidth="1"/>
    <col min="10447" max="10447" width="9.5703125" style="389" bestFit="1" customWidth="1"/>
    <col min="10448" max="10448" width="11.42578125" style="389" customWidth="1"/>
    <col min="10449" max="10449" width="10.5703125" style="389" customWidth="1"/>
    <col min="10450" max="10450" width="7.5703125" style="389" customWidth="1"/>
    <col min="10451" max="10451" width="9.5703125" style="389" bestFit="1" customWidth="1"/>
    <col min="10452" max="10452" width="11" style="389" bestFit="1" customWidth="1"/>
    <col min="10453" max="10453" width="10.140625" style="389" bestFit="1" customWidth="1"/>
    <col min="10454" max="10458" width="9.5703125" style="389" bestFit="1" customWidth="1"/>
    <col min="10459" max="10459" width="10.140625" style="389" bestFit="1" customWidth="1"/>
    <col min="10460" max="10461" width="9.5703125" style="389" bestFit="1" customWidth="1"/>
    <col min="10462" max="10462" width="10.28515625" style="389" customWidth="1"/>
    <col min="10463" max="10470" width="9.5703125" style="389" bestFit="1" customWidth="1"/>
    <col min="10471" max="10471" width="9.5703125" style="389" customWidth="1"/>
    <col min="10472" max="10478" width="9.5703125" style="389" bestFit="1" customWidth="1"/>
    <col min="10479" max="10479" width="9.42578125" style="389" customWidth="1"/>
    <col min="10480" max="10495" width="9.5703125" style="389" bestFit="1" customWidth="1"/>
    <col min="10496" max="10497" width="12.5703125" style="389" bestFit="1" customWidth="1"/>
    <col min="10498" max="10498" width="11.42578125" style="389" bestFit="1" customWidth="1"/>
    <col min="10499" max="10499" width="11" style="389" bestFit="1" customWidth="1"/>
    <col min="10500" max="10500" width="11.7109375" style="389" bestFit="1" customWidth="1"/>
    <col min="10501" max="10689" width="9.140625" style="389"/>
    <col min="10690" max="10690" width="6.7109375" style="389" customWidth="1"/>
    <col min="10691" max="10691" width="39.140625" style="389" customWidth="1"/>
    <col min="10692" max="10692" width="9.140625" style="389"/>
    <col min="10693" max="10693" width="8" style="389" customWidth="1"/>
    <col min="10694" max="10694" width="12.7109375" style="389" customWidth="1"/>
    <col min="10695" max="10695" width="12" style="389" customWidth="1"/>
    <col min="10696" max="10696" width="12.85546875" style="389" customWidth="1"/>
    <col min="10697" max="10697" width="11.42578125" style="389" customWidth="1"/>
    <col min="10698" max="10698" width="10.42578125" style="389" customWidth="1"/>
    <col min="10699" max="10699" width="11.7109375" style="389" customWidth="1"/>
    <col min="10700" max="10700" width="11.140625" style="389" customWidth="1"/>
    <col min="10701" max="10701" width="11.85546875" style="389" bestFit="1" customWidth="1"/>
    <col min="10702" max="10702" width="10.5703125" style="389" bestFit="1" customWidth="1"/>
    <col min="10703" max="10703" width="9.5703125" style="389" bestFit="1" customWidth="1"/>
    <col min="10704" max="10704" width="11.42578125" style="389" customWidth="1"/>
    <col min="10705" max="10705" width="10.5703125" style="389" customWidth="1"/>
    <col min="10706" max="10706" width="7.5703125" style="389" customWidth="1"/>
    <col min="10707" max="10707" width="9.5703125" style="389" bestFit="1" customWidth="1"/>
    <col min="10708" max="10708" width="11" style="389" bestFit="1" customWidth="1"/>
    <col min="10709" max="10709" width="10.140625" style="389" bestFit="1" customWidth="1"/>
    <col min="10710" max="10714" width="9.5703125" style="389" bestFit="1" customWidth="1"/>
    <col min="10715" max="10715" width="10.140625" style="389" bestFit="1" customWidth="1"/>
    <col min="10716" max="10717" width="9.5703125" style="389" bestFit="1" customWidth="1"/>
    <col min="10718" max="10718" width="10.28515625" style="389" customWidth="1"/>
    <col min="10719" max="10726" width="9.5703125" style="389" bestFit="1" customWidth="1"/>
    <col min="10727" max="10727" width="9.5703125" style="389" customWidth="1"/>
    <col min="10728" max="10734" width="9.5703125" style="389" bestFit="1" customWidth="1"/>
    <col min="10735" max="10735" width="9.42578125" style="389" customWidth="1"/>
    <col min="10736" max="10751" width="9.5703125" style="389" bestFit="1" customWidth="1"/>
    <col min="10752" max="10753" width="12.5703125" style="389" bestFit="1" customWidth="1"/>
    <col min="10754" max="10754" width="11.42578125" style="389" bestFit="1" customWidth="1"/>
    <col min="10755" max="10755" width="11" style="389" bestFit="1" customWidth="1"/>
    <col min="10756" max="10756" width="11.7109375" style="389" bestFit="1" customWidth="1"/>
    <col min="10757" max="10945" width="9.140625" style="389"/>
    <col min="10946" max="10946" width="6.7109375" style="389" customWidth="1"/>
    <col min="10947" max="10947" width="39.140625" style="389" customWidth="1"/>
    <col min="10948" max="10948" width="9.140625" style="389"/>
    <col min="10949" max="10949" width="8" style="389" customWidth="1"/>
    <col min="10950" max="10950" width="12.7109375" style="389" customWidth="1"/>
    <col min="10951" max="10951" width="12" style="389" customWidth="1"/>
    <col min="10952" max="10952" width="12.85546875" style="389" customWidth="1"/>
    <col min="10953" max="10953" width="11.42578125" style="389" customWidth="1"/>
    <col min="10954" max="10954" width="10.42578125" style="389" customWidth="1"/>
    <col min="10955" max="10955" width="11.7109375" style="389" customWidth="1"/>
    <col min="10956" max="10956" width="11.140625" style="389" customWidth="1"/>
    <col min="10957" max="10957" width="11.85546875" style="389" bestFit="1" customWidth="1"/>
    <col min="10958" max="10958" width="10.5703125" style="389" bestFit="1" customWidth="1"/>
    <col min="10959" max="10959" width="9.5703125" style="389" bestFit="1" customWidth="1"/>
    <col min="10960" max="10960" width="11.42578125" style="389" customWidth="1"/>
    <col min="10961" max="10961" width="10.5703125" style="389" customWidth="1"/>
    <col min="10962" max="10962" width="7.5703125" style="389" customWidth="1"/>
    <col min="10963" max="10963" width="9.5703125" style="389" bestFit="1" customWidth="1"/>
    <col min="10964" max="10964" width="11" style="389" bestFit="1" customWidth="1"/>
    <col min="10965" max="10965" width="10.140625" style="389" bestFit="1" customWidth="1"/>
    <col min="10966" max="10970" width="9.5703125" style="389" bestFit="1" customWidth="1"/>
    <col min="10971" max="10971" width="10.140625" style="389" bestFit="1" customWidth="1"/>
    <col min="10972" max="10973" width="9.5703125" style="389" bestFit="1" customWidth="1"/>
    <col min="10974" max="10974" width="10.28515625" style="389" customWidth="1"/>
    <col min="10975" max="10982" width="9.5703125" style="389" bestFit="1" customWidth="1"/>
    <col min="10983" max="10983" width="9.5703125" style="389" customWidth="1"/>
    <col min="10984" max="10990" width="9.5703125" style="389" bestFit="1" customWidth="1"/>
    <col min="10991" max="10991" width="9.42578125" style="389" customWidth="1"/>
    <col min="10992" max="11007" width="9.5703125" style="389" bestFit="1" customWidth="1"/>
    <col min="11008" max="11009" width="12.5703125" style="389" bestFit="1" customWidth="1"/>
    <col min="11010" max="11010" width="11.42578125" style="389" bestFit="1" customWidth="1"/>
    <col min="11011" max="11011" width="11" style="389" bestFit="1" customWidth="1"/>
    <col min="11012" max="11012" width="11.7109375" style="389" bestFit="1" customWidth="1"/>
    <col min="11013" max="11201" width="9.140625" style="389"/>
    <col min="11202" max="11202" width="6.7109375" style="389" customWidth="1"/>
    <col min="11203" max="11203" width="39.140625" style="389" customWidth="1"/>
    <col min="11204" max="11204" width="9.140625" style="389"/>
    <col min="11205" max="11205" width="8" style="389" customWidth="1"/>
    <col min="11206" max="11206" width="12.7109375" style="389" customWidth="1"/>
    <col min="11207" max="11207" width="12" style="389" customWidth="1"/>
    <col min="11208" max="11208" width="12.85546875" style="389" customWidth="1"/>
    <col min="11209" max="11209" width="11.42578125" style="389" customWidth="1"/>
    <col min="11210" max="11210" width="10.42578125" style="389" customWidth="1"/>
    <col min="11211" max="11211" width="11.7109375" style="389" customWidth="1"/>
    <col min="11212" max="11212" width="11.140625" style="389" customWidth="1"/>
    <col min="11213" max="11213" width="11.85546875" style="389" bestFit="1" customWidth="1"/>
    <col min="11214" max="11214" width="10.5703125" style="389" bestFit="1" customWidth="1"/>
    <col min="11215" max="11215" width="9.5703125" style="389" bestFit="1" customWidth="1"/>
    <col min="11216" max="11216" width="11.42578125" style="389" customWidth="1"/>
    <col min="11217" max="11217" width="10.5703125" style="389" customWidth="1"/>
    <col min="11218" max="11218" width="7.5703125" style="389" customWidth="1"/>
    <col min="11219" max="11219" width="9.5703125" style="389" bestFit="1" customWidth="1"/>
    <col min="11220" max="11220" width="11" style="389" bestFit="1" customWidth="1"/>
    <col min="11221" max="11221" width="10.140625" style="389" bestFit="1" customWidth="1"/>
    <col min="11222" max="11226" width="9.5703125" style="389" bestFit="1" customWidth="1"/>
    <col min="11227" max="11227" width="10.140625" style="389" bestFit="1" customWidth="1"/>
    <col min="11228" max="11229" width="9.5703125" style="389" bestFit="1" customWidth="1"/>
    <col min="11230" max="11230" width="10.28515625" style="389" customWidth="1"/>
    <col min="11231" max="11238" width="9.5703125" style="389" bestFit="1" customWidth="1"/>
    <col min="11239" max="11239" width="9.5703125" style="389" customWidth="1"/>
    <col min="11240" max="11246" width="9.5703125" style="389" bestFit="1" customWidth="1"/>
    <col min="11247" max="11247" width="9.42578125" style="389" customWidth="1"/>
    <col min="11248" max="11263" width="9.5703125" style="389" bestFit="1" customWidth="1"/>
    <col min="11264" max="11265" width="12.5703125" style="389" bestFit="1" customWidth="1"/>
    <col min="11266" max="11266" width="11.42578125" style="389" bestFit="1" customWidth="1"/>
    <col min="11267" max="11267" width="11" style="389" bestFit="1" customWidth="1"/>
    <col min="11268" max="11268" width="11.7109375" style="389" bestFit="1" customWidth="1"/>
    <col min="11269" max="11457" width="9.140625" style="389"/>
    <col min="11458" max="11458" width="6.7109375" style="389" customWidth="1"/>
    <col min="11459" max="11459" width="39.140625" style="389" customWidth="1"/>
    <col min="11460" max="11460" width="9.140625" style="389"/>
    <col min="11461" max="11461" width="8" style="389" customWidth="1"/>
    <col min="11462" max="11462" width="12.7109375" style="389" customWidth="1"/>
    <col min="11463" max="11463" width="12" style="389" customWidth="1"/>
    <col min="11464" max="11464" width="12.85546875" style="389" customWidth="1"/>
    <col min="11465" max="11465" width="11.42578125" style="389" customWidth="1"/>
    <col min="11466" max="11466" width="10.42578125" style="389" customWidth="1"/>
    <col min="11467" max="11467" width="11.7109375" style="389" customWidth="1"/>
    <col min="11468" max="11468" width="11.140625" style="389" customWidth="1"/>
    <col min="11469" max="11469" width="11.85546875" style="389" bestFit="1" customWidth="1"/>
    <col min="11470" max="11470" width="10.5703125" style="389" bestFit="1" customWidth="1"/>
    <col min="11471" max="11471" width="9.5703125" style="389" bestFit="1" customWidth="1"/>
    <col min="11472" max="11472" width="11.42578125" style="389" customWidth="1"/>
    <col min="11473" max="11473" width="10.5703125" style="389" customWidth="1"/>
    <col min="11474" max="11474" width="7.5703125" style="389" customWidth="1"/>
    <col min="11475" max="11475" width="9.5703125" style="389" bestFit="1" customWidth="1"/>
    <col min="11476" max="11476" width="11" style="389" bestFit="1" customWidth="1"/>
    <col min="11477" max="11477" width="10.140625" style="389" bestFit="1" customWidth="1"/>
    <col min="11478" max="11482" width="9.5703125" style="389" bestFit="1" customWidth="1"/>
    <col min="11483" max="11483" width="10.140625" style="389" bestFit="1" customWidth="1"/>
    <col min="11484" max="11485" width="9.5703125" style="389" bestFit="1" customWidth="1"/>
    <col min="11486" max="11486" width="10.28515625" style="389" customWidth="1"/>
    <col min="11487" max="11494" width="9.5703125" style="389" bestFit="1" customWidth="1"/>
    <col min="11495" max="11495" width="9.5703125" style="389" customWidth="1"/>
    <col min="11496" max="11502" width="9.5703125" style="389" bestFit="1" customWidth="1"/>
    <col min="11503" max="11503" width="9.42578125" style="389" customWidth="1"/>
    <col min="11504" max="11519" width="9.5703125" style="389" bestFit="1" customWidth="1"/>
    <col min="11520" max="11521" width="12.5703125" style="389" bestFit="1" customWidth="1"/>
    <col min="11522" max="11522" width="11.42578125" style="389" bestFit="1" customWidth="1"/>
    <col min="11523" max="11523" width="11" style="389" bestFit="1" customWidth="1"/>
    <col min="11524" max="11524" width="11.7109375" style="389" bestFit="1" customWidth="1"/>
    <col min="11525" max="11713" width="9.140625" style="389"/>
    <col min="11714" max="11714" width="6.7109375" style="389" customWidth="1"/>
    <col min="11715" max="11715" width="39.140625" style="389" customWidth="1"/>
    <col min="11716" max="11716" width="9.140625" style="389"/>
    <col min="11717" max="11717" width="8" style="389" customWidth="1"/>
    <col min="11718" max="11718" width="12.7109375" style="389" customWidth="1"/>
    <col min="11719" max="11719" width="12" style="389" customWidth="1"/>
    <col min="11720" max="11720" width="12.85546875" style="389" customWidth="1"/>
    <col min="11721" max="11721" width="11.42578125" style="389" customWidth="1"/>
    <col min="11722" max="11722" width="10.42578125" style="389" customWidth="1"/>
    <col min="11723" max="11723" width="11.7109375" style="389" customWidth="1"/>
    <col min="11724" max="11724" width="11.140625" style="389" customWidth="1"/>
    <col min="11725" max="11725" width="11.85546875" style="389" bestFit="1" customWidth="1"/>
    <col min="11726" max="11726" width="10.5703125" style="389" bestFit="1" customWidth="1"/>
    <col min="11727" max="11727" width="9.5703125" style="389" bestFit="1" customWidth="1"/>
    <col min="11728" max="11728" width="11.42578125" style="389" customWidth="1"/>
    <col min="11729" max="11729" width="10.5703125" style="389" customWidth="1"/>
    <col min="11730" max="11730" width="7.5703125" style="389" customWidth="1"/>
    <col min="11731" max="11731" width="9.5703125" style="389" bestFit="1" customWidth="1"/>
    <col min="11732" max="11732" width="11" style="389" bestFit="1" customWidth="1"/>
    <col min="11733" max="11733" width="10.140625" style="389" bestFit="1" customWidth="1"/>
    <col min="11734" max="11738" width="9.5703125" style="389" bestFit="1" customWidth="1"/>
    <col min="11739" max="11739" width="10.140625" style="389" bestFit="1" customWidth="1"/>
    <col min="11740" max="11741" width="9.5703125" style="389" bestFit="1" customWidth="1"/>
    <col min="11742" max="11742" width="10.28515625" style="389" customWidth="1"/>
    <col min="11743" max="11750" width="9.5703125" style="389" bestFit="1" customWidth="1"/>
    <col min="11751" max="11751" width="9.5703125" style="389" customWidth="1"/>
    <col min="11752" max="11758" width="9.5703125" style="389" bestFit="1" customWidth="1"/>
    <col min="11759" max="11759" width="9.42578125" style="389" customWidth="1"/>
    <col min="11760" max="11775" width="9.5703125" style="389" bestFit="1" customWidth="1"/>
    <col min="11776" max="11777" width="12.5703125" style="389" bestFit="1" customWidth="1"/>
    <col min="11778" max="11778" width="11.42578125" style="389" bestFit="1" customWidth="1"/>
    <col min="11779" max="11779" width="11" style="389" bestFit="1" customWidth="1"/>
    <col min="11780" max="11780" width="11.7109375" style="389" bestFit="1" customWidth="1"/>
    <col min="11781" max="11969" width="9.140625" style="389"/>
    <col min="11970" max="11970" width="6.7109375" style="389" customWidth="1"/>
    <col min="11971" max="11971" width="39.140625" style="389" customWidth="1"/>
    <col min="11972" max="11972" width="9.140625" style="389"/>
    <col min="11973" max="11973" width="8" style="389" customWidth="1"/>
    <col min="11974" max="11974" width="12.7109375" style="389" customWidth="1"/>
    <col min="11975" max="11975" width="12" style="389" customWidth="1"/>
    <col min="11976" max="11976" width="12.85546875" style="389" customWidth="1"/>
    <col min="11977" max="11977" width="11.42578125" style="389" customWidth="1"/>
    <col min="11978" max="11978" width="10.42578125" style="389" customWidth="1"/>
    <col min="11979" max="11979" width="11.7109375" style="389" customWidth="1"/>
    <col min="11980" max="11980" width="11.140625" style="389" customWidth="1"/>
    <col min="11981" max="11981" width="11.85546875" style="389" bestFit="1" customWidth="1"/>
    <col min="11982" max="11982" width="10.5703125" style="389" bestFit="1" customWidth="1"/>
    <col min="11983" max="11983" width="9.5703125" style="389" bestFit="1" customWidth="1"/>
    <col min="11984" max="11984" width="11.42578125" style="389" customWidth="1"/>
    <col min="11985" max="11985" width="10.5703125" style="389" customWidth="1"/>
    <col min="11986" max="11986" width="7.5703125" style="389" customWidth="1"/>
    <col min="11987" max="11987" width="9.5703125" style="389" bestFit="1" customWidth="1"/>
    <col min="11988" max="11988" width="11" style="389" bestFit="1" customWidth="1"/>
    <col min="11989" max="11989" width="10.140625" style="389" bestFit="1" customWidth="1"/>
    <col min="11990" max="11994" width="9.5703125" style="389" bestFit="1" customWidth="1"/>
    <col min="11995" max="11995" width="10.140625" style="389" bestFit="1" customWidth="1"/>
    <col min="11996" max="11997" width="9.5703125" style="389" bestFit="1" customWidth="1"/>
    <col min="11998" max="11998" width="10.28515625" style="389" customWidth="1"/>
    <col min="11999" max="12006" width="9.5703125" style="389" bestFit="1" customWidth="1"/>
    <col min="12007" max="12007" width="9.5703125" style="389" customWidth="1"/>
    <col min="12008" max="12014" width="9.5703125" style="389" bestFit="1" customWidth="1"/>
    <col min="12015" max="12015" width="9.42578125" style="389" customWidth="1"/>
    <col min="12016" max="12031" width="9.5703125" style="389" bestFit="1" customWidth="1"/>
    <col min="12032" max="12033" width="12.5703125" style="389" bestFit="1" customWidth="1"/>
    <col min="12034" max="12034" width="11.42578125" style="389" bestFit="1" customWidth="1"/>
    <col min="12035" max="12035" width="11" style="389" bestFit="1" customWidth="1"/>
    <col min="12036" max="12036" width="11.7109375" style="389" bestFit="1" customWidth="1"/>
    <col min="12037" max="12225" width="9.140625" style="389"/>
    <col min="12226" max="12226" width="6.7109375" style="389" customWidth="1"/>
    <col min="12227" max="12227" width="39.140625" style="389" customWidth="1"/>
    <col min="12228" max="12228" width="9.140625" style="389"/>
    <col min="12229" max="12229" width="8" style="389" customWidth="1"/>
    <col min="12230" max="12230" width="12.7109375" style="389" customWidth="1"/>
    <col min="12231" max="12231" width="12" style="389" customWidth="1"/>
    <col min="12232" max="12232" width="12.85546875" style="389" customWidth="1"/>
    <col min="12233" max="12233" width="11.42578125" style="389" customWidth="1"/>
    <col min="12234" max="12234" width="10.42578125" style="389" customWidth="1"/>
    <col min="12235" max="12235" width="11.7109375" style="389" customWidth="1"/>
    <col min="12236" max="12236" width="11.140625" style="389" customWidth="1"/>
    <col min="12237" max="12237" width="11.85546875" style="389" bestFit="1" customWidth="1"/>
    <col min="12238" max="12238" width="10.5703125" style="389" bestFit="1" customWidth="1"/>
    <col min="12239" max="12239" width="9.5703125" style="389" bestFit="1" customWidth="1"/>
    <col min="12240" max="12240" width="11.42578125" style="389" customWidth="1"/>
    <col min="12241" max="12241" width="10.5703125" style="389" customWidth="1"/>
    <col min="12242" max="12242" width="7.5703125" style="389" customWidth="1"/>
    <col min="12243" max="12243" width="9.5703125" style="389" bestFit="1" customWidth="1"/>
    <col min="12244" max="12244" width="11" style="389" bestFit="1" customWidth="1"/>
    <col min="12245" max="12245" width="10.140625" style="389" bestFit="1" customWidth="1"/>
    <col min="12246" max="12250" width="9.5703125" style="389" bestFit="1" customWidth="1"/>
    <col min="12251" max="12251" width="10.140625" style="389" bestFit="1" customWidth="1"/>
    <col min="12252" max="12253" width="9.5703125" style="389" bestFit="1" customWidth="1"/>
    <col min="12254" max="12254" width="10.28515625" style="389" customWidth="1"/>
    <col min="12255" max="12262" width="9.5703125" style="389" bestFit="1" customWidth="1"/>
    <col min="12263" max="12263" width="9.5703125" style="389" customWidth="1"/>
    <col min="12264" max="12270" width="9.5703125" style="389" bestFit="1" customWidth="1"/>
    <col min="12271" max="12271" width="9.42578125" style="389" customWidth="1"/>
    <col min="12272" max="12287" width="9.5703125" style="389" bestFit="1" customWidth="1"/>
    <col min="12288" max="12289" width="12.5703125" style="389" bestFit="1" customWidth="1"/>
    <col min="12290" max="12290" width="11.42578125" style="389" bestFit="1" customWidth="1"/>
    <col min="12291" max="12291" width="11" style="389" bestFit="1" customWidth="1"/>
    <col min="12292" max="12292" width="11.7109375" style="389" bestFit="1" customWidth="1"/>
    <col min="12293" max="12481" width="9.140625" style="389"/>
    <col min="12482" max="12482" width="6.7109375" style="389" customWidth="1"/>
    <col min="12483" max="12483" width="39.140625" style="389" customWidth="1"/>
    <col min="12484" max="12484" width="9.140625" style="389"/>
    <col min="12485" max="12485" width="8" style="389" customWidth="1"/>
    <col min="12486" max="12486" width="12.7109375" style="389" customWidth="1"/>
    <col min="12487" max="12487" width="12" style="389" customWidth="1"/>
    <col min="12488" max="12488" width="12.85546875" style="389" customWidth="1"/>
    <col min="12489" max="12489" width="11.42578125" style="389" customWidth="1"/>
    <col min="12490" max="12490" width="10.42578125" style="389" customWidth="1"/>
    <col min="12491" max="12491" width="11.7109375" style="389" customWidth="1"/>
    <col min="12492" max="12492" width="11.140625" style="389" customWidth="1"/>
    <col min="12493" max="12493" width="11.85546875" style="389" bestFit="1" customWidth="1"/>
    <col min="12494" max="12494" width="10.5703125" style="389" bestFit="1" customWidth="1"/>
    <col min="12495" max="12495" width="9.5703125" style="389" bestFit="1" customWidth="1"/>
    <col min="12496" max="12496" width="11.42578125" style="389" customWidth="1"/>
    <col min="12497" max="12497" width="10.5703125" style="389" customWidth="1"/>
    <col min="12498" max="12498" width="7.5703125" style="389" customWidth="1"/>
    <col min="12499" max="12499" width="9.5703125" style="389" bestFit="1" customWidth="1"/>
    <col min="12500" max="12500" width="11" style="389" bestFit="1" customWidth="1"/>
    <col min="12501" max="12501" width="10.140625" style="389" bestFit="1" customWidth="1"/>
    <col min="12502" max="12506" width="9.5703125" style="389" bestFit="1" customWidth="1"/>
    <col min="12507" max="12507" width="10.140625" style="389" bestFit="1" customWidth="1"/>
    <col min="12508" max="12509" width="9.5703125" style="389" bestFit="1" customWidth="1"/>
    <col min="12510" max="12510" width="10.28515625" style="389" customWidth="1"/>
    <col min="12511" max="12518" width="9.5703125" style="389" bestFit="1" customWidth="1"/>
    <col min="12519" max="12519" width="9.5703125" style="389" customWidth="1"/>
    <col min="12520" max="12526" width="9.5703125" style="389" bestFit="1" customWidth="1"/>
    <col min="12527" max="12527" width="9.42578125" style="389" customWidth="1"/>
    <col min="12528" max="12543" width="9.5703125" style="389" bestFit="1" customWidth="1"/>
    <col min="12544" max="12545" width="12.5703125" style="389" bestFit="1" customWidth="1"/>
    <col min="12546" max="12546" width="11.42578125" style="389" bestFit="1" customWidth="1"/>
    <col min="12547" max="12547" width="11" style="389" bestFit="1" customWidth="1"/>
    <col min="12548" max="12548" width="11.7109375" style="389" bestFit="1" customWidth="1"/>
    <col min="12549" max="12737" width="9.140625" style="389"/>
    <col min="12738" max="12738" width="6.7109375" style="389" customWidth="1"/>
    <col min="12739" max="12739" width="39.140625" style="389" customWidth="1"/>
    <col min="12740" max="12740" width="9.140625" style="389"/>
    <col min="12741" max="12741" width="8" style="389" customWidth="1"/>
    <col min="12742" max="12742" width="12.7109375" style="389" customWidth="1"/>
    <col min="12743" max="12743" width="12" style="389" customWidth="1"/>
    <col min="12744" max="12744" width="12.85546875" style="389" customWidth="1"/>
    <col min="12745" max="12745" width="11.42578125" style="389" customWidth="1"/>
    <col min="12746" max="12746" width="10.42578125" style="389" customWidth="1"/>
    <col min="12747" max="12747" width="11.7109375" style="389" customWidth="1"/>
    <col min="12748" max="12748" width="11.140625" style="389" customWidth="1"/>
    <col min="12749" max="12749" width="11.85546875" style="389" bestFit="1" customWidth="1"/>
    <col min="12750" max="12750" width="10.5703125" style="389" bestFit="1" customWidth="1"/>
    <col min="12751" max="12751" width="9.5703125" style="389" bestFit="1" customWidth="1"/>
    <col min="12752" max="12752" width="11.42578125" style="389" customWidth="1"/>
    <col min="12753" max="12753" width="10.5703125" style="389" customWidth="1"/>
    <col min="12754" max="12754" width="7.5703125" style="389" customWidth="1"/>
    <col min="12755" max="12755" width="9.5703125" style="389" bestFit="1" customWidth="1"/>
    <col min="12756" max="12756" width="11" style="389" bestFit="1" customWidth="1"/>
    <col min="12757" max="12757" width="10.140625" style="389" bestFit="1" customWidth="1"/>
    <col min="12758" max="12762" width="9.5703125" style="389" bestFit="1" customWidth="1"/>
    <col min="12763" max="12763" width="10.140625" style="389" bestFit="1" customWidth="1"/>
    <col min="12764" max="12765" width="9.5703125" style="389" bestFit="1" customWidth="1"/>
    <col min="12766" max="12766" width="10.28515625" style="389" customWidth="1"/>
    <col min="12767" max="12774" width="9.5703125" style="389" bestFit="1" customWidth="1"/>
    <col min="12775" max="12775" width="9.5703125" style="389" customWidth="1"/>
    <col min="12776" max="12782" width="9.5703125" style="389" bestFit="1" customWidth="1"/>
    <col min="12783" max="12783" width="9.42578125" style="389" customWidth="1"/>
    <col min="12784" max="12799" width="9.5703125" style="389" bestFit="1" customWidth="1"/>
    <col min="12800" max="12801" width="12.5703125" style="389" bestFit="1" customWidth="1"/>
    <col min="12802" max="12802" width="11.42578125" style="389" bestFit="1" customWidth="1"/>
    <col min="12803" max="12803" width="11" style="389" bestFit="1" customWidth="1"/>
    <col min="12804" max="12804" width="11.7109375" style="389" bestFit="1" customWidth="1"/>
    <col min="12805" max="12993" width="9.140625" style="389"/>
    <col min="12994" max="12994" width="6.7109375" style="389" customWidth="1"/>
    <col min="12995" max="12995" width="39.140625" style="389" customWidth="1"/>
    <col min="12996" max="12996" width="9.140625" style="389"/>
    <col min="12997" max="12997" width="8" style="389" customWidth="1"/>
    <col min="12998" max="12998" width="12.7109375" style="389" customWidth="1"/>
    <col min="12999" max="12999" width="12" style="389" customWidth="1"/>
    <col min="13000" max="13000" width="12.85546875" style="389" customWidth="1"/>
    <col min="13001" max="13001" width="11.42578125" style="389" customWidth="1"/>
    <col min="13002" max="13002" width="10.42578125" style="389" customWidth="1"/>
    <col min="13003" max="13003" width="11.7109375" style="389" customWidth="1"/>
    <col min="13004" max="13004" width="11.140625" style="389" customWidth="1"/>
    <col min="13005" max="13005" width="11.85546875" style="389" bestFit="1" customWidth="1"/>
    <col min="13006" max="13006" width="10.5703125" style="389" bestFit="1" customWidth="1"/>
    <col min="13007" max="13007" width="9.5703125" style="389" bestFit="1" customWidth="1"/>
    <col min="13008" max="13008" width="11.42578125" style="389" customWidth="1"/>
    <col min="13009" max="13009" width="10.5703125" style="389" customWidth="1"/>
    <col min="13010" max="13010" width="7.5703125" style="389" customWidth="1"/>
    <col min="13011" max="13011" width="9.5703125" style="389" bestFit="1" customWidth="1"/>
    <col min="13012" max="13012" width="11" style="389" bestFit="1" customWidth="1"/>
    <col min="13013" max="13013" width="10.140625" style="389" bestFit="1" customWidth="1"/>
    <col min="13014" max="13018" width="9.5703125" style="389" bestFit="1" customWidth="1"/>
    <col min="13019" max="13019" width="10.140625" style="389" bestFit="1" customWidth="1"/>
    <col min="13020" max="13021" width="9.5703125" style="389" bestFit="1" customWidth="1"/>
    <col min="13022" max="13022" width="10.28515625" style="389" customWidth="1"/>
    <col min="13023" max="13030" width="9.5703125" style="389" bestFit="1" customWidth="1"/>
    <col min="13031" max="13031" width="9.5703125" style="389" customWidth="1"/>
    <col min="13032" max="13038" width="9.5703125" style="389" bestFit="1" customWidth="1"/>
    <col min="13039" max="13039" width="9.42578125" style="389" customWidth="1"/>
    <col min="13040" max="13055" width="9.5703125" style="389" bestFit="1" customWidth="1"/>
    <col min="13056" max="13057" width="12.5703125" style="389" bestFit="1" customWidth="1"/>
    <col min="13058" max="13058" width="11.42578125" style="389" bestFit="1" customWidth="1"/>
    <col min="13059" max="13059" width="11" style="389" bestFit="1" customWidth="1"/>
    <col min="13060" max="13060" width="11.7109375" style="389" bestFit="1" customWidth="1"/>
    <col min="13061" max="13249" width="9.140625" style="389"/>
    <col min="13250" max="13250" width="6.7109375" style="389" customWidth="1"/>
    <col min="13251" max="13251" width="39.140625" style="389" customWidth="1"/>
    <col min="13252" max="13252" width="9.140625" style="389"/>
    <col min="13253" max="13253" width="8" style="389" customWidth="1"/>
    <col min="13254" max="13254" width="12.7109375" style="389" customWidth="1"/>
    <col min="13255" max="13255" width="12" style="389" customWidth="1"/>
    <col min="13256" max="13256" width="12.85546875" style="389" customWidth="1"/>
    <col min="13257" max="13257" width="11.42578125" style="389" customWidth="1"/>
    <col min="13258" max="13258" width="10.42578125" style="389" customWidth="1"/>
    <col min="13259" max="13259" width="11.7109375" style="389" customWidth="1"/>
    <col min="13260" max="13260" width="11.140625" style="389" customWidth="1"/>
    <col min="13261" max="13261" width="11.85546875" style="389" bestFit="1" customWidth="1"/>
    <col min="13262" max="13262" width="10.5703125" style="389" bestFit="1" customWidth="1"/>
    <col min="13263" max="13263" width="9.5703125" style="389" bestFit="1" customWidth="1"/>
    <col min="13264" max="13264" width="11.42578125" style="389" customWidth="1"/>
    <col min="13265" max="13265" width="10.5703125" style="389" customWidth="1"/>
    <col min="13266" max="13266" width="7.5703125" style="389" customWidth="1"/>
    <col min="13267" max="13267" width="9.5703125" style="389" bestFit="1" customWidth="1"/>
    <col min="13268" max="13268" width="11" style="389" bestFit="1" customWidth="1"/>
    <col min="13269" max="13269" width="10.140625" style="389" bestFit="1" customWidth="1"/>
    <col min="13270" max="13274" width="9.5703125" style="389" bestFit="1" customWidth="1"/>
    <col min="13275" max="13275" width="10.140625" style="389" bestFit="1" customWidth="1"/>
    <col min="13276" max="13277" width="9.5703125" style="389" bestFit="1" customWidth="1"/>
    <col min="13278" max="13278" width="10.28515625" style="389" customWidth="1"/>
    <col min="13279" max="13286" width="9.5703125" style="389" bestFit="1" customWidth="1"/>
    <col min="13287" max="13287" width="9.5703125" style="389" customWidth="1"/>
    <col min="13288" max="13294" width="9.5703125" style="389" bestFit="1" customWidth="1"/>
    <col min="13295" max="13295" width="9.42578125" style="389" customWidth="1"/>
    <col min="13296" max="13311" width="9.5703125" style="389" bestFit="1" customWidth="1"/>
    <col min="13312" max="13313" width="12.5703125" style="389" bestFit="1" customWidth="1"/>
    <col min="13314" max="13314" width="11.42578125" style="389" bestFit="1" customWidth="1"/>
    <col min="13315" max="13315" width="11" style="389" bestFit="1" customWidth="1"/>
    <col min="13316" max="13316" width="11.7109375" style="389" bestFit="1" customWidth="1"/>
    <col min="13317" max="13505" width="9.140625" style="389"/>
    <col min="13506" max="13506" width="6.7109375" style="389" customWidth="1"/>
    <col min="13507" max="13507" width="39.140625" style="389" customWidth="1"/>
    <col min="13508" max="13508" width="9.140625" style="389"/>
    <col min="13509" max="13509" width="8" style="389" customWidth="1"/>
    <col min="13510" max="13510" width="12.7109375" style="389" customWidth="1"/>
    <col min="13511" max="13511" width="12" style="389" customWidth="1"/>
    <col min="13512" max="13512" width="12.85546875" style="389" customWidth="1"/>
    <col min="13513" max="13513" width="11.42578125" style="389" customWidth="1"/>
    <col min="13514" max="13514" width="10.42578125" style="389" customWidth="1"/>
    <col min="13515" max="13515" width="11.7109375" style="389" customWidth="1"/>
    <col min="13516" max="13516" width="11.140625" style="389" customWidth="1"/>
    <col min="13517" max="13517" width="11.85546875" style="389" bestFit="1" customWidth="1"/>
    <col min="13518" max="13518" width="10.5703125" style="389" bestFit="1" customWidth="1"/>
    <col min="13519" max="13519" width="9.5703125" style="389" bestFit="1" customWidth="1"/>
    <col min="13520" max="13520" width="11.42578125" style="389" customWidth="1"/>
    <col min="13521" max="13521" width="10.5703125" style="389" customWidth="1"/>
    <col min="13522" max="13522" width="7.5703125" style="389" customWidth="1"/>
    <col min="13523" max="13523" width="9.5703125" style="389" bestFit="1" customWidth="1"/>
    <col min="13524" max="13524" width="11" style="389" bestFit="1" customWidth="1"/>
    <col min="13525" max="13525" width="10.140625" style="389" bestFit="1" customWidth="1"/>
    <col min="13526" max="13530" width="9.5703125" style="389" bestFit="1" customWidth="1"/>
    <col min="13531" max="13531" width="10.140625" style="389" bestFit="1" customWidth="1"/>
    <col min="13532" max="13533" width="9.5703125" style="389" bestFit="1" customWidth="1"/>
    <col min="13534" max="13534" width="10.28515625" style="389" customWidth="1"/>
    <col min="13535" max="13542" width="9.5703125" style="389" bestFit="1" customWidth="1"/>
    <col min="13543" max="13543" width="9.5703125" style="389" customWidth="1"/>
    <col min="13544" max="13550" width="9.5703125" style="389" bestFit="1" customWidth="1"/>
    <col min="13551" max="13551" width="9.42578125" style="389" customWidth="1"/>
    <col min="13552" max="13567" width="9.5703125" style="389" bestFit="1" customWidth="1"/>
    <col min="13568" max="13569" width="12.5703125" style="389" bestFit="1" customWidth="1"/>
    <col min="13570" max="13570" width="11.42578125" style="389" bestFit="1" customWidth="1"/>
    <col min="13571" max="13571" width="11" style="389" bestFit="1" customWidth="1"/>
    <col min="13572" max="13572" width="11.7109375" style="389" bestFit="1" customWidth="1"/>
    <col min="13573" max="13761" width="9.140625" style="389"/>
    <col min="13762" max="13762" width="6.7109375" style="389" customWidth="1"/>
    <col min="13763" max="13763" width="39.140625" style="389" customWidth="1"/>
    <col min="13764" max="13764" width="9.140625" style="389"/>
    <col min="13765" max="13765" width="8" style="389" customWidth="1"/>
    <col min="13766" max="13766" width="12.7109375" style="389" customWidth="1"/>
    <col min="13767" max="13767" width="12" style="389" customWidth="1"/>
    <col min="13768" max="13768" width="12.85546875" style="389" customWidth="1"/>
    <col min="13769" max="13769" width="11.42578125" style="389" customWidth="1"/>
    <col min="13770" max="13770" width="10.42578125" style="389" customWidth="1"/>
    <col min="13771" max="13771" width="11.7109375" style="389" customWidth="1"/>
    <col min="13772" max="13772" width="11.140625" style="389" customWidth="1"/>
    <col min="13773" max="13773" width="11.85546875" style="389" bestFit="1" customWidth="1"/>
    <col min="13774" max="13774" width="10.5703125" style="389" bestFit="1" customWidth="1"/>
    <col min="13775" max="13775" width="9.5703125" style="389" bestFit="1" customWidth="1"/>
    <col min="13776" max="13776" width="11.42578125" style="389" customWidth="1"/>
    <col min="13777" max="13777" width="10.5703125" style="389" customWidth="1"/>
    <col min="13778" max="13778" width="7.5703125" style="389" customWidth="1"/>
    <col min="13779" max="13779" width="9.5703125" style="389" bestFit="1" customWidth="1"/>
    <col min="13780" max="13780" width="11" style="389" bestFit="1" customWidth="1"/>
    <col min="13781" max="13781" width="10.140625" style="389" bestFit="1" customWidth="1"/>
    <col min="13782" max="13786" width="9.5703125" style="389" bestFit="1" customWidth="1"/>
    <col min="13787" max="13787" width="10.140625" style="389" bestFit="1" customWidth="1"/>
    <col min="13788" max="13789" width="9.5703125" style="389" bestFit="1" customWidth="1"/>
    <col min="13790" max="13790" width="10.28515625" style="389" customWidth="1"/>
    <col min="13791" max="13798" width="9.5703125" style="389" bestFit="1" customWidth="1"/>
    <col min="13799" max="13799" width="9.5703125" style="389" customWidth="1"/>
    <col min="13800" max="13806" width="9.5703125" style="389" bestFit="1" customWidth="1"/>
    <col min="13807" max="13807" width="9.42578125" style="389" customWidth="1"/>
    <col min="13808" max="13823" width="9.5703125" style="389" bestFit="1" customWidth="1"/>
    <col min="13824" max="13825" width="12.5703125" style="389" bestFit="1" customWidth="1"/>
    <col min="13826" max="13826" width="11.42578125" style="389" bestFit="1" customWidth="1"/>
    <col min="13827" max="13827" width="11" style="389" bestFit="1" customWidth="1"/>
    <col min="13828" max="13828" width="11.7109375" style="389" bestFit="1" customWidth="1"/>
    <col min="13829" max="14017" width="9.140625" style="389"/>
    <col min="14018" max="14018" width="6.7109375" style="389" customWidth="1"/>
    <col min="14019" max="14019" width="39.140625" style="389" customWidth="1"/>
    <col min="14020" max="14020" width="9.140625" style="389"/>
    <col min="14021" max="14021" width="8" style="389" customWidth="1"/>
    <col min="14022" max="14022" width="12.7109375" style="389" customWidth="1"/>
    <col min="14023" max="14023" width="12" style="389" customWidth="1"/>
    <col min="14024" max="14024" width="12.85546875" style="389" customWidth="1"/>
    <col min="14025" max="14025" width="11.42578125" style="389" customWidth="1"/>
    <col min="14026" max="14026" width="10.42578125" style="389" customWidth="1"/>
    <col min="14027" max="14027" width="11.7109375" style="389" customWidth="1"/>
    <col min="14028" max="14028" width="11.140625" style="389" customWidth="1"/>
    <col min="14029" max="14029" width="11.85546875" style="389" bestFit="1" customWidth="1"/>
    <col min="14030" max="14030" width="10.5703125" style="389" bestFit="1" customWidth="1"/>
    <col min="14031" max="14031" width="9.5703125" style="389" bestFit="1" customWidth="1"/>
    <col min="14032" max="14032" width="11.42578125" style="389" customWidth="1"/>
    <col min="14033" max="14033" width="10.5703125" style="389" customWidth="1"/>
    <col min="14034" max="14034" width="7.5703125" style="389" customWidth="1"/>
    <col min="14035" max="14035" width="9.5703125" style="389" bestFit="1" customWidth="1"/>
    <col min="14036" max="14036" width="11" style="389" bestFit="1" customWidth="1"/>
    <col min="14037" max="14037" width="10.140625" style="389" bestFit="1" customWidth="1"/>
    <col min="14038" max="14042" width="9.5703125" style="389" bestFit="1" customWidth="1"/>
    <col min="14043" max="14043" width="10.140625" style="389" bestFit="1" customWidth="1"/>
    <col min="14044" max="14045" width="9.5703125" style="389" bestFit="1" customWidth="1"/>
    <col min="14046" max="14046" width="10.28515625" style="389" customWidth="1"/>
    <col min="14047" max="14054" width="9.5703125" style="389" bestFit="1" customWidth="1"/>
    <col min="14055" max="14055" width="9.5703125" style="389" customWidth="1"/>
    <col min="14056" max="14062" width="9.5703125" style="389" bestFit="1" customWidth="1"/>
    <col min="14063" max="14063" width="9.42578125" style="389" customWidth="1"/>
    <col min="14064" max="14079" width="9.5703125" style="389" bestFit="1" customWidth="1"/>
    <col min="14080" max="14081" width="12.5703125" style="389" bestFit="1" customWidth="1"/>
    <col min="14082" max="14082" width="11.42578125" style="389" bestFit="1" customWidth="1"/>
    <col min="14083" max="14083" width="11" style="389" bestFit="1" customWidth="1"/>
    <col min="14084" max="14084" width="11.7109375" style="389" bestFit="1" customWidth="1"/>
    <col min="14085" max="14273" width="9.140625" style="389"/>
    <col min="14274" max="14274" width="6.7109375" style="389" customWidth="1"/>
    <col min="14275" max="14275" width="39.140625" style="389" customWidth="1"/>
    <col min="14276" max="14276" width="9.140625" style="389"/>
    <col min="14277" max="14277" width="8" style="389" customWidth="1"/>
    <col min="14278" max="14278" width="12.7109375" style="389" customWidth="1"/>
    <col min="14279" max="14279" width="12" style="389" customWidth="1"/>
    <col min="14280" max="14280" width="12.85546875" style="389" customWidth="1"/>
    <col min="14281" max="14281" width="11.42578125" style="389" customWidth="1"/>
    <col min="14282" max="14282" width="10.42578125" style="389" customWidth="1"/>
    <col min="14283" max="14283" width="11.7109375" style="389" customWidth="1"/>
    <col min="14284" max="14284" width="11.140625" style="389" customWidth="1"/>
    <col min="14285" max="14285" width="11.85546875" style="389" bestFit="1" customWidth="1"/>
    <col min="14286" max="14286" width="10.5703125" style="389" bestFit="1" customWidth="1"/>
    <col min="14287" max="14287" width="9.5703125" style="389" bestFit="1" customWidth="1"/>
    <col min="14288" max="14288" width="11.42578125" style="389" customWidth="1"/>
    <col min="14289" max="14289" width="10.5703125" style="389" customWidth="1"/>
    <col min="14290" max="14290" width="7.5703125" style="389" customWidth="1"/>
    <col min="14291" max="14291" width="9.5703125" style="389" bestFit="1" customWidth="1"/>
    <col min="14292" max="14292" width="11" style="389" bestFit="1" customWidth="1"/>
    <col min="14293" max="14293" width="10.140625" style="389" bestFit="1" customWidth="1"/>
    <col min="14294" max="14298" width="9.5703125" style="389" bestFit="1" customWidth="1"/>
    <col min="14299" max="14299" width="10.140625" style="389" bestFit="1" customWidth="1"/>
    <col min="14300" max="14301" width="9.5703125" style="389" bestFit="1" customWidth="1"/>
    <col min="14302" max="14302" width="10.28515625" style="389" customWidth="1"/>
    <col min="14303" max="14310" width="9.5703125" style="389" bestFit="1" customWidth="1"/>
    <col min="14311" max="14311" width="9.5703125" style="389" customWidth="1"/>
    <col min="14312" max="14318" width="9.5703125" style="389" bestFit="1" customWidth="1"/>
    <col min="14319" max="14319" width="9.42578125" style="389" customWidth="1"/>
    <col min="14320" max="14335" width="9.5703125" style="389" bestFit="1" customWidth="1"/>
    <col min="14336" max="14337" width="12.5703125" style="389" bestFit="1" customWidth="1"/>
    <col min="14338" max="14338" width="11.42578125" style="389" bestFit="1" customWidth="1"/>
    <col min="14339" max="14339" width="11" style="389" bestFit="1" customWidth="1"/>
    <col min="14340" max="14340" width="11.7109375" style="389" bestFit="1" customWidth="1"/>
    <col min="14341" max="14529" width="9.140625" style="389"/>
    <col min="14530" max="14530" width="6.7109375" style="389" customWidth="1"/>
    <col min="14531" max="14531" width="39.140625" style="389" customWidth="1"/>
    <col min="14532" max="14532" width="9.140625" style="389"/>
    <col min="14533" max="14533" width="8" style="389" customWidth="1"/>
    <col min="14534" max="14534" width="12.7109375" style="389" customWidth="1"/>
    <col min="14535" max="14535" width="12" style="389" customWidth="1"/>
    <col min="14536" max="14536" width="12.85546875" style="389" customWidth="1"/>
    <col min="14537" max="14537" width="11.42578125" style="389" customWidth="1"/>
    <col min="14538" max="14538" width="10.42578125" style="389" customWidth="1"/>
    <col min="14539" max="14539" width="11.7109375" style="389" customWidth="1"/>
    <col min="14540" max="14540" width="11.140625" style="389" customWidth="1"/>
    <col min="14541" max="14541" width="11.85546875" style="389" bestFit="1" customWidth="1"/>
    <col min="14542" max="14542" width="10.5703125" style="389" bestFit="1" customWidth="1"/>
    <col min="14543" max="14543" width="9.5703125" style="389" bestFit="1" customWidth="1"/>
    <col min="14544" max="14544" width="11.42578125" style="389" customWidth="1"/>
    <col min="14545" max="14545" width="10.5703125" style="389" customWidth="1"/>
    <col min="14546" max="14546" width="7.5703125" style="389" customWidth="1"/>
    <col min="14547" max="14547" width="9.5703125" style="389" bestFit="1" customWidth="1"/>
    <col min="14548" max="14548" width="11" style="389" bestFit="1" customWidth="1"/>
    <col min="14549" max="14549" width="10.140625" style="389" bestFit="1" customWidth="1"/>
    <col min="14550" max="14554" width="9.5703125" style="389" bestFit="1" customWidth="1"/>
    <col min="14555" max="14555" width="10.140625" style="389" bestFit="1" customWidth="1"/>
    <col min="14556" max="14557" width="9.5703125" style="389" bestFit="1" customWidth="1"/>
    <col min="14558" max="14558" width="10.28515625" style="389" customWidth="1"/>
    <col min="14559" max="14566" width="9.5703125" style="389" bestFit="1" customWidth="1"/>
    <col min="14567" max="14567" width="9.5703125" style="389" customWidth="1"/>
    <col min="14568" max="14574" width="9.5703125" style="389" bestFit="1" customWidth="1"/>
    <col min="14575" max="14575" width="9.42578125" style="389" customWidth="1"/>
    <col min="14576" max="14591" width="9.5703125" style="389" bestFit="1" customWidth="1"/>
    <col min="14592" max="14593" width="12.5703125" style="389" bestFit="1" customWidth="1"/>
    <col min="14594" max="14594" width="11.42578125" style="389" bestFit="1" customWidth="1"/>
    <col min="14595" max="14595" width="11" style="389" bestFit="1" customWidth="1"/>
    <col min="14596" max="14596" width="11.7109375" style="389" bestFit="1" customWidth="1"/>
    <col min="14597" max="14785" width="9.140625" style="389"/>
    <col min="14786" max="14786" width="6.7109375" style="389" customWidth="1"/>
    <col min="14787" max="14787" width="39.140625" style="389" customWidth="1"/>
    <col min="14788" max="14788" width="9.140625" style="389"/>
    <col min="14789" max="14789" width="8" style="389" customWidth="1"/>
    <col min="14790" max="14790" width="12.7109375" style="389" customWidth="1"/>
    <col min="14791" max="14791" width="12" style="389" customWidth="1"/>
    <col min="14792" max="14792" width="12.85546875" style="389" customWidth="1"/>
    <col min="14793" max="14793" width="11.42578125" style="389" customWidth="1"/>
    <col min="14794" max="14794" width="10.42578125" style="389" customWidth="1"/>
    <col min="14795" max="14795" width="11.7109375" style="389" customWidth="1"/>
    <col min="14796" max="14796" width="11.140625" style="389" customWidth="1"/>
    <col min="14797" max="14797" width="11.85546875" style="389" bestFit="1" customWidth="1"/>
    <col min="14798" max="14798" width="10.5703125" style="389" bestFit="1" customWidth="1"/>
    <col min="14799" max="14799" width="9.5703125" style="389" bestFit="1" customWidth="1"/>
    <col min="14800" max="14800" width="11.42578125" style="389" customWidth="1"/>
    <col min="14801" max="14801" width="10.5703125" style="389" customWidth="1"/>
    <col min="14802" max="14802" width="7.5703125" style="389" customWidth="1"/>
    <col min="14803" max="14803" width="9.5703125" style="389" bestFit="1" customWidth="1"/>
    <col min="14804" max="14804" width="11" style="389" bestFit="1" customWidth="1"/>
    <col min="14805" max="14805" width="10.140625" style="389" bestFit="1" customWidth="1"/>
    <col min="14806" max="14810" width="9.5703125" style="389" bestFit="1" customWidth="1"/>
    <col min="14811" max="14811" width="10.140625" style="389" bestFit="1" customWidth="1"/>
    <col min="14812" max="14813" width="9.5703125" style="389" bestFit="1" customWidth="1"/>
    <col min="14814" max="14814" width="10.28515625" style="389" customWidth="1"/>
    <col min="14815" max="14822" width="9.5703125" style="389" bestFit="1" customWidth="1"/>
    <col min="14823" max="14823" width="9.5703125" style="389" customWidth="1"/>
    <col min="14824" max="14830" width="9.5703125" style="389" bestFit="1" customWidth="1"/>
    <col min="14831" max="14831" width="9.42578125" style="389" customWidth="1"/>
    <col min="14832" max="14847" width="9.5703125" style="389" bestFit="1" customWidth="1"/>
    <col min="14848" max="14849" width="12.5703125" style="389" bestFit="1" customWidth="1"/>
    <col min="14850" max="14850" width="11.42578125" style="389" bestFit="1" customWidth="1"/>
    <col min="14851" max="14851" width="11" style="389" bestFit="1" customWidth="1"/>
    <col min="14852" max="14852" width="11.7109375" style="389" bestFit="1" customWidth="1"/>
    <col min="14853" max="15041" width="9.140625" style="389"/>
    <col min="15042" max="15042" width="6.7109375" style="389" customWidth="1"/>
    <col min="15043" max="15043" width="39.140625" style="389" customWidth="1"/>
    <col min="15044" max="15044" width="9.140625" style="389"/>
    <col min="15045" max="15045" width="8" style="389" customWidth="1"/>
    <col min="15046" max="15046" width="12.7109375" style="389" customWidth="1"/>
    <col min="15047" max="15047" width="12" style="389" customWidth="1"/>
    <col min="15048" max="15048" width="12.85546875" style="389" customWidth="1"/>
    <col min="15049" max="15049" width="11.42578125" style="389" customWidth="1"/>
    <col min="15050" max="15050" width="10.42578125" style="389" customWidth="1"/>
    <col min="15051" max="15051" width="11.7109375" style="389" customWidth="1"/>
    <col min="15052" max="15052" width="11.140625" style="389" customWidth="1"/>
    <col min="15053" max="15053" width="11.85546875" style="389" bestFit="1" customWidth="1"/>
    <col min="15054" max="15054" width="10.5703125" style="389" bestFit="1" customWidth="1"/>
    <col min="15055" max="15055" width="9.5703125" style="389" bestFit="1" customWidth="1"/>
    <col min="15056" max="15056" width="11.42578125" style="389" customWidth="1"/>
    <col min="15057" max="15057" width="10.5703125" style="389" customWidth="1"/>
    <col min="15058" max="15058" width="7.5703125" style="389" customWidth="1"/>
    <col min="15059" max="15059" width="9.5703125" style="389" bestFit="1" customWidth="1"/>
    <col min="15060" max="15060" width="11" style="389" bestFit="1" customWidth="1"/>
    <col min="15061" max="15061" width="10.140625" style="389" bestFit="1" customWidth="1"/>
    <col min="15062" max="15066" width="9.5703125" style="389" bestFit="1" customWidth="1"/>
    <col min="15067" max="15067" width="10.140625" style="389" bestFit="1" customWidth="1"/>
    <col min="15068" max="15069" width="9.5703125" style="389" bestFit="1" customWidth="1"/>
    <col min="15070" max="15070" width="10.28515625" style="389" customWidth="1"/>
    <col min="15071" max="15078" width="9.5703125" style="389" bestFit="1" customWidth="1"/>
    <col min="15079" max="15079" width="9.5703125" style="389" customWidth="1"/>
    <col min="15080" max="15086" width="9.5703125" style="389" bestFit="1" customWidth="1"/>
    <col min="15087" max="15087" width="9.42578125" style="389" customWidth="1"/>
    <col min="15088" max="15103" width="9.5703125" style="389" bestFit="1" customWidth="1"/>
    <col min="15104" max="15105" width="12.5703125" style="389" bestFit="1" customWidth="1"/>
    <col min="15106" max="15106" width="11.42578125" style="389" bestFit="1" customWidth="1"/>
    <col min="15107" max="15107" width="11" style="389" bestFit="1" customWidth="1"/>
    <col min="15108" max="15108" width="11.7109375" style="389" bestFit="1" customWidth="1"/>
    <col min="15109" max="15297" width="9.140625" style="389"/>
    <col min="15298" max="15298" width="6.7109375" style="389" customWidth="1"/>
    <col min="15299" max="15299" width="39.140625" style="389" customWidth="1"/>
    <col min="15300" max="15300" width="9.140625" style="389"/>
    <col min="15301" max="15301" width="8" style="389" customWidth="1"/>
    <col min="15302" max="15302" width="12.7109375" style="389" customWidth="1"/>
    <col min="15303" max="15303" width="12" style="389" customWidth="1"/>
    <col min="15304" max="15304" width="12.85546875" style="389" customWidth="1"/>
    <col min="15305" max="15305" width="11.42578125" style="389" customWidth="1"/>
    <col min="15306" max="15306" width="10.42578125" style="389" customWidth="1"/>
    <col min="15307" max="15307" width="11.7109375" style="389" customWidth="1"/>
    <col min="15308" max="15308" width="11.140625" style="389" customWidth="1"/>
    <col min="15309" max="15309" width="11.85546875" style="389" bestFit="1" customWidth="1"/>
    <col min="15310" max="15310" width="10.5703125" style="389" bestFit="1" customWidth="1"/>
    <col min="15311" max="15311" width="9.5703125" style="389" bestFit="1" customWidth="1"/>
    <col min="15312" max="15312" width="11.42578125" style="389" customWidth="1"/>
    <col min="15313" max="15313" width="10.5703125" style="389" customWidth="1"/>
    <col min="15314" max="15314" width="7.5703125" style="389" customWidth="1"/>
    <col min="15315" max="15315" width="9.5703125" style="389" bestFit="1" customWidth="1"/>
    <col min="15316" max="15316" width="11" style="389" bestFit="1" customWidth="1"/>
    <col min="15317" max="15317" width="10.140625" style="389" bestFit="1" customWidth="1"/>
    <col min="15318" max="15322" width="9.5703125" style="389" bestFit="1" customWidth="1"/>
    <col min="15323" max="15323" width="10.140625" style="389" bestFit="1" customWidth="1"/>
    <col min="15324" max="15325" width="9.5703125" style="389" bestFit="1" customWidth="1"/>
    <col min="15326" max="15326" width="10.28515625" style="389" customWidth="1"/>
    <col min="15327" max="15334" width="9.5703125" style="389" bestFit="1" customWidth="1"/>
    <col min="15335" max="15335" width="9.5703125" style="389" customWidth="1"/>
    <col min="15336" max="15342" width="9.5703125" style="389" bestFit="1" customWidth="1"/>
    <col min="15343" max="15343" width="9.42578125" style="389" customWidth="1"/>
    <col min="15344" max="15359" width="9.5703125" style="389" bestFit="1" customWidth="1"/>
    <col min="15360" max="15361" width="12.5703125" style="389" bestFit="1" customWidth="1"/>
    <col min="15362" max="15362" width="11.42578125" style="389" bestFit="1" customWidth="1"/>
    <col min="15363" max="15363" width="11" style="389" bestFit="1" customWidth="1"/>
    <col min="15364" max="15364" width="11.7109375" style="389" bestFit="1" customWidth="1"/>
    <col min="15365" max="15553" width="9.140625" style="389"/>
    <col min="15554" max="15554" width="6.7109375" style="389" customWidth="1"/>
    <col min="15555" max="15555" width="39.140625" style="389" customWidth="1"/>
    <col min="15556" max="15556" width="9.140625" style="389"/>
    <col min="15557" max="15557" width="8" style="389" customWidth="1"/>
    <col min="15558" max="15558" width="12.7109375" style="389" customWidth="1"/>
    <col min="15559" max="15559" width="12" style="389" customWidth="1"/>
    <col min="15560" max="15560" width="12.85546875" style="389" customWidth="1"/>
    <col min="15561" max="15561" width="11.42578125" style="389" customWidth="1"/>
    <col min="15562" max="15562" width="10.42578125" style="389" customWidth="1"/>
    <col min="15563" max="15563" width="11.7109375" style="389" customWidth="1"/>
    <col min="15564" max="15564" width="11.140625" style="389" customWidth="1"/>
    <col min="15565" max="15565" width="11.85546875" style="389" bestFit="1" customWidth="1"/>
    <col min="15566" max="15566" width="10.5703125" style="389" bestFit="1" customWidth="1"/>
    <col min="15567" max="15567" width="9.5703125" style="389" bestFit="1" customWidth="1"/>
    <col min="15568" max="15568" width="11.42578125" style="389" customWidth="1"/>
    <col min="15569" max="15569" width="10.5703125" style="389" customWidth="1"/>
    <col min="15570" max="15570" width="7.5703125" style="389" customWidth="1"/>
    <col min="15571" max="15571" width="9.5703125" style="389" bestFit="1" customWidth="1"/>
    <col min="15572" max="15572" width="11" style="389" bestFit="1" customWidth="1"/>
    <col min="15573" max="15573" width="10.140625" style="389" bestFit="1" customWidth="1"/>
    <col min="15574" max="15578" width="9.5703125" style="389" bestFit="1" customWidth="1"/>
    <col min="15579" max="15579" width="10.140625" style="389" bestFit="1" customWidth="1"/>
    <col min="15580" max="15581" width="9.5703125" style="389" bestFit="1" customWidth="1"/>
    <col min="15582" max="15582" width="10.28515625" style="389" customWidth="1"/>
    <col min="15583" max="15590" width="9.5703125" style="389" bestFit="1" customWidth="1"/>
    <col min="15591" max="15591" width="9.5703125" style="389" customWidth="1"/>
    <col min="15592" max="15598" width="9.5703125" style="389" bestFit="1" customWidth="1"/>
    <col min="15599" max="15599" width="9.42578125" style="389" customWidth="1"/>
    <col min="15600" max="15615" width="9.5703125" style="389" bestFit="1" customWidth="1"/>
    <col min="15616" max="15617" width="12.5703125" style="389" bestFit="1" customWidth="1"/>
    <col min="15618" max="15618" width="11.42578125" style="389" bestFit="1" customWidth="1"/>
    <col min="15619" max="15619" width="11" style="389" bestFit="1" customWidth="1"/>
    <col min="15620" max="15620" width="11.7109375" style="389" bestFit="1" customWidth="1"/>
    <col min="15621" max="15809" width="9.140625" style="389"/>
    <col min="15810" max="15810" width="6.7109375" style="389" customWidth="1"/>
    <col min="15811" max="15811" width="39.140625" style="389" customWidth="1"/>
    <col min="15812" max="15812" width="9.140625" style="389"/>
    <col min="15813" max="15813" width="8" style="389" customWidth="1"/>
    <col min="15814" max="15814" width="12.7109375" style="389" customWidth="1"/>
    <col min="15815" max="15815" width="12" style="389" customWidth="1"/>
    <col min="15816" max="15816" width="12.85546875" style="389" customWidth="1"/>
    <col min="15817" max="15817" width="11.42578125" style="389" customWidth="1"/>
    <col min="15818" max="15818" width="10.42578125" style="389" customWidth="1"/>
    <col min="15819" max="15819" width="11.7109375" style="389" customWidth="1"/>
    <col min="15820" max="15820" width="11.140625" style="389" customWidth="1"/>
    <col min="15821" max="15821" width="11.85546875" style="389" bestFit="1" customWidth="1"/>
    <col min="15822" max="15822" width="10.5703125" style="389" bestFit="1" customWidth="1"/>
    <col min="15823" max="15823" width="9.5703125" style="389" bestFit="1" customWidth="1"/>
    <col min="15824" max="15824" width="11.42578125" style="389" customWidth="1"/>
    <col min="15825" max="15825" width="10.5703125" style="389" customWidth="1"/>
    <col min="15826" max="15826" width="7.5703125" style="389" customWidth="1"/>
    <col min="15827" max="15827" width="9.5703125" style="389" bestFit="1" customWidth="1"/>
    <col min="15828" max="15828" width="11" style="389" bestFit="1" customWidth="1"/>
    <col min="15829" max="15829" width="10.140625" style="389" bestFit="1" customWidth="1"/>
    <col min="15830" max="15834" width="9.5703125" style="389" bestFit="1" customWidth="1"/>
    <col min="15835" max="15835" width="10.140625" style="389" bestFit="1" customWidth="1"/>
    <col min="15836" max="15837" width="9.5703125" style="389" bestFit="1" customWidth="1"/>
    <col min="15838" max="15838" width="10.28515625" style="389" customWidth="1"/>
    <col min="15839" max="15846" width="9.5703125" style="389" bestFit="1" customWidth="1"/>
    <col min="15847" max="15847" width="9.5703125" style="389" customWidth="1"/>
    <col min="15848" max="15854" width="9.5703125" style="389" bestFit="1" customWidth="1"/>
    <col min="15855" max="15855" width="9.42578125" style="389" customWidth="1"/>
    <col min="15856" max="15871" width="9.5703125" style="389" bestFit="1" customWidth="1"/>
    <col min="15872" max="15873" width="12.5703125" style="389" bestFit="1" customWidth="1"/>
    <col min="15874" max="15874" width="11.42578125" style="389" bestFit="1" customWidth="1"/>
    <col min="15875" max="15875" width="11" style="389" bestFit="1" customWidth="1"/>
    <col min="15876" max="15876" width="11.7109375" style="389" bestFit="1" customWidth="1"/>
    <col min="15877" max="16065" width="9.140625" style="389"/>
    <col min="16066" max="16066" width="6.7109375" style="389" customWidth="1"/>
    <col min="16067" max="16067" width="39.140625" style="389" customWidth="1"/>
    <col min="16068" max="16068" width="9.140625" style="389"/>
    <col min="16069" max="16069" width="8" style="389" customWidth="1"/>
    <col min="16070" max="16070" width="12.7109375" style="389" customWidth="1"/>
    <col min="16071" max="16071" width="12" style="389" customWidth="1"/>
    <col min="16072" max="16072" width="12.85546875" style="389" customWidth="1"/>
    <col min="16073" max="16073" width="11.42578125" style="389" customWidth="1"/>
    <col min="16074" max="16074" width="10.42578125" style="389" customWidth="1"/>
    <col min="16075" max="16075" width="11.7109375" style="389" customWidth="1"/>
    <col min="16076" max="16076" width="11.140625" style="389" customWidth="1"/>
    <col min="16077" max="16077" width="11.85546875" style="389" bestFit="1" customWidth="1"/>
    <col min="16078" max="16078" width="10.5703125" style="389" bestFit="1" customWidth="1"/>
    <col min="16079" max="16079" width="9.5703125" style="389" bestFit="1" customWidth="1"/>
    <col min="16080" max="16080" width="11.42578125" style="389" customWidth="1"/>
    <col min="16081" max="16081" width="10.5703125" style="389" customWidth="1"/>
    <col min="16082" max="16082" width="7.5703125" style="389" customWidth="1"/>
    <col min="16083" max="16083" width="9.5703125" style="389" bestFit="1" customWidth="1"/>
    <col min="16084" max="16084" width="11" style="389" bestFit="1" customWidth="1"/>
    <col min="16085" max="16085" width="10.140625" style="389" bestFit="1" customWidth="1"/>
    <col min="16086" max="16090" width="9.5703125" style="389" bestFit="1" customWidth="1"/>
    <col min="16091" max="16091" width="10.140625" style="389" bestFit="1" customWidth="1"/>
    <col min="16092" max="16093" width="9.5703125" style="389" bestFit="1" customWidth="1"/>
    <col min="16094" max="16094" width="10.28515625" style="389" customWidth="1"/>
    <col min="16095" max="16102" width="9.5703125" style="389" bestFit="1" customWidth="1"/>
    <col min="16103" max="16103" width="9.5703125" style="389" customWidth="1"/>
    <col min="16104" max="16110" width="9.5703125" style="389" bestFit="1" customWidth="1"/>
    <col min="16111" max="16111" width="9.42578125" style="389" customWidth="1"/>
    <col min="16112" max="16127" width="9.5703125" style="389" bestFit="1" customWidth="1"/>
    <col min="16128" max="16129" width="12.5703125" style="389" bestFit="1" customWidth="1"/>
    <col min="16130" max="16130" width="11.42578125" style="389" bestFit="1" customWidth="1"/>
    <col min="16131" max="16131" width="11" style="389" bestFit="1" customWidth="1"/>
    <col min="16132" max="16132" width="11.7109375" style="389" bestFit="1" customWidth="1"/>
    <col min="16133" max="16384" width="9.140625" style="389"/>
  </cols>
  <sheetData>
    <row r="1" spans="1:63" ht="15.75" customHeight="1" x14ac:dyDescent="0.2">
      <c r="A1" s="288" t="s">
        <v>1295</v>
      </c>
    </row>
    <row r="2" spans="1:63" ht="18.75" customHeight="1" x14ac:dyDescent="0.2">
      <c r="A2" s="283" t="s">
        <v>1317</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row>
    <row r="3" spans="1:63" ht="11.25" customHeight="1" thickBot="1" x14ac:dyDescent="0.25">
      <c r="AC3" s="312"/>
      <c r="AD3" s="312"/>
      <c r="AE3" s="312"/>
      <c r="AF3" s="312"/>
      <c r="AG3" s="312"/>
      <c r="AH3" s="312"/>
      <c r="AI3" s="312"/>
      <c r="AJ3" s="312"/>
      <c r="AK3" s="312"/>
      <c r="AP3" s="312"/>
      <c r="AQ3" s="312"/>
      <c r="AR3" s="312"/>
      <c r="AS3" s="312"/>
      <c r="BG3" s="312"/>
      <c r="BH3" s="312"/>
      <c r="BI3" s="314"/>
      <c r="BJ3" s="314" t="s">
        <v>0</v>
      </c>
    </row>
    <row r="4" spans="1:63" ht="15.75" customHeight="1" thickTop="1" x14ac:dyDescent="0.2">
      <c r="A4" s="1524" t="s">
        <v>1</v>
      </c>
      <c r="B4" s="1526" t="s">
        <v>514</v>
      </c>
      <c r="C4" s="1526" t="s">
        <v>3</v>
      </c>
      <c r="D4" s="1515" t="s">
        <v>1260</v>
      </c>
      <c r="E4" s="1520" t="s">
        <v>1261</v>
      </c>
      <c r="F4" s="371" t="s">
        <v>1262</v>
      </c>
      <c r="G4" s="372"/>
      <c r="H4" s="372"/>
      <c r="I4" s="372"/>
      <c r="J4" s="372"/>
      <c r="K4" s="372"/>
      <c r="L4" s="372"/>
      <c r="M4" s="372"/>
      <c r="N4" s="372"/>
      <c r="O4" s="372"/>
      <c r="P4" s="372"/>
      <c r="Q4" s="372"/>
      <c r="R4" s="372"/>
      <c r="S4" s="372"/>
      <c r="T4" s="372"/>
      <c r="U4" s="372"/>
      <c r="V4" s="372"/>
      <c r="W4" s="372"/>
      <c r="X4" s="372"/>
      <c r="Y4" s="372"/>
      <c r="Z4" s="372"/>
      <c r="AA4" s="372"/>
      <c r="AB4" s="372"/>
      <c r="AC4" s="372"/>
      <c r="AD4" s="372"/>
      <c r="AE4" s="372"/>
      <c r="AF4" s="372"/>
      <c r="AG4" s="372"/>
      <c r="AH4" s="372"/>
      <c r="AI4" s="372"/>
      <c r="AJ4" s="372"/>
      <c r="AK4" s="372"/>
      <c r="AL4" s="372"/>
      <c r="AM4" s="372"/>
      <c r="AN4" s="372"/>
      <c r="AO4" s="372"/>
      <c r="AP4" s="372"/>
      <c r="AQ4" s="372"/>
      <c r="AR4" s="372"/>
      <c r="AS4" s="372"/>
      <c r="AT4" s="372"/>
      <c r="AU4" s="372"/>
      <c r="AV4" s="372"/>
      <c r="AW4" s="372"/>
      <c r="AX4" s="372"/>
      <c r="AY4" s="372"/>
      <c r="AZ4" s="372"/>
      <c r="BA4" s="372"/>
      <c r="BB4" s="372"/>
      <c r="BC4" s="372"/>
      <c r="BD4" s="372"/>
      <c r="BE4" s="372"/>
      <c r="BF4" s="372"/>
      <c r="BG4" s="372"/>
      <c r="BH4" s="372"/>
      <c r="BI4" s="373"/>
      <c r="BJ4" s="1530" t="s">
        <v>1263</v>
      </c>
      <c r="BK4" s="1530" t="s">
        <v>1264</v>
      </c>
    </row>
    <row r="5" spans="1:63" ht="27" customHeight="1" x14ac:dyDescent="0.2">
      <c r="A5" s="1525"/>
      <c r="B5" s="1513"/>
      <c r="C5" s="1513"/>
      <c r="D5" s="1516"/>
      <c r="E5" s="1516"/>
      <c r="F5" s="333" t="s">
        <v>39</v>
      </c>
      <c r="G5" s="184" t="s">
        <v>42</v>
      </c>
      <c r="H5" s="326" t="s">
        <v>44</v>
      </c>
      <c r="I5" s="326" t="s">
        <v>46</v>
      </c>
      <c r="J5" s="184" t="s">
        <v>49</v>
      </c>
      <c r="K5" s="184" t="s">
        <v>52</v>
      </c>
      <c r="L5" s="184" t="s">
        <v>55</v>
      </c>
      <c r="M5" s="184" t="s">
        <v>58</v>
      </c>
      <c r="N5" s="184" t="s">
        <v>61</v>
      </c>
      <c r="O5" s="184" t="s">
        <v>63</v>
      </c>
      <c r="P5" s="184" t="s">
        <v>66</v>
      </c>
      <c r="Q5" s="184" t="s">
        <v>68</v>
      </c>
      <c r="R5" s="333" t="s">
        <v>70</v>
      </c>
      <c r="S5" s="184" t="s">
        <v>73</v>
      </c>
      <c r="T5" s="184" t="s">
        <v>76</v>
      </c>
      <c r="U5" s="184" t="s">
        <v>79</v>
      </c>
      <c r="V5" s="184" t="s">
        <v>521</v>
      </c>
      <c r="W5" s="184" t="s">
        <v>82</v>
      </c>
      <c r="X5" s="184" t="s">
        <v>85</v>
      </c>
      <c r="Y5" s="184" t="s">
        <v>88</v>
      </c>
      <c r="Z5" s="184" t="s">
        <v>91</v>
      </c>
      <c r="AA5" s="184" t="s">
        <v>93</v>
      </c>
      <c r="AB5" s="184" t="s">
        <v>96</v>
      </c>
      <c r="AC5" s="326" t="s">
        <v>99</v>
      </c>
      <c r="AD5" s="326" t="s">
        <v>101</v>
      </c>
      <c r="AE5" s="326" t="s">
        <v>103</v>
      </c>
      <c r="AF5" s="326" t="s">
        <v>105</v>
      </c>
      <c r="AG5" s="326" t="s">
        <v>107</v>
      </c>
      <c r="AH5" s="326" t="s">
        <v>109</v>
      </c>
      <c r="AI5" s="326" t="s">
        <v>111</v>
      </c>
      <c r="AJ5" s="326" t="s">
        <v>113</v>
      </c>
      <c r="AK5" s="326" t="s">
        <v>115</v>
      </c>
      <c r="AL5" s="184" t="s">
        <v>117</v>
      </c>
      <c r="AM5" s="184" t="s">
        <v>119</v>
      </c>
      <c r="AN5" s="184" t="s">
        <v>121</v>
      </c>
      <c r="AO5" s="184" t="s">
        <v>123</v>
      </c>
      <c r="AP5" s="326" t="s">
        <v>125</v>
      </c>
      <c r="AQ5" s="326" t="s">
        <v>127</v>
      </c>
      <c r="AR5" s="326" t="s">
        <v>129</v>
      </c>
      <c r="AS5" s="184" t="s">
        <v>131</v>
      </c>
      <c r="AT5" s="184" t="s">
        <v>134</v>
      </c>
      <c r="AU5" s="184" t="s">
        <v>137</v>
      </c>
      <c r="AV5" s="184" t="s">
        <v>140</v>
      </c>
      <c r="AW5" s="184" t="s">
        <v>143</v>
      </c>
      <c r="AX5" s="184" t="s">
        <v>146</v>
      </c>
      <c r="AY5" s="184" t="s">
        <v>149</v>
      </c>
      <c r="AZ5" s="184" t="s">
        <v>152</v>
      </c>
      <c r="BA5" s="184" t="s">
        <v>155</v>
      </c>
      <c r="BB5" s="184" t="s">
        <v>157</v>
      </c>
      <c r="BC5" s="184" t="s">
        <v>160</v>
      </c>
      <c r="BD5" s="184" t="s">
        <v>163</v>
      </c>
      <c r="BE5" s="333" t="s">
        <v>165</v>
      </c>
      <c r="BF5" s="351" t="s">
        <v>167</v>
      </c>
      <c r="BG5" s="351" t="s">
        <v>525</v>
      </c>
      <c r="BH5" s="351" t="s">
        <v>528</v>
      </c>
      <c r="BI5" s="351" t="s">
        <v>169</v>
      </c>
      <c r="BJ5" s="1511"/>
      <c r="BK5" s="1511"/>
    </row>
    <row r="6" spans="1:63" ht="20.100000000000001" customHeight="1" x14ac:dyDescent="0.2">
      <c r="A6" s="374"/>
      <c r="B6" s="334" t="s">
        <v>1265</v>
      </c>
      <c r="C6" s="334"/>
      <c r="D6" s="308">
        <v>137.14000000000001</v>
      </c>
      <c r="E6" s="308"/>
      <c r="F6" s="308"/>
      <c r="G6" s="308"/>
      <c r="H6" s="308"/>
      <c r="I6" s="308"/>
      <c r="J6" s="308"/>
      <c r="K6" s="308"/>
      <c r="L6" s="308"/>
      <c r="M6" s="308"/>
      <c r="N6" s="308"/>
      <c r="O6" s="308"/>
      <c r="P6" s="308"/>
      <c r="Q6" s="308"/>
      <c r="R6" s="308"/>
      <c r="S6" s="308"/>
      <c r="T6" s="308"/>
      <c r="U6" s="308"/>
      <c r="V6" s="308"/>
      <c r="W6" s="308"/>
      <c r="X6" s="308"/>
      <c r="Y6" s="308"/>
      <c r="Z6" s="308"/>
      <c r="AA6" s="308"/>
      <c r="AB6" s="308"/>
      <c r="AC6" s="335"/>
      <c r="AD6" s="335"/>
      <c r="AE6" s="335"/>
      <c r="AF6" s="335"/>
      <c r="AG6" s="335"/>
      <c r="AH6" s="335"/>
      <c r="AI6" s="335"/>
      <c r="AJ6" s="335"/>
      <c r="AK6" s="335"/>
      <c r="AL6" s="308"/>
      <c r="AM6" s="308"/>
      <c r="AN6" s="308"/>
      <c r="AO6" s="308"/>
      <c r="AP6" s="335"/>
      <c r="AQ6" s="335"/>
      <c r="AR6" s="335"/>
      <c r="AS6" s="308"/>
      <c r="AT6" s="308"/>
      <c r="AU6" s="308"/>
      <c r="AV6" s="308"/>
      <c r="AW6" s="308"/>
      <c r="AX6" s="308"/>
      <c r="AY6" s="308"/>
      <c r="AZ6" s="308"/>
      <c r="BA6" s="308"/>
      <c r="BB6" s="308"/>
      <c r="BC6" s="308"/>
      <c r="BD6" s="308"/>
      <c r="BE6" s="308"/>
      <c r="BF6" s="308"/>
      <c r="BG6" s="335"/>
      <c r="BH6" s="335"/>
      <c r="BI6" s="335"/>
      <c r="BJ6" s="336"/>
      <c r="BK6" s="336">
        <v>137.14000000000001</v>
      </c>
    </row>
    <row r="7" spans="1:63" ht="20.100000000000001" customHeight="1" x14ac:dyDescent="0.2">
      <c r="A7" s="374">
        <v>1</v>
      </c>
      <c r="B7" s="337" t="s">
        <v>38</v>
      </c>
      <c r="C7" s="334" t="s">
        <v>39</v>
      </c>
      <c r="D7" s="320">
        <v>10.15</v>
      </c>
      <c r="E7" s="320">
        <v>0</v>
      </c>
      <c r="F7" s="320">
        <v>0</v>
      </c>
      <c r="G7" s="320">
        <v>0</v>
      </c>
      <c r="H7" s="320">
        <v>0</v>
      </c>
      <c r="I7" s="320">
        <v>0</v>
      </c>
      <c r="J7" s="320">
        <v>0</v>
      </c>
      <c r="K7" s="320">
        <v>0</v>
      </c>
      <c r="L7" s="320">
        <v>0</v>
      </c>
      <c r="M7" s="320">
        <v>0</v>
      </c>
      <c r="N7" s="320">
        <v>0</v>
      </c>
      <c r="O7" s="320">
        <v>0</v>
      </c>
      <c r="P7" s="320">
        <v>0</v>
      </c>
      <c r="Q7" s="320">
        <v>0</v>
      </c>
      <c r="R7" s="320">
        <v>0</v>
      </c>
      <c r="S7" s="320">
        <v>0</v>
      </c>
      <c r="T7" s="320">
        <v>0</v>
      </c>
      <c r="U7" s="320">
        <v>0</v>
      </c>
      <c r="V7" s="320">
        <v>0</v>
      </c>
      <c r="W7" s="320">
        <v>0</v>
      </c>
      <c r="X7" s="320">
        <v>0</v>
      </c>
      <c r="Y7" s="320">
        <v>0</v>
      </c>
      <c r="Z7" s="320">
        <v>0</v>
      </c>
      <c r="AA7" s="320">
        <v>0</v>
      </c>
      <c r="AB7" s="320">
        <v>0</v>
      </c>
      <c r="AC7" s="338">
        <v>0</v>
      </c>
      <c r="AD7" s="338">
        <v>0</v>
      </c>
      <c r="AE7" s="338">
        <v>0</v>
      </c>
      <c r="AF7" s="338">
        <v>0</v>
      </c>
      <c r="AG7" s="338">
        <v>0</v>
      </c>
      <c r="AH7" s="338">
        <v>0</v>
      </c>
      <c r="AI7" s="338">
        <v>0</v>
      </c>
      <c r="AJ7" s="338">
        <v>0</v>
      </c>
      <c r="AK7" s="338">
        <v>0</v>
      </c>
      <c r="AL7" s="320">
        <v>0</v>
      </c>
      <c r="AM7" s="320">
        <v>0</v>
      </c>
      <c r="AN7" s="320">
        <v>0</v>
      </c>
      <c r="AO7" s="320">
        <v>0</v>
      </c>
      <c r="AP7" s="338">
        <v>0</v>
      </c>
      <c r="AQ7" s="338">
        <v>0</v>
      </c>
      <c r="AR7" s="338">
        <v>0</v>
      </c>
      <c r="AS7" s="320">
        <v>0</v>
      </c>
      <c r="AT7" s="320">
        <v>0</v>
      </c>
      <c r="AU7" s="320">
        <v>0</v>
      </c>
      <c r="AV7" s="320">
        <v>0</v>
      </c>
      <c r="AW7" s="320">
        <v>0</v>
      </c>
      <c r="AX7" s="320">
        <v>0</v>
      </c>
      <c r="AY7" s="320">
        <v>0</v>
      </c>
      <c r="AZ7" s="320">
        <v>0</v>
      </c>
      <c r="BA7" s="320">
        <v>0</v>
      </c>
      <c r="BB7" s="320">
        <v>0</v>
      </c>
      <c r="BC7" s="320">
        <v>0</v>
      </c>
      <c r="BD7" s="320">
        <v>0</v>
      </c>
      <c r="BE7" s="320">
        <v>0</v>
      </c>
      <c r="BF7" s="320">
        <v>0</v>
      </c>
      <c r="BG7" s="338">
        <v>0</v>
      </c>
      <c r="BH7" s="338">
        <v>0</v>
      </c>
      <c r="BI7" s="338">
        <v>0</v>
      </c>
      <c r="BJ7" s="339">
        <v>-3</v>
      </c>
      <c r="BK7" s="339">
        <v>7.15</v>
      </c>
    </row>
    <row r="8" spans="1:63" ht="20.100000000000001" customHeight="1" x14ac:dyDescent="0.2">
      <c r="A8" s="375" t="s">
        <v>40</v>
      </c>
      <c r="B8" s="341" t="s">
        <v>41</v>
      </c>
      <c r="C8" s="340" t="s">
        <v>42</v>
      </c>
      <c r="D8" s="202">
        <v>0</v>
      </c>
      <c r="E8" s="202">
        <v>0</v>
      </c>
      <c r="F8" s="320">
        <v>0</v>
      </c>
      <c r="G8" s="202">
        <v>0</v>
      </c>
      <c r="H8" s="202">
        <v>0</v>
      </c>
      <c r="I8" s="202">
        <v>0</v>
      </c>
      <c r="J8" s="202">
        <v>0</v>
      </c>
      <c r="K8" s="202">
        <v>0</v>
      </c>
      <c r="L8" s="202">
        <v>0</v>
      </c>
      <c r="M8" s="202">
        <v>0</v>
      </c>
      <c r="N8" s="202">
        <v>0</v>
      </c>
      <c r="O8" s="202">
        <v>0</v>
      </c>
      <c r="P8" s="202">
        <v>0</v>
      </c>
      <c r="Q8" s="202">
        <v>0</v>
      </c>
      <c r="R8" s="202">
        <v>0</v>
      </c>
      <c r="S8" s="202">
        <v>0</v>
      </c>
      <c r="T8" s="202">
        <v>0</v>
      </c>
      <c r="U8" s="202">
        <v>0</v>
      </c>
      <c r="V8" s="202">
        <v>0</v>
      </c>
      <c r="W8" s="202">
        <v>0</v>
      </c>
      <c r="X8" s="202">
        <v>0</v>
      </c>
      <c r="Y8" s="202">
        <v>0</v>
      </c>
      <c r="Z8" s="202">
        <v>0</v>
      </c>
      <c r="AA8" s="202">
        <v>0</v>
      </c>
      <c r="AB8" s="202">
        <v>0</v>
      </c>
      <c r="AC8" s="319">
        <v>0</v>
      </c>
      <c r="AD8" s="319">
        <v>0</v>
      </c>
      <c r="AE8" s="319">
        <v>0</v>
      </c>
      <c r="AF8" s="319">
        <v>0</v>
      </c>
      <c r="AG8" s="319">
        <v>0</v>
      </c>
      <c r="AH8" s="319">
        <v>0</v>
      </c>
      <c r="AI8" s="319">
        <v>0</v>
      </c>
      <c r="AJ8" s="319">
        <v>0</v>
      </c>
      <c r="AK8" s="319">
        <v>0</v>
      </c>
      <c r="AL8" s="202">
        <v>0</v>
      </c>
      <c r="AM8" s="202">
        <v>0</v>
      </c>
      <c r="AN8" s="202">
        <v>0</v>
      </c>
      <c r="AO8" s="202">
        <v>0</v>
      </c>
      <c r="AP8" s="319">
        <v>0</v>
      </c>
      <c r="AQ8" s="319">
        <v>0</v>
      </c>
      <c r="AR8" s="319">
        <v>0</v>
      </c>
      <c r="AS8" s="202">
        <v>0</v>
      </c>
      <c r="AT8" s="202">
        <v>0</v>
      </c>
      <c r="AU8" s="202">
        <v>0</v>
      </c>
      <c r="AV8" s="202">
        <v>0</v>
      </c>
      <c r="AW8" s="202">
        <v>0</v>
      </c>
      <c r="AX8" s="202">
        <v>0</v>
      </c>
      <c r="AY8" s="202">
        <v>0</v>
      </c>
      <c r="AZ8" s="202">
        <v>0</v>
      </c>
      <c r="BA8" s="202">
        <v>0</v>
      </c>
      <c r="BB8" s="202">
        <v>0</v>
      </c>
      <c r="BC8" s="202">
        <v>0</v>
      </c>
      <c r="BD8" s="202">
        <v>0</v>
      </c>
      <c r="BE8" s="202">
        <v>0</v>
      </c>
      <c r="BF8" s="202">
        <v>0</v>
      </c>
      <c r="BG8" s="319">
        <v>0</v>
      </c>
      <c r="BH8" s="319">
        <v>0</v>
      </c>
      <c r="BI8" s="319">
        <v>0</v>
      </c>
      <c r="BJ8" s="321">
        <v>0</v>
      </c>
      <c r="BK8" s="321">
        <v>0</v>
      </c>
    </row>
    <row r="9" spans="1:63" ht="20.100000000000001" customHeight="1" x14ac:dyDescent="0.2">
      <c r="A9" s="375"/>
      <c r="B9" s="342" t="s">
        <v>43</v>
      </c>
      <c r="C9" s="343" t="s">
        <v>44</v>
      </c>
      <c r="D9" s="202">
        <v>0</v>
      </c>
      <c r="E9" s="202">
        <v>0</v>
      </c>
      <c r="F9" s="320">
        <v>0</v>
      </c>
      <c r="G9" s="202">
        <v>0</v>
      </c>
      <c r="H9" s="202">
        <v>0</v>
      </c>
      <c r="I9" s="202">
        <v>0</v>
      </c>
      <c r="J9" s="202">
        <v>0</v>
      </c>
      <c r="K9" s="202">
        <v>0</v>
      </c>
      <c r="L9" s="202">
        <v>0</v>
      </c>
      <c r="M9" s="202">
        <v>0</v>
      </c>
      <c r="N9" s="202">
        <v>0</v>
      </c>
      <c r="O9" s="202">
        <v>0</v>
      </c>
      <c r="P9" s="202">
        <v>0</v>
      </c>
      <c r="Q9" s="202">
        <v>0</v>
      </c>
      <c r="R9" s="202">
        <v>0</v>
      </c>
      <c r="S9" s="202">
        <v>0</v>
      </c>
      <c r="T9" s="202">
        <v>0</v>
      </c>
      <c r="U9" s="202">
        <v>0</v>
      </c>
      <c r="V9" s="202">
        <v>0</v>
      </c>
      <c r="W9" s="202">
        <v>0</v>
      </c>
      <c r="X9" s="202">
        <v>0</v>
      </c>
      <c r="Y9" s="202">
        <v>0</v>
      </c>
      <c r="Z9" s="202">
        <v>0</v>
      </c>
      <c r="AA9" s="202">
        <v>0</v>
      </c>
      <c r="AB9" s="202">
        <v>0</v>
      </c>
      <c r="AC9" s="319">
        <v>0</v>
      </c>
      <c r="AD9" s="319">
        <v>0</v>
      </c>
      <c r="AE9" s="319">
        <v>0</v>
      </c>
      <c r="AF9" s="319">
        <v>0</v>
      </c>
      <c r="AG9" s="319">
        <v>0</v>
      </c>
      <c r="AH9" s="319">
        <v>0</v>
      </c>
      <c r="AI9" s="319">
        <v>0</v>
      </c>
      <c r="AJ9" s="319">
        <v>0</v>
      </c>
      <c r="AK9" s="319">
        <v>0</v>
      </c>
      <c r="AL9" s="202">
        <v>0</v>
      </c>
      <c r="AM9" s="202">
        <v>0</v>
      </c>
      <c r="AN9" s="202">
        <v>0</v>
      </c>
      <c r="AO9" s="202">
        <v>0</v>
      </c>
      <c r="AP9" s="319">
        <v>0</v>
      </c>
      <c r="AQ9" s="319">
        <v>0</v>
      </c>
      <c r="AR9" s="319">
        <v>0</v>
      </c>
      <c r="AS9" s="202">
        <v>0</v>
      </c>
      <c r="AT9" s="202">
        <v>0</v>
      </c>
      <c r="AU9" s="202">
        <v>0</v>
      </c>
      <c r="AV9" s="202">
        <v>0</v>
      </c>
      <c r="AW9" s="202">
        <v>0</v>
      </c>
      <c r="AX9" s="202">
        <v>0</v>
      </c>
      <c r="AY9" s="202">
        <v>0</v>
      </c>
      <c r="AZ9" s="202">
        <v>0</v>
      </c>
      <c r="BA9" s="202">
        <v>0</v>
      </c>
      <c r="BB9" s="202">
        <v>0</v>
      </c>
      <c r="BC9" s="202">
        <v>0</v>
      </c>
      <c r="BD9" s="202">
        <v>0</v>
      </c>
      <c r="BE9" s="202">
        <v>0</v>
      </c>
      <c r="BF9" s="202">
        <v>0</v>
      </c>
      <c r="BG9" s="319">
        <v>0</v>
      </c>
      <c r="BH9" s="319">
        <v>0</v>
      </c>
      <c r="BI9" s="319">
        <v>0</v>
      </c>
      <c r="BJ9" s="321">
        <v>0</v>
      </c>
      <c r="BK9" s="321">
        <v>0</v>
      </c>
    </row>
    <row r="10" spans="1:63" ht="20.100000000000001" customHeight="1" x14ac:dyDescent="0.2">
      <c r="A10" s="375"/>
      <c r="B10" s="342" t="s">
        <v>661</v>
      </c>
      <c r="C10" s="343" t="s">
        <v>46</v>
      </c>
      <c r="D10" s="202">
        <v>0</v>
      </c>
      <c r="E10" s="202">
        <v>0</v>
      </c>
      <c r="F10" s="320">
        <v>0</v>
      </c>
      <c r="G10" s="202">
        <v>0</v>
      </c>
      <c r="H10" s="202">
        <v>0</v>
      </c>
      <c r="I10" s="202">
        <v>0</v>
      </c>
      <c r="J10" s="202">
        <v>0</v>
      </c>
      <c r="K10" s="202">
        <v>0</v>
      </c>
      <c r="L10" s="202">
        <v>0</v>
      </c>
      <c r="M10" s="202">
        <v>0</v>
      </c>
      <c r="N10" s="202">
        <v>0</v>
      </c>
      <c r="O10" s="202">
        <v>0</v>
      </c>
      <c r="P10" s="202">
        <v>0</v>
      </c>
      <c r="Q10" s="202">
        <v>0</v>
      </c>
      <c r="R10" s="202">
        <v>0</v>
      </c>
      <c r="S10" s="202">
        <v>0</v>
      </c>
      <c r="T10" s="202">
        <v>0</v>
      </c>
      <c r="U10" s="202">
        <v>0</v>
      </c>
      <c r="V10" s="202">
        <v>0</v>
      </c>
      <c r="W10" s="202">
        <v>0</v>
      </c>
      <c r="X10" s="202">
        <v>0</v>
      </c>
      <c r="Y10" s="202">
        <v>0</v>
      </c>
      <c r="Z10" s="202">
        <v>0</v>
      </c>
      <c r="AA10" s="202">
        <v>0</v>
      </c>
      <c r="AB10" s="202">
        <v>0</v>
      </c>
      <c r="AC10" s="319">
        <v>0</v>
      </c>
      <c r="AD10" s="319">
        <v>0</v>
      </c>
      <c r="AE10" s="319">
        <v>0</v>
      </c>
      <c r="AF10" s="319">
        <v>0</v>
      </c>
      <c r="AG10" s="319">
        <v>0</v>
      </c>
      <c r="AH10" s="319">
        <v>0</v>
      </c>
      <c r="AI10" s="319">
        <v>0</v>
      </c>
      <c r="AJ10" s="319">
        <v>0</v>
      </c>
      <c r="AK10" s="319">
        <v>0</v>
      </c>
      <c r="AL10" s="202">
        <v>0</v>
      </c>
      <c r="AM10" s="202">
        <v>0</v>
      </c>
      <c r="AN10" s="202">
        <v>0</v>
      </c>
      <c r="AO10" s="202">
        <v>0</v>
      </c>
      <c r="AP10" s="319">
        <v>0</v>
      </c>
      <c r="AQ10" s="319">
        <v>0</v>
      </c>
      <c r="AR10" s="319">
        <v>0</v>
      </c>
      <c r="AS10" s="202">
        <v>0</v>
      </c>
      <c r="AT10" s="202">
        <v>0</v>
      </c>
      <c r="AU10" s="202">
        <v>0</v>
      </c>
      <c r="AV10" s="202">
        <v>0</v>
      </c>
      <c r="AW10" s="202">
        <v>0</v>
      </c>
      <c r="AX10" s="202">
        <v>0</v>
      </c>
      <c r="AY10" s="202">
        <v>0</v>
      </c>
      <c r="AZ10" s="202">
        <v>0</v>
      </c>
      <c r="BA10" s="202">
        <v>0</v>
      </c>
      <c r="BB10" s="202">
        <v>0</v>
      </c>
      <c r="BC10" s="202">
        <v>0</v>
      </c>
      <c r="BD10" s="202">
        <v>0</v>
      </c>
      <c r="BE10" s="202">
        <v>0</v>
      </c>
      <c r="BF10" s="202">
        <v>0</v>
      </c>
      <c r="BG10" s="319">
        <v>0</v>
      </c>
      <c r="BH10" s="319">
        <v>0</v>
      </c>
      <c r="BI10" s="319">
        <v>0</v>
      </c>
      <c r="BJ10" s="321">
        <v>0</v>
      </c>
      <c r="BK10" s="321">
        <v>0</v>
      </c>
    </row>
    <row r="11" spans="1:63" ht="20.100000000000001" customHeight="1" x14ac:dyDescent="0.2">
      <c r="A11" s="375" t="s">
        <v>47</v>
      </c>
      <c r="B11" s="341" t="s">
        <v>48</v>
      </c>
      <c r="C11" s="340" t="s">
        <v>49</v>
      </c>
      <c r="D11" s="202">
        <v>7.16</v>
      </c>
      <c r="E11" s="202">
        <v>0</v>
      </c>
      <c r="F11" s="320">
        <v>0</v>
      </c>
      <c r="G11" s="202">
        <v>0</v>
      </c>
      <c r="H11" s="202">
        <v>0</v>
      </c>
      <c r="I11" s="202">
        <v>0</v>
      </c>
      <c r="J11" s="202">
        <v>0</v>
      </c>
      <c r="K11" s="202">
        <v>0</v>
      </c>
      <c r="L11" s="202">
        <v>0</v>
      </c>
      <c r="M11" s="202">
        <v>0</v>
      </c>
      <c r="N11" s="202">
        <v>0</v>
      </c>
      <c r="O11" s="202">
        <v>0</v>
      </c>
      <c r="P11" s="202">
        <v>0</v>
      </c>
      <c r="Q11" s="202">
        <v>0</v>
      </c>
      <c r="R11" s="202">
        <v>0</v>
      </c>
      <c r="S11" s="202">
        <v>0</v>
      </c>
      <c r="T11" s="202">
        <v>0</v>
      </c>
      <c r="U11" s="202">
        <v>0</v>
      </c>
      <c r="V11" s="202">
        <v>0</v>
      </c>
      <c r="W11" s="202">
        <v>0</v>
      </c>
      <c r="X11" s="202">
        <v>0</v>
      </c>
      <c r="Y11" s="202">
        <v>0</v>
      </c>
      <c r="Z11" s="202">
        <v>0</v>
      </c>
      <c r="AA11" s="202">
        <v>0</v>
      </c>
      <c r="AB11" s="202">
        <v>0</v>
      </c>
      <c r="AC11" s="319">
        <v>0</v>
      </c>
      <c r="AD11" s="319">
        <v>0</v>
      </c>
      <c r="AE11" s="319">
        <v>0</v>
      </c>
      <c r="AF11" s="319">
        <v>0</v>
      </c>
      <c r="AG11" s="319">
        <v>0</v>
      </c>
      <c r="AH11" s="319">
        <v>0</v>
      </c>
      <c r="AI11" s="319">
        <v>0</v>
      </c>
      <c r="AJ11" s="319">
        <v>0</v>
      </c>
      <c r="AK11" s="319">
        <v>0</v>
      </c>
      <c r="AL11" s="202">
        <v>0</v>
      </c>
      <c r="AM11" s="202">
        <v>0</v>
      </c>
      <c r="AN11" s="202">
        <v>0</v>
      </c>
      <c r="AO11" s="202">
        <v>0</v>
      </c>
      <c r="AP11" s="319">
        <v>0</v>
      </c>
      <c r="AQ11" s="319">
        <v>0</v>
      </c>
      <c r="AR11" s="319">
        <v>0</v>
      </c>
      <c r="AS11" s="202">
        <v>0</v>
      </c>
      <c r="AT11" s="202">
        <v>0</v>
      </c>
      <c r="AU11" s="202">
        <v>0</v>
      </c>
      <c r="AV11" s="202">
        <v>0</v>
      </c>
      <c r="AW11" s="202">
        <v>0</v>
      </c>
      <c r="AX11" s="202">
        <v>0</v>
      </c>
      <c r="AY11" s="202">
        <v>0</v>
      </c>
      <c r="AZ11" s="202">
        <v>0</v>
      </c>
      <c r="BA11" s="202">
        <v>0</v>
      </c>
      <c r="BB11" s="202">
        <v>0</v>
      </c>
      <c r="BC11" s="202">
        <v>0</v>
      </c>
      <c r="BD11" s="202">
        <v>0</v>
      </c>
      <c r="BE11" s="202">
        <v>0</v>
      </c>
      <c r="BF11" s="202">
        <v>0</v>
      </c>
      <c r="BG11" s="319">
        <v>0</v>
      </c>
      <c r="BH11" s="319">
        <v>0</v>
      </c>
      <c r="BI11" s="319">
        <v>0</v>
      </c>
      <c r="BJ11" s="321">
        <v>-1.82</v>
      </c>
      <c r="BK11" s="321">
        <v>5.34</v>
      </c>
    </row>
    <row r="12" spans="1:63" ht="20.100000000000001" customHeight="1" x14ac:dyDescent="0.2">
      <c r="A12" s="375" t="s">
        <v>50</v>
      </c>
      <c r="B12" s="341" t="s">
        <v>51</v>
      </c>
      <c r="C12" s="340" t="s">
        <v>52</v>
      </c>
      <c r="D12" s="202">
        <v>1.67</v>
      </c>
      <c r="E12" s="202">
        <v>0</v>
      </c>
      <c r="F12" s="320">
        <v>0</v>
      </c>
      <c r="G12" s="202">
        <v>0</v>
      </c>
      <c r="H12" s="202">
        <v>0</v>
      </c>
      <c r="I12" s="202">
        <v>0</v>
      </c>
      <c r="J12" s="202">
        <v>0</v>
      </c>
      <c r="K12" s="202">
        <v>0</v>
      </c>
      <c r="L12" s="202">
        <v>0</v>
      </c>
      <c r="M12" s="202">
        <v>0</v>
      </c>
      <c r="N12" s="202">
        <v>0</v>
      </c>
      <c r="O12" s="202">
        <v>0</v>
      </c>
      <c r="P12" s="202">
        <v>0</v>
      </c>
      <c r="Q12" s="202">
        <v>0</v>
      </c>
      <c r="R12" s="202">
        <v>0</v>
      </c>
      <c r="S12" s="202">
        <v>0</v>
      </c>
      <c r="T12" s="202">
        <v>0</v>
      </c>
      <c r="U12" s="202">
        <v>0</v>
      </c>
      <c r="V12" s="202">
        <v>0</v>
      </c>
      <c r="W12" s="202">
        <v>0</v>
      </c>
      <c r="X12" s="202">
        <v>0</v>
      </c>
      <c r="Y12" s="202">
        <v>0</v>
      </c>
      <c r="Z12" s="202">
        <v>0</v>
      </c>
      <c r="AA12" s="202">
        <v>0</v>
      </c>
      <c r="AB12" s="202">
        <v>0</v>
      </c>
      <c r="AC12" s="319">
        <v>0</v>
      </c>
      <c r="AD12" s="319">
        <v>0</v>
      </c>
      <c r="AE12" s="319">
        <v>0</v>
      </c>
      <c r="AF12" s="319">
        <v>0</v>
      </c>
      <c r="AG12" s="319">
        <v>0</v>
      </c>
      <c r="AH12" s="319">
        <v>0</v>
      </c>
      <c r="AI12" s="319">
        <v>0</v>
      </c>
      <c r="AJ12" s="319">
        <v>0</v>
      </c>
      <c r="AK12" s="319">
        <v>0</v>
      </c>
      <c r="AL12" s="202">
        <v>0</v>
      </c>
      <c r="AM12" s="202">
        <v>0</v>
      </c>
      <c r="AN12" s="202">
        <v>0</v>
      </c>
      <c r="AO12" s="202">
        <v>0</v>
      </c>
      <c r="AP12" s="319">
        <v>0</v>
      </c>
      <c r="AQ12" s="319">
        <v>0</v>
      </c>
      <c r="AR12" s="319">
        <v>0</v>
      </c>
      <c r="AS12" s="202">
        <v>0</v>
      </c>
      <c r="AT12" s="202">
        <v>0</v>
      </c>
      <c r="AU12" s="202">
        <v>0</v>
      </c>
      <c r="AV12" s="202">
        <v>0</v>
      </c>
      <c r="AW12" s="202">
        <v>0</v>
      </c>
      <c r="AX12" s="202">
        <v>0</v>
      </c>
      <c r="AY12" s="202">
        <v>0</v>
      </c>
      <c r="AZ12" s="202">
        <v>0</v>
      </c>
      <c r="BA12" s="202">
        <v>0</v>
      </c>
      <c r="BB12" s="202">
        <v>0</v>
      </c>
      <c r="BC12" s="202">
        <v>0</v>
      </c>
      <c r="BD12" s="202">
        <v>0</v>
      </c>
      <c r="BE12" s="202">
        <v>0</v>
      </c>
      <c r="BF12" s="202">
        <v>0</v>
      </c>
      <c r="BG12" s="319">
        <v>0</v>
      </c>
      <c r="BH12" s="319">
        <v>0</v>
      </c>
      <c r="BI12" s="319">
        <v>0</v>
      </c>
      <c r="BJ12" s="321">
        <v>-1.18</v>
      </c>
      <c r="BK12" s="321">
        <v>0.49</v>
      </c>
    </row>
    <row r="13" spans="1:63" ht="20.100000000000001" customHeight="1" x14ac:dyDescent="0.2">
      <c r="A13" s="375" t="s">
        <v>53</v>
      </c>
      <c r="B13" s="341" t="s">
        <v>54</v>
      </c>
      <c r="C13" s="340" t="s">
        <v>55</v>
      </c>
      <c r="D13" s="202">
        <v>0</v>
      </c>
      <c r="E13" s="202">
        <v>0</v>
      </c>
      <c r="F13" s="320">
        <v>0</v>
      </c>
      <c r="G13" s="202">
        <v>0</v>
      </c>
      <c r="H13" s="202">
        <v>0</v>
      </c>
      <c r="I13" s="202">
        <v>0</v>
      </c>
      <c r="J13" s="202">
        <v>0</v>
      </c>
      <c r="K13" s="202">
        <v>0</v>
      </c>
      <c r="L13" s="202">
        <v>0</v>
      </c>
      <c r="M13" s="202">
        <v>0</v>
      </c>
      <c r="N13" s="202">
        <v>0</v>
      </c>
      <c r="O13" s="202">
        <v>0</v>
      </c>
      <c r="P13" s="202">
        <v>0</v>
      </c>
      <c r="Q13" s="202">
        <v>0</v>
      </c>
      <c r="R13" s="202">
        <v>0</v>
      </c>
      <c r="S13" s="202">
        <v>0</v>
      </c>
      <c r="T13" s="202">
        <v>0</v>
      </c>
      <c r="U13" s="202">
        <v>0</v>
      </c>
      <c r="V13" s="202">
        <v>0</v>
      </c>
      <c r="W13" s="202">
        <v>0</v>
      </c>
      <c r="X13" s="202">
        <v>0</v>
      </c>
      <c r="Y13" s="202">
        <v>0</v>
      </c>
      <c r="Z13" s="202">
        <v>0</v>
      </c>
      <c r="AA13" s="202">
        <v>0</v>
      </c>
      <c r="AB13" s="202">
        <v>0</v>
      </c>
      <c r="AC13" s="319">
        <v>0</v>
      </c>
      <c r="AD13" s="319">
        <v>0</v>
      </c>
      <c r="AE13" s="319">
        <v>0</v>
      </c>
      <c r="AF13" s="319">
        <v>0</v>
      </c>
      <c r="AG13" s="319">
        <v>0</v>
      </c>
      <c r="AH13" s="319">
        <v>0</v>
      </c>
      <c r="AI13" s="319">
        <v>0</v>
      </c>
      <c r="AJ13" s="319">
        <v>0</v>
      </c>
      <c r="AK13" s="319">
        <v>0</v>
      </c>
      <c r="AL13" s="202">
        <v>0</v>
      </c>
      <c r="AM13" s="202">
        <v>0</v>
      </c>
      <c r="AN13" s="202">
        <v>0</v>
      </c>
      <c r="AO13" s="202">
        <v>0</v>
      </c>
      <c r="AP13" s="319">
        <v>0</v>
      </c>
      <c r="AQ13" s="319">
        <v>0</v>
      </c>
      <c r="AR13" s="319">
        <v>0</v>
      </c>
      <c r="AS13" s="202">
        <v>0</v>
      </c>
      <c r="AT13" s="202">
        <v>0</v>
      </c>
      <c r="AU13" s="202">
        <v>0</v>
      </c>
      <c r="AV13" s="202">
        <v>0</v>
      </c>
      <c r="AW13" s="202">
        <v>0</v>
      </c>
      <c r="AX13" s="202">
        <v>0</v>
      </c>
      <c r="AY13" s="202">
        <v>0</v>
      </c>
      <c r="AZ13" s="202">
        <v>0</v>
      </c>
      <c r="BA13" s="202">
        <v>0</v>
      </c>
      <c r="BB13" s="202">
        <v>0</v>
      </c>
      <c r="BC13" s="202">
        <v>0</v>
      </c>
      <c r="BD13" s="202">
        <v>0</v>
      </c>
      <c r="BE13" s="202">
        <v>0</v>
      </c>
      <c r="BF13" s="202">
        <v>0</v>
      </c>
      <c r="BG13" s="319">
        <v>0</v>
      </c>
      <c r="BH13" s="319">
        <v>0</v>
      </c>
      <c r="BI13" s="319">
        <v>0</v>
      </c>
      <c r="BJ13" s="321">
        <v>0</v>
      </c>
      <c r="BK13" s="321">
        <v>0</v>
      </c>
    </row>
    <row r="14" spans="1:63" ht="20.100000000000001" customHeight="1" x14ac:dyDescent="0.2">
      <c r="A14" s="375" t="s">
        <v>56</v>
      </c>
      <c r="B14" s="341" t="s">
        <v>57</v>
      </c>
      <c r="C14" s="340" t="s">
        <v>58</v>
      </c>
      <c r="D14" s="202">
        <v>0</v>
      </c>
      <c r="E14" s="202">
        <v>0</v>
      </c>
      <c r="F14" s="320">
        <v>0</v>
      </c>
      <c r="G14" s="202">
        <v>0</v>
      </c>
      <c r="H14" s="202">
        <v>0</v>
      </c>
      <c r="I14" s="202">
        <v>0</v>
      </c>
      <c r="J14" s="202">
        <v>0</v>
      </c>
      <c r="K14" s="202">
        <v>0</v>
      </c>
      <c r="L14" s="202">
        <v>0</v>
      </c>
      <c r="M14" s="202">
        <v>0</v>
      </c>
      <c r="N14" s="202">
        <v>0</v>
      </c>
      <c r="O14" s="202">
        <v>0</v>
      </c>
      <c r="P14" s="202">
        <v>0</v>
      </c>
      <c r="Q14" s="202">
        <v>0</v>
      </c>
      <c r="R14" s="202">
        <v>0</v>
      </c>
      <c r="S14" s="202">
        <v>0</v>
      </c>
      <c r="T14" s="202">
        <v>0</v>
      </c>
      <c r="U14" s="202">
        <v>0</v>
      </c>
      <c r="V14" s="202">
        <v>0</v>
      </c>
      <c r="W14" s="202">
        <v>0</v>
      </c>
      <c r="X14" s="202">
        <v>0</v>
      </c>
      <c r="Y14" s="202">
        <v>0</v>
      </c>
      <c r="Z14" s="202">
        <v>0</v>
      </c>
      <c r="AA14" s="202">
        <v>0</v>
      </c>
      <c r="AB14" s="202">
        <v>0</v>
      </c>
      <c r="AC14" s="319">
        <v>0</v>
      </c>
      <c r="AD14" s="319">
        <v>0</v>
      </c>
      <c r="AE14" s="319">
        <v>0</v>
      </c>
      <c r="AF14" s="319">
        <v>0</v>
      </c>
      <c r="AG14" s="319">
        <v>0</v>
      </c>
      <c r="AH14" s="319">
        <v>0</v>
      </c>
      <c r="AI14" s="319">
        <v>0</v>
      </c>
      <c r="AJ14" s="319">
        <v>0</v>
      </c>
      <c r="AK14" s="319">
        <v>0</v>
      </c>
      <c r="AL14" s="202">
        <v>0</v>
      </c>
      <c r="AM14" s="202">
        <v>0</v>
      </c>
      <c r="AN14" s="202">
        <v>0</v>
      </c>
      <c r="AO14" s="202">
        <v>0</v>
      </c>
      <c r="AP14" s="319">
        <v>0</v>
      </c>
      <c r="AQ14" s="319">
        <v>0</v>
      </c>
      <c r="AR14" s="319">
        <v>0</v>
      </c>
      <c r="AS14" s="202">
        <v>0</v>
      </c>
      <c r="AT14" s="202">
        <v>0</v>
      </c>
      <c r="AU14" s="202">
        <v>0</v>
      </c>
      <c r="AV14" s="202">
        <v>0</v>
      </c>
      <c r="AW14" s="202">
        <v>0</v>
      </c>
      <c r="AX14" s="202">
        <v>0</v>
      </c>
      <c r="AY14" s="202">
        <v>0</v>
      </c>
      <c r="AZ14" s="202">
        <v>0</v>
      </c>
      <c r="BA14" s="202">
        <v>0</v>
      </c>
      <c r="BB14" s="202">
        <v>0</v>
      </c>
      <c r="BC14" s="202">
        <v>0</v>
      </c>
      <c r="BD14" s="202">
        <v>0</v>
      </c>
      <c r="BE14" s="202">
        <v>0</v>
      </c>
      <c r="BF14" s="202">
        <v>0</v>
      </c>
      <c r="BG14" s="319">
        <v>0</v>
      </c>
      <c r="BH14" s="319">
        <v>0</v>
      </c>
      <c r="BI14" s="319">
        <v>0</v>
      </c>
      <c r="BJ14" s="321">
        <v>0</v>
      </c>
      <c r="BK14" s="321">
        <v>0</v>
      </c>
    </row>
    <row r="15" spans="1:63" ht="20.100000000000001" customHeight="1" x14ac:dyDescent="0.2">
      <c r="A15" s="375" t="s">
        <v>59</v>
      </c>
      <c r="B15" s="341" t="s">
        <v>60</v>
      </c>
      <c r="C15" s="340" t="s">
        <v>61</v>
      </c>
      <c r="D15" s="202">
        <v>0</v>
      </c>
      <c r="E15" s="202">
        <v>0</v>
      </c>
      <c r="F15" s="320">
        <v>0</v>
      </c>
      <c r="G15" s="202">
        <v>0</v>
      </c>
      <c r="H15" s="202">
        <v>0</v>
      </c>
      <c r="I15" s="202">
        <v>0</v>
      </c>
      <c r="J15" s="202">
        <v>0</v>
      </c>
      <c r="K15" s="202">
        <v>0</v>
      </c>
      <c r="L15" s="202">
        <v>0</v>
      </c>
      <c r="M15" s="202">
        <v>0</v>
      </c>
      <c r="N15" s="202">
        <v>0</v>
      </c>
      <c r="O15" s="202">
        <v>0</v>
      </c>
      <c r="P15" s="202">
        <v>0</v>
      </c>
      <c r="Q15" s="202">
        <v>0</v>
      </c>
      <c r="R15" s="202">
        <v>0</v>
      </c>
      <c r="S15" s="202">
        <v>0</v>
      </c>
      <c r="T15" s="202">
        <v>0</v>
      </c>
      <c r="U15" s="202">
        <v>0</v>
      </c>
      <c r="V15" s="202">
        <v>0</v>
      </c>
      <c r="W15" s="202">
        <v>0</v>
      </c>
      <c r="X15" s="202">
        <v>0</v>
      </c>
      <c r="Y15" s="202">
        <v>0</v>
      </c>
      <c r="Z15" s="202">
        <v>0</v>
      </c>
      <c r="AA15" s="202">
        <v>0</v>
      </c>
      <c r="AB15" s="202">
        <v>0</v>
      </c>
      <c r="AC15" s="319">
        <v>0</v>
      </c>
      <c r="AD15" s="319">
        <v>0</v>
      </c>
      <c r="AE15" s="319">
        <v>0</v>
      </c>
      <c r="AF15" s="319">
        <v>0</v>
      </c>
      <c r="AG15" s="319">
        <v>0</v>
      </c>
      <c r="AH15" s="319">
        <v>0</v>
      </c>
      <c r="AI15" s="319">
        <v>0</v>
      </c>
      <c r="AJ15" s="319">
        <v>0</v>
      </c>
      <c r="AK15" s="319">
        <v>0</v>
      </c>
      <c r="AL15" s="202">
        <v>0</v>
      </c>
      <c r="AM15" s="202">
        <v>0</v>
      </c>
      <c r="AN15" s="202">
        <v>0</v>
      </c>
      <c r="AO15" s="202">
        <v>0</v>
      </c>
      <c r="AP15" s="319">
        <v>0</v>
      </c>
      <c r="AQ15" s="319">
        <v>0</v>
      </c>
      <c r="AR15" s="319">
        <v>0</v>
      </c>
      <c r="AS15" s="202">
        <v>0</v>
      </c>
      <c r="AT15" s="202">
        <v>0</v>
      </c>
      <c r="AU15" s="202">
        <v>0</v>
      </c>
      <c r="AV15" s="202">
        <v>0</v>
      </c>
      <c r="AW15" s="202">
        <v>0</v>
      </c>
      <c r="AX15" s="202">
        <v>0</v>
      </c>
      <c r="AY15" s="202">
        <v>0</v>
      </c>
      <c r="AZ15" s="202">
        <v>0</v>
      </c>
      <c r="BA15" s="202">
        <v>0</v>
      </c>
      <c r="BB15" s="202">
        <v>0</v>
      </c>
      <c r="BC15" s="202">
        <v>0</v>
      </c>
      <c r="BD15" s="202">
        <v>0</v>
      </c>
      <c r="BE15" s="202">
        <v>0</v>
      </c>
      <c r="BF15" s="202">
        <v>0</v>
      </c>
      <c r="BG15" s="319">
        <v>0</v>
      </c>
      <c r="BH15" s="319">
        <v>0</v>
      </c>
      <c r="BI15" s="319">
        <v>0</v>
      </c>
      <c r="BJ15" s="321">
        <v>0</v>
      </c>
      <c r="BK15" s="321">
        <v>0</v>
      </c>
    </row>
    <row r="16" spans="1:63" ht="20.100000000000001" customHeight="1" x14ac:dyDescent="0.2">
      <c r="A16" s="375" t="s">
        <v>662</v>
      </c>
      <c r="B16" s="341" t="s">
        <v>62</v>
      </c>
      <c r="C16" s="340" t="s">
        <v>63</v>
      </c>
      <c r="D16" s="202">
        <v>1.32</v>
      </c>
      <c r="E16" s="202">
        <v>0</v>
      </c>
      <c r="F16" s="320">
        <v>0</v>
      </c>
      <c r="G16" s="202">
        <v>0</v>
      </c>
      <c r="H16" s="202">
        <v>0</v>
      </c>
      <c r="I16" s="202">
        <v>0</v>
      </c>
      <c r="J16" s="202">
        <v>0</v>
      </c>
      <c r="K16" s="202">
        <v>0</v>
      </c>
      <c r="L16" s="202">
        <v>0</v>
      </c>
      <c r="M16" s="202">
        <v>0</v>
      </c>
      <c r="N16" s="202">
        <v>0</v>
      </c>
      <c r="O16" s="202">
        <v>0</v>
      </c>
      <c r="P16" s="202">
        <v>0</v>
      </c>
      <c r="Q16" s="202">
        <v>0</v>
      </c>
      <c r="R16" s="202">
        <v>0</v>
      </c>
      <c r="S16" s="202">
        <v>0</v>
      </c>
      <c r="T16" s="202">
        <v>0</v>
      </c>
      <c r="U16" s="202">
        <v>0</v>
      </c>
      <c r="V16" s="202">
        <v>0</v>
      </c>
      <c r="W16" s="202">
        <v>0</v>
      </c>
      <c r="X16" s="202">
        <v>0</v>
      </c>
      <c r="Y16" s="202">
        <v>0</v>
      </c>
      <c r="Z16" s="202">
        <v>0</v>
      </c>
      <c r="AA16" s="202">
        <v>0</v>
      </c>
      <c r="AB16" s="202">
        <v>0</v>
      </c>
      <c r="AC16" s="319">
        <v>0</v>
      </c>
      <c r="AD16" s="319">
        <v>0</v>
      </c>
      <c r="AE16" s="319">
        <v>0</v>
      </c>
      <c r="AF16" s="319">
        <v>0</v>
      </c>
      <c r="AG16" s="319">
        <v>0</v>
      </c>
      <c r="AH16" s="319">
        <v>0</v>
      </c>
      <c r="AI16" s="319">
        <v>0</v>
      </c>
      <c r="AJ16" s="319">
        <v>0</v>
      </c>
      <c r="AK16" s="319">
        <v>0</v>
      </c>
      <c r="AL16" s="202">
        <v>0</v>
      </c>
      <c r="AM16" s="202">
        <v>0</v>
      </c>
      <c r="AN16" s="202">
        <v>0</v>
      </c>
      <c r="AO16" s="202">
        <v>0</v>
      </c>
      <c r="AP16" s="319">
        <v>0</v>
      </c>
      <c r="AQ16" s="319">
        <v>0</v>
      </c>
      <c r="AR16" s="319">
        <v>0</v>
      </c>
      <c r="AS16" s="202">
        <v>0</v>
      </c>
      <c r="AT16" s="202">
        <v>0</v>
      </c>
      <c r="AU16" s="202">
        <v>0</v>
      </c>
      <c r="AV16" s="202">
        <v>0</v>
      </c>
      <c r="AW16" s="202">
        <v>0</v>
      </c>
      <c r="AX16" s="202">
        <v>0</v>
      </c>
      <c r="AY16" s="202">
        <v>0</v>
      </c>
      <c r="AZ16" s="202">
        <v>0</v>
      </c>
      <c r="BA16" s="202">
        <v>0</v>
      </c>
      <c r="BB16" s="202">
        <v>0</v>
      </c>
      <c r="BC16" s="202">
        <v>0</v>
      </c>
      <c r="BD16" s="202">
        <v>0</v>
      </c>
      <c r="BE16" s="202">
        <v>0</v>
      </c>
      <c r="BF16" s="202">
        <v>0</v>
      </c>
      <c r="BG16" s="319">
        <v>0</v>
      </c>
      <c r="BH16" s="319">
        <v>0</v>
      </c>
      <c r="BI16" s="319">
        <v>0</v>
      </c>
      <c r="BJ16" s="321">
        <v>0</v>
      </c>
      <c r="BK16" s="321">
        <v>1.32</v>
      </c>
    </row>
    <row r="17" spans="1:63" ht="20.100000000000001" customHeight="1" x14ac:dyDescent="0.2">
      <c r="A17" s="375" t="s">
        <v>64</v>
      </c>
      <c r="B17" s="341" t="s">
        <v>65</v>
      </c>
      <c r="C17" s="340" t="s">
        <v>66</v>
      </c>
      <c r="D17" s="202">
        <v>0</v>
      </c>
      <c r="E17" s="202">
        <v>0</v>
      </c>
      <c r="F17" s="320">
        <v>0</v>
      </c>
      <c r="G17" s="202">
        <v>0</v>
      </c>
      <c r="H17" s="202">
        <v>0</v>
      </c>
      <c r="I17" s="202">
        <v>0</v>
      </c>
      <c r="J17" s="202">
        <v>0</v>
      </c>
      <c r="K17" s="202">
        <v>0</v>
      </c>
      <c r="L17" s="202">
        <v>0</v>
      </c>
      <c r="M17" s="202">
        <v>0</v>
      </c>
      <c r="N17" s="202">
        <v>0</v>
      </c>
      <c r="O17" s="202">
        <v>0</v>
      </c>
      <c r="P17" s="202">
        <v>0</v>
      </c>
      <c r="Q17" s="202">
        <v>0</v>
      </c>
      <c r="R17" s="202">
        <v>0</v>
      </c>
      <c r="S17" s="202">
        <v>0</v>
      </c>
      <c r="T17" s="202">
        <v>0</v>
      </c>
      <c r="U17" s="202">
        <v>0</v>
      </c>
      <c r="V17" s="202">
        <v>0</v>
      </c>
      <c r="W17" s="202">
        <v>0</v>
      </c>
      <c r="X17" s="202">
        <v>0</v>
      </c>
      <c r="Y17" s="202">
        <v>0</v>
      </c>
      <c r="Z17" s="202">
        <v>0</v>
      </c>
      <c r="AA17" s="202">
        <v>0</v>
      </c>
      <c r="AB17" s="202">
        <v>0</v>
      </c>
      <c r="AC17" s="319">
        <v>0</v>
      </c>
      <c r="AD17" s="319">
        <v>0</v>
      </c>
      <c r="AE17" s="319">
        <v>0</v>
      </c>
      <c r="AF17" s="319">
        <v>0</v>
      </c>
      <c r="AG17" s="319">
        <v>0</v>
      </c>
      <c r="AH17" s="319">
        <v>0</v>
      </c>
      <c r="AI17" s="319">
        <v>0</v>
      </c>
      <c r="AJ17" s="319">
        <v>0</v>
      </c>
      <c r="AK17" s="319">
        <v>0</v>
      </c>
      <c r="AL17" s="202">
        <v>0</v>
      </c>
      <c r="AM17" s="202">
        <v>0</v>
      </c>
      <c r="AN17" s="202">
        <v>0</v>
      </c>
      <c r="AO17" s="202">
        <v>0</v>
      </c>
      <c r="AP17" s="319">
        <v>0</v>
      </c>
      <c r="AQ17" s="319">
        <v>0</v>
      </c>
      <c r="AR17" s="319">
        <v>0</v>
      </c>
      <c r="AS17" s="202">
        <v>0</v>
      </c>
      <c r="AT17" s="202">
        <v>0</v>
      </c>
      <c r="AU17" s="202">
        <v>0</v>
      </c>
      <c r="AV17" s="202">
        <v>0</v>
      </c>
      <c r="AW17" s="202">
        <v>0</v>
      </c>
      <c r="AX17" s="202">
        <v>0</v>
      </c>
      <c r="AY17" s="202">
        <v>0</v>
      </c>
      <c r="AZ17" s="202">
        <v>0</v>
      </c>
      <c r="BA17" s="202">
        <v>0</v>
      </c>
      <c r="BB17" s="202">
        <v>0</v>
      </c>
      <c r="BC17" s="202">
        <v>0</v>
      </c>
      <c r="BD17" s="202">
        <v>0</v>
      </c>
      <c r="BE17" s="202">
        <v>0</v>
      </c>
      <c r="BF17" s="202">
        <v>0</v>
      </c>
      <c r="BG17" s="319">
        <v>0</v>
      </c>
      <c r="BH17" s="319">
        <v>0</v>
      </c>
      <c r="BI17" s="319">
        <v>0</v>
      </c>
      <c r="BJ17" s="321">
        <v>0</v>
      </c>
      <c r="BK17" s="321">
        <v>0</v>
      </c>
    </row>
    <row r="18" spans="1:63" ht="20.100000000000001" customHeight="1" x14ac:dyDescent="0.2">
      <c r="A18" s="375" t="s">
        <v>1277</v>
      </c>
      <c r="B18" s="341" t="s">
        <v>67</v>
      </c>
      <c r="C18" s="340" t="s">
        <v>68</v>
      </c>
      <c r="D18" s="202">
        <v>0</v>
      </c>
      <c r="E18" s="202">
        <v>0</v>
      </c>
      <c r="F18" s="320">
        <v>0</v>
      </c>
      <c r="G18" s="202">
        <v>0</v>
      </c>
      <c r="H18" s="202">
        <v>0</v>
      </c>
      <c r="I18" s="202">
        <v>0</v>
      </c>
      <c r="J18" s="202">
        <v>0</v>
      </c>
      <c r="K18" s="202">
        <v>0</v>
      </c>
      <c r="L18" s="202">
        <v>0</v>
      </c>
      <c r="M18" s="202">
        <v>0</v>
      </c>
      <c r="N18" s="202">
        <v>0</v>
      </c>
      <c r="O18" s="202">
        <v>0</v>
      </c>
      <c r="P18" s="202">
        <v>0</v>
      </c>
      <c r="Q18" s="202">
        <v>0</v>
      </c>
      <c r="R18" s="202">
        <v>0</v>
      </c>
      <c r="S18" s="202">
        <v>0</v>
      </c>
      <c r="T18" s="202">
        <v>0</v>
      </c>
      <c r="U18" s="202">
        <v>0</v>
      </c>
      <c r="V18" s="202">
        <v>0</v>
      </c>
      <c r="W18" s="202">
        <v>0</v>
      </c>
      <c r="X18" s="202">
        <v>0</v>
      </c>
      <c r="Y18" s="202">
        <v>0</v>
      </c>
      <c r="Z18" s="202">
        <v>0</v>
      </c>
      <c r="AA18" s="202">
        <v>0</v>
      </c>
      <c r="AB18" s="202">
        <v>0</v>
      </c>
      <c r="AC18" s="319">
        <v>0</v>
      </c>
      <c r="AD18" s="319">
        <v>0</v>
      </c>
      <c r="AE18" s="319">
        <v>0</v>
      </c>
      <c r="AF18" s="319">
        <v>0</v>
      </c>
      <c r="AG18" s="319">
        <v>0</v>
      </c>
      <c r="AH18" s="319">
        <v>0</v>
      </c>
      <c r="AI18" s="319">
        <v>0</v>
      </c>
      <c r="AJ18" s="319">
        <v>0</v>
      </c>
      <c r="AK18" s="319">
        <v>0</v>
      </c>
      <c r="AL18" s="202">
        <v>0</v>
      </c>
      <c r="AM18" s="202">
        <v>0</v>
      </c>
      <c r="AN18" s="202">
        <v>0</v>
      </c>
      <c r="AO18" s="202">
        <v>0</v>
      </c>
      <c r="AP18" s="319">
        <v>0</v>
      </c>
      <c r="AQ18" s="319">
        <v>0</v>
      </c>
      <c r="AR18" s="319">
        <v>0</v>
      </c>
      <c r="AS18" s="202">
        <v>0</v>
      </c>
      <c r="AT18" s="202">
        <v>0</v>
      </c>
      <c r="AU18" s="202">
        <v>0</v>
      </c>
      <c r="AV18" s="202">
        <v>0</v>
      </c>
      <c r="AW18" s="202">
        <v>0</v>
      </c>
      <c r="AX18" s="202">
        <v>0</v>
      </c>
      <c r="AY18" s="202">
        <v>0</v>
      </c>
      <c r="AZ18" s="202">
        <v>0</v>
      </c>
      <c r="BA18" s="202">
        <v>0</v>
      </c>
      <c r="BB18" s="202">
        <v>0</v>
      </c>
      <c r="BC18" s="202">
        <v>0</v>
      </c>
      <c r="BD18" s="202">
        <v>0</v>
      </c>
      <c r="BE18" s="202">
        <v>0</v>
      </c>
      <c r="BF18" s="202">
        <v>0</v>
      </c>
      <c r="BG18" s="319">
        <v>0</v>
      </c>
      <c r="BH18" s="319">
        <v>0</v>
      </c>
      <c r="BI18" s="319">
        <v>0</v>
      </c>
      <c r="BJ18" s="321">
        <v>0</v>
      </c>
      <c r="BK18" s="321">
        <v>0</v>
      </c>
    </row>
    <row r="19" spans="1:63" ht="20.100000000000001" customHeight="1" x14ac:dyDescent="0.2">
      <c r="A19" s="376">
        <v>2</v>
      </c>
      <c r="B19" s="317" t="s">
        <v>69</v>
      </c>
      <c r="C19" s="316" t="s">
        <v>70</v>
      </c>
      <c r="D19" s="320">
        <v>126.99000000000001</v>
      </c>
      <c r="E19" s="320">
        <v>6.7799999999999994</v>
      </c>
      <c r="F19" s="320">
        <v>2.9999999999999996</v>
      </c>
      <c r="G19" s="320">
        <v>0</v>
      </c>
      <c r="H19" s="320">
        <v>0</v>
      </c>
      <c r="I19" s="320">
        <v>0</v>
      </c>
      <c r="J19" s="320">
        <v>1.82</v>
      </c>
      <c r="K19" s="320">
        <v>1.18</v>
      </c>
      <c r="L19" s="320">
        <v>0</v>
      </c>
      <c r="M19" s="320">
        <v>0</v>
      </c>
      <c r="N19" s="320">
        <v>0</v>
      </c>
      <c r="O19" s="320">
        <v>0</v>
      </c>
      <c r="P19" s="320">
        <v>0</v>
      </c>
      <c r="Q19" s="320">
        <v>0</v>
      </c>
      <c r="R19" s="320">
        <v>3.7800000000000002</v>
      </c>
      <c r="S19" s="320">
        <v>0</v>
      </c>
      <c r="T19" s="320">
        <v>0</v>
      </c>
      <c r="U19" s="320">
        <v>0</v>
      </c>
      <c r="V19" s="320">
        <v>0</v>
      </c>
      <c r="W19" s="320">
        <v>0</v>
      </c>
      <c r="X19" s="320">
        <v>2.2199999999999998</v>
      </c>
      <c r="Y19" s="320">
        <v>0</v>
      </c>
      <c r="Z19" s="320">
        <v>0</v>
      </c>
      <c r="AA19" s="320">
        <v>0</v>
      </c>
      <c r="AB19" s="320">
        <v>0.81</v>
      </c>
      <c r="AC19" s="320">
        <v>0</v>
      </c>
      <c r="AD19" s="320">
        <v>0.02</v>
      </c>
      <c r="AE19" s="320">
        <v>0</v>
      </c>
      <c r="AF19" s="320">
        <v>0.51</v>
      </c>
      <c r="AG19" s="320">
        <v>0.28000000000000003</v>
      </c>
      <c r="AH19" s="320">
        <v>0</v>
      </c>
      <c r="AI19" s="320">
        <v>0</v>
      </c>
      <c r="AJ19" s="320">
        <v>0</v>
      </c>
      <c r="AK19" s="320">
        <v>0</v>
      </c>
      <c r="AL19" s="320">
        <v>0</v>
      </c>
      <c r="AM19" s="320">
        <v>0</v>
      </c>
      <c r="AN19" s="320">
        <v>0</v>
      </c>
      <c r="AO19" s="320">
        <v>0</v>
      </c>
      <c r="AP19" s="320">
        <v>0</v>
      </c>
      <c r="AQ19" s="320">
        <v>0</v>
      </c>
      <c r="AR19" s="320">
        <v>0</v>
      </c>
      <c r="AS19" s="320">
        <v>0</v>
      </c>
      <c r="AT19" s="320">
        <v>0</v>
      </c>
      <c r="AU19" s="320">
        <v>0</v>
      </c>
      <c r="AV19" s="320">
        <v>0</v>
      </c>
      <c r="AW19" s="320">
        <v>0</v>
      </c>
      <c r="AX19" s="320">
        <v>0.75</v>
      </c>
      <c r="AY19" s="320">
        <v>0</v>
      </c>
      <c r="AZ19" s="320">
        <v>0</v>
      </c>
      <c r="BA19" s="320">
        <v>0</v>
      </c>
      <c r="BB19" s="320">
        <v>0</v>
      </c>
      <c r="BC19" s="320">
        <v>0</v>
      </c>
      <c r="BD19" s="320">
        <v>0</v>
      </c>
      <c r="BE19" s="320">
        <v>0</v>
      </c>
      <c r="BF19" s="320">
        <v>0</v>
      </c>
      <c r="BG19" s="320">
        <v>0</v>
      </c>
      <c r="BH19" s="320">
        <v>0</v>
      </c>
      <c r="BI19" s="320">
        <v>0</v>
      </c>
      <c r="BJ19" s="320">
        <v>3.0000000000000009</v>
      </c>
      <c r="BK19" s="320">
        <v>129.99</v>
      </c>
    </row>
    <row r="20" spans="1:63" ht="20.100000000000001" customHeight="1" x14ac:dyDescent="0.2">
      <c r="A20" s="375" t="s">
        <v>71</v>
      </c>
      <c r="B20" s="341" t="s">
        <v>72</v>
      </c>
      <c r="C20" s="340" t="s">
        <v>73</v>
      </c>
      <c r="D20" s="202">
        <v>0</v>
      </c>
      <c r="E20" s="202">
        <v>0</v>
      </c>
      <c r="F20" s="320">
        <v>0</v>
      </c>
      <c r="G20" s="202">
        <v>0</v>
      </c>
      <c r="H20" s="202">
        <v>0</v>
      </c>
      <c r="I20" s="202">
        <v>0</v>
      </c>
      <c r="J20" s="202">
        <v>0</v>
      </c>
      <c r="K20" s="202">
        <v>0</v>
      </c>
      <c r="L20" s="202">
        <v>0</v>
      </c>
      <c r="M20" s="202">
        <v>0</v>
      </c>
      <c r="N20" s="202">
        <v>0</v>
      </c>
      <c r="O20" s="202">
        <v>0</v>
      </c>
      <c r="P20" s="202">
        <v>0</v>
      </c>
      <c r="Q20" s="202">
        <v>0</v>
      </c>
      <c r="R20" s="202">
        <v>0</v>
      </c>
      <c r="S20" s="202">
        <v>0</v>
      </c>
      <c r="T20" s="202">
        <v>0</v>
      </c>
      <c r="U20" s="202">
        <v>0</v>
      </c>
      <c r="V20" s="202">
        <v>0</v>
      </c>
      <c r="W20" s="202">
        <v>0</v>
      </c>
      <c r="X20" s="202">
        <v>0</v>
      </c>
      <c r="Y20" s="202">
        <v>0</v>
      </c>
      <c r="Z20" s="202">
        <v>0</v>
      </c>
      <c r="AA20" s="202">
        <v>0</v>
      </c>
      <c r="AB20" s="202">
        <v>0</v>
      </c>
      <c r="AC20" s="319">
        <v>0</v>
      </c>
      <c r="AD20" s="319">
        <v>0</v>
      </c>
      <c r="AE20" s="319">
        <v>0</v>
      </c>
      <c r="AF20" s="319">
        <v>0</v>
      </c>
      <c r="AG20" s="319">
        <v>0</v>
      </c>
      <c r="AH20" s="319">
        <v>0</v>
      </c>
      <c r="AI20" s="319">
        <v>0</v>
      </c>
      <c r="AJ20" s="319">
        <v>0</v>
      </c>
      <c r="AK20" s="319">
        <v>0</v>
      </c>
      <c r="AL20" s="202">
        <v>0</v>
      </c>
      <c r="AM20" s="202">
        <v>0</v>
      </c>
      <c r="AN20" s="202">
        <v>0</v>
      </c>
      <c r="AO20" s="202">
        <v>0</v>
      </c>
      <c r="AP20" s="319">
        <v>0</v>
      </c>
      <c r="AQ20" s="319">
        <v>0</v>
      </c>
      <c r="AR20" s="319">
        <v>0</v>
      </c>
      <c r="AS20" s="202">
        <v>0</v>
      </c>
      <c r="AT20" s="202">
        <v>0</v>
      </c>
      <c r="AU20" s="202">
        <v>0</v>
      </c>
      <c r="AV20" s="202">
        <v>0</v>
      </c>
      <c r="AW20" s="202">
        <v>0</v>
      </c>
      <c r="AX20" s="202">
        <v>0</v>
      </c>
      <c r="AY20" s="202">
        <v>0</v>
      </c>
      <c r="AZ20" s="202">
        <v>0</v>
      </c>
      <c r="BA20" s="202">
        <v>0</v>
      </c>
      <c r="BB20" s="202">
        <v>0</v>
      </c>
      <c r="BC20" s="202">
        <v>0</v>
      </c>
      <c r="BD20" s="202">
        <v>0</v>
      </c>
      <c r="BE20" s="202">
        <v>0</v>
      </c>
      <c r="BF20" s="202">
        <v>0</v>
      </c>
      <c r="BG20" s="319">
        <v>0</v>
      </c>
      <c r="BH20" s="319">
        <v>0</v>
      </c>
      <c r="BI20" s="319">
        <v>0</v>
      </c>
      <c r="BJ20" s="321">
        <v>0</v>
      </c>
      <c r="BK20" s="321">
        <v>0</v>
      </c>
    </row>
    <row r="21" spans="1:63" ht="20.100000000000001" customHeight="1" x14ac:dyDescent="0.2">
      <c r="A21" s="375" t="s">
        <v>74</v>
      </c>
      <c r="B21" s="341" t="s">
        <v>75</v>
      </c>
      <c r="C21" s="340" t="s">
        <v>76</v>
      </c>
      <c r="D21" s="202">
        <v>0.05</v>
      </c>
      <c r="E21" s="202">
        <v>0</v>
      </c>
      <c r="F21" s="320">
        <v>0</v>
      </c>
      <c r="G21" s="202">
        <v>0</v>
      </c>
      <c r="H21" s="202">
        <v>0</v>
      </c>
      <c r="I21" s="202">
        <v>0</v>
      </c>
      <c r="J21" s="202">
        <v>0</v>
      </c>
      <c r="K21" s="202">
        <v>0</v>
      </c>
      <c r="L21" s="202">
        <v>0</v>
      </c>
      <c r="M21" s="202">
        <v>0</v>
      </c>
      <c r="N21" s="202">
        <v>0</v>
      </c>
      <c r="O21" s="202">
        <v>0</v>
      </c>
      <c r="P21" s="202">
        <v>0</v>
      </c>
      <c r="Q21" s="202">
        <v>0</v>
      </c>
      <c r="R21" s="202">
        <v>0</v>
      </c>
      <c r="S21" s="202">
        <v>0</v>
      </c>
      <c r="T21" s="202">
        <v>0</v>
      </c>
      <c r="U21" s="202">
        <v>0</v>
      </c>
      <c r="V21" s="202">
        <v>0</v>
      </c>
      <c r="W21" s="202">
        <v>0</v>
      </c>
      <c r="X21" s="202">
        <v>0</v>
      </c>
      <c r="Y21" s="202">
        <v>0</v>
      </c>
      <c r="Z21" s="202">
        <v>0</v>
      </c>
      <c r="AA21" s="202">
        <v>0</v>
      </c>
      <c r="AB21" s="202">
        <v>0</v>
      </c>
      <c r="AC21" s="319">
        <v>0</v>
      </c>
      <c r="AD21" s="319">
        <v>0</v>
      </c>
      <c r="AE21" s="319">
        <v>0</v>
      </c>
      <c r="AF21" s="319">
        <v>0</v>
      </c>
      <c r="AG21" s="319">
        <v>0</v>
      </c>
      <c r="AH21" s="319">
        <v>0</v>
      </c>
      <c r="AI21" s="319">
        <v>0</v>
      </c>
      <c r="AJ21" s="319">
        <v>0</v>
      </c>
      <c r="AK21" s="319">
        <v>0</v>
      </c>
      <c r="AL21" s="202">
        <v>0</v>
      </c>
      <c r="AM21" s="202">
        <v>0</v>
      </c>
      <c r="AN21" s="202">
        <v>0</v>
      </c>
      <c r="AO21" s="202">
        <v>0</v>
      </c>
      <c r="AP21" s="319">
        <v>0</v>
      </c>
      <c r="AQ21" s="319">
        <v>0</v>
      </c>
      <c r="AR21" s="319">
        <v>0</v>
      </c>
      <c r="AS21" s="202">
        <v>0</v>
      </c>
      <c r="AT21" s="202">
        <v>0</v>
      </c>
      <c r="AU21" s="202">
        <v>0</v>
      </c>
      <c r="AV21" s="202">
        <v>0</v>
      </c>
      <c r="AW21" s="202">
        <v>0</v>
      </c>
      <c r="AX21" s="202">
        <v>0</v>
      </c>
      <c r="AY21" s="202">
        <v>0</v>
      </c>
      <c r="AZ21" s="202">
        <v>0</v>
      </c>
      <c r="BA21" s="202">
        <v>0</v>
      </c>
      <c r="BB21" s="202">
        <v>0</v>
      </c>
      <c r="BC21" s="202">
        <v>0</v>
      </c>
      <c r="BD21" s="202">
        <v>0</v>
      </c>
      <c r="BE21" s="202">
        <v>0</v>
      </c>
      <c r="BF21" s="202">
        <v>0</v>
      </c>
      <c r="BG21" s="319">
        <v>0</v>
      </c>
      <c r="BH21" s="319">
        <v>0</v>
      </c>
      <c r="BI21" s="319">
        <v>0</v>
      </c>
      <c r="BJ21" s="321">
        <v>0</v>
      </c>
      <c r="BK21" s="321">
        <v>0.05</v>
      </c>
    </row>
    <row r="22" spans="1:63" ht="20.100000000000001" customHeight="1" x14ac:dyDescent="0.2">
      <c r="A22" s="375" t="s">
        <v>77</v>
      </c>
      <c r="B22" s="341" t="s">
        <v>78</v>
      </c>
      <c r="C22" s="340" t="s">
        <v>79</v>
      </c>
      <c r="D22" s="202">
        <v>0</v>
      </c>
      <c r="E22" s="202">
        <v>0</v>
      </c>
      <c r="F22" s="320">
        <v>0</v>
      </c>
      <c r="G22" s="202">
        <v>0</v>
      </c>
      <c r="H22" s="202">
        <v>0</v>
      </c>
      <c r="I22" s="202">
        <v>0</v>
      </c>
      <c r="J22" s="202">
        <v>0</v>
      </c>
      <c r="K22" s="202">
        <v>0</v>
      </c>
      <c r="L22" s="202">
        <v>0</v>
      </c>
      <c r="M22" s="202">
        <v>0</v>
      </c>
      <c r="N22" s="202">
        <v>0</v>
      </c>
      <c r="O22" s="202">
        <v>0</v>
      </c>
      <c r="P22" s="202">
        <v>0</v>
      </c>
      <c r="Q22" s="202">
        <v>0</v>
      </c>
      <c r="R22" s="202">
        <v>0</v>
      </c>
      <c r="S22" s="202">
        <v>0</v>
      </c>
      <c r="T22" s="202">
        <v>0</v>
      </c>
      <c r="U22" s="202">
        <v>0</v>
      </c>
      <c r="V22" s="202">
        <v>0</v>
      </c>
      <c r="W22" s="202">
        <v>0</v>
      </c>
      <c r="X22" s="202">
        <v>0</v>
      </c>
      <c r="Y22" s="202">
        <v>0</v>
      </c>
      <c r="Z22" s="202">
        <v>0</v>
      </c>
      <c r="AA22" s="202">
        <v>0</v>
      </c>
      <c r="AB22" s="202">
        <v>0</v>
      </c>
      <c r="AC22" s="319">
        <v>0</v>
      </c>
      <c r="AD22" s="319">
        <v>0</v>
      </c>
      <c r="AE22" s="319">
        <v>0</v>
      </c>
      <c r="AF22" s="319">
        <v>0</v>
      </c>
      <c r="AG22" s="319">
        <v>0</v>
      </c>
      <c r="AH22" s="319">
        <v>0</v>
      </c>
      <c r="AI22" s="319">
        <v>0</v>
      </c>
      <c r="AJ22" s="319">
        <v>0</v>
      </c>
      <c r="AK22" s="319">
        <v>0</v>
      </c>
      <c r="AL22" s="202">
        <v>0</v>
      </c>
      <c r="AM22" s="202">
        <v>0</v>
      </c>
      <c r="AN22" s="202">
        <v>0</v>
      </c>
      <c r="AO22" s="202">
        <v>0</v>
      </c>
      <c r="AP22" s="319">
        <v>0</v>
      </c>
      <c r="AQ22" s="319">
        <v>0</v>
      </c>
      <c r="AR22" s="319">
        <v>0</v>
      </c>
      <c r="AS22" s="202">
        <v>0</v>
      </c>
      <c r="AT22" s="202">
        <v>0</v>
      </c>
      <c r="AU22" s="202">
        <v>0</v>
      </c>
      <c r="AV22" s="202">
        <v>0</v>
      </c>
      <c r="AW22" s="202">
        <v>0</v>
      </c>
      <c r="AX22" s="202">
        <v>0</v>
      </c>
      <c r="AY22" s="202">
        <v>0</v>
      </c>
      <c r="AZ22" s="202">
        <v>0</v>
      </c>
      <c r="BA22" s="202">
        <v>0</v>
      </c>
      <c r="BB22" s="202">
        <v>0</v>
      </c>
      <c r="BC22" s="202">
        <v>0</v>
      </c>
      <c r="BD22" s="202">
        <v>0</v>
      </c>
      <c r="BE22" s="202">
        <v>0</v>
      </c>
      <c r="BF22" s="202">
        <v>0</v>
      </c>
      <c r="BG22" s="319">
        <v>0</v>
      </c>
      <c r="BH22" s="319">
        <v>0</v>
      </c>
      <c r="BI22" s="319">
        <v>0</v>
      </c>
      <c r="BJ22" s="321">
        <v>0</v>
      </c>
      <c r="BK22" s="321">
        <v>0</v>
      </c>
    </row>
    <row r="23" spans="1:63" ht="20.100000000000001" customHeight="1" x14ac:dyDescent="0.2">
      <c r="A23" s="375" t="s">
        <v>80</v>
      </c>
      <c r="B23" s="341" t="s">
        <v>520</v>
      </c>
      <c r="C23" s="340" t="s">
        <v>521</v>
      </c>
      <c r="D23" s="202">
        <v>0</v>
      </c>
      <c r="E23" s="202">
        <v>0</v>
      </c>
      <c r="F23" s="320">
        <v>0</v>
      </c>
      <c r="G23" s="202">
        <v>0</v>
      </c>
      <c r="H23" s="202">
        <v>0</v>
      </c>
      <c r="I23" s="202">
        <v>0</v>
      </c>
      <c r="J23" s="202">
        <v>0</v>
      </c>
      <c r="K23" s="202">
        <v>0</v>
      </c>
      <c r="L23" s="202">
        <v>0</v>
      </c>
      <c r="M23" s="202">
        <v>0</v>
      </c>
      <c r="N23" s="202">
        <v>0</v>
      </c>
      <c r="O23" s="202">
        <v>0</v>
      </c>
      <c r="P23" s="202">
        <v>0</v>
      </c>
      <c r="Q23" s="202">
        <v>0</v>
      </c>
      <c r="R23" s="202">
        <v>0</v>
      </c>
      <c r="S23" s="202">
        <v>0</v>
      </c>
      <c r="T23" s="202">
        <v>0</v>
      </c>
      <c r="U23" s="202">
        <v>0</v>
      </c>
      <c r="V23" s="202">
        <v>0</v>
      </c>
      <c r="W23" s="202">
        <v>0</v>
      </c>
      <c r="X23" s="202">
        <v>0</v>
      </c>
      <c r="Y23" s="202">
        <v>0</v>
      </c>
      <c r="Z23" s="202">
        <v>0</v>
      </c>
      <c r="AA23" s="202">
        <v>0</v>
      </c>
      <c r="AB23" s="202">
        <v>0</v>
      </c>
      <c r="AC23" s="319">
        <v>0</v>
      </c>
      <c r="AD23" s="319">
        <v>0</v>
      </c>
      <c r="AE23" s="319">
        <v>0</v>
      </c>
      <c r="AF23" s="319">
        <v>0</v>
      </c>
      <c r="AG23" s="319">
        <v>0</v>
      </c>
      <c r="AH23" s="319">
        <v>0</v>
      </c>
      <c r="AI23" s="319">
        <v>0</v>
      </c>
      <c r="AJ23" s="319">
        <v>0</v>
      </c>
      <c r="AK23" s="319">
        <v>0</v>
      </c>
      <c r="AL23" s="202">
        <v>0</v>
      </c>
      <c r="AM23" s="202">
        <v>0</v>
      </c>
      <c r="AN23" s="202">
        <v>0</v>
      </c>
      <c r="AO23" s="202">
        <v>0</v>
      </c>
      <c r="AP23" s="319">
        <v>0</v>
      </c>
      <c r="AQ23" s="319">
        <v>0</v>
      </c>
      <c r="AR23" s="319">
        <v>0</v>
      </c>
      <c r="AS23" s="202">
        <v>0</v>
      </c>
      <c r="AT23" s="202">
        <v>0</v>
      </c>
      <c r="AU23" s="202">
        <v>0</v>
      </c>
      <c r="AV23" s="202">
        <v>0</v>
      </c>
      <c r="AW23" s="202">
        <v>0</v>
      </c>
      <c r="AX23" s="202">
        <v>0</v>
      </c>
      <c r="AY23" s="202">
        <v>0</v>
      </c>
      <c r="AZ23" s="202">
        <v>0</v>
      </c>
      <c r="BA23" s="202">
        <v>0</v>
      </c>
      <c r="BB23" s="202">
        <v>0</v>
      </c>
      <c r="BC23" s="202">
        <v>0</v>
      </c>
      <c r="BD23" s="202">
        <v>0</v>
      </c>
      <c r="BE23" s="202">
        <v>0</v>
      </c>
      <c r="BF23" s="202">
        <v>0</v>
      </c>
      <c r="BG23" s="319">
        <v>0</v>
      </c>
      <c r="BH23" s="319">
        <v>0</v>
      </c>
      <c r="BI23" s="319">
        <v>0</v>
      </c>
      <c r="BJ23" s="321">
        <v>0</v>
      </c>
      <c r="BK23" s="321">
        <v>0</v>
      </c>
    </row>
    <row r="24" spans="1:63" ht="20.100000000000001" customHeight="1" x14ac:dyDescent="0.2">
      <c r="A24" s="375" t="s">
        <v>83</v>
      </c>
      <c r="B24" s="341" t="s">
        <v>81</v>
      </c>
      <c r="C24" s="340" t="s">
        <v>82</v>
      </c>
      <c r="D24" s="202">
        <v>0</v>
      </c>
      <c r="E24" s="202">
        <v>0</v>
      </c>
      <c r="F24" s="320">
        <v>0</v>
      </c>
      <c r="G24" s="202">
        <v>0</v>
      </c>
      <c r="H24" s="202">
        <v>0</v>
      </c>
      <c r="I24" s="202">
        <v>0</v>
      </c>
      <c r="J24" s="202">
        <v>0</v>
      </c>
      <c r="K24" s="202">
        <v>0</v>
      </c>
      <c r="L24" s="202">
        <v>0</v>
      </c>
      <c r="M24" s="202">
        <v>0</v>
      </c>
      <c r="N24" s="202">
        <v>0</v>
      </c>
      <c r="O24" s="202">
        <v>0</v>
      </c>
      <c r="P24" s="202">
        <v>0</v>
      </c>
      <c r="Q24" s="202">
        <v>0</v>
      </c>
      <c r="R24" s="202">
        <v>0</v>
      </c>
      <c r="S24" s="202">
        <v>0</v>
      </c>
      <c r="T24" s="202">
        <v>0</v>
      </c>
      <c r="U24" s="202">
        <v>0</v>
      </c>
      <c r="V24" s="202">
        <v>0</v>
      </c>
      <c r="W24" s="202">
        <v>0</v>
      </c>
      <c r="X24" s="202">
        <v>0</v>
      </c>
      <c r="Y24" s="202">
        <v>0</v>
      </c>
      <c r="Z24" s="202">
        <v>0</v>
      </c>
      <c r="AA24" s="202">
        <v>0</v>
      </c>
      <c r="AB24" s="202">
        <v>0</v>
      </c>
      <c r="AC24" s="319">
        <v>0</v>
      </c>
      <c r="AD24" s="319">
        <v>0</v>
      </c>
      <c r="AE24" s="319">
        <v>0</v>
      </c>
      <c r="AF24" s="319">
        <v>0</v>
      </c>
      <c r="AG24" s="319">
        <v>0</v>
      </c>
      <c r="AH24" s="319">
        <v>0</v>
      </c>
      <c r="AI24" s="319">
        <v>0</v>
      </c>
      <c r="AJ24" s="319">
        <v>0</v>
      </c>
      <c r="AK24" s="319">
        <v>0</v>
      </c>
      <c r="AL24" s="202">
        <v>0</v>
      </c>
      <c r="AM24" s="202">
        <v>0</v>
      </c>
      <c r="AN24" s="202">
        <v>0</v>
      </c>
      <c r="AO24" s="202">
        <v>0</v>
      </c>
      <c r="AP24" s="319">
        <v>0</v>
      </c>
      <c r="AQ24" s="319">
        <v>0</v>
      </c>
      <c r="AR24" s="319">
        <v>0</v>
      </c>
      <c r="AS24" s="202">
        <v>0</v>
      </c>
      <c r="AT24" s="202">
        <v>0</v>
      </c>
      <c r="AU24" s="202">
        <v>0</v>
      </c>
      <c r="AV24" s="202">
        <v>0</v>
      </c>
      <c r="AW24" s="202">
        <v>0</v>
      </c>
      <c r="AX24" s="202">
        <v>0</v>
      </c>
      <c r="AY24" s="202">
        <v>0</v>
      </c>
      <c r="AZ24" s="202">
        <v>0</v>
      </c>
      <c r="BA24" s="202">
        <v>0</v>
      </c>
      <c r="BB24" s="202">
        <v>0</v>
      </c>
      <c r="BC24" s="202">
        <v>0</v>
      </c>
      <c r="BD24" s="202">
        <v>0</v>
      </c>
      <c r="BE24" s="202">
        <v>0</v>
      </c>
      <c r="BF24" s="202">
        <v>0</v>
      </c>
      <c r="BG24" s="319">
        <v>0</v>
      </c>
      <c r="BH24" s="319">
        <v>0</v>
      </c>
      <c r="BI24" s="319">
        <v>0</v>
      </c>
      <c r="BJ24" s="321">
        <v>0</v>
      </c>
      <c r="BK24" s="321">
        <v>0</v>
      </c>
    </row>
    <row r="25" spans="1:63" ht="20.100000000000001" customHeight="1" x14ac:dyDescent="0.2">
      <c r="A25" s="375" t="s">
        <v>86</v>
      </c>
      <c r="B25" s="341" t="s">
        <v>84</v>
      </c>
      <c r="C25" s="340" t="s">
        <v>85</v>
      </c>
      <c r="D25" s="202">
        <v>5.48</v>
      </c>
      <c r="E25" s="202">
        <v>0.22</v>
      </c>
      <c r="F25" s="320">
        <v>0</v>
      </c>
      <c r="G25" s="202">
        <v>0</v>
      </c>
      <c r="H25" s="202">
        <v>0</v>
      </c>
      <c r="I25" s="202">
        <v>0</v>
      </c>
      <c r="J25" s="202">
        <v>0</v>
      </c>
      <c r="K25" s="202">
        <v>0</v>
      </c>
      <c r="L25" s="202">
        <v>0</v>
      </c>
      <c r="M25" s="202">
        <v>0</v>
      </c>
      <c r="N25" s="202">
        <v>0</v>
      </c>
      <c r="O25" s="202">
        <v>0</v>
      </c>
      <c r="P25" s="202">
        <v>0</v>
      </c>
      <c r="Q25" s="202">
        <v>0</v>
      </c>
      <c r="R25" s="202">
        <v>0.22</v>
      </c>
      <c r="S25" s="202">
        <v>0</v>
      </c>
      <c r="T25" s="202">
        <v>0</v>
      </c>
      <c r="U25" s="202">
        <v>0</v>
      </c>
      <c r="V25" s="202">
        <v>0</v>
      </c>
      <c r="W25" s="202">
        <v>0</v>
      </c>
      <c r="X25" s="202">
        <v>0.22</v>
      </c>
      <c r="Y25" s="202">
        <v>0</v>
      </c>
      <c r="Z25" s="202">
        <v>0</v>
      </c>
      <c r="AA25" s="202">
        <v>0</v>
      </c>
      <c r="AB25" s="202">
        <v>0</v>
      </c>
      <c r="AC25" s="319">
        <v>0</v>
      </c>
      <c r="AD25" s="319">
        <v>0</v>
      </c>
      <c r="AE25" s="319">
        <v>0</v>
      </c>
      <c r="AF25" s="319">
        <v>0</v>
      </c>
      <c r="AG25" s="319">
        <v>0</v>
      </c>
      <c r="AH25" s="319">
        <v>0</v>
      </c>
      <c r="AI25" s="319">
        <v>0</v>
      </c>
      <c r="AJ25" s="319">
        <v>0</v>
      </c>
      <c r="AK25" s="319">
        <v>0</v>
      </c>
      <c r="AL25" s="202">
        <v>0</v>
      </c>
      <c r="AM25" s="202">
        <v>0</v>
      </c>
      <c r="AN25" s="202">
        <v>0</v>
      </c>
      <c r="AO25" s="202">
        <v>0</v>
      </c>
      <c r="AP25" s="319">
        <v>0</v>
      </c>
      <c r="AQ25" s="319">
        <v>0</v>
      </c>
      <c r="AR25" s="319">
        <v>0</v>
      </c>
      <c r="AS25" s="202">
        <v>0</v>
      </c>
      <c r="AT25" s="202">
        <v>0</v>
      </c>
      <c r="AU25" s="202">
        <v>0</v>
      </c>
      <c r="AV25" s="202">
        <v>0</v>
      </c>
      <c r="AW25" s="202">
        <v>0</v>
      </c>
      <c r="AX25" s="202">
        <v>0</v>
      </c>
      <c r="AY25" s="202">
        <v>0</v>
      </c>
      <c r="AZ25" s="202">
        <v>0</v>
      </c>
      <c r="BA25" s="202">
        <v>0</v>
      </c>
      <c r="BB25" s="202">
        <v>0</v>
      </c>
      <c r="BC25" s="202">
        <v>0</v>
      </c>
      <c r="BD25" s="202">
        <v>0</v>
      </c>
      <c r="BE25" s="202">
        <v>0</v>
      </c>
      <c r="BF25" s="202">
        <v>0</v>
      </c>
      <c r="BG25" s="319">
        <v>0</v>
      </c>
      <c r="BH25" s="319">
        <v>0</v>
      </c>
      <c r="BI25" s="319">
        <v>0</v>
      </c>
      <c r="BJ25" s="321">
        <v>-1.9999999999999998</v>
      </c>
      <c r="BK25" s="321">
        <v>3.48</v>
      </c>
    </row>
    <row r="26" spans="1:63" ht="20.100000000000001" customHeight="1" x14ac:dyDescent="0.2">
      <c r="A26" s="375" t="s">
        <v>89</v>
      </c>
      <c r="B26" s="341" t="s">
        <v>87</v>
      </c>
      <c r="C26" s="340" t="s">
        <v>88</v>
      </c>
      <c r="D26" s="202">
        <v>1.62</v>
      </c>
      <c r="E26" s="202">
        <v>0</v>
      </c>
      <c r="F26" s="320">
        <v>0</v>
      </c>
      <c r="G26" s="202">
        <v>0</v>
      </c>
      <c r="H26" s="202">
        <v>0</v>
      </c>
      <c r="I26" s="202">
        <v>0</v>
      </c>
      <c r="J26" s="202">
        <v>0</v>
      </c>
      <c r="K26" s="202">
        <v>0</v>
      </c>
      <c r="L26" s="202">
        <v>0</v>
      </c>
      <c r="M26" s="202">
        <v>0</v>
      </c>
      <c r="N26" s="202">
        <v>0</v>
      </c>
      <c r="O26" s="202">
        <v>0</v>
      </c>
      <c r="P26" s="202">
        <v>0</v>
      </c>
      <c r="Q26" s="202">
        <v>0</v>
      </c>
      <c r="R26" s="202">
        <v>0</v>
      </c>
      <c r="S26" s="202">
        <v>0</v>
      </c>
      <c r="T26" s="202">
        <v>0</v>
      </c>
      <c r="U26" s="202">
        <v>0</v>
      </c>
      <c r="V26" s="202">
        <v>0</v>
      </c>
      <c r="W26" s="202">
        <v>0</v>
      </c>
      <c r="X26" s="202">
        <v>0</v>
      </c>
      <c r="Y26" s="202">
        <v>0</v>
      </c>
      <c r="Z26" s="202">
        <v>0</v>
      </c>
      <c r="AA26" s="202">
        <v>0</v>
      </c>
      <c r="AB26" s="202">
        <v>0</v>
      </c>
      <c r="AC26" s="319">
        <v>0</v>
      </c>
      <c r="AD26" s="319">
        <v>0</v>
      </c>
      <c r="AE26" s="319">
        <v>0</v>
      </c>
      <c r="AF26" s="319">
        <v>0</v>
      </c>
      <c r="AG26" s="319">
        <v>0</v>
      </c>
      <c r="AH26" s="319">
        <v>0</v>
      </c>
      <c r="AI26" s="319">
        <v>0</v>
      </c>
      <c r="AJ26" s="319">
        <v>0</v>
      </c>
      <c r="AK26" s="319">
        <v>0</v>
      </c>
      <c r="AL26" s="202">
        <v>0</v>
      </c>
      <c r="AM26" s="202">
        <v>0</v>
      </c>
      <c r="AN26" s="202">
        <v>0</v>
      </c>
      <c r="AO26" s="202">
        <v>0</v>
      </c>
      <c r="AP26" s="319">
        <v>0</v>
      </c>
      <c r="AQ26" s="319">
        <v>0</v>
      </c>
      <c r="AR26" s="319">
        <v>0</v>
      </c>
      <c r="AS26" s="202">
        <v>0</v>
      </c>
      <c r="AT26" s="202">
        <v>0</v>
      </c>
      <c r="AU26" s="202">
        <v>0</v>
      </c>
      <c r="AV26" s="202">
        <v>0</v>
      </c>
      <c r="AW26" s="202">
        <v>0</v>
      </c>
      <c r="AX26" s="202">
        <v>0</v>
      </c>
      <c r="AY26" s="202">
        <v>0</v>
      </c>
      <c r="AZ26" s="202">
        <v>0</v>
      </c>
      <c r="BA26" s="202">
        <v>0</v>
      </c>
      <c r="BB26" s="202">
        <v>0</v>
      </c>
      <c r="BC26" s="202">
        <v>0</v>
      </c>
      <c r="BD26" s="202">
        <v>0</v>
      </c>
      <c r="BE26" s="202">
        <v>0</v>
      </c>
      <c r="BF26" s="202">
        <v>0</v>
      </c>
      <c r="BG26" s="319">
        <v>0</v>
      </c>
      <c r="BH26" s="319">
        <v>0</v>
      </c>
      <c r="BI26" s="319">
        <v>0</v>
      </c>
      <c r="BJ26" s="321">
        <v>0</v>
      </c>
      <c r="BK26" s="321">
        <v>1.62</v>
      </c>
    </row>
    <row r="27" spans="1:63" ht="20.100000000000001" customHeight="1" x14ac:dyDescent="0.2">
      <c r="A27" s="375" t="s">
        <v>94</v>
      </c>
      <c r="B27" s="341" t="s">
        <v>90</v>
      </c>
      <c r="C27" s="340" t="s">
        <v>91</v>
      </c>
      <c r="D27" s="202">
        <v>0</v>
      </c>
      <c r="E27" s="202">
        <v>0</v>
      </c>
      <c r="F27" s="320">
        <v>0</v>
      </c>
      <c r="G27" s="202">
        <v>0</v>
      </c>
      <c r="H27" s="202">
        <v>0</v>
      </c>
      <c r="I27" s="202">
        <v>0</v>
      </c>
      <c r="J27" s="202">
        <v>0</v>
      </c>
      <c r="K27" s="202">
        <v>0</v>
      </c>
      <c r="L27" s="202">
        <v>0</v>
      </c>
      <c r="M27" s="202">
        <v>0</v>
      </c>
      <c r="N27" s="202">
        <v>0</v>
      </c>
      <c r="O27" s="202">
        <v>0</v>
      </c>
      <c r="P27" s="202">
        <v>0</v>
      </c>
      <c r="Q27" s="202">
        <v>0</v>
      </c>
      <c r="R27" s="202">
        <v>0</v>
      </c>
      <c r="S27" s="202">
        <v>0</v>
      </c>
      <c r="T27" s="202">
        <v>0</v>
      </c>
      <c r="U27" s="202">
        <v>0</v>
      </c>
      <c r="V27" s="202">
        <v>0</v>
      </c>
      <c r="W27" s="202">
        <v>0</v>
      </c>
      <c r="X27" s="202">
        <v>0</v>
      </c>
      <c r="Y27" s="202">
        <v>0</v>
      </c>
      <c r="Z27" s="202">
        <v>0</v>
      </c>
      <c r="AA27" s="202">
        <v>0</v>
      </c>
      <c r="AB27" s="202">
        <v>0</v>
      </c>
      <c r="AC27" s="319">
        <v>0</v>
      </c>
      <c r="AD27" s="319">
        <v>0</v>
      </c>
      <c r="AE27" s="319">
        <v>0</v>
      </c>
      <c r="AF27" s="319">
        <v>0</v>
      </c>
      <c r="AG27" s="319">
        <v>0</v>
      </c>
      <c r="AH27" s="319">
        <v>0</v>
      </c>
      <c r="AI27" s="319">
        <v>0</v>
      </c>
      <c r="AJ27" s="319">
        <v>0</v>
      </c>
      <c r="AK27" s="319">
        <v>0</v>
      </c>
      <c r="AL27" s="202">
        <v>0</v>
      </c>
      <c r="AM27" s="202">
        <v>0</v>
      </c>
      <c r="AN27" s="202">
        <v>0</v>
      </c>
      <c r="AO27" s="202">
        <v>0</v>
      </c>
      <c r="AP27" s="319">
        <v>0</v>
      </c>
      <c r="AQ27" s="319">
        <v>0</v>
      </c>
      <c r="AR27" s="319">
        <v>0</v>
      </c>
      <c r="AS27" s="202">
        <v>0</v>
      </c>
      <c r="AT27" s="202">
        <v>0</v>
      </c>
      <c r="AU27" s="202">
        <v>0</v>
      </c>
      <c r="AV27" s="202">
        <v>0</v>
      </c>
      <c r="AW27" s="202">
        <v>0</v>
      </c>
      <c r="AX27" s="202">
        <v>0</v>
      </c>
      <c r="AY27" s="202">
        <v>0</v>
      </c>
      <c r="AZ27" s="202">
        <v>0</v>
      </c>
      <c r="BA27" s="202">
        <v>0</v>
      </c>
      <c r="BB27" s="202">
        <v>0</v>
      </c>
      <c r="BC27" s="202">
        <v>0</v>
      </c>
      <c r="BD27" s="202">
        <v>0</v>
      </c>
      <c r="BE27" s="202">
        <v>0</v>
      </c>
      <c r="BF27" s="202">
        <v>0</v>
      </c>
      <c r="BG27" s="319">
        <v>0</v>
      </c>
      <c r="BH27" s="319">
        <v>0</v>
      </c>
      <c r="BI27" s="319">
        <v>0</v>
      </c>
      <c r="BJ27" s="321">
        <v>0</v>
      </c>
      <c r="BK27" s="321">
        <v>0</v>
      </c>
    </row>
    <row r="28" spans="1:63" ht="20.100000000000001" customHeight="1" x14ac:dyDescent="0.2">
      <c r="A28" s="377" t="s">
        <v>74</v>
      </c>
      <c r="B28" s="341" t="s">
        <v>92</v>
      </c>
      <c r="C28" s="340" t="s">
        <v>93</v>
      </c>
      <c r="D28" s="202">
        <v>0</v>
      </c>
      <c r="E28" s="202">
        <v>0</v>
      </c>
      <c r="F28" s="320">
        <v>0</v>
      </c>
      <c r="G28" s="202">
        <v>0</v>
      </c>
      <c r="H28" s="202">
        <v>0</v>
      </c>
      <c r="I28" s="202">
        <v>0</v>
      </c>
      <c r="J28" s="202">
        <v>0</v>
      </c>
      <c r="K28" s="202">
        <v>0</v>
      </c>
      <c r="L28" s="202">
        <v>0</v>
      </c>
      <c r="M28" s="202">
        <v>0</v>
      </c>
      <c r="N28" s="202">
        <v>0</v>
      </c>
      <c r="O28" s="202">
        <v>0</v>
      </c>
      <c r="P28" s="202">
        <v>0</v>
      </c>
      <c r="Q28" s="202">
        <v>0</v>
      </c>
      <c r="R28" s="202">
        <v>0</v>
      </c>
      <c r="S28" s="202">
        <v>0</v>
      </c>
      <c r="T28" s="202">
        <v>0</v>
      </c>
      <c r="U28" s="202">
        <v>0</v>
      </c>
      <c r="V28" s="202">
        <v>0</v>
      </c>
      <c r="W28" s="202">
        <v>0</v>
      </c>
      <c r="X28" s="202">
        <v>0</v>
      </c>
      <c r="Y28" s="202">
        <v>0</v>
      </c>
      <c r="Z28" s="202">
        <v>0</v>
      </c>
      <c r="AA28" s="202">
        <v>0</v>
      </c>
      <c r="AB28" s="202">
        <v>0</v>
      </c>
      <c r="AC28" s="319">
        <v>0</v>
      </c>
      <c r="AD28" s="319">
        <v>0</v>
      </c>
      <c r="AE28" s="319">
        <v>0</v>
      </c>
      <c r="AF28" s="319">
        <v>0</v>
      </c>
      <c r="AG28" s="319">
        <v>0</v>
      </c>
      <c r="AH28" s="319">
        <v>0</v>
      </c>
      <c r="AI28" s="319">
        <v>0</v>
      </c>
      <c r="AJ28" s="319">
        <v>0</v>
      </c>
      <c r="AK28" s="319">
        <v>0</v>
      </c>
      <c r="AL28" s="202">
        <v>0</v>
      </c>
      <c r="AM28" s="202">
        <v>0</v>
      </c>
      <c r="AN28" s="202">
        <v>0</v>
      </c>
      <c r="AO28" s="202">
        <v>0</v>
      </c>
      <c r="AP28" s="319">
        <v>0</v>
      </c>
      <c r="AQ28" s="319">
        <v>0</v>
      </c>
      <c r="AR28" s="319">
        <v>0</v>
      </c>
      <c r="AS28" s="202">
        <v>0</v>
      </c>
      <c r="AT28" s="202">
        <v>0</v>
      </c>
      <c r="AU28" s="202">
        <v>0</v>
      </c>
      <c r="AV28" s="202">
        <v>0</v>
      </c>
      <c r="AW28" s="202">
        <v>0</v>
      </c>
      <c r="AX28" s="202">
        <v>0</v>
      </c>
      <c r="AY28" s="202">
        <v>0</v>
      </c>
      <c r="AZ28" s="202">
        <v>0</v>
      </c>
      <c r="BA28" s="202">
        <v>0</v>
      </c>
      <c r="BB28" s="202">
        <v>0</v>
      </c>
      <c r="BC28" s="202">
        <v>0</v>
      </c>
      <c r="BD28" s="202">
        <v>0</v>
      </c>
      <c r="BE28" s="202">
        <v>0</v>
      </c>
      <c r="BF28" s="202">
        <v>0</v>
      </c>
      <c r="BG28" s="319">
        <v>0</v>
      </c>
      <c r="BH28" s="319">
        <v>0</v>
      </c>
      <c r="BI28" s="319">
        <v>0</v>
      </c>
      <c r="BJ28" s="321">
        <v>0</v>
      </c>
      <c r="BK28" s="321">
        <v>0</v>
      </c>
    </row>
    <row r="29" spans="1:63" ht="34.5" customHeight="1" x14ac:dyDescent="0.2">
      <c r="A29" s="375" t="s">
        <v>132</v>
      </c>
      <c r="B29" s="341" t="s">
        <v>1278</v>
      </c>
      <c r="C29" s="340" t="s">
        <v>96</v>
      </c>
      <c r="D29" s="202">
        <v>26.88</v>
      </c>
      <c r="E29" s="202">
        <v>4.0399999999999991</v>
      </c>
      <c r="F29" s="202">
        <v>2.9299999999999997</v>
      </c>
      <c r="G29" s="202">
        <v>0</v>
      </c>
      <c r="H29" s="202">
        <v>0</v>
      </c>
      <c r="I29" s="202">
        <v>0</v>
      </c>
      <c r="J29" s="202">
        <v>1.75</v>
      </c>
      <c r="K29" s="202">
        <v>1.18</v>
      </c>
      <c r="L29" s="202">
        <v>0</v>
      </c>
      <c r="M29" s="202">
        <v>0</v>
      </c>
      <c r="N29" s="202">
        <v>0</v>
      </c>
      <c r="O29" s="202">
        <v>0</v>
      </c>
      <c r="P29" s="202">
        <v>0</v>
      </c>
      <c r="Q29" s="202">
        <v>0</v>
      </c>
      <c r="R29" s="202">
        <v>1.1100000000000001</v>
      </c>
      <c r="S29" s="202">
        <v>0</v>
      </c>
      <c r="T29" s="202">
        <v>0</v>
      </c>
      <c r="U29" s="202">
        <v>0</v>
      </c>
      <c r="V29" s="202">
        <v>0</v>
      </c>
      <c r="W29" s="202">
        <v>0</v>
      </c>
      <c r="X29" s="202">
        <v>0.34</v>
      </c>
      <c r="Y29" s="202">
        <v>0</v>
      </c>
      <c r="Z29" s="202">
        <v>0</v>
      </c>
      <c r="AA29" s="202">
        <v>0</v>
      </c>
      <c r="AB29" s="202">
        <v>0.02</v>
      </c>
      <c r="AC29" s="202">
        <v>0</v>
      </c>
      <c r="AD29" s="202">
        <v>0.02</v>
      </c>
      <c r="AE29" s="202">
        <v>0</v>
      </c>
      <c r="AF29" s="202">
        <v>0</v>
      </c>
      <c r="AG29" s="202">
        <v>0</v>
      </c>
      <c r="AH29" s="202">
        <v>0</v>
      </c>
      <c r="AI29" s="202">
        <v>0</v>
      </c>
      <c r="AJ29" s="202">
        <v>0</v>
      </c>
      <c r="AK29" s="202">
        <v>0</v>
      </c>
      <c r="AL29" s="202">
        <v>0</v>
      </c>
      <c r="AM29" s="202">
        <v>0</v>
      </c>
      <c r="AN29" s="202">
        <v>0</v>
      </c>
      <c r="AO29" s="202">
        <v>0</v>
      </c>
      <c r="AP29" s="202">
        <v>0</v>
      </c>
      <c r="AQ29" s="202">
        <v>0</v>
      </c>
      <c r="AR29" s="202">
        <v>0</v>
      </c>
      <c r="AS29" s="202">
        <v>0</v>
      </c>
      <c r="AT29" s="202">
        <v>0</v>
      </c>
      <c r="AU29" s="202">
        <v>0</v>
      </c>
      <c r="AV29" s="202">
        <v>0</v>
      </c>
      <c r="AW29" s="202">
        <v>0</v>
      </c>
      <c r="AX29" s="202">
        <v>0.75</v>
      </c>
      <c r="AY29" s="202">
        <v>0</v>
      </c>
      <c r="AZ29" s="202">
        <v>0</v>
      </c>
      <c r="BA29" s="202">
        <v>0</v>
      </c>
      <c r="BB29" s="202">
        <v>0</v>
      </c>
      <c r="BC29" s="202">
        <v>0</v>
      </c>
      <c r="BD29" s="202">
        <v>0</v>
      </c>
      <c r="BE29" s="202">
        <v>0</v>
      </c>
      <c r="BF29" s="202">
        <v>0</v>
      </c>
      <c r="BG29" s="202">
        <v>0</v>
      </c>
      <c r="BH29" s="202">
        <v>0</v>
      </c>
      <c r="BI29" s="202">
        <v>0</v>
      </c>
      <c r="BJ29" s="202">
        <v>3.2300000000000004</v>
      </c>
      <c r="BK29" s="202">
        <v>30.11</v>
      </c>
    </row>
    <row r="30" spans="1:63" ht="20.100000000000001" customHeight="1" x14ac:dyDescent="0.2">
      <c r="A30" s="378"/>
      <c r="B30" s="352" t="s">
        <v>98</v>
      </c>
      <c r="C30" s="353" t="s">
        <v>99</v>
      </c>
      <c r="D30" s="202">
        <v>17.39</v>
      </c>
      <c r="E30" s="319">
        <v>1.19</v>
      </c>
      <c r="F30" s="320">
        <v>0.85</v>
      </c>
      <c r="G30" s="319">
        <v>0</v>
      </c>
      <c r="H30" s="319">
        <v>0</v>
      </c>
      <c r="I30" s="319">
        <v>0</v>
      </c>
      <c r="J30" s="319">
        <v>0.01</v>
      </c>
      <c r="K30" s="319">
        <v>0.84</v>
      </c>
      <c r="L30" s="319">
        <v>0</v>
      </c>
      <c r="M30" s="319">
        <v>0</v>
      </c>
      <c r="N30" s="319">
        <v>0</v>
      </c>
      <c r="O30" s="319">
        <v>0</v>
      </c>
      <c r="P30" s="319">
        <v>0</v>
      </c>
      <c r="Q30" s="319">
        <v>0</v>
      </c>
      <c r="R30" s="202">
        <v>0.34</v>
      </c>
      <c r="S30" s="319">
        <v>0</v>
      </c>
      <c r="T30" s="319">
        <v>0</v>
      </c>
      <c r="U30" s="319">
        <v>0</v>
      </c>
      <c r="V30" s="319">
        <v>0</v>
      </c>
      <c r="W30" s="319">
        <v>0</v>
      </c>
      <c r="X30" s="319">
        <v>0.34</v>
      </c>
      <c r="Y30" s="319">
        <v>0</v>
      </c>
      <c r="Z30" s="319">
        <v>0</v>
      </c>
      <c r="AA30" s="319">
        <v>0</v>
      </c>
      <c r="AB30" s="202">
        <v>0</v>
      </c>
      <c r="AC30" s="319">
        <v>0</v>
      </c>
      <c r="AD30" s="319">
        <v>0</v>
      </c>
      <c r="AE30" s="319">
        <v>0</v>
      </c>
      <c r="AF30" s="319">
        <v>0</v>
      </c>
      <c r="AG30" s="319">
        <v>0</v>
      </c>
      <c r="AH30" s="319">
        <v>0</v>
      </c>
      <c r="AI30" s="319">
        <v>0</v>
      </c>
      <c r="AJ30" s="319">
        <v>0</v>
      </c>
      <c r="AK30" s="319">
        <v>0</v>
      </c>
      <c r="AL30" s="319">
        <v>0</v>
      </c>
      <c r="AM30" s="319">
        <v>0</v>
      </c>
      <c r="AN30" s="319">
        <v>0</v>
      </c>
      <c r="AO30" s="319">
        <v>0</v>
      </c>
      <c r="AP30" s="319">
        <v>0</v>
      </c>
      <c r="AQ30" s="319">
        <v>0</v>
      </c>
      <c r="AR30" s="319">
        <v>0</v>
      </c>
      <c r="AS30" s="319">
        <v>0</v>
      </c>
      <c r="AT30" s="319">
        <v>0</v>
      </c>
      <c r="AU30" s="319">
        <v>0</v>
      </c>
      <c r="AV30" s="319">
        <v>0</v>
      </c>
      <c r="AW30" s="319">
        <v>0</v>
      </c>
      <c r="AX30" s="319">
        <v>0</v>
      </c>
      <c r="AY30" s="319">
        <v>0</v>
      </c>
      <c r="AZ30" s="319">
        <v>0</v>
      </c>
      <c r="BA30" s="319">
        <v>0</v>
      </c>
      <c r="BB30" s="319">
        <v>0</v>
      </c>
      <c r="BC30" s="319">
        <v>0</v>
      </c>
      <c r="BD30" s="319">
        <v>0</v>
      </c>
      <c r="BE30" s="319">
        <v>0</v>
      </c>
      <c r="BF30" s="319">
        <v>0</v>
      </c>
      <c r="BG30" s="319">
        <v>0</v>
      </c>
      <c r="BH30" s="319">
        <v>0</v>
      </c>
      <c r="BI30" s="319">
        <v>0</v>
      </c>
      <c r="BJ30" s="354">
        <v>1.19</v>
      </c>
      <c r="BK30" s="354">
        <v>18.579999999999998</v>
      </c>
    </row>
    <row r="31" spans="1:63" ht="20.100000000000001" customHeight="1" x14ac:dyDescent="0.2">
      <c r="A31" s="378"/>
      <c r="B31" s="352" t="s">
        <v>100</v>
      </c>
      <c r="C31" s="353" t="s">
        <v>101</v>
      </c>
      <c r="D31" s="202">
        <v>0.38</v>
      </c>
      <c r="E31" s="319">
        <v>1.7</v>
      </c>
      <c r="F31" s="320">
        <v>1.7</v>
      </c>
      <c r="G31" s="319">
        <v>0</v>
      </c>
      <c r="H31" s="319">
        <v>0</v>
      </c>
      <c r="I31" s="319">
        <v>0</v>
      </c>
      <c r="J31" s="319">
        <v>1.7</v>
      </c>
      <c r="K31" s="319">
        <v>0</v>
      </c>
      <c r="L31" s="319">
        <v>0</v>
      </c>
      <c r="M31" s="319">
        <v>0</v>
      </c>
      <c r="N31" s="319">
        <v>0</v>
      </c>
      <c r="O31" s="319">
        <v>0</v>
      </c>
      <c r="P31" s="319">
        <v>0</v>
      </c>
      <c r="Q31" s="319">
        <v>0</v>
      </c>
      <c r="R31" s="202">
        <v>0</v>
      </c>
      <c r="S31" s="319">
        <v>0</v>
      </c>
      <c r="T31" s="319">
        <v>0</v>
      </c>
      <c r="U31" s="319">
        <v>0</v>
      </c>
      <c r="V31" s="319">
        <v>0</v>
      </c>
      <c r="W31" s="319">
        <v>0</v>
      </c>
      <c r="X31" s="319">
        <v>0</v>
      </c>
      <c r="Y31" s="319">
        <v>0</v>
      </c>
      <c r="Z31" s="319">
        <v>0</v>
      </c>
      <c r="AA31" s="319">
        <v>0</v>
      </c>
      <c r="AB31" s="202">
        <v>0</v>
      </c>
      <c r="AC31" s="319">
        <v>0</v>
      </c>
      <c r="AD31" s="319">
        <v>0</v>
      </c>
      <c r="AE31" s="319">
        <v>0</v>
      </c>
      <c r="AF31" s="319">
        <v>0</v>
      </c>
      <c r="AG31" s="319">
        <v>0</v>
      </c>
      <c r="AH31" s="319">
        <v>0</v>
      </c>
      <c r="AI31" s="319">
        <v>0</v>
      </c>
      <c r="AJ31" s="319">
        <v>0</v>
      </c>
      <c r="AK31" s="319">
        <v>0</v>
      </c>
      <c r="AL31" s="319">
        <v>0</v>
      </c>
      <c r="AM31" s="319">
        <v>0</v>
      </c>
      <c r="AN31" s="319">
        <v>0</v>
      </c>
      <c r="AO31" s="319">
        <v>0</v>
      </c>
      <c r="AP31" s="319">
        <v>0</v>
      </c>
      <c r="AQ31" s="319">
        <v>0</v>
      </c>
      <c r="AR31" s="319">
        <v>0</v>
      </c>
      <c r="AS31" s="319">
        <v>0</v>
      </c>
      <c r="AT31" s="319">
        <v>0</v>
      </c>
      <c r="AU31" s="319">
        <v>0</v>
      </c>
      <c r="AV31" s="319">
        <v>0</v>
      </c>
      <c r="AW31" s="319">
        <v>0</v>
      </c>
      <c r="AX31" s="319">
        <v>0</v>
      </c>
      <c r="AY31" s="319">
        <v>0</v>
      </c>
      <c r="AZ31" s="319">
        <v>0</v>
      </c>
      <c r="BA31" s="319">
        <v>0</v>
      </c>
      <c r="BB31" s="319">
        <v>0</v>
      </c>
      <c r="BC31" s="319">
        <v>0</v>
      </c>
      <c r="BD31" s="319">
        <v>0</v>
      </c>
      <c r="BE31" s="319">
        <v>0</v>
      </c>
      <c r="BF31" s="319">
        <v>0</v>
      </c>
      <c r="BG31" s="319">
        <v>0</v>
      </c>
      <c r="BH31" s="319">
        <v>0</v>
      </c>
      <c r="BI31" s="319">
        <v>0</v>
      </c>
      <c r="BJ31" s="354">
        <v>1.68</v>
      </c>
      <c r="BK31" s="354">
        <v>2.06</v>
      </c>
    </row>
    <row r="32" spans="1:63" ht="20.100000000000001" customHeight="1" x14ac:dyDescent="0.2">
      <c r="A32" s="378"/>
      <c r="B32" s="352" t="s">
        <v>663</v>
      </c>
      <c r="C32" s="353" t="s">
        <v>103</v>
      </c>
      <c r="D32" s="202">
        <v>0.44</v>
      </c>
      <c r="E32" s="319">
        <v>0</v>
      </c>
      <c r="F32" s="320">
        <v>0</v>
      </c>
      <c r="G32" s="319">
        <v>0</v>
      </c>
      <c r="H32" s="319">
        <v>0</v>
      </c>
      <c r="I32" s="319">
        <v>0</v>
      </c>
      <c r="J32" s="319">
        <v>0</v>
      </c>
      <c r="K32" s="319">
        <v>0</v>
      </c>
      <c r="L32" s="319">
        <v>0</v>
      </c>
      <c r="M32" s="319">
        <v>0</v>
      </c>
      <c r="N32" s="319">
        <v>0</v>
      </c>
      <c r="O32" s="319">
        <v>0</v>
      </c>
      <c r="P32" s="319">
        <v>0</v>
      </c>
      <c r="Q32" s="319">
        <v>0</v>
      </c>
      <c r="R32" s="202">
        <v>0</v>
      </c>
      <c r="S32" s="319">
        <v>0</v>
      </c>
      <c r="T32" s="319">
        <v>0</v>
      </c>
      <c r="U32" s="319">
        <v>0</v>
      </c>
      <c r="V32" s="319">
        <v>0</v>
      </c>
      <c r="W32" s="319">
        <v>0</v>
      </c>
      <c r="X32" s="319">
        <v>0</v>
      </c>
      <c r="Y32" s="319">
        <v>0</v>
      </c>
      <c r="Z32" s="319">
        <v>0</v>
      </c>
      <c r="AA32" s="319">
        <v>0</v>
      </c>
      <c r="AB32" s="202">
        <v>0</v>
      </c>
      <c r="AC32" s="319">
        <v>0</v>
      </c>
      <c r="AD32" s="319">
        <v>0</v>
      </c>
      <c r="AE32" s="319">
        <v>0</v>
      </c>
      <c r="AF32" s="319">
        <v>0</v>
      </c>
      <c r="AG32" s="319">
        <v>0</v>
      </c>
      <c r="AH32" s="319">
        <v>0</v>
      </c>
      <c r="AI32" s="319">
        <v>0</v>
      </c>
      <c r="AJ32" s="319">
        <v>0</v>
      </c>
      <c r="AK32" s="319">
        <v>0</v>
      </c>
      <c r="AL32" s="319">
        <v>0</v>
      </c>
      <c r="AM32" s="319">
        <v>0</v>
      </c>
      <c r="AN32" s="319">
        <v>0</v>
      </c>
      <c r="AO32" s="319">
        <v>0</v>
      </c>
      <c r="AP32" s="319">
        <v>0</v>
      </c>
      <c r="AQ32" s="319">
        <v>0</v>
      </c>
      <c r="AR32" s="319">
        <v>0</v>
      </c>
      <c r="AS32" s="319">
        <v>0</v>
      </c>
      <c r="AT32" s="319">
        <v>0</v>
      </c>
      <c r="AU32" s="319">
        <v>0</v>
      </c>
      <c r="AV32" s="319">
        <v>0</v>
      </c>
      <c r="AW32" s="319">
        <v>0</v>
      </c>
      <c r="AX32" s="319">
        <v>0</v>
      </c>
      <c r="AY32" s="319">
        <v>0</v>
      </c>
      <c r="AZ32" s="319">
        <v>0</v>
      </c>
      <c r="BA32" s="319">
        <v>0</v>
      </c>
      <c r="BB32" s="319">
        <v>0</v>
      </c>
      <c r="BC32" s="319">
        <v>0</v>
      </c>
      <c r="BD32" s="319">
        <v>0</v>
      </c>
      <c r="BE32" s="319">
        <v>0</v>
      </c>
      <c r="BF32" s="319">
        <v>0</v>
      </c>
      <c r="BG32" s="319">
        <v>0</v>
      </c>
      <c r="BH32" s="319">
        <v>0</v>
      </c>
      <c r="BI32" s="319">
        <v>0</v>
      </c>
      <c r="BJ32" s="354">
        <v>0</v>
      </c>
      <c r="BK32" s="354">
        <v>0.44</v>
      </c>
    </row>
    <row r="33" spans="1:63" ht="20.100000000000001" customHeight="1" x14ac:dyDescent="0.2">
      <c r="A33" s="378"/>
      <c r="B33" s="352" t="s">
        <v>1279</v>
      </c>
      <c r="C33" s="353" t="s">
        <v>105</v>
      </c>
      <c r="D33" s="202">
        <v>0.56000000000000005</v>
      </c>
      <c r="E33" s="319">
        <v>0</v>
      </c>
      <c r="F33" s="320">
        <v>0</v>
      </c>
      <c r="G33" s="319">
        <v>0</v>
      </c>
      <c r="H33" s="319">
        <v>0</v>
      </c>
      <c r="I33" s="319">
        <v>0</v>
      </c>
      <c r="J33" s="319">
        <v>0</v>
      </c>
      <c r="K33" s="319">
        <v>0</v>
      </c>
      <c r="L33" s="319">
        <v>0</v>
      </c>
      <c r="M33" s="319">
        <v>0</v>
      </c>
      <c r="N33" s="319">
        <v>0</v>
      </c>
      <c r="O33" s="319">
        <v>0</v>
      </c>
      <c r="P33" s="319">
        <v>0</v>
      </c>
      <c r="Q33" s="319">
        <v>0</v>
      </c>
      <c r="R33" s="202">
        <v>0</v>
      </c>
      <c r="S33" s="319">
        <v>0</v>
      </c>
      <c r="T33" s="319">
        <v>0</v>
      </c>
      <c r="U33" s="319">
        <v>0</v>
      </c>
      <c r="V33" s="319">
        <v>0</v>
      </c>
      <c r="W33" s="319">
        <v>0</v>
      </c>
      <c r="X33" s="319">
        <v>0</v>
      </c>
      <c r="Y33" s="319">
        <v>0</v>
      </c>
      <c r="Z33" s="319">
        <v>0</v>
      </c>
      <c r="AA33" s="319">
        <v>0</v>
      </c>
      <c r="AB33" s="202">
        <v>0</v>
      </c>
      <c r="AC33" s="319">
        <v>0</v>
      </c>
      <c r="AD33" s="319">
        <v>0</v>
      </c>
      <c r="AE33" s="319">
        <v>0</v>
      </c>
      <c r="AF33" s="319">
        <v>0</v>
      </c>
      <c r="AG33" s="319">
        <v>0</v>
      </c>
      <c r="AH33" s="319">
        <v>0</v>
      </c>
      <c r="AI33" s="319">
        <v>0</v>
      </c>
      <c r="AJ33" s="319">
        <v>0</v>
      </c>
      <c r="AK33" s="319">
        <v>0</v>
      </c>
      <c r="AL33" s="319">
        <v>0</v>
      </c>
      <c r="AM33" s="319">
        <v>0</v>
      </c>
      <c r="AN33" s="319">
        <v>0</v>
      </c>
      <c r="AO33" s="319">
        <v>0</v>
      </c>
      <c r="AP33" s="319">
        <v>0</v>
      </c>
      <c r="AQ33" s="319">
        <v>0</v>
      </c>
      <c r="AR33" s="319">
        <v>0</v>
      </c>
      <c r="AS33" s="319">
        <v>0</v>
      </c>
      <c r="AT33" s="319">
        <v>0</v>
      </c>
      <c r="AU33" s="319">
        <v>0</v>
      </c>
      <c r="AV33" s="319">
        <v>0</v>
      </c>
      <c r="AW33" s="319">
        <v>0</v>
      </c>
      <c r="AX33" s="319">
        <v>0</v>
      </c>
      <c r="AY33" s="319">
        <v>0</v>
      </c>
      <c r="AZ33" s="319">
        <v>0</v>
      </c>
      <c r="BA33" s="319">
        <v>0</v>
      </c>
      <c r="BB33" s="319">
        <v>0</v>
      </c>
      <c r="BC33" s="319">
        <v>0</v>
      </c>
      <c r="BD33" s="319">
        <v>0</v>
      </c>
      <c r="BE33" s="319">
        <v>0</v>
      </c>
      <c r="BF33" s="319">
        <v>0</v>
      </c>
      <c r="BG33" s="319">
        <v>0</v>
      </c>
      <c r="BH33" s="319">
        <v>0</v>
      </c>
      <c r="BI33" s="319">
        <v>0</v>
      </c>
      <c r="BJ33" s="354">
        <v>-0.51</v>
      </c>
      <c r="BK33" s="354">
        <v>0.05</v>
      </c>
    </row>
    <row r="34" spans="1:63" ht="20.100000000000001" customHeight="1" x14ac:dyDescent="0.2">
      <c r="A34" s="378"/>
      <c r="B34" s="352" t="s">
        <v>1280</v>
      </c>
      <c r="C34" s="353" t="s">
        <v>107</v>
      </c>
      <c r="D34" s="202">
        <v>6.46</v>
      </c>
      <c r="E34" s="319">
        <v>1.1499999999999999</v>
      </c>
      <c r="F34" s="320">
        <v>0.38</v>
      </c>
      <c r="G34" s="319">
        <v>0</v>
      </c>
      <c r="H34" s="319">
        <v>0</v>
      </c>
      <c r="I34" s="319">
        <v>0</v>
      </c>
      <c r="J34" s="319">
        <v>0.04</v>
      </c>
      <c r="K34" s="319">
        <v>0.34</v>
      </c>
      <c r="L34" s="319">
        <v>0</v>
      </c>
      <c r="M34" s="319">
        <v>0</v>
      </c>
      <c r="N34" s="319">
        <v>0</v>
      </c>
      <c r="O34" s="319">
        <v>0</v>
      </c>
      <c r="P34" s="319">
        <v>0</v>
      </c>
      <c r="Q34" s="319">
        <v>0</v>
      </c>
      <c r="R34" s="202">
        <v>0.77</v>
      </c>
      <c r="S34" s="319">
        <v>0</v>
      </c>
      <c r="T34" s="319">
        <v>0</v>
      </c>
      <c r="U34" s="319">
        <v>0</v>
      </c>
      <c r="V34" s="319">
        <v>0</v>
      </c>
      <c r="W34" s="319">
        <v>0</v>
      </c>
      <c r="X34" s="319">
        <v>0</v>
      </c>
      <c r="Y34" s="319">
        <v>0</v>
      </c>
      <c r="Z34" s="319">
        <v>0</v>
      </c>
      <c r="AA34" s="319">
        <v>0</v>
      </c>
      <c r="AB34" s="202">
        <v>0.02</v>
      </c>
      <c r="AC34" s="319">
        <v>0</v>
      </c>
      <c r="AD34" s="319">
        <v>0.02</v>
      </c>
      <c r="AE34" s="319">
        <v>0</v>
      </c>
      <c r="AF34" s="319">
        <v>0</v>
      </c>
      <c r="AG34" s="319">
        <v>0</v>
      </c>
      <c r="AH34" s="319">
        <v>0</v>
      </c>
      <c r="AI34" s="319">
        <v>0</v>
      </c>
      <c r="AJ34" s="319">
        <v>0</v>
      </c>
      <c r="AK34" s="319">
        <v>0</v>
      </c>
      <c r="AL34" s="319">
        <v>0</v>
      </c>
      <c r="AM34" s="319">
        <v>0</v>
      </c>
      <c r="AN34" s="319">
        <v>0</v>
      </c>
      <c r="AO34" s="319">
        <v>0</v>
      </c>
      <c r="AP34" s="319">
        <v>0</v>
      </c>
      <c r="AQ34" s="319">
        <v>0</v>
      </c>
      <c r="AR34" s="319">
        <v>0</v>
      </c>
      <c r="AS34" s="319">
        <v>0</v>
      </c>
      <c r="AT34" s="319">
        <v>0</v>
      </c>
      <c r="AU34" s="319">
        <v>0</v>
      </c>
      <c r="AV34" s="319">
        <v>0</v>
      </c>
      <c r="AW34" s="319">
        <v>0</v>
      </c>
      <c r="AX34" s="319">
        <v>0.75</v>
      </c>
      <c r="AY34" s="319">
        <v>0</v>
      </c>
      <c r="AZ34" s="319">
        <v>0</v>
      </c>
      <c r="BA34" s="319">
        <v>0</v>
      </c>
      <c r="BB34" s="319">
        <v>0</v>
      </c>
      <c r="BC34" s="319">
        <v>0</v>
      </c>
      <c r="BD34" s="319">
        <v>0</v>
      </c>
      <c r="BE34" s="319">
        <v>0</v>
      </c>
      <c r="BF34" s="319">
        <v>0</v>
      </c>
      <c r="BG34" s="319">
        <v>0</v>
      </c>
      <c r="BH34" s="319">
        <v>0</v>
      </c>
      <c r="BI34" s="319">
        <v>0</v>
      </c>
      <c r="BJ34" s="354">
        <v>0.86999999999999988</v>
      </c>
      <c r="BK34" s="354">
        <v>7.33</v>
      </c>
    </row>
    <row r="35" spans="1:63" ht="20.100000000000001" customHeight="1" x14ac:dyDescent="0.2">
      <c r="A35" s="378"/>
      <c r="B35" s="352" t="s">
        <v>1281</v>
      </c>
      <c r="C35" s="353" t="s">
        <v>109</v>
      </c>
      <c r="D35" s="202">
        <v>0</v>
      </c>
      <c r="E35" s="319">
        <v>0</v>
      </c>
      <c r="F35" s="320">
        <v>0</v>
      </c>
      <c r="G35" s="319">
        <v>0</v>
      </c>
      <c r="H35" s="319">
        <v>0</v>
      </c>
      <c r="I35" s="319">
        <v>0</v>
      </c>
      <c r="J35" s="319">
        <v>0</v>
      </c>
      <c r="K35" s="319">
        <v>0</v>
      </c>
      <c r="L35" s="319">
        <v>0</v>
      </c>
      <c r="M35" s="319">
        <v>0</v>
      </c>
      <c r="N35" s="319">
        <v>0</v>
      </c>
      <c r="O35" s="319">
        <v>0</v>
      </c>
      <c r="P35" s="319">
        <v>0</v>
      </c>
      <c r="Q35" s="319">
        <v>0</v>
      </c>
      <c r="R35" s="202">
        <v>0</v>
      </c>
      <c r="S35" s="319">
        <v>0</v>
      </c>
      <c r="T35" s="319">
        <v>0</v>
      </c>
      <c r="U35" s="319">
        <v>0</v>
      </c>
      <c r="V35" s="319">
        <v>0</v>
      </c>
      <c r="W35" s="319">
        <v>0</v>
      </c>
      <c r="X35" s="319">
        <v>0</v>
      </c>
      <c r="Y35" s="319">
        <v>0</v>
      </c>
      <c r="Z35" s="319">
        <v>0</v>
      </c>
      <c r="AA35" s="319">
        <v>0</v>
      </c>
      <c r="AB35" s="202">
        <v>0</v>
      </c>
      <c r="AC35" s="319">
        <v>0</v>
      </c>
      <c r="AD35" s="319">
        <v>0</v>
      </c>
      <c r="AE35" s="319">
        <v>0</v>
      </c>
      <c r="AF35" s="319">
        <v>0</v>
      </c>
      <c r="AG35" s="319">
        <v>0</v>
      </c>
      <c r="AH35" s="319">
        <v>0</v>
      </c>
      <c r="AI35" s="319">
        <v>0</v>
      </c>
      <c r="AJ35" s="319">
        <v>0</v>
      </c>
      <c r="AK35" s="319">
        <v>0</v>
      </c>
      <c r="AL35" s="319">
        <v>0</v>
      </c>
      <c r="AM35" s="319">
        <v>0</v>
      </c>
      <c r="AN35" s="319">
        <v>0</v>
      </c>
      <c r="AO35" s="319">
        <v>0</v>
      </c>
      <c r="AP35" s="319">
        <v>0</v>
      </c>
      <c r="AQ35" s="319">
        <v>0</v>
      </c>
      <c r="AR35" s="319">
        <v>0</v>
      </c>
      <c r="AS35" s="319">
        <v>0</v>
      </c>
      <c r="AT35" s="319">
        <v>0</v>
      </c>
      <c r="AU35" s="319">
        <v>0</v>
      </c>
      <c r="AV35" s="319">
        <v>0</v>
      </c>
      <c r="AW35" s="319">
        <v>0</v>
      </c>
      <c r="AX35" s="319">
        <v>0</v>
      </c>
      <c r="AY35" s="319">
        <v>0</v>
      </c>
      <c r="AZ35" s="319">
        <v>0</v>
      </c>
      <c r="BA35" s="319">
        <v>0</v>
      </c>
      <c r="BB35" s="319">
        <v>0</v>
      </c>
      <c r="BC35" s="319">
        <v>0</v>
      </c>
      <c r="BD35" s="319">
        <v>0</v>
      </c>
      <c r="BE35" s="319">
        <v>0</v>
      </c>
      <c r="BF35" s="319">
        <v>0</v>
      </c>
      <c r="BG35" s="319">
        <v>0</v>
      </c>
      <c r="BH35" s="319">
        <v>0</v>
      </c>
      <c r="BI35" s="319">
        <v>0</v>
      </c>
      <c r="BJ35" s="354">
        <v>0</v>
      </c>
      <c r="BK35" s="354">
        <v>0</v>
      </c>
    </row>
    <row r="36" spans="1:63" ht="20.100000000000001" customHeight="1" x14ac:dyDescent="0.2">
      <c r="A36" s="378"/>
      <c r="B36" s="352" t="s">
        <v>110</v>
      </c>
      <c r="C36" s="353" t="s">
        <v>111</v>
      </c>
      <c r="D36" s="202">
        <v>0.02</v>
      </c>
      <c r="E36" s="319">
        <v>0</v>
      </c>
      <c r="F36" s="320">
        <v>0</v>
      </c>
      <c r="G36" s="319">
        <v>0</v>
      </c>
      <c r="H36" s="319">
        <v>0</v>
      </c>
      <c r="I36" s="319">
        <v>0</v>
      </c>
      <c r="J36" s="319">
        <v>0</v>
      </c>
      <c r="K36" s="319">
        <v>0</v>
      </c>
      <c r="L36" s="319">
        <v>0</v>
      </c>
      <c r="M36" s="319">
        <v>0</v>
      </c>
      <c r="N36" s="319">
        <v>0</v>
      </c>
      <c r="O36" s="319">
        <v>0</v>
      </c>
      <c r="P36" s="319">
        <v>0</v>
      </c>
      <c r="Q36" s="319">
        <v>0</v>
      </c>
      <c r="R36" s="202">
        <v>0</v>
      </c>
      <c r="S36" s="319">
        <v>0</v>
      </c>
      <c r="T36" s="319">
        <v>0</v>
      </c>
      <c r="U36" s="319">
        <v>0</v>
      </c>
      <c r="V36" s="319">
        <v>0</v>
      </c>
      <c r="W36" s="319">
        <v>0</v>
      </c>
      <c r="X36" s="319">
        <v>0</v>
      </c>
      <c r="Y36" s="319">
        <v>0</v>
      </c>
      <c r="Z36" s="319">
        <v>0</v>
      </c>
      <c r="AA36" s="319">
        <v>0</v>
      </c>
      <c r="AB36" s="202">
        <v>0</v>
      </c>
      <c r="AC36" s="319">
        <v>0</v>
      </c>
      <c r="AD36" s="319">
        <v>0</v>
      </c>
      <c r="AE36" s="319">
        <v>0</v>
      </c>
      <c r="AF36" s="319">
        <v>0</v>
      </c>
      <c r="AG36" s="319">
        <v>0</v>
      </c>
      <c r="AH36" s="319">
        <v>0</v>
      </c>
      <c r="AI36" s="319">
        <v>0</v>
      </c>
      <c r="AJ36" s="319">
        <v>0</v>
      </c>
      <c r="AK36" s="319">
        <v>0</v>
      </c>
      <c r="AL36" s="319">
        <v>0</v>
      </c>
      <c r="AM36" s="319">
        <v>0</v>
      </c>
      <c r="AN36" s="319">
        <v>0</v>
      </c>
      <c r="AO36" s="319">
        <v>0</v>
      </c>
      <c r="AP36" s="319">
        <v>0</v>
      </c>
      <c r="AQ36" s="319">
        <v>0</v>
      </c>
      <c r="AR36" s="319">
        <v>0</v>
      </c>
      <c r="AS36" s="319">
        <v>0</v>
      </c>
      <c r="AT36" s="319">
        <v>0</v>
      </c>
      <c r="AU36" s="319">
        <v>0</v>
      </c>
      <c r="AV36" s="319">
        <v>0</v>
      </c>
      <c r="AW36" s="319">
        <v>0</v>
      </c>
      <c r="AX36" s="319">
        <v>0</v>
      </c>
      <c r="AY36" s="319">
        <v>0</v>
      </c>
      <c r="AZ36" s="319">
        <v>0</v>
      </c>
      <c r="BA36" s="319">
        <v>0</v>
      </c>
      <c r="BB36" s="319">
        <v>0</v>
      </c>
      <c r="BC36" s="319">
        <v>0</v>
      </c>
      <c r="BD36" s="319">
        <v>0</v>
      </c>
      <c r="BE36" s="319">
        <v>0</v>
      </c>
      <c r="BF36" s="319">
        <v>0</v>
      </c>
      <c r="BG36" s="319">
        <v>0</v>
      </c>
      <c r="BH36" s="319">
        <v>0</v>
      </c>
      <c r="BI36" s="319">
        <v>0</v>
      </c>
      <c r="BJ36" s="354">
        <v>0</v>
      </c>
      <c r="BK36" s="354">
        <v>0.02</v>
      </c>
    </row>
    <row r="37" spans="1:63" ht="20.100000000000001" customHeight="1" x14ac:dyDescent="0.2">
      <c r="A37" s="378"/>
      <c r="B37" s="352" t="s">
        <v>1266</v>
      </c>
      <c r="C37" s="353" t="s">
        <v>113</v>
      </c>
      <c r="D37" s="202">
        <v>9.9999999999999992E-2</v>
      </c>
      <c r="E37" s="319">
        <v>0</v>
      </c>
      <c r="F37" s="320">
        <v>0</v>
      </c>
      <c r="G37" s="319">
        <v>0</v>
      </c>
      <c r="H37" s="319">
        <v>0</v>
      </c>
      <c r="I37" s="319">
        <v>0</v>
      </c>
      <c r="J37" s="319">
        <v>0</v>
      </c>
      <c r="K37" s="319">
        <v>0</v>
      </c>
      <c r="L37" s="319">
        <v>0</v>
      </c>
      <c r="M37" s="319">
        <v>0</v>
      </c>
      <c r="N37" s="319">
        <v>0</v>
      </c>
      <c r="O37" s="319">
        <v>0</v>
      </c>
      <c r="P37" s="319">
        <v>0</v>
      </c>
      <c r="Q37" s="319">
        <v>0</v>
      </c>
      <c r="R37" s="202">
        <v>0</v>
      </c>
      <c r="S37" s="319">
        <v>0</v>
      </c>
      <c r="T37" s="319">
        <v>0</v>
      </c>
      <c r="U37" s="319">
        <v>0</v>
      </c>
      <c r="V37" s="319">
        <v>0</v>
      </c>
      <c r="W37" s="319">
        <v>0</v>
      </c>
      <c r="X37" s="319">
        <v>0</v>
      </c>
      <c r="Y37" s="319">
        <v>0</v>
      </c>
      <c r="Z37" s="319">
        <v>0</v>
      </c>
      <c r="AA37" s="319">
        <v>0</v>
      </c>
      <c r="AB37" s="202">
        <v>0</v>
      </c>
      <c r="AC37" s="319">
        <v>0</v>
      </c>
      <c r="AD37" s="319">
        <v>0</v>
      </c>
      <c r="AE37" s="319">
        <v>0</v>
      </c>
      <c r="AF37" s="319">
        <v>0</v>
      </c>
      <c r="AG37" s="319">
        <v>0</v>
      </c>
      <c r="AH37" s="319">
        <v>0</v>
      </c>
      <c r="AI37" s="319">
        <v>0</v>
      </c>
      <c r="AJ37" s="319">
        <v>0</v>
      </c>
      <c r="AK37" s="319">
        <v>0</v>
      </c>
      <c r="AL37" s="319">
        <v>0</v>
      </c>
      <c r="AM37" s="319">
        <v>0</v>
      </c>
      <c r="AN37" s="319">
        <v>0</v>
      </c>
      <c r="AO37" s="319">
        <v>0</v>
      </c>
      <c r="AP37" s="319">
        <v>0</v>
      </c>
      <c r="AQ37" s="319">
        <v>0</v>
      </c>
      <c r="AR37" s="319">
        <v>0</v>
      </c>
      <c r="AS37" s="319">
        <v>0</v>
      </c>
      <c r="AT37" s="319">
        <v>0</v>
      </c>
      <c r="AU37" s="319">
        <v>0</v>
      </c>
      <c r="AV37" s="319">
        <v>0</v>
      </c>
      <c r="AW37" s="319">
        <v>0</v>
      </c>
      <c r="AX37" s="319">
        <v>0</v>
      </c>
      <c r="AY37" s="319">
        <v>0</v>
      </c>
      <c r="AZ37" s="319">
        <v>0</v>
      </c>
      <c r="BA37" s="319">
        <v>0</v>
      </c>
      <c r="BB37" s="319">
        <v>0</v>
      </c>
      <c r="BC37" s="319">
        <v>0</v>
      </c>
      <c r="BD37" s="319">
        <v>0</v>
      </c>
      <c r="BE37" s="319">
        <v>0</v>
      </c>
      <c r="BF37" s="319">
        <v>0</v>
      </c>
      <c r="BG37" s="319">
        <v>0</v>
      </c>
      <c r="BH37" s="319">
        <v>0</v>
      </c>
      <c r="BI37" s="319">
        <v>0</v>
      </c>
      <c r="BJ37" s="354">
        <v>0</v>
      </c>
      <c r="BK37" s="354">
        <v>0.1</v>
      </c>
    </row>
    <row r="38" spans="1:63" ht="20.100000000000001" customHeight="1" x14ac:dyDescent="0.2">
      <c r="A38" s="378"/>
      <c r="B38" s="355" t="s">
        <v>1293</v>
      </c>
      <c r="C38" s="356" t="s">
        <v>115</v>
      </c>
      <c r="D38" s="202">
        <v>0</v>
      </c>
      <c r="E38" s="319">
        <v>0</v>
      </c>
      <c r="F38" s="320">
        <v>0</v>
      </c>
      <c r="G38" s="319">
        <v>0</v>
      </c>
      <c r="H38" s="319">
        <v>0</v>
      </c>
      <c r="I38" s="319">
        <v>0</v>
      </c>
      <c r="J38" s="319">
        <v>0</v>
      </c>
      <c r="K38" s="319">
        <v>0</v>
      </c>
      <c r="L38" s="319">
        <v>0</v>
      </c>
      <c r="M38" s="319">
        <v>0</v>
      </c>
      <c r="N38" s="319">
        <v>0</v>
      </c>
      <c r="O38" s="319">
        <v>0</v>
      </c>
      <c r="P38" s="319">
        <v>0</v>
      </c>
      <c r="Q38" s="319">
        <v>0</v>
      </c>
      <c r="R38" s="202">
        <v>0</v>
      </c>
      <c r="S38" s="319">
        <v>0</v>
      </c>
      <c r="T38" s="319">
        <v>0</v>
      </c>
      <c r="U38" s="319">
        <v>0</v>
      </c>
      <c r="V38" s="319">
        <v>0</v>
      </c>
      <c r="W38" s="319">
        <v>0</v>
      </c>
      <c r="X38" s="319">
        <v>0</v>
      </c>
      <c r="Y38" s="319">
        <v>0</v>
      </c>
      <c r="Z38" s="319">
        <v>0</v>
      </c>
      <c r="AA38" s="319">
        <v>0</v>
      </c>
      <c r="AB38" s="202">
        <v>0</v>
      </c>
      <c r="AC38" s="319">
        <v>0</v>
      </c>
      <c r="AD38" s="319">
        <v>0</v>
      </c>
      <c r="AE38" s="319">
        <v>0</v>
      </c>
      <c r="AF38" s="319">
        <v>0</v>
      </c>
      <c r="AG38" s="319">
        <v>0</v>
      </c>
      <c r="AH38" s="319">
        <v>0</v>
      </c>
      <c r="AI38" s="319">
        <v>0</v>
      </c>
      <c r="AJ38" s="319">
        <v>0</v>
      </c>
      <c r="AK38" s="319">
        <v>0</v>
      </c>
      <c r="AL38" s="319">
        <v>0</v>
      </c>
      <c r="AM38" s="319">
        <v>0</v>
      </c>
      <c r="AN38" s="319">
        <v>0</v>
      </c>
      <c r="AO38" s="319">
        <v>0</v>
      </c>
      <c r="AP38" s="319">
        <v>0</v>
      </c>
      <c r="AQ38" s="319">
        <v>0</v>
      </c>
      <c r="AR38" s="319">
        <v>0</v>
      </c>
      <c r="AS38" s="319">
        <v>0</v>
      </c>
      <c r="AT38" s="319">
        <v>0</v>
      </c>
      <c r="AU38" s="319">
        <v>0</v>
      </c>
      <c r="AV38" s="319">
        <v>0</v>
      </c>
      <c r="AW38" s="319">
        <v>0</v>
      </c>
      <c r="AX38" s="319">
        <v>0</v>
      </c>
      <c r="AY38" s="319">
        <v>0</v>
      </c>
      <c r="AZ38" s="319">
        <v>0</v>
      </c>
      <c r="BA38" s="319">
        <v>0</v>
      </c>
      <c r="BB38" s="319">
        <v>0</v>
      </c>
      <c r="BC38" s="319">
        <v>0</v>
      </c>
      <c r="BD38" s="319">
        <v>0</v>
      </c>
      <c r="BE38" s="319">
        <v>0</v>
      </c>
      <c r="BF38" s="319">
        <v>0</v>
      </c>
      <c r="BG38" s="319">
        <v>0</v>
      </c>
      <c r="BH38" s="319">
        <v>0</v>
      </c>
      <c r="BI38" s="319">
        <v>0</v>
      </c>
      <c r="BJ38" s="354">
        <v>0</v>
      </c>
      <c r="BK38" s="354">
        <v>0</v>
      </c>
    </row>
    <row r="39" spans="1:63" ht="20.100000000000001" customHeight="1" x14ac:dyDescent="0.2">
      <c r="A39" s="377"/>
      <c r="B39" s="342" t="s">
        <v>665</v>
      </c>
      <c r="C39" s="343" t="s">
        <v>117</v>
      </c>
      <c r="D39" s="202">
        <v>0</v>
      </c>
      <c r="E39" s="202">
        <v>0</v>
      </c>
      <c r="F39" s="320">
        <v>0</v>
      </c>
      <c r="G39" s="202">
        <v>0</v>
      </c>
      <c r="H39" s="202">
        <v>0</v>
      </c>
      <c r="I39" s="202">
        <v>0</v>
      </c>
      <c r="J39" s="202">
        <v>0</v>
      </c>
      <c r="K39" s="202">
        <v>0</v>
      </c>
      <c r="L39" s="202">
        <v>0</v>
      </c>
      <c r="M39" s="202">
        <v>0</v>
      </c>
      <c r="N39" s="202">
        <v>0</v>
      </c>
      <c r="O39" s="202">
        <v>0</v>
      </c>
      <c r="P39" s="202">
        <v>0</v>
      </c>
      <c r="Q39" s="202">
        <v>0</v>
      </c>
      <c r="R39" s="202">
        <v>0</v>
      </c>
      <c r="S39" s="202">
        <v>0</v>
      </c>
      <c r="T39" s="202">
        <v>0</v>
      </c>
      <c r="U39" s="202">
        <v>0</v>
      </c>
      <c r="V39" s="202">
        <v>0</v>
      </c>
      <c r="W39" s="202">
        <v>0</v>
      </c>
      <c r="X39" s="202">
        <v>0</v>
      </c>
      <c r="Y39" s="202">
        <v>0</v>
      </c>
      <c r="Z39" s="202">
        <v>0</v>
      </c>
      <c r="AA39" s="202">
        <v>0</v>
      </c>
      <c r="AB39" s="202">
        <v>0</v>
      </c>
      <c r="AC39" s="319">
        <v>0</v>
      </c>
      <c r="AD39" s="319">
        <v>0</v>
      </c>
      <c r="AE39" s="319">
        <v>0</v>
      </c>
      <c r="AF39" s="319">
        <v>0</v>
      </c>
      <c r="AG39" s="319">
        <v>0</v>
      </c>
      <c r="AH39" s="319">
        <v>0</v>
      </c>
      <c r="AI39" s="319">
        <v>0</v>
      </c>
      <c r="AJ39" s="319">
        <v>0</v>
      </c>
      <c r="AK39" s="319">
        <v>0</v>
      </c>
      <c r="AL39" s="202">
        <v>0</v>
      </c>
      <c r="AM39" s="202">
        <v>0</v>
      </c>
      <c r="AN39" s="202">
        <v>0</v>
      </c>
      <c r="AO39" s="202">
        <v>0</v>
      </c>
      <c r="AP39" s="319">
        <v>0</v>
      </c>
      <c r="AQ39" s="319">
        <v>0</v>
      </c>
      <c r="AR39" s="319">
        <v>0</v>
      </c>
      <c r="AS39" s="202">
        <v>0</v>
      </c>
      <c r="AT39" s="202">
        <v>0</v>
      </c>
      <c r="AU39" s="202">
        <v>0</v>
      </c>
      <c r="AV39" s="202">
        <v>0</v>
      </c>
      <c r="AW39" s="202">
        <v>0</v>
      </c>
      <c r="AX39" s="202">
        <v>0</v>
      </c>
      <c r="AY39" s="202">
        <v>0</v>
      </c>
      <c r="AZ39" s="202">
        <v>0</v>
      </c>
      <c r="BA39" s="202">
        <v>0</v>
      </c>
      <c r="BB39" s="202">
        <v>0</v>
      </c>
      <c r="BC39" s="202">
        <v>0</v>
      </c>
      <c r="BD39" s="202">
        <v>0</v>
      </c>
      <c r="BE39" s="202">
        <v>0</v>
      </c>
      <c r="BF39" s="202">
        <v>0</v>
      </c>
      <c r="BG39" s="319">
        <v>0</v>
      </c>
      <c r="BH39" s="319">
        <v>0</v>
      </c>
      <c r="BI39" s="319">
        <v>0</v>
      </c>
      <c r="BJ39" s="321">
        <v>0</v>
      </c>
      <c r="BK39" s="321">
        <v>0</v>
      </c>
    </row>
    <row r="40" spans="1:63" ht="20.100000000000001" customHeight="1" x14ac:dyDescent="0.2">
      <c r="A40" s="375"/>
      <c r="B40" s="342" t="s">
        <v>1282</v>
      </c>
      <c r="C40" s="343" t="s">
        <v>119</v>
      </c>
      <c r="D40" s="202">
        <v>0</v>
      </c>
      <c r="E40" s="202">
        <v>0</v>
      </c>
      <c r="F40" s="320">
        <v>0</v>
      </c>
      <c r="G40" s="202">
        <v>0</v>
      </c>
      <c r="H40" s="202">
        <v>0</v>
      </c>
      <c r="I40" s="202">
        <v>0</v>
      </c>
      <c r="J40" s="202">
        <v>0</v>
      </c>
      <c r="K40" s="202">
        <v>0</v>
      </c>
      <c r="L40" s="202">
        <v>0</v>
      </c>
      <c r="M40" s="202">
        <v>0</v>
      </c>
      <c r="N40" s="202">
        <v>0</v>
      </c>
      <c r="O40" s="202">
        <v>0</v>
      </c>
      <c r="P40" s="202">
        <v>0</v>
      </c>
      <c r="Q40" s="202">
        <v>0</v>
      </c>
      <c r="R40" s="202">
        <v>0</v>
      </c>
      <c r="S40" s="202">
        <v>0</v>
      </c>
      <c r="T40" s="202">
        <v>0</v>
      </c>
      <c r="U40" s="202">
        <v>0</v>
      </c>
      <c r="V40" s="202">
        <v>0</v>
      </c>
      <c r="W40" s="202">
        <v>0</v>
      </c>
      <c r="X40" s="202">
        <v>0</v>
      </c>
      <c r="Y40" s="202">
        <v>0</v>
      </c>
      <c r="Z40" s="202">
        <v>0</v>
      </c>
      <c r="AA40" s="202">
        <v>0</v>
      </c>
      <c r="AB40" s="202">
        <v>0</v>
      </c>
      <c r="AC40" s="319">
        <v>0</v>
      </c>
      <c r="AD40" s="319">
        <v>0</v>
      </c>
      <c r="AE40" s="319">
        <v>0</v>
      </c>
      <c r="AF40" s="319">
        <v>0</v>
      </c>
      <c r="AG40" s="319">
        <v>0</v>
      </c>
      <c r="AH40" s="319">
        <v>0</v>
      </c>
      <c r="AI40" s="319">
        <v>0</v>
      </c>
      <c r="AJ40" s="319">
        <v>0</v>
      </c>
      <c r="AK40" s="319">
        <v>0</v>
      </c>
      <c r="AL40" s="202">
        <v>0</v>
      </c>
      <c r="AM40" s="202">
        <v>0</v>
      </c>
      <c r="AN40" s="202">
        <v>0</v>
      </c>
      <c r="AO40" s="202">
        <v>0</v>
      </c>
      <c r="AP40" s="319">
        <v>0</v>
      </c>
      <c r="AQ40" s="319">
        <v>0</v>
      </c>
      <c r="AR40" s="319">
        <v>0</v>
      </c>
      <c r="AS40" s="202">
        <v>0</v>
      </c>
      <c r="AT40" s="202">
        <v>0</v>
      </c>
      <c r="AU40" s="202">
        <v>0</v>
      </c>
      <c r="AV40" s="202">
        <v>0</v>
      </c>
      <c r="AW40" s="202">
        <v>0</v>
      </c>
      <c r="AX40" s="202">
        <v>0</v>
      </c>
      <c r="AY40" s="202">
        <v>0</v>
      </c>
      <c r="AZ40" s="202">
        <v>0</v>
      </c>
      <c r="BA40" s="202">
        <v>0</v>
      </c>
      <c r="BB40" s="202">
        <v>0</v>
      </c>
      <c r="BC40" s="202">
        <v>0</v>
      </c>
      <c r="BD40" s="202">
        <v>0</v>
      </c>
      <c r="BE40" s="202">
        <v>0</v>
      </c>
      <c r="BF40" s="202">
        <v>0</v>
      </c>
      <c r="BG40" s="319">
        <v>0</v>
      </c>
      <c r="BH40" s="319">
        <v>0</v>
      </c>
      <c r="BI40" s="319">
        <v>0</v>
      </c>
      <c r="BJ40" s="321">
        <v>0</v>
      </c>
      <c r="BK40" s="321">
        <v>0</v>
      </c>
    </row>
    <row r="41" spans="1:63" ht="20.100000000000001" customHeight="1" x14ac:dyDescent="0.2">
      <c r="A41" s="375"/>
      <c r="B41" s="342" t="s">
        <v>1283</v>
      </c>
      <c r="C41" s="343" t="s">
        <v>121</v>
      </c>
      <c r="D41" s="202">
        <v>1.24</v>
      </c>
      <c r="E41" s="202">
        <v>0</v>
      </c>
      <c r="F41" s="320">
        <v>0</v>
      </c>
      <c r="G41" s="202">
        <v>0</v>
      </c>
      <c r="H41" s="202">
        <v>0</v>
      </c>
      <c r="I41" s="202">
        <v>0</v>
      </c>
      <c r="J41" s="202">
        <v>0</v>
      </c>
      <c r="K41" s="202">
        <v>0</v>
      </c>
      <c r="L41" s="202">
        <v>0</v>
      </c>
      <c r="M41" s="202">
        <v>0</v>
      </c>
      <c r="N41" s="202">
        <v>0</v>
      </c>
      <c r="O41" s="202">
        <v>0</v>
      </c>
      <c r="P41" s="202">
        <v>0</v>
      </c>
      <c r="Q41" s="202">
        <v>0</v>
      </c>
      <c r="R41" s="202">
        <v>0</v>
      </c>
      <c r="S41" s="202">
        <v>0</v>
      </c>
      <c r="T41" s="202">
        <v>0</v>
      </c>
      <c r="U41" s="202">
        <v>0</v>
      </c>
      <c r="V41" s="202">
        <v>0</v>
      </c>
      <c r="W41" s="202">
        <v>0</v>
      </c>
      <c r="X41" s="202">
        <v>0</v>
      </c>
      <c r="Y41" s="202">
        <v>0</v>
      </c>
      <c r="Z41" s="202">
        <v>0</v>
      </c>
      <c r="AA41" s="202">
        <v>0</v>
      </c>
      <c r="AB41" s="202">
        <v>0</v>
      </c>
      <c r="AC41" s="319">
        <v>0</v>
      </c>
      <c r="AD41" s="319">
        <v>0</v>
      </c>
      <c r="AE41" s="319">
        <v>0</v>
      </c>
      <c r="AF41" s="319">
        <v>0</v>
      </c>
      <c r="AG41" s="319">
        <v>0</v>
      </c>
      <c r="AH41" s="319">
        <v>0</v>
      </c>
      <c r="AI41" s="319">
        <v>0</v>
      </c>
      <c r="AJ41" s="319">
        <v>0</v>
      </c>
      <c r="AK41" s="319">
        <v>0</v>
      </c>
      <c r="AL41" s="202">
        <v>0</v>
      </c>
      <c r="AM41" s="202">
        <v>0</v>
      </c>
      <c r="AN41" s="202">
        <v>0</v>
      </c>
      <c r="AO41" s="202">
        <v>0</v>
      </c>
      <c r="AP41" s="319">
        <v>0</v>
      </c>
      <c r="AQ41" s="319">
        <v>0</v>
      </c>
      <c r="AR41" s="319">
        <v>0</v>
      </c>
      <c r="AS41" s="202">
        <v>0</v>
      </c>
      <c r="AT41" s="202">
        <v>0</v>
      </c>
      <c r="AU41" s="202">
        <v>0</v>
      </c>
      <c r="AV41" s="202">
        <v>0</v>
      </c>
      <c r="AW41" s="202">
        <v>0</v>
      </c>
      <c r="AX41" s="202">
        <v>0</v>
      </c>
      <c r="AY41" s="202">
        <v>0</v>
      </c>
      <c r="AZ41" s="202">
        <v>0</v>
      </c>
      <c r="BA41" s="202">
        <v>0</v>
      </c>
      <c r="BB41" s="202">
        <v>0</v>
      </c>
      <c r="BC41" s="202">
        <v>0</v>
      </c>
      <c r="BD41" s="202">
        <v>0</v>
      </c>
      <c r="BE41" s="202">
        <v>0</v>
      </c>
      <c r="BF41" s="202">
        <v>0</v>
      </c>
      <c r="BG41" s="319">
        <v>0</v>
      </c>
      <c r="BH41" s="319">
        <v>0</v>
      </c>
      <c r="BI41" s="319">
        <v>0</v>
      </c>
      <c r="BJ41" s="321">
        <v>0</v>
      </c>
      <c r="BK41" s="321">
        <v>1.24</v>
      </c>
    </row>
    <row r="42" spans="1:63" ht="26.25" customHeight="1" x14ac:dyDescent="0.2">
      <c r="A42" s="375"/>
      <c r="B42" s="342" t="s">
        <v>1284</v>
      </c>
      <c r="C42" s="343" t="s">
        <v>123</v>
      </c>
      <c r="D42" s="202">
        <v>0</v>
      </c>
      <c r="E42" s="202">
        <v>0</v>
      </c>
      <c r="F42" s="320">
        <v>0</v>
      </c>
      <c r="G42" s="202">
        <v>0</v>
      </c>
      <c r="H42" s="202">
        <v>0</v>
      </c>
      <c r="I42" s="202">
        <v>0</v>
      </c>
      <c r="J42" s="202">
        <v>0</v>
      </c>
      <c r="K42" s="202">
        <v>0</v>
      </c>
      <c r="L42" s="202">
        <v>0</v>
      </c>
      <c r="M42" s="202">
        <v>0</v>
      </c>
      <c r="N42" s="202">
        <v>0</v>
      </c>
      <c r="O42" s="202">
        <v>0</v>
      </c>
      <c r="P42" s="202">
        <v>0</v>
      </c>
      <c r="Q42" s="202">
        <v>0</v>
      </c>
      <c r="R42" s="202">
        <v>0</v>
      </c>
      <c r="S42" s="202">
        <v>0</v>
      </c>
      <c r="T42" s="202">
        <v>0</v>
      </c>
      <c r="U42" s="202">
        <v>0</v>
      </c>
      <c r="V42" s="202">
        <v>0</v>
      </c>
      <c r="W42" s="202">
        <v>0</v>
      </c>
      <c r="X42" s="202">
        <v>0</v>
      </c>
      <c r="Y42" s="202">
        <v>0</v>
      </c>
      <c r="Z42" s="202">
        <v>0</v>
      </c>
      <c r="AA42" s="202">
        <v>0</v>
      </c>
      <c r="AB42" s="202">
        <v>0</v>
      </c>
      <c r="AC42" s="319">
        <v>0</v>
      </c>
      <c r="AD42" s="319">
        <v>0</v>
      </c>
      <c r="AE42" s="319">
        <v>0</v>
      </c>
      <c r="AF42" s="319">
        <v>0</v>
      </c>
      <c r="AG42" s="319">
        <v>0</v>
      </c>
      <c r="AH42" s="319">
        <v>0</v>
      </c>
      <c r="AI42" s="319">
        <v>0</v>
      </c>
      <c r="AJ42" s="319">
        <v>0</v>
      </c>
      <c r="AK42" s="319">
        <v>0</v>
      </c>
      <c r="AL42" s="202">
        <v>0</v>
      </c>
      <c r="AM42" s="202">
        <v>0</v>
      </c>
      <c r="AN42" s="202">
        <v>0</v>
      </c>
      <c r="AO42" s="202">
        <v>0</v>
      </c>
      <c r="AP42" s="319">
        <v>0</v>
      </c>
      <c r="AQ42" s="319">
        <v>0</v>
      </c>
      <c r="AR42" s="319">
        <v>0</v>
      </c>
      <c r="AS42" s="202">
        <v>0</v>
      </c>
      <c r="AT42" s="202">
        <v>0</v>
      </c>
      <c r="AU42" s="202">
        <v>0</v>
      </c>
      <c r="AV42" s="202">
        <v>0</v>
      </c>
      <c r="AW42" s="202">
        <v>0</v>
      </c>
      <c r="AX42" s="202">
        <v>0</v>
      </c>
      <c r="AY42" s="202">
        <v>0</v>
      </c>
      <c r="AZ42" s="202">
        <v>0</v>
      </c>
      <c r="BA42" s="202">
        <v>0</v>
      </c>
      <c r="BB42" s="202">
        <v>0</v>
      </c>
      <c r="BC42" s="202">
        <v>0</v>
      </c>
      <c r="BD42" s="202">
        <v>0</v>
      </c>
      <c r="BE42" s="202">
        <v>0</v>
      </c>
      <c r="BF42" s="202">
        <v>0</v>
      </c>
      <c r="BG42" s="319">
        <v>0</v>
      </c>
      <c r="BH42" s="319">
        <v>0</v>
      </c>
      <c r="BI42" s="319">
        <v>0</v>
      </c>
      <c r="BJ42" s="321">
        <v>0</v>
      </c>
      <c r="BK42" s="321">
        <v>0</v>
      </c>
    </row>
    <row r="43" spans="1:63" ht="20.100000000000001" customHeight="1" x14ac:dyDescent="0.2">
      <c r="A43" s="378"/>
      <c r="B43" s="352" t="s">
        <v>1267</v>
      </c>
      <c r="C43" s="353" t="s">
        <v>125</v>
      </c>
      <c r="D43" s="202">
        <v>0</v>
      </c>
      <c r="E43" s="319">
        <v>0</v>
      </c>
      <c r="F43" s="320">
        <v>0</v>
      </c>
      <c r="G43" s="319">
        <v>0</v>
      </c>
      <c r="H43" s="319">
        <v>0</v>
      </c>
      <c r="I43" s="319">
        <v>0</v>
      </c>
      <c r="J43" s="319">
        <v>0</v>
      </c>
      <c r="K43" s="319">
        <v>0</v>
      </c>
      <c r="L43" s="319">
        <v>0</v>
      </c>
      <c r="M43" s="319">
        <v>0</v>
      </c>
      <c r="N43" s="319">
        <v>0</v>
      </c>
      <c r="O43" s="319">
        <v>0</v>
      </c>
      <c r="P43" s="319">
        <v>0</v>
      </c>
      <c r="Q43" s="319">
        <v>0</v>
      </c>
      <c r="R43" s="202">
        <v>0</v>
      </c>
      <c r="S43" s="319">
        <v>0</v>
      </c>
      <c r="T43" s="319">
        <v>0</v>
      </c>
      <c r="U43" s="319">
        <v>0</v>
      </c>
      <c r="V43" s="319">
        <v>0</v>
      </c>
      <c r="W43" s="319">
        <v>0</v>
      </c>
      <c r="X43" s="319">
        <v>0</v>
      </c>
      <c r="Y43" s="319">
        <v>0</v>
      </c>
      <c r="Z43" s="319">
        <v>0</v>
      </c>
      <c r="AA43" s="319">
        <v>0</v>
      </c>
      <c r="AB43" s="202">
        <v>0</v>
      </c>
      <c r="AC43" s="319">
        <v>0</v>
      </c>
      <c r="AD43" s="319">
        <v>0</v>
      </c>
      <c r="AE43" s="319">
        <v>0</v>
      </c>
      <c r="AF43" s="319">
        <v>0</v>
      </c>
      <c r="AG43" s="319">
        <v>0</v>
      </c>
      <c r="AH43" s="319">
        <v>0</v>
      </c>
      <c r="AI43" s="319">
        <v>0</v>
      </c>
      <c r="AJ43" s="319">
        <v>0</v>
      </c>
      <c r="AK43" s="319">
        <v>0</v>
      </c>
      <c r="AL43" s="319">
        <v>0</v>
      </c>
      <c r="AM43" s="319">
        <v>0</v>
      </c>
      <c r="AN43" s="319">
        <v>0</v>
      </c>
      <c r="AO43" s="319">
        <v>0</v>
      </c>
      <c r="AP43" s="319">
        <v>0</v>
      </c>
      <c r="AQ43" s="319">
        <v>0</v>
      </c>
      <c r="AR43" s="319">
        <v>0</v>
      </c>
      <c r="AS43" s="319">
        <v>0</v>
      </c>
      <c r="AT43" s="319">
        <v>0</v>
      </c>
      <c r="AU43" s="319">
        <v>0</v>
      </c>
      <c r="AV43" s="319">
        <v>0</v>
      </c>
      <c r="AW43" s="319">
        <v>0</v>
      </c>
      <c r="AX43" s="319">
        <v>0</v>
      </c>
      <c r="AY43" s="319">
        <v>0</v>
      </c>
      <c r="AZ43" s="319">
        <v>0</v>
      </c>
      <c r="BA43" s="319">
        <v>0</v>
      </c>
      <c r="BB43" s="319">
        <v>0</v>
      </c>
      <c r="BC43" s="319">
        <v>0</v>
      </c>
      <c r="BD43" s="319">
        <v>0</v>
      </c>
      <c r="BE43" s="319">
        <v>0</v>
      </c>
      <c r="BF43" s="319">
        <v>0</v>
      </c>
      <c r="BG43" s="319">
        <v>0</v>
      </c>
      <c r="BH43" s="319">
        <v>0</v>
      </c>
      <c r="BI43" s="319">
        <v>0</v>
      </c>
      <c r="BJ43" s="354">
        <v>0</v>
      </c>
      <c r="BK43" s="354">
        <v>0</v>
      </c>
    </row>
    <row r="44" spans="1:63" ht="20.100000000000001" customHeight="1" x14ac:dyDescent="0.2">
      <c r="A44" s="378"/>
      <c r="B44" s="352" t="s">
        <v>1268</v>
      </c>
      <c r="C44" s="353" t="s">
        <v>127</v>
      </c>
      <c r="D44" s="202">
        <v>0.27</v>
      </c>
      <c r="E44" s="319">
        <v>0</v>
      </c>
      <c r="F44" s="320">
        <v>0</v>
      </c>
      <c r="G44" s="319">
        <v>0</v>
      </c>
      <c r="H44" s="319">
        <v>0</v>
      </c>
      <c r="I44" s="319">
        <v>0</v>
      </c>
      <c r="J44" s="319">
        <v>0</v>
      </c>
      <c r="K44" s="319">
        <v>0</v>
      </c>
      <c r="L44" s="319">
        <v>0</v>
      </c>
      <c r="M44" s="319">
        <v>0</v>
      </c>
      <c r="N44" s="319">
        <v>0</v>
      </c>
      <c r="O44" s="319">
        <v>0</v>
      </c>
      <c r="P44" s="319">
        <v>0</v>
      </c>
      <c r="Q44" s="319">
        <v>0</v>
      </c>
      <c r="R44" s="202">
        <v>0</v>
      </c>
      <c r="S44" s="319">
        <v>0</v>
      </c>
      <c r="T44" s="319">
        <v>0</v>
      </c>
      <c r="U44" s="319">
        <v>0</v>
      </c>
      <c r="V44" s="319">
        <v>0</v>
      </c>
      <c r="W44" s="319">
        <v>0</v>
      </c>
      <c r="X44" s="319">
        <v>0</v>
      </c>
      <c r="Y44" s="319">
        <v>0</v>
      </c>
      <c r="Z44" s="319">
        <v>0</v>
      </c>
      <c r="AA44" s="319">
        <v>0</v>
      </c>
      <c r="AB44" s="202">
        <v>0</v>
      </c>
      <c r="AC44" s="319">
        <v>0</v>
      </c>
      <c r="AD44" s="319">
        <v>0</v>
      </c>
      <c r="AE44" s="319">
        <v>0</v>
      </c>
      <c r="AF44" s="319">
        <v>0</v>
      </c>
      <c r="AG44" s="319">
        <v>0</v>
      </c>
      <c r="AH44" s="319">
        <v>0</v>
      </c>
      <c r="AI44" s="319">
        <v>0</v>
      </c>
      <c r="AJ44" s="319">
        <v>0</v>
      </c>
      <c r="AK44" s="319">
        <v>0</v>
      </c>
      <c r="AL44" s="319">
        <v>0</v>
      </c>
      <c r="AM44" s="319">
        <v>0</v>
      </c>
      <c r="AN44" s="319">
        <v>0</v>
      </c>
      <c r="AO44" s="319">
        <v>0</v>
      </c>
      <c r="AP44" s="319">
        <v>0</v>
      </c>
      <c r="AQ44" s="319">
        <v>0</v>
      </c>
      <c r="AR44" s="319">
        <v>0</v>
      </c>
      <c r="AS44" s="319">
        <v>0</v>
      </c>
      <c r="AT44" s="319">
        <v>0</v>
      </c>
      <c r="AU44" s="319">
        <v>0</v>
      </c>
      <c r="AV44" s="319">
        <v>0</v>
      </c>
      <c r="AW44" s="319">
        <v>0</v>
      </c>
      <c r="AX44" s="319">
        <v>0</v>
      </c>
      <c r="AY44" s="319">
        <v>0</v>
      </c>
      <c r="AZ44" s="319">
        <v>0</v>
      </c>
      <c r="BA44" s="319">
        <v>0</v>
      </c>
      <c r="BB44" s="319">
        <v>0</v>
      </c>
      <c r="BC44" s="319">
        <v>0</v>
      </c>
      <c r="BD44" s="319">
        <v>0</v>
      </c>
      <c r="BE44" s="319">
        <v>0</v>
      </c>
      <c r="BF44" s="319">
        <v>0</v>
      </c>
      <c r="BG44" s="319">
        <v>0</v>
      </c>
      <c r="BH44" s="319">
        <v>0</v>
      </c>
      <c r="BI44" s="319">
        <v>0</v>
      </c>
      <c r="BJ44" s="354">
        <v>0</v>
      </c>
      <c r="BK44" s="354">
        <v>0.27</v>
      </c>
    </row>
    <row r="45" spans="1:63" ht="20.100000000000001" customHeight="1" x14ac:dyDescent="0.2">
      <c r="A45" s="378"/>
      <c r="B45" s="352" t="s">
        <v>173</v>
      </c>
      <c r="C45" s="353" t="s">
        <v>129</v>
      </c>
      <c r="D45" s="202">
        <v>0.02</v>
      </c>
      <c r="E45" s="319">
        <v>0</v>
      </c>
      <c r="F45" s="320">
        <v>0</v>
      </c>
      <c r="G45" s="319">
        <v>0</v>
      </c>
      <c r="H45" s="319">
        <v>0</v>
      </c>
      <c r="I45" s="319">
        <v>0</v>
      </c>
      <c r="J45" s="319">
        <v>0</v>
      </c>
      <c r="K45" s="319">
        <v>0</v>
      </c>
      <c r="L45" s="319">
        <v>0</v>
      </c>
      <c r="M45" s="319">
        <v>0</v>
      </c>
      <c r="N45" s="319">
        <v>0</v>
      </c>
      <c r="O45" s="319">
        <v>0</v>
      </c>
      <c r="P45" s="319">
        <v>0</v>
      </c>
      <c r="Q45" s="319">
        <v>0</v>
      </c>
      <c r="R45" s="202">
        <v>0</v>
      </c>
      <c r="S45" s="319">
        <v>0</v>
      </c>
      <c r="T45" s="319">
        <v>0</v>
      </c>
      <c r="U45" s="319">
        <v>0</v>
      </c>
      <c r="V45" s="319">
        <v>0</v>
      </c>
      <c r="W45" s="319">
        <v>0</v>
      </c>
      <c r="X45" s="319">
        <v>0</v>
      </c>
      <c r="Y45" s="319">
        <v>0</v>
      </c>
      <c r="Z45" s="319">
        <v>0</v>
      </c>
      <c r="AA45" s="319">
        <v>0</v>
      </c>
      <c r="AB45" s="202">
        <v>0</v>
      </c>
      <c r="AC45" s="319">
        <v>0</v>
      </c>
      <c r="AD45" s="319">
        <v>0</v>
      </c>
      <c r="AE45" s="319">
        <v>0</v>
      </c>
      <c r="AF45" s="319">
        <v>0</v>
      </c>
      <c r="AG45" s="319">
        <v>0</v>
      </c>
      <c r="AH45" s="319">
        <v>0</v>
      </c>
      <c r="AI45" s="319">
        <v>0</v>
      </c>
      <c r="AJ45" s="319">
        <v>0</v>
      </c>
      <c r="AK45" s="319">
        <v>0</v>
      </c>
      <c r="AL45" s="319">
        <v>0</v>
      </c>
      <c r="AM45" s="319">
        <v>0</v>
      </c>
      <c r="AN45" s="319">
        <v>0</v>
      </c>
      <c r="AO45" s="319">
        <v>0</v>
      </c>
      <c r="AP45" s="319">
        <v>0</v>
      </c>
      <c r="AQ45" s="319">
        <v>0</v>
      </c>
      <c r="AR45" s="319">
        <v>0</v>
      </c>
      <c r="AS45" s="319">
        <v>0</v>
      </c>
      <c r="AT45" s="319">
        <v>0</v>
      </c>
      <c r="AU45" s="319">
        <v>0</v>
      </c>
      <c r="AV45" s="319">
        <v>0</v>
      </c>
      <c r="AW45" s="319">
        <v>0</v>
      </c>
      <c r="AX45" s="319">
        <v>0</v>
      </c>
      <c r="AY45" s="319">
        <v>0</v>
      </c>
      <c r="AZ45" s="319">
        <v>0</v>
      </c>
      <c r="BA45" s="319">
        <v>0</v>
      </c>
      <c r="BB45" s="319">
        <v>0</v>
      </c>
      <c r="BC45" s="319">
        <v>0</v>
      </c>
      <c r="BD45" s="319">
        <v>0</v>
      </c>
      <c r="BE45" s="319">
        <v>0</v>
      </c>
      <c r="BF45" s="319">
        <v>0</v>
      </c>
      <c r="BG45" s="319">
        <v>0</v>
      </c>
      <c r="BH45" s="319">
        <v>0</v>
      </c>
      <c r="BI45" s="319">
        <v>0</v>
      </c>
      <c r="BJ45" s="354">
        <v>0</v>
      </c>
      <c r="BK45" s="354">
        <v>0.02</v>
      </c>
    </row>
    <row r="46" spans="1:63" ht="20.100000000000001" customHeight="1" x14ac:dyDescent="0.2">
      <c r="A46" s="378"/>
      <c r="B46" s="352" t="s">
        <v>174</v>
      </c>
      <c r="C46" s="353" t="s">
        <v>131</v>
      </c>
      <c r="D46" s="202">
        <v>0</v>
      </c>
      <c r="E46" s="319">
        <v>0</v>
      </c>
      <c r="F46" s="320">
        <v>0</v>
      </c>
      <c r="G46" s="319">
        <v>0</v>
      </c>
      <c r="H46" s="319">
        <v>0</v>
      </c>
      <c r="I46" s="319">
        <v>0</v>
      </c>
      <c r="J46" s="319">
        <v>0</v>
      </c>
      <c r="K46" s="319">
        <v>0</v>
      </c>
      <c r="L46" s="319">
        <v>0</v>
      </c>
      <c r="M46" s="319">
        <v>0</v>
      </c>
      <c r="N46" s="319">
        <v>0</v>
      </c>
      <c r="O46" s="319">
        <v>0</v>
      </c>
      <c r="P46" s="319">
        <v>0</v>
      </c>
      <c r="Q46" s="319">
        <v>0</v>
      </c>
      <c r="R46" s="202">
        <v>0</v>
      </c>
      <c r="S46" s="319">
        <v>0</v>
      </c>
      <c r="T46" s="319">
        <v>0</v>
      </c>
      <c r="U46" s="319">
        <v>0</v>
      </c>
      <c r="V46" s="319">
        <v>0</v>
      </c>
      <c r="W46" s="319">
        <v>0</v>
      </c>
      <c r="X46" s="319">
        <v>0</v>
      </c>
      <c r="Y46" s="319">
        <v>0</v>
      </c>
      <c r="Z46" s="319">
        <v>0</v>
      </c>
      <c r="AA46" s="319">
        <v>0</v>
      </c>
      <c r="AB46" s="202">
        <v>0</v>
      </c>
      <c r="AC46" s="319">
        <v>0</v>
      </c>
      <c r="AD46" s="319">
        <v>0</v>
      </c>
      <c r="AE46" s="319">
        <v>0</v>
      </c>
      <c r="AF46" s="319">
        <v>0</v>
      </c>
      <c r="AG46" s="319">
        <v>0</v>
      </c>
      <c r="AH46" s="319">
        <v>0</v>
      </c>
      <c r="AI46" s="319">
        <v>0</v>
      </c>
      <c r="AJ46" s="319">
        <v>0</v>
      </c>
      <c r="AK46" s="319">
        <v>0</v>
      </c>
      <c r="AL46" s="319">
        <v>0</v>
      </c>
      <c r="AM46" s="319">
        <v>0</v>
      </c>
      <c r="AN46" s="319">
        <v>0</v>
      </c>
      <c r="AO46" s="319">
        <v>0</v>
      </c>
      <c r="AP46" s="319">
        <v>0</v>
      </c>
      <c r="AQ46" s="319">
        <v>0</v>
      </c>
      <c r="AR46" s="319">
        <v>0</v>
      </c>
      <c r="AS46" s="319">
        <v>0</v>
      </c>
      <c r="AT46" s="319">
        <v>0</v>
      </c>
      <c r="AU46" s="319">
        <v>0</v>
      </c>
      <c r="AV46" s="319">
        <v>0</v>
      </c>
      <c r="AW46" s="319">
        <v>0</v>
      </c>
      <c r="AX46" s="319">
        <v>0</v>
      </c>
      <c r="AY46" s="319">
        <v>0</v>
      </c>
      <c r="AZ46" s="319">
        <v>0</v>
      </c>
      <c r="BA46" s="319">
        <v>0</v>
      </c>
      <c r="BB46" s="319">
        <v>0</v>
      </c>
      <c r="BC46" s="319">
        <v>0</v>
      </c>
      <c r="BD46" s="319">
        <v>0</v>
      </c>
      <c r="BE46" s="319">
        <v>0</v>
      </c>
      <c r="BF46" s="319">
        <v>0</v>
      </c>
      <c r="BG46" s="319">
        <v>0</v>
      </c>
      <c r="BH46" s="319">
        <v>0</v>
      </c>
      <c r="BI46" s="319">
        <v>0</v>
      </c>
      <c r="BJ46" s="354">
        <v>0</v>
      </c>
      <c r="BK46" s="354">
        <v>0</v>
      </c>
    </row>
    <row r="47" spans="1:63" ht="20.100000000000001" customHeight="1" x14ac:dyDescent="0.2">
      <c r="A47" s="375" t="s">
        <v>138</v>
      </c>
      <c r="B47" s="341" t="s">
        <v>133</v>
      </c>
      <c r="C47" s="340" t="s">
        <v>134</v>
      </c>
      <c r="D47" s="202">
        <v>0</v>
      </c>
      <c r="E47" s="202">
        <v>0</v>
      </c>
      <c r="F47" s="320">
        <v>0</v>
      </c>
      <c r="G47" s="202">
        <v>0</v>
      </c>
      <c r="H47" s="202">
        <v>0</v>
      </c>
      <c r="I47" s="202">
        <v>0</v>
      </c>
      <c r="J47" s="202">
        <v>0</v>
      </c>
      <c r="K47" s="202">
        <v>0</v>
      </c>
      <c r="L47" s="202">
        <v>0</v>
      </c>
      <c r="M47" s="202">
        <v>0</v>
      </c>
      <c r="N47" s="202">
        <v>0</v>
      </c>
      <c r="O47" s="202">
        <v>0</v>
      </c>
      <c r="P47" s="202">
        <v>0</v>
      </c>
      <c r="Q47" s="202">
        <v>0</v>
      </c>
      <c r="R47" s="202">
        <v>0</v>
      </c>
      <c r="S47" s="202">
        <v>0</v>
      </c>
      <c r="T47" s="202">
        <v>0</v>
      </c>
      <c r="U47" s="202">
        <v>0</v>
      </c>
      <c r="V47" s="202">
        <v>0</v>
      </c>
      <c r="W47" s="202">
        <v>0</v>
      </c>
      <c r="X47" s="202">
        <v>0</v>
      </c>
      <c r="Y47" s="202">
        <v>0</v>
      </c>
      <c r="Z47" s="202">
        <v>0</v>
      </c>
      <c r="AA47" s="202">
        <v>0</v>
      </c>
      <c r="AB47" s="202">
        <v>0</v>
      </c>
      <c r="AC47" s="319">
        <v>0</v>
      </c>
      <c r="AD47" s="319">
        <v>0</v>
      </c>
      <c r="AE47" s="319">
        <v>0</v>
      </c>
      <c r="AF47" s="319">
        <v>0</v>
      </c>
      <c r="AG47" s="319">
        <v>0</v>
      </c>
      <c r="AH47" s="319">
        <v>0</v>
      </c>
      <c r="AI47" s="319">
        <v>0</v>
      </c>
      <c r="AJ47" s="319">
        <v>0</v>
      </c>
      <c r="AK47" s="319">
        <v>0</v>
      </c>
      <c r="AL47" s="202">
        <v>0</v>
      </c>
      <c r="AM47" s="202">
        <v>0</v>
      </c>
      <c r="AN47" s="202">
        <v>0</v>
      </c>
      <c r="AO47" s="202">
        <v>0</v>
      </c>
      <c r="AP47" s="319">
        <v>0</v>
      </c>
      <c r="AQ47" s="319">
        <v>0</v>
      </c>
      <c r="AR47" s="319">
        <v>0</v>
      </c>
      <c r="AS47" s="202">
        <v>0</v>
      </c>
      <c r="AT47" s="202">
        <v>0</v>
      </c>
      <c r="AU47" s="202">
        <v>0</v>
      </c>
      <c r="AV47" s="202">
        <v>0</v>
      </c>
      <c r="AW47" s="202">
        <v>0</v>
      </c>
      <c r="AX47" s="202">
        <v>0</v>
      </c>
      <c r="AY47" s="202">
        <v>0</v>
      </c>
      <c r="AZ47" s="202">
        <v>0</v>
      </c>
      <c r="BA47" s="202">
        <v>0</v>
      </c>
      <c r="BB47" s="202">
        <v>0</v>
      </c>
      <c r="BC47" s="202">
        <v>0</v>
      </c>
      <c r="BD47" s="202">
        <v>0</v>
      </c>
      <c r="BE47" s="202">
        <v>0</v>
      </c>
      <c r="BF47" s="202">
        <v>0</v>
      </c>
      <c r="BG47" s="319">
        <v>0</v>
      </c>
      <c r="BH47" s="319">
        <v>0</v>
      </c>
      <c r="BI47" s="319">
        <v>0</v>
      </c>
      <c r="BJ47" s="321">
        <v>0</v>
      </c>
      <c r="BK47" s="321">
        <v>0</v>
      </c>
    </row>
    <row r="48" spans="1:63" ht="20.100000000000001" customHeight="1" x14ac:dyDescent="0.2">
      <c r="A48" s="375" t="s">
        <v>1285</v>
      </c>
      <c r="B48" s="341" t="s">
        <v>136</v>
      </c>
      <c r="C48" s="340" t="s">
        <v>137</v>
      </c>
      <c r="D48" s="202">
        <v>0.06</v>
      </c>
      <c r="E48" s="202">
        <v>0</v>
      </c>
      <c r="F48" s="320">
        <v>0</v>
      </c>
      <c r="G48" s="202">
        <v>0</v>
      </c>
      <c r="H48" s="202">
        <v>0</v>
      </c>
      <c r="I48" s="202">
        <v>0</v>
      </c>
      <c r="J48" s="202">
        <v>0</v>
      </c>
      <c r="K48" s="202">
        <v>0</v>
      </c>
      <c r="L48" s="202">
        <v>0</v>
      </c>
      <c r="M48" s="202">
        <v>0</v>
      </c>
      <c r="N48" s="202">
        <v>0</v>
      </c>
      <c r="O48" s="202">
        <v>0</v>
      </c>
      <c r="P48" s="202">
        <v>0</v>
      </c>
      <c r="Q48" s="202">
        <v>0</v>
      </c>
      <c r="R48" s="202">
        <v>0</v>
      </c>
      <c r="S48" s="202">
        <v>0</v>
      </c>
      <c r="T48" s="202">
        <v>0</v>
      </c>
      <c r="U48" s="202">
        <v>0</v>
      </c>
      <c r="V48" s="202">
        <v>0</v>
      </c>
      <c r="W48" s="202">
        <v>0</v>
      </c>
      <c r="X48" s="202">
        <v>0</v>
      </c>
      <c r="Y48" s="202">
        <v>0</v>
      </c>
      <c r="Z48" s="202">
        <v>0</v>
      </c>
      <c r="AA48" s="202">
        <v>0</v>
      </c>
      <c r="AB48" s="202">
        <v>0</v>
      </c>
      <c r="AC48" s="319">
        <v>0</v>
      </c>
      <c r="AD48" s="319">
        <v>0</v>
      </c>
      <c r="AE48" s="319">
        <v>0</v>
      </c>
      <c r="AF48" s="319">
        <v>0</v>
      </c>
      <c r="AG48" s="319">
        <v>0</v>
      </c>
      <c r="AH48" s="319">
        <v>0</v>
      </c>
      <c r="AI48" s="319">
        <v>0</v>
      </c>
      <c r="AJ48" s="319">
        <v>0</v>
      </c>
      <c r="AK48" s="319">
        <v>0</v>
      </c>
      <c r="AL48" s="202">
        <v>0</v>
      </c>
      <c r="AM48" s="202">
        <v>0</v>
      </c>
      <c r="AN48" s="202">
        <v>0</v>
      </c>
      <c r="AO48" s="202">
        <v>0</v>
      </c>
      <c r="AP48" s="319">
        <v>0</v>
      </c>
      <c r="AQ48" s="319">
        <v>0</v>
      </c>
      <c r="AR48" s="319">
        <v>0</v>
      </c>
      <c r="AS48" s="202">
        <v>0</v>
      </c>
      <c r="AT48" s="202">
        <v>0</v>
      </c>
      <c r="AU48" s="202">
        <v>0</v>
      </c>
      <c r="AV48" s="202">
        <v>0</v>
      </c>
      <c r="AW48" s="202">
        <v>0</v>
      </c>
      <c r="AX48" s="202">
        <v>0</v>
      </c>
      <c r="AY48" s="202">
        <v>0</v>
      </c>
      <c r="AZ48" s="202">
        <v>0</v>
      </c>
      <c r="BA48" s="202">
        <v>0</v>
      </c>
      <c r="BB48" s="202">
        <v>0</v>
      </c>
      <c r="BC48" s="202">
        <v>0</v>
      </c>
      <c r="BD48" s="202">
        <v>0</v>
      </c>
      <c r="BE48" s="202">
        <v>0</v>
      </c>
      <c r="BF48" s="202">
        <v>0</v>
      </c>
      <c r="BG48" s="319">
        <v>0</v>
      </c>
      <c r="BH48" s="319">
        <v>0</v>
      </c>
      <c r="BI48" s="319">
        <v>0</v>
      </c>
      <c r="BJ48" s="321">
        <v>0</v>
      </c>
      <c r="BK48" s="321">
        <v>0.06</v>
      </c>
    </row>
    <row r="49" spans="1:63" ht="20.100000000000001" customHeight="1" x14ac:dyDescent="0.2">
      <c r="A49" s="375" t="s">
        <v>1270</v>
      </c>
      <c r="B49" s="341" t="s">
        <v>139</v>
      </c>
      <c r="C49" s="340" t="s">
        <v>140</v>
      </c>
      <c r="D49" s="202">
        <v>0.6</v>
      </c>
      <c r="E49" s="202">
        <v>0</v>
      </c>
      <c r="F49" s="320">
        <v>0</v>
      </c>
      <c r="G49" s="202">
        <v>0</v>
      </c>
      <c r="H49" s="202">
        <v>0</v>
      </c>
      <c r="I49" s="202">
        <v>0</v>
      </c>
      <c r="J49" s="202">
        <v>0</v>
      </c>
      <c r="K49" s="202">
        <v>0</v>
      </c>
      <c r="L49" s="202">
        <v>0</v>
      </c>
      <c r="M49" s="202">
        <v>0</v>
      </c>
      <c r="N49" s="202">
        <v>0</v>
      </c>
      <c r="O49" s="202">
        <v>0</v>
      </c>
      <c r="P49" s="202">
        <v>0</v>
      </c>
      <c r="Q49" s="202">
        <v>0</v>
      </c>
      <c r="R49" s="202">
        <v>0</v>
      </c>
      <c r="S49" s="202">
        <v>0</v>
      </c>
      <c r="T49" s="202">
        <v>0</v>
      </c>
      <c r="U49" s="202">
        <v>0</v>
      </c>
      <c r="V49" s="202">
        <v>0</v>
      </c>
      <c r="W49" s="202">
        <v>0</v>
      </c>
      <c r="X49" s="202">
        <v>0</v>
      </c>
      <c r="Y49" s="202">
        <v>0</v>
      </c>
      <c r="Z49" s="202">
        <v>0</v>
      </c>
      <c r="AA49" s="202">
        <v>0</v>
      </c>
      <c r="AB49" s="202">
        <v>0</v>
      </c>
      <c r="AC49" s="319">
        <v>0</v>
      </c>
      <c r="AD49" s="319">
        <v>0</v>
      </c>
      <c r="AE49" s="319">
        <v>0</v>
      </c>
      <c r="AF49" s="319">
        <v>0</v>
      </c>
      <c r="AG49" s="319">
        <v>0</v>
      </c>
      <c r="AH49" s="319">
        <v>0</v>
      </c>
      <c r="AI49" s="319">
        <v>0</v>
      </c>
      <c r="AJ49" s="319">
        <v>0</v>
      </c>
      <c r="AK49" s="319">
        <v>0</v>
      </c>
      <c r="AL49" s="202">
        <v>0</v>
      </c>
      <c r="AM49" s="202">
        <v>0</v>
      </c>
      <c r="AN49" s="202">
        <v>0</v>
      </c>
      <c r="AO49" s="202">
        <v>0</v>
      </c>
      <c r="AP49" s="319">
        <v>0</v>
      </c>
      <c r="AQ49" s="319">
        <v>0</v>
      </c>
      <c r="AR49" s="319">
        <v>0</v>
      </c>
      <c r="AS49" s="202">
        <v>0</v>
      </c>
      <c r="AT49" s="202">
        <v>0</v>
      </c>
      <c r="AU49" s="202">
        <v>0</v>
      </c>
      <c r="AV49" s="202">
        <v>0</v>
      </c>
      <c r="AW49" s="202">
        <v>0</v>
      </c>
      <c r="AX49" s="202">
        <v>0</v>
      </c>
      <c r="AY49" s="202">
        <v>0</v>
      </c>
      <c r="AZ49" s="202">
        <v>0</v>
      </c>
      <c r="BA49" s="202">
        <v>0</v>
      </c>
      <c r="BB49" s="202">
        <v>0</v>
      </c>
      <c r="BC49" s="202">
        <v>0</v>
      </c>
      <c r="BD49" s="202">
        <v>0</v>
      </c>
      <c r="BE49" s="202">
        <v>0</v>
      </c>
      <c r="BF49" s="202">
        <v>0</v>
      </c>
      <c r="BG49" s="319">
        <v>0</v>
      </c>
      <c r="BH49" s="319">
        <v>0</v>
      </c>
      <c r="BI49" s="319">
        <v>0</v>
      </c>
      <c r="BJ49" s="321">
        <v>0</v>
      </c>
      <c r="BK49" s="321">
        <v>0.6</v>
      </c>
    </row>
    <row r="50" spans="1:63" ht="20.100000000000001" customHeight="1" x14ac:dyDescent="0.2">
      <c r="A50" s="375" t="s">
        <v>144</v>
      </c>
      <c r="B50" s="341" t="s">
        <v>142</v>
      </c>
      <c r="C50" s="340" t="s">
        <v>143</v>
      </c>
      <c r="D50" s="202">
        <v>0</v>
      </c>
      <c r="E50" s="202">
        <v>0</v>
      </c>
      <c r="F50" s="320">
        <v>0</v>
      </c>
      <c r="G50" s="202">
        <v>0</v>
      </c>
      <c r="H50" s="202">
        <v>0</v>
      </c>
      <c r="I50" s="202">
        <v>0</v>
      </c>
      <c r="J50" s="202">
        <v>0</v>
      </c>
      <c r="K50" s="202">
        <v>0</v>
      </c>
      <c r="L50" s="202">
        <v>0</v>
      </c>
      <c r="M50" s="202">
        <v>0</v>
      </c>
      <c r="N50" s="202">
        <v>0</v>
      </c>
      <c r="O50" s="202">
        <v>0</v>
      </c>
      <c r="P50" s="202">
        <v>0</v>
      </c>
      <c r="Q50" s="202">
        <v>0</v>
      </c>
      <c r="R50" s="202">
        <v>0</v>
      </c>
      <c r="S50" s="202">
        <v>0</v>
      </c>
      <c r="T50" s="202">
        <v>0</v>
      </c>
      <c r="U50" s="202">
        <v>0</v>
      </c>
      <c r="V50" s="202">
        <v>0</v>
      </c>
      <c r="W50" s="202">
        <v>0</v>
      </c>
      <c r="X50" s="202">
        <v>0</v>
      </c>
      <c r="Y50" s="202">
        <v>0</v>
      </c>
      <c r="Z50" s="202">
        <v>0</v>
      </c>
      <c r="AA50" s="202">
        <v>0</v>
      </c>
      <c r="AB50" s="202">
        <v>0</v>
      </c>
      <c r="AC50" s="319">
        <v>0</v>
      </c>
      <c r="AD50" s="319">
        <v>0</v>
      </c>
      <c r="AE50" s="319">
        <v>0</v>
      </c>
      <c r="AF50" s="319">
        <v>0</v>
      </c>
      <c r="AG50" s="319">
        <v>0</v>
      </c>
      <c r="AH50" s="319">
        <v>0</v>
      </c>
      <c r="AI50" s="319">
        <v>0</v>
      </c>
      <c r="AJ50" s="319">
        <v>0</v>
      </c>
      <c r="AK50" s="319">
        <v>0</v>
      </c>
      <c r="AL50" s="202">
        <v>0</v>
      </c>
      <c r="AM50" s="202">
        <v>0</v>
      </c>
      <c r="AN50" s="202">
        <v>0</v>
      </c>
      <c r="AO50" s="202">
        <v>0</v>
      </c>
      <c r="AP50" s="319">
        <v>0</v>
      </c>
      <c r="AQ50" s="319">
        <v>0</v>
      </c>
      <c r="AR50" s="319">
        <v>0</v>
      </c>
      <c r="AS50" s="202">
        <v>0</v>
      </c>
      <c r="AT50" s="202">
        <v>0</v>
      </c>
      <c r="AU50" s="202">
        <v>0</v>
      </c>
      <c r="AV50" s="202">
        <v>0</v>
      </c>
      <c r="AW50" s="202">
        <v>0</v>
      </c>
      <c r="AX50" s="202">
        <v>0</v>
      </c>
      <c r="AY50" s="202">
        <v>0</v>
      </c>
      <c r="AZ50" s="202">
        <v>0</v>
      </c>
      <c r="BA50" s="202">
        <v>0</v>
      </c>
      <c r="BB50" s="202">
        <v>0</v>
      </c>
      <c r="BC50" s="202">
        <v>0</v>
      </c>
      <c r="BD50" s="202">
        <v>0</v>
      </c>
      <c r="BE50" s="202">
        <v>0</v>
      </c>
      <c r="BF50" s="202">
        <v>0</v>
      </c>
      <c r="BG50" s="319">
        <v>0</v>
      </c>
      <c r="BH50" s="319">
        <v>0</v>
      </c>
      <c r="BI50" s="319">
        <v>0</v>
      </c>
      <c r="BJ50" s="321">
        <v>0</v>
      </c>
      <c r="BK50" s="321">
        <v>0</v>
      </c>
    </row>
    <row r="51" spans="1:63" ht="20.100000000000001" customHeight="1" x14ac:dyDescent="0.2">
      <c r="A51" s="375" t="s">
        <v>147</v>
      </c>
      <c r="B51" s="341" t="s">
        <v>145</v>
      </c>
      <c r="C51" s="340" t="s">
        <v>146</v>
      </c>
      <c r="D51" s="202">
        <v>44.62</v>
      </c>
      <c r="E51" s="202">
        <v>2.52</v>
      </c>
      <c r="F51" s="320">
        <v>7.0000000000000007E-2</v>
      </c>
      <c r="G51" s="202">
        <v>0</v>
      </c>
      <c r="H51" s="202">
        <v>0</v>
      </c>
      <c r="I51" s="202">
        <v>0</v>
      </c>
      <c r="J51" s="202">
        <v>7.0000000000000007E-2</v>
      </c>
      <c r="K51" s="202">
        <v>0</v>
      </c>
      <c r="L51" s="202">
        <v>0</v>
      </c>
      <c r="M51" s="202">
        <v>0</v>
      </c>
      <c r="N51" s="202">
        <v>0</v>
      </c>
      <c r="O51" s="202">
        <v>0</v>
      </c>
      <c r="P51" s="202">
        <v>0</v>
      </c>
      <c r="Q51" s="202">
        <v>0</v>
      </c>
      <c r="R51" s="202">
        <v>2.4500000000000002</v>
      </c>
      <c r="S51" s="202">
        <v>0</v>
      </c>
      <c r="T51" s="202">
        <v>0</v>
      </c>
      <c r="U51" s="202">
        <v>0</v>
      </c>
      <c r="V51" s="202">
        <v>0</v>
      </c>
      <c r="W51" s="202">
        <v>0</v>
      </c>
      <c r="X51" s="202">
        <v>1.66</v>
      </c>
      <c r="Y51" s="202">
        <v>0</v>
      </c>
      <c r="Z51" s="202">
        <v>0</v>
      </c>
      <c r="AA51" s="202">
        <v>0</v>
      </c>
      <c r="AB51" s="202">
        <v>0.79</v>
      </c>
      <c r="AC51" s="319">
        <v>0</v>
      </c>
      <c r="AD51" s="319">
        <v>0</v>
      </c>
      <c r="AE51" s="319">
        <v>0</v>
      </c>
      <c r="AF51" s="319">
        <v>0.51</v>
      </c>
      <c r="AG51" s="319">
        <v>0.28000000000000003</v>
      </c>
      <c r="AH51" s="319">
        <v>0</v>
      </c>
      <c r="AI51" s="319">
        <v>0</v>
      </c>
      <c r="AJ51" s="319">
        <v>0</v>
      </c>
      <c r="AK51" s="319">
        <v>0</v>
      </c>
      <c r="AL51" s="202">
        <v>0</v>
      </c>
      <c r="AM51" s="202">
        <v>0</v>
      </c>
      <c r="AN51" s="202">
        <v>0</v>
      </c>
      <c r="AO51" s="202">
        <v>0</v>
      </c>
      <c r="AP51" s="319">
        <v>0</v>
      </c>
      <c r="AQ51" s="319">
        <v>0</v>
      </c>
      <c r="AR51" s="319">
        <v>0</v>
      </c>
      <c r="AS51" s="202">
        <v>0</v>
      </c>
      <c r="AT51" s="202">
        <v>0</v>
      </c>
      <c r="AU51" s="202">
        <v>0</v>
      </c>
      <c r="AV51" s="202">
        <v>0</v>
      </c>
      <c r="AW51" s="202">
        <v>0</v>
      </c>
      <c r="AX51" s="202">
        <v>0</v>
      </c>
      <c r="AY51" s="202">
        <v>0</v>
      </c>
      <c r="AZ51" s="202">
        <v>0</v>
      </c>
      <c r="BA51" s="202">
        <v>0</v>
      </c>
      <c r="BB51" s="202">
        <v>0</v>
      </c>
      <c r="BC51" s="202">
        <v>0</v>
      </c>
      <c r="BD51" s="202">
        <v>0</v>
      </c>
      <c r="BE51" s="202">
        <v>0</v>
      </c>
      <c r="BF51" s="202">
        <v>0</v>
      </c>
      <c r="BG51" s="319">
        <v>0</v>
      </c>
      <c r="BH51" s="319">
        <v>0</v>
      </c>
      <c r="BI51" s="319">
        <v>0</v>
      </c>
      <c r="BJ51" s="321">
        <v>1.77</v>
      </c>
      <c r="BK51" s="321">
        <v>46.39</v>
      </c>
    </row>
    <row r="52" spans="1:63" ht="20.100000000000001" customHeight="1" x14ac:dyDescent="0.2">
      <c r="A52" s="375" t="s">
        <v>150</v>
      </c>
      <c r="B52" s="341" t="s">
        <v>148</v>
      </c>
      <c r="C52" s="340" t="s">
        <v>149</v>
      </c>
      <c r="D52" s="202">
        <v>6.03</v>
      </c>
      <c r="E52" s="202">
        <v>0</v>
      </c>
      <c r="F52" s="320">
        <v>0</v>
      </c>
      <c r="G52" s="202">
        <v>0</v>
      </c>
      <c r="H52" s="202">
        <v>0</v>
      </c>
      <c r="I52" s="202">
        <v>0</v>
      </c>
      <c r="J52" s="202">
        <v>0</v>
      </c>
      <c r="K52" s="202">
        <v>0</v>
      </c>
      <c r="L52" s="202">
        <v>0</v>
      </c>
      <c r="M52" s="202">
        <v>0</v>
      </c>
      <c r="N52" s="202">
        <v>0</v>
      </c>
      <c r="O52" s="202">
        <v>0</v>
      </c>
      <c r="P52" s="202">
        <v>0</v>
      </c>
      <c r="Q52" s="202">
        <v>0</v>
      </c>
      <c r="R52" s="202">
        <v>0</v>
      </c>
      <c r="S52" s="202">
        <v>0</v>
      </c>
      <c r="T52" s="202">
        <v>0</v>
      </c>
      <c r="U52" s="202">
        <v>0</v>
      </c>
      <c r="V52" s="202">
        <v>0</v>
      </c>
      <c r="W52" s="202">
        <v>0</v>
      </c>
      <c r="X52" s="202">
        <v>0</v>
      </c>
      <c r="Y52" s="202">
        <v>0</v>
      </c>
      <c r="Z52" s="202">
        <v>0</v>
      </c>
      <c r="AA52" s="202">
        <v>0</v>
      </c>
      <c r="AB52" s="202">
        <v>0</v>
      </c>
      <c r="AC52" s="319">
        <v>0</v>
      </c>
      <c r="AD52" s="319">
        <v>0</v>
      </c>
      <c r="AE52" s="319">
        <v>0</v>
      </c>
      <c r="AF52" s="319">
        <v>0</v>
      </c>
      <c r="AG52" s="319">
        <v>0</v>
      </c>
      <c r="AH52" s="319">
        <v>0</v>
      </c>
      <c r="AI52" s="319">
        <v>0</v>
      </c>
      <c r="AJ52" s="319">
        <v>0</v>
      </c>
      <c r="AK52" s="319">
        <v>0</v>
      </c>
      <c r="AL52" s="202">
        <v>0</v>
      </c>
      <c r="AM52" s="202">
        <v>0</v>
      </c>
      <c r="AN52" s="202">
        <v>0</v>
      </c>
      <c r="AO52" s="202">
        <v>0</v>
      </c>
      <c r="AP52" s="319">
        <v>0</v>
      </c>
      <c r="AQ52" s="319">
        <v>0</v>
      </c>
      <c r="AR52" s="319">
        <v>0</v>
      </c>
      <c r="AS52" s="202">
        <v>0</v>
      </c>
      <c r="AT52" s="202">
        <v>0</v>
      </c>
      <c r="AU52" s="202">
        <v>0</v>
      </c>
      <c r="AV52" s="202">
        <v>0</v>
      </c>
      <c r="AW52" s="202">
        <v>0</v>
      </c>
      <c r="AX52" s="202">
        <v>0</v>
      </c>
      <c r="AY52" s="202">
        <v>0</v>
      </c>
      <c r="AZ52" s="202">
        <v>0</v>
      </c>
      <c r="BA52" s="202">
        <v>0</v>
      </c>
      <c r="BB52" s="202">
        <v>0</v>
      </c>
      <c r="BC52" s="202">
        <v>0</v>
      </c>
      <c r="BD52" s="202">
        <v>0</v>
      </c>
      <c r="BE52" s="202">
        <v>0</v>
      </c>
      <c r="BF52" s="202">
        <v>0</v>
      </c>
      <c r="BG52" s="319">
        <v>0</v>
      </c>
      <c r="BH52" s="319">
        <v>0</v>
      </c>
      <c r="BI52" s="319">
        <v>0</v>
      </c>
      <c r="BJ52" s="321">
        <v>0</v>
      </c>
      <c r="BK52" s="321">
        <v>6.03</v>
      </c>
    </row>
    <row r="53" spans="1:63" ht="20.100000000000001" customHeight="1" x14ac:dyDescent="0.2">
      <c r="A53" s="375" t="s">
        <v>153</v>
      </c>
      <c r="B53" s="341" t="s">
        <v>151</v>
      </c>
      <c r="C53" s="340" t="s">
        <v>152</v>
      </c>
      <c r="D53" s="202">
        <v>0.2</v>
      </c>
      <c r="E53" s="202">
        <v>0</v>
      </c>
      <c r="F53" s="320">
        <v>0</v>
      </c>
      <c r="G53" s="202">
        <v>0</v>
      </c>
      <c r="H53" s="202">
        <v>0</v>
      </c>
      <c r="I53" s="202">
        <v>0</v>
      </c>
      <c r="J53" s="202">
        <v>0</v>
      </c>
      <c r="K53" s="202">
        <v>0</v>
      </c>
      <c r="L53" s="202">
        <v>0</v>
      </c>
      <c r="M53" s="202">
        <v>0</v>
      </c>
      <c r="N53" s="202">
        <v>0</v>
      </c>
      <c r="O53" s="202">
        <v>0</v>
      </c>
      <c r="P53" s="202">
        <v>0</v>
      </c>
      <c r="Q53" s="202">
        <v>0</v>
      </c>
      <c r="R53" s="202">
        <v>0</v>
      </c>
      <c r="S53" s="202">
        <v>0</v>
      </c>
      <c r="T53" s="202">
        <v>0</v>
      </c>
      <c r="U53" s="202">
        <v>0</v>
      </c>
      <c r="V53" s="202">
        <v>0</v>
      </c>
      <c r="W53" s="202">
        <v>0</v>
      </c>
      <c r="X53" s="202">
        <v>0</v>
      </c>
      <c r="Y53" s="202">
        <v>0</v>
      </c>
      <c r="Z53" s="202">
        <v>0</v>
      </c>
      <c r="AA53" s="202">
        <v>0</v>
      </c>
      <c r="AB53" s="202">
        <v>0</v>
      </c>
      <c r="AC53" s="319">
        <v>0</v>
      </c>
      <c r="AD53" s="319">
        <v>0</v>
      </c>
      <c r="AE53" s="319">
        <v>0</v>
      </c>
      <c r="AF53" s="319">
        <v>0</v>
      </c>
      <c r="AG53" s="319">
        <v>0</v>
      </c>
      <c r="AH53" s="319">
        <v>0</v>
      </c>
      <c r="AI53" s="319">
        <v>0</v>
      </c>
      <c r="AJ53" s="319">
        <v>0</v>
      </c>
      <c r="AK53" s="319">
        <v>0</v>
      </c>
      <c r="AL53" s="202">
        <v>0</v>
      </c>
      <c r="AM53" s="202">
        <v>0</v>
      </c>
      <c r="AN53" s="202">
        <v>0</v>
      </c>
      <c r="AO53" s="202">
        <v>0</v>
      </c>
      <c r="AP53" s="319">
        <v>0</v>
      </c>
      <c r="AQ53" s="319">
        <v>0</v>
      </c>
      <c r="AR53" s="319">
        <v>0</v>
      </c>
      <c r="AS53" s="202">
        <v>0</v>
      </c>
      <c r="AT53" s="202">
        <v>0</v>
      </c>
      <c r="AU53" s="202">
        <v>0</v>
      </c>
      <c r="AV53" s="202">
        <v>0</v>
      </c>
      <c r="AW53" s="202">
        <v>0</v>
      </c>
      <c r="AX53" s="202">
        <v>0</v>
      </c>
      <c r="AY53" s="202">
        <v>0</v>
      </c>
      <c r="AZ53" s="202">
        <v>0</v>
      </c>
      <c r="BA53" s="202">
        <v>0</v>
      </c>
      <c r="BB53" s="202">
        <v>0</v>
      </c>
      <c r="BC53" s="202">
        <v>0</v>
      </c>
      <c r="BD53" s="202">
        <v>0</v>
      </c>
      <c r="BE53" s="202">
        <v>0</v>
      </c>
      <c r="BF53" s="202">
        <v>0</v>
      </c>
      <c r="BG53" s="319">
        <v>0</v>
      </c>
      <c r="BH53" s="319">
        <v>0</v>
      </c>
      <c r="BI53" s="319">
        <v>0</v>
      </c>
      <c r="BJ53" s="321">
        <v>0</v>
      </c>
      <c r="BK53" s="321">
        <v>0.2</v>
      </c>
    </row>
    <row r="54" spans="1:63" ht="20.100000000000001" customHeight="1" x14ac:dyDescent="0.2">
      <c r="A54" s="375" t="s">
        <v>158</v>
      </c>
      <c r="B54" s="341" t="s">
        <v>154</v>
      </c>
      <c r="C54" s="340" t="s">
        <v>155</v>
      </c>
      <c r="D54" s="202">
        <v>0</v>
      </c>
      <c r="E54" s="202">
        <v>0</v>
      </c>
      <c r="F54" s="320">
        <v>0</v>
      </c>
      <c r="G54" s="202">
        <v>0</v>
      </c>
      <c r="H54" s="202">
        <v>0</v>
      </c>
      <c r="I54" s="202">
        <v>0</v>
      </c>
      <c r="J54" s="202">
        <v>0</v>
      </c>
      <c r="K54" s="202">
        <v>0</v>
      </c>
      <c r="L54" s="202">
        <v>0</v>
      </c>
      <c r="M54" s="202">
        <v>0</v>
      </c>
      <c r="N54" s="202">
        <v>0</v>
      </c>
      <c r="O54" s="202">
        <v>0</v>
      </c>
      <c r="P54" s="202">
        <v>0</v>
      </c>
      <c r="Q54" s="202">
        <v>0</v>
      </c>
      <c r="R54" s="202">
        <v>0</v>
      </c>
      <c r="S54" s="202">
        <v>0</v>
      </c>
      <c r="T54" s="202">
        <v>0</v>
      </c>
      <c r="U54" s="202">
        <v>0</v>
      </c>
      <c r="V54" s="202">
        <v>0</v>
      </c>
      <c r="W54" s="202">
        <v>0</v>
      </c>
      <c r="X54" s="202">
        <v>0</v>
      </c>
      <c r="Y54" s="202">
        <v>0</v>
      </c>
      <c r="Z54" s="202">
        <v>0</v>
      </c>
      <c r="AA54" s="202">
        <v>0</v>
      </c>
      <c r="AB54" s="202">
        <v>0</v>
      </c>
      <c r="AC54" s="319">
        <v>0</v>
      </c>
      <c r="AD54" s="319">
        <v>0</v>
      </c>
      <c r="AE54" s="319">
        <v>0</v>
      </c>
      <c r="AF54" s="319">
        <v>0</v>
      </c>
      <c r="AG54" s="319">
        <v>0</v>
      </c>
      <c r="AH54" s="319">
        <v>0</v>
      </c>
      <c r="AI54" s="319">
        <v>0</v>
      </c>
      <c r="AJ54" s="319">
        <v>0</v>
      </c>
      <c r="AK54" s="319">
        <v>0</v>
      </c>
      <c r="AL54" s="202">
        <v>0</v>
      </c>
      <c r="AM54" s="202">
        <v>0</v>
      </c>
      <c r="AN54" s="202">
        <v>0</v>
      </c>
      <c r="AO54" s="202">
        <v>0</v>
      </c>
      <c r="AP54" s="319">
        <v>0</v>
      </c>
      <c r="AQ54" s="319">
        <v>0</v>
      </c>
      <c r="AR54" s="319">
        <v>0</v>
      </c>
      <c r="AS54" s="202">
        <v>0</v>
      </c>
      <c r="AT54" s="202">
        <v>0</v>
      </c>
      <c r="AU54" s="202">
        <v>0</v>
      </c>
      <c r="AV54" s="202">
        <v>0</v>
      </c>
      <c r="AW54" s="202">
        <v>0</v>
      </c>
      <c r="AX54" s="202">
        <v>0</v>
      </c>
      <c r="AY54" s="202">
        <v>0</v>
      </c>
      <c r="AZ54" s="202">
        <v>0</v>
      </c>
      <c r="BA54" s="202">
        <v>0</v>
      </c>
      <c r="BB54" s="202">
        <v>0</v>
      </c>
      <c r="BC54" s="202">
        <v>0</v>
      </c>
      <c r="BD54" s="202">
        <v>0</v>
      </c>
      <c r="BE54" s="202">
        <v>0</v>
      </c>
      <c r="BF54" s="202">
        <v>0</v>
      </c>
      <c r="BG54" s="319">
        <v>0</v>
      </c>
      <c r="BH54" s="319">
        <v>0</v>
      </c>
      <c r="BI54" s="319">
        <v>0</v>
      </c>
      <c r="BJ54" s="321">
        <v>0</v>
      </c>
      <c r="BK54" s="321">
        <v>0</v>
      </c>
    </row>
    <row r="55" spans="1:63" ht="20.100000000000001" customHeight="1" x14ac:dyDescent="0.2">
      <c r="A55" s="375" t="s">
        <v>1286</v>
      </c>
      <c r="B55" s="341" t="s">
        <v>156</v>
      </c>
      <c r="C55" s="340" t="s">
        <v>157</v>
      </c>
      <c r="D55" s="202">
        <v>0.24</v>
      </c>
      <c r="E55" s="202">
        <v>0</v>
      </c>
      <c r="F55" s="320">
        <v>0</v>
      </c>
      <c r="G55" s="202">
        <v>0</v>
      </c>
      <c r="H55" s="202">
        <v>0</v>
      </c>
      <c r="I55" s="202">
        <v>0</v>
      </c>
      <c r="J55" s="202">
        <v>0</v>
      </c>
      <c r="K55" s="202">
        <v>0</v>
      </c>
      <c r="L55" s="202">
        <v>0</v>
      </c>
      <c r="M55" s="202">
        <v>0</v>
      </c>
      <c r="N55" s="202">
        <v>0</v>
      </c>
      <c r="O55" s="202">
        <v>0</v>
      </c>
      <c r="P55" s="202">
        <v>0</v>
      </c>
      <c r="Q55" s="202">
        <v>0</v>
      </c>
      <c r="R55" s="202">
        <v>0</v>
      </c>
      <c r="S55" s="202">
        <v>0</v>
      </c>
      <c r="T55" s="202">
        <v>0</v>
      </c>
      <c r="U55" s="202">
        <v>0</v>
      </c>
      <c r="V55" s="202">
        <v>0</v>
      </c>
      <c r="W55" s="202">
        <v>0</v>
      </c>
      <c r="X55" s="202">
        <v>0</v>
      </c>
      <c r="Y55" s="202">
        <v>0</v>
      </c>
      <c r="Z55" s="202">
        <v>0</v>
      </c>
      <c r="AA55" s="202">
        <v>0</v>
      </c>
      <c r="AB55" s="202">
        <v>0</v>
      </c>
      <c r="AC55" s="319">
        <v>0</v>
      </c>
      <c r="AD55" s="319">
        <v>0</v>
      </c>
      <c r="AE55" s="319">
        <v>0</v>
      </c>
      <c r="AF55" s="319">
        <v>0</v>
      </c>
      <c r="AG55" s="319">
        <v>0</v>
      </c>
      <c r="AH55" s="319">
        <v>0</v>
      </c>
      <c r="AI55" s="319">
        <v>0</v>
      </c>
      <c r="AJ55" s="319">
        <v>0</v>
      </c>
      <c r="AK55" s="319">
        <v>0</v>
      </c>
      <c r="AL55" s="202">
        <v>0</v>
      </c>
      <c r="AM55" s="202">
        <v>0</v>
      </c>
      <c r="AN55" s="202">
        <v>0</v>
      </c>
      <c r="AO55" s="202">
        <v>0</v>
      </c>
      <c r="AP55" s="319">
        <v>0</v>
      </c>
      <c r="AQ55" s="319">
        <v>0</v>
      </c>
      <c r="AR55" s="319">
        <v>0</v>
      </c>
      <c r="AS55" s="202">
        <v>0</v>
      </c>
      <c r="AT55" s="202">
        <v>0</v>
      </c>
      <c r="AU55" s="202">
        <v>0</v>
      </c>
      <c r="AV55" s="202">
        <v>0</v>
      </c>
      <c r="AW55" s="202">
        <v>0</v>
      </c>
      <c r="AX55" s="202">
        <v>0</v>
      </c>
      <c r="AY55" s="202">
        <v>0</v>
      </c>
      <c r="AZ55" s="202">
        <v>0</v>
      </c>
      <c r="BA55" s="202">
        <v>0</v>
      </c>
      <c r="BB55" s="202">
        <v>0</v>
      </c>
      <c r="BC55" s="202">
        <v>0</v>
      </c>
      <c r="BD55" s="202">
        <v>0</v>
      </c>
      <c r="BE55" s="202">
        <v>0</v>
      </c>
      <c r="BF55" s="202">
        <v>0</v>
      </c>
      <c r="BG55" s="319">
        <v>0</v>
      </c>
      <c r="BH55" s="319">
        <v>0</v>
      </c>
      <c r="BI55" s="319">
        <v>0</v>
      </c>
      <c r="BJ55" s="321">
        <v>0</v>
      </c>
      <c r="BK55" s="321">
        <v>0.24</v>
      </c>
    </row>
    <row r="56" spans="1:63" ht="20.100000000000001" customHeight="1" x14ac:dyDescent="0.2">
      <c r="A56" s="375" t="s">
        <v>1269</v>
      </c>
      <c r="B56" s="341" t="s">
        <v>159</v>
      </c>
      <c r="C56" s="340" t="s">
        <v>160</v>
      </c>
      <c r="D56" s="202">
        <v>41.21</v>
      </c>
      <c r="E56" s="202">
        <v>0</v>
      </c>
      <c r="F56" s="320">
        <v>0</v>
      </c>
      <c r="G56" s="202">
        <v>0</v>
      </c>
      <c r="H56" s="202">
        <v>0</v>
      </c>
      <c r="I56" s="202">
        <v>0</v>
      </c>
      <c r="J56" s="202">
        <v>0</v>
      </c>
      <c r="K56" s="202">
        <v>0</v>
      </c>
      <c r="L56" s="202">
        <v>0</v>
      </c>
      <c r="M56" s="202">
        <v>0</v>
      </c>
      <c r="N56" s="202">
        <v>0</v>
      </c>
      <c r="O56" s="202">
        <v>0</v>
      </c>
      <c r="P56" s="202">
        <v>0</v>
      </c>
      <c r="Q56" s="202">
        <v>0</v>
      </c>
      <c r="R56" s="202">
        <v>0</v>
      </c>
      <c r="S56" s="202">
        <v>0</v>
      </c>
      <c r="T56" s="202">
        <v>0</v>
      </c>
      <c r="U56" s="202">
        <v>0</v>
      </c>
      <c r="V56" s="202">
        <v>0</v>
      </c>
      <c r="W56" s="202">
        <v>0</v>
      </c>
      <c r="X56" s="202">
        <v>0</v>
      </c>
      <c r="Y56" s="202">
        <v>0</v>
      </c>
      <c r="Z56" s="202">
        <v>0</v>
      </c>
      <c r="AA56" s="202">
        <v>0</v>
      </c>
      <c r="AB56" s="202">
        <v>0</v>
      </c>
      <c r="AC56" s="319">
        <v>0</v>
      </c>
      <c r="AD56" s="319">
        <v>0</v>
      </c>
      <c r="AE56" s="319">
        <v>0</v>
      </c>
      <c r="AF56" s="319">
        <v>0</v>
      </c>
      <c r="AG56" s="319">
        <v>0</v>
      </c>
      <c r="AH56" s="319">
        <v>0</v>
      </c>
      <c r="AI56" s="319">
        <v>0</v>
      </c>
      <c r="AJ56" s="319">
        <v>0</v>
      </c>
      <c r="AK56" s="319">
        <v>0</v>
      </c>
      <c r="AL56" s="202">
        <v>0</v>
      </c>
      <c r="AM56" s="202">
        <v>0</v>
      </c>
      <c r="AN56" s="202">
        <v>0</v>
      </c>
      <c r="AO56" s="202">
        <v>0</v>
      </c>
      <c r="AP56" s="319">
        <v>0</v>
      </c>
      <c r="AQ56" s="319">
        <v>0</v>
      </c>
      <c r="AR56" s="319">
        <v>0</v>
      </c>
      <c r="AS56" s="202">
        <v>0</v>
      </c>
      <c r="AT56" s="202">
        <v>0</v>
      </c>
      <c r="AU56" s="202">
        <v>0</v>
      </c>
      <c r="AV56" s="202">
        <v>0</v>
      </c>
      <c r="AW56" s="202">
        <v>0</v>
      </c>
      <c r="AX56" s="202">
        <v>0</v>
      </c>
      <c r="AY56" s="202">
        <v>0</v>
      </c>
      <c r="AZ56" s="202">
        <v>0</v>
      </c>
      <c r="BA56" s="202">
        <v>0</v>
      </c>
      <c r="BB56" s="202">
        <v>0</v>
      </c>
      <c r="BC56" s="202">
        <v>0</v>
      </c>
      <c r="BD56" s="202">
        <v>0</v>
      </c>
      <c r="BE56" s="202">
        <v>0</v>
      </c>
      <c r="BF56" s="202">
        <v>0</v>
      </c>
      <c r="BG56" s="319">
        <v>0</v>
      </c>
      <c r="BH56" s="319">
        <v>0</v>
      </c>
      <c r="BI56" s="319">
        <v>0</v>
      </c>
      <c r="BJ56" s="321">
        <v>0</v>
      </c>
      <c r="BK56" s="321">
        <v>41.21</v>
      </c>
    </row>
    <row r="57" spans="1:63" ht="20.100000000000001" customHeight="1" x14ac:dyDescent="0.2">
      <c r="A57" s="375" t="s">
        <v>523</v>
      </c>
      <c r="B57" s="341" t="s">
        <v>162</v>
      </c>
      <c r="C57" s="340" t="s">
        <v>163</v>
      </c>
      <c r="D57" s="202">
        <v>0</v>
      </c>
      <c r="E57" s="202">
        <v>0</v>
      </c>
      <c r="F57" s="320">
        <v>0</v>
      </c>
      <c r="G57" s="202">
        <v>0</v>
      </c>
      <c r="H57" s="202">
        <v>0</v>
      </c>
      <c r="I57" s="202">
        <v>0</v>
      </c>
      <c r="J57" s="202">
        <v>0</v>
      </c>
      <c r="K57" s="202">
        <v>0</v>
      </c>
      <c r="L57" s="202">
        <v>0</v>
      </c>
      <c r="M57" s="202">
        <v>0</v>
      </c>
      <c r="N57" s="202">
        <v>0</v>
      </c>
      <c r="O57" s="202">
        <v>0</v>
      </c>
      <c r="P57" s="202">
        <v>0</v>
      </c>
      <c r="Q57" s="202">
        <v>0</v>
      </c>
      <c r="R57" s="202">
        <v>0</v>
      </c>
      <c r="S57" s="202">
        <v>0</v>
      </c>
      <c r="T57" s="202">
        <v>0</v>
      </c>
      <c r="U57" s="202">
        <v>0</v>
      </c>
      <c r="V57" s="202">
        <v>0</v>
      </c>
      <c r="W57" s="202">
        <v>0</v>
      </c>
      <c r="X57" s="202">
        <v>0</v>
      </c>
      <c r="Y57" s="202">
        <v>0</v>
      </c>
      <c r="Z57" s="202">
        <v>0</v>
      </c>
      <c r="AA57" s="202">
        <v>0</v>
      </c>
      <c r="AB57" s="202">
        <v>0</v>
      </c>
      <c r="AC57" s="319">
        <v>0</v>
      </c>
      <c r="AD57" s="319">
        <v>0</v>
      </c>
      <c r="AE57" s="319">
        <v>0</v>
      </c>
      <c r="AF57" s="319">
        <v>0</v>
      </c>
      <c r="AG57" s="319">
        <v>0</v>
      </c>
      <c r="AH57" s="319">
        <v>0</v>
      </c>
      <c r="AI57" s="319">
        <v>0</v>
      </c>
      <c r="AJ57" s="319">
        <v>0</v>
      </c>
      <c r="AK57" s="319">
        <v>0</v>
      </c>
      <c r="AL57" s="202">
        <v>0</v>
      </c>
      <c r="AM57" s="202">
        <v>0</v>
      </c>
      <c r="AN57" s="202">
        <v>0</v>
      </c>
      <c r="AO57" s="202">
        <v>0</v>
      </c>
      <c r="AP57" s="319">
        <v>0</v>
      </c>
      <c r="AQ57" s="319">
        <v>0</v>
      </c>
      <c r="AR57" s="319">
        <v>0</v>
      </c>
      <c r="AS57" s="202">
        <v>0</v>
      </c>
      <c r="AT57" s="202">
        <v>0</v>
      </c>
      <c r="AU57" s="202">
        <v>0</v>
      </c>
      <c r="AV57" s="202">
        <v>0</v>
      </c>
      <c r="AW57" s="202">
        <v>0</v>
      </c>
      <c r="AX57" s="202">
        <v>0</v>
      </c>
      <c r="AY57" s="202">
        <v>0</v>
      </c>
      <c r="AZ57" s="202">
        <v>0</v>
      </c>
      <c r="BA57" s="202">
        <v>0</v>
      </c>
      <c r="BB57" s="202">
        <v>0</v>
      </c>
      <c r="BC57" s="202">
        <v>0</v>
      </c>
      <c r="BD57" s="202">
        <v>0</v>
      </c>
      <c r="BE57" s="202">
        <v>0</v>
      </c>
      <c r="BF57" s="202">
        <v>0</v>
      </c>
      <c r="BG57" s="319">
        <v>0</v>
      </c>
      <c r="BH57" s="319">
        <v>0</v>
      </c>
      <c r="BI57" s="319">
        <v>0</v>
      </c>
      <c r="BJ57" s="321">
        <v>0</v>
      </c>
      <c r="BK57" s="321">
        <v>0</v>
      </c>
    </row>
    <row r="58" spans="1:63" ht="20.100000000000001" customHeight="1" x14ac:dyDescent="0.2">
      <c r="A58" s="375" t="s">
        <v>526</v>
      </c>
      <c r="B58" s="341" t="s">
        <v>164</v>
      </c>
      <c r="C58" s="340" t="s">
        <v>165</v>
      </c>
      <c r="D58" s="202">
        <v>0</v>
      </c>
      <c r="E58" s="202">
        <v>0</v>
      </c>
      <c r="F58" s="320">
        <v>0</v>
      </c>
      <c r="G58" s="202">
        <v>0</v>
      </c>
      <c r="H58" s="202">
        <v>0</v>
      </c>
      <c r="I58" s="202">
        <v>0</v>
      </c>
      <c r="J58" s="202">
        <v>0</v>
      </c>
      <c r="K58" s="202">
        <v>0</v>
      </c>
      <c r="L58" s="202">
        <v>0</v>
      </c>
      <c r="M58" s="202">
        <v>0</v>
      </c>
      <c r="N58" s="202">
        <v>0</v>
      </c>
      <c r="O58" s="202">
        <v>0</v>
      </c>
      <c r="P58" s="202">
        <v>0</v>
      </c>
      <c r="Q58" s="202">
        <v>0</v>
      </c>
      <c r="R58" s="202">
        <v>0</v>
      </c>
      <c r="S58" s="202">
        <v>0</v>
      </c>
      <c r="T58" s="202">
        <v>0</v>
      </c>
      <c r="U58" s="202">
        <v>0</v>
      </c>
      <c r="V58" s="202">
        <v>0</v>
      </c>
      <c r="W58" s="202">
        <v>0</v>
      </c>
      <c r="X58" s="202">
        <v>0</v>
      </c>
      <c r="Y58" s="202">
        <v>0</v>
      </c>
      <c r="Z58" s="202">
        <v>0</v>
      </c>
      <c r="AA58" s="202">
        <v>0</v>
      </c>
      <c r="AB58" s="202">
        <v>0</v>
      </c>
      <c r="AC58" s="319">
        <v>0</v>
      </c>
      <c r="AD58" s="319">
        <v>0</v>
      </c>
      <c r="AE58" s="319">
        <v>0</v>
      </c>
      <c r="AF58" s="319">
        <v>0</v>
      </c>
      <c r="AG58" s="319">
        <v>0</v>
      </c>
      <c r="AH58" s="319">
        <v>0</v>
      </c>
      <c r="AI58" s="319">
        <v>0</v>
      </c>
      <c r="AJ58" s="319">
        <v>0</v>
      </c>
      <c r="AK58" s="319">
        <v>0</v>
      </c>
      <c r="AL58" s="202">
        <v>0</v>
      </c>
      <c r="AM58" s="202">
        <v>0</v>
      </c>
      <c r="AN58" s="202">
        <v>0</v>
      </c>
      <c r="AO58" s="202">
        <v>0</v>
      </c>
      <c r="AP58" s="319">
        <v>0</v>
      </c>
      <c r="AQ58" s="319">
        <v>0</v>
      </c>
      <c r="AR58" s="319">
        <v>0</v>
      </c>
      <c r="AS58" s="202">
        <v>0</v>
      </c>
      <c r="AT58" s="202">
        <v>0</v>
      </c>
      <c r="AU58" s="202">
        <v>0</v>
      </c>
      <c r="AV58" s="202">
        <v>0</v>
      </c>
      <c r="AW58" s="202">
        <v>0</v>
      </c>
      <c r="AX58" s="202">
        <v>0</v>
      </c>
      <c r="AY58" s="202">
        <v>0</v>
      </c>
      <c r="AZ58" s="202">
        <v>0</v>
      </c>
      <c r="BA58" s="202">
        <v>0</v>
      </c>
      <c r="BB58" s="202">
        <v>0</v>
      </c>
      <c r="BC58" s="202">
        <v>0</v>
      </c>
      <c r="BD58" s="202">
        <v>0</v>
      </c>
      <c r="BE58" s="202">
        <v>0</v>
      </c>
      <c r="BF58" s="202">
        <v>0</v>
      </c>
      <c r="BG58" s="319">
        <v>0</v>
      </c>
      <c r="BH58" s="319">
        <v>0</v>
      </c>
      <c r="BI58" s="319">
        <v>0</v>
      </c>
      <c r="BJ58" s="321">
        <v>0</v>
      </c>
      <c r="BK58" s="321">
        <v>0</v>
      </c>
    </row>
    <row r="59" spans="1:63" ht="20.100000000000001" customHeight="1" x14ac:dyDescent="0.2">
      <c r="A59" s="376">
        <v>3</v>
      </c>
      <c r="B59" s="317" t="s">
        <v>166</v>
      </c>
      <c r="C59" s="316" t="s">
        <v>167</v>
      </c>
      <c r="D59" s="202">
        <v>0</v>
      </c>
      <c r="E59" s="320">
        <v>0</v>
      </c>
      <c r="F59" s="320">
        <v>0</v>
      </c>
      <c r="G59" s="320">
        <v>0</v>
      </c>
      <c r="H59" s="320">
        <v>0</v>
      </c>
      <c r="I59" s="320">
        <v>0</v>
      </c>
      <c r="J59" s="320">
        <v>0</v>
      </c>
      <c r="K59" s="320">
        <v>0</v>
      </c>
      <c r="L59" s="320">
        <v>0</v>
      </c>
      <c r="M59" s="320">
        <v>0</v>
      </c>
      <c r="N59" s="320">
        <v>0</v>
      </c>
      <c r="O59" s="320">
        <v>0</v>
      </c>
      <c r="P59" s="320">
        <v>0</v>
      </c>
      <c r="Q59" s="320">
        <v>0</v>
      </c>
      <c r="R59" s="202">
        <v>0</v>
      </c>
      <c r="S59" s="320">
        <v>0</v>
      </c>
      <c r="T59" s="320">
        <v>0</v>
      </c>
      <c r="U59" s="320">
        <v>0</v>
      </c>
      <c r="V59" s="320">
        <v>0</v>
      </c>
      <c r="W59" s="320">
        <v>0</v>
      </c>
      <c r="X59" s="320">
        <v>0</v>
      </c>
      <c r="Y59" s="320">
        <v>0</v>
      </c>
      <c r="Z59" s="320">
        <v>0</v>
      </c>
      <c r="AA59" s="320">
        <v>0</v>
      </c>
      <c r="AB59" s="202">
        <v>0</v>
      </c>
      <c r="AC59" s="338">
        <v>0</v>
      </c>
      <c r="AD59" s="338">
        <v>0</v>
      </c>
      <c r="AE59" s="338">
        <v>0</v>
      </c>
      <c r="AF59" s="338">
        <v>0</v>
      </c>
      <c r="AG59" s="338">
        <v>0</v>
      </c>
      <c r="AH59" s="338">
        <v>0</v>
      </c>
      <c r="AI59" s="338">
        <v>0</v>
      </c>
      <c r="AJ59" s="338">
        <v>0</v>
      </c>
      <c r="AK59" s="338">
        <v>0</v>
      </c>
      <c r="AL59" s="320">
        <v>0</v>
      </c>
      <c r="AM59" s="320">
        <v>0</v>
      </c>
      <c r="AN59" s="320">
        <v>0</v>
      </c>
      <c r="AO59" s="320">
        <v>0</v>
      </c>
      <c r="AP59" s="338">
        <v>0</v>
      </c>
      <c r="AQ59" s="338">
        <v>0</v>
      </c>
      <c r="AR59" s="338">
        <v>0</v>
      </c>
      <c r="AS59" s="320">
        <v>0</v>
      </c>
      <c r="AT59" s="320">
        <v>0</v>
      </c>
      <c r="AU59" s="320">
        <v>0</v>
      </c>
      <c r="AV59" s="320">
        <v>0</v>
      </c>
      <c r="AW59" s="320">
        <v>0</v>
      </c>
      <c r="AX59" s="320">
        <v>0</v>
      </c>
      <c r="AY59" s="320">
        <v>0</v>
      </c>
      <c r="AZ59" s="320">
        <v>0</v>
      </c>
      <c r="BA59" s="320">
        <v>0</v>
      </c>
      <c r="BB59" s="320">
        <v>0</v>
      </c>
      <c r="BC59" s="320">
        <v>0</v>
      </c>
      <c r="BD59" s="320">
        <v>0</v>
      </c>
      <c r="BE59" s="320">
        <v>0</v>
      </c>
      <c r="BF59" s="320">
        <v>0</v>
      </c>
      <c r="BG59" s="338">
        <v>0</v>
      </c>
      <c r="BH59" s="338">
        <v>0</v>
      </c>
      <c r="BI59" s="338">
        <v>0</v>
      </c>
      <c r="BJ59" s="339">
        <v>0</v>
      </c>
      <c r="BK59" s="339">
        <v>0</v>
      </c>
    </row>
    <row r="60" spans="1:63" ht="20.100000000000001" customHeight="1" x14ac:dyDescent="0.2">
      <c r="A60" s="379">
        <v>4</v>
      </c>
      <c r="B60" s="363" t="s">
        <v>168</v>
      </c>
      <c r="C60" s="362" t="s">
        <v>169</v>
      </c>
      <c r="D60" s="324">
        <v>137.13999999999999</v>
      </c>
      <c r="E60" s="361">
        <v>0</v>
      </c>
      <c r="F60" s="361">
        <v>0</v>
      </c>
      <c r="G60" s="361">
        <v>0</v>
      </c>
      <c r="H60" s="361">
        <v>0</v>
      </c>
      <c r="I60" s="361">
        <v>0</v>
      </c>
      <c r="J60" s="361">
        <v>0</v>
      </c>
      <c r="K60" s="361">
        <v>0</v>
      </c>
      <c r="L60" s="361">
        <v>0</v>
      </c>
      <c r="M60" s="361">
        <v>0</v>
      </c>
      <c r="N60" s="361">
        <v>0</v>
      </c>
      <c r="O60" s="361">
        <v>0</v>
      </c>
      <c r="P60" s="361">
        <v>0</v>
      </c>
      <c r="Q60" s="361">
        <v>0</v>
      </c>
      <c r="R60" s="324">
        <v>0</v>
      </c>
      <c r="S60" s="361">
        <v>0</v>
      </c>
      <c r="T60" s="361">
        <v>0</v>
      </c>
      <c r="U60" s="361">
        <v>0</v>
      </c>
      <c r="V60" s="361">
        <v>0</v>
      </c>
      <c r="W60" s="361">
        <v>0</v>
      </c>
      <c r="X60" s="361">
        <v>0</v>
      </c>
      <c r="Y60" s="361">
        <v>0</v>
      </c>
      <c r="Z60" s="361">
        <v>0</v>
      </c>
      <c r="AA60" s="361">
        <v>0</v>
      </c>
      <c r="AB60" s="324">
        <v>0</v>
      </c>
      <c r="AC60" s="361">
        <v>0</v>
      </c>
      <c r="AD60" s="361">
        <v>0</v>
      </c>
      <c r="AE60" s="361">
        <v>0</v>
      </c>
      <c r="AF60" s="361">
        <v>0</v>
      </c>
      <c r="AG60" s="361">
        <v>0</v>
      </c>
      <c r="AH60" s="361">
        <v>0</v>
      </c>
      <c r="AI60" s="361">
        <v>0</v>
      </c>
      <c r="AJ60" s="361">
        <v>0</v>
      </c>
      <c r="AK60" s="361">
        <v>0</v>
      </c>
      <c r="AL60" s="361">
        <v>0</v>
      </c>
      <c r="AM60" s="361">
        <v>0</v>
      </c>
      <c r="AN60" s="361">
        <v>0</v>
      </c>
      <c r="AO60" s="361">
        <v>0</v>
      </c>
      <c r="AP60" s="361">
        <v>0</v>
      </c>
      <c r="AQ60" s="361">
        <v>0</v>
      </c>
      <c r="AR60" s="361">
        <v>0</v>
      </c>
      <c r="AS60" s="361">
        <v>0</v>
      </c>
      <c r="AT60" s="361">
        <v>0</v>
      </c>
      <c r="AU60" s="361">
        <v>0</v>
      </c>
      <c r="AV60" s="361">
        <v>0</v>
      </c>
      <c r="AW60" s="361">
        <v>0</v>
      </c>
      <c r="AX60" s="361">
        <v>0</v>
      </c>
      <c r="AY60" s="361">
        <v>0</v>
      </c>
      <c r="AZ60" s="361">
        <v>0</v>
      </c>
      <c r="BA60" s="361">
        <v>0</v>
      </c>
      <c r="BB60" s="361">
        <v>0</v>
      </c>
      <c r="BC60" s="361">
        <v>0</v>
      </c>
      <c r="BD60" s="361">
        <v>0</v>
      </c>
      <c r="BE60" s="361">
        <v>0</v>
      </c>
      <c r="BF60" s="361">
        <v>0</v>
      </c>
      <c r="BG60" s="361">
        <v>0</v>
      </c>
      <c r="BH60" s="361">
        <v>0</v>
      </c>
      <c r="BI60" s="361">
        <v>0</v>
      </c>
      <c r="BJ60" s="364">
        <v>0</v>
      </c>
      <c r="BK60" s="364">
        <v>137.13999999999999</v>
      </c>
    </row>
    <row r="61" spans="1:63" ht="20.100000000000001" customHeight="1" x14ac:dyDescent="0.2">
      <c r="A61" s="1514" t="s">
        <v>1271</v>
      </c>
      <c r="B61" s="1514"/>
      <c r="C61" s="366"/>
      <c r="D61" s="367">
        <v>0</v>
      </c>
      <c r="E61" s="367"/>
      <c r="F61" s="368">
        <v>3</v>
      </c>
      <c r="G61" s="367">
        <v>0</v>
      </c>
      <c r="H61" s="367">
        <v>0</v>
      </c>
      <c r="I61" s="367">
        <v>0</v>
      </c>
      <c r="J61" s="367">
        <v>1.82</v>
      </c>
      <c r="K61" s="367">
        <v>1.18</v>
      </c>
      <c r="L61" s="367">
        <v>0</v>
      </c>
      <c r="M61" s="367">
        <v>0</v>
      </c>
      <c r="N61" s="367">
        <v>0</v>
      </c>
      <c r="O61" s="367">
        <v>0</v>
      </c>
      <c r="P61" s="367">
        <v>0</v>
      </c>
      <c r="Q61" s="367">
        <v>0</v>
      </c>
      <c r="R61" s="367">
        <v>3.78</v>
      </c>
      <c r="S61" s="367">
        <v>0</v>
      </c>
      <c r="T61" s="367">
        <v>0</v>
      </c>
      <c r="U61" s="367">
        <v>0</v>
      </c>
      <c r="V61" s="367">
        <v>0</v>
      </c>
      <c r="W61" s="367">
        <v>0</v>
      </c>
      <c r="X61" s="367">
        <v>2.2199999999999998</v>
      </c>
      <c r="Y61" s="367">
        <v>0</v>
      </c>
      <c r="Z61" s="367">
        <v>0</v>
      </c>
      <c r="AA61" s="367">
        <v>0</v>
      </c>
      <c r="AB61" s="367">
        <v>0.81</v>
      </c>
      <c r="AC61" s="369">
        <v>0</v>
      </c>
      <c r="AD61" s="369">
        <v>0.02</v>
      </c>
      <c r="AE61" s="369">
        <v>0</v>
      </c>
      <c r="AF61" s="369">
        <v>0.51</v>
      </c>
      <c r="AG61" s="369">
        <v>0.28000000000000003</v>
      </c>
      <c r="AH61" s="369">
        <v>0</v>
      </c>
      <c r="AI61" s="369">
        <v>0</v>
      </c>
      <c r="AJ61" s="369">
        <v>0</v>
      </c>
      <c r="AK61" s="369">
        <v>0</v>
      </c>
      <c r="AL61" s="367">
        <v>0</v>
      </c>
      <c r="AM61" s="367">
        <v>0</v>
      </c>
      <c r="AN61" s="367">
        <v>0</v>
      </c>
      <c r="AO61" s="367">
        <v>0</v>
      </c>
      <c r="AP61" s="369">
        <v>0</v>
      </c>
      <c r="AQ61" s="369">
        <v>0</v>
      </c>
      <c r="AR61" s="369">
        <v>0</v>
      </c>
      <c r="AS61" s="367">
        <v>0</v>
      </c>
      <c r="AT61" s="367">
        <v>0</v>
      </c>
      <c r="AU61" s="367">
        <v>0</v>
      </c>
      <c r="AV61" s="367">
        <v>0</v>
      </c>
      <c r="AW61" s="367">
        <v>0</v>
      </c>
      <c r="AX61" s="367">
        <v>0.75</v>
      </c>
      <c r="AY61" s="367">
        <v>0</v>
      </c>
      <c r="AZ61" s="367">
        <v>0</v>
      </c>
      <c r="BA61" s="367">
        <v>0</v>
      </c>
      <c r="BB61" s="367">
        <v>0</v>
      </c>
      <c r="BC61" s="367">
        <v>0</v>
      </c>
      <c r="BD61" s="367">
        <v>0</v>
      </c>
      <c r="BE61" s="367">
        <v>0</v>
      </c>
      <c r="BF61" s="367">
        <v>0</v>
      </c>
      <c r="BG61" s="369">
        <v>0</v>
      </c>
      <c r="BH61" s="369">
        <v>0</v>
      </c>
      <c r="BI61" s="369">
        <v>0</v>
      </c>
      <c r="BJ61" s="370"/>
      <c r="BK61" s="370"/>
    </row>
    <row r="62" spans="1:63" ht="20.100000000000001" customHeight="1" x14ac:dyDescent="0.2">
      <c r="A62" s="311" t="s">
        <v>1274</v>
      </c>
      <c r="C62" s="349"/>
    </row>
  </sheetData>
  <mergeCells count="8">
    <mergeCell ref="A61:B61"/>
    <mergeCell ref="BJ4:BJ5"/>
    <mergeCell ref="BK4:BK5"/>
    <mergeCell ref="A4:A5"/>
    <mergeCell ref="B4:B5"/>
    <mergeCell ref="C4:C5"/>
    <mergeCell ref="D4:D5"/>
    <mergeCell ref="E4:E5"/>
  </mergeCell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9">
    <tabColor theme="0"/>
  </sheetPr>
  <dimension ref="A1:BK62"/>
  <sheetViews>
    <sheetView zoomScale="71" zoomScaleNormal="71" workbookViewId="0">
      <pane xSplit="5" ySplit="6" topLeftCell="F34" activePane="bottomRight" state="frozen"/>
      <selection activeCell="BG59" sqref="BG59"/>
      <selection pane="topRight" activeCell="BG59" sqref="BG59"/>
      <selection pane="bottomLeft" activeCell="BG59" sqref="BG59"/>
      <selection pane="bottomRight" activeCell="BG59" sqref="BG59"/>
    </sheetView>
  </sheetViews>
  <sheetFormatPr defaultRowHeight="20.100000000000001" customHeight="1" x14ac:dyDescent="0.2"/>
  <cols>
    <col min="1" max="1" width="6.7109375" style="280" customWidth="1"/>
    <col min="2" max="2" width="39.140625" style="280" customWidth="1"/>
    <col min="3" max="3" width="9.140625" style="280"/>
    <col min="4" max="4" width="12.7109375" style="312" customWidth="1"/>
    <col min="5" max="5" width="12" style="312" customWidth="1"/>
    <col min="6" max="6" width="12.85546875" style="312" customWidth="1"/>
    <col min="7" max="7" width="11.42578125" style="312" customWidth="1"/>
    <col min="8" max="8" width="10.42578125" style="312" customWidth="1"/>
    <col min="9" max="9" width="11.7109375" style="312" customWidth="1"/>
    <col min="10" max="10" width="11.140625" style="312" customWidth="1"/>
    <col min="11" max="11" width="11.85546875" style="312" bestFit="1" customWidth="1"/>
    <col min="12" max="12" width="10.5703125" style="312" bestFit="1" customWidth="1"/>
    <col min="13" max="13" width="9.5703125" style="312" bestFit="1" customWidth="1"/>
    <col min="14" max="14" width="11.42578125" style="312" customWidth="1"/>
    <col min="15" max="15" width="10.5703125" style="312" customWidth="1"/>
    <col min="16" max="16" width="7.5703125" style="312" customWidth="1"/>
    <col min="17" max="17" width="9.5703125" style="312" bestFit="1" customWidth="1"/>
    <col min="18" max="18" width="11" style="312" bestFit="1" customWidth="1"/>
    <col min="19" max="19" width="10.140625" style="312" bestFit="1" customWidth="1"/>
    <col min="20" max="24" width="9.5703125" style="312" bestFit="1" customWidth="1"/>
    <col min="25" max="25" width="10.140625" style="312" bestFit="1" customWidth="1"/>
    <col min="26" max="27" width="9.5703125" style="312" bestFit="1" customWidth="1"/>
    <col min="28" max="28" width="10.28515625" style="312" customWidth="1"/>
    <col min="29" max="36" width="9.5703125" style="313" bestFit="1" customWidth="1"/>
    <col min="37" max="37" width="9.5703125" style="313" customWidth="1"/>
    <col min="38" max="41" width="9.5703125" style="312" bestFit="1" customWidth="1"/>
    <col min="42" max="44" width="9.5703125" style="313" bestFit="1" customWidth="1"/>
    <col min="45" max="45" width="9.42578125" style="313" customWidth="1"/>
    <col min="46" max="58" width="9.5703125" style="312" bestFit="1" customWidth="1"/>
    <col min="59" max="61" width="9.5703125" style="313" bestFit="1" customWidth="1"/>
    <col min="62" max="63" width="12.5703125" style="314" bestFit="1" customWidth="1"/>
    <col min="64" max="193" width="9.140625" style="280"/>
    <col min="194" max="194" width="6.7109375" style="280" customWidth="1"/>
    <col min="195" max="195" width="39.140625" style="280" customWidth="1"/>
    <col min="196" max="196" width="9.140625" style="280"/>
    <col min="197" max="197" width="8" style="280" customWidth="1"/>
    <col min="198" max="198" width="12.7109375" style="280" customWidth="1"/>
    <col min="199" max="199" width="12" style="280" customWidth="1"/>
    <col min="200" max="200" width="12.85546875" style="280" customWidth="1"/>
    <col min="201" max="201" width="11.42578125" style="280" customWidth="1"/>
    <col min="202" max="202" width="10.42578125" style="280" customWidth="1"/>
    <col min="203" max="203" width="11.7109375" style="280" customWidth="1"/>
    <col min="204" max="204" width="11.140625" style="280" customWidth="1"/>
    <col min="205" max="205" width="11.85546875" style="280" bestFit="1" customWidth="1"/>
    <col min="206" max="206" width="10.5703125" style="280" bestFit="1" customWidth="1"/>
    <col min="207" max="207" width="9.5703125" style="280" bestFit="1" customWidth="1"/>
    <col min="208" max="208" width="11.42578125" style="280" customWidth="1"/>
    <col min="209" max="209" width="10.5703125" style="280" customWidth="1"/>
    <col min="210" max="210" width="7.5703125" style="280" customWidth="1"/>
    <col min="211" max="211" width="9.5703125" style="280" bestFit="1" customWidth="1"/>
    <col min="212" max="212" width="11" style="280" bestFit="1" customWidth="1"/>
    <col min="213" max="213" width="10.140625" style="280" bestFit="1" customWidth="1"/>
    <col min="214" max="218" width="9.5703125" style="280" bestFit="1" customWidth="1"/>
    <col min="219" max="219" width="10.140625" style="280" bestFit="1" customWidth="1"/>
    <col min="220" max="221" width="9.5703125" style="280" bestFit="1" customWidth="1"/>
    <col min="222" max="222" width="10.28515625" style="280" customWidth="1"/>
    <col min="223" max="230" width="9.5703125" style="280" bestFit="1" customWidth="1"/>
    <col min="231" max="231" width="9.5703125" style="280" customWidth="1"/>
    <col min="232" max="238" width="9.5703125" style="280" bestFit="1" customWidth="1"/>
    <col min="239" max="239" width="9.42578125" style="280" customWidth="1"/>
    <col min="240" max="255" width="9.5703125" style="280" bestFit="1" customWidth="1"/>
    <col min="256" max="257" width="12.5703125" style="280" bestFit="1" customWidth="1"/>
    <col min="258" max="258" width="11.42578125" style="280" bestFit="1" customWidth="1"/>
    <col min="259" max="259" width="11" style="280" bestFit="1" customWidth="1"/>
    <col min="260" max="260" width="11.7109375" style="280" bestFit="1" customWidth="1"/>
    <col min="261" max="449" width="9.140625" style="280"/>
    <col min="450" max="450" width="6.7109375" style="280" customWidth="1"/>
    <col min="451" max="451" width="39.140625" style="280" customWidth="1"/>
    <col min="452" max="452" width="9.140625" style="280"/>
    <col min="453" max="453" width="8" style="280" customWidth="1"/>
    <col min="454" max="454" width="12.7109375" style="280" customWidth="1"/>
    <col min="455" max="455" width="12" style="280" customWidth="1"/>
    <col min="456" max="456" width="12.85546875" style="280" customWidth="1"/>
    <col min="457" max="457" width="11.42578125" style="280" customWidth="1"/>
    <col min="458" max="458" width="10.42578125" style="280" customWidth="1"/>
    <col min="459" max="459" width="11.7109375" style="280" customWidth="1"/>
    <col min="460" max="460" width="11.140625" style="280" customWidth="1"/>
    <col min="461" max="461" width="11.85546875" style="280" bestFit="1" customWidth="1"/>
    <col min="462" max="462" width="10.5703125" style="280" bestFit="1" customWidth="1"/>
    <col min="463" max="463" width="9.5703125" style="280" bestFit="1" customWidth="1"/>
    <col min="464" max="464" width="11.42578125" style="280" customWidth="1"/>
    <col min="465" max="465" width="10.5703125" style="280" customWidth="1"/>
    <col min="466" max="466" width="7.5703125" style="280" customWidth="1"/>
    <col min="467" max="467" width="9.5703125" style="280" bestFit="1" customWidth="1"/>
    <col min="468" max="468" width="11" style="280" bestFit="1" customWidth="1"/>
    <col min="469" max="469" width="10.140625" style="280" bestFit="1" customWidth="1"/>
    <col min="470" max="474" width="9.5703125" style="280" bestFit="1" customWidth="1"/>
    <col min="475" max="475" width="10.140625" style="280" bestFit="1" customWidth="1"/>
    <col min="476" max="477" width="9.5703125" style="280" bestFit="1" customWidth="1"/>
    <col min="478" max="478" width="10.28515625" style="280" customWidth="1"/>
    <col min="479" max="486" width="9.5703125" style="280" bestFit="1" customWidth="1"/>
    <col min="487" max="487" width="9.5703125" style="280" customWidth="1"/>
    <col min="488" max="494" width="9.5703125" style="280" bestFit="1" customWidth="1"/>
    <col min="495" max="495" width="9.42578125" style="280" customWidth="1"/>
    <col min="496" max="511" width="9.5703125" style="280" bestFit="1" customWidth="1"/>
    <col min="512" max="513" width="12.5703125" style="280" bestFit="1" customWidth="1"/>
    <col min="514" max="514" width="11.42578125" style="280" bestFit="1" customWidth="1"/>
    <col min="515" max="515" width="11" style="280" bestFit="1" customWidth="1"/>
    <col min="516" max="516" width="11.7109375" style="280" bestFit="1" customWidth="1"/>
    <col min="517" max="705" width="9.140625" style="280"/>
    <col min="706" max="706" width="6.7109375" style="280" customWidth="1"/>
    <col min="707" max="707" width="39.140625" style="280" customWidth="1"/>
    <col min="708" max="708" width="9.140625" style="280"/>
    <col min="709" max="709" width="8" style="280" customWidth="1"/>
    <col min="710" max="710" width="12.7109375" style="280" customWidth="1"/>
    <col min="711" max="711" width="12" style="280" customWidth="1"/>
    <col min="712" max="712" width="12.85546875" style="280" customWidth="1"/>
    <col min="713" max="713" width="11.42578125" style="280" customWidth="1"/>
    <col min="714" max="714" width="10.42578125" style="280" customWidth="1"/>
    <col min="715" max="715" width="11.7109375" style="280" customWidth="1"/>
    <col min="716" max="716" width="11.140625" style="280" customWidth="1"/>
    <col min="717" max="717" width="11.85546875" style="280" bestFit="1" customWidth="1"/>
    <col min="718" max="718" width="10.5703125" style="280" bestFit="1" customWidth="1"/>
    <col min="719" max="719" width="9.5703125" style="280" bestFit="1" customWidth="1"/>
    <col min="720" max="720" width="11.42578125" style="280" customWidth="1"/>
    <col min="721" max="721" width="10.5703125" style="280" customWidth="1"/>
    <col min="722" max="722" width="7.5703125" style="280" customWidth="1"/>
    <col min="723" max="723" width="9.5703125" style="280" bestFit="1" customWidth="1"/>
    <col min="724" max="724" width="11" style="280" bestFit="1" customWidth="1"/>
    <col min="725" max="725" width="10.140625" style="280" bestFit="1" customWidth="1"/>
    <col min="726" max="730" width="9.5703125" style="280" bestFit="1" customWidth="1"/>
    <col min="731" max="731" width="10.140625" style="280" bestFit="1" customWidth="1"/>
    <col min="732" max="733" width="9.5703125" style="280" bestFit="1" customWidth="1"/>
    <col min="734" max="734" width="10.28515625" style="280" customWidth="1"/>
    <col min="735" max="742" width="9.5703125" style="280" bestFit="1" customWidth="1"/>
    <col min="743" max="743" width="9.5703125" style="280" customWidth="1"/>
    <col min="744" max="750" width="9.5703125" style="280" bestFit="1" customWidth="1"/>
    <col min="751" max="751" width="9.42578125" style="280" customWidth="1"/>
    <col min="752" max="767" width="9.5703125" style="280" bestFit="1" customWidth="1"/>
    <col min="768" max="769" width="12.5703125" style="280" bestFit="1" customWidth="1"/>
    <col min="770" max="770" width="11.42578125" style="280" bestFit="1" customWidth="1"/>
    <col min="771" max="771" width="11" style="280" bestFit="1" customWidth="1"/>
    <col min="772" max="772" width="11.7109375" style="280" bestFit="1" customWidth="1"/>
    <col min="773" max="961" width="9.140625" style="280"/>
    <col min="962" max="962" width="6.7109375" style="280" customWidth="1"/>
    <col min="963" max="963" width="39.140625" style="280" customWidth="1"/>
    <col min="964" max="964" width="9.140625" style="280"/>
    <col min="965" max="965" width="8" style="280" customWidth="1"/>
    <col min="966" max="966" width="12.7109375" style="280" customWidth="1"/>
    <col min="967" max="967" width="12" style="280" customWidth="1"/>
    <col min="968" max="968" width="12.85546875" style="280" customWidth="1"/>
    <col min="969" max="969" width="11.42578125" style="280" customWidth="1"/>
    <col min="970" max="970" width="10.42578125" style="280" customWidth="1"/>
    <col min="971" max="971" width="11.7109375" style="280" customWidth="1"/>
    <col min="972" max="972" width="11.140625" style="280" customWidth="1"/>
    <col min="973" max="973" width="11.85546875" style="280" bestFit="1" customWidth="1"/>
    <col min="974" max="974" width="10.5703125" style="280" bestFit="1" customWidth="1"/>
    <col min="975" max="975" width="9.5703125" style="280" bestFit="1" customWidth="1"/>
    <col min="976" max="976" width="11.42578125" style="280" customWidth="1"/>
    <col min="977" max="977" width="10.5703125" style="280" customWidth="1"/>
    <col min="978" max="978" width="7.5703125" style="280" customWidth="1"/>
    <col min="979" max="979" width="9.5703125" style="280" bestFit="1" customWidth="1"/>
    <col min="980" max="980" width="11" style="280" bestFit="1" customWidth="1"/>
    <col min="981" max="981" width="10.140625" style="280" bestFit="1" customWidth="1"/>
    <col min="982" max="986" width="9.5703125" style="280" bestFit="1" customWidth="1"/>
    <col min="987" max="987" width="10.140625" style="280" bestFit="1" customWidth="1"/>
    <col min="988" max="989" width="9.5703125" style="280" bestFit="1" customWidth="1"/>
    <col min="990" max="990" width="10.28515625" style="280" customWidth="1"/>
    <col min="991" max="998" width="9.5703125" style="280" bestFit="1" customWidth="1"/>
    <col min="999" max="999" width="9.5703125" style="280" customWidth="1"/>
    <col min="1000" max="1006" width="9.5703125" style="280" bestFit="1" customWidth="1"/>
    <col min="1007" max="1007" width="9.42578125" style="280" customWidth="1"/>
    <col min="1008" max="1023" width="9.5703125" style="280" bestFit="1" customWidth="1"/>
    <col min="1024" max="1025" width="12.5703125" style="280" bestFit="1" customWidth="1"/>
    <col min="1026" max="1026" width="11.42578125" style="280" bestFit="1" customWidth="1"/>
    <col min="1027" max="1027" width="11" style="280" bestFit="1" customWidth="1"/>
    <col min="1028" max="1028" width="11.7109375" style="280" bestFit="1" customWidth="1"/>
    <col min="1029" max="1217" width="9.140625" style="280"/>
    <col min="1218" max="1218" width="6.7109375" style="280" customWidth="1"/>
    <col min="1219" max="1219" width="39.140625" style="280" customWidth="1"/>
    <col min="1220" max="1220" width="9.140625" style="280"/>
    <col min="1221" max="1221" width="8" style="280" customWidth="1"/>
    <col min="1222" max="1222" width="12.7109375" style="280" customWidth="1"/>
    <col min="1223" max="1223" width="12" style="280" customWidth="1"/>
    <col min="1224" max="1224" width="12.85546875" style="280" customWidth="1"/>
    <col min="1225" max="1225" width="11.42578125" style="280" customWidth="1"/>
    <col min="1226" max="1226" width="10.42578125" style="280" customWidth="1"/>
    <col min="1227" max="1227" width="11.7109375" style="280" customWidth="1"/>
    <col min="1228" max="1228" width="11.140625" style="280" customWidth="1"/>
    <col min="1229" max="1229" width="11.85546875" style="280" bestFit="1" customWidth="1"/>
    <col min="1230" max="1230" width="10.5703125" style="280" bestFit="1" customWidth="1"/>
    <col min="1231" max="1231" width="9.5703125" style="280" bestFit="1" customWidth="1"/>
    <col min="1232" max="1232" width="11.42578125" style="280" customWidth="1"/>
    <col min="1233" max="1233" width="10.5703125" style="280" customWidth="1"/>
    <col min="1234" max="1234" width="7.5703125" style="280" customWidth="1"/>
    <col min="1235" max="1235" width="9.5703125" style="280" bestFit="1" customWidth="1"/>
    <col min="1236" max="1236" width="11" style="280" bestFit="1" customWidth="1"/>
    <col min="1237" max="1237" width="10.140625" style="280" bestFit="1" customWidth="1"/>
    <col min="1238" max="1242" width="9.5703125" style="280" bestFit="1" customWidth="1"/>
    <col min="1243" max="1243" width="10.140625" style="280" bestFit="1" customWidth="1"/>
    <col min="1244" max="1245" width="9.5703125" style="280" bestFit="1" customWidth="1"/>
    <col min="1246" max="1246" width="10.28515625" style="280" customWidth="1"/>
    <col min="1247" max="1254" width="9.5703125" style="280" bestFit="1" customWidth="1"/>
    <col min="1255" max="1255" width="9.5703125" style="280" customWidth="1"/>
    <col min="1256" max="1262" width="9.5703125" style="280" bestFit="1" customWidth="1"/>
    <col min="1263" max="1263" width="9.42578125" style="280" customWidth="1"/>
    <col min="1264" max="1279" width="9.5703125" style="280" bestFit="1" customWidth="1"/>
    <col min="1280" max="1281" width="12.5703125" style="280" bestFit="1" customWidth="1"/>
    <col min="1282" max="1282" width="11.42578125" style="280" bestFit="1" customWidth="1"/>
    <col min="1283" max="1283" width="11" style="280" bestFit="1" customWidth="1"/>
    <col min="1284" max="1284" width="11.7109375" style="280" bestFit="1" customWidth="1"/>
    <col min="1285" max="1473" width="9.140625" style="280"/>
    <col min="1474" max="1474" width="6.7109375" style="280" customWidth="1"/>
    <col min="1475" max="1475" width="39.140625" style="280" customWidth="1"/>
    <col min="1476" max="1476" width="9.140625" style="280"/>
    <col min="1477" max="1477" width="8" style="280" customWidth="1"/>
    <col min="1478" max="1478" width="12.7109375" style="280" customWidth="1"/>
    <col min="1479" max="1479" width="12" style="280" customWidth="1"/>
    <col min="1480" max="1480" width="12.85546875" style="280" customWidth="1"/>
    <col min="1481" max="1481" width="11.42578125" style="280" customWidth="1"/>
    <col min="1482" max="1482" width="10.42578125" style="280" customWidth="1"/>
    <col min="1483" max="1483" width="11.7109375" style="280" customWidth="1"/>
    <col min="1484" max="1484" width="11.140625" style="280" customWidth="1"/>
    <col min="1485" max="1485" width="11.85546875" style="280" bestFit="1" customWidth="1"/>
    <col min="1486" max="1486" width="10.5703125" style="280" bestFit="1" customWidth="1"/>
    <col min="1487" max="1487" width="9.5703125" style="280" bestFit="1" customWidth="1"/>
    <col min="1488" max="1488" width="11.42578125" style="280" customWidth="1"/>
    <col min="1489" max="1489" width="10.5703125" style="280" customWidth="1"/>
    <col min="1490" max="1490" width="7.5703125" style="280" customWidth="1"/>
    <col min="1491" max="1491" width="9.5703125" style="280" bestFit="1" customWidth="1"/>
    <col min="1492" max="1492" width="11" style="280" bestFit="1" customWidth="1"/>
    <col min="1493" max="1493" width="10.140625" style="280" bestFit="1" customWidth="1"/>
    <col min="1494" max="1498" width="9.5703125" style="280" bestFit="1" customWidth="1"/>
    <col min="1499" max="1499" width="10.140625" style="280" bestFit="1" customWidth="1"/>
    <col min="1500" max="1501" width="9.5703125" style="280" bestFit="1" customWidth="1"/>
    <col min="1502" max="1502" width="10.28515625" style="280" customWidth="1"/>
    <col min="1503" max="1510" width="9.5703125" style="280" bestFit="1" customWidth="1"/>
    <col min="1511" max="1511" width="9.5703125" style="280" customWidth="1"/>
    <col min="1512" max="1518" width="9.5703125" style="280" bestFit="1" customWidth="1"/>
    <col min="1519" max="1519" width="9.42578125" style="280" customWidth="1"/>
    <col min="1520" max="1535" width="9.5703125" style="280" bestFit="1" customWidth="1"/>
    <col min="1536" max="1537" width="12.5703125" style="280" bestFit="1" customWidth="1"/>
    <col min="1538" max="1538" width="11.42578125" style="280" bestFit="1" customWidth="1"/>
    <col min="1539" max="1539" width="11" style="280" bestFit="1" customWidth="1"/>
    <col min="1540" max="1540" width="11.7109375" style="280" bestFit="1" customWidth="1"/>
    <col min="1541" max="1729" width="9.140625" style="280"/>
    <col min="1730" max="1730" width="6.7109375" style="280" customWidth="1"/>
    <col min="1731" max="1731" width="39.140625" style="280" customWidth="1"/>
    <col min="1732" max="1732" width="9.140625" style="280"/>
    <col min="1733" max="1733" width="8" style="280" customWidth="1"/>
    <col min="1734" max="1734" width="12.7109375" style="280" customWidth="1"/>
    <col min="1735" max="1735" width="12" style="280" customWidth="1"/>
    <col min="1736" max="1736" width="12.85546875" style="280" customWidth="1"/>
    <col min="1737" max="1737" width="11.42578125" style="280" customWidth="1"/>
    <col min="1738" max="1738" width="10.42578125" style="280" customWidth="1"/>
    <col min="1739" max="1739" width="11.7109375" style="280" customWidth="1"/>
    <col min="1740" max="1740" width="11.140625" style="280" customWidth="1"/>
    <col min="1741" max="1741" width="11.85546875" style="280" bestFit="1" customWidth="1"/>
    <col min="1742" max="1742" width="10.5703125" style="280" bestFit="1" customWidth="1"/>
    <col min="1743" max="1743" width="9.5703125" style="280" bestFit="1" customWidth="1"/>
    <col min="1744" max="1744" width="11.42578125" style="280" customWidth="1"/>
    <col min="1745" max="1745" width="10.5703125" style="280" customWidth="1"/>
    <col min="1746" max="1746" width="7.5703125" style="280" customWidth="1"/>
    <col min="1747" max="1747" width="9.5703125" style="280" bestFit="1" customWidth="1"/>
    <col min="1748" max="1748" width="11" style="280" bestFit="1" customWidth="1"/>
    <col min="1749" max="1749" width="10.140625" style="280" bestFit="1" customWidth="1"/>
    <col min="1750" max="1754" width="9.5703125" style="280" bestFit="1" customWidth="1"/>
    <col min="1755" max="1755" width="10.140625" style="280" bestFit="1" customWidth="1"/>
    <col min="1756" max="1757" width="9.5703125" style="280" bestFit="1" customWidth="1"/>
    <col min="1758" max="1758" width="10.28515625" style="280" customWidth="1"/>
    <col min="1759" max="1766" width="9.5703125" style="280" bestFit="1" customWidth="1"/>
    <col min="1767" max="1767" width="9.5703125" style="280" customWidth="1"/>
    <col min="1768" max="1774" width="9.5703125" style="280" bestFit="1" customWidth="1"/>
    <col min="1775" max="1775" width="9.42578125" style="280" customWidth="1"/>
    <col min="1776" max="1791" width="9.5703125" style="280" bestFit="1" customWidth="1"/>
    <col min="1792" max="1793" width="12.5703125" style="280" bestFit="1" customWidth="1"/>
    <col min="1794" max="1794" width="11.42578125" style="280" bestFit="1" customWidth="1"/>
    <col min="1795" max="1795" width="11" style="280" bestFit="1" customWidth="1"/>
    <col min="1796" max="1796" width="11.7109375" style="280" bestFit="1" customWidth="1"/>
    <col min="1797" max="1985" width="9.140625" style="280"/>
    <col min="1986" max="1986" width="6.7109375" style="280" customWidth="1"/>
    <col min="1987" max="1987" width="39.140625" style="280" customWidth="1"/>
    <col min="1988" max="1988" width="9.140625" style="280"/>
    <col min="1989" max="1989" width="8" style="280" customWidth="1"/>
    <col min="1990" max="1990" width="12.7109375" style="280" customWidth="1"/>
    <col min="1991" max="1991" width="12" style="280" customWidth="1"/>
    <col min="1992" max="1992" width="12.85546875" style="280" customWidth="1"/>
    <col min="1993" max="1993" width="11.42578125" style="280" customWidth="1"/>
    <col min="1994" max="1994" width="10.42578125" style="280" customWidth="1"/>
    <col min="1995" max="1995" width="11.7109375" style="280" customWidth="1"/>
    <col min="1996" max="1996" width="11.140625" style="280" customWidth="1"/>
    <col min="1997" max="1997" width="11.85546875" style="280" bestFit="1" customWidth="1"/>
    <col min="1998" max="1998" width="10.5703125" style="280" bestFit="1" customWidth="1"/>
    <col min="1999" max="1999" width="9.5703125" style="280" bestFit="1" customWidth="1"/>
    <col min="2000" max="2000" width="11.42578125" style="280" customWidth="1"/>
    <col min="2001" max="2001" width="10.5703125" style="280" customWidth="1"/>
    <col min="2002" max="2002" width="7.5703125" style="280" customWidth="1"/>
    <col min="2003" max="2003" width="9.5703125" style="280" bestFit="1" customWidth="1"/>
    <col min="2004" max="2004" width="11" style="280" bestFit="1" customWidth="1"/>
    <col min="2005" max="2005" width="10.140625" style="280" bestFit="1" customWidth="1"/>
    <col min="2006" max="2010" width="9.5703125" style="280" bestFit="1" customWidth="1"/>
    <col min="2011" max="2011" width="10.140625" style="280" bestFit="1" customWidth="1"/>
    <col min="2012" max="2013" width="9.5703125" style="280" bestFit="1" customWidth="1"/>
    <col min="2014" max="2014" width="10.28515625" style="280" customWidth="1"/>
    <col min="2015" max="2022" width="9.5703125" style="280" bestFit="1" customWidth="1"/>
    <col min="2023" max="2023" width="9.5703125" style="280" customWidth="1"/>
    <col min="2024" max="2030" width="9.5703125" style="280" bestFit="1" customWidth="1"/>
    <col min="2031" max="2031" width="9.42578125" style="280" customWidth="1"/>
    <col min="2032" max="2047" width="9.5703125" style="280" bestFit="1" customWidth="1"/>
    <col min="2048" max="2049" width="12.5703125" style="280" bestFit="1" customWidth="1"/>
    <col min="2050" max="2050" width="11.42578125" style="280" bestFit="1" customWidth="1"/>
    <col min="2051" max="2051" width="11" style="280" bestFit="1" customWidth="1"/>
    <col min="2052" max="2052" width="11.7109375" style="280" bestFit="1" customWidth="1"/>
    <col min="2053" max="2241" width="9.140625" style="280"/>
    <col min="2242" max="2242" width="6.7109375" style="280" customWidth="1"/>
    <col min="2243" max="2243" width="39.140625" style="280" customWidth="1"/>
    <col min="2244" max="2244" width="9.140625" style="280"/>
    <col min="2245" max="2245" width="8" style="280" customWidth="1"/>
    <col min="2246" max="2246" width="12.7109375" style="280" customWidth="1"/>
    <col min="2247" max="2247" width="12" style="280" customWidth="1"/>
    <col min="2248" max="2248" width="12.85546875" style="280" customWidth="1"/>
    <col min="2249" max="2249" width="11.42578125" style="280" customWidth="1"/>
    <col min="2250" max="2250" width="10.42578125" style="280" customWidth="1"/>
    <col min="2251" max="2251" width="11.7109375" style="280" customWidth="1"/>
    <col min="2252" max="2252" width="11.140625" style="280" customWidth="1"/>
    <col min="2253" max="2253" width="11.85546875" style="280" bestFit="1" customWidth="1"/>
    <col min="2254" max="2254" width="10.5703125" style="280" bestFit="1" customWidth="1"/>
    <col min="2255" max="2255" width="9.5703125" style="280" bestFit="1" customWidth="1"/>
    <col min="2256" max="2256" width="11.42578125" style="280" customWidth="1"/>
    <col min="2257" max="2257" width="10.5703125" style="280" customWidth="1"/>
    <col min="2258" max="2258" width="7.5703125" style="280" customWidth="1"/>
    <col min="2259" max="2259" width="9.5703125" style="280" bestFit="1" customWidth="1"/>
    <col min="2260" max="2260" width="11" style="280" bestFit="1" customWidth="1"/>
    <col min="2261" max="2261" width="10.140625" style="280" bestFit="1" customWidth="1"/>
    <col min="2262" max="2266" width="9.5703125" style="280" bestFit="1" customWidth="1"/>
    <col min="2267" max="2267" width="10.140625" style="280" bestFit="1" customWidth="1"/>
    <col min="2268" max="2269" width="9.5703125" style="280" bestFit="1" customWidth="1"/>
    <col min="2270" max="2270" width="10.28515625" style="280" customWidth="1"/>
    <col min="2271" max="2278" width="9.5703125" style="280" bestFit="1" customWidth="1"/>
    <col min="2279" max="2279" width="9.5703125" style="280" customWidth="1"/>
    <col min="2280" max="2286" width="9.5703125" style="280" bestFit="1" customWidth="1"/>
    <col min="2287" max="2287" width="9.42578125" style="280" customWidth="1"/>
    <col min="2288" max="2303" width="9.5703125" style="280" bestFit="1" customWidth="1"/>
    <col min="2304" max="2305" width="12.5703125" style="280" bestFit="1" customWidth="1"/>
    <col min="2306" max="2306" width="11.42578125" style="280" bestFit="1" customWidth="1"/>
    <col min="2307" max="2307" width="11" style="280" bestFit="1" customWidth="1"/>
    <col min="2308" max="2308" width="11.7109375" style="280" bestFit="1" customWidth="1"/>
    <col min="2309" max="2497" width="9.140625" style="280"/>
    <col min="2498" max="2498" width="6.7109375" style="280" customWidth="1"/>
    <col min="2499" max="2499" width="39.140625" style="280" customWidth="1"/>
    <col min="2500" max="2500" width="9.140625" style="280"/>
    <col min="2501" max="2501" width="8" style="280" customWidth="1"/>
    <col min="2502" max="2502" width="12.7109375" style="280" customWidth="1"/>
    <col min="2503" max="2503" width="12" style="280" customWidth="1"/>
    <col min="2504" max="2504" width="12.85546875" style="280" customWidth="1"/>
    <col min="2505" max="2505" width="11.42578125" style="280" customWidth="1"/>
    <col min="2506" max="2506" width="10.42578125" style="280" customWidth="1"/>
    <col min="2507" max="2507" width="11.7109375" style="280" customWidth="1"/>
    <col min="2508" max="2508" width="11.140625" style="280" customWidth="1"/>
    <col min="2509" max="2509" width="11.85546875" style="280" bestFit="1" customWidth="1"/>
    <col min="2510" max="2510" width="10.5703125" style="280" bestFit="1" customWidth="1"/>
    <col min="2511" max="2511" width="9.5703125" style="280" bestFit="1" customWidth="1"/>
    <col min="2512" max="2512" width="11.42578125" style="280" customWidth="1"/>
    <col min="2513" max="2513" width="10.5703125" style="280" customWidth="1"/>
    <col min="2514" max="2514" width="7.5703125" style="280" customWidth="1"/>
    <col min="2515" max="2515" width="9.5703125" style="280" bestFit="1" customWidth="1"/>
    <col min="2516" max="2516" width="11" style="280" bestFit="1" customWidth="1"/>
    <col min="2517" max="2517" width="10.140625" style="280" bestFit="1" customWidth="1"/>
    <col min="2518" max="2522" width="9.5703125" style="280" bestFit="1" customWidth="1"/>
    <col min="2523" max="2523" width="10.140625" style="280" bestFit="1" customWidth="1"/>
    <col min="2524" max="2525" width="9.5703125" style="280" bestFit="1" customWidth="1"/>
    <col min="2526" max="2526" width="10.28515625" style="280" customWidth="1"/>
    <col min="2527" max="2534" width="9.5703125" style="280" bestFit="1" customWidth="1"/>
    <col min="2535" max="2535" width="9.5703125" style="280" customWidth="1"/>
    <col min="2536" max="2542" width="9.5703125" style="280" bestFit="1" customWidth="1"/>
    <col min="2543" max="2543" width="9.42578125" style="280" customWidth="1"/>
    <col min="2544" max="2559" width="9.5703125" style="280" bestFit="1" customWidth="1"/>
    <col min="2560" max="2561" width="12.5703125" style="280" bestFit="1" customWidth="1"/>
    <col min="2562" max="2562" width="11.42578125" style="280" bestFit="1" customWidth="1"/>
    <col min="2563" max="2563" width="11" style="280" bestFit="1" customWidth="1"/>
    <col min="2564" max="2564" width="11.7109375" style="280" bestFit="1" customWidth="1"/>
    <col min="2565" max="2753" width="9.140625" style="280"/>
    <col min="2754" max="2754" width="6.7109375" style="280" customWidth="1"/>
    <col min="2755" max="2755" width="39.140625" style="280" customWidth="1"/>
    <col min="2756" max="2756" width="9.140625" style="280"/>
    <col min="2757" max="2757" width="8" style="280" customWidth="1"/>
    <col min="2758" max="2758" width="12.7109375" style="280" customWidth="1"/>
    <col min="2759" max="2759" width="12" style="280" customWidth="1"/>
    <col min="2760" max="2760" width="12.85546875" style="280" customWidth="1"/>
    <col min="2761" max="2761" width="11.42578125" style="280" customWidth="1"/>
    <col min="2762" max="2762" width="10.42578125" style="280" customWidth="1"/>
    <col min="2763" max="2763" width="11.7109375" style="280" customWidth="1"/>
    <col min="2764" max="2764" width="11.140625" style="280" customWidth="1"/>
    <col min="2765" max="2765" width="11.85546875" style="280" bestFit="1" customWidth="1"/>
    <col min="2766" max="2766" width="10.5703125" style="280" bestFit="1" customWidth="1"/>
    <col min="2767" max="2767" width="9.5703125" style="280" bestFit="1" customWidth="1"/>
    <col min="2768" max="2768" width="11.42578125" style="280" customWidth="1"/>
    <col min="2769" max="2769" width="10.5703125" style="280" customWidth="1"/>
    <col min="2770" max="2770" width="7.5703125" style="280" customWidth="1"/>
    <col min="2771" max="2771" width="9.5703125" style="280" bestFit="1" customWidth="1"/>
    <col min="2772" max="2772" width="11" style="280" bestFit="1" customWidth="1"/>
    <col min="2773" max="2773" width="10.140625" style="280" bestFit="1" customWidth="1"/>
    <col min="2774" max="2778" width="9.5703125" style="280" bestFit="1" customWidth="1"/>
    <col min="2779" max="2779" width="10.140625" style="280" bestFit="1" customWidth="1"/>
    <col min="2780" max="2781" width="9.5703125" style="280" bestFit="1" customWidth="1"/>
    <col min="2782" max="2782" width="10.28515625" style="280" customWidth="1"/>
    <col min="2783" max="2790" width="9.5703125" style="280" bestFit="1" customWidth="1"/>
    <col min="2791" max="2791" width="9.5703125" style="280" customWidth="1"/>
    <col min="2792" max="2798" width="9.5703125" style="280" bestFit="1" customWidth="1"/>
    <col min="2799" max="2799" width="9.42578125" style="280" customWidth="1"/>
    <col min="2800" max="2815" width="9.5703125" style="280" bestFit="1" customWidth="1"/>
    <col min="2816" max="2817" width="12.5703125" style="280" bestFit="1" customWidth="1"/>
    <col min="2818" max="2818" width="11.42578125" style="280" bestFit="1" customWidth="1"/>
    <col min="2819" max="2819" width="11" style="280" bestFit="1" customWidth="1"/>
    <col min="2820" max="2820" width="11.7109375" style="280" bestFit="1" customWidth="1"/>
    <col min="2821" max="3009" width="9.140625" style="280"/>
    <col min="3010" max="3010" width="6.7109375" style="280" customWidth="1"/>
    <col min="3011" max="3011" width="39.140625" style="280" customWidth="1"/>
    <col min="3012" max="3012" width="9.140625" style="280"/>
    <col min="3013" max="3013" width="8" style="280" customWidth="1"/>
    <col min="3014" max="3014" width="12.7109375" style="280" customWidth="1"/>
    <col min="3015" max="3015" width="12" style="280" customWidth="1"/>
    <col min="3016" max="3016" width="12.85546875" style="280" customWidth="1"/>
    <col min="3017" max="3017" width="11.42578125" style="280" customWidth="1"/>
    <col min="3018" max="3018" width="10.42578125" style="280" customWidth="1"/>
    <col min="3019" max="3019" width="11.7109375" style="280" customWidth="1"/>
    <col min="3020" max="3020" width="11.140625" style="280" customWidth="1"/>
    <col min="3021" max="3021" width="11.85546875" style="280" bestFit="1" customWidth="1"/>
    <col min="3022" max="3022" width="10.5703125" style="280" bestFit="1" customWidth="1"/>
    <col min="3023" max="3023" width="9.5703125" style="280" bestFit="1" customWidth="1"/>
    <col min="3024" max="3024" width="11.42578125" style="280" customWidth="1"/>
    <col min="3025" max="3025" width="10.5703125" style="280" customWidth="1"/>
    <col min="3026" max="3026" width="7.5703125" style="280" customWidth="1"/>
    <col min="3027" max="3027" width="9.5703125" style="280" bestFit="1" customWidth="1"/>
    <col min="3028" max="3028" width="11" style="280" bestFit="1" customWidth="1"/>
    <col min="3029" max="3029" width="10.140625" style="280" bestFit="1" customWidth="1"/>
    <col min="3030" max="3034" width="9.5703125" style="280" bestFit="1" customWidth="1"/>
    <col min="3035" max="3035" width="10.140625" style="280" bestFit="1" customWidth="1"/>
    <col min="3036" max="3037" width="9.5703125" style="280" bestFit="1" customWidth="1"/>
    <col min="3038" max="3038" width="10.28515625" style="280" customWidth="1"/>
    <col min="3039" max="3046" width="9.5703125" style="280" bestFit="1" customWidth="1"/>
    <col min="3047" max="3047" width="9.5703125" style="280" customWidth="1"/>
    <col min="3048" max="3054" width="9.5703125" style="280" bestFit="1" customWidth="1"/>
    <col min="3055" max="3055" width="9.42578125" style="280" customWidth="1"/>
    <col min="3056" max="3071" width="9.5703125" style="280" bestFit="1" customWidth="1"/>
    <col min="3072" max="3073" width="12.5703125" style="280" bestFit="1" customWidth="1"/>
    <col min="3074" max="3074" width="11.42578125" style="280" bestFit="1" customWidth="1"/>
    <col min="3075" max="3075" width="11" style="280" bestFit="1" customWidth="1"/>
    <col min="3076" max="3076" width="11.7109375" style="280" bestFit="1" customWidth="1"/>
    <col min="3077" max="3265" width="9.140625" style="280"/>
    <col min="3266" max="3266" width="6.7109375" style="280" customWidth="1"/>
    <col min="3267" max="3267" width="39.140625" style="280" customWidth="1"/>
    <col min="3268" max="3268" width="9.140625" style="280"/>
    <col min="3269" max="3269" width="8" style="280" customWidth="1"/>
    <col min="3270" max="3270" width="12.7109375" style="280" customWidth="1"/>
    <col min="3271" max="3271" width="12" style="280" customWidth="1"/>
    <col min="3272" max="3272" width="12.85546875" style="280" customWidth="1"/>
    <col min="3273" max="3273" width="11.42578125" style="280" customWidth="1"/>
    <col min="3274" max="3274" width="10.42578125" style="280" customWidth="1"/>
    <col min="3275" max="3275" width="11.7109375" style="280" customWidth="1"/>
    <col min="3276" max="3276" width="11.140625" style="280" customWidth="1"/>
    <col min="3277" max="3277" width="11.85546875" style="280" bestFit="1" customWidth="1"/>
    <col min="3278" max="3278" width="10.5703125" style="280" bestFit="1" customWidth="1"/>
    <col min="3279" max="3279" width="9.5703125" style="280" bestFit="1" customWidth="1"/>
    <col min="3280" max="3280" width="11.42578125" style="280" customWidth="1"/>
    <col min="3281" max="3281" width="10.5703125" style="280" customWidth="1"/>
    <col min="3282" max="3282" width="7.5703125" style="280" customWidth="1"/>
    <col min="3283" max="3283" width="9.5703125" style="280" bestFit="1" customWidth="1"/>
    <col min="3284" max="3284" width="11" style="280" bestFit="1" customWidth="1"/>
    <col min="3285" max="3285" width="10.140625" style="280" bestFit="1" customWidth="1"/>
    <col min="3286" max="3290" width="9.5703125" style="280" bestFit="1" customWidth="1"/>
    <col min="3291" max="3291" width="10.140625" style="280" bestFit="1" customWidth="1"/>
    <col min="3292" max="3293" width="9.5703125" style="280" bestFit="1" customWidth="1"/>
    <col min="3294" max="3294" width="10.28515625" style="280" customWidth="1"/>
    <col min="3295" max="3302" width="9.5703125" style="280" bestFit="1" customWidth="1"/>
    <col min="3303" max="3303" width="9.5703125" style="280" customWidth="1"/>
    <col min="3304" max="3310" width="9.5703125" style="280" bestFit="1" customWidth="1"/>
    <col min="3311" max="3311" width="9.42578125" style="280" customWidth="1"/>
    <col min="3312" max="3327" width="9.5703125" style="280" bestFit="1" customWidth="1"/>
    <col min="3328" max="3329" width="12.5703125" style="280" bestFit="1" customWidth="1"/>
    <col min="3330" max="3330" width="11.42578125" style="280" bestFit="1" customWidth="1"/>
    <col min="3331" max="3331" width="11" style="280" bestFit="1" customWidth="1"/>
    <col min="3332" max="3332" width="11.7109375" style="280" bestFit="1" customWidth="1"/>
    <col min="3333" max="3521" width="9.140625" style="280"/>
    <col min="3522" max="3522" width="6.7109375" style="280" customWidth="1"/>
    <col min="3523" max="3523" width="39.140625" style="280" customWidth="1"/>
    <col min="3524" max="3524" width="9.140625" style="280"/>
    <col min="3525" max="3525" width="8" style="280" customWidth="1"/>
    <col min="3526" max="3526" width="12.7109375" style="280" customWidth="1"/>
    <col min="3527" max="3527" width="12" style="280" customWidth="1"/>
    <col min="3528" max="3528" width="12.85546875" style="280" customWidth="1"/>
    <col min="3529" max="3529" width="11.42578125" style="280" customWidth="1"/>
    <col min="3530" max="3530" width="10.42578125" style="280" customWidth="1"/>
    <col min="3531" max="3531" width="11.7109375" style="280" customWidth="1"/>
    <col min="3532" max="3532" width="11.140625" style="280" customWidth="1"/>
    <col min="3533" max="3533" width="11.85546875" style="280" bestFit="1" customWidth="1"/>
    <col min="3534" max="3534" width="10.5703125" style="280" bestFit="1" customWidth="1"/>
    <col min="3535" max="3535" width="9.5703125" style="280" bestFit="1" customWidth="1"/>
    <col min="3536" max="3536" width="11.42578125" style="280" customWidth="1"/>
    <col min="3537" max="3537" width="10.5703125" style="280" customWidth="1"/>
    <col min="3538" max="3538" width="7.5703125" style="280" customWidth="1"/>
    <col min="3539" max="3539" width="9.5703125" style="280" bestFit="1" customWidth="1"/>
    <col min="3540" max="3540" width="11" style="280" bestFit="1" customWidth="1"/>
    <col min="3541" max="3541" width="10.140625" style="280" bestFit="1" customWidth="1"/>
    <col min="3542" max="3546" width="9.5703125" style="280" bestFit="1" customWidth="1"/>
    <col min="3547" max="3547" width="10.140625" style="280" bestFit="1" customWidth="1"/>
    <col min="3548" max="3549" width="9.5703125" style="280" bestFit="1" customWidth="1"/>
    <col min="3550" max="3550" width="10.28515625" style="280" customWidth="1"/>
    <col min="3551" max="3558" width="9.5703125" style="280" bestFit="1" customWidth="1"/>
    <col min="3559" max="3559" width="9.5703125" style="280" customWidth="1"/>
    <col min="3560" max="3566" width="9.5703125" style="280" bestFit="1" customWidth="1"/>
    <col min="3567" max="3567" width="9.42578125" style="280" customWidth="1"/>
    <col min="3568" max="3583" width="9.5703125" style="280" bestFit="1" customWidth="1"/>
    <col min="3584" max="3585" width="12.5703125" style="280" bestFit="1" customWidth="1"/>
    <col min="3586" max="3586" width="11.42578125" style="280" bestFit="1" customWidth="1"/>
    <col min="3587" max="3587" width="11" style="280" bestFit="1" customWidth="1"/>
    <col min="3588" max="3588" width="11.7109375" style="280" bestFit="1" customWidth="1"/>
    <col min="3589" max="3777" width="9.140625" style="280"/>
    <col min="3778" max="3778" width="6.7109375" style="280" customWidth="1"/>
    <col min="3779" max="3779" width="39.140625" style="280" customWidth="1"/>
    <col min="3780" max="3780" width="9.140625" style="280"/>
    <col min="3781" max="3781" width="8" style="280" customWidth="1"/>
    <col min="3782" max="3782" width="12.7109375" style="280" customWidth="1"/>
    <col min="3783" max="3783" width="12" style="280" customWidth="1"/>
    <col min="3784" max="3784" width="12.85546875" style="280" customWidth="1"/>
    <col min="3785" max="3785" width="11.42578125" style="280" customWidth="1"/>
    <col min="3786" max="3786" width="10.42578125" style="280" customWidth="1"/>
    <col min="3787" max="3787" width="11.7109375" style="280" customWidth="1"/>
    <col min="3788" max="3788" width="11.140625" style="280" customWidth="1"/>
    <col min="3789" max="3789" width="11.85546875" style="280" bestFit="1" customWidth="1"/>
    <col min="3790" max="3790" width="10.5703125" style="280" bestFit="1" customWidth="1"/>
    <col min="3791" max="3791" width="9.5703125" style="280" bestFit="1" customWidth="1"/>
    <col min="3792" max="3792" width="11.42578125" style="280" customWidth="1"/>
    <col min="3793" max="3793" width="10.5703125" style="280" customWidth="1"/>
    <col min="3794" max="3794" width="7.5703125" style="280" customWidth="1"/>
    <col min="3795" max="3795" width="9.5703125" style="280" bestFit="1" customWidth="1"/>
    <col min="3796" max="3796" width="11" style="280" bestFit="1" customWidth="1"/>
    <col min="3797" max="3797" width="10.140625" style="280" bestFit="1" customWidth="1"/>
    <col min="3798" max="3802" width="9.5703125" style="280" bestFit="1" customWidth="1"/>
    <col min="3803" max="3803" width="10.140625" style="280" bestFit="1" customWidth="1"/>
    <col min="3804" max="3805" width="9.5703125" style="280" bestFit="1" customWidth="1"/>
    <col min="3806" max="3806" width="10.28515625" style="280" customWidth="1"/>
    <col min="3807" max="3814" width="9.5703125" style="280" bestFit="1" customWidth="1"/>
    <col min="3815" max="3815" width="9.5703125" style="280" customWidth="1"/>
    <col min="3816" max="3822" width="9.5703125" style="280" bestFit="1" customWidth="1"/>
    <col min="3823" max="3823" width="9.42578125" style="280" customWidth="1"/>
    <col min="3824" max="3839" width="9.5703125" style="280" bestFit="1" customWidth="1"/>
    <col min="3840" max="3841" width="12.5703125" style="280" bestFit="1" customWidth="1"/>
    <col min="3842" max="3842" width="11.42578125" style="280" bestFit="1" customWidth="1"/>
    <col min="3843" max="3843" width="11" style="280" bestFit="1" customWidth="1"/>
    <col min="3844" max="3844" width="11.7109375" style="280" bestFit="1" customWidth="1"/>
    <col min="3845" max="4033" width="9.140625" style="280"/>
    <col min="4034" max="4034" width="6.7109375" style="280" customWidth="1"/>
    <col min="4035" max="4035" width="39.140625" style="280" customWidth="1"/>
    <col min="4036" max="4036" width="9.140625" style="280"/>
    <col min="4037" max="4037" width="8" style="280" customWidth="1"/>
    <col min="4038" max="4038" width="12.7109375" style="280" customWidth="1"/>
    <col min="4039" max="4039" width="12" style="280" customWidth="1"/>
    <col min="4040" max="4040" width="12.85546875" style="280" customWidth="1"/>
    <col min="4041" max="4041" width="11.42578125" style="280" customWidth="1"/>
    <col min="4042" max="4042" width="10.42578125" style="280" customWidth="1"/>
    <col min="4043" max="4043" width="11.7109375" style="280" customWidth="1"/>
    <col min="4044" max="4044" width="11.140625" style="280" customWidth="1"/>
    <col min="4045" max="4045" width="11.85546875" style="280" bestFit="1" customWidth="1"/>
    <col min="4046" max="4046" width="10.5703125" style="280" bestFit="1" customWidth="1"/>
    <col min="4047" max="4047" width="9.5703125" style="280" bestFit="1" customWidth="1"/>
    <col min="4048" max="4048" width="11.42578125" style="280" customWidth="1"/>
    <col min="4049" max="4049" width="10.5703125" style="280" customWidth="1"/>
    <col min="4050" max="4050" width="7.5703125" style="280" customWidth="1"/>
    <col min="4051" max="4051" width="9.5703125" style="280" bestFit="1" customWidth="1"/>
    <col min="4052" max="4052" width="11" style="280" bestFit="1" customWidth="1"/>
    <col min="4053" max="4053" width="10.140625" style="280" bestFit="1" customWidth="1"/>
    <col min="4054" max="4058" width="9.5703125" style="280" bestFit="1" customWidth="1"/>
    <col min="4059" max="4059" width="10.140625" style="280" bestFit="1" customWidth="1"/>
    <col min="4060" max="4061" width="9.5703125" style="280" bestFit="1" customWidth="1"/>
    <col min="4062" max="4062" width="10.28515625" style="280" customWidth="1"/>
    <col min="4063" max="4070" width="9.5703125" style="280" bestFit="1" customWidth="1"/>
    <col min="4071" max="4071" width="9.5703125" style="280" customWidth="1"/>
    <col min="4072" max="4078" width="9.5703125" style="280" bestFit="1" customWidth="1"/>
    <col min="4079" max="4079" width="9.42578125" style="280" customWidth="1"/>
    <col min="4080" max="4095" width="9.5703125" style="280" bestFit="1" customWidth="1"/>
    <col min="4096" max="4097" width="12.5703125" style="280" bestFit="1" customWidth="1"/>
    <col min="4098" max="4098" width="11.42578125" style="280" bestFit="1" customWidth="1"/>
    <col min="4099" max="4099" width="11" style="280" bestFit="1" customWidth="1"/>
    <col min="4100" max="4100" width="11.7109375" style="280" bestFit="1" customWidth="1"/>
    <col min="4101" max="4289" width="9.140625" style="280"/>
    <col min="4290" max="4290" width="6.7109375" style="280" customWidth="1"/>
    <col min="4291" max="4291" width="39.140625" style="280" customWidth="1"/>
    <col min="4292" max="4292" width="9.140625" style="280"/>
    <col min="4293" max="4293" width="8" style="280" customWidth="1"/>
    <col min="4294" max="4294" width="12.7109375" style="280" customWidth="1"/>
    <col min="4295" max="4295" width="12" style="280" customWidth="1"/>
    <col min="4296" max="4296" width="12.85546875" style="280" customWidth="1"/>
    <col min="4297" max="4297" width="11.42578125" style="280" customWidth="1"/>
    <col min="4298" max="4298" width="10.42578125" style="280" customWidth="1"/>
    <col min="4299" max="4299" width="11.7109375" style="280" customWidth="1"/>
    <col min="4300" max="4300" width="11.140625" style="280" customWidth="1"/>
    <col min="4301" max="4301" width="11.85546875" style="280" bestFit="1" customWidth="1"/>
    <col min="4302" max="4302" width="10.5703125" style="280" bestFit="1" customWidth="1"/>
    <col min="4303" max="4303" width="9.5703125" style="280" bestFit="1" customWidth="1"/>
    <col min="4304" max="4304" width="11.42578125" style="280" customWidth="1"/>
    <col min="4305" max="4305" width="10.5703125" style="280" customWidth="1"/>
    <col min="4306" max="4306" width="7.5703125" style="280" customWidth="1"/>
    <col min="4307" max="4307" width="9.5703125" style="280" bestFit="1" customWidth="1"/>
    <col min="4308" max="4308" width="11" style="280" bestFit="1" customWidth="1"/>
    <col min="4309" max="4309" width="10.140625" style="280" bestFit="1" customWidth="1"/>
    <col min="4310" max="4314" width="9.5703125" style="280" bestFit="1" customWidth="1"/>
    <col min="4315" max="4315" width="10.140625" style="280" bestFit="1" customWidth="1"/>
    <col min="4316" max="4317" width="9.5703125" style="280" bestFit="1" customWidth="1"/>
    <col min="4318" max="4318" width="10.28515625" style="280" customWidth="1"/>
    <col min="4319" max="4326" width="9.5703125" style="280" bestFit="1" customWidth="1"/>
    <col min="4327" max="4327" width="9.5703125" style="280" customWidth="1"/>
    <col min="4328" max="4334" width="9.5703125" style="280" bestFit="1" customWidth="1"/>
    <col min="4335" max="4335" width="9.42578125" style="280" customWidth="1"/>
    <col min="4336" max="4351" width="9.5703125" style="280" bestFit="1" customWidth="1"/>
    <col min="4352" max="4353" width="12.5703125" style="280" bestFit="1" customWidth="1"/>
    <col min="4354" max="4354" width="11.42578125" style="280" bestFit="1" customWidth="1"/>
    <col min="4355" max="4355" width="11" style="280" bestFit="1" customWidth="1"/>
    <col min="4356" max="4356" width="11.7109375" style="280" bestFit="1" customWidth="1"/>
    <col min="4357" max="4545" width="9.140625" style="280"/>
    <col min="4546" max="4546" width="6.7109375" style="280" customWidth="1"/>
    <col min="4547" max="4547" width="39.140625" style="280" customWidth="1"/>
    <col min="4548" max="4548" width="9.140625" style="280"/>
    <col min="4549" max="4549" width="8" style="280" customWidth="1"/>
    <col min="4550" max="4550" width="12.7109375" style="280" customWidth="1"/>
    <col min="4551" max="4551" width="12" style="280" customWidth="1"/>
    <col min="4552" max="4552" width="12.85546875" style="280" customWidth="1"/>
    <col min="4553" max="4553" width="11.42578125" style="280" customWidth="1"/>
    <col min="4554" max="4554" width="10.42578125" style="280" customWidth="1"/>
    <col min="4555" max="4555" width="11.7109375" style="280" customWidth="1"/>
    <col min="4556" max="4556" width="11.140625" style="280" customWidth="1"/>
    <col min="4557" max="4557" width="11.85546875" style="280" bestFit="1" customWidth="1"/>
    <col min="4558" max="4558" width="10.5703125" style="280" bestFit="1" customWidth="1"/>
    <col min="4559" max="4559" width="9.5703125" style="280" bestFit="1" customWidth="1"/>
    <col min="4560" max="4560" width="11.42578125" style="280" customWidth="1"/>
    <col min="4561" max="4561" width="10.5703125" style="280" customWidth="1"/>
    <col min="4562" max="4562" width="7.5703125" style="280" customWidth="1"/>
    <col min="4563" max="4563" width="9.5703125" style="280" bestFit="1" customWidth="1"/>
    <col min="4564" max="4564" width="11" style="280" bestFit="1" customWidth="1"/>
    <col min="4565" max="4565" width="10.140625" style="280" bestFit="1" customWidth="1"/>
    <col min="4566" max="4570" width="9.5703125" style="280" bestFit="1" customWidth="1"/>
    <col min="4571" max="4571" width="10.140625" style="280" bestFit="1" customWidth="1"/>
    <col min="4572" max="4573" width="9.5703125" style="280" bestFit="1" customWidth="1"/>
    <col min="4574" max="4574" width="10.28515625" style="280" customWidth="1"/>
    <col min="4575" max="4582" width="9.5703125" style="280" bestFit="1" customWidth="1"/>
    <col min="4583" max="4583" width="9.5703125" style="280" customWidth="1"/>
    <col min="4584" max="4590" width="9.5703125" style="280" bestFit="1" customWidth="1"/>
    <col min="4591" max="4591" width="9.42578125" style="280" customWidth="1"/>
    <col min="4592" max="4607" width="9.5703125" style="280" bestFit="1" customWidth="1"/>
    <col min="4608" max="4609" width="12.5703125" style="280" bestFit="1" customWidth="1"/>
    <col min="4610" max="4610" width="11.42578125" style="280" bestFit="1" customWidth="1"/>
    <col min="4611" max="4611" width="11" style="280" bestFit="1" customWidth="1"/>
    <col min="4612" max="4612" width="11.7109375" style="280" bestFit="1" customWidth="1"/>
    <col min="4613" max="4801" width="9.140625" style="280"/>
    <col min="4802" max="4802" width="6.7109375" style="280" customWidth="1"/>
    <col min="4803" max="4803" width="39.140625" style="280" customWidth="1"/>
    <col min="4804" max="4804" width="9.140625" style="280"/>
    <col min="4805" max="4805" width="8" style="280" customWidth="1"/>
    <col min="4806" max="4806" width="12.7109375" style="280" customWidth="1"/>
    <col min="4807" max="4807" width="12" style="280" customWidth="1"/>
    <col min="4808" max="4808" width="12.85546875" style="280" customWidth="1"/>
    <col min="4809" max="4809" width="11.42578125" style="280" customWidth="1"/>
    <col min="4810" max="4810" width="10.42578125" style="280" customWidth="1"/>
    <col min="4811" max="4811" width="11.7109375" style="280" customWidth="1"/>
    <col min="4812" max="4812" width="11.140625" style="280" customWidth="1"/>
    <col min="4813" max="4813" width="11.85546875" style="280" bestFit="1" customWidth="1"/>
    <col min="4814" max="4814" width="10.5703125" style="280" bestFit="1" customWidth="1"/>
    <col min="4815" max="4815" width="9.5703125" style="280" bestFit="1" customWidth="1"/>
    <col min="4816" max="4816" width="11.42578125" style="280" customWidth="1"/>
    <col min="4817" max="4817" width="10.5703125" style="280" customWidth="1"/>
    <col min="4818" max="4818" width="7.5703125" style="280" customWidth="1"/>
    <col min="4819" max="4819" width="9.5703125" style="280" bestFit="1" customWidth="1"/>
    <col min="4820" max="4820" width="11" style="280" bestFit="1" customWidth="1"/>
    <col min="4821" max="4821" width="10.140625" style="280" bestFit="1" customWidth="1"/>
    <col min="4822" max="4826" width="9.5703125" style="280" bestFit="1" customWidth="1"/>
    <col min="4827" max="4827" width="10.140625" style="280" bestFit="1" customWidth="1"/>
    <col min="4828" max="4829" width="9.5703125" style="280" bestFit="1" customWidth="1"/>
    <col min="4830" max="4830" width="10.28515625" style="280" customWidth="1"/>
    <col min="4831" max="4838" width="9.5703125" style="280" bestFit="1" customWidth="1"/>
    <col min="4839" max="4839" width="9.5703125" style="280" customWidth="1"/>
    <col min="4840" max="4846" width="9.5703125" style="280" bestFit="1" customWidth="1"/>
    <col min="4847" max="4847" width="9.42578125" style="280" customWidth="1"/>
    <col min="4848" max="4863" width="9.5703125" style="280" bestFit="1" customWidth="1"/>
    <col min="4864" max="4865" width="12.5703125" style="280" bestFit="1" customWidth="1"/>
    <col min="4866" max="4866" width="11.42578125" style="280" bestFit="1" customWidth="1"/>
    <col min="4867" max="4867" width="11" style="280" bestFit="1" customWidth="1"/>
    <col min="4868" max="4868" width="11.7109375" style="280" bestFit="1" customWidth="1"/>
    <col min="4869" max="5057" width="9.140625" style="280"/>
    <col min="5058" max="5058" width="6.7109375" style="280" customWidth="1"/>
    <col min="5059" max="5059" width="39.140625" style="280" customWidth="1"/>
    <col min="5060" max="5060" width="9.140625" style="280"/>
    <col min="5061" max="5061" width="8" style="280" customWidth="1"/>
    <col min="5062" max="5062" width="12.7109375" style="280" customWidth="1"/>
    <col min="5063" max="5063" width="12" style="280" customWidth="1"/>
    <col min="5064" max="5064" width="12.85546875" style="280" customWidth="1"/>
    <col min="5065" max="5065" width="11.42578125" style="280" customWidth="1"/>
    <col min="5066" max="5066" width="10.42578125" style="280" customWidth="1"/>
    <col min="5067" max="5067" width="11.7109375" style="280" customWidth="1"/>
    <col min="5068" max="5068" width="11.140625" style="280" customWidth="1"/>
    <col min="5069" max="5069" width="11.85546875" style="280" bestFit="1" customWidth="1"/>
    <col min="5070" max="5070" width="10.5703125" style="280" bestFit="1" customWidth="1"/>
    <col min="5071" max="5071" width="9.5703125" style="280" bestFit="1" customWidth="1"/>
    <col min="5072" max="5072" width="11.42578125" style="280" customWidth="1"/>
    <col min="5073" max="5073" width="10.5703125" style="280" customWidth="1"/>
    <col min="5074" max="5074" width="7.5703125" style="280" customWidth="1"/>
    <col min="5075" max="5075" width="9.5703125" style="280" bestFit="1" customWidth="1"/>
    <col min="5076" max="5076" width="11" style="280" bestFit="1" customWidth="1"/>
    <col min="5077" max="5077" width="10.140625" style="280" bestFit="1" customWidth="1"/>
    <col min="5078" max="5082" width="9.5703125" style="280" bestFit="1" customWidth="1"/>
    <col min="5083" max="5083" width="10.140625" style="280" bestFit="1" customWidth="1"/>
    <col min="5084" max="5085" width="9.5703125" style="280" bestFit="1" customWidth="1"/>
    <col min="5086" max="5086" width="10.28515625" style="280" customWidth="1"/>
    <col min="5087" max="5094" width="9.5703125" style="280" bestFit="1" customWidth="1"/>
    <col min="5095" max="5095" width="9.5703125" style="280" customWidth="1"/>
    <col min="5096" max="5102" width="9.5703125" style="280" bestFit="1" customWidth="1"/>
    <col min="5103" max="5103" width="9.42578125" style="280" customWidth="1"/>
    <col min="5104" max="5119" width="9.5703125" style="280" bestFit="1" customWidth="1"/>
    <col min="5120" max="5121" width="12.5703125" style="280" bestFit="1" customWidth="1"/>
    <col min="5122" max="5122" width="11.42578125" style="280" bestFit="1" customWidth="1"/>
    <col min="5123" max="5123" width="11" style="280" bestFit="1" customWidth="1"/>
    <col min="5124" max="5124" width="11.7109375" style="280" bestFit="1" customWidth="1"/>
    <col min="5125" max="5313" width="9.140625" style="280"/>
    <col min="5314" max="5314" width="6.7109375" style="280" customWidth="1"/>
    <col min="5315" max="5315" width="39.140625" style="280" customWidth="1"/>
    <col min="5316" max="5316" width="9.140625" style="280"/>
    <col min="5317" max="5317" width="8" style="280" customWidth="1"/>
    <col min="5318" max="5318" width="12.7109375" style="280" customWidth="1"/>
    <col min="5319" max="5319" width="12" style="280" customWidth="1"/>
    <col min="5320" max="5320" width="12.85546875" style="280" customWidth="1"/>
    <col min="5321" max="5321" width="11.42578125" style="280" customWidth="1"/>
    <col min="5322" max="5322" width="10.42578125" style="280" customWidth="1"/>
    <col min="5323" max="5323" width="11.7109375" style="280" customWidth="1"/>
    <col min="5324" max="5324" width="11.140625" style="280" customWidth="1"/>
    <col min="5325" max="5325" width="11.85546875" style="280" bestFit="1" customWidth="1"/>
    <col min="5326" max="5326" width="10.5703125" style="280" bestFit="1" customWidth="1"/>
    <col min="5327" max="5327" width="9.5703125" style="280" bestFit="1" customWidth="1"/>
    <col min="5328" max="5328" width="11.42578125" style="280" customWidth="1"/>
    <col min="5329" max="5329" width="10.5703125" style="280" customWidth="1"/>
    <col min="5330" max="5330" width="7.5703125" style="280" customWidth="1"/>
    <col min="5331" max="5331" width="9.5703125" style="280" bestFit="1" customWidth="1"/>
    <col min="5332" max="5332" width="11" style="280" bestFit="1" customWidth="1"/>
    <col min="5333" max="5333" width="10.140625" style="280" bestFit="1" customWidth="1"/>
    <col min="5334" max="5338" width="9.5703125" style="280" bestFit="1" customWidth="1"/>
    <col min="5339" max="5339" width="10.140625" style="280" bestFit="1" customWidth="1"/>
    <col min="5340" max="5341" width="9.5703125" style="280" bestFit="1" customWidth="1"/>
    <col min="5342" max="5342" width="10.28515625" style="280" customWidth="1"/>
    <col min="5343" max="5350" width="9.5703125" style="280" bestFit="1" customWidth="1"/>
    <col min="5351" max="5351" width="9.5703125" style="280" customWidth="1"/>
    <col min="5352" max="5358" width="9.5703125" style="280" bestFit="1" customWidth="1"/>
    <col min="5359" max="5359" width="9.42578125" style="280" customWidth="1"/>
    <col min="5360" max="5375" width="9.5703125" style="280" bestFit="1" customWidth="1"/>
    <col min="5376" max="5377" width="12.5703125" style="280" bestFit="1" customWidth="1"/>
    <col min="5378" max="5378" width="11.42578125" style="280" bestFit="1" customWidth="1"/>
    <col min="5379" max="5379" width="11" style="280" bestFit="1" customWidth="1"/>
    <col min="5380" max="5380" width="11.7109375" style="280" bestFit="1" customWidth="1"/>
    <col min="5381" max="5569" width="9.140625" style="280"/>
    <col min="5570" max="5570" width="6.7109375" style="280" customWidth="1"/>
    <col min="5571" max="5571" width="39.140625" style="280" customWidth="1"/>
    <col min="5572" max="5572" width="9.140625" style="280"/>
    <col min="5573" max="5573" width="8" style="280" customWidth="1"/>
    <col min="5574" max="5574" width="12.7109375" style="280" customWidth="1"/>
    <col min="5575" max="5575" width="12" style="280" customWidth="1"/>
    <col min="5576" max="5576" width="12.85546875" style="280" customWidth="1"/>
    <col min="5577" max="5577" width="11.42578125" style="280" customWidth="1"/>
    <col min="5578" max="5578" width="10.42578125" style="280" customWidth="1"/>
    <col min="5579" max="5579" width="11.7109375" style="280" customWidth="1"/>
    <col min="5580" max="5580" width="11.140625" style="280" customWidth="1"/>
    <col min="5581" max="5581" width="11.85546875" style="280" bestFit="1" customWidth="1"/>
    <col min="5582" max="5582" width="10.5703125" style="280" bestFit="1" customWidth="1"/>
    <col min="5583" max="5583" width="9.5703125" style="280" bestFit="1" customWidth="1"/>
    <col min="5584" max="5584" width="11.42578125" style="280" customWidth="1"/>
    <col min="5585" max="5585" width="10.5703125" style="280" customWidth="1"/>
    <col min="5586" max="5586" width="7.5703125" style="280" customWidth="1"/>
    <col min="5587" max="5587" width="9.5703125" style="280" bestFit="1" customWidth="1"/>
    <col min="5588" max="5588" width="11" style="280" bestFit="1" customWidth="1"/>
    <col min="5589" max="5589" width="10.140625" style="280" bestFit="1" customWidth="1"/>
    <col min="5590" max="5594" width="9.5703125" style="280" bestFit="1" customWidth="1"/>
    <col min="5595" max="5595" width="10.140625" style="280" bestFit="1" customWidth="1"/>
    <col min="5596" max="5597" width="9.5703125" style="280" bestFit="1" customWidth="1"/>
    <col min="5598" max="5598" width="10.28515625" style="280" customWidth="1"/>
    <col min="5599" max="5606" width="9.5703125" style="280" bestFit="1" customWidth="1"/>
    <col min="5607" max="5607" width="9.5703125" style="280" customWidth="1"/>
    <col min="5608" max="5614" width="9.5703125" style="280" bestFit="1" customWidth="1"/>
    <col min="5615" max="5615" width="9.42578125" style="280" customWidth="1"/>
    <col min="5616" max="5631" width="9.5703125" style="280" bestFit="1" customWidth="1"/>
    <col min="5632" max="5633" width="12.5703125" style="280" bestFit="1" customWidth="1"/>
    <col min="5634" max="5634" width="11.42578125" style="280" bestFit="1" customWidth="1"/>
    <col min="5635" max="5635" width="11" style="280" bestFit="1" customWidth="1"/>
    <col min="5636" max="5636" width="11.7109375" style="280" bestFit="1" customWidth="1"/>
    <col min="5637" max="5825" width="9.140625" style="280"/>
    <col min="5826" max="5826" width="6.7109375" style="280" customWidth="1"/>
    <col min="5827" max="5827" width="39.140625" style="280" customWidth="1"/>
    <col min="5828" max="5828" width="9.140625" style="280"/>
    <col min="5829" max="5829" width="8" style="280" customWidth="1"/>
    <col min="5830" max="5830" width="12.7109375" style="280" customWidth="1"/>
    <col min="5831" max="5831" width="12" style="280" customWidth="1"/>
    <col min="5832" max="5832" width="12.85546875" style="280" customWidth="1"/>
    <col min="5833" max="5833" width="11.42578125" style="280" customWidth="1"/>
    <col min="5834" max="5834" width="10.42578125" style="280" customWidth="1"/>
    <col min="5835" max="5835" width="11.7109375" style="280" customWidth="1"/>
    <col min="5836" max="5836" width="11.140625" style="280" customWidth="1"/>
    <col min="5837" max="5837" width="11.85546875" style="280" bestFit="1" customWidth="1"/>
    <col min="5838" max="5838" width="10.5703125" style="280" bestFit="1" customWidth="1"/>
    <col min="5839" max="5839" width="9.5703125" style="280" bestFit="1" customWidth="1"/>
    <col min="5840" max="5840" width="11.42578125" style="280" customWidth="1"/>
    <col min="5841" max="5841" width="10.5703125" style="280" customWidth="1"/>
    <col min="5842" max="5842" width="7.5703125" style="280" customWidth="1"/>
    <col min="5843" max="5843" width="9.5703125" style="280" bestFit="1" customWidth="1"/>
    <col min="5844" max="5844" width="11" style="280" bestFit="1" customWidth="1"/>
    <col min="5845" max="5845" width="10.140625" style="280" bestFit="1" customWidth="1"/>
    <col min="5846" max="5850" width="9.5703125" style="280" bestFit="1" customWidth="1"/>
    <col min="5851" max="5851" width="10.140625" style="280" bestFit="1" customWidth="1"/>
    <col min="5852" max="5853" width="9.5703125" style="280" bestFit="1" customWidth="1"/>
    <col min="5854" max="5854" width="10.28515625" style="280" customWidth="1"/>
    <col min="5855" max="5862" width="9.5703125" style="280" bestFit="1" customWidth="1"/>
    <col min="5863" max="5863" width="9.5703125" style="280" customWidth="1"/>
    <col min="5864" max="5870" width="9.5703125" style="280" bestFit="1" customWidth="1"/>
    <col min="5871" max="5871" width="9.42578125" style="280" customWidth="1"/>
    <col min="5872" max="5887" width="9.5703125" style="280" bestFit="1" customWidth="1"/>
    <col min="5888" max="5889" width="12.5703125" style="280" bestFit="1" customWidth="1"/>
    <col min="5890" max="5890" width="11.42578125" style="280" bestFit="1" customWidth="1"/>
    <col min="5891" max="5891" width="11" style="280" bestFit="1" customWidth="1"/>
    <col min="5892" max="5892" width="11.7109375" style="280" bestFit="1" customWidth="1"/>
    <col min="5893" max="6081" width="9.140625" style="280"/>
    <col min="6082" max="6082" width="6.7109375" style="280" customWidth="1"/>
    <col min="6083" max="6083" width="39.140625" style="280" customWidth="1"/>
    <col min="6084" max="6084" width="9.140625" style="280"/>
    <col min="6085" max="6085" width="8" style="280" customWidth="1"/>
    <col min="6086" max="6086" width="12.7109375" style="280" customWidth="1"/>
    <col min="6087" max="6087" width="12" style="280" customWidth="1"/>
    <col min="6088" max="6088" width="12.85546875" style="280" customWidth="1"/>
    <col min="6089" max="6089" width="11.42578125" style="280" customWidth="1"/>
    <col min="6090" max="6090" width="10.42578125" style="280" customWidth="1"/>
    <col min="6091" max="6091" width="11.7109375" style="280" customWidth="1"/>
    <col min="6092" max="6092" width="11.140625" style="280" customWidth="1"/>
    <col min="6093" max="6093" width="11.85546875" style="280" bestFit="1" customWidth="1"/>
    <col min="6094" max="6094" width="10.5703125" style="280" bestFit="1" customWidth="1"/>
    <col min="6095" max="6095" width="9.5703125" style="280" bestFit="1" customWidth="1"/>
    <col min="6096" max="6096" width="11.42578125" style="280" customWidth="1"/>
    <col min="6097" max="6097" width="10.5703125" style="280" customWidth="1"/>
    <col min="6098" max="6098" width="7.5703125" style="280" customWidth="1"/>
    <col min="6099" max="6099" width="9.5703125" style="280" bestFit="1" customWidth="1"/>
    <col min="6100" max="6100" width="11" style="280" bestFit="1" customWidth="1"/>
    <col min="6101" max="6101" width="10.140625" style="280" bestFit="1" customWidth="1"/>
    <col min="6102" max="6106" width="9.5703125" style="280" bestFit="1" customWidth="1"/>
    <col min="6107" max="6107" width="10.140625" style="280" bestFit="1" customWidth="1"/>
    <col min="6108" max="6109" width="9.5703125" style="280" bestFit="1" customWidth="1"/>
    <col min="6110" max="6110" width="10.28515625" style="280" customWidth="1"/>
    <col min="6111" max="6118" width="9.5703125" style="280" bestFit="1" customWidth="1"/>
    <col min="6119" max="6119" width="9.5703125" style="280" customWidth="1"/>
    <col min="6120" max="6126" width="9.5703125" style="280" bestFit="1" customWidth="1"/>
    <col min="6127" max="6127" width="9.42578125" style="280" customWidth="1"/>
    <col min="6128" max="6143" width="9.5703125" style="280" bestFit="1" customWidth="1"/>
    <col min="6144" max="6145" width="12.5703125" style="280" bestFit="1" customWidth="1"/>
    <col min="6146" max="6146" width="11.42578125" style="280" bestFit="1" customWidth="1"/>
    <col min="6147" max="6147" width="11" style="280" bestFit="1" customWidth="1"/>
    <col min="6148" max="6148" width="11.7109375" style="280" bestFit="1" customWidth="1"/>
    <col min="6149" max="6337" width="9.140625" style="280"/>
    <col min="6338" max="6338" width="6.7109375" style="280" customWidth="1"/>
    <col min="6339" max="6339" width="39.140625" style="280" customWidth="1"/>
    <col min="6340" max="6340" width="9.140625" style="280"/>
    <col min="6341" max="6341" width="8" style="280" customWidth="1"/>
    <col min="6342" max="6342" width="12.7109375" style="280" customWidth="1"/>
    <col min="6343" max="6343" width="12" style="280" customWidth="1"/>
    <col min="6344" max="6344" width="12.85546875" style="280" customWidth="1"/>
    <col min="6345" max="6345" width="11.42578125" style="280" customWidth="1"/>
    <col min="6346" max="6346" width="10.42578125" style="280" customWidth="1"/>
    <col min="6347" max="6347" width="11.7109375" style="280" customWidth="1"/>
    <col min="6348" max="6348" width="11.140625" style="280" customWidth="1"/>
    <col min="6349" max="6349" width="11.85546875" style="280" bestFit="1" customWidth="1"/>
    <col min="6350" max="6350" width="10.5703125" style="280" bestFit="1" customWidth="1"/>
    <col min="6351" max="6351" width="9.5703125" style="280" bestFit="1" customWidth="1"/>
    <col min="6352" max="6352" width="11.42578125" style="280" customWidth="1"/>
    <col min="6353" max="6353" width="10.5703125" style="280" customWidth="1"/>
    <col min="6354" max="6354" width="7.5703125" style="280" customWidth="1"/>
    <col min="6355" max="6355" width="9.5703125" style="280" bestFit="1" customWidth="1"/>
    <col min="6356" max="6356" width="11" style="280" bestFit="1" customWidth="1"/>
    <col min="6357" max="6357" width="10.140625" style="280" bestFit="1" customWidth="1"/>
    <col min="6358" max="6362" width="9.5703125" style="280" bestFit="1" customWidth="1"/>
    <col min="6363" max="6363" width="10.140625" style="280" bestFit="1" customWidth="1"/>
    <col min="6364" max="6365" width="9.5703125" style="280" bestFit="1" customWidth="1"/>
    <col min="6366" max="6366" width="10.28515625" style="280" customWidth="1"/>
    <col min="6367" max="6374" width="9.5703125" style="280" bestFit="1" customWidth="1"/>
    <col min="6375" max="6375" width="9.5703125" style="280" customWidth="1"/>
    <col min="6376" max="6382" width="9.5703125" style="280" bestFit="1" customWidth="1"/>
    <col min="6383" max="6383" width="9.42578125" style="280" customWidth="1"/>
    <col min="6384" max="6399" width="9.5703125" style="280" bestFit="1" customWidth="1"/>
    <col min="6400" max="6401" width="12.5703125" style="280" bestFit="1" customWidth="1"/>
    <col min="6402" max="6402" width="11.42578125" style="280" bestFit="1" customWidth="1"/>
    <col min="6403" max="6403" width="11" style="280" bestFit="1" customWidth="1"/>
    <col min="6404" max="6404" width="11.7109375" style="280" bestFit="1" customWidth="1"/>
    <col min="6405" max="6593" width="9.140625" style="280"/>
    <col min="6594" max="6594" width="6.7109375" style="280" customWidth="1"/>
    <col min="6595" max="6595" width="39.140625" style="280" customWidth="1"/>
    <col min="6596" max="6596" width="9.140625" style="280"/>
    <col min="6597" max="6597" width="8" style="280" customWidth="1"/>
    <col min="6598" max="6598" width="12.7109375" style="280" customWidth="1"/>
    <col min="6599" max="6599" width="12" style="280" customWidth="1"/>
    <col min="6600" max="6600" width="12.85546875" style="280" customWidth="1"/>
    <col min="6601" max="6601" width="11.42578125" style="280" customWidth="1"/>
    <col min="6602" max="6602" width="10.42578125" style="280" customWidth="1"/>
    <col min="6603" max="6603" width="11.7109375" style="280" customWidth="1"/>
    <col min="6604" max="6604" width="11.140625" style="280" customWidth="1"/>
    <col min="6605" max="6605" width="11.85546875" style="280" bestFit="1" customWidth="1"/>
    <col min="6606" max="6606" width="10.5703125" style="280" bestFit="1" customWidth="1"/>
    <col min="6607" max="6607" width="9.5703125" style="280" bestFit="1" customWidth="1"/>
    <col min="6608" max="6608" width="11.42578125" style="280" customWidth="1"/>
    <col min="6609" max="6609" width="10.5703125" style="280" customWidth="1"/>
    <col min="6610" max="6610" width="7.5703125" style="280" customWidth="1"/>
    <col min="6611" max="6611" width="9.5703125" style="280" bestFit="1" customWidth="1"/>
    <col min="6612" max="6612" width="11" style="280" bestFit="1" customWidth="1"/>
    <col min="6613" max="6613" width="10.140625" style="280" bestFit="1" customWidth="1"/>
    <col min="6614" max="6618" width="9.5703125" style="280" bestFit="1" customWidth="1"/>
    <col min="6619" max="6619" width="10.140625" style="280" bestFit="1" customWidth="1"/>
    <col min="6620" max="6621" width="9.5703125" style="280" bestFit="1" customWidth="1"/>
    <col min="6622" max="6622" width="10.28515625" style="280" customWidth="1"/>
    <col min="6623" max="6630" width="9.5703125" style="280" bestFit="1" customWidth="1"/>
    <col min="6631" max="6631" width="9.5703125" style="280" customWidth="1"/>
    <col min="6632" max="6638" width="9.5703125" style="280" bestFit="1" customWidth="1"/>
    <col min="6639" max="6639" width="9.42578125" style="280" customWidth="1"/>
    <col min="6640" max="6655" width="9.5703125" style="280" bestFit="1" customWidth="1"/>
    <col min="6656" max="6657" width="12.5703125" style="280" bestFit="1" customWidth="1"/>
    <col min="6658" max="6658" width="11.42578125" style="280" bestFit="1" customWidth="1"/>
    <col min="6659" max="6659" width="11" style="280" bestFit="1" customWidth="1"/>
    <col min="6660" max="6660" width="11.7109375" style="280" bestFit="1" customWidth="1"/>
    <col min="6661" max="6849" width="9.140625" style="280"/>
    <col min="6850" max="6850" width="6.7109375" style="280" customWidth="1"/>
    <col min="6851" max="6851" width="39.140625" style="280" customWidth="1"/>
    <col min="6852" max="6852" width="9.140625" style="280"/>
    <col min="6853" max="6853" width="8" style="280" customWidth="1"/>
    <col min="6854" max="6854" width="12.7109375" style="280" customWidth="1"/>
    <col min="6855" max="6855" width="12" style="280" customWidth="1"/>
    <col min="6856" max="6856" width="12.85546875" style="280" customWidth="1"/>
    <col min="6857" max="6857" width="11.42578125" style="280" customWidth="1"/>
    <col min="6858" max="6858" width="10.42578125" style="280" customWidth="1"/>
    <col min="6859" max="6859" width="11.7109375" style="280" customWidth="1"/>
    <col min="6860" max="6860" width="11.140625" style="280" customWidth="1"/>
    <col min="6861" max="6861" width="11.85546875" style="280" bestFit="1" customWidth="1"/>
    <col min="6862" max="6862" width="10.5703125" style="280" bestFit="1" customWidth="1"/>
    <col min="6863" max="6863" width="9.5703125" style="280" bestFit="1" customWidth="1"/>
    <col min="6864" max="6864" width="11.42578125" style="280" customWidth="1"/>
    <col min="6865" max="6865" width="10.5703125" style="280" customWidth="1"/>
    <col min="6866" max="6866" width="7.5703125" style="280" customWidth="1"/>
    <col min="6867" max="6867" width="9.5703125" style="280" bestFit="1" customWidth="1"/>
    <col min="6868" max="6868" width="11" style="280" bestFit="1" customWidth="1"/>
    <col min="6869" max="6869" width="10.140625" style="280" bestFit="1" customWidth="1"/>
    <col min="6870" max="6874" width="9.5703125" style="280" bestFit="1" customWidth="1"/>
    <col min="6875" max="6875" width="10.140625" style="280" bestFit="1" customWidth="1"/>
    <col min="6876" max="6877" width="9.5703125" style="280" bestFit="1" customWidth="1"/>
    <col min="6878" max="6878" width="10.28515625" style="280" customWidth="1"/>
    <col min="6879" max="6886" width="9.5703125" style="280" bestFit="1" customWidth="1"/>
    <col min="6887" max="6887" width="9.5703125" style="280" customWidth="1"/>
    <col min="6888" max="6894" width="9.5703125" style="280" bestFit="1" customWidth="1"/>
    <col min="6895" max="6895" width="9.42578125" style="280" customWidth="1"/>
    <col min="6896" max="6911" width="9.5703125" style="280" bestFit="1" customWidth="1"/>
    <col min="6912" max="6913" width="12.5703125" style="280" bestFit="1" customWidth="1"/>
    <col min="6914" max="6914" width="11.42578125" style="280" bestFit="1" customWidth="1"/>
    <col min="6915" max="6915" width="11" style="280" bestFit="1" customWidth="1"/>
    <col min="6916" max="6916" width="11.7109375" style="280" bestFit="1" customWidth="1"/>
    <col min="6917" max="7105" width="9.140625" style="280"/>
    <col min="7106" max="7106" width="6.7109375" style="280" customWidth="1"/>
    <col min="7107" max="7107" width="39.140625" style="280" customWidth="1"/>
    <col min="7108" max="7108" width="9.140625" style="280"/>
    <col min="7109" max="7109" width="8" style="280" customWidth="1"/>
    <col min="7110" max="7110" width="12.7109375" style="280" customWidth="1"/>
    <col min="7111" max="7111" width="12" style="280" customWidth="1"/>
    <col min="7112" max="7112" width="12.85546875" style="280" customWidth="1"/>
    <col min="7113" max="7113" width="11.42578125" style="280" customWidth="1"/>
    <col min="7114" max="7114" width="10.42578125" style="280" customWidth="1"/>
    <col min="7115" max="7115" width="11.7109375" style="280" customWidth="1"/>
    <col min="7116" max="7116" width="11.140625" style="280" customWidth="1"/>
    <col min="7117" max="7117" width="11.85546875" style="280" bestFit="1" customWidth="1"/>
    <col min="7118" max="7118" width="10.5703125" style="280" bestFit="1" customWidth="1"/>
    <col min="7119" max="7119" width="9.5703125" style="280" bestFit="1" customWidth="1"/>
    <col min="7120" max="7120" width="11.42578125" style="280" customWidth="1"/>
    <col min="7121" max="7121" width="10.5703125" style="280" customWidth="1"/>
    <col min="7122" max="7122" width="7.5703125" style="280" customWidth="1"/>
    <col min="7123" max="7123" width="9.5703125" style="280" bestFit="1" customWidth="1"/>
    <col min="7124" max="7124" width="11" style="280" bestFit="1" customWidth="1"/>
    <col min="7125" max="7125" width="10.140625" style="280" bestFit="1" customWidth="1"/>
    <col min="7126" max="7130" width="9.5703125" style="280" bestFit="1" customWidth="1"/>
    <col min="7131" max="7131" width="10.140625" style="280" bestFit="1" customWidth="1"/>
    <col min="7132" max="7133" width="9.5703125" style="280" bestFit="1" customWidth="1"/>
    <col min="7134" max="7134" width="10.28515625" style="280" customWidth="1"/>
    <col min="7135" max="7142" width="9.5703125" style="280" bestFit="1" customWidth="1"/>
    <col min="7143" max="7143" width="9.5703125" style="280" customWidth="1"/>
    <col min="7144" max="7150" width="9.5703125" style="280" bestFit="1" customWidth="1"/>
    <col min="7151" max="7151" width="9.42578125" style="280" customWidth="1"/>
    <col min="7152" max="7167" width="9.5703125" style="280" bestFit="1" customWidth="1"/>
    <col min="7168" max="7169" width="12.5703125" style="280" bestFit="1" customWidth="1"/>
    <col min="7170" max="7170" width="11.42578125" style="280" bestFit="1" customWidth="1"/>
    <col min="7171" max="7171" width="11" style="280" bestFit="1" customWidth="1"/>
    <col min="7172" max="7172" width="11.7109375" style="280" bestFit="1" customWidth="1"/>
    <col min="7173" max="7361" width="9.140625" style="280"/>
    <col min="7362" max="7362" width="6.7109375" style="280" customWidth="1"/>
    <col min="7363" max="7363" width="39.140625" style="280" customWidth="1"/>
    <col min="7364" max="7364" width="9.140625" style="280"/>
    <col min="7365" max="7365" width="8" style="280" customWidth="1"/>
    <col min="7366" max="7366" width="12.7109375" style="280" customWidth="1"/>
    <col min="7367" max="7367" width="12" style="280" customWidth="1"/>
    <col min="7368" max="7368" width="12.85546875" style="280" customWidth="1"/>
    <col min="7369" max="7369" width="11.42578125" style="280" customWidth="1"/>
    <col min="7370" max="7370" width="10.42578125" style="280" customWidth="1"/>
    <col min="7371" max="7371" width="11.7109375" style="280" customWidth="1"/>
    <col min="7372" max="7372" width="11.140625" style="280" customWidth="1"/>
    <col min="7373" max="7373" width="11.85546875" style="280" bestFit="1" customWidth="1"/>
    <col min="7374" max="7374" width="10.5703125" style="280" bestFit="1" customWidth="1"/>
    <col min="7375" max="7375" width="9.5703125" style="280" bestFit="1" customWidth="1"/>
    <col min="7376" max="7376" width="11.42578125" style="280" customWidth="1"/>
    <col min="7377" max="7377" width="10.5703125" style="280" customWidth="1"/>
    <col min="7378" max="7378" width="7.5703125" style="280" customWidth="1"/>
    <col min="7379" max="7379" width="9.5703125" style="280" bestFit="1" customWidth="1"/>
    <col min="7380" max="7380" width="11" style="280" bestFit="1" customWidth="1"/>
    <col min="7381" max="7381" width="10.140625" style="280" bestFit="1" customWidth="1"/>
    <col min="7382" max="7386" width="9.5703125" style="280" bestFit="1" customWidth="1"/>
    <col min="7387" max="7387" width="10.140625" style="280" bestFit="1" customWidth="1"/>
    <col min="7388" max="7389" width="9.5703125" style="280" bestFit="1" customWidth="1"/>
    <col min="7390" max="7390" width="10.28515625" style="280" customWidth="1"/>
    <col min="7391" max="7398" width="9.5703125" style="280" bestFit="1" customWidth="1"/>
    <col min="7399" max="7399" width="9.5703125" style="280" customWidth="1"/>
    <col min="7400" max="7406" width="9.5703125" style="280" bestFit="1" customWidth="1"/>
    <col min="7407" max="7407" width="9.42578125" style="280" customWidth="1"/>
    <col min="7408" max="7423" width="9.5703125" style="280" bestFit="1" customWidth="1"/>
    <col min="7424" max="7425" width="12.5703125" style="280" bestFit="1" customWidth="1"/>
    <col min="7426" max="7426" width="11.42578125" style="280" bestFit="1" customWidth="1"/>
    <col min="7427" max="7427" width="11" style="280" bestFit="1" customWidth="1"/>
    <col min="7428" max="7428" width="11.7109375" style="280" bestFit="1" customWidth="1"/>
    <col min="7429" max="7617" width="9.140625" style="280"/>
    <col min="7618" max="7618" width="6.7109375" style="280" customWidth="1"/>
    <col min="7619" max="7619" width="39.140625" style="280" customWidth="1"/>
    <col min="7620" max="7620" width="9.140625" style="280"/>
    <col min="7621" max="7621" width="8" style="280" customWidth="1"/>
    <col min="7622" max="7622" width="12.7109375" style="280" customWidth="1"/>
    <col min="7623" max="7623" width="12" style="280" customWidth="1"/>
    <col min="7624" max="7624" width="12.85546875" style="280" customWidth="1"/>
    <col min="7625" max="7625" width="11.42578125" style="280" customWidth="1"/>
    <col min="7626" max="7626" width="10.42578125" style="280" customWidth="1"/>
    <col min="7627" max="7627" width="11.7109375" style="280" customWidth="1"/>
    <col min="7628" max="7628" width="11.140625" style="280" customWidth="1"/>
    <col min="7629" max="7629" width="11.85546875" style="280" bestFit="1" customWidth="1"/>
    <col min="7630" max="7630" width="10.5703125" style="280" bestFit="1" customWidth="1"/>
    <col min="7631" max="7631" width="9.5703125" style="280" bestFit="1" customWidth="1"/>
    <col min="7632" max="7632" width="11.42578125" style="280" customWidth="1"/>
    <col min="7633" max="7633" width="10.5703125" style="280" customWidth="1"/>
    <col min="7634" max="7634" width="7.5703125" style="280" customWidth="1"/>
    <col min="7635" max="7635" width="9.5703125" style="280" bestFit="1" customWidth="1"/>
    <col min="7636" max="7636" width="11" style="280" bestFit="1" customWidth="1"/>
    <col min="7637" max="7637" width="10.140625" style="280" bestFit="1" customWidth="1"/>
    <col min="7638" max="7642" width="9.5703125" style="280" bestFit="1" customWidth="1"/>
    <col min="7643" max="7643" width="10.140625" style="280" bestFit="1" customWidth="1"/>
    <col min="7644" max="7645" width="9.5703125" style="280" bestFit="1" customWidth="1"/>
    <col min="7646" max="7646" width="10.28515625" style="280" customWidth="1"/>
    <col min="7647" max="7654" width="9.5703125" style="280" bestFit="1" customWidth="1"/>
    <col min="7655" max="7655" width="9.5703125" style="280" customWidth="1"/>
    <col min="7656" max="7662" width="9.5703125" style="280" bestFit="1" customWidth="1"/>
    <col min="7663" max="7663" width="9.42578125" style="280" customWidth="1"/>
    <col min="7664" max="7679" width="9.5703125" style="280" bestFit="1" customWidth="1"/>
    <col min="7680" max="7681" width="12.5703125" style="280" bestFit="1" customWidth="1"/>
    <col min="7682" max="7682" width="11.42578125" style="280" bestFit="1" customWidth="1"/>
    <col min="7683" max="7683" width="11" style="280" bestFit="1" customWidth="1"/>
    <col min="7684" max="7684" width="11.7109375" style="280" bestFit="1" customWidth="1"/>
    <col min="7685" max="7873" width="9.140625" style="280"/>
    <col min="7874" max="7874" width="6.7109375" style="280" customWidth="1"/>
    <col min="7875" max="7875" width="39.140625" style="280" customWidth="1"/>
    <col min="7876" max="7876" width="9.140625" style="280"/>
    <col min="7877" max="7877" width="8" style="280" customWidth="1"/>
    <col min="7878" max="7878" width="12.7109375" style="280" customWidth="1"/>
    <col min="7879" max="7879" width="12" style="280" customWidth="1"/>
    <col min="7880" max="7880" width="12.85546875" style="280" customWidth="1"/>
    <col min="7881" max="7881" width="11.42578125" style="280" customWidth="1"/>
    <col min="7882" max="7882" width="10.42578125" style="280" customWidth="1"/>
    <col min="7883" max="7883" width="11.7109375" style="280" customWidth="1"/>
    <col min="7884" max="7884" width="11.140625" style="280" customWidth="1"/>
    <col min="7885" max="7885" width="11.85546875" style="280" bestFit="1" customWidth="1"/>
    <col min="7886" max="7886" width="10.5703125" style="280" bestFit="1" customWidth="1"/>
    <col min="7887" max="7887" width="9.5703125" style="280" bestFit="1" customWidth="1"/>
    <col min="7888" max="7888" width="11.42578125" style="280" customWidth="1"/>
    <col min="7889" max="7889" width="10.5703125" style="280" customWidth="1"/>
    <col min="7890" max="7890" width="7.5703125" style="280" customWidth="1"/>
    <col min="7891" max="7891" width="9.5703125" style="280" bestFit="1" customWidth="1"/>
    <col min="7892" max="7892" width="11" style="280" bestFit="1" customWidth="1"/>
    <col min="7893" max="7893" width="10.140625" style="280" bestFit="1" customWidth="1"/>
    <col min="7894" max="7898" width="9.5703125" style="280" bestFit="1" customWidth="1"/>
    <col min="7899" max="7899" width="10.140625" style="280" bestFit="1" customWidth="1"/>
    <col min="7900" max="7901" width="9.5703125" style="280" bestFit="1" customWidth="1"/>
    <col min="7902" max="7902" width="10.28515625" style="280" customWidth="1"/>
    <col min="7903" max="7910" width="9.5703125" style="280" bestFit="1" customWidth="1"/>
    <col min="7911" max="7911" width="9.5703125" style="280" customWidth="1"/>
    <col min="7912" max="7918" width="9.5703125" style="280" bestFit="1" customWidth="1"/>
    <col min="7919" max="7919" width="9.42578125" style="280" customWidth="1"/>
    <col min="7920" max="7935" width="9.5703125" style="280" bestFit="1" customWidth="1"/>
    <col min="7936" max="7937" width="12.5703125" style="280" bestFit="1" customWidth="1"/>
    <col min="7938" max="7938" width="11.42578125" style="280" bestFit="1" customWidth="1"/>
    <col min="7939" max="7939" width="11" style="280" bestFit="1" customWidth="1"/>
    <col min="7940" max="7940" width="11.7109375" style="280" bestFit="1" customWidth="1"/>
    <col min="7941" max="8129" width="9.140625" style="280"/>
    <col min="8130" max="8130" width="6.7109375" style="280" customWidth="1"/>
    <col min="8131" max="8131" width="39.140625" style="280" customWidth="1"/>
    <col min="8132" max="8132" width="9.140625" style="280"/>
    <col min="8133" max="8133" width="8" style="280" customWidth="1"/>
    <col min="8134" max="8134" width="12.7109375" style="280" customWidth="1"/>
    <col min="8135" max="8135" width="12" style="280" customWidth="1"/>
    <col min="8136" max="8136" width="12.85546875" style="280" customWidth="1"/>
    <col min="8137" max="8137" width="11.42578125" style="280" customWidth="1"/>
    <col min="8138" max="8138" width="10.42578125" style="280" customWidth="1"/>
    <col min="8139" max="8139" width="11.7109375" style="280" customWidth="1"/>
    <col min="8140" max="8140" width="11.140625" style="280" customWidth="1"/>
    <col min="8141" max="8141" width="11.85546875" style="280" bestFit="1" customWidth="1"/>
    <col min="8142" max="8142" width="10.5703125" style="280" bestFit="1" customWidth="1"/>
    <col min="8143" max="8143" width="9.5703125" style="280" bestFit="1" customWidth="1"/>
    <col min="8144" max="8144" width="11.42578125" style="280" customWidth="1"/>
    <col min="8145" max="8145" width="10.5703125" style="280" customWidth="1"/>
    <col min="8146" max="8146" width="7.5703125" style="280" customWidth="1"/>
    <col min="8147" max="8147" width="9.5703125" style="280" bestFit="1" customWidth="1"/>
    <col min="8148" max="8148" width="11" style="280" bestFit="1" customWidth="1"/>
    <col min="8149" max="8149" width="10.140625" style="280" bestFit="1" customWidth="1"/>
    <col min="8150" max="8154" width="9.5703125" style="280" bestFit="1" customWidth="1"/>
    <col min="8155" max="8155" width="10.140625" style="280" bestFit="1" customWidth="1"/>
    <col min="8156" max="8157" width="9.5703125" style="280" bestFit="1" customWidth="1"/>
    <col min="8158" max="8158" width="10.28515625" style="280" customWidth="1"/>
    <col min="8159" max="8166" width="9.5703125" style="280" bestFit="1" customWidth="1"/>
    <col min="8167" max="8167" width="9.5703125" style="280" customWidth="1"/>
    <col min="8168" max="8174" width="9.5703125" style="280" bestFit="1" customWidth="1"/>
    <col min="8175" max="8175" width="9.42578125" style="280" customWidth="1"/>
    <col min="8176" max="8191" width="9.5703125" style="280" bestFit="1" customWidth="1"/>
    <col min="8192" max="8193" width="12.5703125" style="280" bestFit="1" customWidth="1"/>
    <col min="8194" max="8194" width="11.42578125" style="280" bestFit="1" customWidth="1"/>
    <col min="8195" max="8195" width="11" style="280" bestFit="1" customWidth="1"/>
    <col min="8196" max="8196" width="11.7109375" style="280" bestFit="1" customWidth="1"/>
    <col min="8197" max="8385" width="9.140625" style="280"/>
    <col min="8386" max="8386" width="6.7109375" style="280" customWidth="1"/>
    <col min="8387" max="8387" width="39.140625" style="280" customWidth="1"/>
    <col min="8388" max="8388" width="9.140625" style="280"/>
    <col min="8389" max="8389" width="8" style="280" customWidth="1"/>
    <col min="8390" max="8390" width="12.7109375" style="280" customWidth="1"/>
    <col min="8391" max="8391" width="12" style="280" customWidth="1"/>
    <col min="8392" max="8392" width="12.85546875" style="280" customWidth="1"/>
    <col min="8393" max="8393" width="11.42578125" style="280" customWidth="1"/>
    <col min="8394" max="8394" width="10.42578125" style="280" customWidth="1"/>
    <col min="8395" max="8395" width="11.7109375" style="280" customWidth="1"/>
    <col min="8396" max="8396" width="11.140625" style="280" customWidth="1"/>
    <col min="8397" max="8397" width="11.85546875" style="280" bestFit="1" customWidth="1"/>
    <col min="8398" max="8398" width="10.5703125" style="280" bestFit="1" customWidth="1"/>
    <col min="8399" max="8399" width="9.5703125" style="280" bestFit="1" customWidth="1"/>
    <col min="8400" max="8400" width="11.42578125" style="280" customWidth="1"/>
    <col min="8401" max="8401" width="10.5703125" style="280" customWidth="1"/>
    <col min="8402" max="8402" width="7.5703125" style="280" customWidth="1"/>
    <col min="8403" max="8403" width="9.5703125" style="280" bestFit="1" customWidth="1"/>
    <col min="8404" max="8404" width="11" style="280" bestFit="1" customWidth="1"/>
    <col min="8405" max="8405" width="10.140625" style="280" bestFit="1" customWidth="1"/>
    <col min="8406" max="8410" width="9.5703125" style="280" bestFit="1" customWidth="1"/>
    <col min="8411" max="8411" width="10.140625" style="280" bestFit="1" customWidth="1"/>
    <col min="8412" max="8413" width="9.5703125" style="280" bestFit="1" customWidth="1"/>
    <col min="8414" max="8414" width="10.28515625" style="280" customWidth="1"/>
    <col min="8415" max="8422" width="9.5703125" style="280" bestFit="1" customWidth="1"/>
    <col min="8423" max="8423" width="9.5703125" style="280" customWidth="1"/>
    <col min="8424" max="8430" width="9.5703125" style="280" bestFit="1" customWidth="1"/>
    <col min="8431" max="8431" width="9.42578125" style="280" customWidth="1"/>
    <col min="8432" max="8447" width="9.5703125" style="280" bestFit="1" customWidth="1"/>
    <col min="8448" max="8449" width="12.5703125" style="280" bestFit="1" customWidth="1"/>
    <col min="8450" max="8450" width="11.42578125" style="280" bestFit="1" customWidth="1"/>
    <col min="8451" max="8451" width="11" style="280" bestFit="1" customWidth="1"/>
    <col min="8452" max="8452" width="11.7109375" style="280" bestFit="1" customWidth="1"/>
    <col min="8453" max="8641" width="9.140625" style="280"/>
    <col min="8642" max="8642" width="6.7109375" style="280" customWidth="1"/>
    <col min="8643" max="8643" width="39.140625" style="280" customWidth="1"/>
    <col min="8644" max="8644" width="9.140625" style="280"/>
    <col min="8645" max="8645" width="8" style="280" customWidth="1"/>
    <col min="8646" max="8646" width="12.7109375" style="280" customWidth="1"/>
    <col min="8647" max="8647" width="12" style="280" customWidth="1"/>
    <col min="8648" max="8648" width="12.85546875" style="280" customWidth="1"/>
    <col min="8649" max="8649" width="11.42578125" style="280" customWidth="1"/>
    <col min="8650" max="8650" width="10.42578125" style="280" customWidth="1"/>
    <col min="8651" max="8651" width="11.7109375" style="280" customWidth="1"/>
    <col min="8652" max="8652" width="11.140625" style="280" customWidth="1"/>
    <col min="8653" max="8653" width="11.85546875" style="280" bestFit="1" customWidth="1"/>
    <col min="8654" max="8654" width="10.5703125" style="280" bestFit="1" customWidth="1"/>
    <col min="8655" max="8655" width="9.5703125" style="280" bestFit="1" customWidth="1"/>
    <col min="8656" max="8656" width="11.42578125" style="280" customWidth="1"/>
    <col min="8657" max="8657" width="10.5703125" style="280" customWidth="1"/>
    <col min="8658" max="8658" width="7.5703125" style="280" customWidth="1"/>
    <col min="8659" max="8659" width="9.5703125" style="280" bestFit="1" customWidth="1"/>
    <col min="8660" max="8660" width="11" style="280" bestFit="1" customWidth="1"/>
    <col min="8661" max="8661" width="10.140625" style="280" bestFit="1" customWidth="1"/>
    <col min="8662" max="8666" width="9.5703125" style="280" bestFit="1" customWidth="1"/>
    <col min="8667" max="8667" width="10.140625" style="280" bestFit="1" customWidth="1"/>
    <col min="8668" max="8669" width="9.5703125" style="280" bestFit="1" customWidth="1"/>
    <col min="8670" max="8670" width="10.28515625" style="280" customWidth="1"/>
    <col min="8671" max="8678" width="9.5703125" style="280" bestFit="1" customWidth="1"/>
    <col min="8679" max="8679" width="9.5703125" style="280" customWidth="1"/>
    <col min="8680" max="8686" width="9.5703125" style="280" bestFit="1" customWidth="1"/>
    <col min="8687" max="8687" width="9.42578125" style="280" customWidth="1"/>
    <col min="8688" max="8703" width="9.5703125" style="280" bestFit="1" customWidth="1"/>
    <col min="8704" max="8705" width="12.5703125" style="280" bestFit="1" customWidth="1"/>
    <col min="8706" max="8706" width="11.42578125" style="280" bestFit="1" customWidth="1"/>
    <col min="8707" max="8707" width="11" style="280" bestFit="1" customWidth="1"/>
    <col min="8708" max="8708" width="11.7109375" style="280" bestFit="1" customWidth="1"/>
    <col min="8709" max="8897" width="9.140625" style="280"/>
    <col min="8898" max="8898" width="6.7109375" style="280" customWidth="1"/>
    <col min="8899" max="8899" width="39.140625" style="280" customWidth="1"/>
    <col min="8900" max="8900" width="9.140625" style="280"/>
    <col min="8901" max="8901" width="8" style="280" customWidth="1"/>
    <col min="8902" max="8902" width="12.7109375" style="280" customWidth="1"/>
    <col min="8903" max="8903" width="12" style="280" customWidth="1"/>
    <col min="8904" max="8904" width="12.85546875" style="280" customWidth="1"/>
    <col min="8905" max="8905" width="11.42578125" style="280" customWidth="1"/>
    <col min="8906" max="8906" width="10.42578125" style="280" customWidth="1"/>
    <col min="8907" max="8907" width="11.7109375" style="280" customWidth="1"/>
    <col min="8908" max="8908" width="11.140625" style="280" customWidth="1"/>
    <col min="8909" max="8909" width="11.85546875" style="280" bestFit="1" customWidth="1"/>
    <col min="8910" max="8910" width="10.5703125" style="280" bestFit="1" customWidth="1"/>
    <col min="8911" max="8911" width="9.5703125" style="280" bestFit="1" customWidth="1"/>
    <col min="8912" max="8912" width="11.42578125" style="280" customWidth="1"/>
    <col min="8913" max="8913" width="10.5703125" style="280" customWidth="1"/>
    <col min="8914" max="8914" width="7.5703125" style="280" customWidth="1"/>
    <col min="8915" max="8915" width="9.5703125" style="280" bestFit="1" customWidth="1"/>
    <col min="8916" max="8916" width="11" style="280" bestFit="1" customWidth="1"/>
    <col min="8917" max="8917" width="10.140625" style="280" bestFit="1" customWidth="1"/>
    <col min="8918" max="8922" width="9.5703125" style="280" bestFit="1" customWidth="1"/>
    <col min="8923" max="8923" width="10.140625" style="280" bestFit="1" customWidth="1"/>
    <col min="8924" max="8925" width="9.5703125" style="280" bestFit="1" customWidth="1"/>
    <col min="8926" max="8926" width="10.28515625" style="280" customWidth="1"/>
    <col min="8927" max="8934" width="9.5703125" style="280" bestFit="1" customWidth="1"/>
    <col min="8935" max="8935" width="9.5703125" style="280" customWidth="1"/>
    <col min="8936" max="8942" width="9.5703125" style="280" bestFit="1" customWidth="1"/>
    <col min="8943" max="8943" width="9.42578125" style="280" customWidth="1"/>
    <col min="8944" max="8959" width="9.5703125" style="280" bestFit="1" customWidth="1"/>
    <col min="8960" max="8961" width="12.5703125" style="280" bestFit="1" customWidth="1"/>
    <col min="8962" max="8962" width="11.42578125" style="280" bestFit="1" customWidth="1"/>
    <col min="8963" max="8963" width="11" style="280" bestFit="1" customWidth="1"/>
    <col min="8964" max="8964" width="11.7109375" style="280" bestFit="1" customWidth="1"/>
    <col min="8965" max="9153" width="9.140625" style="280"/>
    <col min="9154" max="9154" width="6.7109375" style="280" customWidth="1"/>
    <col min="9155" max="9155" width="39.140625" style="280" customWidth="1"/>
    <col min="9156" max="9156" width="9.140625" style="280"/>
    <col min="9157" max="9157" width="8" style="280" customWidth="1"/>
    <col min="9158" max="9158" width="12.7109375" style="280" customWidth="1"/>
    <col min="9159" max="9159" width="12" style="280" customWidth="1"/>
    <col min="9160" max="9160" width="12.85546875" style="280" customWidth="1"/>
    <col min="9161" max="9161" width="11.42578125" style="280" customWidth="1"/>
    <col min="9162" max="9162" width="10.42578125" style="280" customWidth="1"/>
    <col min="9163" max="9163" width="11.7109375" style="280" customWidth="1"/>
    <col min="9164" max="9164" width="11.140625" style="280" customWidth="1"/>
    <col min="9165" max="9165" width="11.85546875" style="280" bestFit="1" customWidth="1"/>
    <col min="9166" max="9166" width="10.5703125" style="280" bestFit="1" customWidth="1"/>
    <col min="9167" max="9167" width="9.5703125" style="280" bestFit="1" customWidth="1"/>
    <col min="9168" max="9168" width="11.42578125" style="280" customWidth="1"/>
    <col min="9169" max="9169" width="10.5703125" style="280" customWidth="1"/>
    <col min="9170" max="9170" width="7.5703125" style="280" customWidth="1"/>
    <col min="9171" max="9171" width="9.5703125" style="280" bestFit="1" customWidth="1"/>
    <col min="9172" max="9172" width="11" style="280" bestFit="1" customWidth="1"/>
    <col min="9173" max="9173" width="10.140625" style="280" bestFit="1" customWidth="1"/>
    <col min="9174" max="9178" width="9.5703125" style="280" bestFit="1" customWidth="1"/>
    <col min="9179" max="9179" width="10.140625" style="280" bestFit="1" customWidth="1"/>
    <col min="9180" max="9181" width="9.5703125" style="280" bestFit="1" customWidth="1"/>
    <col min="9182" max="9182" width="10.28515625" style="280" customWidth="1"/>
    <col min="9183" max="9190" width="9.5703125" style="280" bestFit="1" customWidth="1"/>
    <col min="9191" max="9191" width="9.5703125" style="280" customWidth="1"/>
    <col min="9192" max="9198" width="9.5703125" style="280" bestFit="1" customWidth="1"/>
    <col min="9199" max="9199" width="9.42578125" style="280" customWidth="1"/>
    <col min="9200" max="9215" width="9.5703125" style="280" bestFit="1" customWidth="1"/>
    <col min="9216" max="9217" width="12.5703125" style="280" bestFit="1" customWidth="1"/>
    <col min="9218" max="9218" width="11.42578125" style="280" bestFit="1" customWidth="1"/>
    <col min="9219" max="9219" width="11" style="280" bestFit="1" customWidth="1"/>
    <col min="9220" max="9220" width="11.7109375" style="280" bestFit="1" customWidth="1"/>
    <col min="9221" max="9409" width="9.140625" style="280"/>
    <col min="9410" max="9410" width="6.7109375" style="280" customWidth="1"/>
    <col min="9411" max="9411" width="39.140625" style="280" customWidth="1"/>
    <col min="9412" max="9412" width="9.140625" style="280"/>
    <col min="9413" max="9413" width="8" style="280" customWidth="1"/>
    <col min="9414" max="9414" width="12.7109375" style="280" customWidth="1"/>
    <col min="9415" max="9415" width="12" style="280" customWidth="1"/>
    <col min="9416" max="9416" width="12.85546875" style="280" customWidth="1"/>
    <col min="9417" max="9417" width="11.42578125" style="280" customWidth="1"/>
    <col min="9418" max="9418" width="10.42578125" style="280" customWidth="1"/>
    <col min="9419" max="9419" width="11.7109375" style="280" customWidth="1"/>
    <col min="9420" max="9420" width="11.140625" style="280" customWidth="1"/>
    <col min="9421" max="9421" width="11.85546875" style="280" bestFit="1" customWidth="1"/>
    <col min="9422" max="9422" width="10.5703125" style="280" bestFit="1" customWidth="1"/>
    <col min="9423" max="9423" width="9.5703125" style="280" bestFit="1" customWidth="1"/>
    <col min="9424" max="9424" width="11.42578125" style="280" customWidth="1"/>
    <col min="9425" max="9425" width="10.5703125" style="280" customWidth="1"/>
    <col min="9426" max="9426" width="7.5703125" style="280" customWidth="1"/>
    <col min="9427" max="9427" width="9.5703125" style="280" bestFit="1" customWidth="1"/>
    <col min="9428" max="9428" width="11" style="280" bestFit="1" customWidth="1"/>
    <col min="9429" max="9429" width="10.140625" style="280" bestFit="1" customWidth="1"/>
    <col min="9430" max="9434" width="9.5703125" style="280" bestFit="1" customWidth="1"/>
    <col min="9435" max="9435" width="10.140625" style="280" bestFit="1" customWidth="1"/>
    <col min="9436" max="9437" width="9.5703125" style="280" bestFit="1" customWidth="1"/>
    <col min="9438" max="9438" width="10.28515625" style="280" customWidth="1"/>
    <col min="9439" max="9446" width="9.5703125" style="280" bestFit="1" customWidth="1"/>
    <col min="9447" max="9447" width="9.5703125" style="280" customWidth="1"/>
    <col min="9448" max="9454" width="9.5703125" style="280" bestFit="1" customWidth="1"/>
    <col min="9455" max="9455" width="9.42578125" style="280" customWidth="1"/>
    <col min="9456" max="9471" width="9.5703125" style="280" bestFit="1" customWidth="1"/>
    <col min="9472" max="9473" width="12.5703125" style="280" bestFit="1" customWidth="1"/>
    <col min="9474" max="9474" width="11.42578125" style="280" bestFit="1" customWidth="1"/>
    <col min="9475" max="9475" width="11" style="280" bestFit="1" customWidth="1"/>
    <col min="9476" max="9476" width="11.7109375" style="280" bestFit="1" customWidth="1"/>
    <col min="9477" max="9665" width="9.140625" style="280"/>
    <col min="9666" max="9666" width="6.7109375" style="280" customWidth="1"/>
    <col min="9667" max="9667" width="39.140625" style="280" customWidth="1"/>
    <col min="9668" max="9668" width="9.140625" style="280"/>
    <col min="9669" max="9669" width="8" style="280" customWidth="1"/>
    <col min="9670" max="9670" width="12.7109375" style="280" customWidth="1"/>
    <col min="9671" max="9671" width="12" style="280" customWidth="1"/>
    <col min="9672" max="9672" width="12.85546875" style="280" customWidth="1"/>
    <col min="9673" max="9673" width="11.42578125" style="280" customWidth="1"/>
    <col min="9674" max="9674" width="10.42578125" style="280" customWidth="1"/>
    <col min="9675" max="9675" width="11.7109375" style="280" customWidth="1"/>
    <col min="9676" max="9676" width="11.140625" style="280" customWidth="1"/>
    <col min="9677" max="9677" width="11.85546875" style="280" bestFit="1" customWidth="1"/>
    <col min="9678" max="9678" width="10.5703125" style="280" bestFit="1" customWidth="1"/>
    <col min="9679" max="9679" width="9.5703125" style="280" bestFit="1" customWidth="1"/>
    <col min="9680" max="9680" width="11.42578125" style="280" customWidth="1"/>
    <col min="9681" max="9681" width="10.5703125" style="280" customWidth="1"/>
    <col min="9682" max="9682" width="7.5703125" style="280" customWidth="1"/>
    <col min="9683" max="9683" width="9.5703125" style="280" bestFit="1" customWidth="1"/>
    <col min="9684" max="9684" width="11" style="280" bestFit="1" customWidth="1"/>
    <col min="9685" max="9685" width="10.140625" style="280" bestFit="1" customWidth="1"/>
    <col min="9686" max="9690" width="9.5703125" style="280" bestFit="1" customWidth="1"/>
    <col min="9691" max="9691" width="10.140625" style="280" bestFit="1" customWidth="1"/>
    <col min="9692" max="9693" width="9.5703125" style="280" bestFit="1" customWidth="1"/>
    <col min="9694" max="9694" width="10.28515625" style="280" customWidth="1"/>
    <col min="9695" max="9702" width="9.5703125" style="280" bestFit="1" customWidth="1"/>
    <col min="9703" max="9703" width="9.5703125" style="280" customWidth="1"/>
    <col min="9704" max="9710" width="9.5703125" style="280" bestFit="1" customWidth="1"/>
    <col min="9711" max="9711" width="9.42578125" style="280" customWidth="1"/>
    <col min="9712" max="9727" width="9.5703125" style="280" bestFit="1" customWidth="1"/>
    <col min="9728" max="9729" width="12.5703125" style="280" bestFit="1" customWidth="1"/>
    <col min="9730" max="9730" width="11.42578125" style="280" bestFit="1" customWidth="1"/>
    <col min="9731" max="9731" width="11" style="280" bestFit="1" customWidth="1"/>
    <col min="9732" max="9732" width="11.7109375" style="280" bestFit="1" customWidth="1"/>
    <col min="9733" max="9921" width="9.140625" style="280"/>
    <col min="9922" max="9922" width="6.7109375" style="280" customWidth="1"/>
    <col min="9923" max="9923" width="39.140625" style="280" customWidth="1"/>
    <col min="9924" max="9924" width="9.140625" style="280"/>
    <col min="9925" max="9925" width="8" style="280" customWidth="1"/>
    <col min="9926" max="9926" width="12.7109375" style="280" customWidth="1"/>
    <col min="9927" max="9927" width="12" style="280" customWidth="1"/>
    <col min="9928" max="9928" width="12.85546875" style="280" customWidth="1"/>
    <col min="9929" max="9929" width="11.42578125" style="280" customWidth="1"/>
    <col min="9930" max="9930" width="10.42578125" style="280" customWidth="1"/>
    <col min="9931" max="9931" width="11.7109375" style="280" customWidth="1"/>
    <col min="9932" max="9932" width="11.140625" style="280" customWidth="1"/>
    <col min="9933" max="9933" width="11.85546875" style="280" bestFit="1" customWidth="1"/>
    <col min="9934" max="9934" width="10.5703125" style="280" bestFit="1" customWidth="1"/>
    <col min="9935" max="9935" width="9.5703125" style="280" bestFit="1" customWidth="1"/>
    <col min="9936" max="9936" width="11.42578125" style="280" customWidth="1"/>
    <col min="9937" max="9937" width="10.5703125" style="280" customWidth="1"/>
    <col min="9938" max="9938" width="7.5703125" style="280" customWidth="1"/>
    <col min="9939" max="9939" width="9.5703125" style="280" bestFit="1" customWidth="1"/>
    <col min="9940" max="9940" width="11" style="280" bestFit="1" customWidth="1"/>
    <col min="9941" max="9941" width="10.140625" style="280" bestFit="1" customWidth="1"/>
    <col min="9942" max="9946" width="9.5703125" style="280" bestFit="1" customWidth="1"/>
    <col min="9947" max="9947" width="10.140625" style="280" bestFit="1" customWidth="1"/>
    <col min="9948" max="9949" width="9.5703125" style="280" bestFit="1" customWidth="1"/>
    <col min="9950" max="9950" width="10.28515625" style="280" customWidth="1"/>
    <col min="9951" max="9958" width="9.5703125" style="280" bestFit="1" customWidth="1"/>
    <col min="9959" max="9959" width="9.5703125" style="280" customWidth="1"/>
    <col min="9960" max="9966" width="9.5703125" style="280" bestFit="1" customWidth="1"/>
    <col min="9967" max="9967" width="9.42578125" style="280" customWidth="1"/>
    <col min="9968" max="9983" width="9.5703125" style="280" bestFit="1" customWidth="1"/>
    <col min="9984" max="9985" width="12.5703125" style="280" bestFit="1" customWidth="1"/>
    <col min="9986" max="9986" width="11.42578125" style="280" bestFit="1" customWidth="1"/>
    <col min="9987" max="9987" width="11" style="280" bestFit="1" customWidth="1"/>
    <col min="9988" max="9988" width="11.7109375" style="280" bestFit="1" customWidth="1"/>
    <col min="9989" max="10177" width="9.140625" style="280"/>
    <col min="10178" max="10178" width="6.7109375" style="280" customWidth="1"/>
    <col min="10179" max="10179" width="39.140625" style="280" customWidth="1"/>
    <col min="10180" max="10180" width="9.140625" style="280"/>
    <col min="10181" max="10181" width="8" style="280" customWidth="1"/>
    <col min="10182" max="10182" width="12.7109375" style="280" customWidth="1"/>
    <col min="10183" max="10183" width="12" style="280" customWidth="1"/>
    <col min="10184" max="10184" width="12.85546875" style="280" customWidth="1"/>
    <col min="10185" max="10185" width="11.42578125" style="280" customWidth="1"/>
    <col min="10186" max="10186" width="10.42578125" style="280" customWidth="1"/>
    <col min="10187" max="10187" width="11.7109375" style="280" customWidth="1"/>
    <col min="10188" max="10188" width="11.140625" style="280" customWidth="1"/>
    <col min="10189" max="10189" width="11.85546875" style="280" bestFit="1" customWidth="1"/>
    <col min="10190" max="10190" width="10.5703125" style="280" bestFit="1" customWidth="1"/>
    <col min="10191" max="10191" width="9.5703125" style="280" bestFit="1" customWidth="1"/>
    <col min="10192" max="10192" width="11.42578125" style="280" customWidth="1"/>
    <col min="10193" max="10193" width="10.5703125" style="280" customWidth="1"/>
    <col min="10194" max="10194" width="7.5703125" style="280" customWidth="1"/>
    <col min="10195" max="10195" width="9.5703125" style="280" bestFit="1" customWidth="1"/>
    <col min="10196" max="10196" width="11" style="280" bestFit="1" customWidth="1"/>
    <col min="10197" max="10197" width="10.140625" style="280" bestFit="1" customWidth="1"/>
    <col min="10198" max="10202" width="9.5703125" style="280" bestFit="1" customWidth="1"/>
    <col min="10203" max="10203" width="10.140625" style="280" bestFit="1" customWidth="1"/>
    <col min="10204" max="10205" width="9.5703125" style="280" bestFit="1" customWidth="1"/>
    <col min="10206" max="10206" width="10.28515625" style="280" customWidth="1"/>
    <col min="10207" max="10214" width="9.5703125" style="280" bestFit="1" customWidth="1"/>
    <col min="10215" max="10215" width="9.5703125" style="280" customWidth="1"/>
    <col min="10216" max="10222" width="9.5703125" style="280" bestFit="1" customWidth="1"/>
    <col min="10223" max="10223" width="9.42578125" style="280" customWidth="1"/>
    <col min="10224" max="10239" width="9.5703125" style="280" bestFit="1" customWidth="1"/>
    <col min="10240" max="10241" width="12.5703125" style="280" bestFit="1" customWidth="1"/>
    <col min="10242" max="10242" width="11.42578125" style="280" bestFit="1" customWidth="1"/>
    <col min="10243" max="10243" width="11" style="280" bestFit="1" customWidth="1"/>
    <col min="10244" max="10244" width="11.7109375" style="280" bestFit="1" customWidth="1"/>
    <col min="10245" max="10433" width="9.140625" style="280"/>
    <col min="10434" max="10434" width="6.7109375" style="280" customWidth="1"/>
    <col min="10435" max="10435" width="39.140625" style="280" customWidth="1"/>
    <col min="10436" max="10436" width="9.140625" style="280"/>
    <col min="10437" max="10437" width="8" style="280" customWidth="1"/>
    <col min="10438" max="10438" width="12.7109375" style="280" customWidth="1"/>
    <col min="10439" max="10439" width="12" style="280" customWidth="1"/>
    <col min="10440" max="10440" width="12.85546875" style="280" customWidth="1"/>
    <col min="10441" max="10441" width="11.42578125" style="280" customWidth="1"/>
    <col min="10442" max="10442" width="10.42578125" style="280" customWidth="1"/>
    <col min="10443" max="10443" width="11.7109375" style="280" customWidth="1"/>
    <col min="10444" max="10444" width="11.140625" style="280" customWidth="1"/>
    <col min="10445" max="10445" width="11.85546875" style="280" bestFit="1" customWidth="1"/>
    <col min="10446" max="10446" width="10.5703125" style="280" bestFit="1" customWidth="1"/>
    <col min="10447" max="10447" width="9.5703125" style="280" bestFit="1" customWidth="1"/>
    <col min="10448" max="10448" width="11.42578125" style="280" customWidth="1"/>
    <col min="10449" max="10449" width="10.5703125" style="280" customWidth="1"/>
    <col min="10450" max="10450" width="7.5703125" style="280" customWidth="1"/>
    <col min="10451" max="10451" width="9.5703125" style="280" bestFit="1" customWidth="1"/>
    <col min="10452" max="10452" width="11" style="280" bestFit="1" customWidth="1"/>
    <col min="10453" max="10453" width="10.140625" style="280" bestFit="1" customWidth="1"/>
    <col min="10454" max="10458" width="9.5703125" style="280" bestFit="1" customWidth="1"/>
    <col min="10459" max="10459" width="10.140625" style="280" bestFit="1" customWidth="1"/>
    <col min="10460" max="10461" width="9.5703125" style="280" bestFit="1" customWidth="1"/>
    <col min="10462" max="10462" width="10.28515625" style="280" customWidth="1"/>
    <col min="10463" max="10470" width="9.5703125" style="280" bestFit="1" customWidth="1"/>
    <col min="10471" max="10471" width="9.5703125" style="280" customWidth="1"/>
    <col min="10472" max="10478" width="9.5703125" style="280" bestFit="1" customWidth="1"/>
    <col min="10479" max="10479" width="9.42578125" style="280" customWidth="1"/>
    <col min="10480" max="10495" width="9.5703125" style="280" bestFit="1" customWidth="1"/>
    <col min="10496" max="10497" width="12.5703125" style="280" bestFit="1" customWidth="1"/>
    <col min="10498" max="10498" width="11.42578125" style="280" bestFit="1" customWidth="1"/>
    <col min="10499" max="10499" width="11" style="280" bestFit="1" customWidth="1"/>
    <col min="10500" max="10500" width="11.7109375" style="280" bestFit="1" customWidth="1"/>
    <col min="10501" max="10689" width="9.140625" style="280"/>
    <col min="10690" max="10690" width="6.7109375" style="280" customWidth="1"/>
    <col min="10691" max="10691" width="39.140625" style="280" customWidth="1"/>
    <col min="10692" max="10692" width="9.140625" style="280"/>
    <col min="10693" max="10693" width="8" style="280" customWidth="1"/>
    <col min="10694" max="10694" width="12.7109375" style="280" customWidth="1"/>
    <col min="10695" max="10695" width="12" style="280" customWidth="1"/>
    <col min="10696" max="10696" width="12.85546875" style="280" customWidth="1"/>
    <col min="10697" max="10697" width="11.42578125" style="280" customWidth="1"/>
    <col min="10698" max="10698" width="10.42578125" style="280" customWidth="1"/>
    <col min="10699" max="10699" width="11.7109375" style="280" customWidth="1"/>
    <col min="10700" max="10700" width="11.140625" style="280" customWidth="1"/>
    <col min="10701" max="10701" width="11.85546875" style="280" bestFit="1" customWidth="1"/>
    <col min="10702" max="10702" width="10.5703125" style="280" bestFit="1" customWidth="1"/>
    <col min="10703" max="10703" width="9.5703125" style="280" bestFit="1" customWidth="1"/>
    <col min="10704" max="10704" width="11.42578125" style="280" customWidth="1"/>
    <col min="10705" max="10705" width="10.5703125" style="280" customWidth="1"/>
    <col min="10706" max="10706" width="7.5703125" style="280" customWidth="1"/>
    <col min="10707" max="10707" width="9.5703125" style="280" bestFit="1" customWidth="1"/>
    <col min="10708" max="10708" width="11" style="280" bestFit="1" customWidth="1"/>
    <col min="10709" max="10709" width="10.140625" style="280" bestFit="1" customWidth="1"/>
    <col min="10710" max="10714" width="9.5703125" style="280" bestFit="1" customWidth="1"/>
    <col min="10715" max="10715" width="10.140625" style="280" bestFit="1" customWidth="1"/>
    <col min="10716" max="10717" width="9.5703125" style="280" bestFit="1" customWidth="1"/>
    <col min="10718" max="10718" width="10.28515625" style="280" customWidth="1"/>
    <col min="10719" max="10726" width="9.5703125" style="280" bestFit="1" customWidth="1"/>
    <col min="10727" max="10727" width="9.5703125" style="280" customWidth="1"/>
    <col min="10728" max="10734" width="9.5703125" style="280" bestFit="1" customWidth="1"/>
    <col min="10735" max="10735" width="9.42578125" style="280" customWidth="1"/>
    <col min="10736" max="10751" width="9.5703125" style="280" bestFit="1" customWidth="1"/>
    <col min="10752" max="10753" width="12.5703125" style="280" bestFit="1" customWidth="1"/>
    <col min="10754" max="10754" width="11.42578125" style="280" bestFit="1" customWidth="1"/>
    <col min="10755" max="10755" width="11" style="280" bestFit="1" customWidth="1"/>
    <col min="10756" max="10756" width="11.7109375" style="280" bestFit="1" customWidth="1"/>
    <col min="10757" max="10945" width="9.140625" style="280"/>
    <col min="10946" max="10946" width="6.7109375" style="280" customWidth="1"/>
    <col min="10947" max="10947" width="39.140625" style="280" customWidth="1"/>
    <col min="10948" max="10948" width="9.140625" style="280"/>
    <col min="10949" max="10949" width="8" style="280" customWidth="1"/>
    <col min="10950" max="10950" width="12.7109375" style="280" customWidth="1"/>
    <col min="10951" max="10951" width="12" style="280" customWidth="1"/>
    <col min="10952" max="10952" width="12.85546875" style="280" customWidth="1"/>
    <col min="10953" max="10953" width="11.42578125" style="280" customWidth="1"/>
    <col min="10954" max="10954" width="10.42578125" style="280" customWidth="1"/>
    <col min="10955" max="10955" width="11.7109375" style="280" customWidth="1"/>
    <col min="10956" max="10956" width="11.140625" style="280" customWidth="1"/>
    <col min="10957" max="10957" width="11.85546875" style="280" bestFit="1" customWidth="1"/>
    <col min="10958" max="10958" width="10.5703125" style="280" bestFit="1" customWidth="1"/>
    <col min="10959" max="10959" width="9.5703125" style="280" bestFit="1" customWidth="1"/>
    <col min="10960" max="10960" width="11.42578125" style="280" customWidth="1"/>
    <col min="10961" max="10961" width="10.5703125" style="280" customWidth="1"/>
    <col min="10962" max="10962" width="7.5703125" style="280" customWidth="1"/>
    <col min="10963" max="10963" width="9.5703125" style="280" bestFit="1" customWidth="1"/>
    <col min="10964" max="10964" width="11" style="280" bestFit="1" customWidth="1"/>
    <col min="10965" max="10965" width="10.140625" style="280" bestFit="1" customWidth="1"/>
    <col min="10966" max="10970" width="9.5703125" style="280" bestFit="1" customWidth="1"/>
    <col min="10971" max="10971" width="10.140625" style="280" bestFit="1" customWidth="1"/>
    <col min="10972" max="10973" width="9.5703125" style="280" bestFit="1" customWidth="1"/>
    <col min="10974" max="10974" width="10.28515625" style="280" customWidth="1"/>
    <col min="10975" max="10982" width="9.5703125" style="280" bestFit="1" customWidth="1"/>
    <col min="10983" max="10983" width="9.5703125" style="280" customWidth="1"/>
    <col min="10984" max="10990" width="9.5703125" style="280" bestFit="1" customWidth="1"/>
    <col min="10991" max="10991" width="9.42578125" style="280" customWidth="1"/>
    <col min="10992" max="11007" width="9.5703125" style="280" bestFit="1" customWidth="1"/>
    <col min="11008" max="11009" width="12.5703125" style="280" bestFit="1" customWidth="1"/>
    <col min="11010" max="11010" width="11.42578125" style="280" bestFit="1" customWidth="1"/>
    <col min="11011" max="11011" width="11" style="280" bestFit="1" customWidth="1"/>
    <col min="11012" max="11012" width="11.7109375" style="280" bestFit="1" customWidth="1"/>
    <col min="11013" max="11201" width="9.140625" style="280"/>
    <col min="11202" max="11202" width="6.7109375" style="280" customWidth="1"/>
    <col min="11203" max="11203" width="39.140625" style="280" customWidth="1"/>
    <col min="11204" max="11204" width="9.140625" style="280"/>
    <col min="11205" max="11205" width="8" style="280" customWidth="1"/>
    <col min="11206" max="11206" width="12.7109375" style="280" customWidth="1"/>
    <col min="11207" max="11207" width="12" style="280" customWidth="1"/>
    <col min="11208" max="11208" width="12.85546875" style="280" customWidth="1"/>
    <col min="11209" max="11209" width="11.42578125" style="280" customWidth="1"/>
    <col min="11210" max="11210" width="10.42578125" style="280" customWidth="1"/>
    <col min="11211" max="11211" width="11.7109375" style="280" customWidth="1"/>
    <col min="11212" max="11212" width="11.140625" style="280" customWidth="1"/>
    <col min="11213" max="11213" width="11.85546875" style="280" bestFit="1" customWidth="1"/>
    <col min="11214" max="11214" width="10.5703125" style="280" bestFit="1" customWidth="1"/>
    <col min="11215" max="11215" width="9.5703125" style="280" bestFit="1" customWidth="1"/>
    <col min="11216" max="11216" width="11.42578125" style="280" customWidth="1"/>
    <col min="11217" max="11217" width="10.5703125" style="280" customWidth="1"/>
    <col min="11218" max="11218" width="7.5703125" style="280" customWidth="1"/>
    <col min="11219" max="11219" width="9.5703125" style="280" bestFit="1" customWidth="1"/>
    <col min="11220" max="11220" width="11" style="280" bestFit="1" customWidth="1"/>
    <col min="11221" max="11221" width="10.140625" style="280" bestFit="1" customWidth="1"/>
    <col min="11222" max="11226" width="9.5703125" style="280" bestFit="1" customWidth="1"/>
    <col min="11227" max="11227" width="10.140625" style="280" bestFit="1" customWidth="1"/>
    <col min="11228" max="11229" width="9.5703125" style="280" bestFit="1" customWidth="1"/>
    <col min="11230" max="11230" width="10.28515625" style="280" customWidth="1"/>
    <col min="11231" max="11238" width="9.5703125" style="280" bestFit="1" customWidth="1"/>
    <col min="11239" max="11239" width="9.5703125" style="280" customWidth="1"/>
    <col min="11240" max="11246" width="9.5703125" style="280" bestFit="1" customWidth="1"/>
    <col min="11247" max="11247" width="9.42578125" style="280" customWidth="1"/>
    <col min="11248" max="11263" width="9.5703125" style="280" bestFit="1" customWidth="1"/>
    <col min="11264" max="11265" width="12.5703125" style="280" bestFit="1" customWidth="1"/>
    <col min="11266" max="11266" width="11.42578125" style="280" bestFit="1" customWidth="1"/>
    <col min="11267" max="11267" width="11" style="280" bestFit="1" customWidth="1"/>
    <col min="11268" max="11268" width="11.7109375" style="280" bestFit="1" customWidth="1"/>
    <col min="11269" max="11457" width="9.140625" style="280"/>
    <col min="11458" max="11458" width="6.7109375" style="280" customWidth="1"/>
    <col min="11459" max="11459" width="39.140625" style="280" customWidth="1"/>
    <col min="11460" max="11460" width="9.140625" style="280"/>
    <col min="11461" max="11461" width="8" style="280" customWidth="1"/>
    <col min="11462" max="11462" width="12.7109375" style="280" customWidth="1"/>
    <col min="11463" max="11463" width="12" style="280" customWidth="1"/>
    <col min="11464" max="11464" width="12.85546875" style="280" customWidth="1"/>
    <col min="11465" max="11465" width="11.42578125" style="280" customWidth="1"/>
    <col min="11466" max="11466" width="10.42578125" style="280" customWidth="1"/>
    <col min="11467" max="11467" width="11.7109375" style="280" customWidth="1"/>
    <col min="11468" max="11468" width="11.140625" style="280" customWidth="1"/>
    <col min="11469" max="11469" width="11.85546875" style="280" bestFit="1" customWidth="1"/>
    <col min="11470" max="11470" width="10.5703125" style="280" bestFit="1" customWidth="1"/>
    <col min="11471" max="11471" width="9.5703125" style="280" bestFit="1" customWidth="1"/>
    <col min="11472" max="11472" width="11.42578125" style="280" customWidth="1"/>
    <col min="11473" max="11473" width="10.5703125" style="280" customWidth="1"/>
    <col min="11474" max="11474" width="7.5703125" style="280" customWidth="1"/>
    <col min="11475" max="11475" width="9.5703125" style="280" bestFit="1" customWidth="1"/>
    <col min="11476" max="11476" width="11" style="280" bestFit="1" customWidth="1"/>
    <col min="11477" max="11477" width="10.140625" style="280" bestFit="1" customWidth="1"/>
    <col min="11478" max="11482" width="9.5703125" style="280" bestFit="1" customWidth="1"/>
    <col min="11483" max="11483" width="10.140625" style="280" bestFit="1" customWidth="1"/>
    <col min="11484" max="11485" width="9.5703125" style="280" bestFit="1" customWidth="1"/>
    <col min="11486" max="11486" width="10.28515625" style="280" customWidth="1"/>
    <col min="11487" max="11494" width="9.5703125" style="280" bestFit="1" customWidth="1"/>
    <col min="11495" max="11495" width="9.5703125" style="280" customWidth="1"/>
    <col min="11496" max="11502" width="9.5703125" style="280" bestFit="1" customWidth="1"/>
    <col min="11503" max="11503" width="9.42578125" style="280" customWidth="1"/>
    <col min="11504" max="11519" width="9.5703125" style="280" bestFit="1" customWidth="1"/>
    <col min="11520" max="11521" width="12.5703125" style="280" bestFit="1" customWidth="1"/>
    <col min="11522" max="11522" width="11.42578125" style="280" bestFit="1" customWidth="1"/>
    <col min="11523" max="11523" width="11" style="280" bestFit="1" customWidth="1"/>
    <col min="11524" max="11524" width="11.7109375" style="280" bestFit="1" customWidth="1"/>
    <col min="11525" max="11713" width="9.140625" style="280"/>
    <col min="11714" max="11714" width="6.7109375" style="280" customWidth="1"/>
    <col min="11715" max="11715" width="39.140625" style="280" customWidth="1"/>
    <col min="11716" max="11716" width="9.140625" style="280"/>
    <col min="11717" max="11717" width="8" style="280" customWidth="1"/>
    <col min="11718" max="11718" width="12.7109375" style="280" customWidth="1"/>
    <col min="11719" max="11719" width="12" style="280" customWidth="1"/>
    <col min="11720" max="11720" width="12.85546875" style="280" customWidth="1"/>
    <col min="11721" max="11721" width="11.42578125" style="280" customWidth="1"/>
    <col min="11722" max="11722" width="10.42578125" style="280" customWidth="1"/>
    <col min="11723" max="11723" width="11.7109375" style="280" customWidth="1"/>
    <col min="11724" max="11724" width="11.140625" style="280" customWidth="1"/>
    <col min="11725" max="11725" width="11.85546875" style="280" bestFit="1" customWidth="1"/>
    <col min="11726" max="11726" width="10.5703125" style="280" bestFit="1" customWidth="1"/>
    <col min="11727" max="11727" width="9.5703125" style="280" bestFit="1" customWidth="1"/>
    <col min="11728" max="11728" width="11.42578125" style="280" customWidth="1"/>
    <col min="11729" max="11729" width="10.5703125" style="280" customWidth="1"/>
    <col min="11730" max="11730" width="7.5703125" style="280" customWidth="1"/>
    <col min="11731" max="11731" width="9.5703125" style="280" bestFit="1" customWidth="1"/>
    <col min="11732" max="11732" width="11" style="280" bestFit="1" customWidth="1"/>
    <col min="11733" max="11733" width="10.140625" style="280" bestFit="1" customWidth="1"/>
    <col min="11734" max="11738" width="9.5703125" style="280" bestFit="1" customWidth="1"/>
    <col min="11739" max="11739" width="10.140625" style="280" bestFit="1" customWidth="1"/>
    <col min="11740" max="11741" width="9.5703125" style="280" bestFit="1" customWidth="1"/>
    <col min="11742" max="11742" width="10.28515625" style="280" customWidth="1"/>
    <col min="11743" max="11750" width="9.5703125" style="280" bestFit="1" customWidth="1"/>
    <col min="11751" max="11751" width="9.5703125" style="280" customWidth="1"/>
    <col min="11752" max="11758" width="9.5703125" style="280" bestFit="1" customWidth="1"/>
    <col min="11759" max="11759" width="9.42578125" style="280" customWidth="1"/>
    <col min="11760" max="11775" width="9.5703125" style="280" bestFit="1" customWidth="1"/>
    <col min="11776" max="11777" width="12.5703125" style="280" bestFit="1" customWidth="1"/>
    <col min="11778" max="11778" width="11.42578125" style="280" bestFit="1" customWidth="1"/>
    <col min="11779" max="11779" width="11" style="280" bestFit="1" customWidth="1"/>
    <col min="11780" max="11780" width="11.7109375" style="280" bestFit="1" customWidth="1"/>
    <col min="11781" max="11969" width="9.140625" style="280"/>
    <col min="11970" max="11970" width="6.7109375" style="280" customWidth="1"/>
    <col min="11971" max="11971" width="39.140625" style="280" customWidth="1"/>
    <col min="11972" max="11972" width="9.140625" style="280"/>
    <col min="11973" max="11973" width="8" style="280" customWidth="1"/>
    <col min="11974" max="11974" width="12.7109375" style="280" customWidth="1"/>
    <col min="11975" max="11975" width="12" style="280" customWidth="1"/>
    <col min="11976" max="11976" width="12.85546875" style="280" customWidth="1"/>
    <col min="11977" max="11977" width="11.42578125" style="280" customWidth="1"/>
    <col min="11978" max="11978" width="10.42578125" style="280" customWidth="1"/>
    <col min="11979" max="11979" width="11.7109375" style="280" customWidth="1"/>
    <col min="11980" max="11980" width="11.140625" style="280" customWidth="1"/>
    <col min="11981" max="11981" width="11.85546875" style="280" bestFit="1" customWidth="1"/>
    <col min="11982" max="11982" width="10.5703125" style="280" bestFit="1" customWidth="1"/>
    <col min="11983" max="11983" width="9.5703125" style="280" bestFit="1" customWidth="1"/>
    <col min="11984" max="11984" width="11.42578125" style="280" customWidth="1"/>
    <col min="11985" max="11985" width="10.5703125" style="280" customWidth="1"/>
    <col min="11986" max="11986" width="7.5703125" style="280" customWidth="1"/>
    <col min="11987" max="11987" width="9.5703125" style="280" bestFit="1" customWidth="1"/>
    <col min="11988" max="11988" width="11" style="280" bestFit="1" customWidth="1"/>
    <col min="11989" max="11989" width="10.140625" style="280" bestFit="1" customWidth="1"/>
    <col min="11990" max="11994" width="9.5703125" style="280" bestFit="1" customWidth="1"/>
    <col min="11995" max="11995" width="10.140625" style="280" bestFit="1" customWidth="1"/>
    <col min="11996" max="11997" width="9.5703125" style="280" bestFit="1" customWidth="1"/>
    <col min="11998" max="11998" width="10.28515625" style="280" customWidth="1"/>
    <col min="11999" max="12006" width="9.5703125" style="280" bestFit="1" customWidth="1"/>
    <col min="12007" max="12007" width="9.5703125" style="280" customWidth="1"/>
    <col min="12008" max="12014" width="9.5703125" style="280" bestFit="1" customWidth="1"/>
    <col min="12015" max="12015" width="9.42578125" style="280" customWidth="1"/>
    <col min="12016" max="12031" width="9.5703125" style="280" bestFit="1" customWidth="1"/>
    <col min="12032" max="12033" width="12.5703125" style="280" bestFit="1" customWidth="1"/>
    <col min="12034" max="12034" width="11.42578125" style="280" bestFit="1" customWidth="1"/>
    <col min="12035" max="12035" width="11" style="280" bestFit="1" customWidth="1"/>
    <col min="12036" max="12036" width="11.7109375" style="280" bestFit="1" customWidth="1"/>
    <col min="12037" max="12225" width="9.140625" style="280"/>
    <col min="12226" max="12226" width="6.7109375" style="280" customWidth="1"/>
    <col min="12227" max="12227" width="39.140625" style="280" customWidth="1"/>
    <col min="12228" max="12228" width="9.140625" style="280"/>
    <col min="12229" max="12229" width="8" style="280" customWidth="1"/>
    <col min="12230" max="12230" width="12.7109375" style="280" customWidth="1"/>
    <col min="12231" max="12231" width="12" style="280" customWidth="1"/>
    <col min="12232" max="12232" width="12.85546875" style="280" customWidth="1"/>
    <col min="12233" max="12233" width="11.42578125" style="280" customWidth="1"/>
    <col min="12234" max="12234" width="10.42578125" style="280" customWidth="1"/>
    <col min="12235" max="12235" width="11.7109375" style="280" customWidth="1"/>
    <col min="12236" max="12236" width="11.140625" style="280" customWidth="1"/>
    <col min="12237" max="12237" width="11.85546875" style="280" bestFit="1" customWidth="1"/>
    <col min="12238" max="12238" width="10.5703125" style="280" bestFit="1" customWidth="1"/>
    <col min="12239" max="12239" width="9.5703125" style="280" bestFit="1" customWidth="1"/>
    <col min="12240" max="12240" width="11.42578125" style="280" customWidth="1"/>
    <col min="12241" max="12241" width="10.5703125" style="280" customWidth="1"/>
    <col min="12242" max="12242" width="7.5703125" style="280" customWidth="1"/>
    <col min="12243" max="12243" width="9.5703125" style="280" bestFit="1" customWidth="1"/>
    <col min="12244" max="12244" width="11" style="280" bestFit="1" customWidth="1"/>
    <col min="12245" max="12245" width="10.140625" style="280" bestFit="1" customWidth="1"/>
    <col min="12246" max="12250" width="9.5703125" style="280" bestFit="1" customWidth="1"/>
    <col min="12251" max="12251" width="10.140625" style="280" bestFit="1" customWidth="1"/>
    <col min="12252" max="12253" width="9.5703125" style="280" bestFit="1" customWidth="1"/>
    <col min="12254" max="12254" width="10.28515625" style="280" customWidth="1"/>
    <col min="12255" max="12262" width="9.5703125" style="280" bestFit="1" customWidth="1"/>
    <col min="12263" max="12263" width="9.5703125" style="280" customWidth="1"/>
    <col min="12264" max="12270" width="9.5703125" style="280" bestFit="1" customWidth="1"/>
    <col min="12271" max="12271" width="9.42578125" style="280" customWidth="1"/>
    <col min="12272" max="12287" width="9.5703125" style="280" bestFit="1" customWidth="1"/>
    <col min="12288" max="12289" width="12.5703125" style="280" bestFit="1" customWidth="1"/>
    <col min="12290" max="12290" width="11.42578125" style="280" bestFit="1" customWidth="1"/>
    <col min="12291" max="12291" width="11" style="280" bestFit="1" customWidth="1"/>
    <col min="12292" max="12292" width="11.7109375" style="280" bestFit="1" customWidth="1"/>
    <col min="12293" max="12481" width="9.140625" style="280"/>
    <col min="12482" max="12482" width="6.7109375" style="280" customWidth="1"/>
    <col min="12483" max="12483" width="39.140625" style="280" customWidth="1"/>
    <col min="12484" max="12484" width="9.140625" style="280"/>
    <col min="12485" max="12485" width="8" style="280" customWidth="1"/>
    <col min="12486" max="12486" width="12.7109375" style="280" customWidth="1"/>
    <col min="12487" max="12487" width="12" style="280" customWidth="1"/>
    <col min="12488" max="12488" width="12.85546875" style="280" customWidth="1"/>
    <col min="12489" max="12489" width="11.42578125" style="280" customWidth="1"/>
    <col min="12490" max="12490" width="10.42578125" style="280" customWidth="1"/>
    <col min="12491" max="12491" width="11.7109375" style="280" customWidth="1"/>
    <col min="12492" max="12492" width="11.140625" style="280" customWidth="1"/>
    <col min="12493" max="12493" width="11.85546875" style="280" bestFit="1" customWidth="1"/>
    <col min="12494" max="12494" width="10.5703125" style="280" bestFit="1" customWidth="1"/>
    <col min="12495" max="12495" width="9.5703125" style="280" bestFit="1" customWidth="1"/>
    <col min="12496" max="12496" width="11.42578125" style="280" customWidth="1"/>
    <col min="12497" max="12497" width="10.5703125" style="280" customWidth="1"/>
    <col min="12498" max="12498" width="7.5703125" style="280" customWidth="1"/>
    <col min="12499" max="12499" width="9.5703125" style="280" bestFit="1" customWidth="1"/>
    <col min="12500" max="12500" width="11" style="280" bestFit="1" customWidth="1"/>
    <col min="12501" max="12501" width="10.140625" style="280" bestFit="1" customWidth="1"/>
    <col min="12502" max="12506" width="9.5703125" style="280" bestFit="1" customWidth="1"/>
    <col min="12507" max="12507" width="10.140625" style="280" bestFit="1" customWidth="1"/>
    <col min="12508" max="12509" width="9.5703125" style="280" bestFit="1" customWidth="1"/>
    <col min="12510" max="12510" width="10.28515625" style="280" customWidth="1"/>
    <col min="12511" max="12518" width="9.5703125" style="280" bestFit="1" customWidth="1"/>
    <col min="12519" max="12519" width="9.5703125" style="280" customWidth="1"/>
    <col min="12520" max="12526" width="9.5703125" style="280" bestFit="1" customWidth="1"/>
    <col min="12527" max="12527" width="9.42578125" style="280" customWidth="1"/>
    <col min="12528" max="12543" width="9.5703125" style="280" bestFit="1" customWidth="1"/>
    <col min="12544" max="12545" width="12.5703125" style="280" bestFit="1" customWidth="1"/>
    <col min="12546" max="12546" width="11.42578125" style="280" bestFit="1" customWidth="1"/>
    <col min="12547" max="12547" width="11" style="280" bestFit="1" customWidth="1"/>
    <col min="12548" max="12548" width="11.7109375" style="280" bestFit="1" customWidth="1"/>
    <col min="12549" max="12737" width="9.140625" style="280"/>
    <col min="12738" max="12738" width="6.7109375" style="280" customWidth="1"/>
    <col min="12739" max="12739" width="39.140625" style="280" customWidth="1"/>
    <col min="12740" max="12740" width="9.140625" style="280"/>
    <col min="12741" max="12741" width="8" style="280" customWidth="1"/>
    <col min="12742" max="12742" width="12.7109375" style="280" customWidth="1"/>
    <col min="12743" max="12743" width="12" style="280" customWidth="1"/>
    <col min="12744" max="12744" width="12.85546875" style="280" customWidth="1"/>
    <col min="12745" max="12745" width="11.42578125" style="280" customWidth="1"/>
    <col min="12746" max="12746" width="10.42578125" style="280" customWidth="1"/>
    <col min="12747" max="12747" width="11.7109375" style="280" customWidth="1"/>
    <col min="12748" max="12748" width="11.140625" style="280" customWidth="1"/>
    <col min="12749" max="12749" width="11.85546875" style="280" bestFit="1" customWidth="1"/>
    <col min="12750" max="12750" width="10.5703125" style="280" bestFit="1" customWidth="1"/>
    <col min="12751" max="12751" width="9.5703125" style="280" bestFit="1" customWidth="1"/>
    <col min="12752" max="12752" width="11.42578125" style="280" customWidth="1"/>
    <col min="12753" max="12753" width="10.5703125" style="280" customWidth="1"/>
    <col min="12754" max="12754" width="7.5703125" style="280" customWidth="1"/>
    <col min="12755" max="12755" width="9.5703125" style="280" bestFit="1" customWidth="1"/>
    <col min="12756" max="12756" width="11" style="280" bestFit="1" customWidth="1"/>
    <col min="12757" max="12757" width="10.140625" style="280" bestFit="1" customWidth="1"/>
    <col min="12758" max="12762" width="9.5703125" style="280" bestFit="1" customWidth="1"/>
    <col min="12763" max="12763" width="10.140625" style="280" bestFit="1" customWidth="1"/>
    <col min="12764" max="12765" width="9.5703125" style="280" bestFit="1" customWidth="1"/>
    <col min="12766" max="12766" width="10.28515625" style="280" customWidth="1"/>
    <col min="12767" max="12774" width="9.5703125" style="280" bestFit="1" customWidth="1"/>
    <col min="12775" max="12775" width="9.5703125" style="280" customWidth="1"/>
    <col min="12776" max="12782" width="9.5703125" style="280" bestFit="1" customWidth="1"/>
    <col min="12783" max="12783" width="9.42578125" style="280" customWidth="1"/>
    <col min="12784" max="12799" width="9.5703125" style="280" bestFit="1" customWidth="1"/>
    <col min="12800" max="12801" width="12.5703125" style="280" bestFit="1" customWidth="1"/>
    <col min="12802" max="12802" width="11.42578125" style="280" bestFit="1" customWidth="1"/>
    <col min="12803" max="12803" width="11" style="280" bestFit="1" customWidth="1"/>
    <col min="12804" max="12804" width="11.7109375" style="280" bestFit="1" customWidth="1"/>
    <col min="12805" max="12993" width="9.140625" style="280"/>
    <col min="12994" max="12994" width="6.7109375" style="280" customWidth="1"/>
    <col min="12995" max="12995" width="39.140625" style="280" customWidth="1"/>
    <col min="12996" max="12996" width="9.140625" style="280"/>
    <col min="12997" max="12997" width="8" style="280" customWidth="1"/>
    <col min="12998" max="12998" width="12.7109375" style="280" customWidth="1"/>
    <col min="12999" max="12999" width="12" style="280" customWidth="1"/>
    <col min="13000" max="13000" width="12.85546875" style="280" customWidth="1"/>
    <col min="13001" max="13001" width="11.42578125" style="280" customWidth="1"/>
    <col min="13002" max="13002" width="10.42578125" style="280" customWidth="1"/>
    <col min="13003" max="13003" width="11.7109375" style="280" customWidth="1"/>
    <col min="13004" max="13004" width="11.140625" style="280" customWidth="1"/>
    <col min="13005" max="13005" width="11.85546875" style="280" bestFit="1" customWidth="1"/>
    <col min="13006" max="13006" width="10.5703125" style="280" bestFit="1" customWidth="1"/>
    <col min="13007" max="13007" width="9.5703125" style="280" bestFit="1" customWidth="1"/>
    <col min="13008" max="13008" width="11.42578125" style="280" customWidth="1"/>
    <col min="13009" max="13009" width="10.5703125" style="280" customWidth="1"/>
    <col min="13010" max="13010" width="7.5703125" style="280" customWidth="1"/>
    <col min="13011" max="13011" width="9.5703125" style="280" bestFit="1" customWidth="1"/>
    <col min="13012" max="13012" width="11" style="280" bestFit="1" customWidth="1"/>
    <col min="13013" max="13013" width="10.140625" style="280" bestFit="1" customWidth="1"/>
    <col min="13014" max="13018" width="9.5703125" style="280" bestFit="1" customWidth="1"/>
    <col min="13019" max="13019" width="10.140625" style="280" bestFit="1" customWidth="1"/>
    <col min="13020" max="13021" width="9.5703125" style="280" bestFit="1" customWidth="1"/>
    <col min="13022" max="13022" width="10.28515625" style="280" customWidth="1"/>
    <col min="13023" max="13030" width="9.5703125" style="280" bestFit="1" customWidth="1"/>
    <col min="13031" max="13031" width="9.5703125" style="280" customWidth="1"/>
    <col min="13032" max="13038" width="9.5703125" style="280" bestFit="1" customWidth="1"/>
    <col min="13039" max="13039" width="9.42578125" style="280" customWidth="1"/>
    <col min="13040" max="13055" width="9.5703125" style="280" bestFit="1" customWidth="1"/>
    <col min="13056" max="13057" width="12.5703125" style="280" bestFit="1" customWidth="1"/>
    <col min="13058" max="13058" width="11.42578125" style="280" bestFit="1" customWidth="1"/>
    <col min="13059" max="13059" width="11" style="280" bestFit="1" customWidth="1"/>
    <col min="13060" max="13060" width="11.7109375" style="280" bestFit="1" customWidth="1"/>
    <col min="13061" max="13249" width="9.140625" style="280"/>
    <col min="13250" max="13250" width="6.7109375" style="280" customWidth="1"/>
    <col min="13251" max="13251" width="39.140625" style="280" customWidth="1"/>
    <col min="13252" max="13252" width="9.140625" style="280"/>
    <col min="13253" max="13253" width="8" style="280" customWidth="1"/>
    <col min="13254" max="13254" width="12.7109375" style="280" customWidth="1"/>
    <col min="13255" max="13255" width="12" style="280" customWidth="1"/>
    <col min="13256" max="13256" width="12.85546875" style="280" customWidth="1"/>
    <col min="13257" max="13257" width="11.42578125" style="280" customWidth="1"/>
    <col min="13258" max="13258" width="10.42578125" style="280" customWidth="1"/>
    <col min="13259" max="13259" width="11.7109375" style="280" customWidth="1"/>
    <col min="13260" max="13260" width="11.140625" style="280" customWidth="1"/>
    <col min="13261" max="13261" width="11.85546875" style="280" bestFit="1" customWidth="1"/>
    <col min="13262" max="13262" width="10.5703125" style="280" bestFit="1" customWidth="1"/>
    <col min="13263" max="13263" width="9.5703125" style="280" bestFit="1" customWidth="1"/>
    <col min="13264" max="13264" width="11.42578125" style="280" customWidth="1"/>
    <col min="13265" max="13265" width="10.5703125" style="280" customWidth="1"/>
    <col min="13266" max="13266" width="7.5703125" style="280" customWidth="1"/>
    <col min="13267" max="13267" width="9.5703125" style="280" bestFit="1" customWidth="1"/>
    <col min="13268" max="13268" width="11" style="280" bestFit="1" customWidth="1"/>
    <col min="13269" max="13269" width="10.140625" style="280" bestFit="1" customWidth="1"/>
    <col min="13270" max="13274" width="9.5703125" style="280" bestFit="1" customWidth="1"/>
    <col min="13275" max="13275" width="10.140625" style="280" bestFit="1" customWidth="1"/>
    <col min="13276" max="13277" width="9.5703125" style="280" bestFit="1" customWidth="1"/>
    <col min="13278" max="13278" width="10.28515625" style="280" customWidth="1"/>
    <col min="13279" max="13286" width="9.5703125" style="280" bestFit="1" customWidth="1"/>
    <col min="13287" max="13287" width="9.5703125" style="280" customWidth="1"/>
    <col min="13288" max="13294" width="9.5703125" style="280" bestFit="1" customWidth="1"/>
    <col min="13295" max="13295" width="9.42578125" style="280" customWidth="1"/>
    <col min="13296" max="13311" width="9.5703125" style="280" bestFit="1" customWidth="1"/>
    <col min="13312" max="13313" width="12.5703125" style="280" bestFit="1" customWidth="1"/>
    <col min="13314" max="13314" width="11.42578125" style="280" bestFit="1" customWidth="1"/>
    <col min="13315" max="13315" width="11" style="280" bestFit="1" customWidth="1"/>
    <col min="13316" max="13316" width="11.7109375" style="280" bestFit="1" customWidth="1"/>
    <col min="13317" max="13505" width="9.140625" style="280"/>
    <col min="13506" max="13506" width="6.7109375" style="280" customWidth="1"/>
    <col min="13507" max="13507" width="39.140625" style="280" customWidth="1"/>
    <col min="13508" max="13508" width="9.140625" style="280"/>
    <col min="13509" max="13509" width="8" style="280" customWidth="1"/>
    <col min="13510" max="13510" width="12.7109375" style="280" customWidth="1"/>
    <col min="13511" max="13511" width="12" style="280" customWidth="1"/>
    <col min="13512" max="13512" width="12.85546875" style="280" customWidth="1"/>
    <col min="13513" max="13513" width="11.42578125" style="280" customWidth="1"/>
    <col min="13514" max="13514" width="10.42578125" style="280" customWidth="1"/>
    <col min="13515" max="13515" width="11.7109375" style="280" customWidth="1"/>
    <col min="13516" max="13516" width="11.140625" style="280" customWidth="1"/>
    <col min="13517" max="13517" width="11.85546875" style="280" bestFit="1" customWidth="1"/>
    <col min="13518" max="13518" width="10.5703125" style="280" bestFit="1" customWidth="1"/>
    <col min="13519" max="13519" width="9.5703125" style="280" bestFit="1" customWidth="1"/>
    <col min="13520" max="13520" width="11.42578125" style="280" customWidth="1"/>
    <col min="13521" max="13521" width="10.5703125" style="280" customWidth="1"/>
    <col min="13522" max="13522" width="7.5703125" style="280" customWidth="1"/>
    <col min="13523" max="13523" width="9.5703125" style="280" bestFit="1" customWidth="1"/>
    <col min="13524" max="13524" width="11" style="280" bestFit="1" customWidth="1"/>
    <col min="13525" max="13525" width="10.140625" style="280" bestFit="1" customWidth="1"/>
    <col min="13526" max="13530" width="9.5703125" style="280" bestFit="1" customWidth="1"/>
    <col min="13531" max="13531" width="10.140625" style="280" bestFit="1" customWidth="1"/>
    <col min="13532" max="13533" width="9.5703125" style="280" bestFit="1" customWidth="1"/>
    <col min="13534" max="13534" width="10.28515625" style="280" customWidth="1"/>
    <col min="13535" max="13542" width="9.5703125" style="280" bestFit="1" customWidth="1"/>
    <col min="13543" max="13543" width="9.5703125" style="280" customWidth="1"/>
    <col min="13544" max="13550" width="9.5703125" style="280" bestFit="1" customWidth="1"/>
    <col min="13551" max="13551" width="9.42578125" style="280" customWidth="1"/>
    <col min="13552" max="13567" width="9.5703125" style="280" bestFit="1" customWidth="1"/>
    <col min="13568" max="13569" width="12.5703125" style="280" bestFit="1" customWidth="1"/>
    <col min="13570" max="13570" width="11.42578125" style="280" bestFit="1" customWidth="1"/>
    <col min="13571" max="13571" width="11" style="280" bestFit="1" customWidth="1"/>
    <col min="13572" max="13572" width="11.7109375" style="280" bestFit="1" customWidth="1"/>
    <col min="13573" max="13761" width="9.140625" style="280"/>
    <col min="13762" max="13762" width="6.7109375" style="280" customWidth="1"/>
    <col min="13763" max="13763" width="39.140625" style="280" customWidth="1"/>
    <col min="13764" max="13764" width="9.140625" style="280"/>
    <col min="13765" max="13765" width="8" style="280" customWidth="1"/>
    <col min="13766" max="13766" width="12.7109375" style="280" customWidth="1"/>
    <col min="13767" max="13767" width="12" style="280" customWidth="1"/>
    <col min="13768" max="13768" width="12.85546875" style="280" customWidth="1"/>
    <col min="13769" max="13769" width="11.42578125" style="280" customWidth="1"/>
    <col min="13770" max="13770" width="10.42578125" style="280" customWidth="1"/>
    <col min="13771" max="13771" width="11.7109375" style="280" customWidth="1"/>
    <col min="13772" max="13772" width="11.140625" style="280" customWidth="1"/>
    <col min="13773" max="13773" width="11.85546875" style="280" bestFit="1" customWidth="1"/>
    <col min="13774" max="13774" width="10.5703125" style="280" bestFit="1" customWidth="1"/>
    <col min="13775" max="13775" width="9.5703125" style="280" bestFit="1" customWidth="1"/>
    <col min="13776" max="13776" width="11.42578125" style="280" customWidth="1"/>
    <col min="13777" max="13777" width="10.5703125" style="280" customWidth="1"/>
    <col min="13778" max="13778" width="7.5703125" style="280" customWidth="1"/>
    <col min="13779" max="13779" width="9.5703125" style="280" bestFit="1" customWidth="1"/>
    <col min="13780" max="13780" width="11" style="280" bestFit="1" customWidth="1"/>
    <col min="13781" max="13781" width="10.140625" style="280" bestFit="1" customWidth="1"/>
    <col min="13782" max="13786" width="9.5703125" style="280" bestFit="1" customWidth="1"/>
    <col min="13787" max="13787" width="10.140625" style="280" bestFit="1" customWidth="1"/>
    <col min="13788" max="13789" width="9.5703125" style="280" bestFit="1" customWidth="1"/>
    <col min="13790" max="13790" width="10.28515625" style="280" customWidth="1"/>
    <col min="13791" max="13798" width="9.5703125" style="280" bestFit="1" customWidth="1"/>
    <col min="13799" max="13799" width="9.5703125" style="280" customWidth="1"/>
    <col min="13800" max="13806" width="9.5703125" style="280" bestFit="1" customWidth="1"/>
    <col min="13807" max="13807" width="9.42578125" style="280" customWidth="1"/>
    <col min="13808" max="13823" width="9.5703125" style="280" bestFit="1" customWidth="1"/>
    <col min="13824" max="13825" width="12.5703125" style="280" bestFit="1" customWidth="1"/>
    <col min="13826" max="13826" width="11.42578125" style="280" bestFit="1" customWidth="1"/>
    <col min="13827" max="13827" width="11" style="280" bestFit="1" customWidth="1"/>
    <col min="13828" max="13828" width="11.7109375" style="280" bestFit="1" customWidth="1"/>
    <col min="13829" max="14017" width="9.140625" style="280"/>
    <col min="14018" max="14018" width="6.7109375" style="280" customWidth="1"/>
    <col min="14019" max="14019" width="39.140625" style="280" customWidth="1"/>
    <col min="14020" max="14020" width="9.140625" style="280"/>
    <col min="14021" max="14021" width="8" style="280" customWidth="1"/>
    <col min="14022" max="14022" width="12.7109375" style="280" customWidth="1"/>
    <col min="14023" max="14023" width="12" style="280" customWidth="1"/>
    <col min="14024" max="14024" width="12.85546875" style="280" customWidth="1"/>
    <col min="14025" max="14025" width="11.42578125" style="280" customWidth="1"/>
    <col min="14026" max="14026" width="10.42578125" style="280" customWidth="1"/>
    <col min="14027" max="14027" width="11.7109375" style="280" customWidth="1"/>
    <col min="14028" max="14028" width="11.140625" style="280" customWidth="1"/>
    <col min="14029" max="14029" width="11.85546875" style="280" bestFit="1" customWidth="1"/>
    <col min="14030" max="14030" width="10.5703125" style="280" bestFit="1" customWidth="1"/>
    <col min="14031" max="14031" width="9.5703125" style="280" bestFit="1" customWidth="1"/>
    <col min="14032" max="14032" width="11.42578125" style="280" customWidth="1"/>
    <col min="14033" max="14033" width="10.5703125" style="280" customWidth="1"/>
    <col min="14034" max="14034" width="7.5703125" style="280" customWidth="1"/>
    <col min="14035" max="14035" width="9.5703125" style="280" bestFit="1" customWidth="1"/>
    <col min="14036" max="14036" width="11" style="280" bestFit="1" customWidth="1"/>
    <col min="14037" max="14037" width="10.140625" style="280" bestFit="1" customWidth="1"/>
    <col min="14038" max="14042" width="9.5703125" style="280" bestFit="1" customWidth="1"/>
    <col min="14043" max="14043" width="10.140625" style="280" bestFit="1" customWidth="1"/>
    <col min="14044" max="14045" width="9.5703125" style="280" bestFit="1" customWidth="1"/>
    <col min="14046" max="14046" width="10.28515625" style="280" customWidth="1"/>
    <col min="14047" max="14054" width="9.5703125" style="280" bestFit="1" customWidth="1"/>
    <col min="14055" max="14055" width="9.5703125" style="280" customWidth="1"/>
    <col min="14056" max="14062" width="9.5703125" style="280" bestFit="1" customWidth="1"/>
    <col min="14063" max="14063" width="9.42578125" style="280" customWidth="1"/>
    <col min="14064" max="14079" width="9.5703125" style="280" bestFit="1" customWidth="1"/>
    <col min="14080" max="14081" width="12.5703125" style="280" bestFit="1" customWidth="1"/>
    <col min="14082" max="14082" width="11.42578125" style="280" bestFit="1" customWidth="1"/>
    <col min="14083" max="14083" width="11" style="280" bestFit="1" customWidth="1"/>
    <col min="14084" max="14084" width="11.7109375" style="280" bestFit="1" customWidth="1"/>
    <col min="14085" max="14273" width="9.140625" style="280"/>
    <col min="14274" max="14274" width="6.7109375" style="280" customWidth="1"/>
    <col min="14275" max="14275" width="39.140625" style="280" customWidth="1"/>
    <col min="14276" max="14276" width="9.140625" style="280"/>
    <col min="14277" max="14277" width="8" style="280" customWidth="1"/>
    <col min="14278" max="14278" width="12.7109375" style="280" customWidth="1"/>
    <col min="14279" max="14279" width="12" style="280" customWidth="1"/>
    <col min="14280" max="14280" width="12.85546875" style="280" customWidth="1"/>
    <col min="14281" max="14281" width="11.42578125" style="280" customWidth="1"/>
    <col min="14282" max="14282" width="10.42578125" style="280" customWidth="1"/>
    <col min="14283" max="14283" width="11.7109375" style="280" customWidth="1"/>
    <col min="14284" max="14284" width="11.140625" style="280" customWidth="1"/>
    <col min="14285" max="14285" width="11.85546875" style="280" bestFit="1" customWidth="1"/>
    <col min="14286" max="14286" width="10.5703125" style="280" bestFit="1" customWidth="1"/>
    <col min="14287" max="14287" width="9.5703125" style="280" bestFit="1" customWidth="1"/>
    <col min="14288" max="14288" width="11.42578125" style="280" customWidth="1"/>
    <col min="14289" max="14289" width="10.5703125" style="280" customWidth="1"/>
    <col min="14290" max="14290" width="7.5703125" style="280" customWidth="1"/>
    <col min="14291" max="14291" width="9.5703125" style="280" bestFit="1" customWidth="1"/>
    <col min="14292" max="14292" width="11" style="280" bestFit="1" customWidth="1"/>
    <col min="14293" max="14293" width="10.140625" style="280" bestFit="1" customWidth="1"/>
    <col min="14294" max="14298" width="9.5703125" style="280" bestFit="1" customWidth="1"/>
    <col min="14299" max="14299" width="10.140625" style="280" bestFit="1" customWidth="1"/>
    <col min="14300" max="14301" width="9.5703125" style="280" bestFit="1" customWidth="1"/>
    <col min="14302" max="14302" width="10.28515625" style="280" customWidth="1"/>
    <col min="14303" max="14310" width="9.5703125" style="280" bestFit="1" customWidth="1"/>
    <col min="14311" max="14311" width="9.5703125" style="280" customWidth="1"/>
    <col min="14312" max="14318" width="9.5703125" style="280" bestFit="1" customWidth="1"/>
    <col min="14319" max="14319" width="9.42578125" style="280" customWidth="1"/>
    <col min="14320" max="14335" width="9.5703125" style="280" bestFit="1" customWidth="1"/>
    <col min="14336" max="14337" width="12.5703125" style="280" bestFit="1" customWidth="1"/>
    <col min="14338" max="14338" width="11.42578125" style="280" bestFit="1" customWidth="1"/>
    <col min="14339" max="14339" width="11" style="280" bestFit="1" customWidth="1"/>
    <col min="14340" max="14340" width="11.7109375" style="280" bestFit="1" customWidth="1"/>
    <col min="14341" max="14529" width="9.140625" style="280"/>
    <col min="14530" max="14530" width="6.7109375" style="280" customWidth="1"/>
    <col min="14531" max="14531" width="39.140625" style="280" customWidth="1"/>
    <col min="14532" max="14532" width="9.140625" style="280"/>
    <col min="14533" max="14533" width="8" style="280" customWidth="1"/>
    <col min="14534" max="14534" width="12.7109375" style="280" customWidth="1"/>
    <col min="14535" max="14535" width="12" style="280" customWidth="1"/>
    <col min="14536" max="14536" width="12.85546875" style="280" customWidth="1"/>
    <col min="14537" max="14537" width="11.42578125" style="280" customWidth="1"/>
    <col min="14538" max="14538" width="10.42578125" style="280" customWidth="1"/>
    <col min="14539" max="14539" width="11.7109375" style="280" customWidth="1"/>
    <col min="14540" max="14540" width="11.140625" style="280" customWidth="1"/>
    <col min="14541" max="14541" width="11.85546875" style="280" bestFit="1" customWidth="1"/>
    <col min="14542" max="14542" width="10.5703125" style="280" bestFit="1" customWidth="1"/>
    <col min="14543" max="14543" width="9.5703125" style="280" bestFit="1" customWidth="1"/>
    <col min="14544" max="14544" width="11.42578125" style="280" customWidth="1"/>
    <col min="14545" max="14545" width="10.5703125" style="280" customWidth="1"/>
    <col min="14546" max="14546" width="7.5703125" style="280" customWidth="1"/>
    <col min="14547" max="14547" width="9.5703125" style="280" bestFit="1" customWidth="1"/>
    <col min="14548" max="14548" width="11" style="280" bestFit="1" customWidth="1"/>
    <col min="14549" max="14549" width="10.140625" style="280" bestFit="1" customWidth="1"/>
    <col min="14550" max="14554" width="9.5703125" style="280" bestFit="1" customWidth="1"/>
    <col min="14555" max="14555" width="10.140625" style="280" bestFit="1" customWidth="1"/>
    <col min="14556" max="14557" width="9.5703125" style="280" bestFit="1" customWidth="1"/>
    <col min="14558" max="14558" width="10.28515625" style="280" customWidth="1"/>
    <col min="14559" max="14566" width="9.5703125" style="280" bestFit="1" customWidth="1"/>
    <col min="14567" max="14567" width="9.5703125" style="280" customWidth="1"/>
    <col min="14568" max="14574" width="9.5703125" style="280" bestFit="1" customWidth="1"/>
    <col min="14575" max="14575" width="9.42578125" style="280" customWidth="1"/>
    <col min="14576" max="14591" width="9.5703125" style="280" bestFit="1" customWidth="1"/>
    <col min="14592" max="14593" width="12.5703125" style="280" bestFit="1" customWidth="1"/>
    <col min="14594" max="14594" width="11.42578125" style="280" bestFit="1" customWidth="1"/>
    <col min="14595" max="14595" width="11" style="280" bestFit="1" customWidth="1"/>
    <col min="14596" max="14596" width="11.7109375" style="280" bestFit="1" customWidth="1"/>
    <col min="14597" max="14785" width="9.140625" style="280"/>
    <col min="14786" max="14786" width="6.7109375" style="280" customWidth="1"/>
    <col min="14787" max="14787" width="39.140625" style="280" customWidth="1"/>
    <col min="14788" max="14788" width="9.140625" style="280"/>
    <col min="14789" max="14789" width="8" style="280" customWidth="1"/>
    <col min="14790" max="14790" width="12.7109375" style="280" customWidth="1"/>
    <col min="14791" max="14791" width="12" style="280" customWidth="1"/>
    <col min="14792" max="14792" width="12.85546875" style="280" customWidth="1"/>
    <col min="14793" max="14793" width="11.42578125" style="280" customWidth="1"/>
    <col min="14794" max="14794" width="10.42578125" style="280" customWidth="1"/>
    <col min="14795" max="14795" width="11.7109375" style="280" customWidth="1"/>
    <col min="14796" max="14796" width="11.140625" style="280" customWidth="1"/>
    <col min="14797" max="14797" width="11.85546875" style="280" bestFit="1" customWidth="1"/>
    <col min="14798" max="14798" width="10.5703125" style="280" bestFit="1" customWidth="1"/>
    <col min="14799" max="14799" width="9.5703125" style="280" bestFit="1" customWidth="1"/>
    <col min="14800" max="14800" width="11.42578125" style="280" customWidth="1"/>
    <col min="14801" max="14801" width="10.5703125" style="280" customWidth="1"/>
    <col min="14802" max="14802" width="7.5703125" style="280" customWidth="1"/>
    <col min="14803" max="14803" width="9.5703125" style="280" bestFit="1" customWidth="1"/>
    <col min="14804" max="14804" width="11" style="280" bestFit="1" customWidth="1"/>
    <col min="14805" max="14805" width="10.140625" style="280" bestFit="1" customWidth="1"/>
    <col min="14806" max="14810" width="9.5703125" style="280" bestFit="1" customWidth="1"/>
    <col min="14811" max="14811" width="10.140625" style="280" bestFit="1" customWidth="1"/>
    <col min="14812" max="14813" width="9.5703125" style="280" bestFit="1" customWidth="1"/>
    <col min="14814" max="14814" width="10.28515625" style="280" customWidth="1"/>
    <col min="14815" max="14822" width="9.5703125" style="280" bestFit="1" customWidth="1"/>
    <col min="14823" max="14823" width="9.5703125" style="280" customWidth="1"/>
    <col min="14824" max="14830" width="9.5703125" style="280" bestFit="1" customWidth="1"/>
    <col min="14831" max="14831" width="9.42578125" style="280" customWidth="1"/>
    <col min="14832" max="14847" width="9.5703125" style="280" bestFit="1" customWidth="1"/>
    <col min="14848" max="14849" width="12.5703125" style="280" bestFit="1" customWidth="1"/>
    <col min="14850" max="14850" width="11.42578125" style="280" bestFit="1" customWidth="1"/>
    <col min="14851" max="14851" width="11" style="280" bestFit="1" customWidth="1"/>
    <col min="14852" max="14852" width="11.7109375" style="280" bestFit="1" customWidth="1"/>
    <col min="14853" max="15041" width="9.140625" style="280"/>
    <col min="15042" max="15042" width="6.7109375" style="280" customWidth="1"/>
    <col min="15043" max="15043" width="39.140625" style="280" customWidth="1"/>
    <col min="15044" max="15044" width="9.140625" style="280"/>
    <col min="15045" max="15045" width="8" style="280" customWidth="1"/>
    <col min="15046" max="15046" width="12.7109375" style="280" customWidth="1"/>
    <col min="15047" max="15047" width="12" style="280" customWidth="1"/>
    <col min="15048" max="15048" width="12.85546875" style="280" customWidth="1"/>
    <col min="15049" max="15049" width="11.42578125" style="280" customWidth="1"/>
    <col min="15050" max="15050" width="10.42578125" style="280" customWidth="1"/>
    <col min="15051" max="15051" width="11.7109375" style="280" customWidth="1"/>
    <col min="15052" max="15052" width="11.140625" style="280" customWidth="1"/>
    <col min="15053" max="15053" width="11.85546875" style="280" bestFit="1" customWidth="1"/>
    <col min="15054" max="15054" width="10.5703125" style="280" bestFit="1" customWidth="1"/>
    <col min="15055" max="15055" width="9.5703125" style="280" bestFit="1" customWidth="1"/>
    <col min="15056" max="15056" width="11.42578125" style="280" customWidth="1"/>
    <col min="15057" max="15057" width="10.5703125" style="280" customWidth="1"/>
    <col min="15058" max="15058" width="7.5703125" style="280" customWidth="1"/>
    <col min="15059" max="15059" width="9.5703125" style="280" bestFit="1" customWidth="1"/>
    <col min="15060" max="15060" width="11" style="280" bestFit="1" customWidth="1"/>
    <col min="15061" max="15061" width="10.140625" style="280" bestFit="1" customWidth="1"/>
    <col min="15062" max="15066" width="9.5703125" style="280" bestFit="1" customWidth="1"/>
    <col min="15067" max="15067" width="10.140625" style="280" bestFit="1" customWidth="1"/>
    <col min="15068" max="15069" width="9.5703125" style="280" bestFit="1" customWidth="1"/>
    <col min="15070" max="15070" width="10.28515625" style="280" customWidth="1"/>
    <col min="15071" max="15078" width="9.5703125" style="280" bestFit="1" customWidth="1"/>
    <col min="15079" max="15079" width="9.5703125" style="280" customWidth="1"/>
    <col min="15080" max="15086" width="9.5703125" style="280" bestFit="1" customWidth="1"/>
    <col min="15087" max="15087" width="9.42578125" style="280" customWidth="1"/>
    <col min="15088" max="15103" width="9.5703125" style="280" bestFit="1" customWidth="1"/>
    <col min="15104" max="15105" width="12.5703125" style="280" bestFit="1" customWidth="1"/>
    <col min="15106" max="15106" width="11.42578125" style="280" bestFit="1" customWidth="1"/>
    <col min="15107" max="15107" width="11" style="280" bestFit="1" customWidth="1"/>
    <col min="15108" max="15108" width="11.7109375" style="280" bestFit="1" customWidth="1"/>
    <col min="15109" max="15297" width="9.140625" style="280"/>
    <col min="15298" max="15298" width="6.7109375" style="280" customWidth="1"/>
    <col min="15299" max="15299" width="39.140625" style="280" customWidth="1"/>
    <col min="15300" max="15300" width="9.140625" style="280"/>
    <col min="15301" max="15301" width="8" style="280" customWidth="1"/>
    <col min="15302" max="15302" width="12.7109375" style="280" customWidth="1"/>
    <col min="15303" max="15303" width="12" style="280" customWidth="1"/>
    <col min="15304" max="15304" width="12.85546875" style="280" customWidth="1"/>
    <col min="15305" max="15305" width="11.42578125" style="280" customWidth="1"/>
    <col min="15306" max="15306" width="10.42578125" style="280" customWidth="1"/>
    <col min="15307" max="15307" width="11.7109375" style="280" customWidth="1"/>
    <col min="15308" max="15308" width="11.140625" style="280" customWidth="1"/>
    <col min="15309" max="15309" width="11.85546875" style="280" bestFit="1" customWidth="1"/>
    <col min="15310" max="15310" width="10.5703125" style="280" bestFit="1" customWidth="1"/>
    <col min="15311" max="15311" width="9.5703125" style="280" bestFit="1" customWidth="1"/>
    <col min="15312" max="15312" width="11.42578125" style="280" customWidth="1"/>
    <col min="15313" max="15313" width="10.5703125" style="280" customWidth="1"/>
    <col min="15314" max="15314" width="7.5703125" style="280" customWidth="1"/>
    <col min="15315" max="15315" width="9.5703125" style="280" bestFit="1" customWidth="1"/>
    <col min="15316" max="15316" width="11" style="280" bestFit="1" customWidth="1"/>
    <col min="15317" max="15317" width="10.140625" style="280" bestFit="1" customWidth="1"/>
    <col min="15318" max="15322" width="9.5703125" style="280" bestFit="1" customWidth="1"/>
    <col min="15323" max="15323" width="10.140625" style="280" bestFit="1" customWidth="1"/>
    <col min="15324" max="15325" width="9.5703125" style="280" bestFit="1" customWidth="1"/>
    <col min="15326" max="15326" width="10.28515625" style="280" customWidth="1"/>
    <col min="15327" max="15334" width="9.5703125" style="280" bestFit="1" customWidth="1"/>
    <col min="15335" max="15335" width="9.5703125" style="280" customWidth="1"/>
    <col min="15336" max="15342" width="9.5703125" style="280" bestFit="1" customWidth="1"/>
    <col min="15343" max="15343" width="9.42578125" style="280" customWidth="1"/>
    <col min="15344" max="15359" width="9.5703125" style="280" bestFit="1" customWidth="1"/>
    <col min="15360" max="15361" width="12.5703125" style="280" bestFit="1" customWidth="1"/>
    <col min="15362" max="15362" width="11.42578125" style="280" bestFit="1" customWidth="1"/>
    <col min="15363" max="15363" width="11" style="280" bestFit="1" customWidth="1"/>
    <col min="15364" max="15364" width="11.7109375" style="280" bestFit="1" customWidth="1"/>
    <col min="15365" max="15553" width="9.140625" style="280"/>
    <col min="15554" max="15554" width="6.7109375" style="280" customWidth="1"/>
    <col min="15555" max="15555" width="39.140625" style="280" customWidth="1"/>
    <col min="15556" max="15556" width="9.140625" style="280"/>
    <col min="15557" max="15557" width="8" style="280" customWidth="1"/>
    <col min="15558" max="15558" width="12.7109375" style="280" customWidth="1"/>
    <col min="15559" max="15559" width="12" style="280" customWidth="1"/>
    <col min="15560" max="15560" width="12.85546875" style="280" customWidth="1"/>
    <col min="15561" max="15561" width="11.42578125" style="280" customWidth="1"/>
    <col min="15562" max="15562" width="10.42578125" style="280" customWidth="1"/>
    <col min="15563" max="15563" width="11.7109375" style="280" customWidth="1"/>
    <col min="15564" max="15564" width="11.140625" style="280" customWidth="1"/>
    <col min="15565" max="15565" width="11.85546875" style="280" bestFit="1" customWidth="1"/>
    <col min="15566" max="15566" width="10.5703125" style="280" bestFit="1" customWidth="1"/>
    <col min="15567" max="15567" width="9.5703125" style="280" bestFit="1" customWidth="1"/>
    <col min="15568" max="15568" width="11.42578125" style="280" customWidth="1"/>
    <col min="15569" max="15569" width="10.5703125" style="280" customWidth="1"/>
    <col min="15570" max="15570" width="7.5703125" style="280" customWidth="1"/>
    <col min="15571" max="15571" width="9.5703125" style="280" bestFit="1" customWidth="1"/>
    <col min="15572" max="15572" width="11" style="280" bestFit="1" customWidth="1"/>
    <col min="15573" max="15573" width="10.140625" style="280" bestFit="1" customWidth="1"/>
    <col min="15574" max="15578" width="9.5703125" style="280" bestFit="1" customWidth="1"/>
    <col min="15579" max="15579" width="10.140625" style="280" bestFit="1" customWidth="1"/>
    <col min="15580" max="15581" width="9.5703125" style="280" bestFit="1" customWidth="1"/>
    <col min="15582" max="15582" width="10.28515625" style="280" customWidth="1"/>
    <col min="15583" max="15590" width="9.5703125" style="280" bestFit="1" customWidth="1"/>
    <col min="15591" max="15591" width="9.5703125" style="280" customWidth="1"/>
    <col min="15592" max="15598" width="9.5703125" style="280" bestFit="1" customWidth="1"/>
    <col min="15599" max="15599" width="9.42578125" style="280" customWidth="1"/>
    <col min="15600" max="15615" width="9.5703125" style="280" bestFit="1" customWidth="1"/>
    <col min="15616" max="15617" width="12.5703125" style="280" bestFit="1" customWidth="1"/>
    <col min="15618" max="15618" width="11.42578125" style="280" bestFit="1" customWidth="1"/>
    <col min="15619" max="15619" width="11" style="280" bestFit="1" customWidth="1"/>
    <col min="15620" max="15620" width="11.7109375" style="280" bestFit="1" customWidth="1"/>
    <col min="15621" max="15809" width="9.140625" style="280"/>
    <col min="15810" max="15810" width="6.7109375" style="280" customWidth="1"/>
    <col min="15811" max="15811" width="39.140625" style="280" customWidth="1"/>
    <col min="15812" max="15812" width="9.140625" style="280"/>
    <col min="15813" max="15813" width="8" style="280" customWidth="1"/>
    <col min="15814" max="15814" width="12.7109375" style="280" customWidth="1"/>
    <col min="15815" max="15815" width="12" style="280" customWidth="1"/>
    <col min="15816" max="15816" width="12.85546875" style="280" customWidth="1"/>
    <col min="15817" max="15817" width="11.42578125" style="280" customWidth="1"/>
    <col min="15818" max="15818" width="10.42578125" style="280" customWidth="1"/>
    <col min="15819" max="15819" width="11.7109375" style="280" customWidth="1"/>
    <col min="15820" max="15820" width="11.140625" style="280" customWidth="1"/>
    <col min="15821" max="15821" width="11.85546875" style="280" bestFit="1" customWidth="1"/>
    <col min="15822" max="15822" width="10.5703125" style="280" bestFit="1" customWidth="1"/>
    <col min="15823" max="15823" width="9.5703125" style="280" bestFit="1" customWidth="1"/>
    <col min="15824" max="15824" width="11.42578125" style="280" customWidth="1"/>
    <col min="15825" max="15825" width="10.5703125" style="280" customWidth="1"/>
    <col min="15826" max="15826" width="7.5703125" style="280" customWidth="1"/>
    <col min="15827" max="15827" width="9.5703125" style="280" bestFit="1" customWidth="1"/>
    <col min="15828" max="15828" width="11" style="280" bestFit="1" customWidth="1"/>
    <col min="15829" max="15829" width="10.140625" style="280" bestFit="1" customWidth="1"/>
    <col min="15830" max="15834" width="9.5703125" style="280" bestFit="1" customWidth="1"/>
    <col min="15835" max="15835" width="10.140625" style="280" bestFit="1" customWidth="1"/>
    <col min="15836" max="15837" width="9.5703125" style="280" bestFit="1" customWidth="1"/>
    <col min="15838" max="15838" width="10.28515625" style="280" customWidth="1"/>
    <col min="15839" max="15846" width="9.5703125" style="280" bestFit="1" customWidth="1"/>
    <col min="15847" max="15847" width="9.5703125" style="280" customWidth="1"/>
    <col min="15848" max="15854" width="9.5703125" style="280" bestFit="1" customWidth="1"/>
    <col min="15855" max="15855" width="9.42578125" style="280" customWidth="1"/>
    <col min="15856" max="15871" width="9.5703125" style="280" bestFit="1" customWidth="1"/>
    <col min="15872" max="15873" width="12.5703125" style="280" bestFit="1" customWidth="1"/>
    <col min="15874" max="15874" width="11.42578125" style="280" bestFit="1" customWidth="1"/>
    <col min="15875" max="15875" width="11" style="280" bestFit="1" customWidth="1"/>
    <col min="15876" max="15876" width="11.7109375" style="280" bestFit="1" customWidth="1"/>
    <col min="15877" max="16065" width="9.140625" style="280"/>
    <col min="16066" max="16066" width="6.7109375" style="280" customWidth="1"/>
    <col min="16067" max="16067" width="39.140625" style="280" customWidth="1"/>
    <col min="16068" max="16068" width="9.140625" style="280"/>
    <col min="16069" max="16069" width="8" style="280" customWidth="1"/>
    <col min="16070" max="16070" width="12.7109375" style="280" customWidth="1"/>
    <col min="16071" max="16071" width="12" style="280" customWidth="1"/>
    <col min="16072" max="16072" width="12.85546875" style="280" customWidth="1"/>
    <col min="16073" max="16073" width="11.42578125" style="280" customWidth="1"/>
    <col min="16074" max="16074" width="10.42578125" style="280" customWidth="1"/>
    <col min="16075" max="16075" width="11.7109375" style="280" customWidth="1"/>
    <col min="16076" max="16076" width="11.140625" style="280" customWidth="1"/>
    <col min="16077" max="16077" width="11.85546875" style="280" bestFit="1" customWidth="1"/>
    <col min="16078" max="16078" width="10.5703125" style="280" bestFit="1" customWidth="1"/>
    <col min="16079" max="16079" width="9.5703125" style="280" bestFit="1" customWidth="1"/>
    <col min="16080" max="16080" width="11.42578125" style="280" customWidth="1"/>
    <col min="16081" max="16081" width="10.5703125" style="280" customWidth="1"/>
    <col min="16082" max="16082" width="7.5703125" style="280" customWidth="1"/>
    <col min="16083" max="16083" width="9.5703125" style="280" bestFit="1" customWidth="1"/>
    <col min="16084" max="16084" width="11" style="280" bestFit="1" customWidth="1"/>
    <col min="16085" max="16085" width="10.140625" style="280" bestFit="1" customWidth="1"/>
    <col min="16086" max="16090" width="9.5703125" style="280" bestFit="1" customWidth="1"/>
    <col min="16091" max="16091" width="10.140625" style="280" bestFit="1" customWidth="1"/>
    <col min="16092" max="16093" width="9.5703125" style="280" bestFit="1" customWidth="1"/>
    <col min="16094" max="16094" width="10.28515625" style="280" customWidth="1"/>
    <col min="16095" max="16102" width="9.5703125" style="280" bestFit="1" customWidth="1"/>
    <col min="16103" max="16103" width="9.5703125" style="280" customWidth="1"/>
    <col min="16104" max="16110" width="9.5703125" style="280" bestFit="1" customWidth="1"/>
    <col min="16111" max="16111" width="9.42578125" style="280" customWidth="1"/>
    <col min="16112" max="16127" width="9.5703125" style="280" bestFit="1" customWidth="1"/>
    <col min="16128" max="16129" width="12.5703125" style="280" bestFit="1" customWidth="1"/>
    <col min="16130" max="16130" width="11.42578125" style="280" bestFit="1" customWidth="1"/>
    <col min="16131" max="16131" width="11" style="280" bestFit="1" customWidth="1"/>
    <col min="16132" max="16132" width="11.7109375" style="280" bestFit="1" customWidth="1"/>
    <col min="16133" max="16384" width="9.140625" style="280"/>
  </cols>
  <sheetData>
    <row r="1" spans="1:63" ht="15.75" customHeight="1" x14ac:dyDescent="0.2">
      <c r="A1" s="288" t="s">
        <v>1295</v>
      </c>
    </row>
    <row r="2" spans="1:63" ht="27" customHeight="1" x14ac:dyDescent="0.2">
      <c r="A2" s="283" t="s">
        <v>1318</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row>
    <row r="3" spans="1:63" ht="11.25" customHeight="1" thickBot="1" x14ac:dyDescent="0.25">
      <c r="AC3" s="312"/>
      <c r="AD3" s="312"/>
      <c r="AE3" s="312"/>
      <c r="AF3" s="312"/>
      <c r="AG3" s="312"/>
      <c r="AH3" s="312"/>
      <c r="AI3" s="312"/>
      <c r="AJ3" s="312"/>
      <c r="AK3" s="312"/>
      <c r="AP3" s="312"/>
      <c r="AQ3" s="312"/>
      <c r="AR3" s="312"/>
      <c r="AS3" s="312"/>
      <c r="BG3" s="312"/>
      <c r="BH3" s="312"/>
      <c r="BI3" s="314"/>
      <c r="BJ3" s="314" t="s">
        <v>0</v>
      </c>
    </row>
    <row r="4" spans="1:63" ht="15.75" customHeight="1" thickTop="1" x14ac:dyDescent="0.2">
      <c r="A4" s="1524" t="s">
        <v>1</v>
      </c>
      <c r="B4" s="1526" t="s">
        <v>514</v>
      </c>
      <c r="C4" s="1526" t="s">
        <v>3</v>
      </c>
      <c r="D4" s="1515" t="s">
        <v>1260</v>
      </c>
      <c r="E4" s="1520" t="s">
        <v>1261</v>
      </c>
      <c r="F4" s="1521" t="s">
        <v>1262</v>
      </c>
      <c r="G4" s="1522"/>
      <c r="H4" s="1522"/>
      <c r="I4" s="1522"/>
      <c r="J4" s="1522"/>
      <c r="K4" s="1522"/>
      <c r="L4" s="1522"/>
      <c r="M4" s="1522"/>
      <c r="N4" s="1522"/>
      <c r="O4" s="1522"/>
      <c r="P4" s="1522"/>
      <c r="Q4" s="1522"/>
      <c r="R4" s="1522"/>
      <c r="S4" s="1522"/>
      <c r="T4" s="1522"/>
      <c r="U4" s="1522"/>
      <c r="V4" s="1522"/>
      <c r="W4" s="1522"/>
      <c r="X4" s="1522"/>
      <c r="Y4" s="1522"/>
      <c r="Z4" s="1522"/>
      <c r="AA4" s="1522"/>
      <c r="AB4" s="1522"/>
      <c r="AC4" s="1522"/>
      <c r="AD4" s="1522"/>
      <c r="AE4" s="1522"/>
      <c r="AF4" s="1522"/>
      <c r="AG4" s="1522"/>
      <c r="AH4" s="1522"/>
      <c r="AI4" s="1522"/>
      <c r="AJ4" s="1522"/>
      <c r="AK4" s="1522"/>
      <c r="AL4" s="1522"/>
      <c r="AM4" s="1522"/>
      <c r="AN4" s="1522"/>
      <c r="AO4" s="1522"/>
      <c r="AP4" s="1522"/>
      <c r="AQ4" s="1522"/>
      <c r="AR4" s="1522"/>
      <c r="AS4" s="1522"/>
      <c r="AT4" s="1522"/>
      <c r="AU4" s="1522"/>
      <c r="AV4" s="1522"/>
      <c r="AW4" s="1522"/>
      <c r="AX4" s="1522"/>
      <c r="AY4" s="1522"/>
      <c r="AZ4" s="1522"/>
      <c r="BA4" s="1522"/>
      <c r="BB4" s="1522"/>
      <c r="BC4" s="1522"/>
      <c r="BD4" s="1522"/>
      <c r="BE4" s="1522"/>
      <c r="BF4" s="1522"/>
      <c r="BG4" s="1522"/>
      <c r="BH4" s="1522"/>
      <c r="BI4" s="1523"/>
      <c r="BJ4" s="1530" t="s">
        <v>1263</v>
      </c>
      <c r="BK4" s="1530" t="s">
        <v>1264</v>
      </c>
    </row>
    <row r="5" spans="1:63" ht="27" customHeight="1" x14ac:dyDescent="0.2">
      <c r="A5" s="1525"/>
      <c r="B5" s="1513"/>
      <c r="C5" s="1513"/>
      <c r="D5" s="1516"/>
      <c r="E5" s="1516"/>
      <c r="F5" s="333" t="s">
        <v>39</v>
      </c>
      <c r="G5" s="184" t="s">
        <v>42</v>
      </c>
      <c r="H5" s="326" t="s">
        <v>44</v>
      </c>
      <c r="I5" s="326" t="s">
        <v>46</v>
      </c>
      <c r="J5" s="184" t="s">
        <v>49</v>
      </c>
      <c r="K5" s="184" t="s">
        <v>52</v>
      </c>
      <c r="L5" s="184" t="s">
        <v>55</v>
      </c>
      <c r="M5" s="184" t="s">
        <v>58</v>
      </c>
      <c r="N5" s="184" t="s">
        <v>61</v>
      </c>
      <c r="O5" s="184" t="s">
        <v>63</v>
      </c>
      <c r="P5" s="184" t="s">
        <v>66</v>
      </c>
      <c r="Q5" s="184" t="s">
        <v>68</v>
      </c>
      <c r="R5" s="333" t="s">
        <v>70</v>
      </c>
      <c r="S5" s="184" t="s">
        <v>73</v>
      </c>
      <c r="T5" s="184" t="s">
        <v>76</v>
      </c>
      <c r="U5" s="184" t="s">
        <v>79</v>
      </c>
      <c r="V5" s="184" t="s">
        <v>521</v>
      </c>
      <c r="W5" s="184" t="s">
        <v>82</v>
      </c>
      <c r="X5" s="184" t="s">
        <v>85</v>
      </c>
      <c r="Y5" s="184" t="s">
        <v>88</v>
      </c>
      <c r="Z5" s="184" t="s">
        <v>91</v>
      </c>
      <c r="AA5" s="184" t="s">
        <v>93</v>
      </c>
      <c r="AB5" s="184" t="s">
        <v>96</v>
      </c>
      <c r="AC5" s="326" t="s">
        <v>99</v>
      </c>
      <c r="AD5" s="326" t="s">
        <v>101</v>
      </c>
      <c r="AE5" s="326" t="s">
        <v>103</v>
      </c>
      <c r="AF5" s="326" t="s">
        <v>105</v>
      </c>
      <c r="AG5" s="326" t="s">
        <v>107</v>
      </c>
      <c r="AH5" s="326" t="s">
        <v>109</v>
      </c>
      <c r="AI5" s="326" t="s">
        <v>111</v>
      </c>
      <c r="AJ5" s="326" t="s">
        <v>113</v>
      </c>
      <c r="AK5" s="326" t="s">
        <v>115</v>
      </c>
      <c r="AL5" s="184" t="s">
        <v>117</v>
      </c>
      <c r="AM5" s="184" t="s">
        <v>119</v>
      </c>
      <c r="AN5" s="184" t="s">
        <v>121</v>
      </c>
      <c r="AO5" s="184" t="s">
        <v>123</v>
      </c>
      <c r="AP5" s="326" t="s">
        <v>125</v>
      </c>
      <c r="AQ5" s="326" t="s">
        <v>127</v>
      </c>
      <c r="AR5" s="326" t="s">
        <v>129</v>
      </c>
      <c r="AS5" s="184" t="s">
        <v>131</v>
      </c>
      <c r="AT5" s="184" t="s">
        <v>134</v>
      </c>
      <c r="AU5" s="184" t="s">
        <v>137</v>
      </c>
      <c r="AV5" s="184" t="s">
        <v>140</v>
      </c>
      <c r="AW5" s="184" t="s">
        <v>143</v>
      </c>
      <c r="AX5" s="184" t="s">
        <v>146</v>
      </c>
      <c r="AY5" s="184" t="s">
        <v>149</v>
      </c>
      <c r="AZ5" s="184" t="s">
        <v>152</v>
      </c>
      <c r="BA5" s="184" t="s">
        <v>155</v>
      </c>
      <c r="BB5" s="184" t="s">
        <v>157</v>
      </c>
      <c r="BC5" s="184" t="s">
        <v>160</v>
      </c>
      <c r="BD5" s="184" t="s">
        <v>163</v>
      </c>
      <c r="BE5" s="333" t="s">
        <v>165</v>
      </c>
      <c r="BF5" s="351" t="s">
        <v>167</v>
      </c>
      <c r="BG5" s="351" t="s">
        <v>525</v>
      </c>
      <c r="BH5" s="351" t="s">
        <v>528</v>
      </c>
      <c r="BI5" s="351" t="s">
        <v>169</v>
      </c>
      <c r="BJ5" s="1511"/>
      <c r="BK5" s="1511"/>
    </row>
    <row r="6" spans="1:63" s="288" customFormat="1" ht="20.100000000000001" customHeight="1" x14ac:dyDescent="0.2">
      <c r="A6" s="374"/>
      <c r="B6" s="334" t="s">
        <v>1265</v>
      </c>
      <c r="C6" s="334"/>
      <c r="D6" s="308">
        <v>1162.06</v>
      </c>
      <c r="E6" s="308"/>
      <c r="F6" s="308"/>
      <c r="G6" s="308"/>
      <c r="H6" s="308"/>
      <c r="I6" s="308"/>
      <c r="J6" s="308"/>
      <c r="K6" s="308"/>
      <c r="L6" s="308"/>
      <c r="M6" s="308"/>
      <c r="N6" s="308"/>
      <c r="O6" s="308"/>
      <c r="P6" s="308"/>
      <c r="Q6" s="308"/>
      <c r="R6" s="308"/>
      <c r="S6" s="308"/>
      <c r="T6" s="308"/>
      <c r="U6" s="308"/>
      <c r="V6" s="308"/>
      <c r="W6" s="308"/>
      <c r="X6" s="308"/>
      <c r="Y6" s="308"/>
      <c r="Z6" s="308"/>
      <c r="AA6" s="308"/>
      <c r="AB6" s="308"/>
      <c r="AC6" s="335"/>
      <c r="AD6" s="335"/>
      <c r="AE6" s="335"/>
      <c r="AF6" s="335"/>
      <c r="AG6" s="335"/>
      <c r="AH6" s="335"/>
      <c r="AI6" s="335"/>
      <c r="AJ6" s="335"/>
      <c r="AK6" s="335"/>
      <c r="AL6" s="308"/>
      <c r="AM6" s="308"/>
      <c r="AN6" s="308"/>
      <c r="AO6" s="308"/>
      <c r="AP6" s="335"/>
      <c r="AQ6" s="335"/>
      <c r="AR6" s="335"/>
      <c r="AS6" s="308"/>
      <c r="AT6" s="308"/>
      <c r="AU6" s="308"/>
      <c r="AV6" s="308"/>
      <c r="AW6" s="308"/>
      <c r="AX6" s="308"/>
      <c r="AY6" s="308"/>
      <c r="AZ6" s="308"/>
      <c r="BA6" s="308"/>
      <c r="BB6" s="308"/>
      <c r="BC6" s="308"/>
      <c r="BD6" s="308"/>
      <c r="BE6" s="308"/>
      <c r="BF6" s="308"/>
      <c r="BG6" s="335"/>
      <c r="BH6" s="335"/>
      <c r="BI6" s="335"/>
      <c r="BJ6" s="336"/>
      <c r="BK6" s="336">
        <v>1162.0600000000002</v>
      </c>
    </row>
    <row r="7" spans="1:63" ht="20.100000000000001" customHeight="1" x14ac:dyDescent="0.2">
      <c r="A7" s="374">
        <v>1</v>
      </c>
      <c r="B7" s="337" t="s">
        <v>38</v>
      </c>
      <c r="C7" s="334" t="s">
        <v>39</v>
      </c>
      <c r="D7" s="320">
        <v>53.839999999999996</v>
      </c>
      <c r="E7" s="320">
        <v>0</v>
      </c>
      <c r="F7" s="320">
        <v>0</v>
      </c>
      <c r="G7" s="320">
        <v>0</v>
      </c>
      <c r="H7" s="320">
        <v>0</v>
      </c>
      <c r="I7" s="320">
        <v>0</v>
      </c>
      <c r="J7" s="320">
        <v>0</v>
      </c>
      <c r="K7" s="320">
        <v>0</v>
      </c>
      <c r="L7" s="320">
        <v>0</v>
      </c>
      <c r="M7" s="320">
        <v>0</v>
      </c>
      <c r="N7" s="320">
        <v>0</v>
      </c>
      <c r="O7" s="320">
        <v>0</v>
      </c>
      <c r="P7" s="320">
        <v>0</v>
      </c>
      <c r="Q7" s="320">
        <v>0</v>
      </c>
      <c r="R7" s="320">
        <v>0</v>
      </c>
      <c r="S7" s="320">
        <v>0</v>
      </c>
      <c r="T7" s="320">
        <v>0</v>
      </c>
      <c r="U7" s="320">
        <v>0</v>
      </c>
      <c r="V7" s="320">
        <v>0</v>
      </c>
      <c r="W7" s="320">
        <v>0</v>
      </c>
      <c r="X7" s="320">
        <v>0</v>
      </c>
      <c r="Y7" s="320">
        <v>0</v>
      </c>
      <c r="Z7" s="320">
        <v>0</v>
      </c>
      <c r="AA7" s="320">
        <v>0</v>
      </c>
      <c r="AB7" s="320">
        <v>0</v>
      </c>
      <c r="AC7" s="338">
        <v>0</v>
      </c>
      <c r="AD7" s="338">
        <v>0</v>
      </c>
      <c r="AE7" s="338">
        <v>0</v>
      </c>
      <c r="AF7" s="338">
        <v>0</v>
      </c>
      <c r="AG7" s="338">
        <v>0</v>
      </c>
      <c r="AH7" s="338">
        <v>0</v>
      </c>
      <c r="AI7" s="338">
        <v>0</v>
      </c>
      <c r="AJ7" s="338">
        <v>0</v>
      </c>
      <c r="AK7" s="338">
        <v>0</v>
      </c>
      <c r="AL7" s="320">
        <v>0</v>
      </c>
      <c r="AM7" s="320">
        <v>0</v>
      </c>
      <c r="AN7" s="320">
        <v>0</v>
      </c>
      <c r="AO7" s="320">
        <v>0</v>
      </c>
      <c r="AP7" s="338">
        <v>0</v>
      </c>
      <c r="AQ7" s="338">
        <v>0</v>
      </c>
      <c r="AR7" s="338">
        <v>0</v>
      </c>
      <c r="AS7" s="320">
        <v>0</v>
      </c>
      <c r="AT7" s="320">
        <v>0</v>
      </c>
      <c r="AU7" s="320">
        <v>0</v>
      </c>
      <c r="AV7" s="320">
        <v>0</v>
      </c>
      <c r="AW7" s="320">
        <v>0</v>
      </c>
      <c r="AX7" s="320">
        <v>0</v>
      </c>
      <c r="AY7" s="320">
        <v>0</v>
      </c>
      <c r="AZ7" s="320">
        <v>0</v>
      </c>
      <c r="BA7" s="320">
        <v>0</v>
      </c>
      <c r="BB7" s="320">
        <v>0</v>
      </c>
      <c r="BC7" s="320">
        <v>0</v>
      </c>
      <c r="BD7" s="320">
        <v>0</v>
      </c>
      <c r="BE7" s="320">
        <v>0</v>
      </c>
      <c r="BF7" s="320">
        <v>0</v>
      </c>
      <c r="BG7" s="338">
        <v>0</v>
      </c>
      <c r="BH7" s="338">
        <v>0</v>
      </c>
      <c r="BI7" s="338">
        <v>0</v>
      </c>
      <c r="BJ7" s="339">
        <v>-0.20000000000000004</v>
      </c>
      <c r="BK7" s="339">
        <v>53.64</v>
      </c>
    </row>
    <row r="8" spans="1:63" ht="20.100000000000001" customHeight="1" x14ac:dyDescent="0.2">
      <c r="A8" s="375" t="s">
        <v>40</v>
      </c>
      <c r="B8" s="341" t="s">
        <v>41</v>
      </c>
      <c r="C8" s="340" t="s">
        <v>42</v>
      </c>
      <c r="D8" s="202">
        <v>0</v>
      </c>
      <c r="E8" s="202">
        <v>0</v>
      </c>
      <c r="F8" s="320">
        <v>0</v>
      </c>
      <c r="G8" s="202">
        <v>0</v>
      </c>
      <c r="H8" s="202">
        <v>0</v>
      </c>
      <c r="I8" s="202">
        <v>0</v>
      </c>
      <c r="J8" s="202">
        <v>0</v>
      </c>
      <c r="K8" s="202">
        <v>0</v>
      </c>
      <c r="L8" s="202">
        <v>0</v>
      </c>
      <c r="M8" s="202">
        <v>0</v>
      </c>
      <c r="N8" s="202">
        <v>0</v>
      </c>
      <c r="O8" s="202">
        <v>0</v>
      </c>
      <c r="P8" s="202">
        <v>0</v>
      </c>
      <c r="Q8" s="202">
        <v>0</v>
      </c>
      <c r="R8" s="202">
        <v>0</v>
      </c>
      <c r="S8" s="202">
        <v>0</v>
      </c>
      <c r="T8" s="202">
        <v>0</v>
      </c>
      <c r="U8" s="202">
        <v>0</v>
      </c>
      <c r="V8" s="202">
        <v>0</v>
      </c>
      <c r="W8" s="202">
        <v>0</v>
      </c>
      <c r="X8" s="202">
        <v>0</v>
      </c>
      <c r="Y8" s="202">
        <v>0</v>
      </c>
      <c r="Z8" s="202">
        <v>0</v>
      </c>
      <c r="AA8" s="202">
        <v>0</v>
      </c>
      <c r="AB8" s="202">
        <v>0</v>
      </c>
      <c r="AC8" s="319">
        <v>0</v>
      </c>
      <c r="AD8" s="319">
        <v>0</v>
      </c>
      <c r="AE8" s="319">
        <v>0</v>
      </c>
      <c r="AF8" s="319">
        <v>0</v>
      </c>
      <c r="AG8" s="319">
        <v>0</v>
      </c>
      <c r="AH8" s="319">
        <v>0</v>
      </c>
      <c r="AI8" s="319">
        <v>0</v>
      </c>
      <c r="AJ8" s="319">
        <v>0</v>
      </c>
      <c r="AK8" s="319">
        <v>0</v>
      </c>
      <c r="AL8" s="202">
        <v>0</v>
      </c>
      <c r="AM8" s="202">
        <v>0</v>
      </c>
      <c r="AN8" s="202">
        <v>0</v>
      </c>
      <c r="AO8" s="202">
        <v>0</v>
      </c>
      <c r="AP8" s="319">
        <v>0</v>
      </c>
      <c r="AQ8" s="319">
        <v>0</v>
      </c>
      <c r="AR8" s="319">
        <v>0</v>
      </c>
      <c r="AS8" s="202">
        <v>0</v>
      </c>
      <c r="AT8" s="202">
        <v>0</v>
      </c>
      <c r="AU8" s="202">
        <v>0</v>
      </c>
      <c r="AV8" s="202">
        <v>0</v>
      </c>
      <c r="AW8" s="202">
        <v>0</v>
      </c>
      <c r="AX8" s="202">
        <v>0</v>
      </c>
      <c r="AY8" s="202">
        <v>0</v>
      </c>
      <c r="AZ8" s="202">
        <v>0</v>
      </c>
      <c r="BA8" s="202">
        <v>0</v>
      </c>
      <c r="BB8" s="202">
        <v>0</v>
      </c>
      <c r="BC8" s="202">
        <v>0</v>
      </c>
      <c r="BD8" s="202">
        <v>0</v>
      </c>
      <c r="BE8" s="202">
        <v>0</v>
      </c>
      <c r="BF8" s="202">
        <v>0</v>
      </c>
      <c r="BG8" s="319">
        <v>0</v>
      </c>
      <c r="BH8" s="319">
        <v>0</v>
      </c>
      <c r="BI8" s="319">
        <v>0</v>
      </c>
      <c r="BJ8" s="321">
        <v>0</v>
      </c>
      <c r="BK8" s="321">
        <v>0</v>
      </c>
    </row>
    <row r="9" spans="1:63" ht="20.100000000000001" customHeight="1" x14ac:dyDescent="0.2">
      <c r="A9" s="375"/>
      <c r="B9" s="342" t="s">
        <v>43</v>
      </c>
      <c r="C9" s="343" t="s">
        <v>44</v>
      </c>
      <c r="D9" s="202">
        <v>0</v>
      </c>
      <c r="E9" s="202">
        <v>0</v>
      </c>
      <c r="F9" s="320">
        <v>0</v>
      </c>
      <c r="G9" s="202">
        <v>0</v>
      </c>
      <c r="H9" s="202">
        <v>0</v>
      </c>
      <c r="I9" s="202">
        <v>0</v>
      </c>
      <c r="J9" s="202">
        <v>0</v>
      </c>
      <c r="K9" s="202">
        <v>0</v>
      </c>
      <c r="L9" s="202">
        <v>0</v>
      </c>
      <c r="M9" s="202">
        <v>0</v>
      </c>
      <c r="N9" s="202">
        <v>0</v>
      </c>
      <c r="O9" s="202">
        <v>0</v>
      </c>
      <c r="P9" s="202">
        <v>0</v>
      </c>
      <c r="Q9" s="202">
        <v>0</v>
      </c>
      <c r="R9" s="202">
        <v>0</v>
      </c>
      <c r="S9" s="202">
        <v>0</v>
      </c>
      <c r="T9" s="202">
        <v>0</v>
      </c>
      <c r="U9" s="202">
        <v>0</v>
      </c>
      <c r="V9" s="202">
        <v>0</v>
      </c>
      <c r="W9" s="202">
        <v>0</v>
      </c>
      <c r="X9" s="202">
        <v>0</v>
      </c>
      <c r="Y9" s="202">
        <v>0</v>
      </c>
      <c r="Z9" s="202">
        <v>0</v>
      </c>
      <c r="AA9" s="202">
        <v>0</v>
      </c>
      <c r="AB9" s="202">
        <v>0</v>
      </c>
      <c r="AC9" s="319">
        <v>0</v>
      </c>
      <c r="AD9" s="319">
        <v>0</v>
      </c>
      <c r="AE9" s="319">
        <v>0</v>
      </c>
      <c r="AF9" s="319">
        <v>0</v>
      </c>
      <c r="AG9" s="319">
        <v>0</v>
      </c>
      <c r="AH9" s="319">
        <v>0</v>
      </c>
      <c r="AI9" s="319">
        <v>0</v>
      </c>
      <c r="AJ9" s="319">
        <v>0</v>
      </c>
      <c r="AK9" s="319">
        <v>0</v>
      </c>
      <c r="AL9" s="202">
        <v>0</v>
      </c>
      <c r="AM9" s="202">
        <v>0</v>
      </c>
      <c r="AN9" s="202">
        <v>0</v>
      </c>
      <c r="AO9" s="202">
        <v>0</v>
      </c>
      <c r="AP9" s="319">
        <v>0</v>
      </c>
      <c r="AQ9" s="319">
        <v>0</v>
      </c>
      <c r="AR9" s="319">
        <v>0</v>
      </c>
      <c r="AS9" s="202">
        <v>0</v>
      </c>
      <c r="AT9" s="202">
        <v>0</v>
      </c>
      <c r="AU9" s="202">
        <v>0</v>
      </c>
      <c r="AV9" s="202">
        <v>0</v>
      </c>
      <c r="AW9" s="202">
        <v>0</v>
      </c>
      <c r="AX9" s="202">
        <v>0</v>
      </c>
      <c r="AY9" s="202">
        <v>0</v>
      </c>
      <c r="AZ9" s="202">
        <v>0</v>
      </c>
      <c r="BA9" s="202">
        <v>0</v>
      </c>
      <c r="BB9" s="202">
        <v>0</v>
      </c>
      <c r="BC9" s="202">
        <v>0</v>
      </c>
      <c r="BD9" s="202">
        <v>0</v>
      </c>
      <c r="BE9" s="202">
        <v>0</v>
      </c>
      <c r="BF9" s="202">
        <v>0</v>
      </c>
      <c r="BG9" s="319">
        <v>0</v>
      </c>
      <c r="BH9" s="319">
        <v>0</v>
      </c>
      <c r="BI9" s="319">
        <v>0</v>
      </c>
      <c r="BJ9" s="321">
        <v>0</v>
      </c>
      <c r="BK9" s="321">
        <v>0</v>
      </c>
    </row>
    <row r="10" spans="1:63" ht="20.100000000000001" customHeight="1" x14ac:dyDescent="0.2">
      <c r="A10" s="375"/>
      <c r="B10" s="342" t="s">
        <v>661</v>
      </c>
      <c r="C10" s="343" t="s">
        <v>46</v>
      </c>
      <c r="D10" s="202">
        <v>0</v>
      </c>
      <c r="E10" s="202">
        <v>0</v>
      </c>
      <c r="F10" s="320">
        <v>0</v>
      </c>
      <c r="G10" s="202">
        <v>0</v>
      </c>
      <c r="H10" s="202">
        <v>0</v>
      </c>
      <c r="I10" s="202">
        <v>0</v>
      </c>
      <c r="J10" s="202">
        <v>0</v>
      </c>
      <c r="K10" s="202">
        <v>0</v>
      </c>
      <c r="L10" s="202">
        <v>0</v>
      </c>
      <c r="M10" s="202">
        <v>0</v>
      </c>
      <c r="N10" s="202">
        <v>0</v>
      </c>
      <c r="O10" s="202">
        <v>0</v>
      </c>
      <c r="P10" s="202">
        <v>0</v>
      </c>
      <c r="Q10" s="202">
        <v>0</v>
      </c>
      <c r="R10" s="202">
        <v>0</v>
      </c>
      <c r="S10" s="202">
        <v>0</v>
      </c>
      <c r="T10" s="202">
        <v>0</v>
      </c>
      <c r="U10" s="202">
        <v>0</v>
      </c>
      <c r="V10" s="202">
        <v>0</v>
      </c>
      <c r="W10" s="202">
        <v>0</v>
      </c>
      <c r="X10" s="202">
        <v>0</v>
      </c>
      <c r="Y10" s="202">
        <v>0</v>
      </c>
      <c r="Z10" s="202">
        <v>0</v>
      </c>
      <c r="AA10" s="202">
        <v>0</v>
      </c>
      <c r="AB10" s="202">
        <v>0</v>
      </c>
      <c r="AC10" s="319">
        <v>0</v>
      </c>
      <c r="AD10" s="319">
        <v>0</v>
      </c>
      <c r="AE10" s="319">
        <v>0</v>
      </c>
      <c r="AF10" s="319">
        <v>0</v>
      </c>
      <c r="AG10" s="319">
        <v>0</v>
      </c>
      <c r="AH10" s="319">
        <v>0</v>
      </c>
      <c r="AI10" s="319">
        <v>0</v>
      </c>
      <c r="AJ10" s="319">
        <v>0</v>
      </c>
      <c r="AK10" s="319">
        <v>0</v>
      </c>
      <c r="AL10" s="202">
        <v>0</v>
      </c>
      <c r="AM10" s="202">
        <v>0</v>
      </c>
      <c r="AN10" s="202">
        <v>0</v>
      </c>
      <c r="AO10" s="202">
        <v>0</v>
      </c>
      <c r="AP10" s="319">
        <v>0</v>
      </c>
      <c r="AQ10" s="319">
        <v>0</v>
      </c>
      <c r="AR10" s="319">
        <v>0</v>
      </c>
      <c r="AS10" s="202">
        <v>0</v>
      </c>
      <c r="AT10" s="202">
        <v>0</v>
      </c>
      <c r="AU10" s="202">
        <v>0</v>
      </c>
      <c r="AV10" s="202">
        <v>0</v>
      </c>
      <c r="AW10" s="202">
        <v>0</v>
      </c>
      <c r="AX10" s="202">
        <v>0</v>
      </c>
      <c r="AY10" s="202">
        <v>0</v>
      </c>
      <c r="AZ10" s="202">
        <v>0</v>
      </c>
      <c r="BA10" s="202">
        <v>0</v>
      </c>
      <c r="BB10" s="202">
        <v>0</v>
      </c>
      <c r="BC10" s="202">
        <v>0</v>
      </c>
      <c r="BD10" s="202">
        <v>0</v>
      </c>
      <c r="BE10" s="202">
        <v>0</v>
      </c>
      <c r="BF10" s="202">
        <v>0</v>
      </c>
      <c r="BG10" s="319">
        <v>0</v>
      </c>
      <c r="BH10" s="319">
        <v>0</v>
      </c>
      <c r="BI10" s="319">
        <v>0</v>
      </c>
      <c r="BJ10" s="321">
        <v>0</v>
      </c>
      <c r="BK10" s="321">
        <v>0</v>
      </c>
    </row>
    <row r="11" spans="1:63" ht="20.100000000000001" customHeight="1" x14ac:dyDescent="0.2">
      <c r="A11" s="375" t="s">
        <v>47</v>
      </c>
      <c r="B11" s="341" t="s">
        <v>48</v>
      </c>
      <c r="C11" s="340" t="s">
        <v>49</v>
      </c>
      <c r="D11" s="202">
        <v>25.09</v>
      </c>
      <c r="E11" s="202">
        <v>0</v>
      </c>
      <c r="F11" s="320">
        <v>0</v>
      </c>
      <c r="G11" s="202">
        <v>0</v>
      </c>
      <c r="H11" s="202">
        <v>0</v>
      </c>
      <c r="I11" s="202">
        <v>0</v>
      </c>
      <c r="J11" s="202">
        <v>0</v>
      </c>
      <c r="K11" s="202">
        <v>0</v>
      </c>
      <c r="L11" s="202">
        <v>0</v>
      </c>
      <c r="M11" s="202">
        <v>0</v>
      </c>
      <c r="N11" s="202">
        <v>0</v>
      </c>
      <c r="O11" s="202">
        <v>0</v>
      </c>
      <c r="P11" s="202">
        <v>0</v>
      </c>
      <c r="Q11" s="202">
        <v>0</v>
      </c>
      <c r="R11" s="202">
        <v>0</v>
      </c>
      <c r="S11" s="202">
        <v>0</v>
      </c>
      <c r="T11" s="202">
        <v>0</v>
      </c>
      <c r="U11" s="202">
        <v>0</v>
      </c>
      <c r="V11" s="202">
        <v>0</v>
      </c>
      <c r="W11" s="202">
        <v>0</v>
      </c>
      <c r="X11" s="202">
        <v>0</v>
      </c>
      <c r="Y11" s="202">
        <v>0</v>
      </c>
      <c r="Z11" s="202">
        <v>0</v>
      </c>
      <c r="AA11" s="202">
        <v>0</v>
      </c>
      <c r="AB11" s="202">
        <v>0</v>
      </c>
      <c r="AC11" s="319">
        <v>0</v>
      </c>
      <c r="AD11" s="319">
        <v>0</v>
      </c>
      <c r="AE11" s="319">
        <v>0</v>
      </c>
      <c r="AF11" s="319">
        <v>0</v>
      </c>
      <c r="AG11" s="319">
        <v>0</v>
      </c>
      <c r="AH11" s="319">
        <v>0</v>
      </c>
      <c r="AI11" s="319">
        <v>0</v>
      </c>
      <c r="AJ11" s="319">
        <v>0</v>
      </c>
      <c r="AK11" s="319">
        <v>0</v>
      </c>
      <c r="AL11" s="202">
        <v>0</v>
      </c>
      <c r="AM11" s="202">
        <v>0</v>
      </c>
      <c r="AN11" s="202">
        <v>0</v>
      </c>
      <c r="AO11" s="202">
        <v>0</v>
      </c>
      <c r="AP11" s="319">
        <v>0</v>
      </c>
      <c r="AQ11" s="319">
        <v>0</v>
      </c>
      <c r="AR11" s="319">
        <v>0</v>
      </c>
      <c r="AS11" s="202">
        <v>0</v>
      </c>
      <c r="AT11" s="202">
        <v>0</v>
      </c>
      <c r="AU11" s="202">
        <v>0</v>
      </c>
      <c r="AV11" s="202">
        <v>0</v>
      </c>
      <c r="AW11" s="202">
        <v>0</v>
      </c>
      <c r="AX11" s="202">
        <v>0</v>
      </c>
      <c r="AY11" s="202">
        <v>0</v>
      </c>
      <c r="AZ11" s="202">
        <v>0</v>
      </c>
      <c r="BA11" s="202">
        <v>0</v>
      </c>
      <c r="BB11" s="202">
        <v>0</v>
      </c>
      <c r="BC11" s="202">
        <v>0</v>
      </c>
      <c r="BD11" s="202">
        <v>0</v>
      </c>
      <c r="BE11" s="202">
        <v>0</v>
      </c>
      <c r="BF11" s="202">
        <v>0</v>
      </c>
      <c r="BG11" s="319">
        <v>0</v>
      </c>
      <c r="BH11" s="319">
        <v>0</v>
      </c>
      <c r="BI11" s="319">
        <v>0</v>
      </c>
      <c r="BJ11" s="321">
        <v>-0.15000000000000002</v>
      </c>
      <c r="BK11" s="321">
        <v>24.94</v>
      </c>
    </row>
    <row r="12" spans="1:63" ht="20.100000000000001" customHeight="1" x14ac:dyDescent="0.2">
      <c r="A12" s="375" t="s">
        <v>50</v>
      </c>
      <c r="B12" s="341" t="s">
        <v>51</v>
      </c>
      <c r="C12" s="340" t="s">
        <v>52</v>
      </c>
      <c r="D12" s="202">
        <v>17.21</v>
      </c>
      <c r="E12" s="202">
        <v>0</v>
      </c>
      <c r="F12" s="320">
        <v>0</v>
      </c>
      <c r="G12" s="202">
        <v>0</v>
      </c>
      <c r="H12" s="202">
        <v>0</v>
      </c>
      <c r="I12" s="202">
        <v>0</v>
      </c>
      <c r="J12" s="202">
        <v>0</v>
      </c>
      <c r="K12" s="202">
        <v>0</v>
      </c>
      <c r="L12" s="202">
        <v>0</v>
      </c>
      <c r="M12" s="202">
        <v>0</v>
      </c>
      <c r="N12" s="202">
        <v>0</v>
      </c>
      <c r="O12" s="202">
        <v>0</v>
      </c>
      <c r="P12" s="202">
        <v>0</v>
      </c>
      <c r="Q12" s="202">
        <v>0</v>
      </c>
      <c r="R12" s="202">
        <v>0</v>
      </c>
      <c r="S12" s="202">
        <v>0</v>
      </c>
      <c r="T12" s="202">
        <v>0</v>
      </c>
      <c r="U12" s="202">
        <v>0</v>
      </c>
      <c r="V12" s="202">
        <v>0</v>
      </c>
      <c r="W12" s="202">
        <v>0</v>
      </c>
      <c r="X12" s="202">
        <v>0</v>
      </c>
      <c r="Y12" s="202">
        <v>0</v>
      </c>
      <c r="Z12" s="202">
        <v>0</v>
      </c>
      <c r="AA12" s="202">
        <v>0</v>
      </c>
      <c r="AB12" s="202">
        <v>0</v>
      </c>
      <c r="AC12" s="319">
        <v>0</v>
      </c>
      <c r="AD12" s="319">
        <v>0</v>
      </c>
      <c r="AE12" s="319">
        <v>0</v>
      </c>
      <c r="AF12" s="319">
        <v>0</v>
      </c>
      <c r="AG12" s="319">
        <v>0</v>
      </c>
      <c r="AH12" s="319">
        <v>0</v>
      </c>
      <c r="AI12" s="319">
        <v>0</v>
      </c>
      <c r="AJ12" s="319">
        <v>0</v>
      </c>
      <c r="AK12" s="319">
        <v>0</v>
      </c>
      <c r="AL12" s="202">
        <v>0</v>
      </c>
      <c r="AM12" s="202">
        <v>0</v>
      </c>
      <c r="AN12" s="202">
        <v>0</v>
      </c>
      <c r="AO12" s="202">
        <v>0</v>
      </c>
      <c r="AP12" s="319">
        <v>0</v>
      </c>
      <c r="AQ12" s="319">
        <v>0</v>
      </c>
      <c r="AR12" s="319">
        <v>0</v>
      </c>
      <c r="AS12" s="202">
        <v>0</v>
      </c>
      <c r="AT12" s="202">
        <v>0</v>
      </c>
      <c r="AU12" s="202">
        <v>0</v>
      </c>
      <c r="AV12" s="202">
        <v>0</v>
      </c>
      <c r="AW12" s="202">
        <v>0</v>
      </c>
      <c r="AX12" s="202">
        <v>0</v>
      </c>
      <c r="AY12" s="202">
        <v>0</v>
      </c>
      <c r="AZ12" s="202">
        <v>0</v>
      </c>
      <c r="BA12" s="202">
        <v>0</v>
      </c>
      <c r="BB12" s="202">
        <v>0</v>
      </c>
      <c r="BC12" s="202">
        <v>0</v>
      </c>
      <c r="BD12" s="202">
        <v>0</v>
      </c>
      <c r="BE12" s="202">
        <v>0</v>
      </c>
      <c r="BF12" s="202">
        <v>0</v>
      </c>
      <c r="BG12" s="319">
        <v>0</v>
      </c>
      <c r="BH12" s="319">
        <v>0</v>
      </c>
      <c r="BI12" s="319">
        <v>0</v>
      </c>
      <c r="BJ12" s="321">
        <v>-0.04</v>
      </c>
      <c r="BK12" s="321">
        <v>17.170000000000002</v>
      </c>
    </row>
    <row r="13" spans="1:63" ht="20.100000000000001" customHeight="1" x14ac:dyDescent="0.2">
      <c r="A13" s="375" t="s">
        <v>53</v>
      </c>
      <c r="B13" s="341" t="s">
        <v>54</v>
      </c>
      <c r="C13" s="340" t="s">
        <v>55</v>
      </c>
      <c r="D13" s="202">
        <v>0</v>
      </c>
      <c r="E13" s="202">
        <v>0</v>
      </c>
      <c r="F13" s="320">
        <v>0</v>
      </c>
      <c r="G13" s="202">
        <v>0</v>
      </c>
      <c r="H13" s="202">
        <v>0</v>
      </c>
      <c r="I13" s="202">
        <v>0</v>
      </c>
      <c r="J13" s="202">
        <v>0</v>
      </c>
      <c r="K13" s="202">
        <v>0</v>
      </c>
      <c r="L13" s="202">
        <v>0</v>
      </c>
      <c r="M13" s="202">
        <v>0</v>
      </c>
      <c r="N13" s="202">
        <v>0</v>
      </c>
      <c r="O13" s="202">
        <v>0</v>
      </c>
      <c r="P13" s="202">
        <v>0</v>
      </c>
      <c r="Q13" s="202">
        <v>0</v>
      </c>
      <c r="R13" s="202">
        <v>0</v>
      </c>
      <c r="S13" s="202">
        <v>0</v>
      </c>
      <c r="T13" s="202">
        <v>0</v>
      </c>
      <c r="U13" s="202">
        <v>0</v>
      </c>
      <c r="V13" s="202">
        <v>0</v>
      </c>
      <c r="W13" s="202">
        <v>0</v>
      </c>
      <c r="X13" s="202">
        <v>0</v>
      </c>
      <c r="Y13" s="202">
        <v>0</v>
      </c>
      <c r="Z13" s="202">
        <v>0</v>
      </c>
      <c r="AA13" s="202">
        <v>0</v>
      </c>
      <c r="AB13" s="202">
        <v>0</v>
      </c>
      <c r="AC13" s="319">
        <v>0</v>
      </c>
      <c r="AD13" s="319">
        <v>0</v>
      </c>
      <c r="AE13" s="319">
        <v>0</v>
      </c>
      <c r="AF13" s="319">
        <v>0</v>
      </c>
      <c r="AG13" s="319">
        <v>0</v>
      </c>
      <c r="AH13" s="319">
        <v>0</v>
      </c>
      <c r="AI13" s="319">
        <v>0</v>
      </c>
      <c r="AJ13" s="319">
        <v>0</v>
      </c>
      <c r="AK13" s="319">
        <v>0</v>
      </c>
      <c r="AL13" s="202">
        <v>0</v>
      </c>
      <c r="AM13" s="202">
        <v>0</v>
      </c>
      <c r="AN13" s="202">
        <v>0</v>
      </c>
      <c r="AO13" s="202">
        <v>0</v>
      </c>
      <c r="AP13" s="319">
        <v>0</v>
      </c>
      <c r="AQ13" s="319">
        <v>0</v>
      </c>
      <c r="AR13" s="319">
        <v>0</v>
      </c>
      <c r="AS13" s="202">
        <v>0</v>
      </c>
      <c r="AT13" s="202">
        <v>0</v>
      </c>
      <c r="AU13" s="202">
        <v>0</v>
      </c>
      <c r="AV13" s="202">
        <v>0</v>
      </c>
      <c r="AW13" s="202">
        <v>0</v>
      </c>
      <c r="AX13" s="202">
        <v>0</v>
      </c>
      <c r="AY13" s="202">
        <v>0</v>
      </c>
      <c r="AZ13" s="202">
        <v>0</v>
      </c>
      <c r="BA13" s="202">
        <v>0</v>
      </c>
      <c r="BB13" s="202">
        <v>0</v>
      </c>
      <c r="BC13" s="202">
        <v>0</v>
      </c>
      <c r="BD13" s="202">
        <v>0</v>
      </c>
      <c r="BE13" s="202">
        <v>0</v>
      </c>
      <c r="BF13" s="202">
        <v>0</v>
      </c>
      <c r="BG13" s="319">
        <v>0</v>
      </c>
      <c r="BH13" s="319">
        <v>0</v>
      </c>
      <c r="BI13" s="319">
        <v>0</v>
      </c>
      <c r="BJ13" s="321">
        <v>0</v>
      </c>
      <c r="BK13" s="321">
        <v>0</v>
      </c>
    </row>
    <row r="14" spans="1:63" ht="20.100000000000001" customHeight="1" x14ac:dyDescent="0.2">
      <c r="A14" s="375" t="s">
        <v>56</v>
      </c>
      <c r="B14" s="341" t="s">
        <v>57</v>
      </c>
      <c r="C14" s="340" t="s">
        <v>58</v>
      </c>
      <c r="D14" s="202">
        <v>0</v>
      </c>
      <c r="E14" s="202">
        <v>0</v>
      </c>
      <c r="F14" s="320">
        <v>0</v>
      </c>
      <c r="G14" s="202">
        <v>0</v>
      </c>
      <c r="H14" s="202">
        <v>0</v>
      </c>
      <c r="I14" s="202">
        <v>0</v>
      </c>
      <c r="J14" s="202">
        <v>0</v>
      </c>
      <c r="K14" s="202">
        <v>0</v>
      </c>
      <c r="L14" s="202">
        <v>0</v>
      </c>
      <c r="M14" s="202">
        <v>0</v>
      </c>
      <c r="N14" s="202">
        <v>0</v>
      </c>
      <c r="O14" s="202">
        <v>0</v>
      </c>
      <c r="P14" s="202">
        <v>0</v>
      </c>
      <c r="Q14" s="202">
        <v>0</v>
      </c>
      <c r="R14" s="202">
        <v>0</v>
      </c>
      <c r="S14" s="202">
        <v>0</v>
      </c>
      <c r="T14" s="202">
        <v>0</v>
      </c>
      <c r="U14" s="202">
        <v>0</v>
      </c>
      <c r="V14" s="202">
        <v>0</v>
      </c>
      <c r="W14" s="202">
        <v>0</v>
      </c>
      <c r="X14" s="202">
        <v>0</v>
      </c>
      <c r="Y14" s="202">
        <v>0</v>
      </c>
      <c r="Z14" s="202">
        <v>0</v>
      </c>
      <c r="AA14" s="202">
        <v>0</v>
      </c>
      <c r="AB14" s="202">
        <v>0</v>
      </c>
      <c r="AC14" s="319">
        <v>0</v>
      </c>
      <c r="AD14" s="319">
        <v>0</v>
      </c>
      <c r="AE14" s="319">
        <v>0</v>
      </c>
      <c r="AF14" s="319">
        <v>0</v>
      </c>
      <c r="AG14" s="319">
        <v>0</v>
      </c>
      <c r="AH14" s="319">
        <v>0</v>
      </c>
      <c r="AI14" s="319">
        <v>0</v>
      </c>
      <c r="AJ14" s="319">
        <v>0</v>
      </c>
      <c r="AK14" s="319">
        <v>0</v>
      </c>
      <c r="AL14" s="202">
        <v>0</v>
      </c>
      <c r="AM14" s="202">
        <v>0</v>
      </c>
      <c r="AN14" s="202">
        <v>0</v>
      </c>
      <c r="AO14" s="202">
        <v>0</v>
      </c>
      <c r="AP14" s="319">
        <v>0</v>
      </c>
      <c r="AQ14" s="319">
        <v>0</v>
      </c>
      <c r="AR14" s="319">
        <v>0</v>
      </c>
      <c r="AS14" s="202">
        <v>0</v>
      </c>
      <c r="AT14" s="202">
        <v>0</v>
      </c>
      <c r="AU14" s="202">
        <v>0</v>
      </c>
      <c r="AV14" s="202">
        <v>0</v>
      </c>
      <c r="AW14" s="202">
        <v>0</v>
      </c>
      <c r="AX14" s="202">
        <v>0</v>
      </c>
      <c r="AY14" s="202">
        <v>0</v>
      </c>
      <c r="AZ14" s="202">
        <v>0</v>
      </c>
      <c r="BA14" s="202">
        <v>0</v>
      </c>
      <c r="BB14" s="202">
        <v>0</v>
      </c>
      <c r="BC14" s="202">
        <v>0</v>
      </c>
      <c r="BD14" s="202">
        <v>0</v>
      </c>
      <c r="BE14" s="202">
        <v>0</v>
      </c>
      <c r="BF14" s="202">
        <v>0</v>
      </c>
      <c r="BG14" s="319">
        <v>0</v>
      </c>
      <c r="BH14" s="319">
        <v>0</v>
      </c>
      <c r="BI14" s="319">
        <v>0</v>
      </c>
      <c r="BJ14" s="321">
        <v>0</v>
      </c>
      <c r="BK14" s="321">
        <v>0</v>
      </c>
    </row>
    <row r="15" spans="1:63" ht="20.100000000000001" customHeight="1" x14ac:dyDescent="0.2">
      <c r="A15" s="375" t="s">
        <v>59</v>
      </c>
      <c r="B15" s="341" t="s">
        <v>60</v>
      </c>
      <c r="C15" s="340" t="s">
        <v>61</v>
      </c>
      <c r="D15" s="202">
        <v>0</v>
      </c>
      <c r="E15" s="202">
        <v>0</v>
      </c>
      <c r="F15" s="320">
        <v>0</v>
      </c>
      <c r="G15" s="202">
        <v>0</v>
      </c>
      <c r="H15" s="202">
        <v>0</v>
      </c>
      <c r="I15" s="202">
        <v>0</v>
      </c>
      <c r="J15" s="202">
        <v>0</v>
      </c>
      <c r="K15" s="202">
        <v>0</v>
      </c>
      <c r="L15" s="202">
        <v>0</v>
      </c>
      <c r="M15" s="202">
        <v>0</v>
      </c>
      <c r="N15" s="202">
        <v>0</v>
      </c>
      <c r="O15" s="202">
        <v>0</v>
      </c>
      <c r="P15" s="202">
        <v>0</v>
      </c>
      <c r="Q15" s="202">
        <v>0</v>
      </c>
      <c r="R15" s="202">
        <v>0</v>
      </c>
      <c r="S15" s="202">
        <v>0</v>
      </c>
      <c r="T15" s="202">
        <v>0</v>
      </c>
      <c r="U15" s="202">
        <v>0</v>
      </c>
      <c r="V15" s="202">
        <v>0</v>
      </c>
      <c r="W15" s="202">
        <v>0</v>
      </c>
      <c r="X15" s="202">
        <v>0</v>
      </c>
      <c r="Y15" s="202">
        <v>0</v>
      </c>
      <c r="Z15" s="202">
        <v>0</v>
      </c>
      <c r="AA15" s="202">
        <v>0</v>
      </c>
      <c r="AB15" s="202">
        <v>0</v>
      </c>
      <c r="AC15" s="319">
        <v>0</v>
      </c>
      <c r="AD15" s="319">
        <v>0</v>
      </c>
      <c r="AE15" s="319">
        <v>0</v>
      </c>
      <c r="AF15" s="319">
        <v>0</v>
      </c>
      <c r="AG15" s="319">
        <v>0</v>
      </c>
      <c r="AH15" s="319">
        <v>0</v>
      </c>
      <c r="AI15" s="319">
        <v>0</v>
      </c>
      <c r="AJ15" s="319">
        <v>0</v>
      </c>
      <c r="AK15" s="319">
        <v>0</v>
      </c>
      <c r="AL15" s="202">
        <v>0</v>
      </c>
      <c r="AM15" s="202">
        <v>0</v>
      </c>
      <c r="AN15" s="202">
        <v>0</v>
      </c>
      <c r="AO15" s="202">
        <v>0</v>
      </c>
      <c r="AP15" s="319">
        <v>0</v>
      </c>
      <c r="AQ15" s="319">
        <v>0</v>
      </c>
      <c r="AR15" s="319">
        <v>0</v>
      </c>
      <c r="AS15" s="202">
        <v>0</v>
      </c>
      <c r="AT15" s="202">
        <v>0</v>
      </c>
      <c r="AU15" s="202">
        <v>0</v>
      </c>
      <c r="AV15" s="202">
        <v>0</v>
      </c>
      <c r="AW15" s="202">
        <v>0</v>
      </c>
      <c r="AX15" s="202">
        <v>0</v>
      </c>
      <c r="AY15" s="202">
        <v>0</v>
      </c>
      <c r="AZ15" s="202">
        <v>0</v>
      </c>
      <c r="BA15" s="202">
        <v>0</v>
      </c>
      <c r="BB15" s="202">
        <v>0</v>
      </c>
      <c r="BC15" s="202">
        <v>0</v>
      </c>
      <c r="BD15" s="202">
        <v>0</v>
      </c>
      <c r="BE15" s="202">
        <v>0</v>
      </c>
      <c r="BF15" s="202">
        <v>0</v>
      </c>
      <c r="BG15" s="319">
        <v>0</v>
      </c>
      <c r="BH15" s="319">
        <v>0</v>
      </c>
      <c r="BI15" s="319">
        <v>0</v>
      </c>
      <c r="BJ15" s="321">
        <v>0</v>
      </c>
      <c r="BK15" s="321">
        <v>0</v>
      </c>
    </row>
    <row r="16" spans="1:63" ht="20.100000000000001" customHeight="1" x14ac:dyDescent="0.2">
      <c r="A16" s="375" t="s">
        <v>662</v>
      </c>
      <c r="B16" s="341" t="s">
        <v>62</v>
      </c>
      <c r="C16" s="340" t="s">
        <v>63</v>
      </c>
      <c r="D16" s="202">
        <v>11.54</v>
      </c>
      <c r="E16" s="202">
        <v>0</v>
      </c>
      <c r="F16" s="320">
        <v>0</v>
      </c>
      <c r="G16" s="202">
        <v>0</v>
      </c>
      <c r="H16" s="202">
        <v>0</v>
      </c>
      <c r="I16" s="202">
        <v>0</v>
      </c>
      <c r="J16" s="202">
        <v>0</v>
      </c>
      <c r="K16" s="202">
        <v>0</v>
      </c>
      <c r="L16" s="202">
        <v>0</v>
      </c>
      <c r="M16" s="202">
        <v>0</v>
      </c>
      <c r="N16" s="202">
        <v>0</v>
      </c>
      <c r="O16" s="202">
        <v>0</v>
      </c>
      <c r="P16" s="202">
        <v>0</v>
      </c>
      <c r="Q16" s="202">
        <v>0</v>
      </c>
      <c r="R16" s="202">
        <v>0</v>
      </c>
      <c r="S16" s="202">
        <v>0</v>
      </c>
      <c r="T16" s="202">
        <v>0</v>
      </c>
      <c r="U16" s="202">
        <v>0</v>
      </c>
      <c r="V16" s="202">
        <v>0</v>
      </c>
      <c r="W16" s="202">
        <v>0</v>
      </c>
      <c r="X16" s="202">
        <v>0</v>
      </c>
      <c r="Y16" s="202">
        <v>0</v>
      </c>
      <c r="Z16" s="202">
        <v>0</v>
      </c>
      <c r="AA16" s="202">
        <v>0</v>
      </c>
      <c r="AB16" s="202">
        <v>0</v>
      </c>
      <c r="AC16" s="319">
        <v>0</v>
      </c>
      <c r="AD16" s="319">
        <v>0</v>
      </c>
      <c r="AE16" s="319">
        <v>0</v>
      </c>
      <c r="AF16" s="319">
        <v>0</v>
      </c>
      <c r="AG16" s="319">
        <v>0</v>
      </c>
      <c r="AH16" s="319">
        <v>0</v>
      </c>
      <c r="AI16" s="319">
        <v>0</v>
      </c>
      <c r="AJ16" s="319">
        <v>0</v>
      </c>
      <c r="AK16" s="319">
        <v>0</v>
      </c>
      <c r="AL16" s="202">
        <v>0</v>
      </c>
      <c r="AM16" s="202">
        <v>0</v>
      </c>
      <c r="AN16" s="202">
        <v>0</v>
      </c>
      <c r="AO16" s="202">
        <v>0</v>
      </c>
      <c r="AP16" s="319">
        <v>0</v>
      </c>
      <c r="AQ16" s="319">
        <v>0</v>
      </c>
      <c r="AR16" s="319">
        <v>0</v>
      </c>
      <c r="AS16" s="202">
        <v>0</v>
      </c>
      <c r="AT16" s="202">
        <v>0</v>
      </c>
      <c r="AU16" s="202">
        <v>0</v>
      </c>
      <c r="AV16" s="202">
        <v>0</v>
      </c>
      <c r="AW16" s="202">
        <v>0</v>
      </c>
      <c r="AX16" s="202">
        <v>0</v>
      </c>
      <c r="AY16" s="202">
        <v>0</v>
      </c>
      <c r="AZ16" s="202">
        <v>0</v>
      </c>
      <c r="BA16" s="202">
        <v>0</v>
      </c>
      <c r="BB16" s="202">
        <v>0</v>
      </c>
      <c r="BC16" s="202">
        <v>0</v>
      </c>
      <c r="BD16" s="202">
        <v>0</v>
      </c>
      <c r="BE16" s="202">
        <v>0</v>
      </c>
      <c r="BF16" s="202">
        <v>0</v>
      </c>
      <c r="BG16" s="319">
        <v>0</v>
      </c>
      <c r="BH16" s="319">
        <v>0</v>
      </c>
      <c r="BI16" s="319">
        <v>0</v>
      </c>
      <c r="BJ16" s="321">
        <v>-0.01</v>
      </c>
      <c r="BK16" s="321">
        <v>11.53</v>
      </c>
    </row>
    <row r="17" spans="1:63" ht="20.100000000000001" customHeight="1" x14ac:dyDescent="0.2">
      <c r="A17" s="375" t="s">
        <v>64</v>
      </c>
      <c r="B17" s="341" t="s">
        <v>65</v>
      </c>
      <c r="C17" s="340" t="s">
        <v>66</v>
      </c>
      <c r="D17" s="202">
        <v>0</v>
      </c>
      <c r="E17" s="202">
        <v>0</v>
      </c>
      <c r="F17" s="320">
        <v>0</v>
      </c>
      <c r="G17" s="202">
        <v>0</v>
      </c>
      <c r="H17" s="202">
        <v>0</v>
      </c>
      <c r="I17" s="202">
        <v>0</v>
      </c>
      <c r="J17" s="202">
        <v>0</v>
      </c>
      <c r="K17" s="202">
        <v>0</v>
      </c>
      <c r="L17" s="202">
        <v>0</v>
      </c>
      <c r="M17" s="202">
        <v>0</v>
      </c>
      <c r="N17" s="202">
        <v>0</v>
      </c>
      <c r="O17" s="202">
        <v>0</v>
      </c>
      <c r="P17" s="202">
        <v>0</v>
      </c>
      <c r="Q17" s="202">
        <v>0</v>
      </c>
      <c r="R17" s="202">
        <v>0</v>
      </c>
      <c r="S17" s="202">
        <v>0</v>
      </c>
      <c r="T17" s="202">
        <v>0</v>
      </c>
      <c r="U17" s="202">
        <v>0</v>
      </c>
      <c r="V17" s="202">
        <v>0</v>
      </c>
      <c r="W17" s="202">
        <v>0</v>
      </c>
      <c r="X17" s="202">
        <v>0</v>
      </c>
      <c r="Y17" s="202">
        <v>0</v>
      </c>
      <c r="Z17" s="202">
        <v>0</v>
      </c>
      <c r="AA17" s="202">
        <v>0</v>
      </c>
      <c r="AB17" s="202">
        <v>0</v>
      </c>
      <c r="AC17" s="319">
        <v>0</v>
      </c>
      <c r="AD17" s="319">
        <v>0</v>
      </c>
      <c r="AE17" s="319">
        <v>0</v>
      </c>
      <c r="AF17" s="319">
        <v>0</v>
      </c>
      <c r="AG17" s="319">
        <v>0</v>
      </c>
      <c r="AH17" s="319">
        <v>0</v>
      </c>
      <c r="AI17" s="319">
        <v>0</v>
      </c>
      <c r="AJ17" s="319">
        <v>0</v>
      </c>
      <c r="AK17" s="319">
        <v>0</v>
      </c>
      <c r="AL17" s="202">
        <v>0</v>
      </c>
      <c r="AM17" s="202">
        <v>0</v>
      </c>
      <c r="AN17" s="202">
        <v>0</v>
      </c>
      <c r="AO17" s="202">
        <v>0</v>
      </c>
      <c r="AP17" s="319">
        <v>0</v>
      </c>
      <c r="AQ17" s="319">
        <v>0</v>
      </c>
      <c r="AR17" s="319">
        <v>0</v>
      </c>
      <c r="AS17" s="202">
        <v>0</v>
      </c>
      <c r="AT17" s="202">
        <v>0</v>
      </c>
      <c r="AU17" s="202">
        <v>0</v>
      </c>
      <c r="AV17" s="202">
        <v>0</v>
      </c>
      <c r="AW17" s="202">
        <v>0</v>
      </c>
      <c r="AX17" s="202">
        <v>0</v>
      </c>
      <c r="AY17" s="202">
        <v>0</v>
      </c>
      <c r="AZ17" s="202">
        <v>0</v>
      </c>
      <c r="BA17" s="202">
        <v>0</v>
      </c>
      <c r="BB17" s="202">
        <v>0</v>
      </c>
      <c r="BC17" s="202">
        <v>0</v>
      </c>
      <c r="BD17" s="202">
        <v>0</v>
      </c>
      <c r="BE17" s="202">
        <v>0</v>
      </c>
      <c r="BF17" s="202">
        <v>0</v>
      </c>
      <c r="BG17" s="319">
        <v>0</v>
      </c>
      <c r="BH17" s="319">
        <v>0</v>
      </c>
      <c r="BI17" s="319">
        <v>0</v>
      </c>
      <c r="BJ17" s="321">
        <v>0</v>
      </c>
      <c r="BK17" s="321">
        <v>0</v>
      </c>
    </row>
    <row r="18" spans="1:63" ht="20.100000000000001" customHeight="1" x14ac:dyDescent="0.2">
      <c r="A18" s="375" t="s">
        <v>1277</v>
      </c>
      <c r="B18" s="341" t="s">
        <v>67</v>
      </c>
      <c r="C18" s="340" t="s">
        <v>68</v>
      </c>
      <c r="D18" s="202">
        <v>0</v>
      </c>
      <c r="E18" s="202">
        <v>0</v>
      </c>
      <c r="F18" s="320">
        <v>0</v>
      </c>
      <c r="G18" s="202">
        <v>0</v>
      </c>
      <c r="H18" s="202">
        <v>0</v>
      </c>
      <c r="I18" s="202">
        <v>0</v>
      </c>
      <c r="J18" s="202">
        <v>0</v>
      </c>
      <c r="K18" s="202">
        <v>0</v>
      </c>
      <c r="L18" s="202">
        <v>0</v>
      </c>
      <c r="M18" s="202">
        <v>0</v>
      </c>
      <c r="N18" s="202">
        <v>0</v>
      </c>
      <c r="O18" s="202">
        <v>0</v>
      </c>
      <c r="P18" s="202">
        <v>0</v>
      </c>
      <c r="Q18" s="202">
        <v>0</v>
      </c>
      <c r="R18" s="202">
        <v>0</v>
      </c>
      <c r="S18" s="202">
        <v>0</v>
      </c>
      <c r="T18" s="202">
        <v>0</v>
      </c>
      <c r="U18" s="202">
        <v>0</v>
      </c>
      <c r="V18" s="202">
        <v>0</v>
      </c>
      <c r="W18" s="202">
        <v>0</v>
      </c>
      <c r="X18" s="202">
        <v>0</v>
      </c>
      <c r="Y18" s="202">
        <v>0</v>
      </c>
      <c r="Z18" s="202">
        <v>0</v>
      </c>
      <c r="AA18" s="202">
        <v>0</v>
      </c>
      <c r="AB18" s="202">
        <v>0</v>
      </c>
      <c r="AC18" s="319">
        <v>0</v>
      </c>
      <c r="AD18" s="319">
        <v>0</v>
      </c>
      <c r="AE18" s="319">
        <v>0</v>
      </c>
      <c r="AF18" s="319">
        <v>0</v>
      </c>
      <c r="AG18" s="319">
        <v>0</v>
      </c>
      <c r="AH18" s="319">
        <v>0</v>
      </c>
      <c r="AI18" s="319">
        <v>0</v>
      </c>
      <c r="AJ18" s="319">
        <v>0</v>
      </c>
      <c r="AK18" s="319">
        <v>0</v>
      </c>
      <c r="AL18" s="202">
        <v>0</v>
      </c>
      <c r="AM18" s="202">
        <v>0</v>
      </c>
      <c r="AN18" s="202">
        <v>0</v>
      </c>
      <c r="AO18" s="202">
        <v>0</v>
      </c>
      <c r="AP18" s="319">
        <v>0</v>
      </c>
      <c r="AQ18" s="319">
        <v>0</v>
      </c>
      <c r="AR18" s="319">
        <v>0</v>
      </c>
      <c r="AS18" s="202">
        <v>0</v>
      </c>
      <c r="AT18" s="202">
        <v>0</v>
      </c>
      <c r="AU18" s="202">
        <v>0</v>
      </c>
      <c r="AV18" s="202">
        <v>0</v>
      </c>
      <c r="AW18" s="202">
        <v>0</v>
      </c>
      <c r="AX18" s="202">
        <v>0</v>
      </c>
      <c r="AY18" s="202">
        <v>0</v>
      </c>
      <c r="AZ18" s="202">
        <v>0</v>
      </c>
      <c r="BA18" s="202">
        <v>0</v>
      </c>
      <c r="BB18" s="202">
        <v>0</v>
      </c>
      <c r="BC18" s="202">
        <v>0</v>
      </c>
      <c r="BD18" s="202">
        <v>0</v>
      </c>
      <c r="BE18" s="202">
        <v>0</v>
      </c>
      <c r="BF18" s="202">
        <v>0</v>
      </c>
      <c r="BG18" s="319">
        <v>0</v>
      </c>
      <c r="BH18" s="319">
        <v>0</v>
      </c>
      <c r="BI18" s="319">
        <v>0</v>
      </c>
      <c r="BJ18" s="321">
        <v>0</v>
      </c>
      <c r="BK18" s="321">
        <v>0</v>
      </c>
    </row>
    <row r="19" spans="1:63" ht="20.100000000000001" customHeight="1" x14ac:dyDescent="0.2">
      <c r="A19" s="376">
        <v>2</v>
      </c>
      <c r="B19" s="317" t="s">
        <v>69</v>
      </c>
      <c r="C19" s="316" t="s">
        <v>70</v>
      </c>
      <c r="D19" s="320">
        <v>1108.22</v>
      </c>
      <c r="E19" s="320">
        <v>2.95</v>
      </c>
      <c r="F19" s="320">
        <v>0.20000000000000004</v>
      </c>
      <c r="G19" s="320">
        <v>0</v>
      </c>
      <c r="H19" s="320">
        <v>0</v>
      </c>
      <c r="I19" s="320">
        <v>0</v>
      </c>
      <c r="J19" s="320">
        <v>0.15000000000000002</v>
      </c>
      <c r="K19" s="320">
        <v>0.04</v>
      </c>
      <c r="L19" s="320">
        <v>0</v>
      </c>
      <c r="M19" s="320">
        <v>0</v>
      </c>
      <c r="N19" s="320">
        <v>0</v>
      </c>
      <c r="O19" s="320">
        <v>0.01</v>
      </c>
      <c r="P19" s="320">
        <v>0</v>
      </c>
      <c r="Q19" s="320">
        <v>0</v>
      </c>
      <c r="R19" s="320">
        <v>2.7500000000000004</v>
      </c>
      <c r="S19" s="320">
        <v>0</v>
      </c>
      <c r="T19" s="320">
        <v>0</v>
      </c>
      <c r="U19" s="320">
        <v>0</v>
      </c>
      <c r="V19" s="320">
        <v>0</v>
      </c>
      <c r="W19" s="320">
        <v>0</v>
      </c>
      <c r="X19" s="320">
        <v>0</v>
      </c>
      <c r="Y19" s="320">
        <v>0</v>
      </c>
      <c r="Z19" s="320">
        <v>0</v>
      </c>
      <c r="AA19" s="320">
        <v>0</v>
      </c>
      <c r="AB19" s="320">
        <v>0.69</v>
      </c>
      <c r="AC19" s="320">
        <v>0.69</v>
      </c>
      <c r="AD19" s="320">
        <v>0</v>
      </c>
      <c r="AE19" s="320">
        <v>0</v>
      </c>
      <c r="AF19" s="320">
        <v>0</v>
      </c>
      <c r="AG19" s="320">
        <v>0</v>
      </c>
      <c r="AH19" s="320">
        <v>0</v>
      </c>
      <c r="AI19" s="320">
        <v>0</v>
      </c>
      <c r="AJ19" s="320">
        <v>0</v>
      </c>
      <c r="AK19" s="320">
        <v>0</v>
      </c>
      <c r="AL19" s="320">
        <v>0</v>
      </c>
      <c r="AM19" s="320">
        <v>0</v>
      </c>
      <c r="AN19" s="320">
        <v>0</v>
      </c>
      <c r="AO19" s="320">
        <v>0</v>
      </c>
      <c r="AP19" s="320">
        <v>0</v>
      </c>
      <c r="AQ19" s="320">
        <v>0</v>
      </c>
      <c r="AR19" s="320">
        <v>0</v>
      </c>
      <c r="AS19" s="320">
        <v>0</v>
      </c>
      <c r="AT19" s="320">
        <v>0</v>
      </c>
      <c r="AU19" s="320">
        <v>0</v>
      </c>
      <c r="AV19" s="320">
        <v>0</v>
      </c>
      <c r="AW19" s="320">
        <v>2.06</v>
      </c>
      <c r="AX19" s="320">
        <v>0</v>
      </c>
      <c r="AY19" s="320">
        <v>0</v>
      </c>
      <c r="AZ19" s="320">
        <v>0</v>
      </c>
      <c r="BA19" s="320">
        <v>0</v>
      </c>
      <c r="BB19" s="320">
        <v>0</v>
      </c>
      <c r="BC19" s="320">
        <v>0</v>
      </c>
      <c r="BD19" s="320">
        <v>0</v>
      </c>
      <c r="BE19" s="320">
        <v>0</v>
      </c>
      <c r="BF19" s="320">
        <v>0</v>
      </c>
      <c r="BG19" s="320">
        <v>0</v>
      </c>
      <c r="BH19" s="320">
        <v>0</v>
      </c>
      <c r="BI19" s="320">
        <v>0</v>
      </c>
      <c r="BJ19" s="320">
        <v>0.20000000000000018</v>
      </c>
      <c r="BK19" s="320">
        <v>1108.42</v>
      </c>
    </row>
    <row r="20" spans="1:63" ht="20.100000000000001" customHeight="1" x14ac:dyDescent="0.2">
      <c r="A20" s="375" t="s">
        <v>71</v>
      </c>
      <c r="B20" s="341" t="s">
        <v>72</v>
      </c>
      <c r="C20" s="340" t="s">
        <v>73</v>
      </c>
      <c r="D20" s="202">
        <v>0</v>
      </c>
      <c r="E20" s="202">
        <v>0</v>
      </c>
      <c r="F20" s="320">
        <v>0</v>
      </c>
      <c r="G20" s="202">
        <v>0</v>
      </c>
      <c r="H20" s="202">
        <v>0</v>
      </c>
      <c r="I20" s="202">
        <v>0</v>
      </c>
      <c r="J20" s="202">
        <v>0</v>
      </c>
      <c r="K20" s="202">
        <v>0</v>
      </c>
      <c r="L20" s="202">
        <v>0</v>
      </c>
      <c r="M20" s="202">
        <v>0</v>
      </c>
      <c r="N20" s="202">
        <v>0</v>
      </c>
      <c r="O20" s="202">
        <v>0</v>
      </c>
      <c r="P20" s="202">
        <v>0</v>
      </c>
      <c r="Q20" s="202">
        <v>0</v>
      </c>
      <c r="R20" s="202">
        <v>0</v>
      </c>
      <c r="S20" s="202">
        <v>0</v>
      </c>
      <c r="T20" s="202">
        <v>0</v>
      </c>
      <c r="U20" s="202">
        <v>0</v>
      </c>
      <c r="V20" s="202">
        <v>0</v>
      </c>
      <c r="W20" s="202">
        <v>0</v>
      </c>
      <c r="X20" s="202">
        <v>0</v>
      </c>
      <c r="Y20" s="202">
        <v>0</v>
      </c>
      <c r="Z20" s="202">
        <v>0</v>
      </c>
      <c r="AA20" s="202">
        <v>0</v>
      </c>
      <c r="AB20" s="202">
        <v>0</v>
      </c>
      <c r="AC20" s="319">
        <v>0</v>
      </c>
      <c r="AD20" s="319">
        <v>0</v>
      </c>
      <c r="AE20" s="319">
        <v>0</v>
      </c>
      <c r="AF20" s="319">
        <v>0</v>
      </c>
      <c r="AG20" s="319">
        <v>0</v>
      </c>
      <c r="AH20" s="319">
        <v>0</v>
      </c>
      <c r="AI20" s="319">
        <v>0</v>
      </c>
      <c r="AJ20" s="319">
        <v>0</v>
      </c>
      <c r="AK20" s="319">
        <v>0</v>
      </c>
      <c r="AL20" s="202">
        <v>0</v>
      </c>
      <c r="AM20" s="202">
        <v>0</v>
      </c>
      <c r="AN20" s="202">
        <v>0</v>
      </c>
      <c r="AO20" s="202">
        <v>0</v>
      </c>
      <c r="AP20" s="319">
        <v>0</v>
      </c>
      <c r="AQ20" s="319">
        <v>0</v>
      </c>
      <c r="AR20" s="319">
        <v>0</v>
      </c>
      <c r="AS20" s="202">
        <v>0</v>
      </c>
      <c r="AT20" s="202">
        <v>0</v>
      </c>
      <c r="AU20" s="202">
        <v>0</v>
      </c>
      <c r="AV20" s="202">
        <v>0</v>
      </c>
      <c r="AW20" s="202">
        <v>0</v>
      </c>
      <c r="AX20" s="202">
        <v>0</v>
      </c>
      <c r="AY20" s="202">
        <v>0</v>
      </c>
      <c r="AZ20" s="202">
        <v>0</v>
      </c>
      <c r="BA20" s="202">
        <v>0</v>
      </c>
      <c r="BB20" s="202">
        <v>0</v>
      </c>
      <c r="BC20" s="202">
        <v>0</v>
      </c>
      <c r="BD20" s="202">
        <v>0</v>
      </c>
      <c r="BE20" s="202">
        <v>0</v>
      </c>
      <c r="BF20" s="202">
        <v>0</v>
      </c>
      <c r="BG20" s="319">
        <v>0</v>
      </c>
      <c r="BH20" s="319">
        <v>0</v>
      </c>
      <c r="BI20" s="319">
        <v>0</v>
      </c>
      <c r="BJ20" s="321">
        <v>0</v>
      </c>
      <c r="BK20" s="321">
        <v>0</v>
      </c>
    </row>
    <row r="21" spans="1:63" ht="20.100000000000001" customHeight="1" x14ac:dyDescent="0.2">
      <c r="A21" s="375" t="s">
        <v>74</v>
      </c>
      <c r="B21" s="341" t="s">
        <v>75</v>
      </c>
      <c r="C21" s="340" t="s">
        <v>76</v>
      </c>
      <c r="D21" s="202">
        <v>0</v>
      </c>
      <c r="E21" s="202">
        <v>0</v>
      </c>
      <c r="F21" s="320">
        <v>0</v>
      </c>
      <c r="G21" s="202">
        <v>0</v>
      </c>
      <c r="H21" s="202">
        <v>0</v>
      </c>
      <c r="I21" s="202">
        <v>0</v>
      </c>
      <c r="J21" s="202">
        <v>0</v>
      </c>
      <c r="K21" s="202">
        <v>0</v>
      </c>
      <c r="L21" s="202">
        <v>0</v>
      </c>
      <c r="M21" s="202">
        <v>0</v>
      </c>
      <c r="N21" s="202">
        <v>0</v>
      </c>
      <c r="O21" s="202">
        <v>0</v>
      </c>
      <c r="P21" s="202">
        <v>0</v>
      </c>
      <c r="Q21" s="202">
        <v>0</v>
      </c>
      <c r="R21" s="202">
        <v>0</v>
      </c>
      <c r="S21" s="202">
        <v>0</v>
      </c>
      <c r="T21" s="202">
        <v>0</v>
      </c>
      <c r="U21" s="202">
        <v>0</v>
      </c>
      <c r="V21" s="202">
        <v>0</v>
      </c>
      <c r="W21" s="202">
        <v>0</v>
      </c>
      <c r="X21" s="202">
        <v>0</v>
      </c>
      <c r="Y21" s="202">
        <v>0</v>
      </c>
      <c r="Z21" s="202">
        <v>0</v>
      </c>
      <c r="AA21" s="202">
        <v>0</v>
      </c>
      <c r="AB21" s="202">
        <v>0</v>
      </c>
      <c r="AC21" s="319">
        <v>0</v>
      </c>
      <c r="AD21" s="319">
        <v>0</v>
      </c>
      <c r="AE21" s="319">
        <v>0</v>
      </c>
      <c r="AF21" s="319">
        <v>0</v>
      </c>
      <c r="AG21" s="319">
        <v>0</v>
      </c>
      <c r="AH21" s="319">
        <v>0</v>
      </c>
      <c r="AI21" s="319">
        <v>0</v>
      </c>
      <c r="AJ21" s="319">
        <v>0</v>
      </c>
      <c r="AK21" s="319">
        <v>0</v>
      </c>
      <c r="AL21" s="202">
        <v>0</v>
      </c>
      <c r="AM21" s="202">
        <v>0</v>
      </c>
      <c r="AN21" s="202">
        <v>0</v>
      </c>
      <c r="AO21" s="202">
        <v>0</v>
      </c>
      <c r="AP21" s="319">
        <v>0</v>
      </c>
      <c r="AQ21" s="319">
        <v>0</v>
      </c>
      <c r="AR21" s="319">
        <v>0</v>
      </c>
      <c r="AS21" s="202">
        <v>0</v>
      </c>
      <c r="AT21" s="202">
        <v>0</v>
      </c>
      <c r="AU21" s="202">
        <v>0</v>
      </c>
      <c r="AV21" s="202">
        <v>0</v>
      </c>
      <c r="AW21" s="202">
        <v>0</v>
      </c>
      <c r="AX21" s="202">
        <v>0</v>
      </c>
      <c r="AY21" s="202">
        <v>0</v>
      </c>
      <c r="AZ21" s="202">
        <v>0</v>
      </c>
      <c r="BA21" s="202">
        <v>0</v>
      </c>
      <c r="BB21" s="202">
        <v>0</v>
      </c>
      <c r="BC21" s="202">
        <v>0</v>
      </c>
      <c r="BD21" s="202">
        <v>0</v>
      </c>
      <c r="BE21" s="202">
        <v>0</v>
      </c>
      <c r="BF21" s="202">
        <v>0</v>
      </c>
      <c r="BG21" s="319">
        <v>0</v>
      </c>
      <c r="BH21" s="319">
        <v>0</v>
      </c>
      <c r="BI21" s="319">
        <v>0</v>
      </c>
      <c r="BJ21" s="321">
        <v>0</v>
      </c>
      <c r="BK21" s="321">
        <v>0</v>
      </c>
    </row>
    <row r="22" spans="1:63" ht="20.100000000000001" customHeight="1" x14ac:dyDescent="0.2">
      <c r="A22" s="375" t="s">
        <v>77</v>
      </c>
      <c r="B22" s="341" t="s">
        <v>78</v>
      </c>
      <c r="C22" s="340" t="s">
        <v>79</v>
      </c>
      <c r="D22" s="202">
        <v>0</v>
      </c>
      <c r="E22" s="202">
        <v>0</v>
      </c>
      <c r="F22" s="320">
        <v>0</v>
      </c>
      <c r="G22" s="202">
        <v>0</v>
      </c>
      <c r="H22" s="202">
        <v>0</v>
      </c>
      <c r="I22" s="202">
        <v>0</v>
      </c>
      <c r="J22" s="202">
        <v>0</v>
      </c>
      <c r="K22" s="202">
        <v>0</v>
      </c>
      <c r="L22" s="202">
        <v>0</v>
      </c>
      <c r="M22" s="202">
        <v>0</v>
      </c>
      <c r="N22" s="202">
        <v>0</v>
      </c>
      <c r="O22" s="202">
        <v>0</v>
      </c>
      <c r="P22" s="202">
        <v>0</v>
      </c>
      <c r="Q22" s="202">
        <v>0</v>
      </c>
      <c r="R22" s="202">
        <v>0</v>
      </c>
      <c r="S22" s="202">
        <v>0</v>
      </c>
      <c r="T22" s="202">
        <v>0</v>
      </c>
      <c r="U22" s="202">
        <v>0</v>
      </c>
      <c r="V22" s="202">
        <v>0</v>
      </c>
      <c r="W22" s="202">
        <v>0</v>
      </c>
      <c r="X22" s="202">
        <v>0</v>
      </c>
      <c r="Y22" s="202">
        <v>0</v>
      </c>
      <c r="Z22" s="202">
        <v>0</v>
      </c>
      <c r="AA22" s="202">
        <v>0</v>
      </c>
      <c r="AB22" s="202">
        <v>0</v>
      </c>
      <c r="AC22" s="319">
        <v>0</v>
      </c>
      <c r="AD22" s="319">
        <v>0</v>
      </c>
      <c r="AE22" s="319">
        <v>0</v>
      </c>
      <c r="AF22" s="319">
        <v>0</v>
      </c>
      <c r="AG22" s="319">
        <v>0</v>
      </c>
      <c r="AH22" s="319">
        <v>0</v>
      </c>
      <c r="AI22" s="319">
        <v>0</v>
      </c>
      <c r="AJ22" s="319">
        <v>0</v>
      </c>
      <c r="AK22" s="319">
        <v>0</v>
      </c>
      <c r="AL22" s="202">
        <v>0</v>
      </c>
      <c r="AM22" s="202">
        <v>0</v>
      </c>
      <c r="AN22" s="202">
        <v>0</v>
      </c>
      <c r="AO22" s="202">
        <v>0</v>
      </c>
      <c r="AP22" s="319">
        <v>0</v>
      </c>
      <c r="AQ22" s="319">
        <v>0</v>
      </c>
      <c r="AR22" s="319">
        <v>0</v>
      </c>
      <c r="AS22" s="202">
        <v>0</v>
      </c>
      <c r="AT22" s="202">
        <v>0</v>
      </c>
      <c r="AU22" s="202">
        <v>0</v>
      </c>
      <c r="AV22" s="202">
        <v>0</v>
      </c>
      <c r="AW22" s="202">
        <v>0</v>
      </c>
      <c r="AX22" s="202">
        <v>0</v>
      </c>
      <c r="AY22" s="202">
        <v>0</v>
      </c>
      <c r="AZ22" s="202">
        <v>0</v>
      </c>
      <c r="BA22" s="202">
        <v>0</v>
      </c>
      <c r="BB22" s="202">
        <v>0</v>
      </c>
      <c r="BC22" s="202">
        <v>0</v>
      </c>
      <c r="BD22" s="202">
        <v>0</v>
      </c>
      <c r="BE22" s="202">
        <v>0</v>
      </c>
      <c r="BF22" s="202">
        <v>0</v>
      </c>
      <c r="BG22" s="319">
        <v>0</v>
      </c>
      <c r="BH22" s="319">
        <v>0</v>
      </c>
      <c r="BI22" s="319">
        <v>0</v>
      </c>
      <c r="BJ22" s="321">
        <v>0</v>
      </c>
      <c r="BK22" s="321">
        <v>0</v>
      </c>
    </row>
    <row r="23" spans="1:63" ht="20.100000000000001" customHeight="1" x14ac:dyDescent="0.2">
      <c r="A23" s="375" t="s">
        <v>80</v>
      </c>
      <c r="B23" s="341" t="s">
        <v>520</v>
      </c>
      <c r="C23" s="340" t="s">
        <v>521</v>
      </c>
      <c r="D23" s="202">
        <v>0</v>
      </c>
      <c r="E23" s="202">
        <v>0</v>
      </c>
      <c r="F23" s="320">
        <v>0</v>
      </c>
      <c r="G23" s="202">
        <v>0</v>
      </c>
      <c r="H23" s="202">
        <v>0</v>
      </c>
      <c r="I23" s="202">
        <v>0</v>
      </c>
      <c r="J23" s="202">
        <v>0</v>
      </c>
      <c r="K23" s="202">
        <v>0</v>
      </c>
      <c r="L23" s="202">
        <v>0</v>
      </c>
      <c r="M23" s="202">
        <v>0</v>
      </c>
      <c r="N23" s="202">
        <v>0</v>
      </c>
      <c r="O23" s="202">
        <v>0</v>
      </c>
      <c r="P23" s="202">
        <v>0</v>
      </c>
      <c r="Q23" s="202">
        <v>0</v>
      </c>
      <c r="R23" s="202">
        <v>0</v>
      </c>
      <c r="S23" s="202">
        <v>0</v>
      </c>
      <c r="T23" s="202">
        <v>0</v>
      </c>
      <c r="U23" s="202">
        <v>0</v>
      </c>
      <c r="V23" s="202">
        <v>0</v>
      </c>
      <c r="W23" s="202">
        <v>0</v>
      </c>
      <c r="X23" s="202">
        <v>0</v>
      </c>
      <c r="Y23" s="202">
        <v>0</v>
      </c>
      <c r="Z23" s="202">
        <v>0</v>
      </c>
      <c r="AA23" s="202">
        <v>0</v>
      </c>
      <c r="AB23" s="202">
        <v>0</v>
      </c>
      <c r="AC23" s="319">
        <v>0</v>
      </c>
      <c r="AD23" s="319">
        <v>0</v>
      </c>
      <c r="AE23" s="319">
        <v>0</v>
      </c>
      <c r="AF23" s="319">
        <v>0</v>
      </c>
      <c r="AG23" s="319">
        <v>0</v>
      </c>
      <c r="AH23" s="319">
        <v>0</v>
      </c>
      <c r="AI23" s="319">
        <v>0</v>
      </c>
      <c r="AJ23" s="319">
        <v>0</v>
      </c>
      <c r="AK23" s="319">
        <v>0</v>
      </c>
      <c r="AL23" s="202">
        <v>0</v>
      </c>
      <c r="AM23" s="202">
        <v>0</v>
      </c>
      <c r="AN23" s="202">
        <v>0</v>
      </c>
      <c r="AO23" s="202">
        <v>0</v>
      </c>
      <c r="AP23" s="319">
        <v>0</v>
      </c>
      <c r="AQ23" s="319">
        <v>0</v>
      </c>
      <c r="AR23" s="319">
        <v>0</v>
      </c>
      <c r="AS23" s="202">
        <v>0</v>
      </c>
      <c r="AT23" s="202">
        <v>0</v>
      </c>
      <c r="AU23" s="202">
        <v>0</v>
      </c>
      <c r="AV23" s="202">
        <v>0</v>
      </c>
      <c r="AW23" s="202">
        <v>0</v>
      </c>
      <c r="AX23" s="202">
        <v>0</v>
      </c>
      <c r="AY23" s="202">
        <v>0</v>
      </c>
      <c r="AZ23" s="202">
        <v>0</v>
      </c>
      <c r="BA23" s="202">
        <v>0</v>
      </c>
      <c r="BB23" s="202">
        <v>0</v>
      </c>
      <c r="BC23" s="202">
        <v>0</v>
      </c>
      <c r="BD23" s="202">
        <v>0</v>
      </c>
      <c r="BE23" s="202">
        <v>0</v>
      </c>
      <c r="BF23" s="202">
        <v>0</v>
      </c>
      <c r="BG23" s="319">
        <v>0</v>
      </c>
      <c r="BH23" s="319">
        <v>0</v>
      </c>
      <c r="BI23" s="319">
        <v>0</v>
      </c>
      <c r="BJ23" s="321">
        <v>0</v>
      </c>
      <c r="BK23" s="321">
        <v>0</v>
      </c>
    </row>
    <row r="24" spans="1:63" ht="20.100000000000001" customHeight="1" x14ac:dyDescent="0.2">
      <c r="A24" s="375" t="s">
        <v>83</v>
      </c>
      <c r="B24" s="341" t="s">
        <v>81</v>
      </c>
      <c r="C24" s="340" t="s">
        <v>82</v>
      </c>
      <c r="D24" s="202">
        <v>0</v>
      </c>
      <c r="E24" s="202">
        <v>0</v>
      </c>
      <c r="F24" s="320">
        <v>0</v>
      </c>
      <c r="G24" s="202">
        <v>0</v>
      </c>
      <c r="H24" s="202">
        <v>0</v>
      </c>
      <c r="I24" s="202">
        <v>0</v>
      </c>
      <c r="J24" s="202">
        <v>0</v>
      </c>
      <c r="K24" s="202">
        <v>0</v>
      </c>
      <c r="L24" s="202">
        <v>0</v>
      </c>
      <c r="M24" s="202">
        <v>0</v>
      </c>
      <c r="N24" s="202">
        <v>0</v>
      </c>
      <c r="O24" s="202">
        <v>0</v>
      </c>
      <c r="P24" s="202">
        <v>0</v>
      </c>
      <c r="Q24" s="202">
        <v>0</v>
      </c>
      <c r="R24" s="202">
        <v>0</v>
      </c>
      <c r="S24" s="202">
        <v>0</v>
      </c>
      <c r="T24" s="202">
        <v>0</v>
      </c>
      <c r="U24" s="202">
        <v>0</v>
      </c>
      <c r="V24" s="202">
        <v>0</v>
      </c>
      <c r="W24" s="202">
        <v>0</v>
      </c>
      <c r="X24" s="202">
        <v>0</v>
      </c>
      <c r="Y24" s="202">
        <v>0</v>
      </c>
      <c r="Z24" s="202">
        <v>0</v>
      </c>
      <c r="AA24" s="202">
        <v>0</v>
      </c>
      <c r="AB24" s="202">
        <v>0</v>
      </c>
      <c r="AC24" s="319">
        <v>0</v>
      </c>
      <c r="AD24" s="319">
        <v>0</v>
      </c>
      <c r="AE24" s="319">
        <v>0</v>
      </c>
      <c r="AF24" s="319">
        <v>0</v>
      </c>
      <c r="AG24" s="319">
        <v>0</v>
      </c>
      <c r="AH24" s="319">
        <v>0</v>
      </c>
      <c r="AI24" s="319">
        <v>0</v>
      </c>
      <c r="AJ24" s="319">
        <v>0</v>
      </c>
      <c r="AK24" s="319">
        <v>0</v>
      </c>
      <c r="AL24" s="202">
        <v>0</v>
      </c>
      <c r="AM24" s="202">
        <v>0</v>
      </c>
      <c r="AN24" s="202">
        <v>0</v>
      </c>
      <c r="AO24" s="202">
        <v>0</v>
      </c>
      <c r="AP24" s="319">
        <v>0</v>
      </c>
      <c r="AQ24" s="319">
        <v>0</v>
      </c>
      <c r="AR24" s="319">
        <v>0</v>
      </c>
      <c r="AS24" s="202">
        <v>0</v>
      </c>
      <c r="AT24" s="202">
        <v>0</v>
      </c>
      <c r="AU24" s="202">
        <v>0</v>
      </c>
      <c r="AV24" s="202">
        <v>0</v>
      </c>
      <c r="AW24" s="202">
        <v>0</v>
      </c>
      <c r="AX24" s="202">
        <v>0</v>
      </c>
      <c r="AY24" s="202">
        <v>0</v>
      </c>
      <c r="AZ24" s="202">
        <v>0</v>
      </c>
      <c r="BA24" s="202">
        <v>0</v>
      </c>
      <c r="BB24" s="202">
        <v>0</v>
      </c>
      <c r="BC24" s="202">
        <v>0</v>
      </c>
      <c r="BD24" s="202">
        <v>0</v>
      </c>
      <c r="BE24" s="202">
        <v>0</v>
      </c>
      <c r="BF24" s="202">
        <v>0</v>
      </c>
      <c r="BG24" s="319">
        <v>0</v>
      </c>
      <c r="BH24" s="319">
        <v>0</v>
      </c>
      <c r="BI24" s="319">
        <v>0</v>
      </c>
      <c r="BJ24" s="321">
        <v>0</v>
      </c>
      <c r="BK24" s="321">
        <v>0</v>
      </c>
    </row>
    <row r="25" spans="1:63" ht="20.100000000000001" customHeight="1" x14ac:dyDescent="0.2">
      <c r="A25" s="375" t="s">
        <v>86</v>
      </c>
      <c r="B25" s="341" t="s">
        <v>84</v>
      </c>
      <c r="C25" s="340" t="s">
        <v>85</v>
      </c>
      <c r="D25" s="202">
        <v>40.229999999999997</v>
      </c>
      <c r="E25" s="202">
        <v>0</v>
      </c>
      <c r="F25" s="320">
        <v>0</v>
      </c>
      <c r="G25" s="202">
        <v>0</v>
      </c>
      <c r="H25" s="202">
        <v>0</v>
      </c>
      <c r="I25" s="202">
        <v>0</v>
      </c>
      <c r="J25" s="202">
        <v>0</v>
      </c>
      <c r="K25" s="202">
        <v>0</v>
      </c>
      <c r="L25" s="202">
        <v>0</v>
      </c>
      <c r="M25" s="202">
        <v>0</v>
      </c>
      <c r="N25" s="202">
        <v>0</v>
      </c>
      <c r="O25" s="202">
        <v>0</v>
      </c>
      <c r="P25" s="202">
        <v>0</v>
      </c>
      <c r="Q25" s="202">
        <v>0</v>
      </c>
      <c r="R25" s="202">
        <v>0</v>
      </c>
      <c r="S25" s="202">
        <v>0</v>
      </c>
      <c r="T25" s="202">
        <v>0</v>
      </c>
      <c r="U25" s="202">
        <v>0</v>
      </c>
      <c r="V25" s="202">
        <v>0</v>
      </c>
      <c r="W25" s="202">
        <v>0</v>
      </c>
      <c r="X25" s="202">
        <v>0</v>
      </c>
      <c r="Y25" s="202">
        <v>0</v>
      </c>
      <c r="Z25" s="202">
        <v>0</v>
      </c>
      <c r="AA25" s="202">
        <v>0</v>
      </c>
      <c r="AB25" s="202">
        <v>0</v>
      </c>
      <c r="AC25" s="319">
        <v>0</v>
      </c>
      <c r="AD25" s="319">
        <v>0</v>
      </c>
      <c r="AE25" s="319">
        <v>0</v>
      </c>
      <c r="AF25" s="319">
        <v>0</v>
      </c>
      <c r="AG25" s="319">
        <v>0</v>
      </c>
      <c r="AH25" s="319">
        <v>0</v>
      </c>
      <c r="AI25" s="319">
        <v>0</v>
      </c>
      <c r="AJ25" s="319">
        <v>0</v>
      </c>
      <c r="AK25" s="319">
        <v>0</v>
      </c>
      <c r="AL25" s="202">
        <v>0</v>
      </c>
      <c r="AM25" s="202">
        <v>0</v>
      </c>
      <c r="AN25" s="202">
        <v>0</v>
      </c>
      <c r="AO25" s="202">
        <v>0</v>
      </c>
      <c r="AP25" s="319">
        <v>0</v>
      </c>
      <c r="AQ25" s="319">
        <v>0</v>
      </c>
      <c r="AR25" s="319">
        <v>0</v>
      </c>
      <c r="AS25" s="202">
        <v>0</v>
      </c>
      <c r="AT25" s="202">
        <v>0</v>
      </c>
      <c r="AU25" s="202">
        <v>0</v>
      </c>
      <c r="AV25" s="202">
        <v>0</v>
      </c>
      <c r="AW25" s="202">
        <v>0</v>
      </c>
      <c r="AX25" s="202">
        <v>0</v>
      </c>
      <c r="AY25" s="202">
        <v>0</v>
      </c>
      <c r="AZ25" s="202">
        <v>0</v>
      </c>
      <c r="BA25" s="202">
        <v>0</v>
      </c>
      <c r="BB25" s="202">
        <v>0</v>
      </c>
      <c r="BC25" s="202">
        <v>0</v>
      </c>
      <c r="BD25" s="202">
        <v>0</v>
      </c>
      <c r="BE25" s="202">
        <v>0</v>
      </c>
      <c r="BF25" s="202">
        <v>0</v>
      </c>
      <c r="BG25" s="319">
        <v>0</v>
      </c>
      <c r="BH25" s="319">
        <v>0</v>
      </c>
      <c r="BI25" s="319">
        <v>0</v>
      </c>
      <c r="BJ25" s="321">
        <v>0</v>
      </c>
      <c r="BK25" s="321">
        <v>40.229999999999997</v>
      </c>
    </row>
    <row r="26" spans="1:63" ht="20.100000000000001" customHeight="1" x14ac:dyDescent="0.2">
      <c r="A26" s="375" t="s">
        <v>89</v>
      </c>
      <c r="B26" s="341" t="s">
        <v>87</v>
      </c>
      <c r="C26" s="340" t="s">
        <v>88</v>
      </c>
      <c r="D26" s="202">
        <v>0.26</v>
      </c>
      <c r="E26" s="202">
        <v>0</v>
      </c>
      <c r="F26" s="320">
        <v>0</v>
      </c>
      <c r="G26" s="202">
        <v>0</v>
      </c>
      <c r="H26" s="202">
        <v>0</v>
      </c>
      <c r="I26" s="202">
        <v>0</v>
      </c>
      <c r="J26" s="202">
        <v>0</v>
      </c>
      <c r="K26" s="202">
        <v>0</v>
      </c>
      <c r="L26" s="202">
        <v>0</v>
      </c>
      <c r="M26" s="202">
        <v>0</v>
      </c>
      <c r="N26" s="202">
        <v>0</v>
      </c>
      <c r="O26" s="202">
        <v>0</v>
      </c>
      <c r="P26" s="202">
        <v>0</v>
      </c>
      <c r="Q26" s="202">
        <v>0</v>
      </c>
      <c r="R26" s="202">
        <v>0</v>
      </c>
      <c r="S26" s="202">
        <v>0</v>
      </c>
      <c r="T26" s="202">
        <v>0</v>
      </c>
      <c r="U26" s="202">
        <v>0</v>
      </c>
      <c r="V26" s="202">
        <v>0</v>
      </c>
      <c r="W26" s="202">
        <v>0</v>
      </c>
      <c r="X26" s="202">
        <v>0</v>
      </c>
      <c r="Y26" s="202">
        <v>0</v>
      </c>
      <c r="Z26" s="202">
        <v>0</v>
      </c>
      <c r="AA26" s="202">
        <v>0</v>
      </c>
      <c r="AB26" s="202">
        <v>0</v>
      </c>
      <c r="AC26" s="319">
        <v>0</v>
      </c>
      <c r="AD26" s="319">
        <v>0</v>
      </c>
      <c r="AE26" s="319">
        <v>0</v>
      </c>
      <c r="AF26" s="319">
        <v>0</v>
      </c>
      <c r="AG26" s="319">
        <v>0</v>
      </c>
      <c r="AH26" s="319">
        <v>0</v>
      </c>
      <c r="AI26" s="319">
        <v>0</v>
      </c>
      <c r="AJ26" s="319">
        <v>0</v>
      </c>
      <c r="AK26" s="319">
        <v>0</v>
      </c>
      <c r="AL26" s="202">
        <v>0</v>
      </c>
      <c r="AM26" s="202">
        <v>0</v>
      </c>
      <c r="AN26" s="202">
        <v>0</v>
      </c>
      <c r="AO26" s="202">
        <v>0</v>
      </c>
      <c r="AP26" s="319">
        <v>0</v>
      </c>
      <c r="AQ26" s="319">
        <v>0</v>
      </c>
      <c r="AR26" s="319">
        <v>0</v>
      </c>
      <c r="AS26" s="202">
        <v>0</v>
      </c>
      <c r="AT26" s="202">
        <v>0</v>
      </c>
      <c r="AU26" s="202">
        <v>0</v>
      </c>
      <c r="AV26" s="202">
        <v>0</v>
      </c>
      <c r="AW26" s="202">
        <v>0</v>
      </c>
      <c r="AX26" s="202">
        <v>0</v>
      </c>
      <c r="AY26" s="202">
        <v>0</v>
      </c>
      <c r="AZ26" s="202">
        <v>0</v>
      </c>
      <c r="BA26" s="202">
        <v>0</v>
      </c>
      <c r="BB26" s="202">
        <v>0</v>
      </c>
      <c r="BC26" s="202">
        <v>0</v>
      </c>
      <c r="BD26" s="202">
        <v>0</v>
      </c>
      <c r="BE26" s="202">
        <v>0</v>
      </c>
      <c r="BF26" s="202">
        <v>0</v>
      </c>
      <c r="BG26" s="319">
        <v>0</v>
      </c>
      <c r="BH26" s="319">
        <v>0</v>
      </c>
      <c r="BI26" s="319">
        <v>0</v>
      </c>
      <c r="BJ26" s="321">
        <v>0</v>
      </c>
      <c r="BK26" s="321">
        <v>0.26</v>
      </c>
    </row>
    <row r="27" spans="1:63" ht="20.100000000000001" customHeight="1" x14ac:dyDescent="0.2">
      <c r="A27" s="375" t="s">
        <v>94</v>
      </c>
      <c r="B27" s="341" t="s">
        <v>90</v>
      </c>
      <c r="C27" s="340" t="s">
        <v>91</v>
      </c>
      <c r="D27" s="202">
        <v>0</v>
      </c>
      <c r="E27" s="202">
        <v>0</v>
      </c>
      <c r="F27" s="320">
        <v>0</v>
      </c>
      <c r="G27" s="202">
        <v>0</v>
      </c>
      <c r="H27" s="202">
        <v>0</v>
      </c>
      <c r="I27" s="202">
        <v>0</v>
      </c>
      <c r="J27" s="202">
        <v>0</v>
      </c>
      <c r="K27" s="202">
        <v>0</v>
      </c>
      <c r="L27" s="202">
        <v>0</v>
      </c>
      <c r="M27" s="202">
        <v>0</v>
      </c>
      <c r="N27" s="202">
        <v>0</v>
      </c>
      <c r="O27" s="202">
        <v>0</v>
      </c>
      <c r="P27" s="202">
        <v>0</v>
      </c>
      <c r="Q27" s="202">
        <v>0</v>
      </c>
      <c r="R27" s="202">
        <v>0</v>
      </c>
      <c r="S27" s="202">
        <v>0</v>
      </c>
      <c r="T27" s="202">
        <v>0</v>
      </c>
      <c r="U27" s="202">
        <v>0</v>
      </c>
      <c r="V27" s="202">
        <v>0</v>
      </c>
      <c r="W27" s="202">
        <v>0</v>
      </c>
      <c r="X27" s="202">
        <v>0</v>
      </c>
      <c r="Y27" s="202">
        <v>0</v>
      </c>
      <c r="Z27" s="202">
        <v>0</v>
      </c>
      <c r="AA27" s="202">
        <v>0</v>
      </c>
      <c r="AB27" s="202">
        <v>0</v>
      </c>
      <c r="AC27" s="319">
        <v>0</v>
      </c>
      <c r="AD27" s="319">
        <v>0</v>
      </c>
      <c r="AE27" s="319">
        <v>0</v>
      </c>
      <c r="AF27" s="319">
        <v>0</v>
      </c>
      <c r="AG27" s="319">
        <v>0</v>
      </c>
      <c r="AH27" s="319">
        <v>0</v>
      </c>
      <c r="AI27" s="319">
        <v>0</v>
      </c>
      <c r="AJ27" s="319">
        <v>0</v>
      </c>
      <c r="AK27" s="319">
        <v>0</v>
      </c>
      <c r="AL27" s="202">
        <v>0</v>
      </c>
      <c r="AM27" s="202">
        <v>0</v>
      </c>
      <c r="AN27" s="202">
        <v>0</v>
      </c>
      <c r="AO27" s="202">
        <v>0</v>
      </c>
      <c r="AP27" s="319">
        <v>0</v>
      </c>
      <c r="AQ27" s="319">
        <v>0</v>
      </c>
      <c r="AR27" s="319">
        <v>0</v>
      </c>
      <c r="AS27" s="202">
        <v>0</v>
      </c>
      <c r="AT27" s="202">
        <v>0</v>
      </c>
      <c r="AU27" s="202">
        <v>0</v>
      </c>
      <c r="AV27" s="202">
        <v>0</v>
      </c>
      <c r="AW27" s="202">
        <v>0</v>
      </c>
      <c r="AX27" s="202">
        <v>0</v>
      </c>
      <c r="AY27" s="202">
        <v>0</v>
      </c>
      <c r="AZ27" s="202">
        <v>0</v>
      </c>
      <c r="BA27" s="202">
        <v>0</v>
      </c>
      <c r="BB27" s="202">
        <v>0</v>
      </c>
      <c r="BC27" s="202">
        <v>0</v>
      </c>
      <c r="BD27" s="202">
        <v>0</v>
      </c>
      <c r="BE27" s="202">
        <v>0</v>
      </c>
      <c r="BF27" s="202">
        <v>0</v>
      </c>
      <c r="BG27" s="319">
        <v>0</v>
      </c>
      <c r="BH27" s="319">
        <v>0</v>
      </c>
      <c r="BI27" s="319">
        <v>0</v>
      </c>
      <c r="BJ27" s="321">
        <v>0</v>
      </c>
      <c r="BK27" s="321">
        <v>0</v>
      </c>
    </row>
    <row r="28" spans="1:63" ht="20.100000000000001" customHeight="1" x14ac:dyDescent="0.2">
      <c r="A28" s="377" t="s">
        <v>74</v>
      </c>
      <c r="B28" s="341" t="s">
        <v>92</v>
      </c>
      <c r="C28" s="340" t="s">
        <v>93</v>
      </c>
      <c r="D28" s="202">
        <v>0</v>
      </c>
      <c r="E28" s="202">
        <v>0</v>
      </c>
      <c r="F28" s="320">
        <v>0</v>
      </c>
      <c r="G28" s="202">
        <v>0</v>
      </c>
      <c r="H28" s="202">
        <v>0</v>
      </c>
      <c r="I28" s="202">
        <v>0</v>
      </c>
      <c r="J28" s="202">
        <v>0</v>
      </c>
      <c r="K28" s="202">
        <v>0</v>
      </c>
      <c r="L28" s="202">
        <v>0</v>
      </c>
      <c r="M28" s="202">
        <v>0</v>
      </c>
      <c r="N28" s="202">
        <v>0</v>
      </c>
      <c r="O28" s="202">
        <v>0</v>
      </c>
      <c r="P28" s="202">
        <v>0</v>
      </c>
      <c r="Q28" s="202">
        <v>0</v>
      </c>
      <c r="R28" s="202">
        <v>0</v>
      </c>
      <c r="S28" s="202">
        <v>0</v>
      </c>
      <c r="T28" s="202">
        <v>0</v>
      </c>
      <c r="U28" s="202">
        <v>0</v>
      </c>
      <c r="V28" s="202">
        <v>0</v>
      </c>
      <c r="W28" s="202">
        <v>0</v>
      </c>
      <c r="X28" s="202">
        <v>0</v>
      </c>
      <c r="Y28" s="202">
        <v>0</v>
      </c>
      <c r="Z28" s="202">
        <v>0</v>
      </c>
      <c r="AA28" s="202">
        <v>0</v>
      </c>
      <c r="AB28" s="202">
        <v>0</v>
      </c>
      <c r="AC28" s="319">
        <v>0</v>
      </c>
      <c r="AD28" s="319">
        <v>0</v>
      </c>
      <c r="AE28" s="319">
        <v>0</v>
      </c>
      <c r="AF28" s="319">
        <v>0</v>
      </c>
      <c r="AG28" s="319">
        <v>0</v>
      </c>
      <c r="AH28" s="319">
        <v>0</v>
      </c>
      <c r="AI28" s="319">
        <v>0</v>
      </c>
      <c r="AJ28" s="319">
        <v>0</v>
      </c>
      <c r="AK28" s="319">
        <v>0</v>
      </c>
      <c r="AL28" s="202">
        <v>0</v>
      </c>
      <c r="AM28" s="202">
        <v>0</v>
      </c>
      <c r="AN28" s="202">
        <v>0</v>
      </c>
      <c r="AO28" s="202">
        <v>0</v>
      </c>
      <c r="AP28" s="319">
        <v>0</v>
      </c>
      <c r="AQ28" s="319">
        <v>0</v>
      </c>
      <c r="AR28" s="319">
        <v>0</v>
      </c>
      <c r="AS28" s="202">
        <v>0</v>
      </c>
      <c r="AT28" s="202">
        <v>0</v>
      </c>
      <c r="AU28" s="202">
        <v>0</v>
      </c>
      <c r="AV28" s="202">
        <v>0</v>
      </c>
      <c r="AW28" s="202">
        <v>0</v>
      </c>
      <c r="AX28" s="202">
        <v>0</v>
      </c>
      <c r="AY28" s="202">
        <v>0</v>
      </c>
      <c r="AZ28" s="202">
        <v>0</v>
      </c>
      <c r="BA28" s="202">
        <v>0</v>
      </c>
      <c r="BB28" s="202">
        <v>0</v>
      </c>
      <c r="BC28" s="202">
        <v>0</v>
      </c>
      <c r="BD28" s="202">
        <v>0</v>
      </c>
      <c r="BE28" s="202">
        <v>0</v>
      </c>
      <c r="BF28" s="202">
        <v>0</v>
      </c>
      <c r="BG28" s="319">
        <v>0</v>
      </c>
      <c r="BH28" s="319">
        <v>0</v>
      </c>
      <c r="BI28" s="319">
        <v>0</v>
      </c>
      <c r="BJ28" s="321">
        <v>0</v>
      </c>
      <c r="BK28" s="321">
        <v>0</v>
      </c>
    </row>
    <row r="29" spans="1:63" ht="34.5" customHeight="1" x14ac:dyDescent="0.2">
      <c r="A29" s="375" t="s">
        <v>132</v>
      </c>
      <c r="B29" s="341" t="s">
        <v>1278</v>
      </c>
      <c r="C29" s="340" t="s">
        <v>96</v>
      </c>
      <c r="D29" s="202">
        <v>303.50000000000006</v>
      </c>
      <c r="E29" s="202">
        <v>2.95</v>
      </c>
      <c r="F29" s="202">
        <v>0.20000000000000004</v>
      </c>
      <c r="G29" s="202">
        <v>0</v>
      </c>
      <c r="H29" s="202">
        <v>0</v>
      </c>
      <c r="I29" s="202">
        <v>0</v>
      </c>
      <c r="J29" s="202">
        <v>0.15000000000000002</v>
      </c>
      <c r="K29" s="202">
        <v>0.04</v>
      </c>
      <c r="L29" s="202">
        <v>0</v>
      </c>
      <c r="M29" s="202">
        <v>0</v>
      </c>
      <c r="N29" s="202">
        <v>0</v>
      </c>
      <c r="O29" s="202">
        <v>0.01</v>
      </c>
      <c r="P29" s="202">
        <v>0</v>
      </c>
      <c r="Q29" s="202">
        <v>0</v>
      </c>
      <c r="R29" s="202">
        <v>2.7500000000000004</v>
      </c>
      <c r="S29" s="202">
        <v>0</v>
      </c>
      <c r="T29" s="202">
        <v>0</v>
      </c>
      <c r="U29" s="202">
        <v>0</v>
      </c>
      <c r="V29" s="202">
        <v>0</v>
      </c>
      <c r="W29" s="202">
        <v>0</v>
      </c>
      <c r="X29" s="202">
        <v>0</v>
      </c>
      <c r="Y29" s="202">
        <v>0</v>
      </c>
      <c r="Z29" s="202">
        <v>0</v>
      </c>
      <c r="AA29" s="202">
        <v>0</v>
      </c>
      <c r="AB29" s="202">
        <v>0.69</v>
      </c>
      <c r="AC29" s="202">
        <v>0.69</v>
      </c>
      <c r="AD29" s="202">
        <v>0</v>
      </c>
      <c r="AE29" s="202">
        <v>0</v>
      </c>
      <c r="AF29" s="202">
        <v>0</v>
      </c>
      <c r="AG29" s="202">
        <v>0</v>
      </c>
      <c r="AH29" s="202">
        <v>0</v>
      </c>
      <c r="AI29" s="202">
        <v>0</v>
      </c>
      <c r="AJ29" s="202">
        <v>0</v>
      </c>
      <c r="AK29" s="202">
        <v>0</v>
      </c>
      <c r="AL29" s="202">
        <v>0</v>
      </c>
      <c r="AM29" s="202">
        <v>0</v>
      </c>
      <c r="AN29" s="202">
        <v>0</v>
      </c>
      <c r="AO29" s="202">
        <v>0</v>
      </c>
      <c r="AP29" s="202">
        <v>0</v>
      </c>
      <c r="AQ29" s="202">
        <v>0</v>
      </c>
      <c r="AR29" s="202">
        <v>0</v>
      </c>
      <c r="AS29" s="202">
        <v>0</v>
      </c>
      <c r="AT29" s="202">
        <v>0</v>
      </c>
      <c r="AU29" s="202">
        <v>0</v>
      </c>
      <c r="AV29" s="202">
        <v>0</v>
      </c>
      <c r="AW29" s="202">
        <v>2.06</v>
      </c>
      <c r="AX29" s="202">
        <v>0</v>
      </c>
      <c r="AY29" s="202">
        <v>0</v>
      </c>
      <c r="AZ29" s="202">
        <v>0</v>
      </c>
      <c r="BA29" s="202">
        <v>0</v>
      </c>
      <c r="BB29" s="202">
        <v>0</v>
      </c>
      <c r="BC29" s="202">
        <v>0</v>
      </c>
      <c r="BD29" s="202">
        <v>0</v>
      </c>
      <c r="BE29" s="202">
        <v>0</v>
      </c>
      <c r="BF29" s="202">
        <v>0</v>
      </c>
      <c r="BG29" s="202">
        <v>0</v>
      </c>
      <c r="BH29" s="202">
        <v>0</v>
      </c>
      <c r="BI29" s="202">
        <v>0</v>
      </c>
      <c r="BJ29" s="202">
        <v>2.2600000000000002</v>
      </c>
      <c r="BK29" s="202">
        <v>305.76000000000005</v>
      </c>
    </row>
    <row r="30" spans="1:63" s="281" customFormat="1" ht="20.100000000000001" customHeight="1" x14ac:dyDescent="0.2">
      <c r="A30" s="378"/>
      <c r="B30" s="352" t="s">
        <v>98</v>
      </c>
      <c r="C30" s="353" t="s">
        <v>99</v>
      </c>
      <c r="D30" s="202">
        <v>258.25</v>
      </c>
      <c r="E30" s="319">
        <v>2.5500000000000003</v>
      </c>
      <c r="F30" s="320">
        <v>0</v>
      </c>
      <c r="G30" s="319">
        <v>0</v>
      </c>
      <c r="H30" s="319">
        <v>0</v>
      </c>
      <c r="I30" s="319">
        <v>0</v>
      </c>
      <c r="J30" s="319">
        <v>0</v>
      </c>
      <c r="K30" s="319">
        <v>0</v>
      </c>
      <c r="L30" s="319">
        <v>0</v>
      </c>
      <c r="M30" s="319">
        <v>0</v>
      </c>
      <c r="N30" s="319">
        <v>0</v>
      </c>
      <c r="O30" s="319">
        <v>0</v>
      </c>
      <c r="P30" s="319">
        <v>0</v>
      </c>
      <c r="Q30" s="319">
        <v>0</v>
      </c>
      <c r="R30" s="202">
        <v>2.5500000000000003</v>
      </c>
      <c r="S30" s="319">
        <v>0</v>
      </c>
      <c r="T30" s="319">
        <v>0</v>
      </c>
      <c r="U30" s="319">
        <v>0</v>
      </c>
      <c r="V30" s="319">
        <v>0</v>
      </c>
      <c r="W30" s="319">
        <v>0</v>
      </c>
      <c r="X30" s="319">
        <v>0</v>
      </c>
      <c r="Y30" s="319">
        <v>0</v>
      </c>
      <c r="Z30" s="319">
        <v>0</v>
      </c>
      <c r="AA30" s="319">
        <v>0</v>
      </c>
      <c r="AB30" s="202">
        <v>0.6</v>
      </c>
      <c r="AC30" s="319">
        <v>0.6</v>
      </c>
      <c r="AD30" s="319">
        <v>0</v>
      </c>
      <c r="AE30" s="319">
        <v>0</v>
      </c>
      <c r="AF30" s="319">
        <v>0</v>
      </c>
      <c r="AG30" s="319">
        <v>0</v>
      </c>
      <c r="AH30" s="319">
        <v>0</v>
      </c>
      <c r="AI30" s="319">
        <v>0</v>
      </c>
      <c r="AJ30" s="319">
        <v>0</v>
      </c>
      <c r="AK30" s="319">
        <v>0</v>
      </c>
      <c r="AL30" s="319">
        <v>0</v>
      </c>
      <c r="AM30" s="319">
        <v>0</v>
      </c>
      <c r="AN30" s="319">
        <v>0</v>
      </c>
      <c r="AO30" s="319">
        <v>0</v>
      </c>
      <c r="AP30" s="319">
        <v>0</v>
      </c>
      <c r="AQ30" s="319">
        <v>0</v>
      </c>
      <c r="AR30" s="319">
        <v>0</v>
      </c>
      <c r="AS30" s="319">
        <v>0</v>
      </c>
      <c r="AT30" s="319">
        <v>0</v>
      </c>
      <c r="AU30" s="319">
        <v>0</v>
      </c>
      <c r="AV30" s="319">
        <v>0</v>
      </c>
      <c r="AW30" s="319">
        <v>1.9500000000000002</v>
      </c>
      <c r="AX30" s="319">
        <v>0</v>
      </c>
      <c r="AY30" s="319">
        <v>0</v>
      </c>
      <c r="AZ30" s="319">
        <v>0</v>
      </c>
      <c r="BA30" s="319">
        <v>0</v>
      </c>
      <c r="BB30" s="319">
        <v>0</v>
      </c>
      <c r="BC30" s="319">
        <v>0</v>
      </c>
      <c r="BD30" s="319">
        <v>0</v>
      </c>
      <c r="BE30" s="319">
        <v>0</v>
      </c>
      <c r="BF30" s="319">
        <v>0</v>
      </c>
      <c r="BG30" s="319">
        <v>0</v>
      </c>
      <c r="BH30" s="319">
        <v>0</v>
      </c>
      <c r="BI30" s="319">
        <v>0</v>
      </c>
      <c r="BJ30" s="354">
        <v>1.8600000000000003</v>
      </c>
      <c r="BK30" s="354">
        <v>260.11</v>
      </c>
    </row>
    <row r="31" spans="1:63" s="281" customFormat="1" ht="20.100000000000001" customHeight="1" x14ac:dyDescent="0.2">
      <c r="A31" s="378"/>
      <c r="B31" s="352" t="s">
        <v>100</v>
      </c>
      <c r="C31" s="353" t="s">
        <v>101</v>
      </c>
      <c r="D31" s="202">
        <v>2.38</v>
      </c>
      <c r="E31" s="319">
        <v>0</v>
      </c>
      <c r="F31" s="320">
        <v>0</v>
      </c>
      <c r="G31" s="319">
        <v>0</v>
      </c>
      <c r="H31" s="319">
        <v>0</v>
      </c>
      <c r="I31" s="319">
        <v>0</v>
      </c>
      <c r="J31" s="319">
        <v>0</v>
      </c>
      <c r="K31" s="319">
        <v>0</v>
      </c>
      <c r="L31" s="319">
        <v>0</v>
      </c>
      <c r="M31" s="319">
        <v>0</v>
      </c>
      <c r="N31" s="319">
        <v>0</v>
      </c>
      <c r="O31" s="319">
        <v>0</v>
      </c>
      <c r="P31" s="319">
        <v>0</v>
      </c>
      <c r="Q31" s="319">
        <v>0</v>
      </c>
      <c r="R31" s="202">
        <v>0</v>
      </c>
      <c r="S31" s="319">
        <v>0</v>
      </c>
      <c r="T31" s="319">
        <v>0</v>
      </c>
      <c r="U31" s="319">
        <v>0</v>
      </c>
      <c r="V31" s="319">
        <v>0</v>
      </c>
      <c r="W31" s="319">
        <v>0</v>
      </c>
      <c r="X31" s="319">
        <v>0</v>
      </c>
      <c r="Y31" s="319">
        <v>0</v>
      </c>
      <c r="Z31" s="319">
        <v>0</v>
      </c>
      <c r="AA31" s="319">
        <v>0</v>
      </c>
      <c r="AB31" s="202">
        <v>0</v>
      </c>
      <c r="AC31" s="319">
        <v>0</v>
      </c>
      <c r="AD31" s="319">
        <v>0</v>
      </c>
      <c r="AE31" s="319">
        <v>0</v>
      </c>
      <c r="AF31" s="319">
        <v>0</v>
      </c>
      <c r="AG31" s="319">
        <v>0</v>
      </c>
      <c r="AH31" s="319">
        <v>0</v>
      </c>
      <c r="AI31" s="319">
        <v>0</v>
      </c>
      <c r="AJ31" s="319">
        <v>0</v>
      </c>
      <c r="AK31" s="319">
        <v>0</v>
      </c>
      <c r="AL31" s="319">
        <v>0</v>
      </c>
      <c r="AM31" s="319">
        <v>0</v>
      </c>
      <c r="AN31" s="319">
        <v>0</v>
      </c>
      <c r="AO31" s="319">
        <v>0</v>
      </c>
      <c r="AP31" s="319">
        <v>0</v>
      </c>
      <c r="AQ31" s="319">
        <v>0</v>
      </c>
      <c r="AR31" s="319">
        <v>0</v>
      </c>
      <c r="AS31" s="319">
        <v>0</v>
      </c>
      <c r="AT31" s="319">
        <v>0</v>
      </c>
      <c r="AU31" s="319">
        <v>0</v>
      </c>
      <c r="AV31" s="319">
        <v>0</v>
      </c>
      <c r="AW31" s="319">
        <v>0</v>
      </c>
      <c r="AX31" s="319">
        <v>0</v>
      </c>
      <c r="AY31" s="319">
        <v>0</v>
      </c>
      <c r="AZ31" s="319">
        <v>0</v>
      </c>
      <c r="BA31" s="319">
        <v>0</v>
      </c>
      <c r="BB31" s="319">
        <v>0</v>
      </c>
      <c r="BC31" s="319">
        <v>0</v>
      </c>
      <c r="BD31" s="319">
        <v>0</v>
      </c>
      <c r="BE31" s="319">
        <v>0</v>
      </c>
      <c r="BF31" s="319">
        <v>0</v>
      </c>
      <c r="BG31" s="319">
        <v>0</v>
      </c>
      <c r="BH31" s="319">
        <v>0</v>
      </c>
      <c r="BI31" s="319">
        <v>0</v>
      </c>
      <c r="BJ31" s="354">
        <v>0</v>
      </c>
      <c r="BK31" s="354">
        <v>2.38</v>
      </c>
    </row>
    <row r="32" spans="1:63" s="281" customFormat="1" ht="20.100000000000001" customHeight="1" x14ac:dyDescent="0.2">
      <c r="A32" s="378"/>
      <c r="B32" s="352" t="s">
        <v>663</v>
      </c>
      <c r="C32" s="353" t="s">
        <v>103</v>
      </c>
      <c r="D32" s="202">
        <v>5.3</v>
      </c>
      <c r="E32" s="319">
        <v>0</v>
      </c>
      <c r="F32" s="320">
        <v>0</v>
      </c>
      <c r="G32" s="319">
        <v>0</v>
      </c>
      <c r="H32" s="319">
        <v>0</v>
      </c>
      <c r="I32" s="319">
        <v>0</v>
      </c>
      <c r="J32" s="319">
        <v>0</v>
      </c>
      <c r="K32" s="319">
        <v>0</v>
      </c>
      <c r="L32" s="319">
        <v>0</v>
      </c>
      <c r="M32" s="319">
        <v>0</v>
      </c>
      <c r="N32" s="319">
        <v>0</v>
      </c>
      <c r="O32" s="319">
        <v>0</v>
      </c>
      <c r="P32" s="319">
        <v>0</v>
      </c>
      <c r="Q32" s="319">
        <v>0</v>
      </c>
      <c r="R32" s="202">
        <v>0</v>
      </c>
      <c r="S32" s="319">
        <v>0</v>
      </c>
      <c r="T32" s="319">
        <v>0</v>
      </c>
      <c r="U32" s="319">
        <v>0</v>
      </c>
      <c r="V32" s="319">
        <v>0</v>
      </c>
      <c r="W32" s="319">
        <v>0</v>
      </c>
      <c r="X32" s="319">
        <v>0</v>
      </c>
      <c r="Y32" s="319">
        <v>0</v>
      </c>
      <c r="Z32" s="319">
        <v>0</v>
      </c>
      <c r="AA32" s="319">
        <v>0</v>
      </c>
      <c r="AB32" s="202">
        <v>0</v>
      </c>
      <c r="AC32" s="319">
        <v>0</v>
      </c>
      <c r="AD32" s="319">
        <v>0</v>
      </c>
      <c r="AE32" s="319">
        <v>0</v>
      </c>
      <c r="AF32" s="319">
        <v>0</v>
      </c>
      <c r="AG32" s="319">
        <v>0</v>
      </c>
      <c r="AH32" s="319">
        <v>0</v>
      </c>
      <c r="AI32" s="319">
        <v>0</v>
      </c>
      <c r="AJ32" s="319">
        <v>0</v>
      </c>
      <c r="AK32" s="319">
        <v>0</v>
      </c>
      <c r="AL32" s="319">
        <v>0</v>
      </c>
      <c r="AM32" s="319">
        <v>0</v>
      </c>
      <c r="AN32" s="319">
        <v>0</v>
      </c>
      <c r="AO32" s="319">
        <v>0</v>
      </c>
      <c r="AP32" s="319">
        <v>0</v>
      </c>
      <c r="AQ32" s="319">
        <v>0</v>
      </c>
      <c r="AR32" s="319">
        <v>0</v>
      </c>
      <c r="AS32" s="319">
        <v>0</v>
      </c>
      <c r="AT32" s="319">
        <v>0</v>
      </c>
      <c r="AU32" s="319">
        <v>0</v>
      </c>
      <c r="AV32" s="319">
        <v>0</v>
      </c>
      <c r="AW32" s="319">
        <v>0</v>
      </c>
      <c r="AX32" s="319">
        <v>0</v>
      </c>
      <c r="AY32" s="319">
        <v>0</v>
      </c>
      <c r="AZ32" s="319">
        <v>0</v>
      </c>
      <c r="BA32" s="319">
        <v>0</v>
      </c>
      <c r="BB32" s="319">
        <v>0</v>
      </c>
      <c r="BC32" s="319">
        <v>0</v>
      </c>
      <c r="BD32" s="319">
        <v>0</v>
      </c>
      <c r="BE32" s="319">
        <v>0</v>
      </c>
      <c r="BF32" s="319">
        <v>0</v>
      </c>
      <c r="BG32" s="319">
        <v>0</v>
      </c>
      <c r="BH32" s="319">
        <v>0</v>
      </c>
      <c r="BI32" s="319">
        <v>0</v>
      </c>
      <c r="BJ32" s="354">
        <v>0</v>
      </c>
      <c r="BK32" s="354">
        <v>5.3</v>
      </c>
    </row>
    <row r="33" spans="1:63" s="281" customFormat="1" ht="20.100000000000001" customHeight="1" x14ac:dyDescent="0.2">
      <c r="A33" s="378"/>
      <c r="B33" s="352" t="s">
        <v>1279</v>
      </c>
      <c r="C33" s="353" t="s">
        <v>105</v>
      </c>
      <c r="D33" s="202">
        <v>2.91</v>
      </c>
      <c r="E33" s="319">
        <v>0</v>
      </c>
      <c r="F33" s="320">
        <v>0</v>
      </c>
      <c r="G33" s="319">
        <v>0</v>
      </c>
      <c r="H33" s="319">
        <v>0</v>
      </c>
      <c r="I33" s="319">
        <v>0</v>
      </c>
      <c r="J33" s="319">
        <v>0</v>
      </c>
      <c r="K33" s="319">
        <v>0</v>
      </c>
      <c r="L33" s="319">
        <v>0</v>
      </c>
      <c r="M33" s="319">
        <v>0</v>
      </c>
      <c r="N33" s="319">
        <v>0</v>
      </c>
      <c r="O33" s="319">
        <v>0</v>
      </c>
      <c r="P33" s="319">
        <v>0</v>
      </c>
      <c r="Q33" s="319">
        <v>0</v>
      </c>
      <c r="R33" s="202">
        <v>0</v>
      </c>
      <c r="S33" s="319">
        <v>0</v>
      </c>
      <c r="T33" s="319">
        <v>0</v>
      </c>
      <c r="U33" s="319">
        <v>0</v>
      </c>
      <c r="V33" s="319">
        <v>0</v>
      </c>
      <c r="W33" s="319">
        <v>0</v>
      </c>
      <c r="X33" s="319">
        <v>0</v>
      </c>
      <c r="Y33" s="319">
        <v>0</v>
      </c>
      <c r="Z33" s="319">
        <v>0</v>
      </c>
      <c r="AA33" s="319">
        <v>0</v>
      </c>
      <c r="AB33" s="202">
        <v>0</v>
      </c>
      <c r="AC33" s="319">
        <v>0</v>
      </c>
      <c r="AD33" s="319">
        <v>0</v>
      </c>
      <c r="AE33" s="319">
        <v>0</v>
      </c>
      <c r="AF33" s="319">
        <v>0</v>
      </c>
      <c r="AG33" s="319">
        <v>0</v>
      </c>
      <c r="AH33" s="319">
        <v>0</v>
      </c>
      <c r="AI33" s="319">
        <v>0</v>
      </c>
      <c r="AJ33" s="319">
        <v>0</v>
      </c>
      <c r="AK33" s="319">
        <v>0</v>
      </c>
      <c r="AL33" s="319">
        <v>0</v>
      </c>
      <c r="AM33" s="319">
        <v>0</v>
      </c>
      <c r="AN33" s="319">
        <v>0</v>
      </c>
      <c r="AO33" s="319">
        <v>0</v>
      </c>
      <c r="AP33" s="319">
        <v>0</v>
      </c>
      <c r="AQ33" s="319">
        <v>0</v>
      </c>
      <c r="AR33" s="319">
        <v>0</v>
      </c>
      <c r="AS33" s="319">
        <v>0</v>
      </c>
      <c r="AT33" s="319">
        <v>0</v>
      </c>
      <c r="AU33" s="319">
        <v>0</v>
      </c>
      <c r="AV33" s="319">
        <v>0</v>
      </c>
      <c r="AW33" s="319">
        <v>0</v>
      </c>
      <c r="AX33" s="319">
        <v>0</v>
      </c>
      <c r="AY33" s="319">
        <v>0</v>
      </c>
      <c r="AZ33" s="319">
        <v>0</v>
      </c>
      <c r="BA33" s="319">
        <v>0</v>
      </c>
      <c r="BB33" s="319">
        <v>0</v>
      </c>
      <c r="BC33" s="319">
        <v>0</v>
      </c>
      <c r="BD33" s="319">
        <v>0</v>
      </c>
      <c r="BE33" s="319">
        <v>0</v>
      </c>
      <c r="BF33" s="319">
        <v>0</v>
      </c>
      <c r="BG33" s="319">
        <v>0</v>
      </c>
      <c r="BH33" s="319">
        <v>0</v>
      </c>
      <c r="BI33" s="319">
        <v>0</v>
      </c>
      <c r="BJ33" s="354">
        <v>0</v>
      </c>
      <c r="BK33" s="354">
        <v>2.91</v>
      </c>
    </row>
    <row r="34" spans="1:63" s="281" customFormat="1" ht="20.100000000000001" customHeight="1" x14ac:dyDescent="0.2">
      <c r="A34" s="378"/>
      <c r="B34" s="352" t="s">
        <v>1280</v>
      </c>
      <c r="C34" s="353" t="s">
        <v>107</v>
      </c>
      <c r="D34" s="202">
        <v>31.1</v>
      </c>
      <c r="E34" s="319">
        <v>0</v>
      </c>
      <c r="F34" s="320">
        <v>0</v>
      </c>
      <c r="G34" s="319">
        <v>0</v>
      </c>
      <c r="H34" s="319">
        <v>0</v>
      </c>
      <c r="I34" s="319">
        <v>0</v>
      </c>
      <c r="J34" s="319">
        <v>0</v>
      </c>
      <c r="K34" s="319">
        <v>0</v>
      </c>
      <c r="L34" s="319">
        <v>0</v>
      </c>
      <c r="M34" s="319">
        <v>0</v>
      </c>
      <c r="N34" s="319">
        <v>0</v>
      </c>
      <c r="O34" s="319">
        <v>0</v>
      </c>
      <c r="P34" s="319">
        <v>0</v>
      </c>
      <c r="Q34" s="319">
        <v>0</v>
      </c>
      <c r="R34" s="202">
        <v>0</v>
      </c>
      <c r="S34" s="319">
        <v>0</v>
      </c>
      <c r="T34" s="319">
        <v>0</v>
      </c>
      <c r="U34" s="319">
        <v>0</v>
      </c>
      <c r="V34" s="319">
        <v>0</v>
      </c>
      <c r="W34" s="319">
        <v>0</v>
      </c>
      <c r="X34" s="319">
        <v>0</v>
      </c>
      <c r="Y34" s="319">
        <v>0</v>
      </c>
      <c r="Z34" s="319">
        <v>0</v>
      </c>
      <c r="AA34" s="319">
        <v>0</v>
      </c>
      <c r="AB34" s="202">
        <v>0</v>
      </c>
      <c r="AC34" s="319">
        <v>0</v>
      </c>
      <c r="AD34" s="319">
        <v>0</v>
      </c>
      <c r="AE34" s="319">
        <v>0</v>
      </c>
      <c r="AF34" s="319">
        <v>0</v>
      </c>
      <c r="AG34" s="319">
        <v>0</v>
      </c>
      <c r="AH34" s="319">
        <v>0</v>
      </c>
      <c r="AI34" s="319">
        <v>0</v>
      </c>
      <c r="AJ34" s="319">
        <v>0</v>
      </c>
      <c r="AK34" s="319">
        <v>0</v>
      </c>
      <c r="AL34" s="319">
        <v>0</v>
      </c>
      <c r="AM34" s="319">
        <v>0</v>
      </c>
      <c r="AN34" s="319">
        <v>0</v>
      </c>
      <c r="AO34" s="319">
        <v>0</v>
      </c>
      <c r="AP34" s="319">
        <v>0</v>
      </c>
      <c r="AQ34" s="319">
        <v>0</v>
      </c>
      <c r="AR34" s="319">
        <v>0</v>
      </c>
      <c r="AS34" s="319">
        <v>0</v>
      </c>
      <c r="AT34" s="319">
        <v>0</v>
      </c>
      <c r="AU34" s="319">
        <v>0</v>
      </c>
      <c r="AV34" s="319">
        <v>0</v>
      </c>
      <c r="AW34" s="319">
        <v>0</v>
      </c>
      <c r="AX34" s="319">
        <v>0</v>
      </c>
      <c r="AY34" s="319">
        <v>0</v>
      </c>
      <c r="AZ34" s="319">
        <v>0</v>
      </c>
      <c r="BA34" s="319">
        <v>0</v>
      </c>
      <c r="BB34" s="319">
        <v>0</v>
      </c>
      <c r="BC34" s="319">
        <v>0</v>
      </c>
      <c r="BD34" s="319">
        <v>0</v>
      </c>
      <c r="BE34" s="319">
        <v>0</v>
      </c>
      <c r="BF34" s="319">
        <v>0</v>
      </c>
      <c r="BG34" s="319">
        <v>0</v>
      </c>
      <c r="BH34" s="319">
        <v>0</v>
      </c>
      <c r="BI34" s="319">
        <v>0</v>
      </c>
      <c r="BJ34" s="354">
        <v>0</v>
      </c>
      <c r="BK34" s="354">
        <v>31.1</v>
      </c>
    </row>
    <row r="35" spans="1:63" s="281" customFormat="1" ht="20.100000000000001" customHeight="1" x14ac:dyDescent="0.2">
      <c r="A35" s="378"/>
      <c r="B35" s="352" t="s">
        <v>1281</v>
      </c>
      <c r="C35" s="353" t="s">
        <v>109</v>
      </c>
      <c r="D35" s="202">
        <v>0</v>
      </c>
      <c r="E35" s="319">
        <v>0</v>
      </c>
      <c r="F35" s="320">
        <v>0</v>
      </c>
      <c r="G35" s="319">
        <v>0</v>
      </c>
      <c r="H35" s="319">
        <v>0</v>
      </c>
      <c r="I35" s="319">
        <v>0</v>
      </c>
      <c r="J35" s="319">
        <v>0</v>
      </c>
      <c r="K35" s="319">
        <v>0</v>
      </c>
      <c r="L35" s="319">
        <v>0</v>
      </c>
      <c r="M35" s="319">
        <v>0</v>
      </c>
      <c r="N35" s="319">
        <v>0</v>
      </c>
      <c r="O35" s="319">
        <v>0</v>
      </c>
      <c r="P35" s="319">
        <v>0</v>
      </c>
      <c r="Q35" s="319">
        <v>0</v>
      </c>
      <c r="R35" s="202">
        <v>0</v>
      </c>
      <c r="S35" s="319">
        <v>0</v>
      </c>
      <c r="T35" s="319">
        <v>0</v>
      </c>
      <c r="U35" s="319">
        <v>0</v>
      </c>
      <c r="V35" s="319">
        <v>0</v>
      </c>
      <c r="W35" s="319">
        <v>0</v>
      </c>
      <c r="X35" s="319">
        <v>0</v>
      </c>
      <c r="Y35" s="319">
        <v>0</v>
      </c>
      <c r="Z35" s="319">
        <v>0</v>
      </c>
      <c r="AA35" s="319">
        <v>0</v>
      </c>
      <c r="AB35" s="202">
        <v>0</v>
      </c>
      <c r="AC35" s="319">
        <v>0</v>
      </c>
      <c r="AD35" s="319">
        <v>0</v>
      </c>
      <c r="AE35" s="319">
        <v>0</v>
      </c>
      <c r="AF35" s="319">
        <v>0</v>
      </c>
      <c r="AG35" s="319">
        <v>0</v>
      </c>
      <c r="AH35" s="319">
        <v>0</v>
      </c>
      <c r="AI35" s="319">
        <v>0</v>
      </c>
      <c r="AJ35" s="319">
        <v>0</v>
      </c>
      <c r="AK35" s="319">
        <v>0</v>
      </c>
      <c r="AL35" s="319">
        <v>0</v>
      </c>
      <c r="AM35" s="319">
        <v>0</v>
      </c>
      <c r="AN35" s="319">
        <v>0</v>
      </c>
      <c r="AO35" s="319">
        <v>0</v>
      </c>
      <c r="AP35" s="319">
        <v>0</v>
      </c>
      <c r="AQ35" s="319">
        <v>0</v>
      </c>
      <c r="AR35" s="319">
        <v>0</v>
      </c>
      <c r="AS35" s="319">
        <v>0</v>
      </c>
      <c r="AT35" s="319">
        <v>0</v>
      </c>
      <c r="AU35" s="319">
        <v>0</v>
      </c>
      <c r="AV35" s="319">
        <v>0</v>
      </c>
      <c r="AW35" s="319">
        <v>0</v>
      </c>
      <c r="AX35" s="319">
        <v>0</v>
      </c>
      <c r="AY35" s="319">
        <v>0</v>
      </c>
      <c r="AZ35" s="319">
        <v>0</v>
      </c>
      <c r="BA35" s="319">
        <v>0</v>
      </c>
      <c r="BB35" s="319">
        <v>0</v>
      </c>
      <c r="BC35" s="319">
        <v>0</v>
      </c>
      <c r="BD35" s="319">
        <v>0</v>
      </c>
      <c r="BE35" s="319">
        <v>0</v>
      </c>
      <c r="BF35" s="319">
        <v>0</v>
      </c>
      <c r="BG35" s="319">
        <v>0</v>
      </c>
      <c r="BH35" s="319">
        <v>0</v>
      </c>
      <c r="BI35" s="319">
        <v>0</v>
      </c>
      <c r="BJ35" s="354">
        <v>0</v>
      </c>
      <c r="BK35" s="354">
        <v>0</v>
      </c>
    </row>
    <row r="36" spans="1:63" s="281" customFormat="1" ht="20.100000000000001" customHeight="1" x14ac:dyDescent="0.2">
      <c r="A36" s="378"/>
      <c r="B36" s="352" t="s">
        <v>110</v>
      </c>
      <c r="C36" s="353" t="s">
        <v>111</v>
      </c>
      <c r="D36" s="202">
        <v>0.04</v>
      </c>
      <c r="E36" s="319">
        <v>0</v>
      </c>
      <c r="F36" s="320">
        <v>0</v>
      </c>
      <c r="G36" s="319">
        <v>0</v>
      </c>
      <c r="H36" s="319">
        <v>0</v>
      </c>
      <c r="I36" s="319">
        <v>0</v>
      </c>
      <c r="J36" s="319">
        <v>0</v>
      </c>
      <c r="K36" s="319">
        <v>0</v>
      </c>
      <c r="L36" s="319">
        <v>0</v>
      </c>
      <c r="M36" s="319">
        <v>0</v>
      </c>
      <c r="N36" s="319">
        <v>0</v>
      </c>
      <c r="O36" s="319">
        <v>0</v>
      </c>
      <c r="P36" s="319">
        <v>0</v>
      </c>
      <c r="Q36" s="319">
        <v>0</v>
      </c>
      <c r="R36" s="202">
        <v>0</v>
      </c>
      <c r="S36" s="319">
        <v>0</v>
      </c>
      <c r="T36" s="319">
        <v>0</v>
      </c>
      <c r="U36" s="319">
        <v>0</v>
      </c>
      <c r="V36" s="319">
        <v>0</v>
      </c>
      <c r="W36" s="319">
        <v>0</v>
      </c>
      <c r="X36" s="319">
        <v>0</v>
      </c>
      <c r="Y36" s="319">
        <v>0</v>
      </c>
      <c r="Z36" s="319">
        <v>0</v>
      </c>
      <c r="AA36" s="319">
        <v>0</v>
      </c>
      <c r="AB36" s="202">
        <v>0</v>
      </c>
      <c r="AC36" s="319">
        <v>0</v>
      </c>
      <c r="AD36" s="319">
        <v>0</v>
      </c>
      <c r="AE36" s="319">
        <v>0</v>
      </c>
      <c r="AF36" s="319">
        <v>0</v>
      </c>
      <c r="AG36" s="319">
        <v>0</v>
      </c>
      <c r="AH36" s="319">
        <v>0</v>
      </c>
      <c r="AI36" s="319">
        <v>0</v>
      </c>
      <c r="AJ36" s="319">
        <v>0</v>
      </c>
      <c r="AK36" s="319">
        <v>0</v>
      </c>
      <c r="AL36" s="319">
        <v>0</v>
      </c>
      <c r="AM36" s="319">
        <v>0</v>
      </c>
      <c r="AN36" s="319">
        <v>0</v>
      </c>
      <c r="AO36" s="319">
        <v>0</v>
      </c>
      <c r="AP36" s="319">
        <v>0</v>
      </c>
      <c r="AQ36" s="319">
        <v>0</v>
      </c>
      <c r="AR36" s="319">
        <v>0</v>
      </c>
      <c r="AS36" s="319">
        <v>0</v>
      </c>
      <c r="AT36" s="319">
        <v>0</v>
      </c>
      <c r="AU36" s="319">
        <v>0</v>
      </c>
      <c r="AV36" s="319">
        <v>0</v>
      </c>
      <c r="AW36" s="319">
        <v>0</v>
      </c>
      <c r="AX36" s="319">
        <v>0</v>
      </c>
      <c r="AY36" s="319">
        <v>0</v>
      </c>
      <c r="AZ36" s="319">
        <v>0</v>
      </c>
      <c r="BA36" s="319">
        <v>0</v>
      </c>
      <c r="BB36" s="319">
        <v>0</v>
      </c>
      <c r="BC36" s="319">
        <v>0</v>
      </c>
      <c r="BD36" s="319">
        <v>0</v>
      </c>
      <c r="BE36" s="319">
        <v>0</v>
      </c>
      <c r="BF36" s="319">
        <v>0</v>
      </c>
      <c r="BG36" s="319">
        <v>0</v>
      </c>
      <c r="BH36" s="319">
        <v>0</v>
      </c>
      <c r="BI36" s="319">
        <v>0</v>
      </c>
      <c r="BJ36" s="354">
        <v>0</v>
      </c>
      <c r="BK36" s="354">
        <v>0.04</v>
      </c>
    </row>
    <row r="37" spans="1:63" s="281" customFormat="1" ht="20.100000000000001" customHeight="1" x14ac:dyDescent="0.2">
      <c r="A37" s="378"/>
      <c r="B37" s="352" t="s">
        <v>1266</v>
      </c>
      <c r="C37" s="353" t="s">
        <v>113</v>
      </c>
      <c r="D37" s="202">
        <v>0.12</v>
      </c>
      <c r="E37" s="319">
        <v>0</v>
      </c>
      <c r="F37" s="320">
        <v>0</v>
      </c>
      <c r="G37" s="319">
        <v>0</v>
      </c>
      <c r="H37" s="319">
        <v>0</v>
      </c>
      <c r="I37" s="319">
        <v>0</v>
      </c>
      <c r="J37" s="319">
        <v>0</v>
      </c>
      <c r="K37" s="319">
        <v>0</v>
      </c>
      <c r="L37" s="319">
        <v>0</v>
      </c>
      <c r="M37" s="319">
        <v>0</v>
      </c>
      <c r="N37" s="319">
        <v>0</v>
      </c>
      <c r="O37" s="319">
        <v>0</v>
      </c>
      <c r="P37" s="319">
        <v>0</v>
      </c>
      <c r="Q37" s="319">
        <v>0</v>
      </c>
      <c r="R37" s="202">
        <v>0</v>
      </c>
      <c r="S37" s="319">
        <v>0</v>
      </c>
      <c r="T37" s="319">
        <v>0</v>
      </c>
      <c r="U37" s="319">
        <v>0</v>
      </c>
      <c r="V37" s="319">
        <v>0</v>
      </c>
      <c r="W37" s="319">
        <v>0</v>
      </c>
      <c r="X37" s="319">
        <v>0</v>
      </c>
      <c r="Y37" s="319">
        <v>0</v>
      </c>
      <c r="Z37" s="319">
        <v>0</v>
      </c>
      <c r="AA37" s="319">
        <v>0</v>
      </c>
      <c r="AB37" s="202">
        <v>0</v>
      </c>
      <c r="AC37" s="319">
        <v>0</v>
      </c>
      <c r="AD37" s="319">
        <v>0</v>
      </c>
      <c r="AE37" s="319">
        <v>0</v>
      </c>
      <c r="AF37" s="319">
        <v>0</v>
      </c>
      <c r="AG37" s="319">
        <v>0</v>
      </c>
      <c r="AH37" s="319">
        <v>0</v>
      </c>
      <c r="AI37" s="319">
        <v>0</v>
      </c>
      <c r="AJ37" s="319">
        <v>0</v>
      </c>
      <c r="AK37" s="319">
        <v>0</v>
      </c>
      <c r="AL37" s="319">
        <v>0</v>
      </c>
      <c r="AM37" s="319">
        <v>0</v>
      </c>
      <c r="AN37" s="319">
        <v>0</v>
      </c>
      <c r="AO37" s="319">
        <v>0</v>
      </c>
      <c r="AP37" s="319">
        <v>0</v>
      </c>
      <c r="AQ37" s="319">
        <v>0</v>
      </c>
      <c r="AR37" s="319">
        <v>0</v>
      </c>
      <c r="AS37" s="319">
        <v>0</v>
      </c>
      <c r="AT37" s="319">
        <v>0</v>
      </c>
      <c r="AU37" s="319">
        <v>0</v>
      </c>
      <c r="AV37" s="319">
        <v>0</v>
      </c>
      <c r="AW37" s="319">
        <v>0</v>
      </c>
      <c r="AX37" s="319">
        <v>0</v>
      </c>
      <c r="AY37" s="319">
        <v>0</v>
      </c>
      <c r="AZ37" s="319">
        <v>0</v>
      </c>
      <c r="BA37" s="319">
        <v>0</v>
      </c>
      <c r="BB37" s="319">
        <v>0</v>
      </c>
      <c r="BC37" s="319">
        <v>0</v>
      </c>
      <c r="BD37" s="319">
        <v>0</v>
      </c>
      <c r="BE37" s="319">
        <v>0</v>
      </c>
      <c r="BF37" s="319">
        <v>0</v>
      </c>
      <c r="BG37" s="319">
        <v>0</v>
      </c>
      <c r="BH37" s="319">
        <v>0</v>
      </c>
      <c r="BI37" s="319">
        <v>0</v>
      </c>
      <c r="BJ37" s="354">
        <v>0</v>
      </c>
      <c r="BK37" s="354">
        <v>0.12</v>
      </c>
    </row>
    <row r="38" spans="1:63" s="281" customFormat="1" ht="20.100000000000001" customHeight="1" x14ac:dyDescent="0.2">
      <c r="A38" s="378"/>
      <c r="B38" s="355" t="s">
        <v>664</v>
      </c>
      <c r="C38" s="356" t="s">
        <v>115</v>
      </c>
      <c r="D38" s="202">
        <v>0</v>
      </c>
      <c r="E38" s="319">
        <v>0</v>
      </c>
      <c r="F38" s="320">
        <v>0</v>
      </c>
      <c r="G38" s="319">
        <v>0</v>
      </c>
      <c r="H38" s="319">
        <v>0</v>
      </c>
      <c r="I38" s="319">
        <v>0</v>
      </c>
      <c r="J38" s="319">
        <v>0</v>
      </c>
      <c r="K38" s="319">
        <v>0</v>
      </c>
      <c r="L38" s="319">
        <v>0</v>
      </c>
      <c r="M38" s="319">
        <v>0</v>
      </c>
      <c r="N38" s="319">
        <v>0</v>
      </c>
      <c r="O38" s="319">
        <v>0</v>
      </c>
      <c r="P38" s="319">
        <v>0</v>
      </c>
      <c r="Q38" s="319">
        <v>0</v>
      </c>
      <c r="R38" s="202">
        <v>0</v>
      </c>
      <c r="S38" s="319">
        <v>0</v>
      </c>
      <c r="T38" s="319">
        <v>0</v>
      </c>
      <c r="U38" s="319">
        <v>0</v>
      </c>
      <c r="V38" s="319">
        <v>0</v>
      </c>
      <c r="W38" s="319">
        <v>0</v>
      </c>
      <c r="X38" s="319">
        <v>0</v>
      </c>
      <c r="Y38" s="319">
        <v>0</v>
      </c>
      <c r="Z38" s="319">
        <v>0</v>
      </c>
      <c r="AA38" s="319">
        <v>0</v>
      </c>
      <c r="AB38" s="202">
        <v>0</v>
      </c>
      <c r="AC38" s="319">
        <v>0</v>
      </c>
      <c r="AD38" s="319">
        <v>0</v>
      </c>
      <c r="AE38" s="319">
        <v>0</v>
      </c>
      <c r="AF38" s="319">
        <v>0</v>
      </c>
      <c r="AG38" s="319">
        <v>0</v>
      </c>
      <c r="AH38" s="319">
        <v>0</v>
      </c>
      <c r="AI38" s="319">
        <v>0</v>
      </c>
      <c r="AJ38" s="319">
        <v>0</v>
      </c>
      <c r="AK38" s="319">
        <v>0</v>
      </c>
      <c r="AL38" s="319">
        <v>0</v>
      </c>
      <c r="AM38" s="319">
        <v>0</v>
      </c>
      <c r="AN38" s="319">
        <v>0</v>
      </c>
      <c r="AO38" s="319">
        <v>0</v>
      </c>
      <c r="AP38" s="319">
        <v>0</v>
      </c>
      <c r="AQ38" s="319">
        <v>0</v>
      </c>
      <c r="AR38" s="319">
        <v>0</v>
      </c>
      <c r="AS38" s="319">
        <v>0</v>
      </c>
      <c r="AT38" s="319">
        <v>0</v>
      </c>
      <c r="AU38" s="319">
        <v>0</v>
      </c>
      <c r="AV38" s="319">
        <v>0</v>
      </c>
      <c r="AW38" s="319">
        <v>0</v>
      </c>
      <c r="AX38" s="319">
        <v>0</v>
      </c>
      <c r="AY38" s="319">
        <v>0</v>
      </c>
      <c r="AZ38" s="319">
        <v>0</v>
      </c>
      <c r="BA38" s="319">
        <v>0</v>
      </c>
      <c r="BB38" s="319">
        <v>0</v>
      </c>
      <c r="BC38" s="319">
        <v>0</v>
      </c>
      <c r="BD38" s="319">
        <v>0</v>
      </c>
      <c r="BE38" s="319">
        <v>0</v>
      </c>
      <c r="BF38" s="319">
        <v>0</v>
      </c>
      <c r="BG38" s="319">
        <v>0</v>
      </c>
      <c r="BH38" s="319">
        <v>0</v>
      </c>
      <c r="BI38" s="319">
        <v>0</v>
      </c>
      <c r="BJ38" s="354">
        <v>0</v>
      </c>
      <c r="BK38" s="354">
        <v>0</v>
      </c>
    </row>
    <row r="39" spans="1:63" ht="20.100000000000001" customHeight="1" x14ac:dyDescent="0.2">
      <c r="A39" s="377"/>
      <c r="B39" s="342" t="s">
        <v>665</v>
      </c>
      <c r="C39" s="343" t="s">
        <v>117</v>
      </c>
      <c r="D39" s="202">
        <v>0</v>
      </c>
      <c r="E39" s="202">
        <v>0</v>
      </c>
      <c r="F39" s="320">
        <v>0</v>
      </c>
      <c r="G39" s="202">
        <v>0</v>
      </c>
      <c r="H39" s="202">
        <v>0</v>
      </c>
      <c r="I39" s="202">
        <v>0</v>
      </c>
      <c r="J39" s="202">
        <v>0</v>
      </c>
      <c r="K39" s="202">
        <v>0</v>
      </c>
      <c r="L39" s="202">
        <v>0</v>
      </c>
      <c r="M39" s="202">
        <v>0</v>
      </c>
      <c r="N39" s="202">
        <v>0</v>
      </c>
      <c r="O39" s="202">
        <v>0</v>
      </c>
      <c r="P39" s="202">
        <v>0</v>
      </c>
      <c r="Q39" s="202">
        <v>0</v>
      </c>
      <c r="R39" s="202">
        <v>0</v>
      </c>
      <c r="S39" s="202">
        <v>0</v>
      </c>
      <c r="T39" s="202">
        <v>0</v>
      </c>
      <c r="U39" s="202">
        <v>0</v>
      </c>
      <c r="V39" s="202">
        <v>0</v>
      </c>
      <c r="W39" s="202">
        <v>0</v>
      </c>
      <c r="X39" s="202">
        <v>0</v>
      </c>
      <c r="Y39" s="202">
        <v>0</v>
      </c>
      <c r="Z39" s="202">
        <v>0</v>
      </c>
      <c r="AA39" s="202">
        <v>0</v>
      </c>
      <c r="AB39" s="202">
        <v>0</v>
      </c>
      <c r="AC39" s="319">
        <v>0</v>
      </c>
      <c r="AD39" s="319">
        <v>0</v>
      </c>
      <c r="AE39" s="319">
        <v>0</v>
      </c>
      <c r="AF39" s="319">
        <v>0</v>
      </c>
      <c r="AG39" s="319">
        <v>0</v>
      </c>
      <c r="AH39" s="319">
        <v>0</v>
      </c>
      <c r="AI39" s="319">
        <v>0</v>
      </c>
      <c r="AJ39" s="319">
        <v>0</v>
      </c>
      <c r="AK39" s="319">
        <v>0</v>
      </c>
      <c r="AL39" s="202">
        <v>0</v>
      </c>
      <c r="AM39" s="202">
        <v>0</v>
      </c>
      <c r="AN39" s="202">
        <v>0</v>
      </c>
      <c r="AO39" s="202">
        <v>0</v>
      </c>
      <c r="AP39" s="319">
        <v>0</v>
      </c>
      <c r="AQ39" s="319">
        <v>0</v>
      </c>
      <c r="AR39" s="319">
        <v>0</v>
      </c>
      <c r="AS39" s="202">
        <v>0</v>
      </c>
      <c r="AT39" s="202">
        <v>0</v>
      </c>
      <c r="AU39" s="202">
        <v>0</v>
      </c>
      <c r="AV39" s="202">
        <v>0</v>
      </c>
      <c r="AW39" s="202">
        <v>0</v>
      </c>
      <c r="AX39" s="202">
        <v>0</v>
      </c>
      <c r="AY39" s="202">
        <v>0</v>
      </c>
      <c r="AZ39" s="202">
        <v>0</v>
      </c>
      <c r="BA39" s="202">
        <v>0</v>
      </c>
      <c r="BB39" s="202">
        <v>0</v>
      </c>
      <c r="BC39" s="202">
        <v>0</v>
      </c>
      <c r="BD39" s="202">
        <v>0</v>
      </c>
      <c r="BE39" s="202">
        <v>0</v>
      </c>
      <c r="BF39" s="202">
        <v>0</v>
      </c>
      <c r="BG39" s="319">
        <v>0</v>
      </c>
      <c r="BH39" s="319">
        <v>0</v>
      </c>
      <c r="BI39" s="319">
        <v>0</v>
      </c>
      <c r="BJ39" s="321">
        <v>0</v>
      </c>
      <c r="BK39" s="321">
        <v>0</v>
      </c>
    </row>
    <row r="40" spans="1:63" ht="20.100000000000001" customHeight="1" x14ac:dyDescent="0.2">
      <c r="A40" s="375"/>
      <c r="B40" s="342" t="s">
        <v>1282</v>
      </c>
      <c r="C40" s="343" t="s">
        <v>119</v>
      </c>
      <c r="D40" s="202">
        <v>0</v>
      </c>
      <c r="E40" s="202">
        <v>0</v>
      </c>
      <c r="F40" s="320">
        <v>0</v>
      </c>
      <c r="G40" s="202">
        <v>0</v>
      </c>
      <c r="H40" s="202">
        <v>0</v>
      </c>
      <c r="I40" s="202">
        <v>0</v>
      </c>
      <c r="J40" s="202">
        <v>0</v>
      </c>
      <c r="K40" s="202">
        <v>0</v>
      </c>
      <c r="L40" s="202">
        <v>0</v>
      </c>
      <c r="M40" s="202">
        <v>0</v>
      </c>
      <c r="N40" s="202">
        <v>0</v>
      </c>
      <c r="O40" s="202">
        <v>0</v>
      </c>
      <c r="P40" s="202">
        <v>0</v>
      </c>
      <c r="Q40" s="202">
        <v>0</v>
      </c>
      <c r="R40" s="202">
        <v>0</v>
      </c>
      <c r="S40" s="202">
        <v>0</v>
      </c>
      <c r="T40" s="202">
        <v>0</v>
      </c>
      <c r="U40" s="202">
        <v>0</v>
      </c>
      <c r="V40" s="202">
        <v>0</v>
      </c>
      <c r="W40" s="202">
        <v>0</v>
      </c>
      <c r="X40" s="202">
        <v>0</v>
      </c>
      <c r="Y40" s="202">
        <v>0</v>
      </c>
      <c r="Z40" s="202">
        <v>0</v>
      </c>
      <c r="AA40" s="202">
        <v>0</v>
      </c>
      <c r="AB40" s="202">
        <v>0</v>
      </c>
      <c r="AC40" s="319">
        <v>0</v>
      </c>
      <c r="AD40" s="319">
        <v>0</v>
      </c>
      <c r="AE40" s="319">
        <v>0</v>
      </c>
      <c r="AF40" s="319">
        <v>0</v>
      </c>
      <c r="AG40" s="319">
        <v>0</v>
      </c>
      <c r="AH40" s="319">
        <v>0</v>
      </c>
      <c r="AI40" s="319">
        <v>0</v>
      </c>
      <c r="AJ40" s="319">
        <v>0</v>
      </c>
      <c r="AK40" s="319">
        <v>0</v>
      </c>
      <c r="AL40" s="202">
        <v>0</v>
      </c>
      <c r="AM40" s="202">
        <v>0</v>
      </c>
      <c r="AN40" s="202">
        <v>0</v>
      </c>
      <c r="AO40" s="202">
        <v>0</v>
      </c>
      <c r="AP40" s="319">
        <v>0</v>
      </c>
      <c r="AQ40" s="319">
        <v>0</v>
      </c>
      <c r="AR40" s="319">
        <v>0</v>
      </c>
      <c r="AS40" s="202">
        <v>0</v>
      </c>
      <c r="AT40" s="202">
        <v>0</v>
      </c>
      <c r="AU40" s="202">
        <v>0</v>
      </c>
      <c r="AV40" s="202">
        <v>0</v>
      </c>
      <c r="AW40" s="202">
        <v>0</v>
      </c>
      <c r="AX40" s="202">
        <v>0</v>
      </c>
      <c r="AY40" s="202">
        <v>0</v>
      </c>
      <c r="AZ40" s="202">
        <v>0</v>
      </c>
      <c r="BA40" s="202">
        <v>0</v>
      </c>
      <c r="BB40" s="202">
        <v>0</v>
      </c>
      <c r="BC40" s="202">
        <v>0</v>
      </c>
      <c r="BD40" s="202">
        <v>0</v>
      </c>
      <c r="BE40" s="202">
        <v>0</v>
      </c>
      <c r="BF40" s="202">
        <v>0</v>
      </c>
      <c r="BG40" s="319">
        <v>0</v>
      </c>
      <c r="BH40" s="319">
        <v>0</v>
      </c>
      <c r="BI40" s="319">
        <v>0</v>
      </c>
      <c r="BJ40" s="321">
        <v>0</v>
      </c>
      <c r="BK40" s="321">
        <v>0</v>
      </c>
    </row>
    <row r="41" spans="1:63" ht="20.100000000000001" customHeight="1" x14ac:dyDescent="0.2">
      <c r="A41" s="375"/>
      <c r="B41" s="342" t="s">
        <v>1283</v>
      </c>
      <c r="C41" s="343" t="s">
        <v>121</v>
      </c>
      <c r="D41" s="202">
        <v>0.66</v>
      </c>
      <c r="E41" s="202">
        <v>0.4</v>
      </c>
      <c r="F41" s="320">
        <v>0.20000000000000004</v>
      </c>
      <c r="G41" s="202">
        <v>0</v>
      </c>
      <c r="H41" s="202">
        <v>0</v>
      </c>
      <c r="I41" s="202">
        <v>0</v>
      </c>
      <c r="J41" s="202">
        <v>0.15000000000000002</v>
      </c>
      <c r="K41" s="202">
        <v>0.04</v>
      </c>
      <c r="L41" s="202">
        <v>0</v>
      </c>
      <c r="M41" s="202">
        <v>0</v>
      </c>
      <c r="N41" s="202">
        <v>0</v>
      </c>
      <c r="O41" s="202">
        <v>0.01</v>
      </c>
      <c r="P41" s="202">
        <v>0</v>
      </c>
      <c r="Q41" s="202">
        <v>0</v>
      </c>
      <c r="R41" s="202">
        <v>0.2</v>
      </c>
      <c r="S41" s="202">
        <v>0</v>
      </c>
      <c r="T41" s="202">
        <v>0</v>
      </c>
      <c r="U41" s="202">
        <v>0</v>
      </c>
      <c r="V41" s="202">
        <v>0</v>
      </c>
      <c r="W41" s="202">
        <v>0</v>
      </c>
      <c r="X41" s="202">
        <v>0</v>
      </c>
      <c r="Y41" s="202">
        <v>0</v>
      </c>
      <c r="Z41" s="202">
        <v>0</v>
      </c>
      <c r="AA41" s="202">
        <v>0</v>
      </c>
      <c r="AB41" s="202">
        <v>0.09</v>
      </c>
      <c r="AC41" s="319">
        <v>0.09</v>
      </c>
      <c r="AD41" s="319">
        <v>0</v>
      </c>
      <c r="AE41" s="319">
        <v>0</v>
      </c>
      <c r="AF41" s="319">
        <v>0</v>
      </c>
      <c r="AG41" s="319">
        <v>0</v>
      </c>
      <c r="AH41" s="319">
        <v>0</v>
      </c>
      <c r="AI41" s="319">
        <v>0</v>
      </c>
      <c r="AJ41" s="319">
        <v>0</v>
      </c>
      <c r="AK41" s="319">
        <v>0</v>
      </c>
      <c r="AL41" s="202">
        <v>0</v>
      </c>
      <c r="AM41" s="202">
        <v>0</v>
      </c>
      <c r="AN41" s="202">
        <v>0</v>
      </c>
      <c r="AO41" s="202">
        <v>0</v>
      </c>
      <c r="AP41" s="319">
        <v>0</v>
      </c>
      <c r="AQ41" s="319">
        <v>0</v>
      </c>
      <c r="AR41" s="319">
        <v>0</v>
      </c>
      <c r="AS41" s="202">
        <v>0</v>
      </c>
      <c r="AT41" s="202">
        <v>0</v>
      </c>
      <c r="AU41" s="202">
        <v>0</v>
      </c>
      <c r="AV41" s="202">
        <v>0</v>
      </c>
      <c r="AW41" s="202">
        <v>0.11</v>
      </c>
      <c r="AX41" s="202">
        <v>0</v>
      </c>
      <c r="AY41" s="202">
        <v>0</v>
      </c>
      <c r="AZ41" s="202">
        <v>0</v>
      </c>
      <c r="BA41" s="202">
        <v>0</v>
      </c>
      <c r="BB41" s="202">
        <v>0</v>
      </c>
      <c r="BC41" s="202">
        <v>0</v>
      </c>
      <c r="BD41" s="202">
        <v>0</v>
      </c>
      <c r="BE41" s="202">
        <v>0</v>
      </c>
      <c r="BF41" s="202">
        <v>0</v>
      </c>
      <c r="BG41" s="319">
        <v>0</v>
      </c>
      <c r="BH41" s="319">
        <v>0</v>
      </c>
      <c r="BI41" s="319">
        <v>0</v>
      </c>
      <c r="BJ41" s="321">
        <v>0.4</v>
      </c>
      <c r="BK41" s="321">
        <v>1.06</v>
      </c>
    </row>
    <row r="42" spans="1:63" ht="26.25" customHeight="1" x14ac:dyDescent="0.2">
      <c r="A42" s="375"/>
      <c r="B42" s="342" t="s">
        <v>1284</v>
      </c>
      <c r="C42" s="343" t="s">
        <v>123</v>
      </c>
      <c r="D42" s="202">
        <v>0.25</v>
      </c>
      <c r="E42" s="202">
        <v>0</v>
      </c>
      <c r="F42" s="320">
        <v>0</v>
      </c>
      <c r="G42" s="202">
        <v>0</v>
      </c>
      <c r="H42" s="202">
        <v>0</v>
      </c>
      <c r="I42" s="202">
        <v>0</v>
      </c>
      <c r="J42" s="202">
        <v>0</v>
      </c>
      <c r="K42" s="202">
        <v>0</v>
      </c>
      <c r="L42" s="202">
        <v>0</v>
      </c>
      <c r="M42" s="202">
        <v>0</v>
      </c>
      <c r="N42" s="202">
        <v>0</v>
      </c>
      <c r="O42" s="202">
        <v>0</v>
      </c>
      <c r="P42" s="202">
        <v>0</v>
      </c>
      <c r="Q42" s="202">
        <v>0</v>
      </c>
      <c r="R42" s="202">
        <v>0</v>
      </c>
      <c r="S42" s="202">
        <v>0</v>
      </c>
      <c r="T42" s="202">
        <v>0</v>
      </c>
      <c r="U42" s="202">
        <v>0</v>
      </c>
      <c r="V42" s="202">
        <v>0</v>
      </c>
      <c r="W42" s="202">
        <v>0</v>
      </c>
      <c r="X42" s="202">
        <v>0</v>
      </c>
      <c r="Y42" s="202">
        <v>0</v>
      </c>
      <c r="Z42" s="202">
        <v>0</v>
      </c>
      <c r="AA42" s="202">
        <v>0</v>
      </c>
      <c r="AB42" s="202">
        <v>0</v>
      </c>
      <c r="AC42" s="319">
        <v>0</v>
      </c>
      <c r="AD42" s="319">
        <v>0</v>
      </c>
      <c r="AE42" s="319">
        <v>0</v>
      </c>
      <c r="AF42" s="319">
        <v>0</v>
      </c>
      <c r="AG42" s="319">
        <v>0</v>
      </c>
      <c r="AH42" s="319">
        <v>0</v>
      </c>
      <c r="AI42" s="319">
        <v>0</v>
      </c>
      <c r="AJ42" s="319">
        <v>0</v>
      </c>
      <c r="AK42" s="319">
        <v>0</v>
      </c>
      <c r="AL42" s="202">
        <v>0</v>
      </c>
      <c r="AM42" s="202">
        <v>0</v>
      </c>
      <c r="AN42" s="202">
        <v>0</v>
      </c>
      <c r="AO42" s="202">
        <v>0</v>
      </c>
      <c r="AP42" s="319">
        <v>0</v>
      </c>
      <c r="AQ42" s="319">
        <v>0</v>
      </c>
      <c r="AR42" s="319">
        <v>0</v>
      </c>
      <c r="AS42" s="202">
        <v>0</v>
      </c>
      <c r="AT42" s="202">
        <v>0</v>
      </c>
      <c r="AU42" s="202">
        <v>0</v>
      </c>
      <c r="AV42" s="202">
        <v>0</v>
      </c>
      <c r="AW42" s="202">
        <v>0</v>
      </c>
      <c r="AX42" s="202">
        <v>0</v>
      </c>
      <c r="AY42" s="202">
        <v>0</v>
      </c>
      <c r="AZ42" s="202">
        <v>0</v>
      </c>
      <c r="BA42" s="202">
        <v>0</v>
      </c>
      <c r="BB42" s="202">
        <v>0</v>
      </c>
      <c r="BC42" s="202">
        <v>0</v>
      </c>
      <c r="BD42" s="202">
        <v>0</v>
      </c>
      <c r="BE42" s="202">
        <v>0</v>
      </c>
      <c r="BF42" s="202">
        <v>0</v>
      </c>
      <c r="BG42" s="319">
        <v>0</v>
      </c>
      <c r="BH42" s="319">
        <v>0</v>
      </c>
      <c r="BI42" s="319">
        <v>0</v>
      </c>
      <c r="BJ42" s="321">
        <v>0</v>
      </c>
      <c r="BK42" s="321">
        <v>0.25</v>
      </c>
    </row>
    <row r="43" spans="1:63" s="281" customFormat="1" ht="20.100000000000001" customHeight="1" x14ac:dyDescent="0.2">
      <c r="A43" s="378"/>
      <c r="B43" s="352" t="s">
        <v>1267</v>
      </c>
      <c r="C43" s="353" t="s">
        <v>125</v>
      </c>
      <c r="D43" s="202">
        <v>0</v>
      </c>
      <c r="E43" s="319">
        <v>0</v>
      </c>
      <c r="F43" s="320">
        <v>0</v>
      </c>
      <c r="G43" s="319">
        <v>0</v>
      </c>
      <c r="H43" s="319">
        <v>0</v>
      </c>
      <c r="I43" s="319">
        <v>0</v>
      </c>
      <c r="J43" s="319">
        <v>0</v>
      </c>
      <c r="K43" s="319">
        <v>0</v>
      </c>
      <c r="L43" s="319">
        <v>0</v>
      </c>
      <c r="M43" s="319">
        <v>0</v>
      </c>
      <c r="N43" s="319">
        <v>0</v>
      </c>
      <c r="O43" s="319">
        <v>0</v>
      </c>
      <c r="P43" s="319">
        <v>0</v>
      </c>
      <c r="Q43" s="319">
        <v>0</v>
      </c>
      <c r="R43" s="202">
        <v>0</v>
      </c>
      <c r="S43" s="319">
        <v>0</v>
      </c>
      <c r="T43" s="319">
        <v>0</v>
      </c>
      <c r="U43" s="319">
        <v>0</v>
      </c>
      <c r="V43" s="319">
        <v>0</v>
      </c>
      <c r="W43" s="319">
        <v>0</v>
      </c>
      <c r="X43" s="319">
        <v>0</v>
      </c>
      <c r="Y43" s="319">
        <v>0</v>
      </c>
      <c r="Z43" s="319">
        <v>0</v>
      </c>
      <c r="AA43" s="319">
        <v>0</v>
      </c>
      <c r="AB43" s="202">
        <v>0</v>
      </c>
      <c r="AC43" s="319">
        <v>0</v>
      </c>
      <c r="AD43" s="319">
        <v>0</v>
      </c>
      <c r="AE43" s="319">
        <v>0</v>
      </c>
      <c r="AF43" s="319">
        <v>0</v>
      </c>
      <c r="AG43" s="319">
        <v>0</v>
      </c>
      <c r="AH43" s="319">
        <v>0</v>
      </c>
      <c r="AI43" s="319">
        <v>0</v>
      </c>
      <c r="AJ43" s="319">
        <v>0</v>
      </c>
      <c r="AK43" s="319">
        <v>0</v>
      </c>
      <c r="AL43" s="319">
        <v>0</v>
      </c>
      <c r="AM43" s="319">
        <v>0</v>
      </c>
      <c r="AN43" s="319">
        <v>0</v>
      </c>
      <c r="AO43" s="319">
        <v>0</v>
      </c>
      <c r="AP43" s="319">
        <v>0</v>
      </c>
      <c r="AQ43" s="319">
        <v>0</v>
      </c>
      <c r="AR43" s="319">
        <v>0</v>
      </c>
      <c r="AS43" s="319">
        <v>0</v>
      </c>
      <c r="AT43" s="319">
        <v>0</v>
      </c>
      <c r="AU43" s="319">
        <v>0</v>
      </c>
      <c r="AV43" s="319">
        <v>0</v>
      </c>
      <c r="AW43" s="319">
        <v>0</v>
      </c>
      <c r="AX43" s="319">
        <v>0</v>
      </c>
      <c r="AY43" s="319">
        <v>0</v>
      </c>
      <c r="AZ43" s="319">
        <v>0</v>
      </c>
      <c r="BA43" s="319">
        <v>0</v>
      </c>
      <c r="BB43" s="319">
        <v>0</v>
      </c>
      <c r="BC43" s="319">
        <v>0</v>
      </c>
      <c r="BD43" s="319">
        <v>0</v>
      </c>
      <c r="BE43" s="319">
        <v>0</v>
      </c>
      <c r="BF43" s="319">
        <v>0</v>
      </c>
      <c r="BG43" s="319">
        <v>0</v>
      </c>
      <c r="BH43" s="319">
        <v>0</v>
      </c>
      <c r="BI43" s="319">
        <v>0</v>
      </c>
      <c r="BJ43" s="354">
        <v>0</v>
      </c>
      <c r="BK43" s="354">
        <v>0</v>
      </c>
    </row>
    <row r="44" spans="1:63" s="281" customFormat="1" ht="20.100000000000001" customHeight="1" x14ac:dyDescent="0.2">
      <c r="A44" s="378"/>
      <c r="B44" s="352" t="s">
        <v>1268</v>
      </c>
      <c r="C44" s="353" t="s">
        <v>127</v>
      </c>
      <c r="D44" s="202">
        <v>0</v>
      </c>
      <c r="E44" s="319">
        <v>0</v>
      </c>
      <c r="F44" s="320">
        <v>0</v>
      </c>
      <c r="G44" s="319">
        <v>0</v>
      </c>
      <c r="H44" s="319">
        <v>0</v>
      </c>
      <c r="I44" s="319">
        <v>0</v>
      </c>
      <c r="J44" s="319">
        <v>0</v>
      </c>
      <c r="K44" s="319">
        <v>0</v>
      </c>
      <c r="L44" s="319">
        <v>0</v>
      </c>
      <c r="M44" s="319">
        <v>0</v>
      </c>
      <c r="N44" s="319">
        <v>0</v>
      </c>
      <c r="O44" s="319">
        <v>0</v>
      </c>
      <c r="P44" s="319">
        <v>0</v>
      </c>
      <c r="Q44" s="319">
        <v>0</v>
      </c>
      <c r="R44" s="202">
        <v>0</v>
      </c>
      <c r="S44" s="319">
        <v>0</v>
      </c>
      <c r="T44" s="319">
        <v>0</v>
      </c>
      <c r="U44" s="319">
        <v>0</v>
      </c>
      <c r="V44" s="319">
        <v>0</v>
      </c>
      <c r="W44" s="319">
        <v>0</v>
      </c>
      <c r="X44" s="319">
        <v>0</v>
      </c>
      <c r="Y44" s="319">
        <v>0</v>
      </c>
      <c r="Z44" s="319">
        <v>0</v>
      </c>
      <c r="AA44" s="319">
        <v>0</v>
      </c>
      <c r="AB44" s="202">
        <v>0</v>
      </c>
      <c r="AC44" s="319">
        <v>0</v>
      </c>
      <c r="AD44" s="319">
        <v>0</v>
      </c>
      <c r="AE44" s="319">
        <v>0</v>
      </c>
      <c r="AF44" s="319">
        <v>0</v>
      </c>
      <c r="AG44" s="319">
        <v>0</v>
      </c>
      <c r="AH44" s="319">
        <v>0</v>
      </c>
      <c r="AI44" s="319">
        <v>0</v>
      </c>
      <c r="AJ44" s="319">
        <v>0</v>
      </c>
      <c r="AK44" s="319">
        <v>0</v>
      </c>
      <c r="AL44" s="319">
        <v>0</v>
      </c>
      <c r="AM44" s="319">
        <v>0</v>
      </c>
      <c r="AN44" s="319">
        <v>0</v>
      </c>
      <c r="AO44" s="319">
        <v>0</v>
      </c>
      <c r="AP44" s="319">
        <v>0</v>
      </c>
      <c r="AQ44" s="319">
        <v>0</v>
      </c>
      <c r="AR44" s="319">
        <v>0</v>
      </c>
      <c r="AS44" s="319">
        <v>0</v>
      </c>
      <c r="AT44" s="319">
        <v>0</v>
      </c>
      <c r="AU44" s="319">
        <v>0</v>
      </c>
      <c r="AV44" s="319">
        <v>0</v>
      </c>
      <c r="AW44" s="319">
        <v>0</v>
      </c>
      <c r="AX44" s="319">
        <v>0</v>
      </c>
      <c r="AY44" s="319">
        <v>0</v>
      </c>
      <c r="AZ44" s="319">
        <v>0</v>
      </c>
      <c r="BA44" s="319">
        <v>0</v>
      </c>
      <c r="BB44" s="319">
        <v>0</v>
      </c>
      <c r="BC44" s="319">
        <v>0</v>
      </c>
      <c r="BD44" s="319">
        <v>0</v>
      </c>
      <c r="BE44" s="319">
        <v>0</v>
      </c>
      <c r="BF44" s="319">
        <v>0</v>
      </c>
      <c r="BG44" s="319">
        <v>0</v>
      </c>
      <c r="BH44" s="319">
        <v>0</v>
      </c>
      <c r="BI44" s="319">
        <v>0</v>
      </c>
      <c r="BJ44" s="354">
        <v>0</v>
      </c>
      <c r="BK44" s="354">
        <v>0</v>
      </c>
    </row>
    <row r="45" spans="1:63" s="281" customFormat="1" ht="20.100000000000001" customHeight="1" x14ac:dyDescent="0.2">
      <c r="A45" s="378"/>
      <c r="B45" s="352" t="s">
        <v>173</v>
      </c>
      <c r="C45" s="353" t="s">
        <v>129</v>
      </c>
      <c r="D45" s="202">
        <v>0.96</v>
      </c>
      <c r="E45" s="319">
        <v>0</v>
      </c>
      <c r="F45" s="320">
        <v>0</v>
      </c>
      <c r="G45" s="319">
        <v>0</v>
      </c>
      <c r="H45" s="319">
        <v>0</v>
      </c>
      <c r="I45" s="319">
        <v>0</v>
      </c>
      <c r="J45" s="319">
        <v>0</v>
      </c>
      <c r="K45" s="319">
        <v>0</v>
      </c>
      <c r="L45" s="319">
        <v>0</v>
      </c>
      <c r="M45" s="319">
        <v>0</v>
      </c>
      <c r="N45" s="319">
        <v>0</v>
      </c>
      <c r="O45" s="319">
        <v>0</v>
      </c>
      <c r="P45" s="319">
        <v>0</v>
      </c>
      <c r="Q45" s="319">
        <v>0</v>
      </c>
      <c r="R45" s="202">
        <v>0</v>
      </c>
      <c r="S45" s="319">
        <v>0</v>
      </c>
      <c r="T45" s="319">
        <v>0</v>
      </c>
      <c r="U45" s="319">
        <v>0</v>
      </c>
      <c r="V45" s="319">
        <v>0</v>
      </c>
      <c r="W45" s="319">
        <v>0</v>
      </c>
      <c r="X45" s="319">
        <v>0</v>
      </c>
      <c r="Y45" s="319">
        <v>0</v>
      </c>
      <c r="Z45" s="319">
        <v>0</v>
      </c>
      <c r="AA45" s="319">
        <v>0</v>
      </c>
      <c r="AB45" s="202">
        <v>0</v>
      </c>
      <c r="AC45" s="319">
        <v>0</v>
      </c>
      <c r="AD45" s="319">
        <v>0</v>
      </c>
      <c r="AE45" s="319">
        <v>0</v>
      </c>
      <c r="AF45" s="319">
        <v>0</v>
      </c>
      <c r="AG45" s="319">
        <v>0</v>
      </c>
      <c r="AH45" s="319">
        <v>0</v>
      </c>
      <c r="AI45" s="319">
        <v>0</v>
      </c>
      <c r="AJ45" s="319">
        <v>0</v>
      </c>
      <c r="AK45" s="319">
        <v>0</v>
      </c>
      <c r="AL45" s="319">
        <v>0</v>
      </c>
      <c r="AM45" s="319">
        <v>0</v>
      </c>
      <c r="AN45" s="319">
        <v>0</v>
      </c>
      <c r="AO45" s="319">
        <v>0</v>
      </c>
      <c r="AP45" s="319">
        <v>0</v>
      </c>
      <c r="AQ45" s="319">
        <v>0</v>
      </c>
      <c r="AR45" s="319">
        <v>0</v>
      </c>
      <c r="AS45" s="319">
        <v>0</v>
      </c>
      <c r="AT45" s="319">
        <v>0</v>
      </c>
      <c r="AU45" s="319">
        <v>0</v>
      </c>
      <c r="AV45" s="319">
        <v>0</v>
      </c>
      <c r="AW45" s="319">
        <v>0</v>
      </c>
      <c r="AX45" s="319">
        <v>0</v>
      </c>
      <c r="AY45" s="319">
        <v>0</v>
      </c>
      <c r="AZ45" s="319">
        <v>0</v>
      </c>
      <c r="BA45" s="319">
        <v>0</v>
      </c>
      <c r="BB45" s="319">
        <v>0</v>
      </c>
      <c r="BC45" s="319">
        <v>0</v>
      </c>
      <c r="BD45" s="319">
        <v>0</v>
      </c>
      <c r="BE45" s="319">
        <v>0</v>
      </c>
      <c r="BF45" s="319">
        <v>0</v>
      </c>
      <c r="BG45" s="319">
        <v>0</v>
      </c>
      <c r="BH45" s="319">
        <v>0</v>
      </c>
      <c r="BI45" s="319">
        <v>0</v>
      </c>
      <c r="BJ45" s="354">
        <v>0</v>
      </c>
      <c r="BK45" s="354">
        <v>0.96</v>
      </c>
    </row>
    <row r="46" spans="1:63" s="281" customFormat="1" ht="20.100000000000001" customHeight="1" x14ac:dyDescent="0.2">
      <c r="A46" s="378"/>
      <c r="B46" s="352" t="s">
        <v>174</v>
      </c>
      <c r="C46" s="353" t="s">
        <v>131</v>
      </c>
      <c r="D46" s="202">
        <v>1.53</v>
      </c>
      <c r="E46" s="319">
        <v>0</v>
      </c>
      <c r="F46" s="320">
        <v>0</v>
      </c>
      <c r="G46" s="319">
        <v>0</v>
      </c>
      <c r="H46" s="319">
        <v>0</v>
      </c>
      <c r="I46" s="319">
        <v>0</v>
      </c>
      <c r="J46" s="319">
        <v>0</v>
      </c>
      <c r="K46" s="319">
        <v>0</v>
      </c>
      <c r="L46" s="319">
        <v>0</v>
      </c>
      <c r="M46" s="319">
        <v>0</v>
      </c>
      <c r="N46" s="319">
        <v>0</v>
      </c>
      <c r="O46" s="319">
        <v>0</v>
      </c>
      <c r="P46" s="319">
        <v>0</v>
      </c>
      <c r="Q46" s="319">
        <v>0</v>
      </c>
      <c r="R46" s="202">
        <v>0</v>
      </c>
      <c r="S46" s="319">
        <v>0</v>
      </c>
      <c r="T46" s="319">
        <v>0</v>
      </c>
      <c r="U46" s="319">
        <v>0</v>
      </c>
      <c r="V46" s="319">
        <v>0</v>
      </c>
      <c r="W46" s="319">
        <v>0</v>
      </c>
      <c r="X46" s="319">
        <v>0</v>
      </c>
      <c r="Y46" s="319">
        <v>0</v>
      </c>
      <c r="Z46" s="319">
        <v>0</v>
      </c>
      <c r="AA46" s="319">
        <v>0</v>
      </c>
      <c r="AB46" s="202">
        <v>0</v>
      </c>
      <c r="AC46" s="319">
        <v>0</v>
      </c>
      <c r="AD46" s="319">
        <v>0</v>
      </c>
      <c r="AE46" s="319">
        <v>0</v>
      </c>
      <c r="AF46" s="319">
        <v>0</v>
      </c>
      <c r="AG46" s="319">
        <v>0</v>
      </c>
      <c r="AH46" s="319">
        <v>0</v>
      </c>
      <c r="AI46" s="319">
        <v>0</v>
      </c>
      <c r="AJ46" s="319">
        <v>0</v>
      </c>
      <c r="AK46" s="319">
        <v>0</v>
      </c>
      <c r="AL46" s="319">
        <v>0</v>
      </c>
      <c r="AM46" s="319">
        <v>0</v>
      </c>
      <c r="AN46" s="319">
        <v>0</v>
      </c>
      <c r="AO46" s="319">
        <v>0</v>
      </c>
      <c r="AP46" s="319">
        <v>0</v>
      </c>
      <c r="AQ46" s="319">
        <v>0</v>
      </c>
      <c r="AR46" s="319">
        <v>0</v>
      </c>
      <c r="AS46" s="319">
        <v>0</v>
      </c>
      <c r="AT46" s="319">
        <v>0</v>
      </c>
      <c r="AU46" s="319">
        <v>0</v>
      </c>
      <c r="AV46" s="319">
        <v>0</v>
      </c>
      <c r="AW46" s="319">
        <v>0</v>
      </c>
      <c r="AX46" s="319">
        <v>0</v>
      </c>
      <c r="AY46" s="319">
        <v>0</v>
      </c>
      <c r="AZ46" s="319">
        <v>0</v>
      </c>
      <c r="BA46" s="319">
        <v>0</v>
      </c>
      <c r="BB46" s="319">
        <v>0</v>
      </c>
      <c r="BC46" s="319">
        <v>0</v>
      </c>
      <c r="BD46" s="319">
        <v>0</v>
      </c>
      <c r="BE46" s="319">
        <v>0</v>
      </c>
      <c r="BF46" s="319">
        <v>0</v>
      </c>
      <c r="BG46" s="319">
        <v>0</v>
      </c>
      <c r="BH46" s="319">
        <v>0</v>
      </c>
      <c r="BI46" s="319">
        <v>0</v>
      </c>
      <c r="BJ46" s="354">
        <v>0</v>
      </c>
      <c r="BK46" s="354">
        <v>1.53</v>
      </c>
    </row>
    <row r="47" spans="1:63" ht="20.100000000000001" customHeight="1" x14ac:dyDescent="0.2">
      <c r="A47" s="375" t="s">
        <v>138</v>
      </c>
      <c r="B47" s="341" t="s">
        <v>133</v>
      </c>
      <c r="C47" s="340" t="s">
        <v>134</v>
      </c>
      <c r="D47" s="202">
        <v>0</v>
      </c>
      <c r="E47" s="202">
        <v>0</v>
      </c>
      <c r="F47" s="320">
        <v>0</v>
      </c>
      <c r="G47" s="202">
        <v>0</v>
      </c>
      <c r="H47" s="202">
        <v>0</v>
      </c>
      <c r="I47" s="202">
        <v>0</v>
      </c>
      <c r="J47" s="202">
        <v>0</v>
      </c>
      <c r="K47" s="202">
        <v>0</v>
      </c>
      <c r="L47" s="202">
        <v>0</v>
      </c>
      <c r="M47" s="202">
        <v>0</v>
      </c>
      <c r="N47" s="202">
        <v>0</v>
      </c>
      <c r="O47" s="202">
        <v>0</v>
      </c>
      <c r="P47" s="202">
        <v>0</v>
      </c>
      <c r="Q47" s="202">
        <v>0</v>
      </c>
      <c r="R47" s="202">
        <v>0</v>
      </c>
      <c r="S47" s="202">
        <v>0</v>
      </c>
      <c r="T47" s="202">
        <v>0</v>
      </c>
      <c r="U47" s="202">
        <v>0</v>
      </c>
      <c r="V47" s="202">
        <v>0</v>
      </c>
      <c r="W47" s="202">
        <v>0</v>
      </c>
      <c r="X47" s="202">
        <v>0</v>
      </c>
      <c r="Y47" s="202">
        <v>0</v>
      </c>
      <c r="Z47" s="202">
        <v>0</v>
      </c>
      <c r="AA47" s="202">
        <v>0</v>
      </c>
      <c r="AB47" s="202">
        <v>0</v>
      </c>
      <c r="AC47" s="319">
        <v>0</v>
      </c>
      <c r="AD47" s="319">
        <v>0</v>
      </c>
      <c r="AE47" s="319">
        <v>0</v>
      </c>
      <c r="AF47" s="319">
        <v>0</v>
      </c>
      <c r="AG47" s="319">
        <v>0</v>
      </c>
      <c r="AH47" s="319">
        <v>0</v>
      </c>
      <c r="AI47" s="319">
        <v>0</v>
      </c>
      <c r="AJ47" s="319">
        <v>0</v>
      </c>
      <c r="AK47" s="319">
        <v>0</v>
      </c>
      <c r="AL47" s="202">
        <v>0</v>
      </c>
      <c r="AM47" s="202">
        <v>0</v>
      </c>
      <c r="AN47" s="202">
        <v>0</v>
      </c>
      <c r="AO47" s="202">
        <v>0</v>
      </c>
      <c r="AP47" s="319">
        <v>0</v>
      </c>
      <c r="AQ47" s="319">
        <v>0</v>
      </c>
      <c r="AR47" s="319">
        <v>0</v>
      </c>
      <c r="AS47" s="202">
        <v>0</v>
      </c>
      <c r="AT47" s="202">
        <v>0</v>
      </c>
      <c r="AU47" s="202">
        <v>0</v>
      </c>
      <c r="AV47" s="202">
        <v>0</v>
      </c>
      <c r="AW47" s="202">
        <v>0</v>
      </c>
      <c r="AX47" s="202">
        <v>0</v>
      </c>
      <c r="AY47" s="202">
        <v>0</v>
      </c>
      <c r="AZ47" s="202">
        <v>0</v>
      </c>
      <c r="BA47" s="202">
        <v>0</v>
      </c>
      <c r="BB47" s="202">
        <v>0</v>
      </c>
      <c r="BC47" s="202">
        <v>0</v>
      </c>
      <c r="BD47" s="202">
        <v>0</v>
      </c>
      <c r="BE47" s="202">
        <v>0</v>
      </c>
      <c r="BF47" s="202">
        <v>0</v>
      </c>
      <c r="BG47" s="319">
        <v>0</v>
      </c>
      <c r="BH47" s="319">
        <v>0</v>
      </c>
      <c r="BI47" s="319">
        <v>0</v>
      </c>
      <c r="BJ47" s="321">
        <v>0</v>
      </c>
      <c r="BK47" s="321">
        <v>0</v>
      </c>
    </row>
    <row r="48" spans="1:63" ht="20.100000000000001" customHeight="1" x14ac:dyDescent="0.2">
      <c r="A48" s="375" t="s">
        <v>1285</v>
      </c>
      <c r="B48" s="341" t="s">
        <v>136</v>
      </c>
      <c r="C48" s="340" t="s">
        <v>137</v>
      </c>
      <c r="D48" s="202">
        <v>0</v>
      </c>
      <c r="E48" s="202">
        <v>0</v>
      </c>
      <c r="F48" s="320">
        <v>0</v>
      </c>
      <c r="G48" s="202">
        <v>0</v>
      </c>
      <c r="H48" s="202">
        <v>0</v>
      </c>
      <c r="I48" s="202">
        <v>0</v>
      </c>
      <c r="J48" s="202">
        <v>0</v>
      </c>
      <c r="K48" s="202">
        <v>0</v>
      </c>
      <c r="L48" s="202">
        <v>0</v>
      </c>
      <c r="M48" s="202">
        <v>0</v>
      </c>
      <c r="N48" s="202">
        <v>0</v>
      </c>
      <c r="O48" s="202">
        <v>0</v>
      </c>
      <c r="P48" s="202">
        <v>0</v>
      </c>
      <c r="Q48" s="202">
        <v>0</v>
      </c>
      <c r="R48" s="202">
        <v>0</v>
      </c>
      <c r="S48" s="202">
        <v>0</v>
      </c>
      <c r="T48" s="202">
        <v>0</v>
      </c>
      <c r="U48" s="202">
        <v>0</v>
      </c>
      <c r="V48" s="202">
        <v>0</v>
      </c>
      <c r="W48" s="202">
        <v>0</v>
      </c>
      <c r="X48" s="202">
        <v>0</v>
      </c>
      <c r="Y48" s="202">
        <v>0</v>
      </c>
      <c r="Z48" s="202">
        <v>0</v>
      </c>
      <c r="AA48" s="202">
        <v>0</v>
      </c>
      <c r="AB48" s="202">
        <v>0</v>
      </c>
      <c r="AC48" s="319">
        <v>0</v>
      </c>
      <c r="AD48" s="319">
        <v>0</v>
      </c>
      <c r="AE48" s="319">
        <v>0</v>
      </c>
      <c r="AF48" s="319">
        <v>0</v>
      </c>
      <c r="AG48" s="319">
        <v>0</v>
      </c>
      <c r="AH48" s="319">
        <v>0</v>
      </c>
      <c r="AI48" s="319">
        <v>0</v>
      </c>
      <c r="AJ48" s="319">
        <v>0</v>
      </c>
      <c r="AK48" s="319">
        <v>0</v>
      </c>
      <c r="AL48" s="202">
        <v>0</v>
      </c>
      <c r="AM48" s="202">
        <v>0</v>
      </c>
      <c r="AN48" s="202">
        <v>0</v>
      </c>
      <c r="AO48" s="202">
        <v>0</v>
      </c>
      <c r="AP48" s="319">
        <v>0</v>
      </c>
      <c r="AQ48" s="319">
        <v>0</v>
      </c>
      <c r="AR48" s="319">
        <v>0</v>
      </c>
      <c r="AS48" s="202">
        <v>0</v>
      </c>
      <c r="AT48" s="202">
        <v>0</v>
      </c>
      <c r="AU48" s="202">
        <v>0</v>
      </c>
      <c r="AV48" s="202">
        <v>0</v>
      </c>
      <c r="AW48" s="202">
        <v>0</v>
      </c>
      <c r="AX48" s="202">
        <v>0</v>
      </c>
      <c r="AY48" s="202">
        <v>0</v>
      </c>
      <c r="AZ48" s="202">
        <v>0</v>
      </c>
      <c r="BA48" s="202">
        <v>0</v>
      </c>
      <c r="BB48" s="202">
        <v>0</v>
      </c>
      <c r="BC48" s="202">
        <v>0</v>
      </c>
      <c r="BD48" s="202">
        <v>0</v>
      </c>
      <c r="BE48" s="202">
        <v>0</v>
      </c>
      <c r="BF48" s="202">
        <v>0</v>
      </c>
      <c r="BG48" s="319">
        <v>0</v>
      </c>
      <c r="BH48" s="319">
        <v>0</v>
      </c>
      <c r="BI48" s="319">
        <v>0</v>
      </c>
      <c r="BJ48" s="321">
        <v>0</v>
      </c>
      <c r="BK48" s="321">
        <v>0</v>
      </c>
    </row>
    <row r="49" spans="1:63" ht="20.100000000000001" customHeight="1" x14ac:dyDescent="0.2">
      <c r="A49" s="375" t="s">
        <v>1270</v>
      </c>
      <c r="B49" s="341" t="s">
        <v>139</v>
      </c>
      <c r="C49" s="340" t="s">
        <v>140</v>
      </c>
      <c r="D49" s="202">
        <v>91.11</v>
      </c>
      <c r="E49" s="202">
        <v>0</v>
      </c>
      <c r="F49" s="320">
        <v>0</v>
      </c>
      <c r="G49" s="202">
        <v>0</v>
      </c>
      <c r="H49" s="202">
        <v>0</v>
      </c>
      <c r="I49" s="202">
        <v>0</v>
      </c>
      <c r="J49" s="202">
        <v>0</v>
      </c>
      <c r="K49" s="202">
        <v>0</v>
      </c>
      <c r="L49" s="202">
        <v>0</v>
      </c>
      <c r="M49" s="202">
        <v>0</v>
      </c>
      <c r="N49" s="202">
        <v>0</v>
      </c>
      <c r="O49" s="202">
        <v>0</v>
      </c>
      <c r="P49" s="202">
        <v>0</v>
      </c>
      <c r="Q49" s="202">
        <v>0</v>
      </c>
      <c r="R49" s="202">
        <v>0</v>
      </c>
      <c r="S49" s="202">
        <v>0</v>
      </c>
      <c r="T49" s="202">
        <v>0</v>
      </c>
      <c r="U49" s="202">
        <v>0</v>
      </c>
      <c r="V49" s="202">
        <v>0</v>
      </c>
      <c r="W49" s="202">
        <v>0</v>
      </c>
      <c r="X49" s="202">
        <v>0</v>
      </c>
      <c r="Y49" s="202">
        <v>0</v>
      </c>
      <c r="Z49" s="202">
        <v>0</v>
      </c>
      <c r="AA49" s="202">
        <v>0</v>
      </c>
      <c r="AB49" s="202">
        <v>0</v>
      </c>
      <c r="AC49" s="319">
        <v>0</v>
      </c>
      <c r="AD49" s="319">
        <v>0</v>
      </c>
      <c r="AE49" s="319">
        <v>0</v>
      </c>
      <c r="AF49" s="319">
        <v>0</v>
      </c>
      <c r="AG49" s="319">
        <v>0</v>
      </c>
      <c r="AH49" s="319">
        <v>0</v>
      </c>
      <c r="AI49" s="319">
        <v>0</v>
      </c>
      <c r="AJ49" s="319">
        <v>0</v>
      </c>
      <c r="AK49" s="319">
        <v>0</v>
      </c>
      <c r="AL49" s="202">
        <v>0</v>
      </c>
      <c r="AM49" s="202">
        <v>0</v>
      </c>
      <c r="AN49" s="202">
        <v>0</v>
      </c>
      <c r="AO49" s="202">
        <v>0</v>
      </c>
      <c r="AP49" s="319">
        <v>0</v>
      </c>
      <c r="AQ49" s="319">
        <v>0</v>
      </c>
      <c r="AR49" s="319">
        <v>0</v>
      </c>
      <c r="AS49" s="202">
        <v>0</v>
      </c>
      <c r="AT49" s="202">
        <v>0</v>
      </c>
      <c r="AU49" s="202">
        <v>0</v>
      </c>
      <c r="AV49" s="202">
        <v>0</v>
      </c>
      <c r="AW49" s="202">
        <v>0</v>
      </c>
      <c r="AX49" s="202">
        <v>0</v>
      </c>
      <c r="AY49" s="202">
        <v>0</v>
      </c>
      <c r="AZ49" s="202">
        <v>0</v>
      </c>
      <c r="BA49" s="202">
        <v>0</v>
      </c>
      <c r="BB49" s="202">
        <v>0</v>
      </c>
      <c r="BC49" s="202">
        <v>0</v>
      </c>
      <c r="BD49" s="202">
        <v>0</v>
      </c>
      <c r="BE49" s="202">
        <v>0</v>
      </c>
      <c r="BF49" s="202">
        <v>0</v>
      </c>
      <c r="BG49" s="319">
        <v>0</v>
      </c>
      <c r="BH49" s="319">
        <v>0</v>
      </c>
      <c r="BI49" s="319">
        <v>0</v>
      </c>
      <c r="BJ49" s="321">
        <v>0</v>
      </c>
      <c r="BK49" s="321">
        <v>91.11</v>
      </c>
    </row>
    <row r="50" spans="1:63" ht="20.100000000000001" customHeight="1" x14ac:dyDescent="0.2">
      <c r="A50" s="375" t="s">
        <v>144</v>
      </c>
      <c r="B50" s="341" t="s">
        <v>142</v>
      </c>
      <c r="C50" s="340" t="s">
        <v>143</v>
      </c>
      <c r="D50" s="202">
        <v>363.5</v>
      </c>
      <c r="E50" s="202">
        <v>0</v>
      </c>
      <c r="F50" s="320">
        <v>0</v>
      </c>
      <c r="G50" s="202">
        <v>0</v>
      </c>
      <c r="H50" s="202">
        <v>0</v>
      </c>
      <c r="I50" s="202">
        <v>0</v>
      </c>
      <c r="J50" s="202">
        <v>0</v>
      </c>
      <c r="K50" s="202">
        <v>0</v>
      </c>
      <c r="L50" s="202">
        <v>0</v>
      </c>
      <c r="M50" s="202">
        <v>0</v>
      </c>
      <c r="N50" s="202">
        <v>0</v>
      </c>
      <c r="O50" s="202">
        <v>0</v>
      </c>
      <c r="P50" s="202">
        <v>0</v>
      </c>
      <c r="Q50" s="202">
        <v>0</v>
      </c>
      <c r="R50" s="202">
        <v>0</v>
      </c>
      <c r="S50" s="202">
        <v>0</v>
      </c>
      <c r="T50" s="202">
        <v>0</v>
      </c>
      <c r="U50" s="202">
        <v>0</v>
      </c>
      <c r="V50" s="202">
        <v>0</v>
      </c>
      <c r="W50" s="202">
        <v>0</v>
      </c>
      <c r="X50" s="202">
        <v>0</v>
      </c>
      <c r="Y50" s="202">
        <v>0</v>
      </c>
      <c r="Z50" s="202">
        <v>0</v>
      </c>
      <c r="AA50" s="202">
        <v>0</v>
      </c>
      <c r="AB50" s="202">
        <v>0</v>
      </c>
      <c r="AC50" s="319">
        <v>0</v>
      </c>
      <c r="AD50" s="319">
        <v>0</v>
      </c>
      <c r="AE50" s="319">
        <v>0</v>
      </c>
      <c r="AF50" s="319">
        <v>0</v>
      </c>
      <c r="AG50" s="319">
        <v>0</v>
      </c>
      <c r="AH50" s="319">
        <v>0</v>
      </c>
      <c r="AI50" s="319">
        <v>0</v>
      </c>
      <c r="AJ50" s="319">
        <v>0</v>
      </c>
      <c r="AK50" s="319">
        <v>0</v>
      </c>
      <c r="AL50" s="202">
        <v>0</v>
      </c>
      <c r="AM50" s="202">
        <v>0</v>
      </c>
      <c r="AN50" s="202">
        <v>0</v>
      </c>
      <c r="AO50" s="202">
        <v>0</v>
      </c>
      <c r="AP50" s="319">
        <v>0</v>
      </c>
      <c r="AQ50" s="319">
        <v>0</v>
      </c>
      <c r="AR50" s="319">
        <v>0</v>
      </c>
      <c r="AS50" s="202">
        <v>0</v>
      </c>
      <c r="AT50" s="202">
        <v>0</v>
      </c>
      <c r="AU50" s="202">
        <v>0</v>
      </c>
      <c r="AV50" s="202">
        <v>0</v>
      </c>
      <c r="AW50" s="202">
        <v>0</v>
      </c>
      <c r="AX50" s="202">
        <v>0</v>
      </c>
      <c r="AY50" s="202">
        <v>0</v>
      </c>
      <c r="AZ50" s="202">
        <v>0</v>
      </c>
      <c r="BA50" s="202">
        <v>0</v>
      </c>
      <c r="BB50" s="202">
        <v>0</v>
      </c>
      <c r="BC50" s="202">
        <v>0</v>
      </c>
      <c r="BD50" s="202">
        <v>0</v>
      </c>
      <c r="BE50" s="202">
        <v>0</v>
      </c>
      <c r="BF50" s="202">
        <v>0</v>
      </c>
      <c r="BG50" s="319">
        <v>0</v>
      </c>
      <c r="BH50" s="319">
        <v>0</v>
      </c>
      <c r="BI50" s="319">
        <v>0</v>
      </c>
      <c r="BJ50" s="321">
        <v>-2.06</v>
      </c>
      <c r="BK50" s="321">
        <v>361.44</v>
      </c>
    </row>
    <row r="51" spans="1:63" ht="20.100000000000001" customHeight="1" x14ac:dyDescent="0.2">
      <c r="A51" s="375" t="s">
        <v>147</v>
      </c>
      <c r="B51" s="341" t="s">
        <v>145</v>
      </c>
      <c r="C51" s="340" t="s">
        <v>146</v>
      </c>
      <c r="D51" s="202">
        <v>0</v>
      </c>
      <c r="E51" s="202">
        <v>0</v>
      </c>
      <c r="F51" s="320">
        <v>0</v>
      </c>
      <c r="G51" s="202">
        <v>0</v>
      </c>
      <c r="H51" s="202">
        <v>0</v>
      </c>
      <c r="I51" s="202">
        <v>0</v>
      </c>
      <c r="J51" s="202">
        <v>0</v>
      </c>
      <c r="K51" s="202">
        <v>0</v>
      </c>
      <c r="L51" s="202">
        <v>0</v>
      </c>
      <c r="M51" s="202">
        <v>0</v>
      </c>
      <c r="N51" s="202">
        <v>0</v>
      </c>
      <c r="O51" s="202">
        <v>0</v>
      </c>
      <c r="P51" s="202">
        <v>0</v>
      </c>
      <c r="Q51" s="202">
        <v>0</v>
      </c>
      <c r="R51" s="202">
        <v>0</v>
      </c>
      <c r="S51" s="202">
        <v>0</v>
      </c>
      <c r="T51" s="202">
        <v>0</v>
      </c>
      <c r="U51" s="202">
        <v>0</v>
      </c>
      <c r="V51" s="202">
        <v>0</v>
      </c>
      <c r="W51" s="202">
        <v>0</v>
      </c>
      <c r="X51" s="202">
        <v>0</v>
      </c>
      <c r="Y51" s="202">
        <v>0</v>
      </c>
      <c r="Z51" s="202">
        <v>0</v>
      </c>
      <c r="AA51" s="202">
        <v>0</v>
      </c>
      <c r="AB51" s="202">
        <v>0</v>
      </c>
      <c r="AC51" s="319">
        <v>0</v>
      </c>
      <c r="AD51" s="319">
        <v>0</v>
      </c>
      <c r="AE51" s="319">
        <v>0</v>
      </c>
      <c r="AF51" s="319">
        <v>0</v>
      </c>
      <c r="AG51" s="319">
        <v>0</v>
      </c>
      <c r="AH51" s="319">
        <v>0</v>
      </c>
      <c r="AI51" s="319">
        <v>0</v>
      </c>
      <c r="AJ51" s="319">
        <v>0</v>
      </c>
      <c r="AK51" s="319">
        <v>0</v>
      </c>
      <c r="AL51" s="202">
        <v>0</v>
      </c>
      <c r="AM51" s="202">
        <v>0</v>
      </c>
      <c r="AN51" s="202">
        <v>0</v>
      </c>
      <c r="AO51" s="202">
        <v>0</v>
      </c>
      <c r="AP51" s="319">
        <v>0</v>
      </c>
      <c r="AQ51" s="319">
        <v>0</v>
      </c>
      <c r="AR51" s="319">
        <v>0</v>
      </c>
      <c r="AS51" s="202">
        <v>0</v>
      </c>
      <c r="AT51" s="202">
        <v>0</v>
      </c>
      <c r="AU51" s="202">
        <v>0</v>
      </c>
      <c r="AV51" s="202">
        <v>0</v>
      </c>
      <c r="AW51" s="202">
        <v>0</v>
      </c>
      <c r="AX51" s="202">
        <v>0</v>
      </c>
      <c r="AY51" s="202">
        <v>0</v>
      </c>
      <c r="AZ51" s="202">
        <v>0</v>
      </c>
      <c r="BA51" s="202">
        <v>0</v>
      </c>
      <c r="BB51" s="202">
        <v>0</v>
      </c>
      <c r="BC51" s="202">
        <v>0</v>
      </c>
      <c r="BD51" s="202">
        <v>0</v>
      </c>
      <c r="BE51" s="202">
        <v>0</v>
      </c>
      <c r="BF51" s="202">
        <v>0</v>
      </c>
      <c r="BG51" s="319">
        <v>0</v>
      </c>
      <c r="BH51" s="319">
        <v>0</v>
      </c>
      <c r="BI51" s="319">
        <v>0</v>
      </c>
      <c r="BJ51" s="321">
        <v>0</v>
      </c>
      <c r="BK51" s="321">
        <v>0</v>
      </c>
    </row>
    <row r="52" spans="1:63" ht="20.100000000000001" customHeight="1" x14ac:dyDescent="0.2">
      <c r="A52" s="375" t="s">
        <v>150</v>
      </c>
      <c r="B52" s="341" t="s">
        <v>148</v>
      </c>
      <c r="C52" s="340" t="s">
        <v>149</v>
      </c>
      <c r="D52" s="202">
        <v>2.2799999999999998</v>
      </c>
      <c r="E52" s="202">
        <v>0</v>
      </c>
      <c r="F52" s="320">
        <v>0</v>
      </c>
      <c r="G52" s="202">
        <v>0</v>
      </c>
      <c r="H52" s="202">
        <v>0</v>
      </c>
      <c r="I52" s="202">
        <v>0</v>
      </c>
      <c r="J52" s="202">
        <v>0</v>
      </c>
      <c r="K52" s="202">
        <v>0</v>
      </c>
      <c r="L52" s="202">
        <v>0</v>
      </c>
      <c r="M52" s="202">
        <v>0</v>
      </c>
      <c r="N52" s="202">
        <v>0</v>
      </c>
      <c r="O52" s="202">
        <v>0</v>
      </c>
      <c r="P52" s="202">
        <v>0</v>
      </c>
      <c r="Q52" s="202">
        <v>0</v>
      </c>
      <c r="R52" s="202">
        <v>0</v>
      </c>
      <c r="S52" s="202">
        <v>0</v>
      </c>
      <c r="T52" s="202">
        <v>0</v>
      </c>
      <c r="U52" s="202">
        <v>0</v>
      </c>
      <c r="V52" s="202">
        <v>0</v>
      </c>
      <c r="W52" s="202">
        <v>0</v>
      </c>
      <c r="X52" s="202">
        <v>0</v>
      </c>
      <c r="Y52" s="202">
        <v>0</v>
      </c>
      <c r="Z52" s="202">
        <v>0</v>
      </c>
      <c r="AA52" s="202">
        <v>0</v>
      </c>
      <c r="AB52" s="202">
        <v>0</v>
      </c>
      <c r="AC52" s="319">
        <v>0</v>
      </c>
      <c r="AD52" s="319">
        <v>0</v>
      </c>
      <c r="AE52" s="319">
        <v>0</v>
      </c>
      <c r="AF52" s="319">
        <v>0</v>
      </c>
      <c r="AG52" s="319">
        <v>0</v>
      </c>
      <c r="AH52" s="319">
        <v>0</v>
      </c>
      <c r="AI52" s="319">
        <v>0</v>
      </c>
      <c r="AJ52" s="319">
        <v>0</v>
      </c>
      <c r="AK52" s="319">
        <v>0</v>
      </c>
      <c r="AL52" s="202">
        <v>0</v>
      </c>
      <c r="AM52" s="202">
        <v>0</v>
      </c>
      <c r="AN52" s="202">
        <v>0</v>
      </c>
      <c r="AO52" s="202">
        <v>0</v>
      </c>
      <c r="AP52" s="319">
        <v>0</v>
      </c>
      <c r="AQ52" s="319">
        <v>0</v>
      </c>
      <c r="AR52" s="319">
        <v>0</v>
      </c>
      <c r="AS52" s="202">
        <v>0</v>
      </c>
      <c r="AT52" s="202">
        <v>0</v>
      </c>
      <c r="AU52" s="202">
        <v>0</v>
      </c>
      <c r="AV52" s="202">
        <v>0</v>
      </c>
      <c r="AW52" s="202">
        <v>0</v>
      </c>
      <c r="AX52" s="202">
        <v>0</v>
      </c>
      <c r="AY52" s="202">
        <v>0</v>
      </c>
      <c r="AZ52" s="202">
        <v>0</v>
      </c>
      <c r="BA52" s="202">
        <v>0</v>
      </c>
      <c r="BB52" s="202">
        <v>0</v>
      </c>
      <c r="BC52" s="202">
        <v>0</v>
      </c>
      <c r="BD52" s="202">
        <v>0</v>
      </c>
      <c r="BE52" s="202">
        <v>0</v>
      </c>
      <c r="BF52" s="202">
        <v>0</v>
      </c>
      <c r="BG52" s="319">
        <v>0</v>
      </c>
      <c r="BH52" s="319">
        <v>0</v>
      </c>
      <c r="BI52" s="319">
        <v>0</v>
      </c>
      <c r="BJ52" s="321">
        <v>0</v>
      </c>
      <c r="BK52" s="321">
        <v>2.2799999999999998</v>
      </c>
    </row>
    <row r="53" spans="1:63" ht="20.100000000000001" customHeight="1" x14ac:dyDescent="0.2">
      <c r="A53" s="375" t="s">
        <v>153</v>
      </c>
      <c r="B53" s="341" t="s">
        <v>151</v>
      </c>
      <c r="C53" s="340" t="s">
        <v>152</v>
      </c>
      <c r="D53" s="202">
        <v>0</v>
      </c>
      <c r="E53" s="202">
        <v>0</v>
      </c>
      <c r="F53" s="320">
        <v>0</v>
      </c>
      <c r="G53" s="202">
        <v>0</v>
      </c>
      <c r="H53" s="202">
        <v>0</v>
      </c>
      <c r="I53" s="202">
        <v>0</v>
      </c>
      <c r="J53" s="202">
        <v>0</v>
      </c>
      <c r="K53" s="202">
        <v>0</v>
      </c>
      <c r="L53" s="202">
        <v>0</v>
      </c>
      <c r="M53" s="202">
        <v>0</v>
      </c>
      <c r="N53" s="202">
        <v>0</v>
      </c>
      <c r="O53" s="202">
        <v>0</v>
      </c>
      <c r="P53" s="202">
        <v>0</v>
      </c>
      <c r="Q53" s="202">
        <v>0</v>
      </c>
      <c r="R53" s="202">
        <v>0</v>
      </c>
      <c r="S53" s="202">
        <v>0</v>
      </c>
      <c r="T53" s="202">
        <v>0</v>
      </c>
      <c r="U53" s="202">
        <v>0</v>
      </c>
      <c r="V53" s="202">
        <v>0</v>
      </c>
      <c r="W53" s="202">
        <v>0</v>
      </c>
      <c r="X53" s="202">
        <v>0</v>
      </c>
      <c r="Y53" s="202">
        <v>0</v>
      </c>
      <c r="Z53" s="202">
        <v>0</v>
      </c>
      <c r="AA53" s="202">
        <v>0</v>
      </c>
      <c r="AB53" s="202">
        <v>0</v>
      </c>
      <c r="AC53" s="319">
        <v>0</v>
      </c>
      <c r="AD53" s="319">
        <v>0</v>
      </c>
      <c r="AE53" s="319">
        <v>0</v>
      </c>
      <c r="AF53" s="319">
        <v>0</v>
      </c>
      <c r="AG53" s="319">
        <v>0</v>
      </c>
      <c r="AH53" s="319">
        <v>0</v>
      </c>
      <c r="AI53" s="319">
        <v>0</v>
      </c>
      <c r="AJ53" s="319">
        <v>0</v>
      </c>
      <c r="AK53" s="319">
        <v>0</v>
      </c>
      <c r="AL53" s="202">
        <v>0</v>
      </c>
      <c r="AM53" s="202">
        <v>0</v>
      </c>
      <c r="AN53" s="202">
        <v>0</v>
      </c>
      <c r="AO53" s="202">
        <v>0</v>
      </c>
      <c r="AP53" s="319">
        <v>0</v>
      </c>
      <c r="AQ53" s="319">
        <v>0</v>
      </c>
      <c r="AR53" s="319">
        <v>0</v>
      </c>
      <c r="AS53" s="202">
        <v>0</v>
      </c>
      <c r="AT53" s="202">
        <v>0</v>
      </c>
      <c r="AU53" s="202">
        <v>0</v>
      </c>
      <c r="AV53" s="202">
        <v>0</v>
      </c>
      <c r="AW53" s="202">
        <v>0</v>
      </c>
      <c r="AX53" s="202">
        <v>0</v>
      </c>
      <c r="AY53" s="202">
        <v>0</v>
      </c>
      <c r="AZ53" s="202">
        <v>0</v>
      </c>
      <c r="BA53" s="202">
        <v>0</v>
      </c>
      <c r="BB53" s="202">
        <v>0</v>
      </c>
      <c r="BC53" s="202">
        <v>0</v>
      </c>
      <c r="BD53" s="202">
        <v>0</v>
      </c>
      <c r="BE53" s="202">
        <v>0</v>
      </c>
      <c r="BF53" s="202">
        <v>0</v>
      </c>
      <c r="BG53" s="319">
        <v>0</v>
      </c>
      <c r="BH53" s="319">
        <v>0</v>
      </c>
      <c r="BI53" s="319">
        <v>0</v>
      </c>
      <c r="BJ53" s="321">
        <v>0</v>
      </c>
      <c r="BK53" s="321">
        <v>0</v>
      </c>
    </row>
    <row r="54" spans="1:63" ht="20.100000000000001" customHeight="1" x14ac:dyDescent="0.2">
      <c r="A54" s="375" t="s">
        <v>158</v>
      </c>
      <c r="B54" s="341" t="s">
        <v>154</v>
      </c>
      <c r="C54" s="340" t="s">
        <v>155</v>
      </c>
      <c r="D54" s="202">
        <v>0</v>
      </c>
      <c r="E54" s="202">
        <v>0</v>
      </c>
      <c r="F54" s="320">
        <v>0</v>
      </c>
      <c r="G54" s="202">
        <v>0</v>
      </c>
      <c r="H54" s="202">
        <v>0</v>
      </c>
      <c r="I54" s="202">
        <v>0</v>
      </c>
      <c r="J54" s="202">
        <v>0</v>
      </c>
      <c r="K54" s="202">
        <v>0</v>
      </c>
      <c r="L54" s="202">
        <v>0</v>
      </c>
      <c r="M54" s="202">
        <v>0</v>
      </c>
      <c r="N54" s="202">
        <v>0</v>
      </c>
      <c r="O54" s="202">
        <v>0</v>
      </c>
      <c r="P54" s="202">
        <v>0</v>
      </c>
      <c r="Q54" s="202">
        <v>0</v>
      </c>
      <c r="R54" s="202">
        <v>0</v>
      </c>
      <c r="S54" s="202">
        <v>0</v>
      </c>
      <c r="T54" s="202">
        <v>0</v>
      </c>
      <c r="U54" s="202">
        <v>0</v>
      </c>
      <c r="V54" s="202">
        <v>0</v>
      </c>
      <c r="W54" s="202">
        <v>0</v>
      </c>
      <c r="X54" s="202">
        <v>0</v>
      </c>
      <c r="Y54" s="202">
        <v>0</v>
      </c>
      <c r="Z54" s="202">
        <v>0</v>
      </c>
      <c r="AA54" s="202">
        <v>0</v>
      </c>
      <c r="AB54" s="202">
        <v>0</v>
      </c>
      <c r="AC54" s="319">
        <v>0</v>
      </c>
      <c r="AD54" s="319">
        <v>0</v>
      </c>
      <c r="AE54" s="319">
        <v>0</v>
      </c>
      <c r="AF54" s="319">
        <v>0</v>
      </c>
      <c r="AG54" s="319">
        <v>0</v>
      </c>
      <c r="AH54" s="319">
        <v>0</v>
      </c>
      <c r="AI54" s="319">
        <v>0</v>
      </c>
      <c r="AJ54" s="319">
        <v>0</v>
      </c>
      <c r="AK54" s="319">
        <v>0</v>
      </c>
      <c r="AL54" s="202">
        <v>0</v>
      </c>
      <c r="AM54" s="202">
        <v>0</v>
      </c>
      <c r="AN54" s="202">
        <v>0</v>
      </c>
      <c r="AO54" s="202">
        <v>0</v>
      </c>
      <c r="AP54" s="319">
        <v>0</v>
      </c>
      <c r="AQ54" s="319">
        <v>0</v>
      </c>
      <c r="AR54" s="319">
        <v>0</v>
      </c>
      <c r="AS54" s="202">
        <v>0</v>
      </c>
      <c r="AT54" s="202">
        <v>0</v>
      </c>
      <c r="AU54" s="202">
        <v>0</v>
      </c>
      <c r="AV54" s="202">
        <v>0</v>
      </c>
      <c r="AW54" s="202">
        <v>0</v>
      </c>
      <c r="AX54" s="202">
        <v>0</v>
      </c>
      <c r="AY54" s="202">
        <v>0</v>
      </c>
      <c r="AZ54" s="202">
        <v>0</v>
      </c>
      <c r="BA54" s="202">
        <v>0</v>
      </c>
      <c r="BB54" s="202">
        <v>0</v>
      </c>
      <c r="BC54" s="202">
        <v>0</v>
      </c>
      <c r="BD54" s="202">
        <v>0</v>
      </c>
      <c r="BE54" s="202">
        <v>0</v>
      </c>
      <c r="BF54" s="202">
        <v>0</v>
      </c>
      <c r="BG54" s="319">
        <v>0</v>
      </c>
      <c r="BH54" s="319">
        <v>0</v>
      </c>
      <c r="BI54" s="319">
        <v>0</v>
      </c>
      <c r="BJ54" s="321">
        <v>0</v>
      </c>
      <c r="BK54" s="321">
        <v>0</v>
      </c>
    </row>
    <row r="55" spans="1:63" ht="20.100000000000001" customHeight="1" x14ac:dyDescent="0.2">
      <c r="A55" s="375" t="s">
        <v>1286</v>
      </c>
      <c r="B55" s="341" t="s">
        <v>156</v>
      </c>
      <c r="C55" s="340" t="s">
        <v>157</v>
      </c>
      <c r="D55" s="202">
        <v>0.31</v>
      </c>
      <c r="E55" s="202">
        <v>0</v>
      </c>
      <c r="F55" s="320">
        <v>0</v>
      </c>
      <c r="G55" s="202">
        <v>0</v>
      </c>
      <c r="H55" s="202">
        <v>0</v>
      </c>
      <c r="I55" s="202">
        <v>0</v>
      </c>
      <c r="J55" s="202">
        <v>0</v>
      </c>
      <c r="K55" s="202">
        <v>0</v>
      </c>
      <c r="L55" s="202">
        <v>0</v>
      </c>
      <c r="M55" s="202">
        <v>0</v>
      </c>
      <c r="N55" s="202">
        <v>0</v>
      </c>
      <c r="O55" s="202">
        <v>0</v>
      </c>
      <c r="P55" s="202">
        <v>0</v>
      </c>
      <c r="Q55" s="202">
        <v>0</v>
      </c>
      <c r="R55" s="202">
        <v>0</v>
      </c>
      <c r="S55" s="202">
        <v>0</v>
      </c>
      <c r="T55" s="202">
        <v>0</v>
      </c>
      <c r="U55" s="202">
        <v>0</v>
      </c>
      <c r="V55" s="202">
        <v>0</v>
      </c>
      <c r="W55" s="202">
        <v>0</v>
      </c>
      <c r="X55" s="202">
        <v>0</v>
      </c>
      <c r="Y55" s="202">
        <v>0</v>
      </c>
      <c r="Z55" s="202">
        <v>0</v>
      </c>
      <c r="AA55" s="202">
        <v>0</v>
      </c>
      <c r="AB55" s="202">
        <v>0</v>
      </c>
      <c r="AC55" s="319">
        <v>0</v>
      </c>
      <c r="AD55" s="319">
        <v>0</v>
      </c>
      <c r="AE55" s="319">
        <v>0</v>
      </c>
      <c r="AF55" s="319">
        <v>0</v>
      </c>
      <c r="AG55" s="319">
        <v>0</v>
      </c>
      <c r="AH55" s="319">
        <v>0</v>
      </c>
      <c r="AI55" s="319">
        <v>0</v>
      </c>
      <c r="AJ55" s="319">
        <v>0</v>
      </c>
      <c r="AK55" s="319">
        <v>0</v>
      </c>
      <c r="AL55" s="202">
        <v>0</v>
      </c>
      <c r="AM55" s="202">
        <v>0</v>
      </c>
      <c r="AN55" s="202">
        <v>0</v>
      </c>
      <c r="AO55" s="202">
        <v>0</v>
      </c>
      <c r="AP55" s="319">
        <v>0</v>
      </c>
      <c r="AQ55" s="319">
        <v>0</v>
      </c>
      <c r="AR55" s="319">
        <v>0</v>
      </c>
      <c r="AS55" s="202">
        <v>0</v>
      </c>
      <c r="AT55" s="202">
        <v>0</v>
      </c>
      <c r="AU55" s="202">
        <v>0</v>
      </c>
      <c r="AV55" s="202">
        <v>0</v>
      </c>
      <c r="AW55" s="202">
        <v>0</v>
      </c>
      <c r="AX55" s="202">
        <v>0</v>
      </c>
      <c r="AY55" s="202">
        <v>0</v>
      </c>
      <c r="AZ55" s="202">
        <v>0</v>
      </c>
      <c r="BA55" s="202">
        <v>0</v>
      </c>
      <c r="BB55" s="202">
        <v>0</v>
      </c>
      <c r="BC55" s="202">
        <v>0</v>
      </c>
      <c r="BD55" s="202">
        <v>0</v>
      </c>
      <c r="BE55" s="202">
        <v>0</v>
      </c>
      <c r="BF55" s="202">
        <v>0</v>
      </c>
      <c r="BG55" s="319">
        <v>0</v>
      </c>
      <c r="BH55" s="319">
        <v>0</v>
      </c>
      <c r="BI55" s="319">
        <v>0</v>
      </c>
      <c r="BJ55" s="321">
        <v>0</v>
      </c>
      <c r="BK55" s="321">
        <v>0.31</v>
      </c>
    </row>
    <row r="56" spans="1:63" ht="20.100000000000001" customHeight="1" x14ac:dyDescent="0.2">
      <c r="A56" s="375" t="s">
        <v>1269</v>
      </c>
      <c r="B56" s="341" t="s">
        <v>159</v>
      </c>
      <c r="C56" s="340" t="s">
        <v>160</v>
      </c>
      <c r="D56" s="202">
        <v>289.95</v>
      </c>
      <c r="E56" s="202">
        <v>0</v>
      </c>
      <c r="F56" s="320">
        <v>0</v>
      </c>
      <c r="G56" s="202">
        <v>0</v>
      </c>
      <c r="H56" s="202">
        <v>0</v>
      </c>
      <c r="I56" s="202">
        <v>0</v>
      </c>
      <c r="J56" s="202">
        <v>0</v>
      </c>
      <c r="K56" s="202">
        <v>0</v>
      </c>
      <c r="L56" s="202">
        <v>0</v>
      </c>
      <c r="M56" s="202">
        <v>0</v>
      </c>
      <c r="N56" s="202">
        <v>0</v>
      </c>
      <c r="O56" s="202">
        <v>0</v>
      </c>
      <c r="P56" s="202">
        <v>0</v>
      </c>
      <c r="Q56" s="202">
        <v>0</v>
      </c>
      <c r="R56" s="202">
        <v>0</v>
      </c>
      <c r="S56" s="202">
        <v>0</v>
      </c>
      <c r="T56" s="202">
        <v>0</v>
      </c>
      <c r="U56" s="202">
        <v>0</v>
      </c>
      <c r="V56" s="202">
        <v>0</v>
      </c>
      <c r="W56" s="202">
        <v>0</v>
      </c>
      <c r="X56" s="202">
        <v>0</v>
      </c>
      <c r="Y56" s="202">
        <v>0</v>
      </c>
      <c r="Z56" s="202">
        <v>0</v>
      </c>
      <c r="AA56" s="202">
        <v>0</v>
      </c>
      <c r="AB56" s="202">
        <v>0</v>
      </c>
      <c r="AC56" s="319">
        <v>0</v>
      </c>
      <c r="AD56" s="319">
        <v>0</v>
      </c>
      <c r="AE56" s="319">
        <v>0</v>
      </c>
      <c r="AF56" s="319">
        <v>0</v>
      </c>
      <c r="AG56" s="319">
        <v>0</v>
      </c>
      <c r="AH56" s="319">
        <v>0</v>
      </c>
      <c r="AI56" s="319">
        <v>0</v>
      </c>
      <c r="AJ56" s="319">
        <v>0</v>
      </c>
      <c r="AK56" s="319">
        <v>0</v>
      </c>
      <c r="AL56" s="202">
        <v>0</v>
      </c>
      <c r="AM56" s="202">
        <v>0</v>
      </c>
      <c r="AN56" s="202">
        <v>0</v>
      </c>
      <c r="AO56" s="202">
        <v>0</v>
      </c>
      <c r="AP56" s="319">
        <v>0</v>
      </c>
      <c r="AQ56" s="319">
        <v>0</v>
      </c>
      <c r="AR56" s="319">
        <v>0</v>
      </c>
      <c r="AS56" s="202">
        <v>0</v>
      </c>
      <c r="AT56" s="202">
        <v>0</v>
      </c>
      <c r="AU56" s="202">
        <v>0</v>
      </c>
      <c r="AV56" s="202">
        <v>0</v>
      </c>
      <c r="AW56" s="202">
        <v>0</v>
      </c>
      <c r="AX56" s="202">
        <v>0</v>
      </c>
      <c r="AY56" s="202">
        <v>0</v>
      </c>
      <c r="AZ56" s="202">
        <v>0</v>
      </c>
      <c r="BA56" s="202">
        <v>0</v>
      </c>
      <c r="BB56" s="202">
        <v>0</v>
      </c>
      <c r="BC56" s="202">
        <v>0</v>
      </c>
      <c r="BD56" s="202">
        <v>0</v>
      </c>
      <c r="BE56" s="202">
        <v>0</v>
      </c>
      <c r="BF56" s="202">
        <v>0</v>
      </c>
      <c r="BG56" s="319">
        <v>0</v>
      </c>
      <c r="BH56" s="319">
        <v>0</v>
      </c>
      <c r="BI56" s="319">
        <v>0</v>
      </c>
      <c r="BJ56" s="321">
        <v>0</v>
      </c>
      <c r="BK56" s="321">
        <v>289.95</v>
      </c>
    </row>
    <row r="57" spans="1:63" ht="20.100000000000001" customHeight="1" x14ac:dyDescent="0.2">
      <c r="A57" s="375" t="s">
        <v>523</v>
      </c>
      <c r="B57" s="341" t="s">
        <v>162</v>
      </c>
      <c r="C57" s="340" t="s">
        <v>163</v>
      </c>
      <c r="D57" s="202">
        <v>17.079999999999998</v>
      </c>
      <c r="E57" s="202">
        <v>0</v>
      </c>
      <c r="F57" s="320">
        <v>0</v>
      </c>
      <c r="G57" s="202">
        <v>0</v>
      </c>
      <c r="H57" s="202">
        <v>0</v>
      </c>
      <c r="I57" s="202">
        <v>0</v>
      </c>
      <c r="J57" s="202">
        <v>0</v>
      </c>
      <c r="K57" s="202">
        <v>0</v>
      </c>
      <c r="L57" s="202">
        <v>0</v>
      </c>
      <c r="M57" s="202">
        <v>0</v>
      </c>
      <c r="N57" s="202">
        <v>0</v>
      </c>
      <c r="O57" s="202">
        <v>0</v>
      </c>
      <c r="P57" s="202">
        <v>0</v>
      </c>
      <c r="Q57" s="202">
        <v>0</v>
      </c>
      <c r="R57" s="202">
        <v>0</v>
      </c>
      <c r="S57" s="202">
        <v>0</v>
      </c>
      <c r="T57" s="202">
        <v>0</v>
      </c>
      <c r="U57" s="202">
        <v>0</v>
      </c>
      <c r="V57" s="202">
        <v>0</v>
      </c>
      <c r="W57" s="202">
        <v>0</v>
      </c>
      <c r="X57" s="202">
        <v>0</v>
      </c>
      <c r="Y57" s="202">
        <v>0</v>
      </c>
      <c r="Z57" s="202">
        <v>0</v>
      </c>
      <c r="AA57" s="202">
        <v>0</v>
      </c>
      <c r="AB57" s="202">
        <v>0</v>
      </c>
      <c r="AC57" s="319">
        <v>0</v>
      </c>
      <c r="AD57" s="319">
        <v>0</v>
      </c>
      <c r="AE57" s="319">
        <v>0</v>
      </c>
      <c r="AF57" s="319">
        <v>0</v>
      </c>
      <c r="AG57" s="319">
        <v>0</v>
      </c>
      <c r="AH57" s="319">
        <v>0</v>
      </c>
      <c r="AI57" s="319">
        <v>0</v>
      </c>
      <c r="AJ57" s="319">
        <v>0</v>
      </c>
      <c r="AK57" s="319">
        <v>0</v>
      </c>
      <c r="AL57" s="202">
        <v>0</v>
      </c>
      <c r="AM57" s="202">
        <v>0</v>
      </c>
      <c r="AN57" s="202">
        <v>0</v>
      </c>
      <c r="AO57" s="202">
        <v>0</v>
      </c>
      <c r="AP57" s="319">
        <v>0</v>
      </c>
      <c r="AQ57" s="319">
        <v>0</v>
      </c>
      <c r="AR57" s="319">
        <v>0</v>
      </c>
      <c r="AS57" s="202">
        <v>0</v>
      </c>
      <c r="AT57" s="202">
        <v>0</v>
      </c>
      <c r="AU57" s="202">
        <v>0</v>
      </c>
      <c r="AV57" s="202">
        <v>0</v>
      </c>
      <c r="AW57" s="202">
        <v>0</v>
      </c>
      <c r="AX57" s="202">
        <v>0</v>
      </c>
      <c r="AY57" s="202">
        <v>0</v>
      </c>
      <c r="AZ57" s="202">
        <v>0</v>
      </c>
      <c r="BA57" s="202">
        <v>0</v>
      </c>
      <c r="BB57" s="202">
        <v>0</v>
      </c>
      <c r="BC57" s="202">
        <v>0</v>
      </c>
      <c r="BD57" s="202">
        <v>0</v>
      </c>
      <c r="BE57" s="202">
        <v>0</v>
      </c>
      <c r="BF57" s="202">
        <v>0</v>
      </c>
      <c r="BG57" s="319">
        <v>0</v>
      </c>
      <c r="BH57" s="319">
        <v>0</v>
      </c>
      <c r="BI57" s="319">
        <v>0</v>
      </c>
      <c r="BJ57" s="321">
        <v>0</v>
      </c>
      <c r="BK57" s="321">
        <v>17.079999999999998</v>
      </c>
    </row>
    <row r="58" spans="1:63" ht="20.100000000000001" customHeight="1" x14ac:dyDescent="0.2">
      <c r="A58" s="375" t="s">
        <v>526</v>
      </c>
      <c r="B58" s="341" t="s">
        <v>164</v>
      </c>
      <c r="C58" s="340" t="s">
        <v>165</v>
      </c>
      <c r="D58" s="202">
        <v>0</v>
      </c>
      <c r="E58" s="202">
        <v>0</v>
      </c>
      <c r="F58" s="320">
        <v>0</v>
      </c>
      <c r="G58" s="202">
        <v>0</v>
      </c>
      <c r="H58" s="202">
        <v>0</v>
      </c>
      <c r="I58" s="202">
        <v>0</v>
      </c>
      <c r="J58" s="202">
        <v>0</v>
      </c>
      <c r="K58" s="202">
        <v>0</v>
      </c>
      <c r="L58" s="202">
        <v>0</v>
      </c>
      <c r="M58" s="202">
        <v>0</v>
      </c>
      <c r="N58" s="202">
        <v>0</v>
      </c>
      <c r="O58" s="202">
        <v>0</v>
      </c>
      <c r="P58" s="202">
        <v>0</v>
      </c>
      <c r="Q58" s="202">
        <v>0</v>
      </c>
      <c r="R58" s="202">
        <v>0</v>
      </c>
      <c r="S58" s="202">
        <v>0</v>
      </c>
      <c r="T58" s="202">
        <v>0</v>
      </c>
      <c r="U58" s="202">
        <v>0</v>
      </c>
      <c r="V58" s="202">
        <v>0</v>
      </c>
      <c r="W58" s="202">
        <v>0</v>
      </c>
      <c r="X58" s="202">
        <v>0</v>
      </c>
      <c r="Y58" s="202">
        <v>0</v>
      </c>
      <c r="Z58" s="202">
        <v>0</v>
      </c>
      <c r="AA58" s="202">
        <v>0</v>
      </c>
      <c r="AB58" s="202">
        <v>0</v>
      </c>
      <c r="AC58" s="319">
        <v>0</v>
      </c>
      <c r="AD58" s="319">
        <v>0</v>
      </c>
      <c r="AE58" s="319">
        <v>0</v>
      </c>
      <c r="AF58" s="319">
        <v>0</v>
      </c>
      <c r="AG58" s="319">
        <v>0</v>
      </c>
      <c r="AH58" s="319">
        <v>0</v>
      </c>
      <c r="AI58" s="319">
        <v>0</v>
      </c>
      <c r="AJ58" s="319">
        <v>0</v>
      </c>
      <c r="AK58" s="319">
        <v>0</v>
      </c>
      <c r="AL58" s="202">
        <v>0</v>
      </c>
      <c r="AM58" s="202">
        <v>0</v>
      </c>
      <c r="AN58" s="202">
        <v>0</v>
      </c>
      <c r="AO58" s="202">
        <v>0</v>
      </c>
      <c r="AP58" s="319">
        <v>0</v>
      </c>
      <c r="AQ58" s="319">
        <v>0</v>
      </c>
      <c r="AR58" s="319">
        <v>0</v>
      </c>
      <c r="AS58" s="202">
        <v>0</v>
      </c>
      <c r="AT58" s="202">
        <v>0</v>
      </c>
      <c r="AU58" s="202">
        <v>0</v>
      </c>
      <c r="AV58" s="202">
        <v>0</v>
      </c>
      <c r="AW58" s="202">
        <v>0</v>
      </c>
      <c r="AX58" s="202">
        <v>0</v>
      </c>
      <c r="AY58" s="202">
        <v>0</v>
      </c>
      <c r="AZ58" s="202">
        <v>0</v>
      </c>
      <c r="BA58" s="202">
        <v>0</v>
      </c>
      <c r="BB58" s="202">
        <v>0</v>
      </c>
      <c r="BC58" s="202">
        <v>0</v>
      </c>
      <c r="BD58" s="202">
        <v>0</v>
      </c>
      <c r="BE58" s="202">
        <v>0</v>
      </c>
      <c r="BF58" s="202">
        <v>0</v>
      </c>
      <c r="BG58" s="319">
        <v>0</v>
      </c>
      <c r="BH58" s="319">
        <v>0</v>
      </c>
      <c r="BI58" s="319">
        <v>0</v>
      </c>
      <c r="BJ58" s="321">
        <v>0</v>
      </c>
      <c r="BK58" s="321">
        <v>0</v>
      </c>
    </row>
    <row r="59" spans="1:63" s="288" customFormat="1" ht="20.100000000000001" customHeight="1" x14ac:dyDescent="0.2">
      <c r="A59" s="376">
        <v>3</v>
      </c>
      <c r="B59" s="317" t="s">
        <v>166</v>
      </c>
      <c r="C59" s="316" t="s">
        <v>167</v>
      </c>
      <c r="D59" s="202">
        <v>0</v>
      </c>
      <c r="E59" s="320">
        <v>0</v>
      </c>
      <c r="F59" s="320">
        <v>0</v>
      </c>
      <c r="G59" s="320">
        <v>0</v>
      </c>
      <c r="H59" s="320">
        <v>0</v>
      </c>
      <c r="I59" s="320">
        <v>0</v>
      </c>
      <c r="J59" s="320">
        <v>0</v>
      </c>
      <c r="K59" s="320">
        <v>0</v>
      </c>
      <c r="L59" s="320">
        <v>0</v>
      </c>
      <c r="M59" s="320">
        <v>0</v>
      </c>
      <c r="N59" s="320">
        <v>0</v>
      </c>
      <c r="O59" s="320">
        <v>0</v>
      </c>
      <c r="P59" s="320">
        <v>0</v>
      </c>
      <c r="Q59" s="320">
        <v>0</v>
      </c>
      <c r="R59" s="202">
        <v>0</v>
      </c>
      <c r="S59" s="320">
        <v>0</v>
      </c>
      <c r="T59" s="320">
        <v>0</v>
      </c>
      <c r="U59" s="320">
        <v>0</v>
      </c>
      <c r="V59" s="320">
        <v>0</v>
      </c>
      <c r="W59" s="320">
        <v>0</v>
      </c>
      <c r="X59" s="320">
        <v>0</v>
      </c>
      <c r="Y59" s="320">
        <v>0</v>
      </c>
      <c r="Z59" s="320">
        <v>0</v>
      </c>
      <c r="AA59" s="320">
        <v>0</v>
      </c>
      <c r="AB59" s="202">
        <v>0</v>
      </c>
      <c r="AC59" s="338">
        <v>0</v>
      </c>
      <c r="AD59" s="338">
        <v>0</v>
      </c>
      <c r="AE59" s="338">
        <v>0</v>
      </c>
      <c r="AF59" s="338">
        <v>0</v>
      </c>
      <c r="AG59" s="338">
        <v>0</v>
      </c>
      <c r="AH59" s="338">
        <v>0</v>
      </c>
      <c r="AI59" s="338">
        <v>0</v>
      </c>
      <c r="AJ59" s="338">
        <v>0</v>
      </c>
      <c r="AK59" s="338">
        <v>0</v>
      </c>
      <c r="AL59" s="320">
        <v>0</v>
      </c>
      <c r="AM59" s="320">
        <v>0</v>
      </c>
      <c r="AN59" s="320">
        <v>0</v>
      </c>
      <c r="AO59" s="320">
        <v>0</v>
      </c>
      <c r="AP59" s="338">
        <v>0</v>
      </c>
      <c r="AQ59" s="338">
        <v>0</v>
      </c>
      <c r="AR59" s="338">
        <v>0</v>
      </c>
      <c r="AS59" s="320">
        <v>0</v>
      </c>
      <c r="AT59" s="320">
        <v>0</v>
      </c>
      <c r="AU59" s="320">
        <v>0</v>
      </c>
      <c r="AV59" s="320">
        <v>0</v>
      </c>
      <c r="AW59" s="320">
        <v>0</v>
      </c>
      <c r="AX59" s="320">
        <v>0</v>
      </c>
      <c r="AY59" s="320">
        <v>0</v>
      </c>
      <c r="AZ59" s="320">
        <v>0</v>
      </c>
      <c r="BA59" s="320">
        <v>0</v>
      </c>
      <c r="BB59" s="320">
        <v>0</v>
      </c>
      <c r="BC59" s="320">
        <v>0</v>
      </c>
      <c r="BD59" s="320">
        <v>0</v>
      </c>
      <c r="BE59" s="320">
        <v>0</v>
      </c>
      <c r="BF59" s="320">
        <v>0</v>
      </c>
      <c r="BG59" s="338">
        <v>0</v>
      </c>
      <c r="BH59" s="338">
        <v>0</v>
      </c>
      <c r="BI59" s="338">
        <v>0</v>
      </c>
      <c r="BJ59" s="339">
        <v>0</v>
      </c>
      <c r="BK59" s="339">
        <v>0</v>
      </c>
    </row>
    <row r="60" spans="1:63" s="281" customFormat="1" ht="20.100000000000001" customHeight="1" x14ac:dyDescent="0.2">
      <c r="A60" s="379">
        <v>4</v>
      </c>
      <c r="B60" s="363" t="s">
        <v>168</v>
      </c>
      <c r="C60" s="362" t="s">
        <v>169</v>
      </c>
      <c r="D60" s="324">
        <v>0</v>
      </c>
      <c r="E60" s="361">
        <v>0</v>
      </c>
      <c r="F60" s="361">
        <v>0</v>
      </c>
      <c r="G60" s="361">
        <v>0</v>
      </c>
      <c r="H60" s="361">
        <v>0</v>
      </c>
      <c r="I60" s="361">
        <v>0</v>
      </c>
      <c r="J60" s="361">
        <v>0</v>
      </c>
      <c r="K60" s="361">
        <v>0</v>
      </c>
      <c r="L60" s="361">
        <v>0</v>
      </c>
      <c r="M60" s="361">
        <v>0</v>
      </c>
      <c r="N60" s="361">
        <v>0</v>
      </c>
      <c r="O60" s="361">
        <v>0</v>
      </c>
      <c r="P60" s="361">
        <v>0</v>
      </c>
      <c r="Q60" s="361">
        <v>0</v>
      </c>
      <c r="R60" s="324">
        <v>0</v>
      </c>
      <c r="S60" s="361">
        <v>0</v>
      </c>
      <c r="T60" s="361">
        <v>0</v>
      </c>
      <c r="U60" s="361">
        <v>0</v>
      </c>
      <c r="V60" s="361">
        <v>0</v>
      </c>
      <c r="W60" s="361">
        <v>0</v>
      </c>
      <c r="X60" s="361">
        <v>0</v>
      </c>
      <c r="Y60" s="361">
        <v>0</v>
      </c>
      <c r="Z60" s="361">
        <v>0</v>
      </c>
      <c r="AA60" s="361">
        <v>0</v>
      </c>
      <c r="AB60" s="324">
        <v>0</v>
      </c>
      <c r="AC60" s="361">
        <v>0</v>
      </c>
      <c r="AD60" s="361">
        <v>0</v>
      </c>
      <c r="AE60" s="361">
        <v>0</v>
      </c>
      <c r="AF60" s="361">
        <v>0</v>
      </c>
      <c r="AG60" s="361">
        <v>0</v>
      </c>
      <c r="AH60" s="361">
        <v>0</v>
      </c>
      <c r="AI60" s="361">
        <v>0</v>
      </c>
      <c r="AJ60" s="361">
        <v>0</v>
      </c>
      <c r="AK60" s="361">
        <v>0</v>
      </c>
      <c r="AL60" s="361">
        <v>0</v>
      </c>
      <c r="AM60" s="361">
        <v>0</v>
      </c>
      <c r="AN60" s="361">
        <v>0</v>
      </c>
      <c r="AO60" s="361">
        <v>0</v>
      </c>
      <c r="AP60" s="361">
        <v>0</v>
      </c>
      <c r="AQ60" s="361">
        <v>0</v>
      </c>
      <c r="AR60" s="361">
        <v>0</v>
      </c>
      <c r="AS60" s="361">
        <v>0</v>
      </c>
      <c r="AT60" s="361">
        <v>0</v>
      </c>
      <c r="AU60" s="361">
        <v>0</v>
      </c>
      <c r="AV60" s="361">
        <v>0</v>
      </c>
      <c r="AW60" s="361">
        <v>0</v>
      </c>
      <c r="AX60" s="361">
        <v>0</v>
      </c>
      <c r="AY60" s="361">
        <v>0</v>
      </c>
      <c r="AZ60" s="361">
        <v>0</v>
      </c>
      <c r="BA60" s="361">
        <v>0</v>
      </c>
      <c r="BB60" s="361">
        <v>0</v>
      </c>
      <c r="BC60" s="361">
        <v>0</v>
      </c>
      <c r="BD60" s="361">
        <v>0</v>
      </c>
      <c r="BE60" s="361">
        <v>0</v>
      </c>
      <c r="BF60" s="361">
        <v>0</v>
      </c>
      <c r="BG60" s="361">
        <v>0</v>
      </c>
      <c r="BH60" s="361">
        <v>0</v>
      </c>
      <c r="BI60" s="361">
        <v>0</v>
      </c>
      <c r="BJ60" s="364">
        <v>0</v>
      </c>
      <c r="BK60" s="364">
        <v>0</v>
      </c>
    </row>
    <row r="61" spans="1:63" s="304" customFormat="1" ht="19.5" customHeight="1" x14ac:dyDescent="0.2">
      <c r="A61" s="1514" t="s">
        <v>1271</v>
      </c>
      <c r="B61" s="1514"/>
      <c r="C61" s="366"/>
      <c r="D61" s="367">
        <v>0</v>
      </c>
      <c r="E61" s="367"/>
      <c r="F61" s="368">
        <v>0.20000000000000004</v>
      </c>
      <c r="G61" s="367">
        <v>0</v>
      </c>
      <c r="H61" s="367">
        <v>0</v>
      </c>
      <c r="I61" s="367">
        <v>0</v>
      </c>
      <c r="J61" s="367">
        <v>0.15000000000000002</v>
      </c>
      <c r="K61" s="367">
        <v>0.04</v>
      </c>
      <c r="L61" s="367">
        <v>0</v>
      </c>
      <c r="M61" s="367">
        <v>0</v>
      </c>
      <c r="N61" s="367">
        <v>0</v>
      </c>
      <c r="O61" s="367">
        <v>0.01</v>
      </c>
      <c r="P61" s="367">
        <v>0</v>
      </c>
      <c r="Q61" s="367">
        <v>0</v>
      </c>
      <c r="R61" s="367">
        <v>2.75</v>
      </c>
      <c r="S61" s="367">
        <v>0</v>
      </c>
      <c r="T61" s="367">
        <v>0</v>
      </c>
      <c r="U61" s="367">
        <v>0</v>
      </c>
      <c r="V61" s="367">
        <v>0</v>
      </c>
      <c r="W61" s="367">
        <v>0</v>
      </c>
      <c r="X61" s="367">
        <v>0</v>
      </c>
      <c r="Y61" s="367">
        <v>0</v>
      </c>
      <c r="Z61" s="367">
        <v>0</v>
      </c>
      <c r="AA61" s="367">
        <v>0</v>
      </c>
      <c r="AB61" s="367">
        <v>0.69</v>
      </c>
      <c r="AC61" s="369">
        <v>0.69</v>
      </c>
      <c r="AD61" s="369">
        <v>0</v>
      </c>
      <c r="AE61" s="369">
        <v>0</v>
      </c>
      <c r="AF61" s="369">
        <v>0</v>
      </c>
      <c r="AG61" s="369">
        <v>0</v>
      </c>
      <c r="AH61" s="369">
        <v>0</v>
      </c>
      <c r="AI61" s="369">
        <v>0</v>
      </c>
      <c r="AJ61" s="369">
        <v>0</v>
      </c>
      <c r="AK61" s="369">
        <v>0</v>
      </c>
      <c r="AL61" s="367">
        <v>0</v>
      </c>
      <c r="AM61" s="367">
        <v>0</v>
      </c>
      <c r="AN61" s="367">
        <v>0</v>
      </c>
      <c r="AO61" s="367">
        <v>0</v>
      </c>
      <c r="AP61" s="369">
        <v>0</v>
      </c>
      <c r="AQ61" s="369">
        <v>0</v>
      </c>
      <c r="AR61" s="369">
        <v>0</v>
      </c>
      <c r="AS61" s="367">
        <v>0</v>
      </c>
      <c r="AT61" s="367">
        <v>0</v>
      </c>
      <c r="AU61" s="367">
        <v>0</v>
      </c>
      <c r="AV61" s="367">
        <v>0</v>
      </c>
      <c r="AW61" s="367">
        <v>2.06</v>
      </c>
      <c r="AX61" s="367">
        <v>0</v>
      </c>
      <c r="AY61" s="367">
        <v>0</v>
      </c>
      <c r="AZ61" s="367">
        <v>0</v>
      </c>
      <c r="BA61" s="367">
        <v>0</v>
      </c>
      <c r="BB61" s="367">
        <v>0</v>
      </c>
      <c r="BC61" s="367">
        <v>0</v>
      </c>
      <c r="BD61" s="367">
        <v>0</v>
      </c>
      <c r="BE61" s="367">
        <v>0</v>
      </c>
      <c r="BF61" s="367">
        <v>0</v>
      </c>
      <c r="BG61" s="369">
        <v>0</v>
      </c>
      <c r="BH61" s="369">
        <v>0</v>
      </c>
      <c r="BI61" s="369">
        <v>0</v>
      </c>
      <c r="BJ61" s="370"/>
      <c r="BK61" s="370"/>
    </row>
    <row r="62" spans="1:63" ht="20.100000000000001" customHeight="1" x14ac:dyDescent="0.2">
      <c r="A62" s="311" t="s">
        <v>1274</v>
      </c>
      <c r="C62" s="349"/>
    </row>
  </sheetData>
  <mergeCells count="9">
    <mergeCell ref="F4:BI4"/>
    <mergeCell ref="BJ4:BJ5"/>
    <mergeCell ref="BK4:BK5"/>
    <mergeCell ref="A61:B61"/>
    <mergeCell ref="A4:A5"/>
    <mergeCell ref="B4:B5"/>
    <mergeCell ref="C4:C5"/>
    <mergeCell ref="D4:D5"/>
    <mergeCell ref="E4:E5"/>
  </mergeCell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5">
    <tabColor theme="0"/>
  </sheetPr>
  <dimension ref="A1:BK62"/>
  <sheetViews>
    <sheetView zoomScale="64" zoomScaleNormal="64" workbookViewId="0">
      <pane xSplit="5" ySplit="6" topLeftCell="F12" activePane="bottomRight" state="frozen"/>
      <selection activeCell="BG59" sqref="BG59"/>
      <selection pane="topRight" activeCell="BG59" sqref="BG59"/>
      <selection pane="bottomLeft" activeCell="BG59" sqref="BG59"/>
      <selection pane="bottomRight" activeCell="BG59" sqref="BG59"/>
    </sheetView>
  </sheetViews>
  <sheetFormatPr defaultRowHeight="20.100000000000001" customHeight="1" x14ac:dyDescent="0.2"/>
  <cols>
    <col min="1" max="1" width="6.7109375" style="280" customWidth="1"/>
    <col min="2" max="2" width="39.140625" style="280" customWidth="1"/>
    <col min="3" max="3" width="10.5703125" style="280" customWidth="1"/>
    <col min="4" max="4" width="12.7109375" style="312" customWidth="1"/>
    <col min="5" max="5" width="12" style="312" customWidth="1"/>
    <col min="6" max="6" width="12.85546875" style="312" customWidth="1"/>
    <col min="7" max="7" width="11.42578125" style="312" customWidth="1"/>
    <col min="8" max="8" width="10.42578125" style="312" customWidth="1"/>
    <col min="9" max="9" width="11.7109375" style="312" customWidth="1"/>
    <col min="10" max="10" width="11.140625" style="312" customWidth="1"/>
    <col min="11" max="11" width="11.85546875" style="312" bestFit="1" customWidth="1"/>
    <col min="12" max="12" width="10.5703125" style="312" bestFit="1" customWidth="1"/>
    <col min="13" max="13" width="9.5703125" style="312" bestFit="1" customWidth="1"/>
    <col min="14" max="14" width="11.42578125" style="312" customWidth="1"/>
    <col min="15" max="15" width="10.5703125" style="312" customWidth="1"/>
    <col min="16" max="16" width="7.5703125" style="312" customWidth="1"/>
    <col min="17" max="17" width="9.5703125" style="312" bestFit="1" customWidth="1"/>
    <col min="18" max="18" width="11" style="312" bestFit="1" customWidth="1"/>
    <col min="19" max="19" width="10.140625" style="312" bestFit="1" customWidth="1"/>
    <col min="20" max="24" width="9.5703125" style="312" bestFit="1" customWidth="1"/>
    <col min="25" max="25" width="10.140625" style="312" bestFit="1" customWidth="1"/>
    <col min="26" max="27" width="9.5703125" style="312" bestFit="1" customWidth="1"/>
    <col min="28" max="28" width="10.28515625" style="312" customWidth="1"/>
    <col min="29" max="36" width="9.5703125" style="313" bestFit="1" customWidth="1"/>
    <col min="37" max="37" width="9.5703125" style="313" customWidth="1"/>
    <col min="38" max="41" width="9.5703125" style="312" bestFit="1" customWidth="1"/>
    <col min="42" max="44" width="9.5703125" style="313" bestFit="1" customWidth="1"/>
    <col min="45" max="45" width="9.42578125" style="313" customWidth="1"/>
    <col min="46" max="58" width="9.5703125" style="312" bestFit="1" customWidth="1"/>
    <col min="59" max="61" width="9.5703125" style="313" bestFit="1" customWidth="1"/>
    <col min="62" max="63" width="12.5703125" style="314" bestFit="1" customWidth="1"/>
    <col min="64" max="193" width="9.140625" style="389"/>
    <col min="194" max="194" width="6.7109375" style="389" customWidth="1"/>
    <col min="195" max="195" width="39.140625" style="389" customWidth="1"/>
    <col min="196" max="196" width="10.5703125" style="389" customWidth="1"/>
    <col min="197" max="197" width="8" style="389" customWidth="1"/>
    <col min="198" max="198" width="12.7109375" style="389" customWidth="1"/>
    <col min="199" max="199" width="12" style="389" customWidth="1"/>
    <col min="200" max="200" width="12.85546875" style="389" customWidth="1"/>
    <col min="201" max="201" width="11.42578125" style="389" customWidth="1"/>
    <col min="202" max="202" width="10.42578125" style="389" customWidth="1"/>
    <col min="203" max="203" width="11.7109375" style="389" customWidth="1"/>
    <col min="204" max="204" width="11.140625" style="389" customWidth="1"/>
    <col min="205" max="205" width="11.85546875" style="389" bestFit="1" customWidth="1"/>
    <col min="206" max="206" width="10.5703125" style="389" bestFit="1" customWidth="1"/>
    <col min="207" max="207" width="9.5703125" style="389" bestFit="1" customWidth="1"/>
    <col min="208" max="208" width="11.42578125" style="389" customWidth="1"/>
    <col min="209" max="209" width="10.5703125" style="389" customWidth="1"/>
    <col min="210" max="210" width="7.5703125" style="389" customWidth="1"/>
    <col min="211" max="211" width="9.5703125" style="389" bestFit="1" customWidth="1"/>
    <col min="212" max="212" width="11" style="389" bestFit="1" customWidth="1"/>
    <col min="213" max="213" width="10.140625" style="389" bestFit="1" customWidth="1"/>
    <col min="214" max="218" width="9.5703125" style="389" bestFit="1" customWidth="1"/>
    <col min="219" max="219" width="10.140625" style="389" bestFit="1" customWidth="1"/>
    <col min="220" max="221" width="9.5703125" style="389" bestFit="1" customWidth="1"/>
    <col min="222" max="222" width="10.28515625" style="389" customWidth="1"/>
    <col min="223" max="230" width="9.5703125" style="389" bestFit="1" customWidth="1"/>
    <col min="231" max="231" width="9.5703125" style="389" customWidth="1"/>
    <col min="232" max="238" width="9.5703125" style="389" bestFit="1" customWidth="1"/>
    <col min="239" max="239" width="9.42578125" style="389" customWidth="1"/>
    <col min="240" max="255" width="9.5703125" style="389" bestFit="1" customWidth="1"/>
    <col min="256" max="257" width="12.5703125" style="389" bestFit="1" customWidth="1"/>
    <col min="258" max="258" width="11.42578125" style="389" bestFit="1" customWidth="1"/>
    <col min="259" max="259" width="11" style="389" bestFit="1" customWidth="1"/>
    <col min="260" max="260" width="11.7109375" style="389" bestFit="1" customWidth="1"/>
    <col min="261" max="449" width="9.140625" style="389"/>
    <col min="450" max="450" width="6.7109375" style="389" customWidth="1"/>
    <col min="451" max="451" width="39.140625" style="389" customWidth="1"/>
    <col min="452" max="452" width="10.5703125" style="389" customWidth="1"/>
    <col min="453" max="453" width="8" style="389" customWidth="1"/>
    <col min="454" max="454" width="12.7109375" style="389" customWidth="1"/>
    <col min="455" max="455" width="12" style="389" customWidth="1"/>
    <col min="456" max="456" width="12.85546875" style="389" customWidth="1"/>
    <col min="457" max="457" width="11.42578125" style="389" customWidth="1"/>
    <col min="458" max="458" width="10.42578125" style="389" customWidth="1"/>
    <col min="459" max="459" width="11.7109375" style="389" customWidth="1"/>
    <col min="460" max="460" width="11.140625" style="389" customWidth="1"/>
    <col min="461" max="461" width="11.85546875" style="389" bestFit="1" customWidth="1"/>
    <col min="462" max="462" width="10.5703125" style="389" bestFit="1" customWidth="1"/>
    <col min="463" max="463" width="9.5703125" style="389" bestFit="1" customWidth="1"/>
    <col min="464" max="464" width="11.42578125" style="389" customWidth="1"/>
    <col min="465" max="465" width="10.5703125" style="389" customWidth="1"/>
    <col min="466" max="466" width="7.5703125" style="389" customWidth="1"/>
    <col min="467" max="467" width="9.5703125" style="389" bestFit="1" customWidth="1"/>
    <col min="468" max="468" width="11" style="389" bestFit="1" customWidth="1"/>
    <col min="469" max="469" width="10.140625" style="389" bestFit="1" customWidth="1"/>
    <col min="470" max="474" width="9.5703125" style="389" bestFit="1" customWidth="1"/>
    <col min="475" max="475" width="10.140625" style="389" bestFit="1" customWidth="1"/>
    <col min="476" max="477" width="9.5703125" style="389" bestFit="1" customWidth="1"/>
    <col min="478" max="478" width="10.28515625" style="389" customWidth="1"/>
    <col min="479" max="486" width="9.5703125" style="389" bestFit="1" customWidth="1"/>
    <col min="487" max="487" width="9.5703125" style="389" customWidth="1"/>
    <col min="488" max="494" width="9.5703125" style="389" bestFit="1" customWidth="1"/>
    <col min="495" max="495" width="9.42578125" style="389" customWidth="1"/>
    <col min="496" max="511" width="9.5703125" style="389" bestFit="1" customWidth="1"/>
    <col min="512" max="513" width="12.5703125" style="389" bestFit="1" customWidth="1"/>
    <col min="514" max="514" width="11.42578125" style="389" bestFit="1" customWidth="1"/>
    <col min="515" max="515" width="11" style="389" bestFit="1" customWidth="1"/>
    <col min="516" max="516" width="11.7109375" style="389" bestFit="1" customWidth="1"/>
    <col min="517" max="705" width="9.140625" style="389"/>
    <col min="706" max="706" width="6.7109375" style="389" customWidth="1"/>
    <col min="707" max="707" width="39.140625" style="389" customWidth="1"/>
    <col min="708" max="708" width="10.5703125" style="389" customWidth="1"/>
    <col min="709" max="709" width="8" style="389" customWidth="1"/>
    <col min="710" max="710" width="12.7109375" style="389" customWidth="1"/>
    <col min="711" max="711" width="12" style="389" customWidth="1"/>
    <col min="712" max="712" width="12.85546875" style="389" customWidth="1"/>
    <col min="713" max="713" width="11.42578125" style="389" customWidth="1"/>
    <col min="714" max="714" width="10.42578125" style="389" customWidth="1"/>
    <col min="715" max="715" width="11.7109375" style="389" customWidth="1"/>
    <col min="716" max="716" width="11.140625" style="389" customWidth="1"/>
    <col min="717" max="717" width="11.85546875" style="389" bestFit="1" customWidth="1"/>
    <col min="718" max="718" width="10.5703125" style="389" bestFit="1" customWidth="1"/>
    <col min="719" max="719" width="9.5703125" style="389" bestFit="1" customWidth="1"/>
    <col min="720" max="720" width="11.42578125" style="389" customWidth="1"/>
    <col min="721" max="721" width="10.5703125" style="389" customWidth="1"/>
    <col min="722" max="722" width="7.5703125" style="389" customWidth="1"/>
    <col min="723" max="723" width="9.5703125" style="389" bestFit="1" customWidth="1"/>
    <col min="724" max="724" width="11" style="389" bestFit="1" customWidth="1"/>
    <col min="725" max="725" width="10.140625" style="389" bestFit="1" customWidth="1"/>
    <col min="726" max="730" width="9.5703125" style="389" bestFit="1" customWidth="1"/>
    <col min="731" max="731" width="10.140625" style="389" bestFit="1" customWidth="1"/>
    <col min="732" max="733" width="9.5703125" style="389" bestFit="1" customWidth="1"/>
    <col min="734" max="734" width="10.28515625" style="389" customWidth="1"/>
    <col min="735" max="742" width="9.5703125" style="389" bestFit="1" customWidth="1"/>
    <col min="743" max="743" width="9.5703125" style="389" customWidth="1"/>
    <col min="744" max="750" width="9.5703125" style="389" bestFit="1" customWidth="1"/>
    <col min="751" max="751" width="9.42578125" style="389" customWidth="1"/>
    <col min="752" max="767" width="9.5703125" style="389" bestFit="1" customWidth="1"/>
    <col min="768" max="769" width="12.5703125" style="389" bestFit="1" customWidth="1"/>
    <col min="770" max="770" width="11.42578125" style="389" bestFit="1" customWidth="1"/>
    <col min="771" max="771" width="11" style="389" bestFit="1" customWidth="1"/>
    <col min="772" max="772" width="11.7109375" style="389" bestFit="1" customWidth="1"/>
    <col min="773" max="961" width="9.140625" style="389"/>
    <col min="962" max="962" width="6.7109375" style="389" customWidth="1"/>
    <col min="963" max="963" width="39.140625" style="389" customWidth="1"/>
    <col min="964" max="964" width="10.5703125" style="389" customWidth="1"/>
    <col min="965" max="965" width="8" style="389" customWidth="1"/>
    <col min="966" max="966" width="12.7109375" style="389" customWidth="1"/>
    <col min="967" max="967" width="12" style="389" customWidth="1"/>
    <col min="968" max="968" width="12.85546875" style="389" customWidth="1"/>
    <col min="969" max="969" width="11.42578125" style="389" customWidth="1"/>
    <col min="970" max="970" width="10.42578125" style="389" customWidth="1"/>
    <col min="971" max="971" width="11.7109375" style="389" customWidth="1"/>
    <col min="972" max="972" width="11.140625" style="389" customWidth="1"/>
    <col min="973" max="973" width="11.85546875" style="389" bestFit="1" customWidth="1"/>
    <col min="974" max="974" width="10.5703125" style="389" bestFit="1" customWidth="1"/>
    <col min="975" max="975" width="9.5703125" style="389" bestFit="1" customWidth="1"/>
    <col min="976" max="976" width="11.42578125" style="389" customWidth="1"/>
    <col min="977" max="977" width="10.5703125" style="389" customWidth="1"/>
    <col min="978" max="978" width="7.5703125" style="389" customWidth="1"/>
    <col min="979" max="979" width="9.5703125" style="389" bestFit="1" customWidth="1"/>
    <col min="980" max="980" width="11" style="389" bestFit="1" customWidth="1"/>
    <col min="981" max="981" width="10.140625" style="389" bestFit="1" customWidth="1"/>
    <col min="982" max="986" width="9.5703125" style="389" bestFit="1" customWidth="1"/>
    <col min="987" max="987" width="10.140625" style="389" bestFit="1" customWidth="1"/>
    <col min="988" max="989" width="9.5703125" style="389" bestFit="1" customWidth="1"/>
    <col min="990" max="990" width="10.28515625" style="389" customWidth="1"/>
    <col min="991" max="998" width="9.5703125" style="389" bestFit="1" customWidth="1"/>
    <col min="999" max="999" width="9.5703125" style="389" customWidth="1"/>
    <col min="1000" max="1006" width="9.5703125" style="389" bestFit="1" customWidth="1"/>
    <col min="1007" max="1007" width="9.42578125" style="389" customWidth="1"/>
    <col min="1008" max="1023" width="9.5703125" style="389" bestFit="1" customWidth="1"/>
    <col min="1024" max="1025" width="12.5703125" style="389" bestFit="1" customWidth="1"/>
    <col min="1026" max="1026" width="11.42578125" style="389" bestFit="1" customWidth="1"/>
    <col min="1027" max="1027" width="11" style="389" bestFit="1" customWidth="1"/>
    <col min="1028" max="1028" width="11.7109375" style="389" bestFit="1" customWidth="1"/>
    <col min="1029" max="1217" width="9.140625" style="389"/>
    <col min="1218" max="1218" width="6.7109375" style="389" customWidth="1"/>
    <col min="1219" max="1219" width="39.140625" style="389" customWidth="1"/>
    <col min="1220" max="1220" width="10.5703125" style="389" customWidth="1"/>
    <col min="1221" max="1221" width="8" style="389" customWidth="1"/>
    <col min="1222" max="1222" width="12.7109375" style="389" customWidth="1"/>
    <col min="1223" max="1223" width="12" style="389" customWidth="1"/>
    <col min="1224" max="1224" width="12.85546875" style="389" customWidth="1"/>
    <col min="1225" max="1225" width="11.42578125" style="389" customWidth="1"/>
    <col min="1226" max="1226" width="10.42578125" style="389" customWidth="1"/>
    <col min="1227" max="1227" width="11.7109375" style="389" customWidth="1"/>
    <col min="1228" max="1228" width="11.140625" style="389" customWidth="1"/>
    <col min="1229" max="1229" width="11.85546875" style="389" bestFit="1" customWidth="1"/>
    <col min="1230" max="1230" width="10.5703125" style="389" bestFit="1" customWidth="1"/>
    <col min="1231" max="1231" width="9.5703125" style="389" bestFit="1" customWidth="1"/>
    <col min="1232" max="1232" width="11.42578125" style="389" customWidth="1"/>
    <col min="1233" max="1233" width="10.5703125" style="389" customWidth="1"/>
    <col min="1234" max="1234" width="7.5703125" style="389" customWidth="1"/>
    <col min="1235" max="1235" width="9.5703125" style="389" bestFit="1" customWidth="1"/>
    <col min="1236" max="1236" width="11" style="389" bestFit="1" customWidth="1"/>
    <col min="1237" max="1237" width="10.140625" style="389" bestFit="1" customWidth="1"/>
    <col min="1238" max="1242" width="9.5703125" style="389" bestFit="1" customWidth="1"/>
    <col min="1243" max="1243" width="10.140625" style="389" bestFit="1" customWidth="1"/>
    <col min="1244" max="1245" width="9.5703125" style="389" bestFit="1" customWidth="1"/>
    <col min="1246" max="1246" width="10.28515625" style="389" customWidth="1"/>
    <col min="1247" max="1254" width="9.5703125" style="389" bestFit="1" customWidth="1"/>
    <col min="1255" max="1255" width="9.5703125" style="389" customWidth="1"/>
    <col min="1256" max="1262" width="9.5703125" style="389" bestFit="1" customWidth="1"/>
    <col min="1263" max="1263" width="9.42578125" style="389" customWidth="1"/>
    <col min="1264" max="1279" width="9.5703125" style="389" bestFit="1" customWidth="1"/>
    <col min="1280" max="1281" width="12.5703125" style="389" bestFit="1" customWidth="1"/>
    <col min="1282" max="1282" width="11.42578125" style="389" bestFit="1" customWidth="1"/>
    <col min="1283" max="1283" width="11" style="389" bestFit="1" customWidth="1"/>
    <col min="1284" max="1284" width="11.7109375" style="389" bestFit="1" customWidth="1"/>
    <col min="1285" max="1473" width="9.140625" style="389"/>
    <col min="1474" max="1474" width="6.7109375" style="389" customWidth="1"/>
    <col min="1475" max="1475" width="39.140625" style="389" customWidth="1"/>
    <col min="1476" max="1476" width="10.5703125" style="389" customWidth="1"/>
    <col min="1477" max="1477" width="8" style="389" customWidth="1"/>
    <col min="1478" max="1478" width="12.7109375" style="389" customWidth="1"/>
    <col min="1479" max="1479" width="12" style="389" customWidth="1"/>
    <col min="1480" max="1480" width="12.85546875" style="389" customWidth="1"/>
    <col min="1481" max="1481" width="11.42578125" style="389" customWidth="1"/>
    <col min="1482" max="1482" width="10.42578125" style="389" customWidth="1"/>
    <col min="1483" max="1483" width="11.7109375" style="389" customWidth="1"/>
    <col min="1484" max="1484" width="11.140625" style="389" customWidth="1"/>
    <col min="1485" max="1485" width="11.85546875" style="389" bestFit="1" customWidth="1"/>
    <col min="1486" max="1486" width="10.5703125" style="389" bestFit="1" customWidth="1"/>
    <col min="1487" max="1487" width="9.5703125" style="389" bestFit="1" customWidth="1"/>
    <col min="1488" max="1488" width="11.42578125" style="389" customWidth="1"/>
    <col min="1489" max="1489" width="10.5703125" style="389" customWidth="1"/>
    <col min="1490" max="1490" width="7.5703125" style="389" customWidth="1"/>
    <col min="1491" max="1491" width="9.5703125" style="389" bestFit="1" customWidth="1"/>
    <col min="1492" max="1492" width="11" style="389" bestFit="1" customWidth="1"/>
    <col min="1493" max="1493" width="10.140625" style="389" bestFit="1" customWidth="1"/>
    <col min="1494" max="1498" width="9.5703125" style="389" bestFit="1" customWidth="1"/>
    <col min="1499" max="1499" width="10.140625" style="389" bestFit="1" customWidth="1"/>
    <col min="1500" max="1501" width="9.5703125" style="389" bestFit="1" customWidth="1"/>
    <col min="1502" max="1502" width="10.28515625" style="389" customWidth="1"/>
    <col min="1503" max="1510" width="9.5703125" style="389" bestFit="1" customWidth="1"/>
    <col min="1511" max="1511" width="9.5703125" style="389" customWidth="1"/>
    <col min="1512" max="1518" width="9.5703125" style="389" bestFit="1" customWidth="1"/>
    <col min="1519" max="1519" width="9.42578125" style="389" customWidth="1"/>
    <col min="1520" max="1535" width="9.5703125" style="389" bestFit="1" customWidth="1"/>
    <col min="1536" max="1537" width="12.5703125" style="389" bestFit="1" customWidth="1"/>
    <col min="1538" max="1538" width="11.42578125" style="389" bestFit="1" customWidth="1"/>
    <col min="1539" max="1539" width="11" style="389" bestFit="1" customWidth="1"/>
    <col min="1540" max="1540" width="11.7109375" style="389" bestFit="1" customWidth="1"/>
    <col min="1541" max="1729" width="9.140625" style="389"/>
    <col min="1730" max="1730" width="6.7109375" style="389" customWidth="1"/>
    <col min="1731" max="1731" width="39.140625" style="389" customWidth="1"/>
    <col min="1732" max="1732" width="10.5703125" style="389" customWidth="1"/>
    <col min="1733" max="1733" width="8" style="389" customWidth="1"/>
    <col min="1734" max="1734" width="12.7109375" style="389" customWidth="1"/>
    <col min="1735" max="1735" width="12" style="389" customWidth="1"/>
    <col min="1736" max="1736" width="12.85546875" style="389" customWidth="1"/>
    <col min="1737" max="1737" width="11.42578125" style="389" customWidth="1"/>
    <col min="1738" max="1738" width="10.42578125" style="389" customWidth="1"/>
    <col min="1739" max="1739" width="11.7109375" style="389" customWidth="1"/>
    <col min="1740" max="1740" width="11.140625" style="389" customWidth="1"/>
    <col min="1741" max="1741" width="11.85546875" style="389" bestFit="1" customWidth="1"/>
    <col min="1742" max="1742" width="10.5703125" style="389" bestFit="1" customWidth="1"/>
    <col min="1743" max="1743" width="9.5703125" style="389" bestFit="1" customWidth="1"/>
    <col min="1744" max="1744" width="11.42578125" style="389" customWidth="1"/>
    <col min="1745" max="1745" width="10.5703125" style="389" customWidth="1"/>
    <col min="1746" max="1746" width="7.5703125" style="389" customWidth="1"/>
    <col min="1747" max="1747" width="9.5703125" style="389" bestFit="1" customWidth="1"/>
    <col min="1748" max="1748" width="11" style="389" bestFit="1" customWidth="1"/>
    <col min="1749" max="1749" width="10.140625" style="389" bestFit="1" customWidth="1"/>
    <col min="1750" max="1754" width="9.5703125" style="389" bestFit="1" customWidth="1"/>
    <col min="1755" max="1755" width="10.140625" style="389" bestFit="1" customWidth="1"/>
    <col min="1756" max="1757" width="9.5703125" style="389" bestFit="1" customWidth="1"/>
    <col min="1758" max="1758" width="10.28515625" style="389" customWidth="1"/>
    <col min="1759" max="1766" width="9.5703125" style="389" bestFit="1" customWidth="1"/>
    <col min="1767" max="1767" width="9.5703125" style="389" customWidth="1"/>
    <col min="1768" max="1774" width="9.5703125" style="389" bestFit="1" customWidth="1"/>
    <col min="1775" max="1775" width="9.42578125" style="389" customWidth="1"/>
    <col min="1776" max="1791" width="9.5703125" style="389" bestFit="1" customWidth="1"/>
    <col min="1792" max="1793" width="12.5703125" style="389" bestFit="1" customWidth="1"/>
    <col min="1794" max="1794" width="11.42578125" style="389" bestFit="1" customWidth="1"/>
    <col min="1795" max="1795" width="11" style="389" bestFit="1" customWidth="1"/>
    <col min="1796" max="1796" width="11.7109375" style="389" bestFit="1" customWidth="1"/>
    <col min="1797" max="1985" width="9.140625" style="389"/>
    <col min="1986" max="1986" width="6.7109375" style="389" customWidth="1"/>
    <col min="1987" max="1987" width="39.140625" style="389" customWidth="1"/>
    <col min="1988" max="1988" width="10.5703125" style="389" customWidth="1"/>
    <col min="1989" max="1989" width="8" style="389" customWidth="1"/>
    <col min="1990" max="1990" width="12.7109375" style="389" customWidth="1"/>
    <col min="1991" max="1991" width="12" style="389" customWidth="1"/>
    <col min="1992" max="1992" width="12.85546875" style="389" customWidth="1"/>
    <col min="1993" max="1993" width="11.42578125" style="389" customWidth="1"/>
    <col min="1994" max="1994" width="10.42578125" style="389" customWidth="1"/>
    <col min="1995" max="1995" width="11.7109375" style="389" customWidth="1"/>
    <col min="1996" max="1996" width="11.140625" style="389" customWidth="1"/>
    <col min="1997" max="1997" width="11.85546875" style="389" bestFit="1" customWidth="1"/>
    <col min="1998" max="1998" width="10.5703125" style="389" bestFit="1" customWidth="1"/>
    <col min="1999" max="1999" width="9.5703125" style="389" bestFit="1" customWidth="1"/>
    <col min="2000" max="2000" width="11.42578125" style="389" customWidth="1"/>
    <col min="2001" max="2001" width="10.5703125" style="389" customWidth="1"/>
    <col min="2002" max="2002" width="7.5703125" style="389" customWidth="1"/>
    <col min="2003" max="2003" width="9.5703125" style="389" bestFit="1" customWidth="1"/>
    <col min="2004" max="2004" width="11" style="389" bestFit="1" customWidth="1"/>
    <col min="2005" max="2005" width="10.140625" style="389" bestFit="1" customWidth="1"/>
    <col min="2006" max="2010" width="9.5703125" style="389" bestFit="1" customWidth="1"/>
    <col min="2011" max="2011" width="10.140625" style="389" bestFit="1" customWidth="1"/>
    <col min="2012" max="2013" width="9.5703125" style="389" bestFit="1" customWidth="1"/>
    <col min="2014" max="2014" width="10.28515625" style="389" customWidth="1"/>
    <col min="2015" max="2022" width="9.5703125" style="389" bestFit="1" customWidth="1"/>
    <col min="2023" max="2023" width="9.5703125" style="389" customWidth="1"/>
    <col min="2024" max="2030" width="9.5703125" style="389" bestFit="1" customWidth="1"/>
    <col min="2031" max="2031" width="9.42578125" style="389" customWidth="1"/>
    <col min="2032" max="2047" width="9.5703125" style="389" bestFit="1" customWidth="1"/>
    <col min="2048" max="2049" width="12.5703125" style="389" bestFit="1" customWidth="1"/>
    <col min="2050" max="2050" width="11.42578125" style="389" bestFit="1" customWidth="1"/>
    <col min="2051" max="2051" width="11" style="389" bestFit="1" customWidth="1"/>
    <col min="2052" max="2052" width="11.7109375" style="389" bestFit="1" customWidth="1"/>
    <col min="2053" max="2241" width="9.140625" style="389"/>
    <col min="2242" max="2242" width="6.7109375" style="389" customWidth="1"/>
    <col min="2243" max="2243" width="39.140625" style="389" customWidth="1"/>
    <col min="2244" max="2244" width="10.5703125" style="389" customWidth="1"/>
    <col min="2245" max="2245" width="8" style="389" customWidth="1"/>
    <col min="2246" max="2246" width="12.7109375" style="389" customWidth="1"/>
    <col min="2247" max="2247" width="12" style="389" customWidth="1"/>
    <col min="2248" max="2248" width="12.85546875" style="389" customWidth="1"/>
    <col min="2249" max="2249" width="11.42578125" style="389" customWidth="1"/>
    <col min="2250" max="2250" width="10.42578125" style="389" customWidth="1"/>
    <col min="2251" max="2251" width="11.7109375" style="389" customWidth="1"/>
    <col min="2252" max="2252" width="11.140625" style="389" customWidth="1"/>
    <col min="2253" max="2253" width="11.85546875" style="389" bestFit="1" customWidth="1"/>
    <col min="2254" max="2254" width="10.5703125" style="389" bestFit="1" customWidth="1"/>
    <col min="2255" max="2255" width="9.5703125" style="389" bestFit="1" customWidth="1"/>
    <col min="2256" max="2256" width="11.42578125" style="389" customWidth="1"/>
    <col min="2257" max="2257" width="10.5703125" style="389" customWidth="1"/>
    <col min="2258" max="2258" width="7.5703125" style="389" customWidth="1"/>
    <col min="2259" max="2259" width="9.5703125" style="389" bestFit="1" customWidth="1"/>
    <col min="2260" max="2260" width="11" style="389" bestFit="1" customWidth="1"/>
    <col min="2261" max="2261" width="10.140625" style="389" bestFit="1" customWidth="1"/>
    <col min="2262" max="2266" width="9.5703125" style="389" bestFit="1" customWidth="1"/>
    <col min="2267" max="2267" width="10.140625" style="389" bestFit="1" customWidth="1"/>
    <col min="2268" max="2269" width="9.5703125" style="389" bestFit="1" customWidth="1"/>
    <col min="2270" max="2270" width="10.28515625" style="389" customWidth="1"/>
    <col min="2271" max="2278" width="9.5703125" style="389" bestFit="1" customWidth="1"/>
    <col min="2279" max="2279" width="9.5703125" style="389" customWidth="1"/>
    <col min="2280" max="2286" width="9.5703125" style="389" bestFit="1" customWidth="1"/>
    <col min="2287" max="2287" width="9.42578125" style="389" customWidth="1"/>
    <col min="2288" max="2303" width="9.5703125" style="389" bestFit="1" customWidth="1"/>
    <col min="2304" max="2305" width="12.5703125" style="389" bestFit="1" customWidth="1"/>
    <col min="2306" max="2306" width="11.42578125" style="389" bestFit="1" customWidth="1"/>
    <col min="2307" max="2307" width="11" style="389" bestFit="1" customWidth="1"/>
    <col min="2308" max="2308" width="11.7109375" style="389" bestFit="1" customWidth="1"/>
    <col min="2309" max="2497" width="9.140625" style="389"/>
    <col min="2498" max="2498" width="6.7109375" style="389" customWidth="1"/>
    <col min="2499" max="2499" width="39.140625" style="389" customWidth="1"/>
    <col min="2500" max="2500" width="10.5703125" style="389" customWidth="1"/>
    <col min="2501" max="2501" width="8" style="389" customWidth="1"/>
    <col min="2502" max="2502" width="12.7109375" style="389" customWidth="1"/>
    <col min="2503" max="2503" width="12" style="389" customWidth="1"/>
    <col min="2504" max="2504" width="12.85546875" style="389" customWidth="1"/>
    <col min="2505" max="2505" width="11.42578125" style="389" customWidth="1"/>
    <col min="2506" max="2506" width="10.42578125" style="389" customWidth="1"/>
    <col min="2507" max="2507" width="11.7109375" style="389" customWidth="1"/>
    <col min="2508" max="2508" width="11.140625" style="389" customWidth="1"/>
    <col min="2509" max="2509" width="11.85546875" style="389" bestFit="1" customWidth="1"/>
    <col min="2510" max="2510" width="10.5703125" style="389" bestFit="1" customWidth="1"/>
    <col min="2511" max="2511" width="9.5703125" style="389" bestFit="1" customWidth="1"/>
    <col min="2512" max="2512" width="11.42578125" style="389" customWidth="1"/>
    <col min="2513" max="2513" width="10.5703125" style="389" customWidth="1"/>
    <col min="2514" max="2514" width="7.5703125" style="389" customWidth="1"/>
    <col min="2515" max="2515" width="9.5703125" style="389" bestFit="1" customWidth="1"/>
    <col min="2516" max="2516" width="11" style="389" bestFit="1" customWidth="1"/>
    <col min="2517" max="2517" width="10.140625" style="389" bestFit="1" customWidth="1"/>
    <col min="2518" max="2522" width="9.5703125" style="389" bestFit="1" customWidth="1"/>
    <col min="2523" max="2523" width="10.140625" style="389" bestFit="1" customWidth="1"/>
    <col min="2524" max="2525" width="9.5703125" style="389" bestFit="1" customWidth="1"/>
    <col min="2526" max="2526" width="10.28515625" style="389" customWidth="1"/>
    <col min="2527" max="2534" width="9.5703125" style="389" bestFit="1" customWidth="1"/>
    <col min="2535" max="2535" width="9.5703125" style="389" customWidth="1"/>
    <col min="2536" max="2542" width="9.5703125" style="389" bestFit="1" customWidth="1"/>
    <col min="2543" max="2543" width="9.42578125" style="389" customWidth="1"/>
    <col min="2544" max="2559" width="9.5703125" style="389" bestFit="1" customWidth="1"/>
    <col min="2560" max="2561" width="12.5703125" style="389" bestFit="1" customWidth="1"/>
    <col min="2562" max="2562" width="11.42578125" style="389" bestFit="1" customWidth="1"/>
    <col min="2563" max="2563" width="11" style="389" bestFit="1" customWidth="1"/>
    <col min="2564" max="2564" width="11.7109375" style="389" bestFit="1" customWidth="1"/>
    <col min="2565" max="2753" width="9.140625" style="389"/>
    <col min="2754" max="2754" width="6.7109375" style="389" customWidth="1"/>
    <col min="2755" max="2755" width="39.140625" style="389" customWidth="1"/>
    <col min="2756" max="2756" width="10.5703125" style="389" customWidth="1"/>
    <col min="2757" max="2757" width="8" style="389" customWidth="1"/>
    <col min="2758" max="2758" width="12.7109375" style="389" customWidth="1"/>
    <col min="2759" max="2759" width="12" style="389" customWidth="1"/>
    <col min="2760" max="2760" width="12.85546875" style="389" customWidth="1"/>
    <col min="2761" max="2761" width="11.42578125" style="389" customWidth="1"/>
    <col min="2762" max="2762" width="10.42578125" style="389" customWidth="1"/>
    <col min="2763" max="2763" width="11.7109375" style="389" customWidth="1"/>
    <col min="2764" max="2764" width="11.140625" style="389" customWidth="1"/>
    <col min="2765" max="2765" width="11.85546875" style="389" bestFit="1" customWidth="1"/>
    <col min="2766" max="2766" width="10.5703125" style="389" bestFit="1" customWidth="1"/>
    <col min="2767" max="2767" width="9.5703125" style="389" bestFit="1" customWidth="1"/>
    <col min="2768" max="2768" width="11.42578125" style="389" customWidth="1"/>
    <col min="2769" max="2769" width="10.5703125" style="389" customWidth="1"/>
    <col min="2770" max="2770" width="7.5703125" style="389" customWidth="1"/>
    <col min="2771" max="2771" width="9.5703125" style="389" bestFit="1" customWidth="1"/>
    <col min="2772" max="2772" width="11" style="389" bestFit="1" customWidth="1"/>
    <col min="2773" max="2773" width="10.140625" style="389" bestFit="1" customWidth="1"/>
    <col min="2774" max="2778" width="9.5703125" style="389" bestFit="1" customWidth="1"/>
    <col min="2779" max="2779" width="10.140625" style="389" bestFit="1" customWidth="1"/>
    <col min="2780" max="2781" width="9.5703125" style="389" bestFit="1" customWidth="1"/>
    <col min="2782" max="2782" width="10.28515625" style="389" customWidth="1"/>
    <col min="2783" max="2790" width="9.5703125" style="389" bestFit="1" customWidth="1"/>
    <col min="2791" max="2791" width="9.5703125" style="389" customWidth="1"/>
    <col min="2792" max="2798" width="9.5703125" style="389" bestFit="1" customWidth="1"/>
    <col min="2799" max="2799" width="9.42578125" style="389" customWidth="1"/>
    <col min="2800" max="2815" width="9.5703125" style="389" bestFit="1" customWidth="1"/>
    <col min="2816" max="2817" width="12.5703125" style="389" bestFit="1" customWidth="1"/>
    <col min="2818" max="2818" width="11.42578125" style="389" bestFit="1" customWidth="1"/>
    <col min="2819" max="2819" width="11" style="389" bestFit="1" customWidth="1"/>
    <col min="2820" max="2820" width="11.7109375" style="389" bestFit="1" customWidth="1"/>
    <col min="2821" max="3009" width="9.140625" style="389"/>
    <col min="3010" max="3010" width="6.7109375" style="389" customWidth="1"/>
    <col min="3011" max="3011" width="39.140625" style="389" customWidth="1"/>
    <col min="3012" max="3012" width="10.5703125" style="389" customWidth="1"/>
    <col min="3013" max="3013" width="8" style="389" customWidth="1"/>
    <col min="3014" max="3014" width="12.7109375" style="389" customWidth="1"/>
    <col min="3015" max="3015" width="12" style="389" customWidth="1"/>
    <col min="3016" max="3016" width="12.85546875" style="389" customWidth="1"/>
    <col min="3017" max="3017" width="11.42578125" style="389" customWidth="1"/>
    <col min="3018" max="3018" width="10.42578125" style="389" customWidth="1"/>
    <col min="3019" max="3019" width="11.7109375" style="389" customWidth="1"/>
    <col min="3020" max="3020" width="11.140625" style="389" customWidth="1"/>
    <col min="3021" max="3021" width="11.85546875" style="389" bestFit="1" customWidth="1"/>
    <col min="3022" max="3022" width="10.5703125" style="389" bestFit="1" customWidth="1"/>
    <col min="3023" max="3023" width="9.5703125" style="389" bestFit="1" customWidth="1"/>
    <col min="3024" max="3024" width="11.42578125" style="389" customWidth="1"/>
    <col min="3025" max="3025" width="10.5703125" style="389" customWidth="1"/>
    <col min="3026" max="3026" width="7.5703125" style="389" customWidth="1"/>
    <col min="3027" max="3027" width="9.5703125" style="389" bestFit="1" customWidth="1"/>
    <col min="3028" max="3028" width="11" style="389" bestFit="1" customWidth="1"/>
    <col min="3029" max="3029" width="10.140625" style="389" bestFit="1" customWidth="1"/>
    <col min="3030" max="3034" width="9.5703125" style="389" bestFit="1" customWidth="1"/>
    <col min="3035" max="3035" width="10.140625" style="389" bestFit="1" customWidth="1"/>
    <col min="3036" max="3037" width="9.5703125" style="389" bestFit="1" customWidth="1"/>
    <col min="3038" max="3038" width="10.28515625" style="389" customWidth="1"/>
    <col min="3039" max="3046" width="9.5703125" style="389" bestFit="1" customWidth="1"/>
    <col min="3047" max="3047" width="9.5703125" style="389" customWidth="1"/>
    <col min="3048" max="3054" width="9.5703125" style="389" bestFit="1" customWidth="1"/>
    <col min="3055" max="3055" width="9.42578125" style="389" customWidth="1"/>
    <col min="3056" max="3071" width="9.5703125" style="389" bestFit="1" customWidth="1"/>
    <col min="3072" max="3073" width="12.5703125" style="389" bestFit="1" customWidth="1"/>
    <col min="3074" max="3074" width="11.42578125" style="389" bestFit="1" customWidth="1"/>
    <col min="3075" max="3075" width="11" style="389" bestFit="1" customWidth="1"/>
    <col min="3076" max="3076" width="11.7109375" style="389" bestFit="1" customWidth="1"/>
    <col min="3077" max="3265" width="9.140625" style="389"/>
    <col min="3266" max="3266" width="6.7109375" style="389" customWidth="1"/>
    <col min="3267" max="3267" width="39.140625" style="389" customWidth="1"/>
    <col min="3268" max="3268" width="10.5703125" style="389" customWidth="1"/>
    <col min="3269" max="3269" width="8" style="389" customWidth="1"/>
    <col min="3270" max="3270" width="12.7109375" style="389" customWidth="1"/>
    <col min="3271" max="3271" width="12" style="389" customWidth="1"/>
    <col min="3272" max="3272" width="12.85546875" style="389" customWidth="1"/>
    <col min="3273" max="3273" width="11.42578125" style="389" customWidth="1"/>
    <col min="3274" max="3274" width="10.42578125" style="389" customWidth="1"/>
    <col min="3275" max="3275" width="11.7109375" style="389" customWidth="1"/>
    <col min="3276" max="3276" width="11.140625" style="389" customWidth="1"/>
    <col min="3277" max="3277" width="11.85546875" style="389" bestFit="1" customWidth="1"/>
    <col min="3278" max="3278" width="10.5703125" style="389" bestFit="1" customWidth="1"/>
    <col min="3279" max="3279" width="9.5703125" style="389" bestFit="1" customWidth="1"/>
    <col min="3280" max="3280" width="11.42578125" style="389" customWidth="1"/>
    <col min="3281" max="3281" width="10.5703125" style="389" customWidth="1"/>
    <col min="3282" max="3282" width="7.5703125" style="389" customWidth="1"/>
    <col min="3283" max="3283" width="9.5703125" style="389" bestFit="1" customWidth="1"/>
    <col min="3284" max="3284" width="11" style="389" bestFit="1" customWidth="1"/>
    <col min="3285" max="3285" width="10.140625" style="389" bestFit="1" customWidth="1"/>
    <col min="3286" max="3290" width="9.5703125" style="389" bestFit="1" customWidth="1"/>
    <col min="3291" max="3291" width="10.140625" style="389" bestFit="1" customWidth="1"/>
    <col min="3292" max="3293" width="9.5703125" style="389" bestFit="1" customWidth="1"/>
    <col min="3294" max="3294" width="10.28515625" style="389" customWidth="1"/>
    <col min="3295" max="3302" width="9.5703125" style="389" bestFit="1" customWidth="1"/>
    <col min="3303" max="3303" width="9.5703125" style="389" customWidth="1"/>
    <col min="3304" max="3310" width="9.5703125" style="389" bestFit="1" customWidth="1"/>
    <col min="3311" max="3311" width="9.42578125" style="389" customWidth="1"/>
    <col min="3312" max="3327" width="9.5703125" style="389" bestFit="1" customWidth="1"/>
    <col min="3328" max="3329" width="12.5703125" style="389" bestFit="1" customWidth="1"/>
    <col min="3330" max="3330" width="11.42578125" style="389" bestFit="1" customWidth="1"/>
    <col min="3331" max="3331" width="11" style="389" bestFit="1" customWidth="1"/>
    <col min="3332" max="3332" width="11.7109375" style="389" bestFit="1" customWidth="1"/>
    <col min="3333" max="3521" width="9.140625" style="389"/>
    <col min="3522" max="3522" width="6.7109375" style="389" customWidth="1"/>
    <col min="3523" max="3523" width="39.140625" style="389" customWidth="1"/>
    <col min="3524" max="3524" width="10.5703125" style="389" customWidth="1"/>
    <col min="3525" max="3525" width="8" style="389" customWidth="1"/>
    <col min="3526" max="3526" width="12.7109375" style="389" customWidth="1"/>
    <col min="3527" max="3527" width="12" style="389" customWidth="1"/>
    <col min="3528" max="3528" width="12.85546875" style="389" customWidth="1"/>
    <col min="3529" max="3529" width="11.42578125" style="389" customWidth="1"/>
    <col min="3530" max="3530" width="10.42578125" style="389" customWidth="1"/>
    <col min="3531" max="3531" width="11.7109375" style="389" customWidth="1"/>
    <col min="3532" max="3532" width="11.140625" style="389" customWidth="1"/>
    <col min="3533" max="3533" width="11.85546875" style="389" bestFit="1" customWidth="1"/>
    <col min="3534" max="3534" width="10.5703125" style="389" bestFit="1" customWidth="1"/>
    <col min="3535" max="3535" width="9.5703125" style="389" bestFit="1" customWidth="1"/>
    <col min="3536" max="3536" width="11.42578125" style="389" customWidth="1"/>
    <col min="3537" max="3537" width="10.5703125" style="389" customWidth="1"/>
    <col min="3538" max="3538" width="7.5703125" style="389" customWidth="1"/>
    <col min="3539" max="3539" width="9.5703125" style="389" bestFit="1" customWidth="1"/>
    <col min="3540" max="3540" width="11" style="389" bestFit="1" customWidth="1"/>
    <col min="3541" max="3541" width="10.140625" style="389" bestFit="1" customWidth="1"/>
    <col min="3542" max="3546" width="9.5703125" style="389" bestFit="1" customWidth="1"/>
    <col min="3547" max="3547" width="10.140625" style="389" bestFit="1" customWidth="1"/>
    <col min="3548" max="3549" width="9.5703125" style="389" bestFit="1" customWidth="1"/>
    <col min="3550" max="3550" width="10.28515625" style="389" customWidth="1"/>
    <col min="3551" max="3558" width="9.5703125" style="389" bestFit="1" customWidth="1"/>
    <col min="3559" max="3559" width="9.5703125" style="389" customWidth="1"/>
    <col min="3560" max="3566" width="9.5703125" style="389" bestFit="1" customWidth="1"/>
    <col min="3567" max="3567" width="9.42578125" style="389" customWidth="1"/>
    <col min="3568" max="3583" width="9.5703125" style="389" bestFit="1" customWidth="1"/>
    <col min="3584" max="3585" width="12.5703125" style="389" bestFit="1" customWidth="1"/>
    <col min="3586" max="3586" width="11.42578125" style="389" bestFit="1" customWidth="1"/>
    <col min="3587" max="3587" width="11" style="389" bestFit="1" customWidth="1"/>
    <col min="3588" max="3588" width="11.7109375" style="389" bestFit="1" customWidth="1"/>
    <col min="3589" max="3777" width="9.140625" style="389"/>
    <col min="3778" max="3778" width="6.7109375" style="389" customWidth="1"/>
    <col min="3779" max="3779" width="39.140625" style="389" customWidth="1"/>
    <col min="3780" max="3780" width="10.5703125" style="389" customWidth="1"/>
    <col min="3781" max="3781" width="8" style="389" customWidth="1"/>
    <col min="3782" max="3782" width="12.7109375" style="389" customWidth="1"/>
    <col min="3783" max="3783" width="12" style="389" customWidth="1"/>
    <col min="3784" max="3784" width="12.85546875" style="389" customWidth="1"/>
    <col min="3785" max="3785" width="11.42578125" style="389" customWidth="1"/>
    <col min="3786" max="3786" width="10.42578125" style="389" customWidth="1"/>
    <col min="3787" max="3787" width="11.7109375" style="389" customWidth="1"/>
    <col min="3788" max="3788" width="11.140625" style="389" customWidth="1"/>
    <col min="3789" max="3789" width="11.85546875" style="389" bestFit="1" customWidth="1"/>
    <col min="3790" max="3790" width="10.5703125" style="389" bestFit="1" customWidth="1"/>
    <col min="3791" max="3791" width="9.5703125" style="389" bestFit="1" customWidth="1"/>
    <col min="3792" max="3792" width="11.42578125" style="389" customWidth="1"/>
    <col min="3793" max="3793" width="10.5703125" style="389" customWidth="1"/>
    <col min="3794" max="3794" width="7.5703125" style="389" customWidth="1"/>
    <col min="3795" max="3795" width="9.5703125" style="389" bestFit="1" customWidth="1"/>
    <col min="3796" max="3796" width="11" style="389" bestFit="1" customWidth="1"/>
    <col min="3797" max="3797" width="10.140625" style="389" bestFit="1" customWidth="1"/>
    <col min="3798" max="3802" width="9.5703125" style="389" bestFit="1" customWidth="1"/>
    <col min="3803" max="3803" width="10.140625" style="389" bestFit="1" customWidth="1"/>
    <col min="3804" max="3805" width="9.5703125" style="389" bestFit="1" customWidth="1"/>
    <col min="3806" max="3806" width="10.28515625" style="389" customWidth="1"/>
    <col min="3807" max="3814" width="9.5703125" style="389" bestFit="1" customWidth="1"/>
    <col min="3815" max="3815" width="9.5703125" style="389" customWidth="1"/>
    <col min="3816" max="3822" width="9.5703125" style="389" bestFit="1" customWidth="1"/>
    <col min="3823" max="3823" width="9.42578125" style="389" customWidth="1"/>
    <col min="3824" max="3839" width="9.5703125" style="389" bestFit="1" customWidth="1"/>
    <col min="3840" max="3841" width="12.5703125" style="389" bestFit="1" customWidth="1"/>
    <col min="3842" max="3842" width="11.42578125" style="389" bestFit="1" customWidth="1"/>
    <col min="3843" max="3843" width="11" style="389" bestFit="1" customWidth="1"/>
    <col min="3844" max="3844" width="11.7109375" style="389" bestFit="1" customWidth="1"/>
    <col min="3845" max="4033" width="9.140625" style="389"/>
    <col min="4034" max="4034" width="6.7109375" style="389" customWidth="1"/>
    <col min="4035" max="4035" width="39.140625" style="389" customWidth="1"/>
    <col min="4036" max="4036" width="10.5703125" style="389" customWidth="1"/>
    <col min="4037" max="4037" width="8" style="389" customWidth="1"/>
    <col min="4038" max="4038" width="12.7109375" style="389" customWidth="1"/>
    <col min="4039" max="4039" width="12" style="389" customWidth="1"/>
    <col min="4040" max="4040" width="12.85546875" style="389" customWidth="1"/>
    <col min="4041" max="4041" width="11.42578125" style="389" customWidth="1"/>
    <col min="4042" max="4042" width="10.42578125" style="389" customWidth="1"/>
    <col min="4043" max="4043" width="11.7109375" style="389" customWidth="1"/>
    <col min="4044" max="4044" width="11.140625" style="389" customWidth="1"/>
    <col min="4045" max="4045" width="11.85546875" style="389" bestFit="1" customWidth="1"/>
    <col min="4046" max="4046" width="10.5703125" style="389" bestFit="1" customWidth="1"/>
    <col min="4047" max="4047" width="9.5703125" style="389" bestFit="1" customWidth="1"/>
    <col min="4048" max="4048" width="11.42578125" style="389" customWidth="1"/>
    <col min="4049" max="4049" width="10.5703125" style="389" customWidth="1"/>
    <col min="4050" max="4050" width="7.5703125" style="389" customWidth="1"/>
    <col min="4051" max="4051" width="9.5703125" style="389" bestFit="1" customWidth="1"/>
    <col min="4052" max="4052" width="11" style="389" bestFit="1" customWidth="1"/>
    <col min="4053" max="4053" width="10.140625" style="389" bestFit="1" customWidth="1"/>
    <col min="4054" max="4058" width="9.5703125" style="389" bestFit="1" customWidth="1"/>
    <col min="4059" max="4059" width="10.140625" style="389" bestFit="1" customWidth="1"/>
    <col min="4060" max="4061" width="9.5703125" style="389" bestFit="1" customWidth="1"/>
    <col min="4062" max="4062" width="10.28515625" style="389" customWidth="1"/>
    <col min="4063" max="4070" width="9.5703125" style="389" bestFit="1" customWidth="1"/>
    <col min="4071" max="4071" width="9.5703125" style="389" customWidth="1"/>
    <col min="4072" max="4078" width="9.5703125" style="389" bestFit="1" customWidth="1"/>
    <col min="4079" max="4079" width="9.42578125" style="389" customWidth="1"/>
    <col min="4080" max="4095" width="9.5703125" style="389" bestFit="1" customWidth="1"/>
    <col min="4096" max="4097" width="12.5703125" style="389" bestFit="1" customWidth="1"/>
    <col min="4098" max="4098" width="11.42578125" style="389" bestFit="1" customWidth="1"/>
    <col min="4099" max="4099" width="11" style="389" bestFit="1" customWidth="1"/>
    <col min="4100" max="4100" width="11.7109375" style="389" bestFit="1" customWidth="1"/>
    <col min="4101" max="4289" width="9.140625" style="389"/>
    <col min="4290" max="4290" width="6.7109375" style="389" customWidth="1"/>
    <col min="4291" max="4291" width="39.140625" style="389" customWidth="1"/>
    <col min="4292" max="4292" width="10.5703125" style="389" customWidth="1"/>
    <col min="4293" max="4293" width="8" style="389" customWidth="1"/>
    <col min="4294" max="4294" width="12.7109375" style="389" customWidth="1"/>
    <col min="4295" max="4295" width="12" style="389" customWidth="1"/>
    <col min="4296" max="4296" width="12.85546875" style="389" customWidth="1"/>
    <col min="4297" max="4297" width="11.42578125" style="389" customWidth="1"/>
    <col min="4298" max="4298" width="10.42578125" style="389" customWidth="1"/>
    <col min="4299" max="4299" width="11.7109375" style="389" customWidth="1"/>
    <col min="4300" max="4300" width="11.140625" style="389" customWidth="1"/>
    <col min="4301" max="4301" width="11.85546875" style="389" bestFit="1" customWidth="1"/>
    <col min="4302" max="4302" width="10.5703125" style="389" bestFit="1" customWidth="1"/>
    <col min="4303" max="4303" width="9.5703125" style="389" bestFit="1" customWidth="1"/>
    <col min="4304" max="4304" width="11.42578125" style="389" customWidth="1"/>
    <col min="4305" max="4305" width="10.5703125" style="389" customWidth="1"/>
    <col min="4306" max="4306" width="7.5703125" style="389" customWidth="1"/>
    <col min="4307" max="4307" width="9.5703125" style="389" bestFit="1" customWidth="1"/>
    <col min="4308" max="4308" width="11" style="389" bestFit="1" customWidth="1"/>
    <col min="4309" max="4309" width="10.140625" style="389" bestFit="1" customWidth="1"/>
    <col min="4310" max="4314" width="9.5703125" style="389" bestFit="1" customWidth="1"/>
    <col min="4315" max="4315" width="10.140625" style="389" bestFit="1" customWidth="1"/>
    <col min="4316" max="4317" width="9.5703125" style="389" bestFit="1" customWidth="1"/>
    <col min="4318" max="4318" width="10.28515625" style="389" customWidth="1"/>
    <col min="4319" max="4326" width="9.5703125" style="389" bestFit="1" customWidth="1"/>
    <col min="4327" max="4327" width="9.5703125" style="389" customWidth="1"/>
    <col min="4328" max="4334" width="9.5703125" style="389" bestFit="1" customWidth="1"/>
    <col min="4335" max="4335" width="9.42578125" style="389" customWidth="1"/>
    <col min="4336" max="4351" width="9.5703125" style="389" bestFit="1" customWidth="1"/>
    <col min="4352" max="4353" width="12.5703125" style="389" bestFit="1" customWidth="1"/>
    <col min="4354" max="4354" width="11.42578125" style="389" bestFit="1" customWidth="1"/>
    <col min="4355" max="4355" width="11" style="389" bestFit="1" customWidth="1"/>
    <col min="4356" max="4356" width="11.7109375" style="389" bestFit="1" customWidth="1"/>
    <col min="4357" max="4545" width="9.140625" style="389"/>
    <col min="4546" max="4546" width="6.7109375" style="389" customWidth="1"/>
    <col min="4547" max="4547" width="39.140625" style="389" customWidth="1"/>
    <col min="4548" max="4548" width="10.5703125" style="389" customWidth="1"/>
    <col min="4549" max="4549" width="8" style="389" customWidth="1"/>
    <col min="4550" max="4550" width="12.7109375" style="389" customWidth="1"/>
    <col min="4551" max="4551" width="12" style="389" customWidth="1"/>
    <col min="4552" max="4552" width="12.85546875" style="389" customWidth="1"/>
    <col min="4553" max="4553" width="11.42578125" style="389" customWidth="1"/>
    <col min="4554" max="4554" width="10.42578125" style="389" customWidth="1"/>
    <col min="4555" max="4555" width="11.7109375" style="389" customWidth="1"/>
    <col min="4556" max="4556" width="11.140625" style="389" customWidth="1"/>
    <col min="4557" max="4557" width="11.85546875" style="389" bestFit="1" customWidth="1"/>
    <col min="4558" max="4558" width="10.5703125" style="389" bestFit="1" customWidth="1"/>
    <col min="4559" max="4559" width="9.5703125" style="389" bestFit="1" customWidth="1"/>
    <col min="4560" max="4560" width="11.42578125" style="389" customWidth="1"/>
    <col min="4561" max="4561" width="10.5703125" style="389" customWidth="1"/>
    <col min="4562" max="4562" width="7.5703125" style="389" customWidth="1"/>
    <col min="4563" max="4563" width="9.5703125" style="389" bestFit="1" customWidth="1"/>
    <col min="4564" max="4564" width="11" style="389" bestFit="1" customWidth="1"/>
    <col min="4565" max="4565" width="10.140625" style="389" bestFit="1" customWidth="1"/>
    <col min="4566" max="4570" width="9.5703125" style="389" bestFit="1" customWidth="1"/>
    <col min="4571" max="4571" width="10.140625" style="389" bestFit="1" customWidth="1"/>
    <col min="4572" max="4573" width="9.5703125" style="389" bestFit="1" customWidth="1"/>
    <col min="4574" max="4574" width="10.28515625" style="389" customWidth="1"/>
    <col min="4575" max="4582" width="9.5703125" style="389" bestFit="1" customWidth="1"/>
    <col min="4583" max="4583" width="9.5703125" style="389" customWidth="1"/>
    <col min="4584" max="4590" width="9.5703125" style="389" bestFit="1" customWidth="1"/>
    <col min="4591" max="4591" width="9.42578125" style="389" customWidth="1"/>
    <col min="4592" max="4607" width="9.5703125" style="389" bestFit="1" customWidth="1"/>
    <col min="4608" max="4609" width="12.5703125" style="389" bestFit="1" customWidth="1"/>
    <col min="4610" max="4610" width="11.42578125" style="389" bestFit="1" customWidth="1"/>
    <col min="4611" max="4611" width="11" style="389" bestFit="1" customWidth="1"/>
    <col min="4612" max="4612" width="11.7109375" style="389" bestFit="1" customWidth="1"/>
    <col min="4613" max="4801" width="9.140625" style="389"/>
    <col min="4802" max="4802" width="6.7109375" style="389" customWidth="1"/>
    <col min="4803" max="4803" width="39.140625" style="389" customWidth="1"/>
    <col min="4804" max="4804" width="10.5703125" style="389" customWidth="1"/>
    <col min="4805" max="4805" width="8" style="389" customWidth="1"/>
    <col min="4806" max="4806" width="12.7109375" style="389" customWidth="1"/>
    <col min="4807" max="4807" width="12" style="389" customWidth="1"/>
    <col min="4808" max="4808" width="12.85546875" style="389" customWidth="1"/>
    <col min="4809" max="4809" width="11.42578125" style="389" customWidth="1"/>
    <col min="4810" max="4810" width="10.42578125" style="389" customWidth="1"/>
    <col min="4811" max="4811" width="11.7109375" style="389" customWidth="1"/>
    <col min="4812" max="4812" width="11.140625" style="389" customWidth="1"/>
    <col min="4813" max="4813" width="11.85546875" style="389" bestFit="1" customWidth="1"/>
    <col min="4814" max="4814" width="10.5703125" style="389" bestFit="1" customWidth="1"/>
    <col min="4815" max="4815" width="9.5703125" style="389" bestFit="1" customWidth="1"/>
    <col min="4816" max="4816" width="11.42578125" style="389" customWidth="1"/>
    <col min="4817" max="4817" width="10.5703125" style="389" customWidth="1"/>
    <col min="4818" max="4818" width="7.5703125" style="389" customWidth="1"/>
    <col min="4819" max="4819" width="9.5703125" style="389" bestFit="1" customWidth="1"/>
    <col min="4820" max="4820" width="11" style="389" bestFit="1" customWidth="1"/>
    <col min="4821" max="4821" width="10.140625" style="389" bestFit="1" customWidth="1"/>
    <col min="4822" max="4826" width="9.5703125" style="389" bestFit="1" customWidth="1"/>
    <col min="4827" max="4827" width="10.140625" style="389" bestFit="1" customWidth="1"/>
    <col min="4828" max="4829" width="9.5703125" style="389" bestFit="1" customWidth="1"/>
    <col min="4830" max="4830" width="10.28515625" style="389" customWidth="1"/>
    <col min="4831" max="4838" width="9.5703125" style="389" bestFit="1" customWidth="1"/>
    <col min="4839" max="4839" width="9.5703125" style="389" customWidth="1"/>
    <col min="4840" max="4846" width="9.5703125" style="389" bestFit="1" customWidth="1"/>
    <col min="4847" max="4847" width="9.42578125" style="389" customWidth="1"/>
    <col min="4848" max="4863" width="9.5703125" style="389" bestFit="1" customWidth="1"/>
    <col min="4864" max="4865" width="12.5703125" style="389" bestFit="1" customWidth="1"/>
    <col min="4866" max="4866" width="11.42578125" style="389" bestFit="1" customWidth="1"/>
    <col min="4867" max="4867" width="11" style="389" bestFit="1" customWidth="1"/>
    <col min="4868" max="4868" width="11.7109375" style="389" bestFit="1" customWidth="1"/>
    <col min="4869" max="5057" width="9.140625" style="389"/>
    <col min="5058" max="5058" width="6.7109375" style="389" customWidth="1"/>
    <col min="5059" max="5059" width="39.140625" style="389" customWidth="1"/>
    <col min="5060" max="5060" width="10.5703125" style="389" customWidth="1"/>
    <col min="5061" max="5061" width="8" style="389" customWidth="1"/>
    <col min="5062" max="5062" width="12.7109375" style="389" customWidth="1"/>
    <col min="5063" max="5063" width="12" style="389" customWidth="1"/>
    <col min="5064" max="5064" width="12.85546875" style="389" customWidth="1"/>
    <col min="5065" max="5065" width="11.42578125" style="389" customWidth="1"/>
    <col min="5066" max="5066" width="10.42578125" style="389" customWidth="1"/>
    <col min="5067" max="5067" width="11.7109375" style="389" customWidth="1"/>
    <col min="5068" max="5068" width="11.140625" style="389" customWidth="1"/>
    <col min="5069" max="5069" width="11.85546875" style="389" bestFit="1" customWidth="1"/>
    <col min="5070" max="5070" width="10.5703125" style="389" bestFit="1" customWidth="1"/>
    <col min="5071" max="5071" width="9.5703125" style="389" bestFit="1" customWidth="1"/>
    <col min="5072" max="5072" width="11.42578125" style="389" customWidth="1"/>
    <col min="5073" max="5073" width="10.5703125" style="389" customWidth="1"/>
    <col min="5074" max="5074" width="7.5703125" style="389" customWidth="1"/>
    <col min="5075" max="5075" width="9.5703125" style="389" bestFit="1" customWidth="1"/>
    <col min="5076" max="5076" width="11" style="389" bestFit="1" customWidth="1"/>
    <col min="5077" max="5077" width="10.140625" style="389" bestFit="1" customWidth="1"/>
    <col min="5078" max="5082" width="9.5703125" style="389" bestFit="1" customWidth="1"/>
    <col min="5083" max="5083" width="10.140625" style="389" bestFit="1" customWidth="1"/>
    <col min="5084" max="5085" width="9.5703125" style="389" bestFit="1" customWidth="1"/>
    <col min="5086" max="5086" width="10.28515625" style="389" customWidth="1"/>
    <col min="5087" max="5094" width="9.5703125" style="389" bestFit="1" customWidth="1"/>
    <col min="5095" max="5095" width="9.5703125" style="389" customWidth="1"/>
    <col min="5096" max="5102" width="9.5703125" style="389" bestFit="1" customWidth="1"/>
    <col min="5103" max="5103" width="9.42578125" style="389" customWidth="1"/>
    <col min="5104" max="5119" width="9.5703125" style="389" bestFit="1" customWidth="1"/>
    <col min="5120" max="5121" width="12.5703125" style="389" bestFit="1" customWidth="1"/>
    <col min="5122" max="5122" width="11.42578125" style="389" bestFit="1" customWidth="1"/>
    <col min="5123" max="5123" width="11" style="389" bestFit="1" customWidth="1"/>
    <col min="5124" max="5124" width="11.7109375" style="389" bestFit="1" customWidth="1"/>
    <col min="5125" max="5313" width="9.140625" style="389"/>
    <col min="5314" max="5314" width="6.7109375" style="389" customWidth="1"/>
    <col min="5315" max="5315" width="39.140625" style="389" customWidth="1"/>
    <col min="5316" max="5316" width="10.5703125" style="389" customWidth="1"/>
    <col min="5317" max="5317" width="8" style="389" customWidth="1"/>
    <col min="5318" max="5318" width="12.7109375" style="389" customWidth="1"/>
    <col min="5319" max="5319" width="12" style="389" customWidth="1"/>
    <col min="5320" max="5320" width="12.85546875" style="389" customWidth="1"/>
    <col min="5321" max="5321" width="11.42578125" style="389" customWidth="1"/>
    <col min="5322" max="5322" width="10.42578125" style="389" customWidth="1"/>
    <col min="5323" max="5323" width="11.7109375" style="389" customWidth="1"/>
    <col min="5324" max="5324" width="11.140625" style="389" customWidth="1"/>
    <col min="5325" max="5325" width="11.85546875" style="389" bestFit="1" customWidth="1"/>
    <col min="5326" max="5326" width="10.5703125" style="389" bestFit="1" customWidth="1"/>
    <col min="5327" max="5327" width="9.5703125" style="389" bestFit="1" customWidth="1"/>
    <col min="5328" max="5328" width="11.42578125" style="389" customWidth="1"/>
    <col min="5329" max="5329" width="10.5703125" style="389" customWidth="1"/>
    <col min="5330" max="5330" width="7.5703125" style="389" customWidth="1"/>
    <col min="5331" max="5331" width="9.5703125" style="389" bestFit="1" customWidth="1"/>
    <col min="5332" max="5332" width="11" style="389" bestFit="1" customWidth="1"/>
    <col min="5333" max="5333" width="10.140625" style="389" bestFit="1" customWidth="1"/>
    <col min="5334" max="5338" width="9.5703125" style="389" bestFit="1" customWidth="1"/>
    <col min="5339" max="5339" width="10.140625" style="389" bestFit="1" customWidth="1"/>
    <col min="5340" max="5341" width="9.5703125" style="389" bestFit="1" customWidth="1"/>
    <col min="5342" max="5342" width="10.28515625" style="389" customWidth="1"/>
    <col min="5343" max="5350" width="9.5703125" style="389" bestFit="1" customWidth="1"/>
    <col min="5351" max="5351" width="9.5703125" style="389" customWidth="1"/>
    <col min="5352" max="5358" width="9.5703125" style="389" bestFit="1" customWidth="1"/>
    <col min="5359" max="5359" width="9.42578125" style="389" customWidth="1"/>
    <col min="5360" max="5375" width="9.5703125" style="389" bestFit="1" customWidth="1"/>
    <col min="5376" max="5377" width="12.5703125" style="389" bestFit="1" customWidth="1"/>
    <col min="5378" max="5378" width="11.42578125" style="389" bestFit="1" customWidth="1"/>
    <col min="5379" max="5379" width="11" style="389" bestFit="1" customWidth="1"/>
    <col min="5380" max="5380" width="11.7109375" style="389" bestFit="1" customWidth="1"/>
    <col min="5381" max="5569" width="9.140625" style="389"/>
    <col min="5570" max="5570" width="6.7109375" style="389" customWidth="1"/>
    <col min="5571" max="5571" width="39.140625" style="389" customWidth="1"/>
    <col min="5572" max="5572" width="10.5703125" style="389" customWidth="1"/>
    <col min="5573" max="5573" width="8" style="389" customWidth="1"/>
    <col min="5574" max="5574" width="12.7109375" style="389" customWidth="1"/>
    <col min="5575" max="5575" width="12" style="389" customWidth="1"/>
    <col min="5576" max="5576" width="12.85546875" style="389" customWidth="1"/>
    <col min="5577" max="5577" width="11.42578125" style="389" customWidth="1"/>
    <col min="5578" max="5578" width="10.42578125" style="389" customWidth="1"/>
    <col min="5579" max="5579" width="11.7109375" style="389" customWidth="1"/>
    <col min="5580" max="5580" width="11.140625" style="389" customWidth="1"/>
    <col min="5581" max="5581" width="11.85546875" style="389" bestFit="1" customWidth="1"/>
    <col min="5582" max="5582" width="10.5703125" style="389" bestFit="1" customWidth="1"/>
    <col min="5583" max="5583" width="9.5703125" style="389" bestFit="1" customWidth="1"/>
    <col min="5584" max="5584" width="11.42578125" style="389" customWidth="1"/>
    <col min="5585" max="5585" width="10.5703125" style="389" customWidth="1"/>
    <col min="5586" max="5586" width="7.5703125" style="389" customWidth="1"/>
    <col min="5587" max="5587" width="9.5703125" style="389" bestFit="1" customWidth="1"/>
    <col min="5588" max="5588" width="11" style="389" bestFit="1" customWidth="1"/>
    <col min="5589" max="5589" width="10.140625" style="389" bestFit="1" customWidth="1"/>
    <col min="5590" max="5594" width="9.5703125" style="389" bestFit="1" customWidth="1"/>
    <col min="5595" max="5595" width="10.140625" style="389" bestFit="1" customWidth="1"/>
    <col min="5596" max="5597" width="9.5703125" style="389" bestFit="1" customWidth="1"/>
    <col min="5598" max="5598" width="10.28515625" style="389" customWidth="1"/>
    <col min="5599" max="5606" width="9.5703125" style="389" bestFit="1" customWidth="1"/>
    <col min="5607" max="5607" width="9.5703125" style="389" customWidth="1"/>
    <col min="5608" max="5614" width="9.5703125" style="389" bestFit="1" customWidth="1"/>
    <col min="5615" max="5615" width="9.42578125" style="389" customWidth="1"/>
    <col min="5616" max="5631" width="9.5703125" style="389" bestFit="1" customWidth="1"/>
    <col min="5632" max="5633" width="12.5703125" style="389" bestFit="1" customWidth="1"/>
    <col min="5634" max="5634" width="11.42578125" style="389" bestFit="1" customWidth="1"/>
    <col min="5635" max="5635" width="11" style="389" bestFit="1" customWidth="1"/>
    <col min="5636" max="5636" width="11.7109375" style="389" bestFit="1" customWidth="1"/>
    <col min="5637" max="5825" width="9.140625" style="389"/>
    <col min="5826" max="5826" width="6.7109375" style="389" customWidth="1"/>
    <col min="5827" max="5827" width="39.140625" style="389" customWidth="1"/>
    <col min="5828" max="5828" width="10.5703125" style="389" customWidth="1"/>
    <col min="5829" max="5829" width="8" style="389" customWidth="1"/>
    <col min="5830" max="5830" width="12.7109375" style="389" customWidth="1"/>
    <col min="5831" max="5831" width="12" style="389" customWidth="1"/>
    <col min="5832" max="5832" width="12.85546875" style="389" customWidth="1"/>
    <col min="5833" max="5833" width="11.42578125" style="389" customWidth="1"/>
    <col min="5834" max="5834" width="10.42578125" style="389" customWidth="1"/>
    <col min="5835" max="5835" width="11.7109375" style="389" customWidth="1"/>
    <col min="5836" max="5836" width="11.140625" style="389" customWidth="1"/>
    <col min="5837" max="5837" width="11.85546875" style="389" bestFit="1" customWidth="1"/>
    <col min="5838" max="5838" width="10.5703125" style="389" bestFit="1" customWidth="1"/>
    <col min="5839" max="5839" width="9.5703125" style="389" bestFit="1" customWidth="1"/>
    <col min="5840" max="5840" width="11.42578125" style="389" customWidth="1"/>
    <col min="5841" max="5841" width="10.5703125" style="389" customWidth="1"/>
    <col min="5842" max="5842" width="7.5703125" style="389" customWidth="1"/>
    <col min="5843" max="5843" width="9.5703125" style="389" bestFit="1" customWidth="1"/>
    <col min="5844" max="5844" width="11" style="389" bestFit="1" customWidth="1"/>
    <col min="5845" max="5845" width="10.140625" style="389" bestFit="1" customWidth="1"/>
    <col min="5846" max="5850" width="9.5703125" style="389" bestFit="1" customWidth="1"/>
    <col min="5851" max="5851" width="10.140625" style="389" bestFit="1" customWidth="1"/>
    <col min="5852" max="5853" width="9.5703125" style="389" bestFit="1" customWidth="1"/>
    <col min="5854" max="5854" width="10.28515625" style="389" customWidth="1"/>
    <col min="5855" max="5862" width="9.5703125" style="389" bestFit="1" customWidth="1"/>
    <col min="5863" max="5863" width="9.5703125" style="389" customWidth="1"/>
    <col min="5864" max="5870" width="9.5703125" style="389" bestFit="1" customWidth="1"/>
    <col min="5871" max="5871" width="9.42578125" style="389" customWidth="1"/>
    <col min="5872" max="5887" width="9.5703125" style="389" bestFit="1" customWidth="1"/>
    <col min="5888" max="5889" width="12.5703125" style="389" bestFit="1" customWidth="1"/>
    <col min="5890" max="5890" width="11.42578125" style="389" bestFit="1" customWidth="1"/>
    <col min="5891" max="5891" width="11" style="389" bestFit="1" customWidth="1"/>
    <col min="5892" max="5892" width="11.7109375" style="389" bestFit="1" customWidth="1"/>
    <col min="5893" max="6081" width="9.140625" style="389"/>
    <col min="6082" max="6082" width="6.7109375" style="389" customWidth="1"/>
    <col min="6083" max="6083" width="39.140625" style="389" customWidth="1"/>
    <col min="6084" max="6084" width="10.5703125" style="389" customWidth="1"/>
    <col min="6085" max="6085" width="8" style="389" customWidth="1"/>
    <col min="6086" max="6086" width="12.7109375" style="389" customWidth="1"/>
    <col min="6087" max="6087" width="12" style="389" customWidth="1"/>
    <col min="6088" max="6088" width="12.85546875" style="389" customWidth="1"/>
    <col min="6089" max="6089" width="11.42578125" style="389" customWidth="1"/>
    <col min="6090" max="6090" width="10.42578125" style="389" customWidth="1"/>
    <col min="6091" max="6091" width="11.7109375" style="389" customWidth="1"/>
    <col min="6092" max="6092" width="11.140625" style="389" customWidth="1"/>
    <col min="6093" max="6093" width="11.85546875" style="389" bestFit="1" customWidth="1"/>
    <col min="6094" max="6094" width="10.5703125" style="389" bestFit="1" customWidth="1"/>
    <col min="6095" max="6095" width="9.5703125" style="389" bestFit="1" customWidth="1"/>
    <col min="6096" max="6096" width="11.42578125" style="389" customWidth="1"/>
    <col min="6097" max="6097" width="10.5703125" style="389" customWidth="1"/>
    <col min="6098" max="6098" width="7.5703125" style="389" customWidth="1"/>
    <col min="6099" max="6099" width="9.5703125" style="389" bestFit="1" customWidth="1"/>
    <col min="6100" max="6100" width="11" style="389" bestFit="1" customWidth="1"/>
    <col min="6101" max="6101" width="10.140625" style="389" bestFit="1" customWidth="1"/>
    <col min="6102" max="6106" width="9.5703125" style="389" bestFit="1" customWidth="1"/>
    <col min="6107" max="6107" width="10.140625" style="389" bestFit="1" customWidth="1"/>
    <col min="6108" max="6109" width="9.5703125" style="389" bestFit="1" customWidth="1"/>
    <col min="6110" max="6110" width="10.28515625" style="389" customWidth="1"/>
    <col min="6111" max="6118" width="9.5703125" style="389" bestFit="1" customWidth="1"/>
    <col min="6119" max="6119" width="9.5703125" style="389" customWidth="1"/>
    <col min="6120" max="6126" width="9.5703125" style="389" bestFit="1" customWidth="1"/>
    <col min="6127" max="6127" width="9.42578125" style="389" customWidth="1"/>
    <col min="6128" max="6143" width="9.5703125" style="389" bestFit="1" customWidth="1"/>
    <col min="6144" max="6145" width="12.5703125" style="389" bestFit="1" customWidth="1"/>
    <col min="6146" max="6146" width="11.42578125" style="389" bestFit="1" customWidth="1"/>
    <col min="6147" max="6147" width="11" style="389" bestFit="1" customWidth="1"/>
    <col min="6148" max="6148" width="11.7109375" style="389" bestFit="1" customWidth="1"/>
    <col min="6149" max="6337" width="9.140625" style="389"/>
    <col min="6338" max="6338" width="6.7109375" style="389" customWidth="1"/>
    <col min="6339" max="6339" width="39.140625" style="389" customWidth="1"/>
    <col min="6340" max="6340" width="10.5703125" style="389" customWidth="1"/>
    <col min="6341" max="6341" width="8" style="389" customWidth="1"/>
    <col min="6342" max="6342" width="12.7109375" style="389" customWidth="1"/>
    <col min="6343" max="6343" width="12" style="389" customWidth="1"/>
    <col min="6344" max="6344" width="12.85546875" style="389" customWidth="1"/>
    <col min="6345" max="6345" width="11.42578125" style="389" customWidth="1"/>
    <col min="6346" max="6346" width="10.42578125" style="389" customWidth="1"/>
    <col min="6347" max="6347" width="11.7109375" style="389" customWidth="1"/>
    <col min="6348" max="6348" width="11.140625" style="389" customWidth="1"/>
    <col min="6349" max="6349" width="11.85546875" style="389" bestFit="1" customWidth="1"/>
    <col min="6350" max="6350" width="10.5703125" style="389" bestFit="1" customWidth="1"/>
    <col min="6351" max="6351" width="9.5703125" style="389" bestFit="1" customWidth="1"/>
    <col min="6352" max="6352" width="11.42578125" style="389" customWidth="1"/>
    <col min="6353" max="6353" width="10.5703125" style="389" customWidth="1"/>
    <col min="6354" max="6354" width="7.5703125" style="389" customWidth="1"/>
    <col min="6355" max="6355" width="9.5703125" style="389" bestFit="1" customWidth="1"/>
    <col min="6356" max="6356" width="11" style="389" bestFit="1" customWidth="1"/>
    <col min="6357" max="6357" width="10.140625" style="389" bestFit="1" customWidth="1"/>
    <col min="6358" max="6362" width="9.5703125" style="389" bestFit="1" customWidth="1"/>
    <col min="6363" max="6363" width="10.140625" style="389" bestFit="1" customWidth="1"/>
    <col min="6364" max="6365" width="9.5703125" style="389" bestFit="1" customWidth="1"/>
    <col min="6366" max="6366" width="10.28515625" style="389" customWidth="1"/>
    <col min="6367" max="6374" width="9.5703125" style="389" bestFit="1" customWidth="1"/>
    <col min="6375" max="6375" width="9.5703125" style="389" customWidth="1"/>
    <col min="6376" max="6382" width="9.5703125" style="389" bestFit="1" customWidth="1"/>
    <col min="6383" max="6383" width="9.42578125" style="389" customWidth="1"/>
    <col min="6384" max="6399" width="9.5703125" style="389" bestFit="1" customWidth="1"/>
    <col min="6400" max="6401" width="12.5703125" style="389" bestFit="1" customWidth="1"/>
    <col min="6402" max="6402" width="11.42578125" style="389" bestFit="1" customWidth="1"/>
    <col min="6403" max="6403" width="11" style="389" bestFit="1" customWidth="1"/>
    <col min="6404" max="6404" width="11.7109375" style="389" bestFit="1" customWidth="1"/>
    <col min="6405" max="6593" width="9.140625" style="389"/>
    <col min="6594" max="6594" width="6.7109375" style="389" customWidth="1"/>
    <col min="6595" max="6595" width="39.140625" style="389" customWidth="1"/>
    <col min="6596" max="6596" width="10.5703125" style="389" customWidth="1"/>
    <col min="6597" max="6597" width="8" style="389" customWidth="1"/>
    <col min="6598" max="6598" width="12.7109375" style="389" customWidth="1"/>
    <col min="6599" max="6599" width="12" style="389" customWidth="1"/>
    <col min="6600" max="6600" width="12.85546875" style="389" customWidth="1"/>
    <col min="6601" max="6601" width="11.42578125" style="389" customWidth="1"/>
    <col min="6602" max="6602" width="10.42578125" style="389" customWidth="1"/>
    <col min="6603" max="6603" width="11.7109375" style="389" customWidth="1"/>
    <col min="6604" max="6604" width="11.140625" style="389" customWidth="1"/>
    <col min="6605" max="6605" width="11.85546875" style="389" bestFit="1" customWidth="1"/>
    <col min="6606" max="6606" width="10.5703125" style="389" bestFit="1" customWidth="1"/>
    <col min="6607" max="6607" width="9.5703125" style="389" bestFit="1" customWidth="1"/>
    <col min="6608" max="6608" width="11.42578125" style="389" customWidth="1"/>
    <col min="6609" max="6609" width="10.5703125" style="389" customWidth="1"/>
    <col min="6610" max="6610" width="7.5703125" style="389" customWidth="1"/>
    <col min="6611" max="6611" width="9.5703125" style="389" bestFit="1" customWidth="1"/>
    <col min="6612" max="6612" width="11" style="389" bestFit="1" customWidth="1"/>
    <col min="6613" max="6613" width="10.140625" style="389" bestFit="1" customWidth="1"/>
    <col min="6614" max="6618" width="9.5703125" style="389" bestFit="1" customWidth="1"/>
    <col min="6619" max="6619" width="10.140625" style="389" bestFit="1" customWidth="1"/>
    <col min="6620" max="6621" width="9.5703125" style="389" bestFit="1" customWidth="1"/>
    <col min="6622" max="6622" width="10.28515625" style="389" customWidth="1"/>
    <col min="6623" max="6630" width="9.5703125" style="389" bestFit="1" customWidth="1"/>
    <col min="6631" max="6631" width="9.5703125" style="389" customWidth="1"/>
    <col min="6632" max="6638" width="9.5703125" style="389" bestFit="1" customWidth="1"/>
    <col min="6639" max="6639" width="9.42578125" style="389" customWidth="1"/>
    <col min="6640" max="6655" width="9.5703125" style="389" bestFit="1" customWidth="1"/>
    <col min="6656" max="6657" width="12.5703125" style="389" bestFit="1" customWidth="1"/>
    <col min="6658" max="6658" width="11.42578125" style="389" bestFit="1" customWidth="1"/>
    <col min="6659" max="6659" width="11" style="389" bestFit="1" customWidth="1"/>
    <col min="6660" max="6660" width="11.7109375" style="389" bestFit="1" customWidth="1"/>
    <col min="6661" max="6849" width="9.140625" style="389"/>
    <col min="6850" max="6850" width="6.7109375" style="389" customWidth="1"/>
    <col min="6851" max="6851" width="39.140625" style="389" customWidth="1"/>
    <col min="6852" max="6852" width="10.5703125" style="389" customWidth="1"/>
    <col min="6853" max="6853" width="8" style="389" customWidth="1"/>
    <col min="6854" max="6854" width="12.7109375" style="389" customWidth="1"/>
    <col min="6855" max="6855" width="12" style="389" customWidth="1"/>
    <col min="6856" max="6856" width="12.85546875" style="389" customWidth="1"/>
    <col min="6857" max="6857" width="11.42578125" style="389" customWidth="1"/>
    <col min="6858" max="6858" width="10.42578125" style="389" customWidth="1"/>
    <col min="6859" max="6859" width="11.7109375" style="389" customWidth="1"/>
    <col min="6860" max="6860" width="11.140625" style="389" customWidth="1"/>
    <col min="6861" max="6861" width="11.85546875" style="389" bestFit="1" customWidth="1"/>
    <col min="6862" max="6862" width="10.5703125" style="389" bestFit="1" customWidth="1"/>
    <col min="6863" max="6863" width="9.5703125" style="389" bestFit="1" customWidth="1"/>
    <col min="6864" max="6864" width="11.42578125" style="389" customWidth="1"/>
    <col min="6865" max="6865" width="10.5703125" style="389" customWidth="1"/>
    <col min="6866" max="6866" width="7.5703125" style="389" customWidth="1"/>
    <col min="6867" max="6867" width="9.5703125" style="389" bestFit="1" customWidth="1"/>
    <col min="6868" max="6868" width="11" style="389" bestFit="1" customWidth="1"/>
    <col min="6869" max="6869" width="10.140625" style="389" bestFit="1" customWidth="1"/>
    <col min="6870" max="6874" width="9.5703125" style="389" bestFit="1" customWidth="1"/>
    <col min="6875" max="6875" width="10.140625" style="389" bestFit="1" customWidth="1"/>
    <col min="6876" max="6877" width="9.5703125" style="389" bestFit="1" customWidth="1"/>
    <col min="6878" max="6878" width="10.28515625" style="389" customWidth="1"/>
    <col min="6879" max="6886" width="9.5703125" style="389" bestFit="1" customWidth="1"/>
    <col min="6887" max="6887" width="9.5703125" style="389" customWidth="1"/>
    <col min="6888" max="6894" width="9.5703125" style="389" bestFit="1" customWidth="1"/>
    <col min="6895" max="6895" width="9.42578125" style="389" customWidth="1"/>
    <col min="6896" max="6911" width="9.5703125" style="389" bestFit="1" customWidth="1"/>
    <col min="6912" max="6913" width="12.5703125" style="389" bestFit="1" customWidth="1"/>
    <col min="6914" max="6914" width="11.42578125" style="389" bestFit="1" customWidth="1"/>
    <col min="6915" max="6915" width="11" style="389" bestFit="1" customWidth="1"/>
    <col min="6916" max="6916" width="11.7109375" style="389" bestFit="1" customWidth="1"/>
    <col min="6917" max="7105" width="9.140625" style="389"/>
    <col min="7106" max="7106" width="6.7109375" style="389" customWidth="1"/>
    <col min="7107" max="7107" width="39.140625" style="389" customWidth="1"/>
    <col min="7108" max="7108" width="10.5703125" style="389" customWidth="1"/>
    <col min="7109" max="7109" width="8" style="389" customWidth="1"/>
    <col min="7110" max="7110" width="12.7109375" style="389" customWidth="1"/>
    <col min="7111" max="7111" width="12" style="389" customWidth="1"/>
    <col min="7112" max="7112" width="12.85546875" style="389" customWidth="1"/>
    <col min="7113" max="7113" width="11.42578125" style="389" customWidth="1"/>
    <col min="7114" max="7114" width="10.42578125" style="389" customWidth="1"/>
    <col min="7115" max="7115" width="11.7109375" style="389" customWidth="1"/>
    <col min="7116" max="7116" width="11.140625" style="389" customWidth="1"/>
    <col min="7117" max="7117" width="11.85546875" style="389" bestFit="1" customWidth="1"/>
    <col min="7118" max="7118" width="10.5703125" style="389" bestFit="1" customWidth="1"/>
    <col min="7119" max="7119" width="9.5703125" style="389" bestFit="1" customWidth="1"/>
    <col min="7120" max="7120" width="11.42578125" style="389" customWidth="1"/>
    <col min="7121" max="7121" width="10.5703125" style="389" customWidth="1"/>
    <col min="7122" max="7122" width="7.5703125" style="389" customWidth="1"/>
    <col min="7123" max="7123" width="9.5703125" style="389" bestFit="1" customWidth="1"/>
    <col min="7124" max="7124" width="11" style="389" bestFit="1" customWidth="1"/>
    <col min="7125" max="7125" width="10.140625" style="389" bestFit="1" customWidth="1"/>
    <col min="7126" max="7130" width="9.5703125" style="389" bestFit="1" customWidth="1"/>
    <col min="7131" max="7131" width="10.140625" style="389" bestFit="1" customWidth="1"/>
    <col min="7132" max="7133" width="9.5703125" style="389" bestFit="1" customWidth="1"/>
    <col min="7134" max="7134" width="10.28515625" style="389" customWidth="1"/>
    <col min="7135" max="7142" width="9.5703125" style="389" bestFit="1" customWidth="1"/>
    <col min="7143" max="7143" width="9.5703125" style="389" customWidth="1"/>
    <col min="7144" max="7150" width="9.5703125" style="389" bestFit="1" customWidth="1"/>
    <col min="7151" max="7151" width="9.42578125" style="389" customWidth="1"/>
    <col min="7152" max="7167" width="9.5703125" style="389" bestFit="1" customWidth="1"/>
    <col min="7168" max="7169" width="12.5703125" style="389" bestFit="1" customWidth="1"/>
    <col min="7170" max="7170" width="11.42578125" style="389" bestFit="1" customWidth="1"/>
    <col min="7171" max="7171" width="11" style="389" bestFit="1" customWidth="1"/>
    <col min="7172" max="7172" width="11.7109375" style="389" bestFit="1" customWidth="1"/>
    <col min="7173" max="7361" width="9.140625" style="389"/>
    <col min="7362" max="7362" width="6.7109375" style="389" customWidth="1"/>
    <col min="7363" max="7363" width="39.140625" style="389" customWidth="1"/>
    <col min="7364" max="7364" width="10.5703125" style="389" customWidth="1"/>
    <col min="7365" max="7365" width="8" style="389" customWidth="1"/>
    <col min="7366" max="7366" width="12.7109375" style="389" customWidth="1"/>
    <col min="7367" max="7367" width="12" style="389" customWidth="1"/>
    <col min="7368" max="7368" width="12.85546875" style="389" customWidth="1"/>
    <col min="7369" max="7369" width="11.42578125" style="389" customWidth="1"/>
    <col min="7370" max="7370" width="10.42578125" style="389" customWidth="1"/>
    <col min="7371" max="7371" width="11.7109375" style="389" customWidth="1"/>
    <col min="7372" max="7372" width="11.140625" style="389" customWidth="1"/>
    <col min="7373" max="7373" width="11.85546875" style="389" bestFit="1" customWidth="1"/>
    <col min="7374" max="7374" width="10.5703125" style="389" bestFit="1" customWidth="1"/>
    <col min="7375" max="7375" width="9.5703125" style="389" bestFit="1" customWidth="1"/>
    <col min="7376" max="7376" width="11.42578125" style="389" customWidth="1"/>
    <col min="7377" max="7377" width="10.5703125" style="389" customWidth="1"/>
    <col min="7378" max="7378" width="7.5703125" style="389" customWidth="1"/>
    <col min="7379" max="7379" width="9.5703125" style="389" bestFit="1" customWidth="1"/>
    <col min="7380" max="7380" width="11" style="389" bestFit="1" customWidth="1"/>
    <col min="7381" max="7381" width="10.140625" style="389" bestFit="1" customWidth="1"/>
    <col min="7382" max="7386" width="9.5703125" style="389" bestFit="1" customWidth="1"/>
    <col min="7387" max="7387" width="10.140625" style="389" bestFit="1" customWidth="1"/>
    <col min="7388" max="7389" width="9.5703125" style="389" bestFit="1" customWidth="1"/>
    <col min="7390" max="7390" width="10.28515625" style="389" customWidth="1"/>
    <col min="7391" max="7398" width="9.5703125" style="389" bestFit="1" customWidth="1"/>
    <col min="7399" max="7399" width="9.5703125" style="389" customWidth="1"/>
    <col min="7400" max="7406" width="9.5703125" style="389" bestFit="1" customWidth="1"/>
    <col min="7407" max="7407" width="9.42578125" style="389" customWidth="1"/>
    <col min="7408" max="7423" width="9.5703125" style="389" bestFit="1" customWidth="1"/>
    <col min="7424" max="7425" width="12.5703125" style="389" bestFit="1" customWidth="1"/>
    <col min="7426" max="7426" width="11.42578125" style="389" bestFit="1" customWidth="1"/>
    <col min="7427" max="7427" width="11" style="389" bestFit="1" customWidth="1"/>
    <col min="7428" max="7428" width="11.7109375" style="389" bestFit="1" customWidth="1"/>
    <col min="7429" max="7617" width="9.140625" style="389"/>
    <col min="7618" max="7618" width="6.7109375" style="389" customWidth="1"/>
    <col min="7619" max="7619" width="39.140625" style="389" customWidth="1"/>
    <col min="7620" max="7620" width="10.5703125" style="389" customWidth="1"/>
    <col min="7621" max="7621" width="8" style="389" customWidth="1"/>
    <col min="7622" max="7622" width="12.7109375" style="389" customWidth="1"/>
    <col min="7623" max="7623" width="12" style="389" customWidth="1"/>
    <col min="7624" max="7624" width="12.85546875" style="389" customWidth="1"/>
    <col min="7625" max="7625" width="11.42578125" style="389" customWidth="1"/>
    <col min="7626" max="7626" width="10.42578125" style="389" customWidth="1"/>
    <col min="7627" max="7627" width="11.7109375" style="389" customWidth="1"/>
    <col min="7628" max="7628" width="11.140625" style="389" customWidth="1"/>
    <col min="7629" max="7629" width="11.85546875" style="389" bestFit="1" customWidth="1"/>
    <col min="7630" max="7630" width="10.5703125" style="389" bestFit="1" customWidth="1"/>
    <col min="7631" max="7631" width="9.5703125" style="389" bestFit="1" customWidth="1"/>
    <col min="7632" max="7632" width="11.42578125" style="389" customWidth="1"/>
    <col min="7633" max="7633" width="10.5703125" style="389" customWidth="1"/>
    <col min="7634" max="7634" width="7.5703125" style="389" customWidth="1"/>
    <col min="7635" max="7635" width="9.5703125" style="389" bestFit="1" customWidth="1"/>
    <col min="7636" max="7636" width="11" style="389" bestFit="1" customWidth="1"/>
    <col min="7637" max="7637" width="10.140625" style="389" bestFit="1" customWidth="1"/>
    <col min="7638" max="7642" width="9.5703125" style="389" bestFit="1" customWidth="1"/>
    <col min="7643" max="7643" width="10.140625" style="389" bestFit="1" customWidth="1"/>
    <col min="7644" max="7645" width="9.5703125" style="389" bestFit="1" customWidth="1"/>
    <col min="7646" max="7646" width="10.28515625" style="389" customWidth="1"/>
    <col min="7647" max="7654" width="9.5703125" style="389" bestFit="1" customWidth="1"/>
    <col min="7655" max="7655" width="9.5703125" style="389" customWidth="1"/>
    <col min="7656" max="7662" width="9.5703125" style="389" bestFit="1" customWidth="1"/>
    <col min="7663" max="7663" width="9.42578125" style="389" customWidth="1"/>
    <col min="7664" max="7679" width="9.5703125" style="389" bestFit="1" customWidth="1"/>
    <col min="7680" max="7681" width="12.5703125" style="389" bestFit="1" customWidth="1"/>
    <col min="7682" max="7682" width="11.42578125" style="389" bestFit="1" customWidth="1"/>
    <col min="7683" max="7683" width="11" style="389" bestFit="1" customWidth="1"/>
    <col min="7684" max="7684" width="11.7109375" style="389" bestFit="1" customWidth="1"/>
    <col min="7685" max="7873" width="9.140625" style="389"/>
    <col min="7874" max="7874" width="6.7109375" style="389" customWidth="1"/>
    <col min="7875" max="7875" width="39.140625" style="389" customWidth="1"/>
    <col min="7876" max="7876" width="10.5703125" style="389" customWidth="1"/>
    <col min="7877" max="7877" width="8" style="389" customWidth="1"/>
    <col min="7878" max="7878" width="12.7109375" style="389" customWidth="1"/>
    <col min="7879" max="7879" width="12" style="389" customWidth="1"/>
    <col min="7880" max="7880" width="12.85546875" style="389" customWidth="1"/>
    <col min="7881" max="7881" width="11.42578125" style="389" customWidth="1"/>
    <col min="7882" max="7882" width="10.42578125" style="389" customWidth="1"/>
    <col min="7883" max="7883" width="11.7109375" style="389" customWidth="1"/>
    <col min="7884" max="7884" width="11.140625" style="389" customWidth="1"/>
    <col min="7885" max="7885" width="11.85546875" style="389" bestFit="1" customWidth="1"/>
    <col min="7886" max="7886" width="10.5703125" style="389" bestFit="1" customWidth="1"/>
    <col min="7887" max="7887" width="9.5703125" style="389" bestFit="1" customWidth="1"/>
    <col min="7888" max="7888" width="11.42578125" style="389" customWidth="1"/>
    <col min="7889" max="7889" width="10.5703125" style="389" customWidth="1"/>
    <col min="7890" max="7890" width="7.5703125" style="389" customWidth="1"/>
    <col min="7891" max="7891" width="9.5703125" style="389" bestFit="1" customWidth="1"/>
    <col min="7892" max="7892" width="11" style="389" bestFit="1" customWidth="1"/>
    <col min="7893" max="7893" width="10.140625" style="389" bestFit="1" customWidth="1"/>
    <col min="7894" max="7898" width="9.5703125" style="389" bestFit="1" customWidth="1"/>
    <col min="7899" max="7899" width="10.140625" style="389" bestFit="1" customWidth="1"/>
    <col min="7900" max="7901" width="9.5703125" style="389" bestFit="1" customWidth="1"/>
    <col min="7902" max="7902" width="10.28515625" style="389" customWidth="1"/>
    <col min="7903" max="7910" width="9.5703125" style="389" bestFit="1" customWidth="1"/>
    <col min="7911" max="7911" width="9.5703125" style="389" customWidth="1"/>
    <col min="7912" max="7918" width="9.5703125" style="389" bestFit="1" customWidth="1"/>
    <col min="7919" max="7919" width="9.42578125" style="389" customWidth="1"/>
    <col min="7920" max="7935" width="9.5703125" style="389" bestFit="1" customWidth="1"/>
    <col min="7936" max="7937" width="12.5703125" style="389" bestFit="1" customWidth="1"/>
    <col min="7938" max="7938" width="11.42578125" style="389" bestFit="1" customWidth="1"/>
    <col min="7939" max="7939" width="11" style="389" bestFit="1" customWidth="1"/>
    <col min="7940" max="7940" width="11.7109375" style="389" bestFit="1" customWidth="1"/>
    <col min="7941" max="8129" width="9.140625" style="389"/>
    <col min="8130" max="8130" width="6.7109375" style="389" customWidth="1"/>
    <col min="8131" max="8131" width="39.140625" style="389" customWidth="1"/>
    <col min="8132" max="8132" width="10.5703125" style="389" customWidth="1"/>
    <col min="8133" max="8133" width="8" style="389" customWidth="1"/>
    <col min="8134" max="8134" width="12.7109375" style="389" customWidth="1"/>
    <col min="8135" max="8135" width="12" style="389" customWidth="1"/>
    <col min="8136" max="8136" width="12.85546875" style="389" customWidth="1"/>
    <col min="8137" max="8137" width="11.42578125" style="389" customWidth="1"/>
    <col min="8138" max="8138" width="10.42578125" style="389" customWidth="1"/>
    <col min="8139" max="8139" width="11.7109375" style="389" customWidth="1"/>
    <col min="8140" max="8140" width="11.140625" style="389" customWidth="1"/>
    <col min="8141" max="8141" width="11.85546875" style="389" bestFit="1" customWidth="1"/>
    <col min="8142" max="8142" width="10.5703125" style="389" bestFit="1" customWidth="1"/>
    <col min="8143" max="8143" width="9.5703125" style="389" bestFit="1" customWidth="1"/>
    <col min="8144" max="8144" width="11.42578125" style="389" customWidth="1"/>
    <col min="8145" max="8145" width="10.5703125" style="389" customWidth="1"/>
    <col min="8146" max="8146" width="7.5703125" style="389" customWidth="1"/>
    <col min="8147" max="8147" width="9.5703125" style="389" bestFit="1" customWidth="1"/>
    <col min="8148" max="8148" width="11" style="389" bestFit="1" customWidth="1"/>
    <col min="8149" max="8149" width="10.140625" style="389" bestFit="1" customWidth="1"/>
    <col min="8150" max="8154" width="9.5703125" style="389" bestFit="1" customWidth="1"/>
    <col min="8155" max="8155" width="10.140625" style="389" bestFit="1" customWidth="1"/>
    <col min="8156" max="8157" width="9.5703125" style="389" bestFit="1" customWidth="1"/>
    <col min="8158" max="8158" width="10.28515625" style="389" customWidth="1"/>
    <col min="8159" max="8166" width="9.5703125" style="389" bestFit="1" customWidth="1"/>
    <col min="8167" max="8167" width="9.5703125" style="389" customWidth="1"/>
    <col min="8168" max="8174" width="9.5703125" style="389" bestFit="1" customWidth="1"/>
    <col min="8175" max="8175" width="9.42578125" style="389" customWidth="1"/>
    <col min="8176" max="8191" width="9.5703125" style="389" bestFit="1" customWidth="1"/>
    <col min="8192" max="8193" width="12.5703125" style="389" bestFit="1" customWidth="1"/>
    <col min="8194" max="8194" width="11.42578125" style="389" bestFit="1" customWidth="1"/>
    <col min="8195" max="8195" width="11" style="389" bestFit="1" customWidth="1"/>
    <col min="8196" max="8196" width="11.7109375" style="389" bestFit="1" customWidth="1"/>
    <col min="8197" max="8385" width="9.140625" style="389"/>
    <col min="8386" max="8386" width="6.7109375" style="389" customWidth="1"/>
    <col min="8387" max="8387" width="39.140625" style="389" customWidth="1"/>
    <col min="8388" max="8388" width="10.5703125" style="389" customWidth="1"/>
    <col min="8389" max="8389" width="8" style="389" customWidth="1"/>
    <col min="8390" max="8390" width="12.7109375" style="389" customWidth="1"/>
    <col min="8391" max="8391" width="12" style="389" customWidth="1"/>
    <col min="8392" max="8392" width="12.85546875" style="389" customWidth="1"/>
    <col min="8393" max="8393" width="11.42578125" style="389" customWidth="1"/>
    <col min="8394" max="8394" width="10.42578125" style="389" customWidth="1"/>
    <col min="8395" max="8395" width="11.7109375" style="389" customWidth="1"/>
    <col min="8396" max="8396" width="11.140625" style="389" customWidth="1"/>
    <col min="8397" max="8397" width="11.85546875" style="389" bestFit="1" customWidth="1"/>
    <col min="8398" max="8398" width="10.5703125" style="389" bestFit="1" customWidth="1"/>
    <col min="8399" max="8399" width="9.5703125" style="389" bestFit="1" customWidth="1"/>
    <col min="8400" max="8400" width="11.42578125" style="389" customWidth="1"/>
    <col min="8401" max="8401" width="10.5703125" style="389" customWidth="1"/>
    <col min="8402" max="8402" width="7.5703125" style="389" customWidth="1"/>
    <col min="8403" max="8403" width="9.5703125" style="389" bestFit="1" customWidth="1"/>
    <col min="8404" max="8404" width="11" style="389" bestFit="1" customWidth="1"/>
    <col min="8405" max="8405" width="10.140625" style="389" bestFit="1" customWidth="1"/>
    <col min="8406" max="8410" width="9.5703125" style="389" bestFit="1" customWidth="1"/>
    <col min="8411" max="8411" width="10.140625" style="389" bestFit="1" customWidth="1"/>
    <col min="8412" max="8413" width="9.5703125" style="389" bestFit="1" customWidth="1"/>
    <col min="8414" max="8414" width="10.28515625" style="389" customWidth="1"/>
    <col min="8415" max="8422" width="9.5703125" style="389" bestFit="1" customWidth="1"/>
    <col min="8423" max="8423" width="9.5703125" style="389" customWidth="1"/>
    <col min="8424" max="8430" width="9.5703125" style="389" bestFit="1" customWidth="1"/>
    <col min="8431" max="8431" width="9.42578125" style="389" customWidth="1"/>
    <col min="8432" max="8447" width="9.5703125" style="389" bestFit="1" customWidth="1"/>
    <col min="8448" max="8449" width="12.5703125" style="389" bestFit="1" customWidth="1"/>
    <col min="8450" max="8450" width="11.42578125" style="389" bestFit="1" customWidth="1"/>
    <col min="8451" max="8451" width="11" style="389" bestFit="1" customWidth="1"/>
    <col min="8452" max="8452" width="11.7109375" style="389" bestFit="1" customWidth="1"/>
    <col min="8453" max="8641" width="9.140625" style="389"/>
    <col min="8642" max="8642" width="6.7109375" style="389" customWidth="1"/>
    <col min="8643" max="8643" width="39.140625" style="389" customWidth="1"/>
    <col min="8644" max="8644" width="10.5703125" style="389" customWidth="1"/>
    <col min="8645" max="8645" width="8" style="389" customWidth="1"/>
    <col min="8646" max="8646" width="12.7109375" style="389" customWidth="1"/>
    <col min="8647" max="8647" width="12" style="389" customWidth="1"/>
    <col min="8648" max="8648" width="12.85546875" style="389" customWidth="1"/>
    <col min="8649" max="8649" width="11.42578125" style="389" customWidth="1"/>
    <col min="8650" max="8650" width="10.42578125" style="389" customWidth="1"/>
    <col min="8651" max="8651" width="11.7109375" style="389" customWidth="1"/>
    <col min="8652" max="8652" width="11.140625" style="389" customWidth="1"/>
    <col min="8653" max="8653" width="11.85546875" style="389" bestFit="1" customWidth="1"/>
    <col min="8654" max="8654" width="10.5703125" style="389" bestFit="1" customWidth="1"/>
    <col min="8655" max="8655" width="9.5703125" style="389" bestFit="1" customWidth="1"/>
    <col min="8656" max="8656" width="11.42578125" style="389" customWidth="1"/>
    <col min="8657" max="8657" width="10.5703125" style="389" customWidth="1"/>
    <col min="8658" max="8658" width="7.5703125" style="389" customWidth="1"/>
    <col min="8659" max="8659" width="9.5703125" style="389" bestFit="1" customWidth="1"/>
    <col min="8660" max="8660" width="11" style="389" bestFit="1" customWidth="1"/>
    <col min="8661" max="8661" width="10.140625" style="389" bestFit="1" customWidth="1"/>
    <col min="8662" max="8666" width="9.5703125" style="389" bestFit="1" customWidth="1"/>
    <col min="8667" max="8667" width="10.140625" style="389" bestFit="1" customWidth="1"/>
    <col min="8668" max="8669" width="9.5703125" style="389" bestFit="1" customWidth="1"/>
    <col min="8670" max="8670" width="10.28515625" style="389" customWidth="1"/>
    <col min="8671" max="8678" width="9.5703125" style="389" bestFit="1" customWidth="1"/>
    <col min="8679" max="8679" width="9.5703125" style="389" customWidth="1"/>
    <col min="8680" max="8686" width="9.5703125" style="389" bestFit="1" customWidth="1"/>
    <col min="8687" max="8687" width="9.42578125" style="389" customWidth="1"/>
    <col min="8688" max="8703" width="9.5703125" style="389" bestFit="1" customWidth="1"/>
    <col min="8704" max="8705" width="12.5703125" style="389" bestFit="1" customWidth="1"/>
    <col min="8706" max="8706" width="11.42578125" style="389" bestFit="1" customWidth="1"/>
    <col min="8707" max="8707" width="11" style="389" bestFit="1" customWidth="1"/>
    <col min="8708" max="8708" width="11.7109375" style="389" bestFit="1" customWidth="1"/>
    <col min="8709" max="8897" width="9.140625" style="389"/>
    <col min="8898" max="8898" width="6.7109375" style="389" customWidth="1"/>
    <col min="8899" max="8899" width="39.140625" style="389" customWidth="1"/>
    <col min="8900" max="8900" width="10.5703125" style="389" customWidth="1"/>
    <col min="8901" max="8901" width="8" style="389" customWidth="1"/>
    <col min="8902" max="8902" width="12.7109375" style="389" customWidth="1"/>
    <col min="8903" max="8903" width="12" style="389" customWidth="1"/>
    <col min="8904" max="8904" width="12.85546875" style="389" customWidth="1"/>
    <col min="8905" max="8905" width="11.42578125" style="389" customWidth="1"/>
    <col min="8906" max="8906" width="10.42578125" style="389" customWidth="1"/>
    <col min="8907" max="8907" width="11.7109375" style="389" customWidth="1"/>
    <col min="8908" max="8908" width="11.140625" style="389" customWidth="1"/>
    <col min="8909" max="8909" width="11.85546875" style="389" bestFit="1" customWidth="1"/>
    <col min="8910" max="8910" width="10.5703125" style="389" bestFit="1" customWidth="1"/>
    <col min="8911" max="8911" width="9.5703125" style="389" bestFit="1" customWidth="1"/>
    <col min="8912" max="8912" width="11.42578125" style="389" customWidth="1"/>
    <col min="8913" max="8913" width="10.5703125" style="389" customWidth="1"/>
    <col min="8914" max="8914" width="7.5703125" style="389" customWidth="1"/>
    <col min="8915" max="8915" width="9.5703125" style="389" bestFit="1" customWidth="1"/>
    <col min="8916" max="8916" width="11" style="389" bestFit="1" customWidth="1"/>
    <col min="8917" max="8917" width="10.140625" style="389" bestFit="1" customWidth="1"/>
    <col min="8918" max="8922" width="9.5703125" style="389" bestFit="1" customWidth="1"/>
    <col min="8923" max="8923" width="10.140625" style="389" bestFit="1" customWidth="1"/>
    <col min="8924" max="8925" width="9.5703125" style="389" bestFit="1" customWidth="1"/>
    <col min="8926" max="8926" width="10.28515625" style="389" customWidth="1"/>
    <col min="8927" max="8934" width="9.5703125" style="389" bestFit="1" customWidth="1"/>
    <col min="8935" max="8935" width="9.5703125" style="389" customWidth="1"/>
    <col min="8936" max="8942" width="9.5703125" style="389" bestFit="1" customWidth="1"/>
    <col min="8943" max="8943" width="9.42578125" style="389" customWidth="1"/>
    <col min="8944" max="8959" width="9.5703125" style="389" bestFit="1" customWidth="1"/>
    <col min="8960" max="8961" width="12.5703125" style="389" bestFit="1" customWidth="1"/>
    <col min="8962" max="8962" width="11.42578125" style="389" bestFit="1" customWidth="1"/>
    <col min="8963" max="8963" width="11" style="389" bestFit="1" customWidth="1"/>
    <col min="8964" max="8964" width="11.7109375" style="389" bestFit="1" customWidth="1"/>
    <col min="8965" max="9153" width="9.140625" style="389"/>
    <col min="9154" max="9154" width="6.7109375" style="389" customWidth="1"/>
    <col min="9155" max="9155" width="39.140625" style="389" customWidth="1"/>
    <col min="9156" max="9156" width="10.5703125" style="389" customWidth="1"/>
    <col min="9157" max="9157" width="8" style="389" customWidth="1"/>
    <col min="9158" max="9158" width="12.7109375" style="389" customWidth="1"/>
    <col min="9159" max="9159" width="12" style="389" customWidth="1"/>
    <col min="9160" max="9160" width="12.85546875" style="389" customWidth="1"/>
    <col min="9161" max="9161" width="11.42578125" style="389" customWidth="1"/>
    <col min="9162" max="9162" width="10.42578125" style="389" customWidth="1"/>
    <col min="9163" max="9163" width="11.7109375" style="389" customWidth="1"/>
    <col min="9164" max="9164" width="11.140625" style="389" customWidth="1"/>
    <col min="9165" max="9165" width="11.85546875" style="389" bestFit="1" customWidth="1"/>
    <col min="9166" max="9166" width="10.5703125" style="389" bestFit="1" customWidth="1"/>
    <col min="9167" max="9167" width="9.5703125" style="389" bestFit="1" customWidth="1"/>
    <col min="9168" max="9168" width="11.42578125" style="389" customWidth="1"/>
    <col min="9169" max="9169" width="10.5703125" style="389" customWidth="1"/>
    <col min="9170" max="9170" width="7.5703125" style="389" customWidth="1"/>
    <col min="9171" max="9171" width="9.5703125" style="389" bestFit="1" customWidth="1"/>
    <col min="9172" max="9172" width="11" style="389" bestFit="1" customWidth="1"/>
    <col min="9173" max="9173" width="10.140625" style="389" bestFit="1" customWidth="1"/>
    <col min="9174" max="9178" width="9.5703125" style="389" bestFit="1" customWidth="1"/>
    <col min="9179" max="9179" width="10.140625" style="389" bestFit="1" customWidth="1"/>
    <col min="9180" max="9181" width="9.5703125" style="389" bestFit="1" customWidth="1"/>
    <col min="9182" max="9182" width="10.28515625" style="389" customWidth="1"/>
    <col min="9183" max="9190" width="9.5703125" style="389" bestFit="1" customWidth="1"/>
    <col min="9191" max="9191" width="9.5703125" style="389" customWidth="1"/>
    <col min="9192" max="9198" width="9.5703125" style="389" bestFit="1" customWidth="1"/>
    <col min="9199" max="9199" width="9.42578125" style="389" customWidth="1"/>
    <col min="9200" max="9215" width="9.5703125" style="389" bestFit="1" customWidth="1"/>
    <col min="9216" max="9217" width="12.5703125" style="389" bestFit="1" customWidth="1"/>
    <col min="9218" max="9218" width="11.42578125" style="389" bestFit="1" customWidth="1"/>
    <col min="9219" max="9219" width="11" style="389" bestFit="1" customWidth="1"/>
    <col min="9220" max="9220" width="11.7109375" style="389" bestFit="1" customWidth="1"/>
    <col min="9221" max="9409" width="9.140625" style="389"/>
    <col min="9410" max="9410" width="6.7109375" style="389" customWidth="1"/>
    <col min="9411" max="9411" width="39.140625" style="389" customWidth="1"/>
    <col min="9412" max="9412" width="10.5703125" style="389" customWidth="1"/>
    <col min="9413" max="9413" width="8" style="389" customWidth="1"/>
    <col min="9414" max="9414" width="12.7109375" style="389" customWidth="1"/>
    <col min="9415" max="9415" width="12" style="389" customWidth="1"/>
    <col min="9416" max="9416" width="12.85546875" style="389" customWidth="1"/>
    <col min="9417" max="9417" width="11.42578125" style="389" customWidth="1"/>
    <col min="9418" max="9418" width="10.42578125" style="389" customWidth="1"/>
    <col min="9419" max="9419" width="11.7109375" style="389" customWidth="1"/>
    <col min="9420" max="9420" width="11.140625" style="389" customWidth="1"/>
    <col min="9421" max="9421" width="11.85546875" style="389" bestFit="1" customWidth="1"/>
    <col min="9422" max="9422" width="10.5703125" style="389" bestFit="1" customWidth="1"/>
    <col min="9423" max="9423" width="9.5703125" style="389" bestFit="1" customWidth="1"/>
    <col min="9424" max="9424" width="11.42578125" style="389" customWidth="1"/>
    <col min="9425" max="9425" width="10.5703125" style="389" customWidth="1"/>
    <col min="9426" max="9426" width="7.5703125" style="389" customWidth="1"/>
    <col min="9427" max="9427" width="9.5703125" style="389" bestFit="1" customWidth="1"/>
    <col min="9428" max="9428" width="11" style="389" bestFit="1" customWidth="1"/>
    <col min="9429" max="9429" width="10.140625" style="389" bestFit="1" customWidth="1"/>
    <col min="9430" max="9434" width="9.5703125" style="389" bestFit="1" customWidth="1"/>
    <col min="9435" max="9435" width="10.140625" style="389" bestFit="1" customWidth="1"/>
    <col min="9436" max="9437" width="9.5703125" style="389" bestFit="1" customWidth="1"/>
    <col min="9438" max="9438" width="10.28515625" style="389" customWidth="1"/>
    <col min="9439" max="9446" width="9.5703125" style="389" bestFit="1" customWidth="1"/>
    <col min="9447" max="9447" width="9.5703125" style="389" customWidth="1"/>
    <col min="9448" max="9454" width="9.5703125" style="389" bestFit="1" customWidth="1"/>
    <col min="9455" max="9455" width="9.42578125" style="389" customWidth="1"/>
    <col min="9456" max="9471" width="9.5703125" style="389" bestFit="1" customWidth="1"/>
    <col min="9472" max="9473" width="12.5703125" style="389" bestFit="1" customWidth="1"/>
    <col min="9474" max="9474" width="11.42578125" style="389" bestFit="1" customWidth="1"/>
    <col min="9475" max="9475" width="11" style="389" bestFit="1" customWidth="1"/>
    <col min="9476" max="9476" width="11.7109375" style="389" bestFit="1" customWidth="1"/>
    <col min="9477" max="9665" width="9.140625" style="389"/>
    <col min="9666" max="9666" width="6.7109375" style="389" customWidth="1"/>
    <col min="9667" max="9667" width="39.140625" style="389" customWidth="1"/>
    <col min="9668" max="9668" width="10.5703125" style="389" customWidth="1"/>
    <col min="9669" max="9669" width="8" style="389" customWidth="1"/>
    <col min="9670" max="9670" width="12.7109375" style="389" customWidth="1"/>
    <col min="9671" max="9671" width="12" style="389" customWidth="1"/>
    <col min="9672" max="9672" width="12.85546875" style="389" customWidth="1"/>
    <col min="9673" max="9673" width="11.42578125" style="389" customWidth="1"/>
    <col min="9674" max="9674" width="10.42578125" style="389" customWidth="1"/>
    <col min="9675" max="9675" width="11.7109375" style="389" customWidth="1"/>
    <col min="9676" max="9676" width="11.140625" style="389" customWidth="1"/>
    <col min="9677" max="9677" width="11.85546875" style="389" bestFit="1" customWidth="1"/>
    <col min="9678" max="9678" width="10.5703125" style="389" bestFit="1" customWidth="1"/>
    <col min="9679" max="9679" width="9.5703125" style="389" bestFit="1" customWidth="1"/>
    <col min="9680" max="9680" width="11.42578125" style="389" customWidth="1"/>
    <col min="9681" max="9681" width="10.5703125" style="389" customWidth="1"/>
    <col min="9682" max="9682" width="7.5703125" style="389" customWidth="1"/>
    <col min="9683" max="9683" width="9.5703125" style="389" bestFit="1" customWidth="1"/>
    <col min="9684" max="9684" width="11" style="389" bestFit="1" customWidth="1"/>
    <col min="9685" max="9685" width="10.140625" style="389" bestFit="1" customWidth="1"/>
    <col min="9686" max="9690" width="9.5703125" style="389" bestFit="1" customWidth="1"/>
    <col min="9691" max="9691" width="10.140625" style="389" bestFit="1" customWidth="1"/>
    <col min="9692" max="9693" width="9.5703125" style="389" bestFit="1" customWidth="1"/>
    <col min="9694" max="9694" width="10.28515625" style="389" customWidth="1"/>
    <col min="9695" max="9702" width="9.5703125" style="389" bestFit="1" customWidth="1"/>
    <col min="9703" max="9703" width="9.5703125" style="389" customWidth="1"/>
    <col min="9704" max="9710" width="9.5703125" style="389" bestFit="1" customWidth="1"/>
    <col min="9711" max="9711" width="9.42578125" style="389" customWidth="1"/>
    <col min="9712" max="9727" width="9.5703125" style="389" bestFit="1" customWidth="1"/>
    <col min="9728" max="9729" width="12.5703125" style="389" bestFit="1" customWidth="1"/>
    <col min="9730" max="9730" width="11.42578125" style="389" bestFit="1" customWidth="1"/>
    <col min="9731" max="9731" width="11" style="389" bestFit="1" customWidth="1"/>
    <col min="9732" max="9732" width="11.7109375" style="389" bestFit="1" customWidth="1"/>
    <col min="9733" max="9921" width="9.140625" style="389"/>
    <col min="9922" max="9922" width="6.7109375" style="389" customWidth="1"/>
    <col min="9923" max="9923" width="39.140625" style="389" customWidth="1"/>
    <col min="9924" max="9924" width="10.5703125" style="389" customWidth="1"/>
    <col min="9925" max="9925" width="8" style="389" customWidth="1"/>
    <col min="9926" max="9926" width="12.7109375" style="389" customWidth="1"/>
    <col min="9927" max="9927" width="12" style="389" customWidth="1"/>
    <col min="9928" max="9928" width="12.85546875" style="389" customWidth="1"/>
    <col min="9929" max="9929" width="11.42578125" style="389" customWidth="1"/>
    <col min="9930" max="9930" width="10.42578125" style="389" customWidth="1"/>
    <col min="9931" max="9931" width="11.7109375" style="389" customWidth="1"/>
    <col min="9932" max="9932" width="11.140625" style="389" customWidth="1"/>
    <col min="9933" max="9933" width="11.85546875" style="389" bestFit="1" customWidth="1"/>
    <col min="9934" max="9934" width="10.5703125" style="389" bestFit="1" customWidth="1"/>
    <col min="9935" max="9935" width="9.5703125" style="389" bestFit="1" customWidth="1"/>
    <col min="9936" max="9936" width="11.42578125" style="389" customWidth="1"/>
    <col min="9937" max="9937" width="10.5703125" style="389" customWidth="1"/>
    <col min="9938" max="9938" width="7.5703125" style="389" customWidth="1"/>
    <col min="9939" max="9939" width="9.5703125" style="389" bestFit="1" customWidth="1"/>
    <col min="9940" max="9940" width="11" style="389" bestFit="1" customWidth="1"/>
    <col min="9941" max="9941" width="10.140625" style="389" bestFit="1" customWidth="1"/>
    <col min="9942" max="9946" width="9.5703125" style="389" bestFit="1" customWidth="1"/>
    <col min="9947" max="9947" width="10.140625" style="389" bestFit="1" customWidth="1"/>
    <col min="9948" max="9949" width="9.5703125" style="389" bestFit="1" customWidth="1"/>
    <col min="9950" max="9950" width="10.28515625" style="389" customWidth="1"/>
    <col min="9951" max="9958" width="9.5703125" style="389" bestFit="1" customWidth="1"/>
    <col min="9959" max="9959" width="9.5703125" style="389" customWidth="1"/>
    <col min="9960" max="9966" width="9.5703125" style="389" bestFit="1" customWidth="1"/>
    <col min="9967" max="9967" width="9.42578125" style="389" customWidth="1"/>
    <col min="9968" max="9983" width="9.5703125" style="389" bestFit="1" customWidth="1"/>
    <col min="9984" max="9985" width="12.5703125" style="389" bestFit="1" customWidth="1"/>
    <col min="9986" max="9986" width="11.42578125" style="389" bestFit="1" customWidth="1"/>
    <col min="9987" max="9987" width="11" style="389" bestFit="1" customWidth="1"/>
    <col min="9988" max="9988" width="11.7109375" style="389" bestFit="1" customWidth="1"/>
    <col min="9989" max="10177" width="9.140625" style="389"/>
    <col min="10178" max="10178" width="6.7109375" style="389" customWidth="1"/>
    <col min="10179" max="10179" width="39.140625" style="389" customWidth="1"/>
    <col min="10180" max="10180" width="10.5703125" style="389" customWidth="1"/>
    <col min="10181" max="10181" width="8" style="389" customWidth="1"/>
    <col min="10182" max="10182" width="12.7109375" style="389" customWidth="1"/>
    <col min="10183" max="10183" width="12" style="389" customWidth="1"/>
    <col min="10184" max="10184" width="12.85546875" style="389" customWidth="1"/>
    <col min="10185" max="10185" width="11.42578125" style="389" customWidth="1"/>
    <col min="10186" max="10186" width="10.42578125" style="389" customWidth="1"/>
    <col min="10187" max="10187" width="11.7109375" style="389" customWidth="1"/>
    <col min="10188" max="10188" width="11.140625" style="389" customWidth="1"/>
    <col min="10189" max="10189" width="11.85546875" style="389" bestFit="1" customWidth="1"/>
    <col min="10190" max="10190" width="10.5703125" style="389" bestFit="1" customWidth="1"/>
    <col min="10191" max="10191" width="9.5703125" style="389" bestFit="1" customWidth="1"/>
    <col min="10192" max="10192" width="11.42578125" style="389" customWidth="1"/>
    <col min="10193" max="10193" width="10.5703125" style="389" customWidth="1"/>
    <col min="10194" max="10194" width="7.5703125" style="389" customWidth="1"/>
    <col min="10195" max="10195" width="9.5703125" style="389" bestFit="1" customWidth="1"/>
    <col min="10196" max="10196" width="11" style="389" bestFit="1" customWidth="1"/>
    <col min="10197" max="10197" width="10.140625" style="389" bestFit="1" customWidth="1"/>
    <col min="10198" max="10202" width="9.5703125" style="389" bestFit="1" customWidth="1"/>
    <col min="10203" max="10203" width="10.140625" style="389" bestFit="1" customWidth="1"/>
    <col min="10204" max="10205" width="9.5703125" style="389" bestFit="1" customWidth="1"/>
    <col min="10206" max="10206" width="10.28515625" style="389" customWidth="1"/>
    <col min="10207" max="10214" width="9.5703125" style="389" bestFit="1" customWidth="1"/>
    <col min="10215" max="10215" width="9.5703125" style="389" customWidth="1"/>
    <col min="10216" max="10222" width="9.5703125" style="389" bestFit="1" customWidth="1"/>
    <col min="10223" max="10223" width="9.42578125" style="389" customWidth="1"/>
    <col min="10224" max="10239" width="9.5703125" style="389" bestFit="1" customWidth="1"/>
    <col min="10240" max="10241" width="12.5703125" style="389" bestFit="1" customWidth="1"/>
    <col min="10242" max="10242" width="11.42578125" style="389" bestFit="1" customWidth="1"/>
    <col min="10243" max="10243" width="11" style="389" bestFit="1" customWidth="1"/>
    <col min="10244" max="10244" width="11.7109375" style="389" bestFit="1" customWidth="1"/>
    <col min="10245" max="10433" width="9.140625" style="389"/>
    <col min="10434" max="10434" width="6.7109375" style="389" customWidth="1"/>
    <col min="10435" max="10435" width="39.140625" style="389" customWidth="1"/>
    <col min="10436" max="10436" width="10.5703125" style="389" customWidth="1"/>
    <col min="10437" max="10437" width="8" style="389" customWidth="1"/>
    <col min="10438" max="10438" width="12.7109375" style="389" customWidth="1"/>
    <col min="10439" max="10439" width="12" style="389" customWidth="1"/>
    <col min="10440" max="10440" width="12.85546875" style="389" customWidth="1"/>
    <col min="10441" max="10441" width="11.42578125" style="389" customWidth="1"/>
    <col min="10442" max="10442" width="10.42578125" style="389" customWidth="1"/>
    <col min="10443" max="10443" width="11.7109375" style="389" customWidth="1"/>
    <col min="10444" max="10444" width="11.140625" style="389" customWidth="1"/>
    <col min="10445" max="10445" width="11.85546875" style="389" bestFit="1" customWidth="1"/>
    <col min="10446" max="10446" width="10.5703125" style="389" bestFit="1" customWidth="1"/>
    <col min="10447" max="10447" width="9.5703125" style="389" bestFit="1" customWidth="1"/>
    <col min="10448" max="10448" width="11.42578125" style="389" customWidth="1"/>
    <col min="10449" max="10449" width="10.5703125" style="389" customWidth="1"/>
    <col min="10450" max="10450" width="7.5703125" style="389" customWidth="1"/>
    <col min="10451" max="10451" width="9.5703125" style="389" bestFit="1" customWidth="1"/>
    <col min="10452" max="10452" width="11" style="389" bestFit="1" customWidth="1"/>
    <col min="10453" max="10453" width="10.140625" style="389" bestFit="1" customWidth="1"/>
    <col min="10454" max="10458" width="9.5703125" style="389" bestFit="1" customWidth="1"/>
    <col min="10459" max="10459" width="10.140625" style="389" bestFit="1" customWidth="1"/>
    <col min="10460" max="10461" width="9.5703125" style="389" bestFit="1" customWidth="1"/>
    <col min="10462" max="10462" width="10.28515625" style="389" customWidth="1"/>
    <col min="10463" max="10470" width="9.5703125" style="389" bestFit="1" customWidth="1"/>
    <col min="10471" max="10471" width="9.5703125" style="389" customWidth="1"/>
    <col min="10472" max="10478" width="9.5703125" style="389" bestFit="1" customWidth="1"/>
    <col min="10479" max="10479" width="9.42578125" style="389" customWidth="1"/>
    <col min="10480" max="10495" width="9.5703125" style="389" bestFit="1" customWidth="1"/>
    <col min="10496" max="10497" width="12.5703125" style="389" bestFit="1" customWidth="1"/>
    <col min="10498" max="10498" width="11.42578125" style="389" bestFit="1" customWidth="1"/>
    <col min="10499" max="10499" width="11" style="389" bestFit="1" customWidth="1"/>
    <col min="10500" max="10500" width="11.7109375" style="389" bestFit="1" customWidth="1"/>
    <col min="10501" max="10689" width="9.140625" style="389"/>
    <col min="10690" max="10690" width="6.7109375" style="389" customWidth="1"/>
    <col min="10691" max="10691" width="39.140625" style="389" customWidth="1"/>
    <col min="10692" max="10692" width="10.5703125" style="389" customWidth="1"/>
    <col min="10693" max="10693" width="8" style="389" customWidth="1"/>
    <col min="10694" max="10694" width="12.7109375" style="389" customWidth="1"/>
    <col min="10695" max="10695" width="12" style="389" customWidth="1"/>
    <col min="10696" max="10696" width="12.85546875" style="389" customWidth="1"/>
    <col min="10697" max="10697" width="11.42578125" style="389" customWidth="1"/>
    <col min="10698" max="10698" width="10.42578125" style="389" customWidth="1"/>
    <col min="10699" max="10699" width="11.7109375" style="389" customWidth="1"/>
    <col min="10700" max="10700" width="11.140625" style="389" customWidth="1"/>
    <col min="10701" max="10701" width="11.85546875" style="389" bestFit="1" customWidth="1"/>
    <col min="10702" max="10702" width="10.5703125" style="389" bestFit="1" customWidth="1"/>
    <col min="10703" max="10703" width="9.5703125" style="389" bestFit="1" customWidth="1"/>
    <col min="10704" max="10704" width="11.42578125" style="389" customWidth="1"/>
    <col min="10705" max="10705" width="10.5703125" style="389" customWidth="1"/>
    <col min="10706" max="10706" width="7.5703125" style="389" customWidth="1"/>
    <col min="10707" max="10707" width="9.5703125" style="389" bestFit="1" customWidth="1"/>
    <col min="10708" max="10708" width="11" style="389" bestFit="1" customWidth="1"/>
    <col min="10709" max="10709" width="10.140625" style="389" bestFit="1" customWidth="1"/>
    <col min="10710" max="10714" width="9.5703125" style="389" bestFit="1" customWidth="1"/>
    <col min="10715" max="10715" width="10.140625" style="389" bestFit="1" customWidth="1"/>
    <col min="10716" max="10717" width="9.5703125" style="389" bestFit="1" customWidth="1"/>
    <col min="10718" max="10718" width="10.28515625" style="389" customWidth="1"/>
    <col min="10719" max="10726" width="9.5703125" style="389" bestFit="1" customWidth="1"/>
    <col min="10727" max="10727" width="9.5703125" style="389" customWidth="1"/>
    <col min="10728" max="10734" width="9.5703125" style="389" bestFit="1" customWidth="1"/>
    <col min="10735" max="10735" width="9.42578125" style="389" customWidth="1"/>
    <col min="10736" max="10751" width="9.5703125" style="389" bestFit="1" customWidth="1"/>
    <col min="10752" max="10753" width="12.5703125" style="389" bestFit="1" customWidth="1"/>
    <col min="10754" max="10754" width="11.42578125" style="389" bestFit="1" customWidth="1"/>
    <col min="10755" max="10755" width="11" style="389" bestFit="1" customWidth="1"/>
    <col min="10756" max="10756" width="11.7109375" style="389" bestFit="1" customWidth="1"/>
    <col min="10757" max="10945" width="9.140625" style="389"/>
    <col min="10946" max="10946" width="6.7109375" style="389" customWidth="1"/>
    <col min="10947" max="10947" width="39.140625" style="389" customWidth="1"/>
    <col min="10948" max="10948" width="10.5703125" style="389" customWidth="1"/>
    <col min="10949" max="10949" width="8" style="389" customWidth="1"/>
    <col min="10950" max="10950" width="12.7109375" style="389" customWidth="1"/>
    <col min="10951" max="10951" width="12" style="389" customWidth="1"/>
    <col min="10952" max="10952" width="12.85546875" style="389" customWidth="1"/>
    <col min="10953" max="10953" width="11.42578125" style="389" customWidth="1"/>
    <col min="10954" max="10954" width="10.42578125" style="389" customWidth="1"/>
    <col min="10955" max="10955" width="11.7109375" style="389" customWidth="1"/>
    <col min="10956" max="10956" width="11.140625" style="389" customWidth="1"/>
    <col min="10957" max="10957" width="11.85546875" style="389" bestFit="1" customWidth="1"/>
    <col min="10958" max="10958" width="10.5703125" style="389" bestFit="1" customWidth="1"/>
    <col min="10959" max="10959" width="9.5703125" style="389" bestFit="1" customWidth="1"/>
    <col min="10960" max="10960" width="11.42578125" style="389" customWidth="1"/>
    <col min="10961" max="10961" width="10.5703125" style="389" customWidth="1"/>
    <col min="10962" max="10962" width="7.5703125" style="389" customWidth="1"/>
    <col min="10963" max="10963" width="9.5703125" style="389" bestFit="1" customWidth="1"/>
    <col min="10964" max="10964" width="11" style="389" bestFit="1" customWidth="1"/>
    <col min="10965" max="10965" width="10.140625" style="389" bestFit="1" customWidth="1"/>
    <col min="10966" max="10970" width="9.5703125" style="389" bestFit="1" customWidth="1"/>
    <col min="10971" max="10971" width="10.140625" style="389" bestFit="1" customWidth="1"/>
    <col min="10972" max="10973" width="9.5703125" style="389" bestFit="1" customWidth="1"/>
    <col min="10974" max="10974" width="10.28515625" style="389" customWidth="1"/>
    <col min="10975" max="10982" width="9.5703125" style="389" bestFit="1" customWidth="1"/>
    <col min="10983" max="10983" width="9.5703125" style="389" customWidth="1"/>
    <col min="10984" max="10990" width="9.5703125" style="389" bestFit="1" customWidth="1"/>
    <col min="10991" max="10991" width="9.42578125" style="389" customWidth="1"/>
    <col min="10992" max="11007" width="9.5703125" style="389" bestFit="1" customWidth="1"/>
    <col min="11008" max="11009" width="12.5703125" style="389" bestFit="1" customWidth="1"/>
    <col min="11010" max="11010" width="11.42578125" style="389" bestFit="1" customWidth="1"/>
    <col min="11011" max="11011" width="11" style="389" bestFit="1" customWidth="1"/>
    <col min="11012" max="11012" width="11.7109375" style="389" bestFit="1" customWidth="1"/>
    <col min="11013" max="11201" width="9.140625" style="389"/>
    <col min="11202" max="11202" width="6.7109375" style="389" customWidth="1"/>
    <col min="11203" max="11203" width="39.140625" style="389" customWidth="1"/>
    <col min="11204" max="11204" width="10.5703125" style="389" customWidth="1"/>
    <col min="11205" max="11205" width="8" style="389" customWidth="1"/>
    <col min="11206" max="11206" width="12.7109375" style="389" customWidth="1"/>
    <col min="11207" max="11207" width="12" style="389" customWidth="1"/>
    <col min="11208" max="11208" width="12.85546875" style="389" customWidth="1"/>
    <col min="11209" max="11209" width="11.42578125" style="389" customWidth="1"/>
    <col min="11210" max="11210" width="10.42578125" style="389" customWidth="1"/>
    <col min="11211" max="11211" width="11.7109375" style="389" customWidth="1"/>
    <col min="11212" max="11212" width="11.140625" style="389" customWidth="1"/>
    <col min="11213" max="11213" width="11.85546875" style="389" bestFit="1" customWidth="1"/>
    <col min="11214" max="11214" width="10.5703125" style="389" bestFit="1" customWidth="1"/>
    <col min="11215" max="11215" width="9.5703125" style="389" bestFit="1" customWidth="1"/>
    <col min="11216" max="11216" width="11.42578125" style="389" customWidth="1"/>
    <col min="11217" max="11217" width="10.5703125" style="389" customWidth="1"/>
    <col min="11218" max="11218" width="7.5703125" style="389" customWidth="1"/>
    <col min="11219" max="11219" width="9.5703125" style="389" bestFit="1" customWidth="1"/>
    <col min="11220" max="11220" width="11" style="389" bestFit="1" customWidth="1"/>
    <col min="11221" max="11221" width="10.140625" style="389" bestFit="1" customWidth="1"/>
    <col min="11222" max="11226" width="9.5703125" style="389" bestFit="1" customWidth="1"/>
    <col min="11227" max="11227" width="10.140625" style="389" bestFit="1" customWidth="1"/>
    <col min="11228" max="11229" width="9.5703125" style="389" bestFit="1" customWidth="1"/>
    <col min="11230" max="11230" width="10.28515625" style="389" customWidth="1"/>
    <col min="11231" max="11238" width="9.5703125" style="389" bestFit="1" customWidth="1"/>
    <col min="11239" max="11239" width="9.5703125" style="389" customWidth="1"/>
    <col min="11240" max="11246" width="9.5703125" style="389" bestFit="1" customWidth="1"/>
    <col min="11247" max="11247" width="9.42578125" style="389" customWidth="1"/>
    <col min="11248" max="11263" width="9.5703125" style="389" bestFit="1" customWidth="1"/>
    <col min="11264" max="11265" width="12.5703125" style="389" bestFit="1" customWidth="1"/>
    <col min="11266" max="11266" width="11.42578125" style="389" bestFit="1" customWidth="1"/>
    <col min="11267" max="11267" width="11" style="389" bestFit="1" customWidth="1"/>
    <col min="11268" max="11268" width="11.7109375" style="389" bestFit="1" customWidth="1"/>
    <col min="11269" max="11457" width="9.140625" style="389"/>
    <col min="11458" max="11458" width="6.7109375" style="389" customWidth="1"/>
    <col min="11459" max="11459" width="39.140625" style="389" customWidth="1"/>
    <col min="11460" max="11460" width="10.5703125" style="389" customWidth="1"/>
    <col min="11461" max="11461" width="8" style="389" customWidth="1"/>
    <col min="11462" max="11462" width="12.7109375" style="389" customWidth="1"/>
    <col min="11463" max="11463" width="12" style="389" customWidth="1"/>
    <col min="11464" max="11464" width="12.85546875" style="389" customWidth="1"/>
    <col min="11465" max="11465" width="11.42578125" style="389" customWidth="1"/>
    <col min="11466" max="11466" width="10.42578125" style="389" customWidth="1"/>
    <col min="11467" max="11467" width="11.7109375" style="389" customWidth="1"/>
    <col min="11468" max="11468" width="11.140625" style="389" customWidth="1"/>
    <col min="11469" max="11469" width="11.85546875" style="389" bestFit="1" customWidth="1"/>
    <col min="11470" max="11470" width="10.5703125" style="389" bestFit="1" customWidth="1"/>
    <col min="11471" max="11471" width="9.5703125" style="389" bestFit="1" customWidth="1"/>
    <col min="11472" max="11472" width="11.42578125" style="389" customWidth="1"/>
    <col min="11473" max="11473" width="10.5703125" style="389" customWidth="1"/>
    <col min="11474" max="11474" width="7.5703125" style="389" customWidth="1"/>
    <col min="11475" max="11475" width="9.5703125" style="389" bestFit="1" customWidth="1"/>
    <col min="11476" max="11476" width="11" style="389" bestFit="1" customWidth="1"/>
    <col min="11477" max="11477" width="10.140625" style="389" bestFit="1" customWidth="1"/>
    <col min="11478" max="11482" width="9.5703125" style="389" bestFit="1" customWidth="1"/>
    <col min="11483" max="11483" width="10.140625" style="389" bestFit="1" customWidth="1"/>
    <col min="11484" max="11485" width="9.5703125" style="389" bestFit="1" customWidth="1"/>
    <col min="11486" max="11486" width="10.28515625" style="389" customWidth="1"/>
    <col min="11487" max="11494" width="9.5703125" style="389" bestFit="1" customWidth="1"/>
    <col min="11495" max="11495" width="9.5703125" style="389" customWidth="1"/>
    <col min="11496" max="11502" width="9.5703125" style="389" bestFit="1" customWidth="1"/>
    <col min="11503" max="11503" width="9.42578125" style="389" customWidth="1"/>
    <col min="11504" max="11519" width="9.5703125" style="389" bestFit="1" customWidth="1"/>
    <col min="11520" max="11521" width="12.5703125" style="389" bestFit="1" customWidth="1"/>
    <col min="11522" max="11522" width="11.42578125" style="389" bestFit="1" customWidth="1"/>
    <col min="11523" max="11523" width="11" style="389" bestFit="1" customWidth="1"/>
    <col min="11524" max="11524" width="11.7109375" style="389" bestFit="1" customWidth="1"/>
    <col min="11525" max="11713" width="9.140625" style="389"/>
    <col min="11714" max="11714" width="6.7109375" style="389" customWidth="1"/>
    <col min="11715" max="11715" width="39.140625" style="389" customWidth="1"/>
    <col min="11716" max="11716" width="10.5703125" style="389" customWidth="1"/>
    <col min="11717" max="11717" width="8" style="389" customWidth="1"/>
    <col min="11718" max="11718" width="12.7109375" style="389" customWidth="1"/>
    <col min="11719" max="11719" width="12" style="389" customWidth="1"/>
    <col min="11720" max="11720" width="12.85546875" style="389" customWidth="1"/>
    <col min="11721" max="11721" width="11.42578125" style="389" customWidth="1"/>
    <col min="11722" max="11722" width="10.42578125" style="389" customWidth="1"/>
    <col min="11723" max="11723" width="11.7109375" style="389" customWidth="1"/>
    <col min="11724" max="11724" width="11.140625" style="389" customWidth="1"/>
    <col min="11725" max="11725" width="11.85546875" style="389" bestFit="1" customWidth="1"/>
    <col min="11726" max="11726" width="10.5703125" style="389" bestFit="1" customWidth="1"/>
    <col min="11727" max="11727" width="9.5703125" style="389" bestFit="1" customWidth="1"/>
    <col min="11728" max="11728" width="11.42578125" style="389" customWidth="1"/>
    <col min="11729" max="11729" width="10.5703125" style="389" customWidth="1"/>
    <col min="11730" max="11730" width="7.5703125" style="389" customWidth="1"/>
    <col min="11731" max="11731" width="9.5703125" style="389" bestFit="1" customWidth="1"/>
    <col min="11732" max="11732" width="11" style="389" bestFit="1" customWidth="1"/>
    <col min="11733" max="11733" width="10.140625" style="389" bestFit="1" customWidth="1"/>
    <col min="11734" max="11738" width="9.5703125" style="389" bestFit="1" customWidth="1"/>
    <col min="11739" max="11739" width="10.140625" style="389" bestFit="1" customWidth="1"/>
    <col min="11740" max="11741" width="9.5703125" style="389" bestFit="1" customWidth="1"/>
    <col min="11742" max="11742" width="10.28515625" style="389" customWidth="1"/>
    <col min="11743" max="11750" width="9.5703125" style="389" bestFit="1" customWidth="1"/>
    <col min="11751" max="11751" width="9.5703125" style="389" customWidth="1"/>
    <col min="11752" max="11758" width="9.5703125" style="389" bestFit="1" customWidth="1"/>
    <col min="11759" max="11759" width="9.42578125" style="389" customWidth="1"/>
    <col min="11760" max="11775" width="9.5703125" style="389" bestFit="1" customWidth="1"/>
    <col min="11776" max="11777" width="12.5703125" style="389" bestFit="1" customWidth="1"/>
    <col min="11778" max="11778" width="11.42578125" style="389" bestFit="1" customWidth="1"/>
    <col min="11779" max="11779" width="11" style="389" bestFit="1" customWidth="1"/>
    <col min="11780" max="11780" width="11.7109375" style="389" bestFit="1" customWidth="1"/>
    <col min="11781" max="11969" width="9.140625" style="389"/>
    <col min="11970" max="11970" width="6.7109375" style="389" customWidth="1"/>
    <col min="11971" max="11971" width="39.140625" style="389" customWidth="1"/>
    <col min="11972" max="11972" width="10.5703125" style="389" customWidth="1"/>
    <col min="11973" max="11973" width="8" style="389" customWidth="1"/>
    <col min="11974" max="11974" width="12.7109375" style="389" customWidth="1"/>
    <col min="11975" max="11975" width="12" style="389" customWidth="1"/>
    <col min="11976" max="11976" width="12.85546875" style="389" customWidth="1"/>
    <col min="11977" max="11977" width="11.42578125" style="389" customWidth="1"/>
    <col min="11978" max="11978" width="10.42578125" style="389" customWidth="1"/>
    <col min="11979" max="11979" width="11.7109375" style="389" customWidth="1"/>
    <col min="11980" max="11980" width="11.140625" style="389" customWidth="1"/>
    <col min="11981" max="11981" width="11.85546875" style="389" bestFit="1" customWidth="1"/>
    <col min="11982" max="11982" width="10.5703125" style="389" bestFit="1" customWidth="1"/>
    <col min="11983" max="11983" width="9.5703125" style="389" bestFit="1" customWidth="1"/>
    <col min="11984" max="11984" width="11.42578125" style="389" customWidth="1"/>
    <col min="11985" max="11985" width="10.5703125" style="389" customWidth="1"/>
    <col min="11986" max="11986" width="7.5703125" style="389" customWidth="1"/>
    <col min="11987" max="11987" width="9.5703125" style="389" bestFit="1" customWidth="1"/>
    <col min="11988" max="11988" width="11" style="389" bestFit="1" customWidth="1"/>
    <col min="11989" max="11989" width="10.140625" style="389" bestFit="1" customWidth="1"/>
    <col min="11990" max="11994" width="9.5703125" style="389" bestFit="1" customWidth="1"/>
    <col min="11995" max="11995" width="10.140625" style="389" bestFit="1" customWidth="1"/>
    <col min="11996" max="11997" width="9.5703125" style="389" bestFit="1" customWidth="1"/>
    <col min="11998" max="11998" width="10.28515625" style="389" customWidth="1"/>
    <col min="11999" max="12006" width="9.5703125" style="389" bestFit="1" customWidth="1"/>
    <col min="12007" max="12007" width="9.5703125" style="389" customWidth="1"/>
    <col min="12008" max="12014" width="9.5703125" style="389" bestFit="1" customWidth="1"/>
    <col min="12015" max="12015" width="9.42578125" style="389" customWidth="1"/>
    <col min="12016" max="12031" width="9.5703125" style="389" bestFit="1" customWidth="1"/>
    <col min="12032" max="12033" width="12.5703125" style="389" bestFit="1" customWidth="1"/>
    <col min="12034" max="12034" width="11.42578125" style="389" bestFit="1" customWidth="1"/>
    <col min="12035" max="12035" width="11" style="389" bestFit="1" customWidth="1"/>
    <col min="12036" max="12036" width="11.7109375" style="389" bestFit="1" customWidth="1"/>
    <col min="12037" max="12225" width="9.140625" style="389"/>
    <col min="12226" max="12226" width="6.7109375" style="389" customWidth="1"/>
    <col min="12227" max="12227" width="39.140625" style="389" customWidth="1"/>
    <col min="12228" max="12228" width="10.5703125" style="389" customWidth="1"/>
    <col min="12229" max="12229" width="8" style="389" customWidth="1"/>
    <col min="12230" max="12230" width="12.7109375" style="389" customWidth="1"/>
    <col min="12231" max="12231" width="12" style="389" customWidth="1"/>
    <col min="12232" max="12232" width="12.85546875" style="389" customWidth="1"/>
    <col min="12233" max="12233" width="11.42578125" style="389" customWidth="1"/>
    <col min="12234" max="12234" width="10.42578125" style="389" customWidth="1"/>
    <col min="12235" max="12235" width="11.7109375" style="389" customWidth="1"/>
    <col min="12236" max="12236" width="11.140625" style="389" customWidth="1"/>
    <col min="12237" max="12237" width="11.85546875" style="389" bestFit="1" customWidth="1"/>
    <col min="12238" max="12238" width="10.5703125" style="389" bestFit="1" customWidth="1"/>
    <col min="12239" max="12239" width="9.5703125" style="389" bestFit="1" customWidth="1"/>
    <col min="12240" max="12240" width="11.42578125" style="389" customWidth="1"/>
    <col min="12241" max="12241" width="10.5703125" style="389" customWidth="1"/>
    <col min="12242" max="12242" width="7.5703125" style="389" customWidth="1"/>
    <col min="12243" max="12243" width="9.5703125" style="389" bestFit="1" customWidth="1"/>
    <col min="12244" max="12244" width="11" style="389" bestFit="1" customWidth="1"/>
    <col min="12245" max="12245" width="10.140625" style="389" bestFit="1" customWidth="1"/>
    <col min="12246" max="12250" width="9.5703125" style="389" bestFit="1" customWidth="1"/>
    <col min="12251" max="12251" width="10.140625" style="389" bestFit="1" customWidth="1"/>
    <col min="12252" max="12253" width="9.5703125" style="389" bestFit="1" customWidth="1"/>
    <col min="12254" max="12254" width="10.28515625" style="389" customWidth="1"/>
    <col min="12255" max="12262" width="9.5703125" style="389" bestFit="1" customWidth="1"/>
    <col min="12263" max="12263" width="9.5703125" style="389" customWidth="1"/>
    <col min="12264" max="12270" width="9.5703125" style="389" bestFit="1" customWidth="1"/>
    <col min="12271" max="12271" width="9.42578125" style="389" customWidth="1"/>
    <col min="12272" max="12287" width="9.5703125" style="389" bestFit="1" customWidth="1"/>
    <col min="12288" max="12289" width="12.5703125" style="389" bestFit="1" customWidth="1"/>
    <col min="12290" max="12290" width="11.42578125" style="389" bestFit="1" customWidth="1"/>
    <col min="12291" max="12291" width="11" style="389" bestFit="1" customWidth="1"/>
    <col min="12292" max="12292" width="11.7109375" style="389" bestFit="1" customWidth="1"/>
    <col min="12293" max="12481" width="9.140625" style="389"/>
    <col min="12482" max="12482" width="6.7109375" style="389" customWidth="1"/>
    <col min="12483" max="12483" width="39.140625" style="389" customWidth="1"/>
    <col min="12484" max="12484" width="10.5703125" style="389" customWidth="1"/>
    <col min="12485" max="12485" width="8" style="389" customWidth="1"/>
    <col min="12486" max="12486" width="12.7109375" style="389" customWidth="1"/>
    <col min="12487" max="12487" width="12" style="389" customWidth="1"/>
    <col min="12488" max="12488" width="12.85546875" style="389" customWidth="1"/>
    <col min="12489" max="12489" width="11.42578125" style="389" customWidth="1"/>
    <col min="12490" max="12490" width="10.42578125" style="389" customWidth="1"/>
    <col min="12491" max="12491" width="11.7109375" style="389" customWidth="1"/>
    <col min="12492" max="12492" width="11.140625" style="389" customWidth="1"/>
    <col min="12493" max="12493" width="11.85546875" style="389" bestFit="1" customWidth="1"/>
    <col min="12494" max="12494" width="10.5703125" style="389" bestFit="1" customWidth="1"/>
    <col min="12495" max="12495" width="9.5703125" style="389" bestFit="1" customWidth="1"/>
    <col min="12496" max="12496" width="11.42578125" style="389" customWidth="1"/>
    <col min="12497" max="12497" width="10.5703125" style="389" customWidth="1"/>
    <col min="12498" max="12498" width="7.5703125" style="389" customWidth="1"/>
    <col min="12499" max="12499" width="9.5703125" style="389" bestFit="1" customWidth="1"/>
    <col min="12500" max="12500" width="11" style="389" bestFit="1" customWidth="1"/>
    <col min="12501" max="12501" width="10.140625" style="389" bestFit="1" customWidth="1"/>
    <col min="12502" max="12506" width="9.5703125" style="389" bestFit="1" customWidth="1"/>
    <col min="12507" max="12507" width="10.140625" style="389" bestFit="1" customWidth="1"/>
    <col min="12508" max="12509" width="9.5703125" style="389" bestFit="1" customWidth="1"/>
    <col min="12510" max="12510" width="10.28515625" style="389" customWidth="1"/>
    <col min="12511" max="12518" width="9.5703125" style="389" bestFit="1" customWidth="1"/>
    <col min="12519" max="12519" width="9.5703125" style="389" customWidth="1"/>
    <col min="12520" max="12526" width="9.5703125" style="389" bestFit="1" customWidth="1"/>
    <col min="12527" max="12527" width="9.42578125" style="389" customWidth="1"/>
    <col min="12528" max="12543" width="9.5703125" style="389" bestFit="1" customWidth="1"/>
    <col min="12544" max="12545" width="12.5703125" style="389" bestFit="1" customWidth="1"/>
    <col min="12546" max="12546" width="11.42578125" style="389" bestFit="1" customWidth="1"/>
    <col min="12547" max="12547" width="11" style="389" bestFit="1" customWidth="1"/>
    <col min="12548" max="12548" width="11.7109375" style="389" bestFit="1" customWidth="1"/>
    <col min="12549" max="12737" width="9.140625" style="389"/>
    <col min="12738" max="12738" width="6.7109375" style="389" customWidth="1"/>
    <col min="12739" max="12739" width="39.140625" style="389" customWidth="1"/>
    <col min="12740" max="12740" width="10.5703125" style="389" customWidth="1"/>
    <col min="12741" max="12741" width="8" style="389" customWidth="1"/>
    <col min="12742" max="12742" width="12.7109375" style="389" customWidth="1"/>
    <col min="12743" max="12743" width="12" style="389" customWidth="1"/>
    <col min="12744" max="12744" width="12.85546875" style="389" customWidth="1"/>
    <col min="12745" max="12745" width="11.42578125" style="389" customWidth="1"/>
    <col min="12746" max="12746" width="10.42578125" style="389" customWidth="1"/>
    <col min="12747" max="12747" width="11.7109375" style="389" customWidth="1"/>
    <col min="12748" max="12748" width="11.140625" style="389" customWidth="1"/>
    <col min="12749" max="12749" width="11.85546875" style="389" bestFit="1" customWidth="1"/>
    <col min="12750" max="12750" width="10.5703125" style="389" bestFit="1" customWidth="1"/>
    <col min="12751" max="12751" width="9.5703125" style="389" bestFit="1" customWidth="1"/>
    <col min="12752" max="12752" width="11.42578125" style="389" customWidth="1"/>
    <col min="12753" max="12753" width="10.5703125" style="389" customWidth="1"/>
    <col min="12754" max="12754" width="7.5703125" style="389" customWidth="1"/>
    <col min="12755" max="12755" width="9.5703125" style="389" bestFit="1" customWidth="1"/>
    <col min="12756" max="12756" width="11" style="389" bestFit="1" customWidth="1"/>
    <col min="12757" max="12757" width="10.140625" style="389" bestFit="1" customWidth="1"/>
    <col min="12758" max="12762" width="9.5703125" style="389" bestFit="1" customWidth="1"/>
    <col min="12763" max="12763" width="10.140625" style="389" bestFit="1" customWidth="1"/>
    <col min="12764" max="12765" width="9.5703125" style="389" bestFit="1" customWidth="1"/>
    <col min="12766" max="12766" width="10.28515625" style="389" customWidth="1"/>
    <col min="12767" max="12774" width="9.5703125" style="389" bestFit="1" customWidth="1"/>
    <col min="12775" max="12775" width="9.5703125" style="389" customWidth="1"/>
    <col min="12776" max="12782" width="9.5703125" style="389" bestFit="1" customWidth="1"/>
    <col min="12783" max="12783" width="9.42578125" style="389" customWidth="1"/>
    <col min="12784" max="12799" width="9.5703125" style="389" bestFit="1" customWidth="1"/>
    <col min="12800" max="12801" width="12.5703125" style="389" bestFit="1" customWidth="1"/>
    <col min="12802" max="12802" width="11.42578125" style="389" bestFit="1" customWidth="1"/>
    <col min="12803" max="12803" width="11" style="389" bestFit="1" customWidth="1"/>
    <col min="12804" max="12804" width="11.7109375" style="389" bestFit="1" customWidth="1"/>
    <col min="12805" max="12993" width="9.140625" style="389"/>
    <col min="12994" max="12994" width="6.7109375" style="389" customWidth="1"/>
    <col min="12995" max="12995" width="39.140625" style="389" customWidth="1"/>
    <col min="12996" max="12996" width="10.5703125" style="389" customWidth="1"/>
    <col min="12997" max="12997" width="8" style="389" customWidth="1"/>
    <col min="12998" max="12998" width="12.7109375" style="389" customWidth="1"/>
    <col min="12999" max="12999" width="12" style="389" customWidth="1"/>
    <col min="13000" max="13000" width="12.85546875" style="389" customWidth="1"/>
    <col min="13001" max="13001" width="11.42578125" style="389" customWidth="1"/>
    <col min="13002" max="13002" width="10.42578125" style="389" customWidth="1"/>
    <col min="13003" max="13003" width="11.7109375" style="389" customWidth="1"/>
    <col min="13004" max="13004" width="11.140625" style="389" customWidth="1"/>
    <col min="13005" max="13005" width="11.85546875" style="389" bestFit="1" customWidth="1"/>
    <col min="13006" max="13006" width="10.5703125" style="389" bestFit="1" customWidth="1"/>
    <col min="13007" max="13007" width="9.5703125" style="389" bestFit="1" customWidth="1"/>
    <col min="13008" max="13008" width="11.42578125" style="389" customWidth="1"/>
    <col min="13009" max="13009" width="10.5703125" style="389" customWidth="1"/>
    <col min="13010" max="13010" width="7.5703125" style="389" customWidth="1"/>
    <col min="13011" max="13011" width="9.5703125" style="389" bestFit="1" customWidth="1"/>
    <col min="13012" max="13012" width="11" style="389" bestFit="1" customWidth="1"/>
    <col min="13013" max="13013" width="10.140625" style="389" bestFit="1" customWidth="1"/>
    <col min="13014" max="13018" width="9.5703125" style="389" bestFit="1" customWidth="1"/>
    <col min="13019" max="13019" width="10.140625" style="389" bestFit="1" customWidth="1"/>
    <col min="13020" max="13021" width="9.5703125" style="389" bestFit="1" customWidth="1"/>
    <col min="13022" max="13022" width="10.28515625" style="389" customWidth="1"/>
    <col min="13023" max="13030" width="9.5703125" style="389" bestFit="1" customWidth="1"/>
    <col min="13031" max="13031" width="9.5703125" style="389" customWidth="1"/>
    <col min="13032" max="13038" width="9.5703125" style="389" bestFit="1" customWidth="1"/>
    <col min="13039" max="13039" width="9.42578125" style="389" customWidth="1"/>
    <col min="13040" max="13055" width="9.5703125" style="389" bestFit="1" customWidth="1"/>
    <col min="13056" max="13057" width="12.5703125" style="389" bestFit="1" customWidth="1"/>
    <col min="13058" max="13058" width="11.42578125" style="389" bestFit="1" customWidth="1"/>
    <col min="13059" max="13059" width="11" style="389" bestFit="1" customWidth="1"/>
    <col min="13060" max="13060" width="11.7109375" style="389" bestFit="1" customWidth="1"/>
    <col min="13061" max="13249" width="9.140625" style="389"/>
    <col min="13250" max="13250" width="6.7109375" style="389" customWidth="1"/>
    <col min="13251" max="13251" width="39.140625" style="389" customWidth="1"/>
    <col min="13252" max="13252" width="10.5703125" style="389" customWidth="1"/>
    <col min="13253" max="13253" width="8" style="389" customWidth="1"/>
    <col min="13254" max="13254" width="12.7109375" style="389" customWidth="1"/>
    <col min="13255" max="13255" width="12" style="389" customWidth="1"/>
    <col min="13256" max="13256" width="12.85546875" style="389" customWidth="1"/>
    <col min="13257" max="13257" width="11.42578125" style="389" customWidth="1"/>
    <col min="13258" max="13258" width="10.42578125" style="389" customWidth="1"/>
    <col min="13259" max="13259" width="11.7109375" style="389" customWidth="1"/>
    <col min="13260" max="13260" width="11.140625" style="389" customWidth="1"/>
    <col min="13261" max="13261" width="11.85546875" style="389" bestFit="1" customWidth="1"/>
    <col min="13262" max="13262" width="10.5703125" style="389" bestFit="1" customWidth="1"/>
    <col min="13263" max="13263" width="9.5703125" style="389" bestFit="1" customWidth="1"/>
    <col min="13264" max="13264" width="11.42578125" style="389" customWidth="1"/>
    <col min="13265" max="13265" width="10.5703125" style="389" customWidth="1"/>
    <col min="13266" max="13266" width="7.5703125" style="389" customWidth="1"/>
    <col min="13267" max="13267" width="9.5703125" style="389" bestFit="1" customWidth="1"/>
    <col min="13268" max="13268" width="11" style="389" bestFit="1" customWidth="1"/>
    <col min="13269" max="13269" width="10.140625" style="389" bestFit="1" customWidth="1"/>
    <col min="13270" max="13274" width="9.5703125" style="389" bestFit="1" customWidth="1"/>
    <col min="13275" max="13275" width="10.140625" style="389" bestFit="1" customWidth="1"/>
    <col min="13276" max="13277" width="9.5703125" style="389" bestFit="1" customWidth="1"/>
    <col min="13278" max="13278" width="10.28515625" style="389" customWidth="1"/>
    <col min="13279" max="13286" width="9.5703125" style="389" bestFit="1" customWidth="1"/>
    <col min="13287" max="13287" width="9.5703125" style="389" customWidth="1"/>
    <col min="13288" max="13294" width="9.5703125" style="389" bestFit="1" customWidth="1"/>
    <col min="13295" max="13295" width="9.42578125" style="389" customWidth="1"/>
    <col min="13296" max="13311" width="9.5703125" style="389" bestFit="1" customWidth="1"/>
    <col min="13312" max="13313" width="12.5703125" style="389" bestFit="1" customWidth="1"/>
    <col min="13314" max="13314" width="11.42578125" style="389" bestFit="1" customWidth="1"/>
    <col min="13315" max="13315" width="11" style="389" bestFit="1" customWidth="1"/>
    <col min="13316" max="13316" width="11.7109375" style="389" bestFit="1" customWidth="1"/>
    <col min="13317" max="13505" width="9.140625" style="389"/>
    <col min="13506" max="13506" width="6.7109375" style="389" customWidth="1"/>
    <col min="13507" max="13507" width="39.140625" style="389" customWidth="1"/>
    <col min="13508" max="13508" width="10.5703125" style="389" customWidth="1"/>
    <col min="13509" max="13509" width="8" style="389" customWidth="1"/>
    <col min="13510" max="13510" width="12.7109375" style="389" customWidth="1"/>
    <col min="13511" max="13511" width="12" style="389" customWidth="1"/>
    <col min="13512" max="13512" width="12.85546875" style="389" customWidth="1"/>
    <col min="13513" max="13513" width="11.42578125" style="389" customWidth="1"/>
    <col min="13514" max="13514" width="10.42578125" style="389" customWidth="1"/>
    <col min="13515" max="13515" width="11.7109375" style="389" customWidth="1"/>
    <col min="13516" max="13516" width="11.140625" style="389" customWidth="1"/>
    <col min="13517" max="13517" width="11.85546875" style="389" bestFit="1" customWidth="1"/>
    <col min="13518" max="13518" width="10.5703125" style="389" bestFit="1" customWidth="1"/>
    <col min="13519" max="13519" width="9.5703125" style="389" bestFit="1" customWidth="1"/>
    <col min="13520" max="13520" width="11.42578125" style="389" customWidth="1"/>
    <col min="13521" max="13521" width="10.5703125" style="389" customWidth="1"/>
    <col min="13522" max="13522" width="7.5703125" style="389" customWidth="1"/>
    <col min="13523" max="13523" width="9.5703125" style="389" bestFit="1" customWidth="1"/>
    <col min="13524" max="13524" width="11" style="389" bestFit="1" customWidth="1"/>
    <col min="13525" max="13525" width="10.140625" style="389" bestFit="1" customWidth="1"/>
    <col min="13526" max="13530" width="9.5703125" style="389" bestFit="1" customWidth="1"/>
    <col min="13531" max="13531" width="10.140625" style="389" bestFit="1" customWidth="1"/>
    <col min="13532" max="13533" width="9.5703125" style="389" bestFit="1" customWidth="1"/>
    <col min="13534" max="13534" width="10.28515625" style="389" customWidth="1"/>
    <col min="13535" max="13542" width="9.5703125" style="389" bestFit="1" customWidth="1"/>
    <col min="13543" max="13543" width="9.5703125" style="389" customWidth="1"/>
    <col min="13544" max="13550" width="9.5703125" style="389" bestFit="1" customWidth="1"/>
    <col min="13551" max="13551" width="9.42578125" style="389" customWidth="1"/>
    <col min="13552" max="13567" width="9.5703125" style="389" bestFit="1" customWidth="1"/>
    <col min="13568" max="13569" width="12.5703125" style="389" bestFit="1" customWidth="1"/>
    <col min="13570" max="13570" width="11.42578125" style="389" bestFit="1" customWidth="1"/>
    <col min="13571" max="13571" width="11" style="389" bestFit="1" customWidth="1"/>
    <col min="13572" max="13572" width="11.7109375" style="389" bestFit="1" customWidth="1"/>
    <col min="13573" max="13761" width="9.140625" style="389"/>
    <col min="13762" max="13762" width="6.7109375" style="389" customWidth="1"/>
    <col min="13763" max="13763" width="39.140625" style="389" customWidth="1"/>
    <col min="13764" max="13764" width="10.5703125" style="389" customWidth="1"/>
    <col min="13765" max="13765" width="8" style="389" customWidth="1"/>
    <col min="13766" max="13766" width="12.7109375" style="389" customWidth="1"/>
    <col min="13767" max="13767" width="12" style="389" customWidth="1"/>
    <col min="13768" max="13768" width="12.85546875" style="389" customWidth="1"/>
    <col min="13769" max="13769" width="11.42578125" style="389" customWidth="1"/>
    <col min="13770" max="13770" width="10.42578125" style="389" customWidth="1"/>
    <col min="13771" max="13771" width="11.7109375" style="389" customWidth="1"/>
    <col min="13772" max="13772" width="11.140625" style="389" customWidth="1"/>
    <col min="13773" max="13773" width="11.85546875" style="389" bestFit="1" customWidth="1"/>
    <col min="13774" max="13774" width="10.5703125" style="389" bestFit="1" customWidth="1"/>
    <col min="13775" max="13775" width="9.5703125" style="389" bestFit="1" customWidth="1"/>
    <col min="13776" max="13776" width="11.42578125" style="389" customWidth="1"/>
    <col min="13777" max="13777" width="10.5703125" style="389" customWidth="1"/>
    <col min="13778" max="13778" width="7.5703125" style="389" customWidth="1"/>
    <col min="13779" max="13779" width="9.5703125" style="389" bestFit="1" customWidth="1"/>
    <col min="13780" max="13780" width="11" style="389" bestFit="1" customWidth="1"/>
    <col min="13781" max="13781" width="10.140625" style="389" bestFit="1" customWidth="1"/>
    <col min="13782" max="13786" width="9.5703125" style="389" bestFit="1" customWidth="1"/>
    <col min="13787" max="13787" width="10.140625" style="389" bestFit="1" customWidth="1"/>
    <col min="13788" max="13789" width="9.5703125" style="389" bestFit="1" customWidth="1"/>
    <col min="13790" max="13790" width="10.28515625" style="389" customWidth="1"/>
    <col min="13791" max="13798" width="9.5703125" style="389" bestFit="1" customWidth="1"/>
    <col min="13799" max="13799" width="9.5703125" style="389" customWidth="1"/>
    <col min="13800" max="13806" width="9.5703125" style="389" bestFit="1" customWidth="1"/>
    <col min="13807" max="13807" width="9.42578125" style="389" customWidth="1"/>
    <col min="13808" max="13823" width="9.5703125" style="389" bestFit="1" customWidth="1"/>
    <col min="13824" max="13825" width="12.5703125" style="389" bestFit="1" customWidth="1"/>
    <col min="13826" max="13826" width="11.42578125" style="389" bestFit="1" customWidth="1"/>
    <col min="13827" max="13827" width="11" style="389" bestFit="1" customWidth="1"/>
    <col min="13828" max="13828" width="11.7109375" style="389" bestFit="1" customWidth="1"/>
    <col min="13829" max="14017" width="9.140625" style="389"/>
    <col min="14018" max="14018" width="6.7109375" style="389" customWidth="1"/>
    <col min="14019" max="14019" width="39.140625" style="389" customWidth="1"/>
    <col min="14020" max="14020" width="10.5703125" style="389" customWidth="1"/>
    <col min="14021" max="14021" width="8" style="389" customWidth="1"/>
    <col min="14022" max="14022" width="12.7109375" style="389" customWidth="1"/>
    <col min="14023" max="14023" width="12" style="389" customWidth="1"/>
    <col min="14024" max="14024" width="12.85546875" style="389" customWidth="1"/>
    <col min="14025" max="14025" width="11.42578125" style="389" customWidth="1"/>
    <col min="14026" max="14026" width="10.42578125" style="389" customWidth="1"/>
    <col min="14027" max="14027" width="11.7109375" style="389" customWidth="1"/>
    <col min="14028" max="14028" width="11.140625" style="389" customWidth="1"/>
    <col min="14029" max="14029" width="11.85546875" style="389" bestFit="1" customWidth="1"/>
    <col min="14030" max="14030" width="10.5703125" style="389" bestFit="1" customWidth="1"/>
    <col min="14031" max="14031" width="9.5703125" style="389" bestFit="1" customWidth="1"/>
    <col min="14032" max="14032" width="11.42578125" style="389" customWidth="1"/>
    <col min="14033" max="14033" width="10.5703125" style="389" customWidth="1"/>
    <col min="14034" max="14034" width="7.5703125" style="389" customWidth="1"/>
    <col min="14035" max="14035" width="9.5703125" style="389" bestFit="1" customWidth="1"/>
    <col min="14036" max="14036" width="11" style="389" bestFit="1" customWidth="1"/>
    <col min="14037" max="14037" width="10.140625" style="389" bestFit="1" customWidth="1"/>
    <col min="14038" max="14042" width="9.5703125" style="389" bestFit="1" customWidth="1"/>
    <col min="14043" max="14043" width="10.140625" style="389" bestFit="1" customWidth="1"/>
    <col min="14044" max="14045" width="9.5703125" style="389" bestFit="1" customWidth="1"/>
    <col min="14046" max="14046" width="10.28515625" style="389" customWidth="1"/>
    <col min="14047" max="14054" width="9.5703125" style="389" bestFit="1" customWidth="1"/>
    <col min="14055" max="14055" width="9.5703125" style="389" customWidth="1"/>
    <col min="14056" max="14062" width="9.5703125" style="389" bestFit="1" customWidth="1"/>
    <col min="14063" max="14063" width="9.42578125" style="389" customWidth="1"/>
    <col min="14064" max="14079" width="9.5703125" style="389" bestFit="1" customWidth="1"/>
    <col min="14080" max="14081" width="12.5703125" style="389" bestFit="1" customWidth="1"/>
    <col min="14082" max="14082" width="11.42578125" style="389" bestFit="1" customWidth="1"/>
    <col min="14083" max="14083" width="11" style="389" bestFit="1" customWidth="1"/>
    <col min="14084" max="14084" width="11.7109375" style="389" bestFit="1" customWidth="1"/>
    <col min="14085" max="14273" width="9.140625" style="389"/>
    <col min="14274" max="14274" width="6.7109375" style="389" customWidth="1"/>
    <col min="14275" max="14275" width="39.140625" style="389" customWidth="1"/>
    <col min="14276" max="14276" width="10.5703125" style="389" customWidth="1"/>
    <col min="14277" max="14277" width="8" style="389" customWidth="1"/>
    <col min="14278" max="14278" width="12.7109375" style="389" customWidth="1"/>
    <col min="14279" max="14279" width="12" style="389" customWidth="1"/>
    <col min="14280" max="14280" width="12.85546875" style="389" customWidth="1"/>
    <col min="14281" max="14281" width="11.42578125" style="389" customWidth="1"/>
    <col min="14282" max="14282" width="10.42578125" style="389" customWidth="1"/>
    <col min="14283" max="14283" width="11.7109375" style="389" customWidth="1"/>
    <col min="14284" max="14284" width="11.140625" style="389" customWidth="1"/>
    <col min="14285" max="14285" width="11.85546875" style="389" bestFit="1" customWidth="1"/>
    <col min="14286" max="14286" width="10.5703125" style="389" bestFit="1" customWidth="1"/>
    <col min="14287" max="14287" width="9.5703125" style="389" bestFit="1" customWidth="1"/>
    <col min="14288" max="14288" width="11.42578125" style="389" customWidth="1"/>
    <col min="14289" max="14289" width="10.5703125" style="389" customWidth="1"/>
    <col min="14290" max="14290" width="7.5703125" style="389" customWidth="1"/>
    <col min="14291" max="14291" width="9.5703125" style="389" bestFit="1" customWidth="1"/>
    <col min="14292" max="14292" width="11" style="389" bestFit="1" customWidth="1"/>
    <col min="14293" max="14293" width="10.140625" style="389" bestFit="1" customWidth="1"/>
    <col min="14294" max="14298" width="9.5703125" style="389" bestFit="1" customWidth="1"/>
    <col min="14299" max="14299" width="10.140625" style="389" bestFit="1" customWidth="1"/>
    <col min="14300" max="14301" width="9.5703125" style="389" bestFit="1" customWidth="1"/>
    <col min="14302" max="14302" width="10.28515625" style="389" customWidth="1"/>
    <col min="14303" max="14310" width="9.5703125" style="389" bestFit="1" customWidth="1"/>
    <col min="14311" max="14311" width="9.5703125" style="389" customWidth="1"/>
    <col min="14312" max="14318" width="9.5703125" style="389" bestFit="1" customWidth="1"/>
    <col min="14319" max="14319" width="9.42578125" style="389" customWidth="1"/>
    <col min="14320" max="14335" width="9.5703125" style="389" bestFit="1" customWidth="1"/>
    <col min="14336" max="14337" width="12.5703125" style="389" bestFit="1" customWidth="1"/>
    <col min="14338" max="14338" width="11.42578125" style="389" bestFit="1" customWidth="1"/>
    <col min="14339" max="14339" width="11" style="389" bestFit="1" customWidth="1"/>
    <col min="14340" max="14340" width="11.7109375" style="389" bestFit="1" customWidth="1"/>
    <col min="14341" max="14529" width="9.140625" style="389"/>
    <col min="14530" max="14530" width="6.7109375" style="389" customWidth="1"/>
    <col min="14531" max="14531" width="39.140625" style="389" customWidth="1"/>
    <col min="14532" max="14532" width="10.5703125" style="389" customWidth="1"/>
    <col min="14533" max="14533" width="8" style="389" customWidth="1"/>
    <col min="14534" max="14534" width="12.7109375" style="389" customWidth="1"/>
    <col min="14535" max="14535" width="12" style="389" customWidth="1"/>
    <col min="14536" max="14536" width="12.85546875" style="389" customWidth="1"/>
    <col min="14537" max="14537" width="11.42578125" style="389" customWidth="1"/>
    <col min="14538" max="14538" width="10.42578125" style="389" customWidth="1"/>
    <col min="14539" max="14539" width="11.7109375" style="389" customWidth="1"/>
    <col min="14540" max="14540" width="11.140625" style="389" customWidth="1"/>
    <col min="14541" max="14541" width="11.85546875" style="389" bestFit="1" customWidth="1"/>
    <col min="14542" max="14542" width="10.5703125" style="389" bestFit="1" customWidth="1"/>
    <col min="14543" max="14543" width="9.5703125" style="389" bestFit="1" customWidth="1"/>
    <col min="14544" max="14544" width="11.42578125" style="389" customWidth="1"/>
    <col min="14545" max="14545" width="10.5703125" style="389" customWidth="1"/>
    <col min="14546" max="14546" width="7.5703125" style="389" customWidth="1"/>
    <col min="14547" max="14547" width="9.5703125" style="389" bestFit="1" customWidth="1"/>
    <col min="14548" max="14548" width="11" style="389" bestFit="1" customWidth="1"/>
    <col min="14549" max="14549" width="10.140625" style="389" bestFit="1" customWidth="1"/>
    <col min="14550" max="14554" width="9.5703125" style="389" bestFit="1" customWidth="1"/>
    <col min="14555" max="14555" width="10.140625" style="389" bestFit="1" customWidth="1"/>
    <col min="14556" max="14557" width="9.5703125" style="389" bestFit="1" customWidth="1"/>
    <col min="14558" max="14558" width="10.28515625" style="389" customWidth="1"/>
    <col min="14559" max="14566" width="9.5703125" style="389" bestFit="1" customWidth="1"/>
    <col min="14567" max="14567" width="9.5703125" style="389" customWidth="1"/>
    <col min="14568" max="14574" width="9.5703125" style="389" bestFit="1" customWidth="1"/>
    <col min="14575" max="14575" width="9.42578125" style="389" customWidth="1"/>
    <col min="14576" max="14591" width="9.5703125" style="389" bestFit="1" customWidth="1"/>
    <col min="14592" max="14593" width="12.5703125" style="389" bestFit="1" customWidth="1"/>
    <col min="14594" max="14594" width="11.42578125" style="389" bestFit="1" customWidth="1"/>
    <col min="14595" max="14595" width="11" style="389" bestFit="1" customWidth="1"/>
    <col min="14596" max="14596" width="11.7109375" style="389" bestFit="1" customWidth="1"/>
    <col min="14597" max="14785" width="9.140625" style="389"/>
    <col min="14786" max="14786" width="6.7109375" style="389" customWidth="1"/>
    <col min="14787" max="14787" width="39.140625" style="389" customWidth="1"/>
    <col min="14788" max="14788" width="10.5703125" style="389" customWidth="1"/>
    <col min="14789" max="14789" width="8" style="389" customWidth="1"/>
    <col min="14790" max="14790" width="12.7109375" style="389" customWidth="1"/>
    <col min="14791" max="14791" width="12" style="389" customWidth="1"/>
    <col min="14792" max="14792" width="12.85546875" style="389" customWidth="1"/>
    <col min="14793" max="14793" width="11.42578125" style="389" customWidth="1"/>
    <col min="14794" max="14794" width="10.42578125" style="389" customWidth="1"/>
    <col min="14795" max="14795" width="11.7109375" style="389" customWidth="1"/>
    <col min="14796" max="14796" width="11.140625" style="389" customWidth="1"/>
    <col min="14797" max="14797" width="11.85546875" style="389" bestFit="1" customWidth="1"/>
    <col min="14798" max="14798" width="10.5703125" style="389" bestFit="1" customWidth="1"/>
    <col min="14799" max="14799" width="9.5703125" style="389" bestFit="1" customWidth="1"/>
    <col min="14800" max="14800" width="11.42578125" style="389" customWidth="1"/>
    <col min="14801" max="14801" width="10.5703125" style="389" customWidth="1"/>
    <col min="14802" max="14802" width="7.5703125" style="389" customWidth="1"/>
    <col min="14803" max="14803" width="9.5703125" style="389" bestFit="1" customWidth="1"/>
    <col min="14804" max="14804" width="11" style="389" bestFit="1" customWidth="1"/>
    <col min="14805" max="14805" width="10.140625" style="389" bestFit="1" customWidth="1"/>
    <col min="14806" max="14810" width="9.5703125" style="389" bestFit="1" customWidth="1"/>
    <col min="14811" max="14811" width="10.140625" style="389" bestFit="1" customWidth="1"/>
    <col min="14812" max="14813" width="9.5703125" style="389" bestFit="1" customWidth="1"/>
    <col min="14814" max="14814" width="10.28515625" style="389" customWidth="1"/>
    <col min="14815" max="14822" width="9.5703125" style="389" bestFit="1" customWidth="1"/>
    <col min="14823" max="14823" width="9.5703125" style="389" customWidth="1"/>
    <col min="14824" max="14830" width="9.5703125" style="389" bestFit="1" customWidth="1"/>
    <col min="14831" max="14831" width="9.42578125" style="389" customWidth="1"/>
    <col min="14832" max="14847" width="9.5703125" style="389" bestFit="1" customWidth="1"/>
    <col min="14848" max="14849" width="12.5703125" style="389" bestFit="1" customWidth="1"/>
    <col min="14850" max="14850" width="11.42578125" style="389" bestFit="1" customWidth="1"/>
    <col min="14851" max="14851" width="11" style="389" bestFit="1" customWidth="1"/>
    <col min="14852" max="14852" width="11.7109375" style="389" bestFit="1" customWidth="1"/>
    <col min="14853" max="15041" width="9.140625" style="389"/>
    <col min="15042" max="15042" width="6.7109375" style="389" customWidth="1"/>
    <col min="15043" max="15043" width="39.140625" style="389" customWidth="1"/>
    <col min="15044" max="15044" width="10.5703125" style="389" customWidth="1"/>
    <col min="15045" max="15045" width="8" style="389" customWidth="1"/>
    <col min="15046" max="15046" width="12.7109375" style="389" customWidth="1"/>
    <col min="15047" max="15047" width="12" style="389" customWidth="1"/>
    <col min="15048" max="15048" width="12.85546875" style="389" customWidth="1"/>
    <col min="15049" max="15049" width="11.42578125" style="389" customWidth="1"/>
    <col min="15050" max="15050" width="10.42578125" style="389" customWidth="1"/>
    <col min="15051" max="15051" width="11.7109375" style="389" customWidth="1"/>
    <col min="15052" max="15052" width="11.140625" style="389" customWidth="1"/>
    <col min="15053" max="15053" width="11.85546875" style="389" bestFit="1" customWidth="1"/>
    <col min="15054" max="15054" width="10.5703125" style="389" bestFit="1" customWidth="1"/>
    <col min="15055" max="15055" width="9.5703125" style="389" bestFit="1" customWidth="1"/>
    <col min="15056" max="15056" width="11.42578125" style="389" customWidth="1"/>
    <col min="15057" max="15057" width="10.5703125" style="389" customWidth="1"/>
    <col min="15058" max="15058" width="7.5703125" style="389" customWidth="1"/>
    <col min="15059" max="15059" width="9.5703125" style="389" bestFit="1" customWidth="1"/>
    <col min="15060" max="15060" width="11" style="389" bestFit="1" customWidth="1"/>
    <col min="15061" max="15061" width="10.140625" style="389" bestFit="1" customWidth="1"/>
    <col min="15062" max="15066" width="9.5703125" style="389" bestFit="1" customWidth="1"/>
    <col min="15067" max="15067" width="10.140625" style="389" bestFit="1" customWidth="1"/>
    <col min="15068" max="15069" width="9.5703125" style="389" bestFit="1" customWidth="1"/>
    <col min="15070" max="15070" width="10.28515625" style="389" customWidth="1"/>
    <col min="15071" max="15078" width="9.5703125" style="389" bestFit="1" customWidth="1"/>
    <col min="15079" max="15079" width="9.5703125" style="389" customWidth="1"/>
    <col min="15080" max="15086" width="9.5703125" style="389" bestFit="1" customWidth="1"/>
    <col min="15087" max="15087" width="9.42578125" style="389" customWidth="1"/>
    <col min="15088" max="15103" width="9.5703125" style="389" bestFit="1" customWidth="1"/>
    <col min="15104" max="15105" width="12.5703125" style="389" bestFit="1" customWidth="1"/>
    <col min="15106" max="15106" width="11.42578125" style="389" bestFit="1" customWidth="1"/>
    <col min="15107" max="15107" width="11" style="389" bestFit="1" customWidth="1"/>
    <col min="15108" max="15108" width="11.7109375" style="389" bestFit="1" customWidth="1"/>
    <col min="15109" max="15297" width="9.140625" style="389"/>
    <col min="15298" max="15298" width="6.7109375" style="389" customWidth="1"/>
    <col min="15299" max="15299" width="39.140625" style="389" customWidth="1"/>
    <col min="15300" max="15300" width="10.5703125" style="389" customWidth="1"/>
    <col min="15301" max="15301" width="8" style="389" customWidth="1"/>
    <col min="15302" max="15302" width="12.7109375" style="389" customWidth="1"/>
    <col min="15303" max="15303" width="12" style="389" customWidth="1"/>
    <col min="15304" max="15304" width="12.85546875" style="389" customWidth="1"/>
    <col min="15305" max="15305" width="11.42578125" style="389" customWidth="1"/>
    <col min="15306" max="15306" width="10.42578125" style="389" customWidth="1"/>
    <col min="15307" max="15307" width="11.7109375" style="389" customWidth="1"/>
    <col min="15308" max="15308" width="11.140625" style="389" customWidth="1"/>
    <col min="15309" max="15309" width="11.85546875" style="389" bestFit="1" customWidth="1"/>
    <col min="15310" max="15310" width="10.5703125" style="389" bestFit="1" customWidth="1"/>
    <col min="15311" max="15311" width="9.5703125" style="389" bestFit="1" customWidth="1"/>
    <col min="15312" max="15312" width="11.42578125" style="389" customWidth="1"/>
    <col min="15313" max="15313" width="10.5703125" style="389" customWidth="1"/>
    <col min="15314" max="15314" width="7.5703125" style="389" customWidth="1"/>
    <col min="15315" max="15315" width="9.5703125" style="389" bestFit="1" customWidth="1"/>
    <col min="15316" max="15316" width="11" style="389" bestFit="1" customWidth="1"/>
    <col min="15317" max="15317" width="10.140625" style="389" bestFit="1" customWidth="1"/>
    <col min="15318" max="15322" width="9.5703125" style="389" bestFit="1" customWidth="1"/>
    <col min="15323" max="15323" width="10.140625" style="389" bestFit="1" customWidth="1"/>
    <col min="15324" max="15325" width="9.5703125" style="389" bestFit="1" customWidth="1"/>
    <col min="15326" max="15326" width="10.28515625" style="389" customWidth="1"/>
    <col min="15327" max="15334" width="9.5703125" style="389" bestFit="1" customWidth="1"/>
    <col min="15335" max="15335" width="9.5703125" style="389" customWidth="1"/>
    <col min="15336" max="15342" width="9.5703125" style="389" bestFit="1" customWidth="1"/>
    <col min="15343" max="15343" width="9.42578125" style="389" customWidth="1"/>
    <col min="15344" max="15359" width="9.5703125" style="389" bestFit="1" customWidth="1"/>
    <col min="15360" max="15361" width="12.5703125" style="389" bestFit="1" customWidth="1"/>
    <col min="15362" max="15362" width="11.42578125" style="389" bestFit="1" customWidth="1"/>
    <col min="15363" max="15363" width="11" style="389" bestFit="1" customWidth="1"/>
    <col min="15364" max="15364" width="11.7109375" style="389" bestFit="1" customWidth="1"/>
    <col min="15365" max="15553" width="9.140625" style="389"/>
    <col min="15554" max="15554" width="6.7109375" style="389" customWidth="1"/>
    <col min="15555" max="15555" width="39.140625" style="389" customWidth="1"/>
    <col min="15556" max="15556" width="10.5703125" style="389" customWidth="1"/>
    <col min="15557" max="15557" width="8" style="389" customWidth="1"/>
    <col min="15558" max="15558" width="12.7109375" style="389" customWidth="1"/>
    <col min="15559" max="15559" width="12" style="389" customWidth="1"/>
    <col min="15560" max="15560" width="12.85546875" style="389" customWidth="1"/>
    <col min="15561" max="15561" width="11.42578125" style="389" customWidth="1"/>
    <col min="15562" max="15562" width="10.42578125" style="389" customWidth="1"/>
    <col min="15563" max="15563" width="11.7109375" style="389" customWidth="1"/>
    <col min="15564" max="15564" width="11.140625" style="389" customWidth="1"/>
    <col min="15565" max="15565" width="11.85546875" style="389" bestFit="1" customWidth="1"/>
    <col min="15566" max="15566" width="10.5703125" style="389" bestFit="1" customWidth="1"/>
    <col min="15567" max="15567" width="9.5703125" style="389" bestFit="1" customWidth="1"/>
    <col min="15568" max="15568" width="11.42578125" style="389" customWidth="1"/>
    <col min="15569" max="15569" width="10.5703125" style="389" customWidth="1"/>
    <col min="15570" max="15570" width="7.5703125" style="389" customWidth="1"/>
    <col min="15571" max="15571" width="9.5703125" style="389" bestFit="1" customWidth="1"/>
    <col min="15572" max="15572" width="11" style="389" bestFit="1" customWidth="1"/>
    <col min="15573" max="15573" width="10.140625" style="389" bestFit="1" customWidth="1"/>
    <col min="15574" max="15578" width="9.5703125" style="389" bestFit="1" customWidth="1"/>
    <col min="15579" max="15579" width="10.140625" style="389" bestFit="1" customWidth="1"/>
    <col min="15580" max="15581" width="9.5703125" style="389" bestFit="1" customWidth="1"/>
    <col min="15582" max="15582" width="10.28515625" style="389" customWidth="1"/>
    <col min="15583" max="15590" width="9.5703125" style="389" bestFit="1" customWidth="1"/>
    <col min="15591" max="15591" width="9.5703125" style="389" customWidth="1"/>
    <col min="15592" max="15598" width="9.5703125" style="389" bestFit="1" customWidth="1"/>
    <col min="15599" max="15599" width="9.42578125" style="389" customWidth="1"/>
    <col min="15600" max="15615" width="9.5703125" style="389" bestFit="1" customWidth="1"/>
    <col min="15616" max="15617" width="12.5703125" style="389" bestFit="1" customWidth="1"/>
    <col min="15618" max="15618" width="11.42578125" style="389" bestFit="1" customWidth="1"/>
    <col min="15619" max="15619" width="11" style="389" bestFit="1" customWidth="1"/>
    <col min="15620" max="15620" width="11.7109375" style="389" bestFit="1" customWidth="1"/>
    <col min="15621" max="15809" width="9.140625" style="389"/>
    <col min="15810" max="15810" width="6.7109375" style="389" customWidth="1"/>
    <col min="15811" max="15811" width="39.140625" style="389" customWidth="1"/>
    <col min="15812" max="15812" width="10.5703125" style="389" customWidth="1"/>
    <col min="15813" max="15813" width="8" style="389" customWidth="1"/>
    <col min="15814" max="15814" width="12.7109375" style="389" customWidth="1"/>
    <col min="15815" max="15815" width="12" style="389" customWidth="1"/>
    <col min="15816" max="15816" width="12.85546875" style="389" customWidth="1"/>
    <col min="15817" max="15817" width="11.42578125" style="389" customWidth="1"/>
    <col min="15818" max="15818" width="10.42578125" style="389" customWidth="1"/>
    <col min="15819" max="15819" width="11.7109375" style="389" customWidth="1"/>
    <col min="15820" max="15820" width="11.140625" style="389" customWidth="1"/>
    <col min="15821" max="15821" width="11.85546875" style="389" bestFit="1" customWidth="1"/>
    <col min="15822" max="15822" width="10.5703125" style="389" bestFit="1" customWidth="1"/>
    <col min="15823" max="15823" width="9.5703125" style="389" bestFit="1" customWidth="1"/>
    <col min="15824" max="15824" width="11.42578125" style="389" customWidth="1"/>
    <col min="15825" max="15825" width="10.5703125" style="389" customWidth="1"/>
    <col min="15826" max="15826" width="7.5703125" style="389" customWidth="1"/>
    <col min="15827" max="15827" width="9.5703125" style="389" bestFit="1" customWidth="1"/>
    <col min="15828" max="15828" width="11" style="389" bestFit="1" customWidth="1"/>
    <col min="15829" max="15829" width="10.140625" style="389" bestFit="1" customWidth="1"/>
    <col min="15830" max="15834" width="9.5703125" style="389" bestFit="1" customWidth="1"/>
    <col min="15835" max="15835" width="10.140625" style="389" bestFit="1" customWidth="1"/>
    <col min="15836" max="15837" width="9.5703125" style="389" bestFit="1" customWidth="1"/>
    <col min="15838" max="15838" width="10.28515625" style="389" customWidth="1"/>
    <col min="15839" max="15846" width="9.5703125" style="389" bestFit="1" customWidth="1"/>
    <col min="15847" max="15847" width="9.5703125" style="389" customWidth="1"/>
    <col min="15848" max="15854" width="9.5703125" style="389" bestFit="1" customWidth="1"/>
    <col min="15855" max="15855" width="9.42578125" style="389" customWidth="1"/>
    <col min="15856" max="15871" width="9.5703125" style="389" bestFit="1" customWidth="1"/>
    <col min="15872" max="15873" width="12.5703125" style="389" bestFit="1" customWidth="1"/>
    <col min="15874" max="15874" width="11.42578125" style="389" bestFit="1" customWidth="1"/>
    <col min="15875" max="15875" width="11" style="389" bestFit="1" customWidth="1"/>
    <col min="15876" max="15876" width="11.7109375" style="389" bestFit="1" customWidth="1"/>
    <col min="15877" max="16065" width="9.140625" style="389"/>
    <col min="16066" max="16066" width="6.7109375" style="389" customWidth="1"/>
    <col min="16067" max="16067" width="39.140625" style="389" customWidth="1"/>
    <col min="16068" max="16068" width="10.5703125" style="389" customWidth="1"/>
    <col min="16069" max="16069" width="8" style="389" customWidth="1"/>
    <col min="16070" max="16070" width="12.7109375" style="389" customWidth="1"/>
    <col min="16071" max="16071" width="12" style="389" customWidth="1"/>
    <col min="16072" max="16072" width="12.85546875" style="389" customWidth="1"/>
    <col min="16073" max="16073" width="11.42578125" style="389" customWidth="1"/>
    <col min="16074" max="16074" width="10.42578125" style="389" customWidth="1"/>
    <col min="16075" max="16075" width="11.7109375" style="389" customWidth="1"/>
    <col min="16076" max="16076" width="11.140625" style="389" customWidth="1"/>
    <col min="16077" max="16077" width="11.85546875" style="389" bestFit="1" customWidth="1"/>
    <col min="16078" max="16078" width="10.5703125" style="389" bestFit="1" customWidth="1"/>
    <col min="16079" max="16079" width="9.5703125" style="389" bestFit="1" customWidth="1"/>
    <col min="16080" max="16080" width="11.42578125" style="389" customWidth="1"/>
    <col min="16081" max="16081" width="10.5703125" style="389" customWidth="1"/>
    <col min="16082" max="16082" width="7.5703125" style="389" customWidth="1"/>
    <col min="16083" max="16083" width="9.5703125" style="389" bestFit="1" customWidth="1"/>
    <col min="16084" max="16084" width="11" style="389" bestFit="1" customWidth="1"/>
    <col min="16085" max="16085" width="10.140625" style="389" bestFit="1" customWidth="1"/>
    <col min="16086" max="16090" width="9.5703125" style="389" bestFit="1" customWidth="1"/>
    <col min="16091" max="16091" width="10.140625" style="389" bestFit="1" customWidth="1"/>
    <col min="16092" max="16093" width="9.5703125" style="389" bestFit="1" customWidth="1"/>
    <col min="16094" max="16094" width="10.28515625" style="389" customWidth="1"/>
    <col min="16095" max="16102" width="9.5703125" style="389" bestFit="1" customWidth="1"/>
    <col min="16103" max="16103" width="9.5703125" style="389" customWidth="1"/>
    <col min="16104" max="16110" width="9.5703125" style="389" bestFit="1" customWidth="1"/>
    <col min="16111" max="16111" width="9.42578125" style="389" customWidth="1"/>
    <col min="16112" max="16127" width="9.5703125" style="389" bestFit="1" customWidth="1"/>
    <col min="16128" max="16129" width="12.5703125" style="389" bestFit="1" customWidth="1"/>
    <col min="16130" max="16130" width="11.42578125" style="389" bestFit="1" customWidth="1"/>
    <col min="16131" max="16131" width="11" style="389" bestFit="1" customWidth="1"/>
    <col min="16132" max="16132" width="11.7109375" style="389" bestFit="1" customWidth="1"/>
    <col min="16133" max="16384" width="9.140625" style="389"/>
  </cols>
  <sheetData>
    <row r="1" spans="1:63" ht="15.75" customHeight="1" x14ac:dyDescent="0.2">
      <c r="A1" s="288" t="s">
        <v>1295</v>
      </c>
    </row>
    <row r="2" spans="1:63" ht="20.25" customHeight="1" x14ac:dyDescent="0.2">
      <c r="A2" s="283" t="s">
        <v>1319</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row>
    <row r="3" spans="1:63" ht="11.25" customHeight="1" thickBot="1" x14ac:dyDescent="0.25">
      <c r="AC3" s="312"/>
      <c r="AD3" s="312"/>
      <c r="AE3" s="312"/>
      <c r="AF3" s="312"/>
      <c r="AG3" s="312"/>
      <c r="AH3" s="312"/>
      <c r="AI3" s="312"/>
      <c r="AJ3" s="312"/>
      <c r="AK3" s="312"/>
      <c r="AP3" s="312"/>
      <c r="AQ3" s="312"/>
      <c r="AR3" s="312"/>
      <c r="AS3" s="312"/>
      <c r="BG3" s="312"/>
      <c r="BH3" s="312"/>
      <c r="BI3" s="314"/>
      <c r="BJ3" s="314" t="s">
        <v>0</v>
      </c>
    </row>
    <row r="4" spans="1:63" ht="15.75" customHeight="1" thickTop="1" x14ac:dyDescent="0.2">
      <c r="A4" s="1524" t="s">
        <v>1</v>
      </c>
      <c r="B4" s="1526" t="s">
        <v>514</v>
      </c>
      <c r="C4" s="1526" t="s">
        <v>3</v>
      </c>
      <c r="D4" s="1515" t="s">
        <v>1260</v>
      </c>
      <c r="E4" s="1520" t="s">
        <v>1261</v>
      </c>
      <c r="F4" s="1521" t="s">
        <v>1262</v>
      </c>
      <c r="G4" s="1522"/>
      <c r="H4" s="1522"/>
      <c r="I4" s="1522"/>
      <c r="J4" s="1522"/>
      <c r="K4" s="1522"/>
      <c r="L4" s="1522"/>
      <c r="M4" s="1522"/>
      <c r="N4" s="1522"/>
      <c r="O4" s="1522"/>
      <c r="P4" s="1522"/>
      <c r="Q4" s="1522"/>
      <c r="R4" s="1522"/>
      <c r="S4" s="1522"/>
      <c r="T4" s="1522"/>
      <c r="U4" s="1522"/>
      <c r="V4" s="1522"/>
      <c r="W4" s="1522"/>
      <c r="X4" s="1522"/>
      <c r="Y4" s="1522"/>
      <c r="Z4" s="1522"/>
      <c r="AA4" s="1522"/>
      <c r="AB4" s="1522"/>
      <c r="AC4" s="1522"/>
      <c r="AD4" s="1522"/>
      <c r="AE4" s="1522"/>
      <c r="AF4" s="1522"/>
      <c r="AG4" s="1522"/>
      <c r="AH4" s="1522"/>
      <c r="AI4" s="1522"/>
      <c r="AJ4" s="1522"/>
      <c r="AK4" s="1522"/>
      <c r="AL4" s="1522"/>
      <c r="AM4" s="1522"/>
      <c r="AN4" s="1522"/>
      <c r="AO4" s="1522"/>
      <c r="AP4" s="1522"/>
      <c r="AQ4" s="1522"/>
      <c r="AR4" s="1522"/>
      <c r="AS4" s="1522"/>
      <c r="AT4" s="1522"/>
      <c r="AU4" s="1522"/>
      <c r="AV4" s="1522"/>
      <c r="AW4" s="1522"/>
      <c r="AX4" s="1522"/>
      <c r="AY4" s="1522"/>
      <c r="AZ4" s="1522"/>
      <c r="BA4" s="1522"/>
      <c r="BB4" s="1522"/>
      <c r="BC4" s="1522"/>
      <c r="BD4" s="1522"/>
      <c r="BE4" s="1522"/>
      <c r="BF4" s="1522"/>
      <c r="BG4" s="1522"/>
      <c r="BH4" s="1522"/>
      <c r="BI4" s="1523"/>
      <c r="BJ4" s="1530" t="s">
        <v>1263</v>
      </c>
      <c r="BK4" s="1530" t="s">
        <v>1264</v>
      </c>
    </row>
    <row r="5" spans="1:63" ht="27" customHeight="1" x14ac:dyDescent="0.2">
      <c r="A5" s="1525"/>
      <c r="B5" s="1513"/>
      <c r="C5" s="1513"/>
      <c r="D5" s="1516"/>
      <c r="E5" s="1516"/>
      <c r="F5" s="333" t="s">
        <v>39</v>
      </c>
      <c r="G5" s="184" t="s">
        <v>42</v>
      </c>
      <c r="H5" s="326" t="s">
        <v>44</v>
      </c>
      <c r="I5" s="326" t="s">
        <v>46</v>
      </c>
      <c r="J5" s="184" t="s">
        <v>49</v>
      </c>
      <c r="K5" s="184" t="s">
        <v>52</v>
      </c>
      <c r="L5" s="184" t="s">
        <v>55</v>
      </c>
      <c r="M5" s="184" t="s">
        <v>58</v>
      </c>
      <c r="N5" s="184" t="s">
        <v>61</v>
      </c>
      <c r="O5" s="184" t="s">
        <v>63</v>
      </c>
      <c r="P5" s="184" t="s">
        <v>66</v>
      </c>
      <c r="Q5" s="184" t="s">
        <v>68</v>
      </c>
      <c r="R5" s="333" t="s">
        <v>70</v>
      </c>
      <c r="S5" s="184" t="s">
        <v>73</v>
      </c>
      <c r="T5" s="184" t="s">
        <v>76</v>
      </c>
      <c r="U5" s="184" t="s">
        <v>79</v>
      </c>
      <c r="V5" s="184" t="s">
        <v>521</v>
      </c>
      <c r="W5" s="184" t="s">
        <v>82</v>
      </c>
      <c r="X5" s="184" t="s">
        <v>85</v>
      </c>
      <c r="Y5" s="184" t="s">
        <v>88</v>
      </c>
      <c r="Z5" s="184" t="s">
        <v>91</v>
      </c>
      <c r="AA5" s="184" t="s">
        <v>93</v>
      </c>
      <c r="AB5" s="184" t="s">
        <v>96</v>
      </c>
      <c r="AC5" s="326" t="s">
        <v>99</v>
      </c>
      <c r="AD5" s="326" t="s">
        <v>101</v>
      </c>
      <c r="AE5" s="326" t="s">
        <v>103</v>
      </c>
      <c r="AF5" s="326" t="s">
        <v>105</v>
      </c>
      <c r="AG5" s="326" t="s">
        <v>107</v>
      </c>
      <c r="AH5" s="326" t="s">
        <v>109</v>
      </c>
      <c r="AI5" s="326" t="s">
        <v>111</v>
      </c>
      <c r="AJ5" s="326" t="s">
        <v>113</v>
      </c>
      <c r="AK5" s="326" t="s">
        <v>115</v>
      </c>
      <c r="AL5" s="184" t="s">
        <v>117</v>
      </c>
      <c r="AM5" s="184" t="s">
        <v>119</v>
      </c>
      <c r="AN5" s="184" t="s">
        <v>121</v>
      </c>
      <c r="AO5" s="184" t="s">
        <v>123</v>
      </c>
      <c r="AP5" s="326" t="s">
        <v>125</v>
      </c>
      <c r="AQ5" s="326" t="s">
        <v>127</v>
      </c>
      <c r="AR5" s="326" t="s">
        <v>129</v>
      </c>
      <c r="AS5" s="184" t="s">
        <v>131</v>
      </c>
      <c r="AT5" s="184" t="s">
        <v>134</v>
      </c>
      <c r="AU5" s="184" t="s">
        <v>143</v>
      </c>
      <c r="AV5" s="184" t="s">
        <v>146</v>
      </c>
      <c r="AW5" s="184" t="s">
        <v>149</v>
      </c>
      <c r="AX5" s="184" t="s">
        <v>152</v>
      </c>
      <c r="AY5" s="184" t="s">
        <v>155</v>
      </c>
      <c r="AZ5" s="184" t="s">
        <v>137</v>
      </c>
      <c r="BA5" s="184" t="s">
        <v>140</v>
      </c>
      <c r="BB5" s="184" t="s">
        <v>157</v>
      </c>
      <c r="BC5" s="184" t="s">
        <v>160</v>
      </c>
      <c r="BD5" s="184" t="s">
        <v>163</v>
      </c>
      <c r="BE5" s="333" t="s">
        <v>165</v>
      </c>
      <c r="BF5" s="351" t="s">
        <v>167</v>
      </c>
      <c r="BG5" s="351" t="s">
        <v>525</v>
      </c>
      <c r="BH5" s="351" t="s">
        <v>528</v>
      </c>
      <c r="BI5" s="351" t="s">
        <v>169</v>
      </c>
      <c r="BJ5" s="1511"/>
      <c r="BK5" s="1511"/>
    </row>
    <row r="6" spans="1:63" ht="20.100000000000001" customHeight="1" x14ac:dyDescent="0.2">
      <c r="A6" s="374"/>
      <c r="B6" s="334" t="s">
        <v>1265</v>
      </c>
      <c r="C6" s="334"/>
      <c r="D6" s="308">
        <v>216.69</v>
      </c>
      <c r="E6" s="308"/>
      <c r="F6" s="308"/>
      <c r="G6" s="308"/>
      <c r="H6" s="308"/>
      <c r="I6" s="308"/>
      <c r="J6" s="308"/>
      <c r="K6" s="308"/>
      <c r="L6" s="308"/>
      <c r="M6" s="308"/>
      <c r="N6" s="308"/>
      <c r="O6" s="308"/>
      <c r="P6" s="308"/>
      <c r="Q6" s="308"/>
      <c r="R6" s="308"/>
      <c r="S6" s="308"/>
      <c r="T6" s="308"/>
      <c r="U6" s="308"/>
      <c r="V6" s="308"/>
      <c r="W6" s="308"/>
      <c r="X6" s="308"/>
      <c r="Y6" s="308"/>
      <c r="Z6" s="308"/>
      <c r="AA6" s="308"/>
      <c r="AB6" s="308"/>
      <c r="AC6" s="335"/>
      <c r="AD6" s="335"/>
      <c r="AE6" s="335"/>
      <c r="AF6" s="335"/>
      <c r="AG6" s="335"/>
      <c r="AH6" s="335"/>
      <c r="AI6" s="335"/>
      <c r="AJ6" s="335"/>
      <c r="AK6" s="335"/>
      <c r="AL6" s="308"/>
      <c r="AM6" s="308"/>
      <c r="AN6" s="308"/>
      <c r="AO6" s="308"/>
      <c r="AP6" s="335"/>
      <c r="AQ6" s="335"/>
      <c r="AR6" s="335"/>
      <c r="AS6" s="308"/>
      <c r="AT6" s="308"/>
      <c r="AU6" s="308"/>
      <c r="AV6" s="308"/>
      <c r="AW6" s="308"/>
      <c r="AX6" s="308"/>
      <c r="AY6" s="308"/>
      <c r="AZ6" s="308"/>
      <c r="BA6" s="308"/>
      <c r="BB6" s="308"/>
      <c r="BC6" s="308"/>
      <c r="BD6" s="308"/>
      <c r="BE6" s="308"/>
      <c r="BF6" s="308"/>
      <c r="BG6" s="335"/>
      <c r="BH6" s="335"/>
      <c r="BI6" s="335"/>
      <c r="BJ6" s="336"/>
      <c r="BK6" s="336">
        <v>216.69</v>
      </c>
    </row>
    <row r="7" spans="1:63" ht="20.100000000000001" customHeight="1" x14ac:dyDescent="0.2">
      <c r="A7" s="374">
        <v>1</v>
      </c>
      <c r="B7" s="337" t="s">
        <v>38</v>
      </c>
      <c r="C7" s="334" t="s">
        <v>39</v>
      </c>
      <c r="D7" s="320">
        <v>27.38</v>
      </c>
      <c r="E7" s="320">
        <v>0</v>
      </c>
      <c r="F7" s="320">
        <v>0</v>
      </c>
      <c r="G7" s="320">
        <v>0</v>
      </c>
      <c r="H7" s="320">
        <v>0</v>
      </c>
      <c r="I7" s="320">
        <v>0</v>
      </c>
      <c r="J7" s="320">
        <v>0</v>
      </c>
      <c r="K7" s="320">
        <v>0</v>
      </c>
      <c r="L7" s="320">
        <v>0</v>
      </c>
      <c r="M7" s="320">
        <v>0</v>
      </c>
      <c r="N7" s="320">
        <v>0</v>
      </c>
      <c r="O7" s="320">
        <v>0</v>
      </c>
      <c r="P7" s="320">
        <v>0</v>
      </c>
      <c r="Q7" s="320">
        <v>0</v>
      </c>
      <c r="R7" s="320">
        <v>0</v>
      </c>
      <c r="S7" s="320">
        <v>0</v>
      </c>
      <c r="T7" s="320">
        <v>0</v>
      </c>
      <c r="U7" s="320">
        <v>0</v>
      </c>
      <c r="V7" s="320">
        <v>0</v>
      </c>
      <c r="W7" s="320">
        <v>0</v>
      </c>
      <c r="X7" s="320">
        <v>0</v>
      </c>
      <c r="Y7" s="320">
        <v>0</v>
      </c>
      <c r="Z7" s="320">
        <v>0</v>
      </c>
      <c r="AA7" s="320">
        <v>0</v>
      </c>
      <c r="AB7" s="320">
        <v>0</v>
      </c>
      <c r="AC7" s="338">
        <v>0</v>
      </c>
      <c r="AD7" s="338">
        <v>0</v>
      </c>
      <c r="AE7" s="338">
        <v>0</v>
      </c>
      <c r="AF7" s="338">
        <v>0</v>
      </c>
      <c r="AG7" s="338">
        <v>0</v>
      </c>
      <c r="AH7" s="338">
        <v>0</v>
      </c>
      <c r="AI7" s="338">
        <v>0</v>
      </c>
      <c r="AJ7" s="338">
        <v>0</v>
      </c>
      <c r="AK7" s="338">
        <v>0</v>
      </c>
      <c r="AL7" s="320">
        <v>0</v>
      </c>
      <c r="AM7" s="320">
        <v>0</v>
      </c>
      <c r="AN7" s="320">
        <v>0</v>
      </c>
      <c r="AO7" s="320">
        <v>0</v>
      </c>
      <c r="AP7" s="338">
        <v>0</v>
      </c>
      <c r="AQ7" s="338">
        <v>0</v>
      </c>
      <c r="AR7" s="338">
        <v>0</v>
      </c>
      <c r="AS7" s="320">
        <v>0</v>
      </c>
      <c r="AT7" s="320">
        <v>0</v>
      </c>
      <c r="AU7" s="320">
        <v>0</v>
      </c>
      <c r="AV7" s="320">
        <v>0</v>
      </c>
      <c r="AW7" s="320">
        <v>0</v>
      </c>
      <c r="AX7" s="320">
        <v>0</v>
      </c>
      <c r="AY7" s="320">
        <v>0</v>
      </c>
      <c r="AZ7" s="320">
        <v>0</v>
      </c>
      <c r="BA7" s="320">
        <v>0</v>
      </c>
      <c r="BB7" s="320">
        <v>0</v>
      </c>
      <c r="BC7" s="320">
        <v>0</v>
      </c>
      <c r="BD7" s="320">
        <v>0</v>
      </c>
      <c r="BE7" s="320">
        <v>0</v>
      </c>
      <c r="BF7" s="320">
        <v>0</v>
      </c>
      <c r="BG7" s="338">
        <v>0</v>
      </c>
      <c r="BH7" s="338">
        <v>0</v>
      </c>
      <c r="BI7" s="338">
        <v>0</v>
      </c>
      <c r="BJ7" s="339">
        <v>-11.25</v>
      </c>
      <c r="BK7" s="339">
        <v>16.130000000000003</v>
      </c>
    </row>
    <row r="8" spans="1:63" ht="20.100000000000001" customHeight="1" x14ac:dyDescent="0.2">
      <c r="A8" s="375" t="s">
        <v>40</v>
      </c>
      <c r="B8" s="341" t="s">
        <v>41</v>
      </c>
      <c r="C8" s="340" t="s">
        <v>42</v>
      </c>
      <c r="D8" s="202">
        <v>0</v>
      </c>
      <c r="E8" s="202">
        <v>0</v>
      </c>
      <c r="F8" s="320">
        <v>0</v>
      </c>
      <c r="G8" s="202">
        <v>0</v>
      </c>
      <c r="H8" s="202">
        <v>0</v>
      </c>
      <c r="I8" s="202">
        <v>0</v>
      </c>
      <c r="J8" s="202">
        <v>0</v>
      </c>
      <c r="K8" s="202">
        <v>0</v>
      </c>
      <c r="L8" s="202">
        <v>0</v>
      </c>
      <c r="M8" s="202">
        <v>0</v>
      </c>
      <c r="N8" s="202">
        <v>0</v>
      </c>
      <c r="O8" s="202">
        <v>0</v>
      </c>
      <c r="P8" s="202">
        <v>0</v>
      </c>
      <c r="Q8" s="202">
        <v>0</v>
      </c>
      <c r="R8" s="202">
        <v>0</v>
      </c>
      <c r="S8" s="202">
        <v>0</v>
      </c>
      <c r="T8" s="202">
        <v>0</v>
      </c>
      <c r="U8" s="202">
        <v>0</v>
      </c>
      <c r="V8" s="202">
        <v>0</v>
      </c>
      <c r="W8" s="202">
        <v>0</v>
      </c>
      <c r="X8" s="202">
        <v>0</v>
      </c>
      <c r="Y8" s="202">
        <v>0</v>
      </c>
      <c r="Z8" s="202">
        <v>0</v>
      </c>
      <c r="AA8" s="202">
        <v>0</v>
      </c>
      <c r="AB8" s="202">
        <v>0</v>
      </c>
      <c r="AC8" s="319">
        <v>0</v>
      </c>
      <c r="AD8" s="319">
        <v>0</v>
      </c>
      <c r="AE8" s="319">
        <v>0</v>
      </c>
      <c r="AF8" s="319">
        <v>0</v>
      </c>
      <c r="AG8" s="319">
        <v>0</v>
      </c>
      <c r="AH8" s="319">
        <v>0</v>
      </c>
      <c r="AI8" s="319">
        <v>0</v>
      </c>
      <c r="AJ8" s="319">
        <v>0</v>
      </c>
      <c r="AK8" s="319">
        <v>0</v>
      </c>
      <c r="AL8" s="202">
        <v>0</v>
      </c>
      <c r="AM8" s="202">
        <v>0</v>
      </c>
      <c r="AN8" s="202">
        <v>0</v>
      </c>
      <c r="AO8" s="202">
        <v>0</v>
      </c>
      <c r="AP8" s="319">
        <v>0</v>
      </c>
      <c r="AQ8" s="319">
        <v>0</v>
      </c>
      <c r="AR8" s="319">
        <v>0</v>
      </c>
      <c r="AS8" s="202">
        <v>0</v>
      </c>
      <c r="AT8" s="202">
        <v>0</v>
      </c>
      <c r="AU8" s="202">
        <v>0</v>
      </c>
      <c r="AV8" s="202">
        <v>0</v>
      </c>
      <c r="AW8" s="202">
        <v>0</v>
      </c>
      <c r="AX8" s="202">
        <v>0</v>
      </c>
      <c r="AY8" s="202">
        <v>0</v>
      </c>
      <c r="AZ8" s="202">
        <v>0</v>
      </c>
      <c r="BA8" s="202">
        <v>0</v>
      </c>
      <c r="BB8" s="202">
        <v>0</v>
      </c>
      <c r="BC8" s="202">
        <v>0</v>
      </c>
      <c r="BD8" s="202">
        <v>0</v>
      </c>
      <c r="BE8" s="202">
        <v>0</v>
      </c>
      <c r="BF8" s="202">
        <v>0</v>
      </c>
      <c r="BG8" s="319">
        <v>0</v>
      </c>
      <c r="BH8" s="319">
        <v>0</v>
      </c>
      <c r="BI8" s="319">
        <v>0</v>
      </c>
      <c r="BJ8" s="321">
        <v>0</v>
      </c>
      <c r="BK8" s="321">
        <v>0</v>
      </c>
    </row>
    <row r="9" spans="1:63" ht="20.100000000000001" customHeight="1" x14ac:dyDescent="0.2">
      <c r="A9" s="375"/>
      <c r="B9" s="342" t="s">
        <v>43</v>
      </c>
      <c r="C9" s="343" t="s">
        <v>44</v>
      </c>
      <c r="D9" s="202">
        <v>0</v>
      </c>
      <c r="E9" s="202">
        <v>0</v>
      </c>
      <c r="F9" s="320">
        <v>0</v>
      </c>
      <c r="G9" s="202">
        <v>0</v>
      </c>
      <c r="H9" s="202">
        <v>0</v>
      </c>
      <c r="I9" s="202">
        <v>0</v>
      </c>
      <c r="J9" s="202">
        <v>0</v>
      </c>
      <c r="K9" s="202">
        <v>0</v>
      </c>
      <c r="L9" s="202">
        <v>0</v>
      </c>
      <c r="M9" s="202">
        <v>0</v>
      </c>
      <c r="N9" s="202">
        <v>0</v>
      </c>
      <c r="O9" s="202">
        <v>0</v>
      </c>
      <c r="P9" s="202">
        <v>0</v>
      </c>
      <c r="Q9" s="202">
        <v>0</v>
      </c>
      <c r="R9" s="202">
        <v>0</v>
      </c>
      <c r="S9" s="202">
        <v>0</v>
      </c>
      <c r="T9" s="202">
        <v>0</v>
      </c>
      <c r="U9" s="202">
        <v>0</v>
      </c>
      <c r="V9" s="202">
        <v>0</v>
      </c>
      <c r="W9" s="202">
        <v>0</v>
      </c>
      <c r="X9" s="202">
        <v>0</v>
      </c>
      <c r="Y9" s="202">
        <v>0</v>
      </c>
      <c r="Z9" s="202">
        <v>0</v>
      </c>
      <c r="AA9" s="202">
        <v>0</v>
      </c>
      <c r="AB9" s="202">
        <v>0</v>
      </c>
      <c r="AC9" s="319">
        <v>0</v>
      </c>
      <c r="AD9" s="319">
        <v>0</v>
      </c>
      <c r="AE9" s="319">
        <v>0</v>
      </c>
      <c r="AF9" s="319">
        <v>0</v>
      </c>
      <c r="AG9" s="319">
        <v>0</v>
      </c>
      <c r="AH9" s="319">
        <v>0</v>
      </c>
      <c r="AI9" s="319">
        <v>0</v>
      </c>
      <c r="AJ9" s="319">
        <v>0</v>
      </c>
      <c r="AK9" s="319">
        <v>0</v>
      </c>
      <c r="AL9" s="202">
        <v>0</v>
      </c>
      <c r="AM9" s="202">
        <v>0</v>
      </c>
      <c r="AN9" s="202">
        <v>0</v>
      </c>
      <c r="AO9" s="202">
        <v>0</v>
      </c>
      <c r="AP9" s="319">
        <v>0</v>
      </c>
      <c r="AQ9" s="319">
        <v>0</v>
      </c>
      <c r="AR9" s="319">
        <v>0</v>
      </c>
      <c r="AS9" s="202">
        <v>0</v>
      </c>
      <c r="AT9" s="202">
        <v>0</v>
      </c>
      <c r="AU9" s="202">
        <v>0</v>
      </c>
      <c r="AV9" s="202">
        <v>0</v>
      </c>
      <c r="AW9" s="202">
        <v>0</v>
      </c>
      <c r="AX9" s="202">
        <v>0</v>
      </c>
      <c r="AY9" s="202">
        <v>0</v>
      </c>
      <c r="AZ9" s="202">
        <v>0</v>
      </c>
      <c r="BA9" s="202">
        <v>0</v>
      </c>
      <c r="BB9" s="202">
        <v>0</v>
      </c>
      <c r="BC9" s="202">
        <v>0</v>
      </c>
      <c r="BD9" s="202">
        <v>0</v>
      </c>
      <c r="BE9" s="202">
        <v>0</v>
      </c>
      <c r="BF9" s="202">
        <v>0</v>
      </c>
      <c r="BG9" s="319">
        <v>0</v>
      </c>
      <c r="BH9" s="319">
        <v>0</v>
      </c>
      <c r="BI9" s="319">
        <v>0</v>
      </c>
      <c r="BJ9" s="321">
        <v>0</v>
      </c>
      <c r="BK9" s="321">
        <v>0</v>
      </c>
    </row>
    <row r="10" spans="1:63" ht="20.100000000000001" customHeight="1" x14ac:dyDescent="0.2">
      <c r="A10" s="375"/>
      <c r="B10" s="342" t="s">
        <v>661</v>
      </c>
      <c r="C10" s="343" t="s">
        <v>46</v>
      </c>
      <c r="D10" s="202">
        <v>0</v>
      </c>
      <c r="E10" s="202">
        <v>0</v>
      </c>
      <c r="F10" s="320">
        <v>0</v>
      </c>
      <c r="G10" s="202">
        <v>0</v>
      </c>
      <c r="H10" s="202">
        <v>0</v>
      </c>
      <c r="I10" s="202">
        <v>0</v>
      </c>
      <c r="J10" s="202">
        <v>0</v>
      </c>
      <c r="K10" s="202">
        <v>0</v>
      </c>
      <c r="L10" s="202">
        <v>0</v>
      </c>
      <c r="M10" s="202">
        <v>0</v>
      </c>
      <c r="N10" s="202">
        <v>0</v>
      </c>
      <c r="O10" s="202">
        <v>0</v>
      </c>
      <c r="P10" s="202">
        <v>0</v>
      </c>
      <c r="Q10" s="202">
        <v>0</v>
      </c>
      <c r="R10" s="202">
        <v>0</v>
      </c>
      <c r="S10" s="202">
        <v>0</v>
      </c>
      <c r="T10" s="202">
        <v>0</v>
      </c>
      <c r="U10" s="202">
        <v>0</v>
      </c>
      <c r="V10" s="202">
        <v>0</v>
      </c>
      <c r="W10" s="202">
        <v>0</v>
      </c>
      <c r="X10" s="202">
        <v>0</v>
      </c>
      <c r="Y10" s="202">
        <v>0</v>
      </c>
      <c r="Z10" s="202">
        <v>0</v>
      </c>
      <c r="AA10" s="202">
        <v>0</v>
      </c>
      <c r="AB10" s="202">
        <v>0</v>
      </c>
      <c r="AC10" s="319">
        <v>0</v>
      </c>
      <c r="AD10" s="319">
        <v>0</v>
      </c>
      <c r="AE10" s="319">
        <v>0</v>
      </c>
      <c r="AF10" s="319">
        <v>0</v>
      </c>
      <c r="AG10" s="319">
        <v>0</v>
      </c>
      <c r="AH10" s="319">
        <v>0</v>
      </c>
      <c r="AI10" s="319">
        <v>0</v>
      </c>
      <c r="AJ10" s="319">
        <v>0</v>
      </c>
      <c r="AK10" s="319">
        <v>0</v>
      </c>
      <c r="AL10" s="202">
        <v>0</v>
      </c>
      <c r="AM10" s="202">
        <v>0</v>
      </c>
      <c r="AN10" s="202">
        <v>0</v>
      </c>
      <c r="AO10" s="202">
        <v>0</v>
      </c>
      <c r="AP10" s="319">
        <v>0</v>
      </c>
      <c r="AQ10" s="319">
        <v>0</v>
      </c>
      <c r="AR10" s="319">
        <v>0</v>
      </c>
      <c r="AS10" s="202">
        <v>0</v>
      </c>
      <c r="AT10" s="202">
        <v>0</v>
      </c>
      <c r="AU10" s="202">
        <v>0</v>
      </c>
      <c r="AV10" s="202">
        <v>0</v>
      </c>
      <c r="AW10" s="202">
        <v>0</v>
      </c>
      <c r="AX10" s="202">
        <v>0</v>
      </c>
      <c r="AY10" s="202">
        <v>0</v>
      </c>
      <c r="AZ10" s="202">
        <v>0</v>
      </c>
      <c r="BA10" s="202">
        <v>0</v>
      </c>
      <c r="BB10" s="202">
        <v>0</v>
      </c>
      <c r="BC10" s="202">
        <v>0</v>
      </c>
      <c r="BD10" s="202">
        <v>0</v>
      </c>
      <c r="BE10" s="202">
        <v>0</v>
      </c>
      <c r="BF10" s="202">
        <v>0</v>
      </c>
      <c r="BG10" s="319">
        <v>0</v>
      </c>
      <c r="BH10" s="319">
        <v>0</v>
      </c>
      <c r="BI10" s="319">
        <v>0</v>
      </c>
      <c r="BJ10" s="321">
        <v>0</v>
      </c>
      <c r="BK10" s="321">
        <v>0</v>
      </c>
    </row>
    <row r="11" spans="1:63" ht="20.100000000000001" customHeight="1" x14ac:dyDescent="0.2">
      <c r="A11" s="375" t="s">
        <v>47</v>
      </c>
      <c r="B11" s="341" t="s">
        <v>48</v>
      </c>
      <c r="C11" s="340" t="s">
        <v>49</v>
      </c>
      <c r="D11" s="202">
        <v>13.36</v>
      </c>
      <c r="E11" s="202">
        <v>0</v>
      </c>
      <c r="F11" s="320">
        <v>0</v>
      </c>
      <c r="G11" s="202">
        <v>0</v>
      </c>
      <c r="H11" s="202">
        <v>0</v>
      </c>
      <c r="I11" s="202">
        <v>0</v>
      </c>
      <c r="J11" s="202">
        <v>0</v>
      </c>
      <c r="K11" s="202">
        <v>0</v>
      </c>
      <c r="L11" s="202">
        <v>0</v>
      </c>
      <c r="M11" s="202">
        <v>0</v>
      </c>
      <c r="N11" s="202">
        <v>0</v>
      </c>
      <c r="O11" s="202">
        <v>0</v>
      </c>
      <c r="P11" s="202">
        <v>0</v>
      </c>
      <c r="Q11" s="202">
        <v>0</v>
      </c>
      <c r="R11" s="202">
        <v>0</v>
      </c>
      <c r="S11" s="202">
        <v>0</v>
      </c>
      <c r="T11" s="202">
        <v>0</v>
      </c>
      <c r="U11" s="202">
        <v>0</v>
      </c>
      <c r="V11" s="202">
        <v>0</v>
      </c>
      <c r="W11" s="202">
        <v>0</v>
      </c>
      <c r="X11" s="202">
        <v>0</v>
      </c>
      <c r="Y11" s="202">
        <v>0</v>
      </c>
      <c r="Z11" s="202">
        <v>0</v>
      </c>
      <c r="AA11" s="202">
        <v>0</v>
      </c>
      <c r="AB11" s="202">
        <v>0</v>
      </c>
      <c r="AC11" s="319">
        <v>0</v>
      </c>
      <c r="AD11" s="319">
        <v>0</v>
      </c>
      <c r="AE11" s="319">
        <v>0</v>
      </c>
      <c r="AF11" s="319">
        <v>0</v>
      </c>
      <c r="AG11" s="319">
        <v>0</v>
      </c>
      <c r="AH11" s="319">
        <v>0</v>
      </c>
      <c r="AI11" s="319">
        <v>0</v>
      </c>
      <c r="AJ11" s="319">
        <v>0</v>
      </c>
      <c r="AK11" s="319">
        <v>0</v>
      </c>
      <c r="AL11" s="202">
        <v>0</v>
      </c>
      <c r="AM11" s="202">
        <v>0</v>
      </c>
      <c r="AN11" s="202">
        <v>0</v>
      </c>
      <c r="AO11" s="202">
        <v>0</v>
      </c>
      <c r="AP11" s="319">
        <v>0</v>
      </c>
      <c r="AQ11" s="319">
        <v>0</v>
      </c>
      <c r="AR11" s="319">
        <v>0</v>
      </c>
      <c r="AS11" s="202">
        <v>0</v>
      </c>
      <c r="AT11" s="202">
        <v>0</v>
      </c>
      <c r="AU11" s="202">
        <v>0</v>
      </c>
      <c r="AV11" s="202">
        <v>0</v>
      </c>
      <c r="AW11" s="202">
        <v>0</v>
      </c>
      <c r="AX11" s="202">
        <v>0</v>
      </c>
      <c r="AY11" s="202">
        <v>0</v>
      </c>
      <c r="AZ11" s="202">
        <v>0</v>
      </c>
      <c r="BA11" s="202">
        <v>0</v>
      </c>
      <c r="BB11" s="202">
        <v>0</v>
      </c>
      <c r="BC11" s="202">
        <v>0</v>
      </c>
      <c r="BD11" s="202">
        <v>0</v>
      </c>
      <c r="BE11" s="202">
        <v>0</v>
      </c>
      <c r="BF11" s="202">
        <v>0</v>
      </c>
      <c r="BG11" s="319">
        <v>0</v>
      </c>
      <c r="BH11" s="319">
        <v>0</v>
      </c>
      <c r="BI11" s="319">
        <v>0</v>
      </c>
      <c r="BJ11" s="321">
        <v>-5.0600000000000005</v>
      </c>
      <c r="BK11" s="321">
        <v>8.3000000000000007</v>
      </c>
    </row>
    <row r="12" spans="1:63" ht="20.100000000000001" customHeight="1" x14ac:dyDescent="0.2">
      <c r="A12" s="375" t="s">
        <v>50</v>
      </c>
      <c r="B12" s="341" t="s">
        <v>51</v>
      </c>
      <c r="C12" s="340" t="s">
        <v>52</v>
      </c>
      <c r="D12" s="202">
        <v>11.55</v>
      </c>
      <c r="E12" s="202">
        <v>0</v>
      </c>
      <c r="F12" s="320">
        <v>0</v>
      </c>
      <c r="G12" s="202">
        <v>0</v>
      </c>
      <c r="H12" s="202">
        <v>0</v>
      </c>
      <c r="I12" s="202">
        <v>0</v>
      </c>
      <c r="J12" s="202">
        <v>0</v>
      </c>
      <c r="K12" s="202">
        <v>0</v>
      </c>
      <c r="L12" s="202">
        <v>0</v>
      </c>
      <c r="M12" s="202">
        <v>0</v>
      </c>
      <c r="N12" s="202">
        <v>0</v>
      </c>
      <c r="O12" s="202">
        <v>0</v>
      </c>
      <c r="P12" s="202">
        <v>0</v>
      </c>
      <c r="Q12" s="202">
        <v>0</v>
      </c>
      <c r="R12" s="202">
        <v>0</v>
      </c>
      <c r="S12" s="202">
        <v>0</v>
      </c>
      <c r="T12" s="202">
        <v>0</v>
      </c>
      <c r="U12" s="202">
        <v>0</v>
      </c>
      <c r="V12" s="202">
        <v>0</v>
      </c>
      <c r="W12" s="202">
        <v>0</v>
      </c>
      <c r="X12" s="202">
        <v>0</v>
      </c>
      <c r="Y12" s="202">
        <v>0</v>
      </c>
      <c r="Z12" s="202">
        <v>0</v>
      </c>
      <c r="AA12" s="202">
        <v>0</v>
      </c>
      <c r="AB12" s="202">
        <v>0</v>
      </c>
      <c r="AC12" s="319">
        <v>0</v>
      </c>
      <c r="AD12" s="319">
        <v>0</v>
      </c>
      <c r="AE12" s="319">
        <v>0</v>
      </c>
      <c r="AF12" s="319">
        <v>0</v>
      </c>
      <c r="AG12" s="319">
        <v>0</v>
      </c>
      <c r="AH12" s="319">
        <v>0</v>
      </c>
      <c r="AI12" s="319">
        <v>0</v>
      </c>
      <c r="AJ12" s="319">
        <v>0</v>
      </c>
      <c r="AK12" s="319">
        <v>0</v>
      </c>
      <c r="AL12" s="202">
        <v>0</v>
      </c>
      <c r="AM12" s="202">
        <v>0</v>
      </c>
      <c r="AN12" s="202">
        <v>0</v>
      </c>
      <c r="AO12" s="202">
        <v>0</v>
      </c>
      <c r="AP12" s="319">
        <v>0</v>
      </c>
      <c r="AQ12" s="319">
        <v>0</v>
      </c>
      <c r="AR12" s="319">
        <v>0</v>
      </c>
      <c r="AS12" s="202">
        <v>0</v>
      </c>
      <c r="AT12" s="202">
        <v>0</v>
      </c>
      <c r="AU12" s="202">
        <v>0</v>
      </c>
      <c r="AV12" s="202">
        <v>0</v>
      </c>
      <c r="AW12" s="202">
        <v>0</v>
      </c>
      <c r="AX12" s="202">
        <v>0</v>
      </c>
      <c r="AY12" s="202">
        <v>0</v>
      </c>
      <c r="AZ12" s="202">
        <v>0</v>
      </c>
      <c r="BA12" s="202">
        <v>0</v>
      </c>
      <c r="BB12" s="202">
        <v>0</v>
      </c>
      <c r="BC12" s="202">
        <v>0</v>
      </c>
      <c r="BD12" s="202">
        <v>0</v>
      </c>
      <c r="BE12" s="202">
        <v>0</v>
      </c>
      <c r="BF12" s="202">
        <v>0</v>
      </c>
      <c r="BG12" s="319">
        <v>0</v>
      </c>
      <c r="BH12" s="319">
        <v>0</v>
      </c>
      <c r="BI12" s="319">
        <v>0</v>
      </c>
      <c r="BJ12" s="321">
        <v>-5.66</v>
      </c>
      <c r="BK12" s="321">
        <v>5.89</v>
      </c>
    </row>
    <row r="13" spans="1:63" ht="20.100000000000001" customHeight="1" x14ac:dyDescent="0.2">
      <c r="A13" s="375" t="s">
        <v>53</v>
      </c>
      <c r="B13" s="341" t="s">
        <v>54</v>
      </c>
      <c r="C13" s="340" t="s">
        <v>55</v>
      </c>
      <c r="D13" s="202">
        <v>0</v>
      </c>
      <c r="E13" s="202">
        <v>0</v>
      </c>
      <c r="F13" s="320">
        <v>0</v>
      </c>
      <c r="G13" s="202">
        <v>0</v>
      </c>
      <c r="H13" s="202">
        <v>0</v>
      </c>
      <c r="I13" s="202">
        <v>0</v>
      </c>
      <c r="J13" s="202">
        <v>0</v>
      </c>
      <c r="K13" s="202">
        <v>0</v>
      </c>
      <c r="L13" s="202">
        <v>0</v>
      </c>
      <c r="M13" s="202">
        <v>0</v>
      </c>
      <c r="N13" s="202">
        <v>0</v>
      </c>
      <c r="O13" s="202">
        <v>0</v>
      </c>
      <c r="P13" s="202">
        <v>0</v>
      </c>
      <c r="Q13" s="202">
        <v>0</v>
      </c>
      <c r="R13" s="202">
        <v>0</v>
      </c>
      <c r="S13" s="202">
        <v>0</v>
      </c>
      <c r="T13" s="202">
        <v>0</v>
      </c>
      <c r="U13" s="202">
        <v>0</v>
      </c>
      <c r="V13" s="202">
        <v>0</v>
      </c>
      <c r="W13" s="202">
        <v>0</v>
      </c>
      <c r="X13" s="202">
        <v>0</v>
      </c>
      <c r="Y13" s="202">
        <v>0</v>
      </c>
      <c r="Z13" s="202">
        <v>0</v>
      </c>
      <c r="AA13" s="202">
        <v>0</v>
      </c>
      <c r="AB13" s="202">
        <v>0</v>
      </c>
      <c r="AC13" s="319">
        <v>0</v>
      </c>
      <c r="AD13" s="319">
        <v>0</v>
      </c>
      <c r="AE13" s="319">
        <v>0</v>
      </c>
      <c r="AF13" s="319">
        <v>0</v>
      </c>
      <c r="AG13" s="319">
        <v>0</v>
      </c>
      <c r="AH13" s="319">
        <v>0</v>
      </c>
      <c r="AI13" s="319">
        <v>0</v>
      </c>
      <c r="AJ13" s="319">
        <v>0</v>
      </c>
      <c r="AK13" s="319">
        <v>0</v>
      </c>
      <c r="AL13" s="202">
        <v>0</v>
      </c>
      <c r="AM13" s="202">
        <v>0</v>
      </c>
      <c r="AN13" s="202">
        <v>0</v>
      </c>
      <c r="AO13" s="202">
        <v>0</v>
      </c>
      <c r="AP13" s="319">
        <v>0</v>
      </c>
      <c r="AQ13" s="319">
        <v>0</v>
      </c>
      <c r="AR13" s="319">
        <v>0</v>
      </c>
      <c r="AS13" s="202">
        <v>0</v>
      </c>
      <c r="AT13" s="202">
        <v>0</v>
      </c>
      <c r="AU13" s="202">
        <v>0</v>
      </c>
      <c r="AV13" s="202">
        <v>0</v>
      </c>
      <c r="AW13" s="202">
        <v>0</v>
      </c>
      <c r="AX13" s="202">
        <v>0</v>
      </c>
      <c r="AY13" s="202">
        <v>0</v>
      </c>
      <c r="AZ13" s="202">
        <v>0</v>
      </c>
      <c r="BA13" s="202">
        <v>0</v>
      </c>
      <c r="BB13" s="202">
        <v>0</v>
      </c>
      <c r="BC13" s="202">
        <v>0</v>
      </c>
      <c r="BD13" s="202">
        <v>0</v>
      </c>
      <c r="BE13" s="202">
        <v>0</v>
      </c>
      <c r="BF13" s="202">
        <v>0</v>
      </c>
      <c r="BG13" s="319">
        <v>0</v>
      </c>
      <c r="BH13" s="319">
        <v>0</v>
      </c>
      <c r="BI13" s="319">
        <v>0</v>
      </c>
      <c r="BJ13" s="321">
        <v>0</v>
      </c>
      <c r="BK13" s="321">
        <v>0</v>
      </c>
    </row>
    <row r="14" spans="1:63" ht="20.100000000000001" customHeight="1" x14ac:dyDescent="0.2">
      <c r="A14" s="375" t="s">
        <v>56</v>
      </c>
      <c r="B14" s="341" t="s">
        <v>57</v>
      </c>
      <c r="C14" s="340" t="s">
        <v>58</v>
      </c>
      <c r="D14" s="202">
        <v>0</v>
      </c>
      <c r="E14" s="202">
        <v>0</v>
      </c>
      <c r="F14" s="320">
        <v>0</v>
      </c>
      <c r="G14" s="202">
        <v>0</v>
      </c>
      <c r="H14" s="202">
        <v>0</v>
      </c>
      <c r="I14" s="202">
        <v>0</v>
      </c>
      <c r="J14" s="202">
        <v>0</v>
      </c>
      <c r="K14" s="202">
        <v>0</v>
      </c>
      <c r="L14" s="202">
        <v>0</v>
      </c>
      <c r="M14" s="202">
        <v>0</v>
      </c>
      <c r="N14" s="202">
        <v>0</v>
      </c>
      <c r="O14" s="202">
        <v>0</v>
      </c>
      <c r="P14" s="202">
        <v>0</v>
      </c>
      <c r="Q14" s="202">
        <v>0</v>
      </c>
      <c r="R14" s="202">
        <v>0</v>
      </c>
      <c r="S14" s="202">
        <v>0</v>
      </c>
      <c r="T14" s="202">
        <v>0</v>
      </c>
      <c r="U14" s="202">
        <v>0</v>
      </c>
      <c r="V14" s="202">
        <v>0</v>
      </c>
      <c r="W14" s="202">
        <v>0</v>
      </c>
      <c r="X14" s="202">
        <v>0</v>
      </c>
      <c r="Y14" s="202">
        <v>0</v>
      </c>
      <c r="Z14" s="202">
        <v>0</v>
      </c>
      <c r="AA14" s="202">
        <v>0</v>
      </c>
      <c r="AB14" s="202">
        <v>0</v>
      </c>
      <c r="AC14" s="319">
        <v>0</v>
      </c>
      <c r="AD14" s="319">
        <v>0</v>
      </c>
      <c r="AE14" s="319">
        <v>0</v>
      </c>
      <c r="AF14" s="319">
        <v>0</v>
      </c>
      <c r="AG14" s="319">
        <v>0</v>
      </c>
      <c r="AH14" s="319">
        <v>0</v>
      </c>
      <c r="AI14" s="319">
        <v>0</v>
      </c>
      <c r="AJ14" s="319">
        <v>0</v>
      </c>
      <c r="AK14" s="319">
        <v>0</v>
      </c>
      <c r="AL14" s="202">
        <v>0</v>
      </c>
      <c r="AM14" s="202">
        <v>0</v>
      </c>
      <c r="AN14" s="202">
        <v>0</v>
      </c>
      <c r="AO14" s="202">
        <v>0</v>
      </c>
      <c r="AP14" s="319">
        <v>0</v>
      </c>
      <c r="AQ14" s="319">
        <v>0</v>
      </c>
      <c r="AR14" s="319">
        <v>0</v>
      </c>
      <c r="AS14" s="202">
        <v>0</v>
      </c>
      <c r="AT14" s="202">
        <v>0</v>
      </c>
      <c r="AU14" s="202">
        <v>0</v>
      </c>
      <c r="AV14" s="202">
        <v>0</v>
      </c>
      <c r="AW14" s="202">
        <v>0</v>
      </c>
      <c r="AX14" s="202">
        <v>0</v>
      </c>
      <c r="AY14" s="202">
        <v>0</v>
      </c>
      <c r="AZ14" s="202">
        <v>0</v>
      </c>
      <c r="BA14" s="202">
        <v>0</v>
      </c>
      <c r="BB14" s="202">
        <v>0</v>
      </c>
      <c r="BC14" s="202">
        <v>0</v>
      </c>
      <c r="BD14" s="202">
        <v>0</v>
      </c>
      <c r="BE14" s="202">
        <v>0</v>
      </c>
      <c r="BF14" s="202">
        <v>0</v>
      </c>
      <c r="BG14" s="319">
        <v>0</v>
      </c>
      <c r="BH14" s="319">
        <v>0</v>
      </c>
      <c r="BI14" s="319">
        <v>0</v>
      </c>
      <c r="BJ14" s="321">
        <v>0</v>
      </c>
      <c r="BK14" s="321">
        <v>0</v>
      </c>
    </row>
    <row r="15" spans="1:63" ht="20.100000000000001" customHeight="1" x14ac:dyDescent="0.2">
      <c r="A15" s="375" t="s">
        <v>59</v>
      </c>
      <c r="B15" s="341" t="s">
        <v>60</v>
      </c>
      <c r="C15" s="340" t="s">
        <v>61</v>
      </c>
      <c r="D15" s="202">
        <v>0</v>
      </c>
      <c r="E15" s="202">
        <v>0</v>
      </c>
      <c r="F15" s="320">
        <v>0</v>
      </c>
      <c r="G15" s="202">
        <v>0</v>
      </c>
      <c r="H15" s="202">
        <v>0</v>
      </c>
      <c r="I15" s="202">
        <v>0</v>
      </c>
      <c r="J15" s="202">
        <v>0</v>
      </c>
      <c r="K15" s="202">
        <v>0</v>
      </c>
      <c r="L15" s="202">
        <v>0</v>
      </c>
      <c r="M15" s="202">
        <v>0</v>
      </c>
      <c r="N15" s="202">
        <v>0</v>
      </c>
      <c r="O15" s="202">
        <v>0</v>
      </c>
      <c r="P15" s="202">
        <v>0</v>
      </c>
      <c r="Q15" s="202">
        <v>0</v>
      </c>
      <c r="R15" s="202">
        <v>0</v>
      </c>
      <c r="S15" s="202">
        <v>0</v>
      </c>
      <c r="T15" s="202">
        <v>0</v>
      </c>
      <c r="U15" s="202">
        <v>0</v>
      </c>
      <c r="V15" s="202">
        <v>0</v>
      </c>
      <c r="W15" s="202">
        <v>0</v>
      </c>
      <c r="X15" s="202">
        <v>0</v>
      </c>
      <c r="Y15" s="202">
        <v>0</v>
      </c>
      <c r="Z15" s="202">
        <v>0</v>
      </c>
      <c r="AA15" s="202">
        <v>0</v>
      </c>
      <c r="AB15" s="202">
        <v>0</v>
      </c>
      <c r="AC15" s="319">
        <v>0</v>
      </c>
      <c r="AD15" s="319">
        <v>0</v>
      </c>
      <c r="AE15" s="319">
        <v>0</v>
      </c>
      <c r="AF15" s="319">
        <v>0</v>
      </c>
      <c r="AG15" s="319">
        <v>0</v>
      </c>
      <c r="AH15" s="319">
        <v>0</v>
      </c>
      <c r="AI15" s="319">
        <v>0</v>
      </c>
      <c r="AJ15" s="319">
        <v>0</v>
      </c>
      <c r="AK15" s="319">
        <v>0</v>
      </c>
      <c r="AL15" s="202">
        <v>0</v>
      </c>
      <c r="AM15" s="202">
        <v>0</v>
      </c>
      <c r="AN15" s="202">
        <v>0</v>
      </c>
      <c r="AO15" s="202">
        <v>0</v>
      </c>
      <c r="AP15" s="319">
        <v>0</v>
      </c>
      <c r="AQ15" s="319">
        <v>0</v>
      </c>
      <c r="AR15" s="319">
        <v>0</v>
      </c>
      <c r="AS15" s="202">
        <v>0</v>
      </c>
      <c r="AT15" s="202">
        <v>0</v>
      </c>
      <c r="AU15" s="202">
        <v>0</v>
      </c>
      <c r="AV15" s="202">
        <v>0</v>
      </c>
      <c r="AW15" s="202">
        <v>0</v>
      </c>
      <c r="AX15" s="202">
        <v>0</v>
      </c>
      <c r="AY15" s="202">
        <v>0</v>
      </c>
      <c r="AZ15" s="202">
        <v>0</v>
      </c>
      <c r="BA15" s="202">
        <v>0</v>
      </c>
      <c r="BB15" s="202">
        <v>0</v>
      </c>
      <c r="BC15" s="202">
        <v>0</v>
      </c>
      <c r="BD15" s="202">
        <v>0</v>
      </c>
      <c r="BE15" s="202">
        <v>0</v>
      </c>
      <c r="BF15" s="202">
        <v>0</v>
      </c>
      <c r="BG15" s="319">
        <v>0</v>
      </c>
      <c r="BH15" s="319">
        <v>0</v>
      </c>
      <c r="BI15" s="319">
        <v>0</v>
      </c>
      <c r="BJ15" s="321">
        <v>0</v>
      </c>
      <c r="BK15" s="321">
        <v>0</v>
      </c>
    </row>
    <row r="16" spans="1:63" ht="20.100000000000001" customHeight="1" x14ac:dyDescent="0.2">
      <c r="A16" s="375" t="s">
        <v>662</v>
      </c>
      <c r="B16" s="341" t="s">
        <v>62</v>
      </c>
      <c r="C16" s="340" t="s">
        <v>63</v>
      </c>
      <c r="D16" s="202">
        <v>2.4700000000000002</v>
      </c>
      <c r="E16" s="202">
        <v>0</v>
      </c>
      <c r="F16" s="320">
        <v>0</v>
      </c>
      <c r="G16" s="202">
        <v>0</v>
      </c>
      <c r="H16" s="202">
        <v>0</v>
      </c>
      <c r="I16" s="202">
        <v>0</v>
      </c>
      <c r="J16" s="202">
        <v>0</v>
      </c>
      <c r="K16" s="202">
        <v>0</v>
      </c>
      <c r="L16" s="202">
        <v>0</v>
      </c>
      <c r="M16" s="202">
        <v>0</v>
      </c>
      <c r="N16" s="202">
        <v>0</v>
      </c>
      <c r="O16" s="202">
        <v>0</v>
      </c>
      <c r="P16" s="202">
        <v>0</v>
      </c>
      <c r="Q16" s="202">
        <v>0</v>
      </c>
      <c r="R16" s="202">
        <v>0</v>
      </c>
      <c r="S16" s="202">
        <v>0</v>
      </c>
      <c r="T16" s="202">
        <v>0</v>
      </c>
      <c r="U16" s="202">
        <v>0</v>
      </c>
      <c r="V16" s="202">
        <v>0</v>
      </c>
      <c r="W16" s="202">
        <v>0</v>
      </c>
      <c r="X16" s="202">
        <v>0</v>
      </c>
      <c r="Y16" s="202">
        <v>0</v>
      </c>
      <c r="Z16" s="202">
        <v>0</v>
      </c>
      <c r="AA16" s="202">
        <v>0</v>
      </c>
      <c r="AB16" s="202">
        <v>0</v>
      </c>
      <c r="AC16" s="319">
        <v>0</v>
      </c>
      <c r="AD16" s="319">
        <v>0</v>
      </c>
      <c r="AE16" s="319">
        <v>0</v>
      </c>
      <c r="AF16" s="319">
        <v>0</v>
      </c>
      <c r="AG16" s="319">
        <v>0</v>
      </c>
      <c r="AH16" s="319">
        <v>0</v>
      </c>
      <c r="AI16" s="319">
        <v>0</v>
      </c>
      <c r="AJ16" s="319">
        <v>0</v>
      </c>
      <c r="AK16" s="319">
        <v>0</v>
      </c>
      <c r="AL16" s="202">
        <v>0</v>
      </c>
      <c r="AM16" s="202">
        <v>0</v>
      </c>
      <c r="AN16" s="202">
        <v>0</v>
      </c>
      <c r="AO16" s="202">
        <v>0</v>
      </c>
      <c r="AP16" s="319">
        <v>0</v>
      </c>
      <c r="AQ16" s="319">
        <v>0</v>
      </c>
      <c r="AR16" s="319">
        <v>0</v>
      </c>
      <c r="AS16" s="202">
        <v>0</v>
      </c>
      <c r="AT16" s="202">
        <v>0</v>
      </c>
      <c r="AU16" s="202">
        <v>0</v>
      </c>
      <c r="AV16" s="202">
        <v>0</v>
      </c>
      <c r="AW16" s="202">
        <v>0</v>
      </c>
      <c r="AX16" s="202">
        <v>0</v>
      </c>
      <c r="AY16" s="202">
        <v>0</v>
      </c>
      <c r="AZ16" s="202">
        <v>0</v>
      </c>
      <c r="BA16" s="202">
        <v>0</v>
      </c>
      <c r="BB16" s="202">
        <v>0</v>
      </c>
      <c r="BC16" s="202">
        <v>0</v>
      </c>
      <c r="BD16" s="202">
        <v>0</v>
      </c>
      <c r="BE16" s="202">
        <v>0</v>
      </c>
      <c r="BF16" s="202">
        <v>0</v>
      </c>
      <c r="BG16" s="319">
        <v>0</v>
      </c>
      <c r="BH16" s="319">
        <v>0</v>
      </c>
      <c r="BI16" s="319">
        <v>0</v>
      </c>
      <c r="BJ16" s="321">
        <v>-0.53</v>
      </c>
      <c r="BK16" s="321">
        <v>1.94</v>
      </c>
    </row>
    <row r="17" spans="1:63" ht="20.100000000000001" customHeight="1" x14ac:dyDescent="0.2">
      <c r="A17" s="375" t="s">
        <v>64</v>
      </c>
      <c r="B17" s="341" t="s">
        <v>65</v>
      </c>
      <c r="C17" s="340" t="s">
        <v>66</v>
      </c>
      <c r="D17" s="202">
        <v>0</v>
      </c>
      <c r="E17" s="202">
        <v>0</v>
      </c>
      <c r="F17" s="320">
        <v>0</v>
      </c>
      <c r="G17" s="202">
        <v>0</v>
      </c>
      <c r="H17" s="202">
        <v>0</v>
      </c>
      <c r="I17" s="202">
        <v>0</v>
      </c>
      <c r="J17" s="202">
        <v>0</v>
      </c>
      <c r="K17" s="202">
        <v>0</v>
      </c>
      <c r="L17" s="202">
        <v>0</v>
      </c>
      <c r="M17" s="202">
        <v>0</v>
      </c>
      <c r="N17" s="202">
        <v>0</v>
      </c>
      <c r="O17" s="202">
        <v>0</v>
      </c>
      <c r="P17" s="202">
        <v>0</v>
      </c>
      <c r="Q17" s="202">
        <v>0</v>
      </c>
      <c r="R17" s="202">
        <v>0</v>
      </c>
      <c r="S17" s="202">
        <v>0</v>
      </c>
      <c r="T17" s="202">
        <v>0</v>
      </c>
      <c r="U17" s="202">
        <v>0</v>
      </c>
      <c r="V17" s="202">
        <v>0</v>
      </c>
      <c r="W17" s="202">
        <v>0</v>
      </c>
      <c r="X17" s="202">
        <v>0</v>
      </c>
      <c r="Y17" s="202">
        <v>0</v>
      </c>
      <c r="Z17" s="202">
        <v>0</v>
      </c>
      <c r="AA17" s="202">
        <v>0</v>
      </c>
      <c r="AB17" s="202">
        <v>0</v>
      </c>
      <c r="AC17" s="319">
        <v>0</v>
      </c>
      <c r="AD17" s="319">
        <v>0</v>
      </c>
      <c r="AE17" s="319">
        <v>0</v>
      </c>
      <c r="AF17" s="319">
        <v>0</v>
      </c>
      <c r="AG17" s="319">
        <v>0</v>
      </c>
      <c r="AH17" s="319">
        <v>0</v>
      </c>
      <c r="AI17" s="319">
        <v>0</v>
      </c>
      <c r="AJ17" s="319">
        <v>0</v>
      </c>
      <c r="AK17" s="319">
        <v>0</v>
      </c>
      <c r="AL17" s="202">
        <v>0</v>
      </c>
      <c r="AM17" s="202">
        <v>0</v>
      </c>
      <c r="AN17" s="202">
        <v>0</v>
      </c>
      <c r="AO17" s="202">
        <v>0</v>
      </c>
      <c r="AP17" s="319">
        <v>0</v>
      </c>
      <c r="AQ17" s="319">
        <v>0</v>
      </c>
      <c r="AR17" s="319">
        <v>0</v>
      </c>
      <c r="AS17" s="202">
        <v>0</v>
      </c>
      <c r="AT17" s="202">
        <v>0</v>
      </c>
      <c r="AU17" s="202">
        <v>0</v>
      </c>
      <c r="AV17" s="202">
        <v>0</v>
      </c>
      <c r="AW17" s="202">
        <v>0</v>
      </c>
      <c r="AX17" s="202">
        <v>0</v>
      </c>
      <c r="AY17" s="202">
        <v>0</v>
      </c>
      <c r="AZ17" s="202">
        <v>0</v>
      </c>
      <c r="BA17" s="202">
        <v>0</v>
      </c>
      <c r="BB17" s="202">
        <v>0</v>
      </c>
      <c r="BC17" s="202">
        <v>0</v>
      </c>
      <c r="BD17" s="202">
        <v>0</v>
      </c>
      <c r="BE17" s="202">
        <v>0</v>
      </c>
      <c r="BF17" s="202">
        <v>0</v>
      </c>
      <c r="BG17" s="319">
        <v>0</v>
      </c>
      <c r="BH17" s="319">
        <v>0</v>
      </c>
      <c r="BI17" s="319">
        <v>0</v>
      </c>
      <c r="BJ17" s="321">
        <v>0</v>
      </c>
      <c r="BK17" s="321">
        <v>0</v>
      </c>
    </row>
    <row r="18" spans="1:63" ht="20.100000000000001" customHeight="1" x14ac:dyDescent="0.2">
      <c r="A18" s="375" t="s">
        <v>1277</v>
      </c>
      <c r="B18" s="341" t="s">
        <v>67</v>
      </c>
      <c r="C18" s="340" t="s">
        <v>68</v>
      </c>
      <c r="D18" s="202">
        <v>0</v>
      </c>
      <c r="E18" s="202">
        <v>0</v>
      </c>
      <c r="F18" s="320">
        <v>0</v>
      </c>
      <c r="G18" s="202">
        <v>0</v>
      </c>
      <c r="H18" s="202">
        <v>0</v>
      </c>
      <c r="I18" s="202">
        <v>0</v>
      </c>
      <c r="J18" s="202">
        <v>0</v>
      </c>
      <c r="K18" s="202">
        <v>0</v>
      </c>
      <c r="L18" s="202">
        <v>0</v>
      </c>
      <c r="M18" s="202">
        <v>0</v>
      </c>
      <c r="N18" s="202">
        <v>0</v>
      </c>
      <c r="O18" s="202">
        <v>0</v>
      </c>
      <c r="P18" s="202">
        <v>0</v>
      </c>
      <c r="Q18" s="202">
        <v>0</v>
      </c>
      <c r="R18" s="202">
        <v>0</v>
      </c>
      <c r="S18" s="202">
        <v>0</v>
      </c>
      <c r="T18" s="202">
        <v>0</v>
      </c>
      <c r="U18" s="202">
        <v>0</v>
      </c>
      <c r="V18" s="202">
        <v>0</v>
      </c>
      <c r="W18" s="202">
        <v>0</v>
      </c>
      <c r="X18" s="202">
        <v>0</v>
      </c>
      <c r="Y18" s="202">
        <v>0</v>
      </c>
      <c r="Z18" s="202">
        <v>0</v>
      </c>
      <c r="AA18" s="202">
        <v>0</v>
      </c>
      <c r="AB18" s="202">
        <v>0</v>
      </c>
      <c r="AC18" s="319">
        <v>0</v>
      </c>
      <c r="AD18" s="319">
        <v>0</v>
      </c>
      <c r="AE18" s="319">
        <v>0</v>
      </c>
      <c r="AF18" s="319">
        <v>0</v>
      </c>
      <c r="AG18" s="319">
        <v>0</v>
      </c>
      <c r="AH18" s="319">
        <v>0</v>
      </c>
      <c r="AI18" s="319">
        <v>0</v>
      </c>
      <c r="AJ18" s="319">
        <v>0</v>
      </c>
      <c r="AK18" s="319">
        <v>0</v>
      </c>
      <c r="AL18" s="202">
        <v>0</v>
      </c>
      <c r="AM18" s="202">
        <v>0</v>
      </c>
      <c r="AN18" s="202">
        <v>0</v>
      </c>
      <c r="AO18" s="202">
        <v>0</v>
      </c>
      <c r="AP18" s="319">
        <v>0</v>
      </c>
      <c r="AQ18" s="319">
        <v>0</v>
      </c>
      <c r="AR18" s="319">
        <v>0</v>
      </c>
      <c r="AS18" s="202">
        <v>0</v>
      </c>
      <c r="AT18" s="202">
        <v>0</v>
      </c>
      <c r="AU18" s="202">
        <v>0</v>
      </c>
      <c r="AV18" s="202">
        <v>0</v>
      </c>
      <c r="AW18" s="202">
        <v>0</v>
      </c>
      <c r="AX18" s="202">
        <v>0</v>
      </c>
      <c r="AY18" s="202">
        <v>0</v>
      </c>
      <c r="AZ18" s="202">
        <v>0</v>
      </c>
      <c r="BA18" s="202">
        <v>0</v>
      </c>
      <c r="BB18" s="202">
        <v>0</v>
      </c>
      <c r="BC18" s="202">
        <v>0</v>
      </c>
      <c r="BD18" s="202">
        <v>0</v>
      </c>
      <c r="BE18" s="202">
        <v>0</v>
      </c>
      <c r="BF18" s="202">
        <v>0</v>
      </c>
      <c r="BG18" s="319">
        <v>0</v>
      </c>
      <c r="BH18" s="319">
        <v>0</v>
      </c>
      <c r="BI18" s="319">
        <v>0</v>
      </c>
      <c r="BJ18" s="321">
        <v>0</v>
      </c>
      <c r="BK18" s="321">
        <v>0</v>
      </c>
    </row>
    <row r="19" spans="1:63" ht="20.100000000000001" customHeight="1" x14ac:dyDescent="0.2">
      <c r="A19" s="376">
        <v>2</v>
      </c>
      <c r="B19" s="317" t="s">
        <v>69</v>
      </c>
      <c r="C19" s="316" t="s">
        <v>70</v>
      </c>
      <c r="D19" s="320">
        <v>189.31</v>
      </c>
      <c r="E19" s="320">
        <v>26.71</v>
      </c>
      <c r="F19" s="320">
        <v>11.25</v>
      </c>
      <c r="G19" s="320">
        <v>0</v>
      </c>
      <c r="H19" s="320">
        <v>0</v>
      </c>
      <c r="I19" s="320">
        <v>0</v>
      </c>
      <c r="J19" s="320">
        <v>5.0600000000000005</v>
      </c>
      <c r="K19" s="320">
        <v>5.66</v>
      </c>
      <c r="L19" s="320">
        <v>0</v>
      </c>
      <c r="M19" s="320">
        <v>0</v>
      </c>
      <c r="N19" s="320">
        <v>0</v>
      </c>
      <c r="O19" s="320">
        <v>0.53</v>
      </c>
      <c r="P19" s="320">
        <v>0</v>
      </c>
      <c r="Q19" s="320">
        <v>0</v>
      </c>
      <c r="R19" s="320">
        <v>15.46</v>
      </c>
      <c r="S19" s="320">
        <v>0</v>
      </c>
      <c r="T19" s="320">
        <v>0</v>
      </c>
      <c r="U19" s="320">
        <v>0</v>
      </c>
      <c r="V19" s="320">
        <v>0</v>
      </c>
      <c r="W19" s="320">
        <v>0</v>
      </c>
      <c r="X19" s="320">
        <v>0</v>
      </c>
      <c r="Y19" s="320">
        <v>6.08</v>
      </c>
      <c r="Z19" s="320">
        <v>0</v>
      </c>
      <c r="AA19" s="320">
        <v>0</v>
      </c>
      <c r="AB19" s="320">
        <v>0.33999999999999997</v>
      </c>
      <c r="AC19" s="320">
        <v>0.33999999999999997</v>
      </c>
      <c r="AD19" s="320">
        <v>0</v>
      </c>
      <c r="AE19" s="320">
        <v>0</v>
      </c>
      <c r="AF19" s="320">
        <v>0</v>
      </c>
      <c r="AG19" s="320">
        <v>0</v>
      </c>
      <c r="AH19" s="320">
        <v>0</v>
      </c>
      <c r="AI19" s="320">
        <v>0</v>
      </c>
      <c r="AJ19" s="320">
        <v>0</v>
      </c>
      <c r="AK19" s="320">
        <v>0</v>
      </c>
      <c r="AL19" s="320">
        <v>0</v>
      </c>
      <c r="AM19" s="320">
        <v>0</v>
      </c>
      <c r="AN19" s="320">
        <v>0</v>
      </c>
      <c r="AO19" s="320">
        <v>0</v>
      </c>
      <c r="AP19" s="320">
        <v>0</v>
      </c>
      <c r="AQ19" s="320">
        <v>0</v>
      </c>
      <c r="AR19" s="320">
        <v>0</v>
      </c>
      <c r="AS19" s="320">
        <v>0</v>
      </c>
      <c r="AT19" s="320">
        <v>0</v>
      </c>
      <c r="AU19" s="320">
        <v>0</v>
      </c>
      <c r="AV19" s="320">
        <v>9.02</v>
      </c>
      <c r="AW19" s="320">
        <v>0</v>
      </c>
      <c r="AX19" s="320">
        <v>0</v>
      </c>
      <c r="AY19" s="320">
        <v>0</v>
      </c>
      <c r="AZ19" s="320">
        <v>0</v>
      </c>
      <c r="BA19" s="320">
        <v>0.02</v>
      </c>
      <c r="BB19" s="320">
        <v>0</v>
      </c>
      <c r="BC19" s="320">
        <v>0</v>
      </c>
      <c r="BD19" s="320">
        <v>0</v>
      </c>
      <c r="BE19" s="320">
        <v>0</v>
      </c>
      <c r="BF19" s="320">
        <v>0</v>
      </c>
      <c r="BG19" s="320">
        <v>0</v>
      </c>
      <c r="BH19" s="320">
        <v>0</v>
      </c>
      <c r="BI19" s="320">
        <v>0</v>
      </c>
      <c r="BJ19" s="320">
        <v>11.25</v>
      </c>
      <c r="BK19" s="320">
        <v>200.56</v>
      </c>
    </row>
    <row r="20" spans="1:63" ht="20.100000000000001" customHeight="1" x14ac:dyDescent="0.2">
      <c r="A20" s="375" t="s">
        <v>71</v>
      </c>
      <c r="B20" s="341" t="s">
        <v>72</v>
      </c>
      <c r="C20" s="340" t="s">
        <v>73</v>
      </c>
      <c r="D20" s="202">
        <v>0</v>
      </c>
      <c r="E20" s="202">
        <v>0</v>
      </c>
      <c r="F20" s="320">
        <v>0</v>
      </c>
      <c r="G20" s="202">
        <v>0</v>
      </c>
      <c r="H20" s="202">
        <v>0</v>
      </c>
      <c r="I20" s="202">
        <v>0</v>
      </c>
      <c r="J20" s="202">
        <v>0</v>
      </c>
      <c r="K20" s="202">
        <v>0</v>
      </c>
      <c r="L20" s="202">
        <v>0</v>
      </c>
      <c r="M20" s="202">
        <v>0</v>
      </c>
      <c r="N20" s="202">
        <v>0</v>
      </c>
      <c r="O20" s="202">
        <v>0</v>
      </c>
      <c r="P20" s="202">
        <v>0</v>
      </c>
      <c r="Q20" s="202">
        <v>0</v>
      </c>
      <c r="R20" s="202">
        <v>0</v>
      </c>
      <c r="S20" s="202">
        <v>0</v>
      </c>
      <c r="T20" s="202">
        <v>0</v>
      </c>
      <c r="U20" s="202">
        <v>0</v>
      </c>
      <c r="V20" s="202">
        <v>0</v>
      </c>
      <c r="W20" s="202">
        <v>0</v>
      </c>
      <c r="X20" s="202">
        <v>0</v>
      </c>
      <c r="Y20" s="202">
        <v>0</v>
      </c>
      <c r="Z20" s="202">
        <v>0</v>
      </c>
      <c r="AA20" s="202">
        <v>0</v>
      </c>
      <c r="AB20" s="202">
        <v>0</v>
      </c>
      <c r="AC20" s="319">
        <v>0</v>
      </c>
      <c r="AD20" s="319">
        <v>0</v>
      </c>
      <c r="AE20" s="319">
        <v>0</v>
      </c>
      <c r="AF20" s="319">
        <v>0</v>
      </c>
      <c r="AG20" s="319">
        <v>0</v>
      </c>
      <c r="AH20" s="319">
        <v>0</v>
      </c>
      <c r="AI20" s="319">
        <v>0</v>
      </c>
      <c r="AJ20" s="319">
        <v>0</v>
      </c>
      <c r="AK20" s="319">
        <v>0</v>
      </c>
      <c r="AL20" s="202">
        <v>0</v>
      </c>
      <c r="AM20" s="202">
        <v>0</v>
      </c>
      <c r="AN20" s="202">
        <v>0</v>
      </c>
      <c r="AO20" s="202">
        <v>0</v>
      </c>
      <c r="AP20" s="319">
        <v>0</v>
      </c>
      <c r="AQ20" s="319">
        <v>0</v>
      </c>
      <c r="AR20" s="319">
        <v>0</v>
      </c>
      <c r="AS20" s="202">
        <v>0</v>
      </c>
      <c r="AT20" s="202">
        <v>0</v>
      </c>
      <c r="AU20" s="202">
        <v>0</v>
      </c>
      <c r="AV20" s="202">
        <v>0</v>
      </c>
      <c r="AW20" s="202">
        <v>0</v>
      </c>
      <c r="AX20" s="202">
        <v>0</v>
      </c>
      <c r="AY20" s="202">
        <v>0</v>
      </c>
      <c r="AZ20" s="202">
        <v>0</v>
      </c>
      <c r="BA20" s="202">
        <v>0</v>
      </c>
      <c r="BB20" s="202">
        <v>0</v>
      </c>
      <c r="BC20" s="202">
        <v>0</v>
      </c>
      <c r="BD20" s="202">
        <v>0</v>
      </c>
      <c r="BE20" s="202">
        <v>0</v>
      </c>
      <c r="BF20" s="202">
        <v>0</v>
      </c>
      <c r="BG20" s="319">
        <v>0</v>
      </c>
      <c r="BH20" s="319">
        <v>0</v>
      </c>
      <c r="BI20" s="319">
        <v>0</v>
      </c>
      <c r="BJ20" s="321">
        <v>0</v>
      </c>
      <c r="BK20" s="321">
        <v>0</v>
      </c>
    </row>
    <row r="21" spans="1:63" ht="20.100000000000001" customHeight="1" x14ac:dyDescent="0.2">
      <c r="A21" s="375" t="s">
        <v>74</v>
      </c>
      <c r="B21" s="341" t="s">
        <v>75</v>
      </c>
      <c r="C21" s="340" t="s">
        <v>76</v>
      </c>
      <c r="D21" s="202">
        <v>0.26</v>
      </c>
      <c r="E21" s="202">
        <v>0</v>
      </c>
      <c r="F21" s="320">
        <v>0</v>
      </c>
      <c r="G21" s="202">
        <v>0</v>
      </c>
      <c r="H21" s="202">
        <v>0</v>
      </c>
      <c r="I21" s="202">
        <v>0</v>
      </c>
      <c r="J21" s="202">
        <v>0</v>
      </c>
      <c r="K21" s="202">
        <v>0</v>
      </c>
      <c r="L21" s="202">
        <v>0</v>
      </c>
      <c r="M21" s="202">
        <v>0</v>
      </c>
      <c r="N21" s="202">
        <v>0</v>
      </c>
      <c r="O21" s="202">
        <v>0</v>
      </c>
      <c r="P21" s="202">
        <v>0</v>
      </c>
      <c r="Q21" s="202">
        <v>0</v>
      </c>
      <c r="R21" s="202">
        <v>0</v>
      </c>
      <c r="S21" s="202">
        <v>0</v>
      </c>
      <c r="T21" s="202">
        <v>0</v>
      </c>
      <c r="U21" s="202">
        <v>0</v>
      </c>
      <c r="V21" s="202">
        <v>0</v>
      </c>
      <c r="W21" s="202">
        <v>0</v>
      </c>
      <c r="X21" s="202">
        <v>0</v>
      </c>
      <c r="Y21" s="202">
        <v>0</v>
      </c>
      <c r="Z21" s="202">
        <v>0</v>
      </c>
      <c r="AA21" s="202">
        <v>0</v>
      </c>
      <c r="AB21" s="202">
        <v>0</v>
      </c>
      <c r="AC21" s="319">
        <v>0</v>
      </c>
      <c r="AD21" s="319">
        <v>0</v>
      </c>
      <c r="AE21" s="319">
        <v>0</v>
      </c>
      <c r="AF21" s="319">
        <v>0</v>
      </c>
      <c r="AG21" s="319">
        <v>0</v>
      </c>
      <c r="AH21" s="319">
        <v>0</v>
      </c>
      <c r="AI21" s="319">
        <v>0</v>
      </c>
      <c r="AJ21" s="319">
        <v>0</v>
      </c>
      <c r="AK21" s="319">
        <v>0</v>
      </c>
      <c r="AL21" s="202">
        <v>0</v>
      </c>
      <c r="AM21" s="202">
        <v>0</v>
      </c>
      <c r="AN21" s="202">
        <v>0</v>
      </c>
      <c r="AO21" s="202">
        <v>0</v>
      </c>
      <c r="AP21" s="319">
        <v>0</v>
      </c>
      <c r="AQ21" s="319">
        <v>0</v>
      </c>
      <c r="AR21" s="319">
        <v>0</v>
      </c>
      <c r="AS21" s="202">
        <v>0</v>
      </c>
      <c r="AT21" s="202">
        <v>0</v>
      </c>
      <c r="AU21" s="202">
        <v>0</v>
      </c>
      <c r="AV21" s="202">
        <v>0</v>
      </c>
      <c r="AW21" s="202">
        <v>0</v>
      </c>
      <c r="AX21" s="202">
        <v>0</v>
      </c>
      <c r="AY21" s="202">
        <v>0</v>
      </c>
      <c r="AZ21" s="202">
        <v>0</v>
      </c>
      <c r="BA21" s="202">
        <v>0</v>
      </c>
      <c r="BB21" s="202">
        <v>0</v>
      </c>
      <c r="BC21" s="202">
        <v>0</v>
      </c>
      <c r="BD21" s="202">
        <v>0</v>
      </c>
      <c r="BE21" s="202">
        <v>0</v>
      </c>
      <c r="BF21" s="202">
        <v>0</v>
      </c>
      <c r="BG21" s="319">
        <v>0</v>
      </c>
      <c r="BH21" s="319">
        <v>0</v>
      </c>
      <c r="BI21" s="319">
        <v>0</v>
      </c>
      <c r="BJ21" s="321">
        <v>0</v>
      </c>
      <c r="BK21" s="321">
        <v>0.26</v>
      </c>
    </row>
    <row r="22" spans="1:63" ht="20.100000000000001" customHeight="1" x14ac:dyDescent="0.2">
      <c r="A22" s="375" t="s">
        <v>77</v>
      </c>
      <c r="B22" s="341" t="s">
        <v>78</v>
      </c>
      <c r="C22" s="340" t="s">
        <v>79</v>
      </c>
      <c r="D22" s="202">
        <v>0</v>
      </c>
      <c r="E22" s="202">
        <v>0</v>
      </c>
      <c r="F22" s="320">
        <v>0</v>
      </c>
      <c r="G22" s="202">
        <v>0</v>
      </c>
      <c r="H22" s="202">
        <v>0</v>
      </c>
      <c r="I22" s="202">
        <v>0</v>
      </c>
      <c r="J22" s="202">
        <v>0</v>
      </c>
      <c r="K22" s="202">
        <v>0</v>
      </c>
      <c r="L22" s="202">
        <v>0</v>
      </c>
      <c r="M22" s="202">
        <v>0</v>
      </c>
      <c r="N22" s="202">
        <v>0</v>
      </c>
      <c r="O22" s="202">
        <v>0</v>
      </c>
      <c r="P22" s="202">
        <v>0</v>
      </c>
      <c r="Q22" s="202">
        <v>0</v>
      </c>
      <c r="R22" s="202">
        <v>0</v>
      </c>
      <c r="S22" s="202">
        <v>0</v>
      </c>
      <c r="T22" s="202">
        <v>0</v>
      </c>
      <c r="U22" s="202">
        <v>0</v>
      </c>
      <c r="V22" s="202">
        <v>0</v>
      </c>
      <c r="W22" s="202">
        <v>0</v>
      </c>
      <c r="X22" s="202">
        <v>0</v>
      </c>
      <c r="Y22" s="202">
        <v>0</v>
      </c>
      <c r="Z22" s="202">
        <v>0</v>
      </c>
      <c r="AA22" s="202">
        <v>0</v>
      </c>
      <c r="AB22" s="202">
        <v>0</v>
      </c>
      <c r="AC22" s="319">
        <v>0</v>
      </c>
      <c r="AD22" s="319">
        <v>0</v>
      </c>
      <c r="AE22" s="319">
        <v>0</v>
      </c>
      <c r="AF22" s="319">
        <v>0</v>
      </c>
      <c r="AG22" s="319">
        <v>0</v>
      </c>
      <c r="AH22" s="319">
        <v>0</v>
      </c>
      <c r="AI22" s="319">
        <v>0</v>
      </c>
      <c r="AJ22" s="319">
        <v>0</v>
      </c>
      <c r="AK22" s="319">
        <v>0</v>
      </c>
      <c r="AL22" s="202">
        <v>0</v>
      </c>
      <c r="AM22" s="202">
        <v>0</v>
      </c>
      <c r="AN22" s="202">
        <v>0</v>
      </c>
      <c r="AO22" s="202">
        <v>0</v>
      </c>
      <c r="AP22" s="319">
        <v>0</v>
      </c>
      <c r="AQ22" s="319">
        <v>0</v>
      </c>
      <c r="AR22" s="319">
        <v>0</v>
      </c>
      <c r="AS22" s="202">
        <v>0</v>
      </c>
      <c r="AT22" s="202">
        <v>0</v>
      </c>
      <c r="AU22" s="202">
        <v>0</v>
      </c>
      <c r="AV22" s="202">
        <v>0</v>
      </c>
      <c r="AW22" s="202">
        <v>0</v>
      </c>
      <c r="AX22" s="202">
        <v>0</v>
      </c>
      <c r="AY22" s="202">
        <v>0</v>
      </c>
      <c r="AZ22" s="202">
        <v>0</v>
      </c>
      <c r="BA22" s="202">
        <v>0</v>
      </c>
      <c r="BB22" s="202">
        <v>0</v>
      </c>
      <c r="BC22" s="202">
        <v>0</v>
      </c>
      <c r="BD22" s="202">
        <v>0</v>
      </c>
      <c r="BE22" s="202">
        <v>0</v>
      </c>
      <c r="BF22" s="202">
        <v>0</v>
      </c>
      <c r="BG22" s="319">
        <v>0</v>
      </c>
      <c r="BH22" s="319">
        <v>0</v>
      </c>
      <c r="BI22" s="319">
        <v>0</v>
      </c>
      <c r="BJ22" s="321">
        <v>0</v>
      </c>
      <c r="BK22" s="321">
        <v>0</v>
      </c>
    </row>
    <row r="23" spans="1:63" ht="20.100000000000001" customHeight="1" x14ac:dyDescent="0.2">
      <c r="A23" s="375" t="s">
        <v>80</v>
      </c>
      <c r="B23" s="341" t="s">
        <v>520</v>
      </c>
      <c r="C23" s="340" t="s">
        <v>521</v>
      </c>
      <c r="D23" s="202">
        <v>0</v>
      </c>
      <c r="E23" s="202">
        <v>0</v>
      </c>
      <c r="F23" s="320">
        <v>0</v>
      </c>
      <c r="G23" s="202">
        <v>0</v>
      </c>
      <c r="H23" s="202">
        <v>0</v>
      </c>
      <c r="I23" s="202">
        <v>0</v>
      </c>
      <c r="J23" s="202">
        <v>0</v>
      </c>
      <c r="K23" s="202">
        <v>0</v>
      </c>
      <c r="L23" s="202">
        <v>0</v>
      </c>
      <c r="M23" s="202">
        <v>0</v>
      </c>
      <c r="N23" s="202">
        <v>0</v>
      </c>
      <c r="O23" s="202">
        <v>0</v>
      </c>
      <c r="P23" s="202">
        <v>0</v>
      </c>
      <c r="Q23" s="202">
        <v>0</v>
      </c>
      <c r="R23" s="202">
        <v>0</v>
      </c>
      <c r="S23" s="202">
        <v>0</v>
      </c>
      <c r="T23" s="202">
        <v>0</v>
      </c>
      <c r="U23" s="202">
        <v>0</v>
      </c>
      <c r="V23" s="202">
        <v>0</v>
      </c>
      <c r="W23" s="202">
        <v>0</v>
      </c>
      <c r="X23" s="202">
        <v>0</v>
      </c>
      <c r="Y23" s="202">
        <v>0</v>
      </c>
      <c r="Z23" s="202">
        <v>0</v>
      </c>
      <c r="AA23" s="202">
        <v>0</v>
      </c>
      <c r="AB23" s="202">
        <v>0</v>
      </c>
      <c r="AC23" s="319">
        <v>0</v>
      </c>
      <c r="AD23" s="319">
        <v>0</v>
      </c>
      <c r="AE23" s="319">
        <v>0</v>
      </c>
      <c r="AF23" s="319">
        <v>0</v>
      </c>
      <c r="AG23" s="319">
        <v>0</v>
      </c>
      <c r="AH23" s="319">
        <v>0</v>
      </c>
      <c r="AI23" s="319">
        <v>0</v>
      </c>
      <c r="AJ23" s="319">
        <v>0</v>
      </c>
      <c r="AK23" s="319">
        <v>0</v>
      </c>
      <c r="AL23" s="202">
        <v>0</v>
      </c>
      <c r="AM23" s="202">
        <v>0</v>
      </c>
      <c r="AN23" s="202">
        <v>0</v>
      </c>
      <c r="AO23" s="202">
        <v>0</v>
      </c>
      <c r="AP23" s="319">
        <v>0</v>
      </c>
      <c r="AQ23" s="319">
        <v>0</v>
      </c>
      <c r="AR23" s="319">
        <v>0</v>
      </c>
      <c r="AS23" s="202">
        <v>0</v>
      </c>
      <c r="AT23" s="202">
        <v>0</v>
      </c>
      <c r="AU23" s="202">
        <v>0</v>
      </c>
      <c r="AV23" s="202">
        <v>0</v>
      </c>
      <c r="AW23" s="202">
        <v>0</v>
      </c>
      <c r="AX23" s="202">
        <v>0</v>
      </c>
      <c r="AY23" s="202">
        <v>0</v>
      </c>
      <c r="AZ23" s="202">
        <v>0</v>
      </c>
      <c r="BA23" s="202">
        <v>0</v>
      </c>
      <c r="BB23" s="202">
        <v>0</v>
      </c>
      <c r="BC23" s="202">
        <v>0</v>
      </c>
      <c r="BD23" s="202">
        <v>0</v>
      </c>
      <c r="BE23" s="202">
        <v>0</v>
      </c>
      <c r="BF23" s="202">
        <v>0</v>
      </c>
      <c r="BG23" s="319">
        <v>0</v>
      </c>
      <c r="BH23" s="319">
        <v>0</v>
      </c>
      <c r="BI23" s="319">
        <v>0</v>
      </c>
      <c r="BJ23" s="321">
        <v>0</v>
      </c>
      <c r="BK23" s="321">
        <v>0</v>
      </c>
    </row>
    <row r="24" spans="1:63" ht="20.100000000000001" customHeight="1" x14ac:dyDescent="0.2">
      <c r="A24" s="375" t="s">
        <v>83</v>
      </c>
      <c r="B24" s="341" t="s">
        <v>81</v>
      </c>
      <c r="C24" s="340" t="s">
        <v>82</v>
      </c>
      <c r="D24" s="202">
        <v>0</v>
      </c>
      <c r="E24" s="202">
        <v>0</v>
      </c>
      <c r="F24" s="320">
        <v>0</v>
      </c>
      <c r="G24" s="202">
        <v>0</v>
      </c>
      <c r="H24" s="202">
        <v>0</v>
      </c>
      <c r="I24" s="202">
        <v>0</v>
      </c>
      <c r="J24" s="202">
        <v>0</v>
      </c>
      <c r="K24" s="202">
        <v>0</v>
      </c>
      <c r="L24" s="202">
        <v>0</v>
      </c>
      <c r="M24" s="202">
        <v>0</v>
      </c>
      <c r="N24" s="202">
        <v>0</v>
      </c>
      <c r="O24" s="202">
        <v>0</v>
      </c>
      <c r="P24" s="202">
        <v>0</v>
      </c>
      <c r="Q24" s="202">
        <v>0</v>
      </c>
      <c r="R24" s="202">
        <v>0</v>
      </c>
      <c r="S24" s="202">
        <v>0</v>
      </c>
      <c r="T24" s="202">
        <v>0</v>
      </c>
      <c r="U24" s="202">
        <v>0</v>
      </c>
      <c r="V24" s="202">
        <v>0</v>
      </c>
      <c r="W24" s="202">
        <v>0</v>
      </c>
      <c r="X24" s="202">
        <v>0</v>
      </c>
      <c r="Y24" s="202">
        <v>0</v>
      </c>
      <c r="Z24" s="202">
        <v>0</v>
      </c>
      <c r="AA24" s="202">
        <v>0</v>
      </c>
      <c r="AB24" s="202">
        <v>0</v>
      </c>
      <c r="AC24" s="319">
        <v>0</v>
      </c>
      <c r="AD24" s="319">
        <v>0</v>
      </c>
      <c r="AE24" s="319">
        <v>0</v>
      </c>
      <c r="AF24" s="319">
        <v>0</v>
      </c>
      <c r="AG24" s="319">
        <v>0</v>
      </c>
      <c r="AH24" s="319">
        <v>0</v>
      </c>
      <c r="AI24" s="319">
        <v>0</v>
      </c>
      <c r="AJ24" s="319">
        <v>0</v>
      </c>
      <c r="AK24" s="319">
        <v>0</v>
      </c>
      <c r="AL24" s="202">
        <v>0</v>
      </c>
      <c r="AM24" s="202">
        <v>0</v>
      </c>
      <c r="AN24" s="202">
        <v>0</v>
      </c>
      <c r="AO24" s="202">
        <v>0</v>
      </c>
      <c r="AP24" s="319">
        <v>0</v>
      </c>
      <c r="AQ24" s="319">
        <v>0</v>
      </c>
      <c r="AR24" s="319">
        <v>0</v>
      </c>
      <c r="AS24" s="202">
        <v>0</v>
      </c>
      <c r="AT24" s="202">
        <v>0</v>
      </c>
      <c r="AU24" s="202">
        <v>0</v>
      </c>
      <c r="AV24" s="202">
        <v>0</v>
      </c>
      <c r="AW24" s="202">
        <v>0</v>
      </c>
      <c r="AX24" s="202">
        <v>0</v>
      </c>
      <c r="AY24" s="202">
        <v>0</v>
      </c>
      <c r="AZ24" s="202">
        <v>0</v>
      </c>
      <c r="BA24" s="202">
        <v>0</v>
      </c>
      <c r="BB24" s="202">
        <v>0</v>
      </c>
      <c r="BC24" s="202">
        <v>0</v>
      </c>
      <c r="BD24" s="202">
        <v>0</v>
      </c>
      <c r="BE24" s="202">
        <v>0</v>
      </c>
      <c r="BF24" s="202">
        <v>0</v>
      </c>
      <c r="BG24" s="319">
        <v>0</v>
      </c>
      <c r="BH24" s="319">
        <v>0</v>
      </c>
      <c r="BI24" s="319">
        <v>0</v>
      </c>
      <c r="BJ24" s="321">
        <v>0</v>
      </c>
      <c r="BK24" s="321">
        <v>0</v>
      </c>
    </row>
    <row r="25" spans="1:63" ht="20.100000000000001" customHeight="1" x14ac:dyDescent="0.2">
      <c r="A25" s="375" t="s">
        <v>86</v>
      </c>
      <c r="B25" s="341" t="s">
        <v>84</v>
      </c>
      <c r="C25" s="340" t="s">
        <v>85</v>
      </c>
      <c r="D25" s="202">
        <v>0.65</v>
      </c>
      <c r="E25" s="202">
        <v>0</v>
      </c>
      <c r="F25" s="320">
        <v>0</v>
      </c>
      <c r="G25" s="202">
        <v>0</v>
      </c>
      <c r="H25" s="202">
        <v>0</v>
      </c>
      <c r="I25" s="202">
        <v>0</v>
      </c>
      <c r="J25" s="202">
        <v>0</v>
      </c>
      <c r="K25" s="202">
        <v>0</v>
      </c>
      <c r="L25" s="202">
        <v>0</v>
      </c>
      <c r="M25" s="202">
        <v>0</v>
      </c>
      <c r="N25" s="202">
        <v>0</v>
      </c>
      <c r="O25" s="202">
        <v>0</v>
      </c>
      <c r="P25" s="202">
        <v>0</v>
      </c>
      <c r="Q25" s="202">
        <v>0</v>
      </c>
      <c r="R25" s="202">
        <v>0</v>
      </c>
      <c r="S25" s="202">
        <v>0</v>
      </c>
      <c r="T25" s="202">
        <v>0</v>
      </c>
      <c r="U25" s="202">
        <v>0</v>
      </c>
      <c r="V25" s="202">
        <v>0</v>
      </c>
      <c r="W25" s="202">
        <v>0</v>
      </c>
      <c r="X25" s="202">
        <v>0</v>
      </c>
      <c r="Y25" s="202">
        <v>0</v>
      </c>
      <c r="Z25" s="202">
        <v>0</v>
      </c>
      <c r="AA25" s="202">
        <v>0</v>
      </c>
      <c r="AB25" s="202">
        <v>0</v>
      </c>
      <c r="AC25" s="319">
        <v>0</v>
      </c>
      <c r="AD25" s="319">
        <v>0</v>
      </c>
      <c r="AE25" s="319">
        <v>0</v>
      </c>
      <c r="AF25" s="319">
        <v>0</v>
      </c>
      <c r="AG25" s="319">
        <v>0</v>
      </c>
      <c r="AH25" s="319">
        <v>0</v>
      </c>
      <c r="AI25" s="319">
        <v>0</v>
      </c>
      <c r="AJ25" s="319">
        <v>0</v>
      </c>
      <c r="AK25" s="319">
        <v>0</v>
      </c>
      <c r="AL25" s="202">
        <v>0</v>
      </c>
      <c r="AM25" s="202">
        <v>0</v>
      </c>
      <c r="AN25" s="202">
        <v>0</v>
      </c>
      <c r="AO25" s="202">
        <v>0</v>
      </c>
      <c r="AP25" s="319">
        <v>0</v>
      </c>
      <c r="AQ25" s="319">
        <v>0</v>
      </c>
      <c r="AR25" s="319">
        <v>0</v>
      </c>
      <c r="AS25" s="202">
        <v>0</v>
      </c>
      <c r="AT25" s="202">
        <v>0</v>
      </c>
      <c r="AU25" s="202">
        <v>0</v>
      </c>
      <c r="AV25" s="202">
        <v>0</v>
      </c>
      <c r="AW25" s="202">
        <v>0</v>
      </c>
      <c r="AX25" s="202">
        <v>0</v>
      </c>
      <c r="AY25" s="202">
        <v>0</v>
      </c>
      <c r="AZ25" s="202">
        <v>0</v>
      </c>
      <c r="BA25" s="202">
        <v>0</v>
      </c>
      <c r="BB25" s="202">
        <v>0</v>
      </c>
      <c r="BC25" s="202">
        <v>0</v>
      </c>
      <c r="BD25" s="202">
        <v>0</v>
      </c>
      <c r="BE25" s="202">
        <v>0</v>
      </c>
      <c r="BF25" s="202">
        <v>0</v>
      </c>
      <c r="BG25" s="319">
        <v>0</v>
      </c>
      <c r="BH25" s="319">
        <v>0</v>
      </c>
      <c r="BI25" s="319">
        <v>0</v>
      </c>
      <c r="BJ25" s="321">
        <v>0</v>
      </c>
      <c r="BK25" s="321">
        <v>0.65</v>
      </c>
    </row>
    <row r="26" spans="1:63" ht="20.100000000000001" customHeight="1" x14ac:dyDescent="0.2">
      <c r="A26" s="375" t="s">
        <v>89</v>
      </c>
      <c r="B26" s="341" t="s">
        <v>87</v>
      </c>
      <c r="C26" s="340" t="s">
        <v>88</v>
      </c>
      <c r="D26" s="202">
        <v>15.75</v>
      </c>
      <c r="E26" s="202">
        <v>0</v>
      </c>
      <c r="F26" s="320">
        <v>0</v>
      </c>
      <c r="G26" s="202">
        <v>0</v>
      </c>
      <c r="H26" s="202">
        <v>0</v>
      </c>
      <c r="I26" s="202">
        <v>0</v>
      </c>
      <c r="J26" s="202">
        <v>0</v>
      </c>
      <c r="K26" s="202">
        <v>0</v>
      </c>
      <c r="L26" s="202">
        <v>0</v>
      </c>
      <c r="M26" s="202">
        <v>0</v>
      </c>
      <c r="N26" s="202">
        <v>0</v>
      </c>
      <c r="O26" s="202">
        <v>0</v>
      </c>
      <c r="P26" s="202">
        <v>0</v>
      </c>
      <c r="Q26" s="202">
        <v>0</v>
      </c>
      <c r="R26" s="202">
        <v>0</v>
      </c>
      <c r="S26" s="202">
        <v>0</v>
      </c>
      <c r="T26" s="202">
        <v>0</v>
      </c>
      <c r="U26" s="202">
        <v>0</v>
      </c>
      <c r="V26" s="202">
        <v>0</v>
      </c>
      <c r="W26" s="202">
        <v>0</v>
      </c>
      <c r="X26" s="202">
        <v>0</v>
      </c>
      <c r="Y26" s="202">
        <v>0</v>
      </c>
      <c r="Z26" s="202">
        <v>0</v>
      </c>
      <c r="AA26" s="202">
        <v>0</v>
      </c>
      <c r="AB26" s="202">
        <v>0</v>
      </c>
      <c r="AC26" s="319">
        <v>0</v>
      </c>
      <c r="AD26" s="319">
        <v>0</v>
      </c>
      <c r="AE26" s="319">
        <v>0</v>
      </c>
      <c r="AF26" s="319">
        <v>0</v>
      </c>
      <c r="AG26" s="319">
        <v>0</v>
      </c>
      <c r="AH26" s="319">
        <v>0</v>
      </c>
      <c r="AI26" s="319">
        <v>0</v>
      </c>
      <c r="AJ26" s="319">
        <v>0</v>
      </c>
      <c r="AK26" s="319">
        <v>0</v>
      </c>
      <c r="AL26" s="202">
        <v>0</v>
      </c>
      <c r="AM26" s="202">
        <v>0</v>
      </c>
      <c r="AN26" s="202">
        <v>0</v>
      </c>
      <c r="AO26" s="202">
        <v>0</v>
      </c>
      <c r="AP26" s="319">
        <v>0</v>
      </c>
      <c r="AQ26" s="319">
        <v>0</v>
      </c>
      <c r="AR26" s="319">
        <v>0</v>
      </c>
      <c r="AS26" s="202">
        <v>0</v>
      </c>
      <c r="AT26" s="202">
        <v>0</v>
      </c>
      <c r="AU26" s="202">
        <v>0</v>
      </c>
      <c r="AV26" s="202">
        <v>0</v>
      </c>
      <c r="AW26" s="202">
        <v>0</v>
      </c>
      <c r="AX26" s="202">
        <v>0</v>
      </c>
      <c r="AY26" s="202">
        <v>0</v>
      </c>
      <c r="AZ26" s="202">
        <v>0</v>
      </c>
      <c r="BA26" s="202">
        <v>0</v>
      </c>
      <c r="BB26" s="202">
        <v>0</v>
      </c>
      <c r="BC26" s="202">
        <v>0</v>
      </c>
      <c r="BD26" s="202">
        <v>0</v>
      </c>
      <c r="BE26" s="202">
        <v>0</v>
      </c>
      <c r="BF26" s="202">
        <v>0</v>
      </c>
      <c r="BG26" s="319">
        <v>0</v>
      </c>
      <c r="BH26" s="319">
        <v>0</v>
      </c>
      <c r="BI26" s="319">
        <v>0</v>
      </c>
      <c r="BJ26" s="321">
        <v>-6.08</v>
      </c>
      <c r="BK26" s="321">
        <v>9.67</v>
      </c>
    </row>
    <row r="27" spans="1:63" ht="20.100000000000001" customHeight="1" x14ac:dyDescent="0.2">
      <c r="A27" s="375" t="s">
        <v>94</v>
      </c>
      <c r="B27" s="341" t="s">
        <v>90</v>
      </c>
      <c r="C27" s="340" t="s">
        <v>91</v>
      </c>
      <c r="D27" s="202">
        <v>0</v>
      </c>
      <c r="E27" s="202">
        <v>0</v>
      </c>
      <c r="F27" s="320">
        <v>0</v>
      </c>
      <c r="G27" s="202">
        <v>0</v>
      </c>
      <c r="H27" s="202">
        <v>0</v>
      </c>
      <c r="I27" s="202">
        <v>0</v>
      </c>
      <c r="J27" s="202">
        <v>0</v>
      </c>
      <c r="K27" s="202">
        <v>0</v>
      </c>
      <c r="L27" s="202">
        <v>0</v>
      </c>
      <c r="M27" s="202">
        <v>0</v>
      </c>
      <c r="N27" s="202">
        <v>0</v>
      </c>
      <c r="O27" s="202">
        <v>0</v>
      </c>
      <c r="P27" s="202">
        <v>0</v>
      </c>
      <c r="Q27" s="202">
        <v>0</v>
      </c>
      <c r="R27" s="202">
        <v>0</v>
      </c>
      <c r="S27" s="202">
        <v>0</v>
      </c>
      <c r="T27" s="202">
        <v>0</v>
      </c>
      <c r="U27" s="202">
        <v>0</v>
      </c>
      <c r="V27" s="202">
        <v>0</v>
      </c>
      <c r="W27" s="202">
        <v>0</v>
      </c>
      <c r="X27" s="202">
        <v>0</v>
      </c>
      <c r="Y27" s="202">
        <v>0</v>
      </c>
      <c r="Z27" s="202">
        <v>0</v>
      </c>
      <c r="AA27" s="202">
        <v>0</v>
      </c>
      <c r="AB27" s="202">
        <v>0</v>
      </c>
      <c r="AC27" s="319">
        <v>0</v>
      </c>
      <c r="AD27" s="319">
        <v>0</v>
      </c>
      <c r="AE27" s="319">
        <v>0</v>
      </c>
      <c r="AF27" s="319">
        <v>0</v>
      </c>
      <c r="AG27" s="319">
        <v>0</v>
      </c>
      <c r="AH27" s="319">
        <v>0</v>
      </c>
      <c r="AI27" s="319">
        <v>0</v>
      </c>
      <c r="AJ27" s="319">
        <v>0</v>
      </c>
      <c r="AK27" s="319">
        <v>0</v>
      </c>
      <c r="AL27" s="202">
        <v>0</v>
      </c>
      <c r="AM27" s="202">
        <v>0</v>
      </c>
      <c r="AN27" s="202">
        <v>0</v>
      </c>
      <c r="AO27" s="202">
        <v>0</v>
      </c>
      <c r="AP27" s="319">
        <v>0</v>
      </c>
      <c r="AQ27" s="319">
        <v>0</v>
      </c>
      <c r="AR27" s="319">
        <v>0</v>
      </c>
      <c r="AS27" s="202">
        <v>0</v>
      </c>
      <c r="AT27" s="202">
        <v>0</v>
      </c>
      <c r="AU27" s="202">
        <v>0</v>
      </c>
      <c r="AV27" s="202">
        <v>0</v>
      </c>
      <c r="AW27" s="202">
        <v>0</v>
      </c>
      <c r="AX27" s="202">
        <v>0</v>
      </c>
      <c r="AY27" s="202">
        <v>0</v>
      </c>
      <c r="AZ27" s="202">
        <v>0</v>
      </c>
      <c r="BA27" s="202">
        <v>0</v>
      </c>
      <c r="BB27" s="202">
        <v>0</v>
      </c>
      <c r="BC27" s="202">
        <v>0</v>
      </c>
      <c r="BD27" s="202">
        <v>0</v>
      </c>
      <c r="BE27" s="202">
        <v>0</v>
      </c>
      <c r="BF27" s="202">
        <v>0</v>
      </c>
      <c r="BG27" s="319">
        <v>0</v>
      </c>
      <c r="BH27" s="319">
        <v>0</v>
      </c>
      <c r="BI27" s="319">
        <v>0</v>
      </c>
      <c r="BJ27" s="321">
        <v>0</v>
      </c>
      <c r="BK27" s="321">
        <v>0</v>
      </c>
    </row>
    <row r="28" spans="1:63" ht="20.100000000000001" customHeight="1" x14ac:dyDescent="0.2">
      <c r="A28" s="377" t="s">
        <v>74</v>
      </c>
      <c r="B28" s="341" t="s">
        <v>92</v>
      </c>
      <c r="C28" s="340" t="s">
        <v>93</v>
      </c>
      <c r="D28" s="202">
        <v>0</v>
      </c>
      <c r="E28" s="202">
        <v>0</v>
      </c>
      <c r="F28" s="320">
        <v>0</v>
      </c>
      <c r="G28" s="202">
        <v>0</v>
      </c>
      <c r="H28" s="202">
        <v>0</v>
      </c>
      <c r="I28" s="202">
        <v>0</v>
      </c>
      <c r="J28" s="202">
        <v>0</v>
      </c>
      <c r="K28" s="202">
        <v>0</v>
      </c>
      <c r="L28" s="202">
        <v>0</v>
      </c>
      <c r="M28" s="202">
        <v>0</v>
      </c>
      <c r="N28" s="202">
        <v>0</v>
      </c>
      <c r="O28" s="202">
        <v>0</v>
      </c>
      <c r="P28" s="202">
        <v>0</v>
      </c>
      <c r="Q28" s="202">
        <v>0</v>
      </c>
      <c r="R28" s="202">
        <v>0</v>
      </c>
      <c r="S28" s="202">
        <v>0</v>
      </c>
      <c r="T28" s="202">
        <v>0</v>
      </c>
      <c r="U28" s="202">
        <v>0</v>
      </c>
      <c r="V28" s="202">
        <v>0</v>
      </c>
      <c r="W28" s="202">
        <v>0</v>
      </c>
      <c r="X28" s="202">
        <v>0</v>
      </c>
      <c r="Y28" s="202">
        <v>0</v>
      </c>
      <c r="Z28" s="202">
        <v>0</v>
      </c>
      <c r="AA28" s="202">
        <v>0</v>
      </c>
      <c r="AB28" s="202">
        <v>0</v>
      </c>
      <c r="AC28" s="319">
        <v>0</v>
      </c>
      <c r="AD28" s="319">
        <v>0</v>
      </c>
      <c r="AE28" s="319">
        <v>0</v>
      </c>
      <c r="AF28" s="319">
        <v>0</v>
      </c>
      <c r="AG28" s="319">
        <v>0</v>
      </c>
      <c r="AH28" s="319">
        <v>0</v>
      </c>
      <c r="AI28" s="319">
        <v>0</v>
      </c>
      <c r="AJ28" s="319">
        <v>0</v>
      </c>
      <c r="AK28" s="319">
        <v>0</v>
      </c>
      <c r="AL28" s="202">
        <v>0</v>
      </c>
      <c r="AM28" s="202">
        <v>0</v>
      </c>
      <c r="AN28" s="202">
        <v>0</v>
      </c>
      <c r="AO28" s="202">
        <v>0</v>
      </c>
      <c r="AP28" s="319">
        <v>0</v>
      </c>
      <c r="AQ28" s="319">
        <v>0</v>
      </c>
      <c r="AR28" s="319">
        <v>0</v>
      </c>
      <c r="AS28" s="202">
        <v>0</v>
      </c>
      <c r="AT28" s="202">
        <v>0</v>
      </c>
      <c r="AU28" s="202">
        <v>0</v>
      </c>
      <c r="AV28" s="202">
        <v>0</v>
      </c>
      <c r="AW28" s="202">
        <v>0</v>
      </c>
      <c r="AX28" s="202">
        <v>0</v>
      </c>
      <c r="AY28" s="202">
        <v>0</v>
      </c>
      <c r="AZ28" s="202">
        <v>0</v>
      </c>
      <c r="BA28" s="202">
        <v>0</v>
      </c>
      <c r="BB28" s="202">
        <v>0</v>
      </c>
      <c r="BC28" s="202">
        <v>0</v>
      </c>
      <c r="BD28" s="202">
        <v>0</v>
      </c>
      <c r="BE28" s="202">
        <v>0</v>
      </c>
      <c r="BF28" s="202">
        <v>0</v>
      </c>
      <c r="BG28" s="319">
        <v>0</v>
      </c>
      <c r="BH28" s="319">
        <v>0</v>
      </c>
      <c r="BI28" s="319">
        <v>0</v>
      </c>
      <c r="BJ28" s="321">
        <v>0</v>
      </c>
      <c r="BK28" s="321">
        <v>0</v>
      </c>
    </row>
    <row r="29" spans="1:63" ht="34.5" customHeight="1" x14ac:dyDescent="0.2">
      <c r="A29" s="375" t="s">
        <v>132</v>
      </c>
      <c r="B29" s="341" t="s">
        <v>1278</v>
      </c>
      <c r="C29" s="340" t="s">
        <v>96</v>
      </c>
      <c r="D29" s="202">
        <v>51.510000000000005</v>
      </c>
      <c r="E29" s="202">
        <v>6.7600000000000007</v>
      </c>
      <c r="F29" s="202">
        <v>4.6500000000000004</v>
      </c>
      <c r="G29" s="202">
        <v>0</v>
      </c>
      <c r="H29" s="202">
        <v>0</v>
      </c>
      <c r="I29" s="202">
        <v>0</v>
      </c>
      <c r="J29" s="202">
        <v>0.66</v>
      </c>
      <c r="K29" s="202">
        <v>3.46</v>
      </c>
      <c r="L29" s="202">
        <v>0</v>
      </c>
      <c r="M29" s="202">
        <v>0</v>
      </c>
      <c r="N29" s="202">
        <v>0</v>
      </c>
      <c r="O29" s="202">
        <v>0.53</v>
      </c>
      <c r="P29" s="202">
        <v>0</v>
      </c>
      <c r="Q29" s="202">
        <v>0</v>
      </c>
      <c r="R29" s="202">
        <v>2.1100000000000003</v>
      </c>
      <c r="S29" s="202">
        <v>0</v>
      </c>
      <c r="T29" s="202">
        <v>0</v>
      </c>
      <c r="U29" s="202">
        <v>0</v>
      </c>
      <c r="V29" s="202">
        <v>0</v>
      </c>
      <c r="W29" s="202">
        <v>0</v>
      </c>
      <c r="X29" s="202">
        <v>0</v>
      </c>
      <c r="Y29" s="202">
        <v>0</v>
      </c>
      <c r="Z29" s="202">
        <v>0</v>
      </c>
      <c r="AA29" s="202">
        <v>0</v>
      </c>
      <c r="AB29" s="202">
        <v>0.1</v>
      </c>
      <c r="AC29" s="202">
        <v>0.1</v>
      </c>
      <c r="AD29" s="202">
        <v>0</v>
      </c>
      <c r="AE29" s="202">
        <v>0</v>
      </c>
      <c r="AF29" s="202">
        <v>0</v>
      </c>
      <c r="AG29" s="202">
        <v>0</v>
      </c>
      <c r="AH29" s="202">
        <v>0</v>
      </c>
      <c r="AI29" s="202">
        <v>0</v>
      </c>
      <c r="AJ29" s="202">
        <v>0</v>
      </c>
      <c r="AK29" s="202">
        <v>0</v>
      </c>
      <c r="AL29" s="202">
        <v>0</v>
      </c>
      <c r="AM29" s="202">
        <v>0</v>
      </c>
      <c r="AN29" s="202">
        <v>0</v>
      </c>
      <c r="AO29" s="202">
        <v>0</v>
      </c>
      <c r="AP29" s="202">
        <v>0</v>
      </c>
      <c r="AQ29" s="202">
        <v>0</v>
      </c>
      <c r="AR29" s="202">
        <v>0</v>
      </c>
      <c r="AS29" s="202">
        <v>0</v>
      </c>
      <c r="AT29" s="202">
        <v>0</v>
      </c>
      <c r="AU29" s="202">
        <v>0</v>
      </c>
      <c r="AV29" s="202">
        <v>2.0100000000000002</v>
      </c>
      <c r="AW29" s="202">
        <v>0</v>
      </c>
      <c r="AX29" s="202">
        <v>0</v>
      </c>
      <c r="AY29" s="202">
        <v>0</v>
      </c>
      <c r="AZ29" s="202">
        <v>0</v>
      </c>
      <c r="BA29" s="202">
        <v>0</v>
      </c>
      <c r="BB29" s="202">
        <v>0</v>
      </c>
      <c r="BC29" s="202">
        <v>0</v>
      </c>
      <c r="BD29" s="202">
        <v>0</v>
      </c>
      <c r="BE29" s="202">
        <v>0</v>
      </c>
      <c r="BF29" s="202">
        <v>0</v>
      </c>
      <c r="BG29" s="202">
        <v>0</v>
      </c>
      <c r="BH29" s="202">
        <v>0</v>
      </c>
      <c r="BI29" s="202">
        <v>0</v>
      </c>
      <c r="BJ29" s="202">
        <v>6.4200000000000008</v>
      </c>
      <c r="BK29" s="202">
        <v>57.930000000000007</v>
      </c>
    </row>
    <row r="30" spans="1:63" ht="20.100000000000001" customHeight="1" x14ac:dyDescent="0.2">
      <c r="A30" s="378"/>
      <c r="B30" s="352" t="s">
        <v>98</v>
      </c>
      <c r="C30" s="353" t="s">
        <v>99</v>
      </c>
      <c r="D30" s="202">
        <v>26.19</v>
      </c>
      <c r="E30" s="319">
        <v>6.1300000000000008</v>
      </c>
      <c r="F30" s="320">
        <v>4.2</v>
      </c>
      <c r="G30" s="319">
        <v>0</v>
      </c>
      <c r="H30" s="319">
        <v>0</v>
      </c>
      <c r="I30" s="319">
        <v>0</v>
      </c>
      <c r="J30" s="319">
        <v>0.65</v>
      </c>
      <c r="K30" s="319">
        <v>3.02</v>
      </c>
      <c r="L30" s="319">
        <v>0</v>
      </c>
      <c r="M30" s="319">
        <v>0</v>
      </c>
      <c r="N30" s="319">
        <v>0</v>
      </c>
      <c r="O30" s="319">
        <v>0.53</v>
      </c>
      <c r="P30" s="319">
        <v>0</v>
      </c>
      <c r="Q30" s="319">
        <v>0</v>
      </c>
      <c r="R30" s="202">
        <v>1.9300000000000002</v>
      </c>
      <c r="S30" s="319">
        <v>0</v>
      </c>
      <c r="T30" s="319">
        <v>0</v>
      </c>
      <c r="U30" s="319">
        <v>0</v>
      </c>
      <c r="V30" s="319">
        <v>0</v>
      </c>
      <c r="W30" s="319">
        <v>0</v>
      </c>
      <c r="X30" s="319">
        <v>0</v>
      </c>
      <c r="Y30" s="319">
        <v>0</v>
      </c>
      <c r="Z30" s="319">
        <v>0</v>
      </c>
      <c r="AA30" s="319">
        <v>0</v>
      </c>
      <c r="AB30" s="202">
        <v>0.08</v>
      </c>
      <c r="AC30" s="319">
        <v>0.08</v>
      </c>
      <c r="AD30" s="319">
        <v>0</v>
      </c>
      <c r="AE30" s="319">
        <v>0</v>
      </c>
      <c r="AF30" s="319">
        <v>0</v>
      </c>
      <c r="AG30" s="319">
        <v>0</v>
      </c>
      <c r="AH30" s="319">
        <v>0</v>
      </c>
      <c r="AI30" s="319">
        <v>0</v>
      </c>
      <c r="AJ30" s="319">
        <v>0</v>
      </c>
      <c r="AK30" s="319">
        <v>0</v>
      </c>
      <c r="AL30" s="319">
        <v>0</v>
      </c>
      <c r="AM30" s="319">
        <v>0</v>
      </c>
      <c r="AN30" s="319">
        <v>0</v>
      </c>
      <c r="AO30" s="319">
        <v>0</v>
      </c>
      <c r="AP30" s="319">
        <v>0</v>
      </c>
      <c r="AQ30" s="319">
        <v>0</v>
      </c>
      <c r="AR30" s="319">
        <v>0</v>
      </c>
      <c r="AS30" s="319">
        <v>0</v>
      </c>
      <c r="AT30" s="319">
        <v>0</v>
      </c>
      <c r="AU30" s="319">
        <v>0</v>
      </c>
      <c r="AV30" s="319">
        <v>1.85</v>
      </c>
      <c r="AW30" s="319">
        <v>0</v>
      </c>
      <c r="AX30" s="319">
        <v>0</v>
      </c>
      <c r="AY30" s="319">
        <v>0</v>
      </c>
      <c r="AZ30" s="319">
        <v>0</v>
      </c>
      <c r="BA30" s="319">
        <v>0</v>
      </c>
      <c r="BB30" s="319">
        <v>0</v>
      </c>
      <c r="BC30" s="319">
        <v>0</v>
      </c>
      <c r="BD30" s="319">
        <v>0</v>
      </c>
      <c r="BE30" s="319">
        <v>0</v>
      </c>
      <c r="BF30" s="319">
        <v>0</v>
      </c>
      <c r="BG30" s="319">
        <v>0</v>
      </c>
      <c r="BH30" s="319">
        <v>0</v>
      </c>
      <c r="BI30" s="319">
        <v>0</v>
      </c>
      <c r="BJ30" s="354">
        <v>5.7900000000000009</v>
      </c>
      <c r="BK30" s="354">
        <v>31.98</v>
      </c>
    </row>
    <row r="31" spans="1:63" ht="20.100000000000001" customHeight="1" x14ac:dyDescent="0.2">
      <c r="A31" s="378"/>
      <c r="B31" s="352" t="s">
        <v>100</v>
      </c>
      <c r="C31" s="353" t="s">
        <v>101</v>
      </c>
      <c r="D31" s="202">
        <v>9.92</v>
      </c>
      <c r="E31" s="319">
        <v>0.63</v>
      </c>
      <c r="F31" s="320">
        <v>0.45</v>
      </c>
      <c r="G31" s="319">
        <v>0</v>
      </c>
      <c r="H31" s="319">
        <v>0</v>
      </c>
      <c r="I31" s="319">
        <v>0</v>
      </c>
      <c r="J31" s="319">
        <v>0.01</v>
      </c>
      <c r="K31" s="319">
        <v>0.44</v>
      </c>
      <c r="L31" s="319">
        <v>0</v>
      </c>
      <c r="M31" s="319">
        <v>0</v>
      </c>
      <c r="N31" s="319">
        <v>0</v>
      </c>
      <c r="O31" s="319">
        <v>0</v>
      </c>
      <c r="P31" s="319">
        <v>0</v>
      </c>
      <c r="Q31" s="319">
        <v>0</v>
      </c>
      <c r="R31" s="202">
        <v>0.18</v>
      </c>
      <c r="S31" s="319">
        <v>0</v>
      </c>
      <c r="T31" s="319">
        <v>0</v>
      </c>
      <c r="U31" s="319">
        <v>0</v>
      </c>
      <c r="V31" s="319">
        <v>0</v>
      </c>
      <c r="W31" s="319">
        <v>0</v>
      </c>
      <c r="X31" s="319">
        <v>0</v>
      </c>
      <c r="Y31" s="319">
        <v>0</v>
      </c>
      <c r="Z31" s="319">
        <v>0</v>
      </c>
      <c r="AA31" s="319">
        <v>0</v>
      </c>
      <c r="AB31" s="202">
        <v>0.02</v>
      </c>
      <c r="AC31" s="319">
        <v>0.02</v>
      </c>
      <c r="AD31" s="319">
        <v>0</v>
      </c>
      <c r="AE31" s="319">
        <v>0</v>
      </c>
      <c r="AF31" s="319">
        <v>0</v>
      </c>
      <c r="AG31" s="319">
        <v>0</v>
      </c>
      <c r="AH31" s="319">
        <v>0</v>
      </c>
      <c r="AI31" s="319">
        <v>0</v>
      </c>
      <c r="AJ31" s="319">
        <v>0</v>
      </c>
      <c r="AK31" s="319">
        <v>0</v>
      </c>
      <c r="AL31" s="319">
        <v>0</v>
      </c>
      <c r="AM31" s="319">
        <v>0</v>
      </c>
      <c r="AN31" s="319">
        <v>0</v>
      </c>
      <c r="AO31" s="319">
        <v>0</v>
      </c>
      <c r="AP31" s="319">
        <v>0</v>
      </c>
      <c r="AQ31" s="319">
        <v>0</v>
      </c>
      <c r="AR31" s="319">
        <v>0</v>
      </c>
      <c r="AS31" s="319">
        <v>0</v>
      </c>
      <c r="AT31" s="319">
        <v>0</v>
      </c>
      <c r="AU31" s="319">
        <v>0</v>
      </c>
      <c r="AV31" s="319">
        <v>0.16</v>
      </c>
      <c r="AW31" s="319">
        <v>0</v>
      </c>
      <c r="AX31" s="319">
        <v>0</v>
      </c>
      <c r="AY31" s="319">
        <v>0</v>
      </c>
      <c r="AZ31" s="319">
        <v>0</v>
      </c>
      <c r="BA31" s="319">
        <v>0</v>
      </c>
      <c r="BB31" s="319">
        <v>0</v>
      </c>
      <c r="BC31" s="319">
        <v>0</v>
      </c>
      <c r="BD31" s="319">
        <v>0</v>
      </c>
      <c r="BE31" s="319">
        <v>0</v>
      </c>
      <c r="BF31" s="319">
        <v>0</v>
      </c>
      <c r="BG31" s="319">
        <v>0</v>
      </c>
      <c r="BH31" s="319">
        <v>0</v>
      </c>
      <c r="BI31" s="319">
        <v>0</v>
      </c>
      <c r="BJ31" s="354">
        <v>0.63</v>
      </c>
      <c r="BK31" s="354">
        <v>10.55</v>
      </c>
    </row>
    <row r="32" spans="1:63" ht="20.100000000000001" customHeight="1" x14ac:dyDescent="0.2">
      <c r="A32" s="378"/>
      <c r="B32" s="352" t="s">
        <v>663</v>
      </c>
      <c r="C32" s="353" t="s">
        <v>103</v>
      </c>
      <c r="D32" s="202">
        <v>0</v>
      </c>
      <c r="E32" s="319">
        <v>0</v>
      </c>
      <c r="F32" s="320">
        <v>0</v>
      </c>
      <c r="G32" s="319">
        <v>0</v>
      </c>
      <c r="H32" s="319">
        <v>0</v>
      </c>
      <c r="I32" s="319">
        <v>0</v>
      </c>
      <c r="J32" s="319">
        <v>0</v>
      </c>
      <c r="K32" s="319">
        <v>0</v>
      </c>
      <c r="L32" s="319">
        <v>0</v>
      </c>
      <c r="M32" s="319">
        <v>0</v>
      </c>
      <c r="N32" s="319">
        <v>0</v>
      </c>
      <c r="O32" s="319">
        <v>0</v>
      </c>
      <c r="P32" s="319">
        <v>0</v>
      </c>
      <c r="Q32" s="319">
        <v>0</v>
      </c>
      <c r="R32" s="202">
        <v>0</v>
      </c>
      <c r="S32" s="319">
        <v>0</v>
      </c>
      <c r="T32" s="319">
        <v>0</v>
      </c>
      <c r="U32" s="319">
        <v>0</v>
      </c>
      <c r="V32" s="319">
        <v>0</v>
      </c>
      <c r="W32" s="319">
        <v>0</v>
      </c>
      <c r="X32" s="319">
        <v>0</v>
      </c>
      <c r="Y32" s="319">
        <v>0</v>
      </c>
      <c r="Z32" s="319">
        <v>0</v>
      </c>
      <c r="AA32" s="319">
        <v>0</v>
      </c>
      <c r="AB32" s="202">
        <v>0</v>
      </c>
      <c r="AC32" s="319">
        <v>0</v>
      </c>
      <c r="AD32" s="319">
        <v>0</v>
      </c>
      <c r="AE32" s="319">
        <v>0</v>
      </c>
      <c r="AF32" s="319">
        <v>0</v>
      </c>
      <c r="AG32" s="319">
        <v>0</v>
      </c>
      <c r="AH32" s="319">
        <v>0</v>
      </c>
      <c r="AI32" s="319">
        <v>0</v>
      </c>
      <c r="AJ32" s="319">
        <v>0</v>
      </c>
      <c r="AK32" s="319">
        <v>0</v>
      </c>
      <c r="AL32" s="319">
        <v>0</v>
      </c>
      <c r="AM32" s="319">
        <v>0</v>
      </c>
      <c r="AN32" s="319">
        <v>0</v>
      </c>
      <c r="AO32" s="319">
        <v>0</v>
      </c>
      <c r="AP32" s="319">
        <v>0</v>
      </c>
      <c r="AQ32" s="319">
        <v>0</v>
      </c>
      <c r="AR32" s="319">
        <v>0</v>
      </c>
      <c r="AS32" s="319">
        <v>0</v>
      </c>
      <c r="AT32" s="319">
        <v>0</v>
      </c>
      <c r="AU32" s="319">
        <v>0</v>
      </c>
      <c r="AV32" s="319">
        <v>0</v>
      </c>
      <c r="AW32" s="319">
        <v>0</v>
      </c>
      <c r="AX32" s="319">
        <v>0</v>
      </c>
      <c r="AY32" s="319">
        <v>0</v>
      </c>
      <c r="AZ32" s="319">
        <v>0</v>
      </c>
      <c r="BA32" s="319">
        <v>0</v>
      </c>
      <c r="BB32" s="319">
        <v>0</v>
      </c>
      <c r="BC32" s="319">
        <v>0</v>
      </c>
      <c r="BD32" s="319">
        <v>0</v>
      </c>
      <c r="BE32" s="319">
        <v>0</v>
      </c>
      <c r="BF32" s="319">
        <v>0</v>
      </c>
      <c r="BG32" s="319">
        <v>0</v>
      </c>
      <c r="BH32" s="319">
        <v>0</v>
      </c>
      <c r="BI32" s="319">
        <v>0</v>
      </c>
      <c r="BJ32" s="354">
        <v>0</v>
      </c>
      <c r="BK32" s="354">
        <v>0</v>
      </c>
    </row>
    <row r="33" spans="1:63" ht="20.100000000000001" customHeight="1" x14ac:dyDescent="0.2">
      <c r="A33" s="378"/>
      <c r="B33" s="352" t="s">
        <v>1279</v>
      </c>
      <c r="C33" s="353" t="s">
        <v>105</v>
      </c>
      <c r="D33" s="202">
        <v>0.09</v>
      </c>
      <c r="E33" s="319">
        <v>0</v>
      </c>
      <c r="F33" s="320">
        <v>0</v>
      </c>
      <c r="G33" s="319">
        <v>0</v>
      </c>
      <c r="H33" s="319">
        <v>0</v>
      </c>
      <c r="I33" s="319">
        <v>0</v>
      </c>
      <c r="J33" s="319">
        <v>0</v>
      </c>
      <c r="K33" s="319">
        <v>0</v>
      </c>
      <c r="L33" s="319">
        <v>0</v>
      </c>
      <c r="M33" s="319">
        <v>0</v>
      </c>
      <c r="N33" s="319">
        <v>0</v>
      </c>
      <c r="O33" s="319">
        <v>0</v>
      </c>
      <c r="P33" s="319">
        <v>0</v>
      </c>
      <c r="Q33" s="319">
        <v>0</v>
      </c>
      <c r="R33" s="202">
        <v>0</v>
      </c>
      <c r="S33" s="319">
        <v>0</v>
      </c>
      <c r="T33" s="319">
        <v>0</v>
      </c>
      <c r="U33" s="319">
        <v>0</v>
      </c>
      <c r="V33" s="319">
        <v>0</v>
      </c>
      <c r="W33" s="319">
        <v>0</v>
      </c>
      <c r="X33" s="319">
        <v>0</v>
      </c>
      <c r="Y33" s="319">
        <v>0</v>
      </c>
      <c r="Z33" s="319">
        <v>0</v>
      </c>
      <c r="AA33" s="319">
        <v>0</v>
      </c>
      <c r="AB33" s="202">
        <v>0</v>
      </c>
      <c r="AC33" s="319">
        <v>0</v>
      </c>
      <c r="AD33" s="319">
        <v>0</v>
      </c>
      <c r="AE33" s="319">
        <v>0</v>
      </c>
      <c r="AF33" s="319">
        <v>0</v>
      </c>
      <c r="AG33" s="319">
        <v>0</v>
      </c>
      <c r="AH33" s="319">
        <v>0</v>
      </c>
      <c r="AI33" s="319">
        <v>0</v>
      </c>
      <c r="AJ33" s="319">
        <v>0</v>
      </c>
      <c r="AK33" s="319">
        <v>0</v>
      </c>
      <c r="AL33" s="319">
        <v>0</v>
      </c>
      <c r="AM33" s="319">
        <v>0</v>
      </c>
      <c r="AN33" s="319">
        <v>0</v>
      </c>
      <c r="AO33" s="319">
        <v>0</v>
      </c>
      <c r="AP33" s="319">
        <v>0</v>
      </c>
      <c r="AQ33" s="319">
        <v>0</v>
      </c>
      <c r="AR33" s="319">
        <v>0</v>
      </c>
      <c r="AS33" s="319">
        <v>0</v>
      </c>
      <c r="AT33" s="319">
        <v>0</v>
      </c>
      <c r="AU33" s="319">
        <v>0</v>
      </c>
      <c r="AV33" s="319">
        <v>0</v>
      </c>
      <c r="AW33" s="319">
        <v>0</v>
      </c>
      <c r="AX33" s="319">
        <v>0</v>
      </c>
      <c r="AY33" s="319">
        <v>0</v>
      </c>
      <c r="AZ33" s="319">
        <v>0</v>
      </c>
      <c r="BA33" s="319">
        <v>0</v>
      </c>
      <c r="BB33" s="319">
        <v>0</v>
      </c>
      <c r="BC33" s="319">
        <v>0</v>
      </c>
      <c r="BD33" s="319">
        <v>0</v>
      </c>
      <c r="BE33" s="319">
        <v>0</v>
      </c>
      <c r="BF33" s="319">
        <v>0</v>
      </c>
      <c r="BG33" s="319">
        <v>0</v>
      </c>
      <c r="BH33" s="319">
        <v>0</v>
      </c>
      <c r="BI33" s="319">
        <v>0</v>
      </c>
      <c r="BJ33" s="354">
        <v>0</v>
      </c>
      <c r="BK33" s="354">
        <v>0.09</v>
      </c>
    </row>
    <row r="34" spans="1:63" ht="20.100000000000001" customHeight="1" x14ac:dyDescent="0.2">
      <c r="A34" s="378"/>
      <c r="B34" s="352" t="s">
        <v>1280</v>
      </c>
      <c r="C34" s="353" t="s">
        <v>107</v>
      </c>
      <c r="D34" s="202">
        <v>2.71</v>
      </c>
      <c r="E34" s="319">
        <v>0</v>
      </c>
      <c r="F34" s="320">
        <v>0</v>
      </c>
      <c r="G34" s="319">
        <v>0</v>
      </c>
      <c r="H34" s="319">
        <v>0</v>
      </c>
      <c r="I34" s="319">
        <v>0</v>
      </c>
      <c r="J34" s="319">
        <v>0</v>
      </c>
      <c r="K34" s="319">
        <v>0</v>
      </c>
      <c r="L34" s="319">
        <v>0</v>
      </c>
      <c r="M34" s="319">
        <v>0</v>
      </c>
      <c r="N34" s="319">
        <v>0</v>
      </c>
      <c r="O34" s="319">
        <v>0</v>
      </c>
      <c r="P34" s="319">
        <v>0</v>
      </c>
      <c r="Q34" s="319">
        <v>0</v>
      </c>
      <c r="R34" s="202">
        <v>0</v>
      </c>
      <c r="S34" s="319">
        <v>0</v>
      </c>
      <c r="T34" s="319">
        <v>0</v>
      </c>
      <c r="U34" s="319">
        <v>0</v>
      </c>
      <c r="V34" s="319">
        <v>0</v>
      </c>
      <c r="W34" s="319">
        <v>0</v>
      </c>
      <c r="X34" s="319">
        <v>0</v>
      </c>
      <c r="Y34" s="319">
        <v>0</v>
      </c>
      <c r="Z34" s="319">
        <v>0</v>
      </c>
      <c r="AA34" s="319">
        <v>0</v>
      </c>
      <c r="AB34" s="202">
        <v>0</v>
      </c>
      <c r="AC34" s="319">
        <v>0</v>
      </c>
      <c r="AD34" s="319">
        <v>0</v>
      </c>
      <c r="AE34" s="319">
        <v>0</v>
      </c>
      <c r="AF34" s="319">
        <v>0</v>
      </c>
      <c r="AG34" s="319">
        <v>0</v>
      </c>
      <c r="AH34" s="319">
        <v>0</v>
      </c>
      <c r="AI34" s="319">
        <v>0</v>
      </c>
      <c r="AJ34" s="319">
        <v>0</v>
      </c>
      <c r="AK34" s="319">
        <v>0</v>
      </c>
      <c r="AL34" s="319">
        <v>0</v>
      </c>
      <c r="AM34" s="319">
        <v>0</v>
      </c>
      <c r="AN34" s="319">
        <v>0</v>
      </c>
      <c r="AO34" s="319">
        <v>0</v>
      </c>
      <c r="AP34" s="319">
        <v>0</v>
      </c>
      <c r="AQ34" s="319">
        <v>0</v>
      </c>
      <c r="AR34" s="319">
        <v>0</v>
      </c>
      <c r="AS34" s="319">
        <v>0</v>
      </c>
      <c r="AT34" s="319">
        <v>0</v>
      </c>
      <c r="AU34" s="319">
        <v>0</v>
      </c>
      <c r="AV34" s="319">
        <v>0</v>
      </c>
      <c r="AW34" s="319">
        <v>0</v>
      </c>
      <c r="AX34" s="319">
        <v>0</v>
      </c>
      <c r="AY34" s="319">
        <v>0</v>
      </c>
      <c r="AZ34" s="319">
        <v>0</v>
      </c>
      <c r="BA34" s="319">
        <v>0</v>
      </c>
      <c r="BB34" s="319">
        <v>0</v>
      </c>
      <c r="BC34" s="319">
        <v>0</v>
      </c>
      <c r="BD34" s="319">
        <v>0</v>
      </c>
      <c r="BE34" s="319">
        <v>0</v>
      </c>
      <c r="BF34" s="319">
        <v>0</v>
      </c>
      <c r="BG34" s="319">
        <v>0</v>
      </c>
      <c r="BH34" s="319">
        <v>0</v>
      </c>
      <c r="BI34" s="319">
        <v>0</v>
      </c>
      <c r="BJ34" s="354">
        <v>0</v>
      </c>
      <c r="BK34" s="354">
        <v>2.71</v>
      </c>
    </row>
    <row r="35" spans="1:63" ht="20.100000000000001" customHeight="1" x14ac:dyDescent="0.2">
      <c r="A35" s="378"/>
      <c r="B35" s="352" t="s">
        <v>1281</v>
      </c>
      <c r="C35" s="353" t="s">
        <v>109</v>
      </c>
      <c r="D35" s="202">
        <v>0</v>
      </c>
      <c r="E35" s="319">
        <v>0</v>
      </c>
      <c r="F35" s="320">
        <v>0</v>
      </c>
      <c r="G35" s="319">
        <v>0</v>
      </c>
      <c r="H35" s="319">
        <v>0</v>
      </c>
      <c r="I35" s="319">
        <v>0</v>
      </c>
      <c r="J35" s="319">
        <v>0</v>
      </c>
      <c r="K35" s="319">
        <v>0</v>
      </c>
      <c r="L35" s="319">
        <v>0</v>
      </c>
      <c r="M35" s="319">
        <v>0</v>
      </c>
      <c r="N35" s="319">
        <v>0</v>
      </c>
      <c r="O35" s="319">
        <v>0</v>
      </c>
      <c r="P35" s="319">
        <v>0</v>
      </c>
      <c r="Q35" s="319">
        <v>0</v>
      </c>
      <c r="R35" s="202">
        <v>0</v>
      </c>
      <c r="S35" s="319">
        <v>0</v>
      </c>
      <c r="T35" s="319">
        <v>0</v>
      </c>
      <c r="U35" s="319">
        <v>0</v>
      </c>
      <c r="V35" s="319">
        <v>0</v>
      </c>
      <c r="W35" s="319">
        <v>0</v>
      </c>
      <c r="X35" s="319">
        <v>0</v>
      </c>
      <c r="Y35" s="319">
        <v>0</v>
      </c>
      <c r="Z35" s="319">
        <v>0</v>
      </c>
      <c r="AA35" s="319">
        <v>0</v>
      </c>
      <c r="AB35" s="202">
        <v>0</v>
      </c>
      <c r="AC35" s="319">
        <v>0</v>
      </c>
      <c r="AD35" s="319">
        <v>0</v>
      </c>
      <c r="AE35" s="319">
        <v>0</v>
      </c>
      <c r="AF35" s="319">
        <v>0</v>
      </c>
      <c r="AG35" s="319">
        <v>0</v>
      </c>
      <c r="AH35" s="319">
        <v>0</v>
      </c>
      <c r="AI35" s="319">
        <v>0</v>
      </c>
      <c r="AJ35" s="319">
        <v>0</v>
      </c>
      <c r="AK35" s="319">
        <v>0</v>
      </c>
      <c r="AL35" s="319">
        <v>0</v>
      </c>
      <c r="AM35" s="319">
        <v>0</v>
      </c>
      <c r="AN35" s="319">
        <v>0</v>
      </c>
      <c r="AO35" s="319">
        <v>0</v>
      </c>
      <c r="AP35" s="319">
        <v>0</v>
      </c>
      <c r="AQ35" s="319">
        <v>0</v>
      </c>
      <c r="AR35" s="319">
        <v>0</v>
      </c>
      <c r="AS35" s="319">
        <v>0</v>
      </c>
      <c r="AT35" s="319">
        <v>0</v>
      </c>
      <c r="AU35" s="319">
        <v>0</v>
      </c>
      <c r="AV35" s="319">
        <v>0</v>
      </c>
      <c r="AW35" s="319">
        <v>0</v>
      </c>
      <c r="AX35" s="319">
        <v>0</v>
      </c>
      <c r="AY35" s="319">
        <v>0</v>
      </c>
      <c r="AZ35" s="319">
        <v>0</v>
      </c>
      <c r="BA35" s="319">
        <v>0</v>
      </c>
      <c r="BB35" s="319">
        <v>0</v>
      </c>
      <c r="BC35" s="319">
        <v>0</v>
      </c>
      <c r="BD35" s="319">
        <v>0</v>
      </c>
      <c r="BE35" s="319">
        <v>0</v>
      </c>
      <c r="BF35" s="319">
        <v>0</v>
      </c>
      <c r="BG35" s="319">
        <v>0</v>
      </c>
      <c r="BH35" s="319">
        <v>0</v>
      </c>
      <c r="BI35" s="319">
        <v>0</v>
      </c>
      <c r="BJ35" s="354">
        <v>0</v>
      </c>
      <c r="BK35" s="354">
        <v>0</v>
      </c>
    </row>
    <row r="36" spans="1:63" ht="20.100000000000001" customHeight="1" x14ac:dyDescent="0.2">
      <c r="A36" s="378"/>
      <c r="B36" s="352" t="s">
        <v>110</v>
      </c>
      <c r="C36" s="353" t="s">
        <v>111</v>
      </c>
      <c r="D36" s="202">
        <v>0</v>
      </c>
      <c r="E36" s="319">
        <v>0</v>
      </c>
      <c r="F36" s="320">
        <v>0</v>
      </c>
      <c r="G36" s="319">
        <v>0</v>
      </c>
      <c r="H36" s="319">
        <v>0</v>
      </c>
      <c r="I36" s="319">
        <v>0</v>
      </c>
      <c r="J36" s="319">
        <v>0</v>
      </c>
      <c r="K36" s="319">
        <v>0</v>
      </c>
      <c r="L36" s="319">
        <v>0</v>
      </c>
      <c r="M36" s="319">
        <v>0</v>
      </c>
      <c r="N36" s="319">
        <v>0</v>
      </c>
      <c r="O36" s="319">
        <v>0</v>
      </c>
      <c r="P36" s="319">
        <v>0</v>
      </c>
      <c r="Q36" s="319">
        <v>0</v>
      </c>
      <c r="R36" s="202">
        <v>0</v>
      </c>
      <c r="S36" s="319">
        <v>0</v>
      </c>
      <c r="T36" s="319">
        <v>0</v>
      </c>
      <c r="U36" s="319">
        <v>0</v>
      </c>
      <c r="V36" s="319">
        <v>0</v>
      </c>
      <c r="W36" s="319">
        <v>0</v>
      </c>
      <c r="X36" s="319">
        <v>0</v>
      </c>
      <c r="Y36" s="319">
        <v>0</v>
      </c>
      <c r="Z36" s="319">
        <v>0</v>
      </c>
      <c r="AA36" s="319">
        <v>0</v>
      </c>
      <c r="AB36" s="202">
        <v>0</v>
      </c>
      <c r="AC36" s="319">
        <v>0</v>
      </c>
      <c r="AD36" s="319">
        <v>0</v>
      </c>
      <c r="AE36" s="319">
        <v>0</v>
      </c>
      <c r="AF36" s="319">
        <v>0</v>
      </c>
      <c r="AG36" s="319">
        <v>0</v>
      </c>
      <c r="AH36" s="319">
        <v>0</v>
      </c>
      <c r="AI36" s="319">
        <v>0</v>
      </c>
      <c r="AJ36" s="319">
        <v>0</v>
      </c>
      <c r="AK36" s="319">
        <v>0</v>
      </c>
      <c r="AL36" s="319">
        <v>0</v>
      </c>
      <c r="AM36" s="319">
        <v>0</v>
      </c>
      <c r="AN36" s="319">
        <v>0</v>
      </c>
      <c r="AO36" s="319">
        <v>0</v>
      </c>
      <c r="AP36" s="319">
        <v>0</v>
      </c>
      <c r="AQ36" s="319">
        <v>0</v>
      </c>
      <c r="AR36" s="319">
        <v>0</v>
      </c>
      <c r="AS36" s="319">
        <v>0</v>
      </c>
      <c r="AT36" s="319">
        <v>0</v>
      </c>
      <c r="AU36" s="319">
        <v>0</v>
      </c>
      <c r="AV36" s="319">
        <v>0</v>
      </c>
      <c r="AW36" s="319">
        <v>0</v>
      </c>
      <c r="AX36" s="319">
        <v>0</v>
      </c>
      <c r="AY36" s="319">
        <v>0</v>
      </c>
      <c r="AZ36" s="319">
        <v>0</v>
      </c>
      <c r="BA36" s="319">
        <v>0</v>
      </c>
      <c r="BB36" s="319">
        <v>0</v>
      </c>
      <c r="BC36" s="319">
        <v>0</v>
      </c>
      <c r="BD36" s="319">
        <v>0</v>
      </c>
      <c r="BE36" s="319">
        <v>0</v>
      </c>
      <c r="BF36" s="319">
        <v>0</v>
      </c>
      <c r="BG36" s="319">
        <v>0</v>
      </c>
      <c r="BH36" s="319">
        <v>0</v>
      </c>
      <c r="BI36" s="319">
        <v>0</v>
      </c>
      <c r="BJ36" s="354">
        <v>0</v>
      </c>
      <c r="BK36" s="354">
        <v>0</v>
      </c>
    </row>
    <row r="37" spans="1:63" ht="20.100000000000001" customHeight="1" x14ac:dyDescent="0.2">
      <c r="A37" s="378"/>
      <c r="B37" s="352" t="s">
        <v>1266</v>
      </c>
      <c r="C37" s="353" t="s">
        <v>113</v>
      </c>
      <c r="D37" s="202">
        <v>0.02</v>
      </c>
      <c r="E37" s="319">
        <v>0</v>
      </c>
      <c r="F37" s="320">
        <v>0</v>
      </c>
      <c r="G37" s="319">
        <v>0</v>
      </c>
      <c r="H37" s="319">
        <v>0</v>
      </c>
      <c r="I37" s="319">
        <v>0</v>
      </c>
      <c r="J37" s="319">
        <v>0</v>
      </c>
      <c r="K37" s="319">
        <v>0</v>
      </c>
      <c r="L37" s="319">
        <v>0</v>
      </c>
      <c r="M37" s="319">
        <v>0</v>
      </c>
      <c r="N37" s="319">
        <v>0</v>
      </c>
      <c r="O37" s="319">
        <v>0</v>
      </c>
      <c r="P37" s="319">
        <v>0</v>
      </c>
      <c r="Q37" s="319">
        <v>0</v>
      </c>
      <c r="R37" s="202">
        <v>0</v>
      </c>
      <c r="S37" s="319">
        <v>0</v>
      </c>
      <c r="T37" s="319">
        <v>0</v>
      </c>
      <c r="U37" s="319">
        <v>0</v>
      </c>
      <c r="V37" s="319">
        <v>0</v>
      </c>
      <c r="W37" s="319">
        <v>0</v>
      </c>
      <c r="X37" s="319">
        <v>0</v>
      </c>
      <c r="Y37" s="319">
        <v>0</v>
      </c>
      <c r="Z37" s="319">
        <v>0</v>
      </c>
      <c r="AA37" s="319">
        <v>0</v>
      </c>
      <c r="AB37" s="202">
        <v>0</v>
      </c>
      <c r="AC37" s="319">
        <v>0</v>
      </c>
      <c r="AD37" s="319">
        <v>0</v>
      </c>
      <c r="AE37" s="319">
        <v>0</v>
      </c>
      <c r="AF37" s="319">
        <v>0</v>
      </c>
      <c r="AG37" s="319">
        <v>0</v>
      </c>
      <c r="AH37" s="319">
        <v>0</v>
      </c>
      <c r="AI37" s="319">
        <v>0</v>
      </c>
      <c r="AJ37" s="319">
        <v>0</v>
      </c>
      <c r="AK37" s="319">
        <v>0</v>
      </c>
      <c r="AL37" s="319">
        <v>0</v>
      </c>
      <c r="AM37" s="319">
        <v>0</v>
      </c>
      <c r="AN37" s="319">
        <v>0</v>
      </c>
      <c r="AO37" s="319">
        <v>0</v>
      </c>
      <c r="AP37" s="319">
        <v>0</v>
      </c>
      <c r="AQ37" s="319">
        <v>0</v>
      </c>
      <c r="AR37" s="319">
        <v>0</v>
      </c>
      <c r="AS37" s="319">
        <v>0</v>
      </c>
      <c r="AT37" s="319">
        <v>0</v>
      </c>
      <c r="AU37" s="319">
        <v>0</v>
      </c>
      <c r="AV37" s="319">
        <v>0</v>
      </c>
      <c r="AW37" s="319">
        <v>0</v>
      </c>
      <c r="AX37" s="319">
        <v>0</v>
      </c>
      <c r="AY37" s="319">
        <v>0</v>
      </c>
      <c r="AZ37" s="319">
        <v>0</v>
      </c>
      <c r="BA37" s="319">
        <v>0</v>
      </c>
      <c r="BB37" s="319">
        <v>0</v>
      </c>
      <c r="BC37" s="319">
        <v>0</v>
      </c>
      <c r="BD37" s="319">
        <v>0</v>
      </c>
      <c r="BE37" s="319">
        <v>0</v>
      </c>
      <c r="BF37" s="319">
        <v>0</v>
      </c>
      <c r="BG37" s="319">
        <v>0</v>
      </c>
      <c r="BH37" s="319">
        <v>0</v>
      </c>
      <c r="BI37" s="319">
        <v>0</v>
      </c>
      <c r="BJ37" s="354">
        <v>0</v>
      </c>
      <c r="BK37" s="354">
        <v>0.02</v>
      </c>
    </row>
    <row r="38" spans="1:63" ht="20.100000000000001" customHeight="1" x14ac:dyDescent="0.2">
      <c r="A38" s="378"/>
      <c r="B38" s="355" t="s">
        <v>664</v>
      </c>
      <c r="C38" s="356" t="s">
        <v>115</v>
      </c>
      <c r="D38" s="202">
        <v>0</v>
      </c>
      <c r="E38" s="319">
        <v>0</v>
      </c>
      <c r="F38" s="320">
        <v>0</v>
      </c>
      <c r="G38" s="319">
        <v>0</v>
      </c>
      <c r="H38" s="319">
        <v>0</v>
      </c>
      <c r="I38" s="319">
        <v>0</v>
      </c>
      <c r="J38" s="319">
        <v>0</v>
      </c>
      <c r="K38" s="319">
        <v>0</v>
      </c>
      <c r="L38" s="319">
        <v>0</v>
      </c>
      <c r="M38" s="319">
        <v>0</v>
      </c>
      <c r="N38" s="319">
        <v>0</v>
      </c>
      <c r="O38" s="319">
        <v>0</v>
      </c>
      <c r="P38" s="319">
        <v>0</v>
      </c>
      <c r="Q38" s="319">
        <v>0</v>
      </c>
      <c r="R38" s="202">
        <v>0</v>
      </c>
      <c r="S38" s="319">
        <v>0</v>
      </c>
      <c r="T38" s="319">
        <v>0</v>
      </c>
      <c r="U38" s="319">
        <v>0</v>
      </c>
      <c r="V38" s="319">
        <v>0</v>
      </c>
      <c r="W38" s="319">
        <v>0</v>
      </c>
      <c r="X38" s="319">
        <v>0</v>
      </c>
      <c r="Y38" s="319">
        <v>0</v>
      </c>
      <c r="Z38" s="319">
        <v>0</v>
      </c>
      <c r="AA38" s="319">
        <v>0</v>
      </c>
      <c r="AB38" s="202">
        <v>0</v>
      </c>
      <c r="AC38" s="319">
        <v>0</v>
      </c>
      <c r="AD38" s="319">
        <v>0</v>
      </c>
      <c r="AE38" s="319">
        <v>0</v>
      </c>
      <c r="AF38" s="319">
        <v>0</v>
      </c>
      <c r="AG38" s="319">
        <v>0</v>
      </c>
      <c r="AH38" s="319">
        <v>0</v>
      </c>
      <c r="AI38" s="319">
        <v>0</v>
      </c>
      <c r="AJ38" s="319">
        <v>0</v>
      </c>
      <c r="AK38" s="319">
        <v>0</v>
      </c>
      <c r="AL38" s="319">
        <v>0</v>
      </c>
      <c r="AM38" s="319">
        <v>0</v>
      </c>
      <c r="AN38" s="319">
        <v>0</v>
      </c>
      <c r="AO38" s="319">
        <v>0</v>
      </c>
      <c r="AP38" s="319">
        <v>0</v>
      </c>
      <c r="AQ38" s="319">
        <v>0</v>
      </c>
      <c r="AR38" s="319">
        <v>0</v>
      </c>
      <c r="AS38" s="319">
        <v>0</v>
      </c>
      <c r="AT38" s="319">
        <v>0</v>
      </c>
      <c r="AU38" s="319">
        <v>0</v>
      </c>
      <c r="AV38" s="319">
        <v>0</v>
      </c>
      <c r="AW38" s="319">
        <v>0</v>
      </c>
      <c r="AX38" s="319">
        <v>0</v>
      </c>
      <c r="AY38" s="319">
        <v>0</v>
      </c>
      <c r="AZ38" s="319">
        <v>0</v>
      </c>
      <c r="BA38" s="319">
        <v>0</v>
      </c>
      <c r="BB38" s="319">
        <v>0</v>
      </c>
      <c r="BC38" s="319">
        <v>0</v>
      </c>
      <c r="BD38" s="319">
        <v>0</v>
      </c>
      <c r="BE38" s="319">
        <v>0</v>
      </c>
      <c r="BF38" s="319">
        <v>0</v>
      </c>
      <c r="BG38" s="319">
        <v>0</v>
      </c>
      <c r="BH38" s="319">
        <v>0</v>
      </c>
      <c r="BI38" s="319">
        <v>0</v>
      </c>
      <c r="BJ38" s="354">
        <v>0</v>
      </c>
      <c r="BK38" s="354">
        <v>0</v>
      </c>
    </row>
    <row r="39" spans="1:63" ht="20.100000000000001" customHeight="1" x14ac:dyDescent="0.2">
      <c r="A39" s="377"/>
      <c r="B39" s="341" t="s">
        <v>665</v>
      </c>
      <c r="C39" s="340" t="s">
        <v>117</v>
      </c>
      <c r="D39" s="202">
        <v>0.36</v>
      </c>
      <c r="E39" s="202">
        <v>0</v>
      </c>
      <c r="F39" s="320">
        <v>0</v>
      </c>
      <c r="G39" s="202">
        <v>0</v>
      </c>
      <c r="H39" s="202">
        <v>0</v>
      </c>
      <c r="I39" s="202">
        <v>0</v>
      </c>
      <c r="J39" s="202">
        <v>0</v>
      </c>
      <c r="K39" s="202">
        <v>0</v>
      </c>
      <c r="L39" s="202">
        <v>0</v>
      </c>
      <c r="M39" s="202">
        <v>0</v>
      </c>
      <c r="N39" s="202">
        <v>0</v>
      </c>
      <c r="O39" s="202">
        <v>0</v>
      </c>
      <c r="P39" s="202">
        <v>0</v>
      </c>
      <c r="Q39" s="202">
        <v>0</v>
      </c>
      <c r="R39" s="202">
        <v>0</v>
      </c>
      <c r="S39" s="202">
        <v>0</v>
      </c>
      <c r="T39" s="202">
        <v>0</v>
      </c>
      <c r="U39" s="202">
        <v>0</v>
      </c>
      <c r="V39" s="202">
        <v>0</v>
      </c>
      <c r="W39" s="202">
        <v>0</v>
      </c>
      <c r="X39" s="202">
        <v>0</v>
      </c>
      <c r="Y39" s="202">
        <v>0</v>
      </c>
      <c r="Z39" s="202">
        <v>0</v>
      </c>
      <c r="AA39" s="202">
        <v>0</v>
      </c>
      <c r="AB39" s="202">
        <v>0</v>
      </c>
      <c r="AC39" s="319">
        <v>0</v>
      </c>
      <c r="AD39" s="319">
        <v>0</v>
      </c>
      <c r="AE39" s="319">
        <v>0</v>
      </c>
      <c r="AF39" s="319">
        <v>0</v>
      </c>
      <c r="AG39" s="319">
        <v>0</v>
      </c>
      <c r="AH39" s="319">
        <v>0</v>
      </c>
      <c r="AI39" s="319">
        <v>0</v>
      </c>
      <c r="AJ39" s="319">
        <v>0</v>
      </c>
      <c r="AK39" s="319">
        <v>0</v>
      </c>
      <c r="AL39" s="202">
        <v>0</v>
      </c>
      <c r="AM39" s="202">
        <v>0</v>
      </c>
      <c r="AN39" s="202">
        <v>0</v>
      </c>
      <c r="AO39" s="202">
        <v>0</v>
      </c>
      <c r="AP39" s="319">
        <v>0</v>
      </c>
      <c r="AQ39" s="319">
        <v>0</v>
      </c>
      <c r="AR39" s="319">
        <v>0</v>
      </c>
      <c r="AS39" s="202">
        <v>0</v>
      </c>
      <c r="AT39" s="202">
        <v>0</v>
      </c>
      <c r="AU39" s="202">
        <v>0</v>
      </c>
      <c r="AV39" s="202">
        <v>0</v>
      </c>
      <c r="AW39" s="202">
        <v>0</v>
      </c>
      <c r="AX39" s="202">
        <v>0</v>
      </c>
      <c r="AY39" s="202">
        <v>0</v>
      </c>
      <c r="AZ39" s="202">
        <v>0</v>
      </c>
      <c r="BA39" s="202">
        <v>0</v>
      </c>
      <c r="BB39" s="202">
        <v>0</v>
      </c>
      <c r="BC39" s="202">
        <v>0</v>
      </c>
      <c r="BD39" s="202">
        <v>0</v>
      </c>
      <c r="BE39" s="202">
        <v>0</v>
      </c>
      <c r="BF39" s="202">
        <v>0</v>
      </c>
      <c r="BG39" s="319">
        <v>0</v>
      </c>
      <c r="BH39" s="319">
        <v>0</v>
      </c>
      <c r="BI39" s="319">
        <v>0</v>
      </c>
      <c r="BJ39" s="321">
        <v>0</v>
      </c>
      <c r="BK39" s="321">
        <v>0.36</v>
      </c>
    </row>
    <row r="40" spans="1:63" ht="20.100000000000001" customHeight="1" x14ac:dyDescent="0.2">
      <c r="A40" s="375"/>
      <c r="B40" s="341" t="s">
        <v>1282</v>
      </c>
      <c r="C40" s="340" t="s">
        <v>119</v>
      </c>
      <c r="D40" s="202">
        <v>0</v>
      </c>
      <c r="E40" s="202">
        <v>0</v>
      </c>
      <c r="F40" s="320">
        <v>0</v>
      </c>
      <c r="G40" s="202">
        <v>0</v>
      </c>
      <c r="H40" s="202">
        <v>0</v>
      </c>
      <c r="I40" s="202">
        <v>0</v>
      </c>
      <c r="J40" s="202">
        <v>0</v>
      </c>
      <c r="K40" s="202">
        <v>0</v>
      </c>
      <c r="L40" s="202">
        <v>0</v>
      </c>
      <c r="M40" s="202">
        <v>0</v>
      </c>
      <c r="N40" s="202">
        <v>0</v>
      </c>
      <c r="O40" s="202">
        <v>0</v>
      </c>
      <c r="P40" s="202">
        <v>0</v>
      </c>
      <c r="Q40" s="202">
        <v>0</v>
      </c>
      <c r="R40" s="202">
        <v>0</v>
      </c>
      <c r="S40" s="202">
        <v>0</v>
      </c>
      <c r="T40" s="202">
        <v>0</v>
      </c>
      <c r="U40" s="202">
        <v>0</v>
      </c>
      <c r="V40" s="202">
        <v>0</v>
      </c>
      <c r="W40" s="202">
        <v>0</v>
      </c>
      <c r="X40" s="202">
        <v>0</v>
      </c>
      <c r="Y40" s="202">
        <v>0</v>
      </c>
      <c r="Z40" s="202">
        <v>0</v>
      </c>
      <c r="AA40" s="202">
        <v>0</v>
      </c>
      <c r="AB40" s="202">
        <v>0</v>
      </c>
      <c r="AC40" s="319">
        <v>0</v>
      </c>
      <c r="AD40" s="319">
        <v>0</v>
      </c>
      <c r="AE40" s="319">
        <v>0</v>
      </c>
      <c r="AF40" s="319">
        <v>0</v>
      </c>
      <c r="AG40" s="319">
        <v>0</v>
      </c>
      <c r="AH40" s="319">
        <v>0</v>
      </c>
      <c r="AI40" s="319">
        <v>0</v>
      </c>
      <c r="AJ40" s="319">
        <v>0</v>
      </c>
      <c r="AK40" s="319">
        <v>0</v>
      </c>
      <c r="AL40" s="202">
        <v>0</v>
      </c>
      <c r="AM40" s="202">
        <v>0</v>
      </c>
      <c r="AN40" s="202">
        <v>0</v>
      </c>
      <c r="AO40" s="202">
        <v>0</v>
      </c>
      <c r="AP40" s="319">
        <v>0</v>
      </c>
      <c r="AQ40" s="319">
        <v>0</v>
      </c>
      <c r="AR40" s="319">
        <v>0</v>
      </c>
      <c r="AS40" s="202">
        <v>0</v>
      </c>
      <c r="AT40" s="202">
        <v>0</v>
      </c>
      <c r="AU40" s="202">
        <v>0</v>
      </c>
      <c r="AV40" s="202">
        <v>0</v>
      </c>
      <c r="AW40" s="202">
        <v>0</v>
      </c>
      <c r="AX40" s="202">
        <v>0</v>
      </c>
      <c r="AY40" s="202">
        <v>0</v>
      </c>
      <c r="AZ40" s="202">
        <v>0</v>
      </c>
      <c r="BA40" s="202">
        <v>0</v>
      </c>
      <c r="BB40" s="202">
        <v>0</v>
      </c>
      <c r="BC40" s="202">
        <v>0</v>
      </c>
      <c r="BD40" s="202">
        <v>0</v>
      </c>
      <c r="BE40" s="202">
        <v>0</v>
      </c>
      <c r="BF40" s="202">
        <v>0</v>
      </c>
      <c r="BG40" s="319">
        <v>0</v>
      </c>
      <c r="BH40" s="319">
        <v>0</v>
      </c>
      <c r="BI40" s="319">
        <v>0</v>
      </c>
      <c r="BJ40" s="321">
        <v>0</v>
      </c>
      <c r="BK40" s="321">
        <v>0</v>
      </c>
    </row>
    <row r="41" spans="1:63" ht="20.100000000000001" customHeight="1" x14ac:dyDescent="0.2">
      <c r="A41" s="375"/>
      <c r="B41" s="341" t="s">
        <v>1283</v>
      </c>
      <c r="C41" s="340" t="s">
        <v>121</v>
      </c>
      <c r="D41" s="202">
        <v>5.05</v>
      </c>
      <c r="E41" s="202">
        <v>0</v>
      </c>
      <c r="F41" s="320">
        <v>0</v>
      </c>
      <c r="G41" s="202">
        <v>0</v>
      </c>
      <c r="H41" s="202">
        <v>0</v>
      </c>
      <c r="I41" s="202">
        <v>0</v>
      </c>
      <c r="J41" s="202">
        <v>0</v>
      </c>
      <c r="K41" s="202">
        <v>0</v>
      </c>
      <c r="L41" s="202">
        <v>0</v>
      </c>
      <c r="M41" s="202">
        <v>0</v>
      </c>
      <c r="N41" s="202">
        <v>0</v>
      </c>
      <c r="O41" s="202">
        <v>0</v>
      </c>
      <c r="P41" s="202">
        <v>0</v>
      </c>
      <c r="Q41" s="202">
        <v>0</v>
      </c>
      <c r="R41" s="202">
        <v>0</v>
      </c>
      <c r="S41" s="202">
        <v>0</v>
      </c>
      <c r="T41" s="202">
        <v>0</v>
      </c>
      <c r="U41" s="202">
        <v>0</v>
      </c>
      <c r="V41" s="202">
        <v>0</v>
      </c>
      <c r="W41" s="202">
        <v>0</v>
      </c>
      <c r="X41" s="202">
        <v>0</v>
      </c>
      <c r="Y41" s="202">
        <v>0</v>
      </c>
      <c r="Z41" s="202">
        <v>0</v>
      </c>
      <c r="AA41" s="202">
        <v>0</v>
      </c>
      <c r="AB41" s="202">
        <v>0</v>
      </c>
      <c r="AC41" s="319">
        <v>0</v>
      </c>
      <c r="AD41" s="319">
        <v>0</v>
      </c>
      <c r="AE41" s="319">
        <v>0</v>
      </c>
      <c r="AF41" s="319">
        <v>0</v>
      </c>
      <c r="AG41" s="319">
        <v>0</v>
      </c>
      <c r="AH41" s="319">
        <v>0</v>
      </c>
      <c r="AI41" s="319">
        <v>0</v>
      </c>
      <c r="AJ41" s="319">
        <v>0</v>
      </c>
      <c r="AK41" s="319">
        <v>0</v>
      </c>
      <c r="AL41" s="202">
        <v>0</v>
      </c>
      <c r="AM41" s="202">
        <v>0</v>
      </c>
      <c r="AN41" s="202">
        <v>0</v>
      </c>
      <c r="AO41" s="202">
        <v>0</v>
      </c>
      <c r="AP41" s="319">
        <v>0</v>
      </c>
      <c r="AQ41" s="319">
        <v>0</v>
      </c>
      <c r="AR41" s="319">
        <v>0</v>
      </c>
      <c r="AS41" s="202">
        <v>0</v>
      </c>
      <c r="AT41" s="202">
        <v>0</v>
      </c>
      <c r="AU41" s="202">
        <v>0</v>
      </c>
      <c r="AV41" s="202">
        <v>0</v>
      </c>
      <c r="AW41" s="202">
        <v>0</v>
      </c>
      <c r="AX41" s="202">
        <v>0</v>
      </c>
      <c r="AY41" s="202">
        <v>0</v>
      </c>
      <c r="AZ41" s="202">
        <v>0</v>
      </c>
      <c r="BA41" s="202">
        <v>0</v>
      </c>
      <c r="BB41" s="202">
        <v>0</v>
      </c>
      <c r="BC41" s="202">
        <v>0</v>
      </c>
      <c r="BD41" s="202">
        <v>0</v>
      </c>
      <c r="BE41" s="202">
        <v>0</v>
      </c>
      <c r="BF41" s="202">
        <v>0</v>
      </c>
      <c r="BG41" s="319">
        <v>0</v>
      </c>
      <c r="BH41" s="319">
        <v>0</v>
      </c>
      <c r="BI41" s="319">
        <v>0</v>
      </c>
      <c r="BJ41" s="321">
        <v>0</v>
      </c>
      <c r="BK41" s="321">
        <v>5.05</v>
      </c>
    </row>
    <row r="42" spans="1:63" ht="26.25" customHeight="1" x14ac:dyDescent="0.2">
      <c r="A42" s="375"/>
      <c r="B42" s="341" t="s">
        <v>1284</v>
      </c>
      <c r="C42" s="340" t="s">
        <v>123</v>
      </c>
      <c r="D42" s="202">
        <v>7.11</v>
      </c>
      <c r="E42" s="202">
        <v>0</v>
      </c>
      <c r="F42" s="320">
        <v>0</v>
      </c>
      <c r="G42" s="202">
        <v>0</v>
      </c>
      <c r="H42" s="202">
        <v>0</v>
      </c>
      <c r="I42" s="202">
        <v>0</v>
      </c>
      <c r="J42" s="202">
        <v>0</v>
      </c>
      <c r="K42" s="202">
        <v>0</v>
      </c>
      <c r="L42" s="202">
        <v>0</v>
      </c>
      <c r="M42" s="202">
        <v>0</v>
      </c>
      <c r="N42" s="202">
        <v>0</v>
      </c>
      <c r="O42" s="202">
        <v>0</v>
      </c>
      <c r="P42" s="202">
        <v>0</v>
      </c>
      <c r="Q42" s="202">
        <v>0</v>
      </c>
      <c r="R42" s="202">
        <v>0</v>
      </c>
      <c r="S42" s="202">
        <v>0</v>
      </c>
      <c r="T42" s="202">
        <v>0</v>
      </c>
      <c r="U42" s="202">
        <v>0</v>
      </c>
      <c r="V42" s="202">
        <v>0</v>
      </c>
      <c r="W42" s="202">
        <v>0</v>
      </c>
      <c r="X42" s="202">
        <v>0</v>
      </c>
      <c r="Y42" s="202">
        <v>0</v>
      </c>
      <c r="Z42" s="202">
        <v>0</v>
      </c>
      <c r="AA42" s="202">
        <v>0</v>
      </c>
      <c r="AB42" s="202">
        <v>0</v>
      </c>
      <c r="AC42" s="319">
        <v>0</v>
      </c>
      <c r="AD42" s="319">
        <v>0</v>
      </c>
      <c r="AE42" s="319">
        <v>0</v>
      </c>
      <c r="AF42" s="319">
        <v>0</v>
      </c>
      <c r="AG42" s="319">
        <v>0</v>
      </c>
      <c r="AH42" s="319">
        <v>0</v>
      </c>
      <c r="AI42" s="319">
        <v>0</v>
      </c>
      <c r="AJ42" s="319">
        <v>0</v>
      </c>
      <c r="AK42" s="319">
        <v>0</v>
      </c>
      <c r="AL42" s="202">
        <v>0</v>
      </c>
      <c r="AM42" s="202">
        <v>0</v>
      </c>
      <c r="AN42" s="202">
        <v>0</v>
      </c>
      <c r="AO42" s="202">
        <v>0</v>
      </c>
      <c r="AP42" s="319">
        <v>0</v>
      </c>
      <c r="AQ42" s="319">
        <v>0</v>
      </c>
      <c r="AR42" s="319">
        <v>0</v>
      </c>
      <c r="AS42" s="202">
        <v>0</v>
      </c>
      <c r="AT42" s="202">
        <v>0</v>
      </c>
      <c r="AU42" s="202">
        <v>0</v>
      </c>
      <c r="AV42" s="202">
        <v>0</v>
      </c>
      <c r="AW42" s="202">
        <v>0</v>
      </c>
      <c r="AX42" s="202">
        <v>0</v>
      </c>
      <c r="AY42" s="202">
        <v>0</v>
      </c>
      <c r="AZ42" s="202">
        <v>0</v>
      </c>
      <c r="BA42" s="202">
        <v>0</v>
      </c>
      <c r="BB42" s="202">
        <v>0</v>
      </c>
      <c r="BC42" s="202">
        <v>0</v>
      </c>
      <c r="BD42" s="202">
        <v>0</v>
      </c>
      <c r="BE42" s="202">
        <v>0</v>
      </c>
      <c r="BF42" s="202">
        <v>0</v>
      </c>
      <c r="BG42" s="319">
        <v>0</v>
      </c>
      <c r="BH42" s="319">
        <v>0</v>
      </c>
      <c r="BI42" s="319">
        <v>0</v>
      </c>
      <c r="BJ42" s="321">
        <v>0</v>
      </c>
      <c r="BK42" s="321">
        <v>7.11</v>
      </c>
    </row>
    <row r="43" spans="1:63" ht="20.100000000000001" customHeight="1" x14ac:dyDescent="0.2">
      <c r="A43" s="378"/>
      <c r="B43" s="352" t="s">
        <v>1267</v>
      </c>
      <c r="C43" s="353" t="s">
        <v>125</v>
      </c>
      <c r="D43" s="202">
        <v>0</v>
      </c>
      <c r="E43" s="319">
        <v>0</v>
      </c>
      <c r="F43" s="320">
        <v>0</v>
      </c>
      <c r="G43" s="319">
        <v>0</v>
      </c>
      <c r="H43" s="319">
        <v>0</v>
      </c>
      <c r="I43" s="319">
        <v>0</v>
      </c>
      <c r="J43" s="319">
        <v>0</v>
      </c>
      <c r="K43" s="319">
        <v>0</v>
      </c>
      <c r="L43" s="319">
        <v>0</v>
      </c>
      <c r="M43" s="319">
        <v>0</v>
      </c>
      <c r="N43" s="319">
        <v>0</v>
      </c>
      <c r="O43" s="319">
        <v>0</v>
      </c>
      <c r="P43" s="319">
        <v>0</v>
      </c>
      <c r="Q43" s="319">
        <v>0</v>
      </c>
      <c r="R43" s="202">
        <v>0</v>
      </c>
      <c r="S43" s="319">
        <v>0</v>
      </c>
      <c r="T43" s="319">
        <v>0</v>
      </c>
      <c r="U43" s="319">
        <v>0</v>
      </c>
      <c r="V43" s="319">
        <v>0</v>
      </c>
      <c r="W43" s="319">
        <v>0</v>
      </c>
      <c r="X43" s="319">
        <v>0</v>
      </c>
      <c r="Y43" s="319">
        <v>0</v>
      </c>
      <c r="Z43" s="319">
        <v>0</v>
      </c>
      <c r="AA43" s="319">
        <v>0</v>
      </c>
      <c r="AB43" s="202">
        <v>0</v>
      </c>
      <c r="AC43" s="319">
        <v>0</v>
      </c>
      <c r="AD43" s="319">
        <v>0</v>
      </c>
      <c r="AE43" s="319">
        <v>0</v>
      </c>
      <c r="AF43" s="319">
        <v>0</v>
      </c>
      <c r="AG43" s="319">
        <v>0</v>
      </c>
      <c r="AH43" s="319">
        <v>0</v>
      </c>
      <c r="AI43" s="319">
        <v>0</v>
      </c>
      <c r="AJ43" s="319">
        <v>0</v>
      </c>
      <c r="AK43" s="319">
        <v>0</v>
      </c>
      <c r="AL43" s="319">
        <v>0</v>
      </c>
      <c r="AM43" s="319">
        <v>0</v>
      </c>
      <c r="AN43" s="319">
        <v>0</v>
      </c>
      <c r="AO43" s="319">
        <v>0</v>
      </c>
      <c r="AP43" s="319">
        <v>0</v>
      </c>
      <c r="AQ43" s="319">
        <v>0</v>
      </c>
      <c r="AR43" s="319">
        <v>0</v>
      </c>
      <c r="AS43" s="319">
        <v>0</v>
      </c>
      <c r="AT43" s="319">
        <v>0</v>
      </c>
      <c r="AU43" s="319">
        <v>0</v>
      </c>
      <c r="AV43" s="319">
        <v>0</v>
      </c>
      <c r="AW43" s="319">
        <v>0</v>
      </c>
      <c r="AX43" s="319">
        <v>0</v>
      </c>
      <c r="AY43" s="319">
        <v>0</v>
      </c>
      <c r="AZ43" s="319">
        <v>0</v>
      </c>
      <c r="BA43" s="319">
        <v>0</v>
      </c>
      <c r="BB43" s="319">
        <v>0</v>
      </c>
      <c r="BC43" s="319">
        <v>0</v>
      </c>
      <c r="BD43" s="319">
        <v>0</v>
      </c>
      <c r="BE43" s="319">
        <v>0</v>
      </c>
      <c r="BF43" s="319">
        <v>0</v>
      </c>
      <c r="BG43" s="319">
        <v>0</v>
      </c>
      <c r="BH43" s="319">
        <v>0</v>
      </c>
      <c r="BI43" s="319">
        <v>0</v>
      </c>
      <c r="BJ43" s="354">
        <v>0</v>
      </c>
      <c r="BK43" s="354">
        <v>0</v>
      </c>
    </row>
    <row r="44" spans="1:63" ht="20.100000000000001" customHeight="1" x14ac:dyDescent="0.2">
      <c r="A44" s="378"/>
      <c r="B44" s="352" t="s">
        <v>1268</v>
      </c>
      <c r="C44" s="353" t="s">
        <v>127</v>
      </c>
      <c r="D44" s="202">
        <v>0</v>
      </c>
      <c r="E44" s="319">
        <v>0</v>
      </c>
      <c r="F44" s="320">
        <v>0</v>
      </c>
      <c r="G44" s="319">
        <v>0</v>
      </c>
      <c r="H44" s="319">
        <v>0</v>
      </c>
      <c r="I44" s="319">
        <v>0</v>
      </c>
      <c r="J44" s="319">
        <v>0</v>
      </c>
      <c r="K44" s="319">
        <v>0</v>
      </c>
      <c r="L44" s="319">
        <v>0</v>
      </c>
      <c r="M44" s="319">
        <v>0</v>
      </c>
      <c r="N44" s="319">
        <v>0</v>
      </c>
      <c r="O44" s="319">
        <v>0</v>
      </c>
      <c r="P44" s="319">
        <v>0</v>
      </c>
      <c r="Q44" s="319">
        <v>0</v>
      </c>
      <c r="R44" s="202">
        <v>0</v>
      </c>
      <c r="S44" s="319">
        <v>0</v>
      </c>
      <c r="T44" s="319">
        <v>0</v>
      </c>
      <c r="U44" s="319">
        <v>0</v>
      </c>
      <c r="V44" s="319">
        <v>0</v>
      </c>
      <c r="W44" s="319">
        <v>0</v>
      </c>
      <c r="X44" s="319">
        <v>0</v>
      </c>
      <c r="Y44" s="319">
        <v>0</v>
      </c>
      <c r="Z44" s="319">
        <v>0</v>
      </c>
      <c r="AA44" s="319">
        <v>0</v>
      </c>
      <c r="AB44" s="202">
        <v>0</v>
      </c>
      <c r="AC44" s="319">
        <v>0</v>
      </c>
      <c r="AD44" s="319">
        <v>0</v>
      </c>
      <c r="AE44" s="319">
        <v>0</v>
      </c>
      <c r="AF44" s="319">
        <v>0</v>
      </c>
      <c r="AG44" s="319">
        <v>0</v>
      </c>
      <c r="AH44" s="319">
        <v>0</v>
      </c>
      <c r="AI44" s="319">
        <v>0</v>
      </c>
      <c r="AJ44" s="319">
        <v>0</v>
      </c>
      <c r="AK44" s="319">
        <v>0</v>
      </c>
      <c r="AL44" s="319">
        <v>0</v>
      </c>
      <c r="AM44" s="319">
        <v>0</v>
      </c>
      <c r="AN44" s="319">
        <v>0</v>
      </c>
      <c r="AO44" s="319">
        <v>0</v>
      </c>
      <c r="AP44" s="319">
        <v>0</v>
      </c>
      <c r="AQ44" s="319">
        <v>0</v>
      </c>
      <c r="AR44" s="319">
        <v>0</v>
      </c>
      <c r="AS44" s="319">
        <v>0</v>
      </c>
      <c r="AT44" s="319">
        <v>0</v>
      </c>
      <c r="AU44" s="319">
        <v>0</v>
      </c>
      <c r="AV44" s="319">
        <v>0</v>
      </c>
      <c r="AW44" s="319">
        <v>0</v>
      </c>
      <c r="AX44" s="319">
        <v>0</v>
      </c>
      <c r="AY44" s="319">
        <v>0</v>
      </c>
      <c r="AZ44" s="319">
        <v>0</v>
      </c>
      <c r="BA44" s="319">
        <v>0</v>
      </c>
      <c r="BB44" s="319">
        <v>0</v>
      </c>
      <c r="BC44" s="319">
        <v>0</v>
      </c>
      <c r="BD44" s="319">
        <v>0</v>
      </c>
      <c r="BE44" s="319">
        <v>0</v>
      </c>
      <c r="BF44" s="319">
        <v>0</v>
      </c>
      <c r="BG44" s="319">
        <v>0</v>
      </c>
      <c r="BH44" s="319">
        <v>0</v>
      </c>
      <c r="BI44" s="319">
        <v>0</v>
      </c>
      <c r="BJ44" s="354">
        <v>0</v>
      </c>
      <c r="BK44" s="354">
        <v>0</v>
      </c>
    </row>
    <row r="45" spans="1:63" ht="20.100000000000001" customHeight="1" x14ac:dyDescent="0.2">
      <c r="A45" s="378"/>
      <c r="B45" s="352" t="s">
        <v>173</v>
      </c>
      <c r="C45" s="353" t="s">
        <v>129</v>
      </c>
      <c r="D45" s="202">
        <v>0.06</v>
      </c>
      <c r="E45" s="319">
        <v>0</v>
      </c>
      <c r="F45" s="320">
        <v>0</v>
      </c>
      <c r="G45" s="319">
        <v>0</v>
      </c>
      <c r="H45" s="319">
        <v>0</v>
      </c>
      <c r="I45" s="319">
        <v>0</v>
      </c>
      <c r="J45" s="319">
        <v>0</v>
      </c>
      <c r="K45" s="319">
        <v>0</v>
      </c>
      <c r="L45" s="319">
        <v>0</v>
      </c>
      <c r="M45" s="319">
        <v>0</v>
      </c>
      <c r="N45" s="319">
        <v>0</v>
      </c>
      <c r="O45" s="319">
        <v>0</v>
      </c>
      <c r="P45" s="319">
        <v>0</v>
      </c>
      <c r="Q45" s="319">
        <v>0</v>
      </c>
      <c r="R45" s="202">
        <v>0</v>
      </c>
      <c r="S45" s="319">
        <v>0</v>
      </c>
      <c r="T45" s="319">
        <v>0</v>
      </c>
      <c r="U45" s="319">
        <v>0</v>
      </c>
      <c r="V45" s="319">
        <v>0</v>
      </c>
      <c r="W45" s="319">
        <v>0</v>
      </c>
      <c r="X45" s="319">
        <v>0</v>
      </c>
      <c r="Y45" s="319">
        <v>0</v>
      </c>
      <c r="Z45" s="319">
        <v>0</v>
      </c>
      <c r="AA45" s="319">
        <v>0</v>
      </c>
      <c r="AB45" s="202">
        <v>0</v>
      </c>
      <c r="AC45" s="319">
        <v>0</v>
      </c>
      <c r="AD45" s="319">
        <v>0</v>
      </c>
      <c r="AE45" s="319">
        <v>0</v>
      </c>
      <c r="AF45" s="319">
        <v>0</v>
      </c>
      <c r="AG45" s="319">
        <v>0</v>
      </c>
      <c r="AH45" s="319">
        <v>0</v>
      </c>
      <c r="AI45" s="319">
        <v>0</v>
      </c>
      <c r="AJ45" s="319">
        <v>0</v>
      </c>
      <c r="AK45" s="319">
        <v>0</v>
      </c>
      <c r="AL45" s="319">
        <v>0</v>
      </c>
      <c r="AM45" s="319">
        <v>0</v>
      </c>
      <c r="AN45" s="319">
        <v>0</v>
      </c>
      <c r="AO45" s="319">
        <v>0</v>
      </c>
      <c r="AP45" s="319">
        <v>0</v>
      </c>
      <c r="AQ45" s="319">
        <v>0</v>
      </c>
      <c r="AR45" s="319">
        <v>0</v>
      </c>
      <c r="AS45" s="319">
        <v>0</v>
      </c>
      <c r="AT45" s="319">
        <v>0</v>
      </c>
      <c r="AU45" s="319">
        <v>0</v>
      </c>
      <c r="AV45" s="319">
        <v>0</v>
      </c>
      <c r="AW45" s="319">
        <v>0</v>
      </c>
      <c r="AX45" s="319">
        <v>0</v>
      </c>
      <c r="AY45" s="319">
        <v>0</v>
      </c>
      <c r="AZ45" s="319">
        <v>0</v>
      </c>
      <c r="BA45" s="319">
        <v>0</v>
      </c>
      <c r="BB45" s="319">
        <v>0</v>
      </c>
      <c r="BC45" s="319">
        <v>0</v>
      </c>
      <c r="BD45" s="319">
        <v>0</v>
      </c>
      <c r="BE45" s="319">
        <v>0</v>
      </c>
      <c r="BF45" s="319">
        <v>0</v>
      </c>
      <c r="BG45" s="319">
        <v>0</v>
      </c>
      <c r="BH45" s="319">
        <v>0</v>
      </c>
      <c r="BI45" s="319">
        <v>0</v>
      </c>
      <c r="BJ45" s="354">
        <v>0</v>
      </c>
      <c r="BK45" s="354">
        <v>0.06</v>
      </c>
    </row>
    <row r="46" spans="1:63" ht="20.100000000000001" customHeight="1" x14ac:dyDescent="0.2">
      <c r="A46" s="378"/>
      <c r="B46" s="352" t="s">
        <v>174</v>
      </c>
      <c r="C46" s="353" t="s">
        <v>131</v>
      </c>
      <c r="D46" s="202">
        <v>0</v>
      </c>
      <c r="E46" s="319">
        <v>0</v>
      </c>
      <c r="F46" s="320">
        <v>0</v>
      </c>
      <c r="G46" s="319">
        <v>0</v>
      </c>
      <c r="H46" s="319">
        <v>0</v>
      </c>
      <c r="I46" s="319">
        <v>0</v>
      </c>
      <c r="J46" s="319">
        <v>0</v>
      </c>
      <c r="K46" s="319">
        <v>0</v>
      </c>
      <c r="L46" s="319">
        <v>0</v>
      </c>
      <c r="M46" s="319">
        <v>0</v>
      </c>
      <c r="N46" s="319">
        <v>0</v>
      </c>
      <c r="O46" s="319">
        <v>0</v>
      </c>
      <c r="P46" s="319">
        <v>0</v>
      </c>
      <c r="Q46" s="319">
        <v>0</v>
      </c>
      <c r="R46" s="202">
        <v>0</v>
      </c>
      <c r="S46" s="319">
        <v>0</v>
      </c>
      <c r="T46" s="319">
        <v>0</v>
      </c>
      <c r="U46" s="319">
        <v>0</v>
      </c>
      <c r="V46" s="319">
        <v>0</v>
      </c>
      <c r="W46" s="319">
        <v>0</v>
      </c>
      <c r="X46" s="319">
        <v>0</v>
      </c>
      <c r="Y46" s="319">
        <v>0</v>
      </c>
      <c r="Z46" s="319">
        <v>0</v>
      </c>
      <c r="AA46" s="319">
        <v>0</v>
      </c>
      <c r="AB46" s="202">
        <v>0</v>
      </c>
      <c r="AC46" s="319">
        <v>0</v>
      </c>
      <c r="AD46" s="319">
        <v>0</v>
      </c>
      <c r="AE46" s="319">
        <v>0</v>
      </c>
      <c r="AF46" s="319">
        <v>0</v>
      </c>
      <c r="AG46" s="319">
        <v>0</v>
      </c>
      <c r="AH46" s="319">
        <v>0</v>
      </c>
      <c r="AI46" s="319">
        <v>0</v>
      </c>
      <c r="AJ46" s="319">
        <v>0</v>
      </c>
      <c r="AK46" s="319">
        <v>0</v>
      </c>
      <c r="AL46" s="319">
        <v>0</v>
      </c>
      <c r="AM46" s="319">
        <v>0</v>
      </c>
      <c r="AN46" s="319">
        <v>0</v>
      </c>
      <c r="AO46" s="319">
        <v>0</v>
      </c>
      <c r="AP46" s="319">
        <v>0</v>
      </c>
      <c r="AQ46" s="319">
        <v>0</v>
      </c>
      <c r="AR46" s="319">
        <v>0</v>
      </c>
      <c r="AS46" s="319">
        <v>0</v>
      </c>
      <c r="AT46" s="319">
        <v>0</v>
      </c>
      <c r="AU46" s="319">
        <v>0</v>
      </c>
      <c r="AV46" s="319">
        <v>0</v>
      </c>
      <c r="AW46" s="319">
        <v>0</v>
      </c>
      <c r="AX46" s="319">
        <v>0</v>
      </c>
      <c r="AY46" s="319">
        <v>0</v>
      </c>
      <c r="AZ46" s="319">
        <v>0</v>
      </c>
      <c r="BA46" s="319">
        <v>0</v>
      </c>
      <c r="BB46" s="319">
        <v>0</v>
      </c>
      <c r="BC46" s="319">
        <v>0</v>
      </c>
      <c r="BD46" s="319">
        <v>0</v>
      </c>
      <c r="BE46" s="319">
        <v>0</v>
      </c>
      <c r="BF46" s="319">
        <v>0</v>
      </c>
      <c r="BG46" s="319">
        <v>0</v>
      </c>
      <c r="BH46" s="319">
        <v>0</v>
      </c>
      <c r="BI46" s="319">
        <v>0</v>
      </c>
      <c r="BJ46" s="354">
        <v>0</v>
      </c>
      <c r="BK46" s="354">
        <v>0</v>
      </c>
    </row>
    <row r="47" spans="1:63" ht="20.100000000000001" customHeight="1" x14ac:dyDescent="0.2">
      <c r="A47" s="375" t="s">
        <v>138</v>
      </c>
      <c r="B47" s="341" t="s">
        <v>133</v>
      </c>
      <c r="C47" s="340" t="s">
        <v>134</v>
      </c>
      <c r="D47" s="202">
        <v>0</v>
      </c>
      <c r="E47" s="202">
        <v>0</v>
      </c>
      <c r="F47" s="320">
        <v>0</v>
      </c>
      <c r="G47" s="202">
        <v>0</v>
      </c>
      <c r="H47" s="202">
        <v>0</v>
      </c>
      <c r="I47" s="202">
        <v>0</v>
      </c>
      <c r="J47" s="202">
        <v>0</v>
      </c>
      <c r="K47" s="202">
        <v>0</v>
      </c>
      <c r="L47" s="202">
        <v>0</v>
      </c>
      <c r="M47" s="202">
        <v>0</v>
      </c>
      <c r="N47" s="202">
        <v>0</v>
      </c>
      <c r="O47" s="202">
        <v>0</v>
      </c>
      <c r="P47" s="202">
        <v>0</v>
      </c>
      <c r="Q47" s="202">
        <v>0</v>
      </c>
      <c r="R47" s="202">
        <v>0</v>
      </c>
      <c r="S47" s="202">
        <v>0</v>
      </c>
      <c r="T47" s="202">
        <v>0</v>
      </c>
      <c r="U47" s="202">
        <v>0</v>
      </c>
      <c r="V47" s="202">
        <v>0</v>
      </c>
      <c r="W47" s="202">
        <v>0</v>
      </c>
      <c r="X47" s="202">
        <v>0</v>
      </c>
      <c r="Y47" s="202">
        <v>0</v>
      </c>
      <c r="Z47" s="202">
        <v>0</v>
      </c>
      <c r="AA47" s="202">
        <v>0</v>
      </c>
      <c r="AB47" s="202">
        <v>0</v>
      </c>
      <c r="AC47" s="319">
        <v>0</v>
      </c>
      <c r="AD47" s="319">
        <v>0</v>
      </c>
      <c r="AE47" s="319">
        <v>0</v>
      </c>
      <c r="AF47" s="319">
        <v>0</v>
      </c>
      <c r="AG47" s="319">
        <v>0</v>
      </c>
      <c r="AH47" s="319">
        <v>0</v>
      </c>
      <c r="AI47" s="319">
        <v>0</v>
      </c>
      <c r="AJ47" s="319">
        <v>0</v>
      </c>
      <c r="AK47" s="319">
        <v>0</v>
      </c>
      <c r="AL47" s="202">
        <v>0</v>
      </c>
      <c r="AM47" s="202">
        <v>0</v>
      </c>
      <c r="AN47" s="202">
        <v>0</v>
      </c>
      <c r="AO47" s="202">
        <v>0</v>
      </c>
      <c r="AP47" s="319">
        <v>0</v>
      </c>
      <c r="AQ47" s="319">
        <v>0</v>
      </c>
      <c r="AR47" s="319">
        <v>0</v>
      </c>
      <c r="AS47" s="202">
        <v>0</v>
      </c>
      <c r="AT47" s="202">
        <v>0</v>
      </c>
      <c r="AU47" s="202">
        <v>0</v>
      </c>
      <c r="AV47" s="202">
        <v>0</v>
      </c>
      <c r="AW47" s="202">
        <v>0</v>
      </c>
      <c r="AX47" s="202">
        <v>0</v>
      </c>
      <c r="AY47" s="202">
        <v>0</v>
      </c>
      <c r="AZ47" s="202">
        <v>0</v>
      </c>
      <c r="BA47" s="202">
        <v>0</v>
      </c>
      <c r="BB47" s="202">
        <v>0</v>
      </c>
      <c r="BC47" s="202">
        <v>0</v>
      </c>
      <c r="BD47" s="202">
        <v>0</v>
      </c>
      <c r="BE47" s="202">
        <v>0</v>
      </c>
      <c r="BF47" s="202">
        <v>0</v>
      </c>
      <c r="BG47" s="319">
        <v>0</v>
      </c>
      <c r="BH47" s="319">
        <v>0</v>
      </c>
      <c r="BI47" s="319">
        <v>0</v>
      </c>
      <c r="BJ47" s="321">
        <v>0</v>
      </c>
      <c r="BK47" s="321">
        <v>0</v>
      </c>
    </row>
    <row r="48" spans="1:63" ht="20.100000000000001" customHeight="1" x14ac:dyDescent="0.2">
      <c r="A48" s="375" t="s">
        <v>1285</v>
      </c>
      <c r="B48" s="341" t="s">
        <v>136</v>
      </c>
      <c r="C48" s="340" t="s">
        <v>137</v>
      </c>
      <c r="D48" s="202">
        <v>0.13</v>
      </c>
      <c r="E48" s="202">
        <v>0.02</v>
      </c>
      <c r="F48" s="320">
        <v>0</v>
      </c>
      <c r="G48" s="202">
        <v>0</v>
      </c>
      <c r="H48" s="202">
        <v>0</v>
      </c>
      <c r="I48" s="202">
        <v>0</v>
      </c>
      <c r="J48" s="202">
        <v>0</v>
      </c>
      <c r="K48" s="202">
        <v>0</v>
      </c>
      <c r="L48" s="202">
        <v>0</v>
      </c>
      <c r="M48" s="202">
        <v>0</v>
      </c>
      <c r="N48" s="202">
        <v>0</v>
      </c>
      <c r="O48" s="202">
        <v>0</v>
      </c>
      <c r="P48" s="202">
        <v>0</v>
      </c>
      <c r="Q48" s="202">
        <v>0</v>
      </c>
      <c r="R48" s="202">
        <v>0.02</v>
      </c>
      <c r="S48" s="202">
        <v>0</v>
      </c>
      <c r="T48" s="202">
        <v>0</v>
      </c>
      <c r="U48" s="202">
        <v>0</v>
      </c>
      <c r="V48" s="202">
        <v>0</v>
      </c>
      <c r="W48" s="202">
        <v>0</v>
      </c>
      <c r="X48" s="202">
        <v>0</v>
      </c>
      <c r="Y48" s="202">
        <v>0</v>
      </c>
      <c r="Z48" s="202">
        <v>0</v>
      </c>
      <c r="AA48" s="202">
        <v>0</v>
      </c>
      <c r="AB48" s="202">
        <v>0</v>
      </c>
      <c r="AC48" s="319">
        <v>0</v>
      </c>
      <c r="AD48" s="319">
        <v>0</v>
      </c>
      <c r="AE48" s="319">
        <v>0</v>
      </c>
      <c r="AF48" s="319">
        <v>0</v>
      </c>
      <c r="AG48" s="319">
        <v>0</v>
      </c>
      <c r="AH48" s="319">
        <v>0</v>
      </c>
      <c r="AI48" s="319">
        <v>0</v>
      </c>
      <c r="AJ48" s="319">
        <v>0</v>
      </c>
      <c r="AK48" s="319">
        <v>0</v>
      </c>
      <c r="AL48" s="202">
        <v>0</v>
      </c>
      <c r="AM48" s="202">
        <v>0</v>
      </c>
      <c r="AN48" s="202">
        <v>0</v>
      </c>
      <c r="AO48" s="202">
        <v>0</v>
      </c>
      <c r="AP48" s="319">
        <v>0</v>
      </c>
      <c r="AQ48" s="319">
        <v>0</v>
      </c>
      <c r="AR48" s="319">
        <v>0</v>
      </c>
      <c r="AS48" s="202">
        <v>0</v>
      </c>
      <c r="AT48" s="202">
        <v>0</v>
      </c>
      <c r="AU48" s="202">
        <v>0</v>
      </c>
      <c r="AV48" s="202">
        <v>0</v>
      </c>
      <c r="AW48" s="202">
        <v>0</v>
      </c>
      <c r="AX48" s="202">
        <v>0</v>
      </c>
      <c r="AY48" s="202">
        <v>0</v>
      </c>
      <c r="AZ48" s="202">
        <v>0</v>
      </c>
      <c r="BA48" s="202">
        <v>0.02</v>
      </c>
      <c r="BB48" s="202">
        <v>0</v>
      </c>
      <c r="BC48" s="202">
        <v>0</v>
      </c>
      <c r="BD48" s="202">
        <v>0</v>
      </c>
      <c r="BE48" s="202">
        <v>0</v>
      </c>
      <c r="BF48" s="202">
        <v>0</v>
      </c>
      <c r="BG48" s="319">
        <v>0</v>
      </c>
      <c r="BH48" s="319">
        <v>0</v>
      </c>
      <c r="BI48" s="319">
        <v>0</v>
      </c>
      <c r="BJ48" s="321">
        <v>0.02</v>
      </c>
      <c r="BK48" s="321">
        <v>0.15</v>
      </c>
    </row>
    <row r="49" spans="1:63" ht="20.100000000000001" customHeight="1" x14ac:dyDescent="0.2">
      <c r="A49" s="375" t="s">
        <v>1270</v>
      </c>
      <c r="B49" s="341" t="s">
        <v>139</v>
      </c>
      <c r="C49" s="340" t="s">
        <v>140</v>
      </c>
      <c r="D49" s="202">
        <v>1.74</v>
      </c>
      <c r="E49" s="202">
        <v>0</v>
      </c>
      <c r="F49" s="320">
        <v>0</v>
      </c>
      <c r="G49" s="202">
        <v>0</v>
      </c>
      <c r="H49" s="202">
        <v>0</v>
      </c>
      <c r="I49" s="202">
        <v>0</v>
      </c>
      <c r="J49" s="202">
        <v>0</v>
      </c>
      <c r="K49" s="202">
        <v>0</v>
      </c>
      <c r="L49" s="202">
        <v>0</v>
      </c>
      <c r="M49" s="202">
        <v>0</v>
      </c>
      <c r="N49" s="202">
        <v>0</v>
      </c>
      <c r="O49" s="202">
        <v>0</v>
      </c>
      <c r="P49" s="202">
        <v>0</v>
      </c>
      <c r="Q49" s="202">
        <v>0</v>
      </c>
      <c r="R49" s="202">
        <v>0</v>
      </c>
      <c r="S49" s="202">
        <v>0</v>
      </c>
      <c r="T49" s="202">
        <v>0</v>
      </c>
      <c r="U49" s="202">
        <v>0</v>
      </c>
      <c r="V49" s="202">
        <v>0</v>
      </c>
      <c r="W49" s="202">
        <v>0</v>
      </c>
      <c r="X49" s="202">
        <v>0</v>
      </c>
      <c r="Y49" s="202">
        <v>0</v>
      </c>
      <c r="Z49" s="202">
        <v>0</v>
      </c>
      <c r="AA49" s="202">
        <v>0</v>
      </c>
      <c r="AB49" s="202">
        <v>0</v>
      </c>
      <c r="AC49" s="319">
        <v>0</v>
      </c>
      <c r="AD49" s="319">
        <v>0</v>
      </c>
      <c r="AE49" s="319">
        <v>0</v>
      </c>
      <c r="AF49" s="319">
        <v>0</v>
      </c>
      <c r="AG49" s="319">
        <v>0</v>
      </c>
      <c r="AH49" s="319">
        <v>0</v>
      </c>
      <c r="AI49" s="319">
        <v>0</v>
      </c>
      <c r="AJ49" s="319">
        <v>0</v>
      </c>
      <c r="AK49" s="319">
        <v>0</v>
      </c>
      <c r="AL49" s="202">
        <v>0</v>
      </c>
      <c r="AM49" s="202">
        <v>0</v>
      </c>
      <c r="AN49" s="202">
        <v>0</v>
      </c>
      <c r="AO49" s="202">
        <v>0</v>
      </c>
      <c r="AP49" s="319">
        <v>0</v>
      </c>
      <c r="AQ49" s="319">
        <v>0</v>
      </c>
      <c r="AR49" s="319">
        <v>0</v>
      </c>
      <c r="AS49" s="202">
        <v>0</v>
      </c>
      <c r="AT49" s="202">
        <v>0</v>
      </c>
      <c r="AU49" s="202">
        <v>0</v>
      </c>
      <c r="AV49" s="202">
        <v>0</v>
      </c>
      <c r="AW49" s="202">
        <v>0</v>
      </c>
      <c r="AX49" s="202">
        <v>0</v>
      </c>
      <c r="AY49" s="202">
        <v>0</v>
      </c>
      <c r="AZ49" s="202">
        <v>0</v>
      </c>
      <c r="BA49" s="202">
        <v>0</v>
      </c>
      <c r="BB49" s="202">
        <v>0</v>
      </c>
      <c r="BC49" s="202">
        <v>0</v>
      </c>
      <c r="BD49" s="202">
        <v>0</v>
      </c>
      <c r="BE49" s="202">
        <v>0</v>
      </c>
      <c r="BF49" s="202">
        <v>0</v>
      </c>
      <c r="BG49" s="319">
        <v>0</v>
      </c>
      <c r="BH49" s="319">
        <v>0</v>
      </c>
      <c r="BI49" s="319">
        <v>0</v>
      </c>
      <c r="BJ49" s="321">
        <v>-0.02</v>
      </c>
      <c r="BK49" s="321">
        <v>1.72</v>
      </c>
    </row>
    <row r="50" spans="1:63" ht="20.100000000000001" customHeight="1" x14ac:dyDescent="0.2">
      <c r="A50" s="375" t="s">
        <v>144</v>
      </c>
      <c r="B50" s="341" t="s">
        <v>142</v>
      </c>
      <c r="C50" s="340" t="s">
        <v>143</v>
      </c>
      <c r="D50" s="202">
        <v>0</v>
      </c>
      <c r="E50" s="202">
        <v>0</v>
      </c>
      <c r="F50" s="320">
        <v>0</v>
      </c>
      <c r="G50" s="202">
        <v>0</v>
      </c>
      <c r="H50" s="202">
        <v>0</v>
      </c>
      <c r="I50" s="202">
        <v>0</v>
      </c>
      <c r="J50" s="202">
        <v>0</v>
      </c>
      <c r="K50" s="202">
        <v>0</v>
      </c>
      <c r="L50" s="202">
        <v>0</v>
      </c>
      <c r="M50" s="202">
        <v>0</v>
      </c>
      <c r="N50" s="202">
        <v>0</v>
      </c>
      <c r="O50" s="202">
        <v>0</v>
      </c>
      <c r="P50" s="202">
        <v>0</v>
      </c>
      <c r="Q50" s="202">
        <v>0</v>
      </c>
      <c r="R50" s="202">
        <v>0</v>
      </c>
      <c r="S50" s="202">
        <v>0</v>
      </c>
      <c r="T50" s="202">
        <v>0</v>
      </c>
      <c r="U50" s="202">
        <v>0</v>
      </c>
      <c r="V50" s="202">
        <v>0</v>
      </c>
      <c r="W50" s="202">
        <v>0</v>
      </c>
      <c r="X50" s="202">
        <v>0</v>
      </c>
      <c r="Y50" s="202">
        <v>0</v>
      </c>
      <c r="Z50" s="202">
        <v>0</v>
      </c>
      <c r="AA50" s="202">
        <v>0</v>
      </c>
      <c r="AB50" s="202">
        <v>0</v>
      </c>
      <c r="AC50" s="319">
        <v>0</v>
      </c>
      <c r="AD50" s="319">
        <v>0</v>
      </c>
      <c r="AE50" s="319">
        <v>0</v>
      </c>
      <c r="AF50" s="319">
        <v>0</v>
      </c>
      <c r="AG50" s="319">
        <v>0</v>
      </c>
      <c r="AH50" s="319">
        <v>0</v>
      </c>
      <c r="AI50" s="319">
        <v>0</v>
      </c>
      <c r="AJ50" s="319">
        <v>0</v>
      </c>
      <c r="AK50" s="319">
        <v>0</v>
      </c>
      <c r="AL50" s="202">
        <v>0</v>
      </c>
      <c r="AM50" s="202">
        <v>0</v>
      </c>
      <c r="AN50" s="202">
        <v>0</v>
      </c>
      <c r="AO50" s="202">
        <v>0</v>
      </c>
      <c r="AP50" s="319">
        <v>0</v>
      </c>
      <c r="AQ50" s="319">
        <v>0</v>
      </c>
      <c r="AR50" s="319">
        <v>0</v>
      </c>
      <c r="AS50" s="202">
        <v>0</v>
      </c>
      <c r="AT50" s="202">
        <v>0</v>
      </c>
      <c r="AU50" s="202">
        <v>0</v>
      </c>
      <c r="AV50" s="202">
        <v>0</v>
      </c>
      <c r="AW50" s="202">
        <v>0</v>
      </c>
      <c r="AX50" s="202">
        <v>0</v>
      </c>
      <c r="AY50" s="202">
        <v>0</v>
      </c>
      <c r="AZ50" s="202">
        <v>0</v>
      </c>
      <c r="BA50" s="202">
        <v>0</v>
      </c>
      <c r="BB50" s="202">
        <v>0</v>
      </c>
      <c r="BC50" s="202">
        <v>0</v>
      </c>
      <c r="BD50" s="202">
        <v>0</v>
      </c>
      <c r="BE50" s="202">
        <v>0</v>
      </c>
      <c r="BF50" s="202">
        <v>0</v>
      </c>
      <c r="BG50" s="319">
        <v>0</v>
      </c>
      <c r="BH50" s="319">
        <v>0</v>
      </c>
      <c r="BI50" s="319">
        <v>0</v>
      </c>
      <c r="BJ50" s="321">
        <v>0</v>
      </c>
      <c r="BK50" s="321">
        <v>0</v>
      </c>
    </row>
    <row r="51" spans="1:63" ht="20.100000000000001" customHeight="1" x14ac:dyDescent="0.2">
      <c r="A51" s="375" t="s">
        <v>147</v>
      </c>
      <c r="B51" s="341" t="s">
        <v>145</v>
      </c>
      <c r="C51" s="340" t="s">
        <v>146</v>
      </c>
      <c r="D51" s="202">
        <v>108.14</v>
      </c>
      <c r="E51" s="202">
        <v>19.93</v>
      </c>
      <c r="F51" s="320">
        <v>6.6000000000000005</v>
      </c>
      <c r="G51" s="202">
        <v>0</v>
      </c>
      <c r="H51" s="202">
        <v>0</v>
      </c>
      <c r="I51" s="202">
        <v>0</v>
      </c>
      <c r="J51" s="202">
        <v>4.4000000000000004</v>
      </c>
      <c r="K51" s="202">
        <v>2.2000000000000002</v>
      </c>
      <c r="L51" s="202">
        <v>0</v>
      </c>
      <c r="M51" s="202">
        <v>0</v>
      </c>
      <c r="N51" s="202">
        <v>0</v>
      </c>
      <c r="O51" s="202">
        <v>0</v>
      </c>
      <c r="P51" s="202">
        <v>0</v>
      </c>
      <c r="Q51" s="202">
        <v>0</v>
      </c>
      <c r="R51" s="202">
        <v>13.33</v>
      </c>
      <c r="S51" s="202">
        <v>0</v>
      </c>
      <c r="T51" s="202">
        <v>0</v>
      </c>
      <c r="U51" s="202">
        <v>0</v>
      </c>
      <c r="V51" s="202">
        <v>0</v>
      </c>
      <c r="W51" s="202">
        <v>0</v>
      </c>
      <c r="X51" s="202">
        <v>0</v>
      </c>
      <c r="Y51" s="202">
        <v>6.08</v>
      </c>
      <c r="Z51" s="202">
        <v>0</v>
      </c>
      <c r="AA51" s="202">
        <v>0</v>
      </c>
      <c r="AB51" s="202">
        <v>0.24</v>
      </c>
      <c r="AC51" s="319">
        <v>0.24</v>
      </c>
      <c r="AD51" s="319">
        <v>0</v>
      </c>
      <c r="AE51" s="319">
        <v>0</v>
      </c>
      <c r="AF51" s="319">
        <v>0</v>
      </c>
      <c r="AG51" s="319">
        <v>0</v>
      </c>
      <c r="AH51" s="319">
        <v>0</v>
      </c>
      <c r="AI51" s="319">
        <v>0</v>
      </c>
      <c r="AJ51" s="319">
        <v>0</v>
      </c>
      <c r="AK51" s="319">
        <v>0</v>
      </c>
      <c r="AL51" s="202">
        <v>0</v>
      </c>
      <c r="AM51" s="202">
        <v>0</v>
      </c>
      <c r="AN51" s="202">
        <v>0</v>
      </c>
      <c r="AO51" s="202">
        <v>0</v>
      </c>
      <c r="AP51" s="319">
        <v>0</v>
      </c>
      <c r="AQ51" s="319">
        <v>0</v>
      </c>
      <c r="AR51" s="319">
        <v>0</v>
      </c>
      <c r="AS51" s="202">
        <v>0</v>
      </c>
      <c r="AT51" s="202">
        <v>0</v>
      </c>
      <c r="AU51" s="202">
        <v>0</v>
      </c>
      <c r="AV51" s="202">
        <v>7.01</v>
      </c>
      <c r="AW51" s="202">
        <v>0</v>
      </c>
      <c r="AX51" s="202">
        <v>0</v>
      </c>
      <c r="AY51" s="202">
        <v>0</v>
      </c>
      <c r="AZ51" s="202">
        <v>0</v>
      </c>
      <c r="BA51" s="202">
        <v>0</v>
      </c>
      <c r="BB51" s="202">
        <v>0</v>
      </c>
      <c r="BC51" s="202">
        <v>0</v>
      </c>
      <c r="BD51" s="202">
        <v>0</v>
      </c>
      <c r="BE51" s="202">
        <v>0</v>
      </c>
      <c r="BF51" s="202">
        <v>0</v>
      </c>
      <c r="BG51" s="319">
        <v>0</v>
      </c>
      <c r="BH51" s="319">
        <v>0</v>
      </c>
      <c r="BI51" s="319">
        <v>0</v>
      </c>
      <c r="BJ51" s="321">
        <v>10.91</v>
      </c>
      <c r="BK51" s="321">
        <v>119.05</v>
      </c>
    </row>
    <row r="52" spans="1:63" ht="20.100000000000001" customHeight="1" x14ac:dyDescent="0.2">
      <c r="A52" s="375" t="s">
        <v>150</v>
      </c>
      <c r="B52" s="341" t="s">
        <v>148</v>
      </c>
      <c r="C52" s="340" t="s">
        <v>149</v>
      </c>
      <c r="D52" s="202">
        <v>0.16</v>
      </c>
      <c r="E52" s="202">
        <v>0</v>
      </c>
      <c r="F52" s="320">
        <v>0</v>
      </c>
      <c r="G52" s="202">
        <v>0</v>
      </c>
      <c r="H52" s="202">
        <v>0</v>
      </c>
      <c r="I52" s="202">
        <v>0</v>
      </c>
      <c r="J52" s="202">
        <v>0</v>
      </c>
      <c r="K52" s="202">
        <v>0</v>
      </c>
      <c r="L52" s="202">
        <v>0</v>
      </c>
      <c r="M52" s="202">
        <v>0</v>
      </c>
      <c r="N52" s="202">
        <v>0</v>
      </c>
      <c r="O52" s="202">
        <v>0</v>
      </c>
      <c r="P52" s="202">
        <v>0</v>
      </c>
      <c r="Q52" s="202">
        <v>0</v>
      </c>
      <c r="R52" s="202">
        <v>0</v>
      </c>
      <c r="S52" s="202">
        <v>0</v>
      </c>
      <c r="T52" s="202">
        <v>0</v>
      </c>
      <c r="U52" s="202">
        <v>0</v>
      </c>
      <c r="V52" s="202">
        <v>0</v>
      </c>
      <c r="W52" s="202">
        <v>0</v>
      </c>
      <c r="X52" s="202">
        <v>0</v>
      </c>
      <c r="Y52" s="202">
        <v>0</v>
      </c>
      <c r="Z52" s="202">
        <v>0</v>
      </c>
      <c r="AA52" s="202">
        <v>0</v>
      </c>
      <c r="AB52" s="202">
        <v>0</v>
      </c>
      <c r="AC52" s="319">
        <v>0</v>
      </c>
      <c r="AD52" s="319">
        <v>0</v>
      </c>
      <c r="AE52" s="319">
        <v>0</v>
      </c>
      <c r="AF52" s="319">
        <v>0</v>
      </c>
      <c r="AG52" s="319">
        <v>0</v>
      </c>
      <c r="AH52" s="319">
        <v>0</v>
      </c>
      <c r="AI52" s="319">
        <v>0</v>
      </c>
      <c r="AJ52" s="319">
        <v>0</v>
      </c>
      <c r="AK52" s="319">
        <v>0</v>
      </c>
      <c r="AL52" s="202">
        <v>0</v>
      </c>
      <c r="AM52" s="202">
        <v>0</v>
      </c>
      <c r="AN52" s="202">
        <v>0</v>
      </c>
      <c r="AO52" s="202">
        <v>0</v>
      </c>
      <c r="AP52" s="319">
        <v>0</v>
      </c>
      <c r="AQ52" s="319">
        <v>0</v>
      </c>
      <c r="AR52" s="319">
        <v>0</v>
      </c>
      <c r="AS52" s="202">
        <v>0</v>
      </c>
      <c r="AT52" s="202">
        <v>0</v>
      </c>
      <c r="AU52" s="202">
        <v>0</v>
      </c>
      <c r="AV52" s="202">
        <v>0</v>
      </c>
      <c r="AW52" s="202">
        <v>0</v>
      </c>
      <c r="AX52" s="202">
        <v>0</v>
      </c>
      <c r="AY52" s="202">
        <v>0</v>
      </c>
      <c r="AZ52" s="202">
        <v>0</v>
      </c>
      <c r="BA52" s="202">
        <v>0</v>
      </c>
      <c r="BB52" s="202">
        <v>0</v>
      </c>
      <c r="BC52" s="202">
        <v>0</v>
      </c>
      <c r="BD52" s="202">
        <v>0</v>
      </c>
      <c r="BE52" s="202">
        <v>0</v>
      </c>
      <c r="BF52" s="202">
        <v>0</v>
      </c>
      <c r="BG52" s="319">
        <v>0</v>
      </c>
      <c r="BH52" s="319">
        <v>0</v>
      </c>
      <c r="BI52" s="319">
        <v>0</v>
      </c>
      <c r="BJ52" s="321">
        <v>0</v>
      </c>
      <c r="BK52" s="321">
        <v>0.16</v>
      </c>
    </row>
    <row r="53" spans="1:63" ht="20.100000000000001" customHeight="1" x14ac:dyDescent="0.2">
      <c r="A53" s="375" t="s">
        <v>153</v>
      </c>
      <c r="B53" s="341" t="s">
        <v>151</v>
      </c>
      <c r="C53" s="340" t="s">
        <v>152</v>
      </c>
      <c r="D53" s="202">
        <v>0</v>
      </c>
      <c r="E53" s="202">
        <v>0</v>
      </c>
      <c r="F53" s="320">
        <v>0</v>
      </c>
      <c r="G53" s="202">
        <v>0</v>
      </c>
      <c r="H53" s="202">
        <v>0</v>
      </c>
      <c r="I53" s="202">
        <v>0</v>
      </c>
      <c r="J53" s="202">
        <v>0</v>
      </c>
      <c r="K53" s="202">
        <v>0</v>
      </c>
      <c r="L53" s="202">
        <v>0</v>
      </c>
      <c r="M53" s="202">
        <v>0</v>
      </c>
      <c r="N53" s="202">
        <v>0</v>
      </c>
      <c r="O53" s="202">
        <v>0</v>
      </c>
      <c r="P53" s="202">
        <v>0</v>
      </c>
      <c r="Q53" s="202">
        <v>0</v>
      </c>
      <c r="R53" s="202">
        <v>0</v>
      </c>
      <c r="S53" s="202">
        <v>0</v>
      </c>
      <c r="T53" s="202">
        <v>0</v>
      </c>
      <c r="U53" s="202">
        <v>0</v>
      </c>
      <c r="V53" s="202">
        <v>0</v>
      </c>
      <c r="W53" s="202">
        <v>0</v>
      </c>
      <c r="X53" s="202">
        <v>0</v>
      </c>
      <c r="Y53" s="202">
        <v>0</v>
      </c>
      <c r="Z53" s="202">
        <v>0</v>
      </c>
      <c r="AA53" s="202">
        <v>0</v>
      </c>
      <c r="AB53" s="202">
        <v>0</v>
      </c>
      <c r="AC53" s="319">
        <v>0</v>
      </c>
      <c r="AD53" s="319">
        <v>0</v>
      </c>
      <c r="AE53" s="319">
        <v>0</v>
      </c>
      <c r="AF53" s="319">
        <v>0</v>
      </c>
      <c r="AG53" s="319">
        <v>0</v>
      </c>
      <c r="AH53" s="319">
        <v>0</v>
      </c>
      <c r="AI53" s="319">
        <v>0</v>
      </c>
      <c r="AJ53" s="319">
        <v>0</v>
      </c>
      <c r="AK53" s="319">
        <v>0</v>
      </c>
      <c r="AL53" s="202">
        <v>0</v>
      </c>
      <c r="AM53" s="202">
        <v>0</v>
      </c>
      <c r="AN53" s="202">
        <v>0</v>
      </c>
      <c r="AO53" s="202">
        <v>0</v>
      </c>
      <c r="AP53" s="319">
        <v>0</v>
      </c>
      <c r="AQ53" s="319">
        <v>0</v>
      </c>
      <c r="AR53" s="319">
        <v>0</v>
      </c>
      <c r="AS53" s="202">
        <v>0</v>
      </c>
      <c r="AT53" s="202">
        <v>0</v>
      </c>
      <c r="AU53" s="202">
        <v>0</v>
      </c>
      <c r="AV53" s="202">
        <v>0</v>
      </c>
      <c r="AW53" s="202">
        <v>0</v>
      </c>
      <c r="AX53" s="202">
        <v>0</v>
      </c>
      <c r="AY53" s="202">
        <v>0</v>
      </c>
      <c r="AZ53" s="202">
        <v>0</v>
      </c>
      <c r="BA53" s="202">
        <v>0</v>
      </c>
      <c r="BB53" s="202">
        <v>0</v>
      </c>
      <c r="BC53" s="202">
        <v>0</v>
      </c>
      <c r="BD53" s="202">
        <v>0</v>
      </c>
      <c r="BE53" s="202">
        <v>0</v>
      </c>
      <c r="BF53" s="202">
        <v>0</v>
      </c>
      <c r="BG53" s="319">
        <v>0</v>
      </c>
      <c r="BH53" s="319">
        <v>0</v>
      </c>
      <c r="BI53" s="319">
        <v>0</v>
      </c>
      <c r="BJ53" s="321">
        <v>0</v>
      </c>
      <c r="BK53" s="321">
        <v>0</v>
      </c>
    </row>
    <row r="54" spans="1:63" ht="20.100000000000001" customHeight="1" x14ac:dyDescent="0.2">
      <c r="A54" s="375" t="s">
        <v>158</v>
      </c>
      <c r="B54" s="341" t="s">
        <v>154</v>
      </c>
      <c r="C54" s="340" t="s">
        <v>155</v>
      </c>
      <c r="D54" s="202">
        <v>0</v>
      </c>
      <c r="E54" s="202">
        <v>0</v>
      </c>
      <c r="F54" s="320">
        <v>0</v>
      </c>
      <c r="G54" s="202">
        <v>0</v>
      </c>
      <c r="H54" s="202">
        <v>0</v>
      </c>
      <c r="I54" s="202">
        <v>0</v>
      </c>
      <c r="J54" s="202">
        <v>0</v>
      </c>
      <c r="K54" s="202">
        <v>0</v>
      </c>
      <c r="L54" s="202">
        <v>0</v>
      </c>
      <c r="M54" s="202">
        <v>0</v>
      </c>
      <c r="N54" s="202">
        <v>0</v>
      </c>
      <c r="O54" s="202">
        <v>0</v>
      </c>
      <c r="P54" s="202">
        <v>0</v>
      </c>
      <c r="Q54" s="202">
        <v>0</v>
      </c>
      <c r="R54" s="202">
        <v>0</v>
      </c>
      <c r="S54" s="202">
        <v>0</v>
      </c>
      <c r="T54" s="202">
        <v>0</v>
      </c>
      <c r="U54" s="202">
        <v>0</v>
      </c>
      <c r="V54" s="202">
        <v>0</v>
      </c>
      <c r="W54" s="202">
        <v>0</v>
      </c>
      <c r="X54" s="202">
        <v>0</v>
      </c>
      <c r="Y54" s="202">
        <v>0</v>
      </c>
      <c r="Z54" s="202">
        <v>0</v>
      </c>
      <c r="AA54" s="202">
        <v>0</v>
      </c>
      <c r="AB54" s="202">
        <v>0</v>
      </c>
      <c r="AC54" s="319">
        <v>0</v>
      </c>
      <c r="AD54" s="319">
        <v>0</v>
      </c>
      <c r="AE54" s="319">
        <v>0</v>
      </c>
      <c r="AF54" s="319">
        <v>0</v>
      </c>
      <c r="AG54" s="319">
        <v>0</v>
      </c>
      <c r="AH54" s="319">
        <v>0</v>
      </c>
      <c r="AI54" s="319">
        <v>0</v>
      </c>
      <c r="AJ54" s="319">
        <v>0</v>
      </c>
      <c r="AK54" s="319">
        <v>0</v>
      </c>
      <c r="AL54" s="202">
        <v>0</v>
      </c>
      <c r="AM54" s="202">
        <v>0</v>
      </c>
      <c r="AN54" s="202">
        <v>0</v>
      </c>
      <c r="AO54" s="202">
        <v>0</v>
      </c>
      <c r="AP54" s="319">
        <v>0</v>
      </c>
      <c r="AQ54" s="319">
        <v>0</v>
      </c>
      <c r="AR54" s="319">
        <v>0</v>
      </c>
      <c r="AS54" s="202">
        <v>0</v>
      </c>
      <c r="AT54" s="202">
        <v>0</v>
      </c>
      <c r="AU54" s="202">
        <v>0</v>
      </c>
      <c r="AV54" s="202">
        <v>0</v>
      </c>
      <c r="AW54" s="202">
        <v>0</v>
      </c>
      <c r="AX54" s="202">
        <v>0</v>
      </c>
      <c r="AY54" s="202">
        <v>0</v>
      </c>
      <c r="AZ54" s="202">
        <v>0</v>
      </c>
      <c r="BA54" s="202">
        <v>0</v>
      </c>
      <c r="BB54" s="202">
        <v>0</v>
      </c>
      <c r="BC54" s="202">
        <v>0</v>
      </c>
      <c r="BD54" s="202">
        <v>0</v>
      </c>
      <c r="BE54" s="202">
        <v>0</v>
      </c>
      <c r="BF54" s="202">
        <v>0</v>
      </c>
      <c r="BG54" s="319">
        <v>0</v>
      </c>
      <c r="BH54" s="319">
        <v>0</v>
      </c>
      <c r="BI54" s="319">
        <v>0</v>
      </c>
      <c r="BJ54" s="321">
        <v>0</v>
      </c>
      <c r="BK54" s="321">
        <v>0</v>
      </c>
    </row>
    <row r="55" spans="1:63" ht="20.100000000000001" customHeight="1" x14ac:dyDescent="0.2">
      <c r="A55" s="375" t="s">
        <v>1286</v>
      </c>
      <c r="B55" s="341" t="s">
        <v>156</v>
      </c>
      <c r="C55" s="340" t="s">
        <v>157</v>
      </c>
      <c r="D55" s="202">
        <v>0</v>
      </c>
      <c r="E55" s="202">
        <v>0</v>
      </c>
      <c r="F55" s="320">
        <v>0</v>
      </c>
      <c r="G55" s="202">
        <v>0</v>
      </c>
      <c r="H55" s="202">
        <v>0</v>
      </c>
      <c r="I55" s="202">
        <v>0</v>
      </c>
      <c r="J55" s="202">
        <v>0</v>
      </c>
      <c r="K55" s="202">
        <v>0</v>
      </c>
      <c r="L55" s="202">
        <v>0</v>
      </c>
      <c r="M55" s="202">
        <v>0</v>
      </c>
      <c r="N55" s="202">
        <v>0</v>
      </c>
      <c r="O55" s="202">
        <v>0</v>
      </c>
      <c r="P55" s="202">
        <v>0</v>
      </c>
      <c r="Q55" s="202">
        <v>0</v>
      </c>
      <c r="R55" s="202">
        <v>0</v>
      </c>
      <c r="S55" s="202">
        <v>0</v>
      </c>
      <c r="T55" s="202">
        <v>0</v>
      </c>
      <c r="U55" s="202">
        <v>0</v>
      </c>
      <c r="V55" s="202">
        <v>0</v>
      </c>
      <c r="W55" s="202">
        <v>0</v>
      </c>
      <c r="X55" s="202">
        <v>0</v>
      </c>
      <c r="Y55" s="202">
        <v>0</v>
      </c>
      <c r="Z55" s="202">
        <v>0</v>
      </c>
      <c r="AA55" s="202">
        <v>0</v>
      </c>
      <c r="AB55" s="202">
        <v>0</v>
      </c>
      <c r="AC55" s="319">
        <v>0</v>
      </c>
      <c r="AD55" s="319">
        <v>0</v>
      </c>
      <c r="AE55" s="319">
        <v>0</v>
      </c>
      <c r="AF55" s="319">
        <v>0</v>
      </c>
      <c r="AG55" s="319">
        <v>0</v>
      </c>
      <c r="AH55" s="319">
        <v>0</v>
      </c>
      <c r="AI55" s="319">
        <v>0</v>
      </c>
      <c r="AJ55" s="319">
        <v>0</v>
      </c>
      <c r="AK55" s="319">
        <v>0</v>
      </c>
      <c r="AL55" s="202">
        <v>0</v>
      </c>
      <c r="AM55" s="202">
        <v>0</v>
      </c>
      <c r="AN55" s="202">
        <v>0</v>
      </c>
      <c r="AO55" s="202">
        <v>0</v>
      </c>
      <c r="AP55" s="319">
        <v>0</v>
      </c>
      <c r="AQ55" s="319">
        <v>0</v>
      </c>
      <c r="AR55" s="319">
        <v>0</v>
      </c>
      <c r="AS55" s="202">
        <v>0</v>
      </c>
      <c r="AT55" s="202">
        <v>0</v>
      </c>
      <c r="AU55" s="202">
        <v>0</v>
      </c>
      <c r="AV55" s="202">
        <v>0</v>
      </c>
      <c r="AW55" s="202">
        <v>0</v>
      </c>
      <c r="AX55" s="202">
        <v>0</v>
      </c>
      <c r="AY55" s="202">
        <v>0</v>
      </c>
      <c r="AZ55" s="202">
        <v>0</v>
      </c>
      <c r="BA55" s="202">
        <v>0</v>
      </c>
      <c r="BB55" s="202">
        <v>0</v>
      </c>
      <c r="BC55" s="202">
        <v>0</v>
      </c>
      <c r="BD55" s="202">
        <v>0</v>
      </c>
      <c r="BE55" s="202">
        <v>0</v>
      </c>
      <c r="BF55" s="202">
        <v>0</v>
      </c>
      <c r="BG55" s="319">
        <v>0</v>
      </c>
      <c r="BH55" s="319">
        <v>0</v>
      </c>
      <c r="BI55" s="319">
        <v>0</v>
      </c>
      <c r="BJ55" s="321">
        <v>0</v>
      </c>
      <c r="BK55" s="321">
        <v>0</v>
      </c>
    </row>
    <row r="56" spans="1:63" ht="20.100000000000001" customHeight="1" x14ac:dyDescent="0.2">
      <c r="A56" s="375" t="s">
        <v>1269</v>
      </c>
      <c r="B56" s="341" t="s">
        <v>159</v>
      </c>
      <c r="C56" s="340" t="s">
        <v>160</v>
      </c>
      <c r="D56" s="202">
        <v>10.97</v>
      </c>
      <c r="E56" s="202">
        <v>0</v>
      </c>
      <c r="F56" s="320">
        <v>0</v>
      </c>
      <c r="G56" s="202">
        <v>0</v>
      </c>
      <c r="H56" s="202">
        <v>0</v>
      </c>
      <c r="I56" s="202">
        <v>0</v>
      </c>
      <c r="J56" s="202">
        <v>0</v>
      </c>
      <c r="K56" s="202">
        <v>0</v>
      </c>
      <c r="L56" s="202">
        <v>0</v>
      </c>
      <c r="M56" s="202">
        <v>0</v>
      </c>
      <c r="N56" s="202">
        <v>0</v>
      </c>
      <c r="O56" s="202">
        <v>0</v>
      </c>
      <c r="P56" s="202">
        <v>0</v>
      </c>
      <c r="Q56" s="202">
        <v>0</v>
      </c>
      <c r="R56" s="202">
        <v>0</v>
      </c>
      <c r="S56" s="202">
        <v>0</v>
      </c>
      <c r="T56" s="202">
        <v>0</v>
      </c>
      <c r="U56" s="202">
        <v>0</v>
      </c>
      <c r="V56" s="202">
        <v>0</v>
      </c>
      <c r="W56" s="202">
        <v>0</v>
      </c>
      <c r="X56" s="202">
        <v>0</v>
      </c>
      <c r="Y56" s="202">
        <v>0</v>
      </c>
      <c r="Z56" s="202">
        <v>0</v>
      </c>
      <c r="AA56" s="202">
        <v>0</v>
      </c>
      <c r="AB56" s="202">
        <v>0</v>
      </c>
      <c r="AC56" s="319">
        <v>0</v>
      </c>
      <c r="AD56" s="319">
        <v>0</v>
      </c>
      <c r="AE56" s="319">
        <v>0</v>
      </c>
      <c r="AF56" s="319">
        <v>0</v>
      </c>
      <c r="AG56" s="319">
        <v>0</v>
      </c>
      <c r="AH56" s="319">
        <v>0</v>
      </c>
      <c r="AI56" s="319">
        <v>0</v>
      </c>
      <c r="AJ56" s="319">
        <v>0</v>
      </c>
      <c r="AK56" s="319">
        <v>0</v>
      </c>
      <c r="AL56" s="202">
        <v>0</v>
      </c>
      <c r="AM56" s="202">
        <v>0</v>
      </c>
      <c r="AN56" s="202">
        <v>0</v>
      </c>
      <c r="AO56" s="202">
        <v>0</v>
      </c>
      <c r="AP56" s="319">
        <v>0</v>
      </c>
      <c r="AQ56" s="319">
        <v>0</v>
      </c>
      <c r="AR56" s="319">
        <v>0</v>
      </c>
      <c r="AS56" s="202">
        <v>0</v>
      </c>
      <c r="AT56" s="202">
        <v>0</v>
      </c>
      <c r="AU56" s="202">
        <v>0</v>
      </c>
      <c r="AV56" s="202">
        <v>0</v>
      </c>
      <c r="AW56" s="202">
        <v>0</v>
      </c>
      <c r="AX56" s="202">
        <v>0</v>
      </c>
      <c r="AY56" s="202">
        <v>0</v>
      </c>
      <c r="AZ56" s="202">
        <v>0</v>
      </c>
      <c r="BA56" s="202">
        <v>0</v>
      </c>
      <c r="BB56" s="202">
        <v>0</v>
      </c>
      <c r="BC56" s="202">
        <v>0</v>
      </c>
      <c r="BD56" s="202">
        <v>0</v>
      </c>
      <c r="BE56" s="202">
        <v>0</v>
      </c>
      <c r="BF56" s="202">
        <v>0</v>
      </c>
      <c r="BG56" s="319">
        <v>0</v>
      </c>
      <c r="BH56" s="319">
        <v>0</v>
      </c>
      <c r="BI56" s="319">
        <v>0</v>
      </c>
      <c r="BJ56" s="321">
        <v>0</v>
      </c>
      <c r="BK56" s="321">
        <v>10.97</v>
      </c>
    </row>
    <row r="57" spans="1:63" ht="20.100000000000001" customHeight="1" x14ac:dyDescent="0.2">
      <c r="A57" s="375" t="s">
        <v>523</v>
      </c>
      <c r="B57" s="341" t="s">
        <v>162</v>
      </c>
      <c r="C57" s="340" t="s">
        <v>163</v>
      </c>
      <c r="D57" s="202">
        <v>0</v>
      </c>
      <c r="E57" s="202">
        <v>0</v>
      </c>
      <c r="F57" s="320">
        <v>0</v>
      </c>
      <c r="G57" s="202">
        <v>0</v>
      </c>
      <c r="H57" s="202">
        <v>0</v>
      </c>
      <c r="I57" s="202">
        <v>0</v>
      </c>
      <c r="J57" s="202">
        <v>0</v>
      </c>
      <c r="K57" s="202">
        <v>0</v>
      </c>
      <c r="L57" s="202">
        <v>0</v>
      </c>
      <c r="M57" s="202">
        <v>0</v>
      </c>
      <c r="N57" s="202">
        <v>0</v>
      </c>
      <c r="O57" s="202">
        <v>0</v>
      </c>
      <c r="P57" s="202">
        <v>0</v>
      </c>
      <c r="Q57" s="202">
        <v>0</v>
      </c>
      <c r="R57" s="202">
        <v>0</v>
      </c>
      <c r="S57" s="202">
        <v>0</v>
      </c>
      <c r="T57" s="202">
        <v>0</v>
      </c>
      <c r="U57" s="202">
        <v>0</v>
      </c>
      <c r="V57" s="202">
        <v>0</v>
      </c>
      <c r="W57" s="202">
        <v>0</v>
      </c>
      <c r="X57" s="202">
        <v>0</v>
      </c>
      <c r="Y57" s="202">
        <v>0</v>
      </c>
      <c r="Z57" s="202">
        <v>0</v>
      </c>
      <c r="AA57" s="202">
        <v>0</v>
      </c>
      <c r="AB57" s="202">
        <v>0</v>
      </c>
      <c r="AC57" s="319">
        <v>0</v>
      </c>
      <c r="AD57" s="319">
        <v>0</v>
      </c>
      <c r="AE57" s="319">
        <v>0</v>
      </c>
      <c r="AF57" s="319">
        <v>0</v>
      </c>
      <c r="AG57" s="319">
        <v>0</v>
      </c>
      <c r="AH57" s="319">
        <v>0</v>
      </c>
      <c r="AI57" s="319">
        <v>0</v>
      </c>
      <c r="AJ57" s="319">
        <v>0</v>
      </c>
      <c r="AK57" s="319">
        <v>0</v>
      </c>
      <c r="AL57" s="202">
        <v>0</v>
      </c>
      <c r="AM57" s="202">
        <v>0</v>
      </c>
      <c r="AN57" s="202">
        <v>0</v>
      </c>
      <c r="AO57" s="202">
        <v>0</v>
      </c>
      <c r="AP57" s="319">
        <v>0</v>
      </c>
      <c r="AQ57" s="319">
        <v>0</v>
      </c>
      <c r="AR57" s="319">
        <v>0</v>
      </c>
      <c r="AS57" s="202">
        <v>0</v>
      </c>
      <c r="AT57" s="202">
        <v>0</v>
      </c>
      <c r="AU57" s="202">
        <v>0</v>
      </c>
      <c r="AV57" s="202">
        <v>0</v>
      </c>
      <c r="AW57" s="202">
        <v>0</v>
      </c>
      <c r="AX57" s="202">
        <v>0</v>
      </c>
      <c r="AY57" s="202">
        <v>0</v>
      </c>
      <c r="AZ57" s="202">
        <v>0</v>
      </c>
      <c r="BA57" s="202">
        <v>0</v>
      </c>
      <c r="BB57" s="202">
        <v>0</v>
      </c>
      <c r="BC57" s="202">
        <v>0</v>
      </c>
      <c r="BD57" s="202">
        <v>0</v>
      </c>
      <c r="BE57" s="202">
        <v>0</v>
      </c>
      <c r="BF57" s="202">
        <v>0</v>
      </c>
      <c r="BG57" s="319">
        <v>0</v>
      </c>
      <c r="BH57" s="319">
        <v>0</v>
      </c>
      <c r="BI57" s="319">
        <v>0</v>
      </c>
      <c r="BJ57" s="321">
        <v>0</v>
      </c>
      <c r="BK57" s="321">
        <v>0</v>
      </c>
    </row>
    <row r="58" spans="1:63" ht="20.100000000000001" customHeight="1" x14ac:dyDescent="0.2">
      <c r="A58" s="375" t="s">
        <v>526</v>
      </c>
      <c r="B58" s="341" t="s">
        <v>164</v>
      </c>
      <c r="C58" s="340" t="s">
        <v>165</v>
      </c>
      <c r="D58" s="202">
        <v>0</v>
      </c>
      <c r="E58" s="202">
        <v>0</v>
      </c>
      <c r="F58" s="320">
        <v>0</v>
      </c>
      <c r="G58" s="202">
        <v>0</v>
      </c>
      <c r="H58" s="202">
        <v>0</v>
      </c>
      <c r="I58" s="202">
        <v>0</v>
      </c>
      <c r="J58" s="202">
        <v>0</v>
      </c>
      <c r="K58" s="202">
        <v>0</v>
      </c>
      <c r="L58" s="202">
        <v>0</v>
      </c>
      <c r="M58" s="202">
        <v>0</v>
      </c>
      <c r="N58" s="202">
        <v>0</v>
      </c>
      <c r="O58" s="202">
        <v>0</v>
      </c>
      <c r="P58" s="202">
        <v>0</v>
      </c>
      <c r="Q58" s="202">
        <v>0</v>
      </c>
      <c r="R58" s="202">
        <v>0</v>
      </c>
      <c r="S58" s="202">
        <v>0</v>
      </c>
      <c r="T58" s="202">
        <v>0</v>
      </c>
      <c r="U58" s="202">
        <v>0</v>
      </c>
      <c r="V58" s="202">
        <v>0</v>
      </c>
      <c r="W58" s="202">
        <v>0</v>
      </c>
      <c r="X58" s="202">
        <v>0</v>
      </c>
      <c r="Y58" s="202">
        <v>0</v>
      </c>
      <c r="Z58" s="202">
        <v>0</v>
      </c>
      <c r="AA58" s="202">
        <v>0</v>
      </c>
      <c r="AB58" s="202">
        <v>0</v>
      </c>
      <c r="AC58" s="319">
        <v>0</v>
      </c>
      <c r="AD58" s="319">
        <v>0</v>
      </c>
      <c r="AE58" s="319">
        <v>0</v>
      </c>
      <c r="AF58" s="319">
        <v>0</v>
      </c>
      <c r="AG58" s="319">
        <v>0</v>
      </c>
      <c r="AH58" s="319">
        <v>0</v>
      </c>
      <c r="AI58" s="319">
        <v>0</v>
      </c>
      <c r="AJ58" s="319">
        <v>0</v>
      </c>
      <c r="AK58" s="319">
        <v>0</v>
      </c>
      <c r="AL58" s="202">
        <v>0</v>
      </c>
      <c r="AM58" s="202">
        <v>0</v>
      </c>
      <c r="AN58" s="202">
        <v>0</v>
      </c>
      <c r="AO58" s="202">
        <v>0</v>
      </c>
      <c r="AP58" s="319">
        <v>0</v>
      </c>
      <c r="AQ58" s="319">
        <v>0</v>
      </c>
      <c r="AR58" s="319">
        <v>0</v>
      </c>
      <c r="AS58" s="202">
        <v>0</v>
      </c>
      <c r="AT58" s="202">
        <v>0</v>
      </c>
      <c r="AU58" s="202">
        <v>0</v>
      </c>
      <c r="AV58" s="202">
        <v>0</v>
      </c>
      <c r="AW58" s="202">
        <v>0</v>
      </c>
      <c r="AX58" s="202">
        <v>0</v>
      </c>
      <c r="AY58" s="202">
        <v>0</v>
      </c>
      <c r="AZ58" s="202">
        <v>0</v>
      </c>
      <c r="BA58" s="202">
        <v>0</v>
      </c>
      <c r="BB58" s="202">
        <v>0</v>
      </c>
      <c r="BC58" s="202">
        <v>0</v>
      </c>
      <c r="BD58" s="202">
        <v>0</v>
      </c>
      <c r="BE58" s="202">
        <v>0</v>
      </c>
      <c r="BF58" s="202">
        <v>0</v>
      </c>
      <c r="BG58" s="319">
        <v>0</v>
      </c>
      <c r="BH58" s="319">
        <v>0</v>
      </c>
      <c r="BI58" s="319">
        <v>0</v>
      </c>
      <c r="BJ58" s="321">
        <v>0</v>
      </c>
      <c r="BK58" s="321">
        <v>0</v>
      </c>
    </row>
    <row r="59" spans="1:63" ht="20.100000000000001" customHeight="1" x14ac:dyDescent="0.2">
      <c r="A59" s="376">
        <v>3</v>
      </c>
      <c r="B59" s="317" t="s">
        <v>166</v>
      </c>
      <c r="C59" s="316" t="s">
        <v>167</v>
      </c>
      <c r="D59" s="202">
        <v>0</v>
      </c>
      <c r="E59" s="320">
        <v>0</v>
      </c>
      <c r="F59" s="320">
        <v>0</v>
      </c>
      <c r="G59" s="320">
        <v>0</v>
      </c>
      <c r="H59" s="320">
        <v>0</v>
      </c>
      <c r="I59" s="320">
        <v>0</v>
      </c>
      <c r="J59" s="320">
        <v>0</v>
      </c>
      <c r="K59" s="320">
        <v>0</v>
      </c>
      <c r="L59" s="320">
        <v>0</v>
      </c>
      <c r="M59" s="320">
        <v>0</v>
      </c>
      <c r="N59" s="320">
        <v>0</v>
      </c>
      <c r="O59" s="320">
        <v>0</v>
      </c>
      <c r="P59" s="320">
        <v>0</v>
      </c>
      <c r="Q59" s="320">
        <v>0</v>
      </c>
      <c r="R59" s="202">
        <v>0</v>
      </c>
      <c r="S59" s="320">
        <v>0</v>
      </c>
      <c r="T59" s="320">
        <v>0</v>
      </c>
      <c r="U59" s="320">
        <v>0</v>
      </c>
      <c r="V59" s="320">
        <v>0</v>
      </c>
      <c r="W59" s="320">
        <v>0</v>
      </c>
      <c r="X59" s="320">
        <v>0</v>
      </c>
      <c r="Y59" s="320">
        <v>0</v>
      </c>
      <c r="Z59" s="320">
        <v>0</v>
      </c>
      <c r="AA59" s="320">
        <v>0</v>
      </c>
      <c r="AB59" s="202">
        <v>0</v>
      </c>
      <c r="AC59" s="338">
        <v>0</v>
      </c>
      <c r="AD59" s="338">
        <v>0</v>
      </c>
      <c r="AE59" s="338">
        <v>0</v>
      </c>
      <c r="AF59" s="338">
        <v>0</v>
      </c>
      <c r="AG59" s="338">
        <v>0</v>
      </c>
      <c r="AH59" s="338">
        <v>0</v>
      </c>
      <c r="AI59" s="338">
        <v>0</v>
      </c>
      <c r="AJ59" s="338">
        <v>0</v>
      </c>
      <c r="AK59" s="338">
        <v>0</v>
      </c>
      <c r="AL59" s="320">
        <v>0</v>
      </c>
      <c r="AM59" s="320">
        <v>0</v>
      </c>
      <c r="AN59" s="320">
        <v>0</v>
      </c>
      <c r="AO59" s="320">
        <v>0</v>
      </c>
      <c r="AP59" s="338">
        <v>0</v>
      </c>
      <c r="AQ59" s="338">
        <v>0</v>
      </c>
      <c r="AR59" s="338">
        <v>0</v>
      </c>
      <c r="AS59" s="320">
        <v>0</v>
      </c>
      <c r="AT59" s="320">
        <v>0</v>
      </c>
      <c r="AU59" s="320">
        <v>0</v>
      </c>
      <c r="AV59" s="320">
        <v>0</v>
      </c>
      <c r="AW59" s="320">
        <v>0</v>
      </c>
      <c r="AX59" s="320">
        <v>0</v>
      </c>
      <c r="AY59" s="320">
        <v>0</v>
      </c>
      <c r="AZ59" s="320">
        <v>0</v>
      </c>
      <c r="BA59" s="320">
        <v>0</v>
      </c>
      <c r="BB59" s="320">
        <v>0</v>
      </c>
      <c r="BC59" s="320">
        <v>0</v>
      </c>
      <c r="BD59" s="320">
        <v>0</v>
      </c>
      <c r="BE59" s="320">
        <v>0</v>
      </c>
      <c r="BF59" s="320">
        <v>0</v>
      </c>
      <c r="BG59" s="338">
        <v>0</v>
      </c>
      <c r="BH59" s="338">
        <v>0</v>
      </c>
      <c r="BI59" s="338">
        <v>0</v>
      </c>
      <c r="BJ59" s="339">
        <v>0</v>
      </c>
      <c r="BK59" s="339">
        <v>0</v>
      </c>
    </row>
    <row r="60" spans="1:63" ht="20.100000000000001" customHeight="1" x14ac:dyDescent="0.2">
      <c r="A60" s="379">
        <v>4</v>
      </c>
      <c r="B60" s="363" t="s">
        <v>168</v>
      </c>
      <c r="C60" s="362" t="s">
        <v>169</v>
      </c>
      <c r="D60" s="324">
        <v>216.69</v>
      </c>
      <c r="E60" s="361">
        <v>0</v>
      </c>
      <c r="F60" s="361">
        <v>0</v>
      </c>
      <c r="G60" s="361">
        <v>0</v>
      </c>
      <c r="H60" s="361">
        <v>0</v>
      </c>
      <c r="I60" s="361">
        <v>0</v>
      </c>
      <c r="J60" s="361">
        <v>0</v>
      </c>
      <c r="K60" s="361">
        <v>0</v>
      </c>
      <c r="L60" s="361">
        <v>0</v>
      </c>
      <c r="M60" s="361">
        <v>0</v>
      </c>
      <c r="N60" s="361">
        <v>0</v>
      </c>
      <c r="O60" s="361">
        <v>0</v>
      </c>
      <c r="P60" s="361">
        <v>0</v>
      </c>
      <c r="Q60" s="361">
        <v>0</v>
      </c>
      <c r="R60" s="324">
        <v>0</v>
      </c>
      <c r="S60" s="361">
        <v>0</v>
      </c>
      <c r="T60" s="361">
        <v>0</v>
      </c>
      <c r="U60" s="361">
        <v>0</v>
      </c>
      <c r="V60" s="361">
        <v>0</v>
      </c>
      <c r="W60" s="361">
        <v>0</v>
      </c>
      <c r="X60" s="361">
        <v>0</v>
      </c>
      <c r="Y60" s="361">
        <v>0</v>
      </c>
      <c r="Z60" s="361">
        <v>0</v>
      </c>
      <c r="AA60" s="361">
        <v>0</v>
      </c>
      <c r="AB60" s="324">
        <v>0</v>
      </c>
      <c r="AC60" s="361">
        <v>0</v>
      </c>
      <c r="AD60" s="361">
        <v>0</v>
      </c>
      <c r="AE60" s="361">
        <v>0</v>
      </c>
      <c r="AF60" s="361">
        <v>0</v>
      </c>
      <c r="AG60" s="361">
        <v>0</v>
      </c>
      <c r="AH60" s="361">
        <v>0</v>
      </c>
      <c r="AI60" s="361">
        <v>0</v>
      </c>
      <c r="AJ60" s="361">
        <v>0</v>
      </c>
      <c r="AK60" s="361">
        <v>0</v>
      </c>
      <c r="AL60" s="361">
        <v>0</v>
      </c>
      <c r="AM60" s="361">
        <v>0</v>
      </c>
      <c r="AN60" s="361">
        <v>0</v>
      </c>
      <c r="AO60" s="361">
        <v>0</v>
      </c>
      <c r="AP60" s="361">
        <v>0</v>
      </c>
      <c r="AQ60" s="361">
        <v>0</v>
      </c>
      <c r="AR60" s="361">
        <v>0</v>
      </c>
      <c r="AS60" s="361">
        <v>0</v>
      </c>
      <c r="AT60" s="361">
        <v>0</v>
      </c>
      <c r="AU60" s="361">
        <v>0</v>
      </c>
      <c r="AV60" s="361">
        <v>0</v>
      </c>
      <c r="AW60" s="361">
        <v>0</v>
      </c>
      <c r="AX60" s="361">
        <v>0</v>
      </c>
      <c r="AY60" s="361">
        <v>0</v>
      </c>
      <c r="AZ60" s="361">
        <v>0</v>
      </c>
      <c r="BA60" s="361">
        <v>0</v>
      </c>
      <c r="BB60" s="361">
        <v>0</v>
      </c>
      <c r="BC60" s="361">
        <v>0</v>
      </c>
      <c r="BD60" s="361">
        <v>0</v>
      </c>
      <c r="BE60" s="361">
        <v>0</v>
      </c>
      <c r="BF60" s="361">
        <v>0</v>
      </c>
      <c r="BG60" s="361">
        <v>0</v>
      </c>
      <c r="BH60" s="361">
        <v>0</v>
      </c>
      <c r="BI60" s="361">
        <v>0</v>
      </c>
      <c r="BJ60" s="364">
        <v>0</v>
      </c>
      <c r="BK60" s="364">
        <v>216.69</v>
      </c>
    </row>
    <row r="61" spans="1:63" ht="20.100000000000001" customHeight="1" x14ac:dyDescent="0.2">
      <c r="A61" s="1514" t="s">
        <v>1271</v>
      </c>
      <c r="B61" s="1514"/>
      <c r="C61" s="366"/>
      <c r="D61" s="367">
        <v>0</v>
      </c>
      <c r="E61" s="367"/>
      <c r="F61" s="368">
        <v>11.25</v>
      </c>
      <c r="G61" s="367">
        <v>0</v>
      </c>
      <c r="H61" s="367">
        <v>0</v>
      </c>
      <c r="I61" s="367">
        <v>0</v>
      </c>
      <c r="J61" s="367">
        <v>5.0600000000000005</v>
      </c>
      <c r="K61" s="367">
        <v>5.66</v>
      </c>
      <c r="L61" s="367">
        <v>0</v>
      </c>
      <c r="M61" s="367">
        <v>0</v>
      </c>
      <c r="N61" s="367">
        <v>0</v>
      </c>
      <c r="O61" s="367">
        <v>0.53</v>
      </c>
      <c r="P61" s="367">
        <v>0</v>
      </c>
      <c r="Q61" s="367">
        <v>0</v>
      </c>
      <c r="R61" s="367">
        <v>15.459999999999999</v>
      </c>
      <c r="S61" s="367">
        <v>0</v>
      </c>
      <c r="T61" s="367">
        <v>0</v>
      </c>
      <c r="U61" s="367">
        <v>0</v>
      </c>
      <c r="V61" s="367">
        <v>0</v>
      </c>
      <c r="W61" s="367">
        <v>0</v>
      </c>
      <c r="X61" s="367">
        <v>0</v>
      </c>
      <c r="Y61" s="367">
        <v>6.08</v>
      </c>
      <c r="Z61" s="367">
        <v>0</v>
      </c>
      <c r="AA61" s="367">
        <v>0</v>
      </c>
      <c r="AB61" s="367">
        <v>0.33999999999999997</v>
      </c>
      <c r="AC61" s="369">
        <v>0.33999999999999997</v>
      </c>
      <c r="AD61" s="369">
        <v>0</v>
      </c>
      <c r="AE61" s="369">
        <v>0</v>
      </c>
      <c r="AF61" s="369">
        <v>0</v>
      </c>
      <c r="AG61" s="369">
        <v>0</v>
      </c>
      <c r="AH61" s="369">
        <v>0</v>
      </c>
      <c r="AI61" s="369">
        <v>0</v>
      </c>
      <c r="AJ61" s="369">
        <v>0</v>
      </c>
      <c r="AK61" s="369">
        <v>0</v>
      </c>
      <c r="AL61" s="367">
        <v>0</v>
      </c>
      <c r="AM61" s="367">
        <v>0</v>
      </c>
      <c r="AN61" s="367">
        <v>0</v>
      </c>
      <c r="AO61" s="367">
        <v>0</v>
      </c>
      <c r="AP61" s="369">
        <v>0</v>
      </c>
      <c r="AQ61" s="369">
        <v>0</v>
      </c>
      <c r="AR61" s="369">
        <v>0</v>
      </c>
      <c r="AS61" s="367">
        <v>0</v>
      </c>
      <c r="AT61" s="367">
        <v>0</v>
      </c>
      <c r="AU61" s="367">
        <v>0</v>
      </c>
      <c r="AV61" s="367">
        <v>9.02</v>
      </c>
      <c r="AW61" s="367">
        <v>0</v>
      </c>
      <c r="AX61" s="367">
        <v>0</v>
      </c>
      <c r="AY61" s="367">
        <v>0</v>
      </c>
      <c r="AZ61" s="367">
        <v>0</v>
      </c>
      <c r="BA61" s="367">
        <v>0.02</v>
      </c>
      <c r="BB61" s="367">
        <v>0</v>
      </c>
      <c r="BC61" s="367">
        <v>0</v>
      </c>
      <c r="BD61" s="367">
        <v>0</v>
      </c>
      <c r="BE61" s="367">
        <v>0</v>
      </c>
      <c r="BF61" s="367">
        <v>0</v>
      </c>
      <c r="BG61" s="369">
        <v>0</v>
      </c>
      <c r="BH61" s="369">
        <v>0</v>
      </c>
      <c r="BI61" s="369">
        <v>0</v>
      </c>
      <c r="BJ61" s="370"/>
      <c r="BK61" s="370"/>
    </row>
    <row r="62" spans="1:63" ht="20.100000000000001" customHeight="1" x14ac:dyDescent="0.2">
      <c r="A62" s="311" t="s">
        <v>1274</v>
      </c>
      <c r="C62" s="349"/>
    </row>
  </sheetData>
  <mergeCells count="9">
    <mergeCell ref="BK4:BK5"/>
    <mergeCell ref="A61:B61"/>
    <mergeCell ref="A4:A5"/>
    <mergeCell ref="F4:BI4"/>
    <mergeCell ref="B4:B5"/>
    <mergeCell ref="C4:C5"/>
    <mergeCell ref="D4:D5"/>
    <mergeCell ref="E4:E5"/>
    <mergeCell ref="BJ4:BJ5"/>
  </mergeCell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0">
    <tabColor theme="0"/>
  </sheetPr>
  <dimension ref="A1:BK62"/>
  <sheetViews>
    <sheetView zoomScale="73" zoomScaleNormal="73" workbookViewId="0">
      <pane xSplit="5" ySplit="6" topLeftCell="F7" activePane="bottomRight" state="frozen"/>
      <selection activeCell="BG59" sqref="BG59"/>
      <selection pane="topRight" activeCell="BG59" sqref="BG59"/>
      <selection pane="bottomLeft" activeCell="BG59" sqref="BG59"/>
      <selection pane="bottomRight" activeCell="BG59" sqref="BG59"/>
    </sheetView>
  </sheetViews>
  <sheetFormatPr defaultRowHeight="20.100000000000001" customHeight="1" x14ac:dyDescent="0.2"/>
  <cols>
    <col min="1" max="1" width="6.7109375" style="280" customWidth="1"/>
    <col min="2" max="2" width="39.140625" style="280" customWidth="1"/>
    <col min="3" max="3" width="9.140625" style="280"/>
    <col min="4" max="4" width="12.7109375" style="101" customWidth="1"/>
    <col min="5" max="5" width="12" style="101" customWidth="1"/>
    <col min="6" max="6" width="12.85546875" style="101" customWidth="1"/>
    <col min="7" max="7" width="11.42578125" style="101" customWidth="1"/>
    <col min="8" max="8" width="10.42578125" style="101" customWidth="1"/>
    <col min="9" max="9" width="11.7109375" style="101" customWidth="1"/>
    <col min="10" max="10" width="11.140625" style="101" customWidth="1"/>
    <col min="11" max="11" width="11.85546875" style="101" bestFit="1" customWidth="1"/>
    <col min="12" max="12" width="10.5703125" style="101" bestFit="1" customWidth="1"/>
    <col min="13" max="13" width="9.5703125" style="101" bestFit="1" customWidth="1"/>
    <col min="14" max="14" width="11.42578125" style="101" customWidth="1"/>
    <col min="15" max="15" width="10.5703125" style="101" customWidth="1"/>
    <col min="16" max="16" width="7.5703125" style="101" customWidth="1"/>
    <col min="17" max="17" width="9.5703125" style="101" bestFit="1" customWidth="1"/>
    <col min="18" max="18" width="11" style="101" bestFit="1" customWidth="1"/>
    <col min="19" max="19" width="10.140625" style="101" bestFit="1" customWidth="1"/>
    <col min="20" max="24" width="9.5703125" style="101" bestFit="1" customWidth="1"/>
    <col min="25" max="25" width="10.140625" style="101" bestFit="1" customWidth="1"/>
    <col min="26" max="26" width="9.5703125" style="101" bestFit="1" customWidth="1"/>
    <col min="27" max="27" width="9.5703125" style="315" bestFit="1" customWidth="1"/>
    <col min="28" max="28" width="10.28515625" style="101" customWidth="1"/>
    <col min="29" max="30" width="9.5703125" style="328" bestFit="1" customWidth="1"/>
    <col min="31" max="34" width="9.5703125" style="329" bestFit="1" customWidth="1"/>
    <col min="35" max="36" width="9.5703125" style="328" bestFit="1" customWidth="1"/>
    <col min="37" max="37" width="9.5703125" style="328" customWidth="1"/>
    <col min="38" max="41" width="9.5703125" style="315" bestFit="1" customWidth="1"/>
    <col min="42" max="44" width="9.5703125" style="329" bestFit="1" customWidth="1"/>
    <col min="45" max="45" width="9.42578125" style="329" customWidth="1"/>
    <col min="46" max="58" width="9.5703125" style="101" bestFit="1" customWidth="1"/>
    <col min="59" max="61" width="9.5703125" style="329" bestFit="1" customWidth="1"/>
    <col min="62" max="63" width="12.5703125" style="325" bestFit="1" customWidth="1"/>
    <col min="64" max="193" width="9.140625" style="280"/>
    <col min="194" max="194" width="6.7109375" style="280" customWidth="1"/>
    <col min="195" max="195" width="39.140625" style="280" customWidth="1"/>
    <col min="196" max="196" width="9.140625" style="280"/>
    <col min="197" max="197" width="8" style="280" customWidth="1"/>
    <col min="198" max="198" width="12.7109375" style="280" customWidth="1"/>
    <col min="199" max="199" width="12" style="280" customWidth="1"/>
    <col min="200" max="200" width="12.85546875" style="280" customWidth="1"/>
    <col min="201" max="201" width="11.42578125" style="280" customWidth="1"/>
    <col min="202" max="202" width="10.42578125" style="280" customWidth="1"/>
    <col min="203" max="203" width="11.7109375" style="280" customWidth="1"/>
    <col min="204" max="204" width="11.140625" style="280" customWidth="1"/>
    <col min="205" max="205" width="11.85546875" style="280" bestFit="1" customWidth="1"/>
    <col min="206" max="206" width="10.5703125" style="280" bestFit="1" customWidth="1"/>
    <col min="207" max="207" width="9.5703125" style="280" bestFit="1" customWidth="1"/>
    <col min="208" max="208" width="11.42578125" style="280" customWidth="1"/>
    <col min="209" max="209" width="10.5703125" style="280" customWidth="1"/>
    <col min="210" max="210" width="7.5703125" style="280" customWidth="1"/>
    <col min="211" max="211" width="9.5703125" style="280" bestFit="1" customWidth="1"/>
    <col min="212" max="212" width="11" style="280" bestFit="1" customWidth="1"/>
    <col min="213" max="213" width="10.140625" style="280" bestFit="1" customWidth="1"/>
    <col min="214" max="218" width="9.5703125" style="280" bestFit="1" customWidth="1"/>
    <col min="219" max="219" width="10.140625" style="280" bestFit="1" customWidth="1"/>
    <col min="220" max="221" width="9.5703125" style="280" bestFit="1" customWidth="1"/>
    <col min="222" max="222" width="10.28515625" style="280" customWidth="1"/>
    <col min="223" max="230" width="9.5703125" style="280" bestFit="1" customWidth="1"/>
    <col min="231" max="231" width="9.5703125" style="280" customWidth="1"/>
    <col min="232" max="238" width="9.5703125" style="280" bestFit="1" customWidth="1"/>
    <col min="239" max="239" width="9.42578125" style="280" customWidth="1"/>
    <col min="240" max="255" width="9.5703125" style="280" bestFit="1" customWidth="1"/>
    <col min="256" max="257" width="12.5703125" style="280" bestFit="1" customWidth="1"/>
    <col min="258" max="258" width="11.42578125" style="280" bestFit="1" customWidth="1"/>
    <col min="259" max="259" width="11" style="280" bestFit="1" customWidth="1"/>
    <col min="260" max="260" width="11.7109375" style="280" bestFit="1" customWidth="1"/>
    <col min="261" max="449" width="9.140625" style="280"/>
    <col min="450" max="450" width="6.7109375" style="280" customWidth="1"/>
    <col min="451" max="451" width="39.140625" style="280" customWidth="1"/>
    <col min="452" max="452" width="9.140625" style="280"/>
    <col min="453" max="453" width="8" style="280" customWidth="1"/>
    <col min="454" max="454" width="12.7109375" style="280" customWidth="1"/>
    <col min="455" max="455" width="12" style="280" customWidth="1"/>
    <col min="456" max="456" width="12.85546875" style="280" customWidth="1"/>
    <col min="457" max="457" width="11.42578125" style="280" customWidth="1"/>
    <col min="458" max="458" width="10.42578125" style="280" customWidth="1"/>
    <col min="459" max="459" width="11.7109375" style="280" customWidth="1"/>
    <col min="460" max="460" width="11.140625" style="280" customWidth="1"/>
    <col min="461" max="461" width="11.85546875" style="280" bestFit="1" customWidth="1"/>
    <col min="462" max="462" width="10.5703125" style="280" bestFit="1" customWidth="1"/>
    <col min="463" max="463" width="9.5703125" style="280" bestFit="1" customWidth="1"/>
    <col min="464" max="464" width="11.42578125" style="280" customWidth="1"/>
    <col min="465" max="465" width="10.5703125" style="280" customWidth="1"/>
    <col min="466" max="466" width="7.5703125" style="280" customWidth="1"/>
    <col min="467" max="467" width="9.5703125" style="280" bestFit="1" customWidth="1"/>
    <col min="468" max="468" width="11" style="280" bestFit="1" customWidth="1"/>
    <col min="469" max="469" width="10.140625" style="280" bestFit="1" customWidth="1"/>
    <col min="470" max="474" width="9.5703125" style="280" bestFit="1" customWidth="1"/>
    <col min="475" max="475" width="10.140625" style="280" bestFit="1" customWidth="1"/>
    <col min="476" max="477" width="9.5703125" style="280" bestFit="1" customWidth="1"/>
    <col min="478" max="478" width="10.28515625" style="280" customWidth="1"/>
    <col min="479" max="486" width="9.5703125" style="280" bestFit="1" customWidth="1"/>
    <col min="487" max="487" width="9.5703125" style="280" customWidth="1"/>
    <col min="488" max="494" width="9.5703125" style="280" bestFit="1" customWidth="1"/>
    <col min="495" max="495" width="9.42578125" style="280" customWidth="1"/>
    <col min="496" max="511" width="9.5703125" style="280" bestFit="1" customWidth="1"/>
    <col min="512" max="513" width="12.5703125" style="280" bestFit="1" customWidth="1"/>
    <col min="514" max="514" width="11.42578125" style="280" bestFit="1" customWidth="1"/>
    <col min="515" max="515" width="11" style="280" bestFit="1" customWidth="1"/>
    <col min="516" max="516" width="11.7109375" style="280" bestFit="1" customWidth="1"/>
    <col min="517" max="705" width="9.140625" style="280"/>
    <col min="706" max="706" width="6.7109375" style="280" customWidth="1"/>
    <col min="707" max="707" width="39.140625" style="280" customWidth="1"/>
    <col min="708" max="708" width="9.140625" style="280"/>
    <col min="709" max="709" width="8" style="280" customWidth="1"/>
    <col min="710" max="710" width="12.7109375" style="280" customWidth="1"/>
    <col min="711" max="711" width="12" style="280" customWidth="1"/>
    <col min="712" max="712" width="12.85546875" style="280" customWidth="1"/>
    <col min="713" max="713" width="11.42578125" style="280" customWidth="1"/>
    <col min="714" max="714" width="10.42578125" style="280" customWidth="1"/>
    <col min="715" max="715" width="11.7109375" style="280" customWidth="1"/>
    <col min="716" max="716" width="11.140625" style="280" customWidth="1"/>
    <col min="717" max="717" width="11.85546875" style="280" bestFit="1" customWidth="1"/>
    <col min="718" max="718" width="10.5703125" style="280" bestFit="1" customWidth="1"/>
    <col min="719" max="719" width="9.5703125" style="280" bestFit="1" customWidth="1"/>
    <col min="720" max="720" width="11.42578125" style="280" customWidth="1"/>
    <col min="721" max="721" width="10.5703125" style="280" customWidth="1"/>
    <col min="722" max="722" width="7.5703125" style="280" customWidth="1"/>
    <col min="723" max="723" width="9.5703125" style="280" bestFit="1" customWidth="1"/>
    <col min="724" max="724" width="11" style="280" bestFit="1" customWidth="1"/>
    <col min="725" max="725" width="10.140625" style="280" bestFit="1" customWidth="1"/>
    <col min="726" max="730" width="9.5703125" style="280" bestFit="1" customWidth="1"/>
    <col min="731" max="731" width="10.140625" style="280" bestFit="1" customWidth="1"/>
    <col min="732" max="733" width="9.5703125" style="280" bestFit="1" customWidth="1"/>
    <col min="734" max="734" width="10.28515625" style="280" customWidth="1"/>
    <col min="735" max="742" width="9.5703125" style="280" bestFit="1" customWidth="1"/>
    <col min="743" max="743" width="9.5703125" style="280" customWidth="1"/>
    <col min="744" max="750" width="9.5703125" style="280" bestFit="1" customWidth="1"/>
    <col min="751" max="751" width="9.42578125" style="280" customWidth="1"/>
    <col min="752" max="767" width="9.5703125" style="280" bestFit="1" customWidth="1"/>
    <col min="768" max="769" width="12.5703125" style="280" bestFit="1" customWidth="1"/>
    <col min="770" max="770" width="11.42578125" style="280" bestFit="1" customWidth="1"/>
    <col min="771" max="771" width="11" style="280" bestFit="1" customWidth="1"/>
    <col min="772" max="772" width="11.7109375" style="280" bestFit="1" customWidth="1"/>
    <col min="773" max="961" width="9.140625" style="280"/>
    <col min="962" max="962" width="6.7109375" style="280" customWidth="1"/>
    <col min="963" max="963" width="39.140625" style="280" customWidth="1"/>
    <col min="964" max="964" width="9.140625" style="280"/>
    <col min="965" max="965" width="8" style="280" customWidth="1"/>
    <col min="966" max="966" width="12.7109375" style="280" customWidth="1"/>
    <col min="967" max="967" width="12" style="280" customWidth="1"/>
    <col min="968" max="968" width="12.85546875" style="280" customWidth="1"/>
    <col min="969" max="969" width="11.42578125" style="280" customWidth="1"/>
    <col min="970" max="970" width="10.42578125" style="280" customWidth="1"/>
    <col min="971" max="971" width="11.7109375" style="280" customWidth="1"/>
    <col min="972" max="972" width="11.140625" style="280" customWidth="1"/>
    <col min="973" max="973" width="11.85546875" style="280" bestFit="1" customWidth="1"/>
    <col min="974" max="974" width="10.5703125" style="280" bestFit="1" customWidth="1"/>
    <col min="975" max="975" width="9.5703125" style="280" bestFit="1" customWidth="1"/>
    <col min="976" max="976" width="11.42578125" style="280" customWidth="1"/>
    <col min="977" max="977" width="10.5703125" style="280" customWidth="1"/>
    <col min="978" max="978" width="7.5703125" style="280" customWidth="1"/>
    <col min="979" max="979" width="9.5703125" style="280" bestFit="1" customWidth="1"/>
    <col min="980" max="980" width="11" style="280" bestFit="1" customWidth="1"/>
    <col min="981" max="981" width="10.140625" style="280" bestFit="1" customWidth="1"/>
    <col min="982" max="986" width="9.5703125" style="280" bestFit="1" customWidth="1"/>
    <col min="987" max="987" width="10.140625" style="280" bestFit="1" customWidth="1"/>
    <col min="988" max="989" width="9.5703125" style="280" bestFit="1" customWidth="1"/>
    <col min="990" max="990" width="10.28515625" style="280" customWidth="1"/>
    <col min="991" max="998" width="9.5703125" style="280" bestFit="1" customWidth="1"/>
    <col min="999" max="999" width="9.5703125" style="280" customWidth="1"/>
    <col min="1000" max="1006" width="9.5703125" style="280" bestFit="1" customWidth="1"/>
    <col min="1007" max="1007" width="9.42578125" style="280" customWidth="1"/>
    <col min="1008" max="1023" width="9.5703125" style="280" bestFit="1" customWidth="1"/>
    <col min="1024" max="1025" width="12.5703125" style="280" bestFit="1" customWidth="1"/>
    <col min="1026" max="1026" width="11.42578125" style="280" bestFit="1" customWidth="1"/>
    <col min="1027" max="1027" width="11" style="280" bestFit="1" customWidth="1"/>
    <col min="1028" max="1028" width="11.7109375" style="280" bestFit="1" customWidth="1"/>
    <col min="1029" max="1217" width="9.140625" style="280"/>
    <col min="1218" max="1218" width="6.7109375" style="280" customWidth="1"/>
    <col min="1219" max="1219" width="39.140625" style="280" customWidth="1"/>
    <col min="1220" max="1220" width="9.140625" style="280"/>
    <col min="1221" max="1221" width="8" style="280" customWidth="1"/>
    <col min="1222" max="1222" width="12.7109375" style="280" customWidth="1"/>
    <col min="1223" max="1223" width="12" style="280" customWidth="1"/>
    <col min="1224" max="1224" width="12.85546875" style="280" customWidth="1"/>
    <col min="1225" max="1225" width="11.42578125" style="280" customWidth="1"/>
    <col min="1226" max="1226" width="10.42578125" style="280" customWidth="1"/>
    <col min="1227" max="1227" width="11.7109375" style="280" customWidth="1"/>
    <col min="1228" max="1228" width="11.140625" style="280" customWidth="1"/>
    <col min="1229" max="1229" width="11.85546875" style="280" bestFit="1" customWidth="1"/>
    <col min="1230" max="1230" width="10.5703125" style="280" bestFit="1" customWidth="1"/>
    <col min="1231" max="1231" width="9.5703125" style="280" bestFit="1" customWidth="1"/>
    <col min="1232" max="1232" width="11.42578125" style="280" customWidth="1"/>
    <col min="1233" max="1233" width="10.5703125" style="280" customWidth="1"/>
    <col min="1234" max="1234" width="7.5703125" style="280" customWidth="1"/>
    <col min="1235" max="1235" width="9.5703125" style="280" bestFit="1" customWidth="1"/>
    <col min="1236" max="1236" width="11" style="280" bestFit="1" customWidth="1"/>
    <col min="1237" max="1237" width="10.140625" style="280" bestFit="1" customWidth="1"/>
    <col min="1238" max="1242" width="9.5703125" style="280" bestFit="1" customWidth="1"/>
    <col min="1243" max="1243" width="10.140625" style="280" bestFit="1" customWidth="1"/>
    <col min="1244" max="1245" width="9.5703125" style="280" bestFit="1" customWidth="1"/>
    <col min="1246" max="1246" width="10.28515625" style="280" customWidth="1"/>
    <col min="1247" max="1254" width="9.5703125" style="280" bestFit="1" customWidth="1"/>
    <col min="1255" max="1255" width="9.5703125" style="280" customWidth="1"/>
    <col min="1256" max="1262" width="9.5703125" style="280" bestFit="1" customWidth="1"/>
    <col min="1263" max="1263" width="9.42578125" style="280" customWidth="1"/>
    <col min="1264" max="1279" width="9.5703125" style="280" bestFit="1" customWidth="1"/>
    <col min="1280" max="1281" width="12.5703125" style="280" bestFit="1" customWidth="1"/>
    <col min="1282" max="1282" width="11.42578125" style="280" bestFit="1" customWidth="1"/>
    <col min="1283" max="1283" width="11" style="280" bestFit="1" customWidth="1"/>
    <col min="1284" max="1284" width="11.7109375" style="280" bestFit="1" customWidth="1"/>
    <col min="1285" max="1473" width="9.140625" style="280"/>
    <col min="1474" max="1474" width="6.7109375" style="280" customWidth="1"/>
    <col min="1475" max="1475" width="39.140625" style="280" customWidth="1"/>
    <col min="1476" max="1476" width="9.140625" style="280"/>
    <col min="1477" max="1477" width="8" style="280" customWidth="1"/>
    <col min="1478" max="1478" width="12.7109375" style="280" customWidth="1"/>
    <col min="1479" max="1479" width="12" style="280" customWidth="1"/>
    <col min="1480" max="1480" width="12.85546875" style="280" customWidth="1"/>
    <col min="1481" max="1481" width="11.42578125" style="280" customWidth="1"/>
    <col min="1482" max="1482" width="10.42578125" style="280" customWidth="1"/>
    <col min="1483" max="1483" width="11.7109375" style="280" customWidth="1"/>
    <col min="1484" max="1484" width="11.140625" style="280" customWidth="1"/>
    <col min="1485" max="1485" width="11.85546875" style="280" bestFit="1" customWidth="1"/>
    <col min="1486" max="1486" width="10.5703125" style="280" bestFit="1" customWidth="1"/>
    <col min="1487" max="1487" width="9.5703125" style="280" bestFit="1" customWidth="1"/>
    <col min="1488" max="1488" width="11.42578125" style="280" customWidth="1"/>
    <col min="1489" max="1489" width="10.5703125" style="280" customWidth="1"/>
    <col min="1490" max="1490" width="7.5703125" style="280" customWidth="1"/>
    <col min="1491" max="1491" width="9.5703125" style="280" bestFit="1" customWidth="1"/>
    <col min="1492" max="1492" width="11" style="280" bestFit="1" customWidth="1"/>
    <col min="1493" max="1493" width="10.140625" style="280" bestFit="1" customWidth="1"/>
    <col min="1494" max="1498" width="9.5703125" style="280" bestFit="1" customWidth="1"/>
    <col min="1499" max="1499" width="10.140625" style="280" bestFit="1" customWidth="1"/>
    <col min="1500" max="1501" width="9.5703125" style="280" bestFit="1" customWidth="1"/>
    <col min="1502" max="1502" width="10.28515625" style="280" customWidth="1"/>
    <col min="1503" max="1510" width="9.5703125" style="280" bestFit="1" customWidth="1"/>
    <col min="1511" max="1511" width="9.5703125" style="280" customWidth="1"/>
    <col min="1512" max="1518" width="9.5703125" style="280" bestFit="1" customWidth="1"/>
    <col min="1519" max="1519" width="9.42578125" style="280" customWidth="1"/>
    <col min="1520" max="1535" width="9.5703125" style="280" bestFit="1" customWidth="1"/>
    <col min="1536" max="1537" width="12.5703125" style="280" bestFit="1" customWidth="1"/>
    <col min="1538" max="1538" width="11.42578125" style="280" bestFit="1" customWidth="1"/>
    <col min="1539" max="1539" width="11" style="280" bestFit="1" customWidth="1"/>
    <col min="1540" max="1540" width="11.7109375" style="280" bestFit="1" customWidth="1"/>
    <col min="1541" max="1729" width="9.140625" style="280"/>
    <col min="1730" max="1730" width="6.7109375" style="280" customWidth="1"/>
    <col min="1731" max="1731" width="39.140625" style="280" customWidth="1"/>
    <col min="1732" max="1732" width="9.140625" style="280"/>
    <col min="1733" max="1733" width="8" style="280" customWidth="1"/>
    <col min="1734" max="1734" width="12.7109375" style="280" customWidth="1"/>
    <col min="1735" max="1735" width="12" style="280" customWidth="1"/>
    <col min="1736" max="1736" width="12.85546875" style="280" customWidth="1"/>
    <col min="1737" max="1737" width="11.42578125" style="280" customWidth="1"/>
    <col min="1738" max="1738" width="10.42578125" style="280" customWidth="1"/>
    <col min="1739" max="1739" width="11.7109375" style="280" customWidth="1"/>
    <col min="1740" max="1740" width="11.140625" style="280" customWidth="1"/>
    <col min="1741" max="1741" width="11.85546875" style="280" bestFit="1" customWidth="1"/>
    <col min="1742" max="1742" width="10.5703125" style="280" bestFit="1" customWidth="1"/>
    <col min="1743" max="1743" width="9.5703125" style="280" bestFit="1" customWidth="1"/>
    <col min="1744" max="1744" width="11.42578125" style="280" customWidth="1"/>
    <col min="1745" max="1745" width="10.5703125" style="280" customWidth="1"/>
    <col min="1746" max="1746" width="7.5703125" style="280" customWidth="1"/>
    <col min="1747" max="1747" width="9.5703125" style="280" bestFit="1" customWidth="1"/>
    <col min="1748" max="1748" width="11" style="280" bestFit="1" customWidth="1"/>
    <col min="1749" max="1749" width="10.140625" style="280" bestFit="1" customWidth="1"/>
    <col min="1750" max="1754" width="9.5703125" style="280" bestFit="1" customWidth="1"/>
    <col min="1755" max="1755" width="10.140625" style="280" bestFit="1" customWidth="1"/>
    <col min="1756" max="1757" width="9.5703125" style="280" bestFit="1" customWidth="1"/>
    <col min="1758" max="1758" width="10.28515625" style="280" customWidth="1"/>
    <col min="1759" max="1766" width="9.5703125" style="280" bestFit="1" customWidth="1"/>
    <col min="1767" max="1767" width="9.5703125" style="280" customWidth="1"/>
    <col min="1768" max="1774" width="9.5703125" style="280" bestFit="1" customWidth="1"/>
    <col min="1775" max="1775" width="9.42578125" style="280" customWidth="1"/>
    <col min="1776" max="1791" width="9.5703125" style="280" bestFit="1" customWidth="1"/>
    <col min="1792" max="1793" width="12.5703125" style="280" bestFit="1" customWidth="1"/>
    <col min="1794" max="1794" width="11.42578125" style="280" bestFit="1" customWidth="1"/>
    <col min="1795" max="1795" width="11" style="280" bestFit="1" customWidth="1"/>
    <col min="1796" max="1796" width="11.7109375" style="280" bestFit="1" customWidth="1"/>
    <col min="1797" max="1985" width="9.140625" style="280"/>
    <col min="1986" max="1986" width="6.7109375" style="280" customWidth="1"/>
    <col min="1987" max="1987" width="39.140625" style="280" customWidth="1"/>
    <col min="1988" max="1988" width="9.140625" style="280"/>
    <col min="1989" max="1989" width="8" style="280" customWidth="1"/>
    <col min="1990" max="1990" width="12.7109375" style="280" customWidth="1"/>
    <col min="1991" max="1991" width="12" style="280" customWidth="1"/>
    <col min="1992" max="1992" width="12.85546875" style="280" customWidth="1"/>
    <col min="1993" max="1993" width="11.42578125" style="280" customWidth="1"/>
    <col min="1994" max="1994" width="10.42578125" style="280" customWidth="1"/>
    <col min="1995" max="1995" width="11.7109375" style="280" customWidth="1"/>
    <col min="1996" max="1996" width="11.140625" style="280" customWidth="1"/>
    <col min="1997" max="1997" width="11.85546875" style="280" bestFit="1" customWidth="1"/>
    <col min="1998" max="1998" width="10.5703125" style="280" bestFit="1" customWidth="1"/>
    <col min="1999" max="1999" width="9.5703125" style="280" bestFit="1" customWidth="1"/>
    <col min="2000" max="2000" width="11.42578125" style="280" customWidth="1"/>
    <col min="2001" max="2001" width="10.5703125" style="280" customWidth="1"/>
    <col min="2002" max="2002" width="7.5703125" style="280" customWidth="1"/>
    <col min="2003" max="2003" width="9.5703125" style="280" bestFit="1" customWidth="1"/>
    <col min="2004" max="2004" width="11" style="280" bestFit="1" customWidth="1"/>
    <col min="2005" max="2005" width="10.140625" style="280" bestFit="1" customWidth="1"/>
    <col min="2006" max="2010" width="9.5703125" style="280" bestFit="1" customWidth="1"/>
    <col min="2011" max="2011" width="10.140625" style="280" bestFit="1" customWidth="1"/>
    <col min="2012" max="2013" width="9.5703125" style="280" bestFit="1" customWidth="1"/>
    <col min="2014" max="2014" width="10.28515625" style="280" customWidth="1"/>
    <col min="2015" max="2022" width="9.5703125" style="280" bestFit="1" customWidth="1"/>
    <col min="2023" max="2023" width="9.5703125" style="280" customWidth="1"/>
    <col min="2024" max="2030" width="9.5703125" style="280" bestFit="1" customWidth="1"/>
    <col min="2031" max="2031" width="9.42578125" style="280" customWidth="1"/>
    <col min="2032" max="2047" width="9.5703125" style="280" bestFit="1" customWidth="1"/>
    <col min="2048" max="2049" width="12.5703125" style="280" bestFit="1" customWidth="1"/>
    <col min="2050" max="2050" width="11.42578125" style="280" bestFit="1" customWidth="1"/>
    <col min="2051" max="2051" width="11" style="280" bestFit="1" customWidth="1"/>
    <col min="2052" max="2052" width="11.7109375" style="280" bestFit="1" customWidth="1"/>
    <col min="2053" max="2241" width="9.140625" style="280"/>
    <col min="2242" max="2242" width="6.7109375" style="280" customWidth="1"/>
    <col min="2243" max="2243" width="39.140625" style="280" customWidth="1"/>
    <col min="2244" max="2244" width="9.140625" style="280"/>
    <col min="2245" max="2245" width="8" style="280" customWidth="1"/>
    <col min="2246" max="2246" width="12.7109375" style="280" customWidth="1"/>
    <col min="2247" max="2247" width="12" style="280" customWidth="1"/>
    <col min="2248" max="2248" width="12.85546875" style="280" customWidth="1"/>
    <col min="2249" max="2249" width="11.42578125" style="280" customWidth="1"/>
    <col min="2250" max="2250" width="10.42578125" style="280" customWidth="1"/>
    <col min="2251" max="2251" width="11.7109375" style="280" customWidth="1"/>
    <col min="2252" max="2252" width="11.140625" style="280" customWidth="1"/>
    <col min="2253" max="2253" width="11.85546875" style="280" bestFit="1" customWidth="1"/>
    <col min="2254" max="2254" width="10.5703125" style="280" bestFit="1" customWidth="1"/>
    <col min="2255" max="2255" width="9.5703125" style="280" bestFit="1" customWidth="1"/>
    <col min="2256" max="2256" width="11.42578125" style="280" customWidth="1"/>
    <col min="2257" max="2257" width="10.5703125" style="280" customWidth="1"/>
    <col min="2258" max="2258" width="7.5703125" style="280" customWidth="1"/>
    <col min="2259" max="2259" width="9.5703125" style="280" bestFit="1" customWidth="1"/>
    <col min="2260" max="2260" width="11" style="280" bestFit="1" customWidth="1"/>
    <col min="2261" max="2261" width="10.140625" style="280" bestFit="1" customWidth="1"/>
    <col min="2262" max="2266" width="9.5703125" style="280" bestFit="1" customWidth="1"/>
    <col min="2267" max="2267" width="10.140625" style="280" bestFit="1" customWidth="1"/>
    <col min="2268" max="2269" width="9.5703125" style="280" bestFit="1" customWidth="1"/>
    <col min="2270" max="2270" width="10.28515625" style="280" customWidth="1"/>
    <col min="2271" max="2278" width="9.5703125" style="280" bestFit="1" customWidth="1"/>
    <col min="2279" max="2279" width="9.5703125" style="280" customWidth="1"/>
    <col min="2280" max="2286" width="9.5703125" style="280" bestFit="1" customWidth="1"/>
    <col min="2287" max="2287" width="9.42578125" style="280" customWidth="1"/>
    <col min="2288" max="2303" width="9.5703125" style="280" bestFit="1" customWidth="1"/>
    <col min="2304" max="2305" width="12.5703125" style="280" bestFit="1" customWidth="1"/>
    <col min="2306" max="2306" width="11.42578125" style="280" bestFit="1" customWidth="1"/>
    <col min="2307" max="2307" width="11" style="280" bestFit="1" customWidth="1"/>
    <col min="2308" max="2308" width="11.7109375" style="280" bestFit="1" customWidth="1"/>
    <col min="2309" max="2497" width="9.140625" style="280"/>
    <col min="2498" max="2498" width="6.7109375" style="280" customWidth="1"/>
    <col min="2499" max="2499" width="39.140625" style="280" customWidth="1"/>
    <col min="2500" max="2500" width="9.140625" style="280"/>
    <col min="2501" max="2501" width="8" style="280" customWidth="1"/>
    <col min="2502" max="2502" width="12.7109375" style="280" customWidth="1"/>
    <col min="2503" max="2503" width="12" style="280" customWidth="1"/>
    <col min="2504" max="2504" width="12.85546875" style="280" customWidth="1"/>
    <col min="2505" max="2505" width="11.42578125" style="280" customWidth="1"/>
    <col min="2506" max="2506" width="10.42578125" style="280" customWidth="1"/>
    <col min="2507" max="2507" width="11.7109375" style="280" customWidth="1"/>
    <col min="2508" max="2508" width="11.140625" style="280" customWidth="1"/>
    <col min="2509" max="2509" width="11.85546875" style="280" bestFit="1" customWidth="1"/>
    <col min="2510" max="2510" width="10.5703125" style="280" bestFit="1" customWidth="1"/>
    <col min="2511" max="2511" width="9.5703125" style="280" bestFit="1" customWidth="1"/>
    <col min="2512" max="2512" width="11.42578125" style="280" customWidth="1"/>
    <col min="2513" max="2513" width="10.5703125" style="280" customWidth="1"/>
    <col min="2514" max="2514" width="7.5703125" style="280" customWidth="1"/>
    <col min="2515" max="2515" width="9.5703125" style="280" bestFit="1" customWidth="1"/>
    <col min="2516" max="2516" width="11" style="280" bestFit="1" customWidth="1"/>
    <col min="2517" max="2517" width="10.140625" style="280" bestFit="1" customWidth="1"/>
    <col min="2518" max="2522" width="9.5703125" style="280" bestFit="1" customWidth="1"/>
    <col min="2523" max="2523" width="10.140625" style="280" bestFit="1" customWidth="1"/>
    <col min="2524" max="2525" width="9.5703125" style="280" bestFit="1" customWidth="1"/>
    <col min="2526" max="2526" width="10.28515625" style="280" customWidth="1"/>
    <col min="2527" max="2534" width="9.5703125" style="280" bestFit="1" customWidth="1"/>
    <col min="2535" max="2535" width="9.5703125" style="280" customWidth="1"/>
    <col min="2536" max="2542" width="9.5703125" style="280" bestFit="1" customWidth="1"/>
    <col min="2543" max="2543" width="9.42578125" style="280" customWidth="1"/>
    <col min="2544" max="2559" width="9.5703125" style="280" bestFit="1" customWidth="1"/>
    <col min="2560" max="2561" width="12.5703125" style="280" bestFit="1" customWidth="1"/>
    <col min="2562" max="2562" width="11.42578125" style="280" bestFit="1" customWidth="1"/>
    <col min="2563" max="2563" width="11" style="280" bestFit="1" customWidth="1"/>
    <col min="2564" max="2564" width="11.7109375" style="280" bestFit="1" customWidth="1"/>
    <col min="2565" max="2753" width="9.140625" style="280"/>
    <col min="2754" max="2754" width="6.7109375" style="280" customWidth="1"/>
    <col min="2755" max="2755" width="39.140625" style="280" customWidth="1"/>
    <col min="2756" max="2756" width="9.140625" style="280"/>
    <col min="2757" max="2757" width="8" style="280" customWidth="1"/>
    <col min="2758" max="2758" width="12.7109375" style="280" customWidth="1"/>
    <col min="2759" max="2759" width="12" style="280" customWidth="1"/>
    <col min="2760" max="2760" width="12.85546875" style="280" customWidth="1"/>
    <col min="2761" max="2761" width="11.42578125" style="280" customWidth="1"/>
    <col min="2762" max="2762" width="10.42578125" style="280" customWidth="1"/>
    <col min="2763" max="2763" width="11.7109375" style="280" customWidth="1"/>
    <col min="2764" max="2764" width="11.140625" style="280" customWidth="1"/>
    <col min="2765" max="2765" width="11.85546875" style="280" bestFit="1" customWidth="1"/>
    <col min="2766" max="2766" width="10.5703125" style="280" bestFit="1" customWidth="1"/>
    <col min="2767" max="2767" width="9.5703125" style="280" bestFit="1" customWidth="1"/>
    <col min="2768" max="2768" width="11.42578125" style="280" customWidth="1"/>
    <col min="2769" max="2769" width="10.5703125" style="280" customWidth="1"/>
    <col min="2770" max="2770" width="7.5703125" style="280" customWidth="1"/>
    <col min="2771" max="2771" width="9.5703125" style="280" bestFit="1" customWidth="1"/>
    <col min="2772" max="2772" width="11" style="280" bestFit="1" customWidth="1"/>
    <col min="2773" max="2773" width="10.140625" style="280" bestFit="1" customWidth="1"/>
    <col min="2774" max="2778" width="9.5703125" style="280" bestFit="1" customWidth="1"/>
    <col min="2779" max="2779" width="10.140625" style="280" bestFit="1" customWidth="1"/>
    <col min="2780" max="2781" width="9.5703125" style="280" bestFit="1" customWidth="1"/>
    <col min="2782" max="2782" width="10.28515625" style="280" customWidth="1"/>
    <col min="2783" max="2790" width="9.5703125" style="280" bestFit="1" customWidth="1"/>
    <col min="2791" max="2791" width="9.5703125" style="280" customWidth="1"/>
    <col min="2792" max="2798" width="9.5703125" style="280" bestFit="1" customWidth="1"/>
    <col min="2799" max="2799" width="9.42578125" style="280" customWidth="1"/>
    <col min="2800" max="2815" width="9.5703125" style="280" bestFit="1" customWidth="1"/>
    <col min="2816" max="2817" width="12.5703125" style="280" bestFit="1" customWidth="1"/>
    <col min="2818" max="2818" width="11.42578125" style="280" bestFit="1" customWidth="1"/>
    <col min="2819" max="2819" width="11" style="280" bestFit="1" customWidth="1"/>
    <col min="2820" max="2820" width="11.7109375" style="280" bestFit="1" customWidth="1"/>
    <col min="2821" max="3009" width="9.140625" style="280"/>
    <col min="3010" max="3010" width="6.7109375" style="280" customWidth="1"/>
    <col min="3011" max="3011" width="39.140625" style="280" customWidth="1"/>
    <col min="3012" max="3012" width="9.140625" style="280"/>
    <col min="3013" max="3013" width="8" style="280" customWidth="1"/>
    <col min="3014" max="3014" width="12.7109375" style="280" customWidth="1"/>
    <col min="3015" max="3015" width="12" style="280" customWidth="1"/>
    <col min="3016" max="3016" width="12.85546875" style="280" customWidth="1"/>
    <col min="3017" max="3017" width="11.42578125" style="280" customWidth="1"/>
    <col min="3018" max="3018" width="10.42578125" style="280" customWidth="1"/>
    <col min="3019" max="3019" width="11.7109375" style="280" customWidth="1"/>
    <col min="3020" max="3020" width="11.140625" style="280" customWidth="1"/>
    <col min="3021" max="3021" width="11.85546875" style="280" bestFit="1" customWidth="1"/>
    <col min="3022" max="3022" width="10.5703125" style="280" bestFit="1" customWidth="1"/>
    <col min="3023" max="3023" width="9.5703125" style="280" bestFit="1" customWidth="1"/>
    <col min="3024" max="3024" width="11.42578125" style="280" customWidth="1"/>
    <col min="3025" max="3025" width="10.5703125" style="280" customWidth="1"/>
    <col min="3026" max="3026" width="7.5703125" style="280" customWidth="1"/>
    <col min="3027" max="3027" width="9.5703125" style="280" bestFit="1" customWidth="1"/>
    <col min="3028" max="3028" width="11" style="280" bestFit="1" customWidth="1"/>
    <col min="3029" max="3029" width="10.140625" style="280" bestFit="1" customWidth="1"/>
    <col min="3030" max="3034" width="9.5703125" style="280" bestFit="1" customWidth="1"/>
    <col min="3035" max="3035" width="10.140625" style="280" bestFit="1" customWidth="1"/>
    <col min="3036" max="3037" width="9.5703125" style="280" bestFit="1" customWidth="1"/>
    <col min="3038" max="3038" width="10.28515625" style="280" customWidth="1"/>
    <col min="3039" max="3046" width="9.5703125" style="280" bestFit="1" customWidth="1"/>
    <col min="3047" max="3047" width="9.5703125" style="280" customWidth="1"/>
    <col min="3048" max="3054" width="9.5703125" style="280" bestFit="1" customWidth="1"/>
    <col min="3055" max="3055" width="9.42578125" style="280" customWidth="1"/>
    <col min="3056" max="3071" width="9.5703125" style="280" bestFit="1" customWidth="1"/>
    <col min="3072" max="3073" width="12.5703125" style="280" bestFit="1" customWidth="1"/>
    <col min="3074" max="3074" width="11.42578125" style="280" bestFit="1" customWidth="1"/>
    <col min="3075" max="3075" width="11" style="280" bestFit="1" customWidth="1"/>
    <col min="3076" max="3076" width="11.7109375" style="280" bestFit="1" customWidth="1"/>
    <col min="3077" max="3265" width="9.140625" style="280"/>
    <col min="3266" max="3266" width="6.7109375" style="280" customWidth="1"/>
    <col min="3267" max="3267" width="39.140625" style="280" customWidth="1"/>
    <col min="3268" max="3268" width="9.140625" style="280"/>
    <col min="3269" max="3269" width="8" style="280" customWidth="1"/>
    <col min="3270" max="3270" width="12.7109375" style="280" customWidth="1"/>
    <col min="3271" max="3271" width="12" style="280" customWidth="1"/>
    <col min="3272" max="3272" width="12.85546875" style="280" customWidth="1"/>
    <col min="3273" max="3273" width="11.42578125" style="280" customWidth="1"/>
    <col min="3274" max="3274" width="10.42578125" style="280" customWidth="1"/>
    <col min="3275" max="3275" width="11.7109375" style="280" customWidth="1"/>
    <col min="3276" max="3276" width="11.140625" style="280" customWidth="1"/>
    <col min="3277" max="3277" width="11.85546875" style="280" bestFit="1" customWidth="1"/>
    <col min="3278" max="3278" width="10.5703125" style="280" bestFit="1" customWidth="1"/>
    <col min="3279" max="3279" width="9.5703125" style="280" bestFit="1" customWidth="1"/>
    <col min="3280" max="3280" width="11.42578125" style="280" customWidth="1"/>
    <col min="3281" max="3281" width="10.5703125" style="280" customWidth="1"/>
    <col min="3282" max="3282" width="7.5703125" style="280" customWidth="1"/>
    <col min="3283" max="3283" width="9.5703125" style="280" bestFit="1" customWidth="1"/>
    <col min="3284" max="3284" width="11" style="280" bestFit="1" customWidth="1"/>
    <col min="3285" max="3285" width="10.140625" style="280" bestFit="1" customWidth="1"/>
    <col min="3286" max="3290" width="9.5703125" style="280" bestFit="1" customWidth="1"/>
    <col min="3291" max="3291" width="10.140625" style="280" bestFit="1" customWidth="1"/>
    <col min="3292" max="3293" width="9.5703125" style="280" bestFit="1" customWidth="1"/>
    <col min="3294" max="3294" width="10.28515625" style="280" customWidth="1"/>
    <col min="3295" max="3302" width="9.5703125" style="280" bestFit="1" customWidth="1"/>
    <col min="3303" max="3303" width="9.5703125" style="280" customWidth="1"/>
    <col min="3304" max="3310" width="9.5703125" style="280" bestFit="1" customWidth="1"/>
    <col min="3311" max="3311" width="9.42578125" style="280" customWidth="1"/>
    <col min="3312" max="3327" width="9.5703125" style="280" bestFit="1" customWidth="1"/>
    <col min="3328" max="3329" width="12.5703125" style="280" bestFit="1" customWidth="1"/>
    <col min="3330" max="3330" width="11.42578125" style="280" bestFit="1" customWidth="1"/>
    <col min="3331" max="3331" width="11" style="280" bestFit="1" customWidth="1"/>
    <col min="3332" max="3332" width="11.7109375" style="280" bestFit="1" customWidth="1"/>
    <col min="3333" max="3521" width="9.140625" style="280"/>
    <col min="3522" max="3522" width="6.7109375" style="280" customWidth="1"/>
    <col min="3523" max="3523" width="39.140625" style="280" customWidth="1"/>
    <col min="3524" max="3524" width="9.140625" style="280"/>
    <col min="3525" max="3525" width="8" style="280" customWidth="1"/>
    <col min="3526" max="3526" width="12.7109375" style="280" customWidth="1"/>
    <col min="3527" max="3527" width="12" style="280" customWidth="1"/>
    <col min="3528" max="3528" width="12.85546875" style="280" customWidth="1"/>
    <col min="3529" max="3529" width="11.42578125" style="280" customWidth="1"/>
    <col min="3530" max="3530" width="10.42578125" style="280" customWidth="1"/>
    <col min="3531" max="3531" width="11.7109375" style="280" customWidth="1"/>
    <col min="3532" max="3532" width="11.140625" style="280" customWidth="1"/>
    <col min="3533" max="3533" width="11.85546875" style="280" bestFit="1" customWidth="1"/>
    <col min="3534" max="3534" width="10.5703125" style="280" bestFit="1" customWidth="1"/>
    <col min="3535" max="3535" width="9.5703125" style="280" bestFit="1" customWidth="1"/>
    <col min="3536" max="3536" width="11.42578125" style="280" customWidth="1"/>
    <col min="3537" max="3537" width="10.5703125" style="280" customWidth="1"/>
    <col min="3538" max="3538" width="7.5703125" style="280" customWidth="1"/>
    <col min="3539" max="3539" width="9.5703125" style="280" bestFit="1" customWidth="1"/>
    <col min="3540" max="3540" width="11" style="280" bestFit="1" customWidth="1"/>
    <col min="3541" max="3541" width="10.140625" style="280" bestFit="1" customWidth="1"/>
    <col min="3542" max="3546" width="9.5703125" style="280" bestFit="1" customWidth="1"/>
    <col min="3547" max="3547" width="10.140625" style="280" bestFit="1" customWidth="1"/>
    <col min="3548" max="3549" width="9.5703125" style="280" bestFit="1" customWidth="1"/>
    <col min="3550" max="3550" width="10.28515625" style="280" customWidth="1"/>
    <col min="3551" max="3558" width="9.5703125" style="280" bestFit="1" customWidth="1"/>
    <col min="3559" max="3559" width="9.5703125" style="280" customWidth="1"/>
    <col min="3560" max="3566" width="9.5703125" style="280" bestFit="1" customWidth="1"/>
    <col min="3567" max="3567" width="9.42578125" style="280" customWidth="1"/>
    <col min="3568" max="3583" width="9.5703125" style="280" bestFit="1" customWidth="1"/>
    <col min="3584" max="3585" width="12.5703125" style="280" bestFit="1" customWidth="1"/>
    <col min="3586" max="3586" width="11.42578125" style="280" bestFit="1" customWidth="1"/>
    <col min="3587" max="3587" width="11" style="280" bestFit="1" customWidth="1"/>
    <col min="3588" max="3588" width="11.7109375" style="280" bestFit="1" customWidth="1"/>
    <col min="3589" max="3777" width="9.140625" style="280"/>
    <col min="3778" max="3778" width="6.7109375" style="280" customWidth="1"/>
    <col min="3779" max="3779" width="39.140625" style="280" customWidth="1"/>
    <col min="3780" max="3780" width="9.140625" style="280"/>
    <col min="3781" max="3781" width="8" style="280" customWidth="1"/>
    <col min="3782" max="3782" width="12.7109375" style="280" customWidth="1"/>
    <col min="3783" max="3783" width="12" style="280" customWidth="1"/>
    <col min="3784" max="3784" width="12.85546875" style="280" customWidth="1"/>
    <col min="3785" max="3785" width="11.42578125" style="280" customWidth="1"/>
    <col min="3786" max="3786" width="10.42578125" style="280" customWidth="1"/>
    <col min="3787" max="3787" width="11.7109375" style="280" customWidth="1"/>
    <col min="3788" max="3788" width="11.140625" style="280" customWidth="1"/>
    <col min="3789" max="3789" width="11.85546875" style="280" bestFit="1" customWidth="1"/>
    <col min="3790" max="3790" width="10.5703125" style="280" bestFit="1" customWidth="1"/>
    <col min="3791" max="3791" width="9.5703125" style="280" bestFit="1" customWidth="1"/>
    <col min="3792" max="3792" width="11.42578125" style="280" customWidth="1"/>
    <col min="3793" max="3793" width="10.5703125" style="280" customWidth="1"/>
    <col min="3794" max="3794" width="7.5703125" style="280" customWidth="1"/>
    <col min="3795" max="3795" width="9.5703125" style="280" bestFit="1" customWidth="1"/>
    <col min="3796" max="3796" width="11" style="280" bestFit="1" customWidth="1"/>
    <col min="3797" max="3797" width="10.140625" style="280" bestFit="1" customWidth="1"/>
    <col min="3798" max="3802" width="9.5703125" style="280" bestFit="1" customWidth="1"/>
    <col min="3803" max="3803" width="10.140625" style="280" bestFit="1" customWidth="1"/>
    <col min="3804" max="3805" width="9.5703125" style="280" bestFit="1" customWidth="1"/>
    <col min="3806" max="3806" width="10.28515625" style="280" customWidth="1"/>
    <col min="3807" max="3814" width="9.5703125" style="280" bestFit="1" customWidth="1"/>
    <col min="3815" max="3815" width="9.5703125" style="280" customWidth="1"/>
    <col min="3816" max="3822" width="9.5703125" style="280" bestFit="1" customWidth="1"/>
    <col min="3823" max="3823" width="9.42578125" style="280" customWidth="1"/>
    <col min="3824" max="3839" width="9.5703125" style="280" bestFit="1" customWidth="1"/>
    <col min="3840" max="3841" width="12.5703125" style="280" bestFit="1" customWidth="1"/>
    <col min="3842" max="3842" width="11.42578125" style="280" bestFit="1" customWidth="1"/>
    <col min="3843" max="3843" width="11" style="280" bestFit="1" customWidth="1"/>
    <col min="3844" max="3844" width="11.7109375" style="280" bestFit="1" customWidth="1"/>
    <col min="3845" max="4033" width="9.140625" style="280"/>
    <col min="4034" max="4034" width="6.7109375" style="280" customWidth="1"/>
    <col min="4035" max="4035" width="39.140625" style="280" customWidth="1"/>
    <col min="4036" max="4036" width="9.140625" style="280"/>
    <col min="4037" max="4037" width="8" style="280" customWidth="1"/>
    <col min="4038" max="4038" width="12.7109375" style="280" customWidth="1"/>
    <col min="4039" max="4039" width="12" style="280" customWidth="1"/>
    <col min="4040" max="4040" width="12.85546875" style="280" customWidth="1"/>
    <col min="4041" max="4041" width="11.42578125" style="280" customWidth="1"/>
    <col min="4042" max="4042" width="10.42578125" style="280" customWidth="1"/>
    <col min="4043" max="4043" width="11.7109375" style="280" customWidth="1"/>
    <col min="4044" max="4044" width="11.140625" style="280" customWidth="1"/>
    <col min="4045" max="4045" width="11.85546875" style="280" bestFit="1" customWidth="1"/>
    <col min="4046" max="4046" width="10.5703125" style="280" bestFit="1" customWidth="1"/>
    <col min="4047" max="4047" width="9.5703125" style="280" bestFit="1" customWidth="1"/>
    <col min="4048" max="4048" width="11.42578125" style="280" customWidth="1"/>
    <col min="4049" max="4049" width="10.5703125" style="280" customWidth="1"/>
    <col min="4050" max="4050" width="7.5703125" style="280" customWidth="1"/>
    <col min="4051" max="4051" width="9.5703125" style="280" bestFit="1" customWidth="1"/>
    <col min="4052" max="4052" width="11" style="280" bestFit="1" customWidth="1"/>
    <col min="4053" max="4053" width="10.140625" style="280" bestFit="1" customWidth="1"/>
    <col min="4054" max="4058" width="9.5703125" style="280" bestFit="1" customWidth="1"/>
    <col min="4059" max="4059" width="10.140625" style="280" bestFit="1" customWidth="1"/>
    <col min="4060" max="4061" width="9.5703125" style="280" bestFit="1" customWidth="1"/>
    <col min="4062" max="4062" width="10.28515625" style="280" customWidth="1"/>
    <col min="4063" max="4070" width="9.5703125" style="280" bestFit="1" customWidth="1"/>
    <col min="4071" max="4071" width="9.5703125" style="280" customWidth="1"/>
    <col min="4072" max="4078" width="9.5703125" style="280" bestFit="1" customWidth="1"/>
    <col min="4079" max="4079" width="9.42578125" style="280" customWidth="1"/>
    <col min="4080" max="4095" width="9.5703125" style="280" bestFit="1" customWidth="1"/>
    <col min="4096" max="4097" width="12.5703125" style="280" bestFit="1" customWidth="1"/>
    <col min="4098" max="4098" width="11.42578125" style="280" bestFit="1" customWidth="1"/>
    <col min="4099" max="4099" width="11" style="280" bestFit="1" customWidth="1"/>
    <col min="4100" max="4100" width="11.7109375" style="280" bestFit="1" customWidth="1"/>
    <col min="4101" max="4289" width="9.140625" style="280"/>
    <col min="4290" max="4290" width="6.7109375" style="280" customWidth="1"/>
    <col min="4291" max="4291" width="39.140625" style="280" customWidth="1"/>
    <col min="4292" max="4292" width="9.140625" style="280"/>
    <col min="4293" max="4293" width="8" style="280" customWidth="1"/>
    <col min="4294" max="4294" width="12.7109375" style="280" customWidth="1"/>
    <col min="4295" max="4295" width="12" style="280" customWidth="1"/>
    <col min="4296" max="4296" width="12.85546875" style="280" customWidth="1"/>
    <col min="4297" max="4297" width="11.42578125" style="280" customWidth="1"/>
    <col min="4298" max="4298" width="10.42578125" style="280" customWidth="1"/>
    <col min="4299" max="4299" width="11.7109375" style="280" customWidth="1"/>
    <col min="4300" max="4300" width="11.140625" style="280" customWidth="1"/>
    <col min="4301" max="4301" width="11.85546875" style="280" bestFit="1" customWidth="1"/>
    <col min="4302" max="4302" width="10.5703125" style="280" bestFit="1" customWidth="1"/>
    <col min="4303" max="4303" width="9.5703125" style="280" bestFit="1" customWidth="1"/>
    <col min="4304" max="4304" width="11.42578125" style="280" customWidth="1"/>
    <col min="4305" max="4305" width="10.5703125" style="280" customWidth="1"/>
    <col min="4306" max="4306" width="7.5703125" style="280" customWidth="1"/>
    <col min="4307" max="4307" width="9.5703125" style="280" bestFit="1" customWidth="1"/>
    <col min="4308" max="4308" width="11" style="280" bestFit="1" customWidth="1"/>
    <col min="4309" max="4309" width="10.140625" style="280" bestFit="1" customWidth="1"/>
    <col min="4310" max="4314" width="9.5703125" style="280" bestFit="1" customWidth="1"/>
    <col min="4315" max="4315" width="10.140625" style="280" bestFit="1" customWidth="1"/>
    <col min="4316" max="4317" width="9.5703125" style="280" bestFit="1" customWidth="1"/>
    <col min="4318" max="4318" width="10.28515625" style="280" customWidth="1"/>
    <col min="4319" max="4326" width="9.5703125" style="280" bestFit="1" customWidth="1"/>
    <col min="4327" max="4327" width="9.5703125" style="280" customWidth="1"/>
    <col min="4328" max="4334" width="9.5703125" style="280" bestFit="1" customWidth="1"/>
    <col min="4335" max="4335" width="9.42578125" style="280" customWidth="1"/>
    <col min="4336" max="4351" width="9.5703125" style="280" bestFit="1" customWidth="1"/>
    <col min="4352" max="4353" width="12.5703125" style="280" bestFit="1" customWidth="1"/>
    <col min="4354" max="4354" width="11.42578125" style="280" bestFit="1" customWidth="1"/>
    <col min="4355" max="4355" width="11" style="280" bestFit="1" customWidth="1"/>
    <col min="4356" max="4356" width="11.7109375" style="280" bestFit="1" customWidth="1"/>
    <col min="4357" max="4545" width="9.140625" style="280"/>
    <col min="4546" max="4546" width="6.7109375" style="280" customWidth="1"/>
    <col min="4547" max="4547" width="39.140625" style="280" customWidth="1"/>
    <col min="4548" max="4548" width="9.140625" style="280"/>
    <col min="4549" max="4549" width="8" style="280" customWidth="1"/>
    <col min="4550" max="4550" width="12.7109375" style="280" customWidth="1"/>
    <col min="4551" max="4551" width="12" style="280" customWidth="1"/>
    <col min="4552" max="4552" width="12.85546875" style="280" customWidth="1"/>
    <col min="4553" max="4553" width="11.42578125" style="280" customWidth="1"/>
    <col min="4554" max="4554" width="10.42578125" style="280" customWidth="1"/>
    <col min="4555" max="4555" width="11.7109375" style="280" customWidth="1"/>
    <col min="4556" max="4556" width="11.140625" style="280" customWidth="1"/>
    <col min="4557" max="4557" width="11.85546875" style="280" bestFit="1" customWidth="1"/>
    <col min="4558" max="4558" width="10.5703125" style="280" bestFit="1" customWidth="1"/>
    <col min="4559" max="4559" width="9.5703125" style="280" bestFit="1" customWidth="1"/>
    <col min="4560" max="4560" width="11.42578125" style="280" customWidth="1"/>
    <col min="4561" max="4561" width="10.5703125" style="280" customWidth="1"/>
    <col min="4562" max="4562" width="7.5703125" style="280" customWidth="1"/>
    <col min="4563" max="4563" width="9.5703125" style="280" bestFit="1" customWidth="1"/>
    <col min="4564" max="4564" width="11" style="280" bestFit="1" customWidth="1"/>
    <col min="4565" max="4565" width="10.140625" style="280" bestFit="1" customWidth="1"/>
    <col min="4566" max="4570" width="9.5703125" style="280" bestFit="1" customWidth="1"/>
    <col min="4571" max="4571" width="10.140625" style="280" bestFit="1" customWidth="1"/>
    <col min="4572" max="4573" width="9.5703125" style="280" bestFit="1" customWidth="1"/>
    <col min="4574" max="4574" width="10.28515625" style="280" customWidth="1"/>
    <col min="4575" max="4582" width="9.5703125" style="280" bestFit="1" customWidth="1"/>
    <col min="4583" max="4583" width="9.5703125" style="280" customWidth="1"/>
    <col min="4584" max="4590" width="9.5703125" style="280" bestFit="1" customWidth="1"/>
    <col min="4591" max="4591" width="9.42578125" style="280" customWidth="1"/>
    <col min="4592" max="4607" width="9.5703125" style="280" bestFit="1" customWidth="1"/>
    <col min="4608" max="4609" width="12.5703125" style="280" bestFit="1" customWidth="1"/>
    <col min="4610" max="4610" width="11.42578125" style="280" bestFit="1" customWidth="1"/>
    <col min="4611" max="4611" width="11" style="280" bestFit="1" customWidth="1"/>
    <col min="4612" max="4612" width="11.7109375" style="280" bestFit="1" customWidth="1"/>
    <col min="4613" max="4801" width="9.140625" style="280"/>
    <col min="4802" max="4802" width="6.7109375" style="280" customWidth="1"/>
    <col min="4803" max="4803" width="39.140625" style="280" customWidth="1"/>
    <col min="4804" max="4804" width="9.140625" style="280"/>
    <col min="4805" max="4805" width="8" style="280" customWidth="1"/>
    <col min="4806" max="4806" width="12.7109375" style="280" customWidth="1"/>
    <col min="4807" max="4807" width="12" style="280" customWidth="1"/>
    <col min="4808" max="4808" width="12.85546875" style="280" customWidth="1"/>
    <col min="4809" max="4809" width="11.42578125" style="280" customWidth="1"/>
    <col min="4810" max="4810" width="10.42578125" style="280" customWidth="1"/>
    <col min="4811" max="4811" width="11.7109375" style="280" customWidth="1"/>
    <col min="4812" max="4812" width="11.140625" style="280" customWidth="1"/>
    <col min="4813" max="4813" width="11.85546875" style="280" bestFit="1" customWidth="1"/>
    <col min="4814" max="4814" width="10.5703125" style="280" bestFit="1" customWidth="1"/>
    <col min="4815" max="4815" width="9.5703125" style="280" bestFit="1" customWidth="1"/>
    <col min="4816" max="4816" width="11.42578125" style="280" customWidth="1"/>
    <col min="4817" max="4817" width="10.5703125" style="280" customWidth="1"/>
    <col min="4818" max="4818" width="7.5703125" style="280" customWidth="1"/>
    <col min="4819" max="4819" width="9.5703125" style="280" bestFit="1" customWidth="1"/>
    <col min="4820" max="4820" width="11" style="280" bestFit="1" customWidth="1"/>
    <col min="4821" max="4821" width="10.140625" style="280" bestFit="1" customWidth="1"/>
    <col min="4822" max="4826" width="9.5703125" style="280" bestFit="1" customWidth="1"/>
    <col min="4827" max="4827" width="10.140625" style="280" bestFit="1" customWidth="1"/>
    <col min="4828" max="4829" width="9.5703125" style="280" bestFit="1" customWidth="1"/>
    <col min="4830" max="4830" width="10.28515625" style="280" customWidth="1"/>
    <col min="4831" max="4838" width="9.5703125" style="280" bestFit="1" customWidth="1"/>
    <col min="4839" max="4839" width="9.5703125" style="280" customWidth="1"/>
    <col min="4840" max="4846" width="9.5703125" style="280" bestFit="1" customWidth="1"/>
    <col min="4847" max="4847" width="9.42578125" style="280" customWidth="1"/>
    <col min="4848" max="4863" width="9.5703125" style="280" bestFit="1" customWidth="1"/>
    <col min="4864" max="4865" width="12.5703125" style="280" bestFit="1" customWidth="1"/>
    <col min="4866" max="4866" width="11.42578125" style="280" bestFit="1" customWidth="1"/>
    <col min="4867" max="4867" width="11" style="280" bestFit="1" customWidth="1"/>
    <col min="4868" max="4868" width="11.7109375" style="280" bestFit="1" customWidth="1"/>
    <col min="4869" max="5057" width="9.140625" style="280"/>
    <col min="5058" max="5058" width="6.7109375" style="280" customWidth="1"/>
    <col min="5059" max="5059" width="39.140625" style="280" customWidth="1"/>
    <col min="5060" max="5060" width="9.140625" style="280"/>
    <col min="5061" max="5061" width="8" style="280" customWidth="1"/>
    <col min="5062" max="5062" width="12.7109375" style="280" customWidth="1"/>
    <col min="5063" max="5063" width="12" style="280" customWidth="1"/>
    <col min="5064" max="5064" width="12.85546875" style="280" customWidth="1"/>
    <col min="5065" max="5065" width="11.42578125" style="280" customWidth="1"/>
    <col min="5066" max="5066" width="10.42578125" style="280" customWidth="1"/>
    <col min="5067" max="5067" width="11.7109375" style="280" customWidth="1"/>
    <col min="5068" max="5068" width="11.140625" style="280" customWidth="1"/>
    <col min="5069" max="5069" width="11.85546875" style="280" bestFit="1" customWidth="1"/>
    <col min="5070" max="5070" width="10.5703125" style="280" bestFit="1" customWidth="1"/>
    <col min="5071" max="5071" width="9.5703125" style="280" bestFit="1" customWidth="1"/>
    <col min="5072" max="5072" width="11.42578125" style="280" customWidth="1"/>
    <col min="5073" max="5073" width="10.5703125" style="280" customWidth="1"/>
    <col min="5074" max="5074" width="7.5703125" style="280" customWidth="1"/>
    <col min="5075" max="5075" width="9.5703125" style="280" bestFit="1" customWidth="1"/>
    <col min="5076" max="5076" width="11" style="280" bestFit="1" customWidth="1"/>
    <col min="5077" max="5077" width="10.140625" style="280" bestFit="1" customWidth="1"/>
    <col min="5078" max="5082" width="9.5703125" style="280" bestFit="1" customWidth="1"/>
    <col min="5083" max="5083" width="10.140625" style="280" bestFit="1" customWidth="1"/>
    <col min="5084" max="5085" width="9.5703125" style="280" bestFit="1" customWidth="1"/>
    <col min="5086" max="5086" width="10.28515625" style="280" customWidth="1"/>
    <col min="5087" max="5094" width="9.5703125" style="280" bestFit="1" customWidth="1"/>
    <col min="5095" max="5095" width="9.5703125" style="280" customWidth="1"/>
    <col min="5096" max="5102" width="9.5703125" style="280" bestFit="1" customWidth="1"/>
    <col min="5103" max="5103" width="9.42578125" style="280" customWidth="1"/>
    <col min="5104" max="5119" width="9.5703125" style="280" bestFit="1" customWidth="1"/>
    <col min="5120" max="5121" width="12.5703125" style="280" bestFit="1" customWidth="1"/>
    <col min="5122" max="5122" width="11.42578125" style="280" bestFit="1" customWidth="1"/>
    <col min="5123" max="5123" width="11" style="280" bestFit="1" customWidth="1"/>
    <col min="5124" max="5124" width="11.7109375" style="280" bestFit="1" customWidth="1"/>
    <col min="5125" max="5313" width="9.140625" style="280"/>
    <col min="5314" max="5314" width="6.7109375" style="280" customWidth="1"/>
    <col min="5315" max="5315" width="39.140625" style="280" customWidth="1"/>
    <col min="5316" max="5316" width="9.140625" style="280"/>
    <col min="5317" max="5317" width="8" style="280" customWidth="1"/>
    <col min="5318" max="5318" width="12.7109375" style="280" customWidth="1"/>
    <col min="5319" max="5319" width="12" style="280" customWidth="1"/>
    <col min="5320" max="5320" width="12.85546875" style="280" customWidth="1"/>
    <col min="5321" max="5321" width="11.42578125" style="280" customWidth="1"/>
    <col min="5322" max="5322" width="10.42578125" style="280" customWidth="1"/>
    <col min="5323" max="5323" width="11.7109375" style="280" customWidth="1"/>
    <col min="5324" max="5324" width="11.140625" style="280" customWidth="1"/>
    <col min="5325" max="5325" width="11.85546875" style="280" bestFit="1" customWidth="1"/>
    <col min="5326" max="5326" width="10.5703125" style="280" bestFit="1" customWidth="1"/>
    <col min="5327" max="5327" width="9.5703125" style="280" bestFit="1" customWidth="1"/>
    <col min="5328" max="5328" width="11.42578125" style="280" customWidth="1"/>
    <col min="5329" max="5329" width="10.5703125" style="280" customWidth="1"/>
    <col min="5330" max="5330" width="7.5703125" style="280" customWidth="1"/>
    <col min="5331" max="5331" width="9.5703125" style="280" bestFit="1" customWidth="1"/>
    <col min="5332" max="5332" width="11" style="280" bestFit="1" customWidth="1"/>
    <col min="5333" max="5333" width="10.140625" style="280" bestFit="1" customWidth="1"/>
    <col min="5334" max="5338" width="9.5703125" style="280" bestFit="1" customWidth="1"/>
    <col min="5339" max="5339" width="10.140625" style="280" bestFit="1" customWidth="1"/>
    <col min="5340" max="5341" width="9.5703125" style="280" bestFit="1" customWidth="1"/>
    <col min="5342" max="5342" width="10.28515625" style="280" customWidth="1"/>
    <col min="5343" max="5350" width="9.5703125" style="280" bestFit="1" customWidth="1"/>
    <col min="5351" max="5351" width="9.5703125" style="280" customWidth="1"/>
    <col min="5352" max="5358" width="9.5703125" style="280" bestFit="1" customWidth="1"/>
    <col min="5359" max="5359" width="9.42578125" style="280" customWidth="1"/>
    <col min="5360" max="5375" width="9.5703125" style="280" bestFit="1" customWidth="1"/>
    <col min="5376" max="5377" width="12.5703125" style="280" bestFit="1" customWidth="1"/>
    <col min="5378" max="5378" width="11.42578125" style="280" bestFit="1" customWidth="1"/>
    <col min="5379" max="5379" width="11" style="280" bestFit="1" customWidth="1"/>
    <col min="5380" max="5380" width="11.7109375" style="280" bestFit="1" customWidth="1"/>
    <col min="5381" max="5569" width="9.140625" style="280"/>
    <col min="5570" max="5570" width="6.7109375" style="280" customWidth="1"/>
    <col min="5571" max="5571" width="39.140625" style="280" customWidth="1"/>
    <col min="5572" max="5572" width="9.140625" style="280"/>
    <col min="5573" max="5573" width="8" style="280" customWidth="1"/>
    <col min="5574" max="5574" width="12.7109375" style="280" customWidth="1"/>
    <col min="5575" max="5575" width="12" style="280" customWidth="1"/>
    <col min="5576" max="5576" width="12.85546875" style="280" customWidth="1"/>
    <col min="5577" max="5577" width="11.42578125" style="280" customWidth="1"/>
    <col min="5578" max="5578" width="10.42578125" style="280" customWidth="1"/>
    <col min="5579" max="5579" width="11.7109375" style="280" customWidth="1"/>
    <col min="5580" max="5580" width="11.140625" style="280" customWidth="1"/>
    <col min="5581" max="5581" width="11.85546875" style="280" bestFit="1" customWidth="1"/>
    <col min="5582" max="5582" width="10.5703125" style="280" bestFit="1" customWidth="1"/>
    <col min="5583" max="5583" width="9.5703125" style="280" bestFit="1" customWidth="1"/>
    <col min="5584" max="5584" width="11.42578125" style="280" customWidth="1"/>
    <col min="5585" max="5585" width="10.5703125" style="280" customWidth="1"/>
    <col min="5586" max="5586" width="7.5703125" style="280" customWidth="1"/>
    <col min="5587" max="5587" width="9.5703125" style="280" bestFit="1" customWidth="1"/>
    <col min="5588" max="5588" width="11" style="280" bestFit="1" customWidth="1"/>
    <col min="5589" max="5589" width="10.140625" style="280" bestFit="1" customWidth="1"/>
    <col min="5590" max="5594" width="9.5703125" style="280" bestFit="1" customWidth="1"/>
    <col min="5595" max="5595" width="10.140625" style="280" bestFit="1" customWidth="1"/>
    <col min="5596" max="5597" width="9.5703125" style="280" bestFit="1" customWidth="1"/>
    <col min="5598" max="5598" width="10.28515625" style="280" customWidth="1"/>
    <col min="5599" max="5606" width="9.5703125" style="280" bestFit="1" customWidth="1"/>
    <col min="5607" max="5607" width="9.5703125" style="280" customWidth="1"/>
    <col min="5608" max="5614" width="9.5703125" style="280" bestFit="1" customWidth="1"/>
    <col min="5615" max="5615" width="9.42578125" style="280" customWidth="1"/>
    <col min="5616" max="5631" width="9.5703125" style="280" bestFit="1" customWidth="1"/>
    <col min="5632" max="5633" width="12.5703125" style="280" bestFit="1" customWidth="1"/>
    <col min="5634" max="5634" width="11.42578125" style="280" bestFit="1" customWidth="1"/>
    <col min="5635" max="5635" width="11" style="280" bestFit="1" customWidth="1"/>
    <col min="5636" max="5636" width="11.7109375" style="280" bestFit="1" customWidth="1"/>
    <col min="5637" max="5825" width="9.140625" style="280"/>
    <col min="5826" max="5826" width="6.7109375" style="280" customWidth="1"/>
    <col min="5827" max="5827" width="39.140625" style="280" customWidth="1"/>
    <col min="5828" max="5828" width="9.140625" style="280"/>
    <col min="5829" max="5829" width="8" style="280" customWidth="1"/>
    <col min="5830" max="5830" width="12.7109375" style="280" customWidth="1"/>
    <col min="5831" max="5831" width="12" style="280" customWidth="1"/>
    <col min="5832" max="5832" width="12.85546875" style="280" customWidth="1"/>
    <col min="5833" max="5833" width="11.42578125" style="280" customWidth="1"/>
    <col min="5834" max="5834" width="10.42578125" style="280" customWidth="1"/>
    <col min="5835" max="5835" width="11.7109375" style="280" customWidth="1"/>
    <col min="5836" max="5836" width="11.140625" style="280" customWidth="1"/>
    <col min="5837" max="5837" width="11.85546875" style="280" bestFit="1" customWidth="1"/>
    <col min="5838" max="5838" width="10.5703125" style="280" bestFit="1" customWidth="1"/>
    <col min="5839" max="5839" width="9.5703125" style="280" bestFit="1" customWidth="1"/>
    <col min="5840" max="5840" width="11.42578125" style="280" customWidth="1"/>
    <col min="5841" max="5841" width="10.5703125" style="280" customWidth="1"/>
    <col min="5842" max="5842" width="7.5703125" style="280" customWidth="1"/>
    <col min="5843" max="5843" width="9.5703125" style="280" bestFit="1" customWidth="1"/>
    <col min="5844" max="5844" width="11" style="280" bestFit="1" customWidth="1"/>
    <col min="5845" max="5845" width="10.140625" style="280" bestFit="1" customWidth="1"/>
    <col min="5846" max="5850" width="9.5703125" style="280" bestFit="1" customWidth="1"/>
    <col min="5851" max="5851" width="10.140625" style="280" bestFit="1" customWidth="1"/>
    <col min="5852" max="5853" width="9.5703125" style="280" bestFit="1" customWidth="1"/>
    <col min="5854" max="5854" width="10.28515625" style="280" customWidth="1"/>
    <col min="5855" max="5862" width="9.5703125" style="280" bestFit="1" customWidth="1"/>
    <col min="5863" max="5863" width="9.5703125" style="280" customWidth="1"/>
    <col min="5864" max="5870" width="9.5703125" style="280" bestFit="1" customWidth="1"/>
    <col min="5871" max="5871" width="9.42578125" style="280" customWidth="1"/>
    <col min="5872" max="5887" width="9.5703125" style="280" bestFit="1" customWidth="1"/>
    <col min="5888" max="5889" width="12.5703125" style="280" bestFit="1" customWidth="1"/>
    <col min="5890" max="5890" width="11.42578125" style="280" bestFit="1" customWidth="1"/>
    <col min="5891" max="5891" width="11" style="280" bestFit="1" customWidth="1"/>
    <col min="5892" max="5892" width="11.7109375" style="280" bestFit="1" customWidth="1"/>
    <col min="5893" max="6081" width="9.140625" style="280"/>
    <col min="6082" max="6082" width="6.7109375" style="280" customWidth="1"/>
    <col min="6083" max="6083" width="39.140625" style="280" customWidth="1"/>
    <col min="6084" max="6084" width="9.140625" style="280"/>
    <col min="6085" max="6085" width="8" style="280" customWidth="1"/>
    <col min="6086" max="6086" width="12.7109375" style="280" customWidth="1"/>
    <col min="6087" max="6087" width="12" style="280" customWidth="1"/>
    <col min="6088" max="6088" width="12.85546875" style="280" customWidth="1"/>
    <col min="6089" max="6089" width="11.42578125" style="280" customWidth="1"/>
    <col min="6090" max="6090" width="10.42578125" style="280" customWidth="1"/>
    <col min="6091" max="6091" width="11.7109375" style="280" customWidth="1"/>
    <col min="6092" max="6092" width="11.140625" style="280" customWidth="1"/>
    <col min="6093" max="6093" width="11.85546875" style="280" bestFit="1" customWidth="1"/>
    <col min="6094" max="6094" width="10.5703125" style="280" bestFit="1" customWidth="1"/>
    <col min="6095" max="6095" width="9.5703125" style="280" bestFit="1" customWidth="1"/>
    <col min="6096" max="6096" width="11.42578125" style="280" customWidth="1"/>
    <col min="6097" max="6097" width="10.5703125" style="280" customWidth="1"/>
    <col min="6098" max="6098" width="7.5703125" style="280" customWidth="1"/>
    <col min="6099" max="6099" width="9.5703125" style="280" bestFit="1" customWidth="1"/>
    <col min="6100" max="6100" width="11" style="280" bestFit="1" customWidth="1"/>
    <col min="6101" max="6101" width="10.140625" style="280" bestFit="1" customWidth="1"/>
    <col min="6102" max="6106" width="9.5703125" style="280" bestFit="1" customWidth="1"/>
    <col min="6107" max="6107" width="10.140625" style="280" bestFit="1" customWidth="1"/>
    <col min="6108" max="6109" width="9.5703125" style="280" bestFit="1" customWidth="1"/>
    <col min="6110" max="6110" width="10.28515625" style="280" customWidth="1"/>
    <col min="6111" max="6118" width="9.5703125" style="280" bestFit="1" customWidth="1"/>
    <col min="6119" max="6119" width="9.5703125" style="280" customWidth="1"/>
    <col min="6120" max="6126" width="9.5703125" style="280" bestFit="1" customWidth="1"/>
    <col min="6127" max="6127" width="9.42578125" style="280" customWidth="1"/>
    <col min="6128" max="6143" width="9.5703125" style="280" bestFit="1" customWidth="1"/>
    <col min="6144" max="6145" width="12.5703125" style="280" bestFit="1" customWidth="1"/>
    <col min="6146" max="6146" width="11.42578125" style="280" bestFit="1" customWidth="1"/>
    <col min="6147" max="6147" width="11" style="280" bestFit="1" customWidth="1"/>
    <col min="6148" max="6148" width="11.7109375" style="280" bestFit="1" customWidth="1"/>
    <col min="6149" max="6337" width="9.140625" style="280"/>
    <col min="6338" max="6338" width="6.7109375" style="280" customWidth="1"/>
    <col min="6339" max="6339" width="39.140625" style="280" customWidth="1"/>
    <col min="6340" max="6340" width="9.140625" style="280"/>
    <col min="6341" max="6341" width="8" style="280" customWidth="1"/>
    <col min="6342" max="6342" width="12.7109375" style="280" customWidth="1"/>
    <col min="6343" max="6343" width="12" style="280" customWidth="1"/>
    <col min="6344" max="6344" width="12.85546875" style="280" customWidth="1"/>
    <col min="6345" max="6345" width="11.42578125" style="280" customWidth="1"/>
    <col min="6346" max="6346" width="10.42578125" style="280" customWidth="1"/>
    <col min="6347" max="6347" width="11.7109375" style="280" customWidth="1"/>
    <col min="6348" max="6348" width="11.140625" style="280" customWidth="1"/>
    <col min="6349" max="6349" width="11.85546875" style="280" bestFit="1" customWidth="1"/>
    <col min="6350" max="6350" width="10.5703125" style="280" bestFit="1" customWidth="1"/>
    <col min="6351" max="6351" width="9.5703125" style="280" bestFit="1" customWidth="1"/>
    <col min="6352" max="6352" width="11.42578125" style="280" customWidth="1"/>
    <col min="6353" max="6353" width="10.5703125" style="280" customWidth="1"/>
    <col min="6354" max="6354" width="7.5703125" style="280" customWidth="1"/>
    <col min="6355" max="6355" width="9.5703125" style="280" bestFit="1" customWidth="1"/>
    <col min="6356" max="6356" width="11" style="280" bestFit="1" customWidth="1"/>
    <col min="6357" max="6357" width="10.140625" style="280" bestFit="1" customWidth="1"/>
    <col min="6358" max="6362" width="9.5703125" style="280" bestFit="1" customWidth="1"/>
    <col min="6363" max="6363" width="10.140625" style="280" bestFit="1" customWidth="1"/>
    <col min="6364" max="6365" width="9.5703125" style="280" bestFit="1" customWidth="1"/>
    <col min="6366" max="6366" width="10.28515625" style="280" customWidth="1"/>
    <col min="6367" max="6374" width="9.5703125" style="280" bestFit="1" customWidth="1"/>
    <col min="6375" max="6375" width="9.5703125" style="280" customWidth="1"/>
    <col min="6376" max="6382" width="9.5703125" style="280" bestFit="1" customWidth="1"/>
    <col min="6383" max="6383" width="9.42578125" style="280" customWidth="1"/>
    <col min="6384" max="6399" width="9.5703125" style="280" bestFit="1" customWidth="1"/>
    <col min="6400" max="6401" width="12.5703125" style="280" bestFit="1" customWidth="1"/>
    <col min="6402" max="6402" width="11.42578125" style="280" bestFit="1" customWidth="1"/>
    <col min="6403" max="6403" width="11" style="280" bestFit="1" customWidth="1"/>
    <col min="6404" max="6404" width="11.7109375" style="280" bestFit="1" customWidth="1"/>
    <col min="6405" max="6593" width="9.140625" style="280"/>
    <col min="6594" max="6594" width="6.7109375" style="280" customWidth="1"/>
    <col min="6595" max="6595" width="39.140625" style="280" customWidth="1"/>
    <col min="6596" max="6596" width="9.140625" style="280"/>
    <col min="6597" max="6597" width="8" style="280" customWidth="1"/>
    <col min="6598" max="6598" width="12.7109375" style="280" customWidth="1"/>
    <col min="6599" max="6599" width="12" style="280" customWidth="1"/>
    <col min="6600" max="6600" width="12.85546875" style="280" customWidth="1"/>
    <col min="6601" max="6601" width="11.42578125" style="280" customWidth="1"/>
    <col min="6602" max="6602" width="10.42578125" style="280" customWidth="1"/>
    <col min="6603" max="6603" width="11.7109375" style="280" customWidth="1"/>
    <col min="6604" max="6604" width="11.140625" style="280" customWidth="1"/>
    <col min="6605" max="6605" width="11.85546875" style="280" bestFit="1" customWidth="1"/>
    <col min="6606" max="6606" width="10.5703125" style="280" bestFit="1" customWidth="1"/>
    <col min="6607" max="6607" width="9.5703125" style="280" bestFit="1" customWidth="1"/>
    <col min="6608" max="6608" width="11.42578125" style="280" customWidth="1"/>
    <col min="6609" max="6609" width="10.5703125" style="280" customWidth="1"/>
    <col min="6610" max="6610" width="7.5703125" style="280" customWidth="1"/>
    <col min="6611" max="6611" width="9.5703125" style="280" bestFit="1" customWidth="1"/>
    <col min="6612" max="6612" width="11" style="280" bestFit="1" customWidth="1"/>
    <col min="6613" max="6613" width="10.140625" style="280" bestFit="1" customWidth="1"/>
    <col min="6614" max="6618" width="9.5703125" style="280" bestFit="1" customWidth="1"/>
    <col min="6619" max="6619" width="10.140625" style="280" bestFit="1" customWidth="1"/>
    <col min="6620" max="6621" width="9.5703125" style="280" bestFit="1" customWidth="1"/>
    <col min="6622" max="6622" width="10.28515625" style="280" customWidth="1"/>
    <col min="6623" max="6630" width="9.5703125" style="280" bestFit="1" customWidth="1"/>
    <col min="6631" max="6631" width="9.5703125" style="280" customWidth="1"/>
    <col min="6632" max="6638" width="9.5703125" style="280" bestFit="1" customWidth="1"/>
    <col min="6639" max="6639" width="9.42578125" style="280" customWidth="1"/>
    <col min="6640" max="6655" width="9.5703125" style="280" bestFit="1" customWidth="1"/>
    <col min="6656" max="6657" width="12.5703125" style="280" bestFit="1" customWidth="1"/>
    <col min="6658" max="6658" width="11.42578125" style="280" bestFit="1" customWidth="1"/>
    <col min="6659" max="6659" width="11" style="280" bestFit="1" customWidth="1"/>
    <col min="6660" max="6660" width="11.7109375" style="280" bestFit="1" customWidth="1"/>
    <col min="6661" max="6849" width="9.140625" style="280"/>
    <col min="6850" max="6850" width="6.7109375" style="280" customWidth="1"/>
    <col min="6851" max="6851" width="39.140625" style="280" customWidth="1"/>
    <col min="6852" max="6852" width="9.140625" style="280"/>
    <col min="6853" max="6853" width="8" style="280" customWidth="1"/>
    <col min="6854" max="6854" width="12.7109375" style="280" customWidth="1"/>
    <col min="6855" max="6855" width="12" style="280" customWidth="1"/>
    <col min="6856" max="6856" width="12.85546875" style="280" customWidth="1"/>
    <col min="6857" max="6857" width="11.42578125" style="280" customWidth="1"/>
    <col min="6858" max="6858" width="10.42578125" style="280" customWidth="1"/>
    <col min="6859" max="6859" width="11.7109375" style="280" customWidth="1"/>
    <col min="6860" max="6860" width="11.140625" style="280" customWidth="1"/>
    <col min="6861" max="6861" width="11.85546875" style="280" bestFit="1" customWidth="1"/>
    <col min="6862" max="6862" width="10.5703125" style="280" bestFit="1" customWidth="1"/>
    <col min="6863" max="6863" width="9.5703125" style="280" bestFit="1" customWidth="1"/>
    <col min="6864" max="6864" width="11.42578125" style="280" customWidth="1"/>
    <col min="6865" max="6865" width="10.5703125" style="280" customWidth="1"/>
    <col min="6866" max="6866" width="7.5703125" style="280" customWidth="1"/>
    <col min="6867" max="6867" width="9.5703125" style="280" bestFit="1" customWidth="1"/>
    <col min="6868" max="6868" width="11" style="280" bestFit="1" customWidth="1"/>
    <col min="6869" max="6869" width="10.140625" style="280" bestFit="1" customWidth="1"/>
    <col min="6870" max="6874" width="9.5703125" style="280" bestFit="1" customWidth="1"/>
    <col min="6875" max="6875" width="10.140625" style="280" bestFit="1" customWidth="1"/>
    <col min="6876" max="6877" width="9.5703125" style="280" bestFit="1" customWidth="1"/>
    <col min="6878" max="6878" width="10.28515625" style="280" customWidth="1"/>
    <col min="6879" max="6886" width="9.5703125" style="280" bestFit="1" customWidth="1"/>
    <col min="6887" max="6887" width="9.5703125" style="280" customWidth="1"/>
    <col min="6888" max="6894" width="9.5703125" style="280" bestFit="1" customWidth="1"/>
    <col min="6895" max="6895" width="9.42578125" style="280" customWidth="1"/>
    <col min="6896" max="6911" width="9.5703125" style="280" bestFit="1" customWidth="1"/>
    <col min="6912" max="6913" width="12.5703125" style="280" bestFit="1" customWidth="1"/>
    <col min="6914" max="6914" width="11.42578125" style="280" bestFit="1" customWidth="1"/>
    <col min="6915" max="6915" width="11" style="280" bestFit="1" customWidth="1"/>
    <col min="6916" max="6916" width="11.7109375" style="280" bestFit="1" customWidth="1"/>
    <col min="6917" max="7105" width="9.140625" style="280"/>
    <col min="7106" max="7106" width="6.7109375" style="280" customWidth="1"/>
    <col min="7107" max="7107" width="39.140625" style="280" customWidth="1"/>
    <col min="7108" max="7108" width="9.140625" style="280"/>
    <col min="7109" max="7109" width="8" style="280" customWidth="1"/>
    <col min="7110" max="7110" width="12.7109375" style="280" customWidth="1"/>
    <col min="7111" max="7111" width="12" style="280" customWidth="1"/>
    <col min="7112" max="7112" width="12.85546875" style="280" customWidth="1"/>
    <col min="7113" max="7113" width="11.42578125" style="280" customWidth="1"/>
    <col min="7114" max="7114" width="10.42578125" style="280" customWidth="1"/>
    <col min="7115" max="7115" width="11.7109375" style="280" customWidth="1"/>
    <col min="7116" max="7116" width="11.140625" style="280" customWidth="1"/>
    <col min="7117" max="7117" width="11.85546875" style="280" bestFit="1" customWidth="1"/>
    <col min="7118" max="7118" width="10.5703125" style="280" bestFit="1" customWidth="1"/>
    <col min="7119" max="7119" width="9.5703125" style="280" bestFit="1" customWidth="1"/>
    <col min="7120" max="7120" width="11.42578125" style="280" customWidth="1"/>
    <col min="7121" max="7121" width="10.5703125" style="280" customWidth="1"/>
    <col min="7122" max="7122" width="7.5703125" style="280" customWidth="1"/>
    <col min="7123" max="7123" width="9.5703125" style="280" bestFit="1" customWidth="1"/>
    <col min="7124" max="7124" width="11" style="280" bestFit="1" customWidth="1"/>
    <col min="7125" max="7125" width="10.140625" style="280" bestFit="1" customWidth="1"/>
    <col min="7126" max="7130" width="9.5703125" style="280" bestFit="1" customWidth="1"/>
    <col min="7131" max="7131" width="10.140625" style="280" bestFit="1" customWidth="1"/>
    <col min="7132" max="7133" width="9.5703125" style="280" bestFit="1" customWidth="1"/>
    <col min="7134" max="7134" width="10.28515625" style="280" customWidth="1"/>
    <col min="7135" max="7142" width="9.5703125" style="280" bestFit="1" customWidth="1"/>
    <col min="7143" max="7143" width="9.5703125" style="280" customWidth="1"/>
    <col min="7144" max="7150" width="9.5703125" style="280" bestFit="1" customWidth="1"/>
    <col min="7151" max="7151" width="9.42578125" style="280" customWidth="1"/>
    <col min="7152" max="7167" width="9.5703125" style="280" bestFit="1" customWidth="1"/>
    <col min="7168" max="7169" width="12.5703125" style="280" bestFit="1" customWidth="1"/>
    <col min="7170" max="7170" width="11.42578125" style="280" bestFit="1" customWidth="1"/>
    <col min="7171" max="7171" width="11" style="280" bestFit="1" customWidth="1"/>
    <col min="7172" max="7172" width="11.7109375" style="280" bestFit="1" customWidth="1"/>
    <col min="7173" max="7361" width="9.140625" style="280"/>
    <col min="7362" max="7362" width="6.7109375" style="280" customWidth="1"/>
    <col min="7363" max="7363" width="39.140625" style="280" customWidth="1"/>
    <col min="7364" max="7364" width="9.140625" style="280"/>
    <col min="7365" max="7365" width="8" style="280" customWidth="1"/>
    <col min="7366" max="7366" width="12.7109375" style="280" customWidth="1"/>
    <col min="7367" max="7367" width="12" style="280" customWidth="1"/>
    <col min="7368" max="7368" width="12.85546875" style="280" customWidth="1"/>
    <col min="7369" max="7369" width="11.42578125" style="280" customWidth="1"/>
    <col min="7370" max="7370" width="10.42578125" style="280" customWidth="1"/>
    <col min="7371" max="7371" width="11.7109375" style="280" customWidth="1"/>
    <col min="7372" max="7372" width="11.140625" style="280" customWidth="1"/>
    <col min="7373" max="7373" width="11.85546875" style="280" bestFit="1" customWidth="1"/>
    <col min="7374" max="7374" width="10.5703125" style="280" bestFit="1" customWidth="1"/>
    <col min="7375" max="7375" width="9.5703125" style="280" bestFit="1" customWidth="1"/>
    <col min="7376" max="7376" width="11.42578125" style="280" customWidth="1"/>
    <col min="7377" max="7377" width="10.5703125" style="280" customWidth="1"/>
    <col min="7378" max="7378" width="7.5703125" style="280" customWidth="1"/>
    <col min="7379" max="7379" width="9.5703125" style="280" bestFit="1" customWidth="1"/>
    <col min="7380" max="7380" width="11" style="280" bestFit="1" customWidth="1"/>
    <col min="7381" max="7381" width="10.140625" style="280" bestFit="1" customWidth="1"/>
    <col min="7382" max="7386" width="9.5703125" style="280" bestFit="1" customWidth="1"/>
    <col min="7387" max="7387" width="10.140625" style="280" bestFit="1" customWidth="1"/>
    <col min="7388" max="7389" width="9.5703125" style="280" bestFit="1" customWidth="1"/>
    <col min="7390" max="7390" width="10.28515625" style="280" customWidth="1"/>
    <col min="7391" max="7398" width="9.5703125" style="280" bestFit="1" customWidth="1"/>
    <col min="7399" max="7399" width="9.5703125" style="280" customWidth="1"/>
    <col min="7400" max="7406" width="9.5703125" style="280" bestFit="1" customWidth="1"/>
    <col min="7407" max="7407" width="9.42578125" style="280" customWidth="1"/>
    <col min="7408" max="7423" width="9.5703125" style="280" bestFit="1" customWidth="1"/>
    <col min="7424" max="7425" width="12.5703125" style="280" bestFit="1" customWidth="1"/>
    <col min="7426" max="7426" width="11.42578125" style="280" bestFit="1" customWidth="1"/>
    <col min="7427" max="7427" width="11" style="280" bestFit="1" customWidth="1"/>
    <col min="7428" max="7428" width="11.7109375" style="280" bestFit="1" customWidth="1"/>
    <col min="7429" max="7617" width="9.140625" style="280"/>
    <col min="7618" max="7618" width="6.7109375" style="280" customWidth="1"/>
    <col min="7619" max="7619" width="39.140625" style="280" customWidth="1"/>
    <col min="7620" max="7620" width="9.140625" style="280"/>
    <col min="7621" max="7621" width="8" style="280" customWidth="1"/>
    <col min="7622" max="7622" width="12.7109375" style="280" customWidth="1"/>
    <col min="7623" max="7623" width="12" style="280" customWidth="1"/>
    <col min="7624" max="7624" width="12.85546875" style="280" customWidth="1"/>
    <col min="7625" max="7625" width="11.42578125" style="280" customWidth="1"/>
    <col min="7626" max="7626" width="10.42578125" style="280" customWidth="1"/>
    <col min="7627" max="7627" width="11.7109375" style="280" customWidth="1"/>
    <col min="7628" max="7628" width="11.140625" style="280" customWidth="1"/>
    <col min="7629" max="7629" width="11.85546875" style="280" bestFit="1" customWidth="1"/>
    <col min="7630" max="7630" width="10.5703125" style="280" bestFit="1" customWidth="1"/>
    <col min="7631" max="7631" width="9.5703125" style="280" bestFit="1" customWidth="1"/>
    <col min="7632" max="7632" width="11.42578125" style="280" customWidth="1"/>
    <col min="7633" max="7633" width="10.5703125" style="280" customWidth="1"/>
    <col min="7634" max="7634" width="7.5703125" style="280" customWidth="1"/>
    <col min="7635" max="7635" width="9.5703125" style="280" bestFit="1" customWidth="1"/>
    <col min="7636" max="7636" width="11" style="280" bestFit="1" customWidth="1"/>
    <col min="7637" max="7637" width="10.140625" style="280" bestFit="1" customWidth="1"/>
    <col min="7638" max="7642" width="9.5703125" style="280" bestFit="1" customWidth="1"/>
    <col min="7643" max="7643" width="10.140625" style="280" bestFit="1" customWidth="1"/>
    <col min="7644" max="7645" width="9.5703125" style="280" bestFit="1" customWidth="1"/>
    <col min="7646" max="7646" width="10.28515625" style="280" customWidth="1"/>
    <col min="7647" max="7654" width="9.5703125" style="280" bestFit="1" customWidth="1"/>
    <col min="7655" max="7655" width="9.5703125" style="280" customWidth="1"/>
    <col min="7656" max="7662" width="9.5703125" style="280" bestFit="1" customWidth="1"/>
    <col min="7663" max="7663" width="9.42578125" style="280" customWidth="1"/>
    <col min="7664" max="7679" width="9.5703125" style="280" bestFit="1" customWidth="1"/>
    <col min="7680" max="7681" width="12.5703125" style="280" bestFit="1" customWidth="1"/>
    <col min="7682" max="7682" width="11.42578125" style="280" bestFit="1" customWidth="1"/>
    <col min="7683" max="7683" width="11" style="280" bestFit="1" customWidth="1"/>
    <col min="7684" max="7684" width="11.7109375" style="280" bestFit="1" customWidth="1"/>
    <col min="7685" max="7873" width="9.140625" style="280"/>
    <col min="7874" max="7874" width="6.7109375" style="280" customWidth="1"/>
    <col min="7875" max="7875" width="39.140625" style="280" customWidth="1"/>
    <col min="7876" max="7876" width="9.140625" style="280"/>
    <col min="7877" max="7877" width="8" style="280" customWidth="1"/>
    <col min="7878" max="7878" width="12.7109375" style="280" customWidth="1"/>
    <col min="7879" max="7879" width="12" style="280" customWidth="1"/>
    <col min="7880" max="7880" width="12.85546875" style="280" customWidth="1"/>
    <col min="7881" max="7881" width="11.42578125" style="280" customWidth="1"/>
    <col min="7882" max="7882" width="10.42578125" style="280" customWidth="1"/>
    <col min="7883" max="7883" width="11.7109375" style="280" customWidth="1"/>
    <col min="7884" max="7884" width="11.140625" style="280" customWidth="1"/>
    <col min="7885" max="7885" width="11.85546875" style="280" bestFit="1" customWidth="1"/>
    <col min="7886" max="7886" width="10.5703125" style="280" bestFit="1" customWidth="1"/>
    <col min="7887" max="7887" width="9.5703125" style="280" bestFit="1" customWidth="1"/>
    <col min="7888" max="7888" width="11.42578125" style="280" customWidth="1"/>
    <col min="7889" max="7889" width="10.5703125" style="280" customWidth="1"/>
    <col min="7890" max="7890" width="7.5703125" style="280" customWidth="1"/>
    <col min="7891" max="7891" width="9.5703125" style="280" bestFit="1" customWidth="1"/>
    <col min="7892" max="7892" width="11" style="280" bestFit="1" customWidth="1"/>
    <col min="7893" max="7893" width="10.140625" style="280" bestFit="1" customWidth="1"/>
    <col min="7894" max="7898" width="9.5703125" style="280" bestFit="1" customWidth="1"/>
    <col min="7899" max="7899" width="10.140625" style="280" bestFit="1" customWidth="1"/>
    <col min="7900" max="7901" width="9.5703125" style="280" bestFit="1" customWidth="1"/>
    <col min="7902" max="7902" width="10.28515625" style="280" customWidth="1"/>
    <col min="7903" max="7910" width="9.5703125" style="280" bestFit="1" customWidth="1"/>
    <col min="7911" max="7911" width="9.5703125" style="280" customWidth="1"/>
    <col min="7912" max="7918" width="9.5703125" style="280" bestFit="1" customWidth="1"/>
    <col min="7919" max="7919" width="9.42578125" style="280" customWidth="1"/>
    <col min="7920" max="7935" width="9.5703125" style="280" bestFit="1" customWidth="1"/>
    <col min="7936" max="7937" width="12.5703125" style="280" bestFit="1" customWidth="1"/>
    <col min="7938" max="7938" width="11.42578125" style="280" bestFit="1" customWidth="1"/>
    <col min="7939" max="7939" width="11" style="280" bestFit="1" customWidth="1"/>
    <col min="7940" max="7940" width="11.7109375" style="280" bestFit="1" customWidth="1"/>
    <col min="7941" max="8129" width="9.140625" style="280"/>
    <col min="8130" max="8130" width="6.7109375" style="280" customWidth="1"/>
    <col min="8131" max="8131" width="39.140625" style="280" customWidth="1"/>
    <col min="8132" max="8132" width="9.140625" style="280"/>
    <col min="8133" max="8133" width="8" style="280" customWidth="1"/>
    <col min="8134" max="8134" width="12.7109375" style="280" customWidth="1"/>
    <col min="8135" max="8135" width="12" style="280" customWidth="1"/>
    <col min="8136" max="8136" width="12.85546875" style="280" customWidth="1"/>
    <col min="8137" max="8137" width="11.42578125" style="280" customWidth="1"/>
    <col min="8138" max="8138" width="10.42578125" style="280" customWidth="1"/>
    <col min="8139" max="8139" width="11.7109375" style="280" customWidth="1"/>
    <col min="8140" max="8140" width="11.140625" style="280" customWidth="1"/>
    <col min="8141" max="8141" width="11.85546875" style="280" bestFit="1" customWidth="1"/>
    <col min="8142" max="8142" width="10.5703125" style="280" bestFit="1" customWidth="1"/>
    <col min="8143" max="8143" width="9.5703125" style="280" bestFit="1" customWidth="1"/>
    <col min="8144" max="8144" width="11.42578125" style="280" customWidth="1"/>
    <col min="8145" max="8145" width="10.5703125" style="280" customWidth="1"/>
    <col min="8146" max="8146" width="7.5703125" style="280" customWidth="1"/>
    <col min="8147" max="8147" width="9.5703125" style="280" bestFit="1" customWidth="1"/>
    <col min="8148" max="8148" width="11" style="280" bestFit="1" customWidth="1"/>
    <col min="8149" max="8149" width="10.140625" style="280" bestFit="1" customWidth="1"/>
    <col min="8150" max="8154" width="9.5703125" style="280" bestFit="1" customWidth="1"/>
    <col min="8155" max="8155" width="10.140625" style="280" bestFit="1" customWidth="1"/>
    <col min="8156" max="8157" width="9.5703125" style="280" bestFit="1" customWidth="1"/>
    <col min="8158" max="8158" width="10.28515625" style="280" customWidth="1"/>
    <col min="8159" max="8166" width="9.5703125" style="280" bestFit="1" customWidth="1"/>
    <col min="8167" max="8167" width="9.5703125" style="280" customWidth="1"/>
    <col min="8168" max="8174" width="9.5703125" style="280" bestFit="1" customWidth="1"/>
    <col min="8175" max="8175" width="9.42578125" style="280" customWidth="1"/>
    <col min="8176" max="8191" width="9.5703125" style="280" bestFit="1" customWidth="1"/>
    <col min="8192" max="8193" width="12.5703125" style="280" bestFit="1" customWidth="1"/>
    <col min="8194" max="8194" width="11.42578125" style="280" bestFit="1" customWidth="1"/>
    <col min="8195" max="8195" width="11" style="280" bestFit="1" customWidth="1"/>
    <col min="8196" max="8196" width="11.7109375" style="280" bestFit="1" customWidth="1"/>
    <col min="8197" max="8385" width="9.140625" style="280"/>
    <col min="8386" max="8386" width="6.7109375" style="280" customWidth="1"/>
    <col min="8387" max="8387" width="39.140625" style="280" customWidth="1"/>
    <col min="8388" max="8388" width="9.140625" style="280"/>
    <col min="8389" max="8389" width="8" style="280" customWidth="1"/>
    <col min="8390" max="8390" width="12.7109375" style="280" customWidth="1"/>
    <col min="8391" max="8391" width="12" style="280" customWidth="1"/>
    <col min="8392" max="8392" width="12.85546875" style="280" customWidth="1"/>
    <col min="8393" max="8393" width="11.42578125" style="280" customWidth="1"/>
    <col min="8394" max="8394" width="10.42578125" style="280" customWidth="1"/>
    <col min="8395" max="8395" width="11.7109375" style="280" customWidth="1"/>
    <col min="8396" max="8396" width="11.140625" style="280" customWidth="1"/>
    <col min="8397" max="8397" width="11.85546875" style="280" bestFit="1" customWidth="1"/>
    <col min="8398" max="8398" width="10.5703125" style="280" bestFit="1" customWidth="1"/>
    <col min="8399" max="8399" width="9.5703125" style="280" bestFit="1" customWidth="1"/>
    <col min="8400" max="8400" width="11.42578125" style="280" customWidth="1"/>
    <col min="8401" max="8401" width="10.5703125" style="280" customWidth="1"/>
    <col min="8402" max="8402" width="7.5703125" style="280" customWidth="1"/>
    <col min="8403" max="8403" width="9.5703125" style="280" bestFit="1" customWidth="1"/>
    <col min="8404" max="8404" width="11" style="280" bestFit="1" customWidth="1"/>
    <col min="8405" max="8405" width="10.140625" style="280" bestFit="1" customWidth="1"/>
    <col min="8406" max="8410" width="9.5703125" style="280" bestFit="1" customWidth="1"/>
    <col min="8411" max="8411" width="10.140625" style="280" bestFit="1" customWidth="1"/>
    <col min="8412" max="8413" width="9.5703125" style="280" bestFit="1" customWidth="1"/>
    <col min="8414" max="8414" width="10.28515625" style="280" customWidth="1"/>
    <col min="8415" max="8422" width="9.5703125" style="280" bestFit="1" customWidth="1"/>
    <col min="8423" max="8423" width="9.5703125" style="280" customWidth="1"/>
    <col min="8424" max="8430" width="9.5703125" style="280" bestFit="1" customWidth="1"/>
    <col min="8431" max="8431" width="9.42578125" style="280" customWidth="1"/>
    <col min="8432" max="8447" width="9.5703125" style="280" bestFit="1" customWidth="1"/>
    <col min="8448" max="8449" width="12.5703125" style="280" bestFit="1" customWidth="1"/>
    <col min="8450" max="8450" width="11.42578125" style="280" bestFit="1" customWidth="1"/>
    <col min="8451" max="8451" width="11" style="280" bestFit="1" customWidth="1"/>
    <col min="8452" max="8452" width="11.7109375" style="280" bestFit="1" customWidth="1"/>
    <col min="8453" max="8641" width="9.140625" style="280"/>
    <col min="8642" max="8642" width="6.7109375" style="280" customWidth="1"/>
    <col min="8643" max="8643" width="39.140625" style="280" customWidth="1"/>
    <col min="8644" max="8644" width="9.140625" style="280"/>
    <col min="8645" max="8645" width="8" style="280" customWidth="1"/>
    <col min="8646" max="8646" width="12.7109375" style="280" customWidth="1"/>
    <col min="8647" max="8647" width="12" style="280" customWidth="1"/>
    <col min="8648" max="8648" width="12.85546875" style="280" customWidth="1"/>
    <col min="8649" max="8649" width="11.42578125" style="280" customWidth="1"/>
    <col min="8650" max="8650" width="10.42578125" style="280" customWidth="1"/>
    <col min="8651" max="8651" width="11.7109375" style="280" customWidth="1"/>
    <col min="8652" max="8652" width="11.140625" style="280" customWidth="1"/>
    <col min="8653" max="8653" width="11.85546875" style="280" bestFit="1" customWidth="1"/>
    <col min="8654" max="8654" width="10.5703125" style="280" bestFit="1" customWidth="1"/>
    <col min="8655" max="8655" width="9.5703125" style="280" bestFit="1" customWidth="1"/>
    <col min="8656" max="8656" width="11.42578125" style="280" customWidth="1"/>
    <col min="8657" max="8657" width="10.5703125" style="280" customWidth="1"/>
    <col min="8658" max="8658" width="7.5703125" style="280" customWidth="1"/>
    <col min="8659" max="8659" width="9.5703125" style="280" bestFit="1" customWidth="1"/>
    <col min="8660" max="8660" width="11" style="280" bestFit="1" customWidth="1"/>
    <col min="8661" max="8661" width="10.140625" style="280" bestFit="1" customWidth="1"/>
    <col min="8662" max="8666" width="9.5703125" style="280" bestFit="1" customWidth="1"/>
    <col min="8667" max="8667" width="10.140625" style="280" bestFit="1" customWidth="1"/>
    <col min="8668" max="8669" width="9.5703125" style="280" bestFit="1" customWidth="1"/>
    <col min="8670" max="8670" width="10.28515625" style="280" customWidth="1"/>
    <col min="8671" max="8678" width="9.5703125" style="280" bestFit="1" customWidth="1"/>
    <col min="8679" max="8679" width="9.5703125" style="280" customWidth="1"/>
    <col min="8680" max="8686" width="9.5703125" style="280" bestFit="1" customWidth="1"/>
    <col min="8687" max="8687" width="9.42578125" style="280" customWidth="1"/>
    <col min="8688" max="8703" width="9.5703125" style="280" bestFit="1" customWidth="1"/>
    <col min="8704" max="8705" width="12.5703125" style="280" bestFit="1" customWidth="1"/>
    <col min="8706" max="8706" width="11.42578125" style="280" bestFit="1" customWidth="1"/>
    <col min="8707" max="8707" width="11" style="280" bestFit="1" customWidth="1"/>
    <col min="8708" max="8708" width="11.7109375" style="280" bestFit="1" customWidth="1"/>
    <col min="8709" max="8897" width="9.140625" style="280"/>
    <col min="8898" max="8898" width="6.7109375" style="280" customWidth="1"/>
    <col min="8899" max="8899" width="39.140625" style="280" customWidth="1"/>
    <col min="8900" max="8900" width="9.140625" style="280"/>
    <col min="8901" max="8901" width="8" style="280" customWidth="1"/>
    <col min="8902" max="8902" width="12.7109375" style="280" customWidth="1"/>
    <col min="8903" max="8903" width="12" style="280" customWidth="1"/>
    <col min="8904" max="8904" width="12.85546875" style="280" customWidth="1"/>
    <col min="8905" max="8905" width="11.42578125" style="280" customWidth="1"/>
    <col min="8906" max="8906" width="10.42578125" style="280" customWidth="1"/>
    <col min="8907" max="8907" width="11.7109375" style="280" customWidth="1"/>
    <col min="8908" max="8908" width="11.140625" style="280" customWidth="1"/>
    <col min="8909" max="8909" width="11.85546875" style="280" bestFit="1" customWidth="1"/>
    <col min="8910" max="8910" width="10.5703125" style="280" bestFit="1" customWidth="1"/>
    <col min="8911" max="8911" width="9.5703125" style="280" bestFit="1" customWidth="1"/>
    <col min="8912" max="8912" width="11.42578125" style="280" customWidth="1"/>
    <col min="8913" max="8913" width="10.5703125" style="280" customWidth="1"/>
    <col min="8914" max="8914" width="7.5703125" style="280" customWidth="1"/>
    <col min="8915" max="8915" width="9.5703125" style="280" bestFit="1" customWidth="1"/>
    <col min="8916" max="8916" width="11" style="280" bestFit="1" customWidth="1"/>
    <col min="8917" max="8917" width="10.140625" style="280" bestFit="1" customWidth="1"/>
    <col min="8918" max="8922" width="9.5703125" style="280" bestFit="1" customWidth="1"/>
    <col min="8923" max="8923" width="10.140625" style="280" bestFit="1" customWidth="1"/>
    <col min="8924" max="8925" width="9.5703125" style="280" bestFit="1" customWidth="1"/>
    <col min="8926" max="8926" width="10.28515625" style="280" customWidth="1"/>
    <col min="8927" max="8934" width="9.5703125" style="280" bestFit="1" customWidth="1"/>
    <col min="8935" max="8935" width="9.5703125" style="280" customWidth="1"/>
    <col min="8936" max="8942" width="9.5703125" style="280" bestFit="1" customWidth="1"/>
    <col min="8943" max="8943" width="9.42578125" style="280" customWidth="1"/>
    <col min="8944" max="8959" width="9.5703125" style="280" bestFit="1" customWidth="1"/>
    <col min="8960" max="8961" width="12.5703125" style="280" bestFit="1" customWidth="1"/>
    <col min="8962" max="8962" width="11.42578125" style="280" bestFit="1" customWidth="1"/>
    <col min="8963" max="8963" width="11" style="280" bestFit="1" customWidth="1"/>
    <col min="8964" max="8964" width="11.7109375" style="280" bestFit="1" customWidth="1"/>
    <col min="8965" max="9153" width="9.140625" style="280"/>
    <col min="9154" max="9154" width="6.7109375" style="280" customWidth="1"/>
    <col min="9155" max="9155" width="39.140625" style="280" customWidth="1"/>
    <col min="9156" max="9156" width="9.140625" style="280"/>
    <col min="9157" max="9157" width="8" style="280" customWidth="1"/>
    <col min="9158" max="9158" width="12.7109375" style="280" customWidth="1"/>
    <col min="9159" max="9159" width="12" style="280" customWidth="1"/>
    <col min="9160" max="9160" width="12.85546875" style="280" customWidth="1"/>
    <col min="9161" max="9161" width="11.42578125" style="280" customWidth="1"/>
    <col min="9162" max="9162" width="10.42578125" style="280" customWidth="1"/>
    <col min="9163" max="9163" width="11.7109375" style="280" customWidth="1"/>
    <col min="9164" max="9164" width="11.140625" style="280" customWidth="1"/>
    <col min="9165" max="9165" width="11.85546875" style="280" bestFit="1" customWidth="1"/>
    <col min="9166" max="9166" width="10.5703125" style="280" bestFit="1" customWidth="1"/>
    <col min="9167" max="9167" width="9.5703125" style="280" bestFit="1" customWidth="1"/>
    <col min="9168" max="9168" width="11.42578125" style="280" customWidth="1"/>
    <col min="9169" max="9169" width="10.5703125" style="280" customWidth="1"/>
    <col min="9170" max="9170" width="7.5703125" style="280" customWidth="1"/>
    <col min="9171" max="9171" width="9.5703125" style="280" bestFit="1" customWidth="1"/>
    <col min="9172" max="9172" width="11" style="280" bestFit="1" customWidth="1"/>
    <col min="9173" max="9173" width="10.140625" style="280" bestFit="1" customWidth="1"/>
    <col min="9174" max="9178" width="9.5703125" style="280" bestFit="1" customWidth="1"/>
    <col min="9179" max="9179" width="10.140625" style="280" bestFit="1" customWidth="1"/>
    <col min="9180" max="9181" width="9.5703125" style="280" bestFit="1" customWidth="1"/>
    <col min="9182" max="9182" width="10.28515625" style="280" customWidth="1"/>
    <col min="9183" max="9190" width="9.5703125" style="280" bestFit="1" customWidth="1"/>
    <col min="9191" max="9191" width="9.5703125" style="280" customWidth="1"/>
    <col min="9192" max="9198" width="9.5703125" style="280" bestFit="1" customWidth="1"/>
    <col min="9199" max="9199" width="9.42578125" style="280" customWidth="1"/>
    <col min="9200" max="9215" width="9.5703125" style="280" bestFit="1" customWidth="1"/>
    <col min="9216" max="9217" width="12.5703125" style="280" bestFit="1" customWidth="1"/>
    <col min="9218" max="9218" width="11.42578125" style="280" bestFit="1" customWidth="1"/>
    <col min="9219" max="9219" width="11" style="280" bestFit="1" customWidth="1"/>
    <col min="9220" max="9220" width="11.7109375" style="280" bestFit="1" customWidth="1"/>
    <col min="9221" max="9409" width="9.140625" style="280"/>
    <col min="9410" max="9410" width="6.7109375" style="280" customWidth="1"/>
    <col min="9411" max="9411" width="39.140625" style="280" customWidth="1"/>
    <col min="9412" max="9412" width="9.140625" style="280"/>
    <col min="9413" max="9413" width="8" style="280" customWidth="1"/>
    <col min="9414" max="9414" width="12.7109375" style="280" customWidth="1"/>
    <col min="9415" max="9415" width="12" style="280" customWidth="1"/>
    <col min="9416" max="9416" width="12.85546875" style="280" customWidth="1"/>
    <col min="9417" max="9417" width="11.42578125" style="280" customWidth="1"/>
    <col min="9418" max="9418" width="10.42578125" style="280" customWidth="1"/>
    <col min="9419" max="9419" width="11.7109375" style="280" customWidth="1"/>
    <col min="9420" max="9420" width="11.140625" style="280" customWidth="1"/>
    <col min="9421" max="9421" width="11.85546875" style="280" bestFit="1" customWidth="1"/>
    <col min="9422" max="9422" width="10.5703125" style="280" bestFit="1" customWidth="1"/>
    <col min="9423" max="9423" width="9.5703125" style="280" bestFit="1" customWidth="1"/>
    <col min="9424" max="9424" width="11.42578125" style="280" customWidth="1"/>
    <col min="9425" max="9425" width="10.5703125" style="280" customWidth="1"/>
    <col min="9426" max="9426" width="7.5703125" style="280" customWidth="1"/>
    <col min="9427" max="9427" width="9.5703125" style="280" bestFit="1" customWidth="1"/>
    <col min="9428" max="9428" width="11" style="280" bestFit="1" customWidth="1"/>
    <col min="9429" max="9429" width="10.140625" style="280" bestFit="1" customWidth="1"/>
    <col min="9430" max="9434" width="9.5703125" style="280" bestFit="1" customWidth="1"/>
    <col min="9435" max="9435" width="10.140625" style="280" bestFit="1" customWidth="1"/>
    <col min="9436" max="9437" width="9.5703125" style="280" bestFit="1" customWidth="1"/>
    <col min="9438" max="9438" width="10.28515625" style="280" customWidth="1"/>
    <col min="9439" max="9446" width="9.5703125" style="280" bestFit="1" customWidth="1"/>
    <col min="9447" max="9447" width="9.5703125" style="280" customWidth="1"/>
    <col min="9448" max="9454" width="9.5703125" style="280" bestFit="1" customWidth="1"/>
    <col min="9455" max="9455" width="9.42578125" style="280" customWidth="1"/>
    <col min="9456" max="9471" width="9.5703125" style="280" bestFit="1" customWidth="1"/>
    <col min="9472" max="9473" width="12.5703125" style="280" bestFit="1" customWidth="1"/>
    <col min="9474" max="9474" width="11.42578125" style="280" bestFit="1" customWidth="1"/>
    <col min="9475" max="9475" width="11" style="280" bestFit="1" customWidth="1"/>
    <col min="9476" max="9476" width="11.7109375" style="280" bestFit="1" customWidth="1"/>
    <col min="9477" max="9665" width="9.140625" style="280"/>
    <col min="9666" max="9666" width="6.7109375" style="280" customWidth="1"/>
    <col min="9667" max="9667" width="39.140625" style="280" customWidth="1"/>
    <col min="9668" max="9668" width="9.140625" style="280"/>
    <col min="9669" max="9669" width="8" style="280" customWidth="1"/>
    <col min="9670" max="9670" width="12.7109375" style="280" customWidth="1"/>
    <col min="9671" max="9671" width="12" style="280" customWidth="1"/>
    <col min="9672" max="9672" width="12.85546875" style="280" customWidth="1"/>
    <col min="9673" max="9673" width="11.42578125" style="280" customWidth="1"/>
    <col min="9674" max="9674" width="10.42578125" style="280" customWidth="1"/>
    <col min="9675" max="9675" width="11.7109375" style="280" customWidth="1"/>
    <col min="9676" max="9676" width="11.140625" style="280" customWidth="1"/>
    <col min="9677" max="9677" width="11.85546875" style="280" bestFit="1" customWidth="1"/>
    <col min="9678" max="9678" width="10.5703125" style="280" bestFit="1" customWidth="1"/>
    <col min="9679" max="9679" width="9.5703125" style="280" bestFit="1" customWidth="1"/>
    <col min="9680" max="9680" width="11.42578125" style="280" customWidth="1"/>
    <col min="9681" max="9681" width="10.5703125" style="280" customWidth="1"/>
    <col min="9682" max="9682" width="7.5703125" style="280" customWidth="1"/>
    <col min="9683" max="9683" width="9.5703125" style="280" bestFit="1" customWidth="1"/>
    <col min="9684" max="9684" width="11" style="280" bestFit="1" customWidth="1"/>
    <col min="9685" max="9685" width="10.140625" style="280" bestFit="1" customWidth="1"/>
    <col min="9686" max="9690" width="9.5703125" style="280" bestFit="1" customWidth="1"/>
    <col min="9691" max="9691" width="10.140625" style="280" bestFit="1" customWidth="1"/>
    <col min="9692" max="9693" width="9.5703125" style="280" bestFit="1" customWidth="1"/>
    <col min="9694" max="9694" width="10.28515625" style="280" customWidth="1"/>
    <col min="9695" max="9702" width="9.5703125" style="280" bestFit="1" customWidth="1"/>
    <col min="9703" max="9703" width="9.5703125" style="280" customWidth="1"/>
    <col min="9704" max="9710" width="9.5703125" style="280" bestFit="1" customWidth="1"/>
    <col min="9711" max="9711" width="9.42578125" style="280" customWidth="1"/>
    <col min="9712" max="9727" width="9.5703125" style="280" bestFit="1" customWidth="1"/>
    <col min="9728" max="9729" width="12.5703125" style="280" bestFit="1" customWidth="1"/>
    <col min="9730" max="9730" width="11.42578125" style="280" bestFit="1" customWidth="1"/>
    <col min="9731" max="9731" width="11" style="280" bestFit="1" customWidth="1"/>
    <col min="9732" max="9732" width="11.7109375" style="280" bestFit="1" customWidth="1"/>
    <col min="9733" max="9921" width="9.140625" style="280"/>
    <col min="9922" max="9922" width="6.7109375" style="280" customWidth="1"/>
    <col min="9923" max="9923" width="39.140625" style="280" customWidth="1"/>
    <col min="9924" max="9924" width="9.140625" style="280"/>
    <col min="9925" max="9925" width="8" style="280" customWidth="1"/>
    <col min="9926" max="9926" width="12.7109375" style="280" customWidth="1"/>
    <col min="9927" max="9927" width="12" style="280" customWidth="1"/>
    <col min="9928" max="9928" width="12.85546875" style="280" customWidth="1"/>
    <col min="9929" max="9929" width="11.42578125" style="280" customWidth="1"/>
    <col min="9930" max="9930" width="10.42578125" style="280" customWidth="1"/>
    <col min="9931" max="9931" width="11.7109375" style="280" customWidth="1"/>
    <col min="9932" max="9932" width="11.140625" style="280" customWidth="1"/>
    <col min="9933" max="9933" width="11.85546875" style="280" bestFit="1" customWidth="1"/>
    <col min="9934" max="9934" width="10.5703125" style="280" bestFit="1" customWidth="1"/>
    <col min="9935" max="9935" width="9.5703125" style="280" bestFit="1" customWidth="1"/>
    <col min="9936" max="9936" width="11.42578125" style="280" customWidth="1"/>
    <col min="9937" max="9937" width="10.5703125" style="280" customWidth="1"/>
    <col min="9938" max="9938" width="7.5703125" style="280" customWidth="1"/>
    <col min="9939" max="9939" width="9.5703125" style="280" bestFit="1" customWidth="1"/>
    <col min="9940" max="9940" width="11" style="280" bestFit="1" customWidth="1"/>
    <col min="9941" max="9941" width="10.140625" style="280" bestFit="1" customWidth="1"/>
    <col min="9942" max="9946" width="9.5703125" style="280" bestFit="1" customWidth="1"/>
    <col min="9947" max="9947" width="10.140625" style="280" bestFit="1" customWidth="1"/>
    <col min="9948" max="9949" width="9.5703125" style="280" bestFit="1" customWidth="1"/>
    <col min="9950" max="9950" width="10.28515625" style="280" customWidth="1"/>
    <col min="9951" max="9958" width="9.5703125" style="280" bestFit="1" customWidth="1"/>
    <col min="9959" max="9959" width="9.5703125" style="280" customWidth="1"/>
    <col min="9960" max="9966" width="9.5703125" style="280" bestFit="1" customWidth="1"/>
    <col min="9967" max="9967" width="9.42578125" style="280" customWidth="1"/>
    <col min="9968" max="9983" width="9.5703125" style="280" bestFit="1" customWidth="1"/>
    <col min="9984" max="9985" width="12.5703125" style="280" bestFit="1" customWidth="1"/>
    <col min="9986" max="9986" width="11.42578125" style="280" bestFit="1" customWidth="1"/>
    <col min="9987" max="9987" width="11" style="280" bestFit="1" customWidth="1"/>
    <col min="9988" max="9988" width="11.7109375" style="280" bestFit="1" customWidth="1"/>
    <col min="9989" max="10177" width="9.140625" style="280"/>
    <col min="10178" max="10178" width="6.7109375" style="280" customWidth="1"/>
    <col min="10179" max="10179" width="39.140625" style="280" customWidth="1"/>
    <col min="10180" max="10180" width="9.140625" style="280"/>
    <col min="10181" max="10181" width="8" style="280" customWidth="1"/>
    <col min="10182" max="10182" width="12.7109375" style="280" customWidth="1"/>
    <col min="10183" max="10183" width="12" style="280" customWidth="1"/>
    <col min="10184" max="10184" width="12.85546875" style="280" customWidth="1"/>
    <col min="10185" max="10185" width="11.42578125" style="280" customWidth="1"/>
    <col min="10186" max="10186" width="10.42578125" style="280" customWidth="1"/>
    <col min="10187" max="10187" width="11.7109375" style="280" customWidth="1"/>
    <col min="10188" max="10188" width="11.140625" style="280" customWidth="1"/>
    <col min="10189" max="10189" width="11.85546875" style="280" bestFit="1" customWidth="1"/>
    <col min="10190" max="10190" width="10.5703125" style="280" bestFit="1" customWidth="1"/>
    <col min="10191" max="10191" width="9.5703125" style="280" bestFit="1" customWidth="1"/>
    <col min="10192" max="10192" width="11.42578125" style="280" customWidth="1"/>
    <col min="10193" max="10193" width="10.5703125" style="280" customWidth="1"/>
    <col min="10194" max="10194" width="7.5703125" style="280" customWidth="1"/>
    <col min="10195" max="10195" width="9.5703125" style="280" bestFit="1" customWidth="1"/>
    <col min="10196" max="10196" width="11" style="280" bestFit="1" customWidth="1"/>
    <col min="10197" max="10197" width="10.140625" style="280" bestFit="1" customWidth="1"/>
    <col min="10198" max="10202" width="9.5703125" style="280" bestFit="1" customWidth="1"/>
    <col min="10203" max="10203" width="10.140625" style="280" bestFit="1" customWidth="1"/>
    <col min="10204" max="10205" width="9.5703125" style="280" bestFit="1" customWidth="1"/>
    <col min="10206" max="10206" width="10.28515625" style="280" customWidth="1"/>
    <col min="10207" max="10214" width="9.5703125" style="280" bestFit="1" customWidth="1"/>
    <col min="10215" max="10215" width="9.5703125" style="280" customWidth="1"/>
    <col min="10216" max="10222" width="9.5703125" style="280" bestFit="1" customWidth="1"/>
    <col min="10223" max="10223" width="9.42578125" style="280" customWidth="1"/>
    <col min="10224" max="10239" width="9.5703125" style="280" bestFit="1" customWidth="1"/>
    <col min="10240" max="10241" width="12.5703125" style="280" bestFit="1" customWidth="1"/>
    <col min="10242" max="10242" width="11.42578125" style="280" bestFit="1" customWidth="1"/>
    <col min="10243" max="10243" width="11" style="280" bestFit="1" customWidth="1"/>
    <col min="10244" max="10244" width="11.7109375" style="280" bestFit="1" customWidth="1"/>
    <col min="10245" max="10433" width="9.140625" style="280"/>
    <col min="10434" max="10434" width="6.7109375" style="280" customWidth="1"/>
    <col min="10435" max="10435" width="39.140625" style="280" customWidth="1"/>
    <col min="10436" max="10436" width="9.140625" style="280"/>
    <col min="10437" max="10437" width="8" style="280" customWidth="1"/>
    <col min="10438" max="10438" width="12.7109375" style="280" customWidth="1"/>
    <col min="10439" max="10439" width="12" style="280" customWidth="1"/>
    <col min="10440" max="10440" width="12.85546875" style="280" customWidth="1"/>
    <col min="10441" max="10441" width="11.42578125" style="280" customWidth="1"/>
    <col min="10442" max="10442" width="10.42578125" style="280" customWidth="1"/>
    <col min="10443" max="10443" width="11.7109375" style="280" customWidth="1"/>
    <col min="10444" max="10444" width="11.140625" style="280" customWidth="1"/>
    <col min="10445" max="10445" width="11.85546875" style="280" bestFit="1" customWidth="1"/>
    <col min="10446" max="10446" width="10.5703125" style="280" bestFit="1" customWidth="1"/>
    <col min="10447" max="10447" width="9.5703125" style="280" bestFit="1" customWidth="1"/>
    <col min="10448" max="10448" width="11.42578125" style="280" customWidth="1"/>
    <col min="10449" max="10449" width="10.5703125" style="280" customWidth="1"/>
    <col min="10450" max="10450" width="7.5703125" style="280" customWidth="1"/>
    <col min="10451" max="10451" width="9.5703125" style="280" bestFit="1" customWidth="1"/>
    <col min="10452" max="10452" width="11" style="280" bestFit="1" customWidth="1"/>
    <col min="10453" max="10453" width="10.140625" style="280" bestFit="1" customWidth="1"/>
    <col min="10454" max="10458" width="9.5703125" style="280" bestFit="1" customWidth="1"/>
    <col min="10459" max="10459" width="10.140625" style="280" bestFit="1" customWidth="1"/>
    <col min="10460" max="10461" width="9.5703125" style="280" bestFit="1" customWidth="1"/>
    <col min="10462" max="10462" width="10.28515625" style="280" customWidth="1"/>
    <col min="10463" max="10470" width="9.5703125" style="280" bestFit="1" customWidth="1"/>
    <col min="10471" max="10471" width="9.5703125" style="280" customWidth="1"/>
    <col min="10472" max="10478" width="9.5703125" style="280" bestFit="1" customWidth="1"/>
    <col min="10479" max="10479" width="9.42578125" style="280" customWidth="1"/>
    <col min="10480" max="10495" width="9.5703125" style="280" bestFit="1" customWidth="1"/>
    <col min="10496" max="10497" width="12.5703125" style="280" bestFit="1" customWidth="1"/>
    <col min="10498" max="10498" width="11.42578125" style="280" bestFit="1" customWidth="1"/>
    <col min="10499" max="10499" width="11" style="280" bestFit="1" customWidth="1"/>
    <col min="10500" max="10500" width="11.7109375" style="280" bestFit="1" customWidth="1"/>
    <col min="10501" max="10689" width="9.140625" style="280"/>
    <col min="10690" max="10690" width="6.7109375" style="280" customWidth="1"/>
    <col min="10691" max="10691" width="39.140625" style="280" customWidth="1"/>
    <col min="10692" max="10692" width="9.140625" style="280"/>
    <col min="10693" max="10693" width="8" style="280" customWidth="1"/>
    <col min="10694" max="10694" width="12.7109375" style="280" customWidth="1"/>
    <col min="10695" max="10695" width="12" style="280" customWidth="1"/>
    <col min="10696" max="10696" width="12.85546875" style="280" customWidth="1"/>
    <col min="10697" max="10697" width="11.42578125" style="280" customWidth="1"/>
    <col min="10698" max="10698" width="10.42578125" style="280" customWidth="1"/>
    <col min="10699" max="10699" width="11.7109375" style="280" customWidth="1"/>
    <col min="10700" max="10700" width="11.140625" style="280" customWidth="1"/>
    <col min="10701" max="10701" width="11.85546875" style="280" bestFit="1" customWidth="1"/>
    <col min="10702" max="10702" width="10.5703125" style="280" bestFit="1" customWidth="1"/>
    <col min="10703" max="10703" width="9.5703125" style="280" bestFit="1" customWidth="1"/>
    <col min="10704" max="10704" width="11.42578125" style="280" customWidth="1"/>
    <col min="10705" max="10705" width="10.5703125" style="280" customWidth="1"/>
    <col min="10706" max="10706" width="7.5703125" style="280" customWidth="1"/>
    <col min="10707" max="10707" width="9.5703125" style="280" bestFit="1" customWidth="1"/>
    <col min="10708" max="10708" width="11" style="280" bestFit="1" customWidth="1"/>
    <col min="10709" max="10709" width="10.140625" style="280" bestFit="1" customWidth="1"/>
    <col min="10710" max="10714" width="9.5703125" style="280" bestFit="1" customWidth="1"/>
    <col min="10715" max="10715" width="10.140625" style="280" bestFit="1" customWidth="1"/>
    <col min="10716" max="10717" width="9.5703125" style="280" bestFit="1" customWidth="1"/>
    <col min="10718" max="10718" width="10.28515625" style="280" customWidth="1"/>
    <col min="10719" max="10726" width="9.5703125" style="280" bestFit="1" customWidth="1"/>
    <col min="10727" max="10727" width="9.5703125" style="280" customWidth="1"/>
    <col min="10728" max="10734" width="9.5703125" style="280" bestFit="1" customWidth="1"/>
    <col min="10735" max="10735" width="9.42578125" style="280" customWidth="1"/>
    <col min="10736" max="10751" width="9.5703125" style="280" bestFit="1" customWidth="1"/>
    <col min="10752" max="10753" width="12.5703125" style="280" bestFit="1" customWidth="1"/>
    <col min="10754" max="10754" width="11.42578125" style="280" bestFit="1" customWidth="1"/>
    <col min="10755" max="10755" width="11" style="280" bestFit="1" customWidth="1"/>
    <col min="10756" max="10756" width="11.7109375" style="280" bestFit="1" customWidth="1"/>
    <col min="10757" max="10945" width="9.140625" style="280"/>
    <col min="10946" max="10946" width="6.7109375" style="280" customWidth="1"/>
    <col min="10947" max="10947" width="39.140625" style="280" customWidth="1"/>
    <col min="10948" max="10948" width="9.140625" style="280"/>
    <col min="10949" max="10949" width="8" style="280" customWidth="1"/>
    <col min="10950" max="10950" width="12.7109375" style="280" customWidth="1"/>
    <col min="10951" max="10951" width="12" style="280" customWidth="1"/>
    <col min="10952" max="10952" width="12.85546875" style="280" customWidth="1"/>
    <col min="10953" max="10953" width="11.42578125" style="280" customWidth="1"/>
    <col min="10954" max="10954" width="10.42578125" style="280" customWidth="1"/>
    <col min="10955" max="10955" width="11.7109375" style="280" customWidth="1"/>
    <col min="10956" max="10956" width="11.140625" style="280" customWidth="1"/>
    <col min="10957" max="10957" width="11.85546875" style="280" bestFit="1" customWidth="1"/>
    <col min="10958" max="10958" width="10.5703125" style="280" bestFit="1" customWidth="1"/>
    <col min="10959" max="10959" width="9.5703125" style="280" bestFit="1" customWidth="1"/>
    <col min="10960" max="10960" width="11.42578125" style="280" customWidth="1"/>
    <col min="10961" max="10961" width="10.5703125" style="280" customWidth="1"/>
    <col min="10962" max="10962" width="7.5703125" style="280" customWidth="1"/>
    <col min="10963" max="10963" width="9.5703125" style="280" bestFit="1" customWidth="1"/>
    <col min="10964" max="10964" width="11" style="280" bestFit="1" customWidth="1"/>
    <col min="10965" max="10965" width="10.140625" style="280" bestFit="1" customWidth="1"/>
    <col min="10966" max="10970" width="9.5703125" style="280" bestFit="1" customWidth="1"/>
    <col min="10971" max="10971" width="10.140625" style="280" bestFit="1" customWidth="1"/>
    <col min="10972" max="10973" width="9.5703125" style="280" bestFit="1" customWidth="1"/>
    <col min="10974" max="10974" width="10.28515625" style="280" customWidth="1"/>
    <col min="10975" max="10982" width="9.5703125" style="280" bestFit="1" customWidth="1"/>
    <col min="10983" max="10983" width="9.5703125" style="280" customWidth="1"/>
    <col min="10984" max="10990" width="9.5703125" style="280" bestFit="1" customWidth="1"/>
    <col min="10991" max="10991" width="9.42578125" style="280" customWidth="1"/>
    <col min="10992" max="11007" width="9.5703125" style="280" bestFit="1" customWidth="1"/>
    <col min="11008" max="11009" width="12.5703125" style="280" bestFit="1" customWidth="1"/>
    <col min="11010" max="11010" width="11.42578125" style="280" bestFit="1" customWidth="1"/>
    <col min="11011" max="11011" width="11" style="280" bestFit="1" customWidth="1"/>
    <col min="11012" max="11012" width="11.7109375" style="280" bestFit="1" customWidth="1"/>
    <col min="11013" max="11201" width="9.140625" style="280"/>
    <col min="11202" max="11202" width="6.7109375" style="280" customWidth="1"/>
    <col min="11203" max="11203" width="39.140625" style="280" customWidth="1"/>
    <col min="11204" max="11204" width="9.140625" style="280"/>
    <col min="11205" max="11205" width="8" style="280" customWidth="1"/>
    <col min="11206" max="11206" width="12.7109375" style="280" customWidth="1"/>
    <col min="11207" max="11207" width="12" style="280" customWidth="1"/>
    <col min="11208" max="11208" width="12.85546875" style="280" customWidth="1"/>
    <col min="11209" max="11209" width="11.42578125" style="280" customWidth="1"/>
    <col min="11210" max="11210" width="10.42578125" style="280" customWidth="1"/>
    <col min="11211" max="11211" width="11.7109375" style="280" customWidth="1"/>
    <col min="11212" max="11212" width="11.140625" style="280" customWidth="1"/>
    <col min="11213" max="11213" width="11.85546875" style="280" bestFit="1" customWidth="1"/>
    <col min="11214" max="11214" width="10.5703125" style="280" bestFit="1" customWidth="1"/>
    <col min="11215" max="11215" width="9.5703125" style="280" bestFit="1" customWidth="1"/>
    <col min="11216" max="11216" width="11.42578125" style="280" customWidth="1"/>
    <col min="11217" max="11217" width="10.5703125" style="280" customWidth="1"/>
    <col min="11218" max="11218" width="7.5703125" style="280" customWidth="1"/>
    <col min="11219" max="11219" width="9.5703125" style="280" bestFit="1" customWidth="1"/>
    <col min="11220" max="11220" width="11" style="280" bestFit="1" customWidth="1"/>
    <col min="11221" max="11221" width="10.140625" style="280" bestFit="1" customWidth="1"/>
    <col min="11222" max="11226" width="9.5703125" style="280" bestFit="1" customWidth="1"/>
    <col min="11227" max="11227" width="10.140625" style="280" bestFit="1" customWidth="1"/>
    <col min="11228" max="11229" width="9.5703125" style="280" bestFit="1" customWidth="1"/>
    <col min="11230" max="11230" width="10.28515625" style="280" customWidth="1"/>
    <col min="11231" max="11238" width="9.5703125" style="280" bestFit="1" customWidth="1"/>
    <col min="11239" max="11239" width="9.5703125" style="280" customWidth="1"/>
    <col min="11240" max="11246" width="9.5703125" style="280" bestFit="1" customWidth="1"/>
    <col min="11247" max="11247" width="9.42578125" style="280" customWidth="1"/>
    <col min="11248" max="11263" width="9.5703125" style="280" bestFit="1" customWidth="1"/>
    <col min="11264" max="11265" width="12.5703125" style="280" bestFit="1" customWidth="1"/>
    <col min="11266" max="11266" width="11.42578125" style="280" bestFit="1" customWidth="1"/>
    <col min="11267" max="11267" width="11" style="280" bestFit="1" customWidth="1"/>
    <col min="11268" max="11268" width="11.7109375" style="280" bestFit="1" customWidth="1"/>
    <col min="11269" max="11457" width="9.140625" style="280"/>
    <col min="11458" max="11458" width="6.7109375" style="280" customWidth="1"/>
    <col min="11459" max="11459" width="39.140625" style="280" customWidth="1"/>
    <col min="11460" max="11460" width="9.140625" style="280"/>
    <col min="11461" max="11461" width="8" style="280" customWidth="1"/>
    <col min="11462" max="11462" width="12.7109375" style="280" customWidth="1"/>
    <col min="11463" max="11463" width="12" style="280" customWidth="1"/>
    <col min="11464" max="11464" width="12.85546875" style="280" customWidth="1"/>
    <col min="11465" max="11465" width="11.42578125" style="280" customWidth="1"/>
    <col min="11466" max="11466" width="10.42578125" style="280" customWidth="1"/>
    <col min="11467" max="11467" width="11.7109375" style="280" customWidth="1"/>
    <col min="11468" max="11468" width="11.140625" style="280" customWidth="1"/>
    <col min="11469" max="11469" width="11.85546875" style="280" bestFit="1" customWidth="1"/>
    <col min="11470" max="11470" width="10.5703125" style="280" bestFit="1" customWidth="1"/>
    <col min="11471" max="11471" width="9.5703125" style="280" bestFit="1" customWidth="1"/>
    <col min="11472" max="11472" width="11.42578125" style="280" customWidth="1"/>
    <col min="11473" max="11473" width="10.5703125" style="280" customWidth="1"/>
    <col min="11474" max="11474" width="7.5703125" style="280" customWidth="1"/>
    <col min="11475" max="11475" width="9.5703125" style="280" bestFit="1" customWidth="1"/>
    <col min="11476" max="11476" width="11" style="280" bestFit="1" customWidth="1"/>
    <col min="11477" max="11477" width="10.140625" style="280" bestFit="1" customWidth="1"/>
    <col min="11478" max="11482" width="9.5703125" style="280" bestFit="1" customWidth="1"/>
    <col min="11483" max="11483" width="10.140625" style="280" bestFit="1" customWidth="1"/>
    <col min="11484" max="11485" width="9.5703125" style="280" bestFit="1" customWidth="1"/>
    <col min="11486" max="11486" width="10.28515625" style="280" customWidth="1"/>
    <col min="11487" max="11494" width="9.5703125" style="280" bestFit="1" customWidth="1"/>
    <col min="11495" max="11495" width="9.5703125" style="280" customWidth="1"/>
    <col min="11496" max="11502" width="9.5703125" style="280" bestFit="1" customWidth="1"/>
    <col min="11503" max="11503" width="9.42578125" style="280" customWidth="1"/>
    <col min="11504" max="11519" width="9.5703125" style="280" bestFit="1" customWidth="1"/>
    <col min="11520" max="11521" width="12.5703125" style="280" bestFit="1" customWidth="1"/>
    <col min="11522" max="11522" width="11.42578125" style="280" bestFit="1" customWidth="1"/>
    <col min="11523" max="11523" width="11" style="280" bestFit="1" customWidth="1"/>
    <col min="11524" max="11524" width="11.7109375" style="280" bestFit="1" customWidth="1"/>
    <col min="11525" max="11713" width="9.140625" style="280"/>
    <col min="11714" max="11714" width="6.7109375" style="280" customWidth="1"/>
    <col min="11715" max="11715" width="39.140625" style="280" customWidth="1"/>
    <col min="11716" max="11716" width="9.140625" style="280"/>
    <col min="11717" max="11717" width="8" style="280" customWidth="1"/>
    <col min="11718" max="11718" width="12.7109375" style="280" customWidth="1"/>
    <col min="11719" max="11719" width="12" style="280" customWidth="1"/>
    <col min="11720" max="11720" width="12.85546875" style="280" customWidth="1"/>
    <col min="11721" max="11721" width="11.42578125" style="280" customWidth="1"/>
    <col min="11722" max="11722" width="10.42578125" style="280" customWidth="1"/>
    <col min="11723" max="11723" width="11.7109375" style="280" customWidth="1"/>
    <col min="11724" max="11724" width="11.140625" style="280" customWidth="1"/>
    <col min="11725" max="11725" width="11.85546875" style="280" bestFit="1" customWidth="1"/>
    <col min="11726" max="11726" width="10.5703125" style="280" bestFit="1" customWidth="1"/>
    <col min="11727" max="11727" width="9.5703125" style="280" bestFit="1" customWidth="1"/>
    <col min="11728" max="11728" width="11.42578125" style="280" customWidth="1"/>
    <col min="11729" max="11729" width="10.5703125" style="280" customWidth="1"/>
    <col min="11730" max="11730" width="7.5703125" style="280" customWidth="1"/>
    <col min="11731" max="11731" width="9.5703125" style="280" bestFit="1" customWidth="1"/>
    <col min="11732" max="11732" width="11" style="280" bestFit="1" customWidth="1"/>
    <col min="11733" max="11733" width="10.140625" style="280" bestFit="1" customWidth="1"/>
    <col min="11734" max="11738" width="9.5703125" style="280" bestFit="1" customWidth="1"/>
    <col min="11739" max="11739" width="10.140625" style="280" bestFit="1" customWidth="1"/>
    <col min="11740" max="11741" width="9.5703125" style="280" bestFit="1" customWidth="1"/>
    <col min="11742" max="11742" width="10.28515625" style="280" customWidth="1"/>
    <col min="11743" max="11750" width="9.5703125" style="280" bestFit="1" customWidth="1"/>
    <col min="11751" max="11751" width="9.5703125" style="280" customWidth="1"/>
    <col min="11752" max="11758" width="9.5703125" style="280" bestFit="1" customWidth="1"/>
    <col min="11759" max="11759" width="9.42578125" style="280" customWidth="1"/>
    <col min="11760" max="11775" width="9.5703125" style="280" bestFit="1" customWidth="1"/>
    <col min="11776" max="11777" width="12.5703125" style="280" bestFit="1" customWidth="1"/>
    <col min="11778" max="11778" width="11.42578125" style="280" bestFit="1" customWidth="1"/>
    <col min="11779" max="11779" width="11" style="280" bestFit="1" customWidth="1"/>
    <col min="11780" max="11780" width="11.7109375" style="280" bestFit="1" customWidth="1"/>
    <col min="11781" max="11969" width="9.140625" style="280"/>
    <col min="11970" max="11970" width="6.7109375" style="280" customWidth="1"/>
    <col min="11971" max="11971" width="39.140625" style="280" customWidth="1"/>
    <col min="11972" max="11972" width="9.140625" style="280"/>
    <col min="11973" max="11973" width="8" style="280" customWidth="1"/>
    <col min="11974" max="11974" width="12.7109375" style="280" customWidth="1"/>
    <col min="11975" max="11975" width="12" style="280" customWidth="1"/>
    <col min="11976" max="11976" width="12.85546875" style="280" customWidth="1"/>
    <col min="11977" max="11977" width="11.42578125" style="280" customWidth="1"/>
    <col min="11978" max="11978" width="10.42578125" style="280" customWidth="1"/>
    <col min="11979" max="11979" width="11.7109375" style="280" customWidth="1"/>
    <col min="11980" max="11980" width="11.140625" style="280" customWidth="1"/>
    <col min="11981" max="11981" width="11.85546875" style="280" bestFit="1" customWidth="1"/>
    <col min="11982" max="11982" width="10.5703125" style="280" bestFit="1" customWidth="1"/>
    <col min="11983" max="11983" width="9.5703125" style="280" bestFit="1" customWidth="1"/>
    <col min="11984" max="11984" width="11.42578125" style="280" customWidth="1"/>
    <col min="11985" max="11985" width="10.5703125" style="280" customWidth="1"/>
    <col min="11986" max="11986" width="7.5703125" style="280" customWidth="1"/>
    <col min="11987" max="11987" width="9.5703125" style="280" bestFit="1" customWidth="1"/>
    <col min="11988" max="11988" width="11" style="280" bestFit="1" customWidth="1"/>
    <col min="11989" max="11989" width="10.140625" style="280" bestFit="1" customWidth="1"/>
    <col min="11990" max="11994" width="9.5703125" style="280" bestFit="1" customWidth="1"/>
    <col min="11995" max="11995" width="10.140625" style="280" bestFit="1" customWidth="1"/>
    <col min="11996" max="11997" width="9.5703125" style="280" bestFit="1" customWidth="1"/>
    <col min="11998" max="11998" width="10.28515625" style="280" customWidth="1"/>
    <col min="11999" max="12006" width="9.5703125" style="280" bestFit="1" customWidth="1"/>
    <col min="12007" max="12007" width="9.5703125" style="280" customWidth="1"/>
    <col min="12008" max="12014" width="9.5703125" style="280" bestFit="1" customWidth="1"/>
    <col min="12015" max="12015" width="9.42578125" style="280" customWidth="1"/>
    <col min="12016" max="12031" width="9.5703125" style="280" bestFit="1" customWidth="1"/>
    <col min="12032" max="12033" width="12.5703125" style="280" bestFit="1" customWidth="1"/>
    <col min="12034" max="12034" width="11.42578125" style="280" bestFit="1" customWidth="1"/>
    <col min="12035" max="12035" width="11" style="280" bestFit="1" customWidth="1"/>
    <col min="12036" max="12036" width="11.7109375" style="280" bestFit="1" customWidth="1"/>
    <col min="12037" max="12225" width="9.140625" style="280"/>
    <col min="12226" max="12226" width="6.7109375" style="280" customWidth="1"/>
    <col min="12227" max="12227" width="39.140625" style="280" customWidth="1"/>
    <col min="12228" max="12228" width="9.140625" style="280"/>
    <col min="12229" max="12229" width="8" style="280" customWidth="1"/>
    <col min="12230" max="12230" width="12.7109375" style="280" customWidth="1"/>
    <col min="12231" max="12231" width="12" style="280" customWidth="1"/>
    <col min="12232" max="12232" width="12.85546875" style="280" customWidth="1"/>
    <col min="12233" max="12233" width="11.42578125" style="280" customWidth="1"/>
    <col min="12234" max="12234" width="10.42578125" style="280" customWidth="1"/>
    <col min="12235" max="12235" width="11.7109375" style="280" customWidth="1"/>
    <col min="12236" max="12236" width="11.140625" style="280" customWidth="1"/>
    <col min="12237" max="12237" width="11.85546875" style="280" bestFit="1" customWidth="1"/>
    <col min="12238" max="12238" width="10.5703125" style="280" bestFit="1" customWidth="1"/>
    <col min="12239" max="12239" width="9.5703125" style="280" bestFit="1" customWidth="1"/>
    <col min="12240" max="12240" width="11.42578125" style="280" customWidth="1"/>
    <col min="12241" max="12241" width="10.5703125" style="280" customWidth="1"/>
    <col min="12242" max="12242" width="7.5703125" style="280" customWidth="1"/>
    <col min="12243" max="12243" width="9.5703125" style="280" bestFit="1" customWidth="1"/>
    <col min="12244" max="12244" width="11" style="280" bestFit="1" customWidth="1"/>
    <col min="12245" max="12245" width="10.140625" style="280" bestFit="1" customWidth="1"/>
    <col min="12246" max="12250" width="9.5703125" style="280" bestFit="1" customWidth="1"/>
    <col min="12251" max="12251" width="10.140625" style="280" bestFit="1" customWidth="1"/>
    <col min="12252" max="12253" width="9.5703125" style="280" bestFit="1" customWidth="1"/>
    <col min="12254" max="12254" width="10.28515625" style="280" customWidth="1"/>
    <col min="12255" max="12262" width="9.5703125" style="280" bestFit="1" customWidth="1"/>
    <col min="12263" max="12263" width="9.5703125" style="280" customWidth="1"/>
    <col min="12264" max="12270" width="9.5703125" style="280" bestFit="1" customWidth="1"/>
    <col min="12271" max="12271" width="9.42578125" style="280" customWidth="1"/>
    <col min="12272" max="12287" width="9.5703125" style="280" bestFit="1" customWidth="1"/>
    <col min="12288" max="12289" width="12.5703125" style="280" bestFit="1" customWidth="1"/>
    <col min="12290" max="12290" width="11.42578125" style="280" bestFit="1" customWidth="1"/>
    <col min="12291" max="12291" width="11" style="280" bestFit="1" customWidth="1"/>
    <col min="12292" max="12292" width="11.7109375" style="280" bestFit="1" customWidth="1"/>
    <col min="12293" max="12481" width="9.140625" style="280"/>
    <col min="12482" max="12482" width="6.7109375" style="280" customWidth="1"/>
    <col min="12483" max="12483" width="39.140625" style="280" customWidth="1"/>
    <col min="12484" max="12484" width="9.140625" style="280"/>
    <col min="12485" max="12485" width="8" style="280" customWidth="1"/>
    <col min="12486" max="12486" width="12.7109375" style="280" customWidth="1"/>
    <col min="12487" max="12487" width="12" style="280" customWidth="1"/>
    <col min="12488" max="12488" width="12.85546875" style="280" customWidth="1"/>
    <col min="12489" max="12489" width="11.42578125" style="280" customWidth="1"/>
    <col min="12490" max="12490" width="10.42578125" style="280" customWidth="1"/>
    <col min="12491" max="12491" width="11.7109375" style="280" customWidth="1"/>
    <col min="12492" max="12492" width="11.140625" style="280" customWidth="1"/>
    <col min="12493" max="12493" width="11.85546875" style="280" bestFit="1" customWidth="1"/>
    <col min="12494" max="12494" width="10.5703125" style="280" bestFit="1" customWidth="1"/>
    <col min="12495" max="12495" width="9.5703125" style="280" bestFit="1" customWidth="1"/>
    <col min="12496" max="12496" width="11.42578125" style="280" customWidth="1"/>
    <col min="12497" max="12497" width="10.5703125" style="280" customWidth="1"/>
    <col min="12498" max="12498" width="7.5703125" style="280" customWidth="1"/>
    <col min="12499" max="12499" width="9.5703125" style="280" bestFit="1" customWidth="1"/>
    <col min="12500" max="12500" width="11" style="280" bestFit="1" customWidth="1"/>
    <col min="12501" max="12501" width="10.140625" style="280" bestFit="1" customWidth="1"/>
    <col min="12502" max="12506" width="9.5703125" style="280" bestFit="1" customWidth="1"/>
    <col min="12507" max="12507" width="10.140625" style="280" bestFit="1" customWidth="1"/>
    <col min="12508" max="12509" width="9.5703125" style="280" bestFit="1" customWidth="1"/>
    <col min="12510" max="12510" width="10.28515625" style="280" customWidth="1"/>
    <col min="12511" max="12518" width="9.5703125" style="280" bestFit="1" customWidth="1"/>
    <col min="12519" max="12519" width="9.5703125" style="280" customWidth="1"/>
    <col min="12520" max="12526" width="9.5703125" style="280" bestFit="1" customWidth="1"/>
    <col min="12527" max="12527" width="9.42578125" style="280" customWidth="1"/>
    <col min="12528" max="12543" width="9.5703125" style="280" bestFit="1" customWidth="1"/>
    <col min="12544" max="12545" width="12.5703125" style="280" bestFit="1" customWidth="1"/>
    <col min="12546" max="12546" width="11.42578125" style="280" bestFit="1" customWidth="1"/>
    <col min="12547" max="12547" width="11" style="280" bestFit="1" customWidth="1"/>
    <col min="12548" max="12548" width="11.7109375" style="280" bestFit="1" customWidth="1"/>
    <col min="12549" max="12737" width="9.140625" style="280"/>
    <col min="12738" max="12738" width="6.7109375" style="280" customWidth="1"/>
    <col min="12739" max="12739" width="39.140625" style="280" customWidth="1"/>
    <col min="12740" max="12740" width="9.140625" style="280"/>
    <col min="12741" max="12741" width="8" style="280" customWidth="1"/>
    <col min="12742" max="12742" width="12.7109375" style="280" customWidth="1"/>
    <col min="12743" max="12743" width="12" style="280" customWidth="1"/>
    <col min="12744" max="12744" width="12.85546875" style="280" customWidth="1"/>
    <col min="12745" max="12745" width="11.42578125" style="280" customWidth="1"/>
    <col min="12746" max="12746" width="10.42578125" style="280" customWidth="1"/>
    <col min="12747" max="12747" width="11.7109375" style="280" customWidth="1"/>
    <col min="12748" max="12748" width="11.140625" style="280" customWidth="1"/>
    <col min="12749" max="12749" width="11.85546875" style="280" bestFit="1" customWidth="1"/>
    <col min="12750" max="12750" width="10.5703125" style="280" bestFit="1" customWidth="1"/>
    <col min="12751" max="12751" width="9.5703125" style="280" bestFit="1" customWidth="1"/>
    <col min="12752" max="12752" width="11.42578125" style="280" customWidth="1"/>
    <col min="12753" max="12753" width="10.5703125" style="280" customWidth="1"/>
    <col min="12754" max="12754" width="7.5703125" style="280" customWidth="1"/>
    <col min="12755" max="12755" width="9.5703125" style="280" bestFit="1" customWidth="1"/>
    <col min="12756" max="12756" width="11" style="280" bestFit="1" customWidth="1"/>
    <col min="12757" max="12757" width="10.140625" style="280" bestFit="1" customWidth="1"/>
    <col min="12758" max="12762" width="9.5703125" style="280" bestFit="1" customWidth="1"/>
    <col min="12763" max="12763" width="10.140625" style="280" bestFit="1" customWidth="1"/>
    <col min="12764" max="12765" width="9.5703125" style="280" bestFit="1" customWidth="1"/>
    <col min="12766" max="12766" width="10.28515625" style="280" customWidth="1"/>
    <col min="12767" max="12774" width="9.5703125" style="280" bestFit="1" customWidth="1"/>
    <col min="12775" max="12775" width="9.5703125" style="280" customWidth="1"/>
    <col min="12776" max="12782" width="9.5703125" style="280" bestFit="1" customWidth="1"/>
    <col min="12783" max="12783" width="9.42578125" style="280" customWidth="1"/>
    <col min="12784" max="12799" width="9.5703125" style="280" bestFit="1" customWidth="1"/>
    <col min="12800" max="12801" width="12.5703125" style="280" bestFit="1" customWidth="1"/>
    <col min="12802" max="12802" width="11.42578125" style="280" bestFit="1" customWidth="1"/>
    <col min="12803" max="12803" width="11" style="280" bestFit="1" customWidth="1"/>
    <col min="12804" max="12804" width="11.7109375" style="280" bestFit="1" customWidth="1"/>
    <col min="12805" max="12993" width="9.140625" style="280"/>
    <col min="12994" max="12994" width="6.7109375" style="280" customWidth="1"/>
    <col min="12995" max="12995" width="39.140625" style="280" customWidth="1"/>
    <col min="12996" max="12996" width="9.140625" style="280"/>
    <col min="12997" max="12997" width="8" style="280" customWidth="1"/>
    <col min="12998" max="12998" width="12.7109375" style="280" customWidth="1"/>
    <col min="12999" max="12999" width="12" style="280" customWidth="1"/>
    <col min="13000" max="13000" width="12.85546875" style="280" customWidth="1"/>
    <col min="13001" max="13001" width="11.42578125" style="280" customWidth="1"/>
    <col min="13002" max="13002" width="10.42578125" style="280" customWidth="1"/>
    <col min="13003" max="13003" width="11.7109375" style="280" customWidth="1"/>
    <col min="13004" max="13004" width="11.140625" style="280" customWidth="1"/>
    <col min="13005" max="13005" width="11.85546875" style="280" bestFit="1" customWidth="1"/>
    <col min="13006" max="13006" width="10.5703125" style="280" bestFit="1" customWidth="1"/>
    <col min="13007" max="13007" width="9.5703125" style="280" bestFit="1" customWidth="1"/>
    <col min="13008" max="13008" width="11.42578125" style="280" customWidth="1"/>
    <col min="13009" max="13009" width="10.5703125" style="280" customWidth="1"/>
    <col min="13010" max="13010" width="7.5703125" style="280" customWidth="1"/>
    <col min="13011" max="13011" width="9.5703125" style="280" bestFit="1" customWidth="1"/>
    <col min="13012" max="13012" width="11" style="280" bestFit="1" customWidth="1"/>
    <col min="13013" max="13013" width="10.140625" style="280" bestFit="1" customWidth="1"/>
    <col min="13014" max="13018" width="9.5703125" style="280" bestFit="1" customWidth="1"/>
    <col min="13019" max="13019" width="10.140625" style="280" bestFit="1" customWidth="1"/>
    <col min="13020" max="13021" width="9.5703125" style="280" bestFit="1" customWidth="1"/>
    <col min="13022" max="13022" width="10.28515625" style="280" customWidth="1"/>
    <col min="13023" max="13030" width="9.5703125" style="280" bestFit="1" customWidth="1"/>
    <col min="13031" max="13031" width="9.5703125" style="280" customWidth="1"/>
    <col min="13032" max="13038" width="9.5703125" style="280" bestFit="1" customWidth="1"/>
    <col min="13039" max="13039" width="9.42578125" style="280" customWidth="1"/>
    <col min="13040" max="13055" width="9.5703125" style="280" bestFit="1" customWidth="1"/>
    <col min="13056" max="13057" width="12.5703125" style="280" bestFit="1" customWidth="1"/>
    <col min="13058" max="13058" width="11.42578125" style="280" bestFit="1" customWidth="1"/>
    <col min="13059" max="13059" width="11" style="280" bestFit="1" customWidth="1"/>
    <col min="13060" max="13060" width="11.7109375" style="280" bestFit="1" customWidth="1"/>
    <col min="13061" max="13249" width="9.140625" style="280"/>
    <col min="13250" max="13250" width="6.7109375" style="280" customWidth="1"/>
    <col min="13251" max="13251" width="39.140625" style="280" customWidth="1"/>
    <col min="13252" max="13252" width="9.140625" style="280"/>
    <col min="13253" max="13253" width="8" style="280" customWidth="1"/>
    <col min="13254" max="13254" width="12.7109375" style="280" customWidth="1"/>
    <col min="13255" max="13255" width="12" style="280" customWidth="1"/>
    <col min="13256" max="13256" width="12.85546875" style="280" customWidth="1"/>
    <col min="13257" max="13257" width="11.42578125" style="280" customWidth="1"/>
    <col min="13258" max="13258" width="10.42578125" style="280" customWidth="1"/>
    <col min="13259" max="13259" width="11.7109375" style="280" customWidth="1"/>
    <col min="13260" max="13260" width="11.140625" style="280" customWidth="1"/>
    <col min="13261" max="13261" width="11.85546875" style="280" bestFit="1" customWidth="1"/>
    <col min="13262" max="13262" width="10.5703125" style="280" bestFit="1" customWidth="1"/>
    <col min="13263" max="13263" width="9.5703125" style="280" bestFit="1" customWidth="1"/>
    <col min="13264" max="13264" width="11.42578125" style="280" customWidth="1"/>
    <col min="13265" max="13265" width="10.5703125" style="280" customWidth="1"/>
    <col min="13266" max="13266" width="7.5703125" style="280" customWidth="1"/>
    <col min="13267" max="13267" width="9.5703125" style="280" bestFit="1" customWidth="1"/>
    <col min="13268" max="13268" width="11" style="280" bestFit="1" customWidth="1"/>
    <col min="13269" max="13269" width="10.140625" style="280" bestFit="1" customWidth="1"/>
    <col min="13270" max="13274" width="9.5703125" style="280" bestFit="1" customWidth="1"/>
    <col min="13275" max="13275" width="10.140625" style="280" bestFit="1" customWidth="1"/>
    <col min="13276" max="13277" width="9.5703125" style="280" bestFit="1" customWidth="1"/>
    <col min="13278" max="13278" width="10.28515625" style="280" customWidth="1"/>
    <col min="13279" max="13286" width="9.5703125" style="280" bestFit="1" customWidth="1"/>
    <col min="13287" max="13287" width="9.5703125" style="280" customWidth="1"/>
    <col min="13288" max="13294" width="9.5703125" style="280" bestFit="1" customWidth="1"/>
    <col min="13295" max="13295" width="9.42578125" style="280" customWidth="1"/>
    <col min="13296" max="13311" width="9.5703125" style="280" bestFit="1" customWidth="1"/>
    <col min="13312" max="13313" width="12.5703125" style="280" bestFit="1" customWidth="1"/>
    <col min="13314" max="13314" width="11.42578125" style="280" bestFit="1" customWidth="1"/>
    <col min="13315" max="13315" width="11" style="280" bestFit="1" customWidth="1"/>
    <col min="13316" max="13316" width="11.7109375" style="280" bestFit="1" customWidth="1"/>
    <col min="13317" max="13505" width="9.140625" style="280"/>
    <col min="13506" max="13506" width="6.7109375" style="280" customWidth="1"/>
    <col min="13507" max="13507" width="39.140625" style="280" customWidth="1"/>
    <col min="13508" max="13508" width="9.140625" style="280"/>
    <col min="13509" max="13509" width="8" style="280" customWidth="1"/>
    <col min="13510" max="13510" width="12.7109375" style="280" customWidth="1"/>
    <col min="13511" max="13511" width="12" style="280" customWidth="1"/>
    <col min="13512" max="13512" width="12.85546875" style="280" customWidth="1"/>
    <col min="13513" max="13513" width="11.42578125" style="280" customWidth="1"/>
    <col min="13514" max="13514" width="10.42578125" style="280" customWidth="1"/>
    <col min="13515" max="13515" width="11.7109375" style="280" customWidth="1"/>
    <col min="13516" max="13516" width="11.140625" style="280" customWidth="1"/>
    <col min="13517" max="13517" width="11.85546875" style="280" bestFit="1" customWidth="1"/>
    <col min="13518" max="13518" width="10.5703125" style="280" bestFit="1" customWidth="1"/>
    <col min="13519" max="13519" width="9.5703125" style="280" bestFit="1" customWidth="1"/>
    <col min="13520" max="13520" width="11.42578125" style="280" customWidth="1"/>
    <col min="13521" max="13521" width="10.5703125" style="280" customWidth="1"/>
    <col min="13522" max="13522" width="7.5703125" style="280" customWidth="1"/>
    <col min="13523" max="13523" width="9.5703125" style="280" bestFit="1" customWidth="1"/>
    <col min="13524" max="13524" width="11" style="280" bestFit="1" customWidth="1"/>
    <col min="13525" max="13525" width="10.140625" style="280" bestFit="1" customWidth="1"/>
    <col min="13526" max="13530" width="9.5703125" style="280" bestFit="1" customWidth="1"/>
    <col min="13531" max="13531" width="10.140625" style="280" bestFit="1" customWidth="1"/>
    <col min="13532" max="13533" width="9.5703125" style="280" bestFit="1" customWidth="1"/>
    <col min="13534" max="13534" width="10.28515625" style="280" customWidth="1"/>
    <col min="13535" max="13542" width="9.5703125" style="280" bestFit="1" customWidth="1"/>
    <col min="13543" max="13543" width="9.5703125" style="280" customWidth="1"/>
    <col min="13544" max="13550" width="9.5703125" style="280" bestFit="1" customWidth="1"/>
    <col min="13551" max="13551" width="9.42578125" style="280" customWidth="1"/>
    <col min="13552" max="13567" width="9.5703125" style="280" bestFit="1" customWidth="1"/>
    <col min="13568" max="13569" width="12.5703125" style="280" bestFit="1" customWidth="1"/>
    <col min="13570" max="13570" width="11.42578125" style="280" bestFit="1" customWidth="1"/>
    <col min="13571" max="13571" width="11" style="280" bestFit="1" customWidth="1"/>
    <col min="13572" max="13572" width="11.7109375" style="280" bestFit="1" customWidth="1"/>
    <col min="13573" max="13761" width="9.140625" style="280"/>
    <col min="13762" max="13762" width="6.7109375" style="280" customWidth="1"/>
    <col min="13763" max="13763" width="39.140625" style="280" customWidth="1"/>
    <col min="13764" max="13764" width="9.140625" style="280"/>
    <col min="13765" max="13765" width="8" style="280" customWidth="1"/>
    <col min="13766" max="13766" width="12.7109375" style="280" customWidth="1"/>
    <col min="13767" max="13767" width="12" style="280" customWidth="1"/>
    <col min="13768" max="13768" width="12.85546875" style="280" customWidth="1"/>
    <col min="13769" max="13769" width="11.42578125" style="280" customWidth="1"/>
    <col min="13770" max="13770" width="10.42578125" style="280" customWidth="1"/>
    <col min="13771" max="13771" width="11.7109375" style="280" customWidth="1"/>
    <col min="13772" max="13772" width="11.140625" style="280" customWidth="1"/>
    <col min="13773" max="13773" width="11.85546875" style="280" bestFit="1" customWidth="1"/>
    <col min="13774" max="13774" width="10.5703125" style="280" bestFit="1" customWidth="1"/>
    <col min="13775" max="13775" width="9.5703125" style="280" bestFit="1" customWidth="1"/>
    <col min="13776" max="13776" width="11.42578125" style="280" customWidth="1"/>
    <col min="13777" max="13777" width="10.5703125" style="280" customWidth="1"/>
    <col min="13778" max="13778" width="7.5703125" style="280" customWidth="1"/>
    <col min="13779" max="13779" width="9.5703125" style="280" bestFit="1" customWidth="1"/>
    <col min="13780" max="13780" width="11" style="280" bestFit="1" customWidth="1"/>
    <col min="13781" max="13781" width="10.140625" style="280" bestFit="1" customWidth="1"/>
    <col min="13782" max="13786" width="9.5703125" style="280" bestFit="1" customWidth="1"/>
    <col min="13787" max="13787" width="10.140625" style="280" bestFit="1" customWidth="1"/>
    <col min="13788" max="13789" width="9.5703125" style="280" bestFit="1" customWidth="1"/>
    <col min="13790" max="13790" width="10.28515625" style="280" customWidth="1"/>
    <col min="13791" max="13798" width="9.5703125" style="280" bestFit="1" customWidth="1"/>
    <col min="13799" max="13799" width="9.5703125" style="280" customWidth="1"/>
    <col min="13800" max="13806" width="9.5703125" style="280" bestFit="1" customWidth="1"/>
    <col min="13807" max="13807" width="9.42578125" style="280" customWidth="1"/>
    <col min="13808" max="13823" width="9.5703125" style="280" bestFit="1" customWidth="1"/>
    <col min="13824" max="13825" width="12.5703125" style="280" bestFit="1" customWidth="1"/>
    <col min="13826" max="13826" width="11.42578125" style="280" bestFit="1" customWidth="1"/>
    <col min="13827" max="13827" width="11" style="280" bestFit="1" customWidth="1"/>
    <col min="13828" max="13828" width="11.7109375" style="280" bestFit="1" customWidth="1"/>
    <col min="13829" max="14017" width="9.140625" style="280"/>
    <col min="14018" max="14018" width="6.7109375" style="280" customWidth="1"/>
    <col min="14019" max="14019" width="39.140625" style="280" customWidth="1"/>
    <col min="14020" max="14020" width="9.140625" style="280"/>
    <col min="14021" max="14021" width="8" style="280" customWidth="1"/>
    <col min="14022" max="14022" width="12.7109375" style="280" customWidth="1"/>
    <col min="14023" max="14023" width="12" style="280" customWidth="1"/>
    <col min="14024" max="14024" width="12.85546875" style="280" customWidth="1"/>
    <col min="14025" max="14025" width="11.42578125" style="280" customWidth="1"/>
    <col min="14026" max="14026" width="10.42578125" style="280" customWidth="1"/>
    <col min="14027" max="14027" width="11.7109375" style="280" customWidth="1"/>
    <col min="14028" max="14028" width="11.140625" style="280" customWidth="1"/>
    <col min="14029" max="14029" width="11.85546875" style="280" bestFit="1" customWidth="1"/>
    <col min="14030" max="14030" width="10.5703125" style="280" bestFit="1" customWidth="1"/>
    <col min="14031" max="14031" width="9.5703125" style="280" bestFit="1" customWidth="1"/>
    <col min="14032" max="14032" width="11.42578125" style="280" customWidth="1"/>
    <col min="14033" max="14033" width="10.5703125" style="280" customWidth="1"/>
    <col min="14034" max="14034" width="7.5703125" style="280" customWidth="1"/>
    <col min="14035" max="14035" width="9.5703125" style="280" bestFit="1" customWidth="1"/>
    <col min="14036" max="14036" width="11" style="280" bestFit="1" customWidth="1"/>
    <col min="14037" max="14037" width="10.140625" style="280" bestFit="1" customWidth="1"/>
    <col min="14038" max="14042" width="9.5703125" style="280" bestFit="1" customWidth="1"/>
    <col min="14043" max="14043" width="10.140625" style="280" bestFit="1" customWidth="1"/>
    <col min="14044" max="14045" width="9.5703125" style="280" bestFit="1" customWidth="1"/>
    <col min="14046" max="14046" width="10.28515625" style="280" customWidth="1"/>
    <col min="14047" max="14054" width="9.5703125" style="280" bestFit="1" customWidth="1"/>
    <col min="14055" max="14055" width="9.5703125" style="280" customWidth="1"/>
    <col min="14056" max="14062" width="9.5703125" style="280" bestFit="1" customWidth="1"/>
    <col min="14063" max="14063" width="9.42578125" style="280" customWidth="1"/>
    <col min="14064" max="14079" width="9.5703125" style="280" bestFit="1" customWidth="1"/>
    <col min="14080" max="14081" width="12.5703125" style="280" bestFit="1" customWidth="1"/>
    <col min="14082" max="14082" width="11.42578125" style="280" bestFit="1" customWidth="1"/>
    <col min="14083" max="14083" width="11" style="280" bestFit="1" customWidth="1"/>
    <col min="14084" max="14084" width="11.7109375" style="280" bestFit="1" customWidth="1"/>
    <col min="14085" max="14273" width="9.140625" style="280"/>
    <col min="14274" max="14274" width="6.7109375" style="280" customWidth="1"/>
    <col min="14275" max="14275" width="39.140625" style="280" customWidth="1"/>
    <col min="14276" max="14276" width="9.140625" style="280"/>
    <col min="14277" max="14277" width="8" style="280" customWidth="1"/>
    <col min="14278" max="14278" width="12.7109375" style="280" customWidth="1"/>
    <col min="14279" max="14279" width="12" style="280" customWidth="1"/>
    <col min="14280" max="14280" width="12.85546875" style="280" customWidth="1"/>
    <col min="14281" max="14281" width="11.42578125" style="280" customWidth="1"/>
    <col min="14282" max="14282" width="10.42578125" style="280" customWidth="1"/>
    <col min="14283" max="14283" width="11.7109375" style="280" customWidth="1"/>
    <col min="14284" max="14284" width="11.140625" style="280" customWidth="1"/>
    <col min="14285" max="14285" width="11.85546875" style="280" bestFit="1" customWidth="1"/>
    <col min="14286" max="14286" width="10.5703125" style="280" bestFit="1" customWidth="1"/>
    <col min="14287" max="14287" width="9.5703125" style="280" bestFit="1" customWidth="1"/>
    <col min="14288" max="14288" width="11.42578125" style="280" customWidth="1"/>
    <col min="14289" max="14289" width="10.5703125" style="280" customWidth="1"/>
    <col min="14290" max="14290" width="7.5703125" style="280" customWidth="1"/>
    <col min="14291" max="14291" width="9.5703125" style="280" bestFit="1" customWidth="1"/>
    <col min="14292" max="14292" width="11" style="280" bestFit="1" customWidth="1"/>
    <col min="14293" max="14293" width="10.140625" style="280" bestFit="1" customWidth="1"/>
    <col min="14294" max="14298" width="9.5703125" style="280" bestFit="1" customWidth="1"/>
    <col min="14299" max="14299" width="10.140625" style="280" bestFit="1" customWidth="1"/>
    <col min="14300" max="14301" width="9.5703125" style="280" bestFit="1" customWidth="1"/>
    <col min="14302" max="14302" width="10.28515625" style="280" customWidth="1"/>
    <col min="14303" max="14310" width="9.5703125" style="280" bestFit="1" customWidth="1"/>
    <col min="14311" max="14311" width="9.5703125" style="280" customWidth="1"/>
    <col min="14312" max="14318" width="9.5703125" style="280" bestFit="1" customWidth="1"/>
    <col min="14319" max="14319" width="9.42578125" style="280" customWidth="1"/>
    <col min="14320" max="14335" width="9.5703125" style="280" bestFit="1" customWidth="1"/>
    <col min="14336" max="14337" width="12.5703125" style="280" bestFit="1" customWidth="1"/>
    <col min="14338" max="14338" width="11.42578125" style="280" bestFit="1" customWidth="1"/>
    <col min="14339" max="14339" width="11" style="280" bestFit="1" customWidth="1"/>
    <col min="14340" max="14340" width="11.7109375" style="280" bestFit="1" customWidth="1"/>
    <col min="14341" max="14529" width="9.140625" style="280"/>
    <col min="14530" max="14530" width="6.7109375" style="280" customWidth="1"/>
    <col min="14531" max="14531" width="39.140625" style="280" customWidth="1"/>
    <col min="14532" max="14532" width="9.140625" style="280"/>
    <col min="14533" max="14533" width="8" style="280" customWidth="1"/>
    <col min="14534" max="14534" width="12.7109375" style="280" customWidth="1"/>
    <col min="14535" max="14535" width="12" style="280" customWidth="1"/>
    <col min="14536" max="14536" width="12.85546875" style="280" customWidth="1"/>
    <col min="14537" max="14537" width="11.42578125" style="280" customWidth="1"/>
    <col min="14538" max="14538" width="10.42578125" style="280" customWidth="1"/>
    <col min="14539" max="14539" width="11.7109375" style="280" customWidth="1"/>
    <col min="14540" max="14540" width="11.140625" style="280" customWidth="1"/>
    <col min="14541" max="14541" width="11.85546875" style="280" bestFit="1" customWidth="1"/>
    <col min="14542" max="14542" width="10.5703125" style="280" bestFit="1" customWidth="1"/>
    <col min="14543" max="14543" width="9.5703125" style="280" bestFit="1" customWidth="1"/>
    <col min="14544" max="14544" width="11.42578125" style="280" customWidth="1"/>
    <col min="14545" max="14545" width="10.5703125" style="280" customWidth="1"/>
    <col min="14546" max="14546" width="7.5703125" style="280" customWidth="1"/>
    <col min="14547" max="14547" width="9.5703125" style="280" bestFit="1" customWidth="1"/>
    <col min="14548" max="14548" width="11" style="280" bestFit="1" customWidth="1"/>
    <col min="14549" max="14549" width="10.140625" style="280" bestFit="1" customWidth="1"/>
    <col min="14550" max="14554" width="9.5703125" style="280" bestFit="1" customWidth="1"/>
    <col min="14555" max="14555" width="10.140625" style="280" bestFit="1" customWidth="1"/>
    <col min="14556" max="14557" width="9.5703125" style="280" bestFit="1" customWidth="1"/>
    <col min="14558" max="14558" width="10.28515625" style="280" customWidth="1"/>
    <col min="14559" max="14566" width="9.5703125" style="280" bestFit="1" customWidth="1"/>
    <col min="14567" max="14567" width="9.5703125" style="280" customWidth="1"/>
    <col min="14568" max="14574" width="9.5703125" style="280" bestFit="1" customWidth="1"/>
    <col min="14575" max="14575" width="9.42578125" style="280" customWidth="1"/>
    <col min="14576" max="14591" width="9.5703125" style="280" bestFit="1" customWidth="1"/>
    <col min="14592" max="14593" width="12.5703125" style="280" bestFit="1" customWidth="1"/>
    <col min="14594" max="14594" width="11.42578125" style="280" bestFit="1" customWidth="1"/>
    <col min="14595" max="14595" width="11" style="280" bestFit="1" customWidth="1"/>
    <col min="14596" max="14596" width="11.7109375" style="280" bestFit="1" customWidth="1"/>
    <col min="14597" max="14785" width="9.140625" style="280"/>
    <col min="14786" max="14786" width="6.7109375" style="280" customWidth="1"/>
    <col min="14787" max="14787" width="39.140625" style="280" customWidth="1"/>
    <col min="14788" max="14788" width="9.140625" style="280"/>
    <col min="14789" max="14789" width="8" style="280" customWidth="1"/>
    <col min="14790" max="14790" width="12.7109375" style="280" customWidth="1"/>
    <col min="14791" max="14791" width="12" style="280" customWidth="1"/>
    <col min="14792" max="14792" width="12.85546875" style="280" customWidth="1"/>
    <col min="14793" max="14793" width="11.42578125" style="280" customWidth="1"/>
    <col min="14794" max="14794" width="10.42578125" style="280" customWidth="1"/>
    <col min="14795" max="14795" width="11.7109375" style="280" customWidth="1"/>
    <col min="14796" max="14796" width="11.140625" style="280" customWidth="1"/>
    <col min="14797" max="14797" width="11.85546875" style="280" bestFit="1" customWidth="1"/>
    <col min="14798" max="14798" width="10.5703125" style="280" bestFit="1" customWidth="1"/>
    <col min="14799" max="14799" width="9.5703125" style="280" bestFit="1" customWidth="1"/>
    <col min="14800" max="14800" width="11.42578125" style="280" customWidth="1"/>
    <col min="14801" max="14801" width="10.5703125" style="280" customWidth="1"/>
    <col min="14802" max="14802" width="7.5703125" style="280" customWidth="1"/>
    <col min="14803" max="14803" width="9.5703125" style="280" bestFit="1" customWidth="1"/>
    <col min="14804" max="14804" width="11" style="280" bestFit="1" customWidth="1"/>
    <col min="14805" max="14805" width="10.140625" style="280" bestFit="1" customWidth="1"/>
    <col min="14806" max="14810" width="9.5703125" style="280" bestFit="1" customWidth="1"/>
    <col min="14811" max="14811" width="10.140625" style="280" bestFit="1" customWidth="1"/>
    <col min="14812" max="14813" width="9.5703125" style="280" bestFit="1" customWidth="1"/>
    <col min="14814" max="14814" width="10.28515625" style="280" customWidth="1"/>
    <col min="14815" max="14822" width="9.5703125" style="280" bestFit="1" customWidth="1"/>
    <col min="14823" max="14823" width="9.5703125" style="280" customWidth="1"/>
    <col min="14824" max="14830" width="9.5703125" style="280" bestFit="1" customWidth="1"/>
    <col min="14831" max="14831" width="9.42578125" style="280" customWidth="1"/>
    <col min="14832" max="14847" width="9.5703125" style="280" bestFit="1" customWidth="1"/>
    <col min="14848" max="14849" width="12.5703125" style="280" bestFit="1" customWidth="1"/>
    <col min="14850" max="14850" width="11.42578125" style="280" bestFit="1" customWidth="1"/>
    <col min="14851" max="14851" width="11" style="280" bestFit="1" customWidth="1"/>
    <col min="14852" max="14852" width="11.7109375" style="280" bestFit="1" customWidth="1"/>
    <col min="14853" max="15041" width="9.140625" style="280"/>
    <col min="15042" max="15042" width="6.7109375" style="280" customWidth="1"/>
    <col min="15043" max="15043" width="39.140625" style="280" customWidth="1"/>
    <col min="15044" max="15044" width="9.140625" style="280"/>
    <col min="15045" max="15045" width="8" style="280" customWidth="1"/>
    <col min="15046" max="15046" width="12.7109375" style="280" customWidth="1"/>
    <col min="15047" max="15047" width="12" style="280" customWidth="1"/>
    <col min="15048" max="15048" width="12.85546875" style="280" customWidth="1"/>
    <col min="15049" max="15049" width="11.42578125" style="280" customWidth="1"/>
    <col min="15050" max="15050" width="10.42578125" style="280" customWidth="1"/>
    <col min="15051" max="15051" width="11.7109375" style="280" customWidth="1"/>
    <col min="15052" max="15052" width="11.140625" style="280" customWidth="1"/>
    <col min="15053" max="15053" width="11.85546875" style="280" bestFit="1" customWidth="1"/>
    <col min="15054" max="15054" width="10.5703125" style="280" bestFit="1" customWidth="1"/>
    <col min="15055" max="15055" width="9.5703125" style="280" bestFit="1" customWidth="1"/>
    <col min="15056" max="15056" width="11.42578125" style="280" customWidth="1"/>
    <col min="15057" max="15057" width="10.5703125" style="280" customWidth="1"/>
    <col min="15058" max="15058" width="7.5703125" style="280" customWidth="1"/>
    <col min="15059" max="15059" width="9.5703125" style="280" bestFit="1" customWidth="1"/>
    <col min="15060" max="15060" width="11" style="280" bestFit="1" customWidth="1"/>
    <col min="15061" max="15061" width="10.140625" style="280" bestFit="1" customWidth="1"/>
    <col min="15062" max="15066" width="9.5703125" style="280" bestFit="1" customWidth="1"/>
    <col min="15067" max="15067" width="10.140625" style="280" bestFit="1" customWidth="1"/>
    <col min="15068" max="15069" width="9.5703125" style="280" bestFit="1" customWidth="1"/>
    <col min="15070" max="15070" width="10.28515625" style="280" customWidth="1"/>
    <col min="15071" max="15078" width="9.5703125" style="280" bestFit="1" customWidth="1"/>
    <col min="15079" max="15079" width="9.5703125" style="280" customWidth="1"/>
    <col min="15080" max="15086" width="9.5703125" style="280" bestFit="1" customWidth="1"/>
    <col min="15087" max="15087" width="9.42578125" style="280" customWidth="1"/>
    <col min="15088" max="15103" width="9.5703125" style="280" bestFit="1" customWidth="1"/>
    <col min="15104" max="15105" width="12.5703125" style="280" bestFit="1" customWidth="1"/>
    <col min="15106" max="15106" width="11.42578125" style="280" bestFit="1" customWidth="1"/>
    <col min="15107" max="15107" width="11" style="280" bestFit="1" customWidth="1"/>
    <col min="15108" max="15108" width="11.7109375" style="280" bestFit="1" customWidth="1"/>
    <col min="15109" max="15297" width="9.140625" style="280"/>
    <col min="15298" max="15298" width="6.7109375" style="280" customWidth="1"/>
    <col min="15299" max="15299" width="39.140625" style="280" customWidth="1"/>
    <col min="15300" max="15300" width="9.140625" style="280"/>
    <col min="15301" max="15301" width="8" style="280" customWidth="1"/>
    <col min="15302" max="15302" width="12.7109375" style="280" customWidth="1"/>
    <col min="15303" max="15303" width="12" style="280" customWidth="1"/>
    <col min="15304" max="15304" width="12.85546875" style="280" customWidth="1"/>
    <col min="15305" max="15305" width="11.42578125" style="280" customWidth="1"/>
    <col min="15306" max="15306" width="10.42578125" style="280" customWidth="1"/>
    <col min="15307" max="15307" width="11.7109375" style="280" customWidth="1"/>
    <col min="15308" max="15308" width="11.140625" style="280" customWidth="1"/>
    <col min="15309" max="15309" width="11.85546875" style="280" bestFit="1" customWidth="1"/>
    <col min="15310" max="15310" width="10.5703125" style="280" bestFit="1" customWidth="1"/>
    <col min="15311" max="15311" width="9.5703125" style="280" bestFit="1" customWidth="1"/>
    <col min="15312" max="15312" width="11.42578125" style="280" customWidth="1"/>
    <col min="15313" max="15313" width="10.5703125" style="280" customWidth="1"/>
    <col min="15314" max="15314" width="7.5703125" style="280" customWidth="1"/>
    <col min="15315" max="15315" width="9.5703125" style="280" bestFit="1" customWidth="1"/>
    <col min="15316" max="15316" width="11" style="280" bestFit="1" customWidth="1"/>
    <col min="15317" max="15317" width="10.140625" style="280" bestFit="1" customWidth="1"/>
    <col min="15318" max="15322" width="9.5703125" style="280" bestFit="1" customWidth="1"/>
    <col min="15323" max="15323" width="10.140625" style="280" bestFit="1" customWidth="1"/>
    <col min="15324" max="15325" width="9.5703125" style="280" bestFit="1" customWidth="1"/>
    <col min="15326" max="15326" width="10.28515625" style="280" customWidth="1"/>
    <col min="15327" max="15334" width="9.5703125" style="280" bestFit="1" customWidth="1"/>
    <col min="15335" max="15335" width="9.5703125" style="280" customWidth="1"/>
    <col min="15336" max="15342" width="9.5703125" style="280" bestFit="1" customWidth="1"/>
    <col min="15343" max="15343" width="9.42578125" style="280" customWidth="1"/>
    <col min="15344" max="15359" width="9.5703125" style="280" bestFit="1" customWidth="1"/>
    <col min="15360" max="15361" width="12.5703125" style="280" bestFit="1" customWidth="1"/>
    <col min="15362" max="15362" width="11.42578125" style="280" bestFit="1" customWidth="1"/>
    <col min="15363" max="15363" width="11" style="280" bestFit="1" customWidth="1"/>
    <col min="15364" max="15364" width="11.7109375" style="280" bestFit="1" customWidth="1"/>
    <col min="15365" max="15553" width="9.140625" style="280"/>
    <col min="15554" max="15554" width="6.7109375" style="280" customWidth="1"/>
    <col min="15555" max="15555" width="39.140625" style="280" customWidth="1"/>
    <col min="15556" max="15556" width="9.140625" style="280"/>
    <col min="15557" max="15557" width="8" style="280" customWidth="1"/>
    <col min="15558" max="15558" width="12.7109375" style="280" customWidth="1"/>
    <col min="15559" max="15559" width="12" style="280" customWidth="1"/>
    <col min="15560" max="15560" width="12.85546875" style="280" customWidth="1"/>
    <col min="15561" max="15561" width="11.42578125" style="280" customWidth="1"/>
    <col min="15562" max="15562" width="10.42578125" style="280" customWidth="1"/>
    <col min="15563" max="15563" width="11.7109375" style="280" customWidth="1"/>
    <col min="15564" max="15564" width="11.140625" style="280" customWidth="1"/>
    <col min="15565" max="15565" width="11.85546875" style="280" bestFit="1" customWidth="1"/>
    <col min="15566" max="15566" width="10.5703125" style="280" bestFit="1" customWidth="1"/>
    <col min="15567" max="15567" width="9.5703125" style="280" bestFit="1" customWidth="1"/>
    <col min="15568" max="15568" width="11.42578125" style="280" customWidth="1"/>
    <col min="15569" max="15569" width="10.5703125" style="280" customWidth="1"/>
    <col min="15570" max="15570" width="7.5703125" style="280" customWidth="1"/>
    <col min="15571" max="15571" width="9.5703125" style="280" bestFit="1" customWidth="1"/>
    <col min="15572" max="15572" width="11" style="280" bestFit="1" customWidth="1"/>
    <col min="15573" max="15573" width="10.140625" style="280" bestFit="1" customWidth="1"/>
    <col min="15574" max="15578" width="9.5703125" style="280" bestFit="1" customWidth="1"/>
    <col min="15579" max="15579" width="10.140625" style="280" bestFit="1" customWidth="1"/>
    <col min="15580" max="15581" width="9.5703125" style="280" bestFit="1" customWidth="1"/>
    <col min="15582" max="15582" width="10.28515625" style="280" customWidth="1"/>
    <col min="15583" max="15590" width="9.5703125" style="280" bestFit="1" customWidth="1"/>
    <col min="15591" max="15591" width="9.5703125" style="280" customWidth="1"/>
    <col min="15592" max="15598" width="9.5703125" style="280" bestFit="1" customWidth="1"/>
    <col min="15599" max="15599" width="9.42578125" style="280" customWidth="1"/>
    <col min="15600" max="15615" width="9.5703125" style="280" bestFit="1" customWidth="1"/>
    <col min="15616" max="15617" width="12.5703125" style="280" bestFit="1" customWidth="1"/>
    <col min="15618" max="15618" width="11.42578125" style="280" bestFit="1" customWidth="1"/>
    <col min="15619" max="15619" width="11" style="280" bestFit="1" customWidth="1"/>
    <col min="15620" max="15620" width="11.7109375" style="280" bestFit="1" customWidth="1"/>
    <col min="15621" max="15809" width="9.140625" style="280"/>
    <col min="15810" max="15810" width="6.7109375" style="280" customWidth="1"/>
    <col min="15811" max="15811" width="39.140625" style="280" customWidth="1"/>
    <col min="15812" max="15812" width="9.140625" style="280"/>
    <col min="15813" max="15813" width="8" style="280" customWidth="1"/>
    <col min="15814" max="15814" width="12.7109375" style="280" customWidth="1"/>
    <col min="15815" max="15815" width="12" style="280" customWidth="1"/>
    <col min="15816" max="15816" width="12.85546875" style="280" customWidth="1"/>
    <col min="15817" max="15817" width="11.42578125" style="280" customWidth="1"/>
    <col min="15818" max="15818" width="10.42578125" style="280" customWidth="1"/>
    <col min="15819" max="15819" width="11.7109375" style="280" customWidth="1"/>
    <col min="15820" max="15820" width="11.140625" style="280" customWidth="1"/>
    <col min="15821" max="15821" width="11.85546875" style="280" bestFit="1" customWidth="1"/>
    <col min="15822" max="15822" width="10.5703125" style="280" bestFit="1" customWidth="1"/>
    <col min="15823" max="15823" width="9.5703125" style="280" bestFit="1" customWidth="1"/>
    <col min="15824" max="15824" width="11.42578125" style="280" customWidth="1"/>
    <col min="15825" max="15825" width="10.5703125" style="280" customWidth="1"/>
    <col min="15826" max="15826" width="7.5703125" style="280" customWidth="1"/>
    <col min="15827" max="15827" width="9.5703125" style="280" bestFit="1" customWidth="1"/>
    <col min="15828" max="15828" width="11" style="280" bestFit="1" customWidth="1"/>
    <col min="15829" max="15829" width="10.140625" style="280" bestFit="1" customWidth="1"/>
    <col min="15830" max="15834" width="9.5703125" style="280" bestFit="1" customWidth="1"/>
    <col min="15835" max="15835" width="10.140625" style="280" bestFit="1" customWidth="1"/>
    <col min="15836" max="15837" width="9.5703125" style="280" bestFit="1" customWidth="1"/>
    <col min="15838" max="15838" width="10.28515625" style="280" customWidth="1"/>
    <col min="15839" max="15846" width="9.5703125" style="280" bestFit="1" customWidth="1"/>
    <col min="15847" max="15847" width="9.5703125" style="280" customWidth="1"/>
    <col min="15848" max="15854" width="9.5703125" style="280" bestFit="1" customWidth="1"/>
    <col min="15855" max="15855" width="9.42578125" style="280" customWidth="1"/>
    <col min="15856" max="15871" width="9.5703125" style="280" bestFit="1" customWidth="1"/>
    <col min="15872" max="15873" width="12.5703125" style="280" bestFit="1" customWidth="1"/>
    <col min="15874" max="15874" width="11.42578125" style="280" bestFit="1" customWidth="1"/>
    <col min="15875" max="15875" width="11" style="280" bestFit="1" customWidth="1"/>
    <col min="15876" max="15876" width="11.7109375" style="280" bestFit="1" customWidth="1"/>
    <col min="15877" max="16065" width="9.140625" style="280"/>
    <col min="16066" max="16066" width="6.7109375" style="280" customWidth="1"/>
    <col min="16067" max="16067" width="39.140625" style="280" customWidth="1"/>
    <col min="16068" max="16068" width="9.140625" style="280"/>
    <col min="16069" max="16069" width="8" style="280" customWidth="1"/>
    <col min="16070" max="16070" width="12.7109375" style="280" customWidth="1"/>
    <col min="16071" max="16071" width="12" style="280" customWidth="1"/>
    <col min="16072" max="16072" width="12.85546875" style="280" customWidth="1"/>
    <col min="16073" max="16073" width="11.42578125" style="280" customWidth="1"/>
    <col min="16074" max="16074" width="10.42578125" style="280" customWidth="1"/>
    <col min="16075" max="16075" width="11.7109375" style="280" customWidth="1"/>
    <col min="16076" max="16076" width="11.140625" style="280" customWidth="1"/>
    <col min="16077" max="16077" width="11.85546875" style="280" bestFit="1" customWidth="1"/>
    <col min="16078" max="16078" width="10.5703125" style="280" bestFit="1" customWidth="1"/>
    <col min="16079" max="16079" width="9.5703125" style="280" bestFit="1" customWidth="1"/>
    <col min="16080" max="16080" width="11.42578125" style="280" customWidth="1"/>
    <col min="16081" max="16081" width="10.5703125" style="280" customWidth="1"/>
    <col min="16082" max="16082" width="7.5703125" style="280" customWidth="1"/>
    <col min="16083" max="16083" width="9.5703125" style="280" bestFit="1" customWidth="1"/>
    <col min="16084" max="16084" width="11" style="280" bestFit="1" customWidth="1"/>
    <col min="16085" max="16085" width="10.140625" style="280" bestFit="1" customWidth="1"/>
    <col min="16086" max="16090" width="9.5703125" style="280" bestFit="1" customWidth="1"/>
    <col min="16091" max="16091" width="10.140625" style="280" bestFit="1" customWidth="1"/>
    <col min="16092" max="16093" width="9.5703125" style="280" bestFit="1" customWidth="1"/>
    <col min="16094" max="16094" width="10.28515625" style="280" customWidth="1"/>
    <col min="16095" max="16102" width="9.5703125" style="280" bestFit="1" customWidth="1"/>
    <col min="16103" max="16103" width="9.5703125" style="280" customWidth="1"/>
    <col min="16104" max="16110" width="9.5703125" style="280" bestFit="1" customWidth="1"/>
    <col min="16111" max="16111" width="9.42578125" style="280" customWidth="1"/>
    <col min="16112" max="16127" width="9.5703125" style="280" bestFit="1" customWidth="1"/>
    <col min="16128" max="16129" width="12.5703125" style="280" bestFit="1" customWidth="1"/>
    <col min="16130" max="16130" width="11.42578125" style="280" bestFit="1" customWidth="1"/>
    <col min="16131" max="16131" width="11" style="280" bestFit="1" customWidth="1"/>
    <col min="16132" max="16132" width="11.7109375" style="280" bestFit="1" customWidth="1"/>
    <col min="16133" max="16384" width="9.140625" style="280"/>
  </cols>
  <sheetData>
    <row r="1" spans="1:63" ht="15.75" customHeight="1" x14ac:dyDescent="0.2">
      <c r="A1" s="288" t="s">
        <v>1295</v>
      </c>
      <c r="D1" s="312"/>
      <c r="E1" s="312"/>
      <c r="F1" s="312"/>
      <c r="G1" s="312"/>
      <c r="H1" s="312"/>
      <c r="I1" s="312"/>
      <c r="J1" s="312"/>
      <c r="K1" s="312"/>
      <c r="L1" s="312"/>
      <c r="M1" s="312"/>
      <c r="N1" s="312"/>
      <c r="O1" s="312"/>
      <c r="P1" s="312"/>
      <c r="Q1" s="312"/>
      <c r="R1" s="312"/>
      <c r="S1" s="312"/>
      <c r="T1" s="312"/>
      <c r="U1" s="312"/>
      <c r="V1" s="312"/>
      <c r="W1" s="312"/>
      <c r="X1" s="312"/>
      <c r="Y1" s="312"/>
      <c r="Z1" s="312"/>
      <c r="AA1" s="312"/>
      <c r="AB1" s="312"/>
      <c r="AC1" s="313"/>
      <c r="AD1" s="313"/>
      <c r="AE1" s="313"/>
      <c r="AF1" s="313"/>
      <c r="AG1" s="313"/>
      <c r="AH1" s="313"/>
      <c r="AI1" s="313"/>
      <c r="AJ1" s="313"/>
      <c r="AK1" s="313"/>
      <c r="AL1" s="312"/>
      <c r="AM1" s="312"/>
      <c r="AN1" s="312"/>
      <c r="AO1" s="312"/>
      <c r="AP1" s="313"/>
      <c r="AQ1" s="313"/>
      <c r="AR1" s="313"/>
      <c r="AS1" s="313"/>
      <c r="AT1" s="312"/>
      <c r="AU1" s="312"/>
      <c r="AV1" s="312"/>
      <c r="AW1" s="312"/>
      <c r="AX1" s="312"/>
      <c r="AY1" s="312"/>
      <c r="AZ1" s="312"/>
      <c r="BA1" s="312"/>
      <c r="BB1" s="312"/>
      <c r="BC1" s="312"/>
      <c r="BD1" s="312"/>
      <c r="BE1" s="312"/>
      <c r="BF1" s="312"/>
      <c r="BG1" s="313"/>
      <c r="BH1" s="313"/>
      <c r="BI1" s="313"/>
      <c r="BJ1" s="314"/>
      <c r="BK1" s="314"/>
    </row>
    <row r="2" spans="1:63" ht="21" customHeight="1" x14ac:dyDescent="0.2">
      <c r="A2" s="283" t="s">
        <v>1320</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row>
    <row r="3" spans="1:63" s="282" customFormat="1" ht="11.25" customHeight="1" thickBot="1" x14ac:dyDescent="0.25">
      <c r="A3" s="280"/>
      <c r="B3" s="280"/>
      <c r="C3" s="280"/>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2"/>
      <c r="AG3" s="312"/>
      <c r="AH3" s="312"/>
      <c r="AI3" s="312"/>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4"/>
      <c r="BJ3" s="314" t="s">
        <v>0</v>
      </c>
      <c r="BK3" s="314"/>
    </row>
    <row r="4" spans="1:63" ht="15.75" customHeight="1" thickTop="1" x14ac:dyDescent="0.2">
      <c r="A4" s="1524" t="s">
        <v>1</v>
      </c>
      <c r="B4" s="1526" t="s">
        <v>514</v>
      </c>
      <c r="C4" s="1526" t="s">
        <v>3</v>
      </c>
      <c r="D4" s="1515" t="s">
        <v>1260</v>
      </c>
      <c r="E4" s="1520" t="s">
        <v>1261</v>
      </c>
      <c r="F4" s="1521" t="s">
        <v>1262</v>
      </c>
      <c r="G4" s="1522"/>
      <c r="H4" s="1522"/>
      <c r="I4" s="1522"/>
      <c r="J4" s="1522"/>
      <c r="K4" s="1522"/>
      <c r="L4" s="1522"/>
      <c r="M4" s="1522"/>
      <c r="N4" s="1522"/>
      <c r="O4" s="1522"/>
      <c r="P4" s="1522"/>
      <c r="Q4" s="1522"/>
      <c r="R4" s="1522"/>
      <c r="S4" s="1522"/>
      <c r="T4" s="1522"/>
      <c r="U4" s="1522"/>
      <c r="V4" s="1522"/>
      <c r="W4" s="1522"/>
      <c r="X4" s="1522"/>
      <c r="Y4" s="1522"/>
      <c r="Z4" s="1522"/>
      <c r="AA4" s="1522"/>
      <c r="AB4" s="1522"/>
      <c r="AC4" s="1522"/>
      <c r="AD4" s="1522"/>
      <c r="AE4" s="1522"/>
      <c r="AF4" s="1522"/>
      <c r="AG4" s="1522"/>
      <c r="AH4" s="1522"/>
      <c r="AI4" s="1522"/>
      <c r="AJ4" s="1522"/>
      <c r="AK4" s="1522"/>
      <c r="AL4" s="1522"/>
      <c r="AM4" s="1522"/>
      <c r="AN4" s="1522"/>
      <c r="AO4" s="1522"/>
      <c r="AP4" s="1522"/>
      <c r="AQ4" s="1522"/>
      <c r="AR4" s="1522"/>
      <c r="AS4" s="1522"/>
      <c r="AT4" s="1522"/>
      <c r="AU4" s="1522"/>
      <c r="AV4" s="1522"/>
      <c r="AW4" s="1522"/>
      <c r="AX4" s="1522"/>
      <c r="AY4" s="1522"/>
      <c r="AZ4" s="1522"/>
      <c r="BA4" s="1522"/>
      <c r="BB4" s="1522"/>
      <c r="BC4" s="1522"/>
      <c r="BD4" s="1522"/>
      <c r="BE4" s="1522"/>
      <c r="BF4" s="1522"/>
      <c r="BG4" s="1522"/>
      <c r="BH4" s="1522"/>
      <c r="BI4" s="1523"/>
      <c r="BJ4" s="1530" t="s">
        <v>1263</v>
      </c>
      <c r="BK4" s="1530" t="s">
        <v>1264</v>
      </c>
    </row>
    <row r="5" spans="1:63" ht="27" customHeight="1" x14ac:dyDescent="0.2">
      <c r="A5" s="1525"/>
      <c r="B5" s="1513"/>
      <c r="C5" s="1513"/>
      <c r="D5" s="1516"/>
      <c r="E5" s="1516"/>
      <c r="F5" s="333" t="s">
        <v>39</v>
      </c>
      <c r="G5" s="184" t="s">
        <v>42</v>
      </c>
      <c r="H5" s="326" t="s">
        <v>44</v>
      </c>
      <c r="I5" s="326" t="s">
        <v>46</v>
      </c>
      <c r="J5" s="184" t="s">
        <v>49</v>
      </c>
      <c r="K5" s="184" t="s">
        <v>52</v>
      </c>
      <c r="L5" s="184" t="s">
        <v>55</v>
      </c>
      <c r="M5" s="184" t="s">
        <v>58</v>
      </c>
      <c r="N5" s="184" t="s">
        <v>61</v>
      </c>
      <c r="O5" s="184" t="s">
        <v>63</v>
      </c>
      <c r="P5" s="184" t="s">
        <v>66</v>
      </c>
      <c r="Q5" s="184" t="s">
        <v>68</v>
      </c>
      <c r="R5" s="333" t="s">
        <v>70</v>
      </c>
      <c r="S5" s="184" t="s">
        <v>73</v>
      </c>
      <c r="T5" s="184" t="s">
        <v>76</v>
      </c>
      <c r="U5" s="184" t="s">
        <v>79</v>
      </c>
      <c r="V5" s="184" t="s">
        <v>521</v>
      </c>
      <c r="W5" s="184" t="s">
        <v>82</v>
      </c>
      <c r="X5" s="184" t="s">
        <v>85</v>
      </c>
      <c r="Y5" s="184" t="s">
        <v>88</v>
      </c>
      <c r="Z5" s="184" t="s">
        <v>91</v>
      </c>
      <c r="AA5" s="184" t="s">
        <v>93</v>
      </c>
      <c r="AB5" s="184" t="s">
        <v>96</v>
      </c>
      <c r="AC5" s="326" t="s">
        <v>99</v>
      </c>
      <c r="AD5" s="326" t="s">
        <v>101</v>
      </c>
      <c r="AE5" s="326" t="s">
        <v>103</v>
      </c>
      <c r="AF5" s="326" t="s">
        <v>105</v>
      </c>
      <c r="AG5" s="326" t="s">
        <v>107</v>
      </c>
      <c r="AH5" s="326" t="s">
        <v>109</v>
      </c>
      <c r="AI5" s="326" t="s">
        <v>111</v>
      </c>
      <c r="AJ5" s="326" t="s">
        <v>113</v>
      </c>
      <c r="AK5" s="326" t="s">
        <v>115</v>
      </c>
      <c r="AL5" s="184" t="s">
        <v>117</v>
      </c>
      <c r="AM5" s="184" t="s">
        <v>119</v>
      </c>
      <c r="AN5" s="184" t="s">
        <v>121</v>
      </c>
      <c r="AO5" s="184" t="s">
        <v>123</v>
      </c>
      <c r="AP5" s="326" t="s">
        <v>125</v>
      </c>
      <c r="AQ5" s="326" t="s">
        <v>127</v>
      </c>
      <c r="AR5" s="326" t="s">
        <v>129</v>
      </c>
      <c r="AS5" s="184" t="s">
        <v>131</v>
      </c>
      <c r="AT5" s="184" t="s">
        <v>134</v>
      </c>
      <c r="AU5" s="184" t="s">
        <v>143</v>
      </c>
      <c r="AV5" s="184" t="s">
        <v>146</v>
      </c>
      <c r="AW5" s="184" t="s">
        <v>149</v>
      </c>
      <c r="AX5" s="184" t="s">
        <v>152</v>
      </c>
      <c r="AY5" s="184" t="s">
        <v>155</v>
      </c>
      <c r="AZ5" s="184" t="s">
        <v>137</v>
      </c>
      <c r="BA5" s="184" t="s">
        <v>140</v>
      </c>
      <c r="BB5" s="184" t="s">
        <v>157</v>
      </c>
      <c r="BC5" s="184" t="s">
        <v>160</v>
      </c>
      <c r="BD5" s="184" t="s">
        <v>163</v>
      </c>
      <c r="BE5" s="333" t="s">
        <v>165</v>
      </c>
      <c r="BF5" s="351" t="s">
        <v>167</v>
      </c>
      <c r="BG5" s="351" t="s">
        <v>525</v>
      </c>
      <c r="BH5" s="351" t="s">
        <v>528</v>
      </c>
      <c r="BI5" s="351" t="s">
        <v>169</v>
      </c>
      <c r="BJ5" s="1511"/>
      <c r="BK5" s="1511"/>
    </row>
    <row r="6" spans="1:63" s="288" customFormat="1" ht="20.100000000000001" customHeight="1" x14ac:dyDescent="0.2">
      <c r="A6" s="374"/>
      <c r="B6" s="334" t="s">
        <v>1265</v>
      </c>
      <c r="C6" s="334"/>
      <c r="D6" s="308">
        <v>110.5</v>
      </c>
      <c r="E6" s="308"/>
      <c r="F6" s="308"/>
      <c r="G6" s="308"/>
      <c r="H6" s="308"/>
      <c r="I6" s="308"/>
      <c r="J6" s="308"/>
      <c r="K6" s="308"/>
      <c r="L6" s="308"/>
      <c r="M6" s="308"/>
      <c r="N6" s="308"/>
      <c r="O6" s="308"/>
      <c r="P6" s="308"/>
      <c r="Q6" s="308"/>
      <c r="R6" s="308"/>
      <c r="S6" s="308"/>
      <c r="T6" s="308"/>
      <c r="U6" s="308"/>
      <c r="V6" s="308"/>
      <c r="W6" s="308"/>
      <c r="X6" s="308"/>
      <c r="Y6" s="308"/>
      <c r="Z6" s="308"/>
      <c r="AA6" s="308"/>
      <c r="AB6" s="308"/>
      <c r="AC6" s="335"/>
      <c r="AD6" s="335"/>
      <c r="AE6" s="335"/>
      <c r="AF6" s="335"/>
      <c r="AG6" s="335"/>
      <c r="AH6" s="335"/>
      <c r="AI6" s="335"/>
      <c r="AJ6" s="335"/>
      <c r="AK6" s="335"/>
      <c r="AL6" s="308"/>
      <c r="AM6" s="308"/>
      <c r="AN6" s="308"/>
      <c r="AO6" s="308"/>
      <c r="AP6" s="335"/>
      <c r="AQ6" s="335"/>
      <c r="AR6" s="335"/>
      <c r="AS6" s="308"/>
      <c r="AT6" s="308"/>
      <c r="AU6" s="308"/>
      <c r="AV6" s="308"/>
      <c r="AW6" s="308"/>
      <c r="AX6" s="308"/>
      <c r="AY6" s="308"/>
      <c r="AZ6" s="308"/>
      <c r="BA6" s="308"/>
      <c r="BB6" s="308"/>
      <c r="BC6" s="308"/>
      <c r="BD6" s="308"/>
      <c r="BE6" s="308"/>
      <c r="BF6" s="308"/>
      <c r="BG6" s="335"/>
      <c r="BH6" s="335"/>
      <c r="BI6" s="335"/>
      <c r="BJ6" s="336"/>
      <c r="BK6" s="336">
        <v>110.50000000000001</v>
      </c>
    </row>
    <row r="7" spans="1:63" ht="20.100000000000001" customHeight="1" x14ac:dyDescent="0.2">
      <c r="A7" s="374">
        <v>1</v>
      </c>
      <c r="B7" s="337" t="s">
        <v>38</v>
      </c>
      <c r="C7" s="334" t="s">
        <v>39</v>
      </c>
      <c r="D7" s="320">
        <v>9.9600000000000009</v>
      </c>
      <c r="E7" s="320">
        <v>0</v>
      </c>
      <c r="F7" s="320">
        <v>0</v>
      </c>
      <c r="G7" s="320">
        <v>0</v>
      </c>
      <c r="H7" s="320">
        <v>0</v>
      </c>
      <c r="I7" s="320">
        <v>0</v>
      </c>
      <c r="J7" s="320">
        <v>0</v>
      </c>
      <c r="K7" s="320">
        <v>0</v>
      </c>
      <c r="L7" s="320">
        <v>0</v>
      </c>
      <c r="M7" s="320">
        <v>0</v>
      </c>
      <c r="N7" s="320">
        <v>0</v>
      </c>
      <c r="O7" s="320">
        <v>0</v>
      </c>
      <c r="P7" s="320">
        <v>0</v>
      </c>
      <c r="Q7" s="320">
        <v>0</v>
      </c>
      <c r="R7" s="320">
        <v>0</v>
      </c>
      <c r="S7" s="320">
        <v>0</v>
      </c>
      <c r="T7" s="320">
        <v>0</v>
      </c>
      <c r="U7" s="320">
        <v>0</v>
      </c>
      <c r="V7" s="320">
        <v>0</v>
      </c>
      <c r="W7" s="320">
        <v>0</v>
      </c>
      <c r="X7" s="320">
        <v>0</v>
      </c>
      <c r="Y7" s="320">
        <v>0</v>
      </c>
      <c r="Z7" s="320">
        <v>0</v>
      </c>
      <c r="AA7" s="320">
        <v>0</v>
      </c>
      <c r="AB7" s="320">
        <v>0</v>
      </c>
      <c r="AC7" s="338">
        <v>0</v>
      </c>
      <c r="AD7" s="338">
        <v>0</v>
      </c>
      <c r="AE7" s="338">
        <v>0</v>
      </c>
      <c r="AF7" s="338">
        <v>0</v>
      </c>
      <c r="AG7" s="338">
        <v>0</v>
      </c>
      <c r="AH7" s="338">
        <v>0</v>
      </c>
      <c r="AI7" s="338">
        <v>0</v>
      </c>
      <c r="AJ7" s="338">
        <v>0</v>
      </c>
      <c r="AK7" s="338">
        <v>0</v>
      </c>
      <c r="AL7" s="320">
        <v>0</v>
      </c>
      <c r="AM7" s="320">
        <v>0</v>
      </c>
      <c r="AN7" s="320">
        <v>0</v>
      </c>
      <c r="AO7" s="320">
        <v>0</v>
      </c>
      <c r="AP7" s="338">
        <v>0</v>
      </c>
      <c r="AQ7" s="338">
        <v>0</v>
      </c>
      <c r="AR7" s="338">
        <v>0</v>
      </c>
      <c r="AS7" s="320">
        <v>0</v>
      </c>
      <c r="AT7" s="320">
        <v>0</v>
      </c>
      <c r="AU7" s="320">
        <v>0</v>
      </c>
      <c r="AV7" s="320">
        <v>0</v>
      </c>
      <c r="AW7" s="320">
        <v>0</v>
      </c>
      <c r="AX7" s="320">
        <v>0</v>
      </c>
      <c r="AY7" s="320">
        <v>0</v>
      </c>
      <c r="AZ7" s="320">
        <v>0</v>
      </c>
      <c r="BA7" s="320">
        <v>0</v>
      </c>
      <c r="BB7" s="320">
        <v>0</v>
      </c>
      <c r="BC7" s="320">
        <v>0</v>
      </c>
      <c r="BD7" s="320">
        <v>0</v>
      </c>
      <c r="BE7" s="320">
        <v>0</v>
      </c>
      <c r="BF7" s="320">
        <v>0</v>
      </c>
      <c r="BG7" s="338">
        <v>0</v>
      </c>
      <c r="BH7" s="338">
        <v>0</v>
      </c>
      <c r="BI7" s="338">
        <v>0</v>
      </c>
      <c r="BJ7" s="339">
        <v>-2.54</v>
      </c>
      <c r="BK7" s="339">
        <v>7.42</v>
      </c>
    </row>
    <row r="8" spans="1:63" ht="20.100000000000001" customHeight="1" x14ac:dyDescent="0.2">
      <c r="A8" s="375" t="s">
        <v>40</v>
      </c>
      <c r="B8" s="341" t="s">
        <v>41</v>
      </c>
      <c r="C8" s="340" t="s">
        <v>42</v>
      </c>
      <c r="D8" s="202">
        <v>0</v>
      </c>
      <c r="E8" s="202">
        <v>0</v>
      </c>
      <c r="F8" s="320">
        <v>0</v>
      </c>
      <c r="G8" s="202">
        <v>0</v>
      </c>
      <c r="H8" s="202">
        <v>0</v>
      </c>
      <c r="I8" s="202">
        <v>0</v>
      </c>
      <c r="J8" s="202">
        <v>0</v>
      </c>
      <c r="K8" s="202">
        <v>0</v>
      </c>
      <c r="L8" s="202">
        <v>0</v>
      </c>
      <c r="M8" s="202">
        <v>0</v>
      </c>
      <c r="N8" s="202">
        <v>0</v>
      </c>
      <c r="O8" s="202">
        <v>0</v>
      </c>
      <c r="P8" s="202">
        <v>0</v>
      </c>
      <c r="Q8" s="202">
        <v>0</v>
      </c>
      <c r="R8" s="202">
        <v>0</v>
      </c>
      <c r="S8" s="202">
        <v>0</v>
      </c>
      <c r="T8" s="202">
        <v>0</v>
      </c>
      <c r="U8" s="202">
        <v>0</v>
      </c>
      <c r="V8" s="202">
        <v>0</v>
      </c>
      <c r="W8" s="202">
        <v>0</v>
      </c>
      <c r="X8" s="202">
        <v>0</v>
      </c>
      <c r="Y8" s="202">
        <v>0</v>
      </c>
      <c r="Z8" s="202">
        <v>0</v>
      </c>
      <c r="AA8" s="202">
        <v>0</v>
      </c>
      <c r="AB8" s="202">
        <v>0</v>
      </c>
      <c r="AC8" s="319">
        <v>0</v>
      </c>
      <c r="AD8" s="319">
        <v>0</v>
      </c>
      <c r="AE8" s="319">
        <v>0</v>
      </c>
      <c r="AF8" s="319">
        <v>0</v>
      </c>
      <c r="AG8" s="319">
        <v>0</v>
      </c>
      <c r="AH8" s="319">
        <v>0</v>
      </c>
      <c r="AI8" s="319">
        <v>0</v>
      </c>
      <c r="AJ8" s="319">
        <v>0</v>
      </c>
      <c r="AK8" s="319">
        <v>0</v>
      </c>
      <c r="AL8" s="202">
        <v>0</v>
      </c>
      <c r="AM8" s="202">
        <v>0</v>
      </c>
      <c r="AN8" s="202">
        <v>0</v>
      </c>
      <c r="AO8" s="202">
        <v>0</v>
      </c>
      <c r="AP8" s="319">
        <v>0</v>
      </c>
      <c r="AQ8" s="319">
        <v>0</v>
      </c>
      <c r="AR8" s="319">
        <v>0</v>
      </c>
      <c r="AS8" s="202">
        <v>0</v>
      </c>
      <c r="AT8" s="202">
        <v>0</v>
      </c>
      <c r="AU8" s="202">
        <v>0</v>
      </c>
      <c r="AV8" s="202">
        <v>0</v>
      </c>
      <c r="AW8" s="202">
        <v>0</v>
      </c>
      <c r="AX8" s="202">
        <v>0</v>
      </c>
      <c r="AY8" s="202">
        <v>0</v>
      </c>
      <c r="AZ8" s="202">
        <v>0</v>
      </c>
      <c r="BA8" s="202">
        <v>0</v>
      </c>
      <c r="BB8" s="202">
        <v>0</v>
      </c>
      <c r="BC8" s="202">
        <v>0</v>
      </c>
      <c r="BD8" s="202">
        <v>0</v>
      </c>
      <c r="BE8" s="202">
        <v>0</v>
      </c>
      <c r="BF8" s="202">
        <v>0</v>
      </c>
      <c r="BG8" s="319">
        <v>0</v>
      </c>
      <c r="BH8" s="319">
        <v>0</v>
      </c>
      <c r="BI8" s="319">
        <v>0</v>
      </c>
      <c r="BJ8" s="321">
        <v>0</v>
      </c>
      <c r="BK8" s="321">
        <v>0</v>
      </c>
    </row>
    <row r="9" spans="1:63" ht="20.100000000000001" customHeight="1" x14ac:dyDescent="0.2">
      <c r="A9" s="375"/>
      <c r="B9" s="342" t="s">
        <v>43</v>
      </c>
      <c r="C9" s="343" t="s">
        <v>44</v>
      </c>
      <c r="D9" s="202">
        <v>0</v>
      </c>
      <c r="E9" s="202">
        <v>0</v>
      </c>
      <c r="F9" s="320">
        <v>0</v>
      </c>
      <c r="G9" s="202">
        <v>0</v>
      </c>
      <c r="H9" s="202">
        <v>0</v>
      </c>
      <c r="I9" s="202">
        <v>0</v>
      </c>
      <c r="J9" s="202">
        <v>0</v>
      </c>
      <c r="K9" s="202">
        <v>0</v>
      </c>
      <c r="L9" s="202">
        <v>0</v>
      </c>
      <c r="M9" s="202">
        <v>0</v>
      </c>
      <c r="N9" s="202">
        <v>0</v>
      </c>
      <c r="O9" s="202">
        <v>0</v>
      </c>
      <c r="P9" s="202">
        <v>0</v>
      </c>
      <c r="Q9" s="202">
        <v>0</v>
      </c>
      <c r="R9" s="202">
        <v>0</v>
      </c>
      <c r="S9" s="202">
        <v>0</v>
      </c>
      <c r="T9" s="202">
        <v>0</v>
      </c>
      <c r="U9" s="202">
        <v>0</v>
      </c>
      <c r="V9" s="202">
        <v>0</v>
      </c>
      <c r="W9" s="202">
        <v>0</v>
      </c>
      <c r="X9" s="202">
        <v>0</v>
      </c>
      <c r="Y9" s="202">
        <v>0</v>
      </c>
      <c r="Z9" s="202">
        <v>0</v>
      </c>
      <c r="AA9" s="202">
        <v>0</v>
      </c>
      <c r="AB9" s="202">
        <v>0</v>
      </c>
      <c r="AC9" s="319">
        <v>0</v>
      </c>
      <c r="AD9" s="319">
        <v>0</v>
      </c>
      <c r="AE9" s="319">
        <v>0</v>
      </c>
      <c r="AF9" s="319">
        <v>0</v>
      </c>
      <c r="AG9" s="319">
        <v>0</v>
      </c>
      <c r="AH9" s="319">
        <v>0</v>
      </c>
      <c r="AI9" s="319">
        <v>0</v>
      </c>
      <c r="AJ9" s="319">
        <v>0</v>
      </c>
      <c r="AK9" s="319">
        <v>0</v>
      </c>
      <c r="AL9" s="202">
        <v>0</v>
      </c>
      <c r="AM9" s="202">
        <v>0</v>
      </c>
      <c r="AN9" s="202">
        <v>0</v>
      </c>
      <c r="AO9" s="202">
        <v>0</v>
      </c>
      <c r="AP9" s="319">
        <v>0</v>
      </c>
      <c r="AQ9" s="319">
        <v>0</v>
      </c>
      <c r="AR9" s="319">
        <v>0</v>
      </c>
      <c r="AS9" s="202">
        <v>0</v>
      </c>
      <c r="AT9" s="202">
        <v>0</v>
      </c>
      <c r="AU9" s="202">
        <v>0</v>
      </c>
      <c r="AV9" s="202">
        <v>0</v>
      </c>
      <c r="AW9" s="202">
        <v>0</v>
      </c>
      <c r="AX9" s="202">
        <v>0</v>
      </c>
      <c r="AY9" s="202">
        <v>0</v>
      </c>
      <c r="AZ9" s="202">
        <v>0</v>
      </c>
      <c r="BA9" s="202">
        <v>0</v>
      </c>
      <c r="BB9" s="202">
        <v>0</v>
      </c>
      <c r="BC9" s="202">
        <v>0</v>
      </c>
      <c r="BD9" s="202">
        <v>0</v>
      </c>
      <c r="BE9" s="202">
        <v>0</v>
      </c>
      <c r="BF9" s="202">
        <v>0</v>
      </c>
      <c r="BG9" s="319">
        <v>0</v>
      </c>
      <c r="BH9" s="319">
        <v>0</v>
      </c>
      <c r="BI9" s="319">
        <v>0</v>
      </c>
      <c r="BJ9" s="321">
        <v>0</v>
      </c>
      <c r="BK9" s="321">
        <v>0</v>
      </c>
    </row>
    <row r="10" spans="1:63" ht="20.100000000000001" customHeight="1" x14ac:dyDescent="0.2">
      <c r="A10" s="375"/>
      <c r="B10" s="342" t="s">
        <v>661</v>
      </c>
      <c r="C10" s="343" t="s">
        <v>46</v>
      </c>
      <c r="D10" s="202">
        <v>0</v>
      </c>
      <c r="E10" s="202">
        <v>0</v>
      </c>
      <c r="F10" s="320">
        <v>0</v>
      </c>
      <c r="G10" s="202">
        <v>0</v>
      </c>
      <c r="H10" s="202">
        <v>0</v>
      </c>
      <c r="I10" s="202">
        <v>0</v>
      </c>
      <c r="J10" s="202">
        <v>0</v>
      </c>
      <c r="K10" s="202">
        <v>0</v>
      </c>
      <c r="L10" s="202">
        <v>0</v>
      </c>
      <c r="M10" s="202">
        <v>0</v>
      </c>
      <c r="N10" s="202">
        <v>0</v>
      </c>
      <c r="O10" s="202">
        <v>0</v>
      </c>
      <c r="P10" s="202">
        <v>0</v>
      </c>
      <c r="Q10" s="202">
        <v>0</v>
      </c>
      <c r="R10" s="202">
        <v>0</v>
      </c>
      <c r="S10" s="202">
        <v>0</v>
      </c>
      <c r="T10" s="202">
        <v>0</v>
      </c>
      <c r="U10" s="202">
        <v>0</v>
      </c>
      <c r="V10" s="202">
        <v>0</v>
      </c>
      <c r="W10" s="202">
        <v>0</v>
      </c>
      <c r="X10" s="202">
        <v>0</v>
      </c>
      <c r="Y10" s="202">
        <v>0</v>
      </c>
      <c r="Z10" s="202">
        <v>0</v>
      </c>
      <c r="AA10" s="202">
        <v>0</v>
      </c>
      <c r="AB10" s="202">
        <v>0</v>
      </c>
      <c r="AC10" s="319">
        <v>0</v>
      </c>
      <c r="AD10" s="319">
        <v>0</v>
      </c>
      <c r="AE10" s="319">
        <v>0</v>
      </c>
      <c r="AF10" s="319">
        <v>0</v>
      </c>
      <c r="AG10" s="319">
        <v>0</v>
      </c>
      <c r="AH10" s="319">
        <v>0</v>
      </c>
      <c r="AI10" s="319">
        <v>0</v>
      </c>
      <c r="AJ10" s="319">
        <v>0</v>
      </c>
      <c r="AK10" s="319">
        <v>0</v>
      </c>
      <c r="AL10" s="202">
        <v>0</v>
      </c>
      <c r="AM10" s="202">
        <v>0</v>
      </c>
      <c r="AN10" s="202">
        <v>0</v>
      </c>
      <c r="AO10" s="202">
        <v>0</v>
      </c>
      <c r="AP10" s="319">
        <v>0</v>
      </c>
      <c r="AQ10" s="319">
        <v>0</v>
      </c>
      <c r="AR10" s="319">
        <v>0</v>
      </c>
      <c r="AS10" s="202">
        <v>0</v>
      </c>
      <c r="AT10" s="202">
        <v>0</v>
      </c>
      <c r="AU10" s="202">
        <v>0</v>
      </c>
      <c r="AV10" s="202">
        <v>0</v>
      </c>
      <c r="AW10" s="202">
        <v>0</v>
      </c>
      <c r="AX10" s="202">
        <v>0</v>
      </c>
      <c r="AY10" s="202">
        <v>0</v>
      </c>
      <c r="AZ10" s="202">
        <v>0</v>
      </c>
      <c r="BA10" s="202">
        <v>0</v>
      </c>
      <c r="BB10" s="202">
        <v>0</v>
      </c>
      <c r="BC10" s="202">
        <v>0</v>
      </c>
      <c r="BD10" s="202">
        <v>0</v>
      </c>
      <c r="BE10" s="202">
        <v>0</v>
      </c>
      <c r="BF10" s="202">
        <v>0</v>
      </c>
      <c r="BG10" s="319">
        <v>0</v>
      </c>
      <c r="BH10" s="319">
        <v>0</v>
      </c>
      <c r="BI10" s="319">
        <v>0</v>
      </c>
      <c r="BJ10" s="321">
        <v>0</v>
      </c>
      <c r="BK10" s="321">
        <v>0</v>
      </c>
    </row>
    <row r="11" spans="1:63" ht="20.100000000000001" customHeight="1" x14ac:dyDescent="0.2">
      <c r="A11" s="375" t="s">
        <v>47</v>
      </c>
      <c r="B11" s="341" t="s">
        <v>48</v>
      </c>
      <c r="C11" s="340" t="s">
        <v>49</v>
      </c>
      <c r="D11" s="202">
        <v>6.78</v>
      </c>
      <c r="E11" s="202">
        <v>0</v>
      </c>
      <c r="F11" s="320">
        <v>0</v>
      </c>
      <c r="G11" s="202">
        <v>0</v>
      </c>
      <c r="H11" s="202">
        <v>0</v>
      </c>
      <c r="I11" s="202">
        <v>0</v>
      </c>
      <c r="J11" s="202">
        <v>0</v>
      </c>
      <c r="K11" s="202">
        <v>0</v>
      </c>
      <c r="L11" s="202">
        <v>0</v>
      </c>
      <c r="M11" s="202">
        <v>0</v>
      </c>
      <c r="N11" s="202">
        <v>0</v>
      </c>
      <c r="O11" s="202">
        <v>0</v>
      </c>
      <c r="P11" s="202">
        <v>0</v>
      </c>
      <c r="Q11" s="202">
        <v>0</v>
      </c>
      <c r="R11" s="202">
        <v>0</v>
      </c>
      <c r="S11" s="202">
        <v>0</v>
      </c>
      <c r="T11" s="202">
        <v>0</v>
      </c>
      <c r="U11" s="202">
        <v>0</v>
      </c>
      <c r="V11" s="202">
        <v>0</v>
      </c>
      <c r="W11" s="202">
        <v>0</v>
      </c>
      <c r="X11" s="202">
        <v>0</v>
      </c>
      <c r="Y11" s="202">
        <v>0</v>
      </c>
      <c r="Z11" s="202">
        <v>0</v>
      </c>
      <c r="AA11" s="202">
        <v>0</v>
      </c>
      <c r="AB11" s="202">
        <v>0</v>
      </c>
      <c r="AC11" s="319">
        <v>0</v>
      </c>
      <c r="AD11" s="319">
        <v>0</v>
      </c>
      <c r="AE11" s="319">
        <v>0</v>
      </c>
      <c r="AF11" s="319">
        <v>0</v>
      </c>
      <c r="AG11" s="319">
        <v>0</v>
      </c>
      <c r="AH11" s="319">
        <v>0</v>
      </c>
      <c r="AI11" s="319">
        <v>0</v>
      </c>
      <c r="AJ11" s="319">
        <v>0</v>
      </c>
      <c r="AK11" s="319">
        <v>0</v>
      </c>
      <c r="AL11" s="202">
        <v>0</v>
      </c>
      <c r="AM11" s="202">
        <v>0</v>
      </c>
      <c r="AN11" s="202">
        <v>0</v>
      </c>
      <c r="AO11" s="202">
        <v>0</v>
      </c>
      <c r="AP11" s="319">
        <v>0</v>
      </c>
      <c r="AQ11" s="319">
        <v>0</v>
      </c>
      <c r="AR11" s="319">
        <v>0</v>
      </c>
      <c r="AS11" s="202">
        <v>0</v>
      </c>
      <c r="AT11" s="202">
        <v>0</v>
      </c>
      <c r="AU11" s="202">
        <v>0</v>
      </c>
      <c r="AV11" s="202">
        <v>0</v>
      </c>
      <c r="AW11" s="202">
        <v>0</v>
      </c>
      <c r="AX11" s="202">
        <v>0</v>
      </c>
      <c r="AY11" s="202">
        <v>0</v>
      </c>
      <c r="AZ11" s="202">
        <v>0</v>
      </c>
      <c r="BA11" s="202">
        <v>0</v>
      </c>
      <c r="BB11" s="202">
        <v>0</v>
      </c>
      <c r="BC11" s="202">
        <v>0</v>
      </c>
      <c r="BD11" s="202">
        <v>0</v>
      </c>
      <c r="BE11" s="202">
        <v>0</v>
      </c>
      <c r="BF11" s="202">
        <v>0</v>
      </c>
      <c r="BG11" s="319">
        <v>0</v>
      </c>
      <c r="BH11" s="319">
        <v>0</v>
      </c>
      <c r="BI11" s="319">
        <v>0</v>
      </c>
      <c r="BJ11" s="321">
        <v>-1.2200000000000002</v>
      </c>
      <c r="BK11" s="321">
        <v>5.56</v>
      </c>
    </row>
    <row r="12" spans="1:63" ht="20.100000000000001" customHeight="1" x14ac:dyDescent="0.2">
      <c r="A12" s="375" t="s">
        <v>50</v>
      </c>
      <c r="B12" s="341" t="s">
        <v>51</v>
      </c>
      <c r="C12" s="340" t="s">
        <v>52</v>
      </c>
      <c r="D12" s="202">
        <v>3.18</v>
      </c>
      <c r="E12" s="202">
        <v>0</v>
      </c>
      <c r="F12" s="320">
        <v>0</v>
      </c>
      <c r="G12" s="202">
        <v>0</v>
      </c>
      <c r="H12" s="202">
        <v>0</v>
      </c>
      <c r="I12" s="202">
        <v>0</v>
      </c>
      <c r="J12" s="202">
        <v>0</v>
      </c>
      <c r="K12" s="202">
        <v>0</v>
      </c>
      <c r="L12" s="202">
        <v>0</v>
      </c>
      <c r="M12" s="202">
        <v>0</v>
      </c>
      <c r="N12" s="202">
        <v>0</v>
      </c>
      <c r="O12" s="202">
        <v>0</v>
      </c>
      <c r="P12" s="202">
        <v>0</v>
      </c>
      <c r="Q12" s="202">
        <v>0</v>
      </c>
      <c r="R12" s="202">
        <v>0</v>
      </c>
      <c r="S12" s="202">
        <v>0</v>
      </c>
      <c r="T12" s="202">
        <v>0</v>
      </c>
      <c r="U12" s="202">
        <v>0</v>
      </c>
      <c r="V12" s="202">
        <v>0</v>
      </c>
      <c r="W12" s="202">
        <v>0</v>
      </c>
      <c r="X12" s="202">
        <v>0</v>
      </c>
      <c r="Y12" s="202">
        <v>0</v>
      </c>
      <c r="Z12" s="202">
        <v>0</v>
      </c>
      <c r="AA12" s="202">
        <v>0</v>
      </c>
      <c r="AB12" s="202">
        <v>0</v>
      </c>
      <c r="AC12" s="319">
        <v>0</v>
      </c>
      <c r="AD12" s="319">
        <v>0</v>
      </c>
      <c r="AE12" s="319">
        <v>0</v>
      </c>
      <c r="AF12" s="319">
        <v>0</v>
      </c>
      <c r="AG12" s="319">
        <v>0</v>
      </c>
      <c r="AH12" s="319">
        <v>0</v>
      </c>
      <c r="AI12" s="319">
        <v>0</v>
      </c>
      <c r="AJ12" s="319">
        <v>0</v>
      </c>
      <c r="AK12" s="319">
        <v>0</v>
      </c>
      <c r="AL12" s="202">
        <v>0</v>
      </c>
      <c r="AM12" s="202">
        <v>0</v>
      </c>
      <c r="AN12" s="202">
        <v>0</v>
      </c>
      <c r="AO12" s="202">
        <v>0</v>
      </c>
      <c r="AP12" s="319">
        <v>0</v>
      </c>
      <c r="AQ12" s="319">
        <v>0</v>
      </c>
      <c r="AR12" s="319">
        <v>0</v>
      </c>
      <c r="AS12" s="202">
        <v>0</v>
      </c>
      <c r="AT12" s="202">
        <v>0</v>
      </c>
      <c r="AU12" s="202">
        <v>0</v>
      </c>
      <c r="AV12" s="202">
        <v>0</v>
      </c>
      <c r="AW12" s="202">
        <v>0</v>
      </c>
      <c r="AX12" s="202">
        <v>0</v>
      </c>
      <c r="AY12" s="202">
        <v>0</v>
      </c>
      <c r="AZ12" s="202">
        <v>0</v>
      </c>
      <c r="BA12" s="202">
        <v>0</v>
      </c>
      <c r="BB12" s="202">
        <v>0</v>
      </c>
      <c r="BC12" s="202">
        <v>0</v>
      </c>
      <c r="BD12" s="202">
        <v>0</v>
      </c>
      <c r="BE12" s="202">
        <v>0</v>
      </c>
      <c r="BF12" s="202">
        <v>0</v>
      </c>
      <c r="BG12" s="319">
        <v>0</v>
      </c>
      <c r="BH12" s="319">
        <v>0</v>
      </c>
      <c r="BI12" s="319">
        <v>0</v>
      </c>
      <c r="BJ12" s="321">
        <v>-1.32</v>
      </c>
      <c r="BK12" s="321">
        <v>1.86</v>
      </c>
    </row>
    <row r="13" spans="1:63" ht="20.100000000000001" customHeight="1" x14ac:dyDescent="0.2">
      <c r="A13" s="375" t="s">
        <v>53</v>
      </c>
      <c r="B13" s="341" t="s">
        <v>54</v>
      </c>
      <c r="C13" s="340" t="s">
        <v>55</v>
      </c>
      <c r="D13" s="202">
        <v>0</v>
      </c>
      <c r="E13" s="202">
        <v>0</v>
      </c>
      <c r="F13" s="320">
        <v>0</v>
      </c>
      <c r="G13" s="202">
        <v>0</v>
      </c>
      <c r="H13" s="202">
        <v>0</v>
      </c>
      <c r="I13" s="202">
        <v>0</v>
      </c>
      <c r="J13" s="202">
        <v>0</v>
      </c>
      <c r="K13" s="202">
        <v>0</v>
      </c>
      <c r="L13" s="202">
        <v>0</v>
      </c>
      <c r="M13" s="202">
        <v>0</v>
      </c>
      <c r="N13" s="202">
        <v>0</v>
      </c>
      <c r="O13" s="202">
        <v>0</v>
      </c>
      <c r="P13" s="202">
        <v>0</v>
      </c>
      <c r="Q13" s="202">
        <v>0</v>
      </c>
      <c r="R13" s="202">
        <v>0</v>
      </c>
      <c r="S13" s="202">
        <v>0</v>
      </c>
      <c r="T13" s="202">
        <v>0</v>
      </c>
      <c r="U13" s="202">
        <v>0</v>
      </c>
      <c r="V13" s="202">
        <v>0</v>
      </c>
      <c r="W13" s="202">
        <v>0</v>
      </c>
      <c r="X13" s="202">
        <v>0</v>
      </c>
      <c r="Y13" s="202">
        <v>0</v>
      </c>
      <c r="Z13" s="202">
        <v>0</v>
      </c>
      <c r="AA13" s="202">
        <v>0</v>
      </c>
      <c r="AB13" s="202">
        <v>0</v>
      </c>
      <c r="AC13" s="319">
        <v>0</v>
      </c>
      <c r="AD13" s="319">
        <v>0</v>
      </c>
      <c r="AE13" s="319">
        <v>0</v>
      </c>
      <c r="AF13" s="319">
        <v>0</v>
      </c>
      <c r="AG13" s="319">
        <v>0</v>
      </c>
      <c r="AH13" s="319">
        <v>0</v>
      </c>
      <c r="AI13" s="319">
        <v>0</v>
      </c>
      <c r="AJ13" s="319">
        <v>0</v>
      </c>
      <c r="AK13" s="319">
        <v>0</v>
      </c>
      <c r="AL13" s="202">
        <v>0</v>
      </c>
      <c r="AM13" s="202">
        <v>0</v>
      </c>
      <c r="AN13" s="202">
        <v>0</v>
      </c>
      <c r="AO13" s="202">
        <v>0</v>
      </c>
      <c r="AP13" s="319">
        <v>0</v>
      </c>
      <c r="AQ13" s="319">
        <v>0</v>
      </c>
      <c r="AR13" s="319">
        <v>0</v>
      </c>
      <c r="AS13" s="202">
        <v>0</v>
      </c>
      <c r="AT13" s="202">
        <v>0</v>
      </c>
      <c r="AU13" s="202">
        <v>0</v>
      </c>
      <c r="AV13" s="202">
        <v>0</v>
      </c>
      <c r="AW13" s="202">
        <v>0</v>
      </c>
      <c r="AX13" s="202">
        <v>0</v>
      </c>
      <c r="AY13" s="202">
        <v>0</v>
      </c>
      <c r="AZ13" s="202">
        <v>0</v>
      </c>
      <c r="BA13" s="202">
        <v>0</v>
      </c>
      <c r="BB13" s="202">
        <v>0</v>
      </c>
      <c r="BC13" s="202">
        <v>0</v>
      </c>
      <c r="BD13" s="202">
        <v>0</v>
      </c>
      <c r="BE13" s="202">
        <v>0</v>
      </c>
      <c r="BF13" s="202">
        <v>0</v>
      </c>
      <c r="BG13" s="319">
        <v>0</v>
      </c>
      <c r="BH13" s="319">
        <v>0</v>
      </c>
      <c r="BI13" s="319">
        <v>0</v>
      </c>
      <c r="BJ13" s="321">
        <v>0</v>
      </c>
      <c r="BK13" s="321">
        <v>0</v>
      </c>
    </row>
    <row r="14" spans="1:63" ht="20.100000000000001" customHeight="1" x14ac:dyDescent="0.2">
      <c r="A14" s="375" t="s">
        <v>56</v>
      </c>
      <c r="B14" s="341" t="s">
        <v>57</v>
      </c>
      <c r="C14" s="340" t="s">
        <v>58</v>
      </c>
      <c r="D14" s="202">
        <v>0</v>
      </c>
      <c r="E14" s="202">
        <v>0</v>
      </c>
      <c r="F14" s="320">
        <v>0</v>
      </c>
      <c r="G14" s="202">
        <v>0</v>
      </c>
      <c r="H14" s="202">
        <v>0</v>
      </c>
      <c r="I14" s="202">
        <v>0</v>
      </c>
      <c r="J14" s="202">
        <v>0</v>
      </c>
      <c r="K14" s="202">
        <v>0</v>
      </c>
      <c r="L14" s="202">
        <v>0</v>
      </c>
      <c r="M14" s="202">
        <v>0</v>
      </c>
      <c r="N14" s="202">
        <v>0</v>
      </c>
      <c r="O14" s="202">
        <v>0</v>
      </c>
      <c r="P14" s="202">
        <v>0</v>
      </c>
      <c r="Q14" s="202">
        <v>0</v>
      </c>
      <c r="R14" s="202">
        <v>0</v>
      </c>
      <c r="S14" s="202">
        <v>0</v>
      </c>
      <c r="T14" s="202">
        <v>0</v>
      </c>
      <c r="U14" s="202">
        <v>0</v>
      </c>
      <c r="V14" s="202">
        <v>0</v>
      </c>
      <c r="W14" s="202">
        <v>0</v>
      </c>
      <c r="X14" s="202">
        <v>0</v>
      </c>
      <c r="Y14" s="202">
        <v>0</v>
      </c>
      <c r="Z14" s="202">
        <v>0</v>
      </c>
      <c r="AA14" s="202">
        <v>0</v>
      </c>
      <c r="AB14" s="202">
        <v>0</v>
      </c>
      <c r="AC14" s="319">
        <v>0</v>
      </c>
      <c r="AD14" s="319">
        <v>0</v>
      </c>
      <c r="AE14" s="319">
        <v>0</v>
      </c>
      <c r="AF14" s="319">
        <v>0</v>
      </c>
      <c r="AG14" s="319">
        <v>0</v>
      </c>
      <c r="AH14" s="319">
        <v>0</v>
      </c>
      <c r="AI14" s="319">
        <v>0</v>
      </c>
      <c r="AJ14" s="319">
        <v>0</v>
      </c>
      <c r="AK14" s="319">
        <v>0</v>
      </c>
      <c r="AL14" s="202">
        <v>0</v>
      </c>
      <c r="AM14" s="202">
        <v>0</v>
      </c>
      <c r="AN14" s="202">
        <v>0</v>
      </c>
      <c r="AO14" s="202">
        <v>0</v>
      </c>
      <c r="AP14" s="319">
        <v>0</v>
      </c>
      <c r="AQ14" s="319">
        <v>0</v>
      </c>
      <c r="AR14" s="319">
        <v>0</v>
      </c>
      <c r="AS14" s="202">
        <v>0</v>
      </c>
      <c r="AT14" s="202">
        <v>0</v>
      </c>
      <c r="AU14" s="202">
        <v>0</v>
      </c>
      <c r="AV14" s="202">
        <v>0</v>
      </c>
      <c r="AW14" s="202">
        <v>0</v>
      </c>
      <c r="AX14" s="202">
        <v>0</v>
      </c>
      <c r="AY14" s="202">
        <v>0</v>
      </c>
      <c r="AZ14" s="202">
        <v>0</v>
      </c>
      <c r="BA14" s="202">
        <v>0</v>
      </c>
      <c r="BB14" s="202">
        <v>0</v>
      </c>
      <c r="BC14" s="202">
        <v>0</v>
      </c>
      <c r="BD14" s="202">
        <v>0</v>
      </c>
      <c r="BE14" s="202">
        <v>0</v>
      </c>
      <c r="BF14" s="202">
        <v>0</v>
      </c>
      <c r="BG14" s="319">
        <v>0</v>
      </c>
      <c r="BH14" s="319">
        <v>0</v>
      </c>
      <c r="BI14" s="319">
        <v>0</v>
      </c>
      <c r="BJ14" s="321">
        <v>0</v>
      </c>
      <c r="BK14" s="321">
        <v>0</v>
      </c>
    </row>
    <row r="15" spans="1:63" ht="20.100000000000001" customHeight="1" x14ac:dyDescent="0.2">
      <c r="A15" s="375" t="s">
        <v>59</v>
      </c>
      <c r="B15" s="341" t="s">
        <v>60</v>
      </c>
      <c r="C15" s="340" t="s">
        <v>61</v>
      </c>
      <c r="D15" s="202">
        <v>0</v>
      </c>
      <c r="E15" s="202">
        <v>0</v>
      </c>
      <c r="F15" s="320">
        <v>0</v>
      </c>
      <c r="G15" s="202">
        <v>0</v>
      </c>
      <c r="H15" s="202">
        <v>0</v>
      </c>
      <c r="I15" s="202">
        <v>0</v>
      </c>
      <c r="J15" s="202">
        <v>0</v>
      </c>
      <c r="K15" s="202">
        <v>0</v>
      </c>
      <c r="L15" s="202">
        <v>0</v>
      </c>
      <c r="M15" s="202">
        <v>0</v>
      </c>
      <c r="N15" s="202">
        <v>0</v>
      </c>
      <c r="O15" s="202">
        <v>0</v>
      </c>
      <c r="P15" s="202">
        <v>0</v>
      </c>
      <c r="Q15" s="202">
        <v>0</v>
      </c>
      <c r="R15" s="202">
        <v>0</v>
      </c>
      <c r="S15" s="202">
        <v>0</v>
      </c>
      <c r="T15" s="202">
        <v>0</v>
      </c>
      <c r="U15" s="202">
        <v>0</v>
      </c>
      <c r="V15" s="202">
        <v>0</v>
      </c>
      <c r="W15" s="202">
        <v>0</v>
      </c>
      <c r="X15" s="202">
        <v>0</v>
      </c>
      <c r="Y15" s="202">
        <v>0</v>
      </c>
      <c r="Z15" s="202">
        <v>0</v>
      </c>
      <c r="AA15" s="202">
        <v>0</v>
      </c>
      <c r="AB15" s="202">
        <v>0</v>
      </c>
      <c r="AC15" s="319">
        <v>0</v>
      </c>
      <c r="AD15" s="319">
        <v>0</v>
      </c>
      <c r="AE15" s="319">
        <v>0</v>
      </c>
      <c r="AF15" s="319">
        <v>0</v>
      </c>
      <c r="AG15" s="319">
        <v>0</v>
      </c>
      <c r="AH15" s="319">
        <v>0</v>
      </c>
      <c r="AI15" s="319">
        <v>0</v>
      </c>
      <c r="AJ15" s="319">
        <v>0</v>
      </c>
      <c r="AK15" s="319">
        <v>0</v>
      </c>
      <c r="AL15" s="202">
        <v>0</v>
      </c>
      <c r="AM15" s="202">
        <v>0</v>
      </c>
      <c r="AN15" s="202">
        <v>0</v>
      </c>
      <c r="AO15" s="202">
        <v>0</v>
      </c>
      <c r="AP15" s="319">
        <v>0</v>
      </c>
      <c r="AQ15" s="319">
        <v>0</v>
      </c>
      <c r="AR15" s="319">
        <v>0</v>
      </c>
      <c r="AS15" s="202">
        <v>0</v>
      </c>
      <c r="AT15" s="202">
        <v>0</v>
      </c>
      <c r="AU15" s="202">
        <v>0</v>
      </c>
      <c r="AV15" s="202">
        <v>0</v>
      </c>
      <c r="AW15" s="202">
        <v>0</v>
      </c>
      <c r="AX15" s="202">
        <v>0</v>
      </c>
      <c r="AY15" s="202">
        <v>0</v>
      </c>
      <c r="AZ15" s="202">
        <v>0</v>
      </c>
      <c r="BA15" s="202">
        <v>0</v>
      </c>
      <c r="BB15" s="202">
        <v>0</v>
      </c>
      <c r="BC15" s="202">
        <v>0</v>
      </c>
      <c r="BD15" s="202">
        <v>0</v>
      </c>
      <c r="BE15" s="202">
        <v>0</v>
      </c>
      <c r="BF15" s="202">
        <v>0</v>
      </c>
      <c r="BG15" s="319">
        <v>0</v>
      </c>
      <c r="BH15" s="319">
        <v>0</v>
      </c>
      <c r="BI15" s="319">
        <v>0</v>
      </c>
      <c r="BJ15" s="321">
        <v>0</v>
      </c>
      <c r="BK15" s="321">
        <v>0</v>
      </c>
    </row>
    <row r="16" spans="1:63" ht="20.100000000000001" customHeight="1" x14ac:dyDescent="0.2">
      <c r="A16" s="375" t="s">
        <v>662</v>
      </c>
      <c r="B16" s="341" t="s">
        <v>62</v>
      </c>
      <c r="C16" s="340" t="s">
        <v>63</v>
      </c>
      <c r="D16" s="202">
        <v>0</v>
      </c>
      <c r="E16" s="202">
        <v>0</v>
      </c>
      <c r="F16" s="320">
        <v>0</v>
      </c>
      <c r="G16" s="202">
        <v>0</v>
      </c>
      <c r="H16" s="202">
        <v>0</v>
      </c>
      <c r="I16" s="202">
        <v>0</v>
      </c>
      <c r="J16" s="202">
        <v>0</v>
      </c>
      <c r="K16" s="202">
        <v>0</v>
      </c>
      <c r="L16" s="202">
        <v>0</v>
      </c>
      <c r="M16" s="202">
        <v>0</v>
      </c>
      <c r="N16" s="202">
        <v>0</v>
      </c>
      <c r="O16" s="202">
        <v>0</v>
      </c>
      <c r="P16" s="202">
        <v>0</v>
      </c>
      <c r="Q16" s="202">
        <v>0</v>
      </c>
      <c r="R16" s="202">
        <v>0</v>
      </c>
      <c r="S16" s="202">
        <v>0</v>
      </c>
      <c r="T16" s="202">
        <v>0</v>
      </c>
      <c r="U16" s="202">
        <v>0</v>
      </c>
      <c r="V16" s="202">
        <v>0</v>
      </c>
      <c r="W16" s="202">
        <v>0</v>
      </c>
      <c r="X16" s="202">
        <v>0</v>
      </c>
      <c r="Y16" s="202">
        <v>0</v>
      </c>
      <c r="Z16" s="202">
        <v>0</v>
      </c>
      <c r="AA16" s="202">
        <v>0</v>
      </c>
      <c r="AB16" s="202">
        <v>0</v>
      </c>
      <c r="AC16" s="319">
        <v>0</v>
      </c>
      <c r="AD16" s="319">
        <v>0</v>
      </c>
      <c r="AE16" s="319">
        <v>0</v>
      </c>
      <c r="AF16" s="319">
        <v>0</v>
      </c>
      <c r="AG16" s="319">
        <v>0</v>
      </c>
      <c r="AH16" s="319">
        <v>0</v>
      </c>
      <c r="AI16" s="319">
        <v>0</v>
      </c>
      <c r="AJ16" s="319">
        <v>0</v>
      </c>
      <c r="AK16" s="319">
        <v>0</v>
      </c>
      <c r="AL16" s="202">
        <v>0</v>
      </c>
      <c r="AM16" s="202">
        <v>0</v>
      </c>
      <c r="AN16" s="202">
        <v>0</v>
      </c>
      <c r="AO16" s="202">
        <v>0</v>
      </c>
      <c r="AP16" s="319">
        <v>0</v>
      </c>
      <c r="AQ16" s="319">
        <v>0</v>
      </c>
      <c r="AR16" s="319">
        <v>0</v>
      </c>
      <c r="AS16" s="202">
        <v>0</v>
      </c>
      <c r="AT16" s="202">
        <v>0</v>
      </c>
      <c r="AU16" s="202">
        <v>0</v>
      </c>
      <c r="AV16" s="202">
        <v>0</v>
      </c>
      <c r="AW16" s="202">
        <v>0</v>
      </c>
      <c r="AX16" s="202">
        <v>0</v>
      </c>
      <c r="AY16" s="202">
        <v>0</v>
      </c>
      <c r="AZ16" s="202">
        <v>0</v>
      </c>
      <c r="BA16" s="202">
        <v>0</v>
      </c>
      <c r="BB16" s="202">
        <v>0</v>
      </c>
      <c r="BC16" s="202">
        <v>0</v>
      </c>
      <c r="BD16" s="202">
        <v>0</v>
      </c>
      <c r="BE16" s="202">
        <v>0</v>
      </c>
      <c r="BF16" s="202">
        <v>0</v>
      </c>
      <c r="BG16" s="319">
        <v>0</v>
      </c>
      <c r="BH16" s="319">
        <v>0</v>
      </c>
      <c r="BI16" s="319">
        <v>0</v>
      </c>
      <c r="BJ16" s="321">
        <v>0</v>
      </c>
      <c r="BK16" s="321">
        <v>0</v>
      </c>
    </row>
    <row r="17" spans="1:63" ht="20.100000000000001" customHeight="1" x14ac:dyDescent="0.2">
      <c r="A17" s="375" t="s">
        <v>64</v>
      </c>
      <c r="B17" s="341" t="s">
        <v>65</v>
      </c>
      <c r="C17" s="340" t="s">
        <v>66</v>
      </c>
      <c r="D17" s="202">
        <v>0</v>
      </c>
      <c r="E17" s="202">
        <v>0</v>
      </c>
      <c r="F17" s="320">
        <v>0</v>
      </c>
      <c r="G17" s="202">
        <v>0</v>
      </c>
      <c r="H17" s="202">
        <v>0</v>
      </c>
      <c r="I17" s="202">
        <v>0</v>
      </c>
      <c r="J17" s="202">
        <v>0</v>
      </c>
      <c r="K17" s="202">
        <v>0</v>
      </c>
      <c r="L17" s="202">
        <v>0</v>
      </c>
      <c r="M17" s="202">
        <v>0</v>
      </c>
      <c r="N17" s="202">
        <v>0</v>
      </c>
      <c r="O17" s="202">
        <v>0</v>
      </c>
      <c r="P17" s="202">
        <v>0</v>
      </c>
      <c r="Q17" s="202">
        <v>0</v>
      </c>
      <c r="R17" s="202">
        <v>0</v>
      </c>
      <c r="S17" s="202">
        <v>0</v>
      </c>
      <c r="T17" s="202">
        <v>0</v>
      </c>
      <c r="U17" s="202">
        <v>0</v>
      </c>
      <c r="V17" s="202">
        <v>0</v>
      </c>
      <c r="W17" s="202">
        <v>0</v>
      </c>
      <c r="X17" s="202">
        <v>0</v>
      </c>
      <c r="Y17" s="202">
        <v>0</v>
      </c>
      <c r="Z17" s="202">
        <v>0</v>
      </c>
      <c r="AA17" s="202">
        <v>0</v>
      </c>
      <c r="AB17" s="202">
        <v>0</v>
      </c>
      <c r="AC17" s="319">
        <v>0</v>
      </c>
      <c r="AD17" s="319">
        <v>0</v>
      </c>
      <c r="AE17" s="319">
        <v>0</v>
      </c>
      <c r="AF17" s="319">
        <v>0</v>
      </c>
      <c r="AG17" s="319">
        <v>0</v>
      </c>
      <c r="AH17" s="319">
        <v>0</v>
      </c>
      <c r="AI17" s="319">
        <v>0</v>
      </c>
      <c r="AJ17" s="319">
        <v>0</v>
      </c>
      <c r="AK17" s="319">
        <v>0</v>
      </c>
      <c r="AL17" s="202">
        <v>0</v>
      </c>
      <c r="AM17" s="202">
        <v>0</v>
      </c>
      <c r="AN17" s="202">
        <v>0</v>
      </c>
      <c r="AO17" s="202">
        <v>0</v>
      </c>
      <c r="AP17" s="319">
        <v>0</v>
      </c>
      <c r="AQ17" s="319">
        <v>0</v>
      </c>
      <c r="AR17" s="319">
        <v>0</v>
      </c>
      <c r="AS17" s="202">
        <v>0</v>
      </c>
      <c r="AT17" s="202">
        <v>0</v>
      </c>
      <c r="AU17" s="202">
        <v>0</v>
      </c>
      <c r="AV17" s="202">
        <v>0</v>
      </c>
      <c r="AW17" s="202">
        <v>0</v>
      </c>
      <c r="AX17" s="202">
        <v>0</v>
      </c>
      <c r="AY17" s="202">
        <v>0</v>
      </c>
      <c r="AZ17" s="202">
        <v>0</v>
      </c>
      <c r="BA17" s="202">
        <v>0</v>
      </c>
      <c r="BB17" s="202">
        <v>0</v>
      </c>
      <c r="BC17" s="202">
        <v>0</v>
      </c>
      <c r="BD17" s="202">
        <v>0</v>
      </c>
      <c r="BE17" s="202">
        <v>0</v>
      </c>
      <c r="BF17" s="202">
        <v>0</v>
      </c>
      <c r="BG17" s="319">
        <v>0</v>
      </c>
      <c r="BH17" s="319">
        <v>0</v>
      </c>
      <c r="BI17" s="319">
        <v>0</v>
      </c>
      <c r="BJ17" s="321">
        <v>0</v>
      </c>
      <c r="BK17" s="321">
        <v>0</v>
      </c>
    </row>
    <row r="18" spans="1:63" ht="20.100000000000001" customHeight="1" x14ac:dyDescent="0.2">
      <c r="A18" s="375" t="s">
        <v>1277</v>
      </c>
      <c r="B18" s="341" t="s">
        <v>67</v>
      </c>
      <c r="C18" s="340" t="s">
        <v>68</v>
      </c>
      <c r="D18" s="202">
        <v>0</v>
      </c>
      <c r="E18" s="202">
        <v>0</v>
      </c>
      <c r="F18" s="320">
        <v>0</v>
      </c>
      <c r="G18" s="202">
        <v>0</v>
      </c>
      <c r="H18" s="202">
        <v>0</v>
      </c>
      <c r="I18" s="202">
        <v>0</v>
      </c>
      <c r="J18" s="202">
        <v>0</v>
      </c>
      <c r="K18" s="202">
        <v>0</v>
      </c>
      <c r="L18" s="202">
        <v>0</v>
      </c>
      <c r="M18" s="202">
        <v>0</v>
      </c>
      <c r="N18" s="202">
        <v>0</v>
      </c>
      <c r="O18" s="202">
        <v>0</v>
      </c>
      <c r="P18" s="202">
        <v>0</v>
      </c>
      <c r="Q18" s="202">
        <v>0</v>
      </c>
      <c r="R18" s="202">
        <v>0</v>
      </c>
      <c r="S18" s="202">
        <v>0</v>
      </c>
      <c r="T18" s="202">
        <v>0</v>
      </c>
      <c r="U18" s="202">
        <v>0</v>
      </c>
      <c r="V18" s="202">
        <v>0</v>
      </c>
      <c r="W18" s="202">
        <v>0</v>
      </c>
      <c r="X18" s="202">
        <v>0</v>
      </c>
      <c r="Y18" s="202">
        <v>0</v>
      </c>
      <c r="Z18" s="202">
        <v>0</v>
      </c>
      <c r="AA18" s="202">
        <v>0</v>
      </c>
      <c r="AB18" s="202">
        <v>0</v>
      </c>
      <c r="AC18" s="319">
        <v>0</v>
      </c>
      <c r="AD18" s="319">
        <v>0</v>
      </c>
      <c r="AE18" s="319">
        <v>0</v>
      </c>
      <c r="AF18" s="319">
        <v>0</v>
      </c>
      <c r="AG18" s="319">
        <v>0</v>
      </c>
      <c r="AH18" s="319">
        <v>0</v>
      </c>
      <c r="AI18" s="319">
        <v>0</v>
      </c>
      <c r="AJ18" s="319">
        <v>0</v>
      </c>
      <c r="AK18" s="319">
        <v>0</v>
      </c>
      <c r="AL18" s="202">
        <v>0</v>
      </c>
      <c r="AM18" s="202">
        <v>0</v>
      </c>
      <c r="AN18" s="202">
        <v>0</v>
      </c>
      <c r="AO18" s="202">
        <v>0</v>
      </c>
      <c r="AP18" s="319">
        <v>0</v>
      </c>
      <c r="AQ18" s="319">
        <v>0</v>
      </c>
      <c r="AR18" s="319">
        <v>0</v>
      </c>
      <c r="AS18" s="202">
        <v>0</v>
      </c>
      <c r="AT18" s="202">
        <v>0</v>
      </c>
      <c r="AU18" s="202">
        <v>0</v>
      </c>
      <c r="AV18" s="202">
        <v>0</v>
      </c>
      <c r="AW18" s="202">
        <v>0</v>
      </c>
      <c r="AX18" s="202">
        <v>0</v>
      </c>
      <c r="AY18" s="202">
        <v>0</v>
      </c>
      <c r="AZ18" s="202">
        <v>0</v>
      </c>
      <c r="BA18" s="202">
        <v>0</v>
      </c>
      <c r="BB18" s="202">
        <v>0</v>
      </c>
      <c r="BC18" s="202">
        <v>0</v>
      </c>
      <c r="BD18" s="202">
        <v>0</v>
      </c>
      <c r="BE18" s="202">
        <v>0</v>
      </c>
      <c r="BF18" s="202">
        <v>0</v>
      </c>
      <c r="BG18" s="319">
        <v>0</v>
      </c>
      <c r="BH18" s="319">
        <v>0</v>
      </c>
      <c r="BI18" s="319">
        <v>0</v>
      </c>
      <c r="BJ18" s="321">
        <v>0</v>
      </c>
      <c r="BK18" s="321">
        <v>0</v>
      </c>
    </row>
    <row r="19" spans="1:63" ht="20.100000000000001" customHeight="1" x14ac:dyDescent="0.2">
      <c r="A19" s="376">
        <v>2</v>
      </c>
      <c r="B19" s="317" t="s">
        <v>69</v>
      </c>
      <c r="C19" s="316" t="s">
        <v>70</v>
      </c>
      <c r="D19" s="320">
        <v>100.53999999999999</v>
      </c>
      <c r="E19" s="320">
        <v>7.78</v>
      </c>
      <c r="F19" s="320">
        <v>2.54</v>
      </c>
      <c r="G19" s="320">
        <v>0</v>
      </c>
      <c r="H19" s="320">
        <v>0</v>
      </c>
      <c r="I19" s="320">
        <v>0</v>
      </c>
      <c r="J19" s="320">
        <v>1.2200000000000002</v>
      </c>
      <c r="K19" s="320">
        <v>1.32</v>
      </c>
      <c r="L19" s="320">
        <v>0</v>
      </c>
      <c r="M19" s="320">
        <v>0</v>
      </c>
      <c r="N19" s="320">
        <v>0</v>
      </c>
      <c r="O19" s="320">
        <v>0</v>
      </c>
      <c r="P19" s="320">
        <v>0</v>
      </c>
      <c r="Q19" s="320">
        <v>0</v>
      </c>
      <c r="R19" s="320">
        <v>5.24</v>
      </c>
      <c r="S19" s="320">
        <v>3.69</v>
      </c>
      <c r="T19" s="320">
        <v>0</v>
      </c>
      <c r="U19" s="320">
        <v>0</v>
      </c>
      <c r="V19" s="320">
        <v>0</v>
      </c>
      <c r="W19" s="320">
        <v>0</v>
      </c>
      <c r="X19" s="320">
        <v>0</v>
      </c>
      <c r="Y19" s="320">
        <v>0</v>
      </c>
      <c r="Z19" s="320">
        <v>0</v>
      </c>
      <c r="AA19" s="320">
        <v>0</v>
      </c>
      <c r="AB19" s="320">
        <v>0.13</v>
      </c>
      <c r="AC19" s="320">
        <v>0.09</v>
      </c>
      <c r="AD19" s="320">
        <v>0</v>
      </c>
      <c r="AE19" s="320">
        <v>0</v>
      </c>
      <c r="AF19" s="320">
        <v>0</v>
      </c>
      <c r="AG19" s="320">
        <v>0</v>
      </c>
      <c r="AH19" s="320">
        <v>0</v>
      </c>
      <c r="AI19" s="320">
        <v>0</v>
      </c>
      <c r="AJ19" s="320">
        <v>0</v>
      </c>
      <c r="AK19" s="320">
        <v>0</v>
      </c>
      <c r="AL19" s="320">
        <v>0</v>
      </c>
      <c r="AM19" s="320">
        <v>0</v>
      </c>
      <c r="AN19" s="320">
        <v>0</v>
      </c>
      <c r="AO19" s="320">
        <v>0.04</v>
      </c>
      <c r="AP19" s="320">
        <v>0</v>
      </c>
      <c r="AQ19" s="320">
        <v>0</v>
      </c>
      <c r="AR19" s="320">
        <v>0</v>
      </c>
      <c r="AS19" s="320">
        <v>0</v>
      </c>
      <c r="AT19" s="320">
        <v>0</v>
      </c>
      <c r="AU19" s="320">
        <v>0</v>
      </c>
      <c r="AV19" s="320">
        <v>1.2000000000000002</v>
      </c>
      <c r="AW19" s="320">
        <v>0</v>
      </c>
      <c r="AX19" s="320">
        <v>0</v>
      </c>
      <c r="AY19" s="320">
        <v>0</v>
      </c>
      <c r="AZ19" s="320">
        <v>0</v>
      </c>
      <c r="BA19" s="320">
        <v>0.04</v>
      </c>
      <c r="BB19" s="320">
        <v>0.01</v>
      </c>
      <c r="BC19" s="320">
        <v>0</v>
      </c>
      <c r="BD19" s="320">
        <v>0.17</v>
      </c>
      <c r="BE19" s="320">
        <v>0</v>
      </c>
      <c r="BF19" s="320">
        <v>0</v>
      </c>
      <c r="BG19" s="320">
        <v>0</v>
      </c>
      <c r="BH19" s="320">
        <v>0</v>
      </c>
      <c r="BI19" s="320">
        <v>0</v>
      </c>
      <c r="BJ19" s="320">
        <v>2.54</v>
      </c>
      <c r="BK19" s="320">
        <v>103.08000000000001</v>
      </c>
    </row>
    <row r="20" spans="1:63" ht="20.100000000000001" customHeight="1" x14ac:dyDescent="0.2">
      <c r="A20" s="375" t="s">
        <v>71</v>
      </c>
      <c r="B20" s="341" t="s">
        <v>72</v>
      </c>
      <c r="C20" s="340" t="s">
        <v>73</v>
      </c>
      <c r="D20" s="202">
        <v>6.55</v>
      </c>
      <c r="E20" s="202">
        <v>0</v>
      </c>
      <c r="F20" s="320">
        <v>0</v>
      </c>
      <c r="G20" s="202">
        <v>0</v>
      </c>
      <c r="H20" s="202">
        <v>0</v>
      </c>
      <c r="I20" s="202">
        <v>0</v>
      </c>
      <c r="J20" s="202">
        <v>0</v>
      </c>
      <c r="K20" s="202">
        <v>0</v>
      </c>
      <c r="L20" s="202">
        <v>0</v>
      </c>
      <c r="M20" s="202">
        <v>0</v>
      </c>
      <c r="N20" s="202">
        <v>0</v>
      </c>
      <c r="O20" s="202">
        <v>0</v>
      </c>
      <c r="P20" s="202">
        <v>0</v>
      </c>
      <c r="Q20" s="202">
        <v>0</v>
      </c>
      <c r="R20" s="202">
        <v>0</v>
      </c>
      <c r="S20" s="202">
        <v>0</v>
      </c>
      <c r="T20" s="202">
        <v>0</v>
      </c>
      <c r="U20" s="202">
        <v>0</v>
      </c>
      <c r="V20" s="202">
        <v>0</v>
      </c>
      <c r="W20" s="202">
        <v>0</v>
      </c>
      <c r="X20" s="202">
        <v>0</v>
      </c>
      <c r="Y20" s="202">
        <v>0</v>
      </c>
      <c r="Z20" s="202">
        <v>0</v>
      </c>
      <c r="AA20" s="202">
        <v>0</v>
      </c>
      <c r="AB20" s="202">
        <v>0</v>
      </c>
      <c r="AC20" s="319">
        <v>0</v>
      </c>
      <c r="AD20" s="319">
        <v>0</v>
      </c>
      <c r="AE20" s="319">
        <v>0</v>
      </c>
      <c r="AF20" s="319">
        <v>0</v>
      </c>
      <c r="AG20" s="319">
        <v>0</v>
      </c>
      <c r="AH20" s="319">
        <v>0</v>
      </c>
      <c r="AI20" s="319">
        <v>0</v>
      </c>
      <c r="AJ20" s="319">
        <v>0</v>
      </c>
      <c r="AK20" s="319">
        <v>0</v>
      </c>
      <c r="AL20" s="202">
        <v>0</v>
      </c>
      <c r="AM20" s="202">
        <v>0</v>
      </c>
      <c r="AN20" s="202">
        <v>0</v>
      </c>
      <c r="AO20" s="202">
        <v>0</v>
      </c>
      <c r="AP20" s="319">
        <v>0</v>
      </c>
      <c r="AQ20" s="319">
        <v>0</v>
      </c>
      <c r="AR20" s="319">
        <v>0</v>
      </c>
      <c r="AS20" s="202">
        <v>0</v>
      </c>
      <c r="AT20" s="202">
        <v>0</v>
      </c>
      <c r="AU20" s="202">
        <v>0</v>
      </c>
      <c r="AV20" s="202">
        <v>0</v>
      </c>
      <c r="AW20" s="202">
        <v>0</v>
      </c>
      <c r="AX20" s="202">
        <v>0</v>
      </c>
      <c r="AY20" s="202">
        <v>0</v>
      </c>
      <c r="AZ20" s="202">
        <v>0</v>
      </c>
      <c r="BA20" s="202">
        <v>0</v>
      </c>
      <c r="BB20" s="202">
        <v>0</v>
      </c>
      <c r="BC20" s="202">
        <v>0</v>
      </c>
      <c r="BD20" s="202">
        <v>0</v>
      </c>
      <c r="BE20" s="202">
        <v>0</v>
      </c>
      <c r="BF20" s="202">
        <v>0</v>
      </c>
      <c r="BG20" s="319">
        <v>0</v>
      </c>
      <c r="BH20" s="319">
        <v>0</v>
      </c>
      <c r="BI20" s="319">
        <v>0</v>
      </c>
      <c r="BJ20" s="321">
        <v>-3.69</v>
      </c>
      <c r="BK20" s="321">
        <v>2.86</v>
      </c>
    </row>
    <row r="21" spans="1:63" ht="20.100000000000001" customHeight="1" x14ac:dyDescent="0.2">
      <c r="A21" s="375" t="s">
        <v>74</v>
      </c>
      <c r="B21" s="341" t="s">
        <v>75</v>
      </c>
      <c r="C21" s="340" t="s">
        <v>76</v>
      </c>
      <c r="D21" s="202">
        <v>0.01</v>
      </c>
      <c r="E21" s="202">
        <v>0</v>
      </c>
      <c r="F21" s="320">
        <v>0</v>
      </c>
      <c r="G21" s="202">
        <v>0</v>
      </c>
      <c r="H21" s="202">
        <v>0</v>
      </c>
      <c r="I21" s="202">
        <v>0</v>
      </c>
      <c r="J21" s="202">
        <v>0</v>
      </c>
      <c r="K21" s="202">
        <v>0</v>
      </c>
      <c r="L21" s="202">
        <v>0</v>
      </c>
      <c r="M21" s="202">
        <v>0</v>
      </c>
      <c r="N21" s="202">
        <v>0</v>
      </c>
      <c r="O21" s="202">
        <v>0</v>
      </c>
      <c r="P21" s="202">
        <v>0</v>
      </c>
      <c r="Q21" s="202">
        <v>0</v>
      </c>
      <c r="R21" s="202">
        <v>0</v>
      </c>
      <c r="S21" s="202">
        <v>0</v>
      </c>
      <c r="T21" s="202">
        <v>0</v>
      </c>
      <c r="U21" s="202">
        <v>0</v>
      </c>
      <c r="V21" s="202">
        <v>0</v>
      </c>
      <c r="W21" s="202">
        <v>0</v>
      </c>
      <c r="X21" s="202">
        <v>0</v>
      </c>
      <c r="Y21" s="202">
        <v>0</v>
      </c>
      <c r="Z21" s="202">
        <v>0</v>
      </c>
      <c r="AA21" s="202">
        <v>0</v>
      </c>
      <c r="AB21" s="202">
        <v>0</v>
      </c>
      <c r="AC21" s="319">
        <v>0</v>
      </c>
      <c r="AD21" s="319">
        <v>0</v>
      </c>
      <c r="AE21" s="319">
        <v>0</v>
      </c>
      <c r="AF21" s="319">
        <v>0</v>
      </c>
      <c r="AG21" s="319">
        <v>0</v>
      </c>
      <c r="AH21" s="319">
        <v>0</v>
      </c>
      <c r="AI21" s="319">
        <v>0</v>
      </c>
      <c r="AJ21" s="319">
        <v>0</v>
      </c>
      <c r="AK21" s="319">
        <v>0</v>
      </c>
      <c r="AL21" s="202">
        <v>0</v>
      </c>
      <c r="AM21" s="202">
        <v>0</v>
      </c>
      <c r="AN21" s="202">
        <v>0</v>
      </c>
      <c r="AO21" s="202">
        <v>0</v>
      </c>
      <c r="AP21" s="319">
        <v>0</v>
      </c>
      <c r="AQ21" s="319">
        <v>0</v>
      </c>
      <c r="AR21" s="319">
        <v>0</v>
      </c>
      <c r="AS21" s="202">
        <v>0</v>
      </c>
      <c r="AT21" s="202">
        <v>0</v>
      </c>
      <c r="AU21" s="202">
        <v>0</v>
      </c>
      <c r="AV21" s="202">
        <v>0</v>
      </c>
      <c r="AW21" s="202">
        <v>0</v>
      </c>
      <c r="AX21" s="202">
        <v>0</v>
      </c>
      <c r="AY21" s="202">
        <v>0</v>
      </c>
      <c r="AZ21" s="202">
        <v>0</v>
      </c>
      <c r="BA21" s="202">
        <v>0</v>
      </c>
      <c r="BB21" s="202">
        <v>0</v>
      </c>
      <c r="BC21" s="202">
        <v>0</v>
      </c>
      <c r="BD21" s="202">
        <v>0</v>
      </c>
      <c r="BE21" s="202">
        <v>0</v>
      </c>
      <c r="BF21" s="202">
        <v>0</v>
      </c>
      <c r="BG21" s="319">
        <v>0</v>
      </c>
      <c r="BH21" s="319">
        <v>0</v>
      </c>
      <c r="BI21" s="319">
        <v>0</v>
      </c>
      <c r="BJ21" s="321">
        <v>0</v>
      </c>
      <c r="BK21" s="321">
        <v>0.01</v>
      </c>
    </row>
    <row r="22" spans="1:63" ht="20.100000000000001" customHeight="1" x14ac:dyDescent="0.2">
      <c r="A22" s="375" t="s">
        <v>77</v>
      </c>
      <c r="B22" s="341" t="s">
        <v>78</v>
      </c>
      <c r="C22" s="340" t="s">
        <v>79</v>
      </c>
      <c r="D22" s="202">
        <v>0</v>
      </c>
      <c r="E22" s="202">
        <v>0</v>
      </c>
      <c r="F22" s="320">
        <v>0</v>
      </c>
      <c r="G22" s="202">
        <v>0</v>
      </c>
      <c r="H22" s="202">
        <v>0</v>
      </c>
      <c r="I22" s="202">
        <v>0</v>
      </c>
      <c r="J22" s="202">
        <v>0</v>
      </c>
      <c r="K22" s="202">
        <v>0</v>
      </c>
      <c r="L22" s="202">
        <v>0</v>
      </c>
      <c r="M22" s="202">
        <v>0</v>
      </c>
      <c r="N22" s="202">
        <v>0</v>
      </c>
      <c r="O22" s="202">
        <v>0</v>
      </c>
      <c r="P22" s="202">
        <v>0</v>
      </c>
      <c r="Q22" s="202">
        <v>0</v>
      </c>
      <c r="R22" s="202">
        <v>0</v>
      </c>
      <c r="S22" s="202">
        <v>0</v>
      </c>
      <c r="T22" s="202">
        <v>0</v>
      </c>
      <c r="U22" s="202">
        <v>0</v>
      </c>
      <c r="V22" s="202">
        <v>0</v>
      </c>
      <c r="W22" s="202">
        <v>0</v>
      </c>
      <c r="X22" s="202">
        <v>0</v>
      </c>
      <c r="Y22" s="202">
        <v>0</v>
      </c>
      <c r="Z22" s="202">
        <v>0</v>
      </c>
      <c r="AA22" s="202">
        <v>0</v>
      </c>
      <c r="AB22" s="202">
        <v>0</v>
      </c>
      <c r="AC22" s="319">
        <v>0</v>
      </c>
      <c r="AD22" s="319">
        <v>0</v>
      </c>
      <c r="AE22" s="319">
        <v>0</v>
      </c>
      <c r="AF22" s="319">
        <v>0</v>
      </c>
      <c r="AG22" s="319">
        <v>0</v>
      </c>
      <c r="AH22" s="319">
        <v>0</v>
      </c>
      <c r="AI22" s="319">
        <v>0</v>
      </c>
      <c r="AJ22" s="319">
        <v>0</v>
      </c>
      <c r="AK22" s="319">
        <v>0</v>
      </c>
      <c r="AL22" s="202">
        <v>0</v>
      </c>
      <c r="AM22" s="202">
        <v>0</v>
      </c>
      <c r="AN22" s="202">
        <v>0</v>
      </c>
      <c r="AO22" s="202">
        <v>0</v>
      </c>
      <c r="AP22" s="319">
        <v>0</v>
      </c>
      <c r="AQ22" s="319">
        <v>0</v>
      </c>
      <c r="AR22" s="319">
        <v>0</v>
      </c>
      <c r="AS22" s="202">
        <v>0</v>
      </c>
      <c r="AT22" s="202">
        <v>0</v>
      </c>
      <c r="AU22" s="202">
        <v>0</v>
      </c>
      <c r="AV22" s="202">
        <v>0</v>
      </c>
      <c r="AW22" s="202">
        <v>0</v>
      </c>
      <c r="AX22" s="202">
        <v>0</v>
      </c>
      <c r="AY22" s="202">
        <v>0</v>
      </c>
      <c r="AZ22" s="202">
        <v>0</v>
      </c>
      <c r="BA22" s="202">
        <v>0</v>
      </c>
      <c r="BB22" s="202">
        <v>0</v>
      </c>
      <c r="BC22" s="202">
        <v>0</v>
      </c>
      <c r="BD22" s="202">
        <v>0</v>
      </c>
      <c r="BE22" s="202">
        <v>0</v>
      </c>
      <c r="BF22" s="202">
        <v>0</v>
      </c>
      <c r="BG22" s="319">
        <v>0</v>
      </c>
      <c r="BH22" s="319">
        <v>0</v>
      </c>
      <c r="BI22" s="319">
        <v>0</v>
      </c>
      <c r="BJ22" s="321">
        <v>0</v>
      </c>
      <c r="BK22" s="321">
        <v>0</v>
      </c>
    </row>
    <row r="23" spans="1:63" ht="20.100000000000001" customHeight="1" x14ac:dyDescent="0.2">
      <c r="A23" s="375" t="s">
        <v>80</v>
      </c>
      <c r="B23" s="341" t="s">
        <v>520</v>
      </c>
      <c r="C23" s="340" t="s">
        <v>521</v>
      </c>
      <c r="D23" s="202">
        <v>0</v>
      </c>
      <c r="E23" s="202">
        <v>0</v>
      </c>
      <c r="F23" s="320">
        <v>0</v>
      </c>
      <c r="G23" s="202">
        <v>0</v>
      </c>
      <c r="H23" s="202">
        <v>0</v>
      </c>
      <c r="I23" s="202">
        <v>0</v>
      </c>
      <c r="J23" s="202">
        <v>0</v>
      </c>
      <c r="K23" s="202">
        <v>0</v>
      </c>
      <c r="L23" s="202">
        <v>0</v>
      </c>
      <c r="M23" s="202">
        <v>0</v>
      </c>
      <c r="N23" s="202">
        <v>0</v>
      </c>
      <c r="O23" s="202">
        <v>0</v>
      </c>
      <c r="P23" s="202">
        <v>0</v>
      </c>
      <c r="Q23" s="202">
        <v>0</v>
      </c>
      <c r="R23" s="202">
        <v>0</v>
      </c>
      <c r="S23" s="202">
        <v>0</v>
      </c>
      <c r="T23" s="202">
        <v>0</v>
      </c>
      <c r="U23" s="202">
        <v>0</v>
      </c>
      <c r="V23" s="202">
        <v>0</v>
      </c>
      <c r="W23" s="202">
        <v>0</v>
      </c>
      <c r="X23" s="202">
        <v>0</v>
      </c>
      <c r="Y23" s="202">
        <v>0</v>
      </c>
      <c r="Z23" s="202">
        <v>0</v>
      </c>
      <c r="AA23" s="202">
        <v>0</v>
      </c>
      <c r="AB23" s="202">
        <v>0</v>
      </c>
      <c r="AC23" s="319">
        <v>0</v>
      </c>
      <c r="AD23" s="319">
        <v>0</v>
      </c>
      <c r="AE23" s="319">
        <v>0</v>
      </c>
      <c r="AF23" s="319">
        <v>0</v>
      </c>
      <c r="AG23" s="319">
        <v>0</v>
      </c>
      <c r="AH23" s="319">
        <v>0</v>
      </c>
      <c r="AI23" s="319">
        <v>0</v>
      </c>
      <c r="AJ23" s="319">
        <v>0</v>
      </c>
      <c r="AK23" s="319">
        <v>0</v>
      </c>
      <c r="AL23" s="202">
        <v>0</v>
      </c>
      <c r="AM23" s="202">
        <v>0</v>
      </c>
      <c r="AN23" s="202">
        <v>0</v>
      </c>
      <c r="AO23" s="202">
        <v>0</v>
      </c>
      <c r="AP23" s="319">
        <v>0</v>
      </c>
      <c r="AQ23" s="319">
        <v>0</v>
      </c>
      <c r="AR23" s="319">
        <v>0</v>
      </c>
      <c r="AS23" s="202">
        <v>0</v>
      </c>
      <c r="AT23" s="202">
        <v>0</v>
      </c>
      <c r="AU23" s="202">
        <v>0</v>
      </c>
      <c r="AV23" s="202">
        <v>0</v>
      </c>
      <c r="AW23" s="202">
        <v>0</v>
      </c>
      <c r="AX23" s="202">
        <v>0</v>
      </c>
      <c r="AY23" s="202">
        <v>0</v>
      </c>
      <c r="AZ23" s="202">
        <v>0</v>
      </c>
      <c r="BA23" s="202">
        <v>0</v>
      </c>
      <c r="BB23" s="202">
        <v>0</v>
      </c>
      <c r="BC23" s="202">
        <v>0</v>
      </c>
      <c r="BD23" s="202">
        <v>0</v>
      </c>
      <c r="BE23" s="202">
        <v>0</v>
      </c>
      <c r="BF23" s="202">
        <v>0</v>
      </c>
      <c r="BG23" s="319">
        <v>0</v>
      </c>
      <c r="BH23" s="319">
        <v>0</v>
      </c>
      <c r="BI23" s="319">
        <v>0</v>
      </c>
      <c r="BJ23" s="321">
        <v>0</v>
      </c>
      <c r="BK23" s="321">
        <v>0</v>
      </c>
    </row>
    <row r="24" spans="1:63" ht="20.100000000000001" customHeight="1" x14ac:dyDescent="0.2">
      <c r="A24" s="375" t="s">
        <v>83</v>
      </c>
      <c r="B24" s="341" t="s">
        <v>81</v>
      </c>
      <c r="C24" s="340" t="s">
        <v>82</v>
      </c>
      <c r="D24" s="202">
        <v>0</v>
      </c>
      <c r="E24" s="202">
        <v>0</v>
      </c>
      <c r="F24" s="320">
        <v>0</v>
      </c>
      <c r="G24" s="202">
        <v>0</v>
      </c>
      <c r="H24" s="202">
        <v>0</v>
      </c>
      <c r="I24" s="202">
        <v>0</v>
      </c>
      <c r="J24" s="202">
        <v>0</v>
      </c>
      <c r="K24" s="202">
        <v>0</v>
      </c>
      <c r="L24" s="202">
        <v>0</v>
      </c>
      <c r="M24" s="202">
        <v>0</v>
      </c>
      <c r="N24" s="202">
        <v>0</v>
      </c>
      <c r="O24" s="202">
        <v>0</v>
      </c>
      <c r="P24" s="202">
        <v>0</v>
      </c>
      <c r="Q24" s="202">
        <v>0</v>
      </c>
      <c r="R24" s="202">
        <v>0</v>
      </c>
      <c r="S24" s="202">
        <v>0</v>
      </c>
      <c r="T24" s="202">
        <v>0</v>
      </c>
      <c r="U24" s="202">
        <v>0</v>
      </c>
      <c r="V24" s="202">
        <v>0</v>
      </c>
      <c r="W24" s="202">
        <v>0</v>
      </c>
      <c r="X24" s="202">
        <v>0</v>
      </c>
      <c r="Y24" s="202">
        <v>0</v>
      </c>
      <c r="Z24" s="202">
        <v>0</v>
      </c>
      <c r="AA24" s="202">
        <v>0</v>
      </c>
      <c r="AB24" s="202">
        <v>0</v>
      </c>
      <c r="AC24" s="319">
        <v>0</v>
      </c>
      <c r="AD24" s="319">
        <v>0</v>
      </c>
      <c r="AE24" s="319">
        <v>0</v>
      </c>
      <c r="AF24" s="319">
        <v>0</v>
      </c>
      <c r="AG24" s="319">
        <v>0</v>
      </c>
      <c r="AH24" s="319">
        <v>0</v>
      </c>
      <c r="AI24" s="319">
        <v>0</v>
      </c>
      <c r="AJ24" s="319">
        <v>0</v>
      </c>
      <c r="AK24" s="319">
        <v>0</v>
      </c>
      <c r="AL24" s="202">
        <v>0</v>
      </c>
      <c r="AM24" s="202">
        <v>0</v>
      </c>
      <c r="AN24" s="202">
        <v>0</v>
      </c>
      <c r="AO24" s="202">
        <v>0</v>
      </c>
      <c r="AP24" s="319">
        <v>0</v>
      </c>
      <c r="AQ24" s="319">
        <v>0</v>
      </c>
      <c r="AR24" s="319">
        <v>0</v>
      </c>
      <c r="AS24" s="202">
        <v>0</v>
      </c>
      <c r="AT24" s="202">
        <v>0</v>
      </c>
      <c r="AU24" s="202">
        <v>0</v>
      </c>
      <c r="AV24" s="202">
        <v>0</v>
      </c>
      <c r="AW24" s="202">
        <v>0</v>
      </c>
      <c r="AX24" s="202">
        <v>0</v>
      </c>
      <c r="AY24" s="202">
        <v>0</v>
      </c>
      <c r="AZ24" s="202">
        <v>0</v>
      </c>
      <c r="BA24" s="202">
        <v>0</v>
      </c>
      <c r="BB24" s="202">
        <v>0</v>
      </c>
      <c r="BC24" s="202">
        <v>0</v>
      </c>
      <c r="BD24" s="202">
        <v>0</v>
      </c>
      <c r="BE24" s="202">
        <v>0</v>
      </c>
      <c r="BF24" s="202">
        <v>0</v>
      </c>
      <c r="BG24" s="319">
        <v>0</v>
      </c>
      <c r="BH24" s="319">
        <v>0</v>
      </c>
      <c r="BI24" s="319">
        <v>0</v>
      </c>
      <c r="BJ24" s="321">
        <v>0</v>
      </c>
      <c r="BK24" s="321">
        <v>0</v>
      </c>
    </row>
    <row r="25" spans="1:63" ht="20.100000000000001" customHeight="1" x14ac:dyDescent="0.2">
      <c r="A25" s="375" t="s">
        <v>86</v>
      </c>
      <c r="B25" s="341" t="s">
        <v>84</v>
      </c>
      <c r="C25" s="340" t="s">
        <v>85</v>
      </c>
      <c r="D25" s="202">
        <v>5.2799999999999994</v>
      </c>
      <c r="E25" s="202">
        <v>0.11</v>
      </c>
      <c r="F25" s="320">
        <v>0.11</v>
      </c>
      <c r="G25" s="202">
        <v>0</v>
      </c>
      <c r="H25" s="202">
        <v>0</v>
      </c>
      <c r="I25" s="202">
        <v>0</v>
      </c>
      <c r="J25" s="202">
        <v>0.09</v>
      </c>
      <c r="K25" s="202">
        <v>0.02</v>
      </c>
      <c r="L25" s="202">
        <v>0</v>
      </c>
      <c r="M25" s="202">
        <v>0</v>
      </c>
      <c r="N25" s="202">
        <v>0</v>
      </c>
      <c r="O25" s="202">
        <v>0</v>
      </c>
      <c r="P25" s="202">
        <v>0</v>
      </c>
      <c r="Q25" s="202">
        <v>0</v>
      </c>
      <c r="R25" s="202">
        <v>0</v>
      </c>
      <c r="S25" s="202">
        <v>0</v>
      </c>
      <c r="T25" s="202">
        <v>0</v>
      </c>
      <c r="U25" s="202">
        <v>0</v>
      </c>
      <c r="V25" s="202">
        <v>0</v>
      </c>
      <c r="W25" s="202">
        <v>0</v>
      </c>
      <c r="X25" s="202">
        <v>0</v>
      </c>
      <c r="Y25" s="202">
        <v>0</v>
      </c>
      <c r="Z25" s="202">
        <v>0</v>
      </c>
      <c r="AA25" s="202">
        <v>0</v>
      </c>
      <c r="AB25" s="202">
        <v>0</v>
      </c>
      <c r="AC25" s="319">
        <v>0</v>
      </c>
      <c r="AD25" s="319">
        <v>0</v>
      </c>
      <c r="AE25" s="319">
        <v>0</v>
      </c>
      <c r="AF25" s="319">
        <v>0</v>
      </c>
      <c r="AG25" s="319">
        <v>0</v>
      </c>
      <c r="AH25" s="319">
        <v>0</v>
      </c>
      <c r="AI25" s="319">
        <v>0</v>
      </c>
      <c r="AJ25" s="319">
        <v>0</v>
      </c>
      <c r="AK25" s="319">
        <v>0</v>
      </c>
      <c r="AL25" s="202">
        <v>0</v>
      </c>
      <c r="AM25" s="202">
        <v>0</v>
      </c>
      <c r="AN25" s="202">
        <v>0</v>
      </c>
      <c r="AO25" s="202">
        <v>0</v>
      </c>
      <c r="AP25" s="319">
        <v>0</v>
      </c>
      <c r="AQ25" s="319">
        <v>0</v>
      </c>
      <c r="AR25" s="319">
        <v>0</v>
      </c>
      <c r="AS25" s="202">
        <v>0</v>
      </c>
      <c r="AT25" s="202">
        <v>0</v>
      </c>
      <c r="AU25" s="202">
        <v>0</v>
      </c>
      <c r="AV25" s="202">
        <v>0</v>
      </c>
      <c r="AW25" s="202">
        <v>0</v>
      </c>
      <c r="AX25" s="202">
        <v>0</v>
      </c>
      <c r="AY25" s="202">
        <v>0</v>
      </c>
      <c r="AZ25" s="202">
        <v>0</v>
      </c>
      <c r="BA25" s="202">
        <v>0</v>
      </c>
      <c r="BB25" s="202">
        <v>0</v>
      </c>
      <c r="BC25" s="202">
        <v>0</v>
      </c>
      <c r="BD25" s="202">
        <v>0</v>
      </c>
      <c r="BE25" s="202">
        <v>0</v>
      </c>
      <c r="BF25" s="202">
        <v>0</v>
      </c>
      <c r="BG25" s="319">
        <v>0</v>
      </c>
      <c r="BH25" s="319">
        <v>0</v>
      </c>
      <c r="BI25" s="319">
        <v>0</v>
      </c>
      <c r="BJ25" s="321">
        <v>0.11</v>
      </c>
      <c r="BK25" s="321">
        <v>5.39</v>
      </c>
    </row>
    <row r="26" spans="1:63" ht="20.100000000000001" customHeight="1" x14ac:dyDescent="0.2">
      <c r="A26" s="375" t="s">
        <v>89</v>
      </c>
      <c r="B26" s="341" t="s">
        <v>87</v>
      </c>
      <c r="C26" s="340" t="s">
        <v>88</v>
      </c>
      <c r="D26" s="202">
        <v>1.48</v>
      </c>
      <c r="E26" s="202">
        <v>0</v>
      </c>
      <c r="F26" s="320">
        <v>0</v>
      </c>
      <c r="G26" s="202">
        <v>0</v>
      </c>
      <c r="H26" s="202">
        <v>0</v>
      </c>
      <c r="I26" s="202">
        <v>0</v>
      </c>
      <c r="J26" s="202">
        <v>0</v>
      </c>
      <c r="K26" s="202">
        <v>0</v>
      </c>
      <c r="L26" s="202">
        <v>0</v>
      </c>
      <c r="M26" s="202">
        <v>0</v>
      </c>
      <c r="N26" s="202">
        <v>0</v>
      </c>
      <c r="O26" s="202">
        <v>0</v>
      </c>
      <c r="P26" s="202">
        <v>0</v>
      </c>
      <c r="Q26" s="202">
        <v>0</v>
      </c>
      <c r="R26" s="202">
        <v>0</v>
      </c>
      <c r="S26" s="202">
        <v>0</v>
      </c>
      <c r="T26" s="202">
        <v>0</v>
      </c>
      <c r="U26" s="202">
        <v>0</v>
      </c>
      <c r="V26" s="202">
        <v>0</v>
      </c>
      <c r="W26" s="202">
        <v>0</v>
      </c>
      <c r="X26" s="202">
        <v>0</v>
      </c>
      <c r="Y26" s="202">
        <v>0</v>
      </c>
      <c r="Z26" s="202">
        <v>0</v>
      </c>
      <c r="AA26" s="202">
        <v>0</v>
      </c>
      <c r="AB26" s="202">
        <v>0</v>
      </c>
      <c r="AC26" s="319">
        <v>0</v>
      </c>
      <c r="AD26" s="319">
        <v>0</v>
      </c>
      <c r="AE26" s="319">
        <v>0</v>
      </c>
      <c r="AF26" s="319">
        <v>0</v>
      </c>
      <c r="AG26" s="319">
        <v>0</v>
      </c>
      <c r="AH26" s="319">
        <v>0</v>
      </c>
      <c r="AI26" s="319">
        <v>0</v>
      </c>
      <c r="AJ26" s="319">
        <v>0</v>
      </c>
      <c r="AK26" s="319">
        <v>0</v>
      </c>
      <c r="AL26" s="202">
        <v>0</v>
      </c>
      <c r="AM26" s="202">
        <v>0</v>
      </c>
      <c r="AN26" s="202">
        <v>0</v>
      </c>
      <c r="AO26" s="202">
        <v>0</v>
      </c>
      <c r="AP26" s="319">
        <v>0</v>
      </c>
      <c r="AQ26" s="319">
        <v>0</v>
      </c>
      <c r="AR26" s="319">
        <v>0</v>
      </c>
      <c r="AS26" s="202">
        <v>0</v>
      </c>
      <c r="AT26" s="202">
        <v>0</v>
      </c>
      <c r="AU26" s="202">
        <v>0</v>
      </c>
      <c r="AV26" s="202">
        <v>0</v>
      </c>
      <c r="AW26" s="202">
        <v>0</v>
      </c>
      <c r="AX26" s="202">
        <v>0</v>
      </c>
      <c r="AY26" s="202">
        <v>0</v>
      </c>
      <c r="AZ26" s="202">
        <v>0</v>
      </c>
      <c r="BA26" s="202">
        <v>0</v>
      </c>
      <c r="BB26" s="202">
        <v>0</v>
      </c>
      <c r="BC26" s="202">
        <v>0</v>
      </c>
      <c r="BD26" s="202">
        <v>0</v>
      </c>
      <c r="BE26" s="202">
        <v>0</v>
      </c>
      <c r="BF26" s="202">
        <v>0</v>
      </c>
      <c r="BG26" s="319">
        <v>0</v>
      </c>
      <c r="BH26" s="319">
        <v>0</v>
      </c>
      <c r="BI26" s="319">
        <v>0</v>
      </c>
      <c r="BJ26" s="321">
        <v>0</v>
      </c>
      <c r="BK26" s="321">
        <v>1.48</v>
      </c>
    </row>
    <row r="27" spans="1:63" ht="20.100000000000001" customHeight="1" x14ac:dyDescent="0.2">
      <c r="A27" s="375" t="s">
        <v>94</v>
      </c>
      <c r="B27" s="341" t="s">
        <v>90</v>
      </c>
      <c r="C27" s="340" t="s">
        <v>91</v>
      </c>
      <c r="D27" s="202">
        <v>0</v>
      </c>
      <c r="E27" s="202">
        <v>0</v>
      </c>
      <c r="F27" s="320">
        <v>0</v>
      </c>
      <c r="G27" s="202">
        <v>0</v>
      </c>
      <c r="H27" s="202">
        <v>0</v>
      </c>
      <c r="I27" s="202">
        <v>0</v>
      </c>
      <c r="J27" s="202">
        <v>0</v>
      </c>
      <c r="K27" s="202">
        <v>0</v>
      </c>
      <c r="L27" s="202">
        <v>0</v>
      </c>
      <c r="M27" s="202">
        <v>0</v>
      </c>
      <c r="N27" s="202">
        <v>0</v>
      </c>
      <c r="O27" s="202">
        <v>0</v>
      </c>
      <c r="P27" s="202">
        <v>0</v>
      </c>
      <c r="Q27" s="202">
        <v>0</v>
      </c>
      <c r="R27" s="202">
        <v>0</v>
      </c>
      <c r="S27" s="202">
        <v>0</v>
      </c>
      <c r="T27" s="202">
        <v>0</v>
      </c>
      <c r="U27" s="202">
        <v>0</v>
      </c>
      <c r="V27" s="202">
        <v>0</v>
      </c>
      <c r="W27" s="202">
        <v>0</v>
      </c>
      <c r="X27" s="202">
        <v>0</v>
      </c>
      <c r="Y27" s="202">
        <v>0</v>
      </c>
      <c r="Z27" s="202">
        <v>0</v>
      </c>
      <c r="AA27" s="202">
        <v>0</v>
      </c>
      <c r="AB27" s="202">
        <v>0</v>
      </c>
      <c r="AC27" s="319">
        <v>0</v>
      </c>
      <c r="AD27" s="319">
        <v>0</v>
      </c>
      <c r="AE27" s="319">
        <v>0</v>
      </c>
      <c r="AF27" s="319">
        <v>0</v>
      </c>
      <c r="AG27" s="319">
        <v>0</v>
      </c>
      <c r="AH27" s="319">
        <v>0</v>
      </c>
      <c r="AI27" s="319">
        <v>0</v>
      </c>
      <c r="AJ27" s="319">
        <v>0</v>
      </c>
      <c r="AK27" s="319">
        <v>0</v>
      </c>
      <c r="AL27" s="202">
        <v>0</v>
      </c>
      <c r="AM27" s="202">
        <v>0</v>
      </c>
      <c r="AN27" s="202">
        <v>0</v>
      </c>
      <c r="AO27" s="202">
        <v>0</v>
      </c>
      <c r="AP27" s="319">
        <v>0</v>
      </c>
      <c r="AQ27" s="319">
        <v>0</v>
      </c>
      <c r="AR27" s="319">
        <v>0</v>
      </c>
      <c r="AS27" s="202">
        <v>0</v>
      </c>
      <c r="AT27" s="202">
        <v>0</v>
      </c>
      <c r="AU27" s="202">
        <v>0</v>
      </c>
      <c r="AV27" s="202">
        <v>0</v>
      </c>
      <c r="AW27" s="202">
        <v>0</v>
      </c>
      <c r="AX27" s="202">
        <v>0</v>
      </c>
      <c r="AY27" s="202">
        <v>0</v>
      </c>
      <c r="AZ27" s="202">
        <v>0</v>
      </c>
      <c r="BA27" s="202">
        <v>0</v>
      </c>
      <c r="BB27" s="202">
        <v>0</v>
      </c>
      <c r="BC27" s="202">
        <v>0</v>
      </c>
      <c r="BD27" s="202">
        <v>0</v>
      </c>
      <c r="BE27" s="202">
        <v>0</v>
      </c>
      <c r="BF27" s="202">
        <v>0</v>
      </c>
      <c r="BG27" s="319">
        <v>0</v>
      </c>
      <c r="BH27" s="319">
        <v>0</v>
      </c>
      <c r="BI27" s="319">
        <v>0</v>
      </c>
      <c r="BJ27" s="321">
        <v>0</v>
      </c>
      <c r="BK27" s="321">
        <v>0</v>
      </c>
    </row>
    <row r="28" spans="1:63" s="301" customFormat="1" ht="20.100000000000001" customHeight="1" x14ac:dyDescent="0.2">
      <c r="A28" s="377" t="s">
        <v>74</v>
      </c>
      <c r="B28" s="341" t="s">
        <v>92</v>
      </c>
      <c r="C28" s="340" t="s">
        <v>93</v>
      </c>
      <c r="D28" s="202">
        <v>0</v>
      </c>
      <c r="E28" s="202">
        <v>0</v>
      </c>
      <c r="F28" s="320">
        <v>0</v>
      </c>
      <c r="G28" s="202">
        <v>0</v>
      </c>
      <c r="H28" s="202">
        <v>0</v>
      </c>
      <c r="I28" s="202">
        <v>0</v>
      </c>
      <c r="J28" s="202">
        <v>0</v>
      </c>
      <c r="K28" s="202">
        <v>0</v>
      </c>
      <c r="L28" s="202">
        <v>0</v>
      </c>
      <c r="M28" s="202">
        <v>0</v>
      </c>
      <c r="N28" s="202">
        <v>0</v>
      </c>
      <c r="O28" s="202">
        <v>0</v>
      </c>
      <c r="P28" s="202">
        <v>0</v>
      </c>
      <c r="Q28" s="202">
        <v>0</v>
      </c>
      <c r="R28" s="202">
        <v>0</v>
      </c>
      <c r="S28" s="202">
        <v>0</v>
      </c>
      <c r="T28" s="202">
        <v>0</v>
      </c>
      <c r="U28" s="202">
        <v>0</v>
      </c>
      <c r="V28" s="202">
        <v>0</v>
      </c>
      <c r="W28" s="202">
        <v>0</v>
      </c>
      <c r="X28" s="202">
        <v>0</v>
      </c>
      <c r="Y28" s="202">
        <v>0</v>
      </c>
      <c r="Z28" s="202">
        <v>0</v>
      </c>
      <c r="AA28" s="202">
        <v>0</v>
      </c>
      <c r="AB28" s="202">
        <v>0</v>
      </c>
      <c r="AC28" s="319">
        <v>0</v>
      </c>
      <c r="AD28" s="319">
        <v>0</v>
      </c>
      <c r="AE28" s="319">
        <v>0</v>
      </c>
      <c r="AF28" s="319">
        <v>0</v>
      </c>
      <c r="AG28" s="319">
        <v>0</v>
      </c>
      <c r="AH28" s="319">
        <v>0</v>
      </c>
      <c r="AI28" s="319">
        <v>0</v>
      </c>
      <c r="AJ28" s="319">
        <v>0</v>
      </c>
      <c r="AK28" s="319">
        <v>0</v>
      </c>
      <c r="AL28" s="202">
        <v>0</v>
      </c>
      <c r="AM28" s="202">
        <v>0</v>
      </c>
      <c r="AN28" s="202">
        <v>0</v>
      </c>
      <c r="AO28" s="202">
        <v>0</v>
      </c>
      <c r="AP28" s="319">
        <v>0</v>
      </c>
      <c r="AQ28" s="319">
        <v>0</v>
      </c>
      <c r="AR28" s="319">
        <v>0</v>
      </c>
      <c r="AS28" s="202">
        <v>0</v>
      </c>
      <c r="AT28" s="202">
        <v>0</v>
      </c>
      <c r="AU28" s="202">
        <v>0</v>
      </c>
      <c r="AV28" s="202">
        <v>0</v>
      </c>
      <c r="AW28" s="202">
        <v>0</v>
      </c>
      <c r="AX28" s="202">
        <v>0</v>
      </c>
      <c r="AY28" s="202">
        <v>0</v>
      </c>
      <c r="AZ28" s="202">
        <v>0</v>
      </c>
      <c r="BA28" s="202">
        <v>0</v>
      </c>
      <c r="BB28" s="202">
        <v>0</v>
      </c>
      <c r="BC28" s="202">
        <v>0</v>
      </c>
      <c r="BD28" s="202">
        <v>0</v>
      </c>
      <c r="BE28" s="202">
        <v>0</v>
      </c>
      <c r="BF28" s="202">
        <v>0</v>
      </c>
      <c r="BG28" s="319">
        <v>0</v>
      </c>
      <c r="BH28" s="319">
        <v>0</v>
      </c>
      <c r="BI28" s="319">
        <v>0</v>
      </c>
      <c r="BJ28" s="321">
        <v>0</v>
      </c>
      <c r="BK28" s="321">
        <v>0</v>
      </c>
    </row>
    <row r="29" spans="1:63" ht="34.5" customHeight="1" x14ac:dyDescent="0.2">
      <c r="A29" s="375" t="s">
        <v>132</v>
      </c>
      <c r="B29" s="341" t="s">
        <v>1278</v>
      </c>
      <c r="C29" s="340" t="s">
        <v>96</v>
      </c>
      <c r="D29" s="202">
        <v>30.169999999999998</v>
      </c>
      <c r="E29" s="202">
        <v>4.46</v>
      </c>
      <c r="F29" s="202">
        <v>0.95000000000000007</v>
      </c>
      <c r="G29" s="202">
        <v>0</v>
      </c>
      <c r="H29" s="202">
        <v>0</v>
      </c>
      <c r="I29" s="202">
        <v>0</v>
      </c>
      <c r="J29" s="202">
        <v>0.28999999999999998</v>
      </c>
      <c r="K29" s="202">
        <v>0.66</v>
      </c>
      <c r="L29" s="202">
        <v>0</v>
      </c>
      <c r="M29" s="202">
        <v>0</v>
      </c>
      <c r="N29" s="202">
        <v>0</v>
      </c>
      <c r="O29" s="202">
        <v>0</v>
      </c>
      <c r="P29" s="202">
        <v>0</v>
      </c>
      <c r="Q29" s="202">
        <v>0</v>
      </c>
      <c r="R29" s="202">
        <v>3.51</v>
      </c>
      <c r="S29" s="202">
        <v>2.59</v>
      </c>
      <c r="T29" s="202">
        <v>0</v>
      </c>
      <c r="U29" s="202">
        <v>0</v>
      </c>
      <c r="V29" s="202">
        <v>0</v>
      </c>
      <c r="W29" s="202">
        <v>0</v>
      </c>
      <c r="X29" s="202">
        <v>0</v>
      </c>
      <c r="Y29" s="202">
        <v>0</v>
      </c>
      <c r="Z29" s="202">
        <v>0</v>
      </c>
      <c r="AA29" s="202">
        <v>0</v>
      </c>
      <c r="AB29" s="202">
        <v>0</v>
      </c>
      <c r="AC29" s="202">
        <v>0</v>
      </c>
      <c r="AD29" s="202">
        <v>0</v>
      </c>
      <c r="AE29" s="202">
        <v>0</v>
      </c>
      <c r="AF29" s="202">
        <v>0</v>
      </c>
      <c r="AG29" s="202">
        <v>0</v>
      </c>
      <c r="AH29" s="202">
        <v>0</v>
      </c>
      <c r="AI29" s="202">
        <v>0</v>
      </c>
      <c r="AJ29" s="202">
        <v>0</v>
      </c>
      <c r="AK29" s="202">
        <v>0</v>
      </c>
      <c r="AL29" s="202">
        <v>0</v>
      </c>
      <c r="AM29" s="202">
        <v>0</v>
      </c>
      <c r="AN29" s="202">
        <v>0</v>
      </c>
      <c r="AO29" s="202">
        <v>0</v>
      </c>
      <c r="AP29" s="202">
        <v>0</v>
      </c>
      <c r="AQ29" s="202">
        <v>0</v>
      </c>
      <c r="AR29" s="202">
        <v>0</v>
      </c>
      <c r="AS29" s="202">
        <v>0</v>
      </c>
      <c r="AT29" s="202">
        <v>0</v>
      </c>
      <c r="AU29" s="202">
        <v>0</v>
      </c>
      <c r="AV29" s="202">
        <v>0.92</v>
      </c>
      <c r="AW29" s="202">
        <v>0</v>
      </c>
      <c r="AX29" s="202">
        <v>0</v>
      </c>
      <c r="AY29" s="202">
        <v>0</v>
      </c>
      <c r="AZ29" s="202">
        <v>0</v>
      </c>
      <c r="BA29" s="202">
        <v>0</v>
      </c>
      <c r="BB29" s="202">
        <v>0</v>
      </c>
      <c r="BC29" s="202">
        <v>0</v>
      </c>
      <c r="BD29" s="202">
        <v>0</v>
      </c>
      <c r="BE29" s="202">
        <v>0</v>
      </c>
      <c r="BF29" s="202">
        <v>0</v>
      </c>
      <c r="BG29" s="202">
        <v>0</v>
      </c>
      <c r="BH29" s="202">
        <v>0</v>
      </c>
      <c r="BI29" s="202">
        <v>0</v>
      </c>
      <c r="BJ29" s="202">
        <v>4.33</v>
      </c>
      <c r="BK29" s="202">
        <v>34.500000000000007</v>
      </c>
    </row>
    <row r="30" spans="1:63" s="303" customFormat="1" ht="20.100000000000001" customHeight="1" x14ac:dyDescent="0.2">
      <c r="A30" s="378"/>
      <c r="B30" s="352" t="s">
        <v>98</v>
      </c>
      <c r="C30" s="353" t="s">
        <v>99</v>
      </c>
      <c r="D30" s="202">
        <v>22.66</v>
      </c>
      <c r="E30" s="319">
        <v>3.84</v>
      </c>
      <c r="F30" s="320">
        <v>0.83000000000000007</v>
      </c>
      <c r="G30" s="319">
        <v>0</v>
      </c>
      <c r="H30" s="319">
        <v>0</v>
      </c>
      <c r="I30" s="319">
        <v>0</v>
      </c>
      <c r="J30" s="319">
        <v>0.28999999999999998</v>
      </c>
      <c r="K30" s="319">
        <v>0.54</v>
      </c>
      <c r="L30" s="319">
        <v>0</v>
      </c>
      <c r="M30" s="319">
        <v>0</v>
      </c>
      <c r="N30" s="319">
        <v>0</v>
      </c>
      <c r="O30" s="319">
        <v>0</v>
      </c>
      <c r="P30" s="319">
        <v>0</v>
      </c>
      <c r="Q30" s="319">
        <v>0</v>
      </c>
      <c r="R30" s="202">
        <v>3.01</v>
      </c>
      <c r="S30" s="319">
        <v>2.48</v>
      </c>
      <c r="T30" s="319">
        <v>0</v>
      </c>
      <c r="U30" s="319">
        <v>0</v>
      </c>
      <c r="V30" s="319">
        <v>0</v>
      </c>
      <c r="W30" s="319">
        <v>0</v>
      </c>
      <c r="X30" s="319">
        <v>0</v>
      </c>
      <c r="Y30" s="319">
        <v>0</v>
      </c>
      <c r="Z30" s="319">
        <v>0</v>
      </c>
      <c r="AA30" s="319">
        <v>0</v>
      </c>
      <c r="AB30" s="202">
        <v>0</v>
      </c>
      <c r="AC30" s="319">
        <v>0</v>
      </c>
      <c r="AD30" s="319">
        <v>0</v>
      </c>
      <c r="AE30" s="319">
        <v>0</v>
      </c>
      <c r="AF30" s="319">
        <v>0</v>
      </c>
      <c r="AG30" s="319">
        <v>0</v>
      </c>
      <c r="AH30" s="319">
        <v>0</v>
      </c>
      <c r="AI30" s="319">
        <v>0</v>
      </c>
      <c r="AJ30" s="319">
        <v>0</v>
      </c>
      <c r="AK30" s="319">
        <v>0</v>
      </c>
      <c r="AL30" s="319">
        <v>0</v>
      </c>
      <c r="AM30" s="319">
        <v>0</v>
      </c>
      <c r="AN30" s="319">
        <v>0</v>
      </c>
      <c r="AO30" s="319">
        <v>0</v>
      </c>
      <c r="AP30" s="319">
        <v>0</v>
      </c>
      <c r="AQ30" s="319">
        <v>0</v>
      </c>
      <c r="AR30" s="319">
        <v>0</v>
      </c>
      <c r="AS30" s="319">
        <v>0</v>
      </c>
      <c r="AT30" s="319">
        <v>0</v>
      </c>
      <c r="AU30" s="319">
        <v>0</v>
      </c>
      <c r="AV30" s="319">
        <v>0.53</v>
      </c>
      <c r="AW30" s="319">
        <v>0</v>
      </c>
      <c r="AX30" s="319">
        <v>0</v>
      </c>
      <c r="AY30" s="319">
        <v>0</v>
      </c>
      <c r="AZ30" s="319">
        <v>0</v>
      </c>
      <c r="BA30" s="319">
        <v>0</v>
      </c>
      <c r="BB30" s="319">
        <v>0</v>
      </c>
      <c r="BC30" s="319">
        <v>0</v>
      </c>
      <c r="BD30" s="319">
        <v>0</v>
      </c>
      <c r="BE30" s="319">
        <v>0</v>
      </c>
      <c r="BF30" s="319">
        <v>0</v>
      </c>
      <c r="BG30" s="319">
        <v>0</v>
      </c>
      <c r="BH30" s="319">
        <v>0</v>
      </c>
      <c r="BI30" s="319">
        <v>0</v>
      </c>
      <c r="BJ30" s="354">
        <v>3.75</v>
      </c>
      <c r="BK30" s="354">
        <v>26.41</v>
      </c>
    </row>
    <row r="31" spans="1:63" s="303" customFormat="1" ht="20.100000000000001" customHeight="1" x14ac:dyDescent="0.2">
      <c r="A31" s="378"/>
      <c r="B31" s="352" t="s">
        <v>100</v>
      </c>
      <c r="C31" s="353" t="s">
        <v>101</v>
      </c>
      <c r="D31" s="202">
        <v>1.55</v>
      </c>
      <c r="E31" s="319">
        <v>0</v>
      </c>
      <c r="F31" s="320">
        <v>0</v>
      </c>
      <c r="G31" s="319">
        <v>0</v>
      </c>
      <c r="H31" s="319">
        <v>0</v>
      </c>
      <c r="I31" s="319">
        <v>0</v>
      </c>
      <c r="J31" s="319">
        <v>0</v>
      </c>
      <c r="K31" s="319">
        <v>0</v>
      </c>
      <c r="L31" s="319">
        <v>0</v>
      </c>
      <c r="M31" s="319">
        <v>0</v>
      </c>
      <c r="N31" s="319">
        <v>0</v>
      </c>
      <c r="O31" s="319">
        <v>0</v>
      </c>
      <c r="P31" s="319">
        <v>0</v>
      </c>
      <c r="Q31" s="319">
        <v>0</v>
      </c>
      <c r="R31" s="202">
        <v>0</v>
      </c>
      <c r="S31" s="319">
        <v>0</v>
      </c>
      <c r="T31" s="319">
        <v>0</v>
      </c>
      <c r="U31" s="319">
        <v>0</v>
      </c>
      <c r="V31" s="319">
        <v>0</v>
      </c>
      <c r="W31" s="319">
        <v>0</v>
      </c>
      <c r="X31" s="319">
        <v>0</v>
      </c>
      <c r="Y31" s="319">
        <v>0</v>
      </c>
      <c r="Z31" s="319">
        <v>0</v>
      </c>
      <c r="AA31" s="319">
        <v>0</v>
      </c>
      <c r="AB31" s="202">
        <v>0</v>
      </c>
      <c r="AC31" s="319">
        <v>0</v>
      </c>
      <c r="AD31" s="319">
        <v>0</v>
      </c>
      <c r="AE31" s="319">
        <v>0</v>
      </c>
      <c r="AF31" s="319">
        <v>0</v>
      </c>
      <c r="AG31" s="319">
        <v>0</v>
      </c>
      <c r="AH31" s="319">
        <v>0</v>
      </c>
      <c r="AI31" s="319">
        <v>0</v>
      </c>
      <c r="AJ31" s="319">
        <v>0</v>
      </c>
      <c r="AK31" s="319">
        <v>0</v>
      </c>
      <c r="AL31" s="319">
        <v>0</v>
      </c>
      <c r="AM31" s="319">
        <v>0</v>
      </c>
      <c r="AN31" s="319">
        <v>0</v>
      </c>
      <c r="AO31" s="319">
        <v>0</v>
      </c>
      <c r="AP31" s="319">
        <v>0</v>
      </c>
      <c r="AQ31" s="319">
        <v>0</v>
      </c>
      <c r="AR31" s="319">
        <v>0</v>
      </c>
      <c r="AS31" s="319">
        <v>0</v>
      </c>
      <c r="AT31" s="319">
        <v>0</v>
      </c>
      <c r="AU31" s="319">
        <v>0</v>
      </c>
      <c r="AV31" s="319">
        <v>0</v>
      </c>
      <c r="AW31" s="319">
        <v>0</v>
      </c>
      <c r="AX31" s="319">
        <v>0</v>
      </c>
      <c r="AY31" s="319">
        <v>0</v>
      </c>
      <c r="AZ31" s="319">
        <v>0</v>
      </c>
      <c r="BA31" s="319">
        <v>0</v>
      </c>
      <c r="BB31" s="319">
        <v>0</v>
      </c>
      <c r="BC31" s="319">
        <v>0</v>
      </c>
      <c r="BD31" s="319">
        <v>0</v>
      </c>
      <c r="BE31" s="319">
        <v>0</v>
      </c>
      <c r="BF31" s="319">
        <v>0</v>
      </c>
      <c r="BG31" s="319">
        <v>0</v>
      </c>
      <c r="BH31" s="319">
        <v>0</v>
      </c>
      <c r="BI31" s="319">
        <v>0</v>
      </c>
      <c r="BJ31" s="354">
        <v>0</v>
      </c>
      <c r="BK31" s="354">
        <v>1.55</v>
      </c>
    </row>
    <row r="32" spans="1:63" s="281" customFormat="1" ht="20.100000000000001" customHeight="1" x14ac:dyDescent="0.2">
      <c r="A32" s="378"/>
      <c r="B32" s="352" t="s">
        <v>663</v>
      </c>
      <c r="C32" s="353" t="s">
        <v>103</v>
      </c>
      <c r="D32" s="202">
        <v>0.03</v>
      </c>
      <c r="E32" s="319">
        <v>0</v>
      </c>
      <c r="F32" s="320">
        <v>0</v>
      </c>
      <c r="G32" s="319">
        <v>0</v>
      </c>
      <c r="H32" s="319">
        <v>0</v>
      </c>
      <c r="I32" s="319">
        <v>0</v>
      </c>
      <c r="J32" s="319">
        <v>0</v>
      </c>
      <c r="K32" s="319">
        <v>0</v>
      </c>
      <c r="L32" s="319">
        <v>0</v>
      </c>
      <c r="M32" s="319">
        <v>0</v>
      </c>
      <c r="N32" s="319">
        <v>0</v>
      </c>
      <c r="O32" s="319">
        <v>0</v>
      </c>
      <c r="P32" s="319">
        <v>0</v>
      </c>
      <c r="Q32" s="319">
        <v>0</v>
      </c>
      <c r="R32" s="202">
        <v>0</v>
      </c>
      <c r="S32" s="319">
        <v>0</v>
      </c>
      <c r="T32" s="319">
        <v>0</v>
      </c>
      <c r="U32" s="319">
        <v>0</v>
      </c>
      <c r="V32" s="319">
        <v>0</v>
      </c>
      <c r="W32" s="319">
        <v>0</v>
      </c>
      <c r="X32" s="319">
        <v>0</v>
      </c>
      <c r="Y32" s="319">
        <v>0</v>
      </c>
      <c r="Z32" s="319">
        <v>0</v>
      </c>
      <c r="AA32" s="319">
        <v>0</v>
      </c>
      <c r="AB32" s="202">
        <v>0</v>
      </c>
      <c r="AC32" s="319">
        <v>0</v>
      </c>
      <c r="AD32" s="319">
        <v>0</v>
      </c>
      <c r="AE32" s="319">
        <v>0</v>
      </c>
      <c r="AF32" s="319">
        <v>0</v>
      </c>
      <c r="AG32" s="319">
        <v>0</v>
      </c>
      <c r="AH32" s="319">
        <v>0</v>
      </c>
      <c r="AI32" s="319">
        <v>0</v>
      </c>
      <c r="AJ32" s="319">
        <v>0</v>
      </c>
      <c r="AK32" s="319">
        <v>0</v>
      </c>
      <c r="AL32" s="319">
        <v>0</v>
      </c>
      <c r="AM32" s="319">
        <v>0</v>
      </c>
      <c r="AN32" s="319">
        <v>0</v>
      </c>
      <c r="AO32" s="319">
        <v>0</v>
      </c>
      <c r="AP32" s="319">
        <v>0</v>
      </c>
      <c r="AQ32" s="319">
        <v>0</v>
      </c>
      <c r="AR32" s="319">
        <v>0</v>
      </c>
      <c r="AS32" s="319">
        <v>0</v>
      </c>
      <c r="AT32" s="319">
        <v>0</v>
      </c>
      <c r="AU32" s="319">
        <v>0</v>
      </c>
      <c r="AV32" s="319">
        <v>0</v>
      </c>
      <c r="AW32" s="319">
        <v>0</v>
      </c>
      <c r="AX32" s="319">
        <v>0</v>
      </c>
      <c r="AY32" s="319">
        <v>0</v>
      </c>
      <c r="AZ32" s="319">
        <v>0</v>
      </c>
      <c r="BA32" s="319">
        <v>0</v>
      </c>
      <c r="BB32" s="319">
        <v>0</v>
      </c>
      <c r="BC32" s="319">
        <v>0</v>
      </c>
      <c r="BD32" s="319">
        <v>0</v>
      </c>
      <c r="BE32" s="319">
        <v>0</v>
      </c>
      <c r="BF32" s="319">
        <v>0</v>
      </c>
      <c r="BG32" s="319">
        <v>0</v>
      </c>
      <c r="BH32" s="319">
        <v>0</v>
      </c>
      <c r="BI32" s="319">
        <v>0</v>
      </c>
      <c r="BJ32" s="354">
        <v>0</v>
      </c>
      <c r="BK32" s="354">
        <v>0.03</v>
      </c>
    </row>
    <row r="33" spans="1:63" s="281" customFormat="1" ht="20.100000000000001" customHeight="1" x14ac:dyDescent="0.2">
      <c r="A33" s="378"/>
      <c r="B33" s="352" t="s">
        <v>1279</v>
      </c>
      <c r="C33" s="353" t="s">
        <v>105</v>
      </c>
      <c r="D33" s="202">
        <v>0.03</v>
      </c>
      <c r="E33" s="319">
        <v>0</v>
      </c>
      <c r="F33" s="320">
        <v>0</v>
      </c>
      <c r="G33" s="319">
        <v>0</v>
      </c>
      <c r="H33" s="319">
        <v>0</v>
      </c>
      <c r="I33" s="319">
        <v>0</v>
      </c>
      <c r="J33" s="319">
        <v>0</v>
      </c>
      <c r="K33" s="319">
        <v>0</v>
      </c>
      <c r="L33" s="319">
        <v>0</v>
      </c>
      <c r="M33" s="319">
        <v>0</v>
      </c>
      <c r="N33" s="319">
        <v>0</v>
      </c>
      <c r="O33" s="319">
        <v>0</v>
      </c>
      <c r="P33" s="319">
        <v>0</v>
      </c>
      <c r="Q33" s="319">
        <v>0</v>
      </c>
      <c r="R33" s="202">
        <v>0</v>
      </c>
      <c r="S33" s="319">
        <v>0</v>
      </c>
      <c r="T33" s="319">
        <v>0</v>
      </c>
      <c r="U33" s="319">
        <v>0</v>
      </c>
      <c r="V33" s="319">
        <v>0</v>
      </c>
      <c r="W33" s="319">
        <v>0</v>
      </c>
      <c r="X33" s="319">
        <v>0</v>
      </c>
      <c r="Y33" s="319">
        <v>0</v>
      </c>
      <c r="Z33" s="319">
        <v>0</v>
      </c>
      <c r="AA33" s="319">
        <v>0</v>
      </c>
      <c r="AB33" s="202">
        <v>0</v>
      </c>
      <c r="AC33" s="319">
        <v>0</v>
      </c>
      <c r="AD33" s="319">
        <v>0</v>
      </c>
      <c r="AE33" s="319">
        <v>0</v>
      </c>
      <c r="AF33" s="319">
        <v>0</v>
      </c>
      <c r="AG33" s="319">
        <v>0</v>
      </c>
      <c r="AH33" s="319">
        <v>0</v>
      </c>
      <c r="AI33" s="319">
        <v>0</v>
      </c>
      <c r="AJ33" s="319">
        <v>0</v>
      </c>
      <c r="AK33" s="319">
        <v>0</v>
      </c>
      <c r="AL33" s="319">
        <v>0</v>
      </c>
      <c r="AM33" s="319">
        <v>0</v>
      </c>
      <c r="AN33" s="319">
        <v>0</v>
      </c>
      <c r="AO33" s="319">
        <v>0</v>
      </c>
      <c r="AP33" s="319">
        <v>0</v>
      </c>
      <c r="AQ33" s="319">
        <v>0</v>
      </c>
      <c r="AR33" s="319">
        <v>0</v>
      </c>
      <c r="AS33" s="319">
        <v>0</v>
      </c>
      <c r="AT33" s="319">
        <v>0</v>
      </c>
      <c r="AU33" s="319">
        <v>0</v>
      </c>
      <c r="AV33" s="319">
        <v>0</v>
      </c>
      <c r="AW33" s="319">
        <v>0</v>
      </c>
      <c r="AX33" s="319">
        <v>0</v>
      </c>
      <c r="AY33" s="319">
        <v>0</v>
      </c>
      <c r="AZ33" s="319">
        <v>0</v>
      </c>
      <c r="BA33" s="319">
        <v>0</v>
      </c>
      <c r="BB33" s="319">
        <v>0</v>
      </c>
      <c r="BC33" s="319">
        <v>0</v>
      </c>
      <c r="BD33" s="319">
        <v>0</v>
      </c>
      <c r="BE33" s="319">
        <v>0</v>
      </c>
      <c r="BF33" s="319">
        <v>0</v>
      </c>
      <c r="BG33" s="319">
        <v>0</v>
      </c>
      <c r="BH33" s="319">
        <v>0</v>
      </c>
      <c r="BI33" s="319">
        <v>0</v>
      </c>
      <c r="BJ33" s="354">
        <v>0</v>
      </c>
      <c r="BK33" s="354">
        <v>0.03</v>
      </c>
    </row>
    <row r="34" spans="1:63" s="281" customFormat="1" ht="20.100000000000001" customHeight="1" x14ac:dyDescent="0.2">
      <c r="A34" s="378"/>
      <c r="B34" s="352" t="s">
        <v>1280</v>
      </c>
      <c r="C34" s="353" t="s">
        <v>107</v>
      </c>
      <c r="D34" s="202">
        <v>3.21</v>
      </c>
      <c r="E34" s="319">
        <v>0.62</v>
      </c>
      <c r="F34" s="320">
        <v>0.12</v>
      </c>
      <c r="G34" s="319">
        <v>0</v>
      </c>
      <c r="H34" s="319">
        <v>0</v>
      </c>
      <c r="I34" s="319">
        <v>0</v>
      </c>
      <c r="J34" s="319">
        <v>0</v>
      </c>
      <c r="K34" s="319">
        <v>0.12</v>
      </c>
      <c r="L34" s="319">
        <v>0</v>
      </c>
      <c r="M34" s="319">
        <v>0</v>
      </c>
      <c r="N34" s="319">
        <v>0</v>
      </c>
      <c r="O34" s="319">
        <v>0</v>
      </c>
      <c r="P34" s="319">
        <v>0</v>
      </c>
      <c r="Q34" s="319">
        <v>0</v>
      </c>
      <c r="R34" s="202">
        <v>0.5</v>
      </c>
      <c r="S34" s="319">
        <v>0.11</v>
      </c>
      <c r="T34" s="319">
        <v>0</v>
      </c>
      <c r="U34" s="319">
        <v>0</v>
      </c>
      <c r="V34" s="319">
        <v>0</v>
      </c>
      <c r="W34" s="319">
        <v>0</v>
      </c>
      <c r="X34" s="319">
        <v>0</v>
      </c>
      <c r="Y34" s="319">
        <v>0</v>
      </c>
      <c r="Z34" s="319">
        <v>0</v>
      </c>
      <c r="AA34" s="319">
        <v>0</v>
      </c>
      <c r="AB34" s="202">
        <v>0</v>
      </c>
      <c r="AC34" s="319">
        <v>0</v>
      </c>
      <c r="AD34" s="319">
        <v>0</v>
      </c>
      <c r="AE34" s="319">
        <v>0</v>
      </c>
      <c r="AF34" s="319">
        <v>0</v>
      </c>
      <c r="AG34" s="319">
        <v>0</v>
      </c>
      <c r="AH34" s="319">
        <v>0</v>
      </c>
      <c r="AI34" s="319">
        <v>0</v>
      </c>
      <c r="AJ34" s="319">
        <v>0</v>
      </c>
      <c r="AK34" s="319">
        <v>0</v>
      </c>
      <c r="AL34" s="319">
        <v>0</v>
      </c>
      <c r="AM34" s="319">
        <v>0</v>
      </c>
      <c r="AN34" s="319">
        <v>0</v>
      </c>
      <c r="AO34" s="319">
        <v>0</v>
      </c>
      <c r="AP34" s="319">
        <v>0</v>
      </c>
      <c r="AQ34" s="319">
        <v>0</v>
      </c>
      <c r="AR34" s="319">
        <v>0</v>
      </c>
      <c r="AS34" s="319">
        <v>0</v>
      </c>
      <c r="AT34" s="319">
        <v>0</v>
      </c>
      <c r="AU34" s="319">
        <v>0</v>
      </c>
      <c r="AV34" s="319">
        <v>0.39</v>
      </c>
      <c r="AW34" s="319">
        <v>0</v>
      </c>
      <c r="AX34" s="319">
        <v>0</v>
      </c>
      <c r="AY34" s="319">
        <v>0</v>
      </c>
      <c r="AZ34" s="319">
        <v>0</v>
      </c>
      <c r="BA34" s="319">
        <v>0</v>
      </c>
      <c r="BB34" s="319">
        <v>0</v>
      </c>
      <c r="BC34" s="319">
        <v>0</v>
      </c>
      <c r="BD34" s="319">
        <v>0</v>
      </c>
      <c r="BE34" s="319">
        <v>0</v>
      </c>
      <c r="BF34" s="319">
        <v>0</v>
      </c>
      <c r="BG34" s="319">
        <v>0</v>
      </c>
      <c r="BH34" s="319">
        <v>0</v>
      </c>
      <c r="BI34" s="319">
        <v>0</v>
      </c>
      <c r="BJ34" s="354">
        <v>0.62</v>
      </c>
      <c r="BK34" s="354">
        <v>3.83</v>
      </c>
    </row>
    <row r="35" spans="1:63" s="281" customFormat="1" ht="20.100000000000001" customHeight="1" x14ac:dyDescent="0.2">
      <c r="A35" s="378"/>
      <c r="B35" s="352" t="s">
        <v>1281</v>
      </c>
      <c r="C35" s="353" t="s">
        <v>109</v>
      </c>
      <c r="D35" s="202">
        <v>0</v>
      </c>
      <c r="E35" s="319">
        <v>0</v>
      </c>
      <c r="F35" s="320">
        <v>0</v>
      </c>
      <c r="G35" s="319">
        <v>0</v>
      </c>
      <c r="H35" s="319">
        <v>0</v>
      </c>
      <c r="I35" s="319">
        <v>0</v>
      </c>
      <c r="J35" s="319">
        <v>0</v>
      </c>
      <c r="K35" s="319">
        <v>0</v>
      </c>
      <c r="L35" s="319">
        <v>0</v>
      </c>
      <c r="M35" s="319">
        <v>0</v>
      </c>
      <c r="N35" s="319">
        <v>0</v>
      </c>
      <c r="O35" s="319">
        <v>0</v>
      </c>
      <c r="P35" s="319">
        <v>0</v>
      </c>
      <c r="Q35" s="319">
        <v>0</v>
      </c>
      <c r="R35" s="202">
        <v>0</v>
      </c>
      <c r="S35" s="319">
        <v>0</v>
      </c>
      <c r="T35" s="319">
        <v>0</v>
      </c>
      <c r="U35" s="319">
        <v>0</v>
      </c>
      <c r="V35" s="319">
        <v>0</v>
      </c>
      <c r="W35" s="319">
        <v>0</v>
      </c>
      <c r="X35" s="319">
        <v>0</v>
      </c>
      <c r="Y35" s="319">
        <v>0</v>
      </c>
      <c r="Z35" s="319">
        <v>0</v>
      </c>
      <c r="AA35" s="319">
        <v>0</v>
      </c>
      <c r="AB35" s="202">
        <v>0</v>
      </c>
      <c r="AC35" s="319">
        <v>0</v>
      </c>
      <c r="AD35" s="319">
        <v>0</v>
      </c>
      <c r="AE35" s="319">
        <v>0</v>
      </c>
      <c r="AF35" s="319">
        <v>0</v>
      </c>
      <c r="AG35" s="319">
        <v>0</v>
      </c>
      <c r="AH35" s="319">
        <v>0</v>
      </c>
      <c r="AI35" s="319">
        <v>0</v>
      </c>
      <c r="AJ35" s="319">
        <v>0</v>
      </c>
      <c r="AK35" s="319">
        <v>0</v>
      </c>
      <c r="AL35" s="319">
        <v>0</v>
      </c>
      <c r="AM35" s="319">
        <v>0</v>
      </c>
      <c r="AN35" s="319">
        <v>0</v>
      </c>
      <c r="AO35" s="319">
        <v>0</v>
      </c>
      <c r="AP35" s="319">
        <v>0</v>
      </c>
      <c r="AQ35" s="319">
        <v>0</v>
      </c>
      <c r="AR35" s="319">
        <v>0</v>
      </c>
      <c r="AS35" s="319">
        <v>0</v>
      </c>
      <c r="AT35" s="319">
        <v>0</v>
      </c>
      <c r="AU35" s="319">
        <v>0</v>
      </c>
      <c r="AV35" s="319">
        <v>0</v>
      </c>
      <c r="AW35" s="319">
        <v>0</v>
      </c>
      <c r="AX35" s="319">
        <v>0</v>
      </c>
      <c r="AY35" s="319">
        <v>0</v>
      </c>
      <c r="AZ35" s="319">
        <v>0</v>
      </c>
      <c r="BA35" s="319">
        <v>0</v>
      </c>
      <c r="BB35" s="319">
        <v>0</v>
      </c>
      <c r="BC35" s="319">
        <v>0</v>
      </c>
      <c r="BD35" s="319">
        <v>0</v>
      </c>
      <c r="BE35" s="319">
        <v>0</v>
      </c>
      <c r="BF35" s="319">
        <v>0</v>
      </c>
      <c r="BG35" s="319">
        <v>0</v>
      </c>
      <c r="BH35" s="319">
        <v>0</v>
      </c>
      <c r="BI35" s="319">
        <v>0</v>
      </c>
      <c r="BJ35" s="354">
        <v>0</v>
      </c>
      <c r="BK35" s="354">
        <v>0</v>
      </c>
    </row>
    <row r="36" spans="1:63" s="303" customFormat="1" ht="20.100000000000001" customHeight="1" x14ac:dyDescent="0.2">
      <c r="A36" s="378"/>
      <c r="B36" s="352" t="s">
        <v>110</v>
      </c>
      <c r="C36" s="353" t="s">
        <v>111</v>
      </c>
      <c r="D36" s="202">
        <v>0.02</v>
      </c>
      <c r="E36" s="319">
        <v>0</v>
      </c>
      <c r="F36" s="320">
        <v>0</v>
      </c>
      <c r="G36" s="319">
        <v>0</v>
      </c>
      <c r="H36" s="319">
        <v>0</v>
      </c>
      <c r="I36" s="319">
        <v>0</v>
      </c>
      <c r="J36" s="319">
        <v>0</v>
      </c>
      <c r="K36" s="319">
        <v>0</v>
      </c>
      <c r="L36" s="319">
        <v>0</v>
      </c>
      <c r="M36" s="319">
        <v>0</v>
      </c>
      <c r="N36" s="319">
        <v>0</v>
      </c>
      <c r="O36" s="319">
        <v>0</v>
      </c>
      <c r="P36" s="319">
        <v>0</v>
      </c>
      <c r="Q36" s="319">
        <v>0</v>
      </c>
      <c r="R36" s="202">
        <v>0</v>
      </c>
      <c r="S36" s="319">
        <v>0</v>
      </c>
      <c r="T36" s="319">
        <v>0</v>
      </c>
      <c r="U36" s="319">
        <v>0</v>
      </c>
      <c r="V36" s="319">
        <v>0</v>
      </c>
      <c r="W36" s="319">
        <v>0</v>
      </c>
      <c r="X36" s="319">
        <v>0</v>
      </c>
      <c r="Y36" s="319">
        <v>0</v>
      </c>
      <c r="Z36" s="319">
        <v>0</v>
      </c>
      <c r="AA36" s="319">
        <v>0</v>
      </c>
      <c r="AB36" s="202">
        <v>0</v>
      </c>
      <c r="AC36" s="319">
        <v>0</v>
      </c>
      <c r="AD36" s="319">
        <v>0</v>
      </c>
      <c r="AE36" s="319">
        <v>0</v>
      </c>
      <c r="AF36" s="319">
        <v>0</v>
      </c>
      <c r="AG36" s="319">
        <v>0</v>
      </c>
      <c r="AH36" s="319">
        <v>0</v>
      </c>
      <c r="AI36" s="319">
        <v>0</v>
      </c>
      <c r="AJ36" s="319">
        <v>0</v>
      </c>
      <c r="AK36" s="319">
        <v>0</v>
      </c>
      <c r="AL36" s="319">
        <v>0</v>
      </c>
      <c r="AM36" s="319">
        <v>0</v>
      </c>
      <c r="AN36" s="319">
        <v>0</v>
      </c>
      <c r="AO36" s="319">
        <v>0</v>
      </c>
      <c r="AP36" s="319">
        <v>0</v>
      </c>
      <c r="AQ36" s="319">
        <v>0</v>
      </c>
      <c r="AR36" s="319">
        <v>0</v>
      </c>
      <c r="AS36" s="319">
        <v>0</v>
      </c>
      <c r="AT36" s="319">
        <v>0</v>
      </c>
      <c r="AU36" s="319">
        <v>0</v>
      </c>
      <c r="AV36" s="319">
        <v>0</v>
      </c>
      <c r="AW36" s="319">
        <v>0</v>
      </c>
      <c r="AX36" s="319">
        <v>0</v>
      </c>
      <c r="AY36" s="319">
        <v>0</v>
      </c>
      <c r="AZ36" s="319">
        <v>0</v>
      </c>
      <c r="BA36" s="319">
        <v>0</v>
      </c>
      <c r="BB36" s="319">
        <v>0</v>
      </c>
      <c r="BC36" s="319">
        <v>0</v>
      </c>
      <c r="BD36" s="319">
        <v>0</v>
      </c>
      <c r="BE36" s="319">
        <v>0</v>
      </c>
      <c r="BF36" s="319">
        <v>0</v>
      </c>
      <c r="BG36" s="319">
        <v>0</v>
      </c>
      <c r="BH36" s="319">
        <v>0</v>
      </c>
      <c r="BI36" s="319">
        <v>0</v>
      </c>
      <c r="BJ36" s="354">
        <v>0</v>
      </c>
      <c r="BK36" s="354">
        <v>0.02</v>
      </c>
    </row>
    <row r="37" spans="1:63" s="303" customFormat="1" ht="20.100000000000001" customHeight="1" x14ac:dyDescent="0.2">
      <c r="A37" s="378"/>
      <c r="B37" s="352" t="s">
        <v>1266</v>
      </c>
      <c r="C37" s="353" t="s">
        <v>113</v>
      </c>
      <c r="D37" s="202">
        <v>0.66</v>
      </c>
      <c r="E37" s="319">
        <v>0</v>
      </c>
      <c r="F37" s="320">
        <v>0</v>
      </c>
      <c r="G37" s="319">
        <v>0</v>
      </c>
      <c r="H37" s="319">
        <v>0</v>
      </c>
      <c r="I37" s="319">
        <v>0</v>
      </c>
      <c r="J37" s="319">
        <v>0</v>
      </c>
      <c r="K37" s="319">
        <v>0</v>
      </c>
      <c r="L37" s="319">
        <v>0</v>
      </c>
      <c r="M37" s="319">
        <v>0</v>
      </c>
      <c r="N37" s="319">
        <v>0</v>
      </c>
      <c r="O37" s="319">
        <v>0</v>
      </c>
      <c r="P37" s="319">
        <v>0</v>
      </c>
      <c r="Q37" s="319">
        <v>0</v>
      </c>
      <c r="R37" s="202">
        <v>0</v>
      </c>
      <c r="S37" s="319">
        <v>0</v>
      </c>
      <c r="T37" s="319">
        <v>0</v>
      </c>
      <c r="U37" s="319">
        <v>0</v>
      </c>
      <c r="V37" s="319">
        <v>0</v>
      </c>
      <c r="W37" s="319">
        <v>0</v>
      </c>
      <c r="X37" s="319">
        <v>0</v>
      </c>
      <c r="Y37" s="319">
        <v>0</v>
      </c>
      <c r="Z37" s="319">
        <v>0</v>
      </c>
      <c r="AA37" s="319">
        <v>0</v>
      </c>
      <c r="AB37" s="202">
        <v>0</v>
      </c>
      <c r="AC37" s="319">
        <v>0</v>
      </c>
      <c r="AD37" s="319">
        <v>0</v>
      </c>
      <c r="AE37" s="319">
        <v>0</v>
      </c>
      <c r="AF37" s="319">
        <v>0</v>
      </c>
      <c r="AG37" s="319">
        <v>0</v>
      </c>
      <c r="AH37" s="319">
        <v>0</v>
      </c>
      <c r="AI37" s="319">
        <v>0</v>
      </c>
      <c r="AJ37" s="319">
        <v>0</v>
      </c>
      <c r="AK37" s="319">
        <v>0</v>
      </c>
      <c r="AL37" s="319">
        <v>0</v>
      </c>
      <c r="AM37" s="319">
        <v>0</v>
      </c>
      <c r="AN37" s="319">
        <v>0</v>
      </c>
      <c r="AO37" s="319">
        <v>0</v>
      </c>
      <c r="AP37" s="319">
        <v>0</v>
      </c>
      <c r="AQ37" s="319">
        <v>0</v>
      </c>
      <c r="AR37" s="319">
        <v>0</v>
      </c>
      <c r="AS37" s="319">
        <v>0</v>
      </c>
      <c r="AT37" s="319">
        <v>0</v>
      </c>
      <c r="AU37" s="319">
        <v>0</v>
      </c>
      <c r="AV37" s="319">
        <v>0</v>
      </c>
      <c r="AW37" s="319">
        <v>0</v>
      </c>
      <c r="AX37" s="319">
        <v>0</v>
      </c>
      <c r="AY37" s="319">
        <v>0</v>
      </c>
      <c r="AZ37" s="319">
        <v>0</v>
      </c>
      <c r="BA37" s="319">
        <v>0</v>
      </c>
      <c r="BB37" s="319">
        <v>0</v>
      </c>
      <c r="BC37" s="319">
        <v>0</v>
      </c>
      <c r="BD37" s="319">
        <v>0</v>
      </c>
      <c r="BE37" s="319">
        <v>0</v>
      </c>
      <c r="BF37" s="319">
        <v>0</v>
      </c>
      <c r="BG37" s="319">
        <v>0</v>
      </c>
      <c r="BH37" s="319">
        <v>0</v>
      </c>
      <c r="BI37" s="319">
        <v>0</v>
      </c>
      <c r="BJ37" s="354">
        <v>0</v>
      </c>
      <c r="BK37" s="354">
        <v>0.66</v>
      </c>
    </row>
    <row r="38" spans="1:63" s="303" customFormat="1" ht="20.100000000000001" customHeight="1" x14ac:dyDescent="0.2">
      <c r="A38" s="378"/>
      <c r="B38" s="355" t="s">
        <v>1292</v>
      </c>
      <c r="C38" s="356" t="s">
        <v>115</v>
      </c>
      <c r="D38" s="202">
        <v>0</v>
      </c>
      <c r="E38" s="319">
        <v>0</v>
      </c>
      <c r="F38" s="320">
        <v>0</v>
      </c>
      <c r="G38" s="319">
        <v>0</v>
      </c>
      <c r="H38" s="319">
        <v>0</v>
      </c>
      <c r="I38" s="319">
        <v>0</v>
      </c>
      <c r="J38" s="319">
        <v>0</v>
      </c>
      <c r="K38" s="319">
        <v>0</v>
      </c>
      <c r="L38" s="319">
        <v>0</v>
      </c>
      <c r="M38" s="319">
        <v>0</v>
      </c>
      <c r="N38" s="319">
        <v>0</v>
      </c>
      <c r="O38" s="319">
        <v>0</v>
      </c>
      <c r="P38" s="319">
        <v>0</v>
      </c>
      <c r="Q38" s="319">
        <v>0</v>
      </c>
      <c r="R38" s="202">
        <v>0</v>
      </c>
      <c r="S38" s="319">
        <v>0</v>
      </c>
      <c r="T38" s="319">
        <v>0</v>
      </c>
      <c r="U38" s="319">
        <v>0</v>
      </c>
      <c r="V38" s="319">
        <v>0</v>
      </c>
      <c r="W38" s="319">
        <v>0</v>
      </c>
      <c r="X38" s="319">
        <v>0</v>
      </c>
      <c r="Y38" s="319">
        <v>0</v>
      </c>
      <c r="Z38" s="319">
        <v>0</v>
      </c>
      <c r="AA38" s="319">
        <v>0</v>
      </c>
      <c r="AB38" s="202">
        <v>0</v>
      </c>
      <c r="AC38" s="319">
        <v>0</v>
      </c>
      <c r="AD38" s="319">
        <v>0</v>
      </c>
      <c r="AE38" s="319">
        <v>0</v>
      </c>
      <c r="AF38" s="319">
        <v>0</v>
      </c>
      <c r="AG38" s="319">
        <v>0</v>
      </c>
      <c r="AH38" s="319">
        <v>0</v>
      </c>
      <c r="AI38" s="319">
        <v>0</v>
      </c>
      <c r="AJ38" s="319">
        <v>0</v>
      </c>
      <c r="AK38" s="319">
        <v>0</v>
      </c>
      <c r="AL38" s="319">
        <v>0</v>
      </c>
      <c r="AM38" s="319">
        <v>0</v>
      </c>
      <c r="AN38" s="319">
        <v>0</v>
      </c>
      <c r="AO38" s="319">
        <v>0</v>
      </c>
      <c r="AP38" s="319">
        <v>0</v>
      </c>
      <c r="AQ38" s="319">
        <v>0</v>
      </c>
      <c r="AR38" s="319">
        <v>0</v>
      </c>
      <c r="AS38" s="319">
        <v>0</v>
      </c>
      <c r="AT38" s="319">
        <v>0</v>
      </c>
      <c r="AU38" s="319">
        <v>0</v>
      </c>
      <c r="AV38" s="319">
        <v>0</v>
      </c>
      <c r="AW38" s="319">
        <v>0</v>
      </c>
      <c r="AX38" s="319">
        <v>0</v>
      </c>
      <c r="AY38" s="319">
        <v>0</v>
      </c>
      <c r="AZ38" s="319">
        <v>0</v>
      </c>
      <c r="BA38" s="319">
        <v>0</v>
      </c>
      <c r="BB38" s="319">
        <v>0</v>
      </c>
      <c r="BC38" s="319">
        <v>0</v>
      </c>
      <c r="BD38" s="319">
        <v>0</v>
      </c>
      <c r="BE38" s="319">
        <v>0</v>
      </c>
      <c r="BF38" s="319">
        <v>0</v>
      </c>
      <c r="BG38" s="319">
        <v>0</v>
      </c>
      <c r="BH38" s="319">
        <v>0</v>
      </c>
      <c r="BI38" s="319">
        <v>0</v>
      </c>
      <c r="BJ38" s="354">
        <v>0</v>
      </c>
      <c r="BK38" s="354">
        <v>0</v>
      </c>
    </row>
    <row r="39" spans="1:63" s="301" customFormat="1" ht="20.100000000000001" customHeight="1" x14ac:dyDescent="0.2">
      <c r="A39" s="377"/>
      <c r="B39" s="342" t="s">
        <v>665</v>
      </c>
      <c r="C39" s="343" t="s">
        <v>117</v>
      </c>
      <c r="D39" s="202">
        <v>1.06</v>
      </c>
      <c r="E39" s="202">
        <v>0</v>
      </c>
      <c r="F39" s="320">
        <v>0</v>
      </c>
      <c r="G39" s="202">
        <v>0</v>
      </c>
      <c r="H39" s="202">
        <v>0</v>
      </c>
      <c r="I39" s="202">
        <v>0</v>
      </c>
      <c r="J39" s="202">
        <v>0</v>
      </c>
      <c r="K39" s="202">
        <v>0</v>
      </c>
      <c r="L39" s="202">
        <v>0</v>
      </c>
      <c r="M39" s="202">
        <v>0</v>
      </c>
      <c r="N39" s="202">
        <v>0</v>
      </c>
      <c r="O39" s="202">
        <v>0</v>
      </c>
      <c r="P39" s="202">
        <v>0</v>
      </c>
      <c r="Q39" s="202">
        <v>0</v>
      </c>
      <c r="R39" s="202">
        <v>0</v>
      </c>
      <c r="S39" s="202">
        <v>0</v>
      </c>
      <c r="T39" s="202">
        <v>0</v>
      </c>
      <c r="U39" s="202">
        <v>0</v>
      </c>
      <c r="V39" s="202">
        <v>0</v>
      </c>
      <c r="W39" s="202">
        <v>0</v>
      </c>
      <c r="X39" s="202">
        <v>0</v>
      </c>
      <c r="Y39" s="202">
        <v>0</v>
      </c>
      <c r="Z39" s="202">
        <v>0</v>
      </c>
      <c r="AA39" s="202">
        <v>0</v>
      </c>
      <c r="AB39" s="202">
        <v>0</v>
      </c>
      <c r="AC39" s="319">
        <v>0</v>
      </c>
      <c r="AD39" s="319">
        <v>0</v>
      </c>
      <c r="AE39" s="319">
        <v>0</v>
      </c>
      <c r="AF39" s="319">
        <v>0</v>
      </c>
      <c r="AG39" s="319">
        <v>0</v>
      </c>
      <c r="AH39" s="319">
        <v>0</v>
      </c>
      <c r="AI39" s="319">
        <v>0</v>
      </c>
      <c r="AJ39" s="319">
        <v>0</v>
      </c>
      <c r="AK39" s="319">
        <v>0</v>
      </c>
      <c r="AL39" s="202">
        <v>0</v>
      </c>
      <c r="AM39" s="202">
        <v>0</v>
      </c>
      <c r="AN39" s="202">
        <v>0</v>
      </c>
      <c r="AO39" s="202">
        <v>0</v>
      </c>
      <c r="AP39" s="319">
        <v>0</v>
      </c>
      <c r="AQ39" s="319">
        <v>0</v>
      </c>
      <c r="AR39" s="319">
        <v>0</v>
      </c>
      <c r="AS39" s="202">
        <v>0</v>
      </c>
      <c r="AT39" s="202">
        <v>0</v>
      </c>
      <c r="AU39" s="202">
        <v>0</v>
      </c>
      <c r="AV39" s="202">
        <v>0</v>
      </c>
      <c r="AW39" s="202">
        <v>0</v>
      </c>
      <c r="AX39" s="202">
        <v>0</v>
      </c>
      <c r="AY39" s="202">
        <v>0</v>
      </c>
      <c r="AZ39" s="202">
        <v>0</v>
      </c>
      <c r="BA39" s="202">
        <v>0</v>
      </c>
      <c r="BB39" s="202">
        <v>0</v>
      </c>
      <c r="BC39" s="202">
        <v>0</v>
      </c>
      <c r="BD39" s="202">
        <v>0</v>
      </c>
      <c r="BE39" s="202">
        <v>0</v>
      </c>
      <c r="BF39" s="202">
        <v>0</v>
      </c>
      <c r="BG39" s="319">
        <v>0</v>
      </c>
      <c r="BH39" s="319">
        <v>0</v>
      </c>
      <c r="BI39" s="319">
        <v>0</v>
      </c>
      <c r="BJ39" s="321">
        <v>0</v>
      </c>
      <c r="BK39" s="321">
        <v>1.06</v>
      </c>
    </row>
    <row r="40" spans="1:63" s="301" customFormat="1" ht="20.100000000000001" customHeight="1" x14ac:dyDescent="0.2">
      <c r="A40" s="375"/>
      <c r="B40" s="342" t="s">
        <v>1282</v>
      </c>
      <c r="C40" s="343" t="s">
        <v>119</v>
      </c>
      <c r="D40" s="202">
        <v>0</v>
      </c>
      <c r="E40" s="202">
        <v>0</v>
      </c>
      <c r="F40" s="320">
        <v>0</v>
      </c>
      <c r="G40" s="202">
        <v>0</v>
      </c>
      <c r="H40" s="202">
        <v>0</v>
      </c>
      <c r="I40" s="202">
        <v>0</v>
      </c>
      <c r="J40" s="202">
        <v>0</v>
      </c>
      <c r="K40" s="202">
        <v>0</v>
      </c>
      <c r="L40" s="202">
        <v>0</v>
      </c>
      <c r="M40" s="202">
        <v>0</v>
      </c>
      <c r="N40" s="202">
        <v>0</v>
      </c>
      <c r="O40" s="202">
        <v>0</v>
      </c>
      <c r="P40" s="202">
        <v>0</v>
      </c>
      <c r="Q40" s="202">
        <v>0</v>
      </c>
      <c r="R40" s="202">
        <v>0</v>
      </c>
      <c r="S40" s="202">
        <v>0</v>
      </c>
      <c r="T40" s="202">
        <v>0</v>
      </c>
      <c r="U40" s="202">
        <v>0</v>
      </c>
      <c r="V40" s="202">
        <v>0</v>
      </c>
      <c r="W40" s="202">
        <v>0</v>
      </c>
      <c r="X40" s="202">
        <v>0</v>
      </c>
      <c r="Y40" s="202">
        <v>0</v>
      </c>
      <c r="Z40" s="202">
        <v>0</v>
      </c>
      <c r="AA40" s="202">
        <v>0</v>
      </c>
      <c r="AB40" s="202">
        <v>0</v>
      </c>
      <c r="AC40" s="319">
        <v>0</v>
      </c>
      <c r="AD40" s="319">
        <v>0</v>
      </c>
      <c r="AE40" s="319">
        <v>0</v>
      </c>
      <c r="AF40" s="319">
        <v>0</v>
      </c>
      <c r="AG40" s="319">
        <v>0</v>
      </c>
      <c r="AH40" s="319">
        <v>0</v>
      </c>
      <c r="AI40" s="319">
        <v>0</v>
      </c>
      <c r="AJ40" s="319">
        <v>0</v>
      </c>
      <c r="AK40" s="319">
        <v>0</v>
      </c>
      <c r="AL40" s="202">
        <v>0</v>
      </c>
      <c r="AM40" s="202">
        <v>0</v>
      </c>
      <c r="AN40" s="202">
        <v>0</v>
      </c>
      <c r="AO40" s="202">
        <v>0</v>
      </c>
      <c r="AP40" s="319">
        <v>0</v>
      </c>
      <c r="AQ40" s="319">
        <v>0</v>
      </c>
      <c r="AR40" s="319">
        <v>0</v>
      </c>
      <c r="AS40" s="202">
        <v>0</v>
      </c>
      <c r="AT40" s="202">
        <v>0</v>
      </c>
      <c r="AU40" s="202">
        <v>0</v>
      </c>
      <c r="AV40" s="202">
        <v>0</v>
      </c>
      <c r="AW40" s="202">
        <v>0</v>
      </c>
      <c r="AX40" s="202">
        <v>0</v>
      </c>
      <c r="AY40" s="202">
        <v>0</v>
      </c>
      <c r="AZ40" s="202">
        <v>0</v>
      </c>
      <c r="BA40" s="202">
        <v>0</v>
      </c>
      <c r="BB40" s="202">
        <v>0</v>
      </c>
      <c r="BC40" s="202">
        <v>0</v>
      </c>
      <c r="BD40" s="202">
        <v>0</v>
      </c>
      <c r="BE40" s="202">
        <v>0</v>
      </c>
      <c r="BF40" s="202">
        <v>0</v>
      </c>
      <c r="BG40" s="319">
        <v>0</v>
      </c>
      <c r="BH40" s="319">
        <v>0</v>
      </c>
      <c r="BI40" s="319">
        <v>0</v>
      </c>
      <c r="BJ40" s="321">
        <v>0</v>
      </c>
      <c r="BK40" s="321">
        <v>0</v>
      </c>
    </row>
    <row r="41" spans="1:63" s="301" customFormat="1" ht="20.100000000000001" customHeight="1" x14ac:dyDescent="0.2">
      <c r="A41" s="375"/>
      <c r="B41" s="342" t="s">
        <v>1283</v>
      </c>
      <c r="C41" s="343" t="s">
        <v>121</v>
      </c>
      <c r="D41" s="202">
        <v>0.15</v>
      </c>
      <c r="E41" s="202">
        <v>0</v>
      </c>
      <c r="F41" s="320">
        <v>0</v>
      </c>
      <c r="G41" s="202">
        <v>0</v>
      </c>
      <c r="H41" s="202">
        <v>0</v>
      </c>
      <c r="I41" s="202">
        <v>0</v>
      </c>
      <c r="J41" s="202">
        <v>0</v>
      </c>
      <c r="K41" s="202">
        <v>0</v>
      </c>
      <c r="L41" s="202">
        <v>0</v>
      </c>
      <c r="M41" s="202">
        <v>0</v>
      </c>
      <c r="N41" s="202">
        <v>0</v>
      </c>
      <c r="O41" s="202">
        <v>0</v>
      </c>
      <c r="P41" s="202">
        <v>0</v>
      </c>
      <c r="Q41" s="202">
        <v>0</v>
      </c>
      <c r="R41" s="202">
        <v>0</v>
      </c>
      <c r="S41" s="202">
        <v>0</v>
      </c>
      <c r="T41" s="202">
        <v>0</v>
      </c>
      <c r="U41" s="202">
        <v>0</v>
      </c>
      <c r="V41" s="202">
        <v>0</v>
      </c>
      <c r="W41" s="202">
        <v>0</v>
      </c>
      <c r="X41" s="202">
        <v>0</v>
      </c>
      <c r="Y41" s="202">
        <v>0</v>
      </c>
      <c r="Z41" s="202">
        <v>0</v>
      </c>
      <c r="AA41" s="202">
        <v>0</v>
      </c>
      <c r="AB41" s="202">
        <v>0</v>
      </c>
      <c r="AC41" s="319">
        <v>0</v>
      </c>
      <c r="AD41" s="319">
        <v>0</v>
      </c>
      <c r="AE41" s="319">
        <v>0</v>
      </c>
      <c r="AF41" s="319">
        <v>0</v>
      </c>
      <c r="AG41" s="319">
        <v>0</v>
      </c>
      <c r="AH41" s="319">
        <v>0</v>
      </c>
      <c r="AI41" s="319">
        <v>0</v>
      </c>
      <c r="AJ41" s="319">
        <v>0</v>
      </c>
      <c r="AK41" s="319">
        <v>0</v>
      </c>
      <c r="AL41" s="202">
        <v>0</v>
      </c>
      <c r="AM41" s="202">
        <v>0</v>
      </c>
      <c r="AN41" s="202">
        <v>0</v>
      </c>
      <c r="AO41" s="202">
        <v>0</v>
      </c>
      <c r="AP41" s="319">
        <v>0</v>
      </c>
      <c r="AQ41" s="319">
        <v>0</v>
      </c>
      <c r="AR41" s="319">
        <v>0</v>
      </c>
      <c r="AS41" s="202">
        <v>0</v>
      </c>
      <c r="AT41" s="202">
        <v>0</v>
      </c>
      <c r="AU41" s="202">
        <v>0</v>
      </c>
      <c r="AV41" s="202">
        <v>0</v>
      </c>
      <c r="AW41" s="202">
        <v>0</v>
      </c>
      <c r="AX41" s="202">
        <v>0</v>
      </c>
      <c r="AY41" s="202">
        <v>0</v>
      </c>
      <c r="AZ41" s="202">
        <v>0</v>
      </c>
      <c r="BA41" s="202">
        <v>0</v>
      </c>
      <c r="BB41" s="202">
        <v>0</v>
      </c>
      <c r="BC41" s="202">
        <v>0</v>
      </c>
      <c r="BD41" s="202">
        <v>0</v>
      </c>
      <c r="BE41" s="202">
        <v>0</v>
      </c>
      <c r="BF41" s="202">
        <v>0</v>
      </c>
      <c r="BG41" s="319">
        <v>0</v>
      </c>
      <c r="BH41" s="319">
        <v>0</v>
      </c>
      <c r="BI41" s="319">
        <v>0</v>
      </c>
      <c r="BJ41" s="321">
        <v>0</v>
      </c>
      <c r="BK41" s="321">
        <v>0.15</v>
      </c>
    </row>
    <row r="42" spans="1:63" s="301" customFormat="1" ht="26.25" customHeight="1" x14ac:dyDescent="0.2">
      <c r="A42" s="375"/>
      <c r="B42" s="342" t="s">
        <v>1284</v>
      </c>
      <c r="C42" s="343" t="s">
        <v>123</v>
      </c>
      <c r="D42" s="202">
        <v>0.74</v>
      </c>
      <c r="E42" s="202">
        <v>0</v>
      </c>
      <c r="F42" s="320">
        <v>0</v>
      </c>
      <c r="G42" s="202">
        <v>0</v>
      </c>
      <c r="H42" s="202">
        <v>0</v>
      </c>
      <c r="I42" s="202">
        <v>0</v>
      </c>
      <c r="J42" s="202">
        <v>0</v>
      </c>
      <c r="K42" s="202">
        <v>0</v>
      </c>
      <c r="L42" s="202">
        <v>0</v>
      </c>
      <c r="M42" s="202">
        <v>0</v>
      </c>
      <c r="N42" s="202">
        <v>0</v>
      </c>
      <c r="O42" s="202">
        <v>0</v>
      </c>
      <c r="P42" s="202">
        <v>0</v>
      </c>
      <c r="Q42" s="202">
        <v>0</v>
      </c>
      <c r="R42" s="202">
        <v>0</v>
      </c>
      <c r="S42" s="202">
        <v>0</v>
      </c>
      <c r="T42" s="202">
        <v>0</v>
      </c>
      <c r="U42" s="202">
        <v>0</v>
      </c>
      <c r="V42" s="202">
        <v>0</v>
      </c>
      <c r="W42" s="202">
        <v>0</v>
      </c>
      <c r="X42" s="202">
        <v>0</v>
      </c>
      <c r="Y42" s="202">
        <v>0</v>
      </c>
      <c r="Z42" s="202">
        <v>0</v>
      </c>
      <c r="AA42" s="202">
        <v>0</v>
      </c>
      <c r="AB42" s="202">
        <v>0</v>
      </c>
      <c r="AC42" s="319">
        <v>0</v>
      </c>
      <c r="AD42" s="319">
        <v>0</v>
      </c>
      <c r="AE42" s="319">
        <v>0</v>
      </c>
      <c r="AF42" s="319">
        <v>0</v>
      </c>
      <c r="AG42" s="319">
        <v>0</v>
      </c>
      <c r="AH42" s="319">
        <v>0</v>
      </c>
      <c r="AI42" s="319">
        <v>0</v>
      </c>
      <c r="AJ42" s="319">
        <v>0</v>
      </c>
      <c r="AK42" s="319">
        <v>0</v>
      </c>
      <c r="AL42" s="202">
        <v>0</v>
      </c>
      <c r="AM42" s="202">
        <v>0</v>
      </c>
      <c r="AN42" s="202">
        <v>0</v>
      </c>
      <c r="AO42" s="202">
        <v>0</v>
      </c>
      <c r="AP42" s="319">
        <v>0</v>
      </c>
      <c r="AQ42" s="319">
        <v>0</v>
      </c>
      <c r="AR42" s="319">
        <v>0</v>
      </c>
      <c r="AS42" s="202">
        <v>0</v>
      </c>
      <c r="AT42" s="202">
        <v>0</v>
      </c>
      <c r="AU42" s="202">
        <v>0</v>
      </c>
      <c r="AV42" s="202">
        <v>0</v>
      </c>
      <c r="AW42" s="202">
        <v>0</v>
      </c>
      <c r="AX42" s="202">
        <v>0</v>
      </c>
      <c r="AY42" s="202">
        <v>0</v>
      </c>
      <c r="AZ42" s="202">
        <v>0</v>
      </c>
      <c r="BA42" s="202">
        <v>0</v>
      </c>
      <c r="BB42" s="202">
        <v>0</v>
      </c>
      <c r="BC42" s="202">
        <v>0</v>
      </c>
      <c r="BD42" s="202">
        <v>0</v>
      </c>
      <c r="BE42" s="202">
        <v>0</v>
      </c>
      <c r="BF42" s="202">
        <v>0</v>
      </c>
      <c r="BG42" s="319">
        <v>0</v>
      </c>
      <c r="BH42" s="319">
        <v>0</v>
      </c>
      <c r="BI42" s="319">
        <v>0</v>
      </c>
      <c r="BJ42" s="321">
        <v>-0.04</v>
      </c>
      <c r="BK42" s="321">
        <v>0.7</v>
      </c>
    </row>
    <row r="43" spans="1:63" s="281" customFormat="1" ht="20.100000000000001" customHeight="1" x14ac:dyDescent="0.2">
      <c r="A43" s="378"/>
      <c r="B43" s="352" t="s">
        <v>1267</v>
      </c>
      <c r="C43" s="353" t="s">
        <v>125</v>
      </c>
      <c r="D43" s="202">
        <v>0</v>
      </c>
      <c r="E43" s="319">
        <v>0</v>
      </c>
      <c r="F43" s="320">
        <v>0</v>
      </c>
      <c r="G43" s="319">
        <v>0</v>
      </c>
      <c r="H43" s="319">
        <v>0</v>
      </c>
      <c r="I43" s="319">
        <v>0</v>
      </c>
      <c r="J43" s="319">
        <v>0</v>
      </c>
      <c r="K43" s="319">
        <v>0</v>
      </c>
      <c r="L43" s="319">
        <v>0</v>
      </c>
      <c r="M43" s="319">
        <v>0</v>
      </c>
      <c r="N43" s="319">
        <v>0</v>
      </c>
      <c r="O43" s="319">
        <v>0</v>
      </c>
      <c r="P43" s="319">
        <v>0</v>
      </c>
      <c r="Q43" s="319">
        <v>0</v>
      </c>
      <c r="R43" s="202">
        <v>0</v>
      </c>
      <c r="S43" s="319">
        <v>0</v>
      </c>
      <c r="T43" s="319">
        <v>0</v>
      </c>
      <c r="U43" s="319">
        <v>0</v>
      </c>
      <c r="V43" s="319">
        <v>0</v>
      </c>
      <c r="W43" s="319">
        <v>0</v>
      </c>
      <c r="X43" s="319">
        <v>0</v>
      </c>
      <c r="Y43" s="319">
        <v>0</v>
      </c>
      <c r="Z43" s="319">
        <v>0</v>
      </c>
      <c r="AA43" s="319">
        <v>0</v>
      </c>
      <c r="AB43" s="202">
        <v>0</v>
      </c>
      <c r="AC43" s="319">
        <v>0</v>
      </c>
      <c r="AD43" s="319">
        <v>0</v>
      </c>
      <c r="AE43" s="319">
        <v>0</v>
      </c>
      <c r="AF43" s="319">
        <v>0</v>
      </c>
      <c r="AG43" s="319">
        <v>0</v>
      </c>
      <c r="AH43" s="319">
        <v>0</v>
      </c>
      <c r="AI43" s="319">
        <v>0</v>
      </c>
      <c r="AJ43" s="319">
        <v>0</v>
      </c>
      <c r="AK43" s="319">
        <v>0</v>
      </c>
      <c r="AL43" s="319">
        <v>0</v>
      </c>
      <c r="AM43" s="319">
        <v>0</v>
      </c>
      <c r="AN43" s="319">
        <v>0</v>
      </c>
      <c r="AO43" s="319">
        <v>0</v>
      </c>
      <c r="AP43" s="319">
        <v>0</v>
      </c>
      <c r="AQ43" s="319">
        <v>0</v>
      </c>
      <c r="AR43" s="319">
        <v>0</v>
      </c>
      <c r="AS43" s="319">
        <v>0</v>
      </c>
      <c r="AT43" s="319">
        <v>0</v>
      </c>
      <c r="AU43" s="319">
        <v>0</v>
      </c>
      <c r="AV43" s="319">
        <v>0</v>
      </c>
      <c r="AW43" s="319">
        <v>0</v>
      </c>
      <c r="AX43" s="319">
        <v>0</v>
      </c>
      <c r="AY43" s="319">
        <v>0</v>
      </c>
      <c r="AZ43" s="319">
        <v>0</v>
      </c>
      <c r="BA43" s="319">
        <v>0</v>
      </c>
      <c r="BB43" s="319">
        <v>0</v>
      </c>
      <c r="BC43" s="319">
        <v>0</v>
      </c>
      <c r="BD43" s="319">
        <v>0</v>
      </c>
      <c r="BE43" s="319">
        <v>0</v>
      </c>
      <c r="BF43" s="319">
        <v>0</v>
      </c>
      <c r="BG43" s="319">
        <v>0</v>
      </c>
      <c r="BH43" s="319">
        <v>0</v>
      </c>
      <c r="BI43" s="319">
        <v>0</v>
      </c>
      <c r="BJ43" s="354">
        <v>0</v>
      </c>
      <c r="BK43" s="354">
        <v>0</v>
      </c>
    </row>
    <row r="44" spans="1:63" s="281" customFormat="1" ht="20.100000000000001" customHeight="1" x14ac:dyDescent="0.2">
      <c r="A44" s="378"/>
      <c r="B44" s="352" t="s">
        <v>1268</v>
      </c>
      <c r="C44" s="353" t="s">
        <v>127</v>
      </c>
      <c r="D44" s="202">
        <v>0</v>
      </c>
      <c r="E44" s="319">
        <v>0</v>
      </c>
      <c r="F44" s="320">
        <v>0</v>
      </c>
      <c r="G44" s="319">
        <v>0</v>
      </c>
      <c r="H44" s="319">
        <v>0</v>
      </c>
      <c r="I44" s="319">
        <v>0</v>
      </c>
      <c r="J44" s="319">
        <v>0</v>
      </c>
      <c r="K44" s="319">
        <v>0</v>
      </c>
      <c r="L44" s="319">
        <v>0</v>
      </c>
      <c r="M44" s="319">
        <v>0</v>
      </c>
      <c r="N44" s="319">
        <v>0</v>
      </c>
      <c r="O44" s="319">
        <v>0</v>
      </c>
      <c r="P44" s="319">
        <v>0</v>
      </c>
      <c r="Q44" s="319">
        <v>0</v>
      </c>
      <c r="R44" s="202">
        <v>0</v>
      </c>
      <c r="S44" s="319">
        <v>0</v>
      </c>
      <c r="T44" s="319">
        <v>0</v>
      </c>
      <c r="U44" s="319">
        <v>0</v>
      </c>
      <c r="V44" s="319">
        <v>0</v>
      </c>
      <c r="W44" s="319">
        <v>0</v>
      </c>
      <c r="X44" s="319">
        <v>0</v>
      </c>
      <c r="Y44" s="319">
        <v>0</v>
      </c>
      <c r="Z44" s="319">
        <v>0</v>
      </c>
      <c r="AA44" s="319">
        <v>0</v>
      </c>
      <c r="AB44" s="202">
        <v>0</v>
      </c>
      <c r="AC44" s="319">
        <v>0</v>
      </c>
      <c r="AD44" s="319">
        <v>0</v>
      </c>
      <c r="AE44" s="319">
        <v>0</v>
      </c>
      <c r="AF44" s="319">
        <v>0</v>
      </c>
      <c r="AG44" s="319">
        <v>0</v>
      </c>
      <c r="AH44" s="319">
        <v>0</v>
      </c>
      <c r="AI44" s="319">
        <v>0</v>
      </c>
      <c r="AJ44" s="319">
        <v>0</v>
      </c>
      <c r="AK44" s="319">
        <v>0</v>
      </c>
      <c r="AL44" s="319">
        <v>0</v>
      </c>
      <c r="AM44" s="319">
        <v>0</v>
      </c>
      <c r="AN44" s="319">
        <v>0</v>
      </c>
      <c r="AO44" s="319">
        <v>0</v>
      </c>
      <c r="AP44" s="319">
        <v>0</v>
      </c>
      <c r="AQ44" s="319">
        <v>0</v>
      </c>
      <c r="AR44" s="319">
        <v>0</v>
      </c>
      <c r="AS44" s="319">
        <v>0</v>
      </c>
      <c r="AT44" s="319">
        <v>0</v>
      </c>
      <c r="AU44" s="319">
        <v>0</v>
      </c>
      <c r="AV44" s="319">
        <v>0</v>
      </c>
      <c r="AW44" s="319">
        <v>0</v>
      </c>
      <c r="AX44" s="319">
        <v>0</v>
      </c>
      <c r="AY44" s="319">
        <v>0</v>
      </c>
      <c r="AZ44" s="319">
        <v>0</v>
      </c>
      <c r="BA44" s="319">
        <v>0</v>
      </c>
      <c r="BB44" s="319">
        <v>0</v>
      </c>
      <c r="BC44" s="319">
        <v>0</v>
      </c>
      <c r="BD44" s="319">
        <v>0</v>
      </c>
      <c r="BE44" s="319">
        <v>0</v>
      </c>
      <c r="BF44" s="319">
        <v>0</v>
      </c>
      <c r="BG44" s="319">
        <v>0</v>
      </c>
      <c r="BH44" s="319">
        <v>0</v>
      </c>
      <c r="BI44" s="319">
        <v>0</v>
      </c>
      <c r="BJ44" s="354">
        <v>0</v>
      </c>
      <c r="BK44" s="354">
        <v>0</v>
      </c>
    </row>
    <row r="45" spans="1:63" s="281" customFormat="1" ht="20.100000000000001" customHeight="1" x14ac:dyDescent="0.2">
      <c r="A45" s="378"/>
      <c r="B45" s="352" t="s">
        <v>173</v>
      </c>
      <c r="C45" s="353" t="s">
        <v>129</v>
      </c>
      <c r="D45" s="202">
        <v>0.06</v>
      </c>
      <c r="E45" s="319">
        <v>0</v>
      </c>
      <c r="F45" s="320">
        <v>0</v>
      </c>
      <c r="G45" s="319">
        <v>0</v>
      </c>
      <c r="H45" s="319">
        <v>0</v>
      </c>
      <c r="I45" s="319">
        <v>0</v>
      </c>
      <c r="J45" s="319">
        <v>0</v>
      </c>
      <c r="K45" s="319">
        <v>0</v>
      </c>
      <c r="L45" s="319">
        <v>0</v>
      </c>
      <c r="M45" s="319">
        <v>0</v>
      </c>
      <c r="N45" s="319">
        <v>0</v>
      </c>
      <c r="O45" s="319">
        <v>0</v>
      </c>
      <c r="P45" s="319">
        <v>0</v>
      </c>
      <c r="Q45" s="319">
        <v>0</v>
      </c>
      <c r="R45" s="202">
        <v>0</v>
      </c>
      <c r="S45" s="319">
        <v>0</v>
      </c>
      <c r="T45" s="319">
        <v>0</v>
      </c>
      <c r="U45" s="319">
        <v>0</v>
      </c>
      <c r="V45" s="319">
        <v>0</v>
      </c>
      <c r="W45" s="319">
        <v>0</v>
      </c>
      <c r="X45" s="319">
        <v>0</v>
      </c>
      <c r="Y45" s="319">
        <v>0</v>
      </c>
      <c r="Z45" s="319">
        <v>0</v>
      </c>
      <c r="AA45" s="319">
        <v>0</v>
      </c>
      <c r="AB45" s="202">
        <v>0</v>
      </c>
      <c r="AC45" s="319">
        <v>0</v>
      </c>
      <c r="AD45" s="319">
        <v>0</v>
      </c>
      <c r="AE45" s="319">
        <v>0</v>
      </c>
      <c r="AF45" s="319">
        <v>0</v>
      </c>
      <c r="AG45" s="319">
        <v>0</v>
      </c>
      <c r="AH45" s="319">
        <v>0</v>
      </c>
      <c r="AI45" s="319">
        <v>0</v>
      </c>
      <c r="AJ45" s="319">
        <v>0</v>
      </c>
      <c r="AK45" s="319">
        <v>0</v>
      </c>
      <c r="AL45" s="319">
        <v>0</v>
      </c>
      <c r="AM45" s="319">
        <v>0</v>
      </c>
      <c r="AN45" s="319">
        <v>0</v>
      </c>
      <c r="AO45" s="319">
        <v>0</v>
      </c>
      <c r="AP45" s="319">
        <v>0</v>
      </c>
      <c r="AQ45" s="319">
        <v>0</v>
      </c>
      <c r="AR45" s="319">
        <v>0</v>
      </c>
      <c r="AS45" s="319">
        <v>0</v>
      </c>
      <c r="AT45" s="319">
        <v>0</v>
      </c>
      <c r="AU45" s="319">
        <v>0</v>
      </c>
      <c r="AV45" s="319">
        <v>0</v>
      </c>
      <c r="AW45" s="319">
        <v>0</v>
      </c>
      <c r="AX45" s="319">
        <v>0</v>
      </c>
      <c r="AY45" s="319">
        <v>0</v>
      </c>
      <c r="AZ45" s="319">
        <v>0</v>
      </c>
      <c r="BA45" s="319">
        <v>0</v>
      </c>
      <c r="BB45" s="319">
        <v>0</v>
      </c>
      <c r="BC45" s="319">
        <v>0</v>
      </c>
      <c r="BD45" s="319">
        <v>0</v>
      </c>
      <c r="BE45" s="319">
        <v>0</v>
      </c>
      <c r="BF45" s="319">
        <v>0</v>
      </c>
      <c r="BG45" s="319">
        <v>0</v>
      </c>
      <c r="BH45" s="319">
        <v>0</v>
      </c>
      <c r="BI45" s="319">
        <v>0</v>
      </c>
      <c r="BJ45" s="354">
        <v>0</v>
      </c>
      <c r="BK45" s="354">
        <v>0.06</v>
      </c>
    </row>
    <row r="46" spans="1:63" s="281" customFormat="1" ht="20.100000000000001" customHeight="1" x14ac:dyDescent="0.2">
      <c r="A46" s="378"/>
      <c r="B46" s="352" t="s">
        <v>174</v>
      </c>
      <c r="C46" s="353" t="s">
        <v>131</v>
      </c>
      <c r="D46" s="202">
        <v>0</v>
      </c>
      <c r="E46" s="319">
        <v>0</v>
      </c>
      <c r="F46" s="320">
        <v>0</v>
      </c>
      <c r="G46" s="319">
        <v>0</v>
      </c>
      <c r="H46" s="319">
        <v>0</v>
      </c>
      <c r="I46" s="319">
        <v>0</v>
      </c>
      <c r="J46" s="319">
        <v>0</v>
      </c>
      <c r="K46" s="319">
        <v>0</v>
      </c>
      <c r="L46" s="319">
        <v>0</v>
      </c>
      <c r="M46" s="319">
        <v>0</v>
      </c>
      <c r="N46" s="319">
        <v>0</v>
      </c>
      <c r="O46" s="319">
        <v>0</v>
      </c>
      <c r="P46" s="319">
        <v>0</v>
      </c>
      <c r="Q46" s="319">
        <v>0</v>
      </c>
      <c r="R46" s="202">
        <v>0</v>
      </c>
      <c r="S46" s="319">
        <v>0</v>
      </c>
      <c r="T46" s="319">
        <v>0</v>
      </c>
      <c r="U46" s="319">
        <v>0</v>
      </c>
      <c r="V46" s="319">
        <v>0</v>
      </c>
      <c r="W46" s="319">
        <v>0</v>
      </c>
      <c r="X46" s="319">
        <v>0</v>
      </c>
      <c r="Y46" s="319">
        <v>0</v>
      </c>
      <c r="Z46" s="319">
        <v>0</v>
      </c>
      <c r="AA46" s="319">
        <v>0</v>
      </c>
      <c r="AB46" s="202">
        <v>0</v>
      </c>
      <c r="AC46" s="319">
        <v>0</v>
      </c>
      <c r="AD46" s="319">
        <v>0</v>
      </c>
      <c r="AE46" s="319">
        <v>0</v>
      </c>
      <c r="AF46" s="319">
        <v>0</v>
      </c>
      <c r="AG46" s="319">
        <v>0</v>
      </c>
      <c r="AH46" s="319">
        <v>0</v>
      </c>
      <c r="AI46" s="319">
        <v>0</v>
      </c>
      <c r="AJ46" s="319">
        <v>0</v>
      </c>
      <c r="AK46" s="319">
        <v>0</v>
      </c>
      <c r="AL46" s="319">
        <v>0</v>
      </c>
      <c r="AM46" s="319">
        <v>0</v>
      </c>
      <c r="AN46" s="319">
        <v>0</v>
      </c>
      <c r="AO46" s="319">
        <v>0</v>
      </c>
      <c r="AP46" s="319">
        <v>0</v>
      </c>
      <c r="AQ46" s="319">
        <v>0</v>
      </c>
      <c r="AR46" s="319">
        <v>0</v>
      </c>
      <c r="AS46" s="319">
        <v>0</v>
      </c>
      <c r="AT46" s="319">
        <v>0</v>
      </c>
      <c r="AU46" s="319">
        <v>0</v>
      </c>
      <c r="AV46" s="319">
        <v>0</v>
      </c>
      <c r="AW46" s="319">
        <v>0</v>
      </c>
      <c r="AX46" s="319">
        <v>0</v>
      </c>
      <c r="AY46" s="319">
        <v>0</v>
      </c>
      <c r="AZ46" s="319">
        <v>0</v>
      </c>
      <c r="BA46" s="319">
        <v>0</v>
      </c>
      <c r="BB46" s="319">
        <v>0</v>
      </c>
      <c r="BC46" s="319">
        <v>0</v>
      </c>
      <c r="BD46" s="319">
        <v>0</v>
      </c>
      <c r="BE46" s="319">
        <v>0</v>
      </c>
      <c r="BF46" s="319">
        <v>0</v>
      </c>
      <c r="BG46" s="319">
        <v>0</v>
      </c>
      <c r="BH46" s="319">
        <v>0</v>
      </c>
      <c r="BI46" s="319">
        <v>0</v>
      </c>
      <c r="BJ46" s="354">
        <v>0</v>
      </c>
      <c r="BK46" s="354">
        <v>0</v>
      </c>
    </row>
    <row r="47" spans="1:63" ht="20.100000000000001" customHeight="1" x14ac:dyDescent="0.2">
      <c r="A47" s="375" t="s">
        <v>138</v>
      </c>
      <c r="B47" s="341" t="s">
        <v>133</v>
      </c>
      <c r="C47" s="340" t="s">
        <v>134</v>
      </c>
      <c r="D47" s="202">
        <v>0</v>
      </c>
      <c r="E47" s="202">
        <v>0</v>
      </c>
      <c r="F47" s="320">
        <v>0</v>
      </c>
      <c r="G47" s="202">
        <v>0</v>
      </c>
      <c r="H47" s="202">
        <v>0</v>
      </c>
      <c r="I47" s="202">
        <v>0</v>
      </c>
      <c r="J47" s="202">
        <v>0</v>
      </c>
      <c r="K47" s="202">
        <v>0</v>
      </c>
      <c r="L47" s="202">
        <v>0</v>
      </c>
      <c r="M47" s="202">
        <v>0</v>
      </c>
      <c r="N47" s="202">
        <v>0</v>
      </c>
      <c r="O47" s="202">
        <v>0</v>
      </c>
      <c r="P47" s="202">
        <v>0</v>
      </c>
      <c r="Q47" s="202">
        <v>0</v>
      </c>
      <c r="R47" s="202">
        <v>0</v>
      </c>
      <c r="S47" s="202">
        <v>0</v>
      </c>
      <c r="T47" s="202">
        <v>0</v>
      </c>
      <c r="U47" s="202">
        <v>0</v>
      </c>
      <c r="V47" s="202">
        <v>0</v>
      </c>
      <c r="W47" s="202">
        <v>0</v>
      </c>
      <c r="X47" s="202">
        <v>0</v>
      </c>
      <c r="Y47" s="202">
        <v>0</v>
      </c>
      <c r="Z47" s="202">
        <v>0</v>
      </c>
      <c r="AA47" s="202">
        <v>0</v>
      </c>
      <c r="AB47" s="202">
        <v>0</v>
      </c>
      <c r="AC47" s="319">
        <v>0</v>
      </c>
      <c r="AD47" s="319">
        <v>0</v>
      </c>
      <c r="AE47" s="319">
        <v>0</v>
      </c>
      <c r="AF47" s="319">
        <v>0</v>
      </c>
      <c r="AG47" s="319">
        <v>0</v>
      </c>
      <c r="AH47" s="319">
        <v>0</v>
      </c>
      <c r="AI47" s="319">
        <v>0</v>
      </c>
      <c r="AJ47" s="319">
        <v>0</v>
      </c>
      <c r="AK47" s="319">
        <v>0</v>
      </c>
      <c r="AL47" s="202">
        <v>0</v>
      </c>
      <c r="AM47" s="202">
        <v>0</v>
      </c>
      <c r="AN47" s="202">
        <v>0</v>
      </c>
      <c r="AO47" s="202">
        <v>0</v>
      </c>
      <c r="AP47" s="319">
        <v>0</v>
      </c>
      <c r="AQ47" s="319">
        <v>0</v>
      </c>
      <c r="AR47" s="319">
        <v>0</v>
      </c>
      <c r="AS47" s="202">
        <v>0</v>
      </c>
      <c r="AT47" s="202">
        <v>0</v>
      </c>
      <c r="AU47" s="202">
        <v>0</v>
      </c>
      <c r="AV47" s="202">
        <v>0</v>
      </c>
      <c r="AW47" s="202">
        <v>0</v>
      </c>
      <c r="AX47" s="202">
        <v>0</v>
      </c>
      <c r="AY47" s="202">
        <v>0</v>
      </c>
      <c r="AZ47" s="202">
        <v>0</v>
      </c>
      <c r="BA47" s="202">
        <v>0</v>
      </c>
      <c r="BB47" s="202">
        <v>0</v>
      </c>
      <c r="BC47" s="202">
        <v>0</v>
      </c>
      <c r="BD47" s="202">
        <v>0</v>
      </c>
      <c r="BE47" s="202">
        <v>0</v>
      </c>
      <c r="BF47" s="202">
        <v>0</v>
      </c>
      <c r="BG47" s="319">
        <v>0</v>
      </c>
      <c r="BH47" s="319">
        <v>0</v>
      </c>
      <c r="BI47" s="319">
        <v>0</v>
      </c>
      <c r="BJ47" s="321">
        <v>0</v>
      </c>
      <c r="BK47" s="321">
        <v>0</v>
      </c>
    </row>
    <row r="48" spans="1:63" s="301" customFormat="1" ht="20.100000000000001" customHeight="1" x14ac:dyDescent="0.2">
      <c r="A48" s="375" t="s">
        <v>1285</v>
      </c>
      <c r="B48" s="341" t="s">
        <v>136</v>
      </c>
      <c r="C48" s="340" t="s">
        <v>137</v>
      </c>
      <c r="D48" s="202">
        <v>0.06</v>
      </c>
      <c r="E48" s="202">
        <v>0.04</v>
      </c>
      <c r="F48" s="320">
        <v>0.03</v>
      </c>
      <c r="G48" s="202">
        <v>0</v>
      </c>
      <c r="H48" s="202">
        <v>0</v>
      </c>
      <c r="I48" s="202">
        <v>0</v>
      </c>
      <c r="J48" s="202">
        <v>0.03</v>
      </c>
      <c r="K48" s="202">
        <v>0</v>
      </c>
      <c r="L48" s="202">
        <v>0</v>
      </c>
      <c r="M48" s="202">
        <v>0</v>
      </c>
      <c r="N48" s="202">
        <v>0</v>
      </c>
      <c r="O48" s="202">
        <v>0</v>
      </c>
      <c r="P48" s="202">
        <v>0</v>
      </c>
      <c r="Q48" s="202">
        <v>0</v>
      </c>
      <c r="R48" s="202">
        <v>0.01</v>
      </c>
      <c r="S48" s="202">
        <v>0</v>
      </c>
      <c r="T48" s="202">
        <v>0</v>
      </c>
      <c r="U48" s="202">
        <v>0</v>
      </c>
      <c r="V48" s="202">
        <v>0</v>
      </c>
      <c r="W48" s="202">
        <v>0</v>
      </c>
      <c r="X48" s="202">
        <v>0</v>
      </c>
      <c r="Y48" s="202">
        <v>0</v>
      </c>
      <c r="Z48" s="202">
        <v>0</v>
      </c>
      <c r="AA48" s="202">
        <v>0</v>
      </c>
      <c r="AB48" s="202">
        <v>0</v>
      </c>
      <c r="AC48" s="319">
        <v>0</v>
      </c>
      <c r="AD48" s="319">
        <v>0</v>
      </c>
      <c r="AE48" s="319">
        <v>0</v>
      </c>
      <c r="AF48" s="319">
        <v>0</v>
      </c>
      <c r="AG48" s="319">
        <v>0</v>
      </c>
      <c r="AH48" s="319">
        <v>0</v>
      </c>
      <c r="AI48" s="319">
        <v>0</v>
      </c>
      <c r="AJ48" s="319">
        <v>0</v>
      </c>
      <c r="AK48" s="319">
        <v>0</v>
      </c>
      <c r="AL48" s="202">
        <v>0</v>
      </c>
      <c r="AM48" s="202">
        <v>0</v>
      </c>
      <c r="AN48" s="202">
        <v>0</v>
      </c>
      <c r="AO48" s="202">
        <v>0</v>
      </c>
      <c r="AP48" s="319">
        <v>0</v>
      </c>
      <c r="AQ48" s="319">
        <v>0</v>
      </c>
      <c r="AR48" s="319">
        <v>0</v>
      </c>
      <c r="AS48" s="202">
        <v>0</v>
      </c>
      <c r="AT48" s="202">
        <v>0</v>
      </c>
      <c r="AU48" s="202">
        <v>0</v>
      </c>
      <c r="AV48" s="202">
        <v>0</v>
      </c>
      <c r="AW48" s="202">
        <v>0</v>
      </c>
      <c r="AX48" s="202">
        <v>0</v>
      </c>
      <c r="AY48" s="202">
        <v>0</v>
      </c>
      <c r="AZ48" s="202">
        <v>0</v>
      </c>
      <c r="BA48" s="202">
        <v>0</v>
      </c>
      <c r="BB48" s="202">
        <v>0.01</v>
      </c>
      <c r="BC48" s="202">
        <v>0</v>
      </c>
      <c r="BD48" s="202">
        <v>0</v>
      </c>
      <c r="BE48" s="202">
        <v>0</v>
      </c>
      <c r="BF48" s="202">
        <v>0</v>
      </c>
      <c r="BG48" s="319">
        <v>0</v>
      </c>
      <c r="BH48" s="319">
        <v>0</v>
      </c>
      <c r="BI48" s="319">
        <v>0</v>
      </c>
      <c r="BJ48" s="321">
        <v>0.04</v>
      </c>
      <c r="BK48" s="321">
        <v>0.1</v>
      </c>
    </row>
    <row r="49" spans="1:63" s="301" customFormat="1" ht="20.100000000000001" customHeight="1" x14ac:dyDescent="0.2">
      <c r="A49" s="375" t="s">
        <v>1270</v>
      </c>
      <c r="B49" s="341" t="s">
        <v>139</v>
      </c>
      <c r="C49" s="340" t="s">
        <v>140</v>
      </c>
      <c r="D49" s="202">
        <v>0.43</v>
      </c>
      <c r="E49" s="202">
        <v>0.55000000000000004</v>
      </c>
      <c r="F49" s="320">
        <v>0.26</v>
      </c>
      <c r="G49" s="202">
        <v>0</v>
      </c>
      <c r="H49" s="202">
        <v>0</v>
      </c>
      <c r="I49" s="202">
        <v>0</v>
      </c>
      <c r="J49" s="202">
        <v>0.23</v>
      </c>
      <c r="K49" s="202">
        <v>0.03</v>
      </c>
      <c r="L49" s="202">
        <v>0</v>
      </c>
      <c r="M49" s="202">
        <v>0</v>
      </c>
      <c r="N49" s="202">
        <v>0</v>
      </c>
      <c r="O49" s="202">
        <v>0</v>
      </c>
      <c r="P49" s="202">
        <v>0</v>
      </c>
      <c r="Q49" s="202">
        <v>0</v>
      </c>
      <c r="R49" s="202">
        <v>0.29000000000000004</v>
      </c>
      <c r="S49" s="202">
        <v>0.06</v>
      </c>
      <c r="T49" s="202">
        <v>0</v>
      </c>
      <c r="U49" s="202">
        <v>0</v>
      </c>
      <c r="V49" s="202">
        <v>0</v>
      </c>
      <c r="W49" s="202">
        <v>0</v>
      </c>
      <c r="X49" s="202">
        <v>0</v>
      </c>
      <c r="Y49" s="202">
        <v>0</v>
      </c>
      <c r="Z49" s="202">
        <v>0</v>
      </c>
      <c r="AA49" s="202">
        <v>0</v>
      </c>
      <c r="AB49" s="202">
        <v>0.06</v>
      </c>
      <c r="AC49" s="319">
        <v>0.06</v>
      </c>
      <c r="AD49" s="319">
        <v>0</v>
      </c>
      <c r="AE49" s="319">
        <v>0</v>
      </c>
      <c r="AF49" s="319">
        <v>0</v>
      </c>
      <c r="AG49" s="319">
        <v>0</v>
      </c>
      <c r="AH49" s="319">
        <v>0</v>
      </c>
      <c r="AI49" s="319">
        <v>0</v>
      </c>
      <c r="AJ49" s="319">
        <v>0</v>
      </c>
      <c r="AK49" s="319">
        <v>0</v>
      </c>
      <c r="AL49" s="202">
        <v>0</v>
      </c>
      <c r="AM49" s="202">
        <v>0</v>
      </c>
      <c r="AN49" s="202">
        <v>0</v>
      </c>
      <c r="AO49" s="202">
        <v>0</v>
      </c>
      <c r="AP49" s="319">
        <v>0</v>
      </c>
      <c r="AQ49" s="319">
        <v>0</v>
      </c>
      <c r="AR49" s="319">
        <v>0</v>
      </c>
      <c r="AS49" s="202">
        <v>0</v>
      </c>
      <c r="AT49" s="202">
        <v>0</v>
      </c>
      <c r="AU49" s="202">
        <v>0</v>
      </c>
      <c r="AV49" s="202">
        <v>0</v>
      </c>
      <c r="AW49" s="202">
        <v>0</v>
      </c>
      <c r="AX49" s="202">
        <v>0</v>
      </c>
      <c r="AY49" s="202">
        <v>0</v>
      </c>
      <c r="AZ49" s="202">
        <v>0</v>
      </c>
      <c r="BA49" s="202">
        <v>0</v>
      </c>
      <c r="BB49" s="202">
        <v>0</v>
      </c>
      <c r="BC49" s="202">
        <v>0</v>
      </c>
      <c r="BD49" s="202">
        <v>0.17</v>
      </c>
      <c r="BE49" s="202">
        <v>0</v>
      </c>
      <c r="BF49" s="202">
        <v>0</v>
      </c>
      <c r="BG49" s="319">
        <v>0</v>
      </c>
      <c r="BH49" s="319">
        <v>0</v>
      </c>
      <c r="BI49" s="319">
        <v>0</v>
      </c>
      <c r="BJ49" s="321">
        <v>0.51</v>
      </c>
      <c r="BK49" s="321">
        <v>0.94</v>
      </c>
    </row>
    <row r="50" spans="1:63" ht="20.100000000000001" customHeight="1" x14ac:dyDescent="0.2">
      <c r="A50" s="375" t="s">
        <v>144</v>
      </c>
      <c r="B50" s="341" t="s">
        <v>142</v>
      </c>
      <c r="C50" s="340" t="s">
        <v>143</v>
      </c>
      <c r="D50" s="202">
        <v>0</v>
      </c>
      <c r="E50" s="202">
        <v>0</v>
      </c>
      <c r="F50" s="320">
        <v>0</v>
      </c>
      <c r="G50" s="202">
        <v>0</v>
      </c>
      <c r="H50" s="202">
        <v>0</v>
      </c>
      <c r="I50" s="202">
        <v>0</v>
      </c>
      <c r="J50" s="202">
        <v>0</v>
      </c>
      <c r="K50" s="202">
        <v>0</v>
      </c>
      <c r="L50" s="202">
        <v>0</v>
      </c>
      <c r="M50" s="202">
        <v>0</v>
      </c>
      <c r="N50" s="202">
        <v>0</v>
      </c>
      <c r="O50" s="202">
        <v>0</v>
      </c>
      <c r="P50" s="202">
        <v>0</v>
      </c>
      <c r="Q50" s="202">
        <v>0</v>
      </c>
      <c r="R50" s="202">
        <v>0</v>
      </c>
      <c r="S50" s="202">
        <v>0</v>
      </c>
      <c r="T50" s="202">
        <v>0</v>
      </c>
      <c r="U50" s="202">
        <v>0</v>
      </c>
      <c r="V50" s="202">
        <v>0</v>
      </c>
      <c r="W50" s="202">
        <v>0</v>
      </c>
      <c r="X50" s="202">
        <v>0</v>
      </c>
      <c r="Y50" s="202">
        <v>0</v>
      </c>
      <c r="Z50" s="202">
        <v>0</v>
      </c>
      <c r="AA50" s="202">
        <v>0</v>
      </c>
      <c r="AB50" s="202">
        <v>0</v>
      </c>
      <c r="AC50" s="319">
        <v>0</v>
      </c>
      <c r="AD50" s="319">
        <v>0</v>
      </c>
      <c r="AE50" s="319">
        <v>0</v>
      </c>
      <c r="AF50" s="319">
        <v>0</v>
      </c>
      <c r="AG50" s="319">
        <v>0</v>
      </c>
      <c r="AH50" s="319">
        <v>0</v>
      </c>
      <c r="AI50" s="319">
        <v>0</v>
      </c>
      <c r="AJ50" s="319">
        <v>0</v>
      </c>
      <c r="AK50" s="319">
        <v>0</v>
      </c>
      <c r="AL50" s="202">
        <v>0</v>
      </c>
      <c r="AM50" s="202">
        <v>0</v>
      </c>
      <c r="AN50" s="202">
        <v>0</v>
      </c>
      <c r="AO50" s="202">
        <v>0</v>
      </c>
      <c r="AP50" s="319">
        <v>0</v>
      </c>
      <c r="AQ50" s="319">
        <v>0</v>
      </c>
      <c r="AR50" s="319">
        <v>0</v>
      </c>
      <c r="AS50" s="202">
        <v>0</v>
      </c>
      <c r="AT50" s="202">
        <v>0</v>
      </c>
      <c r="AU50" s="202">
        <v>0</v>
      </c>
      <c r="AV50" s="202">
        <v>0</v>
      </c>
      <c r="AW50" s="202">
        <v>0</v>
      </c>
      <c r="AX50" s="202">
        <v>0</v>
      </c>
      <c r="AY50" s="202">
        <v>0</v>
      </c>
      <c r="AZ50" s="202">
        <v>0</v>
      </c>
      <c r="BA50" s="202">
        <v>0</v>
      </c>
      <c r="BB50" s="202">
        <v>0</v>
      </c>
      <c r="BC50" s="202">
        <v>0</v>
      </c>
      <c r="BD50" s="202">
        <v>0</v>
      </c>
      <c r="BE50" s="202">
        <v>0</v>
      </c>
      <c r="BF50" s="202">
        <v>0</v>
      </c>
      <c r="BG50" s="319">
        <v>0</v>
      </c>
      <c r="BH50" s="319">
        <v>0</v>
      </c>
      <c r="BI50" s="319">
        <v>0</v>
      </c>
      <c r="BJ50" s="321">
        <v>0</v>
      </c>
      <c r="BK50" s="321">
        <v>0</v>
      </c>
    </row>
    <row r="51" spans="1:63" ht="20.100000000000001" customHeight="1" x14ac:dyDescent="0.2">
      <c r="A51" s="375" t="s">
        <v>147</v>
      </c>
      <c r="B51" s="341" t="s">
        <v>145</v>
      </c>
      <c r="C51" s="340" t="s">
        <v>146</v>
      </c>
      <c r="D51" s="202">
        <v>50.91</v>
      </c>
      <c r="E51" s="202">
        <v>1.98</v>
      </c>
      <c r="F51" s="320">
        <v>0.71</v>
      </c>
      <c r="G51" s="202">
        <v>0</v>
      </c>
      <c r="H51" s="202">
        <v>0</v>
      </c>
      <c r="I51" s="202">
        <v>0</v>
      </c>
      <c r="J51" s="202">
        <v>0.32</v>
      </c>
      <c r="K51" s="202">
        <v>0.39</v>
      </c>
      <c r="L51" s="202">
        <v>0</v>
      </c>
      <c r="M51" s="202">
        <v>0</v>
      </c>
      <c r="N51" s="202">
        <v>0</v>
      </c>
      <c r="O51" s="202">
        <v>0</v>
      </c>
      <c r="P51" s="202">
        <v>0</v>
      </c>
      <c r="Q51" s="202">
        <v>0</v>
      </c>
      <c r="R51" s="202">
        <v>1.27</v>
      </c>
      <c r="S51" s="202">
        <v>1.04</v>
      </c>
      <c r="T51" s="202">
        <v>0</v>
      </c>
      <c r="U51" s="202">
        <v>0</v>
      </c>
      <c r="V51" s="202">
        <v>0</v>
      </c>
      <c r="W51" s="202">
        <v>0</v>
      </c>
      <c r="X51" s="202">
        <v>0</v>
      </c>
      <c r="Y51" s="202">
        <v>0</v>
      </c>
      <c r="Z51" s="202">
        <v>0</v>
      </c>
      <c r="AA51" s="202">
        <v>0</v>
      </c>
      <c r="AB51" s="202">
        <v>7.0000000000000007E-2</v>
      </c>
      <c r="AC51" s="319">
        <v>0.03</v>
      </c>
      <c r="AD51" s="319">
        <v>0</v>
      </c>
      <c r="AE51" s="319">
        <v>0</v>
      </c>
      <c r="AF51" s="319">
        <v>0</v>
      </c>
      <c r="AG51" s="319">
        <v>0</v>
      </c>
      <c r="AH51" s="319">
        <v>0</v>
      </c>
      <c r="AI51" s="319">
        <v>0</v>
      </c>
      <c r="AJ51" s="319">
        <v>0</v>
      </c>
      <c r="AK51" s="319">
        <v>0</v>
      </c>
      <c r="AL51" s="202">
        <v>0</v>
      </c>
      <c r="AM51" s="202">
        <v>0</v>
      </c>
      <c r="AN51" s="202">
        <v>0</v>
      </c>
      <c r="AO51" s="202">
        <v>0.04</v>
      </c>
      <c r="AP51" s="319">
        <v>0</v>
      </c>
      <c r="AQ51" s="319">
        <v>0</v>
      </c>
      <c r="AR51" s="319">
        <v>0</v>
      </c>
      <c r="AS51" s="202">
        <v>0</v>
      </c>
      <c r="AT51" s="202">
        <v>0</v>
      </c>
      <c r="AU51" s="202">
        <v>0</v>
      </c>
      <c r="AV51" s="202">
        <v>0.16</v>
      </c>
      <c r="AW51" s="202">
        <v>0</v>
      </c>
      <c r="AX51" s="202">
        <v>0</v>
      </c>
      <c r="AY51" s="202">
        <v>0</v>
      </c>
      <c r="AZ51" s="202">
        <v>0</v>
      </c>
      <c r="BA51" s="202">
        <v>0</v>
      </c>
      <c r="BB51" s="202">
        <v>0</v>
      </c>
      <c r="BC51" s="202">
        <v>0</v>
      </c>
      <c r="BD51" s="202">
        <v>0</v>
      </c>
      <c r="BE51" s="202">
        <v>0</v>
      </c>
      <c r="BF51" s="202">
        <v>0</v>
      </c>
      <c r="BG51" s="319">
        <v>0</v>
      </c>
      <c r="BH51" s="319">
        <v>0</v>
      </c>
      <c r="BI51" s="319">
        <v>0</v>
      </c>
      <c r="BJ51" s="321">
        <v>0.7799999999999998</v>
      </c>
      <c r="BK51" s="321">
        <v>51.69</v>
      </c>
    </row>
    <row r="52" spans="1:63" ht="20.100000000000001" customHeight="1" x14ac:dyDescent="0.2">
      <c r="A52" s="375" t="s">
        <v>150</v>
      </c>
      <c r="B52" s="341" t="s">
        <v>148</v>
      </c>
      <c r="C52" s="340" t="s">
        <v>149</v>
      </c>
      <c r="D52" s="202">
        <v>4.51</v>
      </c>
      <c r="E52" s="202">
        <v>0</v>
      </c>
      <c r="F52" s="320">
        <v>0</v>
      </c>
      <c r="G52" s="202">
        <v>0</v>
      </c>
      <c r="H52" s="202">
        <v>0</v>
      </c>
      <c r="I52" s="202">
        <v>0</v>
      </c>
      <c r="J52" s="202">
        <v>0</v>
      </c>
      <c r="K52" s="202">
        <v>0</v>
      </c>
      <c r="L52" s="202">
        <v>0</v>
      </c>
      <c r="M52" s="202">
        <v>0</v>
      </c>
      <c r="N52" s="202">
        <v>0</v>
      </c>
      <c r="O52" s="202">
        <v>0</v>
      </c>
      <c r="P52" s="202">
        <v>0</v>
      </c>
      <c r="Q52" s="202">
        <v>0</v>
      </c>
      <c r="R52" s="202">
        <v>0</v>
      </c>
      <c r="S52" s="202">
        <v>0</v>
      </c>
      <c r="T52" s="202">
        <v>0</v>
      </c>
      <c r="U52" s="202">
        <v>0</v>
      </c>
      <c r="V52" s="202">
        <v>0</v>
      </c>
      <c r="W52" s="202">
        <v>0</v>
      </c>
      <c r="X52" s="202">
        <v>0</v>
      </c>
      <c r="Y52" s="202">
        <v>0</v>
      </c>
      <c r="Z52" s="202">
        <v>0</v>
      </c>
      <c r="AA52" s="202">
        <v>0</v>
      </c>
      <c r="AB52" s="202">
        <v>0</v>
      </c>
      <c r="AC52" s="319">
        <v>0</v>
      </c>
      <c r="AD52" s="319">
        <v>0</v>
      </c>
      <c r="AE52" s="319">
        <v>0</v>
      </c>
      <c r="AF52" s="319">
        <v>0</v>
      </c>
      <c r="AG52" s="319">
        <v>0</v>
      </c>
      <c r="AH52" s="319">
        <v>0</v>
      </c>
      <c r="AI52" s="319">
        <v>0</v>
      </c>
      <c r="AJ52" s="319">
        <v>0</v>
      </c>
      <c r="AK52" s="319">
        <v>0</v>
      </c>
      <c r="AL52" s="202">
        <v>0</v>
      </c>
      <c r="AM52" s="202">
        <v>0</v>
      </c>
      <c r="AN52" s="202">
        <v>0</v>
      </c>
      <c r="AO52" s="202">
        <v>0</v>
      </c>
      <c r="AP52" s="319">
        <v>0</v>
      </c>
      <c r="AQ52" s="319">
        <v>0</v>
      </c>
      <c r="AR52" s="319">
        <v>0</v>
      </c>
      <c r="AS52" s="202">
        <v>0</v>
      </c>
      <c r="AT52" s="202">
        <v>0</v>
      </c>
      <c r="AU52" s="202">
        <v>0</v>
      </c>
      <c r="AV52" s="202">
        <v>0</v>
      </c>
      <c r="AW52" s="202">
        <v>0</v>
      </c>
      <c r="AX52" s="202">
        <v>0</v>
      </c>
      <c r="AY52" s="202">
        <v>0</v>
      </c>
      <c r="AZ52" s="202">
        <v>0</v>
      </c>
      <c r="BA52" s="202">
        <v>0</v>
      </c>
      <c r="BB52" s="202">
        <v>0</v>
      </c>
      <c r="BC52" s="202">
        <v>0</v>
      </c>
      <c r="BD52" s="202">
        <v>0</v>
      </c>
      <c r="BE52" s="202">
        <v>0</v>
      </c>
      <c r="BF52" s="202">
        <v>0</v>
      </c>
      <c r="BG52" s="319">
        <v>0</v>
      </c>
      <c r="BH52" s="319">
        <v>0</v>
      </c>
      <c r="BI52" s="319">
        <v>0</v>
      </c>
      <c r="BJ52" s="321">
        <v>0</v>
      </c>
      <c r="BK52" s="321">
        <v>4.51</v>
      </c>
    </row>
    <row r="53" spans="1:63" ht="20.100000000000001" customHeight="1" x14ac:dyDescent="0.2">
      <c r="A53" s="375" t="s">
        <v>153</v>
      </c>
      <c r="B53" s="341" t="s">
        <v>151</v>
      </c>
      <c r="C53" s="340" t="s">
        <v>152</v>
      </c>
      <c r="D53" s="202">
        <v>0.12</v>
      </c>
      <c r="E53" s="202">
        <v>0.38</v>
      </c>
      <c r="F53" s="320">
        <v>0.26</v>
      </c>
      <c r="G53" s="202">
        <v>0</v>
      </c>
      <c r="H53" s="202">
        <v>0</v>
      </c>
      <c r="I53" s="202">
        <v>0</v>
      </c>
      <c r="J53" s="202">
        <v>0.26</v>
      </c>
      <c r="K53" s="202">
        <v>0</v>
      </c>
      <c r="L53" s="202">
        <v>0</v>
      </c>
      <c r="M53" s="202">
        <v>0</v>
      </c>
      <c r="N53" s="202">
        <v>0</v>
      </c>
      <c r="O53" s="202">
        <v>0</v>
      </c>
      <c r="P53" s="202">
        <v>0</v>
      </c>
      <c r="Q53" s="202">
        <v>0</v>
      </c>
      <c r="R53" s="202">
        <v>0.12000000000000001</v>
      </c>
      <c r="S53" s="202">
        <v>0</v>
      </c>
      <c r="T53" s="202">
        <v>0</v>
      </c>
      <c r="U53" s="202">
        <v>0</v>
      </c>
      <c r="V53" s="202">
        <v>0</v>
      </c>
      <c r="W53" s="202">
        <v>0</v>
      </c>
      <c r="X53" s="202">
        <v>0</v>
      </c>
      <c r="Y53" s="202">
        <v>0</v>
      </c>
      <c r="Z53" s="202">
        <v>0</v>
      </c>
      <c r="AA53" s="202">
        <v>0</v>
      </c>
      <c r="AB53" s="202">
        <v>0</v>
      </c>
      <c r="AC53" s="319">
        <v>0</v>
      </c>
      <c r="AD53" s="319">
        <v>0</v>
      </c>
      <c r="AE53" s="319">
        <v>0</v>
      </c>
      <c r="AF53" s="319">
        <v>0</v>
      </c>
      <c r="AG53" s="319">
        <v>0</v>
      </c>
      <c r="AH53" s="319">
        <v>0</v>
      </c>
      <c r="AI53" s="319">
        <v>0</v>
      </c>
      <c r="AJ53" s="319">
        <v>0</v>
      </c>
      <c r="AK53" s="319">
        <v>0</v>
      </c>
      <c r="AL53" s="202">
        <v>0</v>
      </c>
      <c r="AM53" s="202">
        <v>0</v>
      </c>
      <c r="AN53" s="202">
        <v>0</v>
      </c>
      <c r="AO53" s="202">
        <v>0</v>
      </c>
      <c r="AP53" s="319">
        <v>0</v>
      </c>
      <c r="AQ53" s="319">
        <v>0</v>
      </c>
      <c r="AR53" s="319">
        <v>0</v>
      </c>
      <c r="AS53" s="202">
        <v>0</v>
      </c>
      <c r="AT53" s="202">
        <v>0</v>
      </c>
      <c r="AU53" s="202">
        <v>0</v>
      </c>
      <c r="AV53" s="202">
        <v>0.12000000000000001</v>
      </c>
      <c r="AW53" s="202">
        <v>0</v>
      </c>
      <c r="AX53" s="202">
        <v>0</v>
      </c>
      <c r="AY53" s="202">
        <v>0</v>
      </c>
      <c r="AZ53" s="202">
        <v>0</v>
      </c>
      <c r="BA53" s="202">
        <v>0</v>
      </c>
      <c r="BB53" s="202">
        <v>0</v>
      </c>
      <c r="BC53" s="202">
        <v>0</v>
      </c>
      <c r="BD53" s="202">
        <v>0</v>
      </c>
      <c r="BE53" s="202">
        <v>0</v>
      </c>
      <c r="BF53" s="202">
        <v>0</v>
      </c>
      <c r="BG53" s="319">
        <v>0</v>
      </c>
      <c r="BH53" s="319">
        <v>0</v>
      </c>
      <c r="BI53" s="319">
        <v>0</v>
      </c>
      <c r="BJ53" s="321">
        <v>0.38</v>
      </c>
      <c r="BK53" s="321">
        <v>0.5</v>
      </c>
    </row>
    <row r="54" spans="1:63" ht="20.100000000000001" customHeight="1" x14ac:dyDescent="0.2">
      <c r="A54" s="375" t="s">
        <v>158</v>
      </c>
      <c r="B54" s="341" t="s">
        <v>154</v>
      </c>
      <c r="C54" s="340" t="s">
        <v>155</v>
      </c>
      <c r="D54" s="202">
        <v>0</v>
      </c>
      <c r="E54" s="202">
        <v>0</v>
      </c>
      <c r="F54" s="320">
        <v>0</v>
      </c>
      <c r="G54" s="202">
        <v>0</v>
      </c>
      <c r="H54" s="202">
        <v>0</v>
      </c>
      <c r="I54" s="202">
        <v>0</v>
      </c>
      <c r="J54" s="202">
        <v>0</v>
      </c>
      <c r="K54" s="202">
        <v>0</v>
      </c>
      <c r="L54" s="202">
        <v>0</v>
      </c>
      <c r="M54" s="202">
        <v>0</v>
      </c>
      <c r="N54" s="202">
        <v>0</v>
      </c>
      <c r="O54" s="202">
        <v>0</v>
      </c>
      <c r="P54" s="202">
        <v>0</v>
      </c>
      <c r="Q54" s="202">
        <v>0</v>
      </c>
      <c r="R54" s="202">
        <v>0</v>
      </c>
      <c r="S54" s="202">
        <v>0</v>
      </c>
      <c r="T54" s="202">
        <v>0</v>
      </c>
      <c r="U54" s="202">
        <v>0</v>
      </c>
      <c r="V54" s="202">
        <v>0</v>
      </c>
      <c r="W54" s="202">
        <v>0</v>
      </c>
      <c r="X54" s="202">
        <v>0</v>
      </c>
      <c r="Y54" s="202">
        <v>0</v>
      </c>
      <c r="Z54" s="202">
        <v>0</v>
      </c>
      <c r="AA54" s="202">
        <v>0</v>
      </c>
      <c r="AB54" s="202">
        <v>0</v>
      </c>
      <c r="AC54" s="319">
        <v>0</v>
      </c>
      <c r="AD54" s="319">
        <v>0</v>
      </c>
      <c r="AE54" s="319">
        <v>0</v>
      </c>
      <c r="AF54" s="319">
        <v>0</v>
      </c>
      <c r="AG54" s="319">
        <v>0</v>
      </c>
      <c r="AH54" s="319">
        <v>0</v>
      </c>
      <c r="AI54" s="319">
        <v>0</v>
      </c>
      <c r="AJ54" s="319">
        <v>0</v>
      </c>
      <c r="AK54" s="319">
        <v>0</v>
      </c>
      <c r="AL54" s="202">
        <v>0</v>
      </c>
      <c r="AM54" s="202">
        <v>0</v>
      </c>
      <c r="AN54" s="202">
        <v>0</v>
      </c>
      <c r="AO54" s="202">
        <v>0</v>
      </c>
      <c r="AP54" s="319">
        <v>0</v>
      </c>
      <c r="AQ54" s="319">
        <v>0</v>
      </c>
      <c r="AR54" s="319">
        <v>0</v>
      </c>
      <c r="AS54" s="202">
        <v>0</v>
      </c>
      <c r="AT54" s="202">
        <v>0</v>
      </c>
      <c r="AU54" s="202">
        <v>0</v>
      </c>
      <c r="AV54" s="202">
        <v>0</v>
      </c>
      <c r="AW54" s="202">
        <v>0</v>
      </c>
      <c r="AX54" s="202">
        <v>0</v>
      </c>
      <c r="AY54" s="202">
        <v>0</v>
      </c>
      <c r="AZ54" s="202">
        <v>0</v>
      </c>
      <c r="BA54" s="202">
        <v>0</v>
      </c>
      <c r="BB54" s="202">
        <v>0</v>
      </c>
      <c r="BC54" s="202">
        <v>0</v>
      </c>
      <c r="BD54" s="202">
        <v>0</v>
      </c>
      <c r="BE54" s="202">
        <v>0</v>
      </c>
      <c r="BF54" s="202">
        <v>0</v>
      </c>
      <c r="BG54" s="319">
        <v>0</v>
      </c>
      <c r="BH54" s="319">
        <v>0</v>
      </c>
      <c r="BI54" s="319">
        <v>0</v>
      </c>
      <c r="BJ54" s="321">
        <v>0</v>
      </c>
      <c r="BK54" s="321">
        <v>0</v>
      </c>
    </row>
    <row r="55" spans="1:63" ht="20.100000000000001" customHeight="1" x14ac:dyDescent="0.2">
      <c r="A55" s="375" t="s">
        <v>1286</v>
      </c>
      <c r="B55" s="341" t="s">
        <v>156</v>
      </c>
      <c r="C55" s="340" t="s">
        <v>157</v>
      </c>
      <c r="D55" s="202">
        <v>0.43</v>
      </c>
      <c r="E55" s="202">
        <v>0</v>
      </c>
      <c r="F55" s="320">
        <v>0</v>
      </c>
      <c r="G55" s="202">
        <v>0</v>
      </c>
      <c r="H55" s="202">
        <v>0</v>
      </c>
      <c r="I55" s="202">
        <v>0</v>
      </c>
      <c r="J55" s="202">
        <v>0</v>
      </c>
      <c r="K55" s="202">
        <v>0</v>
      </c>
      <c r="L55" s="202">
        <v>0</v>
      </c>
      <c r="M55" s="202">
        <v>0</v>
      </c>
      <c r="N55" s="202">
        <v>0</v>
      </c>
      <c r="O55" s="202">
        <v>0</v>
      </c>
      <c r="P55" s="202">
        <v>0</v>
      </c>
      <c r="Q55" s="202">
        <v>0</v>
      </c>
      <c r="R55" s="202">
        <v>0</v>
      </c>
      <c r="S55" s="202">
        <v>0</v>
      </c>
      <c r="T55" s="202">
        <v>0</v>
      </c>
      <c r="U55" s="202">
        <v>0</v>
      </c>
      <c r="V55" s="202">
        <v>0</v>
      </c>
      <c r="W55" s="202">
        <v>0</v>
      </c>
      <c r="X55" s="202">
        <v>0</v>
      </c>
      <c r="Y55" s="202">
        <v>0</v>
      </c>
      <c r="Z55" s="202">
        <v>0</v>
      </c>
      <c r="AA55" s="202">
        <v>0</v>
      </c>
      <c r="AB55" s="202">
        <v>0</v>
      </c>
      <c r="AC55" s="319">
        <v>0</v>
      </c>
      <c r="AD55" s="319">
        <v>0</v>
      </c>
      <c r="AE55" s="319">
        <v>0</v>
      </c>
      <c r="AF55" s="319">
        <v>0</v>
      </c>
      <c r="AG55" s="319">
        <v>0</v>
      </c>
      <c r="AH55" s="319">
        <v>0</v>
      </c>
      <c r="AI55" s="319">
        <v>0</v>
      </c>
      <c r="AJ55" s="319">
        <v>0</v>
      </c>
      <c r="AK55" s="319">
        <v>0</v>
      </c>
      <c r="AL55" s="202">
        <v>0</v>
      </c>
      <c r="AM55" s="202">
        <v>0</v>
      </c>
      <c r="AN55" s="202">
        <v>0</v>
      </c>
      <c r="AO55" s="202">
        <v>0</v>
      </c>
      <c r="AP55" s="319">
        <v>0</v>
      </c>
      <c r="AQ55" s="319">
        <v>0</v>
      </c>
      <c r="AR55" s="319">
        <v>0</v>
      </c>
      <c r="AS55" s="202">
        <v>0</v>
      </c>
      <c r="AT55" s="202">
        <v>0</v>
      </c>
      <c r="AU55" s="202">
        <v>0</v>
      </c>
      <c r="AV55" s="202">
        <v>0</v>
      </c>
      <c r="AW55" s="202">
        <v>0</v>
      </c>
      <c r="AX55" s="202">
        <v>0</v>
      </c>
      <c r="AY55" s="202">
        <v>0</v>
      </c>
      <c r="AZ55" s="202">
        <v>0</v>
      </c>
      <c r="BA55" s="202">
        <v>0</v>
      </c>
      <c r="BB55" s="202">
        <v>0</v>
      </c>
      <c r="BC55" s="202">
        <v>0</v>
      </c>
      <c r="BD55" s="202">
        <v>0</v>
      </c>
      <c r="BE55" s="202">
        <v>0</v>
      </c>
      <c r="BF55" s="202">
        <v>0</v>
      </c>
      <c r="BG55" s="319">
        <v>0</v>
      </c>
      <c r="BH55" s="319">
        <v>0</v>
      </c>
      <c r="BI55" s="319">
        <v>0</v>
      </c>
      <c r="BJ55" s="321">
        <v>-0.01</v>
      </c>
      <c r="BK55" s="321">
        <v>0.42</v>
      </c>
    </row>
    <row r="56" spans="1:63" ht="20.100000000000001" customHeight="1" x14ac:dyDescent="0.2">
      <c r="A56" s="375" t="s">
        <v>1269</v>
      </c>
      <c r="B56" s="341" t="s">
        <v>159</v>
      </c>
      <c r="C56" s="340" t="s">
        <v>160</v>
      </c>
      <c r="D56" s="202">
        <v>0</v>
      </c>
      <c r="E56" s="202">
        <v>0</v>
      </c>
      <c r="F56" s="320">
        <v>0</v>
      </c>
      <c r="G56" s="202">
        <v>0</v>
      </c>
      <c r="H56" s="202">
        <v>0</v>
      </c>
      <c r="I56" s="202">
        <v>0</v>
      </c>
      <c r="J56" s="202">
        <v>0</v>
      </c>
      <c r="K56" s="202">
        <v>0</v>
      </c>
      <c r="L56" s="202">
        <v>0</v>
      </c>
      <c r="M56" s="202">
        <v>0</v>
      </c>
      <c r="N56" s="202">
        <v>0</v>
      </c>
      <c r="O56" s="202">
        <v>0</v>
      </c>
      <c r="P56" s="202">
        <v>0</v>
      </c>
      <c r="Q56" s="202">
        <v>0</v>
      </c>
      <c r="R56" s="202">
        <v>0</v>
      </c>
      <c r="S56" s="202">
        <v>0</v>
      </c>
      <c r="T56" s="202">
        <v>0</v>
      </c>
      <c r="U56" s="202">
        <v>0</v>
      </c>
      <c r="V56" s="202">
        <v>0</v>
      </c>
      <c r="W56" s="202">
        <v>0</v>
      </c>
      <c r="X56" s="202">
        <v>0</v>
      </c>
      <c r="Y56" s="202">
        <v>0</v>
      </c>
      <c r="Z56" s="202">
        <v>0</v>
      </c>
      <c r="AA56" s="202">
        <v>0</v>
      </c>
      <c r="AB56" s="202">
        <v>0</v>
      </c>
      <c r="AC56" s="319">
        <v>0</v>
      </c>
      <c r="AD56" s="319">
        <v>0</v>
      </c>
      <c r="AE56" s="319">
        <v>0</v>
      </c>
      <c r="AF56" s="319">
        <v>0</v>
      </c>
      <c r="AG56" s="319">
        <v>0</v>
      </c>
      <c r="AH56" s="319">
        <v>0</v>
      </c>
      <c r="AI56" s="319">
        <v>0</v>
      </c>
      <c r="AJ56" s="319">
        <v>0</v>
      </c>
      <c r="AK56" s="319">
        <v>0</v>
      </c>
      <c r="AL56" s="202">
        <v>0</v>
      </c>
      <c r="AM56" s="202">
        <v>0</v>
      </c>
      <c r="AN56" s="202">
        <v>0</v>
      </c>
      <c r="AO56" s="202">
        <v>0</v>
      </c>
      <c r="AP56" s="319">
        <v>0</v>
      </c>
      <c r="AQ56" s="319">
        <v>0</v>
      </c>
      <c r="AR56" s="319">
        <v>0</v>
      </c>
      <c r="AS56" s="202">
        <v>0</v>
      </c>
      <c r="AT56" s="202">
        <v>0</v>
      </c>
      <c r="AU56" s="202">
        <v>0</v>
      </c>
      <c r="AV56" s="202">
        <v>0</v>
      </c>
      <c r="AW56" s="202">
        <v>0</v>
      </c>
      <c r="AX56" s="202">
        <v>0</v>
      </c>
      <c r="AY56" s="202">
        <v>0</v>
      </c>
      <c r="AZ56" s="202">
        <v>0</v>
      </c>
      <c r="BA56" s="202">
        <v>0</v>
      </c>
      <c r="BB56" s="202">
        <v>0</v>
      </c>
      <c r="BC56" s="202">
        <v>0</v>
      </c>
      <c r="BD56" s="202">
        <v>0</v>
      </c>
      <c r="BE56" s="202">
        <v>0</v>
      </c>
      <c r="BF56" s="202">
        <v>0</v>
      </c>
      <c r="BG56" s="319">
        <v>0</v>
      </c>
      <c r="BH56" s="319">
        <v>0</v>
      </c>
      <c r="BI56" s="319">
        <v>0</v>
      </c>
      <c r="BJ56" s="321">
        <v>0</v>
      </c>
      <c r="BK56" s="321">
        <v>0</v>
      </c>
    </row>
    <row r="57" spans="1:63" ht="20.100000000000001" customHeight="1" x14ac:dyDescent="0.2">
      <c r="A57" s="375" t="s">
        <v>523</v>
      </c>
      <c r="B57" s="341" t="s">
        <v>162</v>
      </c>
      <c r="C57" s="340" t="s">
        <v>163</v>
      </c>
      <c r="D57" s="202">
        <v>0.59</v>
      </c>
      <c r="E57" s="202">
        <v>0.26</v>
      </c>
      <c r="F57" s="320">
        <v>0.22</v>
      </c>
      <c r="G57" s="202">
        <v>0</v>
      </c>
      <c r="H57" s="202">
        <v>0</v>
      </c>
      <c r="I57" s="202">
        <v>0</v>
      </c>
      <c r="J57" s="202">
        <v>0</v>
      </c>
      <c r="K57" s="202">
        <v>0.22</v>
      </c>
      <c r="L57" s="202">
        <v>0</v>
      </c>
      <c r="M57" s="202">
        <v>0</v>
      </c>
      <c r="N57" s="202">
        <v>0</v>
      </c>
      <c r="O57" s="202">
        <v>0</v>
      </c>
      <c r="P57" s="202">
        <v>0</v>
      </c>
      <c r="Q57" s="202">
        <v>0</v>
      </c>
      <c r="R57" s="202">
        <v>0.04</v>
      </c>
      <c r="S57" s="202">
        <v>0</v>
      </c>
      <c r="T57" s="202">
        <v>0</v>
      </c>
      <c r="U57" s="202">
        <v>0</v>
      </c>
      <c r="V57" s="202">
        <v>0</v>
      </c>
      <c r="W57" s="202">
        <v>0</v>
      </c>
      <c r="X57" s="202">
        <v>0</v>
      </c>
      <c r="Y57" s="202">
        <v>0</v>
      </c>
      <c r="Z57" s="202">
        <v>0</v>
      </c>
      <c r="AA57" s="202">
        <v>0</v>
      </c>
      <c r="AB57" s="202">
        <v>0</v>
      </c>
      <c r="AC57" s="319">
        <v>0</v>
      </c>
      <c r="AD57" s="319">
        <v>0</v>
      </c>
      <c r="AE57" s="319">
        <v>0</v>
      </c>
      <c r="AF57" s="319">
        <v>0</v>
      </c>
      <c r="AG57" s="319">
        <v>0</v>
      </c>
      <c r="AH57" s="319">
        <v>0</v>
      </c>
      <c r="AI57" s="319">
        <v>0</v>
      </c>
      <c r="AJ57" s="319">
        <v>0</v>
      </c>
      <c r="AK57" s="319">
        <v>0</v>
      </c>
      <c r="AL57" s="202">
        <v>0</v>
      </c>
      <c r="AM57" s="202">
        <v>0</v>
      </c>
      <c r="AN57" s="202">
        <v>0</v>
      </c>
      <c r="AO57" s="202">
        <v>0</v>
      </c>
      <c r="AP57" s="319">
        <v>0</v>
      </c>
      <c r="AQ57" s="319">
        <v>0</v>
      </c>
      <c r="AR57" s="319">
        <v>0</v>
      </c>
      <c r="AS57" s="202">
        <v>0</v>
      </c>
      <c r="AT57" s="202">
        <v>0</v>
      </c>
      <c r="AU57" s="202">
        <v>0</v>
      </c>
      <c r="AV57" s="202">
        <v>0</v>
      </c>
      <c r="AW57" s="202">
        <v>0</v>
      </c>
      <c r="AX57" s="202">
        <v>0</v>
      </c>
      <c r="AY57" s="202">
        <v>0</v>
      </c>
      <c r="AZ57" s="202">
        <v>0</v>
      </c>
      <c r="BA57" s="202">
        <v>0.04</v>
      </c>
      <c r="BB57" s="202">
        <v>0</v>
      </c>
      <c r="BC57" s="202">
        <v>0</v>
      </c>
      <c r="BD57" s="202">
        <v>0</v>
      </c>
      <c r="BE57" s="202">
        <v>0</v>
      </c>
      <c r="BF57" s="202">
        <v>0</v>
      </c>
      <c r="BG57" s="319">
        <v>0</v>
      </c>
      <c r="BH57" s="319">
        <v>0</v>
      </c>
      <c r="BI57" s="319">
        <v>0</v>
      </c>
      <c r="BJ57" s="321">
        <v>0.09</v>
      </c>
      <c r="BK57" s="321">
        <v>0.68</v>
      </c>
    </row>
    <row r="58" spans="1:63" ht="20.100000000000001" customHeight="1" x14ac:dyDescent="0.2">
      <c r="A58" s="375" t="s">
        <v>526</v>
      </c>
      <c r="B58" s="341" t="s">
        <v>164</v>
      </c>
      <c r="C58" s="340" t="s">
        <v>165</v>
      </c>
      <c r="D58" s="202">
        <v>0</v>
      </c>
      <c r="E58" s="202">
        <v>0</v>
      </c>
      <c r="F58" s="320">
        <v>0</v>
      </c>
      <c r="G58" s="202">
        <v>0</v>
      </c>
      <c r="H58" s="202">
        <v>0</v>
      </c>
      <c r="I58" s="202">
        <v>0</v>
      </c>
      <c r="J58" s="202">
        <v>0</v>
      </c>
      <c r="K58" s="202">
        <v>0</v>
      </c>
      <c r="L58" s="202">
        <v>0</v>
      </c>
      <c r="M58" s="202">
        <v>0</v>
      </c>
      <c r="N58" s="202">
        <v>0</v>
      </c>
      <c r="O58" s="202">
        <v>0</v>
      </c>
      <c r="P58" s="202">
        <v>0</v>
      </c>
      <c r="Q58" s="202">
        <v>0</v>
      </c>
      <c r="R58" s="202">
        <v>0</v>
      </c>
      <c r="S58" s="202">
        <v>0</v>
      </c>
      <c r="T58" s="202">
        <v>0</v>
      </c>
      <c r="U58" s="202">
        <v>0</v>
      </c>
      <c r="V58" s="202">
        <v>0</v>
      </c>
      <c r="W58" s="202">
        <v>0</v>
      </c>
      <c r="X58" s="202">
        <v>0</v>
      </c>
      <c r="Y58" s="202">
        <v>0</v>
      </c>
      <c r="Z58" s="202">
        <v>0</v>
      </c>
      <c r="AA58" s="202">
        <v>0</v>
      </c>
      <c r="AB58" s="202">
        <v>0</v>
      </c>
      <c r="AC58" s="319">
        <v>0</v>
      </c>
      <c r="AD58" s="319">
        <v>0</v>
      </c>
      <c r="AE58" s="319">
        <v>0</v>
      </c>
      <c r="AF58" s="319">
        <v>0</v>
      </c>
      <c r="AG58" s="319">
        <v>0</v>
      </c>
      <c r="AH58" s="319">
        <v>0</v>
      </c>
      <c r="AI58" s="319">
        <v>0</v>
      </c>
      <c r="AJ58" s="319">
        <v>0</v>
      </c>
      <c r="AK58" s="319">
        <v>0</v>
      </c>
      <c r="AL58" s="202">
        <v>0</v>
      </c>
      <c r="AM58" s="202">
        <v>0</v>
      </c>
      <c r="AN58" s="202">
        <v>0</v>
      </c>
      <c r="AO58" s="202">
        <v>0</v>
      </c>
      <c r="AP58" s="319">
        <v>0</v>
      </c>
      <c r="AQ58" s="319">
        <v>0</v>
      </c>
      <c r="AR58" s="319">
        <v>0</v>
      </c>
      <c r="AS58" s="202">
        <v>0</v>
      </c>
      <c r="AT58" s="202">
        <v>0</v>
      </c>
      <c r="AU58" s="202">
        <v>0</v>
      </c>
      <c r="AV58" s="202">
        <v>0</v>
      </c>
      <c r="AW58" s="202">
        <v>0</v>
      </c>
      <c r="AX58" s="202">
        <v>0</v>
      </c>
      <c r="AY58" s="202">
        <v>0</v>
      </c>
      <c r="AZ58" s="202">
        <v>0</v>
      </c>
      <c r="BA58" s="202">
        <v>0</v>
      </c>
      <c r="BB58" s="202">
        <v>0</v>
      </c>
      <c r="BC58" s="202">
        <v>0</v>
      </c>
      <c r="BD58" s="202">
        <v>0</v>
      </c>
      <c r="BE58" s="202">
        <v>0</v>
      </c>
      <c r="BF58" s="202">
        <v>0</v>
      </c>
      <c r="BG58" s="319">
        <v>0</v>
      </c>
      <c r="BH58" s="319">
        <v>0</v>
      </c>
      <c r="BI58" s="319">
        <v>0</v>
      </c>
      <c r="BJ58" s="321">
        <v>0</v>
      </c>
      <c r="BK58" s="321">
        <v>0</v>
      </c>
    </row>
    <row r="59" spans="1:63" s="288" customFormat="1" ht="20.100000000000001" customHeight="1" x14ac:dyDescent="0.2">
      <c r="A59" s="376">
        <v>3</v>
      </c>
      <c r="B59" s="317" t="s">
        <v>166</v>
      </c>
      <c r="C59" s="316" t="s">
        <v>167</v>
      </c>
      <c r="D59" s="202">
        <v>0</v>
      </c>
      <c r="E59" s="320">
        <v>0</v>
      </c>
      <c r="F59" s="320">
        <v>0</v>
      </c>
      <c r="G59" s="320">
        <v>0</v>
      </c>
      <c r="H59" s="320">
        <v>0</v>
      </c>
      <c r="I59" s="320">
        <v>0</v>
      </c>
      <c r="J59" s="320">
        <v>0</v>
      </c>
      <c r="K59" s="320">
        <v>0</v>
      </c>
      <c r="L59" s="320">
        <v>0</v>
      </c>
      <c r="M59" s="320">
        <v>0</v>
      </c>
      <c r="N59" s="320">
        <v>0</v>
      </c>
      <c r="O59" s="320">
        <v>0</v>
      </c>
      <c r="P59" s="320">
        <v>0</v>
      </c>
      <c r="Q59" s="320">
        <v>0</v>
      </c>
      <c r="R59" s="202">
        <v>0</v>
      </c>
      <c r="S59" s="320">
        <v>0</v>
      </c>
      <c r="T59" s="320">
        <v>0</v>
      </c>
      <c r="U59" s="320">
        <v>0</v>
      </c>
      <c r="V59" s="320">
        <v>0</v>
      </c>
      <c r="W59" s="320">
        <v>0</v>
      </c>
      <c r="X59" s="320">
        <v>0</v>
      </c>
      <c r="Y59" s="320">
        <v>0</v>
      </c>
      <c r="Z59" s="320">
        <v>0</v>
      </c>
      <c r="AA59" s="320">
        <v>0</v>
      </c>
      <c r="AB59" s="202">
        <v>0</v>
      </c>
      <c r="AC59" s="338">
        <v>0</v>
      </c>
      <c r="AD59" s="338">
        <v>0</v>
      </c>
      <c r="AE59" s="338">
        <v>0</v>
      </c>
      <c r="AF59" s="338">
        <v>0</v>
      </c>
      <c r="AG59" s="338">
        <v>0</v>
      </c>
      <c r="AH59" s="338">
        <v>0</v>
      </c>
      <c r="AI59" s="338">
        <v>0</v>
      </c>
      <c r="AJ59" s="338">
        <v>0</v>
      </c>
      <c r="AK59" s="338">
        <v>0</v>
      </c>
      <c r="AL59" s="320">
        <v>0</v>
      </c>
      <c r="AM59" s="320">
        <v>0</v>
      </c>
      <c r="AN59" s="320">
        <v>0</v>
      </c>
      <c r="AO59" s="320">
        <v>0</v>
      </c>
      <c r="AP59" s="338">
        <v>0</v>
      </c>
      <c r="AQ59" s="338">
        <v>0</v>
      </c>
      <c r="AR59" s="338">
        <v>0</v>
      </c>
      <c r="AS59" s="320">
        <v>0</v>
      </c>
      <c r="AT59" s="320">
        <v>0</v>
      </c>
      <c r="AU59" s="320">
        <v>0</v>
      </c>
      <c r="AV59" s="320">
        <v>0</v>
      </c>
      <c r="AW59" s="320">
        <v>0</v>
      </c>
      <c r="AX59" s="320">
        <v>0</v>
      </c>
      <c r="AY59" s="320">
        <v>0</v>
      </c>
      <c r="AZ59" s="320">
        <v>0</v>
      </c>
      <c r="BA59" s="320">
        <v>0</v>
      </c>
      <c r="BB59" s="320">
        <v>0</v>
      </c>
      <c r="BC59" s="320">
        <v>0</v>
      </c>
      <c r="BD59" s="320">
        <v>0</v>
      </c>
      <c r="BE59" s="320">
        <v>0</v>
      </c>
      <c r="BF59" s="320">
        <v>0</v>
      </c>
      <c r="BG59" s="338">
        <v>0</v>
      </c>
      <c r="BH59" s="338">
        <v>0</v>
      </c>
      <c r="BI59" s="338">
        <v>0</v>
      </c>
      <c r="BJ59" s="339">
        <v>0</v>
      </c>
      <c r="BK59" s="339">
        <v>0</v>
      </c>
    </row>
    <row r="60" spans="1:63" s="281" customFormat="1" ht="20.100000000000001" customHeight="1" x14ac:dyDescent="0.2">
      <c r="A60" s="379">
        <v>4</v>
      </c>
      <c r="B60" s="363" t="s">
        <v>168</v>
      </c>
      <c r="C60" s="362" t="s">
        <v>169</v>
      </c>
      <c r="D60" s="202">
        <v>110.5</v>
      </c>
      <c r="E60" s="361">
        <v>0</v>
      </c>
      <c r="F60" s="338">
        <v>0</v>
      </c>
      <c r="G60" s="361">
        <v>0</v>
      </c>
      <c r="H60" s="338">
        <v>0</v>
      </c>
      <c r="I60" s="338">
        <v>0</v>
      </c>
      <c r="J60" s="338">
        <v>0</v>
      </c>
      <c r="K60" s="338">
        <v>0</v>
      </c>
      <c r="L60" s="338">
        <v>0</v>
      </c>
      <c r="M60" s="338">
        <v>0</v>
      </c>
      <c r="N60" s="338">
        <v>0</v>
      </c>
      <c r="O60" s="338">
        <v>0</v>
      </c>
      <c r="P60" s="338">
        <v>0</v>
      </c>
      <c r="Q60" s="338">
        <v>0</v>
      </c>
      <c r="R60" s="202">
        <v>0</v>
      </c>
      <c r="S60" s="338">
        <v>0</v>
      </c>
      <c r="T60" s="338">
        <v>0</v>
      </c>
      <c r="U60" s="338">
        <v>0</v>
      </c>
      <c r="V60" s="338">
        <v>0</v>
      </c>
      <c r="W60" s="338">
        <v>0</v>
      </c>
      <c r="X60" s="338">
        <v>0</v>
      </c>
      <c r="Y60" s="338">
        <v>0</v>
      </c>
      <c r="Z60" s="338">
        <v>0</v>
      </c>
      <c r="AA60" s="338">
        <v>0</v>
      </c>
      <c r="AB60" s="202">
        <v>0</v>
      </c>
      <c r="AC60" s="338">
        <v>0</v>
      </c>
      <c r="AD60" s="338">
        <v>0</v>
      </c>
      <c r="AE60" s="338">
        <v>0</v>
      </c>
      <c r="AF60" s="338">
        <v>0</v>
      </c>
      <c r="AG60" s="338">
        <v>0</v>
      </c>
      <c r="AH60" s="338">
        <v>0</v>
      </c>
      <c r="AI60" s="338">
        <v>0</v>
      </c>
      <c r="AJ60" s="338">
        <v>0</v>
      </c>
      <c r="AK60" s="338">
        <v>0</v>
      </c>
      <c r="AL60" s="338">
        <v>0</v>
      </c>
      <c r="AM60" s="338">
        <v>0</v>
      </c>
      <c r="AN60" s="338">
        <v>0</v>
      </c>
      <c r="AO60" s="338">
        <v>0</v>
      </c>
      <c r="AP60" s="338">
        <v>0</v>
      </c>
      <c r="AQ60" s="338">
        <v>0</v>
      </c>
      <c r="AR60" s="338">
        <v>0</v>
      </c>
      <c r="AS60" s="338">
        <v>0</v>
      </c>
      <c r="AT60" s="338">
        <v>0</v>
      </c>
      <c r="AU60" s="338">
        <v>0</v>
      </c>
      <c r="AV60" s="338">
        <v>0</v>
      </c>
      <c r="AW60" s="338">
        <v>0</v>
      </c>
      <c r="AX60" s="338">
        <v>0</v>
      </c>
      <c r="AY60" s="338">
        <v>0</v>
      </c>
      <c r="AZ60" s="338">
        <v>0</v>
      </c>
      <c r="BA60" s="338">
        <v>0</v>
      </c>
      <c r="BB60" s="338">
        <v>0</v>
      </c>
      <c r="BC60" s="338">
        <v>0</v>
      </c>
      <c r="BD60" s="338">
        <v>0</v>
      </c>
      <c r="BE60" s="338">
        <v>0</v>
      </c>
      <c r="BF60" s="338">
        <v>0</v>
      </c>
      <c r="BG60" s="338">
        <v>0</v>
      </c>
      <c r="BH60" s="338">
        <v>0</v>
      </c>
      <c r="BI60" s="338">
        <v>0</v>
      </c>
      <c r="BJ60" s="364">
        <v>0</v>
      </c>
      <c r="BK60" s="322">
        <v>110.5</v>
      </c>
    </row>
    <row r="61" spans="1:63" s="304" customFormat="1" ht="20.100000000000001" customHeight="1" x14ac:dyDescent="0.2">
      <c r="A61" s="1533" t="s">
        <v>1271</v>
      </c>
      <c r="B61" s="1535"/>
      <c r="C61" s="345"/>
      <c r="D61" s="202">
        <v>0</v>
      </c>
      <c r="E61" s="346"/>
      <c r="F61" s="320">
        <v>2.54</v>
      </c>
      <c r="G61" s="346">
        <v>0</v>
      </c>
      <c r="H61" s="346">
        <v>0</v>
      </c>
      <c r="I61" s="346">
        <v>0</v>
      </c>
      <c r="J61" s="346">
        <v>1.2200000000000002</v>
      </c>
      <c r="K61" s="346">
        <v>1.32</v>
      </c>
      <c r="L61" s="346">
        <v>0</v>
      </c>
      <c r="M61" s="346">
        <v>0</v>
      </c>
      <c r="N61" s="346">
        <v>0</v>
      </c>
      <c r="O61" s="346">
        <v>0</v>
      </c>
      <c r="P61" s="346">
        <v>0</v>
      </c>
      <c r="Q61" s="346">
        <v>0</v>
      </c>
      <c r="R61" s="202">
        <v>5.24</v>
      </c>
      <c r="S61" s="346">
        <v>3.69</v>
      </c>
      <c r="T61" s="346">
        <v>0</v>
      </c>
      <c r="U61" s="346">
        <v>0</v>
      </c>
      <c r="V61" s="346">
        <v>0</v>
      </c>
      <c r="W61" s="346">
        <v>0</v>
      </c>
      <c r="X61" s="346">
        <v>0</v>
      </c>
      <c r="Y61" s="346">
        <v>0</v>
      </c>
      <c r="Z61" s="346">
        <v>0</v>
      </c>
      <c r="AA61" s="346">
        <v>0</v>
      </c>
      <c r="AB61" s="202">
        <v>0.13</v>
      </c>
      <c r="AC61" s="347">
        <v>0.09</v>
      </c>
      <c r="AD61" s="347">
        <v>0</v>
      </c>
      <c r="AE61" s="347">
        <v>0</v>
      </c>
      <c r="AF61" s="347">
        <v>0</v>
      </c>
      <c r="AG61" s="347">
        <v>0</v>
      </c>
      <c r="AH61" s="347">
        <v>0</v>
      </c>
      <c r="AI61" s="347">
        <v>0</v>
      </c>
      <c r="AJ61" s="347">
        <v>0</v>
      </c>
      <c r="AK61" s="347">
        <v>0</v>
      </c>
      <c r="AL61" s="346">
        <v>0</v>
      </c>
      <c r="AM61" s="346">
        <v>0</v>
      </c>
      <c r="AN61" s="346">
        <v>0</v>
      </c>
      <c r="AO61" s="346">
        <v>0.04</v>
      </c>
      <c r="AP61" s="347">
        <v>0</v>
      </c>
      <c r="AQ61" s="347">
        <v>0</v>
      </c>
      <c r="AR61" s="347">
        <v>0</v>
      </c>
      <c r="AS61" s="346">
        <v>0</v>
      </c>
      <c r="AT61" s="346">
        <v>0</v>
      </c>
      <c r="AU61" s="346">
        <v>0</v>
      </c>
      <c r="AV61" s="346">
        <v>1.2000000000000002</v>
      </c>
      <c r="AW61" s="346">
        <v>0</v>
      </c>
      <c r="AX61" s="346">
        <v>0</v>
      </c>
      <c r="AY61" s="346">
        <v>0</v>
      </c>
      <c r="AZ61" s="346">
        <v>0</v>
      </c>
      <c r="BA61" s="346">
        <v>0.04</v>
      </c>
      <c r="BB61" s="346">
        <v>0.01</v>
      </c>
      <c r="BC61" s="346">
        <v>0</v>
      </c>
      <c r="BD61" s="346">
        <v>0.17</v>
      </c>
      <c r="BE61" s="346">
        <v>0</v>
      </c>
      <c r="BF61" s="346">
        <v>0</v>
      </c>
      <c r="BG61" s="347">
        <v>0</v>
      </c>
      <c r="BH61" s="347">
        <v>0</v>
      </c>
      <c r="BI61" s="347">
        <v>0</v>
      </c>
      <c r="BJ61" s="348"/>
      <c r="BK61" s="348"/>
    </row>
    <row r="62" spans="1:63" ht="20.100000000000001" customHeight="1" x14ac:dyDescent="0.2">
      <c r="A62" s="311" t="s">
        <v>1274</v>
      </c>
      <c r="C62" s="349"/>
      <c r="D62" s="312"/>
      <c r="E62" s="312"/>
      <c r="F62" s="312"/>
      <c r="G62" s="312"/>
      <c r="H62" s="312"/>
      <c r="I62" s="312"/>
      <c r="J62" s="312"/>
      <c r="K62" s="312"/>
      <c r="L62" s="312"/>
      <c r="M62" s="312"/>
      <c r="N62" s="312"/>
      <c r="O62" s="312"/>
      <c r="P62" s="312"/>
      <c r="Q62" s="312"/>
      <c r="R62" s="312"/>
      <c r="S62" s="312"/>
      <c r="T62" s="312"/>
      <c r="U62" s="312"/>
      <c r="V62" s="312"/>
      <c r="W62" s="312"/>
      <c r="X62" s="312"/>
      <c r="Y62" s="312"/>
      <c r="Z62" s="312"/>
      <c r="AA62" s="312"/>
      <c r="AB62" s="312"/>
      <c r="AC62" s="313"/>
      <c r="AD62" s="313"/>
      <c r="AE62" s="313"/>
      <c r="AF62" s="313"/>
      <c r="AG62" s="313"/>
      <c r="AH62" s="313"/>
      <c r="AI62" s="313"/>
      <c r="AJ62" s="313"/>
      <c r="AK62" s="313"/>
      <c r="AL62" s="312"/>
      <c r="AM62" s="312"/>
      <c r="AN62" s="312"/>
      <c r="AO62" s="312"/>
      <c r="AP62" s="313"/>
      <c r="AQ62" s="313"/>
      <c r="AR62" s="313"/>
      <c r="AS62" s="313"/>
      <c r="AT62" s="312"/>
      <c r="AU62" s="312"/>
      <c r="AV62" s="312"/>
      <c r="AW62" s="312"/>
      <c r="AX62" s="312"/>
      <c r="AY62" s="312"/>
      <c r="AZ62" s="312"/>
      <c r="BA62" s="312"/>
      <c r="BB62" s="312"/>
      <c r="BC62" s="312"/>
      <c r="BD62" s="312"/>
      <c r="BE62" s="312"/>
      <c r="BF62" s="312"/>
      <c r="BG62" s="313"/>
      <c r="BH62" s="313"/>
      <c r="BI62" s="313"/>
      <c r="BJ62" s="314"/>
      <c r="BK62" s="314"/>
    </row>
  </sheetData>
  <mergeCells count="9">
    <mergeCell ref="A4:A5"/>
    <mergeCell ref="F4:BI4"/>
    <mergeCell ref="A61:B61"/>
    <mergeCell ref="BK4:BK5"/>
    <mergeCell ref="BJ4:BJ5"/>
    <mergeCell ref="E4:E5"/>
    <mergeCell ref="D4:D5"/>
    <mergeCell ref="C4:C5"/>
    <mergeCell ref="B4:B5"/>
  </mergeCell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0">
    <tabColor theme="0"/>
  </sheetPr>
  <dimension ref="A1:BK62"/>
  <sheetViews>
    <sheetView zoomScale="82" zoomScaleNormal="82" workbookViewId="0">
      <pane xSplit="5" ySplit="6" topLeftCell="F31" activePane="bottomRight" state="frozen"/>
      <selection activeCell="BG59" sqref="BG59"/>
      <selection pane="topRight" activeCell="BG59" sqref="BG59"/>
      <selection pane="bottomLeft" activeCell="BG59" sqref="BG59"/>
      <selection pane="bottomRight" activeCell="BG59" sqref="BG59"/>
    </sheetView>
  </sheetViews>
  <sheetFormatPr defaultRowHeight="20.100000000000001" customHeight="1" x14ac:dyDescent="0.2"/>
  <cols>
    <col min="1" max="1" width="6.7109375" style="280" customWidth="1"/>
    <col min="2" max="2" width="39.140625" style="280" customWidth="1"/>
    <col min="3" max="3" width="9.140625" style="280"/>
    <col min="4" max="4" width="12.7109375" style="312" customWidth="1"/>
    <col min="5" max="5" width="12" style="312" customWidth="1"/>
    <col min="6" max="6" width="12.85546875" style="312" customWidth="1"/>
    <col min="7" max="7" width="11.42578125" style="312" customWidth="1"/>
    <col min="8" max="8" width="10.42578125" style="312" customWidth="1"/>
    <col min="9" max="9" width="11.7109375" style="312" customWidth="1"/>
    <col min="10" max="10" width="11.140625" style="312" customWidth="1"/>
    <col min="11" max="11" width="11.85546875" style="312" bestFit="1" customWidth="1"/>
    <col min="12" max="12" width="10.5703125" style="312" bestFit="1" customWidth="1"/>
    <col min="13" max="13" width="9.5703125" style="312" bestFit="1" customWidth="1"/>
    <col min="14" max="14" width="11.42578125" style="312" customWidth="1"/>
    <col min="15" max="15" width="10.5703125" style="312" customWidth="1"/>
    <col min="16" max="16" width="7.5703125" style="312" customWidth="1"/>
    <col min="17" max="17" width="9.5703125" style="312" bestFit="1" customWidth="1"/>
    <col min="18" max="18" width="11" style="312" bestFit="1" customWidth="1"/>
    <col min="19" max="19" width="10.140625" style="312" bestFit="1" customWidth="1"/>
    <col min="20" max="24" width="9.5703125" style="312" bestFit="1" customWidth="1"/>
    <col min="25" max="25" width="10.140625" style="312" bestFit="1" customWidth="1"/>
    <col min="26" max="27" width="9.5703125" style="312" bestFit="1" customWidth="1"/>
    <col min="28" max="28" width="10.28515625" style="312" customWidth="1"/>
    <col min="29" max="36" width="9.5703125" style="313" bestFit="1" customWidth="1"/>
    <col min="37" max="37" width="9.5703125" style="313" customWidth="1"/>
    <col min="38" max="41" width="9.5703125" style="312" bestFit="1" customWidth="1"/>
    <col min="42" max="44" width="9.5703125" style="313" bestFit="1" customWidth="1"/>
    <col min="45" max="45" width="9.42578125" style="313" customWidth="1"/>
    <col min="46" max="58" width="9.5703125" style="312" bestFit="1" customWidth="1"/>
    <col min="59" max="61" width="9.5703125" style="313" bestFit="1" customWidth="1"/>
    <col min="62" max="63" width="12.5703125" style="314" bestFit="1" customWidth="1"/>
    <col min="64" max="193" width="9.140625" style="280"/>
    <col min="194" max="194" width="6.7109375" style="280" customWidth="1"/>
    <col min="195" max="195" width="39.140625" style="280" customWidth="1"/>
    <col min="196" max="196" width="9.140625" style="280"/>
    <col min="197" max="197" width="8" style="280" customWidth="1"/>
    <col min="198" max="198" width="12.7109375" style="280" customWidth="1"/>
    <col min="199" max="199" width="12" style="280" customWidth="1"/>
    <col min="200" max="200" width="12.85546875" style="280" customWidth="1"/>
    <col min="201" max="201" width="11.42578125" style="280" customWidth="1"/>
    <col min="202" max="202" width="10.42578125" style="280" customWidth="1"/>
    <col min="203" max="203" width="11.7109375" style="280" customWidth="1"/>
    <col min="204" max="204" width="11.140625" style="280" customWidth="1"/>
    <col min="205" max="205" width="11.85546875" style="280" bestFit="1" customWidth="1"/>
    <col min="206" max="206" width="10.5703125" style="280" bestFit="1" customWidth="1"/>
    <col min="207" max="207" width="9.5703125" style="280" bestFit="1" customWidth="1"/>
    <col min="208" max="208" width="11.42578125" style="280" customWidth="1"/>
    <col min="209" max="209" width="10.5703125" style="280" customWidth="1"/>
    <col min="210" max="210" width="7.5703125" style="280" customWidth="1"/>
    <col min="211" max="211" width="9.5703125" style="280" bestFit="1" customWidth="1"/>
    <col min="212" max="212" width="11" style="280" bestFit="1" customWidth="1"/>
    <col min="213" max="213" width="10.140625" style="280" bestFit="1" customWidth="1"/>
    <col min="214" max="218" width="9.5703125" style="280" bestFit="1" customWidth="1"/>
    <col min="219" max="219" width="10.140625" style="280" bestFit="1" customWidth="1"/>
    <col min="220" max="221" width="9.5703125" style="280" bestFit="1" customWidth="1"/>
    <col min="222" max="222" width="10.28515625" style="280" customWidth="1"/>
    <col min="223" max="230" width="9.5703125" style="280" bestFit="1" customWidth="1"/>
    <col min="231" max="231" width="9.5703125" style="280" customWidth="1"/>
    <col min="232" max="238" width="9.5703125" style="280" bestFit="1" customWidth="1"/>
    <col min="239" max="239" width="9.42578125" style="280" customWidth="1"/>
    <col min="240" max="255" width="9.5703125" style="280" bestFit="1" customWidth="1"/>
    <col min="256" max="257" width="12.5703125" style="280" bestFit="1" customWidth="1"/>
    <col min="258" max="258" width="11.42578125" style="280" bestFit="1" customWidth="1"/>
    <col min="259" max="259" width="11" style="280" bestFit="1" customWidth="1"/>
    <col min="260" max="260" width="11.7109375" style="280" bestFit="1" customWidth="1"/>
    <col min="261" max="449" width="9.140625" style="280"/>
    <col min="450" max="450" width="6.7109375" style="280" customWidth="1"/>
    <col min="451" max="451" width="39.140625" style="280" customWidth="1"/>
    <col min="452" max="452" width="9.140625" style="280"/>
    <col min="453" max="453" width="8" style="280" customWidth="1"/>
    <col min="454" max="454" width="12.7109375" style="280" customWidth="1"/>
    <col min="455" max="455" width="12" style="280" customWidth="1"/>
    <col min="456" max="456" width="12.85546875" style="280" customWidth="1"/>
    <col min="457" max="457" width="11.42578125" style="280" customWidth="1"/>
    <col min="458" max="458" width="10.42578125" style="280" customWidth="1"/>
    <col min="459" max="459" width="11.7109375" style="280" customWidth="1"/>
    <col min="460" max="460" width="11.140625" style="280" customWidth="1"/>
    <col min="461" max="461" width="11.85546875" style="280" bestFit="1" customWidth="1"/>
    <col min="462" max="462" width="10.5703125" style="280" bestFit="1" customWidth="1"/>
    <col min="463" max="463" width="9.5703125" style="280" bestFit="1" customWidth="1"/>
    <col min="464" max="464" width="11.42578125" style="280" customWidth="1"/>
    <col min="465" max="465" width="10.5703125" style="280" customWidth="1"/>
    <col min="466" max="466" width="7.5703125" style="280" customWidth="1"/>
    <col min="467" max="467" width="9.5703125" style="280" bestFit="1" customWidth="1"/>
    <col min="468" max="468" width="11" style="280" bestFit="1" customWidth="1"/>
    <col min="469" max="469" width="10.140625" style="280" bestFit="1" customWidth="1"/>
    <col min="470" max="474" width="9.5703125" style="280" bestFit="1" customWidth="1"/>
    <col min="475" max="475" width="10.140625" style="280" bestFit="1" customWidth="1"/>
    <col min="476" max="477" width="9.5703125" style="280" bestFit="1" customWidth="1"/>
    <col min="478" max="478" width="10.28515625" style="280" customWidth="1"/>
    <col min="479" max="486" width="9.5703125" style="280" bestFit="1" customWidth="1"/>
    <col min="487" max="487" width="9.5703125" style="280" customWidth="1"/>
    <col min="488" max="494" width="9.5703125" style="280" bestFit="1" customWidth="1"/>
    <col min="495" max="495" width="9.42578125" style="280" customWidth="1"/>
    <col min="496" max="511" width="9.5703125" style="280" bestFit="1" customWidth="1"/>
    <col min="512" max="513" width="12.5703125" style="280" bestFit="1" customWidth="1"/>
    <col min="514" max="514" width="11.42578125" style="280" bestFit="1" customWidth="1"/>
    <col min="515" max="515" width="11" style="280" bestFit="1" customWidth="1"/>
    <col min="516" max="516" width="11.7109375" style="280" bestFit="1" customWidth="1"/>
    <col min="517" max="705" width="9.140625" style="280"/>
    <col min="706" max="706" width="6.7109375" style="280" customWidth="1"/>
    <col min="707" max="707" width="39.140625" style="280" customWidth="1"/>
    <col min="708" max="708" width="9.140625" style="280"/>
    <col min="709" max="709" width="8" style="280" customWidth="1"/>
    <col min="710" max="710" width="12.7109375" style="280" customWidth="1"/>
    <col min="711" max="711" width="12" style="280" customWidth="1"/>
    <col min="712" max="712" width="12.85546875" style="280" customWidth="1"/>
    <col min="713" max="713" width="11.42578125" style="280" customWidth="1"/>
    <col min="714" max="714" width="10.42578125" style="280" customWidth="1"/>
    <col min="715" max="715" width="11.7109375" style="280" customWidth="1"/>
    <col min="716" max="716" width="11.140625" style="280" customWidth="1"/>
    <col min="717" max="717" width="11.85546875" style="280" bestFit="1" customWidth="1"/>
    <col min="718" max="718" width="10.5703125" style="280" bestFit="1" customWidth="1"/>
    <col min="719" max="719" width="9.5703125" style="280" bestFit="1" customWidth="1"/>
    <col min="720" max="720" width="11.42578125" style="280" customWidth="1"/>
    <col min="721" max="721" width="10.5703125" style="280" customWidth="1"/>
    <col min="722" max="722" width="7.5703125" style="280" customWidth="1"/>
    <col min="723" max="723" width="9.5703125" style="280" bestFit="1" customWidth="1"/>
    <col min="724" max="724" width="11" style="280" bestFit="1" customWidth="1"/>
    <col min="725" max="725" width="10.140625" style="280" bestFit="1" customWidth="1"/>
    <col min="726" max="730" width="9.5703125" style="280" bestFit="1" customWidth="1"/>
    <col min="731" max="731" width="10.140625" style="280" bestFit="1" customWidth="1"/>
    <col min="732" max="733" width="9.5703125" style="280" bestFit="1" customWidth="1"/>
    <col min="734" max="734" width="10.28515625" style="280" customWidth="1"/>
    <col min="735" max="742" width="9.5703125" style="280" bestFit="1" customWidth="1"/>
    <col min="743" max="743" width="9.5703125" style="280" customWidth="1"/>
    <col min="744" max="750" width="9.5703125" style="280" bestFit="1" customWidth="1"/>
    <col min="751" max="751" width="9.42578125" style="280" customWidth="1"/>
    <col min="752" max="767" width="9.5703125" style="280" bestFit="1" customWidth="1"/>
    <col min="768" max="769" width="12.5703125" style="280" bestFit="1" customWidth="1"/>
    <col min="770" max="770" width="11.42578125" style="280" bestFit="1" customWidth="1"/>
    <col min="771" max="771" width="11" style="280" bestFit="1" customWidth="1"/>
    <col min="772" max="772" width="11.7109375" style="280" bestFit="1" customWidth="1"/>
    <col min="773" max="961" width="9.140625" style="280"/>
    <col min="962" max="962" width="6.7109375" style="280" customWidth="1"/>
    <col min="963" max="963" width="39.140625" style="280" customWidth="1"/>
    <col min="964" max="964" width="9.140625" style="280"/>
    <col min="965" max="965" width="8" style="280" customWidth="1"/>
    <col min="966" max="966" width="12.7109375" style="280" customWidth="1"/>
    <col min="967" max="967" width="12" style="280" customWidth="1"/>
    <col min="968" max="968" width="12.85546875" style="280" customWidth="1"/>
    <col min="969" max="969" width="11.42578125" style="280" customWidth="1"/>
    <col min="970" max="970" width="10.42578125" style="280" customWidth="1"/>
    <col min="971" max="971" width="11.7109375" style="280" customWidth="1"/>
    <col min="972" max="972" width="11.140625" style="280" customWidth="1"/>
    <col min="973" max="973" width="11.85546875" style="280" bestFit="1" customWidth="1"/>
    <col min="974" max="974" width="10.5703125" style="280" bestFit="1" customWidth="1"/>
    <col min="975" max="975" width="9.5703125" style="280" bestFit="1" customWidth="1"/>
    <col min="976" max="976" width="11.42578125" style="280" customWidth="1"/>
    <col min="977" max="977" width="10.5703125" style="280" customWidth="1"/>
    <col min="978" max="978" width="7.5703125" style="280" customWidth="1"/>
    <col min="979" max="979" width="9.5703125" style="280" bestFit="1" customWidth="1"/>
    <col min="980" max="980" width="11" style="280" bestFit="1" customWidth="1"/>
    <col min="981" max="981" width="10.140625" style="280" bestFit="1" customWidth="1"/>
    <col min="982" max="986" width="9.5703125" style="280" bestFit="1" customWidth="1"/>
    <col min="987" max="987" width="10.140625" style="280" bestFit="1" customWidth="1"/>
    <col min="988" max="989" width="9.5703125" style="280" bestFit="1" customWidth="1"/>
    <col min="990" max="990" width="10.28515625" style="280" customWidth="1"/>
    <col min="991" max="998" width="9.5703125" style="280" bestFit="1" customWidth="1"/>
    <col min="999" max="999" width="9.5703125" style="280" customWidth="1"/>
    <col min="1000" max="1006" width="9.5703125" style="280" bestFit="1" customWidth="1"/>
    <col min="1007" max="1007" width="9.42578125" style="280" customWidth="1"/>
    <col min="1008" max="1023" width="9.5703125" style="280" bestFit="1" customWidth="1"/>
    <col min="1024" max="1025" width="12.5703125" style="280" bestFit="1" customWidth="1"/>
    <col min="1026" max="1026" width="11.42578125" style="280" bestFit="1" customWidth="1"/>
    <col min="1027" max="1027" width="11" style="280" bestFit="1" customWidth="1"/>
    <col min="1028" max="1028" width="11.7109375" style="280" bestFit="1" customWidth="1"/>
    <col min="1029" max="1217" width="9.140625" style="280"/>
    <col min="1218" max="1218" width="6.7109375" style="280" customWidth="1"/>
    <col min="1219" max="1219" width="39.140625" style="280" customWidth="1"/>
    <col min="1220" max="1220" width="9.140625" style="280"/>
    <col min="1221" max="1221" width="8" style="280" customWidth="1"/>
    <col min="1222" max="1222" width="12.7109375" style="280" customWidth="1"/>
    <col min="1223" max="1223" width="12" style="280" customWidth="1"/>
    <col min="1224" max="1224" width="12.85546875" style="280" customWidth="1"/>
    <col min="1225" max="1225" width="11.42578125" style="280" customWidth="1"/>
    <col min="1226" max="1226" width="10.42578125" style="280" customWidth="1"/>
    <col min="1227" max="1227" width="11.7109375" style="280" customWidth="1"/>
    <col min="1228" max="1228" width="11.140625" style="280" customWidth="1"/>
    <col min="1229" max="1229" width="11.85546875" style="280" bestFit="1" customWidth="1"/>
    <col min="1230" max="1230" width="10.5703125" style="280" bestFit="1" customWidth="1"/>
    <col min="1231" max="1231" width="9.5703125" style="280" bestFit="1" customWidth="1"/>
    <col min="1232" max="1232" width="11.42578125" style="280" customWidth="1"/>
    <col min="1233" max="1233" width="10.5703125" style="280" customWidth="1"/>
    <col min="1234" max="1234" width="7.5703125" style="280" customWidth="1"/>
    <col min="1235" max="1235" width="9.5703125" style="280" bestFit="1" customWidth="1"/>
    <col min="1236" max="1236" width="11" style="280" bestFit="1" customWidth="1"/>
    <col min="1237" max="1237" width="10.140625" style="280" bestFit="1" customWidth="1"/>
    <col min="1238" max="1242" width="9.5703125" style="280" bestFit="1" customWidth="1"/>
    <col min="1243" max="1243" width="10.140625" style="280" bestFit="1" customWidth="1"/>
    <col min="1244" max="1245" width="9.5703125" style="280" bestFit="1" customWidth="1"/>
    <col min="1246" max="1246" width="10.28515625" style="280" customWidth="1"/>
    <col min="1247" max="1254" width="9.5703125" style="280" bestFit="1" customWidth="1"/>
    <col min="1255" max="1255" width="9.5703125" style="280" customWidth="1"/>
    <col min="1256" max="1262" width="9.5703125" style="280" bestFit="1" customWidth="1"/>
    <col min="1263" max="1263" width="9.42578125" style="280" customWidth="1"/>
    <col min="1264" max="1279" width="9.5703125" style="280" bestFit="1" customWidth="1"/>
    <col min="1280" max="1281" width="12.5703125" style="280" bestFit="1" customWidth="1"/>
    <col min="1282" max="1282" width="11.42578125" style="280" bestFit="1" customWidth="1"/>
    <col min="1283" max="1283" width="11" style="280" bestFit="1" customWidth="1"/>
    <col min="1284" max="1284" width="11.7109375" style="280" bestFit="1" customWidth="1"/>
    <col min="1285" max="1473" width="9.140625" style="280"/>
    <col min="1474" max="1474" width="6.7109375" style="280" customWidth="1"/>
    <col min="1475" max="1475" width="39.140625" style="280" customWidth="1"/>
    <col min="1476" max="1476" width="9.140625" style="280"/>
    <col min="1477" max="1477" width="8" style="280" customWidth="1"/>
    <col min="1478" max="1478" width="12.7109375" style="280" customWidth="1"/>
    <col min="1479" max="1479" width="12" style="280" customWidth="1"/>
    <col min="1480" max="1480" width="12.85546875" style="280" customWidth="1"/>
    <col min="1481" max="1481" width="11.42578125" style="280" customWidth="1"/>
    <col min="1482" max="1482" width="10.42578125" style="280" customWidth="1"/>
    <col min="1483" max="1483" width="11.7109375" style="280" customWidth="1"/>
    <col min="1484" max="1484" width="11.140625" style="280" customWidth="1"/>
    <col min="1485" max="1485" width="11.85546875" style="280" bestFit="1" customWidth="1"/>
    <col min="1486" max="1486" width="10.5703125" style="280" bestFit="1" customWidth="1"/>
    <col min="1487" max="1487" width="9.5703125" style="280" bestFit="1" customWidth="1"/>
    <col min="1488" max="1488" width="11.42578125" style="280" customWidth="1"/>
    <col min="1489" max="1489" width="10.5703125" style="280" customWidth="1"/>
    <col min="1490" max="1490" width="7.5703125" style="280" customWidth="1"/>
    <col min="1491" max="1491" width="9.5703125" style="280" bestFit="1" customWidth="1"/>
    <col min="1492" max="1492" width="11" style="280" bestFit="1" customWidth="1"/>
    <col min="1493" max="1493" width="10.140625" style="280" bestFit="1" customWidth="1"/>
    <col min="1494" max="1498" width="9.5703125" style="280" bestFit="1" customWidth="1"/>
    <col min="1499" max="1499" width="10.140625" style="280" bestFit="1" customWidth="1"/>
    <col min="1500" max="1501" width="9.5703125" style="280" bestFit="1" customWidth="1"/>
    <col min="1502" max="1502" width="10.28515625" style="280" customWidth="1"/>
    <col min="1503" max="1510" width="9.5703125" style="280" bestFit="1" customWidth="1"/>
    <col min="1511" max="1511" width="9.5703125" style="280" customWidth="1"/>
    <col min="1512" max="1518" width="9.5703125" style="280" bestFit="1" customWidth="1"/>
    <col min="1519" max="1519" width="9.42578125" style="280" customWidth="1"/>
    <col min="1520" max="1535" width="9.5703125" style="280" bestFit="1" customWidth="1"/>
    <col min="1536" max="1537" width="12.5703125" style="280" bestFit="1" customWidth="1"/>
    <col min="1538" max="1538" width="11.42578125" style="280" bestFit="1" customWidth="1"/>
    <col min="1539" max="1539" width="11" style="280" bestFit="1" customWidth="1"/>
    <col min="1540" max="1540" width="11.7109375" style="280" bestFit="1" customWidth="1"/>
    <col min="1541" max="1729" width="9.140625" style="280"/>
    <col min="1730" max="1730" width="6.7109375" style="280" customWidth="1"/>
    <col min="1731" max="1731" width="39.140625" style="280" customWidth="1"/>
    <col min="1732" max="1732" width="9.140625" style="280"/>
    <col min="1733" max="1733" width="8" style="280" customWidth="1"/>
    <col min="1734" max="1734" width="12.7109375" style="280" customWidth="1"/>
    <col min="1735" max="1735" width="12" style="280" customWidth="1"/>
    <col min="1736" max="1736" width="12.85546875" style="280" customWidth="1"/>
    <col min="1737" max="1737" width="11.42578125" style="280" customWidth="1"/>
    <col min="1738" max="1738" width="10.42578125" style="280" customWidth="1"/>
    <col min="1739" max="1739" width="11.7109375" style="280" customWidth="1"/>
    <col min="1740" max="1740" width="11.140625" style="280" customWidth="1"/>
    <col min="1741" max="1741" width="11.85546875" style="280" bestFit="1" customWidth="1"/>
    <col min="1742" max="1742" width="10.5703125" style="280" bestFit="1" customWidth="1"/>
    <col min="1743" max="1743" width="9.5703125" style="280" bestFit="1" customWidth="1"/>
    <col min="1744" max="1744" width="11.42578125" style="280" customWidth="1"/>
    <col min="1745" max="1745" width="10.5703125" style="280" customWidth="1"/>
    <col min="1746" max="1746" width="7.5703125" style="280" customWidth="1"/>
    <col min="1747" max="1747" width="9.5703125" style="280" bestFit="1" customWidth="1"/>
    <col min="1748" max="1748" width="11" style="280" bestFit="1" customWidth="1"/>
    <col min="1749" max="1749" width="10.140625" style="280" bestFit="1" customWidth="1"/>
    <col min="1750" max="1754" width="9.5703125" style="280" bestFit="1" customWidth="1"/>
    <col min="1755" max="1755" width="10.140625" style="280" bestFit="1" customWidth="1"/>
    <col min="1756" max="1757" width="9.5703125" style="280" bestFit="1" customWidth="1"/>
    <col min="1758" max="1758" width="10.28515625" style="280" customWidth="1"/>
    <col min="1759" max="1766" width="9.5703125" style="280" bestFit="1" customWidth="1"/>
    <col min="1767" max="1767" width="9.5703125" style="280" customWidth="1"/>
    <col min="1768" max="1774" width="9.5703125" style="280" bestFit="1" customWidth="1"/>
    <col min="1775" max="1775" width="9.42578125" style="280" customWidth="1"/>
    <col min="1776" max="1791" width="9.5703125" style="280" bestFit="1" customWidth="1"/>
    <col min="1792" max="1793" width="12.5703125" style="280" bestFit="1" customWidth="1"/>
    <col min="1794" max="1794" width="11.42578125" style="280" bestFit="1" customWidth="1"/>
    <col min="1795" max="1795" width="11" style="280" bestFit="1" customWidth="1"/>
    <col min="1796" max="1796" width="11.7109375" style="280" bestFit="1" customWidth="1"/>
    <col min="1797" max="1985" width="9.140625" style="280"/>
    <col min="1986" max="1986" width="6.7109375" style="280" customWidth="1"/>
    <col min="1987" max="1987" width="39.140625" style="280" customWidth="1"/>
    <col min="1988" max="1988" width="9.140625" style="280"/>
    <col min="1989" max="1989" width="8" style="280" customWidth="1"/>
    <col min="1990" max="1990" width="12.7109375" style="280" customWidth="1"/>
    <col min="1991" max="1991" width="12" style="280" customWidth="1"/>
    <col min="1992" max="1992" width="12.85546875" style="280" customWidth="1"/>
    <col min="1993" max="1993" width="11.42578125" style="280" customWidth="1"/>
    <col min="1994" max="1994" width="10.42578125" style="280" customWidth="1"/>
    <col min="1995" max="1995" width="11.7109375" style="280" customWidth="1"/>
    <col min="1996" max="1996" width="11.140625" style="280" customWidth="1"/>
    <col min="1997" max="1997" width="11.85546875" style="280" bestFit="1" customWidth="1"/>
    <col min="1998" max="1998" width="10.5703125" style="280" bestFit="1" customWidth="1"/>
    <col min="1999" max="1999" width="9.5703125" style="280" bestFit="1" customWidth="1"/>
    <col min="2000" max="2000" width="11.42578125" style="280" customWidth="1"/>
    <col min="2001" max="2001" width="10.5703125" style="280" customWidth="1"/>
    <col min="2002" max="2002" width="7.5703125" style="280" customWidth="1"/>
    <col min="2003" max="2003" width="9.5703125" style="280" bestFit="1" customWidth="1"/>
    <col min="2004" max="2004" width="11" style="280" bestFit="1" customWidth="1"/>
    <col min="2005" max="2005" width="10.140625" style="280" bestFit="1" customWidth="1"/>
    <col min="2006" max="2010" width="9.5703125" style="280" bestFit="1" customWidth="1"/>
    <col min="2011" max="2011" width="10.140625" style="280" bestFit="1" customWidth="1"/>
    <col min="2012" max="2013" width="9.5703125" style="280" bestFit="1" customWidth="1"/>
    <col min="2014" max="2014" width="10.28515625" style="280" customWidth="1"/>
    <col min="2015" max="2022" width="9.5703125" style="280" bestFit="1" customWidth="1"/>
    <col min="2023" max="2023" width="9.5703125" style="280" customWidth="1"/>
    <col min="2024" max="2030" width="9.5703125" style="280" bestFit="1" customWidth="1"/>
    <col min="2031" max="2031" width="9.42578125" style="280" customWidth="1"/>
    <col min="2032" max="2047" width="9.5703125" style="280" bestFit="1" customWidth="1"/>
    <col min="2048" max="2049" width="12.5703125" style="280" bestFit="1" customWidth="1"/>
    <col min="2050" max="2050" width="11.42578125" style="280" bestFit="1" customWidth="1"/>
    <col min="2051" max="2051" width="11" style="280" bestFit="1" customWidth="1"/>
    <col min="2052" max="2052" width="11.7109375" style="280" bestFit="1" customWidth="1"/>
    <col min="2053" max="2241" width="9.140625" style="280"/>
    <col min="2242" max="2242" width="6.7109375" style="280" customWidth="1"/>
    <col min="2243" max="2243" width="39.140625" style="280" customWidth="1"/>
    <col min="2244" max="2244" width="9.140625" style="280"/>
    <col min="2245" max="2245" width="8" style="280" customWidth="1"/>
    <col min="2246" max="2246" width="12.7109375" style="280" customWidth="1"/>
    <col min="2247" max="2247" width="12" style="280" customWidth="1"/>
    <col min="2248" max="2248" width="12.85546875" style="280" customWidth="1"/>
    <col min="2249" max="2249" width="11.42578125" style="280" customWidth="1"/>
    <col min="2250" max="2250" width="10.42578125" style="280" customWidth="1"/>
    <col min="2251" max="2251" width="11.7109375" style="280" customWidth="1"/>
    <col min="2252" max="2252" width="11.140625" style="280" customWidth="1"/>
    <col min="2253" max="2253" width="11.85546875" style="280" bestFit="1" customWidth="1"/>
    <col min="2254" max="2254" width="10.5703125" style="280" bestFit="1" customWidth="1"/>
    <col min="2255" max="2255" width="9.5703125" style="280" bestFit="1" customWidth="1"/>
    <col min="2256" max="2256" width="11.42578125" style="280" customWidth="1"/>
    <col min="2257" max="2257" width="10.5703125" style="280" customWidth="1"/>
    <col min="2258" max="2258" width="7.5703125" style="280" customWidth="1"/>
    <col min="2259" max="2259" width="9.5703125" style="280" bestFit="1" customWidth="1"/>
    <col min="2260" max="2260" width="11" style="280" bestFit="1" customWidth="1"/>
    <col min="2261" max="2261" width="10.140625" style="280" bestFit="1" customWidth="1"/>
    <col min="2262" max="2266" width="9.5703125" style="280" bestFit="1" customWidth="1"/>
    <col min="2267" max="2267" width="10.140625" style="280" bestFit="1" customWidth="1"/>
    <col min="2268" max="2269" width="9.5703125" style="280" bestFit="1" customWidth="1"/>
    <col min="2270" max="2270" width="10.28515625" style="280" customWidth="1"/>
    <col min="2271" max="2278" width="9.5703125" style="280" bestFit="1" customWidth="1"/>
    <col min="2279" max="2279" width="9.5703125" style="280" customWidth="1"/>
    <col min="2280" max="2286" width="9.5703125" style="280" bestFit="1" customWidth="1"/>
    <col min="2287" max="2287" width="9.42578125" style="280" customWidth="1"/>
    <col min="2288" max="2303" width="9.5703125" style="280" bestFit="1" customWidth="1"/>
    <col min="2304" max="2305" width="12.5703125" style="280" bestFit="1" customWidth="1"/>
    <col min="2306" max="2306" width="11.42578125" style="280" bestFit="1" customWidth="1"/>
    <col min="2307" max="2307" width="11" style="280" bestFit="1" customWidth="1"/>
    <col min="2308" max="2308" width="11.7109375" style="280" bestFit="1" customWidth="1"/>
    <col min="2309" max="2497" width="9.140625" style="280"/>
    <col min="2498" max="2498" width="6.7109375" style="280" customWidth="1"/>
    <col min="2499" max="2499" width="39.140625" style="280" customWidth="1"/>
    <col min="2500" max="2500" width="9.140625" style="280"/>
    <col min="2501" max="2501" width="8" style="280" customWidth="1"/>
    <col min="2502" max="2502" width="12.7109375" style="280" customWidth="1"/>
    <col min="2503" max="2503" width="12" style="280" customWidth="1"/>
    <col min="2504" max="2504" width="12.85546875" style="280" customWidth="1"/>
    <col min="2505" max="2505" width="11.42578125" style="280" customWidth="1"/>
    <col min="2506" max="2506" width="10.42578125" style="280" customWidth="1"/>
    <col min="2507" max="2507" width="11.7109375" style="280" customWidth="1"/>
    <col min="2508" max="2508" width="11.140625" style="280" customWidth="1"/>
    <col min="2509" max="2509" width="11.85546875" style="280" bestFit="1" customWidth="1"/>
    <col min="2510" max="2510" width="10.5703125" style="280" bestFit="1" customWidth="1"/>
    <col min="2511" max="2511" width="9.5703125" style="280" bestFit="1" customWidth="1"/>
    <col min="2512" max="2512" width="11.42578125" style="280" customWidth="1"/>
    <col min="2513" max="2513" width="10.5703125" style="280" customWidth="1"/>
    <col min="2514" max="2514" width="7.5703125" style="280" customWidth="1"/>
    <col min="2515" max="2515" width="9.5703125" style="280" bestFit="1" customWidth="1"/>
    <col min="2516" max="2516" width="11" style="280" bestFit="1" customWidth="1"/>
    <col min="2517" max="2517" width="10.140625" style="280" bestFit="1" customWidth="1"/>
    <col min="2518" max="2522" width="9.5703125" style="280" bestFit="1" customWidth="1"/>
    <col min="2523" max="2523" width="10.140625" style="280" bestFit="1" customWidth="1"/>
    <col min="2524" max="2525" width="9.5703125" style="280" bestFit="1" customWidth="1"/>
    <col min="2526" max="2526" width="10.28515625" style="280" customWidth="1"/>
    <col min="2527" max="2534" width="9.5703125" style="280" bestFit="1" customWidth="1"/>
    <col min="2535" max="2535" width="9.5703125" style="280" customWidth="1"/>
    <col min="2536" max="2542" width="9.5703125" style="280" bestFit="1" customWidth="1"/>
    <col min="2543" max="2543" width="9.42578125" style="280" customWidth="1"/>
    <col min="2544" max="2559" width="9.5703125" style="280" bestFit="1" customWidth="1"/>
    <col min="2560" max="2561" width="12.5703125" style="280" bestFit="1" customWidth="1"/>
    <col min="2562" max="2562" width="11.42578125" style="280" bestFit="1" customWidth="1"/>
    <col min="2563" max="2563" width="11" style="280" bestFit="1" customWidth="1"/>
    <col min="2564" max="2564" width="11.7109375" style="280" bestFit="1" customWidth="1"/>
    <col min="2565" max="2753" width="9.140625" style="280"/>
    <col min="2754" max="2754" width="6.7109375" style="280" customWidth="1"/>
    <col min="2755" max="2755" width="39.140625" style="280" customWidth="1"/>
    <col min="2756" max="2756" width="9.140625" style="280"/>
    <col min="2757" max="2757" width="8" style="280" customWidth="1"/>
    <col min="2758" max="2758" width="12.7109375" style="280" customWidth="1"/>
    <col min="2759" max="2759" width="12" style="280" customWidth="1"/>
    <col min="2760" max="2760" width="12.85546875" style="280" customWidth="1"/>
    <col min="2761" max="2761" width="11.42578125" style="280" customWidth="1"/>
    <col min="2762" max="2762" width="10.42578125" style="280" customWidth="1"/>
    <col min="2763" max="2763" width="11.7109375" style="280" customWidth="1"/>
    <col min="2764" max="2764" width="11.140625" style="280" customWidth="1"/>
    <col min="2765" max="2765" width="11.85546875" style="280" bestFit="1" customWidth="1"/>
    <col min="2766" max="2766" width="10.5703125" style="280" bestFit="1" customWidth="1"/>
    <col min="2767" max="2767" width="9.5703125" style="280" bestFit="1" customWidth="1"/>
    <col min="2768" max="2768" width="11.42578125" style="280" customWidth="1"/>
    <col min="2769" max="2769" width="10.5703125" style="280" customWidth="1"/>
    <col min="2770" max="2770" width="7.5703125" style="280" customWidth="1"/>
    <col min="2771" max="2771" width="9.5703125" style="280" bestFit="1" customWidth="1"/>
    <col min="2772" max="2772" width="11" style="280" bestFit="1" customWidth="1"/>
    <col min="2773" max="2773" width="10.140625" style="280" bestFit="1" customWidth="1"/>
    <col min="2774" max="2778" width="9.5703125" style="280" bestFit="1" customWidth="1"/>
    <col min="2779" max="2779" width="10.140625" style="280" bestFit="1" customWidth="1"/>
    <col min="2780" max="2781" width="9.5703125" style="280" bestFit="1" customWidth="1"/>
    <col min="2782" max="2782" width="10.28515625" style="280" customWidth="1"/>
    <col min="2783" max="2790" width="9.5703125" style="280" bestFit="1" customWidth="1"/>
    <col min="2791" max="2791" width="9.5703125" style="280" customWidth="1"/>
    <col min="2792" max="2798" width="9.5703125" style="280" bestFit="1" customWidth="1"/>
    <col min="2799" max="2799" width="9.42578125" style="280" customWidth="1"/>
    <col min="2800" max="2815" width="9.5703125" style="280" bestFit="1" customWidth="1"/>
    <col min="2816" max="2817" width="12.5703125" style="280" bestFit="1" customWidth="1"/>
    <col min="2818" max="2818" width="11.42578125" style="280" bestFit="1" customWidth="1"/>
    <col min="2819" max="2819" width="11" style="280" bestFit="1" customWidth="1"/>
    <col min="2820" max="2820" width="11.7109375" style="280" bestFit="1" customWidth="1"/>
    <col min="2821" max="3009" width="9.140625" style="280"/>
    <col min="3010" max="3010" width="6.7109375" style="280" customWidth="1"/>
    <col min="3011" max="3011" width="39.140625" style="280" customWidth="1"/>
    <col min="3012" max="3012" width="9.140625" style="280"/>
    <col min="3013" max="3013" width="8" style="280" customWidth="1"/>
    <col min="3014" max="3014" width="12.7109375" style="280" customWidth="1"/>
    <col min="3015" max="3015" width="12" style="280" customWidth="1"/>
    <col min="3016" max="3016" width="12.85546875" style="280" customWidth="1"/>
    <col min="3017" max="3017" width="11.42578125" style="280" customWidth="1"/>
    <col min="3018" max="3018" width="10.42578125" style="280" customWidth="1"/>
    <col min="3019" max="3019" width="11.7109375" style="280" customWidth="1"/>
    <col min="3020" max="3020" width="11.140625" style="280" customWidth="1"/>
    <col min="3021" max="3021" width="11.85546875" style="280" bestFit="1" customWidth="1"/>
    <col min="3022" max="3022" width="10.5703125" style="280" bestFit="1" customWidth="1"/>
    <col min="3023" max="3023" width="9.5703125" style="280" bestFit="1" customWidth="1"/>
    <col min="3024" max="3024" width="11.42578125" style="280" customWidth="1"/>
    <col min="3025" max="3025" width="10.5703125" style="280" customWidth="1"/>
    <col min="3026" max="3026" width="7.5703125" style="280" customWidth="1"/>
    <col min="3027" max="3027" width="9.5703125" style="280" bestFit="1" customWidth="1"/>
    <col min="3028" max="3028" width="11" style="280" bestFit="1" customWidth="1"/>
    <col min="3029" max="3029" width="10.140625" style="280" bestFit="1" customWidth="1"/>
    <col min="3030" max="3034" width="9.5703125" style="280" bestFit="1" customWidth="1"/>
    <col min="3035" max="3035" width="10.140625" style="280" bestFit="1" customWidth="1"/>
    <col min="3036" max="3037" width="9.5703125" style="280" bestFit="1" customWidth="1"/>
    <col min="3038" max="3038" width="10.28515625" style="280" customWidth="1"/>
    <col min="3039" max="3046" width="9.5703125" style="280" bestFit="1" customWidth="1"/>
    <col min="3047" max="3047" width="9.5703125" style="280" customWidth="1"/>
    <col min="3048" max="3054" width="9.5703125" style="280" bestFit="1" customWidth="1"/>
    <col min="3055" max="3055" width="9.42578125" style="280" customWidth="1"/>
    <col min="3056" max="3071" width="9.5703125" style="280" bestFit="1" customWidth="1"/>
    <col min="3072" max="3073" width="12.5703125" style="280" bestFit="1" customWidth="1"/>
    <col min="3074" max="3074" width="11.42578125" style="280" bestFit="1" customWidth="1"/>
    <col min="3075" max="3075" width="11" style="280" bestFit="1" customWidth="1"/>
    <col min="3076" max="3076" width="11.7109375" style="280" bestFit="1" customWidth="1"/>
    <col min="3077" max="3265" width="9.140625" style="280"/>
    <col min="3266" max="3266" width="6.7109375" style="280" customWidth="1"/>
    <col min="3267" max="3267" width="39.140625" style="280" customWidth="1"/>
    <col min="3268" max="3268" width="9.140625" style="280"/>
    <col min="3269" max="3269" width="8" style="280" customWidth="1"/>
    <col min="3270" max="3270" width="12.7109375" style="280" customWidth="1"/>
    <col min="3271" max="3271" width="12" style="280" customWidth="1"/>
    <col min="3272" max="3272" width="12.85546875" style="280" customWidth="1"/>
    <col min="3273" max="3273" width="11.42578125" style="280" customWidth="1"/>
    <col min="3274" max="3274" width="10.42578125" style="280" customWidth="1"/>
    <col min="3275" max="3275" width="11.7109375" style="280" customWidth="1"/>
    <col min="3276" max="3276" width="11.140625" style="280" customWidth="1"/>
    <col min="3277" max="3277" width="11.85546875" style="280" bestFit="1" customWidth="1"/>
    <col min="3278" max="3278" width="10.5703125" style="280" bestFit="1" customWidth="1"/>
    <col min="3279" max="3279" width="9.5703125" style="280" bestFit="1" customWidth="1"/>
    <col min="3280" max="3280" width="11.42578125" style="280" customWidth="1"/>
    <col min="3281" max="3281" width="10.5703125" style="280" customWidth="1"/>
    <col min="3282" max="3282" width="7.5703125" style="280" customWidth="1"/>
    <col min="3283" max="3283" width="9.5703125" style="280" bestFit="1" customWidth="1"/>
    <col min="3284" max="3284" width="11" style="280" bestFit="1" customWidth="1"/>
    <col min="3285" max="3285" width="10.140625" style="280" bestFit="1" customWidth="1"/>
    <col min="3286" max="3290" width="9.5703125" style="280" bestFit="1" customWidth="1"/>
    <col min="3291" max="3291" width="10.140625" style="280" bestFit="1" customWidth="1"/>
    <col min="3292" max="3293" width="9.5703125" style="280" bestFit="1" customWidth="1"/>
    <col min="3294" max="3294" width="10.28515625" style="280" customWidth="1"/>
    <col min="3295" max="3302" width="9.5703125" style="280" bestFit="1" customWidth="1"/>
    <col min="3303" max="3303" width="9.5703125" style="280" customWidth="1"/>
    <col min="3304" max="3310" width="9.5703125" style="280" bestFit="1" customWidth="1"/>
    <col min="3311" max="3311" width="9.42578125" style="280" customWidth="1"/>
    <col min="3312" max="3327" width="9.5703125" style="280" bestFit="1" customWidth="1"/>
    <col min="3328" max="3329" width="12.5703125" style="280" bestFit="1" customWidth="1"/>
    <col min="3330" max="3330" width="11.42578125" style="280" bestFit="1" customWidth="1"/>
    <col min="3331" max="3331" width="11" style="280" bestFit="1" customWidth="1"/>
    <col min="3332" max="3332" width="11.7109375" style="280" bestFit="1" customWidth="1"/>
    <col min="3333" max="3521" width="9.140625" style="280"/>
    <col min="3522" max="3522" width="6.7109375" style="280" customWidth="1"/>
    <col min="3523" max="3523" width="39.140625" style="280" customWidth="1"/>
    <col min="3524" max="3524" width="9.140625" style="280"/>
    <col min="3525" max="3525" width="8" style="280" customWidth="1"/>
    <col min="3526" max="3526" width="12.7109375" style="280" customWidth="1"/>
    <col min="3527" max="3527" width="12" style="280" customWidth="1"/>
    <col min="3528" max="3528" width="12.85546875" style="280" customWidth="1"/>
    <col min="3529" max="3529" width="11.42578125" style="280" customWidth="1"/>
    <col min="3530" max="3530" width="10.42578125" style="280" customWidth="1"/>
    <col min="3531" max="3531" width="11.7109375" style="280" customWidth="1"/>
    <col min="3532" max="3532" width="11.140625" style="280" customWidth="1"/>
    <col min="3533" max="3533" width="11.85546875" style="280" bestFit="1" customWidth="1"/>
    <col min="3534" max="3534" width="10.5703125" style="280" bestFit="1" customWidth="1"/>
    <col min="3535" max="3535" width="9.5703125" style="280" bestFit="1" customWidth="1"/>
    <col min="3536" max="3536" width="11.42578125" style="280" customWidth="1"/>
    <col min="3537" max="3537" width="10.5703125" style="280" customWidth="1"/>
    <col min="3538" max="3538" width="7.5703125" style="280" customWidth="1"/>
    <col min="3539" max="3539" width="9.5703125" style="280" bestFit="1" customWidth="1"/>
    <col min="3540" max="3540" width="11" style="280" bestFit="1" customWidth="1"/>
    <col min="3541" max="3541" width="10.140625" style="280" bestFit="1" customWidth="1"/>
    <col min="3542" max="3546" width="9.5703125" style="280" bestFit="1" customWidth="1"/>
    <col min="3547" max="3547" width="10.140625" style="280" bestFit="1" customWidth="1"/>
    <col min="3548" max="3549" width="9.5703125" style="280" bestFit="1" customWidth="1"/>
    <col min="3550" max="3550" width="10.28515625" style="280" customWidth="1"/>
    <col min="3551" max="3558" width="9.5703125" style="280" bestFit="1" customWidth="1"/>
    <col min="3559" max="3559" width="9.5703125" style="280" customWidth="1"/>
    <col min="3560" max="3566" width="9.5703125" style="280" bestFit="1" customWidth="1"/>
    <col min="3567" max="3567" width="9.42578125" style="280" customWidth="1"/>
    <col min="3568" max="3583" width="9.5703125" style="280" bestFit="1" customWidth="1"/>
    <col min="3584" max="3585" width="12.5703125" style="280" bestFit="1" customWidth="1"/>
    <col min="3586" max="3586" width="11.42578125" style="280" bestFit="1" customWidth="1"/>
    <col min="3587" max="3587" width="11" style="280" bestFit="1" customWidth="1"/>
    <col min="3588" max="3588" width="11.7109375" style="280" bestFit="1" customWidth="1"/>
    <col min="3589" max="3777" width="9.140625" style="280"/>
    <col min="3778" max="3778" width="6.7109375" style="280" customWidth="1"/>
    <col min="3779" max="3779" width="39.140625" style="280" customWidth="1"/>
    <col min="3780" max="3780" width="9.140625" style="280"/>
    <col min="3781" max="3781" width="8" style="280" customWidth="1"/>
    <col min="3782" max="3782" width="12.7109375" style="280" customWidth="1"/>
    <col min="3783" max="3783" width="12" style="280" customWidth="1"/>
    <col min="3784" max="3784" width="12.85546875" style="280" customWidth="1"/>
    <col min="3785" max="3785" width="11.42578125" style="280" customWidth="1"/>
    <col min="3786" max="3786" width="10.42578125" style="280" customWidth="1"/>
    <col min="3787" max="3787" width="11.7109375" style="280" customWidth="1"/>
    <col min="3788" max="3788" width="11.140625" style="280" customWidth="1"/>
    <col min="3789" max="3789" width="11.85546875" style="280" bestFit="1" customWidth="1"/>
    <col min="3790" max="3790" width="10.5703125" style="280" bestFit="1" customWidth="1"/>
    <col min="3791" max="3791" width="9.5703125" style="280" bestFit="1" customWidth="1"/>
    <col min="3792" max="3792" width="11.42578125" style="280" customWidth="1"/>
    <col min="3793" max="3793" width="10.5703125" style="280" customWidth="1"/>
    <col min="3794" max="3794" width="7.5703125" style="280" customWidth="1"/>
    <col min="3795" max="3795" width="9.5703125" style="280" bestFit="1" customWidth="1"/>
    <col min="3796" max="3796" width="11" style="280" bestFit="1" customWidth="1"/>
    <col min="3797" max="3797" width="10.140625" style="280" bestFit="1" customWidth="1"/>
    <col min="3798" max="3802" width="9.5703125" style="280" bestFit="1" customWidth="1"/>
    <col min="3803" max="3803" width="10.140625" style="280" bestFit="1" customWidth="1"/>
    <col min="3804" max="3805" width="9.5703125" style="280" bestFit="1" customWidth="1"/>
    <col min="3806" max="3806" width="10.28515625" style="280" customWidth="1"/>
    <col min="3807" max="3814" width="9.5703125" style="280" bestFit="1" customWidth="1"/>
    <col min="3815" max="3815" width="9.5703125" style="280" customWidth="1"/>
    <col min="3816" max="3822" width="9.5703125" style="280" bestFit="1" customWidth="1"/>
    <col min="3823" max="3823" width="9.42578125" style="280" customWidth="1"/>
    <col min="3824" max="3839" width="9.5703125" style="280" bestFit="1" customWidth="1"/>
    <col min="3840" max="3841" width="12.5703125" style="280" bestFit="1" customWidth="1"/>
    <col min="3842" max="3842" width="11.42578125" style="280" bestFit="1" customWidth="1"/>
    <col min="3843" max="3843" width="11" style="280" bestFit="1" customWidth="1"/>
    <col min="3844" max="3844" width="11.7109375" style="280" bestFit="1" customWidth="1"/>
    <col min="3845" max="4033" width="9.140625" style="280"/>
    <col min="4034" max="4034" width="6.7109375" style="280" customWidth="1"/>
    <col min="4035" max="4035" width="39.140625" style="280" customWidth="1"/>
    <col min="4036" max="4036" width="9.140625" style="280"/>
    <col min="4037" max="4037" width="8" style="280" customWidth="1"/>
    <col min="4038" max="4038" width="12.7109375" style="280" customWidth="1"/>
    <col min="4039" max="4039" width="12" style="280" customWidth="1"/>
    <col min="4040" max="4040" width="12.85546875" style="280" customWidth="1"/>
    <col min="4041" max="4041" width="11.42578125" style="280" customWidth="1"/>
    <col min="4042" max="4042" width="10.42578125" style="280" customWidth="1"/>
    <col min="4043" max="4043" width="11.7109375" style="280" customWidth="1"/>
    <col min="4044" max="4044" width="11.140625" style="280" customWidth="1"/>
    <col min="4045" max="4045" width="11.85546875" style="280" bestFit="1" customWidth="1"/>
    <col min="4046" max="4046" width="10.5703125" style="280" bestFit="1" customWidth="1"/>
    <col min="4047" max="4047" width="9.5703125" style="280" bestFit="1" customWidth="1"/>
    <col min="4048" max="4048" width="11.42578125" style="280" customWidth="1"/>
    <col min="4049" max="4049" width="10.5703125" style="280" customWidth="1"/>
    <col min="4050" max="4050" width="7.5703125" style="280" customWidth="1"/>
    <col min="4051" max="4051" width="9.5703125" style="280" bestFit="1" customWidth="1"/>
    <col min="4052" max="4052" width="11" style="280" bestFit="1" customWidth="1"/>
    <col min="4053" max="4053" width="10.140625" style="280" bestFit="1" customWidth="1"/>
    <col min="4054" max="4058" width="9.5703125" style="280" bestFit="1" customWidth="1"/>
    <col min="4059" max="4059" width="10.140625" style="280" bestFit="1" customWidth="1"/>
    <col min="4060" max="4061" width="9.5703125" style="280" bestFit="1" customWidth="1"/>
    <col min="4062" max="4062" width="10.28515625" style="280" customWidth="1"/>
    <col min="4063" max="4070" width="9.5703125" style="280" bestFit="1" customWidth="1"/>
    <col min="4071" max="4071" width="9.5703125" style="280" customWidth="1"/>
    <col min="4072" max="4078" width="9.5703125" style="280" bestFit="1" customWidth="1"/>
    <col min="4079" max="4079" width="9.42578125" style="280" customWidth="1"/>
    <col min="4080" max="4095" width="9.5703125" style="280" bestFit="1" customWidth="1"/>
    <col min="4096" max="4097" width="12.5703125" style="280" bestFit="1" customWidth="1"/>
    <col min="4098" max="4098" width="11.42578125" style="280" bestFit="1" customWidth="1"/>
    <col min="4099" max="4099" width="11" style="280" bestFit="1" customWidth="1"/>
    <col min="4100" max="4100" width="11.7109375" style="280" bestFit="1" customWidth="1"/>
    <col min="4101" max="4289" width="9.140625" style="280"/>
    <col min="4290" max="4290" width="6.7109375" style="280" customWidth="1"/>
    <col min="4291" max="4291" width="39.140625" style="280" customWidth="1"/>
    <col min="4292" max="4292" width="9.140625" style="280"/>
    <col min="4293" max="4293" width="8" style="280" customWidth="1"/>
    <col min="4294" max="4294" width="12.7109375" style="280" customWidth="1"/>
    <col min="4295" max="4295" width="12" style="280" customWidth="1"/>
    <col min="4296" max="4296" width="12.85546875" style="280" customWidth="1"/>
    <col min="4297" max="4297" width="11.42578125" style="280" customWidth="1"/>
    <col min="4298" max="4298" width="10.42578125" style="280" customWidth="1"/>
    <col min="4299" max="4299" width="11.7109375" style="280" customWidth="1"/>
    <col min="4300" max="4300" width="11.140625" style="280" customWidth="1"/>
    <col min="4301" max="4301" width="11.85546875" style="280" bestFit="1" customWidth="1"/>
    <col min="4302" max="4302" width="10.5703125" style="280" bestFit="1" customWidth="1"/>
    <col min="4303" max="4303" width="9.5703125" style="280" bestFit="1" customWidth="1"/>
    <col min="4304" max="4304" width="11.42578125" style="280" customWidth="1"/>
    <col min="4305" max="4305" width="10.5703125" style="280" customWidth="1"/>
    <col min="4306" max="4306" width="7.5703125" style="280" customWidth="1"/>
    <col min="4307" max="4307" width="9.5703125" style="280" bestFit="1" customWidth="1"/>
    <col min="4308" max="4308" width="11" style="280" bestFit="1" customWidth="1"/>
    <col min="4309" max="4309" width="10.140625" style="280" bestFit="1" customWidth="1"/>
    <col min="4310" max="4314" width="9.5703125" style="280" bestFit="1" customWidth="1"/>
    <col min="4315" max="4315" width="10.140625" style="280" bestFit="1" customWidth="1"/>
    <col min="4316" max="4317" width="9.5703125" style="280" bestFit="1" customWidth="1"/>
    <col min="4318" max="4318" width="10.28515625" style="280" customWidth="1"/>
    <col min="4319" max="4326" width="9.5703125" style="280" bestFit="1" customWidth="1"/>
    <col min="4327" max="4327" width="9.5703125" style="280" customWidth="1"/>
    <col min="4328" max="4334" width="9.5703125" style="280" bestFit="1" customWidth="1"/>
    <col min="4335" max="4335" width="9.42578125" style="280" customWidth="1"/>
    <col min="4336" max="4351" width="9.5703125" style="280" bestFit="1" customWidth="1"/>
    <col min="4352" max="4353" width="12.5703125" style="280" bestFit="1" customWidth="1"/>
    <col min="4354" max="4354" width="11.42578125" style="280" bestFit="1" customWidth="1"/>
    <col min="4355" max="4355" width="11" style="280" bestFit="1" customWidth="1"/>
    <col min="4356" max="4356" width="11.7109375" style="280" bestFit="1" customWidth="1"/>
    <col min="4357" max="4545" width="9.140625" style="280"/>
    <col min="4546" max="4546" width="6.7109375" style="280" customWidth="1"/>
    <col min="4547" max="4547" width="39.140625" style="280" customWidth="1"/>
    <col min="4548" max="4548" width="9.140625" style="280"/>
    <col min="4549" max="4549" width="8" style="280" customWidth="1"/>
    <col min="4550" max="4550" width="12.7109375" style="280" customWidth="1"/>
    <col min="4551" max="4551" width="12" style="280" customWidth="1"/>
    <col min="4552" max="4552" width="12.85546875" style="280" customWidth="1"/>
    <col min="4553" max="4553" width="11.42578125" style="280" customWidth="1"/>
    <col min="4554" max="4554" width="10.42578125" style="280" customWidth="1"/>
    <col min="4555" max="4555" width="11.7109375" style="280" customWidth="1"/>
    <col min="4556" max="4556" width="11.140625" style="280" customWidth="1"/>
    <col min="4557" max="4557" width="11.85546875" style="280" bestFit="1" customWidth="1"/>
    <col min="4558" max="4558" width="10.5703125" style="280" bestFit="1" customWidth="1"/>
    <col min="4559" max="4559" width="9.5703125" style="280" bestFit="1" customWidth="1"/>
    <col min="4560" max="4560" width="11.42578125" style="280" customWidth="1"/>
    <col min="4561" max="4561" width="10.5703125" style="280" customWidth="1"/>
    <col min="4562" max="4562" width="7.5703125" style="280" customWidth="1"/>
    <col min="4563" max="4563" width="9.5703125" style="280" bestFit="1" customWidth="1"/>
    <col min="4564" max="4564" width="11" style="280" bestFit="1" customWidth="1"/>
    <col min="4565" max="4565" width="10.140625" style="280" bestFit="1" customWidth="1"/>
    <col min="4566" max="4570" width="9.5703125" style="280" bestFit="1" customWidth="1"/>
    <col min="4571" max="4571" width="10.140625" style="280" bestFit="1" customWidth="1"/>
    <col min="4572" max="4573" width="9.5703125" style="280" bestFit="1" customWidth="1"/>
    <col min="4574" max="4574" width="10.28515625" style="280" customWidth="1"/>
    <col min="4575" max="4582" width="9.5703125" style="280" bestFit="1" customWidth="1"/>
    <col min="4583" max="4583" width="9.5703125" style="280" customWidth="1"/>
    <col min="4584" max="4590" width="9.5703125" style="280" bestFit="1" customWidth="1"/>
    <col min="4591" max="4591" width="9.42578125" style="280" customWidth="1"/>
    <col min="4592" max="4607" width="9.5703125" style="280" bestFit="1" customWidth="1"/>
    <col min="4608" max="4609" width="12.5703125" style="280" bestFit="1" customWidth="1"/>
    <col min="4610" max="4610" width="11.42578125" style="280" bestFit="1" customWidth="1"/>
    <col min="4611" max="4611" width="11" style="280" bestFit="1" customWidth="1"/>
    <col min="4612" max="4612" width="11.7109375" style="280" bestFit="1" customWidth="1"/>
    <col min="4613" max="4801" width="9.140625" style="280"/>
    <col min="4802" max="4802" width="6.7109375" style="280" customWidth="1"/>
    <col min="4803" max="4803" width="39.140625" style="280" customWidth="1"/>
    <col min="4804" max="4804" width="9.140625" style="280"/>
    <col min="4805" max="4805" width="8" style="280" customWidth="1"/>
    <col min="4806" max="4806" width="12.7109375" style="280" customWidth="1"/>
    <col min="4807" max="4807" width="12" style="280" customWidth="1"/>
    <col min="4808" max="4808" width="12.85546875" style="280" customWidth="1"/>
    <col min="4809" max="4809" width="11.42578125" style="280" customWidth="1"/>
    <col min="4810" max="4810" width="10.42578125" style="280" customWidth="1"/>
    <col min="4811" max="4811" width="11.7109375" style="280" customWidth="1"/>
    <col min="4812" max="4812" width="11.140625" style="280" customWidth="1"/>
    <col min="4813" max="4813" width="11.85546875" style="280" bestFit="1" customWidth="1"/>
    <col min="4814" max="4814" width="10.5703125" style="280" bestFit="1" customWidth="1"/>
    <col min="4815" max="4815" width="9.5703125" style="280" bestFit="1" customWidth="1"/>
    <col min="4816" max="4816" width="11.42578125" style="280" customWidth="1"/>
    <col min="4817" max="4817" width="10.5703125" style="280" customWidth="1"/>
    <col min="4818" max="4818" width="7.5703125" style="280" customWidth="1"/>
    <col min="4819" max="4819" width="9.5703125" style="280" bestFit="1" customWidth="1"/>
    <col min="4820" max="4820" width="11" style="280" bestFit="1" customWidth="1"/>
    <col min="4821" max="4821" width="10.140625" style="280" bestFit="1" customWidth="1"/>
    <col min="4822" max="4826" width="9.5703125" style="280" bestFit="1" customWidth="1"/>
    <col min="4827" max="4827" width="10.140625" style="280" bestFit="1" customWidth="1"/>
    <col min="4828" max="4829" width="9.5703125" style="280" bestFit="1" customWidth="1"/>
    <col min="4830" max="4830" width="10.28515625" style="280" customWidth="1"/>
    <col min="4831" max="4838" width="9.5703125" style="280" bestFit="1" customWidth="1"/>
    <col min="4839" max="4839" width="9.5703125" style="280" customWidth="1"/>
    <col min="4840" max="4846" width="9.5703125" style="280" bestFit="1" customWidth="1"/>
    <col min="4847" max="4847" width="9.42578125" style="280" customWidth="1"/>
    <col min="4848" max="4863" width="9.5703125" style="280" bestFit="1" customWidth="1"/>
    <col min="4864" max="4865" width="12.5703125" style="280" bestFit="1" customWidth="1"/>
    <col min="4866" max="4866" width="11.42578125" style="280" bestFit="1" customWidth="1"/>
    <col min="4867" max="4867" width="11" style="280" bestFit="1" customWidth="1"/>
    <col min="4868" max="4868" width="11.7109375" style="280" bestFit="1" customWidth="1"/>
    <col min="4869" max="5057" width="9.140625" style="280"/>
    <col min="5058" max="5058" width="6.7109375" style="280" customWidth="1"/>
    <col min="5059" max="5059" width="39.140625" style="280" customWidth="1"/>
    <col min="5060" max="5060" width="9.140625" style="280"/>
    <col min="5061" max="5061" width="8" style="280" customWidth="1"/>
    <col min="5062" max="5062" width="12.7109375" style="280" customWidth="1"/>
    <col min="5063" max="5063" width="12" style="280" customWidth="1"/>
    <col min="5064" max="5064" width="12.85546875" style="280" customWidth="1"/>
    <col min="5065" max="5065" width="11.42578125" style="280" customWidth="1"/>
    <col min="5066" max="5066" width="10.42578125" style="280" customWidth="1"/>
    <col min="5067" max="5067" width="11.7109375" style="280" customWidth="1"/>
    <col min="5068" max="5068" width="11.140625" style="280" customWidth="1"/>
    <col min="5069" max="5069" width="11.85546875" style="280" bestFit="1" customWidth="1"/>
    <col min="5070" max="5070" width="10.5703125" style="280" bestFit="1" customWidth="1"/>
    <col min="5071" max="5071" width="9.5703125" style="280" bestFit="1" customWidth="1"/>
    <col min="5072" max="5072" width="11.42578125" style="280" customWidth="1"/>
    <col min="5073" max="5073" width="10.5703125" style="280" customWidth="1"/>
    <col min="5074" max="5074" width="7.5703125" style="280" customWidth="1"/>
    <col min="5075" max="5075" width="9.5703125" style="280" bestFit="1" customWidth="1"/>
    <col min="5076" max="5076" width="11" style="280" bestFit="1" customWidth="1"/>
    <col min="5077" max="5077" width="10.140625" style="280" bestFit="1" customWidth="1"/>
    <col min="5078" max="5082" width="9.5703125" style="280" bestFit="1" customWidth="1"/>
    <col min="5083" max="5083" width="10.140625" style="280" bestFit="1" customWidth="1"/>
    <col min="5084" max="5085" width="9.5703125" style="280" bestFit="1" customWidth="1"/>
    <col min="5086" max="5086" width="10.28515625" style="280" customWidth="1"/>
    <col min="5087" max="5094" width="9.5703125" style="280" bestFit="1" customWidth="1"/>
    <col min="5095" max="5095" width="9.5703125" style="280" customWidth="1"/>
    <col min="5096" max="5102" width="9.5703125" style="280" bestFit="1" customWidth="1"/>
    <col min="5103" max="5103" width="9.42578125" style="280" customWidth="1"/>
    <col min="5104" max="5119" width="9.5703125" style="280" bestFit="1" customWidth="1"/>
    <col min="5120" max="5121" width="12.5703125" style="280" bestFit="1" customWidth="1"/>
    <col min="5122" max="5122" width="11.42578125" style="280" bestFit="1" customWidth="1"/>
    <col min="5123" max="5123" width="11" style="280" bestFit="1" customWidth="1"/>
    <col min="5124" max="5124" width="11.7109375" style="280" bestFit="1" customWidth="1"/>
    <col min="5125" max="5313" width="9.140625" style="280"/>
    <col min="5314" max="5314" width="6.7109375" style="280" customWidth="1"/>
    <col min="5315" max="5315" width="39.140625" style="280" customWidth="1"/>
    <col min="5316" max="5316" width="9.140625" style="280"/>
    <col min="5317" max="5317" width="8" style="280" customWidth="1"/>
    <col min="5318" max="5318" width="12.7109375" style="280" customWidth="1"/>
    <col min="5319" max="5319" width="12" style="280" customWidth="1"/>
    <col min="5320" max="5320" width="12.85546875" style="280" customWidth="1"/>
    <col min="5321" max="5321" width="11.42578125" style="280" customWidth="1"/>
    <col min="5322" max="5322" width="10.42578125" style="280" customWidth="1"/>
    <col min="5323" max="5323" width="11.7109375" style="280" customWidth="1"/>
    <col min="5324" max="5324" width="11.140625" style="280" customWidth="1"/>
    <col min="5325" max="5325" width="11.85546875" style="280" bestFit="1" customWidth="1"/>
    <col min="5326" max="5326" width="10.5703125" style="280" bestFit="1" customWidth="1"/>
    <col min="5327" max="5327" width="9.5703125" style="280" bestFit="1" customWidth="1"/>
    <col min="5328" max="5328" width="11.42578125" style="280" customWidth="1"/>
    <col min="5329" max="5329" width="10.5703125" style="280" customWidth="1"/>
    <col min="5330" max="5330" width="7.5703125" style="280" customWidth="1"/>
    <col min="5331" max="5331" width="9.5703125" style="280" bestFit="1" customWidth="1"/>
    <col min="5332" max="5332" width="11" style="280" bestFit="1" customWidth="1"/>
    <col min="5333" max="5333" width="10.140625" style="280" bestFit="1" customWidth="1"/>
    <col min="5334" max="5338" width="9.5703125" style="280" bestFit="1" customWidth="1"/>
    <col min="5339" max="5339" width="10.140625" style="280" bestFit="1" customWidth="1"/>
    <col min="5340" max="5341" width="9.5703125" style="280" bestFit="1" customWidth="1"/>
    <col min="5342" max="5342" width="10.28515625" style="280" customWidth="1"/>
    <col min="5343" max="5350" width="9.5703125" style="280" bestFit="1" customWidth="1"/>
    <col min="5351" max="5351" width="9.5703125" style="280" customWidth="1"/>
    <col min="5352" max="5358" width="9.5703125" style="280" bestFit="1" customWidth="1"/>
    <col min="5359" max="5359" width="9.42578125" style="280" customWidth="1"/>
    <col min="5360" max="5375" width="9.5703125" style="280" bestFit="1" customWidth="1"/>
    <col min="5376" max="5377" width="12.5703125" style="280" bestFit="1" customWidth="1"/>
    <col min="5378" max="5378" width="11.42578125" style="280" bestFit="1" customWidth="1"/>
    <col min="5379" max="5379" width="11" style="280" bestFit="1" customWidth="1"/>
    <col min="5380" max="5380" width="11.7109375" style="280" bestFit="1" customWidth="1"/>
    <col min="5381" max="5569" width="9.140625" style="280"/>
    <col min="5570" max="5570" width="6.7109375" style="280" customWidth="1"/>
    <col min="5571" max="5571" width="39.140625" style="280" customWidth="1"/>
    <col min="5572" max="5572" width="9.140625" style="280"/>
    <col min="5573" max="5573" width="8" style="280" customWidth="1"/>
    <col min="5574" max="5574" width="12.7109375" style="280" customWidth="1"/>
    <col min="5575" max="5575" width="12" style="280" customWidth="1"/>
    <col min="5576" max="5576" width="12.85546875" style="280" customWidth="1"/>
    <col min="5577" max="5577" width="11.42578125" style="280" customWidth="1"/>
    <col min="5578" max="5578" width="10.42578125" style="280" customWidth="1"/>
    <col min="5579" max="5579" width="11.7109375" style="280" customWidth="1"/>
    <col min="5580" max="5580" width="11.140625" style="280" customWidth="1"/>
    <col min="5581" max="5581" width="11.85546875" style="280" bestFit="1" customWidth="1"/>
    <col min="5582" max="5582" width="10.5703125" style="280" bestFit="1" customWidth="1"/>
    <col min="5583" max="5583" width="9.5703125" style="280" bestFit="1" customWidth="1"/>
    <col min="5584" max="5584" width="11.42578125" style="280" customWidth="1"/>
    <col min="5585" max="5585" width="10.5703125" style="280" customWidth="1"/>
    <col min="5586" max="5586" width="7.5703125" style="280" customWidth="1"/>
    <col min="5587" max="5587" width="9.5703125" style="280" bestFit="1" customWidth="1"/>
    <col min="5588" max="5588" width="11" style="280" bestFit="1" customWidth="1"/>
    <col min="5589" max="5589" width="10.140625" style="280" bestFit="1" customWidth="1"/>
    <col min="5590" max="5594" width="9.5703125" style="280" bestFit="1" customWidth="1"/>
    <col min="5595" max="5595" width="10.140625" style="280" bestFit="1" customWidth="1"/>
    <col min="5596" max="5597" width="9.5703125" style="280" bestFit="1" customWidth="1"/>
    <col min="5598" max="5598" width="10.28515625" style="280" customWidth="1"/>
    <col min="5599" max="5606" width="9.5703125" style="280" bestFit="1" customWidth="1"/>
    <col min="5607" max="5607" width="9.5703125" style="280" customWidth="1"/>
    <col min="5608" max="5614" width="9.5703125" style="280" bestFit="1" customWidth="1"/>
    <col min="5615" max="5615" width="9.42578125" style="280" customWidth="1"/>
    <col min="5616" max="5631" width="9.5703125" style="280" bestFit="1" customWidth="1"/>
    <col min="5632" max="5633" width="12.5703125" style="280" bestFit="1" customWidth="1"/>
    <col min="5634" max="5634" width="11.42578125" style="280" bestFit="1" customWidth="1"/>
    <col min="5635" max="5635" width="11" style="280" bestFit="1" customWidth="1"/>
    <col min="5636" max="5636" width="11.7109375" style="280" bestFit="1" customWidth="1"/>
    <col min="5637" max="5825" width="9.140625" style="280"/>
    <col min="5826" max="5826" width="6.7109375" style="280" customWidth="1"/>
    <col min="5827" max="5827" width="39.140625" style="280" customWidth="1"/>
    <col min="5828" max="5828" width="9.140625" style="280"/>
    <col min="5829" max="5829" width="8" style="280" customWidth="1"/>
    <col min="5830" max="5830" width="12.7109375" style="280" customWidth="1"/>
    <col min="5831" max="5831" width="12" style="280" customWidth="1"/>
    <col min="5832" max="5832" width="12.85546875" style="280" customWidth="1"/>
    <col min="5833" max="5833" width="11.42578125" style="280" customWidth="1"/>
    <col min="5834" max="5834" width="10.42578125" style="280" customWidth="1"/>
    <col min="5835" max="5835" width="11.7109375" style="280" customWidth="1"/>
    <col min="5836" max="5836" width="11.140625" style="280" customWidth="1"/>
    <col min="5837" max="5837" width="11.85546875" style="280" bestFit="1" customWidth="1"/>
    <col min="5838" max="5838" width="10.5703125" style="280" bestFit="1" customWidth="1"/>
    <col min="5839" max="5839" width="9.5703125" style="280" bestFit="1" customWidth="1"/>
    <col min="5840" max="5840" width="11.42578125" style="280" customWidth="1"/>
    <col min="5841" max="5841" width="10.5703125" style="280" customWidth="1"/>
    <col min="5842" max="5842" width="7.5703125" style="280" customWidth="1"/>
    <col min="5843" max="5843" width="9.5703125" style="280" bestFit="1" customWidth="1"/>
    <col min="5844" max="5844" width="11" style="280" bestFit="1" customWidth="1"/>
    <col min="5845" max="5845" width="10.140625" style="280" bestFit="1" customWidth="1"/>
    <col min="5846" max="5850" width="9.5703125" style="280" bestFit="1" customWidth="1"/>
    <col min="5851" max="5851" width="10.140625" style="280" bestFit="1" customWidth="1"/>
    <col min="5852" max="5853" width="9.5703125" style="280" bestFit="1" customWidth="1"/>
    <col min="5854" max="5854" width="10.28515625" style="280" customWidth="1"/>
    <col min="5855" max="5862" width="9.5703125" style="280" bestFit="1" customWidth="1"/>
    <col min="5863" max="5863" width="9.5703125" style="280" customWidth="1"/>
    <col min="5864" max="5870" width="9.5703125" style="280" bestFit="1" customWidth="1"/>
    <col min="5871" max="5871" width="9.42578125" style="280" customWidth="1"/>
    <col min="5872" max="5887" width="9.5703125" style="280" bestFit="1" customWidth="1"/>
    <col min="5888" max="5889" width="12.5703125" style="280" bestFit="1" customWidth="1"/>
    <col min="5890" max="5890" width="11.42578125" style="280" bestFit="1" customWidth="1"/>
    <col min="5891" max="5891" width="11" style="280" bestFit="1" customWidth="1"/>
    <col min="5892" max="5892" width="11.7109375" style="280" bestFit="1" customWidth="1"/>
    <col min="5893" max="6081" width="9.140625" style="280"/>
    <col min="6082" max="6082" width="6.7109375" style="280" customWidth="1"/>
    <col min="6083" max="6083" width="39.140625" style="280" customWidth="1"/>
    <col min="6084" max="6084" width="9.140625" style="280"/>
    <col min="6085" max="6085" width="8" style="280" customWidth="1"/>
    <col min="6086" max="6086" width="12.7109375" style="280" customWidth="1"/>
    <col min="6087" max="6087" width="12" style="280" customWidth="1"/>
    <col min="6088" max="6088" width="12.85546875" style="280" customWidth="1"/>
    <col min="6089" max="6089" width="11.42578125" style="280" customWidth="1"/>
    <col min="6090" max="6090" width="10.42578125" style="280" customWidth="1"/>
    <col min="6091" max="6091" width="11.7109375" style="280" customWidth="1"/>
    <col min="6092" max="6092" width="11.140625" style="280" customWidth="1"/>
    <col min="6093" max="6093" width="11.85546875" style="280" bestFit="1" customWidth="1"/>
    <col min="6094" max="6094" width="10.5703125" style="280" bestFit="1" customWidth="1"/>
    <col min="6095" max="6095" width="9.5703125" style="280" bestFit="1" customWidth="1"/>
    <col min="6096" max="6096" width="11.42578125" style="280" customWidth="1"/>
    <col min="6097" max="6097" width="10.5703125" style="280" customWidth="1"/>
    <col min="6098" max="6098" width="7.5703125" style="280" customWidth="1"/>
    <col min="6099" max="6099" width="9.5703125" style="280" bestFit="1" customWidth="1"/>
    <col min="6100" max="6100" width="11" style="280" bestFit="1" customWidth="1"/>
    <col min="6101" max="6101" width="10.140625" style="280" bestFit="1" customWidth="1"/>
    <col min="6102" max="6106" width="9.5703125" style="280" bestFit="1" customWidth="1"/>
    <col min="6107" max="6107" width="10.140625" style="280" bestFit="1" customWidth="1"/>
    <col min="6108" max="6109" width="9.5703125" style="280" bestFit="1" customWidth="1"/>
    <col min="6110" max="6110" width="10.28515625" style="280" customWidth="1"/>
    <col min="6111" max="6118" width="9.5703125" style="280" bestFit="1" customWidth="1"/>
    <col min="6119" max="6119" width="9.5703125" style="280" customWidth="1"/>
    <col min="6120" max="6126" width="9.5703125" style="280" bestFit="1" customWidth="1"/>
    <col min="6127" max="6127" width="9.42578125" style="280" customWidth="1"/>
    <col min="6128" max="6143" width="9.5703125" style="280" bestFit="1" customWidth="1"/>
    <col min="6144" max="6145" width="12.5703125" style="280" bestFit="1" customWidth="1"/>
    <col min="6146" max="6146" width="11.42578125" style="280" bestFit="1" customWidth="1"/>
    <col min="6147" max="6147" width="11" style="280" bestFit="1" customWidth="1"/>
    <col min="6148" max="6148" width="11.7109375" style="280" bestFit="1" customWidth="1"/>
    <col min="6149" max="6337" width="9.140625" style="280"/>
    <col min="6338" max="6338" width="6.7109375" style="280" customWidth="1"/>
    <col min="6339" max="6339" width="39.140625" style="280" customWidth="1"/>
    <col min="6340" max="6340" width="9.140625" style="280"/>
    <col min="6341" max="6341" width="8" style="280" customWidth="1"/>
    <col min="6342" max="6342" width="12.7109375" style="280" customWidth="1"/>
    <col min="6343" max="6343" width="12" style="280" customWidth="1"/>
    <col min="6344" max="6344" width="12.85546875" style="280" customWidth="1"/>
    <col min="6345" max="6345" width="11.42578125" style="280" customWidth="1"/>
    <col min="6346" max="6346" width="10.42578125" style="280" customWidth="1"/>
    <col min="6347" max="6347" width="11.7109375" style="280" customWidth="1"/>
    <col min="6348" max="6348" width="11.140625" style="280" customWidth="1"/>
    <col min="6349" max="6349" width="11.85546875" style="280" bestFit="1" customWidth="1"/>
    <col min="6350" max="6350" width="10.5703125" style="280" bestFit="1" customWidth="1"/>
    <col min="6351" max="6351" width="9.5703125" style="280" bestFit="1" customWidth="1"/>
    <col min="6352" max="6352" width="11.42578125" style="280" customWidth="1"/>
    <col min="6353" max="6353" width="10.5703125" style="280" customWidth="1"/>
    <col min="6354" max="6354" width="7.5703125" style="280" customWidth="1"/>
    <col min="6355" max="6355" width="9.5703125" style="280" bestFit="1" customWidth="1"/>
    <col min="6356" max="6356" width="11" style="280" bestFit="1" customWidth="1"/>
    <col min="6357" max="6357" width="10.140625" style="280" bestFit="1" customWidth="1"/>
    <col min="6358" max="6362" width="9.5703125" style="280" bestFit="1" customWidth="1"/>
    <col min="6363" max="6363" width="10.140625" style="280" bestFit="1" customWidth="1"/>
    <col min="6364" max="6365" width="9.5703125" style="280" bestFit="1" customWidth="1"/>
    <col min="6366" max="6366" width="10.28515625" style="280" customWidth="1"/>
    <col min="6367" max="6374" width="9.5703125" style="280" bestFit="1" customWidth="1"/>
    <col min="6375" max="6375" width="9.5703125" style="280" customWidth="1"/>
    <col min="6376" max="6382" width="9.5703125" style="280" bestFit="1" customWidth="1"/>
    <col min="6383" max="6383" width="9.42578125" style="280" customWidth="1"/>
    <col min="6384" max="6399" width="9.5703125" style="280" bestFit="1" customWidth="1"/>
    <col min="6400" max="6401" width="12.5703125" style="280" bestFit="1" customWidth="1"/>
    <col min="6402" max="6402" width="11.42578125" style="280" bestFit="1" customWidth="1"/>
    <col min="6403" max="6403" width="11" style="280" bestFit="1" customWidth="1"/>
    <col min="6404" max="6404" width="11.7109375" style="280" bestFit="1" customWidth="1"/>
    <col min="6405" max="6593" width="9.140625" style="280"/>
    <col min="6594" max="6594" width="6.7109375" style="280" customWidth="1"/>
    <col min="6595" max="6595" width="39.140625" style="280" customWidth="1"/>
    <col min="6596" max="6596" width="9.140625" style="280"/>
    <col min="6597" max="6597" width="8" style="280" customWidth="1"/>
    <col min="6598" max="6598" width="12.7109375" style="280" customWidth="1"/>
    <col min="6599" max="6599" width="12" style="280" customWidth="1"/>
    <col min="6600" max="6600" width="12.85546875" style="280" customWidth="1"/>
    <col min="6601" max="6601" width="11.42578125" style="280" customWidth="1"/>
    <col min="6602" max="6602" width="10.42578125" style="280" customWidth="1"/>
    <col min="6603" max="6603" width="11.7109375" style="280" customWidth="1"/>
    <col min="6604" max="6604" width="11.140625" style="280" customWidth="1"/>
    <col min="6605" max="6605" width="11.85546875" style="280" bestFit="1" customWidth="1"/>
    <col min="6606" max="6606" width="10.5703125" style="280" bestFit="1" customWidth="1"/>
    <col min="6607" max="6607" width="9.5703125" style="280" bestFit="1" customWidth="1"/>
    <col min="6608" max="6608" width="11.42578125" style="280" customWidth="1"/>
    <col min="6609" max="6609" width="10.5703125" style="280" customWidth="1"/>
    <col min="6610" max="6610" width="7.5703125" style="280" customWidth="1"/>
    <col min="6611" max="6611" width="9.5703125" style="280" bestFit="1" customWidth="1"/>
    <col min="6612" max="6612" width="11" style="280" bestFit="1" customWidth="1"/>
    <col min="6613" max="6613" width="10.140625" style="280" bestFit="1" customWidth="1"/>
    <col min="6614" max="6618" width="9.5703125" style="280" bestFit="1" customWidth="1"/>
    <col min="6619" max="6619" width="10.140625" style="280" bestFit="1" customWidth="1"/>
    <col min="6620" max="6621" width="9.5703125" style="280" bestFit="1" customWidth="1"/>
    <col min="6622" max="6622" width="10.28515625" style="280" customWidth="1"/>
    <col min="6623" max="6630" width="9.5703125" style="280" bestFit="1" customWidth="1"/>
    <col min="6631" max="6631" width="9.5703125" style="280" customWidth="1"/>
    <col min="6632" max="6638" width="9.5703125" style="280" bestFit="1" customWidth="1"/>
    <col min="6639" max="6639" width="9.42578125" style="280" customWidth="1"/>
    <col min="6640" max="6655" width="9.5703125" style="280" bestFit="1" customWidth="1"/>
    <col min="6656" max="6657" width="12.5703125" style="280" bestFit="1" customWidth="1"/>
    <col min="6658" max="6658" width="11.42578125" style="280" bestFit="1" customWidth="1"/>
    <col min="6659" max="6659" width="11" style="280" bestFit="1" customWidth="1"/>
    <col min="6660" max="6660" width="11.7109375" style="280" bestFit="1" customWidth="1"/>
    <col min="6661" max="6849" width="9.140625" style="280"/>
    <col min="6850" max="6850" width="6.7109375" style="280" customWidth="1"/>
    <col min="6851" max="6851" width="39.140625" style="280" customWidth="1"/>
    <col min="6852" max="6852" width="9.140625" style="280"/>
    <col min="6853" max="6853" width="8" style="280" customWidth="1"/>
    <col min="6854" max="6854" width="12.7109375" style="280" customWidth="1"/>
    <col min="6855" max="6855" width="12" style="280" customWidth="1"/>
    <col min="6856" max="6856" width="12.85546875" style="280" customWidth="1"/>
    <col min="6857" max="6857" width="11.42578125" style="280" customWidth="1"/>
    <col min="6858" max="6858" width="10.42578125" style="280" customWidth="1"/>
    <col min="6859" max="6859" width="11.7109375" style="280" customWidth="1"/>
    <col min="6860" max="6860" width="11.140625" style="280" customWidth="1"/>
    <col min="6861" max="6861" width="11.85546875" style="280" bestFit="1" customWidth="1"/>
    <col min="6862" max="6862" width="10.5703125" style="280" bestFit="1" customWidth="1"/>
    <col min="6863" max="6863" width="9.5703125" style="280" bestFit="1" customWidth="1"/>
    <col min="6864" max="6864" width="11.42578125" style="280" customWidth="1"/>
    <col min="6865" max="6865" width="10.5703125" style="280" customWidth="1"/>
    <col min="6866" max="6866" width="7.5703125" style="280" customWidth="1"/>
    <col min="6867" max="6867" width="9.5703125" style="280" bestFit="1" customWidth="1"/>
    <col min="6868" max="6868" width="11" style="280" bestFit="1" customWidth="1"/>
    <col min="6869" max="6869" width="10.140625" style="280" bestFit="1" customWidth="1"/>
    <col min="6870" max="6874" width="9.5703125" style="280" bestFit="1" customWidth="1"/>
    <col min="6875" max="6875" width="10.140625" style="280" bestFit="1" customWidth="1"/>
    <col min="6876" max="6877" width="9.5703125" style="280" bestFit="1" customWidth="1"/>
    <col min="6878" max="6878" width="10.28515625" style="280" customWidth="1"/>
    <col min="6879" max="6886" width="9.5703125" style="280" bestFit="1" customWidth="1"/>
    <col min="6887" max="6887" width="9.5703125" style="280" customWidth="1"/>
    <col min="6888" max="6894" width="9.5703125" style="280" bestFit="1" customWidth="1"/>
    <col min="6895" max="6895" width="9.42578125" style="280" customWidth="1"/>
    <col min="6896" max="6911" width="9.5703125" style="280" bestFit="1" customWidth="1"/>
    <col min="6912" max="6913" width="12.5703125" style="280" bestFit="1" customWidth="1"/>
    <col min="6914" max="6914" width="11.42578125" style="280" bestFit="1" customWidth="1"/>
    <col min="6915" max="6915" width="11" style="280" bestFit="1" customWidth="1"/>
    <col min="6916" max="6916" width="11.7109375" style="280" bestFit="1" customWidth="1"/>
    <col min="6917" max="7105" width="9.140625" style="280"/>
    <col min="7106" max="7106" width="6.7109375" style="280" customWidth="1"/>
    <col min="7107" max="7107" width="39.140625" style="280" customWidth="1"/>
    <col min="7108" max="7108" width="9.140625" style="280"/>
    <col min="7109" max="7109" width="8" style="280" customWidth="1"/>
    <col min="7110" max="7110" width="12.7109375" style="280" customWidth="1"/>
    <col min="7111" max="7111" width="12" style="280" customWidth="1"/>
    <col min="7112" max="7112" width="12.85546875" style="280" customWidth="1"/>
    <col min="7113" max="7113" width="11.42578125" style="280" customWidth="1"/>
    <col min="7114" max="7114" width="10.42578125" style="280" customWidth="1"/>
    <col min="7115" max="7115" width="11.7109375" style="280" customWidth="1"/>
    <col min="7116" max="7116" width="11.140625" style="280" customWidth="1"/>
    <col min="7117" max="7117" width="11.85546875" style="280" bestFit="1" customWidth="1"/>
    <col min="7118" max="7118" width="10.5703125" style="280" bestFit="1" customWidth="1"/>
    <col min="7119" max="7119" width="9.5703125" style="280" bestFit="1" customWidth="1"/>
    <col min="7120" max="7120" width="11.42578125" style="280" customWidth="1"/>
    <col min="7121" max="7121" width="10.5703125" style="280" customWidth="1"/>
    <col min="7122" max="7122" width="7.5703125" style="280" customWidth="1"/>
    <col min="7123" max="7123" width="9.5703125" style="280" bestFit="1" customWidth="1"/>
    <col min="7124" max="7124" width="11" style="280" bestFit="1" customWidth="1"/>
    <col min="7125" max="7125" width="10.140625" style="280" bestFit="1" customWidth="1"/>
    <col min="7126" max="7130" width="9.5703125" style="280" bestFit="1" customWidth="1"/>
    <col min="7131" max="7131" width="10.140625" style="280" bestFit="1" customWidth="1"/>
    <col min="7132" max="7133" width="9.5703125" style="280" bestFit="1" customWidth="1"/>
    <col min="7134" max="7134" width="10.28515625" style="280" customWidth="1"/>
    <col min="7135" max="7142" width="9.5703125" style="280" bestFit="1" customWidth="1"/>
    <col min="7143" max="7143" width="9.5703125" style="280" customWidth="1"/>
    <col min="7144" max="7150" width="9.5703125" style="280" bestFit="1" customWidth="1"/>
    <col min="7151" max="7151" width="9.42578125" style="280" customWidth="1"/>
    <col min="7152" max="7167" width="9.5703125" style="280" bestFit="1" customWidth="1"/>
    <col min="7168" max="7169" width="12.5703125" style="280" bestFit="1" customWidth="1"/>
    <col min="7170" max="7170" width="11.42578125" style="280" bestFit="1" customWidth="1"/>
    <col min="7171" max="7171" width="11" style="280" bestFit="1" customWidth="1"/>
    <col min="7172" max="7172" width="11.7109375" style="280" bestFit="1" customWidth="1"/>
    <col min="7173" max="7361" width="9.140625" style="280"/>
    <col min="7362" max="7362" width="6.7109375" style="280" customWidth="1"/>
    <col min="7363" max="7363" width="39.140625" style="280" customWidth="1"/>
    <col min="7364" max="7364" width="9.140625" style="280"/>
    <col min="7365" max="7365" width="8" style="280" customWidth="1"/>
    <col min="7366" max="7366" width="12.7109375" style="280" customWidth="1"/>
    <col min="7367" max="7367" width="12" style="280" customWidth="1"/>
    <col min="7368" max="7368" width="12.85546875" style="280" customWidth="1"/>
    <col min="7369" max="7369" width="11.42578125" style="280" customWidth="1"/>
    <col min="7370" max="7370" width="10.42578125" style="280" customWidth="1"/>
    <col min="7371" max="7371" width="11.7109375" style="280" customWidth="1"/>
    <col min="7372" max="7372" width="11.140625" style="280" customWidth="1"/>
    <col min="7373" max="7373" width="11.85546875" style="280" bestFit="1" customWidth="1"/>
    <col min="7374" max="7374" width="10.5703125" style="280" bestFit="1" customWidth="1"/>
    <col min="7375" max="7375" width="9.5703125" style="280" bestFit="1" customWidth="1"/>
    <col min="7376" max="7376" width="11.42578125" style="280" customWidth="1"/>
    <col min="7377" max="7377" width="10.5703125" style="280" customWidth="1"/>
    <col min="7378" max="7378" width="7.5703125" style="280" customWidth="1"/>
    <col min="7379" max="7379" width="9.5703125" style="280" bestFit="1" customWidth="1"/>
    <col min="7380" max="7380" width="11" style="280" bestFit="1" customWidth="1"/>
    <col min="7381" max="7381" width="10.140625" style="280" bestFit="1" customWidth="1"/>
    <col min="7382" max="7386" width="9.5703125" style="280" bestFit="1" customWidth="1"/>
    <col min="7387" max="7387" width="10.140625" style="280" bestFit="1" customWidth="1"/>
    <col min="7388" max="7389" width="9.5703125" style="280" bestFit="1" customWidth="1"/>
    <col min="7390" max="7390" width="10.28515625" style="280" customWidth="1"/>
    <col min="7391" max="7398" width="9.5703125" style="280" bestFit="1" customWidth="1"/>
    <col min="7399" max="7399" width="9.5703125" style="280" customWidth="1"/>
    <col min="7400" max="7406" width="9.5703125" style="280" bestFit="1" customWidth="1"/>
    <col min="7407" max="7407" width="9.42578125" style="280" customWidth="1"/>
    <col min="7408" max="7423" width="9.5703125" style="280" bestFit="1" customWidth="1"/>
    <col min="7424" max="7425" width="12.5703125" style="280" bestFit="1" customWidth="1"/>
    <col min="7426" max="7426" width="11.42578125" style="280" bestFit="1" customWidth="1"/>
    <col min="7427" max="7427" width="11" style="280" bestFit="1" customWidth="1"/>
    <col min="7428" max="7428" width="11.7109375" style="280" bestFit="1" customWidth="1"/>
    <col min="7429" max="7617" width="9.140625" style="280"/>
    <col min="7618" max="7618" width="6.7109375" style="280" customWidth="1"/>
    <col min="7619" max="7619" width="39.140625" style="280" customWidth="1"/>
    <col min="7620" max="7620" width="9.140625" style="280"/>
    <col min="7621" max="7621" width="8" style="280" customWidth="1"/>
    <col min="7622" max="7622" width="12.7109375" style="280" customWidth="1"/>
    <col min="7623" max="7623" width="12" style="280" customWidth="1"/>
    <col min="7624" max="7624" width="12.85546875" style="280" customWidth="1"/>
    <col min="7625" max="7625" width="11.42578125" style="280" customWidth="1"/>
    <col min="7626" max="7626" width="10.42578125" style="280" customWidth="1"/>
    <col min="7627" max="7627" width="11.7109375" style="280" customWidth="1"/>
    <col min="7628" max="7628" width="11.140625" style="280" customWidth="1"/>
    <col min="7629" max="7629" width="11.85546875" style="280" bestFit="1" customWidth="1"/>
    <col min="7630" max="7630" width="10.5703125" style="280" bestFit="1" customWidth="1"/>
    <col min="7631" max="7631" width="9.5703125" style="280" bestFit="1" customWidth="1"/>
    <col min="7632" max="7632" width="11.42578125" style="280" customWidth="1"/>
    <col min="7633" max="7633" width="10.5703125" style="280" customWidth="1"/>
    <col min="7634" max="7634" width="7.5703125" style="280" customWidth="1"/>
    <col min="7635" max="7635" width="9.5703125" style="280" bestFit="1" customWidth="1"/>
    <col min="7636" max="7636" width="11" style="280" bestFit="1" customWidth="1"/>
    <col min="7637" max="7637" width="10.140625" style="280" bestFit="1" customWidth="1"/>
    <col min="7638" max="7642" width="9.5703125" style="280" bestFit="1" customWidth="1"/>
    <col min="7643" max="7643" width="10.140625" style="280" bestFit="1" customWidth="1"/>
    <col min="7644" max="7645" width="9.5703125" style="280" bestFit="1" customWidth="1"/>
    <col min="7646" max="7646" width="10.28515625" style="280" customWidth="1"/>
    <col min="7647" max="7654" width="9.5703125" style="280" bestFit="1" customWidth="1"/>
    <col min="7655" max="7655" width="9.5703125" style="280" customWidth="1"/>
    <col min="7656" max="7662" width="9.5703125" style="280" bestFit="1" customWidth="1"/>
    <col min="7663" max="7663" width="9.42578125" style="280" customWidth="1"/>
    <col min="7664" max="7679" width="9.5703125" style="280" bestFit="1" customWidth="1"/>
    <col min="7680" max="7681" width="12.5703125" style="280" bestFit="1" customWidth="1"/>
    <col min="7682" max="7682" width="11.42578125" style="280" bestFit="1" customWidth="1"/>
    <col min="7683" max="7683" width="11" style="280" bestFit="1" customWidth="1"/>
    <col min="7684" max="7684" width="11.7109375" style="280" bestFit="1" customWidth="1"/>
    <col min="7685" max="7873" width="9.140625" style="280"/>
    <col min="7874" max="7874" width="6.7109375" style="280" customWidth="1"/>
    <col min="7875" max="7875" width="39.140625" style="280" customWidth="1"/>
    <col min="7876" max="7876" width="9.140625" style="280"/>
    <col min="7877" max="7877" width="8" style="280" customWidth="1"/>
    <col min="7878" max="7878" width="12.7109375" style="280" customWidth="1"/>
    <col min="7879" max="7879" width="12" style="280" customWidth="1"/>
    <col min="7880" max="7880" width="12.85546875" style="280" customWidth="1"/>
    <col min="7881" max="7881" width="11.42578125" style="280" customWidth="1"/>
    <col min="7882" max="7882" width="10.42578125" style="280" customWidth="1"/>
    <col min="7883" max="7883" width="11.7109375" style="280" customWidth="1"/>
    <col min="7884" max="7884" width="11.140625" style="280" customWidth="1"/>
    <col min="7885" max="7885" width="11.85546875" style="280" bestFit="1" customWidth="1"/>
    <col min="7886" max="7886" width="10.5703125" style="280" bestFit="1" customWidth="1"/>
    <col min="7887" max="7887" width="9.5703125" style="280" bestFit="1" customWidth="1"/>
    <col min="7888" max="7888" width="11.42578125" style="280" customWidth="1"/>
    <col min="7889" max="7889" width="10.5703125" style="280" customWidth="1"/>
    <col min="7890" max="7890" width="7.5703125" style="280" customWidth="1"/>
    <col min="7891" max="7891" width="9.5703125" style="280" bestFit="1" customWidth="1"/>
    <col min="7892" max="7892" width="11" style="280" bestFit="1" customWidth="1"/>
    <col min="7893" max="7893" width="10.140625" style="280" bestFit="1" customWidth="1"/>
    <col min="7894" max="7898" width="9.5703125" style="280" bestFit="1" customWidth="1"/>
    <col min="7899" max="7899" width="10.140625" style="280" bestFit="1" customWidth="1"/>
    <col min="7900" max="7901" width="9.5703125" style="280" bestFit="1" customWidth="1"/>
    <col min="7902" max="7902" width="10.28515625" style="280" customWidth="1"/>
    <col min="7903" max="7910" width="9.5703125" style="280" bestFit="1" customWidth="1"/>
    <col min="7911" max="7911" width="9.5703125" style="280" customWidth="1"/>
    <col min="7912" max="7918" width="9.5703125" style="280" bestFit="1" customWidth="1"/>
    <col min="7919" max="7919" width="9.42578125" style="280" customWidth="1"/>
    <col min="7920" max="7935" width="9.5703125" style="280" bestFit="1" customWidth="1"/>
    <col min="7936" max="7937" width="12.5703125" style="280" bestFit="1" customWidth="1"/>
    <col min="7938" max="7938" width="11.42578125" style="280" bestFit="1" customWidth="1"/>
    <col min="7939" max="7939" width="11" style="280" bestFit="1" customWidth="1"/>
    <col min="7940" max="7940" width="11.7109375" style="280" bestFit="1" customWidth="1"/>
    <col min="7941" max="8129" width="9.140625" style="280"/>
    <col min="8130" max="8130" width="6.7109375" style="280" customWidth="1"/>
    <col min="8131" max="8131" width="39.140625" style="280" customWidth="1"/>
    <col min="8132" max="8132" width="9.140625" style="280"/>
    <col min="8133" max="8133" width="8" style="280" customWidth="1"/>
    <col min="8134" max="8134" width="12.7109375" style="280" customWidth="1"/>
    <col min="8135" max="8135" width="12" style="280" customWidth="1"/>
    <col min="8136" max="8136" width="12.85546875" style="280" customWidth="1"/>
    <col min="8137" max="8137" width="11.42578125" style="280" customWidth="1"/>
    <col min="8138" max="8138" width="10.42578125" style="280" customWidth="1"/>
    <col min="8139" max="8139" width="11.7109375" style="280" customWidth="1"/>
    <col min="8140" max="8140" width="11.140625" style="280" customWidth="1"/>
    <col min="8141" max="8141" width="11.85546875" style="280" bestFit="1" customWidth="1"/>
    <col min="8142" max="8142" width="10.5703125" style="280" bestFit="1" customWidth="1"/>
    <col min="8143" max="8143" width="9.5703125" style="280" bestFit="1" customWidth="1"/>
    <col min="8144" max="8144" width="11.42578125" style="280" customWidth="1"/>
    <col min="8145" max="8145" width="10.5703125" style="280" customWidth="1"/>
    <col min="8146" max="8146" width="7.5703125" style="280" customWidth="1"/>
    <col min="8147" max="8147" width="9.5703125" style="280" bestFit="1" customWidth="1"/>
    <col min="8148" max="8148" width="11" style="280" bestFit="1" customWidth="1"/>
    <col min="8149" max="8149" width="10.140625" style="280" bestFit="1" customWidth="1"/>
    <col min="8150" max="8154" width="9.5703125" style="280" bestFit="1" customWidth="1"/>
    <col min="8155" max="8155" width="10.140625" style="280" bestFit="1" customWidth="1"/>
    <col min="8156" max="8157" width="9.5703125" style="280" bestFit="1" customWidth="1"/>
    <col min="8158" max="8158" width="10.28515625" style="280" customWidth="1"/>
    <col min="8159" max="8166" width="9.5703125" style="280" bestFit="1" customWidth="1"/>
    <col min="8167" max="8167" width="9.5703125" style="280" customWidth="1"/>
    <col min="8168" max="8174" width="9.5703125" style="280" bestFit="1" customWidth="1"/>
    <col min="8175" max="8175" width="9.42578125" style="280" customWidth="1"/>
    <col min="8176" max="8191" width="9.5703125" style="280" bestFit="1" customWidth="1"/>
    <col min="8192" max="8193" width="12.5703125" style="280" bestFit="1" customWidth="1"/>
    <col min="8194" max="8194" width="11.42578125" style="280" bestFit="1" customWidth="1"/>
    <col min="8195" max="8195" width="11" style="280" bestFit="1" customWidth="1"/>
    <col min="8196" max="8196" width="11.7109375" style="280" bestFit="1" customWidth="1"/>
    <col min="8197" max="8385" width="9.140625" style="280"/>
    <col min="8386" max="8386" width="6.7109375" style="280" customWidth="1"/>
    <col min="8387" max="8387" width="39.140625" style="280" customWidth="1"/>
    <col min="8388" max="8388" width="9.140625" style="280"/>
    <col min="8389" max="8389" width="8" style="280" customWidth="1"/>
    <col min="8390" max="8390" width="12.7109375" style="280" customWidth="1"/>
    <col min="8391" max="8391" width="12" style="280" customWidth="1"/>
    <col min="8392" max="8392" width="12.85546875" style="280" customWidth="1"/>
    <col min="8393" max="8393" width="11.42578125" style="280" customWidth="1"/>
    <col min="8394" max="8394" width="10.42578125" style="280" customWidth="1"/>
    <col min="8395" max="8395" width="11.7109375" style="280" customWidth="1"/>
    <col min="8396" max="8396" width="11.140625" style="280" customWidth="1"/>
    <col min="8397" max="8397" width="11.85546875" style="280" bestFit="1" customWidth="1"/>
    <col min="8398" max="8398" width="10.5703125" style="280" bestFit="1" customWidth="1"/>
    <col min="8399" max="8399" width="9.5703125" style="280" bestFit="1" customWidth="1"/>
    <col min="8400" max="8400" width="11.42578125" style="280" customWidth="1"/>
    <col min="8401" max="8401" width="10.5703125" style="280" customWidth="1"/>
    <col min="8402" max="8402" width="7.5703125" style="280" customWidth="1"/>
    <col min="8403" max="8403" width="9.5703125" style="280" bestFit="1" customWidth="1"/>
    <col min="8404" max="8404" width="11" style="280" bestFit="1" customWidth="1"/>
    <col min="8405" max="8405" width="10.140625" style="280" bestFit="1" customWidth="1"/>
    <col min="8406" max="8410" width="9.5703125" style="280" bestFit="1" customWidth="1"/>
    <col min="8411" max="8411" width="10.140625" style="280" bestFit="1" customWidth="1"/>
    <col min="8412" max="8413" width="9.5703125" style="280" bestFit="1" customWidth="1"/>
    <col min="8414" max="8414" width="10.28515625" style="280" customWidth="1"/>
    <col min="8415" max="8422" width="9.5703125" style="280" bestFit="1" customWidth="1"/>
    <col min="8423" max="8423" width="9.5703125" style="280" customWidth="1"/>
    <col min="8424" max="8430" width="9.5703125" style="280" bestFit="1" customWidth="1"/>
    <col min="8431" max="8431" width="9.42578125" style="280" customWidth="1"/>
    <col min="8432" max="8447" width="9.5703125" style="280" bestFit="1" customWidth="1"/>
    <col min="8448" max="8449" width="12.5703125" style="280" bestFit="1" customWidth="1"/>
    <col min="8450" max="8450" width="11.42578125" style="280" bestFit="1" customWidth="1"/>
    <col min="8451" max="8451" width="11" style="280" bestFit="1" customWidth="1"/>
    <col min="8452" max="8452" width="11.7109375" style="280" bestFit="1" customWidth="1"/>
    <col min="8453" max="8641" width="9.140625" style="280"/>
    <col min="8642" max="8642" width="6.7109375" style="280" customWidth="1"/>
    <col min="8643" max="8643" width="39.140625" style="280" customWidth="1"/>
    <col min="8644" max="8644" width="9.140625" style="280"/>
    <col min="8645" max="8645" width="8" style="280" customWidth="1"/>
    <col min="8646" max="8646" width="12.7109375" style="280" customWidth="1"/>
    <col min="8647" max="8647" width="12" style="280" customWidth="1"/>
    <col min="8648" max="8648" width="12.85546875" style="280" customWidth="1"/>
    <col min="8649" max="8649" width="11.42578125" style="280" customWidth="1"/>
    <col min="8650" max="8650" width="10.42578125" style="280" customWidth="1"/>
    <col min="8651" max="8651" width="11.7109375" style="280" customWidth="1"/>
    <col min="8652" max="8652" width="11.140625" style="280" customWidth="1"/>
    <col min="8653" max="8653" width="11.85546875" style="280" bestFit="1" customWidth="1"/>
    <col min="8654" max="8654" width="10.5703125" style="280" bestFit="1" customWidth="1"/>
    <col min="8655" max="8655" width="9.5703125" style="280" bestFit="1" customWidth="1"/>
    <col min="8656" max="8656" width="11.42578125" style="280" customWidth="1"/>
    <col min="8657" max="8657" width="10.5703125" style="280" customWidth="1"/>
    <col min="8658" max="8658" width="7.5703125" style="280" customWidth="1"/>
    <col min="8659" max="8659" width="9.5703125" style="280" bestFit="1" customWidth="1"/>
    <col min="8660" max="8660" width="11" style="280" bestFit="1" customWidth="1"/>
    <col min="8661" max="8661" width="10.140625" style="280" bestFit="1" customWidth="1"/>
    <col min="8662" max="8666" width="9.5703125" style="280" bestFit="1" customWidth="1"/>
    <col min="8667" max="8667" width="10.140625" style="280" bestFit="1" customWidth="1"/>
    <col min="8668" max="8669" width="9.5703125" style="280" bestFit="1" customWidth="1"/>
    <col min="8670" max="8670" width="10.28515625" style="280" customWidth="1"/>
    <col min="8671" max="8678" width="9.5703125" style="280" bestFit="1" customWidth="1"/>
    <col min="8679" max="8679" width="9.5703125" style="280" customWidth="1"/>
    <col min="8680" max="8686" width="9.5703125" style="280" bestFit="1" customWidth="1"/>
    <col min="8687" max="8687" width="9.42578125" style="280" customWidth="1"/>
    <col min="8688" max="8703" width="9.5703125" style="280" bestFit="1" customWidth="1"/>
    <col min="8704" max="8705" width="12.5703125" style="280" bestFit="1" customWidth="1"/>
    <col min="8706" max="8706" width="11.42578125" style="280" bestFit="1" customWidth="1"/>
    <col min="8707" max="8707" width="11" style="280" bestFit="1" customWidth="1"/>
    <col min="8708" max="8708" width="11.7109375" style="280" bestFit="1" customWidth="1"/>
    <col min="8709" max="8897" width="9.140625" style="280"/>
    <col min="8898" max="8898" width="6.7109375" style="280" customWidth="1"/>
    <col min="8899" max="8899" width="39.140625" style="280" customWidth="1"/>
    <col min="8900" max="8900" width="9.140625" style="280"/>
    <col min="8901" max="8901" width="8" style="280" customWidth="1"/>
    <col min="8902" max="8902" width="12.7109375" style="280" customWidth="1"/>
    <col min="8903" max="8903" width="12" style="280" customWidth="1"/>
    <col min="8904" max="8904" width="12.85546875" style="280" customWidth="1"/>
    <col min="8905" max="8905" width="11.42578125" style="280" customWidth="1"/>
    <col min="8906" max="8906" width="10.42578125" style="280" customWidth="1"/>
    <col min="8907" max="8907" width="11.7109375" style="280" customWidth="1"/>
    <col min="8908" max="8908" width="11.140625" style="280" customWidth="1"/>
    <col min="8909" max="8909" width="11.85546875" style="280" bestFit="1" customWidth="1"/>
    <col min="8910" max="8910" width="10.5703125" style="280" bestFit="1" customWidth="1"/>
    <col min="8911" max="8911" width="9.5703125" style="280" bestFit="1" customWidth="1"/>
    <col min="8912" max="8912" width="11.42578125" style="280" customWidth="1"/>
    <col min="8913" max="8913" width="10.5703125" style="280" customWidth="1"/>
    <col min="8914" max="8914" width="7.5703125" style="280" customWidth="1"/>
    <col min="8915" max="8915" width="9.5703125" style="280" bestFit="1" customWidth="1"/>
    <col min="8916" max="8916" width="11" style="280" bestFit="1" customWidth="1"/>
    <col min="8917" max="8917" width="10.140625" style="280" bestFit="1" customWidth="1"/>
    <col min="8918" max="8922" width="9.5703125" style="280" bestFit="1" customWidth="1"/>
    <col min="8923" max="8923" width="10.140625" style="280" bestFit="1" customWidth="1"/>
    <col min="8924" max="8925" width="9.5703125" style="280" bestFit="1" customWidth="1"/>
    <col min="8926" max="8926" width="10.28515625" style="280" customWidth="1"/>
    <col min="8927" max="8934" width="9.5703125" style="280" bestFit="1" customWidth="1"/>
    <col min="8935" max="8935" width="9.5703125" style="280" customWidth="1"/>
    <col min="8936" max="8942" width="9.5703125" style="280" bestFit="1" customWidth="1"/>
    <col min="8943" max="8943" width="9.42578125" style="280" customWidth="1"/>
    <col min="8944" max="8959" width="9.5703125" style="280" bestFit="1" customWidth="1"/>
    <col min="8960" max="8961" width="12.5703125" style="280" bestFit="1" customWidth="1"/>
    <col min="8962" max="8962" width="11.42578125" style="280" bestFit="1" customWidth="1"/>
    <col min="8963" max="8963" width="11" style="280" bestFit="1" customWidth="1"/>
    <col min="8964" max="8964" width="11.7109375" style="280" bestFit="1" customWidth="1"/>
    <col min="8965" max="9153" width="9.140625" style="280"/>
    <col min="9154" max="9154" width="6.7109375" style="280" customWidth="1"/>
    <col min="9155" max="9155" width="39.140625" style="280" customWidth="1"/>
    <col min="9156" max="9156" width="9.140625" style="280"/>
    <col min="9157" max="9157" width="8" style="280" customWidth="1"/>
    <col min="9158" max="9158" width="12.7109375" style="280" customWidth="1"/>
    <col min="9159" max="9159" width="12" style="280" customWidth="1"/>
    <col min="9160" max="9160" width="12.85546875" style="280" customWidth="1"/>
    <col min="9161" max="9161" width="11.42578125" style="280" customWidth="1"/>
    <col min="9162" max="9162" width="10.42578125" style="280" customWidth="1"/>
    <col min="9163" max="9163" width="11.7109375" style="280" customWidth="1"/>
    <col min="9164" max="9164" width="11.140625" style="280" customWidth="1"/>
    <col min="9165" max="9165" width="11.85546875" style="280" bestFit="1" customWidth="1"/>
    <col min="9166" max="9166" width="10.5703125" style="280" bestFit="1" customWidth="1"/>
    <col min="9167" max="9167" width="9.5703125" style="280" bestFit="1" customWidth="1"/>
    <col min="9168" max="9168" width="11.42578125" style="280" customWidth="1"/>
    <col min="9169" max="9169" width="10.5703125" style="280" customWidth="1"/>
    <col min="9170" max="9170" width="7.5703125" style="280" customWidth="1"/>
    <col min="9171" max="9171" width="9.5703125" style="280" bestFit="1" customWidth="1"/>
    <col min="9172" max="9172" width="11" style="280" bestFit="1" customWidth="1"/>
    <col min="9173" max="9173" width="10.140625" style="280" bestFit="1" customWidth="1"/>
    <col min="9174" max="9178" width="9.5703125" style="280" bestFit="1" customWidth="1"/>
    <col min="9179" max="9179" width="10.140625" style="280" bestFit="1" customWidth="1"/>
    <col min="9180" max="9181" width="9.5703125" style="280" bestFit="1" customWidth="1"/>
    <col min="9182" max="9182" width="10.28515625" style="280" customWidth="1"/>
    <col min="9183" max="9190" width="9.5703125" style="280" bestFit="1" customWidth="1"/>
    <col min="9191" max="9191" width="9.5703125" style="280" customWidth="1"/>
    <col min="9192" max="9198" width="9.5703125" style="280" bestFit="1" customWidth="1"/>
    <col min="9199" max="9199" width="9.42578125" style="280" customWidth="1"/>
    <col min="9200" max="9215" width="9.5703125" style="280" bestFit="1" customWidth="1"/>
    <col min="9216" max="9217" width="12.5703125" style="280" bestFit="1" customWidth="1"/>
    <col min="9218" max="9218" width="11.42578125" style="280" bestFit="1" customWidth="1"/>
    <col min="9219" max="9219" width="11" style="280" bestFit="1" customWidth="1"/>
    <col min="9220" max="9220" width="11.7109375" style="280" bestFit="1" customWidth="1"/>
    <col min="9221" max="9409" width="9.140625" style="280"/>
    <col min="9410" max="9410" width="6.7109375" style="280" customWidth="1"/>
    <col min="9411" max="9411" width="39.140625" style="280" customWidth="1"/>
    <col min="9412" max="9412" width="9.140625" style="280"/>
    <col min="9413" max="9413" width="8" style="280" customWidth="1"/>
    <col min="9414" max="9414" width="12.7109375" style="280" customWidth="1"/>
    <col min="9415" max="9415" width="12" style="280" customWidth="1"/>
    <col min="9416" max="9416" width="12.85546875" style="280" customWidth="1"/>
    <col min="9417" max="9417" width="11.42578125" style="280" customWidth="1"/>
    <col min="9418" max="9418" width="10.42578125" style="280" customWidth="1"/>
    <col min="9419" max="9419" width="11.7109375" style="280" customWidth="1"/>
    <col min="9420" max="9420" width="11.140625" style="280" customWidth="1"/>
    <col min="9421" max="9421" width="11.85546875" style="280" bestFit="1" customWidth="1"/>
    <col min="9422" max="9422" width="10.5703125" style="280" bestFit="1" customWidth="1"/>
    <col min="9423" max="9423" width="9.5703125" style="280" bestFit="1" customWidth="1"/>
    <col min="9424" max="9424" width="11.42578125" style="280" customWidth="1"/>
    <col min="9425" max="9425" width="10.5703125" style="280" customWidth="1"/>
    <col min="9426" max="9426" width="7.5703125" style="280" customWidth="1"/>
    <col min="9427" max="9427" width="9.5703125" style="280" bestFit="1" customWidth="1"/>
    <col min="9428" max="9428" width="11" style="280" bestFit="1" customWidth="1"/>
    <col min="9429" max="9429" width="10.140625" style="280" bestFit="1" customWidth="1"/>
    <col min="9430" max="9434" width="9.5703125" style="280" bestFit="1" customWidth="1"/>
    <col min="9435" max="9435" width="10.140625" style="280" bestFit="1" customWidth="1"/>
    <col min="9436" max="9437" width="9.5703125" style="280" bestFit="1" customWidth="1"/>
    <col min="9438" max="9438" width="10.28515625" style="280" customWidth="1"/>
    <col min="9439" max="9446" width="9.5703125" style="280" bestFit="1" customWidth="1"/>
    <col min="9447" max="9447" width="9.5703125" style="280" customWidth="1"/>
    <col min="9448" max="9454" width="9.5703125" style="280" bestFit="1" customWidth="1"/>
    <col min="9455" max="9455" width="9.42578125" style="280" customWidth="1"/>
    <col min="9456" max="9471" width="9.5703125" style="280" bestFit="1" customWidth="1"/>
    <col min="9472" max="9473" width="12.5703125" style="280" bestFit="1" customWidth="1"/>
    <col min="9474" max="9474" width="11.42578125" style="280" bestFit="1" customWidth="1"/>
    <col min="9475" max="9475" width="11" style="280" bestFit="1" customWidth="1"/>
    <col min="9476" max="9476" width="11.7109375" style="280" bestFit="1" customWidth="1"/>
    <col min="9477" max="9665" width="9.140625" style="280"/>
    <col min="9666" max="9666" width="6.7109375" style="280" customWidth="1"/>
    <col min="9667" max="9667" width="39.140625" style="280" customWidth="1"/>
    <col min="9668" max="9668" width="9.140625" style="280"/>
    <col min="9669" max="9669" width="8" style="280" customWidth="1"/>
    <col min="9670" max="9670" width="12.7109375" style="280" customWidth="1"/>
    <col min="9671" max="9671" width="12" style="280" customWidth="1"/>
    <col min="9672" max="9672" width="12.85546875" style="280" customWidth="1"/>
    <col min="9673" max="9673" width="11.42578125" style="280" customWidth="1"/>
    <col min="9674" max="9674" width="10.42578125" style="280" customWidth="1"/>
    <col min="9675" max="9675" width="11.7109375" style="280" customWidth="1"/>
    <col min="9676" max="9676" width="11.140625" style="280" customWidth="1"/>
    <col min="9677" max="9677" width="11.85546875" style="280" bestFit="1" customWidth="1"/>
    <col min="9678" max="9678" width="10.5703125" style="280" bestFit="1" customWidth="1"/>
    <col min="9679" max="9679" width="9.5703125" style="280" bestFit="1" customWidth="1"/>
    <col min="9680" max="9680" width="11.42578125" style="280" customWidth="1"/>
    <col min="9681" max="9681" width="10.5703125" style="280" customWidth="1"/>
    <col min="9682" max="9682" width="7.5703125" style="280" customWidth="1"/>
    <col min="9683" max="9683" width="9.5703125" style="280" bestFit="1" customWidth="1"/>
    <col min="9684" max="9684" width="11" style="280" bestFit="1" customWidth="1"/>
    <col min="9685" max="9685" width="10.140625" style="280" bestFit="1" customWidth="1"/>
    <col min="9686" max="9690" width="9.5703125" style="280" bestFit="1" customWidth="1"/>
    <col min="9691" max="9691" width="10.140625" style="280" bestFit="1" customWidth="1"/>
    <col min="9692" max="9693" width="9.5703125" style="280" bestFit="1" customWidth="1"/>
    <col min="9694" max="9694" width="10.28515625" style="280" customWidth="1"/>
    <col min="9695" max="9702" width="9.5703125" style="280" bestFit="1" customWidth="1"/>
    <col min="9703" max="9703" width="9.5703125" style="280" customWidth="1"/>
    <col min="9704" max="9710" width="9.5703125" style="280" bestFit="1" customWidth="1"/>
    <col min="9711" max="9711" width="9.42578125" style="280" customWidth="1"/>
    <col min="9712" max="9727" width="9.5703125" style="280" bestFit="1" customWidth="1"/>
    <col min="9728" max="9729" width="12.5703125" style="280" bestFit="1" customWidth="1"/>
    <col min="9730" max="9730" width="11.42578125" style="280" bestFit="1" customWidth="1"/>
    <col min="9731" max="9731" width="11" style="280" bestFit="1" customWidth="1"/>
    <col min="9732" max="9732" width="11.7109375" style="280" bestFit="1" customWidth="1"/>
    <col min="9733" max="9921" width="9.140625" style="280"/>
    <col min="9922" max="9922" width="6.7109375" style="280" customWidth="1"/>
    <col min="9923" max="9923" width="39.140625" style="280" customWidth="1"/>
    <col min="9924" max="9924" width="9.140625" style="280"/>
    <col min="9925" max="9925" width="8" style="280" customWidth="1"/>
    <col min="9926" max="9926" width="12.7109375" style="280" customWidth="1"/>
    <col min="9927" max="9927" width="12" style="280" customWidth="1"/>
    <col min="9928" max="9928" width="12.85546875" style="280" customWidth="1"/>
    <col min="9929" max="9929" width="11.42578125" style="280" customWidth="1"/>
    <col min="9930" max="9930" width="10.42578125" style="280" customWidth="1"/>
    <col min="9931" max="9931" width="11.7109375" style="280" customWidth="1"/>
    <col min="9932" max="9932" width="11.140625" style="280" customWidth="1"/>
    <col min="9933" max="9933" width="11.85546875" style="280" bestFit="1" customWidth="1"/>
    <col min="9934" max="9934" width="10.5703125" style="280" bestFit="1" customWidth="1"/>
    <col min="9935" max="9935" width="9.5703125" style="280" bestFit="1" customWidth="1"/>
    <col min="9936" max="9936" width="11.42578125" style="280" customWidth="1"/>
    <col min="9937" max="9937" width="10.5703125" style="280" customWidth="1"/>
    <col min="9938" max="9938" width="7.5703125" style="280" customWidth="1"/>
    <col min="9939" max="9939" width="9.5703125" style="280" bestFit="1" customWidth="1"/>
    <col min="9940" max="9940" width="11" style="280" bestFit="1" customWidth="1"/>
    <col min="9941" max="9941" width="10.140625" style="280" bestFit="1" customWidth="1"/>
    <col min="9942" max="9946" width="9.5703125" style="280" bestFit="1" customWidth="1"/>
    <col min="9947" max="9947" width="10.140625" style="280" bestFit="1" customWidth="1"/>
    <col min="9948" max="9949" width="9.5703125" style="280" bestFit="1" customWidth="1"/>
    <col min="9950" max="9950" width="10.28515625" style="280" customWidth="1"/>
    <col min="9951" max="9958" width="9.5703125" style="280" bestFit="1" customWidth="1"/>
    <col min="9959" max="9959" width="9.5703125" style="280" customWidth="1"/>
    <col min="9960" max="9966" width="9.5703125" style="280" bestFit="1" customWidth="1"/>
    <col min="9967" max="9967" width="9.42578125" style="280" customWidth="1"/>
    <col min="9968" max="9983" width="9.5703125" style="280" bestFit="1" customWidth="1"/>
    <col min="9984" max="9985" width="12.5703125" style="280" bestFit="1" customWidth="1"/>
    <col min="9986" max="9986" width="11.42578125" style="280" bestFit="1" customWidth="1"/>
    <col min="9987" max="9987" width="11" style="280" bestFit="1" customWidth="1"/>
    <col min="9988" max="9988" width="11.7109375" style="280" bestFit="1" customWidth="1"/>
    <col min="9989" max="10177" width="9.140625" style="280"/>
    <col min="10178" max="10178" width="6.7109375" style="280" customWidth="1"/>
    <col min="10179" max="10179" width="39.140625" style="280" customWidth="1"/>
    <col min="10180" max="10180" width="9.140625" style="280"/>
    <col min="10181" max="10181" width="8" style="280" customWidth="1"/>
    <col min="10182" max="10182" width="12.7109375" style="280" customWidth="1"/>
    <col min="10183" max="10183" width="12" style="280" customWidth="1"/>
    <col min="10184" max="10184" width="12.85546875" style="280" customWidth="1"/>
    <col min="10185" max="10185" width="11.42578125" style="280" customWidth="1"/>
    <col min="10186" max="10186" width="10.42578125" style="280" customWidth="1"/>
    <col min="10187" max="10187" width="11.7109375" style="280" customWidth="1"/>
    <col min="10188" max="10188" width="11.140625" style="280" customWidth="1"/>
    <col min="10189" max="10189" width="11.85546875" style="280" bestFit="1" customWidth="1"/>
    <col min="10190" max="10190" width="10.5703125" style="280" bestFit="1" customWidth="1"/>
    <col min="10191" max="10191" width="9.5703125" style="280" bestFit="1" customWidth="1"/>
    <col min="10192" max="10192" width="11.42578125" style="280" customWidth="1"/>
    <col min="10193" max="10193" width="10.5703125" style="280" customWidth="1"/>
    <col min="10194" max="10194" width="7.5703125" style="280" customWidth="1"/>
    <col min="10195" max="10195" width="9.5703125" style="280" bestFit="1" customWidth="1"/>
    <col min="10196" max="10196" width="11" style="280" bestFit="1" customWidth="1"/>
    <col min="10197" max="10197" width="10.140625" style="280" bestFit="1" customWidth="1"/>
    <col min="10198" max="10202" width="9.5703125" style="280" bestFit="1" customWidth="1"/>
    <col min="10203" max="10203" width="10.140625" style="280" bestFit="1" customWidth="1"/>
    <col min="10204" max="10205" width="9.5703125" style="280" bestFit="1" customWidth="1"/>
    <col min="10206" max="10206" width="10.28515625" style="280" customWidth="1"/>
    <col min="10207" max="10214" width="9.5703125" style="280" bestFit="1" customWidth="1"/>
    <col min="10215" max="10215" width="9.5703125" style="280" customWidth="1"/>
    <col min="10216" max="10222" width="9.5703125" style="280" bestFit="1" customWidth="1"/>
    <col min="10223" max="10223" width="9.42578125" style="280" customWidth="1"/>
    <col min="10224" max="10239" width="9.5703125" style="280" bestFit="1" customWidth="1"/>
    <col min="10240" max="10241" width="12.5703125" style="280" bestFit="1" customWidth="1"/>
    <col min="10242" max="10242" width="11.42578125" style="280" bestFit="1" customWidth="1"/>
    <col min="10243" max="10243" width="11" style="280" bestFit="1" customWidth="1"/>
    <col min="10244" max="10244" width="11.7109375" style="280" bestFit="1" customWidth="1"/>
    <col min="10245" max="10433" width="9.140625" style="280"/>
    <col min="10434" max="10434" width="6.7109375" style="280" customWidth="1"/>
    <col min="10435" max="10435" width="39.140625" style="280" customWidth="1"/>
    <col min="10436" max="10436" width="9.140625" style="280"/>
    <col min="10437" max="10437" width="8" style="280" customWidth="1"/>
    <col min="10438" max="10438" width="12.7109375" style="280" customWidth="1"/>
    <col min="10439" max="10439" width="12" style="280" customWidth="1"/>
    <col min="10440" max="10440" width="12.85546875" style="280" customWidth="1"/>
    <col min="10441" max="10441" width="11.42578125" style="280" customWidth="1"/>
    <col min="10442" max="10442" width="10.42578125" style="280" customWidth="1"/>
    <col min="10443" max="10443" width="11.7109375" style="280" customWidth="1"/>
    <col min="10444" max="10444" width="11.140625" style="280" customWidth="1"/>
    <col min="10445" max="10445" width="11.85546875" style="280" bestFit="1" customWidth="1"/>
    <col min="10446" max="10446" width="10.5703125" style="280" bestFit="1" customWidth="1"/>
    <col min="10447" max="10447" width="9.5703125" style="280" bestFit="1" customWidth="1"/>
    <col min="10448" max="10448" width="11.42578125" style="280" customWidth="1"/>
    <col min="10449" max="10449" width="10.5703125" style="280" customWidth="1"/>
    <col min="10450" max="10450" width="7.5703125" style="280" customWidth="1"/>
    <col min="10451" max="10451" width="9.5703125" style="280" bestFit="1" customWidth="1"/>
    <col min="10452" max="10452" width="11" style="280" bestFit="1" customWidth="1"/>
    <col min="10453" max="10453" width="10.140625" style="280" bestFit="1" customWidth="1"/>
    <col min="10454" max="10458" width="9.5703125" style="280" bestFit="1" customWidth="1"/>
    <col min="10459" max="10459" width="10.140625" style="280" bestFit="1" customWidth="1"/>
    <col min="10460" max="10461" width="9.5703125" style="280" bestFit="1" customWidth="1"/>
    <col min="10462" max="10462" width="10.28515625" style="280" customWidth="1"/>
    <col min="10463" max="10470" width="9.5703125" style="280" bestFit="1" customWidth="1"/>
    <col min="10471" max="10471" width="9.5703125" style="280" customWidth="1"/>
    <col min="10472" max="10478" width="9.5703125" style="280" bestFit="1" customWidth="1"/>
    <col min="10479" max="10479" width="9.42578125" style="280" customWidth="1"/>
    <col min="10480" max="10495" width="9.5703125" style="280" bestFit="1" customWidth="1"/>
    <col min="10496" max="10497" width="12.5703125" style="280" bestFit="1" customWidth="1"/>
    <col min="10498" max="10498" width="11.42578125" style="280" bestFit="1" customWidth="1"/>
    <col min="10499" max="10499" width="11" style="280" bestFit="1" customWidth="1"/>
    <col min="10500" max="10500" width="11.7109375" style="280" bestFit="1" customWidth="1"/>
    <col min="10501" max="10689" width="9.140625" style="280"/>
    <col min="10690" max="10690" width="6.7109375" style="280" customWidth="1"/>
    <col min="10691" max="10691" width="39.140625" style="280" customWidth="1"/>
    <col min="10692" max="10692" width="9.140625" style="280"/>
    <col min="10693" max="10693" width="8" style="280" customWidth="1"/>
    <col min="10694" max="10694" width="12.7109375" style="280" customWidth="1"/>
    <col min="10695" max="10695" width="12" style="280" customWidth="1"/>
    <col min="10696" max="10696" width="12.85546875" style="280" customWidth="1"/>
    <col min="10697" max="10697" width="11.42578125" style="280" customWidth="1"/>
    <col min="10698" max="10698" width="10.42578125" style="280" customWidth="1"/>
    <col min="10699" max="10699" width="11.7109375" style="280" customWidth="1"/>
    <col min="10700" max="10700" width="11.140625" style="280" customWidth="1"/>
    <col min="10701" max="10701" width="11.85546875" style="280" bestFit="1" customWidth="1"/>
    <col min="10702" max="10702" width="10.5703125" style="280" bestFit="1" customWidth="1"/>
    <col min="10703" max="10703" width="9.5703125" style="280" bestFit="1" customWidth="1"/>
    <col min="10704" max="10704" width="11.42578125" style="280" customWidth="1"/>
    <col min="10705" max="10705" width="10.5703125" style="280" customWidth="1"/>
    <col min="10706" max="10706" width="7.5703125" style="280" customWidth="1"/>
    <col min="10707" max="10707" width="9.5703125" style="280" bestFit="1" customWidth="1"/>
    <col min="10708" max="10708" width="11" style="280" bestFit="1" customWidth="1"/>
    <col min="10709" max="10709" width="10.140625" style="280" bestFit="1" customWidth="1"/>
    <col min="10710" max="10714" width="9.5703125" style="280" bestFit="1" customWidth="1"/>
    <col min="10715" max="10715" width="10.140625" style="280" bestFit="1" customWidth="1"/>
    <col min="10716" max="10717" width="9.5703125" style="280" bestFit="1" customWidth="1"/>
    <col min="10718" max="10718" width="10.28515625" style="280" customWidth="1"/>
    <col min="10719" max="10726" width="9.5703125" style="280" bestFit="1" customWidth="1"/>
    <col min="10727" max="10727" width="9.5703125" style="280" customWidth="1"/>
    <col min="10728" max="10734" width="9.5703125" style="280" bestFit="1" customWidth="1"/>
    <col min="10735" max="10735" width="9.42578125" style="280" customWidth="1"/>
    <col min="10736" max="10751" width="9.5703125" style="280" bestFit="1" customWidth="1"/>
    <col min="10752" max="10753" width="12.5703125" style="280" bestFit="1" customWidth="1"/>
    <col min="10754" max="10754" width="11.42578125" style="280" bestFit="1" customWidth="1"/>
    <col min="10755" max="10755" width="11" style="280" bestFit="1" customWidth="1"/>
    <col min="10756" max="10756" width="11.7109375" style="280" bestFit="1" customWidth="1"/>
    <col min="10757" max="10945" width="9.140625" style="280"/>
    <col min="10946" max="10946" width="6.7109375" style="280" customWidth="1"/>
    <col min="10947" max="10947" width="39.140625" style="280" customWidth="1"/>
    <col min="10948" max="10948" width="9.140625" style="280"/>
    <col min="10949" max="10949" width="8" style="280" customWidth="1"/>
    <col min="10950" max="10950" width="12.7109375" style="280" customWidth="1"/>
    <col min="10951" max="10951" width="12" style="280" customWidth="1"/>
    <col min="10952" max="10952" width="12.85546875" style="280" customWidth="1"/>
    <col min="10953" max="10953" width="11.42578125" style="280" customWidth="1"/>
    <col min="10954" max="10954" width="10.42578125" style="280" customWidth="1"/>
    <col min="10955" max="10955" width="11.7109375" style="280" customWidth="1"/>
    <col min="10956" max="10956" width="11.140625" style="280" customWidth="1"/>
    <col min="10957" max="10957" width="11.85546875" style="280" bestFit="1" customWidth="1"/>
    <col min="10958" max="10958" width="10.5703125" style="280" bestFit="1" customWidth="1"/>
    <col min="10959" max="10959" width="9.5703125" style="280" bestFit="1" customWidth="1"/>
    <col min="10960" max="10960" width="11.42578125" style="280" customWidth="1"/>
    <col min="10961" max="10961" width="10.5703125" style="280" customWidth="1"/>
    <col min="10962" max="10962" width="7.5703125" style="280" customWidth="1"/>
    <col min="10963" max="10963" width="9.5703125" style="280" bestFit="1" customWidth="1"/>
    <col min="10964" max="10964" width="11" style="280" bestFit="1" customWidth="1"/>
    <col min="10965" max="10965" width="10.140625" style="280" bestFit="1" customWidth="1"/>
    <col min="10966" max="10970" width="9.5703125" style="280" bestFit="1" customWidth="1"/>
    <col min="10971" max="10971" width="10.140625" style="280" bestFit="1" customWidth="1"/>
    <col min="10972" max="10973" width="9.5703125" style="280" bestFit="1" customWidth="1"/>
    <col min="10974" max="10974" width="10.28515625" style="280" customWidth="1"/>
    <col min="10975" max="10982" width="9.5703125" style="280" bestFit="1" customWidth="1"/>
    <col min="10983" max="10983" width="9.5703125" style="280" customWidth="1"/>
    <col min="10984" max="10990" width="9.5703125" style="280" bestFit="1" customWidth="1"/>
    <col min="10991" max="10991" width="9.42578125" style="280" customWidth="1"/>
    <col min="10992" max="11007" width="9.5703125" style="280" bestFit="1" customWidth="1"/>
    <col min="11008" max="11009" width="12.5703125" style="280" bestFit="1" customWidth="1"/>
    <col min="11010" max="11010" width="11.42578125" style="280" bestFit="1" customWidth="1"/>
    <col min="11011" max="11011" width="11" style="280" bestFit="1" customWidth="1"/>
    <col min="11012" max="11012" width="11.7109375" style="280" bestFit="1" customWidth="1"/>
    <col min="11013" max="11201" width="9.140625" style="280"/>
    <col min="11202" max="11202" width="6.7109375" style="280" customWidth="1"/>
    <col min="11203" max="11203" width="39.140625" style="280" customWidth="1"/>
    <col min="11204" max="11204" width="9.140625" style="280"/>
    <col min="11205" max="11205" width="8" style="280" customWidth="1"/>
    <col min="11206" max="11206" width="12.7109375" style="280" customWidth="1"/>
    <col min="11207" max="11207" width="12" style="280" customWidth="1"/>
    <col min="11208" max="11208" width="12.85546875" style="280" customWidth="1"/>
    <col min="11209" max="11209" width="11.42578125" style="280" customWidth="1"/>
    <col min="11210" max="11210" width="10.42578125" style="280" customWidth="1"/>
    <col min="11211" max="11211" width="11.7109375" style="280" customWidth="1"/>
    <col min="11212" max="11212" width="11.140625" style="280" customWidth="1"/>
    <col min="11213" max="11213" width="11.85546875" style="280" bestFit="1" customWidth="1"/>
    <col min="11214" max="11214" width="10.5703125" style="280" bestFit="1" customWidth="1"/>
    <col min="11215" max="11215" width="9.5703125" style="280" bestFit="1" customWidth="1"/>
    <col min="11216" max="11216" width="11.42578125" style="280" customWidth="1"/>
    <col min="11217" max="11217" width="10.5703125" style="280" customWidth="1"/>
    <col min="11218" max="11218" width="7.5703125" style="280" customWidth="1"/>
    <col min="11219" max="11219" width="9.5703125" style="280" bestFit="1" customWidth="1"/>
    <col min="11220" max="11220" width="11" style="280" bestFit="1" customWidth="1"/>
    <col min="11221" max="11221" width="10.140625" style="280" bestFit="1" customWidth="1"/>
    <col min="11222" max="11226" width="9.5703125" style="280" bestFit="1" customWidth="1"/>
    <col min="11227" max="11227" width="10.140625" style="280" bestFit="1" customWidth="1"/>
    <col min="11228" max="11229" width="9.5703125" style="280" bestFit="1" customWidth="1"/>
    <col min="11230" max="11230" width="10.28515625" style="280" customWidth="1"/>
    <col min="11231" max="11238" width="9.5703125" style="280" bestFit="1" customWidth="1"/>
    <col min="11239" max="11239" width="9.5703125" style="280" customWidth="1"/>
    <col min="11240" max="11246" width="9.5703125" style="280" bestFit="1" customWidth="1"/>
    <col min="11247" max="11247" width="9.42578125" style="280" customWidth="1"/>
    <col min="11248" max="11263" width="9.5703125" style="280" bestFit="1" customWidth="1"/>
    <col min="11264" max="11265" width="12.5703125" style="280" bestFit="1" customWidth="1"/>
    <col min="11266" max="11266" width="11.42578125" style="280" bestFit="1" customWidth="1"/>
    <col min="11267" max="11267" width="11" style="280" bestFit="1" customWidth="1"/>
    <col min="11268" max="11268" width="11.7109375" style="280" bestFit="1" customWidth="1"/>
    <col min="11269" max="11457" width="9.140625" style="280"/>
    <col min="11458" max="11458" width="6.7109375" style="280" customWidth="1"/>
    <col min="11459" max="11459" width="39.140625" style="280" customWidth="1"/>
    <col min="11460" max="11460" width="9.140625" style="280"/>
    <col min="11461" max="11461" width="8" style="280" customWidth="1"/>
    <col min="11462" max="11462" width="12.7109375" style="280" customWidth="1"/>
    <col min="11463" max="11463" width="12" style="280" customWidth="1"/>
    <col min="11464" max="11464" width="12.85546875" style="280" customWidth="1"/>
    <col min="11465" max="11465" width="11.42578125" style="280" customWidth="1"/>
    <col min="11466" max="11466" width="10.42578125" style="280" customWidth="1"/>
    <col min="11467" max="11467" width="11.7109375" style="280" customWidth="1"/>
    <col min="11468" max="11468" width="11.140625" style="280" customWidth="1"/>
    <col min="11469" max="11469" width="11.85546875" style="280" bestFit="1" customWidth="1"/>
    <col min="11470" max="11470" width="10.5703125" style="280" bestFit="1" customWidth="1"/>
    <col min="11471" max="11471" width="9.5703125" style="280" bestFit="1" customWidth="1"/>
    <col min="11472" max="11472" width="11.42578125" style="280" customWidth="1"/>
    <col min="11473" max="11473" width="10.5703125" style="280" customWidth="1"/>
    <col min="11474" max="11474" width="7.5703125" style="280" customWidth="1"/>
    <col min="11475" max="11475" width="9.5703125" style="280" bestFit="1" customWidth="1"/>
    <col min="11476" max="11476" width="11" style="280" bestFit="1" customWidth="1"/>
    <col min="11477" max="11477" width="10.140625" style="280" bestFit="1" customWidth="1"/>
    <col min="11478" max="11482" width="9.5703125" style="280" bestFit="1" customWidth="1"/>
    <col min="11483" max="11483" width="10.140625" style="280" bestFit="1" customWidth="1"/>
    <col min="11484" max="11485" width="9.5703125" style="280" bestFit="1" customWidth="1"/>
    <col min="11486" max="11486" width="10.28515625" style="280" customWidth="1"/>
    <col min="11487" max="11494" width="9.5703125" style="280" bestFit="1" customWidth="1"/>
    <col min="11495" max="11495" width="9.5703125" style="280" customWidth="1"/>
    <col min="11496" max="11502" width="9.5703125" style="280" bestFit="1" customWidth="1"/>
    <col min="11503" max="11503" width="9.42578125" style="280" customWidth="1"/>
    <col min="11504" max="11519" width="9.5703125" style="280" bestFit="1" customWidth="1"/>
    <col min="11520" max="11521" width="12.5703125" style="280" bestFit="1" customWidth="1"/>
    <col min="11522" max="11522" width="11.42578125" style="280" bestFit="1" customWidth="1"/>
    <col min="11523" max="11523" width="11" style="280" bestFit="1" customWidth="1"/>
    <col min="11524" max="11524" width="11.7109375" style="280" bestFit="1" customWidth="1"/>
    <col min="11525" max="11713" width="9.140625" style="280"/>
    <col min="11714" max="11714" width="6.7109375" style="280" customWidth="1"/>
    <col min="11715" max="11715" width="39.140625" style="280" customWidth="1"/>
    <col min="11716" max="11716" width="9.140625" style="280"/>
    <col min="11717" max="11717" width="8" style="280" customWidth="1"/>
    <col min="11718" max="11718" width="12.7109375" style="280" customWidth="1"/>
    <col min="11719" max="11719" width="12" style="280" customWidth="1"/>
    <col min="11720" max="11720" width="12.85546875" style="280" customWidth="1"/>
    <col min="11721" max="11721" width="11.42578125" style="280" customWidth="1"/>
    <col min="11722" max="11722" width="10.42578125" style="280" customWidth="1"/>
    <col min="11723" max="11723" width="11.7109375" style="280" customWidth="1"/>
    <col min="11724" max="11724" width="11.140625" style="280" customWidth="1"/>
    <col min="11725" max="11725" width="11.85546875" style="280" bestFit="1" customWidth="1"/>
    <col min="11726" max="11726" width="10.5703125" style="280" bestFit="1" customWidth="1"/>
    <col min="11727" max="11727" width="9.5703125" style="280" bestFit="1" customWidth="1"/>
    <col min="11728" max="11728" width="11.42578125" style="280" customWidth="1"/>
    <col min="11729" max="11729" width="10.5703125" style="280" customWidth="1"/>
    <col min="11730" max="11730" width="7.5703125" style="280" customWidth="1"/>
    <col min="11731" max="11731" width="9.5703125" style="280" bestFit="1" customWidth="1"/>
    <col min="11732" max="11732" width="11" style="280" bestFit="1" customWidth="1"/>
    <col min="11733" max="11733" width="10.140625" style="280" bestFit="1" customWidth="1"/>
    <col min="11734" max="11738" width="9.5703125" style="280" bestFit="1" customWidth="1"/>
    <col min="11739" max="11739" width="10.140625" style="280" bestFit="1" customWidth="1"/>
    <col min="11740" max="11741" width="9.5703125" style="280" bestFit="1" customWidth="1"/>
    <col min="11742" max="11742" width="10.28515625" style="280" customWidth="1"/>
    <col min="11743" max="11750" width="9.5703125" style="280" bestFit="1" customWidth="1"/>
    <col min="11751" max="11751" width="9.5703125" style="280" customWidth="1"/>
    <col min="11752" max="11758" width="9.5703125" style="280" bestFit="1" customWidth="1"/>
    <col min="11759" max="11759" width="9.42578125" style="280" customWidth="1"/>
    <col min="11760" max="11775" width="9.5703125" style="280" bestFit="1" customWidth="1"/>
    <col min="11776" max="11777" width="12.5703125" style="280" bestFit="1" customWidth="1"/>
    <col min="11778" max="11778" width="11.42578125" style="280" bestFit="1" customWidth="1"/>
    <col min="11779" max="11779" width="11" style="280" bestFit="1" customWidth="1"/>
    <col min="11780" max="11780" width="11.7109375" style="280" bestFit="1" customWidth="1"/>
    <col min="11781" max="11969" width="9.140625" style="280"/>
    <col min="11970" max="11970" width="6.7109375" style="280" customWidth="1"/>
    <col min="11971" max="11971" width="39.140625" style="280" customWidth="1"/>
    <col min="11972" max="11972" width="9.140625" style="280"/>
    <col min="11973" max="11973" width="8" style="280" customWidth="1"/>
    <col min="11974" max="11974" width="12.7109375" style="280" customWidth="1"/>
    <col min="11975" max="11975" width="12" style="280" customWidth="1"/>
    <col min="11976" max="11976" width="12.85546875" style="280" customWidth="1"/>
    <col min="11977" max="11977" width="11.42578125" style="280" customWidth="1"/>
    <col min="11978" max="11978" width="10.42578125" style="280" customWidth="1"/>
    <col min="11979" max="11979" width="11.7109375" style="280" customWidth="1"/>
    <col min="11980" max="11980" width="11.140625" style="280" customWidth="1"/>
    <col min="11981" max="11981" width="11.85546875" style="280" bestFit="1" customWidth="1"/>
    <col min="11982" max="11982" width="10.5703125" style="280" bestFit="1" customWidth="1"/>
    <col min="11983" max="11983" width="9.5703125" style="280" bestFit="1" customWidth="1"/>
    <col min="11984" max="11984" width="11.42578125" style="280" customWidth="1"/>
    <col min="11985" max="11985" width="10.5703125" style="280" customWidth="1"/>
    <col min="11986" max="11986" width="7.5703125" style="280" customWidth="1"/>
    <col min="11987" max="11987" width="9.5703125" style="280" bestFit="1" customWidth="1"/>
    <col min="11988" max="11988" width="11" style="280" bestFit="1" customWidth="1"/>
    <col min="11989" max="11989" width="10.140625" style="280" bestFit="1" customWidth="1"/>
    <col min="11990" max="11994" width="9.5703125" style="280" bestFit="1" customWidth="1"/>
    <col min="11995" max="11995" width="10.140625" style="280" bestFit="1" customWidth="1"/>
    <col min="11996" max="11997" width="9.5703125" style="280" bestFit="1" customWidth="1"/>
    <col min="11998" max="11998" width="10.28515625" style="280" customWidth="1"/>
    <col min="11999" max="12006" width="9.5703125" style="280" bestFit="1" customWidth="1"/>
    <col min="12007" max="12007" width="9.5703125" style="280" customWidth="1"/>
    <col min="12008" max="12014" width="9.5703125" style="280" bestFit="1" customWidth="1"/>
    <col min="12015" max="12015" width="9.42578125" style="280" customWidth="1"/>
    <col min="12016" max="12031" width="9.5703125" style="280" bestFit="1" customWidth="1"/>
    <col min="12032" max="12033" width="12.5703125" style="280" bestFit="1" customWidth="1"/>
    <col min="12034" max="12034" width="11.42578125" style="280" bestFit="1" customWidth="1"/>
    <col min="12035" max="12035" width="11" style="280" bestFit="1" customWidth="1"/>
    <col min="12036" max="12036" width="11.7109375" style="280" bestFit="1" customWidth="1"/>
    <col min="12037" max="12225" width="9.140625" style="280"/>
    <col min="12226" max="12226" width="6.7109375" style="280" customWidth="1"/>
    <col min="12227" max="12227" width="39.140625" style="280" customWidth="1"/>
    <col min="12228" max="12228" width="9.140625" style="280"/>
    <col min="12229" max="12229" width="8" style="280" customWidth="1"/>
    <col min="12230" max="12230" width="12.7109375" style="280" customWidth="1"/>
    <col min="12231" max="12231" width="12" style="280" customWidth="1"/>
    <col min="12232" max="12232" width="12.85546875" style="280" customWidth="1"/>
    <col min="12233" max="12233" width="11.42578125" style="280" customWidth="1"/>
    <col min="12234" max="12234" width="10.42578125" style="280" customWidth="1"/>
    <col min="12235" max="12235" width="11.7109375" style="280" customWidth="1"/>
    <col min="12236" max="12236" width="11.140625" style="280" customWidth="1"/>
    <col min="12237" max="12237" width="11.85546875" style="280" bestFit="1" customWidth="1"/>
    <col min="12238" max="12238" width="10.5703125" style="280" bestFit="1" customWidth="1"/>
    <col min="12239" max="12239" width="9.5703125" style="280" bestFit="1" customWidth="1"/>
    <col min="12240" max="12240" width="11.42578125" style="280" customWidth="1"/>
    <col min="12241" max="12241" width="10.5703125" style="280" customWidth="1"/>
    <col min="12242" max="12242" width="7.5703125" style="280" customWidth="1"/>
    <col min="12243" max="12243" width="9.5703125" style="280" bestFit="1" customWidth="1"/>
    <col min="12244" max="12244" width="11" style="280" bestFit="1" customWidth="1"/>
    <col min="12245" max="12245" width="10.140625" style="280" bestFit="1" customWidth="1"/>
    <col min="12246" max="12250" width="9.5703125" style="280" bestFit="1" customWidth="1"/>
    <col min="12251" max="12251" width="10.140625" style="280" bestFit="1" customWidth="1"/>
    <col min="12252" max="12253" width="9.5703125" style="280" bestFit="1" customWidth="1"/>
    <col min="12254" max="12254" width="10.28515625" style="280" customWidth="1"/>
    <col min="12255" max="12262" width="9.5703125" style="280" bestFit="1" customWidth="1"/>
    <col min="12263" max="12263" width="9.5703125" style="280" customWidth="1"/>
    <col min="12264" max="12270" width="9.5703125" style="280" bestFit="1" customWidth="1"/>
    <col min="12271" max="12271" width="9.42578125" style="280" customWidth="1"/>
    <col min="12272" max="12287" width="9.5703125" style="280" bestFit="1" customWidth="1"/>
    <col min="12288" max="12289" width="12.5703125" style="280" bestFit="1" customWidth="1"/>
    <col min="12290" max="12290" width="11.42578125" style="280" bestFit="1" customWidth="1"/>
    <col min="12291" max="12291" width="11" style="280" bestFit="1" customWidth="1"/>
    <col min="12292" max="12292" width="11.7109375" style="280" bestFit="1" customWidth="1"/>
    <col min="12293" max="12481" width="9.140625" style="280"/>
    <col min="12482" max="12482" width="6.7109375" style="280" customWidth="1"/>
    <col min="12483" max="12483" width="39.140625" style="280" customWidth="1"/>
    <col min="12484" max="12484" width="9.140625" style="280"/>
    <col min="12485" max="12485" width="8" style="280" customWidth="1"/>
    <col min="12486" max="12486" width="12.7109375" style="280" customWidth="1"/>
    <col min="12487" max="12487" width="12" style="280" customWidth="1"/>
    <col min="12488" max="12488" width="12.85546875" style="280" customWidth="1"/>
    <col min="12489" max="12489" width="11.42578125" style="280" customWidth="1"/>
    <col min="12490" max="12490" width="10.42578125" style="280" customWidth="1"/>
    <col min="12491" max="12491" width="11.7109375" style="280" customWidth="1"/>
    <col min="12492" max="12492" width="11.140625" style="280" customWidth="1"/>
    <col min="12493" max="12493" width="11.85546875" style="280" bestFit="1" customWidth="1"/>
    <col min="12494" max="12494" width="10.5703125" style="280" bestFit="1" customWidth="1"/>
    <col min="12495" max="12495" width="9.5703125" style="280" bestFit="1" customWidth="1"/>
    <col min="12496" max="12496" width="11.42578125" style="280" customWidth="1"/>
    <col min="12497" max="12497" width="10.5703125" style="280" customWidth="1"/>
    <col min="12498" max="12498" width="7.5703125" style="280" customWidth="1"/>
    <col min="12499" max="12499" width="9.5703125" style="280" bestFit="1" customWidth="1"/>
    <col min="12500" max="12500" width="11" style="280" bestFit="1" customWidth="1"/>
    <col min="12501" max="12501" width="10.140625" style="280" bestFit="1" customWidth="1"/>
    <col min="12502" max="12506" width="9.5703125" style="280" bestFit="1" customWidth="1"/>
    <col min="12507" max="12507" width="10.140625" style="280" bestFit="1" customWidth="1"/>
    <col min="12508" max="12509" width="9.5703125" style="280" bestFit="1" customWidth="1"/>
    <col min="12510" max="12510" width="10.28515625" style="280" customWidth="1"/>
    <col min="12511" max="12518" width="9.5703125" style="280" bestFit="1" customWidth="1"/>
    <col min="12519" max="12519" width="9.5703125" style="280" customWidth="1"/>
    <col min="12520" max="12526" width="9.5703125" style="280" bestFit="1" customWidth="1"/>
    <col min="12527" max="12527" width="9.42578125" style="280" customWidth="1"/>
    <col min="12528" max="12543" width="9.5703125" style="280" bestFit="1" customWidth="1"/>
    <col min="12544" max="12545" width="12.5703125" style="280" bestFit="1" customWidth="1"/>
    <col min="12546" max="12546" width="11.42578125" style="280" bestFit="1" customWidth="1"/>
    <col min="12547" max="12547" width="11" style="280" bestFit="1" customWidth="1"/>
    <col min="12548" max="12548" width="11.7109375" style="280" bestFit="1" customWidth="1"/>
    <col min="12549" max="12737" width="9.140625" style="280"/>
    <col min="12738" max="12738" width="6.7109375" style="280" customWidth="1"/>
    <col min="12739" max="12739" width="39.140625" style="280" customWidth="1"/>
    <col min="12740" max="12740" width="9.140625" style="280"/>
    <col min="12741" max="12741" width="8" style="280" customWidth="1"/>
    <col min="12742" max="12742" width="12.7109375" style="280" customWidth="1"/>
    <col min="12743" max="12743" width="12" style="280" customWidth="1"/>
    <col min="12744" max="12744" width="12.85546875" style="280" customWidth="1"/>
    <col min="12745" max="12745" width="11.42578125" style="280" customWidth="1"/>
    <col min="12746" max="12746" width="10.42578125" style="280" customWidth="1"/>
    <col min="12747" max="12747" width="11.7109375" style="280" customWidth="1"/>
    <col min="12748" max="12748" width="11.140625" style="280" customWidth="1"/>
    <col min="12749" max="12749" width="11.85546875" style="280" bestFit="1" customWidth="1"/>
    <col min="12750" max="12750" width="10.5703125" style="280" bestFit="1" customWidth="1"/>
    <col min="12751" max="12751" width="9.5703125" style="280" bestFit="1" customWidth="1"/>
    <col min="12752" max="12752" width="11.42578125" style="280" customWidth="1"/>
    <col min="12753" max="12753" width="10.5703125" style="280" customWidth="1"/>
    <col min="12754" max="12754" width="7.5703125" style="280" customWidth="1"/>
    <col min="12755" max="12755" width="9.5703125" style="280" bestFit="1" customWidth="1"/>
    <col min="12756" max="12756" width="11" style="280" bestFit="1" customWidth="1"/>
    <col min="12757" max="12757" width="10.140625" style="280" bestFit="1" customWidth="1"/>
    <col min="12758" max="12762" width="9.5703125" style="280" bestFit="1" customWidth="1"/>
    <col min="12763" max="12763" width="10.140625" style="280" bestFit="1" customWidth="1"/>
    <col min="12764" max="12765" width="9.5703125" style="280" bestFit="1" customWidth="1"/>
    <col min="12766" max="12766" width="10.28515625" style="280" customWidth="1"/>
    <col min="12767" max="12774" width="9.5703125" style="280" bestFit="1" customWidth="1"/>
    <col min="12775" max="12775" width="9.5703125" style="280" customWidth="1"/>
    <col min="12776" max="12782" width="9.5703125" style="280" bestFit="1" customWidth="1"/>
    <col min="12783" max="12783" width="9.42578125" style="280" customWidth="1"/>
    <col min="12784" max="12799" width="9.5703125" style="280" bestFit="1" customWidth="1"/>
    <col min="12800" max="12801" width="12.5703125" style="280" bestFit="1" customWidth="1"/>
    <col min="12802" max="12802" width="11.42578125" style="280" bestFit="1" customWidth="1"/>
    <col min="12803" max="12803" width="11" style="280" bestFit="1" customWidth="1"/>
    <col min="12804" max="12804" width="11.7109375" style="280" bestFit="1" customWidth="1"/>
    <col min="12805" max="12993" width="9.140625" style="280"/>
    <col min="12994" max="12994" width="6.7109375" style="280" customWidth="1"/>
    <col min="12995" max="12995" width="39.140625" style="280" customWidth="1"/>
    <col min="12996" max="12996" width="9.140625" style="280"/>
    <col min="12997" max="12997" width="8" style="280" customWidth="1"/>
    <col min="12998" max="12998" width="12.7109375" style="280" customWidth="1"/>
    <col min="12999" max="12999" width="12" style="280" customWidth="1"/>
    <col min="13000" max="13000" width="12.85546875" style="280" customWidth="1"/>
    <col min="13001" max="13001" width="11.42578125" style="280" customWidth="1"/>
    <col min="13002" max="13002" width="10.42578125" style="280" customWidth="1"/>
    <col min="13003" max="13003" width="11.7109375" style="280" customWidth="1"/>
    <col min="13004" max="13004" width="11.140625" style="280" customWidth="1"/>
    <col min="13005" max="13005" width="11.85546875" style="280" bestFit="1" customWidth="1"/>
    <col min="13006" max="13006" width="10.5703125" style="280" bestFit="1" customWidth="1"/>
    <col min="13007" max="13007" width="9.5703125" style="280" bestFit="1" customWidth="1"/>
    <col min="13008" max="13008" width="11.42578125" style="280" customWidth="1"/>
    <col min="13009" max="13009" width="10.5703125" style="280" customWidth="1"/>
    <col min="13010" max="13010" width="7.5703125" style="280" customWidth="1"/>
    <col min="13011" max="13011" width="9.5703125" style="280" bestFit="1" customWidth="1"/>
    <col min="13012" max="13012" width="11" style="280" bestFit="1" customWidth="1"/>
    <col min="13013" max="13013" width="10.140625" style="280" bestFit="1" customWidth="1"/>
    <col min="13014" max="13018" width="9.5703125" style="280" bestFit="1" customWidth="1"/>
    <col min="13019" max="13019" width="10.140625" style="280" bestFit="1" customWidth="1"/>
    <col min="13020" max="13021" width="9.5703125" style="280" bestFit="1" customWidth="1"/>
    <col min="13022" max="13022" width="10.28515625" style="280" customWidth="1"/>
    <col min="13023" max="13030" width="9.5703125" style="280" bestFit="1" customWidth="1"/>
    <col min="13031" max="13031" width="9.5703125" style="280" customWidth="1"/>
    <col min="13032" max="13038" width="9.5703125" style="280" bestFit="1" customWidth="1"/>
    <col min="13039" max="13039" width="9.42578125" style="280" customWidth="1"/>
    <col min="13040" max="13055" width="9.5703125" style="280" bestFit="1" customWidth="1"/>
    <col min="13056" max="13057" width="12.5703125" style="280" bestFit="1" customWidth="1"/>
    <col min="13058" max="13058" width="11.42578125" style="280" bestFit="1" customWidth="1"/>
    <col min="13059" max="13059" width="11" style="280" bestFit="1" customWidth="1"/>
    <col min="13060" max="13060" width="11.7109375" style="280" bestFit="1" customWidth="1"/>
    <col min="13061" max="13249" width="9.140625" style="280"/>
    <col min="13250" max="13250" width="6.7109375" style="280" customWidth="1"/>
    <col min="13251" max="13251" width="39.140625" style="280" customWidth="1"/>
    <col min="13252" max="13252" width="9.140625" style="280"/>
    <col min="13253" max="13253" width="8" style="280" customWidth="1"/>
    <col min="13254" max="13254" width="12.7109375" style="280" customWidth="1"/>
    <col min="13255" max="13255" width="12" style="280" customWidth="1"/>
    <col min="13256" max="13256" width="12.85546875" style="280" customWidth="1"/>
    <col min="13257" max="13257" width="11.42578125" style="280" customWidth="1"/>
    <col min="13258" max="13258" width="10.42578125" style="280" customWidth="1"/>
    <col min="13259" max="13259" width="11.7109375" style="280" customWidth="1"/>
    <col min="13260" max="13260" width="11.140625" style="280" customWidth="1"/>
    <col min="13261" max="13261" width="11.85546875" style="280" bestFit="1" customWidth="1"/>
    <col min="13262" max="13262" width="10.5703125" style="280" bestFit="1" customWidth="1"/>
    <col min="13263" max="13263" width="9.5703125" style="280" bestFit="1" customWidth="1"/>
    <col min="13264" max="13264" width="11.42578125" style="280" customWidth="1"/>
    <col min="13265" max="13265" width="10.5703125" style="280" customWidth="1"/>
    <col min="13266" max="13266" width="7.5703125" style="280" customWidth="1"/>
    <col min="13267" max="13267" width="9.5703125" style="280" bestFit="1" customWidth="1"/>
    <col min="13268" max="13268" width="11" style="280" bestFit="1" customWidth="1"/>
    <col min="13269" max="13269" width="10.140625" style="280" bestFit="1" customWidth="1"/>
    <col min="13270" max="13274" width="9.5703125" style="280" bestFit="1" customWidth="1"/>
    <col min="13275" max="13275" width="10.140625" style="280" bestFit="1" customWidth="1"/>
    <col min="13276" max="13277" width="9.5703125" style="280" bestFit="1" customWidth="1"/>
    <col min="13278" max="13278" width="10.28515625" style="280" customWidth="1"/>
    <col min="13279" max="13286" width="9.5703125" style="280" bestFit="1" customWidth="1"/>
    <col min="13287" max="13287" width="9.5703125" style="280" customWidth="1"/>
    <col min="13288" max="13294" width="9.5703125" style="280" bestFit="1" customWidth="1"/>
    <col min="13295" max="13295" width="9.42578125" style="280" customWidth="1"/>
    <col min="13296" max="13311" width="9.5703125" style="280" bestFit="1" customWidth="1"/>
    <col min="13312" max="13313" width="12.5703125" style="280" bestFit="1" customWidth="1"/>
    <col min="13314" max="13314" width="11.42578125" style="280" bestFit="1" customWidth="1"/>
    <col min="13315" max="13315" width="11" style="280" bestFit="1" customWidth="1"/>
    <col min="13316" max="13316" width="11.7109375" style="280" bestFit="1" customWidth="1"/>
    <col min="13317" max="13505" width="9.140625" style="280"/>
    <col min="13506" max="13506" width="6.7109375" style="280" customWidth="1"/>
    <col min="13507" max="13507" width="39.140625" style="280" customWidth="1"/>
    <col min="13508" max="13508" width="9.140625" style="280"/>
    <col min="13509" max="13509" width="8" style="280" customWidth="1"/>
    <col min="13510" max="13510" width="12.7109375" style="280" customWidth="1"/>
    <col min="13511" max="13511" width="12" style="280" customWidth="1"/>
    <col min="13512" max="13512" width="12.85546875" style="280" customWidth="1"/>
    <col min="13513" max="13513" width="11.42578125" style="280" customWidth="1"/>
    <col min="13514" max="13514" width="10.42578125" style="280" customWidth="1"/>
    <col min="13515" max="13515" width="11.7109375" style="280" customWidth="1"/>
    <col min="13516" max="13516" width="11.140625" style="280" customWidth="1"/>
    <col min="13517" max="13517" width="11.85546875" style="280" bestFit="1" customWidth="1"/>
    <col min="13518" max="13518" width="10.5703125" style="280" bestFit="1" customWidth="1"/>
    <col min="13519" max="13519" width="9.5703125" style="280" bestFit="1" customWidth="1"/>
    <col min="13520" max="13520" width="11.42578125" style="280" customWidth="1"/>
    <col min="13521" max="13521" width="10.5703125" style="280" customWidth="1"/>
    <col min="13522" max="13522" width="7.5703125" style="280" customWidth="1"/>
    <col min="13523" max="13523" width="9.5703125" style="280" bestFit="1" customWidth="1"/>
    <col min="13524" max="13524" width="11" style="280" bestFit="1" customWidth="1"/>
    <col min="13525" max="13525" width="10.140625" style="280" bestFit="1" customWidth="1"/>
    <col min="13526" max="13530" width="9.5703125" style="280" bestFit="1" customWidth="1"/>
    <col min="13531" max="13531" width="10.140625" style="280" bestFit="1" customWidth="1"/>
    <col min="13532" max="13533" width="9.5703125" style="280" bestFit="1" customWidth="1"/>
    <col min="13534" max="13534" width="10.28515625" style="280" customWidth="1"/>
    <col min="13535" max="13542" width="9.5703125" style="280" bestFit="1" customWidth="1"/>
    <col min="13543" max="13543" width="9.5703125" style="280" customWidth="1"/>
    <col min="13544" max="13550" width="9.5703125" style="280" bestFit="1" customWidth="1"/>
    <col min="13551" max="13551" width="9.42578125" style="280" customWidth="1"/>
    <col min="13552" max="13567" width="9.5703125" style="280" bestFit="1" customWidth="1"/>
    <col min="13568" max="13569" width="12.5703125" style="280" bestFit="1" customWidth="1"/>
    <col min="13570" max="13570" width="11.42578125" style="280" bestFit="1" customWidth="1"/>
    <col min="13571" max="13571" width="11" style="280" bestFit="1" customWidth="1"/>
    <col min="13572" max="13572" width="11.7109375" style="280" bestFit="1" customWidth="1"/>
    <col min="13573" max="13761" width="9.140625" style="280"/>
    <col min="13762" max="13762" width="6.7109375" style="280" customWidth="1"/>
    <col min="13763" max="13763" width="39.140625" style="280" customWidth="1"/>
    <col min="13764" max="13764" width="9.140625" style="280"/>
    <col min="13765" max="13765" width="8" style="280" customWidth="1"/>
    <col min="13766" max="13766" width="12.7109375" style="280" customWidth="1"/>
    <col min="13767" max="13767" width="12" style="280" customWidth="1"/>
    <col min="13768" max="13768" width="12.85546875" style="280" customWidth="1"/>
    <col min="13769" max="13769" width="11.42578125" style="280" customWidth="1"/>
    <col min="13770" max="13770" width="10.42578125" style="280" customWidth="1"/>
    <col min="13771" max="13771" width="11.7109375" style="280" customWidth="1"/>
    <col min="13772" max="13772" width="11.140625" style="280" customWidth="1"/>
    <col min="13773" max="13773" width="11.85546875" style="280" bestFit="1" customWidth="1"/>
    <col min="13774" max="13774" width="10.5703125" style="280" bestFit="1" customWidth="1"/>
    <col min="13775" max="13775" width="9.5703125" style="280" bestFit="1" customWidth="1"/>
    <col min="13776" max="13776" width="11.42578125" style="280" customWidth="1"/>
    <col min="13777" max="13777" width="10.5703125" style="280" customWidth="1"/>
    <col min="13778" max="13778" width="7.5703125" style="280" customWidth="1"/>
    <col min="13779" max="13779" width="9.5703125" style="280" bestFit="1" customWidth="1"/>
    <col min="13780" max="13780" width="11" style="280" bestFit="1" customWidth="1"/>
    <col min="13781" max="13781" width="10.140625" style="280" bestFit="1" customWidth="1"/>
    <col min="13782" max="13786" width="9.5703125" style="280" bestFit="1" customWidth="1"/>
    <col min="13787" max="13787" width="10.140625" style="280" bestFit="1" customWidth="1"/>
    <col min="13788" max="13789" width="9.5703125" style="280" bestFit="1" customWidth="1"/>
    <col min="13790" max="13790" width="10.28515625" style="280" customWidth="1"/>
    <col min="13791" max="13798" width="9.5703125" style="280" bestFit="1" customWidth="1"/>
    <col min="13799" max="13799" width="9.5703125" style="280" customWidth="1"/>
    <col min="13800" max="13806" width="9.5703125" style="280" bestFit="1" customWidth="1"/>
    <col min="13807" max="13807" width="9.42578125" style="280" customWidth="1"/>
    <col min="13808" max="13823" width="9.5703125" style="280" bestFit="1" customWidth="1"/>
    <col min="13824" max="13825" width="12.5703125" style="280" bestFit="1" customWidth="1"/>
    <col min="13826" max="13826" width="11.42578125" style="280" bestFit="1" customWidth="1"/>
    <col min="13827" max="13827" width="11" style="280" bestFit="1" customWidth="1"/>
    <col min="13828" max="13828" width="11.7109375" style="280" bestFit="1" customWidth="1"/>
    <col min="13829" max="14017" width="9.140625" style="280"/>
    <col min="14018" max="14018" width="6.7109375" style="280" customWidth="1"/>
    <col min="14019" max="14019" width="39.140625" style="280" customWidth="1"/>
    <col min="14020" max="14020" width="9.140625" style="280"/>
    <col min="14021" max="14021" width="8" style="280" customWidth="1"/>
    <col min="14022" max="14022" width="12.7109375" style="280" customWidth="1"/>
    <col min="14023" max="14023" width="12" style="280" customWidth="1"/>
    <col min="14024" max="14024" width="12.85546875" style="280" customWidth="1"/>
    <col min="14025" max="14025" width="11.42578125" style="280" customWidth="1"/>
    <col min="14026" max="14026" width="10.42578125" style="280" customWidth="1"/>
    <col min="14027" max="14027" width="11.7109375" style="280" customWidth="1"/>
    <col min="14028" max="14028" width="11.140625" style="280" customWidth="1"/>
    <col min="14029" max="14029" width="11.85546875" style="280" bestFit="1" customWidth="1"/>
    <col min="14030" max="14030" width="10.5703125" style="280" bestFit="1" customWidth="1"/>
    <col min="14031" max="14031" width="9.5703125" style="280" bestFit="1" customWidth="1"/>
    <col min="14032" max="14032" width="11.42578125" style="280" customWidth="1"/>
    <col min="14033" max="14033" width="10.5703125" style="280" customWidth="1"/>
    <col min="14034" max="14034" width="7.5703125" style="280" customWidth="1"/>
    <col min="14035" max="14035" width="9.5703125" style="280" bestFit="1" customWidth="1"/>
    <col min="14036" max="14036" width="11" style="280" bestFit="1" customWidth="1"/>
    <col min="14037" max="14037" width="10.140625" style="280" bestFit="1" customWidth="1"/>
    <col min="14038" max="14042" width="9.5703125" style="280" bestFit="1" customWidth="1"/>
    <col min="14043" max="14043" width="10.140625" style="280" bestFit="1" customWidth="1"/>
    <col min="14044" max="14045" width="9.5703125" style="280" bestFit="1" customWidth="1"/>
    <col min="14046" max="14046" width="10.28515625" style="280" customWidth="1"/>
    <col min="14047" max="14054" width="9.5703125" style="280" bestFit="1" customWidth="1"/>
    <col min="14055" max="14055" width="9.5703125" style="280" customWidth="1"/>
    <col min="14056" max="14062" width="9.5703125" style="280" bestFit="1" customWidth="1"/>
    <col min="14063" max="14063" width="9.42578125" style="280" customWidth="1"/>
    <col min="14064" max="14079" width="9.5703125" style="280" bestFit="1" customWidth="1"/>
    <col min="14080" max="14081" width="12.5703125" style="280" bestFit="1" customWidth="1"/>
    <col min="14082" max="14082" width="11.42578125" style="280" bestFit="1" customWidth="1"/>
    <col min="14083" max="14083" width="11" style="280" bestFit="1" customWidth="1"/>
    <col min="14084" max="14084" width="11.7109375" style="280" bestFit="1" customWidth="1"/>
    <col min="14085" max="14273" width="9.140625" style="280"/>
    <col min="14274" max="14274" width="6.7109375" style="280" customWidth="1"/>
    <col min="14275" max="14275" width="39.140625" style="280" customWidth="1"/>
    <col min="14276" max="14276" width="9.140625" style="280"/>
    <col min="14277" max="14277" width="8" style="280" customWidth="1"/>
    <col min="14278" max="14278" width="12.7109375" style="280" customWidth="1"/>
    <col min="14279" max="14279" width="12" style="280" customWidth="1"/>
    <col min="14280" max="14280" width="12.85546875" style="280" customWidth="1"/>
    <col min="14281" max="14281" width="11.42578125" style="280" customWidth="1"/>
    <col min="14282" max="14282" width="10.42578125" style="280" customWidth="1"/>
    <col min="14283" max="14283" width="11.7109375" style="280" customWidth="1"/>
    <col min="14284" max="14284" width="11.140625" style="280" customWidth="1"/>
    <col min="14285" max="14285" width="11.85546875" style="280" bestFit="1" customWidth="1"/>
    <col min="14286" max="14286" width="10.5703125" style="280" bestFit="1" customWidth="1"/>
    <col min="14287" max="14287" width="9.5703125" style="280" bestFit="1" customWidth="1"/>
    <col min="14288" max="14288" width="11.42578125" style="280" customWidth="1"/>
    <col min="14289" max="14289" width="10.5703125" style="280" customWidth="1"/>
    <col min="14290" max="14290" width="7.5703125" style="280" customWidth="1"/>
    <col min="14291" max="14291" width="9.5703125" style="280" bestFit="1" customWidth="1"/>
    <col min="14292" max="14292" width="11" style="280" bestFit="1" customWidth="1"/>
    <col min="14293" max="14293" width="10.140625" style="280" bestFit="1" customWidth="1"/>
    <col min="14294" max="14298" width="9.5703125" style="280" bestFit="1" customWidth="1"/>
    <col min="14299" max="14299" width="10.140625" style="280" bestFit="1" customWidth="1"/>
    <col min="14300" max="14301" width="9.5703125" style="280" bestFit="1" customWidth="1"/>
    <col min="14302" max="14302" width="10.28515625" style="280" customWidth="1"/>
    <col min="14303" max="14310" width="9.5703125" style="280" bestFit="1" customWidth="1"/>
    <col min="14311" max="14311" width="9.5703125" style="280" customWidth="1"/>
    <col min="14312" max="14318" width="9.5703125" style="280" bestFit="1" customWidth="1"/>
    <col min="14319" max="14319" width="9.42578125" style="280" customWidth="1"/>
    <col min="14320" max="14335" width="9.5703125" style="280" bestFit="1" customWidth="1"/>
    <col min="14336" max="14337" width="12.5703125" style="280" bestFit="1" customWidth="1"/>
    <col min="14338" max="14338" width="11.42578125" style="280" bestFit="1" customWidth="1"/>
    <col min="14339" max="14339" width="11" style="280" bestFit="1" customWidth="1"/>
    <col min="14340" max="14340" width="11.7109375" style="280" bestFit="1" customWidth="1"/>
    <col min="14341" max="14529" width="9.140625" style="280"/>
    <col min="14530" max="14530" width="6.7109375" style="280" customWidth="1"/>
    <col min="14531" max="14531" width="39.140625" style="280" customWidth="1"/>
    <col min="14532" max="14532" width="9.140625" style="280"/>
    <col min="14533" max="14533" width="8" style="280" customWidth="1"/>
    <col min="14534" max="14534" width="12.7109375" style="280" customWidth="1"/>
    <col min="14535" max="14535" width="12" style="280" customWidth="1"/>
    <col min="14536" max="14536" width="12.85546875" style="280" customWidth="1"/>
    <col min="14537" max="14537" width="11.42578125" style="280" customWidth="1"/>
    <col min="14538" max="14538" width="10.42578125" style="280" customWidth="1"/>
    <col min="14539" max="14539" width="11.7109375" style="280" customWidth="1"/>
    <col min="14540" max="14540" width="11.140625" style="280" customWidth="1"/>
    <col min="14541" max="14541" width="11.85546875" style="280" bestFit="1" customWidth="1"/>
    <col min="14542" max="14542" width="10.5703125" style="280" bestFit="1" customWidth="1"/>
    <col min="14543" max="14543" width="9.5703125" style="280" bestFit="1" customWidth="1"/>
    <col min="14544" max="14544" width="11.42578125" style="280" customWidth="1"/>
    <col min="14545" max="14545" width="10.5703125" style="280" customWidth="1"/>
    <col min="14546" max="14546" width="7.5703125" style="280" customWidth="1"/>
    <col min="14547" max="14547" width="9.5703125" style="280" bestFit="1" customWidth="1"/>
    <col min="14548" max="14548" width="11" style="280" bestFit="1" customWidth="1"/>
    <col min="14549" max="14549" width="10.140625" style="280" bestFit="1" customWidth="1"/>
    <col min="14550" max="14554" width="9.5703125" style="280" bestFit="1" customWidth="1"/>
    <col min="14555" max="14555" width="10.140625" style="280" bestFit="1" customWidth="1"/>
    <col min="14556" max="14557" width="9.5703125" style="280" bestFit="1" customWidth="1"/>
    <col min="14558" max="14558" width="10.28515625" style="280" customWidth="1"/>
    <col min="14559" max="14566" width="9.5703125" style="280" bestFit="1" customWidth="1"/>
    <col min="14567" max="14567" width="9.5703125" style="280" customWidth="1"/>
    <col min="14568" max="14574" width="9.5703125" style="280" bestFit="1" customWidth="1"/>
    <col min="14575" max="14575" width="9.42578125" style="280" customWidth="1"/>
    <col min="14576" max="14591" width="9.5703125" style="280" bestFit="1" customWidth="1"/>
    <col min="14592" max="14593" width="12.5703125" style="280" bestFit="1" customWidth="1"/>
    <col min="14594" max="14594" width="11.42578125" style="280" bestFit="1" customWidth="1"/>
    <col min="14595" max="14595" width="11" style="280" bestFit="1" customWidth="1"/>
    <col min="14596" max="14596" width="11.7109375" style="280" bestFit="1" customWidth="1"/>
    <col min="14597" max="14785" width="9.140625" style="280"/>
    <col min="14786" max="14786" width="6.7109375" style="280" customWidth="1"/>
    <col min="14787" max="14787" width="39.140625" style="280" customWidth="1"/>
    <col min="14788" max="14788" width="9.140625" style="280"/>
    <col min="14789" max="14789" width="8" style="280" customWidth="1"/>
    <col min="14790" max="14790" width="12.7109375" style="280" customWidth="1"/>
    <col min="14791" max="14791" width="12" style="280" customWidth="1"/>
    <col min="14792" max="14792" width="12.85546875" style="280" customWidth="1"/>
    <col min="14793" max="14793" width="11.42578125" style="280" customWidth="1"/>
    <col min="14794" max="14794" width="10.42578125" style="280" customWidth="1"/>
    <col min="14795" max="14795" width="11.7109375" style="280" customWidth="1"/>
    <col min="14796" max="14796" width="11.140625" style="280" customWidth="1"/>
    <col min="14797" max="14797" width="11.85546875" style="280" bestFit="1" customWidth="1"/>
    <col min="14798" max="14798" width="10.5703125" style="280" bestFit="1" customWidth="1"/>
    <col min="14799" max="14799" width="9.5703125" style="280" bestFit="1" customWidth="1"/>
    <col min="14800" max="14800" width="11.42578125" style="280" customWidth="1"/>
    <col min="14801" max="14801" width="10.5703125" style="280" customWidth="1"/>
    <col min="14802" max="14802" width="7.5703125" style="280" customWidth="1"/>
    <col min="14803" max="14803" width="9.5703125" style="280" bestFit="1" customWidth="1"/>
    <col min="14804" max="14804" width="11" style="280" bestFit="1" customWidth="1"/>
    <col min="14805" max="14805" width="10.140625" style="280" bestFit="1" customWidth="1"/>
    <col min="14806" max="14810" width="9.5703125" style="280" bestFit="1" customWidth="1"/>
    <col min="14811" max="14811" width="10.140625" style="280" bestFit="1" customWidth="1"/>
    <col min="14812" max="14813" width="9.5703125" style="280" bestFit="1" customWidth="1"/>
    <col min="14814" max="14814" width="10.28515625" style="280" customWidth="1"/>
    <col min="14815" max="14822" width="9.5703125" style="280" bestFit="1" customWidth="1"/>
    <col min="14823" max="14823" width="9.5703125" style="280" customWidth="1"/>
    <col min="14824" max="14830" width="9.5703125" style="280" bestFit="1" customWidth="1"/>
    <col min="14831" max="14831" width="9.42578125" style="280" customWidth="1"/>
    <col min="14832" max="14847" width="9.5703125" style="280" bestFit="1" customWidth="1"/>
    <col min="14848" max="14849" width="12.5703125" style="280" bestFit="1" customWidth="1"/>
    <col min="14850" max="14850" width="11.42578125" style="280" bestFit="1" customWidth="1"/>
    <col min="14851" max="14851" width="11" style="280" bestFit="1" customWidth="1"/>
    <col min="14852" max="14852" width="11.7109375" style="280" bestFit="1" customWidth="1"/>
    <col min="14853" max="15041" width="9.140625" style="280"/>
    <col min="15042" max="15042" width="6.7109375" style="280" customWidth="1"/>
    <col min="15043" max="15043" width="39.140625" style="280" customWidth="1"/>
    <col min="15044" max="15044" width="9.140625" style="280"/>
    <col min="15045" max="15045" width="8" style="280" customWidth="1"/>
    <col min="15046" max="15046" width="12.7109375" style="280" customWidth="1"/>
    <col min="15047" max="15047" width="12" style="280" customWidth="1"/>
    <col min="15048" max="15048" width="12.85546875" style="280" customWidth="1"/>
    <col min="15049" max="15049" width="11.42578125" style="280" customWidth="1"/>
    <col min="15050" max="15050" width="10.42578125" style="280" customWidth="1"/>
    <col min="15051" max="15051" width="11.7109375" style="280" customWidth="1"/>
    <col min="15052" max="15052" width="11.140625" style="280" customWidth="1"/>
    <col min="15053" max="15053" width="11.85546875" style="280" bestFit="1" customWidth="1"/>
    <col min="15054" max="15054" width="10.5703125" style="280" bestFit="1" customWidth="1"/>
    <col min="15055" max="15055" width="9.5703125" style="280" bestFit="1" customWidth="1"/>
    <col min="15056" max="15056" width="11.42578125" style="280" customWidth="1"/>
    <col min="15057" max="15057" width="10.5703125" style="280" customWidth="1"/>
    <col min="15058" max="15058" width="7.5703125" style="280" customWidth="1"/>
    <col min="15059" max="15059" width="9.5703125" style="280" bestFit="1" customWidth="1"/>
    <col min="15060" max="15060" width="11" style="280" bestFit="1" customWidth="1"/>
    <col min="15061" max="15061" width="10.140625" style="280" bestFit="1" customWidth="1"/>
    <col min="15062" max="15066" width="9.5703125" style="280" bestFit="1" customWidth="1"/>
    <col min="15067" max="15067" width="10.140625" style="280" bestFit="1" customWidth="1"/>
    <col min="15068" max="15069" width="9.5703125" style="280" bestFit="1" customWidth="1"/>
    <col min="15070" max="15070" width="10.28515625" style="280" customWidth="1"/>
    <col min="15071" max="15078" width="9.5703125" style="280" bestFit="1" customWidth="1"/>
    <col min="15079" max="15079" width="9.5703125" style="280" customWidth="1"/>
    <col min="15080" max="15086" width="9.5703125" style="280" bestFit="1" customWidth="1"/>
    <col min="15087" max="15087" width="9.42578125" style="280" customWidth="1"/>
    <col min="15088" max="15103" width="9.5703125" style="280" bestFit="1" customWidth="1"/>
    <col min="15104" max="15105" width="12.5703125" style="280" bestFit="1" customWidth="1"/>
    <col min="15106" max="15106" width="11.42578125" style="280" bestFit="1" customWidth="1"/>
    <col min="15107" max="15107" width="11" style="280" bestFit="1" customWidth="1"/>
    <col min="15108" max="15108" width="11.7109375" style="280" bestFit="1" customWidth="1"/>
    <col min="15109" max="15297" width="9.140625" style="280"/>
    <col min="15298" max="15298" width="6.7109375" style="280" customWidth="1"/>
    <col min="15299" max="15299" width="39.140625" style="280" customWidth="1"/>
    <col min="15300" max="15300" width="9.140625" style="280"/>
    <col min="15301" max="15301" width="8" style="280" customWidth="1"/>
    <col min="15302" max="15302" width="12.7109375" style="280" customWidth="1"/>
    <col min="15303" max="15303" width="12" style="280" customWidth="1"/>
    <col min="15304" max="15304" width="12.85546875" style="280" customWidth="1"/>
    <col min="15305" max="15305" width="11.42578125" style="280" customWidth="1"/>
    <col min="15306" max="15306" width="10.42578125" style="280" customWidth="1"/>
    <col min="15307" max="15307" width="11.7109375" style="280" customWidth="1"/>
    <col min="15308" max="15308" width="11.140625" style="280" customWidth="1"/>
    <col min="15309" max="15309" width="11.85546875" style="280" bestFit="1" customWidth="1"/>
    <col min="15310" max="15310" width="10.5703125" style="280" bestFit="1" customWidth="1"/>
    <col min="15311" max="15311" width="9.5703125" style="280" bestFit="1" customWidth="1"/>
    <col min="15312" max="15312" width="11.42578125" style="280" customWidth="1"/>
    <col min="15313" max="15313" width="10.5703125" style="280" customWidth="1"/>
    <col min="15314" max="15314" width="7.5703125" style="280" customWidth="1"/>
    <col min="15315" max="15315" width="9.5703125" style="280" bestFit="1" customWidth="1"/>
    <col min="15316" max="15316" width="11" style="280" bestFit="1" customWidth="1"/>
    <col min="15317" max="15317" width="10.140625" style="280" bestFit="1" customWidth="1"/>
    <col min="15318" max="15322" width="9.5703125" style="280" bestFit="1" customWidth="1"/>
    <col min="15323" max="15323" width="10.140625" style="280" bestFit="1" customWidth="1"/>
    <col min="15324" max="15325" width="9.5703125" style="280" bestFit="1" customWidth="1"/>
    <col min="15326" max="15326" width="10.28515625" style="280" customWidth="1"/>
    <col min="15327" max="15334" width="9.5703125" style="280" bestFit="1" customWidth="1"/>
    <col min="15335" max="15335" width="9.5703125" style="280" customWidth="1"/>
    <col min="15336" max="15342" width="9.5703125" style="280" bestFit="1" customWidth="1"/>
    <col min="15343" max="15343" width="9.42578125" style="280" customWidth="1"/>
    <col min="15344" max="15359" width="9.5703125" style="280" bestFit="1" customWidth="1"/>
    <col min="15360" max="15361" width="12.5703125" style="280" bestFit="1" customWidth="1"/>
    <col min="15362" max="15362" width="11.42578125" style="280" bestFit="1" customWidth="1"/>
    <col min="15363" max="15363" width="11" style="280" bestFit="1" customWidth="1"/>
    <col min="15364" max="15364" width="11.7109375" style="280" bestFit="1" customWidth="1"/>
    <col min="15365" max="15553" width="9.140625" style="280"/>
    <col min="15554" max="15554" width="6.7109375" style="280" customWidth="1"/>
    <col min="15555" max="15555" width="39.140625" style="280" customWidth="1"/>
    <col min="15556" max="15556" width="9.140625" style="280"/>
    <col min="15557" max="15557" width="8" style="280" customWidth="1"/>
    <col min="15558" max="15558" width="12.7109375" style="280" customWidth="1"/>
    <col min="15559" max="15559" width="12" style="280" customWidth="1"/>
    <col min="15560" max="15560" width="12.85546875" style="280" customWidth="1"/>
    <col min="15561" max="15561" width="11.42578125" style="280" customWidth="1"/>
    <col min="15562" max="15562" width="10.42578125" style="280" customWidth="1"/>
    <col min="15563" max="15563" width="11.7109375" style="280" customWidth="1"/>
    <col min="15564" max="15564" width="11.140625" style="280" customWidth="1"/>
    <col min="15565" max="15565" width="11.85546875" style="280" bestFit="1" customWidth="1"/>
    <col min="15566" max="15566" width="10.5703125" style="280" bestFit="1" customWidth="1"/>
    <col min="15567" max="15567" width="9.5703125" style="280" bestFit="1" customWidth="1"/>
    <col min="15568" max="15568" width="11.42578125" style="280" customWidth="1"/>
    <col min="15569" max="15569" width="10.5703125" style="280" customWidth="1"/>
    <col min="15570" max="15570" width="7.5703125" style="280" customWidth="1"/>
    <col min="15571" max="15571" width="9.5703125" style="280" bestFit="1" customWidth="1"/>
    <col min="15572" max="15572" width="11" style="280" bestFit="1" customWidth="1"/>
    <col min="15573" max="15573" width="10.140625" style="280" bestFit="1" customWidth="1"/>
    <col min="15574" max="15578" width="9.5703125" style="280" bestFit="1" customWidth="1"/>
    <col min="15579" max="15579" width="10.140625" style="280" bestFit="1" customWidth="1"/>
    <col min="15580" max="15581" width="9.5703125" style="280" bestFit="1" customWidth="1"/>
    <col min="15582" max="15582" width="10.28515625" style="280" customWidth="1"/>
    <col min="15583" max="15590" width="9.5703125" style="280" bestFit="1" customWidth="1"/>
    <col min="15591" max="15591" width="9.5703125" style="280" customWidth="1"/>
    <col min="15592" max="15598" width="9.5703125" style="280" bestFit="1" customWidth="1"/>
    <col min="15599" max="15599" width="9.42578125" style="280" customWidth="1"/>
    <col min="15600" max="15615" width="9.5703125" style="280" bestFit="1" customWidth="1"/>
    <col min="15616" max="15617" width="12.5703125" style="280" bestFit="1" customWidth="1"/>
    <col min="15618" max="15618" width="11.42578125" style="280" bestFit="1" customWidth="1"/>
    <col min="15619" max="15619" width="11" style="280" bestFit="1" customWidth="1"/>
    <col min="15620" max="15620" width="11.7109375" style="280" bestFit="1" customWidth="1"/>
    <col min="15621" max="15809" width="9.140625" style="280"/>
    <col min="15810" max="15810" width="6.7109375" style="280" customWidth="1"/>
    <col min="15811" max="15811" width="39.140625" style="280" customWidth="1"/>
    <col min="15812" max="15812" width="9.140625" style="280"/>
    <col min="15813" max="15813" width="8" style="280" customWidth="1"/>
    <col min="15814" max="15814" width="12.7109375" style="280" customWidth="1"/>
    <col min="15815" max="15815" width="12" style="280" customWidth="1"/>
    <col min="15816" max="15816" width="12.85546875" style="280" customWidth="1"/>
    <col min="15817" max="15817" width="11.42578125" style="280" customWidth="1"/>
    <col min="15818" max="15818" width="10.42578125" style="280" customWidth="1"/>
    <col min="15819" max="15819" width="11.7109375" style="280" customWidth="1"/>
    <col min="15820" max="15820" width="11.140625" style="280" customWidth="1"/>
    <col min="15821" max="15821" width="11.85546875" style="280" bestFit="1" customWidth="1"/>
    <col min="15822" max="15822" width="10.5703125" style="280" bestFit="1" customWidth="1"/>
    <col min="15823" max="15823" width="9.5703125" style="280" bestFit="1" customWidth="1"/>
    <col min="15824" max="15824" width="11.42578125" style="280" customWidth="1"/>
    <col min="15825" max="15825" width="10.5703125" style="280" customWidth="1"/>
    <col min="15826" max="15826" width="7.5703125" style="280" customWidth="1"/>
    <col min="15827" max="15827" width="9.5703125" style="280" bestFit="1" customWidth="1"/>
    <col min="15828" max="15828" width="11" style="280" bestFit="1" customWidth="1"/>
    <col min="15829" max="15829" width="10.140625" style="280" bestFit="1" customWidth="1"/>
    <col min="15830" max="15834" width="9.5703125" style="280" bestFit="1" customWidth="1"/>
    <col min="15835" max="15835" width="10.140625" style="280" bestFit="1" customWidth="1"/>
    <col min="15836" max="15837" width="9.5703125" style="280" bestFit="1" customWidth="1"/>
    <col min="15838" max="15838" width="10.28515625" style="280" customWidth="1"/>
    <col min="15839" max="15846" width="9.5703125" style="280" bestFit="1" customWidth="1"/>
    <col min="15847" max="15847" width="9.5703125" style="280" customWidth="1"/>
    <col min="15848" max="15854" width="9.5703125" style="280" bestFit="1" customWidth="1"/>
    <col min="15855" max="15855" width="9.42578125" style="280" customWidth="1"/>
    <col min="15856" max="15871" width="9.5703125" style="280" bestFit="1" customWidth="1"/>
    <col min="15872" max="15873" width="12.5703125" style="280" bestFit="1" customWidth="1"/>
    <col min="15874" max="15874" width="11.42578125" style="280" bestFit="1" customWidth="1"/>
    <col min="15875" max="15875" width="11" style="280" bestFit="1" customWidth="1"/>
    <col min="15876" max="15876" width="11.7109375" style="280" bestFit="1" customWidth="1"/>
    <col min="15877" max="16065" width="9.140625" style="280"/>
    <col min="16066" max="16066" width="6.7109375" style="280" customWidth="1"/>
    <col min="16067" max="16067" width="39.140625" style="280" customWidth="1"/>
    <col min="16068" max="16068" width="9.140625" style="280"/>
    <col min="16069" max="16069" width="8" style="280" customWidth="1"/>
    <col min="16070" max="16070" width="12.7109375" style="280" customWidth="1"/>
    <col min="16071" max="16071" width="12" style="280" customWidth="1"/>
    <col min="16072" max="16072" width="12.85546875" style="280" customWidth="1"/>
    <col min="16073" max="16073" width="11.42578125" style="280" customWidth="1"/>
    <col min="16074" max="16074" width="10.42578125" style="280" customWidth="1"/>
    <col min="16075" max="16075" width="11.7109375" style="280" customWidth="1"/>
    <col min="16076" max="16076" width="11.140625" style="280" customWidth="1"/>
    <col min="16077" max="16077" width="11.85546875" style="280" bestFit="1" customWidth="1"/>
    <col min="16078" max="16078" width="10.5703125" style="280" bestFit="1" customWidth="1"/>
    <col min="16079" max="16079" width="9.5703125" style="280" bestFit="1" customWidth="1"/>
    <col min="16080" max="16080" width="11.42578125" style="280" customWidth="1"/>
    <col min="16081" max="16081" width="10.5703125" style="280" customWidth="1"/>
    <col min="16082" max="16082" width="7.5703125" style="280" customWidth="1"/>
    <col min="16083" max="16083" width="9.5703125" style="280" bestFit="1" customWidth="1"/>
    <col min="16084" max="16084" width="11" style="280" bestFit="1" customWidth="1"/>
    <col min="16085" max="16085" width="10.140625" style="280" bestFit="1" customWidth="1"/>
    <col min="16086" max="16090" width="9.5703125" style="280" bestFit="1" customWidth="1"/>
    <col min="16091" max="16091" width="10.140625" style="280" bestFit="1" customWidth="1"/>
    <col min="16092" max="16093" width="9.5703125" style="280" bestFit="1" customWidth="1"/>
    <col min="16094" max="16094" width="10.28515625" style="280" customWidth="1"/>
    <col min="16095" max="16102" width="9.5703125" style="280" bestFit="1" customWidth="1"/>
    <col min="16103" max="16103" width="9.5703125" style="280" customWidth="1"/>
    <col min="16104" max="16110" width="9.5703125" style="280" bestFit="1" customWidth="1"/>
    <col min="16111" max="16111" width="9.42578125" style="280" customWidth="1"/>
    <col min="16112" max="16127" width="9.5703125" style="280" bestFit="1" customWidth="1"/>
    <col min="16128" max="16129" width="12.5703125" style="280" bestFit="1" customWidth="1"/>
    <col min="16130" max="16130" width="11.42578125" style="280" bestFit="1" customWidth="1"/>
    <col min="16131" max="16131" width="11" style="280" bestFit="1" customWidth="1"/>
    <col min="16132" max="16132" width="11.7109375" style="280" bestFit="1" customWidth="1"/>
    <col min="16133" max="16384" width="9.140625" style="280"/>
  </cols>
  <sheetData>
    <row r="1" spans="1:63" ht="15.75" customHeight="1" x14ac:dyDescent="0.2">
      <c r="A1" s="288" t="s">
        <v>1295</v>
      </c>
    </row>
    <row r="2" spans="1:63" ht="13.5" customHeight="1" x14ac:dyDescent="0.2">
      <c r="A2" s="283" t="s">
        <v>1321</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row>
    <row r="3" spans="1:63" ht="11.25" customHeight="1" thickBot="1" x14ac:dyDescent="0.25">
      <c r="AC3" s="312"/>
      <c r="AD3" s="312"/>
      <c r="AE3" s="312"/>
      <c r="AF3" s="312"/>
      <c r="AG3" s="312"/>
      <c r="AH3" s="312"/>
      <c r="AI3" s="312"/>
      <c r="AJ3" s="312"/>
      <c r="AK3" s="312"/>
      <c r="AP3" s="312"/>
      <c r="AQ3" s="312"/>
      <c r="AR3" s="312"/>
      <c r="AS3" s="312"/>
      <c r="BG3" s="312"/>
      <c r="BH3" s="312"/>
      <c r="BI3" s="314"/>
      <c r="BJ3" s="314" t="s">
        <v>0</v>
      </c>
    </row>
    <row r="4" spans="1:63" ht="15.75" customHeight="1" thickTop="1" x14ac:dyDescent="0.2">
      <c r="A4" s="1512" t="s">
        <v>1</v>
      </c>
      <c r="B4" s="1512" t="s">
        <v>514</v>
      </c>
      <c r="C4" s="1512" t="s">
        <v>3</v>
      </c>
      <c r="D4" s="1515" t="s">
        <v>1260</v>
      </c>
      <c r="E4" s="1515" t="s">
        <v>1261</v>
      </c>
      <c r="F4" s="1517" t="s">
        <v>1262</v>
      </c>
      <c r="G4" s="1518"/>
      <c r="H4" s="1518"/>
      <c r="I4" s="1518"/>
      <c r="J4" s="1518"/>
      <c r="K4" s="1518"/>
      <c r="L4" s="1518"/>
      <c r="M4" s="1518"/>
      <c r="N4" s="1518"/>
      <c r="O4" s="1518"/>
      <c r="P4" s="1518"/>
      <c r="Q4" s="1518"/>
      <c r="R4" s="1518"/>
      <c r="S4" s="1518"/>
      <c r="T4" s="1518"/>
      <c r="U4" s="1518"/>
      <c r="V4" s="1518"/>
      <c r="W4" s="1518"/>
      <c r="X4" s="1518"/>
      <c r="Y4" s="1518"/>
      <c r="Z4" s="1518"/>
      <c r="AA4" s="1518"/>
      <c r="AB4" s="1518"/>
      <c r="AC4" s="1518"/>
      <c r="AD4" s="1518"/>
      <c r="AE4" s="1518"/>
      <c r="AF4" s="1518"/>
      <c r="AG4" s="1518"/>
      <c r="AH4" s="1518"/>
      <c r="AI4" s="1518"/>
      <c r="AJ4" s="1518"/>
      <c r="AK4" s="1518"/>
      <c r="AL4" s="1518"/>
      <c r="AM4" s="1518"/>
      <c r="AN4" s="1518"/>
      <c r="AO4" s="1518"/>
      <c r="AP4" s="1518"/>
      <c r="AQ4" s="1518"/>
      <c r="AR4" s="1518"/>
      <c r="AS4" s="1518"/>
      <c r="AT4" s="1518"/>
      <c r="AU4" s="1518"/>
      <c r="AV4" s="1518"/>
      <c r="AW4" s="1518"/>
      <c r="AX4" s="1518"/>
      <c r="AY4" s="1518"/>
      <c r="AZ4" s="1518"/>
      <c r="BA4" s="1518"/>
      <c r="BB4" s="1518"/>
      <c r="BC4" s="1518"/>
      <c r="BD4" s="1518"/>
      <c r="BE4" s="1518"/>
      <c r="BF4" s="1518"/>
      <c r="BG4" s="1518"/>
      <c r="BH4" s="1518"/>
      <c r="BI4" s="1519"/>
      <c r="BJ4" s="1510" t="s">
        <v>1263</v>
      </c>
      <c r="BK4" s="1530" t="s">
        <v>1264</v>
      </c>
    </row>
    <row r="5" spans="1:63" ht="27" customHeight="1" x14ac:dyDescent="0.2">
      <c r="A5" s="1513"/>
      <c r="B5" s="1513"/>
      <c r="C5" s="1513"/>
      <c r="D5" s="1516"/>
      <c r="E5" s="1516"/>
      <c r="F5" s="333" t="s">
        <v>39</v>
      </c>
      <c r="G5" s="184" t="s">
        <v>42</v>
      </c>
      <c r="H5" s="326" t="s">
        <v>44</v>
      </c>
      <c r="I5" s="326" t="s">
        <v>46</v>
      </c>
      <c r="J5" s="184" t="s">
        <v>49</v>
      </c>
      <c r="K5" s="184" t="s">
        <v>52</v>
      </c>
      <c r="L5" s="184" t="s">
        <v>55</v>
      </c>
      <c r="M5" s="184" t="s">
        <v>58</v>
      </c>
      <c r="N5" s="184" t="s">
        <v>61</v>
      </c>
      <c r="O5" s="184" t="s">
        <v>63</v>
      </c>
      <c r="P5" s="184" t="s">
        <v>66</v>
      </c>
      <c r="Q5" s="184" t="s">
        <v>68</v>
      </c>
      <c r="R5" s="333" t="s">
        <v>70</v>
      </c>
      <c r="S5" s="184" t="s">
        <v>73</v>
      </c>
      <c r="T5" s="184" t="s">
        <v>76</v>
      </c>
      <c r="U5" s="184" t="s">
        <v>79</v>
      </c>
      <c r="V5" s="184" t="s">
        <v>521</v>
      </c>
      <c r="W5" s="184" t="s">
        <v>82</v>
      </c>
      <c r="X5" s="184" t="s">
        <v>85</v>
      </c>
      <c r="Y5" s="184" t="s">
        <v>88</v>
      </c>
      <c r="Z5" s="184" t="s">
        <v>91</v>
      </c>
      <c r="AA5" s="184" t="s">
        <v>93</v>
      </c>
      <c r="AB5" s="184" t="s">
        <v>96</v>
      </c>
      <c r="AC5" s="326" t="s">
        <v>99</v>
      </c>
      <c r="AD5" s="326" t="s">
        <v>101</v>
      </c>
      <c r="AE5" s="326" t="s">
        <v>103</v>
      </c>
      <c r="AF5" s="326" t="s">
        <v>105</v>
      </c>
      <c r="AG5" s="326" t="s">
        <v>107</v>
      </c>
      <c r="AH5" s="326" t="s">
        <v>109</v>
      </c>
      <c r="AI5" s="326" t="s">
        <v>111</v>
      </c>
      <c r="AJ5" s="326" t="s">
        <v>113</v>
      </c>
      <c r="AK5" s="326" t="s">
        <v>115</v>
      </c>
      <c r="AL5" s="184" t="s">
        <v>117</v>
      </c>
      <c r="AM5" s="184" t="s">
        <v>119</v>
      </c>
      <c r="AN5" s="184" t="s">
        <v>121</v>
      </c>
      <c r="AO5" s="184" t="s">
        <v>123</v>
      </c>
      <c r="AP5" s="326" t="s">
        <v>125</v>
      </c>
      <c r="AQ5" s="326" t="s">
        <v>127</v>
      </c>
      <c r="AR5" s="326" t="s">
        <v>129</v>
      </c>
      <c r="AS5" s="184" t="s">
        <v>131</v>
      </c>
      <c r="AT5" s="184" t="s">
        <v>134</v>
      </c>
      <c r="AU5" s="184" t="s">
        <v>137</v>
      </c>
      <c r="AV5" s="184" t="s">
        <v>140</v>
      </c>
      <c r="AW5" s="184" t="s">
        <v>143</v>
      </c>
      <c r="AX5" s="184" t="s">
        <v>146</v>
      </c>
      <c r="AY5" s="184" t="s">
        <v>149</v>
      </c>
      <c r="AZ5" s="184" t="s">
        <v>152</v>
      </c>
      <c r="BA5" s="184" t="s">
        <v>155</v>
      </c>
      <c r="BB5" s="184" t="s">
        <v>157</v>
      </c>
      <c r="BC5" s="184" t="s">
        <v>160</v>
      </c>
      <c r="BD5" s="184" t="s">
        <v>163</v>
      </c>
      <c r="BE5" s="333" t="s">
        <v>165</v>
      </c>
      <c r="BF5" s="351" t="s">
        <v>167</v>
      </c>
      <c r="BG5" s="351" t="s">
        <v>525</v>
      </c>
      <c r="BH5" s="351" t="s">
        <v>528</v>
      </c>
      <c r="BI5" s="351" t="s">
        <v>169</v>
      </c>
      <c r="BJ5" s="1511"/>
      <c r="BK5" s="1511"/>
    </row>
    <row r="6" spans="1:63" s="288" customFormat="1" ht="20.100000000000001" customHeight="1" x14ac:dyDescent="0.2">
      <c r="A6" s="334"/>
      <c r="B6" s="334" t="s">
        <v>1265</v>
      </c>
      <c r="C6" s="334"/>
      <c r="D6" s="308">
        <v>121.40999999999998</v>
      </c>
      <c r="E6" s="308"/>
      <c r="F6" s="308"/>
      <c r="G6" s="308"/>
      <c r="H6" s="308"/>
      <c r="I6" s="308"/>
      <c r="J6" s="308"/>
      <c r="K6" s="308"/>
      <c r="L6" s="308"/>
      <c r="M6" s="308"/>
      <c r="N6" s="308"/>
      <c r="O6" s="308"/>
      <c r="P6" s="308"/>
      <c r="Q6" s="308"/>
      <c r="R6" s="308"/>
      <c r="S6" s="308"/>
      <c r="T6" s="308"/>
      <c r="U6" s="308"/>
      <c r="V6" s="308"/>
      <c r="W6" s="308"/>
      <c r="X6" s="308"/>
      <c r="Y6" s="308"/>
      <c r="Z6" s="308"/>
      <c r="AA6" s="308"/>
      <c r="AB6" s="308"/>
      <c r="AC6" s="335"/>
      <c r="AD6" s="335"/>
      <c r="AE6" s="335"/>
      <c r="AF6" s="335"/>
      <c r="AG6" s="335"/>
      <c r="AH6" s="335"/>
      <c r="AI6" s="335"/>
      <c r="AJ6" s="335"/>
      <c r="AK6" s="335"/>
      <c r="AL6" s="308"/>
      <c r="AM6" s="308"/>
      <c r="AN6" s="308"/>
      <c r="AO6" s="308"/>
      <c r="AP6" s="335"/>
      <c r="AQ6" s="335"/>
      <c r="AR6" s="335"/>
      <c r="AS6" s="308"/>
      <c r="AT6" s="308"/>
      <c r="AU6" s="308"/>
      <c r="AV6" s="308"/>
      <c r="AW6" s="308"/>
      <c r="AX6" s="308"/>
      <c r="AY6" s="308"/>
      <c r="AZ6" s="308"/>
      <c r="BA6" s="308"/>
      <c r="BB6" s="308"/>
      <c r="BC6" s="308"/>
      <c r="BD6" s="308"/>
      <c r="BE6" s="308"/>
      <c r="BF6" s="308"/>
      <c r="BG6" s="335"/>
      <c r="BH6" s="335"/>
      <c r="BI6" s="335"/>
      <c r="BJ6" s="336"/>
      <c r="BK6" s="336">
        <v>121.40999999999998</v>
      </c>
    </row>
    <row r="7" spans="1:63" ht="20.100000000000001" customHeight="1" x14ac:dyDescent="0.2">
      <c r="A7" s="334">
        <v>1</v>
      </c>
      <c r="B7" s="337" t="s">
        <v>38</v>
      </c>
      <c r="C7" s="334" t="s">
        <v>39</v>
      </c>
      <c r="D7" s="320">
        <v>0.71</v>
      </c>
      <c r="E7" s="320">
        <v>0</v>
      </c>
      <c r="F7" s="320">
        <v>0</v>
      </c>
      <c r="G7" s="320">
        <v>0</v>
      </c>
      <c r="H7" s="320">
        <v>0</v>
      </c>
      <c r="I7" s="320">
        <v>0</v>
      </c>
      <c r="J7" s="320">
        <v>0</v>
      </c>
      <c r="K7" s="320">
        <v>0</v>
      </c>
      <c r="L7" s="320">
        <v>0</v>
      </c>
      <c r="M7" s="320">
        <v>0</v>
      </c>
      <c r="N7" s="320">
        <v>0</v>
      </c>
      <c r="O7" s="320">
        <v>0</v>
      </c>
      <c r="P7" s="320">
        <v>0</v>
      </c>
      <c r="Q7" s="320">
        <v>0</v>
      </c>
      <c r="R7" s="320">
        <v>0</v>
      </c>
      <c r="S7" s="320">
        <v>0</v>
      </c>
      <c r="T7" s="320">
        <v>0</v>
      </c>
      <c r="U7" s="320">
        <v>0</v>
      </c>
      <c r="V7" s="320">
        <v>0</v>
      </c>
      <c r="W7" s="320">
        <v>0</v>
      </c>
      <c r="X7" s="320">
        <v>0</v>
      </c>
      <c r="Y7" s="320">
        <v>0</v>
      </c>
      <c r="Z7" s="320">
        <v>0</v>
      </c>
      <c r="AA7" s="320">
        <v>0</v>
      </c>
      <c r="AB7" s="320">
        <v>0</v>
      </c>
      <c r="AC7" s="338">
        <v>0</v>
      </c>
      <c r="AD7" s="338">
        <v>0</v>
      </c>
      <c r="AE7" s="338">
        <v>0</v>
      </c>
      <c r="AF7" s="338">
        <v>0</v>
      </c>
      <c r="AG7" s="338">
        <v>0</v>
      </c>
      <c r="AH7" s="338">
        <v>0</v>
      </c>
      <c r="AI7" s="338">
        <v>0</v>
      </c>
      <c r="AJ7" s="338">
        <v>0</v>
      </c>
      <c r="AK7" s="338">
        <v>0</v>
      </c>
      <c r="AL7" s="320">
        <v>0</v>
      </c>
      <c r="AM7" s="320">
        <v>0</v>
      </c>
      <c r="AN7" s="320">
        <v>0</v>
      </c>
      <c r="AO7" s="320">
        <v>0</v>
      </c>
      <c r="AP7" s="338">
        <v>0</v>
      </c>
      <c r="AQ7" s="338">
        <v>0</v>
      </c>
      <c r="AR7" s="338">
        <v>0</v>
      </c>
      <c r="AS7" s="320">
        <v>0</v>
      </c>
      <c r="AT7" s="320">
        <v>0</v>
      </c>
      <c r="AU7" s="320">
        <v>0</v>
      </c>
      <c r="AV7" s="320">
        <v>0</v>
      </c>
      <c r="AW7" s="320">
        <v>0</v>
      </c>
      <c r="AX7" s="320">
        <v>0</v>
      </c>
      <c r="AY7" s="320">
        <v>0</v>
      </c>
      <c r="AZ7" s="320">
        <v>0</v>
      </c>
      <c r="BA7" s="320">
        <v>0</v>
      </c>
      <c r="BB7" s="320">
        <v>0</v>
      </c>
      <c r="BC7" s="320">
        <v>0</v>
      </c>
      <c r="BD7" s="320">
        <v>0</v>
      </c>
      <c r="BE7" s="320">
        <v>0</v>
      </c>
      <c r="BF7" s="320">
        <v>0</v>
      </c>
      <c r="BG7" s="338">
        <v>0</v>
      </c>
      <c r="BH7" s="338">
        <v>0</v>
      </c>
      <c r="BI7" s="338">
        <v>0</v>
      </c>
      <c r="BJ7" s="339">
        <v>0</v>
      </c>
      <c r="BK7" s="339">
        <v>0.71</v>
      </c>
    </row>
    <row r="8" spans="1:63" ht="20.100000000000001" customHeight="1" x14ac:dyDescent="0.2">
      <c r="A8" s="340" t="s">
        <v>40</v>
      </c>
      <c r="B8" s="341" t="s">
        <v>41</v>
      </c>
      <c r="C8" s="340" t="s">
        <v>42</v>
      </c>
      <c r="D8" s="202">
        <v>0</v>
      </c>
      <c r="E8" s="202">
        <v>0</v>
      </c>
      <c r="F8" s="320">
        <v>0</v>
      </c>
      <c r="G8" s="202">
        <v>0</v>
      </c>
      <c r="H8" s="202">
        <v>0</v>
      </c>
      <c r="I8" s="202">
        <v>0</v>
      </c>
      <c r="J8" s="202">
        <v>0</v>
      </c>
      <c r="K8" s="202">
        <v>0</v>
      </c>
      <c r="L8" s="202">
        <v>0</v>
      </c>
      <c r="M8" s="202">
        <v>0</v>
      </c>
      <c r="N8" s="202">
        <v>0</v>
      </c>
      <c r="O8" s="202">
        <v>0</v>
      </c>
      <c r="P8" s="202">
        <v>0</v>
      </c>
      <c r="Q8" s="202">
        <v>0</v>
      </c>
      <c r="R8" s="202">
        <v>0</v>
      </c>
      <c r="S8" s="202">
        <v>0</v>
      </c>
      <c r="T8" s="202">
        <v>0</v>
      </c>
      <c r="U8" s="202">
        <v>0</v>
      </c>
      <c r="V8" s="202">
        <v>0</v>
      </c>
      <c r="W8" s="202">
        <v>0</v>
      </c>
      <c r="X8" s="202">
        <v>0</v>
      </c>
      <c r="Y8" s="202">
        <v>0</v>
      </c>
      <c r="Z8" s="202">
        <v>0</v>
      </c>
      <c r="AA8" s="202">
        <v>0</v>
      </c>
      <c r="AB8" s="202">
        <v>0</v>
      </c>
      <c r="AC8" s="319">
        <v>0</v>
      </c>
      <c r="AD8" s="319">
        <v>0</v>
      </c>
      <c r="AE8" s="319">
        <v>0</v>
      </c>
      <c r="AF8" s="319">
        <v>0</v>
      </c>
      <c r="AG8" s="319">
        <v>0</v>
      </c>
      <c r="AH8" s="319">
        <v>0</v>
      </c>
      <c r="AI8" s="319">
        <v>0</v>
      </c>
      <c r="AJ8" s="319">
        <v>0</v>
      </c>
      <c r="AK8" s="319">
        <v>0</v>
      </c>
      <c r="AL8" s="202">
        <v>0</v>
      </c>
      <c r="AM8" s="202">
        <v>0</v>
      </c>
      <c r="AN8" s="202">
        <v>0</v>
      </c>
      <c r="AO8" s="202">
        <v>0</v>
      </c>
      <c r="AP8" s="319">
        <v>0</v>
      </c>
      <c r="AQ8" s="319">
        <v>0</v>
      </c>
      <c r="AR8" s="319">
        <v>0</v>
      </c>
      <c r="AS8" s="202">
        <v>0</v>
      </c>
      <c r="AT8" s="202">
        <v>0</v>
      </c>
      <c r="AU8" s="202">
        <v>0</v>
      </c>
      <c r="AV8" s="202">
        <v>0</v>
      </c>
      <c r="AW8" s="202">
        <v>0</v>
      </c>
      <c r="AX8" s="202">
        <v>0</v>
      </c>
      <c r="AY8" s="202">
        <v>0</v>
      </c>
      <c r="AZ8" s="202">
        <v>0</v>
      </c>
      <c r="BA8" s="202">
        <v>0</v>
      </c>
      <c r="BB8" s="202">
        <v>0</v>
      </c>
      <c r="BC8" s="202">
        <v>0</v>
      </c>
      <c r="BD8" s="202">
        <v>0</v>
      </c>
      <c r="BE8" s="202">
        <v>0</v>
      </c>
      <c r="BF8" s="202">
        <v>0</v>
      </c>
      <c r="BG8" s="319">
        <v>0</v>
      </c>
      <c r="BH8" s="319">
        <v>0</v>
      </c>
      <c r="BI8" s="319">
        <v>0</v>
      </c>
      <c r="BJ8" s="321">
        <v>0</v>
      </c>
      <c r="BK8" s="321">
        <v>0</v>
      </c>
    </row>
    <row r="9" spans="1:63" ht="20.100000000000001" customHeight="1" x14ac:dyDescent="0.2">
      <c r="A9" s="340"/>
      <c r="B9" s="342" t="s">
        <v>43</v>
      </c>
      <c r="C9" s="343" t="s">
        <v>44</v>
      </c>
      <c r="D9" s="202">
        <v>0</v>
      </c>
      <c r="E9" s="202">
        <v>0</v>
      </c>
      <c r="F9" s="320">
        <v>0</v>
      </c>
      <c r="G9" s="202">
        <v>0</v>
      </c>
      <c r="H9" s="202">
        <v>0</v>
      </c>
      <c r="I9" s="202">
        <v>0</v>
      </c>
      <c r="J9" s="202">
        <v>0</v>
      </c>
      <c r="K9" s="202">
        <v>0</v>
      </c>
      <c r="L9" s="202">
        <v>0</v>
      </c>
      <c r="M9" s="202">
        <v>0</v>
      </c>
      <c r="N9" s="202">
        <v>0</v>
      </c>
      <c r="O9" s="202">
        <v>0</v>
      </c>
      <c r="P9" s="202">
        <v>0</v>
      </c>
      <c r="Q9" s="202">
        <v>0</v>
      </c>
      <c r="R9" s="202">
        <v>0</v>
      </c>
      <c r="S9" s="202">
        <v>0</v>
      </c>
      <c r="T9" s="202">
        <v>0</v>
      </c>
      <c r="U9" s="202">
        <v>0</v>
      </c>
      <c r="V9" s="202">
        <v>0</v>
      </c>
      <c r="W9" s="202">
        <v>0</v>
      </c>
      <c r="X9" s="202">
        <v>0</v>
      </c>
      <c r="Y9" s="202">
        <v>0</v>
      </c>
      <c r="Z9" s="202">
        <v>0</v>
      </c>
      <c r="AA9" s="202">
        <v>0</v>
      </c>
      <c r="AB9" s="202">
        <v>0</v>
      </c>
      <c r="AC9" s="319">
        <v>0</v>
      </c>
      <c r="AD9" s="319">
        <v>0</v>
      </c>
      <c r="AE9" s="319">
        <v>0</v>
      </c>
      <c r="AF9" s="319">
        <v>0</v>
      </c>
      <c r="AG9" s="319">
        <v>0</v>
      </c>
      <c r="AH9" s="319">
        <v>0</v>
      </c>
      <c r="AI9" s="319">
        <v>0</v>
      </c>
      <c r="AJ9" s="319">
        <v>0</v>
      </c>
      <c r="AK9" s="319">
        <v>0</v>
      </c>
      <c r="AL9" s="202">
        <v>0</v>
      </c>
      <c r="AM9" s="202">
        <v>0</v>
      </c>
      <c r="AN9" s="202">
        <v>0</v>
      </c>
      <c r="AO9" s="202">
        <v>0</v>
      </c>
      <c r="AP9" s="319">
        <v>0</v>
      </c>
      <c r="AQ9" s="319">
        <v>0</v>
      </c>
      <c r="AR9" s="319">
        <v>0</v>
      </c>
      <c r="AS9" s="202">
        <v>0</v>
      </c>
      <c r="AT9" s="202">
        <v>0</v>
      </c>
      <c r="AU9" s="202">
        <v>0</v>
      </c>
      <c r="AV9" s="202">
        <v>0</v>
      </c>
      <c r="AW9" s="202">
        <v>0</v>
      </c>
      <c r="AX9" s="202">
        <v>0</v>
      </c>
      <c r="AY9" s="202">
        <v>0</v>
      </c>
      <c r="AZ9" s="202">
        <v>0</v>
      </c>
      <c r="BA9" s="202">
        <v>0</v>
      </c>
      <c r="BB9" s="202">
        <v>0</v>
      </c>
      <c r="BC9" s="202">
        <v>0</v>
      </c>
      <c r="BD9" s="202">
        <v>0</v>
      </c>
      <c r="BE9" s="202">
        <v>0</v>
      </c>
      <c r="BF9" s="202">
        <v>0</v>
      </c>
      <c r="BG9" s="319">
        <v>0</v>
      </c>
      <c r="BH9" s="319">
        <v>0</v>
      </c>
      <c r="BI9" s="319">
        <v>0</v>
      </c>
      <c r="BJ9" s="321">
        <v>0</v>
      </c>
      <c r="BK9" s="321">
        <v>0</v>
      </c>
    </row>
    <row r="10" spans="1:63" ht="20.100000000000001" customHeight="1" x14ac:dyDescent="0.2">
      <c r="A10" s="340"/>
      <c r="B10" s="342" t="s">
        <v>661</v>
      </c>
      <c r="C10" s="343" t="s">
        <v>46</v>
      </c>
      <c r="D10" s="202">
        <v>0</v>
      </c>
      <c r="E10" s="202">
        <v>0</v>
      </c>
      <c r="F10" s="320">
        <v>0</v>
      </c>
      <c r="G10" s="202">
        <v>0</v>
      </c>
      <c r="H10" s="202">
        <v>0</v>
      </c>
      <c r="I10" s="202">
        <v>0</v>
      </c>
      <c r="J10" s="202">
        <v>0</v>
      </c>
      <c r="K10" s="202">
        <v>0</v>
      </c>
      <c r="L10" s="202">
        <v>0</v>
      </c>
      <c r="M10" s="202">
        <v>0</v>
      </c>
      <c r="N10" s="202">
        <v>0</v>
      </c>
      <c r="O10" s="202">
        <v>0</v>
      </c>
      <c r="P10" s="202">
        <v>0</v>
      </c>
      <c r="Q10" s="202">
        <v>0</v>
      </c>
      <c r="R10" s="202">
        <v>0</v>
      </c>
      <c r="S10" s="202">
        <v>0</v>
      </c>
      <c r="T10" s="202">
        <v>0</v>
      </c>
      <c r="U10" s="202">
        <v>0</v>
      </c>
      <c r="V10" s="202">
        <v>0</v>
      </c>
      <c r="W10" s="202">
        <v>0</v>
      </c>
      <c r="X10" s="202">
        <v>0</v>
      </c>
      <c r="Y10" s="202">
        <v>0</v>
      </c>
      <c r="Z10" s="202">
        <v>0</v>
      </c>
      <c r="AA10" s="202">
        <v>0</v>
      </c>
      <c r="AB10" s="202">
        <v>0</v>
      </c>
      <c r="AC10" s="319">
        <v>0</v>
      </c>
      <c r="AD10" s="319">
        <v>0</v>
      </c>
      <c r="AE10" s="319">
        <v>0</v>
      </c>
      <c r="AF10" s="319">
        <v>0</v>
      </c>
      <c r="AG10" s="319">
        <v>0</v>
      </c>
      <c r="AH10" s="319">
        <v>0</v>
      </c>
      <c r="AI10" s="319">
        <v>0</v>
      </c>
      <c r="AJ10" s="319">
        <v>0</v>
      </c>
      <c r="AK10" s="319">
        <v>0</v>
      </c>
      <c r="AL10" s="202">
        <v>0</v>
      </c>
      <c r="AM10" s="202">
        <v>0</v>
      </c>
      <c r="AN10" s="202">
        <v>0</v>
      </c>
      <c r="AO10" s="202">
        <v>0</v>
      </c>
      <c r="AP10" s="319">
        <v>0</v>
      </c>
      <c r="AQ10" s="319">
        <v>0</v>
      </c>
      <c r="AR10" s="319">
        <v>0</v>
      </c>
      <c r="AS10" s="202">
        <v>0</v>
      </c>
      <c r="AT10" s="202">
        <v>0</v>
      </c>
      <c r="AU10" s="202">
        <v>0</v>
      </c>
      <c r="AV10" s="202">
        <v>0</v>
      </c>
      <c r="AW10" s="202">
        <v>0</v>
      </c>
      <c r="AX10" s="202">
        <v>0</v>
      </c>
      <c r="AY10" s="202">
        <v>0</v>
      </c>
      <c r="AZ10" s="202">
        <v>0</v>
      </c>
      <c r="BA10" s="202">
        <v>0</v>
      </c>
      <c r="BB10" s="202">
        <v>0</v>
      </c>
      <c r="BC10" s="202">
        <v>0</v>
      </c>
      <c r="BD10" s="202">
        <v>0</v>
      </c>
      <c r="BE10" s="202">
        <v>0</v>
      </c>
      <c r="BF10" s="202">
        <v>0</v>
      </c>
      <c r="BG10" s="319">
        <v>0</v>
      </c>
      <c r="BH10" s="319">
        <v>0</v>
      </c>
      <c r="BI10" s="319">
        <v>0</v>
      </c>
      <c r="BJ10" s="321">
        <v>0</v>
      </c>
      <c r="BK10" s="321">
        <v>0</v>
      </c>
    </row>
    <row r="11" spans="1:63" ht="20.100000000000001" customHeight="1" x14ac:dyDescent="0.2">
      <c r="A11" s="340" t="s">
        <v>47</v>
      </c>
      <c r="B11" s="341" t="s">
        <v>48</v>
      </c>
      <c r="C11" s="340" t="s">
        <v>49</v>
      </c>
      <c r="D11" s="202">
        <v>0.71</v>
      </c>
      <c r="E11" s="202">
        <v>0</v>
      </c>
      <c r="F11" s="320">
        <v>0</v>
      </c>
      <c r="G11" s="202">
        <v>0</v>
      </c>
      <c r="H11" s="202">
        <v>0</v>
      </c>
      <c r="I11" s="202">
        <v>0</v>
      </c>
      <c r="J11" s="202">
        <v>0</v>
      </c>
      <c r="K11" s="202">
        <v>0</v>
      </c>
      <c r="L11" s="202">
        <v>0</v>
      </c>
      <c r="M11" s="202">
        <v>0</v>
      </c>
      <c r="N11" s="202">
        <v>0</v>
      </c>
      <c r="O11" s="202">
        <v>0</v>
      </c>
      <c r="P11" s="202">
        <v>0</v>
      </c>
      <c r="Q11" s="202">
        <v>0</v>
      </c>
      <c r="R11" s="202">
        <v>0</v>
      </c>
      <c r="S11" s="202">
        <v>0</v>
      </c>
      <c r="T11" s="202">
        <v>0</v>
      </c>
      <c r="U11" s="202">
        <v>0</v>
      </c>
      <c r="V11" s="202">
        <v>0</v>
      </c>
      <c r="W11" s="202">
        <v>0</v>
      </c>
      <c r="X11" s="202">
        <v>0</v>
      </c>
      <c r="Y11" s="202">
        <v>0</v>
      </c>
      <c r="Z11" s="202">
        <v>0</v>
      </c>
      <c r="AA11" s="202">
        <v>0</v>
      </c>
      <c r="AB11" s="202">
        <v>0</v>
      </c>
      <c r="AC11" s="319">
        <v>0</v>
      </c>
      <c r="AD11" s="319">
        <v>0</v>
      </c>
      <c r="AE11" s="319">
        <v>0</v>
      </c>
      <c r="AF11" s="319">
        <v>0</v>
      </c>
      <c r="AG11" s="319">
        <v>0</v>
      </c>
      <c r="AH11" s="319">
        <v>0</v>
      </c>
      <c r="AI11" s="319">
        <v>0</v>
      </c>
      <c r="AJ11" s="319">
        <v>0</v>
      </c>
      <c r="AK11" s="319">
        <v>0</v>
      </c>
      <c r="AL11" s="202">
        <v>0</v>
      </c>
      <c r="AM11" s="202">
        <v>0</v>
      </c>
      <c r="AN11" s="202">
        <v>0</v>
      </c>
      <c r="AO11" s="202">
        <v>0</v>
      </c>
      <c r="AP11" s="319">
        <v>0</v>
      </c>
      <c r="AQ11" s="319">
        <v>0</v>
      </c>
      <c r="AR11" s="319">
        <v>0</v>
      </c>
      <c r="AS11" s="202">
        <v>0</v>
      </c>
      <c r="AT11" s="202">
        <v>0</v>
      </c>
      <c r="AU11" s="202">
        <v>0</v>
      </c>
      <c r="AV11" s="202">
        <v>0</v>
      </c>
      <c r="AW11" s="202">
        <v>0</v>
      </c>
      <c r="AX11" s="202">
        <v>0</v>
      </c>
      <c r="AY11" s="202">
        <v>0</v>
      </c>
      <c r="AZ11" s="202">
        <v>0</v>
      </c>
      <c r="BA11" s="202">
        <v>0</v>
      </c>
      <c r="BB11" s="202">
        <v>0</v>
      </c>
      <c r="BC11" s="202">
        <v>0</v>
      </c>
      <c r="BD11" s="202">
        <v>0</v>
      </c>
      <c r="BE11" s="202">
        <v>0</v>
      </c>
      <c r="BF11" s="202">
        <v>0</v>
      </c>
      <c r="BG11" s="319">
        <v>0</v>
      </c>
      <c r="BH11" s="319">
        <v>0</v>
      </c>
      <c r="BI11" s="319">
        <v>0</v>
      </c>
      <c r="BJ11" s="321">
        <v>0</v>
      </c>
      <c r="BK11" s="321">
        <v>0.71</v>
      </c>
    </row>
    <row r="12" spans="1:63" ht="20.100000000000001" customHeight="1" x14ac:dyDescent="0.2">
      <c r="A12" s="340" t="s">
        <v>50</v>
      </c>
      <c r="B12" s="341" t="s">
        <v>51</v>
      </c>
      <c r="C12" s="340" t="s">
        <v>52</v>
      </c>
      <c r="D12" s="202">
        <v>0</v>
      </c>
      <c r="E12" s="202">
        <v>0</v>
      </c>
      <c r="F12" s="320">
        <v>0</v>
      </c>
      <c r="G12" s="202">
        <v>0</v>
      </c>
      <c r="H12" s="202">
        <v>0</v>
      </c>
      <c r="I12" s="202">
        <v>0</v>
      </c>
      <c r="J12" s="202">
        <v>0</v>
      </c>
      <c r="K12" s="202">
        <v>0</v>
      </c>
      <c r="L12" s="202">
        <v>0</v>
      </c>
      <c r="M12" s="202">
        <v>0</v>
      </c>
      <c r="N12" s="202">
        <v>0</v>
      </c>
      <c r="O12" s="202">
        <v>0</v>
      </c>
      <c r="P12" s="202">
        <v>0</v>
      </c>
      <c r="Q12" s="202">
        <v>0</v>
      </c>
      <c r="R12" s="202">
        <v>0</v>
      </c>
      <c r="S12" s="202">
        <v>0</v>
      </c>
      <c r="T12" s="202">
        <v>0</v>
      </c>
      <c r="U12" s="202">
        <v>0</v>
      </c>
      <c r="V12" s="202">
        <v>0</v>
      </c>
      <c r="W12" s="202">
        <v>0</v>
      </c>
      <c r="X12" s="202">
        <v>0</v>
      </c>
      <c r="Y12" s="202">
        <v>0</v>
      </c>
      <c r="Z12" s="202">
        <v>0</v>
      </c>
      <c r="AA12" s="202">
        <v>0</v>
      </c>
      <c r="AB12" s="202">
        <v>0</v>
      </c>
      <c r="AC12" s="319">
        <v>0</v>
      </c>
      <c r="AD12" s="319">
        <v>0</v>
      </c>
      <c r="AE12" s="319">
        <v>0</v>
      </c>
      <c r="AF12" s="319">
        <v>0</v>
      </c>
      <c r="AG12" s="319">
        <v>0</v>
      </c>
      <c r="AH12" s="319">
        <v>0</v>
      </c>
      <c r="AI12" s="319">
        <v>0</v>
      </c>
      <c r="AJ12" s="319">
        <v>0</v>
      </c>
      <c r="AK12" s="319">
        <v>0</v>
      </c>
      <c r="AL12" s="202">
        <v>0</v>
      </c>
      <c r="AM12" s="202">
        <v>0</v>
      </c>
      <c r="AN12" s="202">
        <v>0</v>
      </c>
      <c r="AO12" s="202">
        <v>0</v>
      </c>
      <c r="AP12" s="319">
        <v>0</v>
      </c>
      <c r="AQ12" s="319">
        <v>0</v>
      </c>
      <c r="AR12" s="319">
        <v>0</v>
      </c>
      <c r="AS12" s="202">
        <v>0</v>
      </c>
      <c r="AT12" s="202">
        <v>0</v>
      </c>
      <c r="AU12" s="202">
        <v>0</v>
      </c>
      <c r="AV12" s="202">
        <v>0</v>
      </c>
      <c r="AW12" s="202">
        <v>0</v>
      </c>
      <c r="AX12" s="202">
        <v>0</v>
      </c>
      <c r="AY12" s="202">
        <v>0</v>
      </c>
      <c r="AZ12" s="202">
        <v>0</v>
      </c>
      <c r="BA12" s="202">
        <v>0</v>
      </c>
      <c r="BB12" s="202">
        <v>0</v>
      </c>
      <c r="BC12" s="202">
        <v>0</v>
      </c>
      <c r="BD12" s="202">
        <v>0</v>
      </c>
      <c r="BE12" s="202">
        <v>0</v>
      </c>
      <c r="BF12" s="202">
        <v>0</v>
      </c>
      <c r="BG12" s="319">
        <v>0</v>
      </c>
      <c r="BH12" s="319">
        <v>0</v>
      </c>
      <c r="BI12" s="319">
        <v>0</v>
      </c>
      <c r="BJ12" s="321">
        <v>0</v>
      </c>
      <c r="BK12" s="321">
        <v>0</v>
      </c>
    </row>
    <row r="13" spans="1:63" ht="20.100000000000001" customHeight="1" x14ac:dyDescent="0.2">
      <c r="A13" s="340" t="s">
        <v>53</v>
      </c>
      <c r="B13" s="341" t="s">
        <v>54</v>
      </c>
      <c r="C13" s="340" t="s">
        <v>55</v>
      </c>
      <c r="D13" s="202">
        <v>0</v>
      </c>
      <c r="E13" s="202">
        <v>0</v>
      </c>
      <c r="F13" s="320">
        <v>0</v>
      </c>
      <c r="G13" s="202">
        <v>0</v>
      </c>
      <c r="H13" s="202">
        <v>0</v>
      </c>
      <c r="I13" s="202">
        <v>0</v>
      </c>
      <c r="J13" s="202">
        <v>0</v>
      </c>
      <c r="K13" s="202">
        <v>0</v>
      </c>
      <c r="L13" s="202">
        <v>0</v>
      </c>
      <c r="M13" s="202">
        <v>0</v>
      </c>
      <c r="N13" s="202">
        <v>0</v>
      </c>
      <c r="O13" s="202">
        <v>0</v>
      </c>
      <c r="P13" s="202">
        <v>0</v>
      </c>
      <c r="Q13" s="202">
        <v>0</v>
      </c>
      <c r="R13" s="202">
        <v>0</v>
      </c>
      <c r="S13" s="202">
        <v>0</v>
      </c>
      <c r="T13" s="202">
        <v>0</v>
      </c>
      <c r="U13" s="202">
        <v>0</v>
      </c>
      <c r="V13" s="202">
        <v>0</v>
      </c>
      <c r="W13" s="202">
        <v>0</v>
      </c>
      <c r="X13" s="202">
        <v>0</v>
      </c>
      <c r="Y13" s="202">
        <v>0</v>
      </c>
      <c r="Z13" s="202">
        <v>0</v>
      </c>
      <c r="AA13" s="202">
        <v>0</v>
      </c>
      <c r="AB13" s="202">
        <v>0</v>
      </c>
      <c r="AC13" s="319">
        <v>0</v>
      </c>
      <c r="AD13" s="319">
        <v>0</v>
      </c>
      <c r="AE13" s="319">
        <v>0</v>
      </c>
      <c r="AF13" s="319">
        <v>0</v>
      </c>
      <c r="AG13" s="319">
        <v>0</v>
      </c>
      <c r="AH13" s="319">
        <v>0</v>
      </c>
      <c r="AI13" s="319">
        <v>0</v>
      </c>
      <c r="AJ13" s="319">
        <v>0</v>
      </c>
      <c r="AK13" s="319">
        <v>0</v>
      </c>
      <c r="AL13" s="202">
        <v>0</v>
      </c>
      <c r="AM13" s="202">
        <v>0</v>
      </c>
      <c r="AN13" s="202">
        <v>0</v>
      </c>
      <c r="AO13" s="202">
        <v>0</v>
      </c>
      <c r="AP13" s="319">
        <v>0</v>
      </c>
      <c r="AQ13" s="319">
        <v>0</v>
      </c>
      <c r="AR13" s="319">
        <v>0</v>
      </c>
      <c r="AS13" s="202">
        <v>0</v>
      </c>
      <c r="AT13" s="202">
        <v>0</v>
      </c>
      <c r="AU13" s="202">
        <v>0</v>
      </c>
      <c r="AV13" s="202">
        <v>0</v>
      </c>
      <c r="AW13" s="202">
        <v>0</v>
      </c>
      <c r="AX13" s="202">
        <v>0</v>
      </c>
      <c r="AY13" s="202">
        <v>0</v>
      </c>
      <c r="AZ13" s="202">
        <v>0</v>
      </c>
      <c r="BA13" s="202">
        <v>0</v>
      </c>
      <c r="BB13" s="202">
        <v>0</v>
      </c>
      <c r="BC13" s="202">
        <v>0</v>
      </c>
      <c r="BD13" s="202">
        <v>0</v>
      </c>
      <c r="BE13" s="202">
        <v>0</v>
      </c>
      <c r="BF13" s="202">
        <v>0</v>
      </c>
      <c r="BG13" s="319">
        <v>0</v>
      </c>
      <c r="BH13" s="319">
        <v>0</v>
      </c>
      <c r="BI13" s="319">
        <v>0</v>
      </c>
      <c r="BJ13" s="321">
        <v>0</v>
      </c>
      <c r="BK13" s="321">
        <v>0</v>
      </c>
    </row>
    <row r="14" spans="1:63" ht="20.100000000000001" customHeight="1" x14ac:dyDescent="0.2">
      <c r="A14" s="340" t="s">
        <v>56</v>
      </c>
      <c r="B14" s="341" t="s">
        <v>57</v>
      </c>
      <c r="C14" s="340" t="s">
        <v>58</v>
      </c>
      <c r="D14" s="202">
        <v>0</v>
      </c>
      <c r="E14" s="202">
        <v>0</v>
      </c>
      <c r="F14" s="320">
        <v>0</v>
      </c>
      <c r="G14" s="202">
        <v>0</v>
      </c>
      <c r="H14" s="202">
        <v>0</v>
      </c>
      <c r="I14" s="202">
        <v>0</v>
      </c>
      <c r="J14" s="202">
        <v>0</v>
      </c>
      <c r="K14" s="202">
        <v>0</v>
      </c>
      <c r="L14" s="202">
        <v>0</v>
      </c>
      <c r="M14" s="202">
        <v>0</v>
      </c>
      <c r="N14" s="202">
        <v>0</v>
      </c>
      <c r="O14" s="202">
        <v>0</v>
      </c>
      <c r="P14" s="202">
        <v>0</v>
      </c>
      <c r="Q14" s="202">
        <v>0</v>
      </c>
      <c r="R14" s="202">
        <v>0</v>
      </c>
      <c r="S14" s="202">
        <v>0</v>
      </c>
      <c r="T14" s="202">
        <v>0</v>
      </c>
      <c r="U14" s="202">
        <v>0</v>
      </c>
      <c r="V14" s="202">
        <v>0</v>
      </c>
      <c r="W14" s="202">
        <v>0</v>
      </c>
      <c r="X14" s="202">
        <v>0</v>
      </c>
      <c r="Y14" s="202">
        <v>0</v>
      </c>
      <c r="Z14" s="202">
        <v>0</v>
      </c>
      <c r="AA14" s="202">
        <v>0</v>
      </c>
      <c r="AB14" s="202">
        <v>0</v>
      </c>
      <c r="AC14" s="319">
        <v>0</v>
      </c>
      <c r="AD14" s="319">
        <v>0</v>
      </c>
      <c r="AE14" s="319">
        <v>0</v>
      </c>
      <c r="AF14" s="319">
        <v>0</v>
      </c>
      <c r="AG14" s="319">
        <v>0</v>
      </c>
      <c r="AH14" s="319">
        <v>0</v>
      </c>
      <c r="AI14" s="319">
        <v>0</v>
      </c>
      <c r="AJ14" s="319">
        <v>0</v>
      </c>
      <c r="AK14" s="319">
        <v>0</v>
      </c>
      <c r="AL14" s="202">
        <v>0</v>
      </c>
      <c r="AM14" s="202">
        <v>0</v>
      </c>
      <c r="AN14" s="202">
        <v>0</v>
      </c>
      <c r="AO14" s="202">
        <v>0</v>
      </c>
      <c r="AP14" s="319">
        <v>0</v>
      </c>
      <c r="AQ14" s="319">
        <v>0</v>
      </c>
      <c r="AR14" s="319">
        <v>0</v>
      </c>
      <c r="AS14" s="202">
        <v>0</v>
      </c>
      <c r="AT14" s="202">
        <v>0</v>
      </c>
      <c r="AU14" s="202">
        <v>0</v>
      </c>
      <c r="AV14" s="202">
        <v>0</v>
      </c>
      <c r="AW14" s="202">
        <v>0</v>
      </c>
      <c r="AX14" s="202">
        <v>0</v>
      </c>
      <c r="AY14" s="202">
        <v>0</v>
      </c>
      <c r="AZ14" s="202">
        <v>0</v>
      </c>
      <c r="BA14" s="202">
        <v>0</v>
      </c>
      <c r="BB14" s="202">
        <v>0</v>
      </c>
      <c r="BC14" s="202">
        <v>0</v>
      </c>
      <c r="BD14" s="202">
        <v>0</v>
      </c>
      <c r="BE14" s="202">
        <v>0</v>
      </c>
      <c r="BF14" s="202">
        <v>0</v>
      </c>
      <c r="BG14" s="319">
        <v>0</v>
      </c>
      <c r="BH14" s="319">
        <v>0</v>
      </c>
      <c r="BI14" s="319">
        <v>0</v>
      </c>
      <c r="BJ14" s="321">
        <v>0</v>
      </c>
      <c r="BK14" s="321">
        <v>0</v>
      </c>
    </row>
    <row r="15" spans="1:63" ht="20.100000000000001" customHeight="1" x14ac:dyDescent="0.2">
      <c r="A15" s="340" t="s">
        <v>59</v>
      </c>
      <c r="B15" s="341" t="s">
        <v>60</v>
      </c>
      <c r="C15" s="340" t="s">
        <v>61</v>
      </c>
      <c r="D15" s="202">
        <v>0</v>
      </c>
      <c r="E15" s="202">
        <v>0</v>
      </c>
      <c r="F15" s="320">
        <v>0</v>
      </c>
      <c r="G15" s="202">
        <v>0</v>
      </c>
      <c r="H15" s="202">
        <v>0</v>
      </c>
      <c r="I15" s="202">
        <v>0</v>
      </c>
      <c r="J15" s="202">
        <v>0</v>
      </c>
      <c r="K15" s="202">
        <v>0</v>
      </c>
      <c r="L15" s="202">
        <v>0</v>
      </c>
      <c r="M15" s="202">
        <v>0</v>
      </c>
      <c r="N15" s="202">
        <v>0</v>
      </c>
      <c r="O15" s="202">
        <v>0</v>
      </c>
      <c r="P15" s="202">
        <v>0</v>
      </c>
      <c r="Q15" s="202">
        <v>0</v>
      </c>
      <c r="R15" s="202">
        <v>0</v>
      </c>
      <c r="S15" s="202">
        <v>0</v>
      </c>
      <c r="T15" s="202">
        <v>0</v>
      </c>
      <c r="U15" s="202">
        <v>0</v>
      </c>
      <c r="V15" s="202">
        <v>0</v>
      </c>
      <c r="W15" s="202">
        <v>0</v>
      </c>
      <c r="X15" s="202">
        <v>0</v>
      </c>
      <c r="Y15" s="202">
        <v>0</v>
      </c>
      <c r="Z15" s="202">
        <v>0</v>
      </c>
      <c r="AA15" s="202">
        <v>0</v>
      </c>
      <c r="AB15" s="202">
        <v>0</v>
      </c>
      <c r="AC15" s="319">
        <v>0</v>
      </c>
      <c r="AD15" s="319">
        <v>0</v>
      </c>
      <c r="AE15" s="319">
        <v>0</v>
      </c>
      <c r="AF15" s="319">
        <v>0</v>
      </c>
      <c r="AG15" s="319">
        <v>0</v>
      </c>
      <c r="AH15" s="319">
        <v>0</v>
      </c>
      <c r="AI15" s="319">
        <v>0</v>
      </c>
      <c r="AJ15" s="319">
        <v>0</v>
      </c>
      <c r="AK15" s="319">
        <v>0</v>
      </c>
      <c r="AL15" s="202">
        <v>0</v>
      </c>
      <c r="AM15" s="202">
        <v>0</v>
      </c>
      <c r="AN15" s="202">
        <v>0</v>
      </c>
      <c r="AO15" s="202">
        <v>0</v>
      </c>
      <c r="AP15" s="319">
        <v>0</v>
      </c>
      <c r="AQ15" s="319">
        <v>0</v>
      </c>
      <c r="AR15" s="319">
        <v>0</v>
      </c>
      <c r="AS15" s="202">
        <v>0</v>
      </c>
      <c r="AT15" s="202">
        <v>0</v>
      </c>
      <c r="AU15" s="202">
        <v>0</v>
      </c>
      <c r="AV15" s="202">
        <v>0</v>
      </c>
      <c r="AW15" s="202">
        <v>0</v>
      </c>
      <c r="AX15" s="202">
        <v>0</v>
      </c>
      <c r="AY15" s="202">
        <v>0</v>
      </c>
      <c r="AZ15" s="202">
        <v>0</v>
      </c>
      <c r="BA15" s="202">
        <v>0</v>
      </c>
      <c r="BB15" s="202">
        <v>0</v>
      </c>
      <c r="BC15" s="202">
        <v>0</v>
      </c>
      <c r="BD15" s="202">
        <v>0</v>
      </c>
      <c r="BE15" s="202">
        <v>0</v>
      </c>
      <c r="BF15" s="202">
        <v>0</v>
      </c>
      <c r="BG15" s="319">
        <v>0</v>
      </c>
      <c r="BH15" s="319">
        <v>0</v>
      </c>
      <c r="BI15" s="319">
        <v>0</v>
      </c>
      <c r="BJ15" s="321">
        <v>0</v>
      </c>
      <c r="BK15" s="321">
        <v>0</v>
      </c>
    </row>
    <row r="16" spans="1:63" ht="20.100000000000001" customHeight="1" x14ac:dyDescent="0.2">
      <c r="A16" s="340" t="s">
        <v>662</v>
      </c>
      <c r="B16" s="341" t="s">
        <v>62</v>
      </c>
      <c r="C16" s="340" t="s">
        <v>63</v>
      </c>
      <c r="D16" s="202">
        <v>0</v>
      </c>
      <c r="E16" s="202">
        <v>0</v>
      </c>
      <c r="F16" s="320">
        <v>0</v>
      </c>
      <c r="G16" s="202">
        <v>0</v>
      </c>
      <c r="H16" s="202">
        <v>0</v>
      </c>
      <c r="I16" s="202">
        <v>0</v>
      </c>
      <c r="J16" s="202">
        <v>0</v>
      </c>
      <c r="K16" s="202">
        <v>0</v>
      </c>
      <c r="L16" s="202">
        <v>0</v>
      </c>
      <c r="M16" s="202">
        <v>0</v>
      </c>
      <c r="N16" s="202">
        <v>0</v>
      </c>
      <c r="O16" s="202">
        <v>0</v>
      </c>
      <c r="P16" s="202">
        <v>0</v>
      </c>
      <c r="Q16" s="202">
        <v>0</v>
      </c>
      <c r="R16" s="202">
        <v>0</v>
      </c>
      <c r="S16" s="202">
        <v>0</v>
      </c>
      <c r="T16" s="202">
        <v>0</v>
      </c>
      <c r="U16" s="202">
        <v>0</v>
      </c>
      <c r="V16" s="202">
        <v>0</v>
      </c>
      <c r="W16" s="202">
        <v>0</v>
      </c>
      <c r="X16" s="202">
        <v>0</v>
      </c>
      <c r="Y16" s="202">
        <v>0</v>
      </c>
      <c r="Z16" s="202">
        <v>0</v>
      </c>
      <c r="AA16" s="202">
        <v>0</v>
      </c>
      <c r="AB16" s="202">
        <v>0</v>
      </c>
      <c r="AC16" s="319">
        <v>0</v>
      </c>
      <c r="AD16" s="319">
        <v>0</v>
      </c>
      <c r="AE16" s="319">
        <v>0</v>
      </c>
      <c r="AF16" s="319">
        <v>0</v>
      </c>
      <c r="AG16" s="319">
        <v>0</v>
      </c>
      <c r="AH16" s="319">
        <v>0</v>
      </c>
      <c r="AI16" s="319">
        <v>0</v>
      </c>
      <c r="AJ16" s="319">
        <v>0</v>
      </c>
      <c r="AK16" s="319">
        <v>0</v>
      </c>
      <c r="AL16" s="202">
        <v>0</v>
      </c>
      <c r="AM16" s="202">
        <v>0</v>
      </c>
      <c r="AN16" s="202">
        <v>0</v>
      </c>
      <c r="AO16" s="202">
        <v>0</v>
      </c>
      <c r="AP16" s="319">
        <v>0</v>
      </c>
      <c r="AQ16" s="319">
        <v>0</v>
      </c>
      <c r="AR16" s="319">
        <v>0</v>
      </c>
      <c r="AS16" s="202">
        <v>0</v>
      </c>
      <c r="AT16" s="202">
        <v>0</v>
      </c>
      <c r="AU16" s="202">
        <v>0</v>
      </c>
      <c r="AV16" s="202">
        <v>0</v>
      </c>
      <c r="AW16" s="202">
        <v>0</v>
      </c>
      <c r="AX16" s="202">
        <v>0</v>
      </c>
      <c r="AY16" s="202">
        <v>0</v>
      </c>
      <c r="AZ16" s="202">
        <v>0</v>
      </c>
      <c r="BA16" s="202">
        <v>0</v>
      </c>
      <c r="BB16" s="202">
        <v>0</v>
      </c>
      <c r="BC16" s="202">
        <v>0</v>
      </c>
      <c r="BD16" s="202">
        <v>0</v>
      </c>
      <c r="BE16" s="202">
        <v>0</v>
      </c>
      <c r="BF16" s="202">
        <v>0</v>
      </c>
      <c r="BG16" s="319">
        <v>0</v>
      </c>
      <c r="BH16" s="319">
        <v>0</v>
      </c>
      <c r="BI16" s="319">
        <v>0</v>
      </c>
      <c r="BJ16" s="321">
        <v>0</v>
      </c>
      <c r="BK16" s="321">
        <v>0</v>
      </c>
    </row>
    <row r="17" spans="1:63" ht="20.100000000000001" customHeight="1" x14ac:dyDescent="0.2">
      <c r="A17" s="340" t="s">
        <v>64</v>
      </c>
      <c r="B17" s="341" t="s">
        <v>65</v>
      </c>
      <c r="C17" s="340" t="s">
        <v>66</v>
      </c>
      <c r="D17" s="202">
        <v>0</v>
      </c>
      <c r="E17" s="202">
        <v>0</v>
      </c>
      <c r="F17" s="320">
        <v>0</v>
      </c>
      <c r="G17" s="202">
        <v>0</v>
      </c>
      <c r="H17" s="202">
        <v>0</v>
      </c>
      <c r="I17" s="202">
        <v>0</v>
      </c>
      <c r="J17" s="202">
        <v>0</v>
      </c>
      <c r="K17" s="202">
        <v>0</v>
      </c>
      <c r="L17" s="202">
        <v>0</v>
      </c>
      <c r="M17" s="202">
        <v>0</v>
      </c>
      <c r="N17" s="202">
        <v>0</v>
      </c>
      <c r="O17" s="202">
        <v>0</v>
      </c>
      <c r="P17" s="202">
        <v>0</v>
      </c>
      <c r="Q17" s="202">
        <v>0</v>
      </c>
      <c r="R17" s="202">
        <v>0</v>
      </c>
      <c r="S17" s="202">
        <v>0</v>
      </c>
      <c r="T17" s="202">
        <v>0</v>
      </c>
      <c r="U17" s="202">
        <v>0</v>
      </c>
      <c r="V17" s="202">
        <v>0</v>
      </c>
      <c r="W17" s="202">
        <v>0</v>
      </c>
      <c r="X17" s="202">
        <v>0</v>
      </c>
      <c r="Y17" s="202">
        <v>0</v>
      </c>
      <c r="Z17" s="202">
        <v>0</v>
      </c>
      <c r="AA17" s="202">
        <v>0</v>
      </c>
      <c r="AB17" s="202">
        <v>0</v>
      </c>
      <c r="AC17" s="319">
        <v>0</v>
      </c>
      <c r="AD17" s="319">
        <v>0</v>
      </c>
      <c r="AE17" s="319">
        <v>0</v>
      </c>
      <c r="AF17" s="319">
        <v>0</v>
      </c>
      <c r="AG17" s="319">
        <v>0</v>
      </c>
      <c r="AH17" s="319">
        <v>0</v>
      </c>
      <c r="AI17" s="319">
        <v>0</v>
      </c>
      <c r="AJ17" s="319">
        <v>0</v>
      </c>
      <c r="AK17" s="319">
        <v>0</v>
      </c>
      <c r="AL17" s="202">
        <v>0</v>
      </c>
      <c r="AM17" s="202">
        <v>0</v>
      </c>
      <c r="AN17" s="202">
        <v>0</v>
      </c>
      <c r="AO17" s="202">
        <v>0</v>
      </c>
      <c r="AP17" s="319">
        <v>0</v>
      </c>
      <c r="AQ17" s="319">
        <v>0</v>
      </c>
      <c r="AR17" s="319">
        <v>0</v>
      </c>
      <c r="AS17" s="202">
        <v>0</v>
      </c>
      <c r="AT17" s="202">
        <v>0</v>
      </c>
      <c r="AU17" s="202">
        <v>0</v>
      </c>
      <c r="AV17" s="202">
        <v>0</v>
      </c>
      <c r="AW17" s="202">
        <v>0</v>
      </c>
      <c r="AX17" s="202">
        <v>0</v>
      </c>
      <c r="AY17" s="202">
        <v>0</v>
      </c>
      <c r="AZ17" s="202">
        <v>0</v>
      </c>
      <c r="BA17" s="202">
        <v>0</v>
      </c>
      <c r="BB17" s="202">
        <v>0</v>
      </c>
      <c r="BC17" s="202">
        <v>0</v>
      </c>
      <c r="BD17" s="202">
        <v>0</v>
      </c>
      <c r="BE17" s="202">
        <v>0</v>
      </c>
      <c r="BF17" s="202">
        <v>0</v>
      </c>
      <c r="BG17" s="319">
        <v>0</v>
      </c>
      <c r="BH17" s="319">
        <v>0</v>
      </c>
      <c r="BI17" s="319">
        <v>0</v>
      </c>
      <c r="BJ17" s="321">
        <v>0</v>
      </c>
      <c r="BK17" s="321">
        <v>0</v>
      </c>
    </row>
    <row r="18" spans="1:63" ht="20.100000000000001" customHeight="1" x14ac:dyDescent="0.2">
      <c r="A18" s="340" t="s">
        <v>1277</v>
      </c>
      <c r="B18" s="341" t="s">
        <v>67</v>
      </c>
      <c r="C18" s="340" t="s">
        <v>68</v>
      </c>
      <c r="D18" s="202">
        <v>0</v>
      </c>
      <c r="E18" s="202">
        <v>0</v>
      </c>
      <c r="F18" s="320">
        <v>0</v>
      </c>
      <c r="G18" s="202">
        <v>0</v>
      </c>
      <c r="H18" s="202">
        <v>0</v>
      </c>
      <c r="I18" s="202">
        <v>0</v>
      </c>
      <c r="J18" s="202">
        <v>0</v>
      </c>
      <c r="K18" s="202">
        <v>0</v>
      </c>
      <c r="L18" s="202">
        <v>0</v>
      </c>
      <c r="M18" s="202">
        <v>0</v>
      </c>
      <c r="N18" s="202">
        <v>0</v>
      </c>
      <c r="O18" s="202">
        <v>0</v>
      </c>
      <c r="P18" s="202">
        <v>0</v>
      </c>
      <c r="Q18" s="202">
        <v>0</v>
      </c>
      <c r="R18" s="202">
        <v>0</v>
      </c>
      <c r="S18" s="202">
        <v>0</v>
      </c>
      <c r="T18" s="202">
        <v>0</v>
      </c>
      <c r="U18" s="202">
        <v>0</v>
      </c>
      <c r="V18" s="202">
        <v>0</v>
      </c>
      <c r="W18" s="202">
        <v>0</v>
      </c>
      <c r="X18" s="202">
        <v>0</v>
      </c>
      <c r="Y18" s="202">
        <v>0</v>
      </c>
      <c r="Z18" s="202">
        <v>0</v>
      </c>
      <c r="AA18" s="202">
        <v>0</v>
      </c>
      <c r="AB18" s="202">
        <v>0</v>
      </c>
      <c r="AC18" s="319">
        <v>0</v>
      </c>
      <c r="AD18" s="319">
        <v>0</v>
      </c>
      <c r="AE18" s="319">
        <v>0</v>
      </c>
      <c r="AF18" s="319">
        <v>0</v>
      </c>
      <c r="AG18" s="319">
        <v>0</v>
      </c>
      <c r="AH18" s="319">
        <v>0</v>
      </c>
      <c r="AI18" s="319">
        <v>0</v>
      </c>
      <c r="AJ18" s="319">
        <v>0</v>
      </c>
      <c r="AK18" s="319">
        <v>0</v>
      </c>
      <c r="AL18" s="202">
        <v>0</v>
      </c>
      <c r="AM18" s="202">
        <v>0</v>
      </c>
      <c r="AN18" s="202">
        <v>0</v>
      </c>
      <c r="AO18" s="202">
        <v>0</v>
      </c>
      <c r="AP18" s="319">
        <v>0</v>
      </c>
      <c r="AQ18" s="319">
        <v>0</v>
      </c>
      <c r="AR18" s="319">
        <v>0</v>
      </c>
      <c r="AS18" s="202">
        <v>0</v>
      </c>
      <c r="AT18" s="202">
        <v>0</v>
      </c>
      <c r="AU18" s="202">
        <v>0</v>
      </c>
      <c r="AV18" s="202">
        <v>0</v>
      </c>
      <c r="AW18" s="202">
        <v>0</v>
      </c>
      <c r="AX18" s="202">
        <v>0</v>
      </c>
      <c r="AY18" s="202">
        <v>0</v>
      </c>
      <c r="AZ18" s="202">
        <v>0</v>
      </c>
      <c r="BA18" s="202">
        <v>0</v>
      </c>
      <c r="BB18" s="202">
        <v>0</v>
      </c>
      <c r="BC18" s="202">
        <v>0</v>
      </c>
      <c r="BD18" s="202">
        <v>0</v>
      </c>
      <c r="BE18" s="202">
        <v>0</v>
      </c>
      <c r="BF18" s="202">
        <v>0</v>
      </c>
      <c r="BG18" s="319">
        <v>0</v>
      </c>
      <c r="BH18" s="319">
        <v>0</v>
      </c>
      <c r="BI18" s="319">
        <v>0</v>
      </c>
      <c r="BJ18" s="321">
        <v>0</v>
      </c>
      <c r="BK18" s="321">
        <v>0</v>
      </c>
    </row>
    <row r="19" spans="1:63" ht="20.100000000000001" customHeight="1" x14ac:dyDescent="0.2">
      <c r="A19" s="316">
        <v>2</v>
      </c>
      <c r="B19" s="317" t="s">
        <v>69</v>
      </c>
      <c r="C19" s="316" t="s">
        <v>70</v>
      </c>
      <c r="D19" s="320">
        <v>120.69999999999999</v>
      </c>
      <c r="E19" s="320">
        <v>0</v>
      </c>
      <c r="F19" s="320">
        <v>0</v>
      </c>
      <c r="G19" s="320">
        <v>0</v>
      </c>
      <c r="H19" s="320">
        <v>0</v>
      </c>
      <c r="I19" s="320">
        <v>0</v>
      </c>
      <c r="J19" s="320">
        <v>0</v>
      </c>
      <c r="K19" s="320">
        <v>0</v>
      </c>
      <c r="L19" s="320">
        <v>0</v>
      </c>
      <c r="M19" s="320">
        <v>0</v>
      </c>
      <c r="N19" s="320">
        <v>0</v>
      </c>
      <c r="O19" s="320">
        <v>0</v>
      </c>
      <c r="P19" s="320">
        <v>0</v>
      </c>
      <c r="Q19" s="320">
        <v>0</v>
      </c>
      <c r="R19" s="320">
        <v>0</v>
      </c>
      <c r="S19" s="320">
        <v>0</v>
      </c>
      <c r="T19" s="320">
        <v>0</v>
      </c>
      <c r="U19" s="320">
        <v>0</v>
      </c>
      <c r="V19" s="320">
        <v>0</v>
      </c>
      <c r="W19" s="320">
        <v>0</v>
      </c>
      <c r="X19" s="320">
        <v>0</v>
      </c>
      <c r="Y19" s="320">
        <v>0</v>
      </c>
      <c r="Z19" s="320">
        <v>0</v>
      </c>
      <c r="AA19" s="320">
        <v>0</v>
      </c>
      <c r="AB19" s="320">
        <v>0</v>
      </c>
      <c r="AC19" s="320">
        <v>0</v>
      </c>
      <c r="AD19" s="320">
        <v>0</v>
      </c>
      <c r="AE19" s="320">
        <v>0</v>
      </c>
      <c r="AF19" s="320">
        <v>0</v>
      </c>
      <c r="AG19" s="320">
        <v>0</v>
      </c>
      <c r="AH19" s="320">
        <v>0</v>
      </c>
      <c r="AI19" s="320">
        <v>0</v>
      </c>
      <c r="AJ19" s="320">
        <v>0</v>
      </c>
      <c r="AK19" s="320">
        <v>0</v>
      </c>
      <c r="AL19" s="320">
        <v>0</v>
      </c>
      <c r="AM19" s="320">
        <v>0</v>
      </c>
      <c r="AN19" s="320">
        <v>0</v>
      </c>
      <c r="AO19" s="320">
        <v>0</v>
      </c>
      <c r="AP19" s="320">
        <v>0</v>
      </c>
      <c r="AQ19" s="320">
        <v>0</v>
      </c>
      <c r="AR19" s="320">
        <v>0</v>
      </c>
      <c r="AS19" s="320">
        <v>0</v>
      </c>
      <c r="AT19" s="320">
        <v>0</v>
      </c>
      <c r="AU19" s="320">
        <v>0</v>
      </c>
      <c r="AV19" s="320">
        <v>0</v>
      </c>
      <c r="AW19" s="320">
        <v>0</v>
      </c>
      <c r="AX19" s="320">
        <v>0</v>
      </c>
      <c r="AY19" s="320">
        <v>0</v>
      </c>
      <c r="AZ19" s="320">
        <v>0</v>
      </c>
      <c r="BA19" s="320">
        <v>0</v>
      </c>
      <c r="BB19" s="320">
        <v>0</v>
      </c>
      <c r="BC19" s="320">
        <v>0</v>
      </c>
      <c r="BD19" s="320">
        <v>0</v>
      </c>
      <c r="BE19" s="320">
        <v>0</v>
      </c>
      <c r="BF19" s="320">
        <v>0</v>
      </c>
      <c r="BG19" s="320">
        <v>0</v>
      </c>
      <c r="BH19" s="320">
        <v>0</v>
      </c>
      <c r="BI19" s="320">
        <v>0</v>
      </c>
      <c r="BJ19" s="320">
        <v>0</v>
      </c>
      <c r="BK19" s="320">
        <v>120.69999999999999</v>
      </c>
    </row>
    <row r="20" spans="1:63" ht="20.100000000000001" customHeight="1" x14ac:dyDescent="0.2">
      <c r="A20" s="340" t="s">
        <v>71</v>
      </c>
      <c r="B20" s="341" t="s">
        <v>72</v>
      </c>
      <c r="C20" s="340" t="s">
        <v>73</v>
      </c>
      <c r="D20" s="202">
        <v>5.44</v>
      </c>
      <c r="E20" s="202">
        <v>0</v>
      </c>
      <c r="F20" s="320">
        <v>0</v>
      </c>
      <c r="G20" s="202">
        <v>0</v>
      </c>
      <c r="H20" s="202">
        <v>0</v>
      </c>
      <c r="I20" s="202">
        <v>0</v>
      </c>
      <c r="J20" s="202">
        <v>0</v>
      </c>
      <c r="K20" s="202">
        <v>0</v>
      </c>
      <c r="L20" s="202">
        <v>0</v>
      </c>
      <c r="M20" s="202">
        <v>0</v>
      </c>
      <c r="N20" s="202">
        <v>0</v>
      </c>
      <c r="O20" s="202">
        <v>0</v>
      </c>
      <c r="P20" s="202">
        <v>0</v>
      </c>
      <c r="Q20" s="202">
        <v>0</v>
      </c>
      <c r="R20" s="202">
        <v>0</v>
      </c>
      <c r="S20" s="202">
        <v>0</v>
      </c>
      <c r="T20" s="202">
        <v>0</v>
      </c>
      <c r="U20" s="202">
        <v>0</v>
      </c>
      <c r="V20" s="202">
        <v>0</v>
      </c>
      <c r="W20" s="202">
        <v>0</v>
      </c>
      <c r="X20" s="202">
        <v>0</v>
      </c>
      <c r="Y20" s="202">
        <v>0</v>
      </c>
      <c r="Z20" s="202">
        <v>0</v>
      </c>
      <c r="AA20" s="202">
        <v>0</v>
      </c>
      <c r="AB20" s="202">
        <v>0</v>
      </c>
      <c r="AC20" s="319">
        <v>0</v>
      </c>
      <c r="AD20" s="319">
        <v>0</v>
      </c>
      <c r="AE20" s="319">
        <v>0</v>
      </c>
      <c r="AF20" s="319">
        <v>0</v>
      </c>
      <c r="AG20" s="319">
        <v>0</v>
      </c>
      <c r="AH20" s="319">
        <v>0</v>
      </c>
      <c r="AI20" s="319">
        <v>0</v>
      </c>
      <c r="AJ20" s="319">
        <v>0</v>
      </c>
      <c r="AK20" s="319">
        <v>0</v>
      </c>
      <c r="AL20" s="202">
        <v>0</v>
      </c>
      <c r="AM20" s="202">
        <v>0</v>
      </c>
      <c r="AN20" s="202">
        <v>0</v>
      </c>
      <c r="AO20" s="202">
        <v>0</v>
      </c>
      <c r="AP20" s="319">
        <v>0</v>
      </c>
      <c r="AQ20" s="319">
        <v>0</v>
      </c>
      <c r="AR20" s="319">
        <v>0</v>
      </c>
      <c r="AS20" s="202">
        <v>0</v>
      </c>
      <c r="AT20" s="202">
        <v>0</v>
      </c>
      <c r="AU20" s="202">
        <v>0</v>
      </c>
      <c r="AV20" s="202">
        <v>0</v>
      </c>
      <c r="AW20" s="202">
        <v>0</v>
      </c>
      <c r="AX20" s="202">
        <v>0</v>
      </c>
      <c r="AY20" s="202">
        <v>0</v>
      </c>
      <c r="AZ20" s="202">
        <v>0</v>
      </c>
      <c r="BA20" s="202">
        <v>0</v>
      </c>
      <c r="BB20" s="202">
        <v>0</v>
      </c>
      <c r="BC20" s="202">
        <v>0</v>
      </c>
      <c r="BD20" s="202">
        <v>0</v>
      </c>
      <c r="BE20" s="202">
        <v>0</v>
      </c>
      <c r="BF20" s="202">
        <v>0</v>
      </c>
      <c r="BG20" s="319">
        <v>0</v>
      </c>
      <c r="BH20" s="319">
        <v>0</v>
      </c>
      <c r="BI20" s="319">
        <v>0</v>
      </c>
      <c r="BJ20" s="321">
        <v>0</v>
      </c>
      <c r="BK20" s="321">
        <v>5.44</v>
      </c>
    </row>
    <row r="21" spans="1:63" ht="20.100000000000001" customHeight="1" x14ac:dyDescent="0.2">
      <c r="A21" s="340" t="s">
        <v>74</v>
      </c>
      <c r="B21" s="341" t="s">
        <v>75</v>
      </c>
      <c r="C21" s="340" t="s">
        <v>76</v>
      </c>
      <c r="D21" s="202">
        <v>0.31</v>
      </c>
      <c r="E21" s="202">
        <v>0</v>
      </c>
      <c r="F21" s="320">
        <v>0</v>
      </c>
      <c r="G21" s="202">
        <v>0</v>
      </c>
      <c r="H21" s="202">
        <v>0</v>
      </c>
      <c r="I21" s="202">
        <v>0</v>
      </c>
      <c r="J21" s="202">
        <v>0</v>
      </c>
      <c r="K21" s="202">
        <v>0</v>
      </c>
      <c r="L21" s="202">
        <v>0</v>
      </c>
      <c r="M21" s="202">
        <v>0</v>
      </c>
      <c r="N21" s="202">
        <v>0</v>
      </c>
      <c r="O21" s="202">
        <v>0</v>
      </c>
      <c r="P21" s="202">
        <v>0</v>
      </c>
      <c r="Q21" s="202">
        <v>0</v>
      </c>
      <c r="R21" s="202">
        <v>0</v>
      </c>
      <c r="S21" s="202">
        <v>0</v>
      </c>
      <c r="T21" s="202">
        <v>0</v>
      </c>
      <c r="U21" s="202">
        <v>0</v>
      </c>
      <c r="V21" s="202">
        <v>0</v>
      </c>
      <c r="W21" s="202">
        <v>0</v>
      </c>
      <c r="X21" s="202">
        <v>0</v>
      </c>
      <c r="Y21" s="202">
        <v>0</v>
      </c>
      <c r="Z21" s="202">
        <v>0</v>
      </c>
      <c r="AA21" s="202">
        <v>0</v>
      </c>
      <c r="AB21" s="202">
        <v>0</v>
      </c>
      <c r="AC21" s="319">
        <v>0</v>
      </c>
      <c r="AD21" s="319">
        <v>0</v>
      </c>
      <c r="AE21" s="319">
        <v>0</v>
      </c>
      <c r="AF21" s="319">
        <v>0</v>
      </c>
      <c r="AG21" s="319">
        <v>0</v>
      </c>
      <c r="AH21" s="319">
        <v>0</v>
      </c>
      <c r="AI21" s="319">
        <v>0</v>
      </c>
      <c r="AJ21" s="319">
        <v>0</v>
      </c>
      <c r="AK21" s="319">
        <v>0</v>
      </c>
      <c r="AL21" s="202">
        <v>0</v>
      </c>
      <c r="AM21" s="202">
        <v>0</v>
      </c>
      <c r="AN21" s="202">
        <v>0</v>
      </c>
      <c r="AO21" s="202">
        <v>0</v>
      </c>
      <c r="AP21" s="319">
        <v>0</v>
      </c>
      <c r="AQ21" s="319">
        <v>0</v>
      </c>
      <c r="AR21" s="319">
        <v>0</v>
      </c>
      <c r="AS21" s="202">
        <v>0</v>
      </c>
      <c r="AT21" s="202">
        <v>0</v>
      </c>
      <c r="AU21" s="202">
        <v>0</v>
      </c>
      <c r="AV21" s="202">
        <v>0</v>
      </c>
      <c r="AW21" s="202">
        <v>0</v>
      </c>
      <c r="AX21" s="202">
        <v>0</v>
      </c>
      <c r="AY21" s="202">
        <v>0</v>
      </c>
      <c r="AZ21" s="202">
        <v>0</v>
      </c>
      <c r="BA21" s="202">
        <v>0</v>
      </c>
      <c r="BB21" s="202">
        <v>0</v>
      </c>
      <c r="BC21" s="202">
        <v>0</v>
      </c>
      <c r="BD21" s="202">
        <v>0</v>
      </c>
      <c r="BE21" s="202">
        <v>0</v>
      </c>
      <c r="BF21" s="202">
        <v>0</v>
      </c>
      <c r="BG21" s="319">
        <v>0</v>
      </c>
      <c r="BH21" s="319">
        <v>0</v>
      </c>
      <c r="BI21" s="319">
        <v>0</v>
      </c>
      <c r="BJ21" s="321">
        <v>0</v>
      </c>
      <c r="BK21" s="321">
        <v>0.31</v>
      </c>
    </row>
    <row r="22" spans="1:63" ht="20.100000000000001" customHeight="1" x14ac:dyDescent="0.2">
      <c r="A22" s="340" t="s">
        <v>77</v>
      </c>
      <c r="B22" s="341" t="s">
        <v>78</v>
      </c>
      <c r="C22" s="340" t="s">
        <v>79</v>
      </c>
      <c r="D22" s="202">
        <v>0</v>
      </c>
      <c r="E22" s="202">
        <v>0</v>
      </c>
      <c r="F22" s="320">
        <v>0</v>
      </c>
      <c r="G22" s="202">
        <v>0</v>
      </c>
      <c r="H22" s="202">
        <v>0</v>
      </c>
      <c r="I22" s="202">
        <v>0</v>
      </c>
      <c r="J22" s="202">
        <v>0</v>
      </c>
      <c r="K22" s="202">
        <v>0</v>
      </c>
      <c r="L22" s="202">
        <v>0</v>
      </c>
      <c r="M22" s="202">
        <v>0</v>
      </c>
      <c r="N22" s="202">
        <v>0</v>
      </c>
      <c r="O22" s="202">
        <v>0</v>
      </c>
      <c r="P22" s="202">
        <v>0</v>
      </c>
      <c r="Q22" s="202">
        <v>0</v>
      </c>
      <c r="R22" s="202">
        <v>0</v>
      </c>
      <c r="S22" s="202">
        <v>0</v>
      </c>
      <c r="T22" s="202">
        <v>0</v>
      </c>
      <c r="U22" s="202">
        <v>0</v>
      </c>
      <c r="V22" s="202">
        <v>0</v>
      </c>
      <c r="W22" s="202">
        <v>0</v>
      </c>
      <c r="X22" s="202">
        <v>0</v>
      </c>
      <c r="Y22" s="202">
        <v>0</v>
      </c>
      <c r="Z22" s="202">
        <v>0</v>
      </c>
      <c r="AA22" s="202">
        <v>0</v>
      </c>
      <c r="AB22" s="202">
        <v>0</v>
      </c>
      <c r="AC22" s="319">
        <v>0</v>
      </c>
      <c r="AD22" s="319">
        <v>0</v>
      </c>
      <c r="AE22" s="319">
        <v>0</v>
      </c>
      <c r="AF22" s="319">
        <v>0</v>
      </c>
      <c r="AG22" s="319">
        <v>0</v>
      </c>
      <c r="AH22" s="319">
        <v>0</v>
      </c>
      <c r="AI22" s="319">
        <v>0</v>
      </c>
      <c r="AJ22" s="319">
        <v>0</v>
      </c>
      <c r="AK22" s="319">
        <v>0</v>
      </c>
      <c r="AL22" s="202">
        <v>0</v>
      </c>
      <c r="AM22" s="202">
        <v>0</v>
      </c>
      <c r="AN22" s="202">
        <v>0</v>
      </c>
      <c r="AO22" s="202">
        <v>0</v>
      </c>
      <c r="AP22" s="319">
        <v>0</v>
      </c>
      <c r="AQ22" s="319">
        <v>0</v>
      </c>
      <c r="AR22" s="319">
        <v>0</v>
      </c>
      <c r="AS22" s="202">
        <v>0</v>
      </c>
      <c r="AT22" s="202">
        <v>0</v>
      </c>
      <c r="AU22" s="202">
        <v>0</v>
      </c>
      <c r="AV22" s="202">
        <v>0</v>
      </c>
      <c r="AW22" s="202">
        <v>0</v>
      </c>
      <c r="AX22" s="202">
        <v>0</v>
      </c>
      <c r="AY22" s="202">
        <v>0</v>
      </c>
      <c r="AZ22" s="202">
        <v>0</v>
      </c>
      <c r="BA22" s="202">
        <v>0</v>
      </c>
      <c r="BB22" s="202">
        <v>0</v>
      </c>
      <c r="BC22" s="202">
        <v>0</v>
      </c>
      <c r="BD22" s="202">
        <v>0</v>
      </c>
      <c r="BE22" s="202">
        <v>0</v>
      </c>
      <c r="BF22" s="202">
        <v>0</v>
      </c>
      <c r="BG22" s="319">
        <v>0</v>
      </c>
      <c r="BH22" s="319">
        <v>0</v>
      </c>
      <c r="BI22" s="319">
        <v>0</v>
      </c>
      <c r="BJ22" s="321">
        <v>0</v>
      </c>
      <c r="BK22" s="321">
        <v>0</v>
      </c>
    </row>
    <row r="23" spans="1:63" ht="20.100000000000001" customHeight="1" x14ac:dyDescent="0.2">
      <c r="A23" s="340" t="s">
        <v>80</v>
      </c>
      <c r="B23" s="341" t="s">
        <v>520</v>
      </c>
      <c r="C23" s="340" t="s">
        <v>521</v>
      </c>
      <c r="D23" s="202">
        <v>0</v>
      </c>
      <c r="E23" s="202">
        <v>0</v>
      </c>
      <c r="F23" s="320">
        <v>0</v>
      </c>
      <c r="G23" s="202">
        <v>0</v>
      </c>
      <c r="H23" s="202">
        <v>0</v>
      </c>
      <c r="I23" s="202">
        <v>0</v>
      </c>
      <c r="J23" s="202">
        <v>0</v>
      </c>
      <c r="K23" s="202">
        <v>0</v>
      </c>
      <c r="L23" s="202">
        <v>0</v>
      </c>
      <c r="M23" s="202">
        <v>0</v>
      </c>
      <c r="N23" s="202">
        <v>0</v>
      </c>
      <c r="O23" s="202">
        <v>0</v>
      </c>
      <c r="P23" s="202">
        <v>0</v>
      </c>
      <c r="Q23" s="202">
        <v>0</v>
      </c>
      <c r="R23" s="202">
        <v>0</v>
      </c>
      <c r="S23" s="202">
        <v>0</v>
      </c>
      <c r="T23" s="202">
        <v>0</v>
      </c>
      <c r="U23" s="202">
        <v>0</v>
      </c>
      <c r="V23" s="202">
        <v>0</v>
      </c>
      <c r="W23" s="202">
        <v>0</v>
      </c>
      <c r="X23" s="202">
        <v>0</v>
      </c>
      <c r="Y23" s="202">
        <v>0</v>
      </c>
      <c r="Z23" s="202">
        <v>0</v>
      </c>
      <c r="AA23" s="202">
        <v>0</v>
      </c>
      <c r="AB23" s="202">
        <v>0</v>
      </c>
      <c r="AC23" s="319">
        <v>0</v>
      </c>
      <c r="AD23" s="319">
        <v>0</v>
      </c>
      <c r="AE23" s="319">
        <v>0</v>
      </c>
      <c r="AF23" s="319">
        <v>0</v>
      </c>
      <c r="AG23" s="319">
        <v>0</v>
      </c>
      <c r="AH23" s="319">
        <v>0</v>
      </c>
      <c r="AI23" s="319">
        <v>0</v>
      </c>
      <c r="AJ23" s="319">
        <v>0</v>
      </c>
      <c r="AK23" s="319">
        <v>0</v>
      </c>
      <c r="AL23" s="202">
        <v>0</v>
      </c>
      <c r="AM23" s="202">
        <v>0</v>
      </c>
      <c r="AN23" s="202">
        <v>0</v>
      </c>
      <c r="AO23" s="202">
        <v>0</v>
      </c>
      <c r="AP23" s="319">
        <v>0</v>
      </c>
      <c r="AQ23" s="319">
        <v>0</v>
      </c>
      <c r="AR23" s="319">
        <v>0</v>
      </c>
      <c r="AS23" s="202">
        <v>0</v>
      </c>
      <c r="AT23" s="202">
        <v>0</v>
      </c>
      <c r="AU23" s="202">
        <v>0</v>
      </c>
      <c r="AV23" s="202">
        <v>0</v>
      </c>
      <c r="AW23" s="202">
        <v>0</v>
      </c>
      <c r="AX23" s="202">
        <v>0</v>
      </c>
      <c r="AY23" s="202">
        <v>0</v>
      </c>
      <c r="AZ23" s="202">
        <v>0</v>
      </c>
      <c r="BA23" s="202">
        <v>0</v>
      </c>
      <c r="BB23" s="202">
        <v>0</v>
      </c>
      <c r="BC23" s="202">
        <v>0</v>
      </c>
      <c r="BD23" s="202">
        <v>0</v>
      </c>
      <c r="BE23" s="202">
        <v>0</v>
      </c>
      <c r="BF23" s="202">
        <v>0</v>
      </c>
      <c r="BG23" s="319">
        <v>0</v>
      </c>
      <c r="BH23" s="319">
        <v>0</v>
      </c>
      <c r="BI23" s="319">
        <v>0</v>
      </c>
      <c r="BJ23" s="321">
        <v>0</v>
      </c>
      <c r="BK23" s="321">
        <v>0</v>
      </c>
    </row>
    <row r="24" spans="1:63" ht="20.100000000000001" customHeight="1" x14ac:dyDescent="0.2">
      <c r="A24" s="340" t="s">
        <v>83</v>
      </c>
      <c r="B24" s="341" t="s">
        <v>81</v>
      </c>
      <c r="C24" s="340" t="s">
        <v>82</v>
      </c>
      <c r="D24" s="202">
        <v>0</v>
      </c>
      <c r="E24" s="202">
        <v>0</v>
      </c>
      <c r="F24" s="320">
        <v>0</v>
      </c>
      <c r="G24" s="202">
        <v>0</v>
      </c>
      <c r="H24" s="202">
        <v>0</v>
      </c>
      <c r="I24" s="202">
        <v>0</v>
      </c>
      <c r="J24" s="202">
        <v>0</v>
      </c>
      <c r="K24" s="202">
        <v>0</v>
      </c>
      <c r="L24" s="202">
        <v>0</v>
      </c>
      <c r="M24" s="202">
        <v>0</v>
      </c>
      <c r="N24" s="202">
        <v>0</v>
      </c>
      <c r="O24" s="202">
        <v>0</v>
      </c>
      <c r="P24" s="202">
        <v>0</v>
      </c>
      <c r="Q24" s="202">
        <v>0</v>
      </c>
      <c r="R24" s="202">
        <v>0</v>
      </c>
      <c r="S24" s="202">
        <v>0</v>
      </c>
      <c r="T24" s="202">
        <v>0</v>
      </c>
      <c r="U24" s="202">
        <v>0</v>
      </c>
      <c r="V24" s="202">
        <v>0</v>
      </c>
      <c r="W24" s="202">
        <v>0</v>
      </c>
      <c r="X24" s="202">
        <v>0</v>
      </c>
      <c r="Y24" s="202">
        <v>0</v>
      </c>
      <c r="Z24" s="202">
        <v>0</v>
      </c>
      <c r="AA24" s="202">
        <v>0</v>
      </c>
      <c r="AB24" s="202">
        <v>0</v>
      </c>
      <c r="AC24" s="319">
        <v>0</v>
      </c>
      <c r="AD24" s="319">
        <v>0</v>
      </c>
      <c r="AE24" s="319">
        <v>0</v>
      </c>
      <c r="AF24" s="319">
        <v>0</v>
      </c>
      <c r="AG24" s="319">
        <v>0</v>
      </c>
      <c r="AH24" s="319">
        <v>0</v>
      </c>
      <c r="AI24" s="319">
        <v>0</v>
      </c>
      <c r="AJ24" s="319">
        <v>0</v>
      </c>
      <c r="AK24" s="319">
        <v>0</v>
      </c>
      <c r="AL24" s="202">
        <v>0</v>
      </c>
      <c r="AM24" s="202">
        <v>0</v>
      </c>
      <c r="AN24" s="202">
        <v>0</v>
      </c>
      <c r="AO24" s="202">
        <v>0</v>
      </c>
      <c r="AP24" s="319">
        <v>0</v>
      </c>
      <c r="AQ24" s="319">
        <v>0</v>
      </c>
      <c r="AR24" s="319">
        <v>0</v>
      </c>
      <c r="AS24" s="202">
        <v>0</v>
      </c>
      <c r="AT24" s="202">
        <v>0</v>
      </c>
      <c r="AU24" s="202">
        <v>0</v>
      </c>
      <c r="AV24" s="202">
        <v>0</v>
      </c>
      <c r="AW24" s="202">
        <v>0</v>
      </c>
      <c r="AX24" s="202">
        <v>0</v>
      </c>
      <c r="AY24" s="202">
        <v>0</v>
      </c>
      <c r="AZ24" s="202">
        <v>0</v>
      </c>
      <c r="BA24" s="202">
        <v>0</v>
      </c>
      <c r="BB24" s="202">
        <v>0</v>
      </c>
      <c r="BC24" s="202">
        <v>0</v>
      </c>
      <c r="BD24" s="202">
        <v>0</v>
      </c>
      <c r="BE24" s="202">
        <v>0</v>
      </c>
      <c r="BF24" s="202">
        <v>0</v>
      </c>
      <c r="BG24" s="319">
        <v>0</v>
      </c>
      <c r="BH24" s="319">
        <v>0</v>
      </c>
      <c r="BI24" s="319">
        <v>0</v>
      </c>
      <c r="BJ24" s="321">
        <v>0</v>
      </c>
      <c r="BK24" s="321">
        <v>0</v>
      </c>
    </row>
    <row r="25" spans="1:63" ht="20.100000000000001" customHeight="1" x14ac:dyDescent="0.2">
      <c r="A25" s="340" t="s">
        <v>86</v>
      </c>
      <c r="B25" s="341" t="s">
        <v>84</v>
      </c>
      <c r="C25" s="340" t="s">
        <v>85</v>
      </c>
      <c r="D25" s="202">
        <v>0.03</v>
      </c>
      <c r="E25" s="202">
        <v>0</v>
      </c>
      <c r="F25" s="320">
        <v>0</v>
      </c>
      <c r="G25" s="202">
        <v>0</v>
      </c>
      <c r="H25" s="202">
        <v>0</v>
      </c>
      <c r="I25" s="202">
        <v>0</v>
      </c>
      <c r="J25" s="202">
        <v>0</v>
      </c>
      <c r="K25" s="202">
        <v>0</v>
      </c>
      <c r="L25" s="202">
        <v>0</v>
      </c>
      <c r="M25" s="202">
        <v>0</v>
      </c>
      <c r="N25" s="202">
        <v>0</v>
      </c>
      <c r="O25" s="202">
        <v>0</v>
      </c>
      <c r="P25" s="202">
        <v>0</v>
      </c>
      <c r="Q25" s="202">
        <v>0</v>
      </c>
      <c r="R25" s="202">
        <v>0</v>
      </c>
      <c r="S25" s="202">
        <v>0</v>
      </c>
      <c r="T25" s="202">
        <v>0</v>
      </c>
      <c r="U25" s="202">
        <v>0</v>
      </c>
      <c r="V25" s="202">
        <v>0</v>
      </c>
      <c r="W25" s="202">
        <v>0</v>
      </c>
      <c r="X25" s="202">
        <v>0</v>
      </c>
      <c r="Y25" s="202">
        <v>0</v>
      </c>
      <c r="Z25" s="202">
        <v>0</v>
      </c>
      <c r="AA25" s="202">
        <v>0</v>
      </c>
      <c r="AB25" s="202">
        <v>0</v>
      </c>
      <c r="AC25" s="319">
        <v>0</v>
      </c>
      <c r="AD25" s="319">
        <v>0</v>
      </c>
      <c r="AE25" s="319">
        <v>0</v>
      </c>
      <c r="AF25" s="319">
        <v>0</v>
      </c>
      <c r="AG25" s="319">
        <v>0</v>
      </c>
      <c r="AH25" s="319">
        <v>0</v>
      </c>
      <c r="AI25" s="319">
        <v>0</v>
      </c>
      <c r="AJ25" s="319">
        <v>0</v>
      </c>
      <c r="AK25" s="319">
        <v>0</v>
      </c>
      <c r="AL25" s="202">
        <v>0</v>
      </c>
      <c r="AM25" s="202">
        <v>0</v>
      </c>
      <c r="AN25" s="202">
        <v>0</v>
      </c>
      <c r="AO25" s="202">
        <v>0</v>
      </c>
      <c r="AP25" s="319">
        <v>0</v>
      </c>
      <c r="AQ25" s="319">
        <v>0</v>
      </c>
      <c r="AR25" s="319">
        <v>0</v>
      </c>
      <c r="AS25" s="202">
        <v>0</v>
      </c>
      <c r="AT25" s="202">
        <v>0</v>
      </c>
      <c r="AU25" s="202">
        <v>0</v>
      </c>
      <c r="AV25" s="202">
        <v>0</v>
      </c>
      <c r="AW25" s="202">
        <v>0</v>
      </c>
      <c r="AX25" s="202">
        <v>0</v>
      </c>
      <c r="AY25" s="202">
        <v>0</v>
      </c>
      <c r="AZ25" s="202">
        <v>0</v>
      </c>
      <c r="BA25" s="202">
        <v>0</v>
      </c>
      <c r="BB25" s="202">
        <v>0</v>
      </c>
      <c r="BC25" s="202">
        <v>0</v>
      </c>
      <c r="BD25" s="202">
        <v>0</v>
      </c>
      <c r="BE25" s="202">
        <v>0</v>
      </c>
      <c r="BF25" s="202">
        <v>0</v>
      </c>
      <c r="BG25" s="319">
        <v>0</v>
      </c>
      <c r="BH25" s="319">
        <v>0</v>
      </c>
      <c r="BI25" s="319">
        <v>0</v>
      </c>
      <c r="BJ25" s="321">
        <v>0</v>
      </c>
      <c r="BK25" s="321">
        <v>0.03</v>
      </c>
    </row>
    <row r="26" spans="1:63" ht="20.100000000000001" customHeight="1" x14ac:dyDescent="0.2">
      <c r="A26" s="340" t="s">
        <v>89</v>
      </c>
      <c r="B26" s="341" t="s">
        <v>87</v>
      </c>
      <c r="C26" s="340" t="s">
        <v>88</v>
      </c>
      <c r="D26" s="202">
        <v>0.22</v>
      </c>
      <c r="E26" s="202">
        <v>0</v>
      </c>
      <c r="F26" s="320">
        <v>0</v>
      </c>
      <c r="G26" s="202">
        <v>0</v>
      </c>
      <c r="H26" s="202">
        <v>0</v>
      </c>
      <c r="I26" s="202">
        <v>0</v>
      </c>
      <c r="J26" s="202">
        <v>0</v>
      </c>
      <c r="K26" s="202">
        <v>0</v>
      </c>
      <c r="L26" s="202">
        <v>0</v>
      </c>
      <c r="M26" s="202">
        <v>0</v>
      </c>
      <c r="N26" s="202">
        <v>0</v>
      </c>
      <c r="O26" s="202">
        <v>0</v>
      </c>
      <c r="P26" s="202">
        <v>0</v>
      </c>
      <c r="Q26" s="202">
        <v>0</v>
      </c>
      <c r="R26" s="202">
        <v>0</v>
      </c>
      <c r="S26" s="202">
        <v>0</v>
      </c>
      <c r="T26" s="202">
        <v>0</v>
      </c>
      <c r="U26" s="202">
        <v>0</v>
      </c>
      <c r="V26" s="202">
        <v>0</v>
      </c>
      <c r="W26" s="202">
        <v>0</v>
      </c>
      <c r="X26" s="202">
        <v>0</v>
      </c>
      <c r="Y26" s="202">
        <v>0</v>
      </c>
      <c r="Z26" s="202">
        <v>0</v>
      </c>
      <c r="AA26" s="202">
        <v>0</v>
      </c>
      <c r="AB26" s="202">
        <v>0</v>
      </c>
      <c r="AC26" s="319">
        <v>0</v>
      </c>
      <c r="AD26" s="319">
        <v>0</v>
      </c>
      <c r="AE26" s="319">
        <v>0</v>
      </c>
      <c r="AF26" s="319">
        <v>0</v>
      </c>
      <c r="AG26" s="319">
        <v>0</v>
      </c>
      <c r="AH26" s="319">
        <v>0</v>
      </c>
      <c r="AI26" s="319">
        <v>0</v>
      </c>
      <c r="AJ26" s="319">
        <v>0</v>
      </c>
      <c r="AK26" s="319">
        <v>0</v>
      </c>
      <c r="AL26" s="202">
        <v>0</v>
      </c>
      <c r="AM26" s="202">
        <v>0</v>
      </c>
      <c r="AN26" s="202">
        <v>0</v>
      </c>
      <c r="AO26" s="202">
        <v>0</v>
      </c>
      <c r="AP26" s="319">
        <v>0</v>
      </c>
      <c r="AQ26" s="319">
        <v>0</v>
      </c>
      <c r="AR26" s="319">
        <v>0</v>
      </c>
      <c r="AS26" s="202">
        <v>0</v>
      </c>
      <c r="AT26" s="202">
        <v>0</v>
      </c>
      <c r="AU26" s="202">
        <v>0</v>
      </c>
      <c r="AV26" s="202">
        <v>0</v>
      </c>
      <c r="AW26" s="202">
        <v>0</v>
      </c>
      <c r="AX26" s="202">
        <v>0</v>
      </c>
      <c r="AY26" s="202">
        <v>0</v>
      </c>
      <c r="AZ26" s="202">
        <v>0</v>
      </c>
      <c r="BA26" s="202">
        <v>0</v>
      </c>
      <c r="BB26" s="202">
        <v>0</v>
      </c>
      <c r="BC26" s="202">
        <v>0</v>
      </c>
      <c r="BD26" s="202">
        <v>0</v>
      </c>
      <c r="BE26" s="202">
        <v>0</v>
      </c>
      <c r="BF26" s="202">
        <v>0</v>
      </c>
      <c r="BG26" s="319">
        <v>0</v>
      </c>
      <c r="BH26" s="319">
        <v>0</v>
      </c>
      <c r="BI26" s="319">
        <v>0</v>
      </c>
      <c r="BJ26" s="321">
        <v>0</v>
      </c>
      <c r="BK26" s="321">
        <v>0.22</v>
      </c>
    </row>
    <row r="27" spans="1:63" ht="20.100000000000001" customHeight="1" x14ac:dyDescent="0.2">
      <c r="A27" s="340" t="s">
        <v>94</v>
      </c>
      <c r="B27" s="341" t="s">
        <v>90</v>
      </c>
      <c r="C27" s="340" t="s">
        <v>91</v>
      </c>
      <c r="D27" s="202">
        <v>0</v>
      </c>
      <c r="E27" s="202">
        <v>0</v>
      </c>
      <c r="F27" s="320">
        <v>0</v>
      </c>
      <c r="G27" s="202">
        <v>0</v>
      </c>
      <c r="H27" s="202">
        <v>0</v>
      </c>
      <c r="I27" s="202">
        <v>0</v>
      </c>
      <c r="J27" s="202">
        <v>0</v>
      </c>
      <c r="K27" s="202">
        <v>0</v>
      </c>
      <c r="L27" s="202">
        <v>0</v>
      </c>
      <c r="M27" s="202">
        <v>0</v>
      </c>
      <c r="N27" s="202">
        <v>0</v>
      </c>
      <c r="O27" s="202">
        <v>0</v>
      </c>
      <c r="P27" s="202">
        <v>0</v>
      </c>
      <c r="Q27" s="202">
        <v>0</v>
      </c>
      <c r="R27" s="202">
        <v>0</v>
      </c>
      <c r="S27" s="202">
        <v>0</v>
      </c>
      <c r="T27" s="202">
        <v>0</v>
      </c>
      <c r="U27" s="202">
        <v>0</v>
      </c>
      <c r="V27" s="202">
        <v>0</v>
      </c>
      <c r="W27" s="202">
        <v>0</v>
      </c>
      <c r="X27" s="202">
        <v>0</v>
      </c>
      <c r="Y27" s="202">
        <v>0</v>
      </c>
      <c r="Z27" s="202">
        <v>0</v>
      </c>
      <c r="AA27" s="202">
        <v>0</v>
      </c>
      <c r="AB27" s="202">
        <v>0</v>
      </c>
      <c r="AC27" s="319">
        <v>0</v>
      </c>
      <c r="AD27" s="319">
        <v>0</v>
      </c>
      <c r="AE27" s="319">
        <v>0</v>
      </c>
      <c r="AF27" s="319">
        <v>0</v>
      </c>
      <c r="AG27" s="319">
        <v>0</v>
      </c>
      <c r="AH27" s="319">
        <v>0</v>
      </c>
      <c r="AI27" s="319">
        <v>0</v>
      </c>
      <c r="AJ27" s="319">
        <v>0</v>
      </c>
      <c r="AK27" s="319">
        <v>0</v>
      </c>
      <c r="AL27" s="202">
        <v>0</v>
      </c>
      <c r="AM27" s="202">
        <v>0</v>
      </c>
      <c r="AN27" s="202">
        <v>0</v>
      </c>
      <c r="AO27" s="202">
        <v>0</v>
      </c>
      <c r="AP27" s="319">
        <v>0</v>
      </c>
      <c r="AQ27" s="319">
        <v>0</v>
      </c>
      <c r="AR27" s="319">
        <v>0</v>
      </c>
      <c r="AS27" s="202">
        <v>0</v>
      </c>
      <c r="AT27" s="202">
        <v>0</v>
      </c>
      <c r="AU27" s="202">
        <v>0</v>
      </c>
      <c r="AV27" s="202">
        <v>0</v>
      </c>
      <c r="AW27" s="202">
        <v>0</v>
      </c>
      <c r="AX27" s="202">
        <v>0</v>
      </c>
      <c r="AY27" s="202">
        <v>0</v>
      </c>
      <c r="AZ27" s="202">
        <v>0</v>
      </c>
      <c r="BA27" s="202">
        <v>0</v>
      </c>
      <c r="BB27" s="202">
        <v>0</v>
      </c>
      <c r="BC27" s="202">
        <v>0</v>
      </c>
      <c r="BD27" s="202">
        <v>0</v>
      </c>
      <c r="BE27" s="202">
        <v>0</v>
      </c>
      <c r="BF27" s="202">
        <v>0</v>
      </c>
      <c r="BG27" s="319">
        <v>0</v>
      </c>
      <c r="BH27" s="319">
        <v>0</v>
      </c>
      <c r="BI27" s="319">
        <v>0</v>
      </c>
      <c r="BJ27" s="321">
        <v>0</v>
      </c>
      <c r="BK27" s="321">
        <v>0</v>
      </c>
    </row>
    <row r="28" spans="1:63" ht="20.100000000000001" customHeight="1" x14ac:dyDescent="0.2">
      <c r="A28" s="344" t="s">
        <v>74</v>
      </c>
      <c r="B28" s="341" t="s">
        <v>92</v>
      </c>
      <c r="C28" s="340" t="s">
        <v>93</v>
      </c>
      <c r="D28" s="202">
        <v>0</v>
      </c>
      <c r="E28" s="202">
        <v>0</v>
      </c>
      <c r="F28" s="320">
        <v>0</v>
      </c>
      <c r="G28" s="202">
        <v>0</v>
      </c>
      <c r="H28" s="202">
        <v>0</v>
      </c>
      <c r="I28" s="202">
        <v>0</v>
      </c>
      <c r="J28" s="202">
        <v>0</v>
      </c>
      <c r="K28" s="202">
        <v>0</v>
      </c>
      <c r="L28" s="202">
        <v>0</v>
      </c>
      <c r="M28" s="202">
        <v>0</v>
      </c>
      <c r="N28" s="202">
        <v>0</v>
      </c>
      <c r="O28" s="202">
        <v>0</v>
      </c>
      <c r="P28" s="202">
        <v>0</v>
      </c>
      <c r="Q28" s="202">
        <v>0</v>
      </c>
      <c r="R28" s="202">
        <v>0</v>
      </c>
      <c r="S28" s="202">
        <v>0</v>
      </c>
      <c r="T28" s="202">
        <v>0</v>
      </c>
      <c r="U28" s="202">
        <v>0</v>
      </c>
      <c r="V28" s="202">
        <v>0</v>
      </c>
      <c r="W28" s="202">
        <v>0</v>
      </c>
      <c r="X28" s="202">
        <v>0</v>
      </c>
      <c r="Y28" s="202">
        <v>0</v>
      </c>
      <c r="Z28" s="202">
        <v>0</v>
      </c>
      <c r="AA28" s="202">
        <v>0</v>
      </c>
      <c r="AB28" s="202">
        <v>0</v>
      </c>
      <c r="AC28" s="319">
        <v>0</v>
      </c>
      <c r="AD28" s="319">
        <v>0</v>
      </c>
      <c r="AE28" s="319">
        <v>0</v>
      </c>
      <c r="AF28" s="319">
        <v>0</v>
      </c>
      <c r="AG28" s="319">
        <v>0</v>
      </c>
      <c r="AH28" s="319">
        <v>0</v>
      </c>
      <c r="AI28" s="319">
        <v>0</v>
      </c>
      <c r="AJ28" s="319">
        <v>0</v>
      </c>
      <c r="AK28" s="319">
        <v>0</v>
      </c>
      <c r="AL28" s="202">
        <v>0</v>
      </c>
      <c r="AM28" s="202">
        <v>0</v>
      </c>
      <c r="AN28" s="202">
        <v>0</v>
      </c>
      <c r="AO28" s="202">
        <v>0</v>
      </c>
      <c r="AP28" s="319">
        <v>0</v>
      </c>
      <c r="AQ28" s="319">
        <v>0</v>
      </c>
      <c r="AR28" s="319">
        <v>0</v>
      </c>
      <c r="AS28" s="202">
        <v>0</v>
      </c>
      <c r="AT28" s="202">
        <v>0</v>
      </c>
      <c r="AU28" s="202">
        <v>0</v>
      </c>
      <c r="AV28" s="202">
        <v>0</v>
      </c>
      <c r="AW28" s="202">
        <v>0</v>
      </c>
      <c r="AX28" s="202">
        <v>0</v>
      </c>
      <c r="AY28" s="202">
        <v>0</v>
      </c>
      <c r="AZ28" s="202">
        <v>0</v>
      </c>
      <c r="BA28" s="202">
        <v>0</v>
      </c>
      <c r="BB28" s="202">
        <v>0</v>
      </c>
      <c r="BC28" s="202">
        <v>0</v>
      </c>
      <c r="BD28" s="202">
        <v>0</v>
      </c>
      <c r="BE28" s="202">
        <v>0</v>
      </c>
      <c r="BF28" s="202">
        <v>0</v>
      </c>
      <c r="BG28" s="319">
        <v>0</v>
      </c>
      <c r="BH28" s="319">
        <v>0</v>
      </c>
      <c r="BI28" s="319">
        <v>0</v>
      </c>
      <c r="BJ28" s="321">
        <v>0</v>
      </c>
      <c r="BK28" s="321">
        <v>0</v>
      </c>
    </row>
    <row r="29" spans="1:63" ht="34.5" customHeight="1" x14ac:dyDescent="0.2">
      <c r="A29" s="340" t="s">
        <v>132</v>
      </c>
      <c r="B29" s="341" t="s">
        <v>1278</v>
      </c>
      <c r="C29" s="340" t="s">
        <v>96</v>
      </c>
      <c r="D29" s="202">
        <v>47.62</v>
      </c>
      <c r="E29" s="202">
        <v>0</v>
      </c>
      <c r="F29" s="202">
        <v>0</v>
      </c>
      <c r="G29" s="202">
        <v>0</v>
      </c>
      <c r="H29" s="202">
        <v>0</v>
      </c>
      <c r="I29" s="202">
        <v>0</v>
      </c>
      <c r="J29" s="202">
        <v>0</v>
      </c>
      <c r="K29" s="202">
        <v>0</v>
      </c>
      <c r="L29" s="202">
        <v>0</v>
      </c>
      <c r="M29" s="202">
        <v>0</v>
      </c>
      <c r="N29" s="202">
        <v>0</v>
      </c>
      <c r="O29" s="202">
        <v>0</v>
      </c>
      <c r="P29" s="202">
        <v>0</v>
      </c>
      <c r="Q29" s="202">
        <v>0</v>
      </c>
      <c r="R29" s="202">
        <v>0</v>
      </c>
      <c r="S29" s="202">
        <v>0</v>
      </c>
      <c r="T29" s="202">
        <v>0</v>
      </c>
      <c r="U29" s="202">
        <v>0</v>
      </c>
      <c r="V29" s="202">
        <v>0</v>
      </c>
      <c r="W29" s="202">
        <v>0</v>
      </c>
      <c r="X29" s="202">
        <v>0</v>
      </c>
      <c r="Y29" s="202">
        <v>0</v>
      </c>
      <c r="Z29" s="202">
        <v>0</v>
      </c>
      <c r="AA29" s="202">
        <v>0</v>
      </c>
      <c r="AB29" s="202">
        <v>0</v>
      </c>
      <c r="AC29" s="202">
        <v>0</v>
      </c>
      <c r="AD29" s="202">
        <v>0</v>
      </c>
      <c r="AE29" s="202">
        <v>0</v>
      </c>
      <c r="AF29" s="202">
        <v>0</v>
      </c>
      <c r="AG29" s="202">
        <v>0</v>
      </c>
      <c r="AH29" s="202">
        <v>0</v>
      </c>
      <c r="AI29" s="202">
        <v>0</v>
      </c>
      <c r="AJ29" s="202">
        <v>0</v>
      </c>
      <c r="AK29" s="202">
        <v>0</v>
      </c>
      <c r="AL29" s="202">
        <v>0</v>
      </c>
      <c r="AM29" s="202">
        <v>0</v>
      </c>
      <c r="AN29" s="202">
        <v>0</v>
      </c>
      <c r="AO29" s="202">
        <v>0</v>
      </c>
      <c r="AP29" s="202">
        <v>0</v>
      </c>
      <c r="AQ29" s="202">
        <v>0</v>
      </c>
      <c r="AR29" s="202">
        <v>0</v>
      </c>
      <c r="AS29" s="202">
        <v>0</v>
      </c>
      <c r="AT29" s="202">
        <v>0</v>
      </c>
      <c r="AU29" s="202">
        <v>0</v>
      </c>
      <c r="AV29" s="202">
        <v>0</v>
      </c>
      <c r="AW29" s="202">
        <v>0</v>
      </c>
      <c r="AX29" s="202">
        <v>0</v>
      </c>
      <c r="AY29" s="202">
        <v>0</v>
      </c>
      <c r="AZ29" s="202">
        <v>0</v>
      </c>
      <c r="BA29" s="202">
        <v>0</v>
      </c>
      <c r="BB29" s="202">
        <v>0</v>
      </c>
      <c r="BC29" s="202">
        <v>0</v>
      </c>
      <c r="BD29" s="202">
        <v>0</v>
      </c>
      <c r="BE29" s="202">
        <v>0</v>
      </c>
      <c r="BF29" s="202">
        <v>0</v>
      </c>
      <c r="BG29" s="202">
        <v>0</v>
      </c>
      <c r="BH29" s="202">
        <v>0</v>
      </c>
      <c r="BI29" s="202">
        <v>0</v>
      </c>
      <c r="BJ29" s="202">
        <v>0</v>
      </c>
      <c r="BK29" s="202">
        <v>47.62</v>
      </c>
    </row>
    <row r="30" spans="1:63" s="281" customFormat="1" ht="20.100000000000001" customHeight="1" x14ac:dyDescent="0.2">
      <c r="A30" s="343"/>
      <c r="B30" s="352" t="s">
        <v>98</v>
      </c>
      <c r="C30" s="353" t="s">
        <v>99</v>
      </c>
      <c r="D30" s="202">
        <v>19.05</v>
      </c>
      <c r="E30" s="319">
        <v>0</v>
      </c>
      <c r="F30" s="320">
        <v>0</v>
      </c>
      <c r="G30" s="319">
        <v>0</v>
      </c>
      <c r="H30" s="319">
        <v>0</v>
      </c>
      <c r="I30" s="319">
        <v>0</v>
      </c>
      <c r="J30" s="319">
        <v>0</v>
      </c>
      <c r="K30" s="319">
        <v>0</v>
      </c>
      <c r="L30" s="319">
        <v>0</v>
      </c>
      <c r="M30" s="319">
        <v>0</v>
      </c>
      <c r="N30" s="319">
        <v>0</v>
      </c>
      <c r="O30" s="319">
        <v>0</v>
      </c>
      <c r="P30" s="319">
        <v>0</v>
      </c>
      <c r="Q30" s="319">
        <v>0</v>
      </c>
      <c r="R30" s="202">
        <v>0</v>
      </c>
      <c r="S30" s="319">
        <v>0</v>
      </c>
      <c r="T30" s="319">
        <v>0</v>
      </c>
      <c r="U30" s="319">
        <v>0</v>
      </c>
      <c r="V30" s="319">
        <v>0</v>
      </c>
      <c r="W30" s="319">
        <v>0</v>
      </c>
      <c r="X30" s="319">
        <v>0</v>
      </c>
      <c r="Y30" s="319">
        <v>0</v>
      </c>
      <c r="Z30" s="319">
        <v>0</v>
      </c>
      <c r="AA30" s="319">
        <v>0</v>
      </c>
      <c r="AB30" s="202">
        <v>0</v>
      </c>
      <c r="AC30" s="319">
        <v>0</v>
      </c>
      <c r="AD30" s="319">
        <v>0</v>
      </c>
      <c r="AE30" s="319">
        <v>0</v>
      </c>
      <c r="AF30" s="319">
        <v>0</v>
      </c>
      <c r="AG30" s="319">
        <v>0</v>
      </c>
      <c r="AH30" s="319">
        <v>0</v>
      </c>
      <c r="AI30" s="319">
        <v>0</v>
      </c>
      <c r="AJ30" s="319">
        <v>0</v>
      </c>
      <c r="AK30" s="319">
        <v>0</v>
      </c>
      <c r="AL30" s="319">
        <v>0</v>
      </c>
      <c r="AM30" s="319">
        <v>0</v>
      </c>
      <c r="AN30" s="319">
        <v>0</v>
      </c>
      <c r="AO30" s="319">
        <v>0</v>
      </c>
      <c r="AP30" s="319">
        <v>0</v>
      </c>
      <c r="AQ30" s="319">
        <v>0</v>
      </c>
      <c r="AR30" s="319">
        <v>0</v>
      </c>
      <c r="AS30" s="319">
        <v>0</v>
      </c>
      <c r="AT30" s="319">
        <v>0</v>
      </c>
      <c r="AU30" s="319">
        <v>0</v>
      </c>
      <c r="AV30" s="319">
        <v>0</v>
      </c>
      <c r="AW30" s="319">
        <v>0</v>
      </c>
      <c r="AX30" s="319">
        <v>0</v>
      </c>
      <c r="AY30" s="319">
        <v>0</v>
      </c>
      <c r="AZ30" s="319">
        <v>0</v>
      </c>
      <c r="BA30" s="319">
        <v>0</v>
      </c>
      <c r="BB30" s="319">
        <v>0</v>
      </c>
      <c r="BC30" s="319">
        <v>0</v>
      </c>
      <c r="BD30" s="319">
        <v>0</v>
      </c>
      <c r="BE30" s="319">
        <v>0</v>
      </c>
      <c r="BF30" s="319">
        <v>0</v>
      </c>
      <c r="BG30" s="319">
        <v>0</v>
      </c>
      <c r="BH30" s="319">
        <v>0</v>
      </c>
      <c r="BI30" s="319">
        <v>0</v>
      </c>
      <c r="BJ30" s="354">
        <v>0</v>
      </c>
      <c r="BK30" s="354">
        <v>19.05</v>
      </c>
    </row>
    <row r="31" spans="1:63" s="281" customFormat="1" ht="20.100000000000001" customHeight="1" x14ac:dyDescent="0.2">
      <c r="A31" s="343"/>
      <c r="B31" s="352" t="s">
        <v>100</v>
      </c>
      <c r="C31" s="353" t="s">
        <v>101</v>
      </c>
      <c r="D31" s="202">
        <v>0.65</v>
      </c>
      <c r="E31" s="319">
        <v>0</v>
      </c>
      <c r="F31" s="320">
        <v>0</v>
      </c>
      <c r="G31" s="319">
        <v>0</v>
      </c>
      <c r="H31" s="319">
        <v>0</v>
      </c>
      <c r="I31" s="319">
        <v>0</v>
      </c>
      <c r="J31" s="319">
        <v>0</v>
      </c>
      <c r="K31" s="319">
        <v>0</v>
      </c>
      <c r="L31" s="319">
        <v>0</v>
      </c>
      <c r="M31" s="319">
        <v>0</v>
      </c>
      <c r="N31" s="319">
        <v>0</v>
      </c>
      <c r="O31" s="319">
        <v>0</v>
      </c>
      <c r="P31" s="319">
        <v>0</v>
      </c>
      <c r="Q31" s="319">
        <v>0</v>
      </c>
      <c r="R31" s="202">
        <v>0</v>
      </c>
      <c r="S31" s="319">
        <v>0</v>
      </c>
      <c r="T31" s="319">
        <v>0</v>
      </c>
      <c r="U31" s="319">
        <v>0</v>
      </c>
      <c r="V31" s="319">
        <v>0</v>
      </c>
      <c r="W31" s="319">
        <v>0</v>
      </c>
      <c r="X31" s="319">
        <v>0</v>
      </c>
      <c r="Y31" s="319">
        <v>0</v>
      </c>
      <c r="Z31" s="319">
        <v>0</v>
      </c>
      <c r="AA31" s="319">
        <v>0</v>
      </c>
      <c r="AB31" s="202">
        <v>0</v>
      </c>
      <c r="AC31" s="319">
        <v>0</v>
      </c>
      <c r="AD31" s="319">
        <v>0</v>
      </c>
      <c r="AE31" s="319">
        <v>0</v>
      </c>
      <c r="AF31" s="319">
        <v>0</v>
      </c>
      <c r="AG31" s="319">
        <v>0</v>
      </c>
      <c r="AH31" s="319">
        <v>0</v>
      </c>
      <c r="AI31" s="319">
        <v>0</v>
      </c>
      <c r="AJ31" s="319">
        <v>0</v>
      </c>
      <c r="AK31" s="319">
        <v>0</v>
      </c>
      <c r="AL31" s="319">
        <v>0</v>
      </c>
      <c r="AM31" s="319">
        <v>0</v>
      </c>
      <c r="AN31" s="319">
        <v>0</v>
      </c>
      <c r="AO31" s="319">
        <v>0</v>
      </c>
      <c r="AP31" s="319">
        <v>0</v>
      </c>
      <c r="AQ31" s="319">
        <v>0</v>
      </c>
      <c r="AR31" s="319">
        <v>0</v>
      </c>
      <c r="AS31" s="319">
        <v>0</v>
      </c>
      <c r="AT31" s="319">
        <v>0</v>
      </c>
      <c r="AU31" s="319">
        <v>0</v>
      </c>
      <c r="AV31" s="319">
        <v>0</v>
      </c>
      <c r="AW31" s="319">
        <v>0</v>
      </c>
      <c r="AX31" s="319">
        <v>0</v>
      </c>
      <c r="AY31" s="319">
        <v>0</v>
      </c>
      <c r="AZ31" s="319">
        <v>0</v>
      </c>
      <c r="BA31" s="319">
        <v>0</v>
      </c>
      <c r="BB31" s="319">
        <v>0</v>
      </c>
      <c r="BC31" s="319">
        <v>0</v>
      </c>
      <c r="BD31" s="319">
        <v>0</v>
      </c>
      <c r="BE31" s="319">
        <v>0</v>
      </c>
      <c r="BF31" s="319">
        <v>0</v>
      </c>
      <c r="BG31" s="319">
        <v>0</v>
      </c>
      <c r="BH31" s="319">
        <v>0</v>
      </c>
      <c r="BI31" s="319">
        <v>0</v>
      </c>
      <c r="BJ31" s="354">
        <v>0</v>
      </c>
      <c r="BK31" s="354">
        <v>0.65</v>
      </c>
    </row>
    <row r="32" spans="1:63" s="281" customFormat="1" ht="20.100000000000001" customHeight="1" x14ac:dyDescent="0.2">
      <c r="A32" s="343"/>
      <c r="B32" s="352" t="s">
        <v>663</v>
      </c>
      <c r="C32" s="353" t="s">
        <v>103</v>
      </c>
      <c r="D32" s="202">
        <v>0.1</v>
      </c>
      <c r="E32" s="319">
        <v>0</v>
      </c>
      <c r="F32" s="320">
        <v>0</v>
      </c>
      <c r="G32" s="319">
        <v>0</v>
      </c>
      <c r="H32" s="319">
        <v>0</v>
      </c>
      <c r="I32" s="319">
        <v>0</v>
      </c>
      <c r="J32" s="319">
        <v>0</v>
      </c>
      <c r="K32" s="319">
        <v>0</v>
      </c>
      <c r="L32" s="319">
        <v>0</v>
      </c>
      <c r="M32" s="319">
        <v>0</v>
      </c>
      <c r="N32" s="319">
        <v>0</v>
      </c>
      <c r="O32" s="319">
        <v>0</v>
      </c>
      <c r="P32" s="319">
        <v>0</v>
      </c>
      <c r="Q32" s="319">
        <v>0</v>
      </c>
      <c r="R32" s="202">
        <v>0</v>
      </c>
      <c r="S32" s="319">
        <v>0</v>
      </c>
      <c r="T32" s="319">
        <v>0</v>
      </c>
      <c r="U32" s="319">
        <v>0</v>
      </c>
      <c r="V32" s="319">
        <v>0</v>
      </c>
      <c r="W32" s="319">
        <v>0</v>
      </c>
      <c r="X32" s="319">
        <v>0</v>
      </c>
      <c r="Y32" s="319">
        <v>0</v>
      </c>
      <c r="Z32" s="319">
        <v>0</v>
      </c>
      <c r="AA32" s="319">
        <v>0</v>
      </c>
      <c r="AB32" s="202">
        <v>0</v>
      </c>
      <c r="AC32" s="319">
        <v>0</v>
      </c>
      <c r="AD32" s="319">
        <v>0</v>
      </c>
      <c r="AE32" s="319">
        <v>0</v>
      </c>
      <c r="AF32" s="319">
        <v>0</v>
      </c>
      <c r="AG32" s="319">
        <v>0</v>
      </c>
      <c r="AH32" s="319">
        <v>0</v>
      </c>
      <c r="AI32" s="319">
        <v>0</v>
      </c>
      <c r="AJ32" s="319">
        <v>0</v>
      </c>
      <c r="AK32" s="319">
        <v>0</v>
      </c>
      <c r="AL32" s="319">
        <v>0</v>
      </c>
      <c r="AM32" s="319">
        <v>0</v>
      </c>
      <c r="AN32" s="319">
        <v>0</v>
      </c>
      <c r="AO32" s="319">
        <v>0</v>
      </c>
      <c r="AP32" s="319">
        <v>0</v>
      </c>
      <c r="AQ32" s="319">
        <v>0</v>
      </c>
      <c r="AR32" s="319">
        <v>0</v>
      </c>
      <c r="AS32" s="319">
        <v>0</v>
      </c>
      <c r="AT32" s="319">
        <v>0</v>
      </c>
      <c r="AU32" s="319">
        <v>0</v>
      </c>
      <c r="AV32" s="319">
        <v>0</v>
      </c>
      <c r="AW32" s="319">
        <v>0</v>
      </c>
      <c r="AX32" s="319">
        <v>0</v>
      </c>
      <c r="AY32" s="319">
        <v>0</v>
      </c>
      <c r="AZ32" s="319">
        <v>0</v>
      </c>
      <c r="BA32" s="319">
        <v>0</v>
      </c>
      <c r="BB32" s="319">
        <v>0</v>
      </c>
      <c r="BC32" s="319">
        <v>0</v>
      </c>
      <c r="BD32" s="319">
        <v>0</v>
      </c>
      <c r="BE32" s="319">
        <v>0</v>
      </c>
      <c r="BF32" s="319">
        <v>0</v>
      </c>
      <c r="BG32" s="319">
        <v>0</v>
      </c>
      <c r="BH32" s="319">
        <v>0</v>
      </c>
      <c r="BI32" s="319">
        <v>0</v>
      </c>
      <c r="BJ32" s="354">
        <v>0</v>
      </c>
      <c r="BK32" s="354">
        <v>0.1</v>
      </c>
    </row>
    <row r="33" spans="1:63" s="281" customFormat="1" ht="20.100000000000001" customHeight="1" x14ac:dyDescent="0.2">
      <c r="A33" s="343"/>
      <c r="B33" s="352" t="s">
        <v>1279</v>
      </c>
      <c r="C33" s="353" t="s">
        <v>105</v>
      </c>
      <c r="D33" s="202">
        <v>8.9600000000000009</v>
      </c>
      <c r="E33" s="319">
        <v>0</v>
      </c>
      <c r="F33" s="320">
        <v>0</v>
      </c>
      <c r="G33" s="319">
        <v>0</v>
      </c>
      <c r="H33" s="319">
        <v>0</v>
      </c>
      <c r="I33" s="319">
        <v>0</v>
      </c>
      <c r="J33" s="319">
        <v>0</v>
      </c>
      <c r="K33" s="319">
        <v>0</v>
      </c>
      <c r="L33" s="319">
        <v>0</v>
      </c>
      <c r="M33" s="319">
        <v>0</v>
      </c>
      <c r="N33" s="319">
        <v>0</v>
      </c>
      <c r="O33" s="319">
        <v>0</v>
      </c>
      <c r="P33" s="319">
        <v>0</v>
      </c>
      <c r="Q33" s="319">
        <v>0</v>
      </c>
      <c r="R33" s="202">
        <v>0</v>
      </c>
      <c r="S33" s="319">
        <v>0</v>
      </c>
      <c r="T33" s="319">
        <v>0</v>
      </c>
      <c r="U33" s="319">
        <v>0</v>
      </c>
      <c r="V33" s="319">
        <v>0</v>
      </c>
      <c r="W33" s="319">
        <v>0</v>
      </c>
      <c r="X33" s="319">
        <v>0</v>
      </c>
      <c r="Y33" s="319">
        <v>0</v>
      </c>
      <c r="Z33" s="319">
        <v>0</v>
      </c>
      <c r="AA33" s="319">
        <v>0</v>
      </c>
      <c r="AB33" s="202">
        <v>0</v>
      </c>
      <c r="AC33" s="319">
        <v>0</v>
      </c>
      <c r="AD33" s="319">
        <v>0</v>
      </c>
      <c r="AE33" s="319">
        <v>0</v>
      </c>
      <c r="AF33" s="319">
        <v>0</v>
      </c>
      <c r="AG33" s="319">
        <v>0</v>
      </c>
      <c r="AH33" s="319">
        <v>0</v>
      </c>
      <c r="AI33" s="319">
        <v>0</v>
      </c>
      <c r="AJ33" s="319">
        <v>0</v>
      </c>
      <c r="AK33" s="319">
        <v>0</v>
      </c>
      <c r="AL33" s="319">
        <v>0</v>
      </c>
      <c r="AM33" s="319">
        <v>0</v>
      </c>
      <c r="AN33" s="319">
        <v>0</v>
      </c>
      <c r="AO33" s="319">
        <v>0</v>
      </c>
      <c r="AP33" s="319">
        <v>0</v>
      </c>
      <c r="AQ33" s="319">
        <v>0</v>
      </c>
      <c r="AR33" s="319">
        <v>0</v>
      </c>
      <c r="AS33" s="319">
        <v>0</v>
      </c>
      <c r="AT33" s="319">
        <v>0</v>
      </c>
      <c r="AU33" s="319">
        <v>0</v>
      </c>
      <c r="AV33" s="319">
        <v>0</v>
      </c>
      <c r="AW33" s="319">
        <v>0</v>
      </c>
      <c r="AX33" s="319">
        <v>0</v>
      </c>
      <c r="AY33" s="319">
        <v>0</v>
      </c>
      <c r="AZ33" s="319">
        <v>0</v>
      </c>
      <c r="BA33" s="319">
        <v>0</v>
      </c>
      <c r="BB33" s="319">
        <v>0</v>
      </c>
      <c r="BC33" s="319">
        <v>0</v>
      </c>
      <c r="BD33" s="319">
        <v>0</v>
      </c>
      <c r="BE33" s="319">
        <v>0</v>
      </c>
      <c r="BF33" s="319">
        <v>0</v>
      </c>
      <c r="BG33" s="319">
        <v>0</v>
      </c>
      <c r="BH33" s="319">
        <v>0</v>
      </c>
      <c r="BI33" s="319">
        <v>0</v>
      </c>
      <c r="BJ33" s="354">
        <v>0</v>
      </c>
      <c r="BK33" s="354">
        <v>8.9600000000000009</v>
      </c>
    </row>
    <row r="34" spans="1:63" s="281" customFormat="1" ht="20.100000000000001" customHeight="1" x14ac:dyDescent="0.2">
      <c r="A34" s="343"/>
      <c r="B34" s="352" t="s">
        <v>1280</v>
      </c>
      <c r="C34" s="353" t="s">
        <v>107</v>
      </c>
      <c r="D34" s="202">
        <v>5.1000000000000005</v>
      </c>
      <c r="E34" s="319">
        <v>0</v>
      </c>
      <c r="F34" s="320">
        <v>0</v>
      </c>
      <c r="G34" s="319">
        <v>0</v>
      </c>
      <c r="H34" s="319">
        <v>0</v>
      </c>
      <c r="I34" s="319">
        <v>0</v>
      </c>
      <c r="J34" s="319">
        <v>0</v>
      </c>
      <c r="K34" s="319">
        <v>0</v>
      </c>
      <c r="L34" s="319">
        <v>0</v>
      </c>
      <c r="M34" s="319">
        <v>0</v>
      </c>
      <c r="N34" s="319">
        <v>0</v>
      </c>
      <c r="O34" s="319">
        <v>0</v>
      </c>
      <c r="P34" s="319">
        <v>0</v>
      </c>
      <c r="Q34" s="319">
        <v>0</v>
      </c>
      <c r="R34" s="202">
        <v>0</v>
      </c>
      <c r="S34" s="319">
        <v>0</v>
      </c>
      <c r="T34" s="319">
        <v>0</v>
      </c>
      <c r="U34" s="319">
        <v>0</v>
      </c>
      <c r="V34" s="319">
        <v>0</v>
      </c>
      <c r="W34" s="319">
        <v>0</v>
      </c>
      <c r="X34" s="319">
        <v>0</v>
      </c>
      <c r="Y34" s="319">
        <v>0</v>
      </c>
      <c r="Z34" s="319">
        <v>0</v>
      </c>
      <c r="AA34" s="319">
        <v>0</v>
      </c>
      <c r="AB34" s="202">
        <v>0</v>
      </c>
      <c r="AC34" s="319">
        <v>0</v>
      </c>
      <c r="AD34" s="319">
        <v>0</v>
      </c>
      <c r="AE34" s="319">
        <v>0</v>
      </c>
      <c r="AF34" s="319">
        <v>0</v>
      </c>
      <c r="AG34" s="319">
        <v>0</v>
      </c>
      <c r="AH34" s="319">
        <v>0</v>
      </c>
      <c r="AI34" s="319">
        <v>0</v>
      </c>
      <c r="AJ34" s="319">
        <v>0</v>
      </c>
      <c r="AK34" s="319">
        <v>0</v>
      </c>
      <c r="AL34" s="319">
        <v>0</v>
      </c>
      <c r="AM34" s="319">
        <v>0</v>
      </c>
      <c r="AN34" s="319">
        <v>0</v>
      </c>
      <c r="AO34" s="319">
        <v>0</v>
      </c>
      <c r="AP34" s="319">
        <v>0</v>
      </c>
      <c r="AQ34" s="319">
        <v>0</v>
      </c>
      <c r="AR34" s="319">
        <v>0</v>
      </c>
      <c r="AS34" s="319">
        <v>0</v>
      </c>
      <c r="AT34" s="319">
        <v>0</v>
      </c>
      <c r="AU34" s="319">
        <v>0</v>
      </c>
      <c r="AV34" s="319">
        <v>0</v>
      </c>
      <c r="AW34" s="319">
        <v>0</v>
      </c>
      <c r="AX34" s="319">
        <v>0</v>
      </c>
      <c r="AY34" s="319">
        <v>0</v>
      </c>
      <c r="AZ34" s="319">
        <v>0</v>
      </c>
      <c r="BA34" s="319">
        <v>0</v>
      </c>
      <c r="BB34" s="319">
        <v>0</v>
      </c>
      <c r="BC34" s="319">
        <v>0</v>
      </c>
      <c r="BD34" s="319">
        <v>0</v>
      </c>
      <c r="BE34" s="319">
        <v>0</v>
      </c>
      <c r="BF34" s="319">
        <v>0</v>
      </c>
      <c r="BG34" s="319">
        <v>0</v>
      </c>
      <c r="BH34" s="319">
        <v>0</v>
      </c>
      <c r="BI34" s="319">
        <v>0</v>
      </c>
      <c r="BJ34" s="354">
        <v>0</v>
      </c>
      <c r="BK34" s="354">
        <v>5.0999999999999996</v>
      </c>
    </row>
    <row r="35" spans="1:63" s="281" customFormat="1" ht="20.100000000000001" customHeight="1" x14ac:dyDescent="0.2">
      <c r="A35" s="343"/>
      <c r="B35" s="352" t="s">
        <v>1281</v>
      </c>
      <c r="C35" s="353" t="s">
        <v>109</v>
      </c>
      <c r="D35" s="202">
        <v>0</v>
      </c>
      <c r="E35" s="319">
        <v>0</v>
      </c>
      <c r="F35" s="320">
        <v>0</v>
      </c>
      <c r="G35" s="319">
        <v>0</v>
      </c>
      <c r="H35" s="319">
        <v>0</v>
      </c>
      <c r="I35" s="319">
        <v>0</v>
      </c>
      <c r="J35" s="319">
        <v>0</v>
      </c>
      <c r="K35" s="319">
        <v>0</v>
      </c>
      <c r="L35" s="319">
        <v>0</v>
      </c>
      <c r="M35" s="319">
        <v>0</v>
      </c>
      <c r="N35" s="319">
        <v>0</v>
      </c>
      <c r="O35" s="319">
        <v>0</v>
      </c>
      <c r="P35" s="319">
        <v>0</v>
      </c>
      <c r="Q35" s="319">
        <v>0</v>
      </c>
      <c r="R35" s="202">
        <v>0</v>
      </c>
      <c r="S35" s="319">
        <v>0</v>
      </c>
      <c r="T35" s="319">
        <v>0</v>
      </c>
      <c r="U35" s="319">
        <v>0</v>
      </c>
      <c r="V35" s="319">
        <v>0</v>
      </c>
      <c r="W35" s="319">
        <v>0</v>
      </c>
      <c r="X35" s="319">
        <v>0</v>
      </c>
      <c r="Y35" s="319">
        <v>0</v>
      </c>
      <c r="Z35" s="319">
        <v>0</v>
      </c>
      <c r="AA35" s="319">
        <v>0</v>
      </c>
      <c r="AB35" s="202">
        <v>0</v>
      </c>
      <c r="AC35" s="319">
        <v>0</v>
      </c>
      <c r="AD35" s="319">
        <v>0</v>
      </c>
      <c r="AE35" s="319">
        <v>0</v>
      </c>
      <c r="AF35" s="319">
        <v>0</v>
      </c>
      <c r="AG35" s="319">
        <v>0</v>
      </c>
      <c r="AH35" s="319">
        <v>0</v>
      </c>
      <c r="AI35" s="319">
        <v>0</v>
      </c>
      <c r="AJ35" s="319">
        <v>0</v>
      </c>
      <c r="AK35" s="319">
        <v>0</v>
      </c>
      <c r="AL35" s="319">
        <v>0</v>
      </c>
      <c r="AM35" s="319">
        <v>0</v>
      </c>
      <c r="AN35" s="319">
        <v>0</v>
      </c>
      <c r="AO35" s="319">
        <v>0</v>
      </c>
      <c r="AP35" s="319">
        <v>0</v>
      </c>
      <c r="AQ35" s="319">
        <v>0</v>
      </c>
      <c r="AR35" s="319">
        <v>0</v>
      </c>
      <c r="AS35" s="319">
        <v>0</v>
      </c>
      <c r="AT35" s="319">
        <v>0</v>
      </c>
      <c r="AU35" s="319">
        <v>0</v>
      </c>
      <c r="AV35" s="319">
        <v>0</v>
      </c>
      <c r="AW35" s="319">
        <v>0</v>
      </c>
      <c r="AX35" s="319">
        <v>0</v>
      </c>
      <c r="AY35" s="319">
        <v>0</v>
      </c>
      <c r="AZ35" s="319">
        <v>0</v>
      </c>
      <c r="BA35" s="319">
        <v>0</v>
      </c>
      <c r="BB35" s="319">
        <v>0</v>
      </c>
      <c r="BC35" s="319">
        <v>0</v>
      </c>
      <c r="BD35" s="319">
        <v>0</v>
      </c>
      <c r="BE35" s="319">
        <v>0</v>
      </c>
      <c r="BF35" s="319">
        <v>0</v>
      </c>
      <c r="BG35" s="319">
        <v>0</v>
      </c>
      <c r="BH35" s="319">
        <v>0</v>
      </c>
      <c r="BI35" s="319">
        <v>0</v>
      </c>
      <c r="BJ35" s="354">
        <v>0</v>
      </c>
      <c r="BK35" s="354">
        <v>0</v>
      </c>
    </row>
    <row r="36" spans="1:63" s="281" customFormat="1" ht="20.100000000000001" customHeight="1" x14ac:dyDescent="0.2">
      <c r="A36" s="343"/>
      <c r="B36" s="352" t="s">
        <v>110</v>
      </c>
      <c r="C36" s="353" t="s">
        <v>111</v>
      </c>
      <c r="D36" s="202">
        <v>0.01</v>
      </c>
      <c r="E36" s="319">
        <v>0</v>
      </c>
      <c r="F36" s="320">
        <v>0</v>
      </c>
      <c r="G36" s="319">
        <v>0</v>
      </c>
      <c r="H36" s="319">
        <v>0</v>
      </c>
      <c r="I36" s="319">
        <v>0</v>
      </c>
      <c r="J36" s="319">
        <v>0</v>
      </c>
      <c r="K36" s="319">
        <v>0</v>
      </c>
      <c r="L36" s="319">
        <v>0</v>
      </c>
      <c r="M36" s="319">
        <v>0</v>
      </c>
      <c r="N36" s="319">
        <v>0</v>
      </c>
      <c r="O36" s="319">
        <v>0</v>
      </c>
      <c r="P36" s="319">
        <v>0</v>
      </c>
      <c r="Q36" s="319">
        <v>0</v>
      </c>
      <c r="R36" s="202">
        <v>0</v>
      </c>
      <c r="S36" s="319">
        <v>0</v>
      </c>
      <c r="T36" s="319">
        <v>0</v>
      </c>
      <c r="U36" s="319">
        <v>0</v>
      </c>
      <c r="V36" s="319">
        <v>0</v>
      </c>
      <c r="W36" s="319">
        <v>0</v>
      </c>
      <c r="X36" s="319">
        <v>0</v>
      </c>
      <c r="Y36" s="319">
        <v>0</v>
      </c>
      <c r="Z36" s="319">
        <v>0</v>
      </c>
      <c r="AA36" s="319">
        <v>0</v>
      </c>
      <c r="AB36" s="202">
        <v>0</v>
      </c>
      <c r="AC36" s="319">
        <v>0</v>
      </c>
      <c r="AD36" s="319">
        <v>0</v>
      </c>
      <c r="AE36" s="319">
        <v>0</v>
      </c>
      <c r="AF36" s="319">
        <v>0</v>
      </c>
      <c r="AG36" s="319">
        <v>0</v>
      </c>
      <c r="AH36" s="319">
        <v>0</v>
      </c>
      <c r="AI36" s="319">
        <v>0</v>
      </c>
      <c r="AJ36" s="319">
        <v>0</v>
      </c>
      <c r="AK36" s="319">
        <v>0</v>
      </c>
      <c r="AL36" s="319">
        <v>0</v>
      </c>
      <c r="AM36" s="319">
        <v>0</v>
      </c>
      <c r="AN36" s="319">
        <v>0</v>
      </c>
      <c r="AO36" s="319">
        <v>0</v>
      </c>
      <c r="AP36" s="319">
        <v>0</v>
      </c>
      <c r="AQ36" s="319">
        <v>0</v>
      </c>
      <c r="AR36" s="319">
        <v>0</v>
      </c>
      <c r="AS36" s="319">
        <v>0</v>
      </c>
      <c r="AT36" s="319">
        <v>0</v>
      </c>
      <c r="AU36" s="319">
        <v>0</v>
      </c>
      <c r="AV36" s="319">
        <v>0</v>
      </c>
      <c r="AW36" s="319">
        <v>0</v>
      </c>
      <c r="AX36" s="319">
        <v>0</v>
      </c>
      <c r="AY36" s="319">
        <v>0</v>
      </c>
      <c r="AZ36" s="319">
        <v>0</v>
      </c>
      <c r="BA36" s="319">
        <v>0</v>
      </c>
      <c r="BB36" s="319">
        <v>0</v>
      </c>
      <c r="BC36" s="319">
        <v>0</v>
      </c>
      <c r="BD36" s="319">
        <v>0</v>
      </c>
      <c r="BE36" s="319">
        <v>0</v>
      </c>
      <c r="BF36" s="319">
        <v>0</v>
      </c>
      <c r="BG36" s="319">
        <v>0</v>
      </c>
      <c r="BH36" s="319">
        <v>0</v>
      </c>
      <c r="BI36" s="319">
        <v>0</v>
      </c>
      <c r="BJ36" s="354">
        <v>0</v>
      </c>
      <c r="BK36" s="354">
        <v>0.01</v>
      </c>
    </row>
    <row r="37" spans="1:63" s="281" customFormat="1" ht="20.100000000000001" customHeight="1" x14ac:dyDescent="0.2">
      <c r="A37" s="343"/>
      <c r="B37" s="352" t="s">
        <v>1266</v>
      </c>
      <c r="C37" s="353" t="s">
        <v>113</v>
      </c>
      <c r="D37" s="202">
        <v>0</v>
      </c>
      <c r="E37" s="319">
        <v>0</v>
      </c>
      <c r="F37" s="320">
        <v>0</v>
      </c>
      <c r="G37" s="319">
        <v>0</v>
      </c>
      <c r="H37" s="319">
        <v>0</v>
      </c>
      <c r="I37" s="319">
        <v>0</v>
      </c>
      <c r="J37" s="319">
        <v>0</v>
      </c>
      <c r="K37" s="319">
        <v>0</v>
      </c>
      <c r="L37" s="319">
        <v>0</v>
      </c>
      <c r="M37" s="319">
        <v>0</v>
      </c>
      <c r="N37" s="319">
        <v>0</v>
      </c>
      <c r="O37" s="319">
        <v>0</v>
      </c>
      <c r="P37" s="319">
        <v>0</v>
      </c>
      <c r="Q37" s="319">
        <v>0</v>
      </c>
      <c r="R37" s="202">
        <v>0</v>
      </c>
      <c r="S37" s="319">
        <v>0</v>
      </c>
      <c r="T37" s="319">
        <v>0</v>
      </c>
      <c r="U37" s="319">
        <v>0</v>
      </c>
      <c r="V37" s="319">
        <v>0</v>
      </c>
      <c r="W37" s="319">
        <v>0</v>
      </c>
      <c r="X37" s="319">
        <v>0</v>
      </c>
      <c r="Y37" s="319">
        <v>0</v>
      </c>
      <c r="Z37" s="319">
        <v>0</v>
      </c>
      <c r="AA37" s="319">
        <v>0</v>
      </c>
      <c r="AB37" s="202">
        <v>0</v>
      </c>
      <c r="AC37" s="319">
        <v>0</v>
      </c>
      <c r="AD37" s="319">
        <v>0</v>
      </c>
      <c r="AE37" s="319">
        <v>0</v>
      </c>
      <c r="AF37" s="319">
        <v>0</v>
      </c>
      <c r="AG37" s="319">
        <v>0</v>
      </c>
      <c r="AH37" s="319">
        <v>0</v>
      </c>
      <c r="AI37" s="319">
        <v>0</v>
      </c>
      <c r="AJ37" s="319">
        <v>0</v>
      </c>
      <c r="AK37" s="319">
        <v>0</v>
      </c>
      <c r="AL37" s="319">
        <v>0</v>
      </c>
      <c r="AM37" s="319">
        <v>0</v>
      </c>
      <c r="AN37" s="319">
        <v>0</v>
      </c>
      <c r="AO37" s="319">
        <v>0</v>
      </c>
      <c r="AP37" s="319">
        <v>0</v>
      </c>
      <c r="AQ37" s="319">
        <v>0</v>
      </c>
      <c r="AR37" s="319">
        <v>0</v>
      </c>
      <c r="AS37" s="319">
        <v>0</v>
      </c>
      <c r="AT37" s="319">
        <v>0</v>
      </c>
      <c r="AU37" s="319">
        <v>0</v>
      </c>
      <c r="AV37" s="319">
        <v>0</v>
      </c>
      <c r="AW37" s="319">
        <v>0</v>
      </c>
      <c r="AX37" s="319">
        <v>0</v>
      </c>
      <c r="AY37" s="319">
        <v>0</v>
      </c>
      <c r="AZ37" s="319">
        <v>0</v>
      </c>
      <c r="BA37" s="319">
        <v>0</v>
      </c>
      <c r="BB37" s="319">
        <v>0</v>
      </c>
      <c r="BC37" s="319">
        <v>0</v>
      </c>
      <c r="BD37" s="319">
        <v>0</v>
      </c>
      <c r="BE37" s="319">
        <v>0</v>
      </c>
      <c r="BF37" s="319">
        <v>0</v>
      </c>
      <c r="BG37" s="319">
        <v>0</v>
      </c>
      <c r="BH37" s="319">
        <v>0</v>
      </c>
      <c r="BI37" s="319">
        <v>0</v>
      </c>
      <c r="BJ37" s="354">
        <v>0</v>
      </c>
      <c r="BK37" s="354">
        <v>0</v>
      </c>
    </row>
    <row r="38" spans="1:63" s="281" customFormat="1" ht="20.100000000000001" customHeight="1" x14ac:dyDescent="0.2">
      <c r="A38" s="343"/>
      <c r="B38" s="352" t="s">
        <v>664</v>
      </c>
      <c r="C38" s="353" t="s">
        <v>115</v>
      </c>
      <c r="D38" s="202">
        <v>0</v>
      </c>
      <c r="E38" s="319">
        <v>0</v>
      </c>
      <c r="F38" s="320">
        <v>0</v>
      </c>
      <c r="G38" s="319">
        <v>0</v>
      </c>
      <c r="H38" s="319">
        <v>0</v>
      </c>
      <c r="I38" s="319">
        <v>0</v>
      </c>
      <c r="J38" s="319">
        <v>0</v>
      </c>
      <c r="K38" s="319">
        <v>0</v>
      </c>
      <c r="L38" s="319">
        <v>0</v>
      </c>
      <c r="M38" s="319">
        <v>0</v>
      </c>
      <c r="N38" s="319">
        <v>0</v>
      </c>
      <c r="O38" s="319">
        <v>0</v>
      </c>
      <c r="P38" s="319">
        <v>0</v>
      </c>
      <c r="Q38" s="319">
        <v>0</v>
      </c>
      <c r="R38" s="202">
        <v>0</v>
      </c>
      <c r="S38" s="319">
        <v>0</v>
      </c>
      <c r="T38" s="319">
        <v>0</v>
      </c>
      <c r="U38" s="319">
        <v>0</v>
      </c>
      <c r="V38" s="319">
        <v>0</v>
      </c>
      <c r="W38" s="319">
        <v>0</v>
      </c>
      <c r="X38" s="319">
        <v>0</v>
      </c>
      <c r="Y38" s="319">
        <v>0</v>
      </c>
      <c r="Z38" s="319">
        <v>0</v>
      </c>
      <c r="AA38" s="319">
        <v>0</v>
      </c>
      <c r="AB38" s="202">
        <v>0</v>
      </c>
      <c r="AC38" s="319">
        <v>0</v>
      </c>
      <c r="AD38" s="319">
        <v>0</v>
      </c>
      <c r="AE38" s="319">
        <v>0</v>
      </c>
      <c r="AF38" s="319">
        <v>0</v>
      </c>
      <c r="AG38" s="319">
        <v>0</v>
      </c>
      <c r="AH38" s="319">
        <v>0</v>
      </c>
      <c r="AI38" s="319">
        <v>0</v>
      </c>
      <c r="AJ38" s="319">
        <v>0</v>
      </c>
      <c r="AK38" s="319">
        <v>0</v>
      </c>
      <c r="AL38" s="319">
        <v>0</v>
      </c>
      <c r="AM38" s="319">
        <v>0</v>
      </c>
      <c r="AN38" s="319">
        <v>0</v>
      </c>
      <c r="AO38" s="319">
        <v>0</v>
      </c>
      <c r="AP38" s="319">
        <v>0</v>
      </c>
      <c r="AQ38" s="319">
        <v>0</v>
      </c>
      <c r="AR38" s="319">
        <v>0</v>
      </c>
      <c r="AS38" s="319">
        <v>0</v>
      </c>
      <c r="AT38" s="319">
        <v>0</v>
      </c>
      <c r="AU38" s="319">
        <v>0</v>
      </c>
      <c r="AV38" s="319">
        <v>0</v>
      </c>
      <c r="AW38" s="319">
        <v>0</v>
      </c>
      <c r="AX38" s="319">
        <v>0</v>
      </c>
      <c r="AY38" s="319">
        <v>0</v>
      </c>
      <c r="AZ38" s="319">
        <v>0</v>
      </c>
      <c r="BA38" s="319">
        <v>0</v>
      </c>
      <c r="BB38" s="319">
        <v>0</v>
      </c>
      <c r="BC38" s="319">
        <v>0</v>
      </c>
      <c r="BD38" s="319">
        <v>0</v>
      </c>
      <c r="BE38" s="319">
        <v>0</v>
      </c>
      <c r="BF38" s="319">
        <v>0</v>
      </c>
      <c r="BG38" s="319">
        <v>0</v>
      </c>
      <c r="BH38" s="319">
        <v>0</v>
      </c>
      <c r="BI38" s="319">
        <v>0</v>
      </c>
      <c r="BJ38" s="354">
        <v>0</v>
      </c>
      <c r="BK38" s="354">
        <v>0</v>
      </c>
    </row>
    <row r="39" spans="1:63" ht="20.100000000000001" customHeight="1" x14ac:dyDescent="0.2">
      <c r="A39" s="344"/>
      <c r="B39" s="342" t="s">
        <v>665</v>
      </c>
      <c r="C39" s="343" t="s">
        <v>117</v>
      </c>
      <c r="D39" s="202">
        <v>0</v>
      </c>
      <c r="E39" s="202">
        <v>0</v>
      </c>
      <c r="F39" s="320">
        <v>0</v>
      </c>
      <c r="G39" s="202">
        <v>0</v>
      </c>
      <c r="H39" s="202">
        <v>0</v>
      </c>
      <c r="I39" s="202">
        <v>0</v>
      </c>
      <c r="J39" s="202">
        <v>0</v>
      </c>
      <c r="K39" s="202">
        <v>0</v>
      </c>
      <c r="L39" s="202">
        <v>0</v>
      </c>
      <c r="M39" s="202">
        <v>0</v>
      </c>
      <c r="N39" s="202">
        <v>0</v>
      </c>
      <c r="O39" s="202">
        <v>0</v>
      </c>
      <c r="P39" s="202">
        <v>0</v>
      </c>
      <c r="Q39" s="202">
        <v>0</v>
      </c>
      <c r="R39" s="202">
        <v>0</v>
      </c>
      <c r="S39" s="202">
        <v>0</v>
      </c>
      <c r="T39" s="202">
        <v>0</v>
      </c>
      <c r="U39" s="202">
        <v>0</v>
      </c>
      <c r="V39" s="202">
        <v>0</v>
      </c>
      <c r="W39" s="202">
        <v>0</v>
      </c>
      <c r="X39" s="202">
        <v>0</v>
      </c>
      <c r="Y39" s="202">
        <v>0</v>
      </c>
      <c r="Z39" s="202">
        <v>0</v>
      </c>
      <c r="AA39" s="202">
        <v>0</v>
      </c>
      <c r="AB39" s="202">
        <v>0</v>
      </c>
      <c r="AC39" s="319">
        <v>0</v>
      </c>
      <c r="AD39" s="319">
        <v>0</v>
      </c>
      <c r="AE39" s="319">
        <v>0</v>
      </c>
      <c r="AF39" s="319">
        <v>0</v>
      </c>
      <c r="AG39" s="319">
        <v>0</v>
      </c>
      <c r="AH39" s="319">
        <v>0</v>
      </c>
      <c r="AI39" s="319">
        <v>0</v>
      </c>
      <c r="AJ39" s="319">
        <v>0</v>
      </c>
      <c r="AK39" s="319">
        <v>0</v>
      </c>
      <c r="AL39" s="202">
        <v>0</v>
      </c>
      <c r="AM39" s="202">
        <v>0</v>
      </c>
      <c r="AN39" s="202">
        <v>0</v>
      </c>
      <c r="AO39" s="202">
        <v>0</v>
      </c>
      <c r="AP39" s="319">
        <v>0</v>
      </c>
      <c r="AQ39" s="319">
        <v>0</v>
      </c>
      <c r="AR39" s="319">
        <v>0</v>
      </c>
      <c r="AS39" s="202">
        <v>0</v>
      </c>
      <c r="AT39" s="202">
        <v>0</v>
      </c>
      <c r="AU39" s="202">
        <v>0</v>
      </c>
      <c r="AV39" s="202">
        <v>0</v>
      </c>
      <c r="AW39" s="202">
        <v>0</v>
      </c>
      <c r="AX39" s="202">
        <v>0</v>
      </c>
      <c r="AY39" s="202">
        <v>0</v>
      </c>
      <c r="AZ39" s="202">
        <v>0</v>
      </c>
      <c r="BA39" s="202">
        <v>0</v>
      </c>
      <c r="BB39" s="202">
        <v>0</v>
      </c>
      <c r="BC39" s="202">
        <v>0</v>
      </c>
      <c r="BD39" s="202">
        <v>0</v>
      </c>
      <c r="BE39" s="202">
        <v>0</v>
      </c>
      <c r="BF39" s="202">
        <v>0</v>
      </c>
      <c r="BG39" s="319">
        <v>0</v>
      </c>
      <c r="BH39" s="319">
        <v>0</v>
      </c>
      <c r="BI39" s="319">
        <v>0</v>
      </c>
      <c r="BJ39" s="321">
        <v>0</v>
      </c>
      <c r="BK39" s="321">
        <v>0</v>
      </c>
    </row>
    <row r="40" spans="1:63" ht="20.100000000000001" customHeight="1" x14ac:dyDescent="0.2">
      <c r="A40" s="340"/>
      <c r="B40" s="342" t="s">
        <v>1282</v>
      </c>
      <c r="C40" s="343" t="s">
        <v>119</v>
      </c>
      <c r="D40" s="202">
        <v>0</v>
      </c>
      <c r="E40" s="202">
        <v>0</v>
      </c>
      <c r="F40" s="320">
        <v>0</v>
      </c>
      <c r="G40" s="202">
        <v>0</v>
      </c>
      <c r="H40" s="202">
        <v>0</v>
      </c>
      <c r="I40" s="202">
        <v>0</v>
      </c>
      <c r="J40" s="202">
        <v>0</v>
      </c>
      <c r="K40" s="202">
        <v>0</v>
      </c>
      <c r="L40" s="202">
        <v>0</v>
      </c>
      <c r="M40" s="202">
        <v>0</v>
      </c>
      <c r="N40" s="202">
        <v>0</v>
      </c>
      <c r="O40" s="202">
        <v>0</v>
      </c>
      <c r="P40" s="202">
        <v>0</v>
      </c>
      <c r="Q40" s="202">
        <v>0</v>
      </c>
      <c r="R40" s="202">
        <v>0</v>
      </c>
      <c r="S40" s="202">
        <v>0</v>
      </c>
      <c r="T40" s="202">
        <v>0</v>
      </c>
      <c r="U40" s="202">
        <v>0</v>
      </c>
      <c r="V40" s="202">
        <v>0</v>
      </c>
      <c r="W40" s="202">
        <v>0</v>
      </c>
      <c r="X40" s="202">
        <v>0</v>
      </c>
      <c r="Y40" s="202">
        <v>0</v>
      </c>
      <c r="Z40" s="202">
        <v>0</v>
      </c>
      <c r="AA40" s="202">
        <v>0</v>
      </c>
      <c r="AB40" s="202">
        <v>0</v>
      </c>
      <c r="AC40" s="319">
        <v>0</v>
      </c>
      <c r="AD40" s="319">
        <v>0</v>
      </c>
      <c r="AE40" s="319">
        <v>0</v>
      </c>
      <c r="AF40" s="319">
        <v>0</v>
      </c>
      <c r="AG40" s="319">
        <v>0</v>
      </c>
      <c r="AH40" s="319">
        <v>0</v>
      </c>
      <c r="AI40" s="319">
        <v>0</v>
      </c>
      <c r="AJ40" s="319">
        <v>0</v>
      </c>
      <c r="AK40" s="319">
        <v>0</v>
      </c>
      <c r="AL40" s="202">
        <v>0</v>
      </c>
      <c r="AM40" s="202">
        <v>0</v>
      </c>
      <c r="AN40" s="202">
        <v>0</v>
      </c>
      <c r="AO40" s="202">
        <v>0</v>
      </c>
      <c r="AP40" s="319">
        <v>0</v>
      </c>
      <c r="AQ40" s="319">
        <v>0</v>
      </c>
      <c r="AR40" s="319">
        <v>0</v>
      </c>
      <c r="AS40" s="202">
        <v>0</v>
      </c>
      <c r="AT40" s="202">
        <v>0</v>
      </c>
      <c r="AU40" s="202">
        <v>0</v>
      </c>
      <c r="AV40" s="202">
        <v>0</v>
      </c>
      <c r="AW40" s="202">
        <v>0</v>
      </c>
      <c r="AX40" s="202">
        <v>0</v>
      </c>
      <c r="AY40" s="202">
        <v>0</v>
      </c>
      <c r="AZ40" s="202">
        <v>0</v>
      </c>
      <c r="BA40" s="202">
        <v>0</v>
      </c>
      <c r="BB40" s="202">
        <v>0</v>
      </c>
      <c r="BC40" s="202">
        <v>0</v>
      </c>
      <c r="BD40" s="202">
        <v>0</v>
      </c>
      <c r="BE40" s="202">
        <v>0</v>
      </c>
      <c r="BF40" s="202">
        <v>0</v>
      </c>
      <c r="BG40" s="319">
        <v>0</v>
      </c>
      <c r="BH40" s="319">
        <v>0</v>
      </c>
      <c r="BI40" s="319">
        <v>0</v>
      </c>
      <c r="BJ40" s="321">
        <v>0</v>
      </c>
      <c r="BK40" s="321">
        <v>0</v>
      </c>
    </row>
    <row r="41" spans="1:63" ht="20.100000000000001" customHeight="1" x14ac:dyDescent="0.2">
      <c r="A41" s="340"/>
      <c r="B41" s="342" t="s">
        <v>1283</v>
      </c>
      <c r="C41" s="343" t="s">
        <v>121</v>
      </c>
      <c r="D41" s="202">
        <v>4.08</v>
      </c>
      <c r="E41" s="202">
        <v>0</v>
      </c>
      <c r="F41" s="320">
        <v>0</v>
      </c>
      <c r="G41" s="202">
        <v>0</v>
      </c>
      <c r="H41" s="202">
        <v>0</v>
      </c>
      <c r="I41" s="202">
        <v>0</v>
      </c>
      <c r="J41" s="202">
        <v>0</v>
      </c>
      <c r="K41" s="202">
        <v>0</v>
      </c>
      <c r="L41" s="202">
        <v>0</v>
      </c>
      <c r="M41" s="202">
        <v>0</v>
      </c>
      <c r="N41" s="202">
        <v>0</v>
      </c>
      <c r="O41" s="202">
        <v>0</v>
      </c>
      <c r="P41" s="202">
        <v>0</v>
      </c>
      <c r="Q41" s="202">
        <v>0</v>
      </c>
      <c r="R41" s="202">
        <v>0</v>
      </c>
      <c r="S41" s="202">
        <v>0</v>
      </c>
      <c r="T41" s="202">
        <v>0</v>
      </c>
      <c r="U41" s="202">
        <v>0</v>
      </c>
      <c r="V41" s="202">
        <v>0</v>
      </c>
      <c r="W41" s="202">
        <v>0</v>
      </c>
      <c r="X41" s="202">
        <v>0</v>
      </c>
      <c r="Y41" s="202">
        <v>0</v>
      </c>
      <c r="Z41" s="202">
        <v>0</v>
      </c>
      <c r="AA41" s="202">
        <v>0</v>
      </c>
      <c r="AB41" s="202">
        <v>0</v>
      </c>
      <c r="AC41" s="319">
        <v>0</v>
      </c>
      <c r="AD41" s="319">
        <v>0</v>
      </c>
      <c r="AE41" s="319">
        <v>0</v>
      </c>
      <c r="AF41" s="319">
        <v>0</v>
      </c>
      <c r="AG41" s="319">
        <v>0</v>
      </c>
      <c r="AH41" s="319">
        <v>0</v>
      </c>
      <c r="AI41" s="319">
        <v>0</v>
      </c>
      <c r="AJ41" s="319">
        <v>0</v>
      </c>
      <c r="AK41" s="319">
        <v>0</v>
      </c>
      <c r="AL41" s="202">
        <v>0</v>
      </c>
      <c r="AM41" s="202">
        <v>0</v>
      </c>
      <c r="AN41" s="202">
        <v>0</v>
      </c>
      <c r="AO41" s="202">
        <v>0</v>
      </c>
      <c r="AP41" s="319">
        <v>0</v>
      </c>
      <c r="AQ41" s="319">
        <v>0</v>
      </c>
      <c r="AR41" s="319">
        <v>0</v>
      </c>
      <c r="AS41" s="202">
        <v>0</v>
      </c>
      <c r="AT41" s="202">
        <v>0</v>
      </c>
      <c r="AU41" s="202">
        <v>0</v>
      </c>
      <c r="AV41" s="202">
        <v>0</v>
      </c>
      <c r="AW41" s="202">
        <v>0</v>
      </c>
      <c r="AX41" s="202">
        <v>0</v>
      </c>
      <c r="AY41" s="202">
        <v>0</v>
      </c>
      <c r="AZ41" s="202">
        <v>0</v>
      </c>
      <c r="BA41" s="202">
        <v>0</v>
      </c>
      <c r="BB41" s="202">
        <v>0</v>
      </c>
      <c r="BC41" s="202">
        <v>0</v>
      </c>
      <c r="BD41" s="202">
        <v>0</v>
      </c>
      <c r="BE41" s="202">
        <v>0</v>
      </c>
      <c r="BF41" s="202">
        <v>0</v>
      </c>
      <c r="BG41" s="319">
        <v>0</v>
      </c>
      <c r="BH41" s="319">
        <v>0</v>
      </c>
      <c r="BI41" s="319">
        <v>0</v>
      </c>
      <c r="BJ41" s="321">
        <v>0</v>
      </c>
      <c r="BK41" s="321">
        <v>4.08</v>
      </c>
    </row>
    <row r="42" spans="1:63" ht="26.25" customHeight="1" x14ac:dyDescent="0.2">
      <c r="A42" s="340"/>
      <c r="B42" s="342" t="s">
        <v>1284</v>
      </c>
      <c r="C42" s="343" t="s">
        <v>123</v>
      </c>
      <c r="D42" s="202">
        <v>9.2100000000000009</v>
      </c>
      <c r="E42" s="202">
        <v>0</v>
      </c>
      <c r="F42" s="320">
        <v>0</v>
      </c>
      <c r="G42" s="202">
        <v>0</v>
      </c>
      <c r="H42" s="202">
        <v>0</v>
      </c>
      <c r="I42" s="202">
        <v>0</v>
      </c>
      <c r="J42" s="202">
        <v>0</v>
      </c>
      <c r="K42" s="202">
        <v>0</v>
      </c>
      <c r="L42" s="202">
        <v>0</v>
      </c>
      <c r="M42" s="202">
        <v>0</v>
      </c>
      <c r="N42" s="202">
        <v>0</v>
      </c>
      <c r="O42" s="202">
        <v>0</v>
      </c>
      <c r="P42" s="202">
        <v>0</v>
      </c>
      <c r="Q42" s="202">
        <v>0</v>
      </c>
      <c r="R42" s="202">
        <v>0</v>
      </c>
      <c r="S42" s="202">
        <v>0</v>
      </c>
      <c r="T42" s="202">
        <v>0</v>
      </c>
      <c r="U42" s="202">
        <v>0</v>
      </c>
      <c r="V42" s="202">
        <v>0</v>
      </c>
      <c r="W42" s="202">
        <v>0</v>
      </c>
      <c r="X42" s="202">
        <v>0</v>
      </c>
      <c r="Y42" s="202">
        <v>0</v>
      </c>
      <c r="Z42" s="202">
        <v>0</v>
      </c>
      <c r="AA42" s="202">
        <v>0</v>
      </c>
      <c r="AB42" s="202">
        <v>0</v>
      </c>
      <c r="AC42" s="319">
        <v>0</v>
      </c>
      <c r="AD42" s="319">
        <v>0</v>
      </c>
      <c r="AE42" s="319">
        <v>0</v>
      </c>
      <c r="AF42" s="319">
        <v>0</v>
      </c>
      <c r="AG42" s="319">
        <v>0</v>
      </c>
      <c r="AH42" s="319">
        <v>0</v>
      </c>
      <c r="AI42" s="319">
        <v>0</v>
      </c>
      <c r="AJ42" s="319">
        <v>0</v>
      </c>
      <c r="AK42" s="319">
        <v>0</v>
      </c>
      <c r="AL42" s="202">
        <v>0</v>
      </c>
      <c r="AM42" s="202">
        <v>0</v>
      </c>
      <c r="AN42" s="202">
        <v>0</v>
      </c>
      <c r="AO42" s="202">
        <v>0</v>
      </c>
      <c r="AP42" s="319">
        <v>0</v>
      </c>
      <c r="AQ42" s="319">
        <v>0</v>
      </c>
      <c r="AR42" s="319">
        <v>0</v>
      </c>
      <c r="AS42" s="202">
        <v>0</v>
      </c>
      <c r="AT42" s="202">
        <v>0</v>
      </c>
      <c r="AU42" s="202">
        <v>0</v>
      </c>
      <c r="AV42" s="202">
        <v>0</v>
      </c>
      <c r="AW42" s="202">
        <v>0</v>
      </c>
      <c r="AX42" s="202">
        <v>0</v>
      </c>
      <c r="AY42" s="202">
        <v>0</v>
      </c>
      <c r="AZ42" s="202">
        <v>0</v>
      </c>
      <c r="BA42" s="202">
        <v>0</v>
      </c>
      <c r="BB42" s="202">
        <v>0</v>
      </c>
      <c r="BC42" s="202">
        <v>0</v>
      </c>
      <c r="BD42" s="202">
        <v>0</v>
      </c>
      <c r="BE42" s="202">
        <v>0</v>
      </c>
      <c r="BF42" s="202">
        <v>0</v>
      </c>
      <c r="BG42" s="319">
        <v>0</v>
      </c>
      <c r="BH42" s="319">
        <v>0</v>
      </c>
      <c r="BI42" s="319">
        <v>0</v>
      </c>
      <c r="BJ42" s="321">
        <v>0</v>
      </c>
      <c r="BK42" s="321">
        <v>9.2100000000000009</v>
      </c>
    </row>
    <row r="43" spans="1:63" s="281" customFormat="1" ht="20.100000000000001" customHeight="1" x14ac:dyDescent="0.2">
      <c r="A43" s="343"/>
      <c r="B43" s="352" t="s">
        <v>1267</v>
      </c>
      <c r="C43" s="353" t="s">
        <v>125</v>
      </c>
      <c r="D43" s="202">
        <v>0</v>
      </c>
      <c r="E43" s="319">
        <v>0</v>
      </c>
      <c r="F43" s="320">
        <v>0</v>
      </c>
      <c r="G43" s="319">
        <v>0</v>
      </c>
      <c r="H43" s="319">
        <v>0</v>
      </c>
      <c r="I43" s="319">
        <v>0</v>
      </c>
      <c r="J43" s="319">
        <v>0</v>
      </c>
      <c r="K43" s="319">
        <v>0</v>
      </c>
      <c r="L43" s="319">
        <v>0</v>
      </c>
      <c r="M43" s="319">
        <v>0</v>
      </c>
      <c r="N43" s="319">
        <v>0</v>
      </c>
      <c r="O43" s="319">
        <v>0</v>
      </c>
      <c r="P43" s="319">
        <v>0</v>
      </c>
      <c r="Q43" s="319">
        <v>0</v>
      </c>
      <c r="R43" s="202">
        <v>0</v>
      </c>
      <c r="S43" s="319">
        <v>0</v>
      </c>
      <c r="T43" s="319">
        <v>0</v>
      </c>
      <c r="U43" s="319">
        <v>0</v>
      </c>
      <c r="V43" s="319">
        <v>0</v>
      </c>
      <c r="W43" s="319">
        <v>0</v>
      </c>
      <c r="X43" s="319">
        <v>0</v>
      </c>
      <c r="Y43" s="319">
        <v>0</v>
      </c>
      <c r="Z43" s="319">
        <v>0</v>
      </c>
      <c r="AA43" s="319">
        <v>0</v>
      </c>
      <c r="AB43" s="202">
        <v>0</v>
      </c>
      <c r="AC43" s="319">
        <v>0</v>
      </c>
      <c r="AD43" s="319">
        <v>0</v>
      </c>
      <c r="AE43" s="319">
        <v>0</v>
      </c>
      <c r="AF43" s="319">
        <v>0</v>
      </c>
      <c r="AG43" s="319">
        <v>0</v>
      </c>
      <c r="AH43" s="319">
        <v>0</v>
      </c>
      <c r="AI43" s="319">
        <v>0</v>
      </c>
      <c r="AJ43" s="319">
        <v>0</v>
      </c>
      <c r="AK43" s="319">
        <v>0</v>
      </c>
      <c r="AL43" s="319">
        <v>0</v>
      </c>
      <c r="AM43" s="319">
        <v>0</v>
      </c>
      <c r="AN43" s="319">
        <v>0</v>
      </c>
      <c r="AO43" s="319">
        <v>0</v>
      </c>
      <c r="AP43" s="319">
        <v>0</v>
      </c>
      <c r="AQ43" s="319">
        <v>0</v>
      </c>
      <c r="AR43" s="319">
        <v>0</v>
      </c>
      <c r="AS43" s="319">
        <v>0</v>
      </c>
      <c r="AT43" s="319">
        <v>0</v>
      </c>
      <c r="AU43" s="319">
        <v>0</v>
      </c>
      <c r="AV43" s="319">
        <v>0</v>
      </c>
      <c r="AW43" s="319">
        <v>0</v>
      </c>
      <c r="AX43" s="319">
        <v>0</v>
      </c>
      <c r="AY43" s="319">
        <v>0</v>
      </c>
      <c r="AZ43" s="319">
        <v>0</v>
      </c>
      <c r="BA43" s="319">
        <v>0</v>
      </c>
      <c r="BB43" s="319">
        <v>0</v>
      </c>
      <c r="BC43" s="319">
        <v>0</v>
      </c>
      <c r="BD43" s="319">
        <v>0</v>
      </c>
      <c r="BE43" s="319">
        <v>0</v>
      </c>
      <c r="BF43" s="319">
        <v>0</v>
      </c>
      <c r="BG43" s="319">
        <v>0</v>
      </c>
      <c r="BH43" s="319">
        <v>0</v>
      </c>
      <c r="BI43" s="319">
        <v>0</v>
      </c>
      <c r="BJ43" s="354">
        <v>0</v>
      </c>
      <c r="BK43" s="354">
        <v>0</v>
      </c>
    </row>
    <row r="44" spans="1:63" s="281" customFormat="1" ht="20.100000000000001" customHeight="1" x14ac:dyDescent="0.2">
      <c r="A44" s="343"/>
      <c r="B44" s="352" t="s">
        <v>1268</v>
      </c>
      <c r="C44" s="353" t="s">
        <v>127</v>
      </c>
      <c r="D44" s="202">
        <v>0</v>
      </c>
      <c r="E44" s="319">
        <v>0</v>
      </c>
      <c r="F44" s="320">
        <v>0</v>
      </c>
      <c r="G44" s="319">
        <v>0</v>
      </c>
      <c r="H44" s="319">
        <v>0</v>
      </c>
      <c r="I44" s="319">
        <v>0</v>
      </c>
      <c r="J44" s="319">
        <v>0</v>
      </c>
      <c r="K44" s="319">
        <v>0</v>
      </c>
      <c r="L44" s="319">
        <v>0</v>
      </c>
      <c r="M44" s="319">
        <v>0</v>
      </c>
      <c r="N44" s="319">
        <v>0</v>
      </c>
      <c r="O44" s="319">
        <v>0</v>
      </c>
      <c r="P44" s="319">
        <v>0</v>
      </c>
      <c r="Q44" s="319">
        <v>0</v>
      </c>
      <c r="R44" s="202">
        <v>0</v>
      </c>
      <c r="S44" s="319">
        <v>0</v>
      </c>
      <c r="T44" s="319">
        <v>0</v>
      </c>
      <c r="U44" s="319">
        <v>0</v>
      </c>
      <c r="V44" s="319">
        <v>0</v>
      </c>
      <c r="W44" s="319">
        <v>0</v>
      </c>
      <c r="X44" s="319">
        <v>0</v>
      </c>
      <c r="Y44" s="319">
        <v>0</v>
      </c>
      <c r="Z44" s="319">
        <v>0</v>
      </c>
      <c r="AA44" s="319">
        <v>0</v>
      </c>
      <c r="AB44" s="202">
        <v>0</v>
      </c>
      <c r="AC44" s="319">
        <v>0</v>
      </c>
      <c r="AD44" s="319">
        <v>0</v>
      </c>
      <c r="AE44" s="319">
        <v>0</v>
      </c>
      <c r="AF44" s="319">
        <v>0</v>
      </c>
      <c r="AG44" s="319">
        <v>0</v>
      </c>
      <c r="AH44" s="319">
        <v>0</v>
      </c>
      <c r="AI44" s="319">
        <v>0</v>
      </c>
      <c r="AJ44" s="319">
        <v>0</v>
      </c>
      <c r="AK44" s="319">
        <v>0</v>
      </c>
      <c r="AL44" s="319">
        <v>0</v>
      </c>
      <c r="AM44" s="319">
        <v>0</v>
      </c>
      <c r="AN44" s="319">
        <v>0</v>
      </c>
      <c r="AO44" s="319">
        <v>0</v>
      </c>
      <c r="AP44" s="319">
        <v>0</v>
      </c>
      <c r="AQ44" s="319">
        <v>0</v>
      </c>
      <c r="AR44" s="319">
        <v>0</v>
      </c>
      <c r="AS44" s="319">
        <v>0</v>
      </c>
      <c r="AT44" s="319">
        <v>0</v>
      </c>
      <c r="AU44" s="319">
        <v>0</v>
      </c>
      <c r="AV44" s="319">
        <v>0</v>
      </c>
      <c r="AW44" s="319">
        <v>0</v>
      </c>
      <c r="AX44" s="319">
        <v>0</v>
      </c>
      <c r="AY44" s="319">
        <v>0</v>
      </c>
      <c r="AZ44" s="319">
        <v>0</v>
      </c>
      <c r="BA44" s="319">
        <v>0</v>
      </c>
      <c r="BB44" s="319">
        <v>0</v>
      </c>
      <c r="BC44" s="319">
        <v>0</v>
      </c>
      <c r="BD44" s="319">
        <v>0</v>
      </c>
      <c r="BE44" s="319">
        <v>0</v>
      </c>
      <c r="BF44" s="319">
        <v>0</v>
      </c>
      <c r="BG44" s="319">
        <v>0</v>
      </c>
      <c r="BH44" s="319">
        <v>0</v>
      </c>
      <c r="BI44" s="319">
        <v>0</v>
      </c>
      <c r="BJ44" s="354">
        <v>0</v>
      </c>
      <c r="BK44" s="354">
        <v>0</v>
      </c>
    </row>
    <row r="45" spans="1:63" s="281" customFormat="1" ht="20.100000000000001" customHeight="1" x14ac:dyDescent="0.2">
      <c r="A45" s="343"/>
      <c r="B45" s="352" t="s">
        <v>173</v>
      </c>
      <c r="C45" s="353" t="s">
        <v>129</v>
      </c>
      <c r="D45" s="202">
        <v>0.46</v>
      </c>
      <c r="E45" s="319">
        <v>0</v>
      </c>
      <c r="F45" s="320">
        <v>0</v>
      </c>
      <c r="G45" s="319">
        <v>0</v>
      </c>
      <c r="H45" s="319">
        <v>0</v>
      </c>
      <c r="I45" s="319">
        <v>0</v>
      </c>
      <c r="J45" s="319">
        <v>0</v>
      </c>
      <c r="K45" s="319">
        <v>0</v>
      </c>
      <c r="L45" s="319">
        <v>0</v>
      </c>
      <c r="M45" s="319">
        <v>0</v>
      </c>
      <c r="N45" s="319">
        <v>0</v>
      </c>
      <c r="O45" s="319">
        <v>0</v>
      </c>
      <c r="P45" s="319">
        <v>0</v>
      </c>
      <c r="Q45" s="319">
        <v>0</v>
      </c>
      <c r="R45" s="202">
        <v>0</v>
      </c>
      <c r="S45" s="319">
        <v>0</v>
      </c>
      <c r="T45" s="319">
        <v>0</v>
      </c>
      <c r="U45" s="319">
        <v>0</v>
      </c>
      <c r="V45" s="319">
        <v>0</v>
      </c>
      <c r="W45" s="319">
        <v>0</v>
      </c>
      <c r="X45" s="319">
        <v>0</v>
      </c>
      <c r="Y45" s="319">
        <v>0</v>
      </c>
      <c r="Z45" s="319">
        <v>0</v>
      </c>
      <c r="AA45" s="319">
        <v>0</v>
      </c>
      <c r="AB45" s="202">
        <v>0</v>
      </c>
      <c r="AC45" s="319">
        <v>0</v>
      </c>
      <c r="AD45" s="319">
        <v>0</v>
      </c>
      <c r="AE45" s="319">
        <v>0</v>
      </c>
      <c r="AF45" s="319">
        <v>0</v>
      </c>
      <c r="AG45" s="319">
        <v>0</v>
      </c>
      <c r="AH45" s="319">
        <v>0</v>
      </c>
      <c r="AI45" s="319">
        <v>0</v>
      </c>
      <c r="AJ45" s="319">
        <v>0</v>
      </c>
      <c r="AK45" s="319">
        <v>0</v>
      </c>
      <c r="AL45" s="319">
        <v>0</v>
      </c>
      <c r="AM45" s="319">
        <v>0</v>
      </c>
      <c r="AN45" s="319">
        <v>0</v>
      </c>
      <c r="AO45" s="319">
        <v>0</v>
      </c>
      <c r="AP45" s="319">
        <v>0</v>
      </c>
      <c r="AQ45" s="319">
        <v>0</v>
      </c>
      <c r="AR45" s="319">
        <v>0</v>
      </c>
      <c r="AS45" s="319">
        <v>0</v>
      </c>
      <c r="AT45" s="319">
        <v>0</v>
      </c>
      <c r="AU45" s="319">
        <v>0</v>
      </c>
      <c r="AV45" s="319">
        <v>0</v>
      </c>
      <c r="AW45" s="319">
        <v>0</v>
      </c>
      <c r="AX45" s="319">
        <v>0</v>
      </c>
      <c r="AY45" s="319">
        <v>0</v>
      </c>
      <c r="AZ45" s="319">
        <v>0</v>
      </c>
      <c r="BA45" s="319">
        <v>0</v>
      </c>
      <c r="BB45" s="319">
        <v>0</v>
      </c>
      <c r="BC45" s="319">
        <v>0</v>
      </c>
      <c r="BD45" s="319">
        <v>0</v>
      </c>
      <c r="BE45" s="319">
        <v>0</v>
      </c>
      <c r="BF45" s="319">
        <v>0</v>
      </c>
      <c r="BG45" s="319">
        <v>0</v>
      </c>
      <c r="BH45" s="319">
        <v>0</v>
      </c>
      <c r="BI45" s="319">
        <v>0</v>
      </c>
      <c r="BJ45" s="354">
        <v>0</v>
      </c>
      <c r="BK45" s="354">
        <v>0.46</v>
      </c>
    </row>
    <row r="46" spans="1:63" s="281" customFormat="1" ht="20.100000000000001" customHeight="1" x14ac:dyDescent="0.2">
      <c r="A46" s="343"/>
      <c r="B46" s="352" t="s">
        <v>174</v>
      </c>
      <c r="C46" s="353" t="s">
        <v>131</v>
      </c>
      <c r="D46" s="202">
        <v>0</v>
      </c>
      <c r="E46" s="319">
        <v>0</v>
      </c>
      <c r="F46" s="320">
        <v>0</v>
      </c>
      <c r="G46" s="319">
        <v>0</v>
      </c>
      <c r="H46" s="319">
        <v>0</v>
      </c>
      <c r="I46" s="319">
        <v>0</v>
      </c>
      <c r="J46" s="319">
        <v>0</v>
      </c>
      <c r="K46" s="319">
        <v>0</v>
      </c>
      <c r="L46" s="319">
        <v>0</v>
      </c>
      <c r="M46" s="319">
        <v>0</v>
      </c>
      <c r="N46" s="319">
        <v>0</v>
      </c>
      <c r="O46" s="319">
        <v>0</v>
      </c>
      <c r="P46" s="319">
        <v>0</v>
      </c>
      <c r="Q46" s="319">
        <v>0</v>
      </c>
      <c r="R46" s="202">
        <v>0</v>
      </c>
      <c r="S46" s="319">
        <v>0</v>
      </c>
      <c r="T46" s="319">
        <v>0</v>
      </c>
      <c r="U46" s="319">
        <v>0</v>
      </c>
      <c r="V46" s="319">
        <v>0</v>
      </c>
      <c r="W46" s="319">
        <v>0</v>
      </c>
      <c r="X46" s="319">
        <v>0</v>
      </c>
      <c r="Y46" s="319">
        <v>0</v>
      </c>
      <c r="Z46" s="319">
        <v>0</v>
      </c>
      <c r="AA46" s="319">
        <v>0</v>
      </c>
      <c r="AB46" s="202">
        <v>0</v>
      </c>
      <c r="AC46" s="319">
        <v>0</v>
      </c>
      <c r="AD46" s="319">
        <v>0</v>
      </c>
      <c r="AE46" s="319">
        <v>0</v>
      </c>
      <c r="AF46" s="319">
        <v>0</v>
      </c>
      <c r="AG46" s="319">
        <v>0</v>
      </c>
      <c r="AH46" s="319">
        <v>0</v>
      </c>
      <c r="AI46" s="319">
        <v>0</v>
      </c>
      <c r="AJ46" s="319">
        <v>0</v>
      </c>
      <c r="AK46" s="319">
        <v>0</v>
      </c>
      <c r="AL46" s="319">
        <v>0</v>
      </c>
      <c r="AM46" s="319">
        <v>0</v>
      </c>
      <c r="AN46" s="319">
        <v>0</v>
      </c>
      <c r="AO46" s="319">
        <v>0</v>
      </c>
      <c r="AP46" s="319">
        <v>0</v>
      </c>
      <c r="AQ46" s="319">
        <v>0</v>
      </c>
      <c r="AR46" s="319">
        <v>0</v>
      </c>
      <c r="AS46" s="319">
        <v>0</v>
      </c>
      <c r="AT46" s="319">
        <v>0</v>
      </c>
      <c r="AU46" s="319">
        <v>0</v>
      </c>
      <c r="AV46" s="319">
        <v>0</v>
      </c>
      <c r="AW46" s="319">
        <v>0</v>
      </c>
      <c r="AX46" s="319">
        <v>0</v>
      </c>
      <c r="AY46" s="319">
        <v>0</v>
      </c>
      <c r="AZ46" s="319">
        <v>0</v>
      </c>
      <c r="BA46" s="319">
        <v>0</v>
      </c>
      <c r="BB46" s="319">
        <v>0</v>
      </c>
      <c r="BC46" s="319">
        <v>0</v>
      </c>
      <c r="BD46" s="319">
        <v>0</v>
      </c>
      <c r="BE46" s="319">
        <v>0</v>
      </c>
      <c r="BF46" s="319">
        <v>0</v>
      </c>
      <c r="BG46" s="319">
        <v>0</v>
      </c>
      <c r="BH46" s="319">
        <v>0</v>
      </c>
      <c r="BI46" s="319">
        <v>0</v>
      </c>
      <c r="BJ46" s="354">
        <v>0</v>
      </c>
      <c r="BK46" s="354">
        <v>0</v>
      </c>
    </row>
    <row r="47" spans="1:63" ht="20.100000000000001" customHeight="1" x14ac:dyDescent="0.2">
      <c r="A47" s="340" t="s">
        <v>138</v>
      </c>
      <c r="B47" s="341" t="s">
        <v>133</v>
      </c>
      <c r="C47" s="340" t="s">
        <v>134</v>
      </c>
      <c r="D47" s="202">
        <v>0</v>
      </c>
      <c r="E47" s="202">
        <v>0</v>
      </c>
      <c r="F47" s="320">
        <v>0</v>
      </c>
      <c r="G47" s="202">
        <v>0</v>
      </c>
      <c r="H47" s="202">
        <v>0</v>
      </c>
      <c r="I47" s="202">
        <v>0</v>
      </c>
      <c r="J47" s="202">
        <v>0</v>
      </c>
      <c r="K47" s="202">
        <v>0</v>
      </c>
      <c r="L47" s="202">
        <v>0</v>
      </c>
      <c r="M47" s="202">
        <v>0</v>
      </c>
      <c r="N47" s="202">
        <v>0</v>
      </c>
      <c r="O47" s="202">
        <v>0</v>
      </c>
      <c r="P47" s="202">
        <v>0</v>
      </c>
      <c r="Q47" s="202">
        <v>0</v>
      </c>
      <c r="R47" s="202">
        <v>0</v>
      </c>
      <c r="S47" s="202">
        <v>0</v>
      </c>
      <c r="T47" s="202">
        <v>0</v>
      </c>
      <c r="U47" s="202">
        <v>0</v>
      </c>
      <c r="V47" s="202">
        <v>0</v>
      </c>
      <c r="W47" s="202">
        <v>0</v>
      </c>
      <c r="X47" s="202">
        <v>0</v>
      </c>
      <c r="Y47" s="202">
        <v>0</v>
      </c>
      <c r="Z47" s="202">
        <v>0</v>
      </c>
      <c r="AA47" s="202">
        <v>0</v>
      </c>
      <c r="AB47" s="202">
        <v>0</v>
      </c>
      <c r="AC47" s="319">
        <v>0</v>
      </c>
      <c r="AD47" s="319">
        <v>0</v>
      </c>
      <c r="AE47" s="319">
        <v>0</v>
      </c>
      <c r="AF47" s="319">
        <v>0</v>
      </c>
      <c r="AG47" s="319">
        <v>0</v>
      </c>
      <c r="AH47" s="319">
        <v>0</v>
      </c>
      <c r="AI47" s="319">
        <v>0</v>
      </c>
      <c r="AJ47" s="319">
        <v>0</v>
      </c>
      <c r="AK47" s="319">
        <v>0</v>
      </c>
      <c r="AL47" s="202">
        <v>0</v>
      </c>
      <c r="AM47" s="202">
        <v>0</v>
      </c>
      <c r="AN47" s="202">
        <v>0</v>
      </c>
      <c r="AO47" s="202">
        <v>0</v>
      </c>
      <c r="AP47" s="319">
        <v>0</v>
      </c>
      <c r="AQ47" s="319">
        <v>0</v>
      </c>
      <c r="AR47" s="319">
        <v>0</v>
      </c>
      <c r="AS47" s="202">
        <v>0</v>
      </c>
      <c r="AT47" s="202">
        <v>0</v>
      </c>
      <c r="AU47" s="202">
        <v>0</v>
      </c>
      <c r="AV47" s="202">
        <v>0</v>
      </c>
      <c r="AW47" s="202">
        <v>0</v>
      </c>
      <c r="AX47" s="202">
        <v>0</v>
      </c>
      <c r="AY47" s="202">
        <v>0</v>
      </c>
      <c r="AZ47" s="202">
        <v>0</v>
      </c>
      <c r="BA47" s="202">
        <v>0</v>
      </c>
      <c r="BB47" s="202">
        <v>0</v>
      </c>
      <c r="BC47" s="202">
        <v>0</v>
      </c>
      <c r="BD47" s="202">
        <v>0</v>
      </c>
      <c r="BE47" s="202">
        <v>0</v>
      </c>
      <c r="BF47" s="202">
        <v>0</v>
      </c>
      <c r="BG47" s="319">
        <v>0</v>
      </c>
      <c r="BH47" s="319">
        <v>0</v>
      </c>
      <c r="BI47" s="319">
        <v>0</v>
      </c>
      <c r="BJ47" s="321">
        <v>0</v>
      </c>
      <c r="BK47" s="321">
        <v>0</v>
      </c>
    </row>
    <row r="48" spans="1:63" ht="20.100000000000001" customHeight="1" x14ac:dyDescent="0.2">
      <c r="A48" s="340" t="s">
        <v>1285</v>
      </c>
      <c r="B48" s="341" t="s">
        <v>136</v>
      </c>
      <c r="C48" s="340" t="s">
        <v>137</v>
      </c>
      <c r="D48" s="202">
        <v>0.04</v>
      </c>
      <c r="E48" s="202">
        <v>0</v>
      </c>
      <c r="F48" s="320">
        <v>0</v>
      </c>
      <c r="G48" s="202">
        <v>0</v>
      </c>
      <c r="H48" s="202">
        <v>0</v>
      </c>
      <c r="I48" s="202">
        <v>0</v>
      </c>
      <c r="J48" s="202">
        <v>0</v>
      </c>
      <c r="K48" s="202">
        <v>0</v>
      </c>
      <c r="L48" s="202">
        <v>0</v>
      </c>
      <c r="M48" s="202">
        <v>0</v>
      </c>
      <c r="N48" s="202">
        <v>0</v>
      </c>
      <c r="O48" s="202">
        <v>0</v>
      </c>
      <c r="P48" s="202">
        <v>0</v>
      </c>
      <c r="Q48" s="202">
        <v>0</v>
      </c>
      <c r="R48" s="202">
        <v>0</v>
      </c>
      <c r="S48" s="202">
        <v>0</v>
      </c>
      <c r="T48" s="202">
        <v>0</v>
      </c>
      <c r="U48" s="202">
        <v>0</v>
      </c>
      <c r="V48" s="202">
        <v>0</v>
      </c>
      <c r="W48" s="202">
        <v>0</v>
      </c>
      <c r="X48" s="202">
        <v>0</v>
      </c>
      <c r="Y48" s="202">
        <v>0</v>
      </c>
      <c r="Z48" s="202">
        <v>0</v>
      </c>
      <c r="AA48" s="202">
        <v>0</v>
      </c>
      <c r="AB48" s="202">
        <v>0</v>
      </c>
      <c r="AC48" s="319">
        <v>0</v>
      </c>
      <c r="AD48" s="319">
        <v>0</v>
      </c>
      <c r="AE48" s="319">
        <v>0</v>
      </c>
      <c r="AF48" s="319">
        <v>0</v>
      </c>
      <c r="AG48" s="319">
        <v>0</v>
      </c>
      <c r="AH48" s="319">
        <v>0</v>
      </c>
      <c r="AI48" s="319">
        <v>0</v>
      </c>
      <c r="AJ48" s="319">
        <v>0</v>
      </c>
      <c r="AK48" s="319">
        <v>0</v>
      </c>
      <c r="AL48" s="202">
        <v>0</v>
      </c>
      <c r="AM48" s="202">
        <v>0</v>
      </c>
      <c r="AN48" s="202">
        <v>0</v>
      </c>
      <c r="AO48" s="202">
        <v>0</v>
      </c>
      <c r="AP48" s="319">
        <v>0</v>
      </c>
      <c r="AQ48" s="319">
        <v>0</v>
      </c>
      <c r="AR48" s="319">
        <v>0</v>
      </c>
      <c r="AS48" s="202">
        <v>0</v>
      </c>
      <c r="AT48" s="202">
        <v>0</v>
      </c>
      <c r="AU48" s="202">
        <v>0</v>
      </c>
      <c r="AV48" s="202">
        <v>0</v>
      </c>
      <c r="AW48" s="202">
        <v>0</v>
      </c>
      <c r="AX48" s="202">
        <v>0</v>
      </c>
      <c r="AY48" s="202">
        <v>0</v>
      </c>
      <c r="AZ48" s="202">
        <v>0</v>
      </c>
      <c r="BA48" s="202">
        <v>0</v>
      </c>
      <c r="BB48" s="202">
        <v>0</v>
      </c>
      <c r="BC48" s="202">
        <v>0</v>
      </c>
      <c r="BD48" s="202">
        <v>0</v>
      </c>
      <c r="BE48" s="202">
        <v>0</v>
      </c>
      <c r="BF48" s="202">
        <v>0</v>
      </c>
      <c r="BG48" s="319">
        <v>0</v>
      </c>
      <c r="BH48" s="319">
        <v>0</v>
      </c>
      <c r="BI48" s="319">
        <v>0</v>
      </c>
      <c r="BJ48" s="321">
        <v>0</v>
      </c>
      <c r="BK48" s="321">
        <v>0.04</v>
      </c>
    </row>
    <row r="49" spans="1:63" ht="20.100000000000001" customHeight="1" x14ac:dyDescent="0.2">
      <c r="A49" s="340" t="s">
        <v>1270</v>
      </c>
      <c r="B49" s="341" t="s">
        <v>139</v>
      </c>
      <c r="C49" s="340" t="s">
        <v>140</v>
      </c>
      <c r="D49" s="202">
        <v>0.1</v>
      </c>
      <c r="E49" s="202">
        <v>0</v>
      </c>
      <c r="F49" s="320">
        <v>0</v>
      </c>
      <c r="G49" s="202">
        <v>0</v>
      </c>
      <c r="H49" s="202">
        <v>0</v>
      </c>
      <c r="I49" s="202">
        <v>0</v>
      </c>
      <c r="J49" s="202">
        <v>0</v>
      </c>
      <c r="K49" s="202">
        <v>0</v>
      </c>
      <c r="L49" s="202">
        <v>0</v>
      </c>
      <c r="M49" s="202">
        <v>0</v>
      </c>
      <c r="N49" s="202">
        <v>0</v>
      </c>
      <c r="O49" s="202">
        <v>0</v>
      </c>
      <c r="P49" s="202">
        <v>0</v>
      </c>
      <c r="Q49" s="202">
        <v>0</v>
      </c>
      <c r="R49" s="202">
        <v>0</v>
      </c>
      <c r="S49" s="202">
        <v>0</v>
      </c>
      <c r="T49" s="202">
        <v>0</v>
      </c>
      <c r="U49" s="202">
        <v>0</v>
      </c>
      <c r="V49" s="202">
        <v>0</v>
      </c>
      <c r="W49" s="202">
        <v>0</v>
      </c>
      <c r="X49" s="202">
        <v>0</v>
      </c>
      <c r="Y49" s="202">
        <v>0</v>
      </c>
      <c r="Z49" s="202">
        <v>0</v>
      </c>
      <c r="AA49" s="202">
        <v>0</v>
      </c>
      <c r="AB49" s="202">
        <v>0</v>
      </c>
      <c r="AC49" s="319">
        <v>0</v>
      </c>
      <c r="AD49" s="319">
        <v>0</v>
      </c>
      <c r="AE49" s="319">
        <v>0</v>
      </c>
      <c r="AF49" s="319">
        <v>0</v>
      </c>
      <c r="AG49" s="319">
        <v>0</v>
      </c>
      <c r="AH49" s="319">
        <v>0</v>
      </c>
      <c r="AI49" s="319">
        <v>0</v>
      </c>
      <c r="AJ49" s="319">
        <v>0</v>
      </c>
      <c r="AK49" s="319">
        <v>0</v>
      </c>
      <c r="AL49" s="202">
        <v>0</v>
      </c>
      <c r="AM49" s="202">
        <v>0</v>
      </c>
      <c r="AN49" s="202">
        <v>0</v>
      </c>
      <c r="AO49" s="202">
        <v>0</v>
      </c>
      <c r="AP49" s="319">
        <v>0</v>
      </c>
      <c r="AQ49" s="319">
        <v>0</v>
      </c>
      <c r="AR49" s="319">
        <v>0</v>
      </c>
      <c r="AS49" s="202">
        <v>0</v>
      </c>
      <c r="AT49" s="202">
        <v>0</v>
      </c>
      <c r="AU49" s="202">
        <v>0</v>
      </c>
      <c r="AV49" s="202">
        <v>0</v>
      </c>
      <c r="AW49" s="202">
        <v>0</v>
      </c>
      <c r="AX49" s="202">
        <v>0</v>
      </c>
      <c r="AY49" s="202">
        <v>0</v>
      </c>
      <c r="AZ49" s="202">
        <v>0</v>
      </c>
      <c r="BA49" s="202">
        <v>0</v>
      </c>
      <c r="BB49" s="202">
        <v>0</v>
      </c>
      <c r="BC49" s="202">
        <v>0</v>
      </c>
      <c r="BD49" s="202">
        <v>0</v>
      </c>
      <c r="BE49" s="202">
        <v>0</v>
      </c>
      <c r="BF49" s="202">
        <v>0</v>
      </c>
      <c r="BG49" s="319">
        <v>0</v>
      </c>
      <c r="BH49" s="319">
        <v>0</v>
      </c>
      <c r="BI49" s="319">
        <v>0</v>
      </c>
      <c r="BJ49" s="321">
        <v>0</v>
      </c>
      <c r="BK49" s="321">
        <v>0.1</v>
      </c>
    </row>
    <row r="50" spans="1:63" ht="20.100000000000001" customHeight="1" x14ac:dyDescent="0.2">
      <c r="A50" s="340" t="s">
        <v>144</v>
      </c>
      <c r="B50" s="341" t="s">
        <v>142</v>
      </c>
      <c r="C50" s="340" t="s">
        <v>143</v>
      </c>
      <c r="D50" s="202">
        <v>0</v>
      </c>
      <c r="E50" s="202">
        <v>0</v>
      </c>
      <c r="F50" s="320">
        <v>0</v>
      </c>
      <c r="G50" s="202">
        <v>0</v>
      </c>
      <c r="H50" s="202">
        <v>0</v>
      </c>
      <c r="I50" s="202">
        <v>0</v>
      </c>
      <c r="J50" s="202">
        <v>0</v>
      </c>
      <c r="K50" s="202">
        <v>0</v>
      </c>
      <c r="L50" s="202">
        <v>0</v>
      </c>
      <c r="M50" s="202">
        <v>0</v>
      </c>
      <c r="N50" s="202">
        <v>0</v>
      </c>
      <c r="O50" s="202">
        <v>0</v>
      </c>
      <c r="P50" s="202">
        <v>0</v>
      </c>
      <c r="Q50" s="202">
        <v>0</v>
      </c>
      <c r="R50" s="202">
        <v>0</v>
      </c>
      <c r="S50" s="202">
        <v>0</v>
      </c>
      <c r="T50" s="202">
        <v>0</v>
      </c>
      <c r="U50" s="202">
        <v>0</v>
      </c>
      <c r="V50" s="202">
        <v>0</v>
      </c>
      <c r="W50" s="202">
        <v>0</v>
      </c>
      <c r="X50" s="202">
        <v>0</v>
      </c>
      <c r="Y50" s="202">
        <v>0</v>
      </c>
      <c r="Z50" s="202">
        <v>0</v>
      </c>
      <c r="AA50" s="202">
        <v>0</v>
      </c>
      <c r="AB50" s="202">
        <v>0</v>
      </c>
      <c r="AC50" s="319">
        <v>0</v>
      </c>
      <c r="AD50" s="319">
        <v>0</v>
      </c>
      <c r="AE50" s="319">
        <v>0</v>
      </c>
      <c r="AF50" s="319">
        <v>0</v>
      </c>
      <c r="AG50" s="319">
        <v>0</v>
      </c>
      <c r="AH50" s="319">
        <v>0</v>
      </c>
      <c r="AI50" s="319">
        <v>0</v>
      </c>
      <c r="AJ50" s="319">
        <v>0</v>
      </c>
      <c r="AK50" s="319">
        <v>0</v>
      </c>
      <c r="AL50" s="202">
        <v>0</v>
      </c>
      <c r="AM50" s="202">
        <v>0</v>
      </c>
      <c r="AN50" s="202">
        <v>0</v>
      </c>
      <c r="AO50" s="202">
        <v>0</v>
      </c>
      <c r="AP50" s="319">
        <v>0</v>
      </c>
      <c r="AQ50" s="319">
        <v>0</v>
      </c>
      <c r="AR50" s="319">
        <v>0</v>
      </c>
      <c r="AS50" s="202">
        <v>0</v>
      </c>
      <c r="AT50" s="202">
        <v>0</v>
      </c>
      <c r="AU50" s="202">
        <v>0</v>
      </c>
      <c r="AV50" s="202">
        <v>0</v>
      </c>
      <c r="AW50" s="202">
        <v>0</v>
      </c>
      <c r="AX50" s="202">
        <v>0</v>
      </c>
      <c r="AY50" s="202">
        <v>0</v>
      </c>
      <c r="AZ50" s="202">
        <v>0</v>
      </c>
      <c r="BA50" s="202">
        <v>0</v>
      </c>
      <c r="BB50" s="202">
        <v>0</v>
      </c>
      <c r="BC50" s="202">
        <v>0</v>
      </c>
      <c r="BD50" s="202">
        <v>0</v>
      </c>
      <c r="BE50" s="202">
        <v>0</v>
      </c>
      <c r="BF50" s="202">
        <v>0</v>
      </c>
      <c r="BG50" s="319">
        <v>0</v>
      </c>
      <c r="BH50" s="319">
        <v>0</v>
      </c>
      <c r="BI50" s="319">
        <v>0</v>
      </c>
      <c r="BJ50" s="321">
        <v>0</v>
      </c>
      <c r="BK50" s="321">
        <v>0</v>
      </c>
    </row>
    <row r="51" spans="1:63" ht="20.100000000000001" customHeight="1" x14ac:dyDescent="0.2">
      <c r="A51" s="340" t="s">
        <v>147</v>
      </c>
      <c r="B51" s="341" t="s">
        <v>145</v>
      </c>
      <c r="C51" s="340" t="s">
        <v>146</v>
      </c>
      <c r="D51" s="202">
        <v>57.54</v>
      </c>
      <c r="E51" s="202">
        <v>0</v>
      </c>
      <c r="F51" s="320">
        <v>0</v>
      </c>
      <c r="G51" s="202">
        <v>0</v>
      </c>
      <c r="H51" s="202">
        <v>0</v>
      </c>
      <c r="I51" s="202">
        <v>0</v>
      </c>
      <c r="J51" s="202">
        <v>0</v>
      </c>
      <c r="K51" s="202">
        <v>0</v>
      </c>
      <c r="L51" s="202">
        <v>0</v>
      </c>
      <c r="M51" s="202">
        <v>0</v>
      </c>
      <c r="N51" s="202">
        <v>0</v>
      </c>
      <c r="O51" s="202">
        <v>0</v>
      </c>
      <c r="P51" s="202">
        <v>0</v>
      </c>
      <c r="Q51" s="202">
        <v>0</v>
      </c>
      <c r="R51" s="202">
        <v>0</v>
      </c>
      <c r="S51" s="202">
        <v>0</v>
      </c>
      <c r="T51" s="202">
        <v>0</v>
      </c>
      <c r="U51" s="202">
        <v>0</v>
      </c>
      <c r="V51" s="202">
        <v>0</v>
      </c>
      <c r="W51" s="202">
        <v>0</v>
      </c>
      <c r="X51" s="202">
        <v>0</v>
      </c>
      <c r="Y51" s="202">
        <v>0</v>
      </c>
      <c r="Z51" s="202">
        <v>0</v>
      </c>
      <c r="AA51" s="202">
        <v>0</v>
      </c>
      <c r="AB51" s="202">
        <v>0</v>
      </c>
      <c r="AC51" s="319">
        <v>0</v>
      </c>
      <c r="AD51" s="319">
        <v>0</v>
      </c>
      <c r="AE51" s="319">
        <v>0</v>
      </c>
      <c r="AF51" s="319">
        <v>0</v>
      </c>
      <c r="AG51" s="319">
        <v>0</v>
      </c>
      <c r="AH51" s="319">
        <v>0</v>
      </c>
      <c r="AI51" s="319">
        <v>0</v>
      </c>
      <c r="AJ51" s="319">
        <v>0</v>
      </c>
      <c r="AK51" s="319">
        <v>0</v>
      </c>
      <c r="AL51" s="202">
        <v>0</v>
      </c>
      <c r="AM51" s="202">
        <v>0</v>
      </c>
      <c r="AN51" s="202">
        <v>0</v>
      </c>
      <c r="AO51" s="202">
        <v>0</v>
      </c>
      <c r="AP51" s="319">
        <v>0</v>
      </c>
      <c r="AQ51" s="319">
        <v>0</v>
      </c>
      <c r="AR51" s="319">
        <v>0</v>
      </c>
      <c r="AS51" s="202">
        <v>0</v>
      </c>
      <c r="AT51" s="202">
        <v>0</v>
      </c>
      <c r="AU51" s="202">
        <v>0</v>
      </c>
      <c r="AV51" s="202">
        <v>0</v>
      </c>
      <c r="AW51" s="202">
        <v>0</v>
      </c>
      <c r="AX51" s="202">
        <v>0</v>
      </c>
      <c r="AY51" s="202">
        <v>0</v>
      </c>
      <c r="AZ51" s="202">
        <v>0</v>
      </c>
      <c r="BA51" s="202">
        <v>0</v>
      </c>
      <c r="BB51" s="202">
        <v>0</v>
      </c>
      <c r="BC51" s="202">
        <v>0</v>
      </c>
      <c r="BD51" s="202">
        <v>0</v>
      </c>
      <c r="BE51" s="202">
        <v>0</v>
      </c>
      <c r="BF51" s="202">
        <v>0</v>
      </c>
      <c r="BG51" s="319">
        <v>0</v>
      </c>
      <c r="BH51" s="319">
        <v>0</v>
      </c>
      <c r="BI51" s="319">
        <v>0</v>
      </c>
      <c r="BJ51" s="321">
        <v>0</v>
      </c>
      <c r="BK51" s="321">
        <v>57.54</v>
      </c>
    </row>
    <row r="52" spans="1:63" ht="20.100000000000001" customHeight="1" x14ac:dyDescent="0.2">
      <c r="A52" s="340" t="s">
        <v>150</v>
      </c>
      <c r="B52" s="341" t="s">
        <v>148</v>
      </c>
      <c r="C52" s="340" t="s">
        <v>149</v>
      </c>
      <c r="D52" s="202">
        <v>2.4500000000000002</v>
      </c>
      <c r="E52" s="202">
        <v>0</v>
      </c>
      <c r="F52" s="320">
        <v>0</v>
      </c>
      <c r="G52" s="202">
        <v>0</v>
      </c>
      <c r="H52" s="202">
        <v>0</v>
      </c>
      <c r="I52" s="202">
        <v>0</v>
      </c>
      <c r="J52" s="202">
        <v>0</v>
      </c>
      <c r="K52" s="202">
        <v>0</v>
      </c>
      <c r="L52" s="202">
        <v>0</v>
      </c>
      <c r="M52" s="202">
        <v>0</v>
      </c>
      <c r="N52" s="202">
        <v>0</v>
      </c>
      <c r="O52" s="202">
        <v>0</v>
      </c>
      <c r="P52" s="202">
        <v>0</v>
      </c>
      <c r="Q52" s="202">
        <v>0</v>
      </c>
      <c r="R52" s="202">
        <v>0</v>
      </c>
      <c r="S52" s="202">
        <v>0</v>
      </c>
      <c r="T52" s="202">
        <v>0</v>
      </c>
      <c r="U52" s="202">
        <v>0</v>
      </c>
      <c r="V52" s="202">
        <v>0</v>
      </c>
      <c r="W52" s="202">
        <v>0</v>
      </c>
      <c r="X52" s="202">
        <v>0</v>
      </c>
      <c r="Y52" s="202">
        <v>0</v>
      </c>
      <c r="Z52" s="202">
        <v>0</v>
      </c>
      <c r="AA52" s="202">
        <v>0</v>
      </c>
      <c r="AB52" s="202">
        <v>0</v>
      </c>
      <c r="AC52" s="319">
        <v>0</v>
      </c>
      <c r="AD52" s="319">
        <v>0</v>
      </c>
      <c r="AE52" s="319">
        <v>0</v>
      </c>
      <c r="AF52" s="319">
        <v>0</v>
      </c>
      <c r="AG52" s="319">
        <v>0</v>
      </c>
      <c r="AH52" s="319">
        <v>0</v>
      </c>
      <c r="AI52" s="319">
        <v>0</v>
      </c>
      <c r="AJ52" s="319">
        <v>0</v>
      </c>
      <c r="AK52" s="319">
        <v>0</v>
      </c>
      <c r="AL52" s="202">
        <v>0</v>
      </c>
      <c r="AM52" s="202">
        <v>0</v>
      </c>
      <c r="AN52" s="202">
        <v>0</v>
      </c>
      <c r="AO52" s="202">
        <v>0</v>
      </c>
      <c r="AP52" s="319">
        <v>0</v>
      </c>
      <c r="AQ52" s="319">
        <v>0</v>
      </c>
      <c r="AR52" s="319">
        <v>0</v>
      </c>
      <c r="AS52" s="202">
        <v>0</v>
      </c>
      <c r="AT52" s="202">
        <v>0</v>
      </c>
      <c r="AU52" s="202">
        <v>0</v>
      </c>
      <c r="AV52" s="202">
        <v>0</v>
      </c>
      <c r="AW52" s="202">
        <v>0</v>
      </c>
      <c r="AX52" s="202">
        <v>0</v>
      </c>
      <c r="AY52" s="202">
        <v>0</v>
      </c>
      <c r="AZ52" s="202">
        <v>0</v>
      </c>
      <c r="BA52" s="202">
        <v>0</v>
      </c>
      <c r="BB52" s="202">
        <v>0</v>
      </c>
      <c r="BC52" s="202">
        <v>0</v>
      </c>
      <c r="BD52" s="202">
        <v>0</v>
      </c>
      <c r="BE52" s="202">
        <v>0</v>
      </c>
      <c r="BF52" s="202">
        <v>0</v>
      </c>
      <c r="BG52" s="319">
        <v>0</v>
      </c>
      <c r="BH52" s="319">
        <v>0</v>
      </c>
      <c r="BI52" s="319">
        <v>0</v>
      </c>
      <c r="BJ52" s="321">
        <v>0</v>
      </c>
      <c r="BK52" s="321">
        <v>2.4500000000000002</v>
      </c>
    </row>
    <row r="53" spans="1:63" ht="20.100000000000001" customHeight="1" x14ac:dyDescent="0.2">
      <c r="A53" s="340" t="s">
        <v>153</v>
      </c>
      <c r="B53" s="341" t="s">
        <v>151</v>
      </c>
      <c r="C53" s="340" t="s">
        <v>152</v>
      </c>
      <c r="D53" s="202">
        <v>4.71</v>
      </c>
      <c r="E53" s="202">
        <v>0</v>
      </c>
      <c r="F53" s="320">
        <v>0</v>
      </c>
      <c r="G53" s="202">
        <v>0</v>
      </c>
      <c r="H53" s="202">
        <v>0</v>
      </c>
      <c r="I53" s="202">
        <v>0</v>
      </c>
      <c r="J53" s="202">
        <v>0</v>
      </c>
      <c r="K53" s="202">
        <v>0</v>
      </c>
      <c r="L53" s="202">
        <v>0</v>
      </c>
      <c r="M53" s="202">
        <v>0</v>
      </c>
      <c r="N53" s="202">
        <v>0</v>
      </c>
      <c r="O53" s="202">
        <v>0</v>
      </c>
      <c r="P53" s="202">
        <v>0</v>
      </c>
      <c r="Q53" s="202">
        <v>0</v>
      </c>
      <c r="R53" s="202">
        <v>0</v>
      </c>
      <c r="S53" s="202">
        <v>0</v>
      </c>
      <c r="T53" s="202">
        <v>0</v>
      </c>
      <c r="U53" s="202">
        <v>0</v>
      </c>
      <c r="V53" s="202">
        <v>0</v>
      </c>
      <c r="W53" s="202">
        <v>0</v>
      </c>
      <c r="X53" s="202">
        <v>0</v>
      </c>
      <c r="Y53" s="202">
        <v>0</v>
      </c>
      <c r="Z53" s="202">
        <v>0</v>
      </c>
      <c r="AA53" s="202">
        <v>0</v>
      </c>
      <c r="AB53" s="202">
        <v>0</v>
      </c>
      <c r="AC53" s="319">
        <v>0</v>
      </c>
      <c r="AD53" s="319">
        <v>0</v>
      </c>
      <c r="AE53" s="319">
        <v>0</v>
      </c>
      <c r="AF53" s="319">
        <v>0</v>
      </c>
      <c r="AG53" s="319">
        <v>0</v>
      </c>
      <c r="AH53" s="319">
        <v>0</v>
      </c>
      <c r="AI53" s="319">
        <v>0</v>
      </c>
      <c r="AJ53" s="319">
        <v>0</v>
      </c>
      <c r="AK53" s="319">
        <v>0</v>
      </c>
      <c r="AL53" s="202">
        <v>0</v>
      </c>
      <c r="AM53" s="202">
        <v>0</v>
      </c>
      <c r="AN53" s="202">
        <v>0</v>
      </c>
      <c r="AO53" s="202">
        <v>0</v>
      </c>
      <c r="AP53" s="319">
        <v>0</v>
      </c>
      <c r="AQ53" s="319">
        <v>0</v>
      </c>
      <c r="AR53" s="319">
        <v>0</v>
      </c>
      <c r="AS53" s="202">
        <v>0</v>
      </c>
      <c r="AT53" s="202">
        <v>0</v>
      </c>
      <c r="AU53" s="202">
        <v>0</v>
      </c>
      <c r="AV53" s="202">
        <v>0</v>
      </c>
      <c r="AW53" s="202">
        <v>0</v>
      </c>
      <c r="AX53" s="202">
        <v>0</v>
      </c>
      <c r="AY53" s="202">
        <v>0</v>
      </c>
      <c r="AZ53" s="202">
        <v>0</v>
      </c>
      <c r="BA53" s="202">
        <v>0</v>
      </c>
      <c r="BB53" s="202">
        <v>0</v>
      </c>
      <c r="BC53" s="202">
        <v>0</v>
      </c>
      <c r="BD53" s="202">
        <v>0</v>
      </c>
      <c r="BE53" s="202">
        <v>0</v>
      </c>
      <c r="BF53" s="202">
        <v>0</v>
      </c>
      <c r="BG53" s="319">
        <v>0</v>
      </c>
      <c r="BH53" s="319">
        <v>0</v>
      </c>
      <c r="BI53" s="319">
        <v>0</v>
      </c>
      <c r="BJ53" s="321">
        <v>0</v>
      </c>
      <c r="BK53" s="321">
        <v>4.71</v>
      </c>
    </row>
    <row r="54" spans="1:63" ht="20.100000000000001" customHeight="1" x14ac:dyDescent="0.2">
      <c r="A54" s="340" t="s">
        <v>158</v>
      </c>
      <c r="B54" s="341" t="s">
        <v>154</v>
      </c>
      <c r="C54" s="340" t="s">
        <v>155</v>
      </c>
      <c r="D54" s="202">
        <v>0</v>
      </c>
      <c r="E54" s="202">
        <v>0</v>
      </c>
      <c r="F54" s="320">
        <v>0</v>
      </c>
      <c r="G54" s="202">
        <v>0</v>
      </c>
      <c r="H54" s="202">
        <v>0</v>
      </c>
      <c r="I54" s="202">
        <v>0</v>
      </c>
      <c r="J54" s="202">
        <v>0</v>
      </c>
      <c r="K54" s="202">
        <v>0</v>
      </c>
      <c r="L54" s="202">
        <v>0</v>
      </c>
      <c r="M54" s="202">
        <v>0</v>
      </c>
      <c r="N54" s="202">
        <v>0</v>
      </c>
      <c r="O54" s="202">
        <v>0</v>
      </c>
      <c r="P54" s="202">
        <v>0</v>
      </c>
      <c r="Q54" s="202">
        <v>0</v>
      </c>
      <c r="R54" s="202">
        <v>0</v>
      </c>
      <c r="S54" s="202">
        <v>0</v>
      </c>
      <c r="T54" s="202">
        <v>0</v>
      </c>
      <c r="U54" s="202">
        <v>0</v>
      </c>
      <c r="V54" s="202">
        <v>0</v>
      </c>
      <c r="W54" s="202">
        <v>0</v>
      </c>
      <c r="X54" s="202">
        <v>0</v>
      </c>
      <c r="Y54" s="202">
        <v>0</v>
      </c>
      <c r="Z54" s="202">
        <v>0</v>
      </c>
      <c r="AA54" s="202">
        <v>0</v>
      </c>
      <c r="AB54" s="202">
        <v>0</v>
      </c>
      <c r="AC54" s="319">
        <v>0</v>
      </c>
      <c r="AD54" s="319">
        <v>0</v>
      </c>
      <c r="AE54" s="319">
        <v>0</v>
      </c>
      <c r="AF54" s="319">
        <v>0</v>
      </c>
      <c r="AG54" s="319">
        <v>0</v>
      </c>
      <c r="AH54" s="319">
        <v>0</v>
      </c>
      <c r="AI54" s="319">
        <v>0</v>
      </c>
      <c r="AJ54" s="319">
        <v>0</v>
      </c>
      <c r="AK54" s="319">
        <v>0</v>
      </c>
      <c r="AL54" s="202">
        <v>0</v>
      </c>
      <c r="AM54" s="202">
        <v>0</v>
      </c>
      <c r="AN54" s="202">
        <v>0</v>
      </c>
      <c r="AO54" s="202">
        <v>0</v>
      </c>
      <c r="AP54" s="319">
        <v>0</v>
      </c>
      <c r="AQ54" s="319">
        <v>0</v>
      </c>
      <c r="AR54" s="319">
        <v>0</v>
      </c>
      <c r="AS54" s="202">
        <v>0</v>
      </c>
      <c r="AT54" s="202">
        <v>0</v>
      </c>
      <c r="AU54" s="202">
        <v>0</v>
      </c>
      <c r="AV54" s="202">
        <v>0</v>
      </c>
      <c r="AW54" s="202">
        <v>0</v>
      </c>
      <c r="AX54" s="202">
        <v>0</v>
      </c>
      <c r="AY54" s="202">
        <v>0</v>
      </c>
      <c r="AZ54" s="202">
        <v>0</v>
      </c>
      <c r="BA54" s="202">
        <v>0</v>
      </c>
      <c r="BB54" s="202">
        <v>0</v>
      </c>
      <c r="BC54" s="202">
        <v>0</v>
      </c>
      <c r="BD54" s="202">
        <v>0</v>
      </c>
      <c r="BE54" s="202">
        <v>0</v>
      </c>
      <c r="BF54" s="202">
        <v>0</v>
      </c>
      <c r="BG54" s="319">
        <v>0</v>
      </c>
      <c r="BH54" s="319">
        <v>0</v>
      </c>
      <c r="BI54" s="319">
        <v>0</v>
      </c>
      <c r="BJ54" s="321">
        <v>0</v>
      </c>
      <c r="BK54" s="321">
        <v>0</v>
      </c>
    </row>
    <row r="55" spans="1:63" ht="20.100000000000001" customHeight="1" x14ac:dyDescent="0.2">
      <c r="A55" s="340" t="s">
        <v>1286</v>
      </c>
      <c r="B55" s="341" t="s">
        <v>156</v>
      </c>
      <c r="C55" s="340" t="s">
        <v>157</v>
      </c>
      <c r="D55" s="202">
        <v>0</v>
      </c>
      <c r="E55" s="202">
        <v>0</v>
      </c>
      <c r="F55" s="320">
        <v>0</v>
      </c>
      <c r="G55" s="202">
        <v>0</v>
      </c>
      <c r="H55" s="202">
        <v>0</v>
      </c>
      <c r="I55" s="202">
        <v>0</v>
      </c>
      <c r="J55" s="202">
        <v>0</v>
      </c>
      <c r="K55" s="202">
        <v>0</v>
      </c>
      <c r="L55" s="202">
        <v>0</v>
      </c>
      <c r="M55" s="202">
        <v>0</v>
      </c>
      <c r="N55" s="202">
        <v>0</v>
      </c>
      <c r="O55" s="202">
        <v>0</v>
      </c>
      <c r="P55" s="202">
        <v>0</v>
      </c>
      <c r="Q55" s="202">
        <v>0</v>
      </c>
      <c r="R55" s="202">
        <v>0</v>
      </c>
      <c r="S55" s="202">
        <v>0</v>
      </c>
      <c r="T55" s="202">
        <v>0</v>
      </c>
      <c r="U55" s="202">
        <v>0</v>
      </c>
      <c r="V55" s="202">
        <v>0</v>
      </c>
      <c r="W55" s="202">
        <v>0</v>
      </c>
      <c r="X55" s="202">
        <v>0</v>
      </c>
      <c r="Y55" s="202">
        <v>0</v>
      </c>
      <c r="Z55" s="202">
        <v>0</v>
      </c>
      <c r="AA55" s="202">
        <v>0</v>
      </c>
      <c r="AB55" s="202">
        <v>0</v>
      </c>
      <c r="AC55" s="319">
        <v>0</v>
      </c>
      <c r="AD55" s="319">
        <v>0</v>
      </c>
      <c r="AE55" s="319">
        <v>0</v>
      </c>
      <c r="AF55" s="319">
        <v>0</v>
      </c>
      <c r="AG55" s="319">
        <v>0</v>
      </c>
      <c r="AH55" s="319">
        <v>0</v>
      </c>
      <c r="AI55" s="319">
        <v>0</v>
      </c>
      <c r="AJ55" s="319">
        <v>0</v>
      </c>
      <c r="AK55" s="319">
        <v>0</v>
      </c>
      <c r="AL55" s="202">
        <v>0</v>
      </c>
      <c r="AM55" s="202">
        <v>0</v>
      </c>
      <c r="AN55" s="202">
        <v>0</v>
      </c>
      <c r="AO55" s="202">
        <v>0</v>
      </c>
      <c r="AP55" s="319">
        <v>0</v>
      </c>
      <c r="AQ55" s="319">
        <v>0</v>
      </c>
      <c r="AR55" s="319">
        <v>0</v>
      </c>
      <c r="AS55" s="202">
        <v>0</v>
      </c>
      <c r="AT55" s="202">
        <v>0</v>
      </c>
      <c r="AU55" s="202">
        <v>0</v>
      </c>
      <c r="AV55" s="202">
        <v>0</v>
      </c>
      <c r="AW55" s="202">
        <v>0</v>
      </c>
      <c r="AX55" s="202">
        <v>0</v>
      </c>
      <c r="AY55" s="202">
        <v>0</v>
      </c>
      <c r="AZ55" s="202">
        <v>0</v>
      </c>
      <c r="BA55" s="202">
        <v>0</v>
      </c>
      <c r="BB55" s="202">
        <v>0</v>
      </c>
      <c r="BC55" s="202">
        <v>0</v>
      </c>
      <c r="BD55" s="202">
        <v>0</v>
      </c>
      <c r="BE55" s="202">
        <v>0</v>
      </c>
      <c r="BF55" s="202">
        <v>0</v>
      </c>
      <c r="BG55" s="319">
        <v>0</v>
      </c>
      <c r="BH55" s="319">
        <v>0</v>
      </c>
      <c r="BI55" s="319">
        <v>0</v>
      </c>
      <c r="BJ55" s="321">
        <v>0</v>
      </c>
      <c r="BK55" s="321">
        <v>0</v>
      </c>
    </row>
    <row r="56" spans="1:63" ht="20.100000000000001" customHeight="1" x14ac:dyDescent="0.2">
      <c r="A56" s="340" t="s">
        <v>1269</v>
      </c>
      <c r="B56" s="341" t="s">
        <v>159</v>
      </c>
      <c r="C56" s="340" t="s">
        <v>160</v>
      </c>
      <c r="D56" s="202">
        <v>2.2400000000000002</v>
      </c>
      <c r="E56" s="202">
        <v>0</v>
      </c>
      <c r="F56" s="320">
        <v>0</v>
      </c>
      <c r="G56" s="202">
        <v>0</v>
      </c>
      <c r="H56" s="202">
        <v>0</v>
      </c>
      <c r="I56" s="202">
        <v>0</v>
      </c>
      <c r="J56" s="202">
        <v>0</v>
      </c>
      <c r="K56" s="202">
        <v>0</v>
      </c>
      <c r="L56" s="202">
        <v>0</v>
      </c>
      <c r="M56" s="202">
        <v>0</v>
      </c>
      <c r="N56" s="202">
        <v>0</v>
      </c>
      <c r="O56" s="202">
        <v>0</v>
      </c>
      <c r="P56" s="202">
        <v>0</v>
      </c>
      <c r="Q56" s="202">
        <v>0</v>
      </c>
      <c r="R56" s="202">
        <v>0</v>
      </c>
      <c r="S56" s="202">
        <v>0</v>
      </c>
      <c r="T56" s="202">
        <v>0</v>
      </c>
      <c r="U56" s="202">
        <v>0</v>
      </c>
      <c r="V56" s="202">
        <v>0</v>
      </c>
      <c r="W56" s="202">
        <v>0</v>
      </c>
      <c r="X56" s="202">
        <v>0</v>
      </c>
      <c r="Y56" s="202">
        <v>0</v>
      </c>
      <c r="Z56" s="202">
        <v>0</v>
      </c>
      <c r="AA56" s="202">
        <v>0</v>
      </c>
      <c r="AB56" s="202">
        <v>0</v>
      </c>
      <c r="AC56" s="319">
        <v>0</v>
      </c>
      <c r="AD56" s="319">
        <v>0</v>
      </c>
      <c r="AE56" s="319">
        <v>0</v>
      </c>
      <c r="AF56" s="319">
        <v>0</v>
      </c>
      <c r="AG56" s="319">
        <v>0</v>
      </c>
      <c r="AH56" s="319">
        <v>0</v>
      </c>
      <c r="AI56" s="319">
        <v>0</v>
      </c>
      <c r="AJ56" s="319">
        <v>0</v>
      </c>
      <c r="AK56" s="319">
        <v>0</v>
      </c>
      <c r="AL56" s="202">
        <v>0</v>
      </c>
      <c r="AM56" s="202">
        <v>0</v>
      </c>
      <c r="AN56" s="202">
        <v>0</v>
      </c>
      <c r="AO56" s="202">
        <v>0</v>
      </c>
      <c r="AP56" s="319">
        <v>0</v>
      </c>
      <c r="AQ56" s="319">
        <v>0</v>
      </c>
      <c r="AR56" s="319">
        <v>0</v>
      </c>
      <c r="AS56" s="202">
        <v>0</v>
      </c>
      <c r="AT56" s="202">
        <v>0</v>
      </c>
      <c r="AU56" s="202">
        <v>0</v>
      </c>
      <c r="AV56" s="202">
        <v>0</v>
      </c>
      <c r="AW56" s="202">
        <v>0</v>
      </c>
      <c r="AX56" s="202">
        <v>0</v>
      </c>
      <c r="AY56" s="202">
        <v>0</v>
      </c>
      <c r="AZ56" s="202">
        <v>0</v>
      </c>
      <c r="BA56" s="202">
        <v>0</v>
      </c>
      <c r="BB56" s="202">
        <v>0</v>
      </c>
      <c r="BC56" s="202">
        <v>0</v>
      </c>
      <c r="BD56" s="202">
        <v>0</v>
      </c>
      <c r="BE56" s="202">
        <v>0</v>
      </c>
      <c r="BF56" s="202">
        <v>0</v>
      </c>
      <c r="BG56" s="319">
        <v>0</v>
      </c>
      <c r="BH56" s="319">
        <v>0</v>
      </c>
      <c r="BI56" s="319">
        <v>0</v>
      </c>
      <c r="BJ56" s="321">
        <v>0</v>
      </c>
      <c r="BK56" s="321">
        <v>2.2400000000000002</v>
      </c>
    </row>
    <row r="57" spans="1:63" ht="20.100000000000001" customHeight="1" x14ac:dyDescent="0.2">
      <c r="A57" s="340" t="s">
        <v>523</v>
      </c>
      <c r="B57" s="341" t="s">
        <v>162</v>
      </c>
      <c r="C57" s="340" t="s">
        <v>163</v>
      </c>
      <c r="D57" s="202">
        <v>0</v>
      </c>
      <c r="E57" s="202">
        <v>0</v>
      </c>
      <c r="F57" s="320">
        <v>0</v>
      </c>
      <c r="G57" s="202">
        <v>0</v>
      </c>
      <c r="H57" s="202">
        <v>0</v>
      </c>
      <c r="I57" s="202">
        <v>0</v>
      </c>
      <c r="J57" s="202">
        <v>0</v>
      </c>
      <c r="K57" s="202">
        <v>0</v>
      </c>
      <c r="L57" s="202">
        <v>0</v>
      </c>
      <c r="M57" s="202">
        <v>0</v>
      </c>
      <c r="N57" s="202">
        <v>0</v>
      </c>
      <c r="O57" s="202">
        <v>0</v>
      </c>
      <c r="P57" s="202">
        <v>0</v>
      </c>
      <c r="Q57" s="202">
        <v>0</v>
      </c>
      <c r="R57" s="202">
        <v>0</v>
      </c>
      <c r="S57" s="202">
        <v>0</v>
      </c>
      <c r="T57" s="202">
        <v>0</v>
      </c>
      <c r="U57" s="202">
        <v>0</v>
      </c>
      <c r="V57" s="202">
        <v>0</v>
      </c>
      <c r="W57" s="202">
        <v>0</v>
      </c>
      <c r="X57" s="202">
        <v>0</v>
      </c>
      <c r="Y57" s="202">
        <v>0</v>
      </c>
      <c r="Z57" s="202">
        <v>0</v>
      </c>
      <c r="AA57" s="202">
        <v>0</v>
      </c>
      <c r="AB57" s="202">
        <v>0</v>
      </c>
      <c r="AC57" s="319">
        <v>0</v>
      </c>
      <c r="AD57" s="319">
        <v>0</v>
      </c>
      <c r="AE57" s="319">
        <v>0</v>
      </c>
      <c r="AF57" s="319">
        <v>0</v>
      </c>
      <c r="AG57" s="319">
        <v>0</v>
      </c>
      <c r="AH57" s="319">
        <v>0</v>
      </c>
      <c r="AI57" s="319">
        <v>0</v>
      </c>
      <c r="AJ57" s="319">
        <v>0</v>
      </c>
      <c r="AK57" s="319">
        <v>0</v>
      </c>
      <c r="AL57" s="202">
        <v>0</v>
      </c>
      <c r="AM57" s="202">
        <v>0</v>
      </c>
      <c r="AN57" s="202">
        <v>0</v>
      </c>
      <c r="AO57" s="202">
        <v>0</v>
      </c>
      <c r="AP57" s="319">
        <v>0</v>
      </c>
      <c r="AQ57" s="319">
        <v>0</v>
      </c>
      <c r="AR57" s="319">
        <v>0</v>
      </c>
      <c r="AS57" s="202">
        <v>0</v>
      </c>
      <c r="AT57" s="202">
        <v>0</v>
      </c>
      <c r="AU57" s="202">
        <v>0</v>
      </c>
      <c r="AV57" s="202">
        <v>0</v>
      </c>
      <c r="AW57" s="202">
        <v>0</v>
      </c>
      <c r="AX57" s="202">
        <v>0</v>
      </c>
      <c r="AY57" s="202">
        <v>0</v>
      </c>
      <c r="AZ57" s="202">
        <v>0</v>
      </c>
      <c r="BA57" s="202">
        <v>0</v>
      </c>
      <c r="BB57" s="202">
        <v>0</v>
      </c>
      <c r="BC57" s="202">
        <v>0</v>
      </c>
      <c r="BD57" s="202">
        <v>0</v>
      </c>
      <c r="BE57" s="202">
        <v>0</v>
      </c>
      <c r="BF57" s="202">
        <v>0</v>
      </c>
      <c r="BG57" s="319">
        <v>0</v>
      </c>
      <c r="BH57" s="319">
        <v>0</v>
      </c>
      <c r="BI57" s="319">
        <v>0</v>
      </c>
      <c r="BJ57" s="321">
        <v>0</v>
      </c>
      <c r="BK57" s="321">
        <v>0</v>
      </c>
    </row>
    <row r="58" spans="1:63" ht="20.100000000000001" customHeight="1" x14ac:dyDescent="0.2">
      <c r="A58" s="340" t="s">
        <v>526</v>
      </c>
      <c r="B58" s="341" t="s">
        <v>164</v>
      </c>
      <c r="C58" s="340" t="s">
        <v>165</v>
      </c>
      <c r="D58" s="202">
        <v>0</v>
      </c>
      <c r="E58" s="202">
        <v>0</v>
      </c>
      <c r="F58" s="320">
        <v>0</v>
      </c>
      <c r="G58" s="202">
        <v>0</v>
      </c>
      <c r="H58" s="202">
        <v>0</v>
      </c>
      <c r="I58" s="202">
        <v>0</v>
      </c>
      <c r="J58" s="202">
        <v>0</v>
      </c>
      <c r="K58" s="202">
        <v>0</v>
      </c>
      <c r="L58" s="202">
        <v>0</v>
      </c>
      <c r="M58" s="202">
        <v>0</v>
      </c>
      <c r="N58" s="202">
        <v>0</v>
      </c>
      <c r="O58" s="202">
        <v>0</v>
      </c>
      <c r="P58" s="202">
        <v>0</v>
      </c>
      <c r="Q58" s="202">
        <v>0</v>
      </c>
      <c r="R58" s="202">
        <v>0</v>
      </c>
      <c r="S58" s="202">
        <v>0</v>
      </c>
      <c r="T58" s="202">
        <v>0</v>
      </c>
      <c r="U58" s="202">
        <v>0</v>
      </c>
      <c r="V58" s="202">
        <v>0</v>
      </c>
      <c r="W58" s="202">
        <v>0</v>
      </c>
      <c r="X58" s="202">
        <v>0</v>
      </c>
      <c r="Y58" s="202">
        <v>0</v>
      </c>
      <c r="Z58" s="202">
        <v>0</v>
      </c>
      <c r="AA58" s="202">
        <v>0</v>
      </c>
      <c r="AB58" s="202">
        <v>0</v>
      </c>
      <c r="AC58" s="319">
        <v>0</v>
      </c>
      <c r="AD58" s="319">
        <v>0</v>
      </c>
      <c r="AE58" s="319">
        <v>0</v>
      </c>
      <c r="AF58" s="319">
        <v>0</v>
      </c>
      <c r="AG58" s="319">
        <v>0</v>
      </c>
      <c r="AH58" s="319">
        <v>0</v>
      </c>
      <c r="AI58" s="319">
        <v>0</v>
      </c>
      <c r="AJ58" s="319">
        <v>0</v>
      </c>
      <c r="AK58" s="319">
        <v>0</v>
      </c>
      <c r="AL58" s="202">
        <v>0</v>
      </c>
      <c r="AM58" s="202">
        <v>0</v>
      </c>
      <c r="AN58" s="202">
        <v>0</v>
      </c>
      <c r="AO58" s="202">
        <v>0</v>
      </c>
      <c r="AP58" s="319">
        <v>0</v>
      </c>
      <c r="AQ58" s="319">
        <v>0</v>
      </c>
      <c r="AR58" s="319">
        <v>0</v>
      </c>
      <c r="AS58" s="202">
        <v>0</v>
      </c>
      <c r="AT58" s="202">
        <v>0</v>
      </c>
      <c r="AU58" s="202">
        <v>0</v>
      </c>
      <c r="AV58" s="202">
        <v>0</v>
      </c>
      <c r="AW58" s="202">
        <v>0</v>
      </c>
      <c r="AX58" s="202">
        <v>0</v>
      </c>
      <c r="AY58" s="202">
        <v>0</v>
      </c>
      <c r="AZ58" s="202">
        <v>0</v>
      </c>
      <c r="BA58" s="202">
        <v>0</v>
      </c>
      <c r="BB58" s="202">
        <v>0</v>
      </c>
      <c r="BC58" s="202">
        <v>0</v>
      </c>
      <c r="BD58" s="202">
        <v>0</v>
      </c>
      <c r="BE58" s="202">
        <v>0</v>
      </c>
      <c r="BF58" s="202">
        <v>0</v>
      </c>
      <c r="BG58" s="319">
        <v>0</v>
      </c>
      <c r="BH58" s="319">
        <v>0</v>
      </c>
      <c r="BI58" s="319">
        <v>0</v>
      </c>
      <c r="BJ58" s="321">
        <v>0</v>
      </c>
      <c r="BK58" s="321">
        <v>0</v>
      </c>
    </row>
    <row r="59" spans="1:63" s="288" customFormat="1" ht="20.100000000000001" customHeight="1" x14ac:dyDescent="0.2">
      <c r="A59" s="316">
        <v>3</v>
      </c>
      <c r="B59" s="317" t="s">
        <v>166</v>
      </c>
      <c r="C59" s="316" t="s">
        <v>167</v>
      </c>
      <c r="D59" s="202">
        <v>0</v>
      </c>
      <c r="E59" s="320">
        <v>0</v>
      </c>
      <c r="F59" s="320">
        <v>0</v>
      </c>
      <c r="G59" s="320">
        <v>0</v>
      </c>
      <c r="H59" s="320">
        <v>0</v>
      </c>
      <c r="I59" s="320">
        <v>0</v>
      </c>
      <c r="J59" s="320">
        <v>0</v>
      </c>
      <c r="K59" s="320">
        <v>0</v>
      </c>
      <c r="L59" s="320">
        <v>0</v>
      </c>
      <c r="M59" s="320">
        <v>0</v>
      </c>
      <c r="N59" s="320">
        <v>0</v>
      </c>
      <c r="O59" s="320">
        <v>0</v>
      </c>
      <c r="P59" s="320">
        <v>0</v>
      </c>
      <c r="Q59" s="320">
        <v>0</v>
      </c>
      <c r="R59" s="202">
        <v>0</v>
      </c>
      <c r="S59" s="320">
        <v>0</v>
      </c>
      <c r="T59" s="320">
        <v>0</v>
      </c>
      <c r="U59" s="320">
        <v>0</v>
      </c>
      <c r="V59" s="320">
        <v>0</v>
      </c>
      <c r="W59" s="320">
        <v>0</v>
      </c>
      <c r="X59" s="320">
        <v>0</v>
      </c>
      <c r="Y59" s="320">
        <v>0</v>
      </c>
      <c r="Z59" s="320">
        <v>0</v>
      </c>
      <c r="AA59" s="320">
        <v>0</v>
      </c>
      <c r="AB59" s="202">
        <v>0</v>
      </c>
      <c r="AC59" s="338">
        <v>0</v>
      </c>
      <c r="AD59" s="338">
        <v>0</v>
      </c>
      <c r="AE59" s="338">
        <v>0</v>
      </c>
      <c r="AF59" s="338">
        <v>0</v>
      </c>
      <c r="AG59" s="338">
        <v>0</v>
      </c>
      <c r="AH59" s="338">
        <v>0</v>
      </c>
      <c r="AI59" s="338">
        <v>0</v>
      </c>
      <c r="AJ59" s="338">
        <v>0</v>
      </c>
      <c r="AK59" s="338">
        <v>0</v>
      </c>
      <c r="AL59" s="320">
        <v>0</v>
      </c>
      <c r="AM59" s="320">
        <v>0</v>
      </c>
      <c r="AN59" s="320">
        <v>0</v>
      </c>
      <c r="AO59" s="320">
        <v>0</v>
      </c>
      <c r="AP59" s="338">
        <v>0</v>
      </c>
      <c r="AQ59" s="338">
        <v>0</v>
      </c>
      <c r="AR59" s="338">
        <v>0</v>
      </c>
      <c r="AS59" s="320">
        <v>0</v>
      </c>
      <c r="AT59" s="320">
        <v>0</v>
      </c>
      <c r="AU59" s="320">
        <v>0</v>
      </c>
      <c r="AV59" s="320">
        <v>0</v>
      </c>
      <c r="AW59" s="320">
        <v>0</v>
      </c>
      <c r="AX59" s="320">
        <v>0</v>
      </c>
      <c r="AY59" s="320">
        <v>0</v>
      </c>
      <c r="AZ59" s="320">
        <v>0</v>
      </c>
      <c r="BA59" s="320">
        <v>0</v>
      </c>
      <c r="BB59" s="320">
        <v>0</v>
      </c>
      <c r="BC59" s="320">
        <v>0</v>
      </c>
      <c r="BD59" s="320">
        <v>0</v>
      </c>
      <c r="BE59" s="320">
        <v>0</v>
      </c>
      <c r="BF59" s="320">
        <v>0</v>
      </c>
      <c r="BG59" s="338">
        <v>0</v>
      </c>
      <c r="BH59" s="338">
        <v>0</v>
      </c>
      <c r="BI59" s="338">
        <v>0</v>
      </c>
      <c r="BJ59" s="339">
        <v>0</v>
      </c>
      <c r="BK59" s="339">
        <v>0</v>
      </c>
    </row>
    <row r="60" spans="1:63" s="281" customFormat="1" ht="20.100000000000001" customHeight="1" x14ac:dyDescent="0.2">
      <c r="A60" s="362">
        <v>4</v>
      </c>
      <c r="B60" s="363" t="s">
        <v>168</v>
      </c>
      <c r="C60" s="362" t="s">
        <v>169</v>
      </c>
      <c r="D60" s="324">
        <v>121.41</v>
      </c>
      <c r="E60" s="361">
        <v>0</v>
      </c>
      <c r="F60" s="361">
        <v>0</v>
      </c>
      <c r="G60" s="361">
        <v>0</v>
      </c>
      <c r="H60" s="361">
        <v>0</v>
      </c>
      <c r="I60" s="361">
        <v>0</v>
      </c>
      <c r="J60" s="361">
        <v>0</v>
      </c>
      <c r="K60" s="361">
        <v>0</v>
      </c>
      <c r="L60" s="361">
        <v>0</v>
      </c>
      <c r="M60" s="361">
        <v>0</v>
      </c>
      <c r="N60" s="361">
        <v>0</v>
      </c>
      <c r="O60" s="361">
        <v>0</v>
      </c>
      <c r="P60" s="361">
        <v>0</v>
      </c>
      <c r="Q60" s="361">
        <v>0</v>
      </c>
      <c r="R60" s="324">
        <v>0</v>
      </c>
      <c r="S60" s="361">
        <v>0</v>
      </c>
      <c r="T60" s="361">
        <v>0</v>
      </c>
      <c r="U60" s="361">
        <v>0</v>
      </c>
      <c r="V60" s="361">
        <v>0</v>
      </c>
      <c r="W60" s="361">
        <v>0</v>
      </c>
      <c r="X60" s="361">
        <v>0</v>
      </c>
      <c r="Y60" s="361">
        <v>0</v>
      </c>
      <c r="Z60" s="361">
        <v>0</v>
      </c>
      <c r="AA60" s="361">
        <v>0</v>
      </c>
      <c r="AB60" s="361">
        <v>0</v>
      </c>
      <c r="AC60" s="361">
        <v>0</v>
      </c>
      <c r="AD60" s="361">
        <v>0</v>
      </c>
      <c r="AE60" s="361">
        <v>0</v>
      </c>
      <c r="AF60" s="361">
        <v>0</v>
      </c>
      <c r="AG60" s="361">
        <v>0</v>
      </c>
      <c r="AH60" s="361">
        <v>0</v>
      </c>
      <c r="AI60" s="361">
        <v>0</v>
      </c>
      <c r="AJ60" s="361">
        <v>0</v>
      </c>
      <c r="AK60" s="361">
        <v>0</v>
      </c>
      <c r="AL60" s="361">
        <v>0</v>
      </c>
      <c r="AM60" s="361">
        <v>0</v>
      </c>
      <c r="AN60" s="361">
        <v>0</v>
      </c>
      <c r="AO60" s="361">
        <v>0</v>
      </c>
      <c r="AP60" s="361">
        <v>0</v>
      </c>
      <c r="AQ60" s="361">
        <v>0</v>
      </c>
      <c r="AR60" s="361">
        <v>0</v>
      </c>
      <c r="AS60" s="361">
        <v>0</v>
      </c>
      <c r="AT60" s="361">
        <v>0</v>
      </c>
      <c r="AU60" s="361">
        <v>0</v>
      </c>
      <c r="AV60" s="361">
        <v>0</v>
      </c>
      <c r="AW60" s="361">
        <v>0</v>
      </c>
      <c r="AX60" s="361">
        <v>0</v>
      </c>
      <c r="AY60" s="361">
        <v>0</v>
      </c>
      <c r="AZ60" s="361">
        <v>0</v>
      </c>
      <c r="BA60" s="361">
        <v>0</v>
      </c>
      <c r="BB60" s="361">
        <v>0</v>
      </c>
      <c r="BC60" s="361">
        <v>0</v>
      </c>
      <c r="BD60" s="361">
        <v>0</v>
      </c>
      <c r="BE60" s="361">
        <v>0</v>
      </c>
      <c r="BF60" s="361">
        <v>0</v>
      </c>
      <c r="BG60" s="361">
        <v>0</v>
      </c>
      <c r="BH60" s="361">
        <v>0</v>
      </c>
      <c r="BI60" s="361">
        <v>0</v>
      </c>
      <c r="BJ60" s="364">
        <v>0</v>
      </c>
      <c r="BK60" s="364">
        <v>121.41</v>
      </c>
    </row>
    <row r="61" spans="1:63" s="304" customFormat="1" ht="20.100000000000001" customHeight="1" x14ac:dyDescent="0.2">
      <c r="A61" s="1514" t="s">
        <v>1271</v>
      </c>
      <c r="B61" s="1514"/>
      <c r="C61" s="366"/>
      <c r="D61" s="367">
        <v>0</v>
      </c>
      <c r="E61" s="367"/>
      <c r="F61" s="368">
        <v>0</v>
      </c>
      <c r="G61" s="367">
        <v>0</v>
      </c>
      <c r="H61" s="367">
        <v>0</v>
      </c>
      <c r="I61" s="367">
        <v>0</v>
      </c>
      <c r="J61" s="367">
        <v>0</v>
      </c>
      <c r="K61" s="367">
        <v>0</v>
      </c>
      <c r="L61" s="367">
        <v>0</v>
      </c>
      <c r="M61" s="367">
        <v>0</v>
      </c>
      <c r="N61" s="367">
        <v>0</v>
      </c>
      <c r="O61" s="367">
        <v>0</v>
      </c>
      <c r="P61" s="367">
        <v>0</v>
      </c>
      <c r="Q61" s="367">
        <v>0</v>
      </c>
      <c r="R61" s="367">
        <v>0</v>
      </c>
      <c r="S61" s="367">
        <v>0</v>
      </c>
      <c r="T61" s="367">
        <v>0</v>
      </c>
      <c r="U61" s="367">
        <v>0</v>
      </c>
      <c r="V61" s="367">
        <v>0</v>
      </c>
      <c r="W61" s="367">
        <v>0</v>
      </c>
      <c r="X61" s="367">
        <v>0</v>
      </c>
      <c r="Y61" s="367">
        <v>0</v>
      </c>
      <c r="Z61" s="367">
        <v>0</v>
      </c>
      <c r="AA61" s="367">
        <v>0</v>
      </c>
      <c r="AB61" s="367">
        <v>0</v>
      </c>
      <c r="AC61" s="369">
        <v>0</v>
      </c>
      <c r="AD61" s="369">
        <v>0</v>
      </c>
      <c r="AE61" s="369">
        <v>0</v>
      </c>
      <c r="AF61" s="369">
        <v>0</v>
      </c>
      <c r="AG61" s="369">
        <v>0</v>
      </c>
      <c r="AH61" s="369">
        <v>0</v>
      </c>
      <c r="AI61" s="369">
        <v>0</v>
      </c>
      <c r="AJ61" s="369">
        <v>0</v>
      </c>
      <c r="AK61" s="369">
        <v>0</v>
      </c>
      <c r="AL61" s="367">
        <v>0</v>
      </c>
      <c r="AM61" s="367">
        <v>0</v>
      </c>
      <c r="AN61" s="367">
        <v>0</v>
      </c>
      <c r="AO61" s="367">
        <v>0</v>
      </c>
      <c r="AP61" s="369">
        <v>0</v>
      </c>
      <c r="AQ61" s="369">
        <v>0</v>
      </c>
      <c r="AR61" s="369">
        <v>0</v>
      </c>
      <c r="AS61" s="367">
        <v>0</v>
      </c>
      <c r="AT61" s="367">
        <v>0</v>
      </c>
      <c r="AU61" s="367">
        <v>0</v>
      </c>
      <c r="AV61" s="367">
        <v>0</v>
      </c>
      <c r="AW61" s="367">
        <v>0</v>
      </c>
      <c r="AX61" s="367">
        <v>0</v>
      </c>
      <c r="AY61" s="367">
        <v>0</v>
      </c>
      <c r="AZ61" s="367">
        <v>0</v>
      </c>
      <c r="BA61" s="367">
        <v>0</v>
      </c>
      <c r="BB61" s="367">
        <v>0</v>
      </c>
      <c r="BC61" s="367">
        <v>0</v>
      </c>
      <c r="BD61" s="367">
        <v>0</v>
      </c>
      <c r="BE61" s="367">
        <v>0</v>
      </c>
      <c r="BF61" s="367">
        <v>0</v>
      </c>
      <c r="BG61" s="369">
        <v>0</v>
      </c>
      <c r="BH61" s="369">
        <v>0</v>
      </c>
      <c r="BI61" s="369">
        <v>0</v>
      </c>
      <c r="BJ61" s="370"/>
      <c r="BK61" s="370"/>
    </row>
    <row r="62" spans="1:63" ht="20.100000000000001" customHeight="1" x14ac:dyDescent="0.2">
      <c r="A62" s="311" t="s">
        <v>1274</v>
      </c>
      <c r="C62" s="349"/>
    </row>
  </sheetData>
  <mergeCells count="9">
    <mergeCell ref="BJ4:BJ5"/>
    <mergeCell ref="BK4:BK5"/>
    <mergeCell ref="A4:A5"/>
    <mergeCell ref="A61:B61"/>
    <mergeCell ref="B4:B5"/>
    <mergeCell ref="C4:C5"/>
    <mergeCell ref="D4:D5"/>
    <mergeCell ref="E4:E5"/>
    <mergeCell ref="F4:BI4"/>
  </mergeCell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6">
    <tabColor theme="0"/>
  </sheetPr>
  <dimension ref="A1:BK62"/>
  <sheetViews>
    <sheetView zoomScale="91" zoomScaleNormal="91" workbookViewId="0">
      <pane xSplit="5" ySplit="6" topLeftCell="AZ56" activePane="bottomRight" state="frozen"/>
      <selection activeCell="BG59" sqref="BG59"/>
      <selection pane="topRight" activeCell="BG59" sqref="BG59"/>
      <selection pane="bottomLeft" activeCell="BG59" sqref="BG59"/>
      <selection pane="bottomRight" activeCell="BG59" sqref="BG59"/>
    </sheetView>
  </sheetViews>
  <sheetFormatPr defaultRowHeight="20.100000000000001" customHeight="1" x14ac:dyDescent="0.2"/>
  <cols>
    <col min="1" max="1" width="6.7109375" style="280" customWidth="1"/>
    <col min="2" max="2" width="39.140625" style="280" customWidth="1"/>
    <col min="3" max="3" width="8.7109375" style="280" customWidth="1"/>
    <col min="4" max="4" width="12.7109375" style="312" customWidth="1"/>
    <col min="5" max="5" width="12" style="312" customWidth="1"/>
    <col min="6" max="6" width="12.85546875" style="312" customWidth="1"/>
    <col min="7" max="7" width="11.42578125" style="312" customWidth="1"/>
    <col min="8" max="8" width="10.42578125" style="312" customWidth="1"/>
    <col min="9" max="9" width="11.7109375" style="312" customWidth="1"/>
    <col min="10" max="10" width="11.140625" style="312" customWidth="1"/>
    <col min="11" max="11" width="11.85546875" style="312" bestFit="1" customWidth="1"/>
    <col min="12" max="12" width="10.5703125" style="312" bestFit="1" customWidth="1"/>
    <col min="13" max="13" width="9.5703125" style="312" bestFit="1" customWidth="1"/>
    <col min="14" max="14" width="11.42578125" style="312" customWidth="1"/>
    <col min="15" max="15" width="10.5703125" style="312" customWidth="1"/>
    <col min="16" max="16" width="7.5703125" style="312" customWidth="1"/>
    <col min="17" max="17" width="9.5703125" style="312" bestFit="1" customWidth="1"/>
    <col min="18" max="18" width="11" style="312" bestFit="1" customWidth="1"/>
    <col min="19" max="19" width="10.140625" style="312" bestFit="1" customWidth="1"/>
    <col min="20" max="24" width="9.5703125" style="312" bestFit="1" customWidth="1"/>
    <col min="25" max="25" width="10.140625" style="312" bestFit="1" customWidth="1"/>
    <col min="26" max="27" width="9.5703125" style="312" bestFit="1" customWidth="1"/>
    <col min="28" max="28" width="10.28515625" style="312" customWidth="1"/>
    <col min="29" max="36" width="9.5703125" style="313" bestFit="1" customWidth="1"/>
    <col min="37" max="37" width="9.5703125" style="313" customWidth="1"/>
    <col min="38" max="41" width="9.5703125" style="312" bestFit="1" customWidth="1"/>
    <col min="42" max="44" width="9.5703125" style="313" bestFit="1" customWidth="1"/>
    <col min="45" max="45" width="9.42578125" style="313" customWidth="1"/>
    <col min="46" max="58" width="9.5703125" style="312" bestFit="1" customWidth="1"/>
    <col min="59" max="61" width="9.5703125" style="313" bestFit="1" customWidth="1"/>
    <col min="62" max="63" width="12.5703125" style="314" bestFit="1" customWidth="1"/>
    <col min="64" max="193" width="9.140625" style="280"/>
    <col min="194" max="194" width="6.7109375" style="280" customWidth="1"/>
    <col min="195" max="195" width="39.140625" style="280" customWidth="1"/>
    <col min="196" max="196" width="8.7109375" style="280" customWidth="1"/>
    <col min="197" max="197" width="11.7109375" style="280" customWidth="1"/>
    <col min="198" max="198" width="12.7109375" style="280" customWidth="1"/>
    <col min="199" max="199" width="12" style="280" customWidth="1"/>
    <col min="200" max="200" width="12.85546875" style="280" customWidth="1"/>
    <col min="201" max="201" width="11.42578125" style="280" customWidth="1"/>
    <col min="202" max="202" width="10.42578125" style="280" customWidth="1"/>
    <col min="203" max="203" width="11.7109375" style="280" customWidth="1"/>
    <col min="204" max="204" width="11.140625" style="280" customWidth="1"/>
    <col min="205" max="205" width="11.85546875" style="280" bestFit="1" customWidth="1"/>
    <col min="206" max="206" width="10.5703125" style="280" bestFit="1" customWidth="1"/>
    <col min="207" max="207" width="9.5703125" style="280" bestFit="1" customWidth="1"/>
    <col min="208" max="208" width="11.42578125" style="280" customWidth="1"/>
    <col min="209" max="209" width="10.5703125" style="280" customWidth="1"/>
    <col min="210" max="210" width="7.5703125" style="280" customWidth="1"/>
    <col min="211" max="211" width="9.5703125" style="280" bestFit="1" customWidth="1"/>
    <col min="212" max="212" width="11" style="280" bestFit="1" customWidth="1"/>
    <col min="213" max="213" width="10.140625" style="280" bestFit="1" customWidth="1"/>
    <col min="214" max="218" width="9.5703125" style="280" bestFit="1" customWidth="1"/>
    <col min="219" max="219" width="10.140625" style="280" bestFit="1" customWidth="1"/>
    <col min="220" max="221" width="9.5703125" style="280" bestFit="1" customWidth="1"/>
    <col min="222" max="222" width="10.28515625" style="280" customWidth="1"/>
    <col min="223" max="230" width="9.5703125" style="280" bestFit="1" customWidth="1"/>
    <col min="231" max="231" width="9.5703125" style="280" customWidth="1"/>
    <col min="232" max="238" width="9.5703125" style="280" bestFit="1" customWidth="1"/>
    <col min="239" max="239" width="9.42578125" style="280" customWidth="1"/>
    <col min="240" max="255" width="9.5703125" style="280" bestFit="1" customWidth="1"/>
    <col min="256" max="257" width="12.5703125" style="280" bestFit="1" customWidth="1"/>
    <col min="258" max="258" width="11.42578125" style="280" bestFit="1" customWidth="1"/>
    <col min="259" max="259" width="11" style="280" bestFit="1" customWidth="1"/>
    <col min="260" max="260" width="11.7109375" style="280" bestFit="1" customWidth="1"/>
    <col min="261" max="449" width="9.140625" style="280"/>
    <col min="450" max="450" width="6.7109375" style="280" customWidth="1"/>
    <col min="451" max="451" width="39.140625" style="280" customWidth="1"/>
    <col min="452" max="452" width="8.7109375" style="280" customWidth="1"/>
    <col min="453" max="453" width="11.7109375" style="280" customWidth="1"/>
    <col min="454" max="454" width="12.7109375" style="280" customWidth="1"/>
    <col min="455" max="455" width="12" style="280" customWidth="1"/>
    <col min="456" max="456" width="12.85546875" style="280" customWidth="1"/>
    <col min="457" max="457" width="11.42578125" style="280" customWidth="1"/>
    <col min="458" max="458" width="10.42578125" style="280" customWidth="1"/>
    <col min="459" max="459" width="11.7109375" style="280" customWidth="1"/>
    <col min="460" max="460" width="11.140625" style="280" customWidth="1"/>
    <col min="461" max="461" width="11.85546875" style="280" bestFit="1" customWidth="1"/>
    <col min="462" max="462" width="10.5703125" style="280" bestFit="1" customWidth="1"/>
    <col min="463" max="463" width="9.5703125" style="280" bestFit="1" customWidth="1"/>
    <col min="464" max="464" width="11.42578125" style="280" customWidth="1"/>
    <col min="465" max="465" width="10.5703125" style="280" customWidth="1"/>
    <col min="466" max="466" width="7.5703125" style="280" customWidth="1"/>
    <col min="467" max="467" width="9.5703125" style="280" bestFit="1" customWidth="1"/>
    <col min="468" max="468" width="11" style="280" bestFit="1" customWidth="1"/>
    <col min="469" max="469" width="10.140625" style="280" bestFit="1" customWidth="1"/>
    <col min="470" max="474" width="9.5703125" style="280" bestFit="1" customWidth="1"/>
    <col min="475" max="475" width="10.140625" style="280" bestFit="1" customWidth="1"/>
    <col min="476" max="477" width="9.5703125" style="280" bestFit="1" customWidth="1"/>
    <col min="478" max="478" width="10.28515625" style="280" customWidth="1"/>
    <col min="479" max="486" width="9.5703125" style="280" bestFit="1" customWidth="1"/>
    <col min="487" max="487" width="9.5703125" style="280" customWidth="1"/>
    <col min="488" max="494" width="9.5703125" style="280" bestFit="1" customWidth="1"/>
    <col min="495" max="495" width="9.42578125" style="280" customWidth="1"/>
    <col min="496" max="511" width="9.5703125" style="280" bestFit="1" customWidth="1"/>
    <col min="512" max="513" width="12.5703125" style="280" bestFit="1" customWidth="1"/>
    <col min="514" max="514" width="11.42578125" style="280" bestFit="1" customWidth="1"/>
    <col min="515" max="515" width="11" style="280" bestFit="1" customWidth="1"/>
    <col min="516" max="516" width="11.7109375" style="280" bestFit="1" customWidth="1"/>
    <col min="517" max="705" width="9.140625" style="280"/>
    <col min="706" max="706" width="6.7109375" style="280" customWidth="1"/>
    <col min="707" max="707" width="39.140625" style="280" customWidth="1"/>
    <col min="708" max="708" width="8.7109375" style="280" customWidth="1"/>
    <col min="709" max="709" width="11.7109375" style="280" customWidth="1"/>
    <col min="710" max="710" width="12.7109375" style="280" customWidth="1"/>
    <col min="711" max="711" width="12" style="280" customWidth="1"/>
    <col min="712" max="712" width="12.85546875" style="280" customWidth="1"/>
    <col min="713" max="713" width="11.42578125" style="280" customWidth="1"/>
    <col min="714" max="714" width="10.42578125" style="280" customWidth="1"/>
    <col min="715" max="715" width="11.7109375" style="280" customWidth="1"/>
    <col min="716" max="716" width="11.140625" style="280" customWidth="1"/>
    <col min="717" max="717" width="11.85546875" style="280" bestFit="1" customWidth="1"/>
    <col min="718" max="718" width="10.5703125" style="280" bestFit="1" customWidth="1"/>
    <col min="719" max="719" width="9.5703125" style="280" bestFit="1" customWidth="1"/>
    <col min="720" max="720" width="11.42578125" style="280" customWidth="1"/>
    <col min="721" max="721" width="10.5703125" style="280" customWidth="1"/>
    <col min="722" max="722" width="7.5703125" style="280" customWidth="1"/>
    <col min="723" max="723" width="9.5703125" style="280" bestFit="1" customWidth="1"/>
    <col min="724" max="724" width="11" style="280" bestFit="1" customWidth="1"/>
    <col min="725" max="725" width="10.140625" style="280" bestFit="1" customWidth="1"/>
    <col min="726" max="730" width="9.5703125" style="280" bestFit="1" customWidth="1"/>
    <col min="731" max="731" width="10.140625" style="280" bestFit="1" customWidth="1"/>
    <col min="732" max="733" width="9.5703125" style="280" bestFit="1" customWidth="1"/>
    <col min="734" max="734" width="10.28515625" style="280" customWidth="1"/>
    <col min="735" max="742" width="9.5703125" style="280" bestFit="1" customWidth="1"/>
    <col min="743" max="743" width="9.5703125" style="280" customWidth="1"/>
    <col min="744" max="750" width="9.5703125" style="280" bestFit="1" customWidth="1"/>
    <col min="751" max="751" width="9.42578125" style="280" customWidth="1"/>
    <col min="752" max="767" width="9.5703125" style="280" bestFit="1" customWidth="1"/>
    <col min="768" max="769" width="12.5703125" style="280" bestFit="1" customWidth="1"/>
    <col min="770" max="770" width="11.42578125" style="280" bestFit="1" customWidth="1"/>
    <col min="771" max="771" width="11" style="280" bestFit="1" customWidth="1"/>
    <col min="772" max="772" width="11.7109375" style="280" bestFit="1" customWidth="1"/>
    <col min="773" max="961" width="9.140625" style="280"/>
    <col min="962" max="962" width="6.7109375" style="280" customWidth="1"/>
    <col min="963" max="963" width="39.140625" style="280" customWidth="1"/>
    <col min="964" max="964" width="8.7109375" style="280" customWidth="1"/>
    <col min="965" max="965" width="11.7109375" style="280" customWidth="1"/>
    <col min="966" max="966" width="12.7109375" style="280" customWidth="1"/>
    <col min="967" max="967" width="12" style="280" customWidth="1"/>
    <col min="968" max="968" width="12.85546875" style="280" customWidth="1"/>
    <col min="969" max="969" width="11.42578125" style="280" customWidth="1"/>
    <col min="970" max="970" width="10.42578125" style="280" customWidth="1"/>
    <col min="971" max="971" width="11.7109375" style="280" customWidth="1"/>
    <col min="972" max="972" width="11.140625" style="280" customWidth="1"/>
    <col min="973" max="973" width="11.85546875" style="280" bestFit="1" customWidth="1"/>
    <col min="974" max="974" width="10.5703125" style="280" bestFit="1" customWidth="1"/>
    <col min="975" max="975" width="9.5703125" style="280" bestFit="1" customWidth="1"/>
    <col min="976" max="976" width="11.42578125" style="280" customWidth="1"/>
    <col min="977" max="977" width="10.5703125" style="280" customWidth="1"/>
    <col min="978" max="978" width="7.5703125" style="280" customWidth="1"/>
    <col min="979" max="979" width="9.5703125" style="280" bestFit="1" customWidth="1"/>
    <col min="980" max="980" width="11" style="280" bestFit="1" customWidth="1"/>
    <col min="981" max="981" width="10.140625" style="280" bestFit="1" customWidth="1"/>
    <col min="982" max="986" width="9.5703125" style="280" bestFit="1" customWidth="1"/>
    <col min="987" max="987" width="10.140625" style="280" bestFit="1" customWidth="1"/>
    <col min="988" max="989" width="9.5703125" style="280" bestFit="1" customWidth="1"/>
    <col min="990" max="990" width="10.28515625" style="280" customWidth="1"/>
    <col min="991" max="998" width="9.5703125" style="280" bestFit="1" customWidth="1"/>
    <col min="999" max="999" width="9.5703125" style="280" customWidth="1"/>
    <col min="1000" max="1006" width="9.5703125" style="280" bestFit="1" customWidth="1"/>
    <col min="1007" max="1007" width="9.42578125" style="280" customWidth="1"/>
    <col min="1008" max="1023" width="9.5703125" style="280" bestFit="1" customWidth="1"/>
    <col min="1024" max="1025" width="12.5703125" style="280" bestFit="1" customWidth="1"/>
    <col min="1026" max="1026" width="11.42578125" style="280" bestFit="1" customWidth="1"/>
    <col min="1027" max="1027" width="11" style="280" bestFit="1" customWidth="1"/>
    <col min="1028" max="1028" width="11.7109375" style="280" bestFit="1" customWidth="1"/>
    <col min="1029" max="1217" width="9.140625" style="280"/>
    <col min="1218" max="1218" width="6.7109375" style="280" customWidth="1"/>
    <col min="1219" max="1219" width="39.140625" style="280" customWidth="1"/>
    <col min="1220" max="1220" width="8.7109375" style="280" customWidth="1"/>
    <col min="1221" max="1221" width="11.7109375" style="280" customWidth="1"/>
    <col min="1222" max="1222" width="12.7109375" style="280" customWidth="1"/>
    <col min="1223" max="1223" width="12" style="280" customWidth="1"/>
    <col min="1224" max="1224" width="12.85546875" style="280" customWidth="1"/>
    <col min="1225" max="1225" width="11.42578125" style="280" customWidth="1"/>
    <col min="1226" max="1226" width="10.42578125" style="280" customWidth="1"/>
    <col min="1227" max="1227" width="11.7109375" style="280" customWidth="1"/>
    <col min="1228" max="1228" width="11.140625" style="280" customWidth="1"/>
    <col min="1229" max="1229" width="11.85546875" style="280" bestFit="1" customWidth="1"/>
    <col min="1230" max="1230" width="10.5703125" style="280" bestFit="1" customWidth="1"/>
    <col min="1231" max="1231" width="9.5703125" style="280" bestFit="1" customWidth="1"/>
    <col min="1232" max="1232" width="11.42578125" style="280" customWidth="1"/>
    <col min="1233" max="1233" width="10.5703125" style="280" customWidth="1"/>
    <col min="1234" max="1234" width="7.5703125" style="280" customWidth="1"/>
    <col min="1235" max="1235" width="9.5703125" style="280" bestFit="1" customWidth="1"/>
    <col min="1236" max="1236" width="11" style="280" bestFit="1" customWidth="1"/>
    <col min="1237" max="1237" width="10.140625" style="280" bestFit="1" customWidth="1"/>
    <col min="1238" max="1242" width="9.5703125" style="280" bestFit="1" customWidth="1"/>
    <col min="1243" max="1243" width="10.140625" style="280" bestFit="1" customWidth="1"/>
    <col min="1244" max="1245" width="9.5703125" style="280" bestFit="1" customWidth="1"/>
    <col min="1246" max="1246" width="10.28515625" style="280" customWidth="1"/>
    <col min="1247" max="1254" width="9.5703125" style="280" bestFit="1" customWidth="1"/>
    <col min="1255" max="1255" width="9.5703125" style="280" customWidth="1"/>
    <col min="1256" max="1262" width="9.5703125" style="280" bestFit="1" customWidth="1"/>
    <col min="1263" max="1263" width="9.42578125" style="280" customWidth="1"/>
    <col min="1264" max="1279" width="9.5703125" style="280" bestFit="1" customWidth="1"/>
    <col min="1280" max="1281" width="12.5703125" style="280" bestFit="1" customWidth="1"/>
    <col min="1282" max="1282" width="11.42578125" style="280" bestFit="1" customWidth="1"/>
    <col min="1283" max="1283" width="11" style="280" bestFit="1" customWidth="1"/>
    <col min="1284" max="1284" width="11.7109375" style="280" bestFit="1" customWidth="1"/>
    <col min="1285" max="1473" width="9.140625" style="280"/>
    <col min="1474" max="1474" width="6.7109375" style="280" customWidth="1"/>
    <col min="1475" max="1475" width="39.140625" style="280" customWidth="1"/>
    <col min="1476" max="1476" width="8.7109375" style="280" customWidth="1"/>
    <col min="1477" max="1477" width="11.7109375" style="280" customWidth="1"/>
    <col min="1478" max="1478" width="12.7109375" style="280" customWidth="1"/>
    <col min="1479" max="1479" width="12" style="280" customWidth="1"/>
    <col min="1480" max="1480" width="12.85546875" style="280" customWidth="1"/>
    <col min="1481" max="1481" width="11.42578125" style="280" customWidth="1"/>
    <col min="1482" max="1482" width="10.42578125" style="280" customWidth="1"/>
    <col min="1483" max="1483" width="11.7109375" style="280" customWidth="1"/>
    <col min="1484" max="1484" width="11.140625" style="280" customWidth="1"/>
    <col min="1485" max="1485" width="11.85546875" style="280" bestFit="1" customWidth="1"/>
    <col min="1486" max="1486" width="10.5703125" style="280" bestFit="1" customWidth="1"/>
    <col min="1487" max="1487" width="9.5703125" style="280" bestFit="1" customWidth="1"/>
    <col min="1488" max="1488" width="11.42578125" style="280" customWidth="1"/>
    <col min="1489" max="1489" width="10.5703125" style="280" customWidth="1"/>
    <col min="1490" max="1490" width="7.5703125" style="280" customWidth="1"/>
    <col min="1491" max="1491" width="9.5703125" style="280" bestFit="1" customWidth="1"/>
    <col min="1492" max="1492" width="11" style="280" bestFit="1" customWidth="1"/>
    <col min="1493" max="1493" width="10.140625" style="280" bestFit="1" customWidth="1"/>
    <col min="1494" max="1498" width="9.5703125" style="280" bestFit="1" customWidth="1"/>
    <col min="1499" max="1499" width="10.140625" style="280" bestFit="1" customWidth="1"/>
    <col min="1500" max="1501" width="9.5703125" style="280" bestFit="1" customWidth="1"/>
    <col min="1502" max="1502" width="10.28515625" style="280" customWidth="1"/>
    <col min="1503" max="1510" width="9.5703125" style="280" bestFit="1" customWidth="1"/>
    <col min="1511" max="1511" width="9.5703125" style="280" customWidth="1"/>
    <col min="1512" max="1518" width="9.5703125" style="280" bestFit="1" customWidth="1"/>
    <col min="1519" max="1519" width="9.42578125" style="280" customWidth="1"/>
    <col min="1520" max="1535" width="9.5703125" style="280" bestFit="1" customWidth="1"/>
    <col min="1536" max="1537" width="12.5703125" style="280" bestFit="1" customWidth="1"/>
    <col min="1538" max="1538" width="11.42578125" style="280" bestFit="1" customWidth="1"/>
    <col min="1539" max="1539" width="11" style="280" bestFit="1" customWidth="1"/>
    <col min="1540" max="1540" width="11.7109375" style="280" bestFit="1" customWidth="1"/>
    <col min="1541" max="1729" width="9.140625" style="280"/>
    <col min="1730" max="1730" width="6.7109375" style="280" customWidth="1"/>
    <col min="1731" max="1731" width="39.140625" style="280" customWidth="1"/>
    <col min="1732" max="1732" width="8.7109375" style="280" customWidth="1"/>
    <col min="1733" max="1733" width="11.7109375" style="280" customWidth="1"/>
    <col min="1734" max="1734" width="12.7109375" style="280" customWidth="1"/>
    <col min="1735" max="1735" width="12" style="280" customWidth="1"/>
    <col min="1736" max="1736" width="12.85546875" style="280" customWidth="1"/>
    <col min="1737" max="1737" width="11.42578125" style="280" customWidth="1"/>
    <col min="1738" max="1738" width="10.42578125" style="280" customWidth="1"/>
    <col min="1739" max="1739" width="11.7109375" style="280" customWidth="1"/>
    <col min="1740" max="1740" width="11.140625" style="280" customWidth="1"/>
    <col min="1741" max="1741" width="11.85546875" style="280" bestFit="1" customWidth="1"/>
    <col min="1742" max="1742" width="10.5703125" style="280" bestFit="1" customWidth="1"/>
    <col min="1743" max="1743" width="9.5703125" style="280" bestFit="1" customWidth="1"/>
    <col min="1744" max="1744" width="11.42578125" style="280" customWidth="1"/>
    <col min="1745" max="1745" width="10.5703125" style="280" customWidth="1"/>
    <col min="1746" max="1746" width="7.5703125" style="280" customWidth="1"/>
    <col min="1747" max="1747" width="9.5703125" style="280" bestFit="1" customWidth="1"/>
    <col min="1748" max="1748" width="11" style="280" bestFit="1" customWidth="1"/>
    <col min="1749" max="1749" width="10.140625" style="280" bestFit="1" customWidth="1"/>
    <col min="1750" max="1754" width="9.5703125" style="280" bestFit="1" customWidth="1"/>
    <col min="1755" max="1755" width="10.140625" style="280" bestFit="1" customWidth="1"/>
    <col min="1756" max="1757" width="9.5703125" style="280" bestFit="1" customWidth="1"/>
    <col min="1758" max="1758" width="10.28515625" style="280" customWidth="1"/>
    <col min="1759" max="1766" width="9.5703125" style="280" bestFit="1" customWidth="1"/>
    <col min="1767" max="1767" width="9.5703125" style="280" customWidth="1"/>
    <col min="1768" max="1774" width="9.5703125" style="280" bestFit="1" customWidth="1"/>
    <col min="1775" max="1775" width="9.42578125" style="280" customWidth="1"/>
    <col min="1776" max="1791" width="9.5703125" style="280" bestFit="1" customWidth="1"/>
    <col min="1792" max="1793" width="12.5703125" style="280" bestFit="1" customWidth="1"/>
    <col min="1794" max="1794" width="11.42578125" style="280" bestFit="1" customWidth="1"/>
    <col min="1795" max="1795" width="11" style="280" bestFit="1" customWidth="1"/>
    <col min="1796" max="1796" width="11.7109375" style="280" bestFit="1" customWidth="1"/>
    <col min="1797" max="1985" width="9.140625" style="280"/>
    <col min="1986" max="1986" width="6.7109375" style="280" customWidth="1"/>
    <col min="1987" max="1987" width="39.140625" style="280" customWidth="1"/>
    <col min="1988" max="1988" width="8.7109375" style="280" customWidth="1"/>
    <col min="1989" max="1989" width="11.7109375" style="280" customWidth="1"/>
    <col min="1990" max="1990" width="12.7109375" style="280" customWidth="1"/>
    <col min="1991" max="1991" width="12" style="280" customWidth="1"/>
    <col min="1992" max="1992" width="12.85546875" style="280" customWidth="1"/>
    <col min="1993" max="1993" width="11.42578125" style="280" customWidth="1"/>
    <col min="1994" max="1994" width="10.42578125" style="280" customWidth="1"/>
    <col min="1995" max="1995" width="11.7109375" style="280" customWidth="1"/>
    <col min="1996" max="1996" width="11.140625" style="280" customWidth="1"/>
    <col min="1997" max="1997" width="11.85546875" style="280" bestFit="1" customWidth="1"/>
    <col min="1998" max="1998" width="10.5703125" style="280" bestFit="1" customWidth="1"/>
    <col min="1999" max="1999" width="9.5703125" style="280" bestFit="1" customWidth="1"/>
    <col min="2000" max="2000" width="11.42578125" style="280" customWidth="1"/>
    <col min="2001" max="2001" width="10.5703125" style="280" customWidth="1"/>
    <col min="2002" max="2002" width="7.5703125" style="280" customWidth="1"/>
    <col min="2003" max="2003" width="9.5703125" style="280" bestFit="1" customWidth="1"/>
    <col min="2004" max="2004" width="11" style="280" bestFit="1" customWidth="1"/>
    <col min="2005" max="2005" width="10.140625" style="280" bestFit="1" customWidth="1"/>
    <col min="2006" max="2010" width="9.5703125" style="280" bestFit="1" customWidth="1"/>
    <col min="2011" max="2011" width="10.140625" style="280" bestFit="1" customWidth="1"/>
    <col min="2012" max="2013" width="9.5703125" style="280" bestFit="1" customWidth="1"/>
    <col min="2014" max="2014" width="10.28515625" style="280" customWidth="1"/>
    <col min="2015" max="2022" width="9.5703125" style="280" bestFit="1" customWidth="1"/>
    <col min="2023" max="2023" width="9.5703125" style="280" customWidth="1"/>
    <col min="2024" max="2030" width="9.5703125" style="280" bestFit="1" customWidth="1"/>
    <col min="2031" max="2031" width="9.42578125" style="280" customWidth="1"/>
    <col min="2032" max="2047" width="9.5703125" style="280" bestFit="1" customWidth="1"/>
    <col min="2048" max="2049" width="12.5703125" style="280" bestFit="1" customWidth="1"/>
    <col min="2050" max="2050" width="11.42578125" style="280" bestFit="1" customWidth="1"/>
    <col min="2051" max="2051" width="11" style="280" bestFit="1" customWidth="1"/>
    <col min="2052" max="2052" width="11.7109375" style="280" bestFit="1" customWidth="1"/>
    <col min="2053" max="2241" width="9.140625" style="280"/>
    <col min="2242" max="2242" width="6.7109375" style="280" customWidth="1"/>
    <col min="2243" max="2243" width="39.140625" style="280" customWidth="1"/>
    <col min="2244" max="2244" width="8.7109375" style="280" customWidth="1"/>
    <col min="2245" max="2245" width="11.7109375" style="280" customWidth="1"/>
    <col min="2246" max="2246" width="12.7109375" style="280" customWidth="1"/>
    <col min="2247" max="2247" width="12" style="280" customWidth="1"/>
    <col min="2248" max="2248" width="12.85546875" style="280" customWidth="1"/>
    <col min="2249" max="2249" width="11.42578125" style="280" customWidth="1"/>
    <col min="2250" max="2250" width="10.42578125" style="280" customWidth="1"/>
    <col min="2251" max="2251" width="11.7109375" style="280" customWidth="1"/>
    <col min="2252" max="2252" width="11.140625" style="280" customWidth="1"/>
    <col min="2253" max="2253" width="11.85546875" style="280" bestFit="1" customWidth="1"/>
    <col min="2254" max="2254" width="10.5703125" style="280" bestFit="1" customWidth="1"/>
    <col min="2255" max="2255" width="9.5703125" style="280" bestFit="1" customWidth="1"/>
    <col min="2256" max="2256" width="11.42578125" style="280" customWidth="1"/>
    <col min="2257" max="2257" width="10.5703125" style="280" customWidth="1"/>
    <col min="2258" max="2258" width="7.5703125" style="280" customWidth="1"/>
    <col min="2259" max="2259" width="9.5703125" style="280" bestFit="1" customWidth="1"/>
    <col min="2260" max="2260" width="11" style="280" bestFit="1" customWidth="1"/>
    <col min="2261" max="2261" width="10.140625" style="280" bestFit="1" customWidth="1"/>
    <col min="2262" max="2266" width="9.5703125" style="280" bestFit="1" customWidth="1"/>
    <col min="2267" max="2267" width="10.140625" style="280" bestFit="1" customWidth="1"/>
    <col min="2268" max="2269" width="9.5703125" style="280" bestFit="1" customWidth="1"/>
    <col min="2270" max="2270" width="10.28515625" style="280" customWidth="1"/>
    <col min="2271" max="2278" width="9.5703125" style="280" bestFit="1" customWidth="1"/>
    <col min="2279" max="2279" width="9.5703125" style="280" customWidth="1"/>
    <col min="2280" max="2286" width="9.5703125" style="280" bestFit="1" customWidth="1"/>
    <col min="2287" max="2287" width="9.42578125" style="280" customWidth="1"/>
    <col min="2288" max="2303" width="9.5703125" style="280" bestFit="1" customWidth="1"/>
    <col min="2304" max="2305" width="12.5703125" style="280" bestFit="1" customWidth="1"/>
    <col min="2306" max="2306" width="11.42578125" style="280" bestFit="1" customWidth="1"/>
    <col min="2307" max="2307" width="11" style="280" bestFit="1" customWidth="1"/>
    <col min="2308" max="2308" width="11.7109375" style="280" bestFit="1" customWidth="1"/>
    <col min="2309" max="2497" width="9.140625" style="280"/>
    <col min="2498" max="2498" width="6.7109375" style="280" customWidth="1"/>
    <col min="2499" max="2499" width="39.140625" style="280" customWidth="1"/>
    <col min="2500" max="2500" width="8.7109375" style="280" customWidth="1"/>
    <col min="2501" max="2501" width="11.7109375" style="280" customWidth="1"/>
    <col min="2502" max="2502" width="12.7109375" style="280" customWidth="1"/>
    <col min="2503" max="2503" width="12" style="280" customWidth="1"/>
    <col min="2504" max="2504" width="12.85546875" style="280" customWidth="1"/>
    <col min="2505" max="2505" width="11.42578125" style="280" customWidth="1"/>
    <col min="2506" max="2506" width="10.42578125" style="280" customWidth="1"/>
    <col min="2507" max="2507" width="11.7109375" style="280" customWidth="1"/>
    <col min="2508" max="2508" width="11.140625" style="280" customWidth="1"/>
    <col min="2509" max="2509" width="11.85546875" style="280" bestFit="1" customWidth="1"/>
    <col min="2510" max="2510" width="10.5703125" style="280" bestFit="1" customWidth="1"/>
    <col min="2511" max="2511" width="9.5703125" style="280" bestFit="1" customWidth="1"/>
    <col min="2512" max="2512" width="11.42578125" style="280" customWidth="1"/>
    <col min="2513" max="2513" width="10.5703125" style="280" customWidth="1"/>
    <col min="2514" max="2514" width="7.5703125" style="280" customWidth="1"/>
    <col min="2515" max="2515" width="9.5703125" style="280" bestFit="1" customWidth="1"/>
    <col min="2516" max="2516" width="11" style="280" bestFit="1" customWidth="1"/>
    <col min="2517" max="2517" width="10.140625" style="280" bestFit="1" customWidth="1"/>
    <col min="2518" max="2522" width="9.5703125" style="280" bestFit="1" customWidth="1"/>
    <col min="2523" max="2523" width="10.140625" style="280" bestFit="1" customWidth="1"/>
    <col min="2524" max="2525" width="9.5703125" style="280" bestFit="1" customWidth="1"/>
    <col min="2526" max="2526" width="10.28515625" style="280" customWidth="1"/>
    <col min="2527" max="2534" width="9.5703125" style="280" bestFit="1" customWidth="1"/>
    <col min="2535" max="2535" width="9.5703125" style="280" customWidth="1"/>
    <col min="2536" max="2542" width="9.5703125" style="280" bestFit="1" customWidth="1"/>
    <col min="2543" max="2543" width="9.42578125" style="280" customWidth="1"/>
    <col min="2544" max="2559" width="9.5703125" style="280" bestFit="1" customWidth="1"/>
    <col min="2560" max="2561" width="12.5703125" style="280" bestFit="1" customWidth="1"/>
    <col min="2562" max="2562" width="11.42578125" style="280" bestFit="1" customWidth="1"/>
    <col min="2563" max="2563" width="11" style="280" bestFit="1" customWidth="1"/>
    <col min="2564" max="2564" width="11.7109375" style="280" bestFit="1" customWidth="1"/>
    <col min="2565" max="2753" width="9.140625" style="280"/>
    <col min="2754" max="2754" width="6.7109375" style="280" customWidth="1"/>
    <col min="2755" max="2755" width="39.140625" style="280" customWidth="1"/>
    <col min="2756" max="2756" width="8.7109375" style="280" customWidth="1"/>
    <col min="2757" max="2757" width="11.7109375" style="280" customWidth="1"/>
    <col min="2758" max="2758" width="12.7109375" style="280" customWidth="1"/>
    <col min="2759" max="2759" width="12" style="280" customWidth="1"/>
    <col min="2760" max="2760" width="12.85546875" style="280" customWidth="1"/>
    <col min="2761" max="2761" width="11.42578125" style="280" customWidth="1"/>
    <col min="2762" max="2762" width="10.42578125" style="280" customWidth="1"/>
    <col min="2763" max="2763" width="11.7109375" style="280" customWidth="1"/>
    <col min="2764" max="2764" width="11.140625" style="280" customWidth="1"/>
    <col min="2765" max="2765" width="11.85546875" style="280" bestFit="1" customWidth="1"/>
    <col min="2766" max="2766" width="10.5703125" style="280" bestFit="1" customWidth="1"/>
    <col min="2767" max="2767" width="9.5703125" style="280" bestFit="1" customWidth="1"/>
    <col min="2768" max="2768" width="11.42578125" style="280" customWidth="1"/>
    <col min="2769" max="2769" width="10.5703125" style="280" customWidth="1"/>
    <col min="2770" max="2770" width="7.5703125" style="280" customWidth="1"/>
    <col min="2771" max="2771" width="9.5703125" style="280" bestFit="1" customWidth="1"/>
    <col min="2772" max="2772" width="11" style="280" bestFit="1" customWidth="1"/>
    <col min="2773" max="2773" width="10.140625" style="280" bestFit="1" customWidth="1"/>
    <col min="2774" max="2778" width="9.5703125" style="280" bestFit="1" customWidth="1"/>
    <col min="2779" max="2779" width="10.140625" style="280" bestFit="1" customWidth="1"/>
    <col min="2780" max="2781" width="9.5703125" style="280" bestFit="1" customWidth="1"/>
    <col min="2782" max="2782" width="10.28515625" style="280" customWidth="1"/>
    <col min="2783" max="2790" width="9.5703125" style="280" bestFit="1" customWidth="1"/>
    <col min="2791" max="2791" width="9.5703125" style="280" customWidth="1"/>
    <col min="2792" max="2798" width="9.5703125" style="280" bestFit="1" customWidth="1"/>
    <col min="2799" max="2799" width="9.42578125" style="280" customWidth="1"/>
    <col min="2800" max="2815" width="9.5703125" style="280" bestFit="1" customWidth="1"/>
    <col min="2816" max="2817" width="12.5703125" style="280" bestFit="1" customWidth="1"/>
    <col min="2818" max="2818" width="11.42578125" style="280" bestFit="1" customWidth="1"/>
    <col min="2819" max="2819" width="11" style="280" bestFit="1" customWidth="1"/>
    <col min="2820" max="2820" width="11.7109375" style="280" bestFit="1" customWidth="1"/>
    <col min="2821" max="3009" width="9.140625" style="280"/>
    <col min="3010" max="3010" width="6.7109375" style="280" customWidth="1"/>
    <col min="3011" max="3011" width="39.140625" style="280" customWidth="1"/>
    <col min="3012" max="3012" width="8.7109375" style="280" customWidth="1"/>
    <col min="3013" max="3013" width="11.7109375" style="280" customWidth="1"/>
    <col min="3014" max="3014" width="12.7109375" style="280" customWidth="1"/>
    <col min="3015" max="3015" width="12" style="280" customWidth="1"/>
    <col min="3016" max="3016" width="12.85546875" style="280" customWidth="1"/>
    <col min="3017" max="3017" width="11.42578125" style="280" customWidth="1"/>
    <col min="3018" max="3018" width="10.42578125" style="280" customWidth="1"/>
    <col min="3019" max="3019" width="11.7109375" style="280" customWidth="1"/>
    <col min="3020" max="3020" width="11.140625" style="280" customWidth="1"/>
    <col min="3021" max="3021" width="11.85546875" style="280" bestFit="1" customWidth="1"/>
    <col min="3022" max="3022" width="10.5703125" style="280" bestFit="1" customWidth="1"/>
    <col min="3023" max="3023" width="9.5703125" style="280" bestFit="1" customWidth="1"/>
    <col min="3024" max="3024" width="11.42578125" style="280" customWidth="1"/>
    <col min="3025" max="3025" width="10.5703125" style="280" customWidth="1"/>
    <col min="3026" max="3026" width="7.5703125" style="280" customWidth="1"/>
    <col min="3027" max="3027" width="9.5703125" style="280" bestFit="1" customWidth="1"/>
    <col min="3028" max="3028" width="11" style="280" bestFit="1" customWidth="1"/>
    <col min="3029" max="3029" width="10.140625" style="280" bestFit="1" customWidth="1"/>
    <col min="3030" max="3034" width="9.5703125" style="280" bestFit="1" customWidth="1"/>
    <col min="3035" max="3035" width="10.140625" style="280" bestFit="1" customWidth="1"/>
    <col min="3036" max="3037" width="9.5703125" style="280" bestFit="1" customWidth="1"/>
    <col min="3038" max="3038" width="10.28515625" style="280" customWidth="1"/>
    <col min="3039" max="3046" width="9.5703125" style="280" bestFit="1" customWidth="1"/>
    <col min="3047" max="3047" width="9.5703125" style="280" customWidth="1"/>
    <col min="3048" max="3054" width="9.5703125" style="280" bestFit="1" customWidth="1"/>
    <col min="3055" max="3055" width="9.42578125" style="280" customWidth="1"/>
    <col min="3056" max="3071" width="9.5703125" style="280" bestFit="1" customWidth="1"/>
    <col min="3072" max="3073" width="12.5703125" style="280" bestFit="1" customWidth="1"/>
    <col min="3074" max="3074" width="11.42578125" style="280" bestFit="1" customWidth="1"/>
    <col min="3075" max="3075" width="11" style="280" bestFit="1" customWidth="1"/>
    <col min="3076" max="3076" width="11.7109375" style="280" bestFit="1" customWidth="1"/>
    <col min="3077" max="3265" width="9.140625" style="280"/>
    <col min="3266" max="3266" width="6.7109375" style="280" customWidth="1"/>
    <col min="3267" max="3267" width="39.140625" style="280" customWidth="1"/>
    <col min="3268" max="3268" width="8.7109375" style="280" customWidth="1"/>
    <col min="3269" max="3269" width="11.7109375" style="280" customWidth="1"/>
    <col min="3270" max="3270" width="12.7109375" style="280" customWidth="1"/>
    <col min="3271" max="3271" width="12" style="280" customWidth="1"/>
    <col min="3272" max="3272" width="12.85546875" style="280" customWidth="1"/>
    <col min="3273" max="3273" width="11.42578125" style="280" customWidth="1"/>
    <col min="3274" max="3274" width="10.42578125" style="280" customWidth="1"/>
    <col min="3275" max="3275" width="11.7109375" style="280" customWidth="1"/>
    <col min="3276" max="3276" width="11.140625" style="280" customWidth="1"/>
    <col min="3277" max="3277" width="11.85546875" style="280" bestFit="1" customWidth="1"/>
    <col min="3278" max="3278" width="10.5703125" style="280" bestFit="1" customWidth="1"/>
    <col min="3279" max="3279" width="9.5703125" style="280" bestFit="1" customWidth="1"/>
    <col min="3280" max="3280" width="11.42578125" style="280" customWidth="1"/>
    <col min="3281" max="3281" width="10.5703125" style="280" customWidth="1"/>
    <col min="3282" max="3282" width="7.5703125" style="280" customWidth="1"/>
    <col min="3283" max="3283" width="9.5703125" style="280" bestFit="1" customWidth="1"/>
    <col min="3284" max="3284" width="11" style="280" bestFit="1" customWidth="1"/>
    <col min="3285" max="3285" width="10.140625" style="280" bestFit="1" customWidth="1"/>
    <col min="3286" max="3290" width="9.5703125" style="280" bestFit="1" customWidth="1"/>
    <col min="3291" max="3291" width="10.140625" style="280" bestFit="1" customWidth="1"/>
    <col min="3292" max="3293" width="9.5703125" style="280" bestFit="1" customWidth="1"/>
    <col min="3294" max="3294" width="10.28515625" style="280" customWidth="1"/>
    <col min="3295" max="3302" width="9.5703125" style="280" bestFit="1" customWidth="1"/>
    <col min="3303" max="3303" width="9.5703125" style="280" customWidth="1"/>
    <col min="3304" max="3310" width="9.5703125" style="280" bestFit="1" customWidth="1"/>
    <col min="3311" max="3311" width="9.42578125" style="280" customWidth="1"/>
    <col min="3312" max="3327" width="9.5703125" style="280" bestFit="1" customWidth="1"/>
    <col min="3328" max="3329" width="12.5703125" style="280" bestFit="1" customWidth="1"/>
    <col min="3330" max="3330" width="11.42578125" style="280" bestFit="1" customWidth="1"/>
    <col min="3331" max="3331" width="11" style="280" bestFit="1" customWidth="1"/>
    <col min="3332" max="3332" width="11.7109375" style="280" bestFit="1" customWidth="1"/>
    <col min="3333" max="3521" width="9.140625" style="280"/>
    <col min="3522" max="3522" width="6.7109375" style="280" customWidth="1"/>
    <col min="3523" max="3523" width="39.140625" style="280" customWidth="1"/>
    <col min="3524" max="3524" width="8.7109375" style="280" customWidth="1"/>
    <col min="3525" max="3525" width="11.7109375" style="280" customWidth="1"/>
    <col min="3526" max="3526" width="12.7109375" style="280" customWidth="1"/>
    <col min="3527" max="3527" width="12" style="280" customWidth="1"/>
    <col min="3528" max="3528" width="12.85546875" style="280" customWidth="1"/>
    <col min="3529" max="3529" width="11.42578125" style="280" customWidth="1"/>
    <col min="3530" max="3530" width="10.42578125" style="280" customWidth="1"/>
    <col min="3531" max="3531" width="11.7109375" style="280" customWidth="1"/>
    <col min="3532" max="3532" width="11.140625" style="280" customWidth="1"/>
    <col min="3533" max="3533" width="11.85546875" style="280" bestFit="1" customWidth="1"/>
    <col min="3534" max="3534" width="10.5703125" style="280" bestFit="1" customWidth="1"/>
    <col min="3535" max="3535" width="9.5703125" style="280" bestFit="1" customWidth="1"/>
    <col min="3536" max="3536" width="11.42578125" style="280" customWidth="1"/>
    <col min="3537" max="3537" width="10.5703125" style="280" customWidth="1"/>
    <col min="3538" max="3538" width="7.5703125" style="280" customWidth="1"/>
    <col min="3539" max="3539" width="9.5703125" style="280" bestFit="1" customWidth="1"/>
    <col min="3540" max="3540" width="11" style="280" bestFit="1" customWidth="1"/>
    <col min="3541" max="3541" width="10.140625" style="280" bestFit="1" customWidth="1"/>
    <col min="3542" max="3546" width="9.5703125" style="280" bestFit="1" customWidth="1"/>
    <col min="3547" max="3547" width="10.140625" style="280" bestFit="1" customWidth="1"/>
    <col min="3548" max="3549" width="9.5703125" style="280" bestFit="1" customWidth="1"/>
    <col min="3550" max="3550" width="10.28515625" style="280" customWidth="1"/>
    <col min="3551" max="3558" width="9.5703125" style="280" bestFit="1" customWidth="1"/>
    <col min="3559" max="3559" width="9.5703125" style="280" customWidth="1"/>
    <col min="3560" max="3566" width="9.5703125" style="280" bestFit="1" customWidth="1"/>
    <col min="3567" max="3567" width="9.42578125" style="280" customWidth="1"/>
    <col min="3568" max="3583" width="9.5703125" style="280" bestFit="1" customWidth="1"/>
    <col min="3584" max="3585" width="12.5703125" style="280" bestFit="1" customWidth="1"/>
    <col min="3586" max="3586" width="11.42578125" style="280" bestFit="1" customWidth="1"/>
    <col min="3587" max="3587" width="11" style="280" bestFit="1" customWidth="1"/>
    <col min="3588" max="3588" width="11.7109375" style="280" bestFit="1" customWidth="1"/>
    <col min="3589" max="3777" width="9.140625" style="280"/>
    <col min="3778" max="3778" width="6.7109375" style="280" customWidth="1"/>
    <col min="3779" max="3779" width="39.140625" style="280" customWidth="1"/>
    <col min="3780" max="3780" width="8.7109375" style="280" customWidth="1"/>
    <col min="3781" max="3781" width="11.7109375" style="280" customWidth="1"/>
    <col min="3782" max="3782" width="12.7109375" style="280" customWidth="1"/>
    <col min="3783" max="3783" width="12" style="280" customWidth="1"/>
    <col min="3784" max="3784" width="12.85546875" style="280" customWidth="1"/>
    <col min="3785" max="3785" width="11.42578125" style="280" customWidth="1"/>
    <col min="3786" max="3786" width="10.42578125" style="280" customWidth="1"/>
    <col min="3787" max="3787" width="11.7109375" style="280" customWidth="1"/>
    <col min="3788" max="3788" width="11.140625" style="280" customWidth="1"/>
    <col min="3789" max="3789" width="11.85546875" style="280" bestFit="1" customWidth="1"/>
    <col min="3790" max="3790" width="10.5703125" style="280" bestFit="1" customWidth="1"/>
    <col min="3791" max="3791" width="9.5703125" style="280" bestFit="1" customWidth="1"/>
    <col min="3792" max="3792" width="11.42578125" style="280" customWidth="1"/>
    <col min="3793" max="3793" width="10.5703125" style="280" customWidth="1"/>
    <col min="3794" max="3794" width="7.5703125" style="280" customWidth="1"/>
    <col min="3795" max="3795" width="9.5703125" style="280" bestFit="1" customWidth="1"/>
    <col min="3796" max="3796" width="11" style="280" bestFit="1" customWidth="1"/>
    <col min="3797" max="3797" width="10.140625" style="280" bestFit="1" customWidth="1"/>
    <col min="3798" max="3802" width="9.5703125" style="280" bestFit="1" customWidth="1"/>
    <col min="3803" max="3803" width="10.140625" style="280" bestFit="1" customWidth="1"/>
    <col min="3804" max="3805" width="9.5703125" style="280" bestFit="1" customWidth="1"/>
    <col min="3806" max="3806" width="10.28515625" style="280" customWidth="1"/>
    <col min="3807" max="3814" width="9.5703125" style="280" bestFit="1" customWidth="1"/>
    <col min="3815" max="3815" width="9.5703125" style="280" customWidth="1"/>
    <col min="3816" max="3822" width="9.5703125" style="280" bestFit="1" customWidth="1"/>
    <col min="3823" max="3823" width="9.42578125" style="280" customWidth="1"/>
    <col min="3824" max="3839" width="9.5703125" style="280" bestFit="1" customWidth="1"/>
    <col min="3840" max="3841" width="12.5703125" style="280" bestFit="1" customWidth="1"/>
    <col min="3842" max="3842" width="11.42578125" style="280" bestFit="1" customWidth="1"/>
    <col min="3843" max="3843" width="11" style="280" bestFit="1" customWidth="1"/>
    <col min="3844" max="3844" width="11.7109375" style="280" bestFit="1" customWidth="1"/>
    <col min="3845" max="4033" width="9.140625" style="280"/>
    <col min="4034" max="4034" width="6.7109375" style="280" customWidth="1"/>
    <col min="4035" max="4035" width="39.140625" style="280" customWidth="1"/>
    <col min="4036" max="4036" width="8.7109375" style="280" customWidth="1"/>
    <col min="4037" max="4037" width="11.7109375" style="280" customWidth="1"/>
    <col min="4038" max="4038" width="12.7109375" style="280" customWidth="1"/>
    <col min="4039" max="4039" width="12" style="280" customWidth="1"/>
    <col min="4040" max="4040" width="12.85546875" style="280" customWidth="1"/>
    <col min="4041" max="4041" width="11.42578125" style="280" customWidth="1"/>
    <col min="4042" max="4042" width="10.42578125" style="280" customWidth="1"/>
    <col min="4043" max="4043" width="11.7109375" style="280" customWidth="1"/>
    <col min="4044" max="4044" width="11.140625" style="280" customWidth="1"/>
    <col min="4045" max="4045" width="11.85546875" style="280" bestFit="1" customWidth="1"/>
    <col min="4046" max="4046" width="10.5703125" style="280" bestFit="1" customWidth="1"/>
    <col min="4047" max="4047" width="9.5703125" style="280" bestFit="1" customWidth="1"/>
    <col min="4048" max="4048" width="11.42578125" style="280" customWidth="1"/>
    <col min="4049" max="4049" width="10.5703125" style="280" customWidth="1"/>
    <col min="4050" max="4050" width="7.5703125" style="280" customWidth="1"/>
    <col min="4051" max="4051" width="9.5703125" style="280" bestFit="1" customWidth="1"/>
    <col min="4052" max="4052" width="11" style="280" bestFit="1" customWidth="1"/>
    <col min="4053" max="4053" width="10.140625" style="280" bestFit="1" customWidth="1"/>
    <col min="4054" max="4058" width="9.5703125" style="280" bestFit="1" customWidth="1"/>
    <col min="4059" max="4059" width="10.140625" style="280" bestFit="1" customWidth="1"/>
    <col min="4060" max="4061" width="9.5703125" style="280" bestFit="1" customWidth="1"/>
    <col min="4062" max="4062" width="10.28515625" style="280" customWidth="1"/>
    <col min="4063" max="4070" width="9.5703125" style="280" bestFit="1" customWidth="1"/>
    <col min="4071" max="4071" width="9.5703125" style="280" customWidth="1"/>
    <col min="4072" max="4078" width="9.5703125" style="280" bestFit="1" customWidth="1"/>
    <col min="4079" max="4079" width="9.42578125" style="280" customWidth="1"/>
    <col min="4080" max="4095" width="9.5703125" style="280" bestFit="1" customWidth="1"/>
    <col min="4096" max="4097" width="12.5703125" style="280" bestFit="1" customWidth="1"/>
    <col min="4098" max="4098" width="11.42578125" style="280" bestFit="1" customWidth="1"/>
    <col min="4099" max="4099" width="11" style="280" bestFit="1" customWidth="1"/>
    <col min="4100" max="4100" width="11.7109375" style="280" bestFit="1" customWidth="1"/>
    <col min="4101" max="4289" width="9.140625" style="280"/>
    <col min="4290" max="4290" width="6.7109375" style="280" customWidth="1"/>
    <col min="4291" max="4291" width="39.140625" style="280" customWidth="1"/>
    <col min="4292" max="4292" width="8.7109375" style="280" customWidth="1"/>
    <col min="4293" max="4293" width="11.7109375" style="280" customWidth="1"/>
    <col min="4294" max="4294" width="12.7109375" style="280" customWidth="1"/>
    <col min="4295" max="4295" width="12" style="280" customWidth="1"/>
    <col min="4296" max="4296" width="12.85546875" style="280" customWidth="1"/>
    <col min="4297" max="4297" width="11.42578125" style="280" customWidth="1"/>
    <col min="4298" max="4298" width="10.42578125" style="280" customWidth="1"/>
    <col min="4299" max="4299" width="11.7109375" style="280" customWidth="1"/>
    <col min="4300" max="4300" width="11.140625" style="280" customWidth="1"/>
    <col min="4301" max="4301" width="11.85546875" style="280" bestFit="1" customWidth="1"/>
    <col min="4302" max="4302" width="10.5703125" style="280" bestFit="1" customWidth="1"/>
    <col min="4303" max="4303" width="9.5703125" style="280" bestFit="1" customWidth="1"/>
    <col min="4304" max="4304" width="11.42578125" style="280" customWidth="1"/>
    <col min="4305" max="4305" width="10.5703125" style="280" customWidth="1"/>
    <col min="4306" max="4306" width="7.5703125" style="280" customWidth="1"/>
    <col min="4307" max="4307" width="9.5703125" style="280" bestFit="1" customWidth="1"/>
    <col min="4308" max="4308" width="11" style="280" bestFit="1" customWidth="1"/>
    <col min="4309" max="4309" width="10.140625" style="280" bestFit="1" customWidth="1"/>
    <col min="4310" max="4314" width="9.5703125" style="280" bestFit="1" customWidth="1"/>
    <col min="4315" max="4315" width="10.140625" style="280" bestFit="1" customWidth="1"/>
    <col min="4316" max="4317" width="9.5703125" style="280" bestFit="1" customWidth="1"/>
    <col min="4318" max="4318" width="10.28515625" style="280" customWidth="1"/>
    <col min="4319" max="4326" width="9.5703125" style="280" bestFit="1" customWidth="1"/>
    <col min="4327" max="4327" width="9.5703125" style="280" customWidth="1"/>
    <col min="4328" max="4334" width="9.5703125" style="280" bestFit="1" customWidth="1"/>
    <col min="4335" max="4335" width="9.42578125" style="280" customWidth="1"/>
    <col min="4336" max="4351" width="9.5703125" style="280" bestFit="1" customWidth="1"/>
    <col min="4352" max="4353" width="12.5703125" style="280" bestFit="1" customWidth="1"/>
    <col min="4354" max="4354" width="11.42578125" style="280" bestFit="1" customWidth="1"/>
    <col min="4355" max="4355" width="11" style="280" bestFit="1" customWidth="1"/>
    <col min="4356" max="4356" width="11.7109375" style="280" bestFit="1" customWidth="1"/>
    <col min="4357" max="4545" width="9.140625" style="280"/>
    <col min="4546" max="4546" width="6.7109375" style="280" customWidth="1"/>
    <col min="4547" max="4547" width="39.140625" style="280" customWidth="1"/>
    <col min="4548" max="4548" width="8.7109375" style="280" customWidth="1"/>
    <col min="4549" max="4549" width="11.7109375" style="280" customWidth="1"/>
    <col min="4550" max="4550" width="12.7109375" style="280" customWidth="1"/>
    <col min="4551" max="4551" width="12" style="280" customWidth="1"/>
    <col min="4552" max="4552" width="12.85546875" style="280" customWidth="1"/>
    <col min="4553" max="4553" width="11.42578125" style="280" customWidth="1"/>
    <col min="4554" max="4554" width="10.42578125" style="280" customWidth="1"/>
    <col min="4555" max="4555" width="11.7109375" style="280" customWidth="1"/>
    <col min="4556" max="4556" width="11.140625" style="280" customWidth="1"/>
    <col min="4557" max="4557" width="11.85546875" style="280" bestFit="1" customWidth="1"/>
    <col min="4558" max="4558" width="10.5703125" style="280" bestFit="1" customWidth="1"/>
    <col min="4559" max="4559" width="9.5703125" style="280" bestFit="1" customWidth="1"/>
    <col min="4560" max="4560" width="11.42578125" style="280" customWidth="1"/>
    <col min="4561" max="4561" width="10.5703125" style="280" customWidth="1"/>
    <col min="4562" max="4562" width="7.5703125" style="280" customWidth="1"/>
    <col min="4563" max="4563" width="9.5703125" style="280" bestFit="1" customWidth="1"/>
    <col min="4564" max="4564" width="11" style="280" bestFit="1" customWidth="1"/>
    <col min="4565" max="4565" width="10.140625" style="280" bestFit="1" customWidth="1"/>
    <col min="4566" max="4570" width="9.5703125" style="280" bestFit="1" customWidth="1"/>
    <col min="4571" max="4571" width="10.140625" style="280" bestFit="1" customWidth="1"/>
    <col min="4572" max="4573" width="9.5703125" style="280" bestFit="1" customWidth="1"/>
    <col min="4574" max="4574" width="10.28515625" style="280" customWidth="1"/>
    <col min="4575" max="4582" width="9.5703125" style="280" bestFit="1" customWidth="1"/>
    <col min="4583" max="4583" width="9.5703125" style="280" customWidth="1"/>
    <col min="4584" max="4590" width="9.5703125" style="280" bestFit="1" customWidth="1"/>
    <col min="4591" max="4591" width="9.42578125" style="280" customWidth="1"/>
    <col min="4592" max="4607" width="9.5703125" style="280" bestFit="1" customWidth="1"/>
    <col min="4608" max="4609" width="12.5703125" style="280" bestFit="1" customWidth="1"/>
    <col min="4610" max="4610" width="11.42578125" style="280" bestFit="1" customWidth="1"/>
    <col min="4611" max="4611" width="11" style="280" bestFit="1" customWidth="1"/>
    <col min="4612" max="4612" width="11.7109375" style="280" bestFit="1" customWidth="1"/>
    <col min="4613" max="4801" width="9.140625" style="280"/>
    <col min="4802" max="4802" width="6.7109375" style="280" customWidth="1"/>
    <col min="4803" max="4803" width="39.140625" style="280" customWidth="1"/>
    <col min="4804" max="4804" width="8.7109375" style="280" customWidth="1"/>
    <col min="4805" max="4805" width="11.7109375" style="280" customWidth="1"/>
    <col min="4806" max="4806" width="12.7109375" style="280" customWidth="1"/>
    <col min="4807" max="4807" width="12" style="280" customWidth="1"/>
    <col min="4808" max="4808" width="12.85546875" style="280" customWidth="1"/>
    <col min="4809" max="4809" width="11.42578125" style="280" customWidth="1"/>
    <col min="4810" max="4810" width="10.42578125" style="280" customWidth="1"/>
    <col min="4811" max="4811" width="11.7109375" style="280" customWidth="1"/>
    <col min="4812" max="4812" width="11.140625" style="280" customWidth="1"/>
    <col min="4813" max="4813" width="11.85546875" style="280" bestFit="1" customWidth="1"/>
    <col min="4814" max="4814" width="10.5703125" style="280" bestFit="1" customWidth="1"/>
    <col min="4815" max="4815" width="9.5703125" style="280" bestFit="1" customWidth="1"/>
    <col min="4816" max="4816" width="11.42578125" style="280" customWidth="1"/>
    <col min="4817" max="4817" width="10.5703125" style="280" customWidth="1"/>
    <col min="4818" max="4818" width="7.5703125" style="280" customWidth="1"/>
    <col min="4819" max="4819" width="9.5703125" style="280" bestFit="1" customWidth="1"/>
    <col min="4820" max="4820" width="11" style="280" bestFit="1" customWidth="1"/>
    <col min="4821" max="4821" width="10.140625" style="280" bestFit="1" customWidth="1"/>
    <col min="4822" max="4826" width="9.5703125" style="280" bestFit="1" customWidth="1"/>
    <col min="4827" max="4827" width="10.140625" style="280" bestFit="1" customWidth="1"/>
    <col min="4828" max="4829" width="9.5703125" style="280" bestFit="1" customWidth="1"/>
    <col min="4830" max="4830" width="10.28515625" style="280" customWidth="1"/>
    <col min="4831" max="4838" width="9.5703125" style="280" bestFit="1" customWidth="1"/>
    <col min="4839" max="4839" width="9.5703125" style="280" customWidth="1"/>
    <col min="4840" max="4846" width="9.5703125" style="280" bestFit="1" customWidth="1"/>
    <col min="4847" max="4847" width="9.42578125" style="280" customWidth="1"/>
    <col min="4848" max="4863" width="9.5703125" style="280" bestFit="1" customWidth="1"/>
    <col min="4864" max="4865" width="12.5703125" style="280" bestFit="1" customWidth="1"/>
    <col min="4866" max="4866" width="11.42578125" style="280" bestFit="1" customWidth="1"/>
    <col min="4867" max="4867" width="11" style="280" bestFit="1" customWidth="1"/>
    <col min="4868" max="4868" width="11.7109375" style="280" bestFit="1" customWidth="1"/>
    <col min="4869" max="5057" width="9.140625" style="280"/>
    <col min="5058" max="5058" width="6.7109375" style="280" customWidth="1"/>
    <col min="5059" max="5059" width="39.140625" style="280" customWidth="1"/>
    <col min="5060" max="5060" width="8.7109375" style="280" customWidth="1"/>
    <col min="5061" max="5061" width="11.7109375" style="280" customWidth="1"/>
    <col min="5062" max="5062" width="12.7109375" style="280" customWidth="1"/>
    <col min="5063" max="5063" width="12" style="280" customWidth="1"/>
    <col min="5064" max="5064" width="12.85546875" style="280" customWidth="1"/>
    <col min="5065" max="5065" width="11.42578125" style="280" customWidth="1"/>
    <col min="5066" max="5066" width="10.42578125" style="280" customWidth="1"/>
    <col min="5067" max="5067" width="11.7109375" style="280" customWidth="1"/>
    <col min="5068" max="5068" width="11.140625" style="280" customWidth="1"/>
    <col min="5069" max="5069" width="11.85546875" style="280" bestFit="1" customWidth="1"/>
    <col min="5070" max="5070" width="10.5703125" style="280" bestFit="1" customWidth="1"/>
    <col min="5071" max="5071" width="9.5703125" style="280" bestFit="1" customWidth="1"/>
    <col min="5072" max="5072" width="11.42578125" style="280" customWidth="1"/>
    <col min="5073" max="5073" width="10.5703125" style="280" customWidth="1"/>
    <col min="5074" max="5074" width="7.5703125" style="280" customWidth="1"/>
    <col min="5075" max="5075" width="9.5703125" style="280" bestFit="1" customWidth="1"/>
    <col min="5076" max="5076" width="11" style="280" bestFit="1" customWidth="1"/>
    <col min="5077" max="5077" width="10.140625" style="280" bestFit="1" customWidth="1"/>
    <col min="5078" max="5082" width="9.5703125" style="280" bestFit="1" customWidth="1"/>
    <col min="5083" max="5083" width="10.140625" style="280" bestFit="1" customWidth="1"/>
    <col min="5084" max="5085" width="9.5703125" style="280" bestFit="1" customWidth="1"/>
    <col min="5086" max="5086" width="10.28515625" style="280" customWidth="1"/>
    <col min="5087" max="5094" width="9.5703125" style="280" bestFit="1" customWidth="1"/>
    <col min="5095" max="5095" width="9.5703125" style="280" customWidth="1"/>
    <col min="5096" max="5102" width="9.5703125" style="280" bestFit="1" customWidth="1"/>
    <col min="5103" max="5103" width="9.42578125" style="280" customWidth="1"/>
    <col min="5104" max="5119" width="9.5703125" style="280" bestFit="1" customWidth="1"/>
    <col min="5120" max="5121" width="12.5703125" style="280" bestFit="1" customWidth="1"/>
    <col min="5122" max="5122" width="11.42578125" style="280" bestFit="1" customWidth="1"/>
    <col min="5123" max="5123" width="11" style="280" bestFit="1" customWidth="1"/>
    <col min="5124" max="5124" width="11.7109375" style="280" bestFit="1" customWidth="1"/>
    <col min="5125" max="5313" width="9.140625" style="280"/>
    <col min="5314" max="5314" width="6.7109375" style="280" customWidth="1"/>
    <col min="5315" max="5315" width="39.140625" style="280" customWidth="1"/>
    <col min="5316" max="5316" width="8.7109375" style="280" customWidth="1"/>
    <col min="5317" max="5317" width="11.7109375" style="280" customWidth="1"/>
    <col min="5318" max="5318" width="12.7109375" style="280" customWidth="1"/>
    <col min="5319" max="5319" width="12" style="280" customWidth="1"/>
    <col min="5320" max="5320" width="12.85546875" style="280" customWidth="1"/>
    <col min="5321" max="5321" width="11.42578125" style="280" customWidth="1"/>
    <col min="5322" max="5322" width="10.42578125" style="280" customWidth="1"/>
    <col min="5323" max="5323" width="11.7109375" style="280" customWidth="1"/>
    <col min="5324" max="5324" width="11.140625" style="280" customWidth="1"/>
    <col min="5325" max="5325" width="11.85546875" style="280" bestFit="1" customWidth="1"/>
    <col min="5326" max="5326" width="10.5703125" style="280" bestFit="1" customWidth="1"/>
    <col min="5327" max="5327" width="9.5703125" style="280" bestFit="1" customWidth="1"/>
    <col min="5328" max="5328" width="11.42578125" style="280" customWidth="1"/>
    <col min="5329" max="5329" width="10.5703125" style="280" customWidth="1"/>
    <col min="5330" max="5330" width="7.5703125" style="280" customWidth="1"/>
    <col min="5331" max="5331" width="9.5703125" style="280" bestFit="1" customWidth="1"/>
    <col min="5332" max="5332" width="11" style="280" bestFit="1" customWidth="1"/>
    <col min="5333" max="5333" width="10.140625" style="280" bestFit="1" customWidth="1"/>
    <col min="5334" max="5338" width="9.5703125" style="280" bestFit="1" customWidth="1"/>
    <col min="5339" max="5339" width="10.140625" style="280" bestFit="1" customWidth="1"/>
    <col min="5340" max="5341" width="9.5703125" style="280" bestFit="1" customWidth="1"/>
    <col min="5342" max="5342" width="10.28515625" style="280" customWidth="1"/>
    <col min="5343" max="5350" width="9.5703125" style="280" bestFit="1" customWidth="1"/>
    <col min="5351" max="5351" width="9.5703125" style="280" customWidth="1"/>
    <col min="5352" max="5358" width="9.5703125" style="280" bestFit="1" customWidth="1"/>
    <col min="5359" max="5359" width="9.42578125" style="280" customWidth="1"/>
    <col min="5360" max="5375" width="9.5703125" style="280" bestFit="1" customWidth="1"/>
    <col min="5376" max="5377" width="12.5703125" style="280" bestFit="1" customWidth="1"/>
    <col min="5378" max="5378" width="11.42578125" style="280" bestFit="1" customWidth="1"/>
    <col min="5379" max="5379" width="11" style="280" bestFit="1" customWidth="1"/>
    <col min="5380" max="5380" width="11.7109375" style="280" bestFit="1" customWidth="1"/>
    <col min="5381" max="5569" width="9.140625" style="280"/>
    <col min="5570" max="5570" width="6.7109375" style="280" customWidth="1"/>
    <col min="5571" max="5571" width="39.140625" style="280" customWidth="1"/>
    <col min="5572" max="5572" width="8.7109375" style="280" customWidth="1"/>
    <col min="5573" max="5573" width="11.7109375" style="280" customWidth="1"/>
    <col min="5574" max="5574" width="12.7109375" style="280" customWidth="1"/>
    <col min="5575" max="5575" width="12" style="280" customWidth="1"/>
    <col min="5576" max="5576" width="12.85546875" style="280" customWidth="1"/>
    <col min="5577" max="5577" width="11.42578125" style="280" customWidth="1"/>
    <col min="5578" max="5578" width="10.42578125" style="280" customWidth="1"/>
    <col min="5579" max="5579" width="11.7109375" style="280" customWidth="1"/>
    <col min="5580" max="5580" width="11.140625" style="280" customWidth="1"/>
    <col min="5581" max="5581" width="11.85546875" style="280" bestFit="1" customWidth="1"/>
    <col min="5582" max="5582" width="10.5703125" style="280" bestFit="1" customWidth="1"/>
    <col min="5583" max="5583" width="9.5703125" style="280" bestFit="1" customWidth="1"/>
    <col min="5584" max="5584" width="11.42578125" style="280" customWidth="1"/>
    <col min="5585" max="5585" width="10.5703125" style="280" customWidth="1"/>
    <col min="5586" max="5586" width="7.5703125" style="280" customWidth="1"/>
    <col min="5587" max="5587" width="9.5703125" style="280" bestFit="1" customWidth="1"/>
    <col min="5588" max="5588" width="11" style="280" bestFit="1" customWidth="1"/>
    <col min="5589" max="5589" width="10.140625" style="280" bestFit="1" customWidth="1"/>
    <col min="5590" max="5594" width="9.5703125" style="280" bestFit="1" customWidth="1"/>
    <col min="5595" max="5595" width="10.140625" style="280" bestFit="1" customWidth="1"/>
    <col min="5596" max="5597" width="9.5703125" style="280" bestFit="1" customWidth="1"/>
    <col min="5598" max="5598" width="10.28515625" style="280" customWidth="1"/>
    <col min="5599" max="5606" width="9.5703125" style="280" bestFit="1" customWidth="1"/>
    <col min="5607" max="5607" width="9.5703125" style="280" customWidth="1"/>
    <col min="5608" max="5614" width="9.5703125" style="280" bestFit="1" customWidth="1"/>
    <col min="5615" max="5615" width="9.42578125" style="280" customWidth="1"/>
    <col min="5616" max="5631" width="9.5703125" style="280" bestFit="1" customWidth="1"/>
    <col min="5632" max="5633" width="12.5703125" style="280" bestFit="1" customWidth="1"/>
    <col min="5634" max="5634" width="11.42578125" style="280" bestFit="1" customWidth="1"/>
    <col min="5635" max="5635" width="11" style="280" bestFit="1" customWidth="1"/>
    <col min="5636" max="5636" width="11.7109375" style="280" bestFit="1" customWidth="1"/>
    <col min="5637" max="5825" width="9.140625" style="280"/>
    <col min="5826" max="5826" width="6.7109375" style="280" customWidth="1"/>
    <col min="5827" max="5827" width="39.140625" style="280" customWidth="1"/>
    <col min="5828" max="5828" width="8.7109375" style="280" customWidth="1"/>
    <col min="5829" max="5829" width="11.7109375" style="280" customWidth="1"/>
    <col min="5830" max="5830" width="12.7109375" style="280" customWidth="1"/>
    <col min="5831" max="5831" width="12" style="280" customWidth="1"/>
    <col min="5832" max="5832" width="12.85546875" style="280" customWidth="1"/>
    <col min="5833" max="5833" width="11.42578125" style="280" customWidth="1"/>
    <col min="5834" max="5834" width="10.42578125" style="280" customWidth="1"/>
    <col min="5835" max="5835" width="11.7109375" style="280" customWidth="1"/>
    <col min="5836" max="5836" width="11.140625" style="280" customWidth="1"/>
    <col min="5837" max="5837" width="11.85546875" style="280" bestFit="1" customWidth="1"/>
    <col min="5838" max="5838" width="10.5703125" style="280" bestFit="1" customWidth="1"/>
    <col min="5839" max="5839" width="9.5703125" style="280" bestFit="1" customWidth="1"/>
    <col min="5840" max="5840" width="11.42578125" style="280" customWidth="1"/>
    <col min="5841" max="5841" width="10.5703125" style="280" customWidth="1"/>
    <col min="5842" max="5842" width="7.5703125" style="280" customWidth="1"/>
    <col min="5843" max="5843" width="9.5703125" style="280" bestFit="1" customWidth="1"/>
    <col min="5844" max="5844" width="11" style="280" bestFit="1" customWidth="1"/>
    <col min="5845" max="5845" width="10.140625" style="280" bestFit="1" customWidth="1"/>
    <col min="5846" max="5850" width="9.5703125" style="280" bestFit="1" customWidth="1"/>
    <col min="5851" max="5851" width="10.140625" style="280" bestFit="1" customWidth="1"/>
    <col min="5852" max="5853" width="9.5703125" style="280" bestFit="1" customWidth="1"/>
    <col min="5854" max="5854" width="10.28515625" style="280" customWidth="1"/>
    <col min="5855" max="5862" width="9.5703125" style="280" bestFit="1" customWidth="1"/>
    <col min="5863" max="5863" width="9.5703125" style="280" customWidth="1"/>
    <col min="5864" max="5870" width="9.5703125" style="280" bestFit="1" customWidth="1"/>
    <col min="5871" max="5871" width="9.42578125" style="280" customWidth="1"/>
    <col min="5872" max="5887" width="9.5703125" style="280" bestFit="1" customWidth="1"/>
    <col min="5888" max="5889" width="12.5703125" style="280" bestFit="1" customWidth="1"/>
    <col min="5890" max="5890" width="11.42578125" style="280" bestFit="1" customWidth="1"/>
    <col min="5891" max="5891" width="11" style="280" bestFit="1" customWidth="1"/>
    <col min="5892" max="5892" width="11.7109375" style="280" bestFit="1" customWidth="1"/>
    <col min="5893" max="6081" width="9.140625" style="280"/>
    <col min="6082" max="6082" width="6.7109375" style="280" customWidth="1"/>
    <col min="6083" max="6083" width="39.140625" style="280" customWidth="1"/>
    <col min="6084" max="6084" width="8.7109375" style="280" customWidth="1"/>
    <col min="6085" max="6085" width="11.7109375" style="280" customWidth="1"/>
    <col min="6086" max="6086" width="12.7109375" style="280" customWidth="1"/>
    <col min="6087" max="6087" width="12" style="280" customWidth="1"/>
    <col min="6088" max="6088" width="12.85546875" style="280" customWidth="1"/>
    <col min="6089" max="6089" width="11.42578125" style="280" customWidth="1"/>
    <col min="6090" max="6090" width="10.42578125" style="280" customWidth="1"/>
    <col min="6091" max="6091" width="11.7109375" style="280" customWidth="1"/>
    <col min="6092" max="6092" width="11.140625" style="280" customWidth="1"/>
    <col min="6093" max="6093" width="11.85546875" style="280" bestFit="1" customWidth="1"/>
    <col min="6094" max="6094" width="10.5703125" style="280" bestFit="1" customWidth="1"/>
    <col min="6095" max="6095" width="9.5703125" style="280" bestFit="1" customWidth="1"/>
    <col min="6096" max="6096" width="11.42578125" style="280" customWidth="1"/>
    <col min="6097" max="6097" width="10.5703125" style="280" customWidth="1"/>
    <col min="6098" max="6098" width="7.5703125" style="280" customWidth="1"/>
    <col min="6099" max="6099" width="9.5703125" style="280" bestFit="1" customWidth="1"/>
    <col min="6100" max="6100" width="11" style="280" bestFit="1" customWidth="1"/>
    <col min="6101" max="6101" width="10.140625" style="280" bestFit="1" customWidth="1"/>
    <col min="6102" max="6106" width="9.5703125" style="280" bestFit="1" customWidth="1"/>
    <col min="6107" max="6107" width="10.140625" style="280" bestFit="1" customWidth="1"/>
    <col min="6108" max="6109" width="9.5703125" style="280" bestFit="1" customWidth="1"/>
    <col min="6110" max="6110" width="10.28515625" style="280" customWidth="1"/>
    <col min="6111" max="6118" width="9.5703125" style="280" bestFit="1" customWidth="1"/>
    <col min="6119" max="6119" width="9.5703125" style="280" customWidth="1"/>
    <col min="6120" max="6126" width="9.5703125" style="280" bestFit="1" customWidth="1"/>
    <col min="6127" max="6127" width="9.42578125" style="280" customWidth="1"/>
    <col min="6128" max="6143" width="9.5703125" style="280" bestFit="1" customWidth="1"/>
    <col min="6144" max="6145" width="12.5703125" style="280" bestFit="1" customWidth="1"/>
    <col min="6146" max="6146" width="11.42578125" style="280" bestFit="1" customWidth="1"/>
    <col min="6147" max="6147" width="11" style="280" bestFit="1" customWidth="1"/>
    <col min="6148" max="6148" width="11.7109375" style="280" bestFit="1" customWidth="1"/>
    <col min="6149" max="6337" width="9.140625" style="280"/>
    <col min="6338" max="6338" width="6.7109375" style="280" customWidth="1"/>
    <col min="6339" max="6339" width="39.140625" style="280" customWidth="1"/>
    <col min="6340" max="6340" width="8.7109375" style="280" customWidth="1"/>
    <col min="6341" max="6341" width="11.7109375" style="280" customWidth="1"/>
    <col min="6342" max="6342" width="12.7109375" style="280" customWidth="1"/>
    <col min="6343" max="6343" width="12" style="280" customWidth="1"/>
    <col min="6344" max="6344" width="12.85546875" style="280" customWidth="1"/>
    <col min="6345" max="6345" width="11.42578125" style="280" customWidth="1"/>
    <col min="6346" max="6346" width="10.42578125" style="280" customWidth="1"/>
    <col min="6347" max="6347" width="11.7109375" style="280" customWidth="1"/>
    <col min="6348" max="6348" width="11.140625" style="280" customWidth="1"/>
    <col min="6349" max="6349" width="11.85546875" style="280" bestFit="1" customWidth="1"/>
    <col min="6350" max="6350" width="10.5703125" style="280" bestFit="1" customWidth="1"/>
    <col min="6351" max="6351" width="9.5703125" style="280" bestFit="1" customWidth="1"/>
    <col min="6352" max="6352" width="11.42578125" style="280" customWidth="1"/>
    <col min="6353" max="6353" width="10.5703125" style="280" customWidth="1"/>
    <col min="6354" max="6354" width="7.5703125" style="280" customWidth="1"/>
    <col min="6355" max="6355" width="9.5703125" style="280" bestFit="1" customWidth="1"/>
    <col min="6356" max="6356" width="11" style="280" bestFit="1" customWidth="1"/>
    <col min="6357" max="6357" width="10.140625" style="280" bestFit="1" customWidth="1"/>
    <col min="6358" max="6362" width="9.5703125" style="280" bestFit="1" customWidth="1"/>
    <col min="6363" max="6363" width="10.140625" style="280" bestFit="1" customWidth="1"/>
    <col min="6364" max="6365" width="9.5703125" style="280" bestFit="1" customWidth="1"/>
    <col min="6366" max="6366" width="10.28515625" style="280" customWidth="1"/>
    <col min="6367" max="6374" width="9.5703125" style="280" bestFit="1" customWidth="1"/>
    <col min="6375" max="6375" width="9.5703125" style="280" customWidth="1"/>
    <col min="6376" max="6382" width="9.5703125" style="280" bestFit="1" customWidth="1"/>
    <col min="6383" max="6383" width="9.42578125" style="280" customWidth="1"/>
    <col min="6384" max="6399" width="9.5703125" style="280" bestFit="1" customWidth="1"/>
    <col min="6400" max="6401" width="12.5703125" style="280" bestFit="1" customWidth="1"/>
    <col min="6402" max="6402" width="11.42578125" style="280" bestFit="1" customWidth="1"/>
    <col min="6403" max="6403" width="11" style="280" bestFit="1" customWidth="1"/>
    <col min="6404" max="6404" width="11.7109375" style="280" bestFit="1" customWidth="1"/>
    <col min="6405" max="6593" width="9.140625" style="280"/>
    <col min="6594" max="6594" width="6.7109375" style="280" customWidth="1"/>
    <col min="6595" max="6595" width="39.140625" style="280" customWidth="1"/>
    <col min="6596" max="6596" width="8.7109375" style="280" customWidth="1"/>
    <col min="6597" max="6597" width="11.7109375" style="280" customWidth="1"/>
    <col min="6598" max="6598" width="12.7109375" style="280" customWidth="1"/>
    <col min="6599" max="6599" width="12" style="280" customWidth="1"/>
    <col min="6600" max="6600" width="12.85546875" style="280" customWidth="1"/>
    <col min="6601" max="6601" width="11.42578125" style="280" customWidth="1"/>
    <col min="6602" max="6602" width="10.42578125" style="280" customWidth="1"/>
    <col min="6603" max="6603" width="11.7109375" style="280" customWidth="1"/>
    <col min="6604" max="6604" width="11.140625" style="280" customWidth="1"/>
    <col min="6605" max="6605" width="11.85546875" style="280" bestFit="1" customWidth="1"/>
    <col min="6606" max="6606" width="10.5703125" style="280" bestFit="1" customWidth="1"/>
    <col min="6607" max="6607" width="9.5703125" style="280" bestFit="1" customWidth="1"/>
    <col min="6608" max="6608" width="11.42578125" style="280" customWidth="1"/>
    <col min="6609" max="6609" width="10.5703125" style="280" customWidth="1"/>
    <col min="6610" max="6610" width="7.5703125" style="280" customWidth="1"/>
    <col min="6611" max="6611" width="9.5703125" style="280" bestFit="1" customWidth="1"/>
    <col min="6612" max="6612" width="11" style="280" bestFit="1" customWidth="1"/>
    <col min="6613" max="6613" width="10.140625" style="280" bestFit="1" customWidth="1"/>
    <col min="6614" max="6618" width="9.5703125" style="280" bestFit="1" customWidth="1"/>
    <col min="6619" max="6619" width="10.140625" style="280" bestFit="1" customWidth="1"/>
    <col min="6620" max="6621" width="9.5703125" style="280" bestFit="1" customWidth="1"/>
    <col min="6622" max="6622" width="10.28515625" style="280" customWidth="1"/>
    <col min="6623" max="6630" width="9.5703125" style="280" bestFit="1" customWidth="1"/>
    <col min="6631" max="6631" width="9.5703125" style="280" customWidth="1"/>
    <col min="6632" max="6638" width="9.5703125" style="280" bestFit="1" customWidth="1"/>
    <col min="6639" max="6639" width="9.42578125" style="280" customWidth="1"/>
    <col min="6640" max="6655" width="9.5703125" style="280" bestFit="1" customWidth="1"/>
    <col min="6656" max="6657" width="12.5703125" style="280" bestFit="1" customWidth="1"/>
    <col min="6658" max="6658" width="11.42578125" style="280" bestFit="1" customWidth="1"/>
    <col min="6659" max="6659" width="11" style="280" bestFit="1" customWidth="1"/>
    <col min="6660" max="6660" width="11.7109375" style="280" bestFit="1" customWidth="1"/>
    <col min="6661" max="6849" width="9.140625" style="280"/>
    <col min="6850" max="6850" width="6.7109375" style="280" customWidth="1"/>
    <col min="6851" max="6851" width="39.140625" style="280" customWidth="1"/>
    <col min="6852" max="6852" width="8.7109375" style="280" customWidth="1"/>
    <col min="6853" max="6853" width="11.7109375" style="280" customWidth="1"/>
    <col min="6854" max="6854" width="12.7109375" style="280" customWidth="1"/>
    <col min="6855" max="6855" width="12" style="280" customWidth="1"/>
    <col min="6856" max="6856" width="12.85546875" style="280" customWidth="1"/>
    <col min="6857" max="6857" width="11.42578125" style="280" customWidth="1"/>
    <col min="6858" max="6858" width="10.42578125" style="280" customWidth="1"/>
    <col min="6859" max="6859" width="11.7109375" style="280" customWidth="1"/>
    <col min="6860" max="6860" width="11.140625" style="280" customWidth="1"/>
    <col min="6861" max="6861" width="11.85546875" style="280" bestFit="1" customWidth="1"/>
    <col min="6862" max="6862" width="10.5703125" style="280" bestFit="1" customWidth="1"/>
    <col min="6863" max="6863" width="9.5703125" style="280" bestFit="1" customWidth="1"/>
    <col min="6864" max="6864" width="11.42578125" style="280" customWidth="1"/>
    <col min="6865" max="6865" width="10.5703125" style="280" customWidth="1"/>
    <col min="6866" max="6866" width="7.5703125" style="280" customWidth="1"/>
    <col min="6867" max="6867" width="9.5703125" style="280" bestFit="1" customWidth="1"/>
    <col min="6868" max="6868" width="11" style="280" bestFit="1" customWidth="1"/>
    <col min="6869" max="6869" width="10.140625" style="280" bestFit="1" customWidth="1"/>
    <col min="6870" max="6874" width="9.5703125" style="280" bestFit="1" customWidth="1"/>
    <col min="6875" max="6875" width="10.140625" style="280" bestFit="1" customWidth="1"/>
    <col min="6876" max="6877" width="9.5703125" style="280" bestFit="1" customWidth="1"/>
    <col min="6878" max="6878" width="10.28515625" style="280" customWidth="1"/>
    <col min="6879" max="6886" width="9.5703125" style="280" bestFit="1" customWidth="1"/>
    <col min="6887" max="6887" width="9.5703125" style="280" customWidth="1"/>
    <col min="6888" max="6894" width="9.5703125" style="280" bestFit="1" customWidth="1"/>
    <col min="6895" max="6895" width="9.42578125" style="280" customWidth="1"/>
    <col min="6896" max="6911" width="9.5703125" style="280" bestFit="1" customWidth="1"/>
    <col min="6912" max="6913" width="12.5703125" style="280" bestFit="1" customWidth="1"/>
    <col min="6914" max="6914" width="11.42578125" style="280" bestFit="1" customWidth="1"/>
    <col min="6915" max="6915" width="11" style="280" bestFit="1" customWidth="1"/>
    <col min="6916" max="6916" width="11.7109375" style="280" bestFit="1" customWidth="1"/>
    <col min="6917" max="7105" width="9.140625" style="280"/>
    <col min="7106" max="7106" width="6.7109375" style="280" customWidth="1"/>
    <col min="7107" max="7107" width="39.140625" style="280" customWidth="1"/>
    <col min="7108" max="7108" width="8.7109375" style="280" customWidth="1"/>
    <col min="7109" max="7109" width="11.7109375" style="280" customWidth="1"/>
    <col min="7110" max="7110" width="12.7109375" style="280" customWidth="1"/>
    <col min="7111" max="7111" width="12" style="280" customWidth="1"/>
    <col min="7112" max="7112" width="12.85546875" style="280" customWidth="1"/>
    <col min="7113" max="7113" width="11.42578125" style="280" customWidth="1"/>
    <col min="7114" max="7114" width="10.42578125" style="280" customWidth="1"/>
    <col min="7115" max="7115" width="11.7109375" style="280" customWidth="1"/>
    <col min="7116" max="7116" width="11.140625" style="280" customWidth="1"/>
    <col min="7117" max="7117" width="11.85546875" style="280" bestFit="1" customWidth="1"/>
    <col min="7118" max="7118" width="10.5703125" style="280" bestFit="1" customWidth="1"/>
    <col min="7119" max="7119" width="9.5703125" style="280" bestFit="1" customWidth="1"/>
    <col min="7120" max="7120" width="11.42578125" style="280" customWidth="1"/>
    <col min="7121" max="7121" width="10.5703125" style="280" customWidth="1"/>
    <col min="7122" max="7122" width="7.5703125" style="280" customWidth="1"/>
    <col min="7123" max="7123" width="9.5703125" style="280" bestFit="1" customWidth="1"/>
    <col min="7124" max="7124" width="11" style="280" bestFit="1" customWidth="1"/>
    <col min="7125" max="7125" width="10.140625" style="280" bestFit="1" customWidth="1"/>
    <col min="7126" max="7130" width="9.5703125" style="280" bestFit="1" customWidth="1"/>
    <col min="7131" max="7131" width="10.140625" style="280" bestFit="1" customWidth="1"/>
    <col min="7132" max="7133" width="9.5703125" style="280" bestFit="1" customWidth="1"/>
    <col min="7134" max="7134" width="10.28515625" style="280" customWidth="1"/>
    <col min="7135" max="7142" width="9.5703125" style="280" bestFit="1" customWidth="1"/>
    <col min="7143" max="7143" width="9.5703125" style="280" customWidth="1"/>
    <col min="7144" max="7150" width="9.5703125" style="280" bestFit="1" customWidth="1"/>
    <col min="7151" max="7151" width="9.42578125" style="280" customWidth="1"/>
    <col min="7152" max="7167" width="9.5703125" style="280" bestFit="1" customWidth="1"/>
    <col min="7168" max="7169" width="12.5703125" style="280" bestFit="1" customWidth="1"/>
    <col min="7170" max="7170" width="11.42578125" style="280" bestFit="1" customWidth="1"/>
    <col min="7171" max="7171" width="11" style="280" bestFit="1" customWidth="1"/>
    <col min="7172" max="7172" width="11.7109375" style="280" bestFit="1" customWidth="1"/>
    <col min="7173" max="7361" width="9.140625" style="280"/>
    <col min="7362" max="7362" width="6.7109375" style="280" customWidth="1"/>
    <col min="7363" max="7363" width="39.140625" style="280" customWidth="1"/>
    <col min="7364" max="7364" width="8.7109375" style="280" customWidth="1"/>
    <col min="7365" max="7365" width="11.7109375" style="280" customWidth="1"/>
    <col min="7366" max="7366" width="12.7109375" style="280" customWidth="1"/>
    <col min="7367" max="7367" width="12" style="280" customWidth="1"/>
    <col min="7368" max="7368" width="12.85546875" style="280" customWidth="1"/>
    <col min="7369" max="7369" width="11.42578125" style="280" customWidth="1"/>
    <col min="7370" max="7370" width="10.42578125" style="280" customWidth="1"/>
    <col min="7371" max="7371" width="11.7109375" style="280" customWidth="1"/>
    <col min="7372" max="7372" width="11.140625" style="280" customWidth="1"/>
    <col min="7373" max="7373" width="11.85546875" style="280" bestFit="1" customWidth="1"/>
    <col min="7374" max="7374" width="10.5703125" style="280" bestFit="1" customWidth="1"/>
    <col min="7375" max="7375" width="9.5703125" style="280" bestFit="1" customWidth="1"/>
    <col min="7376" max="7376" width="11.42578125" style="280" customWidth="1"/>
    <col min="7377" max="7377" width="10.5703125" style="280" customWidth="1"/>
    <col min="7378" max="7378" width="7.5703125" style="280" customWidth="1"/>
    <col min="7379" max="7379" width="9.5703125" style="280" bestFit="1" customWidth="1"/>
    <col min="7380" max="7380" width="11" style="280" bestFit="1" customWidth="1"/>
    <col min="7381" max="7381" width="10.140625" style="280" bestFit="1" customWidth="1"/>
    <col min="7382" max="7386" width="9.5703125" style="280" bestFit="1" customWidth="1"/>
    <col min="7387" max="7387" width="10.140625" style="280" bestFit="1" customWidth="1"/>
    <col min="7388" max="7389" width="9.5703125" style="280" bestFit="1" customWidth="1"/>
    <col min="7390" max="7390" width="10.28515625" style="280" customWidth="1"/>
    <col min="7391" max="7398" width="9.5703125" style="280" bestFit="1" customWidth="1"/>
    <col min="7399" max="7399" width="9.5703125" style="280" customWidth="1"/>
    <col min="7400" max="7406" width="9.5703125" style="280" bestFit="1" customWidth="1"/>
    <col min="7407" max="7407" width="9.42578125" style="280" customWidth="1"/>
    <col min="7408" max="7423" width="9.5703125" style="280" bestFit="1" customWidth="1"/>
    <col min="7424" max="7425" width="12.5703125" style="280" bestFit="1" customWidth="1"/>
    <col min="7426" max="7426" width="11.42578125" style="280" bestFit="1" customWidth="1"/>
    <col min="7427" max="7427" width="11" style="280" bestFit="1" customWidth="1"/>
    <col min="7428" max="7428" width="11.7109375" style="280" bestFit="1" customWidth="1"/>
    <col min="7429" max="7617" width="9.140625" style="280"/>
    <col min="7618" max="7618" width="6.7109375" style="280" customWidth="1"/>
    <col min="7619" max="7619" width="39.140625" style="280" customWidth="1"/>
    <col min="7620" max="7620" width="8.7109375" style="280" customWidth="1"/>
    <col min="7621" max="7621" width="11.7109375" style="280" customWidth="1"/>
    <col min="7622" max="7622" width="12.7109375" style="280" customWidth="1"/>
    <col min="7623" max="7623" width="12" style="280" customWidth="1"/>
    <col min="7624" max="7624" width="12.85546875" style="280" customWidth="1"/>
    <col min="7625" max="7625" width="11.42578125" style="280" customWidth="1"/>
    <col min="7626" max="7626" width="10.42578125" style="280" customWidth="1"/>
    <col min="7627" max="7627" width="11.7109375" style="280" customWidth="1"/>
    <col min="7628" max="7628" width="11.140625" style="280" customWidth="1"/>
    <col min="7629" max="7629" width="11.85546875" style="280" bestFit="1" customWidth="1"/>
    <col min="7630" max="7630" width="10.5703125" style="280" bestFit="1" customWidth="1"/>
    <col min="7631" max="7631" width="9.5703125" style="280" bestFit="1" customWidth="1"/>
    <col min="7632" max="7632" width="11.42578125" style="280" customWidth="1"/>
    <col min="7633" max="7633" width="10.5703125" style="280" customWidth="1"/>
    <col min="7634" max="7634" width="7.5703125" style="280" customWidth="1"/>
    <col min="7635" max="7635" width="9.5703125" style="280" bestFit="1" customWidth="1"/>
    <col min="7636" max="7636" width="11" style="280" bestFit="1" customWidth="1"/>
    <col min="7637" max="7637" width="10.140625" style="280" bestFit="1" customWidth="1"/>
    <col min="7638" max="7642" width="9.5703125" style="280" bestFit="1" customWidth="1"/>
    <col min="7643" max="7643" width="10.140625" style="280" bestFit="1" customWidth="1"/>
    <col min="7644" max="7645" width="9.5703125" style="280" bestFit="1" customWidth="1"/>
    <col min="7646" max="7646" width="10.28515625" style="280" customWidth="1"/>
    <col min="7647" max="7654" width="9.5703125" style="280" bestFit="1" customWidth="1"/>
    <col min="7655" max="7655" width="9.5703125" style="280" customWidth="1"/>
    <col min="7656" max="7662" width="9.5703125" style="280" bestFit="1" customWidth="1"/>
    <col min="7663" max="7663" width="9.42578125" style="280" customWidth="1"/>
    <col min="7664" max="7679" width="9.5703125" style="280" bestFit="1" customWidth="1"/>
    <col min="7680" max="7681" width="12.5703125" style="280" bestFit="1" customWidth="1"/>
    <col min="7682" max="7682" width="11.42578125" style="280" bestFit="1" customWidth="1"/>
    <col min="7683" max="7683" width="11" style="280" bestFit="1" customWidth="1"/>
    <col min="7684" max="7684" width="11.7109375" style="280" bestFit="1" customWidth="1"/>
    <col min="7685" max="7873" width="9.140625" style="280"/>
    <col min="7874" max="7874" width="6.7109375" style="280" customWidth="1"/>
    <col min="7875" max="7875" width="39.140625" style="280" customWidth="1"/>
    <col min="7876" max="7876" width="8.7109375" style="280" customWidth="1"/>
    <col min="7877" max="7877" width="11.7109375" style="280" customWidth="1"/>
    <col min="7878" max="7878" width="12.7109375" style="280" customWidth="1"/>
    <col min="7879" max="7879" width="12" style="280" customWidth="1"/>
    <col min="7880" max="7880" width="12.85546875" style="280" customWidth="1"/>
    <col min="7881" max="7881" width="11.42578125" style="280" customWidth="1"/>
    <col min="7882" max="7882" width="10.42578125" style="280" customWidth="1"/>
    <col min="7883" max="7883" width="11.7109375" style="280" customWidth="1"/>
    <col min="7884" max="7884" width="11.140625" style="280" customWidth="1"/>
    <col min="7885" max="7885" width="11.85546875" style="280" bestFit="1" customWidth="1"/>
    <col min="7886" max="7886" width="10.5703125" style="280" bestFit="1" customWidth="1"/>
    <col min="7887" max="7887" width="9.5703125" style="280" bestFit="1" customWidth="1"/>
    <col min="7888" max="7888" width="11.42578125" style="280" customWidth="1"/>
    <col min="7889" max="7889" width="10.5703125" style="280" customWidth="1"/>
    <col min="7890" max="7890" width="7.5703125" style="280" customWidth="1"/>
    <col min="7891" max="7891" width="9.5703125" style="280" bestFit="1" customWidth="1"/>
    <col min="7892" max="7892" width="11" style="280" bestFit="1" customWidth="1"/>
    <col min="7893" max="7893" width="10.140625" style="280" bestFit="1" customWidth="1"/>
    <col min="7894" max="7898" width="9.5703125" style="280" bestFit="1" customWidth="1"/>
    <col min="7899" max="7899" width="10.140625" style="280" bestFit="1" customWidth="1"/>
    <col min="7900" max="7901" width="9.5703125" style="280" bestFit="1" customWidth="1"/>
    <col min="7902" max="7902" width="10.28515625" style="280" customWidth="1"/>
    <col min="7903" max="7910" width="9.5703125" style="280" bestFit="1" customWidth="1"/>
    <col min="7911" max="7911" width="9.5703125" style="280" customWidth="1"/>
    <col min="7912" max="7918" width="9.5703125" style="280" bestFit="1" customWidth="1"/>
    <col min="7919" max="7919" width="9.42578125" style="280" customWidth="1"/>
    <col min="7920" max="7935" width="9.5703125" style="280" bestFit="1" customWidth="1"/>
    <col min="7936" max="7937" width="12.5703125" style="280" bestFit="1" customWidth="1"/>
    <col min="7938" max="7938" width="11.42578125" style="280" bestFit="1" customWidth="1"/>
    <col min="7939" max="7939" width="11" style="280" bestFit="1" customWidth="1"/>
    <col min="7940" max="7940" width="11.7109375" style="280" bestFit="1" customWidth="1"/>
    <col min="7941" max="8129" width="9.140625" style="280"/>
    <col min="8130" max="8130" width="6.7109375" style="280" customWidth="1"/>
    <col min="8131" max="8131" width="39.140625" style="280" customWidth="1"/>
    <col min="8132" max="8132" width="8.7109375" style="280" customWidth="1"/>
    <col min="8133" max="8133" width="11.7109375" style="280" customWidth="1"/>
    <col min="8134" max="8134" width="12.7109375" style="280" customWidth="1"/>
    <col min="8135" max="8135" width="12" style="280" customWidth="1"/>
    <col min="8136" max="8136" width="12.85546875" style="280" customWidth="1"/>
    <col min="8137" max="8137" width="11.42578125" style="280" customWidth="1"/>
    <col min="8138" max="8138" width="10.42578125" style="280" customWidth="1"/>
    <col min="8139" max="8139" width="11.7109375" style="280" customWidth="1"/>
    <col min="8140" max="8140" width="11.140625" style="280" customWidth="1"/>
    <col min="8141" max="8141" width="11.85546875" style="280" bestFit="1" customWidth="1"/>
    <col min="8142" max="8142" width="10.5703125" style="280" bestFit="1" customWidth="1"/>
    <col min="8143" max="8143" width="9.5703125" style="280" bestFit="1" customWidth="1"/>
    <col min="8144" max="8144" width="11.42578125" style="280" customWidth="1"/>
    <col min="8145" max="8145" width="10.5703125" style="280" customWidth="1"/>
    <col min="8146" max="8146" width="7.5703125" style="280" customWidth="1"/>
    <col min="8147" max="8147" width="9.5703125" style="280" bestFit="1" customWidth="1"/>
    <col min="8148" max="8148" width="11" style="280" bestFit="1" customWidth="1"/>
    <col min="8149" max="8149" width="10.140625" style="280" bestFit="1" customWidth="1"/>
    <col min="8150" max="8154" width="9.5703125" style="280" bestFit="1" customWidth="1"/>
    <col min="8155" max="8155" width="10.140625" style="280" bestFit="1" customWidth="1"/>
    <col min="8156" max="8157" width="9.5703125" style="280" bestFit="1" customWidth="1"/>
    <col min="8158" max="8158" width="10.28515625" style="280" customWidth="1"/>
    <col min="8159" max="8166" width="9.5703125" style="280" bestFit="1" customWidth="1"/>
    <col min="8167" max="8167" width="9.5703125" style="280" customWidth="1"/>
    <col min="8168" max="8174" width="9.5703125" style="280" bestFit="1" customWidth="1"/>
    <col min="8175" max="8175" width="9.42578125" style="280" customWidth="1"/>
    <col min="8176" max="8191" width="9.5703125" style="280" bestFit="1" customWidth="1"/>
    <col min="8192" max="8193" width="12.5703125" style="280" bestFit="1" customWidth="1"/>
    <col min="8194" max="8194" width="11.42578125" style="280" bestFit="1" customWidth="1"/>
    <col min="8195" max="8195" width="11" style="280" bestFit="1" customWidth="1"/>
    <col min="8196" max="8196" width="11.7109375" style="280" bestFit="1" customWidth="1"/>
    <col min="8197" max="8385" width="9.140625" style="280"/>
    <col min="8386" max="8386" width="6.7109375" style="280" customWidth="1"/>
    <col min="8387" max="8387" width="39.140625" style="280" customWidth="1"/>
    <col min="8388" max="8388" width="8.7109375" style="280" customWidth="1"/>
    <col min="8389" max="8389" width="11.7109375" style="280" customWidth="1"/>
    <col min="8390" max="8390" width="12.7109375" style="280" customWidth="1"/>
    <col min="8391" max="8391" width="12" style="280" customWidth="1"/>
    <col min="8392" max="8392" width="12.85546875" style="280" customWidth="1"/>
    <col min="8393" max="8393" width="11.42578125" style="280" customWidth="1"/>
    <col min="8394" max="8394" width="10.42578125" style="280" customWidth="1"/>
    <col min="8395" max="8395" width="11.7109375" style="280" customWidth="1"/>
    <col min="8396" max="8396" width="11.140625" style="280" customWidth="1"/>
    <col min="8397" max="8397" width="11.85546875" style="280" bestFit="1" customWidth="1"/>
    <col min="8398" max="8398" width="10.5703125" style="280" bestFit="1" customWidth="1"/>
    <col min="8399" max="8399" width="9.5703125" style="280" bestFit="1" customWidth="1"/>
    <col min="8400" max="8400" width="11.42578125" style="280" customWidth="1"/>
    <col min="8401" max="8401" width="10.5703125" style="280" customWidth="1"/>
    <col min="8402" max="8402" width="7.5703125" style="280" customWidth="1"/>
    <col min="8403" max="8403" width="9.5703125" style="280" bestFit="1" customWidth="1"/>
    <col min="8404" max="8404" width="11" style="280" bestFit="1" customWidth="1"/>
    <col min="8405" max="8405" width="10.140625" style="280" bestFit="1" customWidth="1"/>
    <col min="8406" max="8410" width="9.5703125" style="280" bestFit="1" customWidth="1"/>
    <col min="8411" max="8411" width="10.140625" style="280" bestFit="1" customWidth="1"/>
    <col min="8412" max="8413" width="9.5703125" style="280" bestFit="1" customWidth="1"/>
    <col min="8414" max="8414" width="10.28515625" style="280" customWidth="1"/>
    <col min="8415" max="8422" width="9.5703125" style="280" bestFit="1" customWidth="1"/>
    <col min="8423" max="8423" width="9.5703125" style="280" customWidth="1"/>
    <col min="8424" max="8430" width="9.5703125" style="280" bestFit="1" customWidth="1"/>
    <col min="8431" max="8431" width="9.42578125" style="280" customWidth="1"/>
    <col min="8432" max="8447" width="9.5703125" style="280" bestFit="1" customWidth="1"/>
    <col min="8448" max="8449" width="12.5703125" style="280" bestFit="1" customWidth="1"/>
    <col min="8450" max="8450" width="11.42578125" style="280" bestFit="1" customWidth="1"/>
    <col min="8451" max="8451" width="11" style="280" bestFit="1" customWidth="1"/>
    <col min="8452" max="8452" width="11.7109375" style="280" bestFit="1" customWidth="1"/>
    <col min="8453" max="8641" width="9.140625" style="280"/>
    <col min="8642" max="8642" width="6.7109375" style="280" customWidth="1"/>
    <col min="8643" max="8643" width="39.140625" style="280" customWidth="1"/>
    <col min="8644" max="8644" width="8.7109375" style="280" customWidth="1"/>
    <col min="8645" max="8645" width="11.7109375" style="280" customWidth="1"/>
    <col min="8646" max="8646" width="12.7109375" style="280" customWidth="1"/>
    <col min="8647" max="8647" width="12" style="280" customWidth="1"/>
    <col min="8648" max="8648" width="12.85546875" style="280" customWidth="1"/>
    <col min="8649" max="8649" width="11.42578125" style="280" customWidth="1"/>
    <col min="8650" max="8650" width="10.42578125" style="280" customWidth="1"/>
    <col min="8651" max="8651" width="11.7109375" style="280" customWidth="1"/>
    <col min="8652" max="8652" width="11.140625" style="280" customWidth="1"/>
    <col min="8653" max="8653" width="11.85546875" style="280" bestFit="1" customWidth="1"/>
    <col min="8654" max="8654" width="10.5703125" style="280" bestFit="1" customWidth="1"/>
    <col min="8655" max="8655" width="9.5703125" style="280" bestFit="1" customWidth="1"/>
    <col min="8656" max="8656" width="11.42578125" style="280" customWidth="1"/>
    <col min="8657" max="8657" width="10.5703125" style="280" customWidth="1"/>
    <col min="8658" max="8658" width="7.5703125" style="280" customWidth="1"/>
    <col min="8659" max="8659" width="9.5703125" style="280" bestFit="1" customWidth="1"/>
    <col min="8660" max="8660" width="11" style="280" bestFit="1" customWidth="1"/>
    <col min="8661" max="8661" width="10.140625" style="280" bestFit="1" customWidth="1"/>
    <col min="8662" max="8666" width="9.5703125" style="280" bestFit="1" customWidth="1"/>
    <col min="8667" max="8667" width="10.140625" style="280" bestFit="1" customWidth="1"/>
    <col min="8668" max="8669" width="9.5703125" style="280" bestFit="1" customWidth="1"/>
    <col min="8670" max="8670" width="10.28515625" style="280" customWidth="1"/>
    <col min="8671" max="8678" width="9.5703125" style="280" bestFit="1" customWidth="1"/>
    <col min="8679" max="8679" width="9.5703125" style="280" customWidth="1"/>
    <col min="8680" max="8686" width="9.5703125" style="280" bestFit="1" customWidth="1"/>
    <col min="8687" max="8687" width="9.42578125" style="280" customWidth="1"/>
    <col min="8688" max="8703" width="9.5703125" style="280" bestFit="1" customWidth="1"/>
    <col min="8704" max="8705" width="12.5703125" style="280" bestFit="1" customWidth="1"/>
    <col min="8706" max="8706" width="11.42578125" style="280" bestFit="1" customWidth="1"/>
    <col min="8707" max="8707" width="11" style="280" bestFit="1" customWidth="1"/>
    <col min="8708" max="8708" width="11.7109375" style="280" bestFit="1" customWidth="1"/>
    <col min="8709" max="8897" width="9.140625" style="280"/>
    <col min="8898" max="8898" width="6.7109375" style="280" customWidth="1"/>
    <col min="8899" max="8899" width="39.140625" style="280" customWidth="1"/>
    <col min="8900" max="8900" width="8.7109375" style="280" customWidth="1"/>
    <col min="8901" max="8901" width="11.7109375" style="280" customWidth="1"/>
    <col min="8902" max="8902" width="12.7109375" style="280" customWidth="1"/>
    <col min="8903" max="8903" width="12" style="280" customWidth="1"/>
    <col min="8904" max="8904" width="12.85546875" style="280" customWidth="1"/>
    <col min="8905" max="8905" width="11.42578125" style="280" customWidth="1"/>
    <col min="8906" max="8906" width="10.42578125" style="280" customWidth="1"/>
    <col min="8907" max="8907" width="11.7109375" style="280" customWidth="1"/>
    <col min="8908" max="8908" width="11.140625" style="280" customWidth="1"/>
    <col min="8909" max="8909" width="11.85546875" style="280" bestFit="1" customWidth="1"/>
    <col min="8910" max="8910" width="10.5703125" style="280" bestFit="1" customWidth="1"/>
    <col min="8911" max="8911" width="9.5703125" style="280" bestFit="1" customWidth="1"/>
    <col min="8912" max="8912" width="11.42578125" style="280" customWidth="1"/>
    <col min="8913" max="8913" width="10.5703125" style="280" customWidth="1"/>
    <col min="8914" max="8914" width="7.5703125" style="280" customWidth="1"/>
    <col min="8915" max="8915" width="9.5703125" style="280" bestFit="1" customWidth="1"/>
    <col min="8916" max="8916" width="11" style="280" bestFit="1" customWidth="1"/>
    <col min="8917" max="8917" width="10.140625" style="280" bestFit="1" customWidth="1"/>
    <col min="8918" max="8922" width="9.5703125" style="280" bestFit="1" customWidth="1"/>
    <col min="8923" max="8923" width="10.140625" style="280" bestFit="1" customWidth="1"/>
    <col min="8924" max="8925" width="9.5703125" style="280" bestFit="1" customWidth="1"/>
    <col min="8926" max="8926" width="10.28515625" style="280" customWidth="1"/>
    <col min="8927" max="8934" width="9.5703125" style="280" bestFit="1" customWidth="1"/>
    <col min="8935" max="8935" width="9.5703125" style="280" customWidth="1"/>
    <col min="8936" max="8942" width="9.5703125" style="280" bestFit="1" customWidth="1"/>
    <col min="8943" max="8943" width="9.42578125" style="280" customWidth="1"/>
    <col min="8944" max="8959" width="9.5703125" style="280" bestFit="1" customWidth="1"/>
    <col min="8960" max="8961" width="12.5703125" style="280" bestFit="1" customWidth="1"/>
    <col min="8962" max="8962" width="11.42578125" style="280" bestFit="1" customWidth="1"/>
    <col min="8963" max="8963" width="11" style="280" bestFit="1" customWidth="1"/>
    <col min="8964" max="8964" width="11.7109375" style="280" bestFit="1" customWidth="1"/>
    <col min="8965" max="9153" width="9.140625" style="280"/>
    <col min="9154" max="9154" width="6.7109375" style="280" customWidth="1"/>
    <col min="9155" max="9155" width="39.140625" style="280" customWidth="1"/>
    <col min="9156" max="9156" width="8.7109375" style="280" customWidth="1"/>
    <col min="9157" max="9157" width="11.7109375" style="280" customWidth="1"/>
    <col min="9158" max="9158" width="12.7109375" style="280" customWidth="1"/>
    <col min="9159" max="9159" width="12" style="280" customWidth="1"/>
    <col min="9160" max="9160" width="12.85546875" style="280" customWidth="1"/>
    <col min="9161" max="9161" width="11.42578125" style="280" customWidth="1"/>
    <col min="9162" max="9162" width="10.42578125" style="280" customWidth="1"/>
    <col min="9163" max="9163" width="11.7109375" style="280" customWidth="1"/>
    <col min="9164" max="9164" width="11.140625" style="280" customWidth="1"/>
    <col min="9165" max="9165" width="11.85546875" style="280" bestFit="1" customWidth="1"/>
    <col min="9166" max="9166" width="10.5703125" style="280" bestFit="1" customWidth="1"/>
    <col min="9167" max="9167" width="9.5703125" style="280" bestFit="1" customWidth="1"/>
    <col min="9168" max="9168" width="11.42578125" style="280" customWidth="1"/>
    <col min="9169" max="9169" width="10.5703125" style="280" customWidth="1"/>
    <col min="9170" max="9170" width="7.5703125" style="280" customWidth="1"/>
    <col min="9171" max="9171" width="9.5703125" style="280" bestFit="1" customWidth="1"/>
    <col min="9172" max="9172" width="11" style="280" bestFit="1" customWidth="1"/>
    <col min="9173" max="9173" width="10.140625" style="280" bestFit="1" customWidth="1"/>
    <col min="9174" max="9178" width="9.5703125" style="280" bestFit="1" customWidth="1"/>
    <col min="9179" max="9179" width="10.140625" style="280" bestFit="1" customWidth="1"/>
    <col min="9180" max="9181" width="9.5703125" style="280" bestFit="1" customWidth="1"/>
    <col min="9182" max="9182" width="10.28515625" style="280" customWidth="1"/>
    <col min="9183" max="9190" width="9.5703125" style="280" bestFit="1" customWidth="1"/>
    <col min="9191" max="9191" width="9.5703125" style="280" customWidth="1"/>
    <col min="9192" max="9198" width="9.5703125" style="280" bestFit="1" customWidth="1"/>
    <col min="9199" max="9199" width="9.42578125" style="280" customWidth="1"/>
    <col min="9200" max="9215" width="9.5703125" style="280" bestFit="1" customWidth="1"/>
    <col min="9216" max="9217" width="12.5703125" style="280" bestFit="1" customWidth="1"/>
    <col min="9218" max="9218" width="11.42578125" style="280" bestFit="1" customWidth="1"/>
    <col min="9219" max="9219" width="11" style="280" bestFit="1" customWidth="1"/>
    <col min="9220" max="9220" width="11.7109375" style="280" bestFit="1" customWidth="1"/>
    <col min="9221" max="9409" width="9.140625" style="280"/>
    <col min="9410" max="9410" width="6.7109375" style="280" customWidth="1"/>
    <col min="9411" max="9411" width="39.140625" style="280" customWidth="1"/>
    <col min="9412" max="9412" width="8.7109375" style="280" customWidth="1"/>
    <col min="9413" max="9413" width="11.7109375" style="280" customWidth="1"/>
    <col min="9414" max="9414" width="12.7109375" style="280" customWidth="1"/>
    <col min="9415" max="9415" width="12" style="280" customWidth="1"/>
    <col min="9416" max="9416" width="12.85546875" style="280" customWidth="1"/>
    <col min="9417" max="9417" width="11.42578125" style="280" customWidth="1"/>
    <col min="9418" max="9418" width="10.42578125" style="280" customWidth="1"/>
    <col min="9419" max="9419" width="11.7109375" style="280" customWidth="1"/>
    <col min="9420" max="9420" width="11.140625" style="280" customWidth="1"/>
    <col min="9421" max="9421" width="11.85546875" style="280" bestFit="1" customWidth="1"/>
    <col min="9422" max="9422" width="10.5703125" style="280" bestFit="1" customWidth="1"/>
    <col min="9423" max="9423" width="9.5703125" style="280" bestFit="1" customWidth="1"/>
    <col min="9424" max="9424" width="11.42578125" style="280" customWidth="1"/>
    <col min="9425" max="9425" width="10.5703125" style="280" customWidth="1"/>
    <col min="9426" max="9426" width="7.5703125" style="280" customWidth="1"/>
    <col min="9427" max="9427" width="9.5703125" style="280" bestFit="1" customWidth="1"/>
    <col min="9428" max="9428" width="11" style="280" bestFit="1" customWidth="1"/>
    <col min="9429" max="9429" width="10.140625" style="280" bestFit="1" customWidth="1"/>
    <col min="9430" max="9434" width="9.5703125" style="280" bestFit="1" customWidth="1"/>
    <col min="9435" max="9435" width="10.140625" style="280" bestFit="1" customWidth="1"/>
    <col min="9436" max="9437" width="9.5703125" style="280" bestFit="1" customWidth="1"/>
    <col min="9438" max="9438" width="10.28515625" style="280" customWidth="1"/>
    <col min="9439" max="9446" width="9.5703125" style="280" bestFit="1" customWidth="1"/>
    <col min="9447" max="9447" width="9.5703125" style="280" customWidth="1"/>
    <col min="9448" max="9454" width="9.5703125" style="280" bestFit="1" customWidth="1"/>
    <col min="9455" max="9455" width="9.42578125" style="280" customWidth="1"/>
    <col min="9456" max="9471" width="9.5703125" style="280" bestFit="1" customWidth="1"/>
    <col min="9472" max="9473" width="12.5703125" style="280" bestFit="1" customWidth="1"/>
    <col min="9474" max="9474" width="11.42578125" style="280" bestFit="1" customWidth="1"/>
    <col min="9475" max="9475" width="11" style="280" bestFit="1" customWidth="1"/>
    <col min="9476" max="9476" width="11.7109375" style="280" bestFit="1" customWidth="1"/>
    <col min="9477" max="9665" width="9.140625" style="280"/>
    <col min="9666" max="9666" width="6.7109375" style="280" customWidth="1"/>
    <col min="9667" max="9667" width="39.140625" style="280" customWidth="1"/>
    <col min="9668" max="9668" width="8.7109375" style="280" customWidth="1"/>
    <col min="9669" max="9669" width="11.7109375" style="280" customWidth="1"/>
    <col min="9670" max="9670" width="12.7109375" style="280" customWidth="1"/>
    <col min="9671" max="9671" width="12" style="280" customWidth="1"/>
    <col min="9672" max="9672" width="12.85546875" style="280" customWidth="1"/>
    <col min="9673" max="9673" width="11.42578125" style="280" customWidth="1"/>
    <col min="9674" max="9674" width="10.42578125" style="280" customWidth="1"/>
    <col min="9675" max="9675" width="11.7109375" style="280" customWidth="1"/>
    <col min="9676" max="9676" width="11.140625" style="280" customWidth="1"/>
    <col min="9677" max="9677" width="11.85546875" style="280" bestFit="1" customWidth="1"/>
    <col min="9678" max="9678" width="10.5703125" style="280" bestFit="1" customWidth="1"/>
    <col min="9679" max="9679" width="9.5703125" style="280" bestFit="1" customWidth="1"/>
    <col min="9680" max="9680" width="11.42578125" style="280" customWidth="1"/>
    <col min="9681" max="9681" width="10.5703125" style="280" customWidth="1"/>
    <col min="9682" max="9682" width="7.5703125" style="280" customWidth="1"/>
    <col min="9683" max="9683" width="9.5703125" style="280" bestFit="1" customWidth="1"/>
    <col min="9684" max="9684" width="11" style="280" bestFit="1" customWidth="1"/>
    <col min="9685" max="9685" width="10.140625" style="280" bestFit="1" customWidth="1"/>
    <col min="9686" max="9690" width="9.5703125" style="280" bestFit="1" customWidth="1"/>
    <col min="9691" max="9691" width="10.140625" style="280" bestFit="1" customWidth="1"/>
    <col min="9692" max="9693" width="9.5703125" style="280" bestFit="1" customWidth="1"/>
    <col min="9694" max="9694" width="10.28515625" style="280" customWidth="1"/>
    <col min="9695" max="9702" width="9.5703125" style="280" bestFit="1" customWidth="1"/>
    <col min="9703" max="9703" width="9.5703125" style="280" customWidth="1"/>
    <col min="9704" max="9710" width="9.5703125" style="280" bestFit="1" customWidth="1"/>
    <col min="9711" max="9711" width="9.42578125" style="280" customWidth="1"/>
    <col min="9712" max="9727" width="9.5703125" style="280" bestFit="1" customWidth="1"/>
    <col min="9728" max="9729" width="12.5703125" style="280" bestFit="1" customWidth="1"/>
    <col min="9730" max="9730" width="11.42578125" style="280" bestFit="1" customWidth="1"/>
    <col min="9731" max="9731" width="11" style="280" bestFit="1" customWidth="1"/>
    <col min="9732" max="9732" width="11.7109375" style="280" bestFit="1" customWidth="1"/>
    <col min="9733" max="9921" width="9.140625" style="280"/>
    <col min="9922" max="9922" width="6.7109375" style="280" customWidth="1"/>
    <col min="9923" max="9923" width="39.140625" style="280" customWidth="1"/>
    <col min="9924" max="9924" width="8.7109375" style="280" customWidth="1"/>
    <col min="9925" max="9925" width="11.7109375" style="280" customWidth="1"/>
    <col min="9926" max="9926" width="12.7109375" style="280" customWidth="1"/>
    <col min="9927" max="9927" width="12" style="280" customWidth="1"/>
    <col min="9928" max="9928" width="12.85546875" style="280" customWidth="1"/>
    <col min="9929" max="9929" width="11.42578125" style="280" customWidth="1"/>
    <col min="9930" max="9930" width="10.42578125" style="280" customWidth="1"/>
    <col min="9931" max="9931" width="11.7109375" style="280" customWidth="1"/>
    <col min="9932" max="9932" width="11.140625" style="280" customWidth="1"/>
    <col min="9933" max="9933" width="11.85546875" style="280" bestFit="1" customWidth="1"/>
    <col min="9934" max="9934" width="10.5703125" style="280" bestFit="1" customWidth="1"/>
    <col min="9935" max="9935" width="9.5703125" style="280" bestFit="1" customWidth="1"/>
    <col min="9936" max="9936" width="11.42578125" style="280" customWidth="1"/>
    <col min="9937" max="9937" width="10.5703125" style="280" customWidth="1"/>
    <col min="9938" max="9938" width="7.5703125" style="280" customWidth="1"/>
    <col min="9939" max="9939" width="9.5703125" style="280" bestFit="1" customWidth="1"/>
    <col min="9940" max="9940" width="11" style="280" bestFit="1" customWidth="1"/>
    <col min="9941" max="9941" width="10.140625" style="280" bestFit="1" customWidth="1"/>
    <col min="9942" max="9946" width="9.5703125" style="280" bestFit="1" customWidth="1"/>
    <col min="9947" max="9947" width="10.140625" style="280" bestFit="1" customWidth="1"/>
    <col min="9948" max="9949" width="9.5703125" style="280" bestFit="1" customWidth="1"/>
    <col min="9950" max="9950" width="10.28515625" style="280" customWidth="1"/>
    <col min="9951" max="9958" width="9.5703125" style="280" bestFit="1" customWidth="1"/>
    <col min="9959" max="9959" width="9.5703125" style="280" customWidth="1"/>
    <col min="9960" max="9966" width="9.5703125" style="280" bestFit="1" customWidth="1"/>
    <col min="9967" max="9967" width="9.42578125" style="280" customWidth="1"/>
    <col min="9968" max="9983" width="9.5703125" style="280" bestFit="1" customWidth="1"/>
    <col min="9984" max="9985" width="12.5703125" style="280" bestFit="1" customWidth="1"/>
    <col min="9986" max="9986" width="11.42578125" style="280" bestFit="1" customWidth="1"/>
    <col min="9987" max="9987" width="11" style="280" bestFit="1" customWidth="1"/>
    <col min="9988" max="9988" width="11.7109375" style="280" bestFit="1" customWidth="1"/>
    <col min="9989" max="10177" width="9.140625" style="280"/>
    <col min="10178" max="10178" width="6.7109375" style="280" customWidth="1"/>
    <col min="10179" max="10179" width="39.140625" style="280" customWidth="1"/>
    <col min="10180" max="10180" width="8.7109375" style="280" customWidth="1"/>
    <col min="10181" max="10181" width="11.7109375" style="280" customWidth="1"/>
    <col min="10182" max="10182" width="12.7109375" style="280" customWidth="1"/>
    <col min="10183" max="10183" width="12" style="280" customWidth="1"/>
    <col min="10184" max="10184" width="12.85546875" style="280" customWidth="1"/>
    <col min="10185" max="10185" width="11.42578125" style="280" customWidth="1"/>
    <col min="10186" max="10186" width="10.42578125" style="280" customWidth="1"/>
    <col min="10187" max="10187" width="11.7109375" style="280" customWidth="1"/>
    <col min="10188" max="10188" width="11.140625" style="280" customWidth="1"/>
    <col min="10189" max="10189" width="11.85546875" style="280" bestFit="1" customWidth="1"/>
    <col min="10190" max="10190" width="10.5703125" style="280" bestFit="1" customWidth="1"/>
    <col min="10191" max="10191" width="9.5703125" style="280" bestFit="1" customWidth="1"/>
    <col min="10192" max="10192" width="11.42578125" style="280" customWidth="1"/>
    <col min="10193" max="10193" width="10.5703125" style="280" customWidth="1"/>
    <col min="10194" max="10194" width="7.5703125" style="280" customWidth="1"/>
    <col min="10195" max="10195" width="9.5703125" style="280" bestFit="1" customWidth="1"/>
    <col min="10196" max="10196" width="11" style="280" bestFit="1" customWidth="1"/>
    <col min="10197" max="10197" width="10.140625" style="280" bestFit="1" customWidth="1"/>
    <col min="10198" max="10202" width="9.5703125" style="280" bestFit="1" customWidth="1"/>
    <col min="10203" max="10203" width="10.140625" style="280" bestFit="1" customWidth="1"/>
    <col min="10204" max="10205" width="9.5703125" style="280" bestFit="1" customWidth="1"/>
    <col min="10206" max="10206" width="10.28515625" style="280" customWidth="1"/>
    <col min="10207" max="10214" width="9.5703125" style="280" bestFit="1" customWidth="1"/>
    <col min="10215" max="10215" width="9.5703125" style="280" customWidth="1"/>
    <col min="10216" max="10222" width="9.5703125" style="280" bestFit="1" customWidth="1"/>
    <col min="10223" max="10223" width="9.42578125" style="280" customWidth="1"/>
    <col min="10224" max="10239" width="9.5703125" style="280" bestFit="1" customWidth="1"/>
    <col min="10240" max="10241" width="12.5703125" style="280" bestFit="1" customWidth="1"/>
    <col min="10242" max="10242" width="11.42578125" style="280" bestFit="1" customWidth="1"/>
    <col min="10243" max="10243" width="11" style="280" bestFit="1" customWidth="1"/>
    <col min="10244" max="10244" width="11.7109375" style="280" bestFit="1" customWidth="1"/>
    <col min="10245" max="10433" width="9.140625" style="280"/>
    <col min="10434" max="10434" width="6.7109375" style="280" customWidth="1"/>
    <col min="10435" max="10435" width="39.140625" style="280" customWidth="1"/>
    <col min="10436" max="10436" width="8.7109375" style="280" customWidth="1"/>
    <col min="10437" max="10437" width="11.7109375" style="280" customWidth="1"/>
    <col min="10438" max="10438" width="12.7109375" style="280" customWidth="1"/>
    <col min="10439" max="10439" width="12" style="280" customWidth="1"/>
    <col min="10440" max="10440" width="12.85546875" style="280" customWidth="1"/>
    <col min="10441" max="10441" width="11.42578125" style="280" customWidth="1"/>
    <col min="10442" max="10442" width="10.42578125" style="280" customWidth="1"/>
    <col min="10443" max="10443" width="11.7109375" style="280" customWidth="1"/>
    <col min="10444" max="10444" width="11.140625" style="280" customWidth="1"/>
    <col min="10445" max="10445" width="11.85546875" style="280" bestFit="1" customWidth="1"/>
    <col min="10446" max="10446" width="10.5703125" style="280" bestFit="1" customWidth="1"/>
    <col min="10447" max="10447" width="9.5703125" style="280" bestFit="1" customWidth="1"/>
    <col min="10448" max="10448" width="11.42578125" style="280" customWidth="1"/>
    <col min="10449" max="10449" width="10.5703125" style="280" customWidth="1"/>
    <col min="10450" max="10450" width="7.5703125" style="280" customWidth="1"/>
    <col min="10451" max="10451" width="9.5703125" style="280" bestFit="1" customWidth="1"/>
    <col min="10452" max="10452" width="11" style="280" bestFit="1" customWidth="1"/>
    <col min="10453" max="10453" width="10.140625" style="280" bestFit="1" customWidth="1"/>
    <col min="10454" max="10458" width="9.5703125" style="280" bestFit="1" customWidth="1"/>
    <col min="10459" max="10459" width="10.140625" style="280" bestFit="1" customWidth="1"/>
    <col min="10460" max="10461" width="9.5703125" style="280" bestFit="1" customWidth="1"/>
    <col min="10462" max="10462" width="10.28515625" style="280" customWidth="1"/>
    <col min="10463" max="10470" width="9.5703125" style="280" bestFit="1" customWidth="1"/>
    <col min="10471" max="10471" width="9.5703125" style="280" customWidth="1"/>
    <col min="10472" max="10478" width="9.5703125" style="280" bestFit="1" customWidth="1"/>
    <col min="10479" max="10479" width="9.42578125" style="280" customWidth="1"/>
    <col min="10480" max="10495" width="9.5703125" style="280" bestFit="1" customWidth="1"/>
    <col min="10496" max="10497" width="12.5703125" style="280" bestFit="1" customWidth="1"/>
    <col min="10498" max="10498" width="11.42578125" style="280" bestFit="1" customWidth="1"/>
    <col min="10499" max="10499" width="11" style="280" bestFit="1" customWidth="1"/>
    <col min="10500" max="10500" width="11.7109375" style="280" bestFit="1" customWidth="1"/>
    <col min="10501" max="10689" width="9.140625" style="280"/>
    <col min="10690" max="10690" width="6.7109375" style="280" customWidth="1"/>
    <col min="10691" max="10691" width="39.140625" style="280" customWidth="1"/>
    <col min="10692" max="10692" width="8.7109375" style="280" customWidth="1"/>
    <col min="10693" max="10693" width="11.7109375" style="280" customWidth="1"/>
    <col min="10694" max="10694" width="12.7109375" style="280" customWidth="1"/>
    <col min="10695" max="10695" width="12" style="280" customWidth="1"/>
    <col min="10696" max="10696" width="12.85546875" style="280" customWidth="1"/>
    <col min="10697" max="10697" width="11.42578125" style="280" customWidth="1"/>
    <col min="10698" max="10698" width="10.42578125" style="280" customWidth="1"/>
    <col min="10699" max="10699" width="11.7109375" style="280" customWidth="1"/>
    <col min="10700" max="10700" width="11.140625" style="280" customWidth="1"/>
    <col min="10701" max="10701" width="11.85546875" style="280" bestFit="1" customWidth="1"/>
    <col min="10702" max="10702" width="10.5703125" style="280" bestFit="1" customWidth="1"/>
    <col min="10703" max="10703" width="9.5703125" style="280" bestFit="1" customWidth="1"/>
    <col min="10704" max="10704" width="11.42578125" style="280" customWidth="1"/>
    <col min="10705" max="10705" width="10.5703125" style="280" customWidth="1"/>
    <col min="10706" max="10706" width="7.5703125" style="280" customWidth="1"/>
    <col min="10707" max="10707" width="9.5703125" style="280" bestFit="1" customWidth="1"/>
    <col min="10708" max="10708" width="11" style="280" bestFit="1" customWidth="1"/>
    <col min="10709" max="10709" width="10.140625" style="280" bestFit="1" customWidth="1"/>
    <col min="10710" max="10714" width="9.5703125" style="280" bestFit="1" customWidth="1"/>
    <col min="10715" max="10715" width="10.140625" style="280" bestFit="1" customWidth="1"/>
    <col min="10716" max="10717" width="9.5703125" style="280" bestFit="1" customWidth="1"/>
    <col min="10718" max="10718" width="10.28515625" style="280" customWidth="1"/>
    <col min="10719" max="10726" width="9.5703125" style="280" bestFit="1" customWidth="1"/>
    <col min="10727" max="10727" width="9.5703125" style="280" customWidth="1"/>
    <col min="10728" max="10734" width="9.5703125" style="280" bestFit="1" customWidth="1"/>
    <col min="10735" max="10735" width="9.42578125" style="280" customWidth="1"/>
    <col min="10736" max="10751" width="9.5703125" style="280" bestFit="1" customWidth="1"/>
    <col min="10752" max="10753" width="12.5703125" style="280" bestFit="1" customWidth="1"/>
    <col min="10754" max="10754" width="11.42578125" style="280" bestFit="1" customWidth="1"/>
    <col min="10755" max="10755" width="11" style="280" bestFit="1" customWidth="1"/>
    <col min="10756" max="10756" width="11.7109375" style="280" bestFit="1" customWidth="1"/>
    <col min="10757" max="10945" width="9.140625" style="280"/>
    <col min="10946" max="10946" width="6.7109375" style="280" customWidth="1"/>
    <col min="10947" max="10947" width="39.140625" style="280" customWidth="1"/>
    <col min="10948" max="10948" width="8.7109375" style="280" customWidth="1"/>
    <col min="10949" max="10949" width="11.7109375" style="280" customWidth="1"/>
    <col min="10950" max="10950" width="12.7109375" style="280" customWidth="1"/>
    <col min="10951" max="10951" width="12" style="280" customWidth="1"/>
    <col min="10952" max="10952" width="12.85546875" style="280" customWidth="1"/>
    <col min="10953" max="10953" width="11.42578125" style="280" customWidth="1"/>
    <col min="10954" max="10954" width="10.42578125" style="280" customWidth="1"/>
    <col min="10955" max="10955" width="11.7109375" style="280" customWidth="1"/>
    <col min="10956" max="10956" width="11.140625" style="280" customWidth="1"/>
    <col min="10957" max="10957" width="11.85546875" style="280" bestFit="1" customWidth="1"/>
    <col min="10958" max="10958" width="10.5703125" style="280" bestFit="1" customWidth="1"/>
    <col min="10959" max="10959" width="9.5703125" style="280" bestFit="1" customWidth="1"/>
    <col min="10960" max="10960" width="11.42578125" style="280" customWidth="1"/>
    <col min="10961" max="10961" width="10.5703125" style="280" customWidth="1"/>
    <col min="10962" max="10962" width="7.5703125" style="280" customWidth="1"/>
    <col min="10963" max="10963" width="9.5703125" style="280" bestFit="1" customWidth="1"/>
    <col min="10964" max="10964" width="11" style="280" bestFit="1" customWidth="1"/>
    <col min="10965" max="10965" width="10.140625" style="280" bestFit="1" customWidth="1"/>
    <col min="10966" max="10970" width="9.5703125" style="280" bestFit="1" customWidth="1"/>
    <col min="10971" max="10971" width="10.140625" style="280" bestFit="1" customWidth="1"/>
    <col min="10972" max="10973" width="9.5703125" style="280" bestFit="1" customWidth="1"/>
    <col min="10974" max="10974" width="10.28515625" style="280" customWidth="1"/>
    <col min="10975" max="10982" width="9.5703125" style="280" bestFit="1" customWidth="1"/>
    <col min="10983" max="10983" width="9.5703125" style="280" customWidth="1"/>
    <col min="10984" max="10990" width="9.5703125" style="280" bestFit="1" customWidth="1"/>
    <col min="10991" max="10991" width="9.42578125" style="280" customWidth="1"/>
    <col min="10992" max="11007" width="9.5703125" style="280" bestFit="1" customWidth="1"/>
    <col min="11008" max="11009" width="12.5703125" style="280" bestFit="1" customWidth="1"/>
    <col min="11010" max="11010" width="11.42578125" style="280" bestFit="1" customWidth="1"/>
    <col min="11011" max="11011" width="11" style="280" bestFit="1" customWidth="1"/>
    <col min="11012" max="11012" width="11.7109375" style="280" bestFit="1" customWidth="1"/>
    <col min="11013" max="11201" width="9.140625" style="280"/>
    <col min="11202" max="11202" width="6.7109375" style="280" customWidth="1"/>
    <col min="11203" max="11203" width="39.140625" style="280" customWidth="1"/>
    <col min="11204" max="11204" width="8.7109375" style="280" customWidth="1"/>
    <col min="11205" max="11205" width="11.7109375" style="280" customWidth="1"/>
    <col min="11206" max="11206" width="12.7109375" style="280" customWidth="1"/>
    <col min="11207" max="11207" width="12" style="280" customWidth="1"/>
    <col min="11208" max="11208" width="12.85546875" style="280" customWidth="1"/>
    <col min="11209" max="11209" width="11.42578125" style="280" customWidth="1"/>
    <col min="11210" max="11210" width="10.42578125" style="280" customWidth="1"/>
    <col min="11211" max="11211" width="11.7109375" style="280" customWidth="1"/>
    <col min="11212" max="11212" width="11.140625" style="280" customWidth="1"/>
    <col min="11213" max="11213" width="11.85546875" style="280" bestFit="1" customWidth="1"/>
    <col min="11214" max="11214" width="10.5703125" style="280" bestFit="1" customWidth="1"/>
    <col min="11215" max="11215" width="9.5703125" style="280" bestFit="1" customWidth="1"/>
    <col min="11216" max="11216" width="11.42578125" style="280" customWidth="1"/>
    <col min="11217" max="11217" width="10.5703125" style="280" customWidth="1"/>
    <col min="11218" max="11218" width="7.5703125" style="280" customWidth="1"/>
    <col min="11219" max="11219" width="9.5703125" style="280" bestFit="1" customWidth="1"/>
    <col min="11220" max="11220" width="11" style="280" bestFit="1" customWidth="1"/>
    <col min="11221" max="11221" width="10.140625" style="280" bestFit="1" customWidth="1"/>
    <col min="11222" max="11226" width="9.5703125" style="280" bestFit="1" customWidth="1"/>
    <col min="11227" max="11227" width="10.140625" style="280" bestFit="1" customWidth="1"/>
    <col min="11228" max="11229" width="9.5703125" style="280" bestFit="1" customWidth="1"/>
    <col min="11230" max="11230" width="10.28515625" style="280" customWidth="1"/>
    <col min="11231" max="11238" width="9.5703125" style="280" bestFit="1" customWidth="1"/>
    <col min="11239" max="11239" width="9.5703125" style="280" customWidth="1"/>
    <col min="11240" max="11246" width="9.5703125" style="280" bestFit="1" customWidth="1"/>
    <col min="11247" max="11247" width="9.42578125" style="280" customWidth="1"/>
    <col min="11248" max="11263" width="9.5703125" style="280" bestFit="1" customWidth="1"/>
    <col min="11264" max="11265" width="12.5703125" style="280" bestFit="1" customWidth="1"/>
    <col min="11266" max="11266" width="11.42578125" style="280" bestFit="1" customWidth="1"/>
    <col min="11267" max="11267" width="11" style="280" bestFit="1" customWidth="1"/>
    <col min="11268" max="11268" width="11.7109375" style="280" bestFit="1" customWidth="1"/>
    <col min="11269" max="11457" width="9.140625" style="280"/>
    <col min="11458" max="11458" width="6.7109375" style="280" customWidth="1"/>
    <col min="11459" max="11459" width="39.140625" style="280" customWidth="1"/>
    <col min="11460" max="11460" width="8.7109375" style="280" customWidth="1"/>
    <col min="11461" max="11461" width="11.7109375" style="280" customWidth="1"/>
    <col min="11462" max="11462" width="12.7109375" style="280" customWidth="1"/>
    <col min="11463" max="11463" width="12" style="280" customWidth="1"/>
    <col min="11464" max="11464" width="12.85546875" style="280" customWidth="1"/>
    <col min="11465" max="11465" width="11.42578125" style="280" customWidth="1"/>
    <col min="11466" max="11466" width="10.42578125" style="280" customWidth="1"/>
    <col min="11467" max="11467" width="11.7109375" style="280" customWidth="1"/>
    <col min="11468" max="11468" width="11.140625" style="280" customWidth="1"/>
    <col min="11469" max="11469" width="11.85546875" style="280" bestFit="1" customWidth="1"/>
    <col min="11470" max="11470" width="10.5703125" style="280" bestFit="1" customWidth="1"/>
    <col min="11471" max="11471" width="9.5703125" style="280" bestFit="1" customWidth="1"/>
    <col min="11472" max="11472" width="11.42578125" style="280" customWidth="1"/>
    <col min="11473" max="11473" width="10.5703125" style="280" customWidth="1"/>
    <col min="11474" max="11474" width="7.5703125" style="280" customWidth="1"/>
    <col min="11475" max="11475" width="9.5703125" style="280" bestFit="1" customWidth="1"/>
    <col min="11476" max="11476" width="11" style="280" bestFit="1" customWidth="1"/>
    <col min="11477" max="11477" width="10.140625" style="280" bestFit="1" customWidth="1"/>
    <col min="11478" max="11482" width="9.5703125" style="280" bestFit="1" customWidth="1"/>
    <col min="11483" max="11483" width="10.140625" style="280" bestFit="1" customWidth="1"/>
    <col min="11484" max="11485" width="9.5703125" style="280" bestFit="1" customWidth="1"/>
    <col min="11486" max="11486" width="10.28515625" style="280" customWidth="1"/>
    <col min="11487" max="11494" width="9.5703125" style="280" bestFit="1" customWidth="1"/>
    <col min="11495" max="11495" width="9.5703125" style="280" customWidth="1"/>
    <col min="11496" max="11502" width="9.5703125" style="280" bestFit="1" customWidth="1"/>
    <col min="11503" max="11503" width="9.42578125" style="280" customWidth="1"/>
    <col min="11504" max="11519" width="9.5703125" style="280" bestFit="1" customWidth="1"/>
    <col min="11520" max="11521" width="12.5703125" style="280" bestFit="1" customWidth="1"/>
    <col min="11522" max="11522" width="11.42578125" style="280" bestFit="1" customWidth="1"/>
    <col min="11523" max="11523" width="11" style="280" bestFit="1" customWidth="1"/>
    <col min="11524" max="11524" width="11.7109375" style="280" bestFit="1" customWidth="1"/>
    <col min="11525" max="11713" width="9.140625" style="280"/>
    <col min="11714" max="11714" width="6.7109375" style="280" customWidth="1"/>
    <col min="11715" max="11715" width="39.140625" style="280" customWidth="1"/>
    <col min="11716" max="11716" width="8.7109375" style="280" customWidth="1"/>
    <col min="11717" max="11717" width="11.7109375" style="280" customWidth="1"/>
    <col min="11718" max="11718" width="12.7109375" style="280" customWidth="1"/>
    <col min="11719" max="11719" width="12" style="280" customWidth="1"/>
    <col min="11720" max="11720" width="12.85546875" style="280" customWidth="1"/>
    <col min="11721" max="11721" width="11.42578125" style="280" customWidth="1"/>
    <col min="11722" max="11722" width="10.42578125" style="280" customWidth="1"/>
    <col min="11723" max="11723" width="11.7109375" style="280" customWidth="1"/>
    <col min="11724" max="11724" width="11.140625" style="280" customWidth="1"/>
    <col min="11725" max="11725" width="11.85546875" style="280" bestFit="1" customWidth="1"/>
    <col min="11726" max="11726" width="10.5703125" style="280" bestFit="1" customWidth="1"/>
    <col min="11727" max="11727" width="9.5703125" style="280" bestFit="1" customWidth="1"/>
    <col min="11728" max="11728" width="11.42578125" style="280" customWidth="1"/>
    <col min="11729" max="11729" width="10.5703125" style="280" customWidth="1"/>
    <col min="11730" max="11730" width="7.5703125" style="280" customWidth="1"/>
    <col min="11731" max="11731" width="9.5703125" style="280" bestFit="1" customWidth="1"/>
    <col min="11732" max="11732" width="11" style="280" bestFit="1" customWidth="1"/>
    <col min="11733" max="11733" width="10.140625" style="280" bestFit="1" customWidth="1"/>
    <col min="11734" max="11738" width="9.5703125" style="280" bestFit="1" customWidth="1"/>
    <col min="11739" max="11739" width="10.140625" style="280" bestFit="1" customWidth="1"/>
    <col min="11740" max="11741" width="9.5703125" style="280" bestFit="1" customWidth="1"/>
    <col min="11742" max="11742" width="10.28515625" style="280" customWidth="1"/>
    <col min="11743" max="11750" width="9.5703125" style="280" bestFit="1" customWidth="1"/>
    <col min="11751" max="11751" width="9.5703125" style="280" customWidth="1"/>
    <col min="11752" max="11758" width="9.5703125" style="280" bestFit="1" customWidth="1"/>
    <col min="11759" max="11759" width="9.42578125" style="280" customWidth="1"/>
    <col min="11760" max="11775" width="9.5703125" style="280" bestFit="1" customWidth="1"/>
    <col min="11776" max="11777" width="12.5703125" style="280" bestFit="1" customWidth="1"/>
    <col min="11778" max="11778" width="11.42578125" style="280" bestFit="1" customWidth="1"/>
    <col min="11779" max="11779" width="11" style="280" bestFit="1" customWidth="1"/>
    <col min="11780" max="11780" width="11.7109375" style="280" bestFit="1" customWidth="1"/>
    <col min="11781" max="11969" width="9.140625" style="280"/>
    <col min="11970" max="11970" width="6.7109375" style="280" customWidth="1"/>
    <col min="11971" max="11971" width="39.140625" style="280" customWidth="1"/>
    <col min="11972" max="11972" width="8.7109375" style="280" customWidth="1"/>
    <col min="11973" max="11973" width="11.7109375" style="280" customWidth="1"/>
    <col min="11974" max="11974" width="12.7109375" style="280" customWidth="1"/>
    <col min="11975" max="11975" width="12" style="280" customWidth="1"/>
    <col min="11976" max="11976" width="12.85546875" style="280" customWidth="1"/>
    <col min="11977" max="11977" width="11.42578125" style="280" customWidth="1"/>
    <col min="11978" max="11978" width="10.42578125" style="280" customWidth="1"/>
    <col min="11979" max="11979" width="11.7109375" style="280" customWidth="1"/>
    <col min="11980" max="11980" width="11.140625" style="280" customWidth="1"/>
    <col min="11981" max="11981" width="11.85546875" style="280" bestFit="1" customWidth="1"/>
    <col min="11982" max="11982" width="10.5703125" style="280" bestFit="1" customWidth="1"/>
    <col min="11983" max="11983" width="9.5703125" style="280" bestFit="1" customWidth="1"/>
    <col min="11984" max="11984" width="11.42578125" style="280" customWidth="1"/>
    <col min="11985" max="11985" width="10.5703125" style="280" customWidth="1"/>
    <col min="11986" max="11986" width="7.5703125" style="280" customWidth="1"/>
    <col min="11987" max="11987" width="9.5703125" style="280" bestFit="1" customWidth="1"/>
    <col min="11988" max="11988" width="11" style="280" bestFit="1" customWidth="1"/>
    <col min="11989" max="11989" width="10.140625" style="280" bestFit="1" customWidth="1"/>
    <col min="11990" max="11994" width="9.5703125" style="280" bestFit="1" customWidth="1"/>
    <col min="11995" max="11995" width="10.140625" style="280" bestFit="1" customWidth="1"/>
    <col min="11996" max="11997" width="9.5703125" style="280" bestFit="1" customWidth="1"/>
    <col min="11998" max="11998" width="10.28515625" style="280" customWidth="1"/>
    <col min="11999" max="12006" width="9.5703125" style="280" bestFit="1" customWidth="1"/>
    <col min="12007" max="12007" width="9.5703125" style="280" customWidth="1"/>
    <col min="12008" max="12014" width="9.5703125" style="280" bestFit="1" customWidth="1"/>
    <col min="12015" max="12015" width="9.42578125" style="280" customWidth="1"/>
    <col min="12016" max="12031" width="9.5703125" style="280" bestFit="1" customWidth="1"/>
    <col min="12032" max="12033" width="12.5703125" style="280" bestFit="1" customWidth="1"/>
    <col min="12034" max="12034" width="11.42578125" style="280" bestFit="1" customWidth="1"/>
    <col min="12035" max="12035" width="11" style="280" bestFit="1" customWidth="1"/>
    <col min="12036" max="12036" width="11.7109375" style="280" bestFit="1" customWidth="1"/>
    <col min="12037" max="12225" width="9.140625" style="280"/>
    <col min="12226" max="12226" width="6.7109375" style="280" customWidth="1"/>
    <col min="12227" max="12227" width="39.140625" style="280" customWidth="1"/>
    <col min="12228" max="12228" width="8.7109375" style="280" customWidth="1"/>
    <col min="12229" max="12229" width="11.7109375" style="280" customWidth="1"/>
    <col min="12230" max="12230" width="12.7109375" style="280" customWidth="1"/>
    <col min="12231" max="12231" width="12" style="280" customWidth="1"/>
    <col min="12232" max="12232" width="12.85546875" style="280" customWidth="1"/>
    <col min="12233" max="12233" width="11.42578125" style="280" customWidth="1"/>
    <col min="12234" max="12234" width="10.42578125" style="280" customWidth="1"/>
    <col min="12235" max="12235" width="11.7109375" style="280" customWidth="1"/>
    <col min="12236" max="12236" width="11.140625" style="280" customWidth="1"/>
    <col min="12237" max="12237" width="11.85546875" style="280" bestFit="1" customWidth="1"/>
    <col min="12238" max="12238" width="10.5703125" style="280" bestFit="1" customWidth="1"/>
    <col min="12239" max="12239" width="9.5703125" style="280" bestFit="1" customWidth="1"/>
    <col min="12240" max="12240" width="11.42578125" style="280" customWidth="1"/>
    <col min="12241" max="12241" width="10.5703125" style="280" customWidth="1"/>
    <col min="12242" max="12242" width="7.5703125" style="280" customWidth="1"/>
    <col min="12243" max="12243" width="9.5703125" style="280" bestFit="1" customWidth="1"/>
    <col min="12244" max="12244" width="11" style="280" bestFit="1" customWidth="1"/>
    <col min="12245" max="12245" width="10.140625" style="280" bestFit="1" customWidth="1"/>
    <col min="12246" max="12250" width="9.5703125" style="280" bestFit="1" customWidth="1"/>
    <col min="12251" max="12251" width="10.140625" style="280" bestFit="1" customWidth="1"/>
    <col min="12252" max="12253" width="9.5703125" style="280" bestFit="1" customWidth="1"/>
    <col min="12254" max="12254" width="10.28515625" style="280" customWidth="1"/>
    <col min="12255" max="12262" width="9.5703125" style="280" bestFit="1" customWidth="1"/>
    <col min="12263" max="12263" width="9.5703125" style="280" customWidth="1"/>
    <col min="12264" max="12270" width="9.5703125" style="280" bestFit="1" customWidth="1"/>
    <col min="12271" max="12271" width="9.42578125" style="280" customWidth="1"/>
    <col min="12272" max="12287" width="9.5703125" style="280" bestFit="1" customWidth="1"/>
    <col min="12288" max="12289" width="12.5703125" style="280" bestFit="1" customWidth="1"/>
    <col min="12290" max="12290" width="11.42578125" style="280" bestFit="1" customWidth="1"/>
    <col min="12291" max="12291" width="11" style="280" bestFit="1" customWidth="1"/>
    <col min="12292" max="12292" width="11.7109375" style="280" bestFit="1" customWidth="1"/>
    <col min="12293" max="12481" width="9.140625" style="280"/>
    <col min="12482" max="12482" width="6.7109375" style="280" customWidth="1"/>
    <col min="12483" max="12483" width="39.140625" style="280" customWidth="1"/>
    <col min="12484" max="12484" width="8.7109375" style="280" customWidth="1"/>
    <col min="12485" max="12485" width="11.7109375" style="280" customWidth="1"/>
    <col min="12486" max="12486" width="12.7109375" style="280" customWidth="1"/>
    <col min="12487" max="12487" width="12" style="280" customWidth="1"/>
    <col min="12488" max="12488" width="12.85546875" style="280" customWidth="1"/>
    <col min="12489" max="12489" width="11.42578125" style="280" customWidth="1"/>
    <col min="12490" max="12490" width="10.42578125" style="280" customWidth="1"/>
    <col min="12491" max="12491" width="11.7109375" style="280" customWidth="1"/>
    <col min="12492" max="12492" width="11.140625" style="280" customWidth="1"/>
    <col min="12493" max="12493" width="11.85546875" style="280" bestFit="1" customWidth="1"/>
    <col min="12494" max="12494" width="10.5703125" style="280" bestFit="1" customWidth="1"/>
    <col min="12495" max="12495" width="9.5703125" style="280" bestFit="1" customWidth="1"/>
    <col min="12496" max="12496" width="11.42578125" style="280" customWidth="1"/>
    <col min="12497" max="12497" width="10.5703125" style="280" customWidth="1"/>
    <col min="12498" max="12498" width="7.5703125" style="280" customWidth="1"/>
    <col min="12499" max="12499" width="9.5703125" style="280" bestFit="1" customWidth="1"/>
    <col min="12500" max="12500" width="11" style="280" bestFit="1" customWidth="1"/>
    <col min="12501" max="12501" width="10.140625" style="280" bestFit="1" customWidth="1"/>
    <col min="12502" max="12506" width="9.5703125" style="280" bestFit="1" customWidth="1"/>
    <col min="12507" max="12507" width="10.140625" style="280" bestFit="1" customWidth="1"/>
    <col min="12508" max="12509" width="9.5703125" style="280" bestFit="1" customWidth="1"/>
    <col min="12510" max="12510" width="10.28515625" style="280" customWidth="1"/>
    <col min="12511" max="12518" width="9.5703125" style="280" bestFit="1" customWidth="1"/>
    <col min="12519" max="12519" width="9.5703125" style="280" customWidth="1"/>
    <col min="12520" max="12526" width="9.5703125" style="280" bestFit="1" customWidth="1"/>
    <col min="12527" max="12527" width="9.42578125" style="280" customWidth="1"/>
    <col min="12528" max="12543" width="9.5703125" style="280" bestFit="1" customWidth="1"/>
    <col min="12544" max="12545" width="12.5703125" style="280" bestFit="1" customWidth="1"/>
    <col min="12546" max="12546" width="11.42578125" style="280" bestFit="1" customWidth="1"/>
    <col min="12547" max="12547" width="11" style="280" bestFit="1" customWidth="1"/>
    <col min="12548" max="12548" width="11.7109375" style="280" bestFit="1" customWidth="1"/>
    <col min="12549" max="12737" width="9.140625" style="280"/>
    <col min="12738" max="12738" width="6.7109375" style="280" customWidth="1"/>
    <col min="12739" max="12739" width="39.140625" style="280" customWidth="1"/>
    <col min="12740" max="12740" width="8.7109375" style="280" customWidth="1"/>
    <col min="12741" max="12741" width="11.7109375" style="280" customWidth="1"/>
    <col min="12742" max="12742" width="12.7109375" style="280" customWidth="1"/>
    <col min="12743" max="12743" width="12" style="280" customWidth="1"/>
    <col min="12744" max="12744" width="12.85546875" style="280" customWidth="1"/>
    <col min="12745" max="12745" width="11.42578125" style="280" customWidth="1"/>
    <col min="12746" max="12746" width="10.42578125" style="280" customWidth="1"/>
    <col min="12747" max="12747" width="11.7109375" style="280" customWidth="1"/>
    <col min="12748" max="12748" width="11.140625" style="280" customWidth="1"/>
    <col min="12749" max="12749" width="11.85546875" style="280" bestFit="1" customWidth="1"/>
    <col min="12750" max="12750" width="10.5703125" style="280" bestFit="1" customWidth="1"/>
    <col min="12751" max="12751" width="9.5703125" style="280" bestFit="1" customWidth="1"/>
    <col min="12752" max="12752" width="11.42578125" style="280" customWidth="1"/>
    <col min="12753" max="12753" width="10.5703125" style="280" customWidth="1"/>
    <col min="12754" max="12754" width="7.5703125" style="280" customWidth="1"/>
    <col min="12755" max="12755" width="9.5703125" style="280" bestFit="1" customWidth="1"/>
    <col min="12756" max="12756" width="11" style="280" bestFit="1" customWidth="1"/>
    <col min="12757" max="12757" width="10.140625" style="280" bestFit="1" customWidth="1"/>
    <col min="12758" max="12762" width="9.5703125" style="280" bestFit="1" customWidth="1"/>
    <col min="12763" max="12763" width="10.140625" style="280" bestFit="1" customWidth="1"/>
    <col min="12764" max="12765" width="9.5703125" style="280" bestFit="1" customWidth="1"/>
    <col min="12766" max="12766" width="10.28515625" style="280" customWidth="1"/>
    <col min="12767" max="12774" width="9.5703125" style="280" bestFit="1" customWidth="1"/>
    <col min="12775" max="12775" width="9.5703125" style="280" customWidth="1"/>
    <col min="12776" max="12782" width="9.5703125" style="280" bestFit="1" customWidth="1"/>
    <col min="12783" max="12783" width="9.42578125" style="280" customWidth="1"/>
    <col min="12784" max="12799" width="9.5703125" style="280" bestFit="1" customWidth="1"/>
    <col min="12800" max="12801" width="12.5703125" style="280" bestFit="1" customWidth="1"/>
    <col min="12802" max="12802" width="11.42578125" style="280" bestFit="1" customWidth="1"/>
    <col min="12803" max="12803" width="11" style="280" bestFit="1" customWidth="1"/>
    <col min="12804" max="12804" width="11.7109375" style="280" bestFit="1" customWidth="1"/>
    <col min="12805" max="12993" width="9.140625" style="280"/>
    <col min="12994" max="12994" width="6.7109375" style="280" customWidth="1"/>
    <col min="12995" max="12995" width="39.140625" style="280" customWidth="1"/>
    <col min="12996" max="12996" width="8.7109375" style="280" customWidth="1"/>
    <col min="12997" max="12997" width="11.7109375" style="280" customWidth="1"/>
    <col min="12998" max="12998" width="12.7109375" style="280" customWidth="1"/>
    <col min="12999" max="12999" width="12" style="280" customWidth="1"/>
    <col min="13000" max="13000" width="12.85546875" style="280" customWidth="1"/>
    <col min="13001" max="13001" width="11.42578125" style="280" customWidth="1"/>
    <col min="13002" max="13002" width="10.42578125" style="280" customWidth="1"/>
    <col min="13003" max="13003" width="11.7109375" style="280" customWidth="1"/>
    <col min="13004" max="13004" width="11.140625" style="280" customWidth="1"/>
    <col min="13005" max="13005" width="11.85546875" style="280" bestFit="1" customWidth="1"/>
    <col min="13006" max="13006" width="10.5703125" style="280" bestFit="1" customWidth="1"/>
    <col min="13007" max="13007" width="9.5703125" style="280" bestFit="1" customWidth="1"/>
    <col min="13008" max="13008" width="11.42578125" style="280" customWidth="1"/>
    <col min="13009" max="13009" width="10.5703125" style="280" customWidth="1"/>
    <col min="13010" max="13010" width="7.5703125" style="280" customWidth="1"/>
    <col min="13011" max="13011" width="9.5703125" style="280" bestFit="1" customWidth="1"/>
    <col min="13012" max="13012" width="11" style="280" bestFit="1" customWidth="1"/>
    <col min="13013" max="13013" width="10.140625" style="280" bestFit="1" customWidth="1"/>
    <col min="13014" max="13018" width="9.5703125" style="280" bestFit="1" customWidth="1"/>
    <col min="13019" max="13019" width="10.140625" style="280" bestFit="1" customWidth="1"/>
    <col min="13020" max="13021" width="9.5703125" style="280" bestFit="1" customWidth="1"/>
    <col min="13022" max="13022" width="10.28515625" style="280" customWidth="1"/>
    <col min="13023" max="13030" width="9.5703125" style="280" bestFit="1" customWidth="1"/>
    <col min="13031" max="13031" width="9.5703125" style="280" customWidth="1"/>
    <col min="13032" max="13038" width="9.5703125" style="280" bestFit="1" customWidth="1"/>
    <col min="13039" max="13039" width="9.42578125" style="280" customWidth="1"/>
    <col min="13040" max="13055" width="9.5703125" style="280" bestFit="1" customWidth="1"/>
    <col min="13056" max="13057" width="12.5703125" style="280" bestFit="1" customWidth="1"/>
    <col min="13058" max="13058" width="11.42578125" style="280" bestFit="1" customWidth="1"/>
    <col min="13059" max="13059" width="11" style="280" bestFit="1" customWidth="1"/>
    <col min="13060" max="13060" width="11.7109375" style="280" bestFit="1" customWidth="1"/>
    <col min="13061" max="13249" width="9.140625" style="280"/>
    <col min="13250" max="13250" width="6.7109375" style="280" customWidth="1"/>
    <col min="13251" max="13251" width="39.140625" style="280" customWidth="1"/>
    <col min="13252" max="13252" width="8.7109375" style="280" customWidth="1"/>
    <col min="13253" max="13253" width="11.7109375" style="280" customWidth="1"/>
    <col min="13254" max="13254" width="12.7109375" style="280" customWidth="1"/>
    <col min="13255" max="13255" width="12" style="280" customWidth="1"/>
    <col min="13256" max="13256" width="12.85546875" style="280" customWidth="1"/>
    <col min="13257" max="13257" width="11.42578125" style="280" customWidth="1"/>
    <col min="13258" max="13258" width="10.42578125" style="280" customWidth="1"/>
    <col min="13259" max="13259" width="11.7109375" style="280" customWidth="1"/>
    <col min="13260" max="13260" width="11.140625" style="280" customWidth="1"/>
    <col min="13261" max="13261" width="11.85546875" style="280" bestFit="1" customWidth="1"/>
    <col min="13262" max="13262" width="10.5703125" style="280" bestFit="1" customWidth="1"/>
    <col min="13263" max="13263" width="9.5703125" style="280" bestFit="1" customWidth="1"/>
    <col min="13264" max="13264" width="11.42578125" style="280" customWidth="1"/>
    <col min="13265" max="13265" width="10.5703125" style="280" customWidth="1"/>
    <col min="13266" max="13266" width="7.5703125" style="280" customWidth="1"/>
    <col min="13267" max="13267" width="9.5703125" style="280" bestFit="1" customWidth="1"/>
    <col min="13268" max="13268" width="11" style="280" bestFit="1" customWidth="1"/>
    <col min="13269" max="13269" width="10.140625" style="280" bestFit="1" customWidth="1"/>
    <col min="13270" max="13274" width="9.5703125" style="280" bestFit="1" customWidth="1"/>
    <col min="13275" max="13275" width="10.140625" style="280" bestFit="1" customWidth="1"/>
    <col min="13276" max="13277" width="9.5703125" style="280" bestFit="1" customWidth="1"/>
    <col min="13278" max="13278" width="10.28515625" style="280" customWidth="1"/>
    <col min="13279" max="13286" width="9.5703125" style="280" bestFit="1" customWidth="1"/>
    <col min="13287" max="13287" width="9.5703125" style="280" customWidth="1"/>
    <col min="13288" max="13294" width="9.5703125" style="280" bestFit="1" customWidth="1"/>
    <col min="13295" max="13295" width="9.42578125" style="280" customWidth="1"/>
    <col min="13296" max="13311" width="9.5703125" style="280" bestFit="1" customWidth="1"/>
    <col min="13312" max="13313" width="12.5703125" style="280" bestFit="1" customWidth="1"/>
    <col min="13314" max="13314" width="11.42578125" style="280" bestFit="1" customWidth="1"/>
    <col min="13315" max="13315" width="11" style="280" bestFit="1" customWidth="1"/>
    <col min="13316" max="13316" width="11.7109375" style="280" bestFit="1" customWidth="1"/>
    <col min="13317" max="13505" width="9.140625" style="280"/>
    <col min="13506" max="13506" width="6.7109375" style="280" customWidth="1"/>
    <col min="13507" max="13507" width="39.140625" style="280" customWidth="1"/>
    <col min="13508" max="13508" width="8.7109375" style="280" customWidth="1"/>
    <col min="13509" max="13509" width="11.7109375" style="280" customWidth="1"/>
    <col min="13510" max="13510" width="12.7109375" style="280" customWidth="1"/>
    <col min="13511" max="13511" width="12" style="280" customWidth="1"/>
    <col min="13512" max="13512" width="12.85546875" style="280" customWidth="1"/>
    <col min="13513" max="13513" width="11.42578125" style="280" customWidth="1"/>
    <col min="13514" max="13514" width="10.42578125" style="280" customWidth="1"/>
    <col min="13515" max="13515" width="11.7109375" style="280" customWidth="1"/>
    <col min="13516" max="13516" width="11.140625" style="280" customWidth="1"/>
    <col min="13517" max="13517" width="11.85546875" style="280" bestFit="1" customWidth="1"/>
    <col min="13518" max="13518" width="10.5703125" style="280" bestFit="1" customWidth="1"/>
    <col min="13519" max="13519" width="9.5703125" style="280" bestFit="1" customWidth="1"/>
    <col min="13520" max="13520" width="11.42578125" style="280" customWidth="1"/>
    <col min="13521" max="13521" width="10.5703125" style="280" customWidth="1"/>
    <col min="13522" max="13522" width="7.5703125" style="280" customWidth="1"/>
    <col min="13523" max="13523" width="9.5703125" style="280" bestFit="1" customWidth="1"/>
    <col min="13524" max="13524" width="11" style="280" bestFit="1" customWidth="1"/>
    <col min="13525" max="13525" width="10.140625" style="280" bestFit="1" customWidth="1"/>
    <col min="13526" max="13530" width="9.5703125" style="280" bestFit="1" customWidth="1"/>
    <col min="13531" max="13531" width="10.140625" style="280" bestFit="1" customWidth="1"/>
    <col min="13532" max="13533" width="9.5703125" style="280" bestFit="1" customWidth="1"/>
    <col min="13534" max="13534" width="10.28515625" style="280" customWidth="1"/>
    <col min="13535" max="13542" width="9.5703125" style="280" bestFit="1" customWidth="1"/>
    <col min="13543" max="13543" width="9.5703125" style="280" customWidth="1"/>
    <col min="13544" max="13550" width="9.5703125" style="280" bestFit="1" customWidth="1"/>
    <col min="13551" max="13551" width="9.42578125" style="280" customWidth="1"/>
    <col min="13552" max="13567" width="9.5703125" style="280" bestFit="1" customWidth="1"/>
    <col min="13568" max="13569" width="12.5703125" style="280" bestFit="1" customWidth="1"/>
    <col min="13570" max="13570" width="11.42578125" style="280" bestFit="1" customWidth="1"/>
    <col min="13571" max="13571" width="11" style="280" bestFit="1" customWidth="1"/>
    <col min="13572" max="13572" width="11.7109375" style="280" bestFit="1" customWidth="1"/>
    <col min="13573" max="13761" width="9.140625" style="280"/>
    <col min="13762" max="13762" width="6.7109375" style="280" customWidth="1"/>
    <col min="13763" max="13763" width="39.140625" style="280" customWidth="1"/>
    <col min="13764" max="13764" width="8.7109375" style="280" customWidth="1"/>
    <col min="13765" max="13765" width="11.7109375" style="280" customWidth="1"/>
    <col min="13766" max="13766" width="12.7109375" style="280" customWidth="1"/>
    <col min="13767" max="13767" width="12" style="280" customWidth="1"/>
    <col min="13768" max="13768" width="12.85546875" style="280" customWidth="1"/>
    <col min="13769" max="13769" width="11.42578125" style="280" customWidth="1"/>
    <col min="13770" max="13770" width="10.42578125" style="280" customWidth="1"/>
    <col min="13771" max="13771" width="11.7109375" style="280" customWidth="1"/>
    <col min="13772" max="13772" width="11.140625" style="280" customWidth="1"/>
    <col min="13773" max="13773" width="11.85546875" style="280" bestFit="1" customWidth="1"/>
    <col min="13774" max="13774" width="10.5703125" style="280" bestFit="1" customWidth="1"/>
    <col min="13775" max="13775" width="9.5703125" style="280" bestFit="1" customWidth="1"/>
    <col min="13776" max="13776" width="11.42578125" style="280" customWidth="1"/>
    <col min="13777" max="13777" width="10.5703125" style="280" customWidth="1"/>
    <col min="13778" max="13778" width="7.5703125" style="280" customWidth="1"/>
    <col min="13779" max="13779" width="9.5703125" style="280" bestFit="1" customWidth="1"/>
    <col min="13780" max="13780" width="11" style="280" bestFit="1" customWidth="1"/>
    <col min="13781" max="13781" width="10.140625" style="280" bestFit="1" customWidth="1"/>
    <col min="13782" max="13786" width="9.5703125" style="280" bestFit="1" customWidth="1"/>
    <col min="13787" max="13787" width="10.140625" style="280" bestFit="1" customWidth="1"/>
    <col min="13788" max="13789" width="9.5703125" style="280" bestFit="1" customWidth="1"/>
    <col min="13790" max="13790" width="10.28515625" style="280" customWidth="1"/>
    <col min="13791" max="13798" width="9.5703125" style="280" bestFit="1" customWidth="1"/>
    <col min="13799" max="13799" width="9.5703125" style="280" customWidth="1"/>
    <col min="13800" max="13806" width="9.5703125" style="280" bestFit="1" customWidth="1"/>
    <col min="13807" max="13807" width="9.42578125" style="280" customWidth="1"/>
    <col min="13808" max="13823" width="9.5703125" style="280" bestFit="1" customWidth="1"/>
    <col min="13824" max="13825" width="12.5703125" style="280" bestFit="1" customWidth="1"/>
    <col min="13826" max="13826" width="11.42578125" style="280" bestFit="1" customWidth="1"/>
    <col min="13827" max="13827" width="11" style="280" bestFit="1" customWidth="1"/>
    <col min="13828" max="13828" width="11.7109375" style="280" bestFit="1" customWidth="1"/>
    <col min="13829" max="14017" width="9.140625" style="280"/>
    <col min="14018" max="14018" width="6.7109375" style="280" customWidth="1"/>
    <col min="14019" max="14019" width="39.140625" style="280" customWidth="1"/>
    <col min="14020" max="14020" width="8.7109375" style="280" customWidth="1"/>
    <col min="14021" max="14021" width="11.7109375" style="280" customWidth="1"/>
    <col min="14022" max="14022" width="12.7109375" style="280" customWidth="1"/>
    <col min="14023" max="14023" width="12" style="280" customWidth="1"/>
    <col min="14024" max="14024" width="12.85546875" style="280" customWidth="1"/>
    <col min="14025" max="14025" width="11.42578125" style="280" customWidth="1"/>
    <col min="14026" max="14026" width="10.42578125" style="280" customWidth="1"/>
    <col min="14027" max="14027" width="11.7109375" style="280" customWidth="1"/>
    <col min="14028" max="14028" width="11.140625" style="280" customWidth="1"/>
    <col min="14029" max="14029" width="11.85546875" style="280" bestFit="1" customWidth="1"/>
    <col min="14030" max="14030" width="10.5703125" style="280" bestFit="1" customWidth="1"/>
    <col min="14031" max="14031" width="9.5703125" style="280" bestFit="1" customWidth="1"/>
    <col min="14032" max="14032" width="11.42578125" style="280" customWidth="1"/>
    <col min="14033" max="14033" width="10.5703125" style="280" customWidth="1"/>
    <col min="14034" max="14034" width="7.5703125" style="280" customWidth="1"/>
    <col min="14035" max="14035" width="9.5703125" style="280" bestFit="1" customWidth="1"/>
    <col min="14036" max="14036" width="11" style="280" bestFit="1" customWidth="1"/>
    <col min="14037" max="14037" width="10.140625" style="280" bestFit="1" customWidth="1"/>
    <col min="14038" max="14042" width="9.5703125" style="280" bestFit="1" customWidth="1"/>
    <col min="14043" max="14043" width="10.140625" style="280" bestFit="1" customWidth="1"/>
    <col min="14044" max="14045" width="9.5703125" style="280" bestFit="1" customWidth="1"/>
    <col min="14046" max="14046" width="10.28515625" style="280" customWidth="1"/>
    <col min="14047" max="14054" width="9.5703125" style="280" bestFit="1" customWidth="1"/>
    <col min="14055" max="14055" width="9.5703125" style="280" customWidth="1"/>
    <col min="14056" max="14062" width="9.5703125" style="280" bestFit="1" customWidth="1"/>
    <col min="14063" max="14063" width="9.42578125" style="280" customWidth="1"/>
    <col min="14064" max="14079" width="9.5703125" style="280" bestFit="1" customWidth="1"/>
    <col min="14080" max="14081" width="12.5703125" style="280" bestFit="1" customWidth="1"/>
    <col min="14082" max="14082" width="11.42578125" style="280" bestFit="1" customWidth="1"/>
    <col min="14083" max="14083" width="11" style="280" bestFit="1" customWidth="1"/>
    <col min="14084" max="14084" width="11.7109375" style="280" bestFit="1" customWidth="1"/>
    <col min="14085" max="14273" width="9.140625" style="280"/>
    <col min="14274" max="14274" width="6.7109375" style="280" customWidth="1"/>
    <col min="14275" max="14275" width="39.140625" style="280" customWidth="1"/>
    <col min="14276" max="14276" width="8.7109375" style="280" customWidth="1"/>
    <col min="14277" max="14277" width="11.7109375" style="280" customWidth="1"/>
    <col min="14278" max="14278" width="12.7109375" style="280" customWidth="1"/>
    <col min="14279" max="14279" width="12" style="280" customWidth="1"/>
    <col min="14280" max="14280" width="12.85546875" style="280" customWidth="1"/>
    <col min="14281" max="14281" width="11.42578125" style="280" customWidth="1"/>
    <col min="14282" max="14282" width="10.42578125" style="280" customWidth="1"/>
    <col min="14283" max="14283" width="11.7109375" style="280" customWidth="1"/>
    <col min="14284" max="14284" width="11.140625" style="280" customWidth="1"/>
    <col min="14285" max="14285" width="11.85546875" style="280" bestFit="1" customWidth="1"/>
    <col min="14286" max="14286" width="10.5703125" style="280" bestFit="1" customWidth="1"/>
    <col min="14287" max="14287" width="9.5703125" style="280" bestFit="1" customWidth="1"/>
    <col min="14288" max="14288" width="11.42578125" style="280" customWidth="1"/>
    <col min="14289" max="14289" width="10.5703125" style="280" customWidth="1"/>
    <col min="14290" max="14290" width="7.5703125" style="280" customWidth="1"/>
    <col min="14291" max="14291" width="9.5703125" style="280" bestFit="1" customWidth="1"/>
    <col min="14292" max="14292" width="11" style="280" bestFit="1" customWidth="1"/>
    <col min="14293" max="14293" width="10.140625" style="280" bestFit="1" customWidth="1"/>
    <col min="14294" max="14298" width="9.5703125" style="280" bestFit="1" customWidth="1"/>
    <col min="14299" max="14299" width="10.140625" style="280" bestFit="1" customWidth="1"/>
    <col min="14300" max="14301" width="9.5703125" style="280" bestFit="1" customWidth="1"/>
    <col min="14302" max="14302" width="10.28515625" style="280" customWidth="1"/>
    <col min="14303" max="14310" width="9.5703125" style="280" bestFit="1" customWidth="1"/>
    <col min="14311" max="14311" width="9.5703125" style="280" customWidth="1"/>
    <col min="14312" max="14318" width="9.5703125" style="280" bestFit="1" customWidth="1"/>
    <col min="14319" max="14319" width="9.42578125" style="280" customWidth="1"/>
    <col min="14320" max="14335" width="9.5703125" style="280" bestFit="1" customWidth="1"/>
    <col min="14336" max="14337" width="12.5703125" style="280" bestFit="1" customWidth="1"/>
    <col min="14338" max="14338" width="11.42578125" style="280" bestFit="1" customWidth="1"/>
    <col min="14339" max="14339" width="11" style="280" bestFit="1" customWidth="1"/>
    <col min="14340" max="14340" width="11.7109375" style="280" bestFit="1" customWidth="1"/>
    <col min="14341" max="14529" width="9.140625" style="280"/>
    <col min="14530" max="14530" width="6.7109375" style="280" customWidth="1"/>
    <col min="14531" max="14531" width="39.140625" style="280" customWidth="1"/>
    <col min="14532" max="14532" width="8.7109375" style="280" customWidth="1"/>
    <col min="14533" max="14533" width="11.7109375" style="280" customWidth="1"/>
    <col min="14534" max="14534" width="12.7109375" style="280" customWidth="1"/>
    <col min="14535" max="14535" width="12" style="280" customWidth="1"/>
    <col min="14536" max="14536" width="12.85546875" style="280" customWidth="1"/>
    <col min="14537" max="14537" width="11.42578125" style="280" customWidth="1"/>
    <col min="14538" max="14538" width="10.42578125" style="280" customWidth="1"/>
    <col min="14539" max="14539" width="11.7109375" style="280" customWidth="1"/>
    <col min="14540" max="14540" width="11.140625" style="280" customWidth="1"/>
    <col min="14541" max="14541" width="11.85546875" style="280" bestFit="1" customWidth="1"/>
    <col min="14542" max="14542" width="10.5703125" style="280" bestFit="1" customWidth="1"/>
    <col min="14543" max="14543" width="9.5703125" style="280" bestFit="1" customWidth="1"/>
    <col min="14544" max="14544" width="11.42578125" style="280" customWidth="1"/>
    <col min="14545" max="14545" width="10.5703125" style="280" customWidth="1"/>
    <col min="14546" max="14546" width="7.5703125" style="280" customWidth="1"/>
    <col min="14547" max="14547" width="9.5703125" style="280" bestFit="1" customWidth="1"/>
    <col min="14548" max="14548" width="11" style="280" bestFit="1" customWidth="1"/>
    <col min="14549" max="14549" width="10.140625" style="280" bestFit="1" customWidth="1"/>
    <col min="14550" max="14554" width="9.5703125" style="280" bestFit="1" customWidth="1"/>
    <col min="14555" max="14555" width="10.140625" style="280" bestFit="1" customWidth="1"/>
    <col min="14556" max="14557" width="9.5703125" style="280" bestFit="1" customWidth="1"/>
    <col min="14558" max="14558" width="10.28515625" style="280" customWidth="1"/>
    <col min="14559" max="14566" width="9.5703125" style="280" bestFit="1" customWidth="1"/>
    <col min="14567" max="14567" width="9.5703125" style="280" customWidth="1"/>
    <col min="14568" max="14574" width="9.5703125" style="280" bestFit="1" customWidth="1"/>
    <col min="14575" max="14575" width="9.42578125" style="280" customWidth="1"/>
    <col min="14576" max="14591" width="9.5703125" style="280" bestFit="1" customWidth="1"/>
    <col min="14592" max="14593" width="12.5703125" style="280" bestFit="1" customWidth="1"/>
    <col min="14594" max="14594" width="11.42578125" style="280" bestFit="1" customWidth="1"/>
    <col min="14595" max="14595" width="11" style="280" bestFit="1" customWidth="1"/>
    <col min="14596" max="14596" width="11.7109375" style="280" bestFit="1" customWidth="1"/>
    <col min="14597" max="14785" width="9.140625" style="280"/>
    <col min="14786" max="14786" width="6.7109375" style="280" customWidth="1"/>
    <col min="14787" max="14787" width="39.140625" style="280" customWidth="1"/>
    <col min="14788" max="14788" width="8.7109375" style="280" customWidth="1"/>
    <col min="14789" max="14789" width="11.7109375" style="280" customWidth="1"/>
    <col min="14790" max="14790" width="12.7109375" style="280" customWidth="1"/>
    <col min="14791" max="14791" width="12" style="280" customWidth="1"/>
    <col min="14792" max="14792" width="12.85546875" style="280" customWidth="1"/>
    <col min="14793" max="14793" width="11.42578125" style="280" customWidth="1"/>
    <col min="14794" max="14794" width="10.42578125" style="280" customWidth="1"/>
    <col min="14795" max="14795" width="11.7109375" style="280" customWidth="1"/>
    <col min="14796" max="14796" width="11.140625" style="280" customWidth="1"/>
    <col min="14797" max="14797" width="11.85546875" style="280" bestFit="1" customWidth="1"/>
    <col min="14798" max="14798" width="10.5703125" style="280" bestFit="1" customWidth="1"/>
    <col min="14799" max="14799" width="9.5703125" style="280" bestFit="1" customWidth="1"/>
    <col min="14800" max="14800" width="11.42578125" style="280" customWidth="1"/>
    <col min="14801" max="14801" width="10.5703125" style="280" customWidth="1"/>
    <col min="14802" max="14802" width="7.5703125" style="280" customWidth="1"/>
    <col min="14803" max="14803" width="9.5703125" style="280" bestFit="1" customWidth="1"/>
    <col min="14804" max="14804" width="11" style="280" bestFit="1" customWidth="1"/>
    <col min="14805" max="14805" width="10.140625" style="280" bestFit="1" customWidth="1"/>
    <col min="14806" max="14810" width="9.5703125" style="280" bestFit="1" customWidth="1"/>
    <col min="14811" max="14811" width="10.140625" style="280" bestFit="1" customWidth="1"/>
    <col min="14812" max="14813" width="9.5703125" style="280" bestFit="1" customWidth="1"/>
    <col min="14814" max="14814" width="10.28515625" style="280" customWidth="1"/>
    <col min="14815" max="14822" width="9.5703125" style="280" bestFit="1" customWidth="1"/>
    <col min="14823" max="14823" width="9.5703125" style="280" customWidth="1"/>
    <col min="14824" max="14830" width="9.5703125" style="280" bestFit="1" customWidth="1"/>
    <col min="14831" max="14831" width="9.42578125" style="280" customWidth="1"/>
    <col min="14832" max="14847" width="9.5703125" style="280" bestFit="1" customWidth="1"/>
    <col min="14848" max="14849" width="12.5703125" style="280" bestFit="1" customWidth="1"/>
    <col min="14850" max="14850" width="11.42578125" style="280" bestFit="1" customWidth="1"/>
    <col min="14851" max="14851" width="11" style="280" bestFit="1" customWidth="1"/>
    <col min="14852" max="14852" width="11.7109375" style="280" bestFit="1" customWidth="1"/>
    <col min="14853" max="15041" width="9.140625" style="280"/>
    <col min="15042" max="15042" width="6.7109375" style="280" customWidth="1"/>
    <col min="15043" max="15043" width="39.140625" style="280" customWidth="1"/>
    <col min="15044" max="15044" width="8.7109375" style="280" customWidth="1"/>
    <col min="15045" max="15045" width="11.7109375" style="280" customWidth="1"/>
    <col min="15046" max="15046" width="12.7109375" style="280" customWidth="1"/>
    <col min="15047" max="15047" width="12" style="280" customWidth="1"/>
    <col min="15048" max="15048" width="12.85546875" style="280" customWidth="1"/>
    <col min="15049" max="15049" width="11.42578125" style="280" customWidth="1"/>
    <col min="15050" max="15050" width="10.42578125" style="280" customWidth="1"/>
    <col min="15051" max="15051" width="11.7109375" style="280" customWidth="1"/>
    <col min="15052" max="15052" width="11.140625" style="280" customWidth="1"/>
    <col min="15053" max="15053" width="11.85546875" style="280" bestFit="1" customWidth="1"/>
    <col min="15054" max="15054" width="10.5703125" style="280" bestFit="1" customWidth="1"/>
    <col min="15055" max="15055" width="9.5703125" style="280" bestFit="1" customWidth="1"/>
    <col min="15056" max="15056" width="11.42578125" style="280" customWidth="1"/>
    <col min="15057" max="15057" width="10.5703125" style="280" customWidth="1"/>
    <col min="15058" max="15058" width="7.5703125" style="280" customWidth="1"/>
    <col min="15059" max="15059" width="9.5703125" style="280" bestFit="1" customWidth="1"/>
    <col min="15060" max="15060" width="11" style="280" bestFit="1" customWidth="1"/>
    <col min="15061" max="15061" width="10.140625" style="280" bestFit="1" customWidth="1"/>
    <col min="15062" max="15066" width="9.5703125" style="280" bestFit="1" customWidth="1"/>
    <col min="15067" max="15067" width="10.140625" style="280" bestFit="1" customWidth="1"/>
    <col min="15068" max="15069" width="9.5703125" style="280" bestFit="1" customWidth="1"/>
    <col min="15070" max="15070" width="10.28515625" style="280" customWidth="1"/>
    <col min="15071" max="15078" width="9.5703125" style="280" bestFit="1" customWidth="1"/>
    <col min="15079" max="15079" width="9.5703125" style="280" customWidth="1"/>
    <col min="15080" max="15086" width="9.5703125" style="280" bestFit="1" customWidth="1"/>
    <col min="15087" max="15087" width="9.42578125" style="280" customWidth="1"/>
    <col min="15088" max="15103" width="9.5703125" style="280" bestFit="1" customWidth="1"/>
    <col min="15104" max="15105" width="12.5703125" style="280" bestFit="1" customWidth="1"/>
    <col min="15106" max="15106" width="11.42578125" style="280" bestFit="1" customWidth="1"/>
    <col min="15107" max="15107" width="11" style="280" bestFit="1" customWidth="1"/>
    <col min="15108" max="15108" width="11.7109375" style="280" bestFit="1" customWidth="1"/>
    <col min="15109" max="15297" width="9.140625" style="280"/>
    <col min="15298" max="15298" width="6.7109375" style="280" customWidth="1"/>
    <col min="15299" max="15299" width="39.140625" style="280" customWidth="1"/>
    <col min="15300" max="15300" width="8.7109375" style="280" customWidth="1"/>
    <col min="15301" max="15301" width="11.7109375" style="280" customWidth="1"/>
    <col min="15302" max="15302" width="12.7109375" style="280" customWidth="1"/>
    <col min="15303" max="15303" width="12" style="280" customWidth="1"/>
    <col min="15304" max="15304" width="12.85546875" style="280" customWidth="1"/>
    <col min="15305" max="15305" width="11.42578125" style="280" customWidth="1"/>
    <col min="15306" max="15306" width="10.42578125" style="280" customWidth="1"/>
    <col min="15307" max="15307" width="11.7109375" style="280" customWidth="1"/>
    <col min="15308" max="15308" width="11.140625" style="280" customWidth="1"/>
    <col min="15309" max="15309" width="11.85546875" style="280" bestFit="1" customWidth="1"/>
    <col min="15310" max="15310" width="10.5703125" style="280" bestFit="1" customWidth="1"/>
    <col min="15311" max="15311" width="9.5703125" style="280" bestFit="1" customWidth="1"/>
    <col min="15312" max="15312" width="11.42578125" style="280" customWidth="1"/>
    <col min="15313" max="15313" width="10.5703125" style="280" customWidth="1"/>
    <col min="15314" max="15314" width="7.5703125" style="280" customWidth="1"/>
    <col min="15315" max="15315" width="9.5703125" style="280" bestFit="1" customWidth="1"/>
    <col min="15316" max="15316" width="11" style="280" bestFit="1" customWidth="1"/>
    <col min="15317" max="15317" width="10.140625" style="280" bestFit="1" customWidth="1"/>
    <col min="15318" max="15322" width="9.5703125" style="280" bestFit="1" customWidth="1"/>
    <col min="15323" max="15323" width="10.140625" style="280" bestFit="1" customWidth="1"/>
    <col min="15324" max="15325" width="9.5703125" style="280" bestFit="1" customWidth="1"/>
    <col min="15326" max="15326" width="10.28515625" style="280" customWidth="1"/>
    <col min="15327" max="15334" width="9.5703125" style="280" bestFit="1" customWidth="1"/>
    <col min="15335" max="15335" width="9.5703125" style="280" customWidth="1"/>
    <col min="15336" max="15342" width="9.5703125" style="280" bestFit="1" customWidth="1"/>
    <col min="15343" max="15343" width="9.42578125" style="280" customWidth="1"/>
    <col min="15344" max="15359" width="9.5703125" style="280" bestFit="1" customWidth="1"/>
    <col min="15360" max="15361" width="12.5703125" style="280" bestFit="1" customWidth="1"/>
    <col min="15362" max="15362" width="11.42578125" style="280" bestFit="1" customWidth="1"/>
    <col min="15363" max="15363" width="11" style="280" bestFit="1" customWidth="1"/>
    <col min="15364" max="15364" width="11.7109375" style="280" bestFit="1" customWidth="1"/>
    <col min="15365" max="15553" width="9.140625" style="280"/>
    <col min="15554" max="15554" width="6.7109375" style="280" customWidth="1"/>
    <col min="15555" max="15555" width="39.140625" style="280" customWidth="1"/>
    <col min="15556" max="15556" width="8.7109375" style="280" customWidth="1"/>
    <col min="15557" max="15557" width="11.7109375" style="280" customWidth="1"/>
    <col min="15558" max="15558" width="12.7109375" style="280" customWidth="1"/>
    <col min="15559" max="15559" width="12" style="280" customWidth="1"/>
    <col min="15560" max="15560" width="12.85546875" style="280" customWidth="1"/>
    <col min="15561" max="15561" width="11.42578125" style="280" customWidth="1"/>
    <col min="15562" max="15562" width="10.42578125" style="280" customWidth="1"/>
    <col min="15563" max="15563" width="11.7109375" style="280" customWidth="1"/>
    <col min="15564" max="15564" width="11.140625" style="280" customWidth="1"/>
    <col min="15565" max="15565" width="11.85546875" style="280" bestFit="1" customWidth="1"/>
    <col min="15566" max="15566" width="10.5703125" style="280" bestFit="1" customWidth="1"/>
    <col min="15567" max="15567" width="9.5703125" style="280" bestFit="1" customWidth="1"/>
    <col min="15568" max="15568" width="11.42578125" style="280" customWidth="1"/>
    <col min="15569" max="15569" width="10.5703125" style="280" customWidth="1"/>
    <col min="15570" max="15570" width="7.5703125" style="280" customWidth="1"/>
    <col min="15571" max="15571" width="9.5703125" style="280" bestFit="1" customWidth="1"/>
    <col min="15572" max="15572" width="11" style="280" bestFit="1" customWidth="1"/>
    <col min="15573" max="15573" width="10.140625" style="280" bestFit="1" customWidth="1"/>
    <col min="15574" max="15578" width="9.5703125" style="280" bestFit="1" customWidth="1"/>
    <col min="15579" max="15579" width="10.140625" style="280" bestFit="1" customWidth="1"/>
    <col min="15580" max="15581" width="9.5703125" style="280" bestFit="1" customWidth="1"/>
    <col min="15582" max="15582" width="10.28515625" style="280" customWidth="1"/>
    <col min="15583" max="15590" width="9.5703125" style="280" bestFit="1" customWidth="1"/>
    <col min="15591" max="15591" width="9.5703125" style="280" customWidth="1"/>
    <col min="15592" max="15598" width="9.5703125" style="280" bestFit="1" customWidth="1"/>
    <col min="15599" max="15599" width="9.42578125" style="280" customWidth="1"/>
    <col min="15600" max="15615" width="9.5703125" style="280" bestFit="1" customWidth="1"/>
    <col min="15616" max="15617" width="12.5703125" style="280" bestFit="1" customWidth="1"/>
    <col min="15618" max="15618" width="11.42578125" style="280" bestFit="1" customWidth="1"/>
    <col min="15619" max="15619" width="11" style="280" bestFit="1" customWidth="1"/>
    <col min="15620" max="15620" width="11.7109375" style="280" bestFit="1" customWidth="1"/>
    <col min="15621" max="15809" width="9.140625" style="280"/>
    <col min="15810" max="15810" width="6.7109375" style="280" customWidth="1"/>
    <col min="15811" max="15811" width="39.140625" style="280" customWidth="1"/>
    <col min="15812" max="15812" width="8.7109375" style="280" customWidth="1"/>
    <col min="15813" max="15813" width="11.7109375" style="280" customWidth="1"/>
    <col min="15814" max="15814" width="12.7109375" style="280" customWidth="1"/>
    <col min="15815" max="15815" width="12" style="280" customWidth="1"/>
    <col min="15816" max="15816" width="12.85546875" style="280" customWidth="1"/>
    <col min="15817" max="15817" width="11.42578125" style="280" customWidth="1"/>
    <col min="15818" max="15818" width="10.42578125" style="280" customWidth="1"/>
    <col min="15819" max="15819" width="11.7109375" style="280" customWidth="1"/>
    <col min="15820" max="15820" width="11.140625" style="280" customWidth="1"/>
    <col min="15821" max="15821" width="11.85546875" style="280" bestFit="1" customWidth="1"/>
    <col min="15822" max="15822" width="10.5703125" style="280" bestFit="1" customWidth="1"/>
    <col min="15823" max="15823" width="9.5703125" style="280" bestFit="1" customWidth="1"/>
    <col min="15824" max="15824" width="11.42578125" style="280" customWidth="1"/>
    <col min="15825" max="15825" width="10.5703125" style="280" customWidth="1"/>
    <col min="15826" max="15826" width="7.5703125" style="280" customWidth="1"/>
    <col min="15827" max="15827" width="9.5703125" style="280" bestFit="1" customWidth="1"/>
    <col min="15828" max="15828" width="11" style="280" bestFit="1" customWidth="1"/>
    <col min="15829" max="15829" width="10.140625" style="280" bestFit="1" customWidth="1"/>
    <col min="15830" max="15834" width="9.5703125" style="280" bestFit="1" customWidth="1"/>
    <col min="15835" max="15835" width="10.140625" style="280" bestFit="1" customWidth="1"/>
    <col min="15836" max="15837" width="9.5703125" style="280" bestFit="1" customWidth="1"/>
    <col min="15838" max="15838" width="10.28515625" style="280" customWidth="1"/>
    <col min="15839" max="15846" width="9.5703125" style="280" bestFit="1" customWidth="1"/>
    <col min="15847" max="15847" width="9.5703125" style="280" customWidth="1"/>
    <col min="15848" max="15854" width="9.5703125" style="280" bestFit="1" customWidth="1"/>
    <col min="15855" max="15855" width="9.42578125" style="280" customWidth="1"/>
    <col min="15856" max="15871" width="9.5703125" style="280" bestFit="1" customWidth="1"/>
    <col min="15872" max="15873" width="12.5703125" style="280" bestFit="1" customWidth="1"/>
    <col min="15874" max="15874" width="11.42578125" style="280" bestFit="1" customWidth="1"/>
    <col min="15875" max="15875" width="11" style="280" bestFit="1" customWidth="1"/>
    <col min="15876" max="15876" width="11.7109375" style="280" bestFit="1" customWidth="1"/>
    <col min="15877" max="16065" width="9.140625" style="280"/>
    <col min="16066" max="16066" width="6.7109375" style="280" customWidth="1"/>
    <col min="16067" max="16067" width="39.140625" style="280" customWidth="1"/>
    <col min="16068" max="16068" width="8.7109375" style="280" customWidth="1"/>
    <col min="16069" max="16069" width="11.7109375" style="280" customWidth="1"/>
    <col min="16070" max="16070" width="12.7109375" style="280" customWidth="1"/>
    <col min="16071" max="16071" width="12" style="280" customWidth="1"/>
    <col min="16072" max="16072" width="12.85546875" style="280" customWidth="1"/>
    <col min="16073" max="16073" width="11.42578125" style="280" customWidth="1"/>
    <col min="16074" max="16074" width="10.42578125" style="280" customWidth="1"/>
    <col min="16075" max="16075" width="11.7109375" style="280" customWidth="1"/>
    <col min="16076" max="16076" width="11.140625" style="280" customWidth="1"/>
    <col min="16077" max="16077" width="11.85546875" style="280" bestFit="1" customWidth="1"/>
    <col min="16078" max="16078" width="10.5703125" style="280" bestFit="1" customWidth="1"/>
    <col min="16079" max="16079" width="9.5703125" style="280" bestFit="1" customWidth="1"/>
    <col min="16080" max="16080" width="11.42578125" style="280" customWidth="1"/>
    <col min="16081" max="16081" width="10.5703125" style="280" customWidth="1"/>
    <col min="16082" max="16082" width="7.5703125" style="280" customWidth="1"/>
    <col min="16083" max="16083" width="9.5703125" style="280" bestFit="1" customWidth="1"/>
    <col min="16084" max="16084" width="11" style="280" bestFit="1" customWidth="1"/>
    <col min="16085" max="16085" width="10.140625" style="280" bestFit="1" customWidth="1"/>
    <col min="16086" max="16090" width="9.5703125" style="280" bestFit="1" customWidth="1"/>
    <col min="16091" max="16091" width="10.140625" style="280" bestFit="1" customWidth="1"/>
    <col min="16092" max="16093" width="9.5703125" style="280" bestFit="1" customWidth="1"/>
    <col min="16094" max="16094" width="10.28515625" style="280" customWidth="1"/>
    <col min="16095" max="16102" width="9.5703125" style="280" bestFit="1" customWidth="1"/>
    <col min="16103" max="16103" width="9.5703125" style="280" customWidth="1"/>
    <col min="16104" max="16110" width="9.5703125" style="280" bestFit="1" customWidth="1"/>
    <col min="16111" max="16111" width="9.42578125" style="280" customWidth="1"/>
    <col min="16112" max="16127" width="9.5703125" style="280" bestFit="1" customWidth="1"/>
    <col min="16128" max="16129" width="12.5703125" style="280" bestFit="1" customWidth="1"/>
    <col min="16130" max="16130" width="11.42578125" style="280" bestFit="1" customWidth="1"/>
    <col min="16131" max="16131" width="11" style="280" bestFit="1" customWidth="1"/>
    <col min="16132" max="16132" width="11.7109375" style="280" bestFit="1" customWidth="1"/>
    <col min="16133" max="16384" width="9.140625" style="280"/>
  </cols>
  <sheetData>
    <row r="1" spans="1:63" ht="15.75" customHeight="1" x14ac:dyDescent="0.2">
      <c r="A1" s="288" t="s">
        <v>1295</v>
      </c>
    </row>
    <row r="2" spans="1:63" ht="27" customHeight="1" x14ac:dyDescent="0.2">
      <c r="A2" s="283" t="s">
        <v>1322</v>
      </c>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row>
    <row r="3" spans="1:63" ht="11.25" customHeight="1" thickBot="1" x14ac:dyDescent="0.25">
      <c r="AC3" s="312"/>
      <c r="AD3" s="312"/>
      <c r="AE3" s="312"/>
      <c r="AF3" s="312"/>
      <c r="AG3" s="312"/>
      <c r="AH3" s="312"/>
      <c r="AI3" s="312"/>
      <c r="AJ3" s="312"/>
      <c r="AK3" s="312"/>
      <c r="AP3" s="312"/>
      <c r="AQ3" s="312"/>
      <c r="AR3" s="312"/>
      <c r="AS3" s="312"/>
      <c r="BG3" s="312"/>
      <c r="BH3" s="312"/>
      <c r="BI3" s="314"/>
      <c r="BJ3" s="314" t="s">
        <v>0</v>
      </c>
    </row>
    <row r="4" spans="1:63" ht="15.75" customHeight="1" thickTop="1" x14ac:dyDescent="0.2">
      <c r="A4" s="1524" t="s">
        <v>1</v>
      </c>
      <c r="B4" s="1526" t="s">
        <v>514</v>
      </c>
      <c r="C4" s="1526" t="s">
        <v>3</v>
      </c>
      <c r="D4" s="1515" t="s">
        <v>1260</v>
      </c>
      <c r="E4" s="1520" t="s">
        <v>1261</v>
      </c>
      <c r="F4" s="1521" t="s">
        <v>1262</v>
      </c>
      <c r="G4" s="1522"/>
      <c r="H4" s="1522"/>
      <c r="I4" s="1522"/>
      <c r="J4" s="1522"/>
      <c r="K4" s="1522"/>
      <c r="L4" s="1522"/>
      <c r="M4" s="1522"/>
      <c r="N4" s="1522"/>
      <c r="O4" s="1522"/>
      <c r="P4" s="1522"/>
      <c r="Q4" s="1522"/>
      <c r="R4" s="1522"/>
      <c r="S4" s="1522"/>
      <c r="T4" s="1522"/>
      <c r="U4" s="1522"/>
      <c r="V4" s="1522"/>
      <c r="W4" s="1522"/>
      <c r="X4" s="1522"/>
      <c r="Y4" s="1522"/>
      <c r="Z4" s="1522"/>
      <c r="AA4" s="1522"/>
      <c r="AB4" s="1522"/>
      <c r="AC4" s="1522"/>
      <c r="AD4" s="1522"/>
      <c r="AE4" s="1522"/>
      <c r="AF4" s="1522"/>
      <c r="AG4" s="1522"/>
      <c r="AH4" s="1522"/>
      <c r="AI4" s="1522"/>
      <c r="AJ4" s="1522"/>
      <c r="AK4" s="1522"/>
      <c r="AL4" s="1522"/>
      <c r="AM4" s="1522"/>
      <c r="AN4" s="1522"/>
      <c r="AO4" s="1522"/>
      <c r="AP4" s="1522"/>
      <c r="AQ4" s="1522"/>
      <c r="AR4" s="1522"/>
      <c r="AS4" s="1522"/>
      <c r="AT4" s="1522"/>
      <c r="AU4" s="1522"/>
      <c r="AV4" s="1522"/>
      <c r="AW4" s="1522"/>
      <c r="AX4" s="1522"/>
      <c r="AY4" s="1522"/>
      <c r="AZ4" s="1522"/>
      <c r="BA4" s="1522"/>
      <c r="BB4" s="1522"/>
      <c r="BC4" s="1522"/>
      <c r="BD4" s="1522"/>
      <c r="BE4" s="1522"/>
      <c r="BF4" s="1522"/>
      <c r="BG4" s="1522"/>
      <c r="BH4" s="1522"/>
      <c r="BI4" s="1523"/>
      <c r="BJ4" s="1530" t="s">
        <v>1263</v>
      </c>
      <c r="BK4" s="1530" t="s">
        <v>1264</v>
      </c>
    </row>
    <row r="5" spans="1:63" ht="27" customHeight="1" x14ac:dyDescent="0.2">
      <c r="A5" s="1525"/>
      <c r="B5" s="1513"/>
      <c r="C5" s="1513"/>
      <c r="D5" s="1516"/>
      <c r="E5" s="1516"/>
      <c r="F5" s="333" t="s">
        <v>39</v>
      </c>
      <c r="G5" s="184" t="s">
        <v>42</v>
      </c>
      <c r="H5" s="326" t="s">
        <v>44</v>
      </c>
      <c r="I5" s="326" t="s">
        <v>46</v>
      </c>
      <c r="J5" s="184" t="s">
        <v>49</v>
      </c>
      <c r="K5" s="184" t="s">
        <v>52</v>
      </c>
      <c r="L5" s="184" t="s">
        <v>55</v>
      </c>
      <c r="M5" s="184" t="s">
        <v>58</v>
      </c>
      <c r="N5" s="184" t="s">
        <v>61</v>
      </c>
      <c r="O5" s="184" t="s">
        <v>63</v>
      </c>
      <c r="P5" s="184" t="s">
        <v>66</v>
      </c>
      <c r="Q5" s="184" t="s">
        <v>68</v>
      </c>
      <c r="R5" s="333" t="s">
        <v>70</v>
      </c>
      <c r="S5" s="184" t="s">
        <v>73</v>
      </c>
      <c r="T5" s="184" t="s">
        <v>76</v>
      </c>
      <c r="U5" s="184" t="s">
        <v>79</v>
      </c>
      <c r="V5" s="184" t="s">
        <v>521</v>
      </c>
      <c r="W5" s="184" t="s">
        <v>82</v>
      </c>
      <c r="X5" s="184" t="s">
        <v>85</v>
      </c>
      <c r="Y5" s="184" t="s">
        <v>88</v>
      </c>
      <c r="Z5" s="184" t="s">
        <v>91</v>
      </c>
      <c r="AA5" s="184" t="s">
        <v>93</v>
      </c>
      <c r="AB5" s="184" t="s">
        <v>96</v>
      </c>
      <c r="AC5" s="326" t="s">
        <v>99</v>
      </c>
      <c r="AD5" s="326" t="s">
        <v>101</v>
      </c>
      <c r="AE5" s="326" t="s">
        <v>103</v>
      </c>
      <c r="AF5" s="326" t="s">
        <v>105</v>
      </c>
      <c r="AG5" s="326" t="s">
        <v>107</v>
      </c>
      <c r="AH5" s="326" t="s">
        <v>109</v>
      </c>
      <c r="AI5" s="326" t="s">
        <v>111</v>
      </c>
      <c r="AJ5" s="326" t="s">
        <v>113</v>
      </c>
      <c r="AK5" s="326" t="s">
        <v>115</v>
      </c>
      <c r="AL5" s="184" t="s">
        <v>117</v>
      </c>
      <c r="AM5" s="184" t="s">
        <v>119</v>
      </c>
      <c r="AN5" s="184" t="s">
        <v>121</v>
      </c>
      <c r="AO5" s="184" t="s">
        <v>123</v>
      </c>
      <c r="AP5" s="326" t="s">
        <v>125</v>
      </c>
      <c r="AQ5" s="326" t="s">
        <v>127</v>
      </c>
      <c r="AR5" s="326" t="s">
        <v>129</v>
      </c>
      <c r="AS5" s="184" t="s">
        <v>131</v>
      </c>
      <c r="AT5" s="184" t="s">
        <v>134</v>
      </c>
      <c r="AU5" s="184" t="s">
        <v>137</v>
      </c>
      <c r="AV5" s="184" t="s">
        <v>140</v>
      </c>
      <c r="AW5" s="184" t="s">
        <v>143</v>
      </c>
      <c r="AX5" s="184" t="s">
        <v>146</v>
      </c>
      <c r="AY5" s="184" t="s">
        <v>149</v>
      </c>
      <c r="AZ5" s="184" t="s">
        <v>152</v>
      </c>
      <c r="BA5" s="184" t="s">
        <v>155</v>
      </c>
      <c r="BB5" s="184" t="s">
        <v>157</v>
      </c>
      <c r="BC5" s="184" t="s">
        <v>160</v>
      </c>
      <c r="BD5" s="184" t="s">
        <v>163</v>
      </c>
      <c r="BE5" s="333" t="s">
        <v>165</v>
      </c>
      <c r="BF5" s="351" t="s">
        <v>167</v>
      </c>
      <c r="BG5" s="351" t="s">
        <v>525</v>
      </c>
      <c r="BH5" s="351" t="s">
        <v>528</v>
      </c>
      <c r="BI5" s="351" t="s">
        <v>169</v>
      </c>
      <c r="BJ5" s="1511"/>
      <c r="BK5" s="1511"/>
    </row>
    <row r="6" spans="1:63" s="288" customFormat="1" ht="20.100000000000001" customHeight="1" x14ac:dyDescent="0.2">
      <c r="A6" s="374"/>
      <c r="B6" s="334" t="s">
        <v>1265</v>
      </c>
      <c r="C6" s="334"/>
      <c r="D6" s="308">
        <v>4509.13</v>
      </c>
      <c r="E6" s="308"/>
      <c r="F6" s="308"/>
      <c r="G6" s="308"/>
      <c r="H6" s="308"/>
      <c r="I6" s="308"/>
      <c r="J6" s="308"/>
      <c r="K6" s="308"/>
      <c r="L6" s="308"/>
      <c r="M6" s="308"/>
      <c r="N6" s="308"/>
      <c r="O6" s="308"/>
      <c r="P6" s="308"/>
      <c r="Q6" s="308"/>
      <c r="R6" s="308"/>
      <c r="S6" s="308"/>
      <c r="T6" s="308"/>
      <c r="U6" s="308"/>
      <c r="V6" s="308"/>
      <c r="W6" s="308"/>
      <c r="X6" s="308"/>
      <c r="Y6" s="308"/>
      <c r="Z6" s="308"/>
      <c r="AA6" s="308"/>
      <c r="AB6" s="308"/>
      <c r="AC6" s="335"/>
      <c r="AD6" s="335"/>
      <c r="AE6" s="335"/>
      <c r="AF6" s="335"/>
      <c r="AG6" s="335"/>
      <c r="AH6" s="335"/>
      <c r="AI6" s="335"/>
      <c r="AJ6" s="335"/>
      <c r="AK6" s="335"/>
      <c r="AL6" s="308"/>
      <c r="AM6" s="308"/>
      <c r="AN6" s="308"/>
      <c r="AO6" s="308"/>
      <c r="AP6" s="335"/>
      <c r="AQ6" s="335"/>
      <c r="AR6" s="335"/>
      <c r="AS6" s="308"/>
      <c r="AT6" s="308"/>
      <c r="AU6" s="308"/>
      <c r="AV6" s="308"/>
      <c r="AW6" s="308"/>
      <c r="AX6" s="308"/>
      <c r="AY6" s="308"/>
      <c r="AZ6" s="308"/>
      <c r="BA6" s="308"/>
      <c r="BB6" s="308"/>
      <c r="BC6" s="308"/>
      <c r="BD6" s="308"/>
      <c r="BE6" s="308"/>
      <c r="BF6" s="308"/>
      <c r="BG6" s="335"/>
      <c r="BH6" s="335"/>
      <c r="BI6" s="335"/>
      <c r="BJ6" s="336"/>
      <c r="BK6" s="336">
        <v>4509.1299999999992</v>
      </c>
    </row>
    <row r="7" spans="1:63" ht="20.100000000000001" customHeight="1" x14ac:dyDescent="0.2">
      <c r="A7" s="374">
        <v>1</v>
      </c>
      <c r="B7" s="337" t="s">
        <v>38</v>
      </c>
      <c r="C7" s="334" t="s">
        <v>39</v>
      </c>
      <c r="D7" s="320">
        <v>2029.14</v>
      </c>
      <c r="E7" s="320">
        <v>0</v>
      </c>
      <c r="F7" s="320">
        <v>0</v>
      </c>
      <c r="G7" s="320">
        <v>0</v>
      </c>
      <c r="H7" s="320">
        <v>0</v>
      </c>
      <c r="I7" s="320">
        <v>0</v>
      </c>
      <c r="J7" s="320">
        <v>0</v>
      </c>
      <c r="K7" s="320">
        <v>0</v>
      </c>
      <c r="L7" s="320">
        <v>0</v>
      </c>
      <c r="M7" s="320">
        <v>0</v>
      </c>
      <c r="N7" s="320">
        <v>0</v>
      </c>
      <c r="O7" s="320">
        <v>0</v>
      </c>
      <c r="P7" s="320">
        <v>0</v>
      </c>
      <c r="Q7" s="320">
        <v>0</v>
      </c>
      <c r="R7" s="320">
        <v>0</v>
      </c>
      <c r="S7" s="320">
        <v>0</v>
      </c>
      <c r="T7" s="320">
        <v>0</v>
      </c>
      <c r="U7" s="320">
        <v>0</v>
      </c>
      <c r="V7" s="320">
        <v>0</v>
      </c>
      <c r="W7" s="320">
        <v>0</v>
      </c>
      <c r="X7" s="320">
        <v>0</v>
      </c>
      <c r="Y7" s="320">
        <v>0</v>
      </c>
      <c r="Z7" s="320">
        <v>0</v>
      </c>
      <c r="AA7" s="320">
        <v>0</v>
      </c>
      <c r="AB7" s="320">
        <v>0</v>
      </c>
      <c r="AC7" s="338">
        <v>0</v>
      </c>
      <c r="AD7" s="338">
        <v>0</v>
      </c>
      <c r="AE7" s="338">
        <v>0</v>
      </c>
      <c r="AF7" s="338">
        <v>0</v>
      </c>
      <c r="AG7" s="338">
        <v>0</v>
      </c>
      <c r="AH7" s="338">
        <v>0</v>
      </c>
      <c r="AI7" s="338">
        <v>0</v>
      </c>
      <c r="AJ7" s="338">
        <v>0</v>
      </c>
      <c r="AK7" s="338">
        <v>0</v>
      </c>
      <c r="AL7" s="320">
        <v>0</v>
      </c>
      <c r="AM7" s="320">
        <v>0</v>
      </c>
      <c r="AN7" s="320">
        <v>0</v>
      </c>
      <c r="AO7" s="320">
        <v>0</v>
      </c>
      <c r="AP7" s="338">
        <v>0</v>
      </c>
      <c r="AQ7" s="338">
        <v>0</v>
      </c>
      <c r="AR7" s="338">
        <v>0</v>
      </c>
      <c r="AS7" s="320">
        <v>0</v>
      </c>
      <c r="AT7" s="320">
        <v>0</v>
      </c>
      <c r="AU7" s="320">
        <v>0</v>
      </c>
      <c r="AV7" s="320">
        <v>0</v>
      </c>
      <c r="AW7" s="320">
        <v>0</v>
      </c>
      <c r="AX7" s="320">
        <v>0</v>
      </c>
      <c r="AY7" s="320">
        <v>0</v>
      </c>
      <c r="AZ7" s="320">
        <v>0</v>
      </c>
      <c r="BA7" s="320">
        <v>0</v>
      </c>
      <c r="BB7" s="320">
        <v>0</v>
      </c>
      <c r="BC7" s="320">
        <v>0</v>
      </c>
      <c r="BD7" s="320">
        <v>0</v>
      </c>
      <c r="BE7" s="320">
        <v>0</v>
      </c>
      <c r="BF7" s="320">
        <v>0</v>
      </c>
      <c r="BG7" s="338">
        <v>0</v>
      </c>
      <c r="BH7" s="338">
        <v>0</v>
      </c>
      <c r="BI7" s="338">
        <v>0</v>
      </c>
      <c r="BJ7" s="339">
        <v>-280.53000000000003</v>
      </c>
      <c r="BK7" s="339">
        <v>1748.6100000000001</v>
      </c>
    </row>
    <row r="8" spans="1:63" ht="20.100000000000001" customHeight="1" x14ac:dyDescent="0.2">
      <c r="A8" s="375" t="s">
        <v>40</v>
      </c>
      <c r="B8" s="341" t="s">
        <v>41</v>
      </c>
      <c r="C8" s="340" t="s">
        <v>42</v>
      </c>
      <c r="D8" s="202">
        <v>41.26</v>
      </c>
      <c r="E8" s="202">
        <v>0</v>
      </c>
      <c r="F8" s="320">
        <v>0</v>
      </c>
      <c r="G8" s="202">
        <v>0</v>
      </c>
      <c r="H8" s="202">
        <v>0</v>
      </c>
      <c r="I8" s="202">
        <v>0</v>
      </c>
      <c r="J8" s="202">
        <v>0</v>
      </c>
      <c r="K8" s="202">
        <v>0</v>
      </c>
      <c r="L8" s="202">
        <v>0</v>
      </c>
      <c r="M8" s="202">
        <v>0</v>
      </c>
      <c r="N8" s="202">
        <v>0</v>
      </c>
      <c r="O8" s="202">
        <v>0</v>
      </c>
      <c r="P8" s="202">
        <v>0</v>
      </c>
      <c r="Q8" s="202">
        <v>0</v>
      </c>
      <c r="R8" s="202">
        <v>0</v>
      </c>
      <c r="S8" s="202">
        <v>0</v>
      </c>
      <c r="T8" s="202">
        <v>0</v>
      </c>
      <c r="U8" s="202">
        <v>0</v>
      </c>
      <c r="V8" s="202">
        <v>0</v>
      </c>
      <c r="W8" s="202">
        <v>0</v>
      </c>
      <c r="X8" s="202">
        <v>0</v>
      </c>
      <c r="Y8" s="202">
        <v>0</v>
      </c>
      <c r="Z8" s="202">
        <v>0</v>
      </c>
      <c r="AA8" s="202">
        <v>0</v>
      </c>
      <c r="AB8" s="202">
        <v>0</v>
      </c>
      <c r="AC8" s="319">
        <v>0</v>
      </c>
      <c r="AD8" s="319">
        <v>0</v>
      </c>
      <c r="AE8" s="319">
        <v>0</v>
      </c>
      <c r="AF8" s="319">
        <v>0</v>
      </c>
      <c r="AG8" s="319">
        <v>0</v>
      </c>
      <c r="AH8" s="319">
        <v>0</v>
      </c>
      <c r="AI8" s="319">
        <v>0</v>
      </c>
      <c r="AJ8" s="319">
        <v>0</v>
      </c>
      <c r="AK8" s="319">
        <v>0</v>
      </c>
      <c r="AL8" s="202">
        <v>0</v>
      </c>
      <c r="AM8" s="202">
        <v>0</v>
      </c>
      <c r="AN8" s="202">
        <v>0</v>
      </c>
      <c r="AO8" s="202">
        <v>0</v>
      </c>
      <c r="AP8" s="319">
        <v>0</v>
      </c>
      <c r="AQ8" s="319">
        <v>0</v>
      </c>
      <c r="AR8" s="319">
        <v>0</v>
      </c>
      <c r="AS8" s="202">
        <v>0</v>
      </c>
      <c r="AT8" s="202">
        <v>0</v>
      </c>
      <c r="AU8" s="202">
        <v>0</v>
      </c>
      <c r="AV8" s="202">
        <v>0</v>
      </c>
      <c r="AW8" s="202">
        <v>0</v>
      </c>
      <c r="AX8" s="202">
        <v>0</v>
      </c>
      <c r="AY8" s="202">
        <v>0</v>
      </c>
      <c r="AZ8" s="202">
        <v>0</v>
      </c>
      <c r="BA8" s="202">
        <v>0</v>
      </c>
      <c r="BB8" s="202">
        <v>0</v>
      </c>
      <c r="BC8" s="202">
        <v>0</v>
      </c>
      <c r="BD8" s="202">
        <v>0</v>
      </c>
      <c r="BE8" s="202">
        <v>0</v>
      </c>
      <c r="BF8" s="202">
        <v>0</v>
      </c>
      <c r="BG8" s="319">
        <v>0</v>
      </c>
      <c r="BH8" s="319">
        <v>0</v>
      </c>
      <c r="BI8" s="319">
        <v>0</v>
      </c>
      <c r="BJ8" s="321">
        <v>-41.260000000000005</v>
      </c>
      <c r="BK8" s="321">
        <v>0</v>
      </c>
    </row>
    <row r="9" spans="1:63" ht="20.100000000000001" customHeight="1" x14ac:dyDescent="0.2">
      <c r="A9" s="375"/>
      <c r="B9" s="342" t="s">
        <v>43</v>
      </c>
      <c r="C9" s="343" t="s">
        <v>44</v>
      </c>
      <c r="D9" s="202">
        <v>0</v>
      </c>
      <c r="E9" s="202">
        <v>0</v>
      </c>
      <c r="F9" s="320">
        <v>0</v>
      </c>
      <c r="G9" s="202">
        <v>0</v>
      </c>
      <c r="H9" s="202">
        <v>0</v>
      </c>
      <c r="I9" s="202">
        <v>0</v>
      </c>
      <c r="J9" s="202">
        <v>0</v>
      </c>
      <c r="K9" s="202">
        <v>0</v>
      </c>
      <c r="L9" s="202">
        <v>0</v>
      </c>
      <c r="M9" s="202">
        <v>0</v>
      </c>
      <c r="N9" s="202">
        <v>0</v>
      </c>
      <c r="O9" s="202">
        <v>0</v>
      </c>
      <c r="P9" s="202">
        <v>0</v>
      </c>
      <c r="Q9" s="202">
        <v>0</v>
      </c>
      <c r="R9" s="202">
        <v>0</v>
      </c>
      <c r="S9" s="202">
        <v>0</v>
      </c>
      <c r="T9" s="202">
        <v>0</v>
      </c>
      <c r="U9" s="202">
        <v>0</v>
      </c>
      <c r="V9" s="202">
        <v>0</v>
      </c>
      <c r="W9" s="202">
        <v>0</v>
      </c>
      <c r="X9" s="202">
        <v>0</v>
      </c>
      <c r="Y9" s="202">
        <v>0</v>
      </c>
      <c r="Z9" s="202">
        <v>0</v>
      </c>
      <c r="AA9" s="202">
        <v>0</v>
      </c>
      <c r="AB9" s="202">
        <v>0</v>
      </c>
      <c r="AC9" s="319">
        <v>0</v>
      </c>
      <c r="AD9" s="319">
        <v>0</v>
      </c>
      <c r="AE9" s="319">
        <v>0</v>
      </c>
      <c r="AF9" s="319">
        <v>0</v>
      </c>
      <c r="AG9" s="319">
        <v>0</v>
      </c>
      <c r="AH9" s="319">
        <v>0</v>
      </c>
      <c r="AI9" s="319">
        <v>0</v>
      </c>
      <c r="AJ9" s="319">
        <v>0</v>
      </c>
      <c r="AK9" s="319">
        <v>0</v>
      </c>
      <c r="AL9" s="202">
        <v>0</v>
      </c>
      <c r="AM9" s="202">
        <v>0</v>
      </c>
      <c r="AN9" s="202">
        <v>0</v>
      </c>
      <c r="AO9" s="202">
        <v>0</v>
      </c>
      <c r="AP9" s="319">
        <v>0</v>
      </c>
      <c r="AQ9" s="319">
        <v>0</v>
      </c>
      <c r="AR9" s="319">
        <v>0</v>
      </c>
      <c r="AS9" s="202">
        <v>0</v>
      </c>
      <c r="AT9" s="202">
        <v>0</v>
      </c>
      <c r="AU9" s="202">
        <v>0</v>
      </c>
      <c r="AV9" s="202">
        <v>0</v>
      </c>
      <c r="AW9" s="202">
        <v>0</v>
      </c>
      <c r="AX9" s="202">
        <v>0</v>
      </c>
      <c r="AY9" s="202">
        <v>0</v>
      </c>
      <c r="AZ9" s="202">
        <v>0</v>
      </c>
      <c r="BA9" s="202">
        <v>0</v>
      </c>
      <c r="BB9" s="202">
        <v>0</v>
      </c>
      <c r="BC9" s="202">
        <v>0</v>
      </c>
      <c r="BD9" s="202">
        <v>0</v>
      </c>
      <c r="BE9" s="202">
        <v>0</v>
      </c>
      <c r="BF9" s="202">
        <v>0</v>
      </c>
      <c r="BG9" s="319">
        <v>0</v>
      </c>
      <c r="BH9" s="319">
        <v>0</v>
      </c>
      <c r="BI9" s="319">
        <v>0</v>
      </c>
      <c r="BJ9" s="321">
        <v>0</v>
      </c>
      <c r="BK9" s="321">
        <v>0</v>
      </c>
    </row>
    <row r="10" spans="1:63" ht="20.100000000000001" customHeight="1" x14ac:dyDescent="0.2">
      <c r="A10" s="375"/>
      <c r="B10" s="342" t="s">
        <v>661</v>
      </c>
      <c r="C10" s="343" t="s">
        <v>46</v>
      </c>
      <c r="D10" s="202">
        <v>41.26</v>
      </c>
      <c r="E10" s="202">
        <v>0</v>
      </c>
      <c r="F10" s="320">
        <v>0</v>
      </c>
      <c r="G10" s="202">
        <v>0</v>
      </c>
      <c r="H10" s="202">
        <v>0</v>
      </c>
      <c r="I10" s="202">
        <v>0</v>
      </c>
      <c r="J10" s="202">
        <v>0</v>
      </c>
      <c r="K10" s="202">
        <v>0</v>
      </c>
      <c r="L10" s="202">
        <v>0</v>
      </c>
      <c r="M10" s="202">
        <v>0</v>
      </c>
      <c r="N10" s="202">
        <v>0</v>
      </c>
      <c r="O10" s="202">
        <v>0</v>
      </c>
      <c r="P10" s="202">
        <v>0</v>
      </c>
      <c r="Q10" s="202">
        <v>0</v>
      </c>
      <c r="R10" s="202">
        <v>0</v>
      </c>
      <c r="S10" s="202">
        <v>0</v>
      </c>
      <c r="T10" s="202">
        <v>0</v>
      </c>
      <c r="U10" s="202">
        <v>0</v>
      </c>
      <c r="V10" s="202">
        <v>0</v>
      </c>
      <c r="W10" s="202">
        <v>0</v>
      </c>
      <c r="X10" s="202">
        <v>0</v>
      </c>
      <c r="Y10" s="202">
        <v>0</v>
      </c>
      <c r="Z10" s="202">
        <v>0</v>
      </c>
      <c r="AA10" s="202">
        <v>0</v>
      </c>
      <c r="AB10" s="202">
        <v>0</v>
      </c>
      <c r="AC10" s="319">
        <v>0</v>
      </c>
      <c r="AD10" s="319">
        <v>0</v>
      </c>
      <c r="AE10" s="319">
        <v>0</v>
      </c>
      <c r="AF10" s="319">
        <v>0</v>
      </c>
      <c r="AG10" s="319">
        <v>0</v>
      </c>
      <c r="AH10" s="319">
        <v>0</v>
      </c>
      <c r="AI10" s="319">
        <v>0</v>
      </c>
      <c r="AJ10" s="319">
        <v>0</v>
      </c>
      <c r="AK10" s="319">
        <v>0</v>
      </c>
      <c r="AL10" s="202">
        <v>0</v>
      </c>
      <c r="AM10" s="202">
        <v>0</v>
      </c>
      <c r="AN10" s="202">
        <v>0</v>
      </c>
      <c r="AO10" s="202">
        <v>0</v>
      </c>
      <c r="AP10" s="319">
        <v>0</v>
      </c>
      <c r="AQ10" s="319">
        <v>0</v>
      </c>
      <c r="AR10" s="319">
        <v>0</v>
      </c>
      <c r="AS10" s="202">
        <v>0</v>
      </c>
      <c r="AT10" s="202">
        <v>0</v>
      </c>
      <c r="AU10" s="202">
        <v>0</v>
      </c>
      <c r="AV10" s="202">
        <v>0</v>
      </c>
      <c r="AW10" s="202">
        <v>0</v>
      </c>
      <c r="AX10" s="202">
        <v>0</v>
      </c>
      <c r="AY10" s="202">
        <v>0</v>
      </c>
      <c r="AZ10" s="202">
        <v>0</v>
      </c>
      <c r="BA10" s="202">
        <v>0</v>
      </c>
      <c r="BB10" s="202">
        <v>0</v>
      </c>
      <c r="BC10" s="202">
        <v>0</v>
      </c>
      <c r="BD10" s="202">
        <v>0</v>
      </c>
      <c r="BE10" s="202">
        <v>0</v>
      </c>
      <c r="BF10" s="202">
        <v>0</v>
      </c>
      <c r="BG10" s="319">
        <v>0</v>
      </c>
      <c r="BH10" s="319">
        <v>0</v>
      </c>
      <c r="BI10" s="319">
        <v>0</v>
      </c>
      <c r="BJ10" s="321">
        <v>-41.260000000000005</v>
      </c>
      <c r="BK10" s="321">
        <v>0</v>
      </c>
    </row>
    <row r="11" spans="1:63" ht="20.100000000000001" customHeight="1" x14ac:dyDescent="0.2">
      <c r="A11" s="375" t="s">
        <v>47</v>
      </c>
      <c r="B11" s="341" t="s">
        <v>48</v>
      </c>
      <c r="C11" s="340" t="s">
        <v>49</v>
      </c>
      <c r="D11" s="202">
        <v>546.1</v>
      </c>
      <c r="E11" s="202">
        <v>0</v>
      </c>
      <c r="F11" s="320">
        <v>0</v>
      </c>
      <c r="G11" s="202">
        <v>0</v>
      </c>
      <c r="H11" s="202">
        <v>0</v>
      </c>
      <c r="I11" s="202">
        <v>0</v>
      </c>
      <c r="J11" s="202">
        <v>0</v>
      </c>
      <c r="K11" s="202">
        <v>0</v>
      </c>
      <c r="L11" s="202">
        <v>0</v>
      </c>
      <c r="M11" s="202">
        <v>0</v>
      </c>
      <c r="N11" s="202">
        <v>0</v>
      </c>
      <c r="O11" s="202">
        <v>0</v>
      </c>
      <c r="P11" s="202">
        <v>0</v>
      </c>
      <c r="Q11" s="202">
        <v>0</v>
      </c>
      <c r="R11" s="202">
        <v>0</v>
      </c>
      <c r="S11" s="202">
        <v>0</v>
      </c>
      <c r="T11" s="202">
        <v>0</v>
      </c>
      <c r="U11" s="202">
        <v>0</v>
      </c>
      <c r="V11" s="202">
        <v>0</v>
      </c>
      <c r="W11" s="202">
        <v>0</v>
      </c>
      <c r="X11" s="202">
        <v>0</v>
      </c>
      <c r="Y11" s="202">
        <v>0</v>
      </c>
      <c r="Z11" s="202">
        <v>0</v>
      </c>
      <c r="AA11" s="202">
        <v>0</v>
      </c>
      <c r="AB11" s="202">
        <v>0</v>
      </c>
      <c r="AC11" s="319">
        <v>0</v>
      </c>
      <c r="AD11" s="319">
        <v>0</v>
      </c>
      <c r="AE11" s="319">
        <v>0</v>
      </c>
      <c r="AF11" s="319">
        <v>0</v>
      </c>
      <c r="AG11" s="319">
        <v>0</v>
      </c>
      <c r="AH11" s="319">
        <v>0</v>
      </c>
      <c r="AI11" s="319">
        <v>0</v>
      </c>
      <c r="AJ11" s="319">
        <v>0</v>
      </c>
      <c r="AK11" s="319">
        <v>0</v>
      </c>
      <c r="AL11" s="202">
        <v>0</v>
      </c>
      <c r="AM11" s="202">
        <v>0</v>
      </c>
      <c r="AN11" s="202">
        <v>0</v>
      </c>
      <c r="AO11" s="202">
        <v>0</v>
      </c>
      <c r="AP11" s="319">
        <v>0</v>
      </c>
      <c r="AQ11" s="319">
        <v>0</v>
      </c>
      <c r="AR11" s="319">
        <v>0</v>
      </c>
      <c r="AS11" s="202">
        <v>0</v>
      </c>
      <c r="AT11" s="202">
        <v>0</v>
      </c>
      <c r="AU11" s="202">
        <v>0</v>
      </c>
      <c r="AV11" s="202">
        <v>0</v>
      </c>
      <c r="AW11" s="202">
        <v>0</v>
      </c>
      <c r="AX11" s="202">
        <v>0</v>
      </c>
      <c r="AY11" s="202">
        <v>0</v>
      </c>
      <c r="AZ11" s="202">
        <v>0</v>
      </c>
      <c r="BA11" s="202">
        <v>0</v>
      </c>
      <c r="BB11" s="202">
        <v>0</v>
      </c>
      <c r="BC11" s="202">
        <v>0</v>
      </c>
      <c r="BD11" s="202">
        <v>0</v>
      </c>
      <c r="BE11" s="202">
        <v>0</v>
      </c>
      <c r="BF11" s="202">
        <v>0</v>
      </c>
      <c r="BG11" s="319">
        <v>0</v>
      </c>
      <c r="BH11" s="319">
        <v>0</v>
      </c>
      <c r="BI11" s="319">
        <v>0</v>
      </c>
      <c r="BJ11" s="321">
        <v>-101.4</v>
      </c>
      <c r="BK11" s="321">
        <v>444.7</v>
      </c>
    </row>
    <row r="12" spans="1:63" ht="20.100000000000001" customHeight="1" x14ac:dyDescent="0.2">
      <c r="A12" s="375" t="s">
        <v>50</v>
      </c>
      <c r="B12" s="341" t="s">
        <v>51</v>
      </c>
      <c r="C12" s="340" t="s">
        <v>52</v>
      </c>
      <c r="D12" s="202">
        <v>1409.75</v>
      </c>
      <c r="E12" s="202">
        <v>0</v>
      </c>
      <c r="F12" s="320">
        <v>0</v>
      </c>
      <c r="G12" s="202">
        <v>0</v>
      </c>
      <c r="H12" s="202">
        <v>0</v>
      </c>
      <c r="I12" s="202">
        <v>0</v>
      </c>
      <c r="J12" s="202">
        <v>0</v>
      </c>
      <c r="K12" s="202">
        <v>0</v>
      </c>
      <c r="L12" s="202">
        <v>0</v>
      </c>
      <c r="M12" s="202">
        <v>0</v>
      </c>
      <c r="N12" s="202">
        <v>0</v>
      </c>
      <c r="O12" s="202">
        <v>0</v>
      </c>
      <c r="P12" s="202">
        <v>0</v>
      </c>
      <c r="Q12" s="202">
        <v>0</v>
      </c>
      <c r="R12" s="202">
        <v>0</v>
      </c>
      <c r="S12" s="202">
        <v>0</v>
      </c>
      <c r="T12" s="202">
        <v>0</v>
      </c>
      <c r="U12" s="202">
        <v>0</v>
      </c>
      <c r="V12" s="202">
        <v>0</v>
      </c>
      <c r="W12" s="202">
        <v>0</v>
      </c>
      <c r="X12" s="202">
        <v>0</v>
      </c>
      <c r="Y12" s="202">
        <v>0</v>
      </c>
      <c r="Z12" s="202">
        <v>0</v>
      </c>
      <c r="AA12" s="202">
        <v>0</v>
      </c>
      <c r="AB12" s="202">
        <v>0</v>
      </c>
      <c r="AC12" s="319">
        <v>0</v>
      </c>
      <c r="AD12" s="319">
        <v>0</v>
      </c>
      <c r="AE12" s="319">
        <v>0</v>
      </c>
      <c r="AF12" s="319">
        <v>0</v>
      </c>
      <c r="AG12" s="319">
        <v>0</v>
      </c>
      <c r="AH12" s="319">
        <v>0</v>
      </c>
      <c r="AI12" s="319">
        <v>0</v>
      </c>
      <c r="AJ12" s="319">
        <v>0</v>
      </c>
      <c r="AK12" s="319">
        <v>0</v>
      </c>
      <c r="AL12" s="202">
        <v>0</v>
      </c>
      <c r="AM12" s="202">
        <v>0</v>
      </c>
      <c r="AN12" s="202">
        <v>0</v>
      </c>
      <c r="AO12" s="202">
        <v>0</v>
      </c>
      <c r="AP12" s="319">
        <v>0</v>
      </c>
      <c r="AQ12" s="319">
        <v>0</v>
      </c>
      <c r="AR12" s="319">
        <v>0</v>
      </c>
      <c r="AS12" s="202">
        <v>0</v>
      </c>
      <c r="AT12" s="202">
        <v>0</v>
      </c>
      <c r="AU12" s="202">
        <v>0</v>
      </c>
      <c r="AV12" s="202">
        <v>0</v>
      </c>
      <c r="AW12" s="202">
        <v>0</v>
      </c>
      <c r="AX12" s="202">
        <v>0</v>
      </c>
      <c r="AY12" s="202">
        <v>0</v>
      </c>
      <c r="AZ12" s="202">
        <v>0</v>
      </c>
      <c r="BA12" s="202">
        <v>0</v>
      </c>
      <c r="BB12" s="202">
        <v>0</v>
      </c>
      <c r="BC12" s="202">
        <v>0</v>
      </c>
      <c r="BD12" s="202">
        <v>0</v>
      </c>
      <c r="BE12" s="202">
        <v>0</v>
      </c>
      <c r="BF12" s="202">
        <v>0</v>
      </c>
      <c r="BG12" s="319">
        <v>0</v>
      </c>
      <c r="BH12" s="319">
        <v>0</v>
      </c>
      <c r="BI12" s="319">
        <v>0</v>
      </c>
      <c r="BJ12" s="321">
        <v>-123.87</v>
      </c>
      <c r="BK12" s="321">
        <v>1285.8800000000001</v>
      </c>
    </row>
    <row r="13" spans="1:63" ht="20.100000000000001" customHeight="1" x14ac:dyDescent="0.2">
      <c r="A13" s="375" t="s">
        <v>53</v>
      </c>
      <c r="B13" s="341" t="s">
        <v>54</v>
      </c>
      <c r="C13" s="340" t="s">
        <v>55</v>
      </c>
      <c r="D13" s="202">
        <v>0</v>
      </c>
      <c r="E13" s="202">
        <v>0</v>
      </c>
      <c r="F13" s="320">
        <v>0</v>
      </c>
      <c r="G13" s="202">
        <v>0</v>
      </c>
      <c r="H13" s="202">
        <v>0</v>
      </c>
      <c r="I13" s="202">
        <v>0</v>
      </c>
      <c r="J13" s="202">
        <v>0</v>
      </c>
      <c r="K13" s="202">
        <v>0</v>
      </c>
      <c r="L13" s="202">
        <v>0</v>
      </c>
      <c r="M13" s="202">
        <v>0</v>
      </c>
      <c r="N13" s="202">
        <v>0</v>
      </c>
      <c r="O13" s="202">
        <v>0</v>
      </c>
      <c r="P13" s="202">
        <v>0</v>
      </c>
      <c r="Q13" s="202">
        <v>0</v>
      </c>
      <c r="R13" s="202">
        <v>0</v>
      </c>
      <c r="S13" s="202">
        <v>0</v>
      </c>
      <c r="T13" s="202">
        <v>0</v>
      </c>
      <c r="U13" s="202">
        <v>0</v>
      </c>
      <c r="V13" s="202">
        <v>0</v>
      </c>
      <c r="W13" s="202">
        <v>0</v>
      </c>
      <c r="X13" s="202">
        <v>0</v>
      </c>
      <c r="Y13" s="202">
        <v>0</v>
      </c>
      <c r="Z13" s="202">
        <v>0</v>
      </c>
      <c r="AA13" s="202">
        <v>0</v>
      </c>
      <c r="AB13" s="202">
        <v>0</v>
      </c>
      <c r="AC13" s="319">
        <v>0</v>
      </c>
      <c r="AD13" s="319">
        <v>0</v>
      </c>
      <c r="AE13" s="319">
        <v>0</v>
      </c>
      <c r="AF13" s="319">
        <v>0</v>
      </c>
      <c r="AG13" s="319">
        <v>0</v>
      </c>
      <c r="AH13" s="319">
        <v>0</v>
      </c>
      <c r="AI13" s="319">
        <v>0</v>
      </c>
      <c r="AJ13" s="319">
        <v>0</v>
      </c>
      <c r="AK13" s="319">
        <v>0</v>
      </c>
      <c r="AL13" s="202">
        <v>0</v>
      </c>
      <c r="AM13" s="202">
        <v>0</v>
      </c>
      <c r="AN13" s="202">
        <v>0</v>
      </c>
      <c r="AO13" s="202">
        <v>0</v>
      </c>
      <c r="AP13" s="319">
        <v>0</v>
      </c>
      <c r="AQ13" s="319">
        <v>0</v>
      </c>
      <c r="AR13" s="319">
        <v>0</v>
      </c>
      <c r="AS13" s="202">
        <v>0</v>
      </c>
      <c r="AT13" s="202">
        <v>0</v>
      </c>
      <c r="AU13" s="202">
        <v>0</v>
      </c>
      <c r="AV13" s="202">
        <v>0</v>
      </c>
      <c r="AW13" s="202">
        <v>0</v>
      </c>
      <c r="AX13" s="202">
        <v>0</v>
      </c>
      <c r="AY13" s="202">
        <v>0</v>
      </c>
      <c r="AZ13" s="202">
        <v>0</v>
      </c>
      <c r="BA13" s="202">
        <v>0</v>
      </c>
      <c r="BB13" s="202">
        <v>0</v>
      </c>
      <c r="BC13" s="202">
        <v>0</v>
      </c>
      <c r="BD13" s="202">
        <v>0</v>
      </c>
      <c r="BE13" s="202">
        <v>0</v>
      </c>
      <c r="BF13" s="202">
        <v>0</v>
      </c>
      <c r="BG13" s="319">
        <v>0</v>
      </c>
      <c r="BH13" s="319">
        <v>0</v>
      </c>
      <c r="BI13" s="319">
        <v>0</v>
      </c>
      <c r="BJ13" s="321">
        <v>0</v>
      </c>
      <c r="BK13" s="321">
        <v>0</v>
      </c>
    </row>
    <row r="14" spans="1:63" ht="20.100000000000001" customHeight="1" x14ac:dyDescent="0.2">
      <c r="A14" s="375" t="s">
        <v>56</v>
      </c>
      <c r="B14" s="341" t="s">
        <v>57</v>
      </c>
      <c r="C14" s="340" t="s">
        <v>58</v>
      </c>
      <c r="D14" s="202">
        <v>0</v>
      </c>
      <c r="E14" s="202">
        <v>0</v>
      </c>
      <c r="F14" s="320">
        <v>0</v>
      </c>
      <c r="G14" s="202">
        <v>0</v>
      </c>
      <c r="H14" s="202">
        <v>0</v>
      </c>
      <c r="I14" s="202">
        <v>0</v>
      </c>
      <c r="J14" s="202">
        <v>0</v>
      </c>
      <c r="K14" s="202">
        <v>0</v>
      </c>
      <c r="L14" s="202">
        <v>0</v>
      </c>
      <c r="M14" s="202">
        <v>0</v>
      </c>
      <c r="N14" s="202">
        <v>0</v>
      </c>
      <c r="O14" s="202">
        <v>0</v>
      </c>
      <c r="P14" s="202">
        <v>0</v>
      </c>
      <c r="Q14" s="202">
        <v>0</v>
      </c>
      <c r="R14" s="202">
        <v>0</v>
      </c>
      <c r="S14" s="202">
        <v>0</v>
      </c>
      <c r="T14" s="202">
        <v>0</v>
      </c>
      <c r="U14" s="202">
        <v>0</v>
      </c>
      <c r="V14" s="202">
        <v>0</v>
      </c>
      <c r="W14" s="202">
        <v>0</v>
      </c>
      <c r="X14" s="202">
        <v>0</v>
      </c>
      <c r="Y14" s="202">
        <v>0</v>
      </c>
      <c r="Z14" s="202">
        <v>0</v>
      </c>
      <c r="AA14" s="202">
        <v>0</v>
      </c>
      <c r="AB14" s="202">
        <v>0</v>
      </c>
      <c r="AC14" s="319">
        <v>0</v>
      </c>
      <c r="AD14" s="319">
        <v>0</v>
      </c>
      <c r="AE14" s="319">
        <v>0</v>
      </c>
      <c r="AF14" s="319">
        <v>0</v>
      </c>
      <c r="AG14" s="319">
        <v>0</v>
      </c>
      <c r="AH14" s="319">
        <v>0</v>
      </c>
      <c r="AI14" s="319">
        <v>0</v>
      </c>
      <c r="AJ14" s="319">
        <v>0</v>
      </c>
      <c r="AK14" s="319">
        <v>0</v>
      </c>
      <c r="AL14" s="202">
        <v>0</v>
      </c>
      <c r="AM14" s="202">
        <v>0</v>
      </c>
      <c r="AN14" s="202">
        <v>0</v>
      </c>
      <c r="AO14" s="202">
        <v>0</v>
      </c>
      <c r="AP14" s="319">
        <v>0</v>
      </c>
      <c r="AQ14" s="319">
        <v>0</v>
      </c>
      <c r="AR14" s="319">
        <v>0</v>
      </c>
      <c r="AS14" s="202">
        <v>0</v>
      </c>
      <c r="AT14" s="202">
        <v>0</v>
      </c>
      <c r="AU14" s="202">
        <v>0</v>
      </c>
      <c r="AV14" s="202">
        <v>0</v>
      </c>
      <c r="AW14" s="202">
        <v>0</v>
      </c>
      <c r="AX14" s="202">
        <v>0</v>
      </c>
      <c r="AY14" s="202">
        <v>0</v>
      </c>
      <c r="AZ14" s="202">
        <v>0</v>
      </c>
      <c r="BA14" s="202">
        <v>0</v>
      </c>
      <c r="BB14" s="202">
        <v>0</v>
      </c>
      <c r="BC14" s="202">
        <v>0</v>
      </c>
      <c r="BD14" s="202">
        <v>0</v>
      </c>
      <c r="BE14" s="202">
        <v>0</v>
      </c>
      <c r="BF14" s="202">
        <v>0</v>
      </c>
      <c r="BG14" s="319">
        <v>0</v>
      </c>
      <c r="BH14" s="319">
        <v>0</v>
      </c>
      <c r="BI14" s="319">
        <v>0</v>
      </c>
      <c r="BJ14" s="321">
        <v>0</v>
      </c>
      <c r="BK14" s="321">
        <v>0</v>
      </c>
    </row>
    <row r="15" spans="1:63" ht="20.100000000000001" customHeight="1" x14ac:dyDescent="0.2">
      <c r="A15" s="375" t="s">
        <v>59</v>
      </c>
      <c r="B15" s="341" t="s">
        <v>60</v>
      </c>
      <c r="C15" s="340" t="s">
        <v>61</v>
      </c>
      <c r="D15" s="202">
        <v>0</v>
      </c>
      <c r="E15" s="202">
        <v>0</v>
      </c>
      <c r="F15" s="320">
        <v>0</v>
      </c>
      <c r="G15" s="202">
        <v>0</v>
      </c>
      <c r="H15" s="202">
        <v>0</v>
      </c>
      <c r="I15" s="202">
        <v>0</v>
      </c>
      <c r="J15" s="202">
        <v>0</v>
      </c>
      <c r="K15" s="202">
        <v>0</v>
      </c>
      <c r="L15" s="202">
        <v>0</v>
      </c>
      <c r="M15" s="202">
        <v>0</v>
      </c>
      <c r="N15" s="202">
        <v>0</v>
      </c>
      <c r="O15" s="202">
        <v>0</v>
      </c>
      <c r="P15" s="202">
        <v>0</v>
      </c>
      <c r="Q15" s="202">
        <v>0</v>
      </c>
      <c r="R15" s="202">
        <v>0</v>
      </c>
      <c r="S15" s="202">
        <v>0</v>
      </c>
      <c r="T15" s="202">
        <v>0</v>
      </c>
      <c r="U15" s="202">
        <v>0</v>
      </c>
      <c r="V15" s="202">
        <v>0</v>
      </c>
      <c r="W15" s="202">
        <v>0</v>
      </c>
      <c r="X15" s="202">
        <v>0</v>
      </c>
      <c r="Y15" s="202">
        <v>0</v>
      </c>
      <c r="Z15" s="202">
        <v>0</v>
      </c>
      <c r="AA15" s="202">
        <v>0</v>
      </c>
      <c r="AB15" s="202">
        <v>0</v>
      </c>
      <c r="AC15" s="319">
        <v>0</v>
      </c>
      <c r="AD15" s="319">
        <v>0</v>
      </c>
      <c r="AE15" s="319">
        <v>0</v>
      </c>
      <c r="AF15" s="319">
        <v>0</v>
      </c>
      <c r="AG15" s="319">
        <v>0</v>
      </c>
      <c r="AH15" s="319">
        <v>0</v>
      </c>
      <c r="AI15" s="319">
        <v>0</v>
      </c>
      <c r="AJ15" s="319">
        <v>0</v>
      </c>
      <c r="AK15" s="319">
        <v>0</v>
      </c>
      <c r="AL15" s="202">
        <v>0</v>
      </c>
      <c r="AM15" s="202">
        <v>0</v>
      </c>
      <c r="AN15" s="202">
        <v>0</v>
      </c>
      <c r="AO15" s="202">
        <v>0</v>
      </c>
      <c r="AP15" s="319">
        <v>0</v>
      </c>
      <c r="AQ15" s="319">
        <v>0</v>
      </c>
      <c r="AR15" s="319">
        <v>0</v>
      </c>
      <c r="AS15" s="202">
        <v>0</v>
      </c>
      <c r="AT15" s="202">
        <v>0</v>
      </c>
      <c r="AU15" s="202">
        <v>0</v>
      </c>
      <c r="AV15" s="202">
        <v>0</v>
      </c>
      <c r="AW15" s="202">
        <v>0</v>
      </c>
      <c r="AX15" s="202">
        <v>0</v>
      </c>
      <c r="AY15" s="202">
        <v>0</v>
      </c>
      <c r="AZ15" s="202">
        <v>0</v>
      </c>
      <c r="BA15" s="202">
        <v>0</v>
      </c>
      <c r="BB15" s="202">
        <v>0</v>
      </c>
      <c r="BC15" s="202">
        <v>0</v>
      </c>
      <c r="BD15" s="202">
        <v>0</v>
      </c>
      <c r="BE15" s="202">
        <v>0</v>
      </c>
      <c r="BF15" s="202">
        <v>0</v>
      </c>
      <c r="BG15" s="319">
        <v>0</v>
      </c>
      <c r="BH15" s="319">
        <v>0</v>
      </c>
      <c r="BI15" s="319">
        <v>0</v>
      </c>
      <c r="BJ15" s="321">
        <v>0</v>
      </c>
      <c r="BK15" s="321">
        <v>0</v>
      </c>
    </row>
    <row r="16" spans="1:63" ht="20.100000000000001" customHeight="1" x14ac:dyDescent="0.2">
      <c r="A16" s="375" t="s">
        <v>662</v>
      </c>
      <c r="B16" s="341" t="s">
        <v>62</v>
      </c>
      <c r="C16" s="340" t="s">
        <v>63</v>
      </c>
      <c r="D16" s="202">
        <v>26.94</v>
      </c>
      <c r="E16" s="202">
        <v>0</v>
      </c>
      <c r="F16" s="320">
        <v>0</v>
      </c>
      <c r="G16" s="202">
        <v>0</v>
      </c>
      <c r="H16" s="202">
        <v>0</v>
      </c>
      <c r="I16" s="202">
        <v>0</v>
      </c>
      <c r="J16" s="202">
        <v>0</v>
      </c>
      <c r="K16" s="202">
        <v>0</v>
      </c>
      <c r="L16" s="202">
        <v>0</v>
      </c>
      <c r="M16" s="202">
        <v>0</v>
      </c>
      <c r="N16" s="202">
        <v>0</v>
      </c>
      <c r="O16" s="202">
        <v>0</v>
      </c>
      <c r="P16" s="202">
        <v>0</v>
      </c>
      <c r="Q16" s="202">
        <v>0</v>
      </c>
      <c r="R16" s="202">
        <v>0</v>
      </c>
      <c r="S16" s="202">
        <v>0</v>
      </c>
      <c r="T16" s="202">
        <v>0</v>
      </c>
      <c r="U16" s="202">
        <v>0</v>
      </c>
      <c r="V16" s="202">
        <v>0</v>
      </c>
      <c r="W16" s="202">
        <v>0</v>
      </c>
      <c r="X16" s="202">
        <v>0</v>
      </c>
      <c r="Y16" s="202">
        <v>0</v>
      </c>
      <c r="Z16" s="202">
        <v>0</v>
      </c>
      <c r="AA16" s="202">
        <v>0</v>
      </c>
      <c r="AB16" s="202">
        <v>0</v>
      </c>
      <c r="AC16" s="319">
        <v>0</v>
      </c>
      <c r="AD16" s="319">
        <v>0</v>
      </c>
      <c r="AE16" s="319">
        <v>0</v>
      </c>
      <c r="AF16" s="319">
        <v>0</v>
      </c>
      <c r="AG16" s="319">
        <v>0</v>
      </c>
      <c r="AH16" s="319">
        <v>0</v>
      </c>
      <c r="AI16" s="319">
        <v>0</v>
      </c>
      <c r="AJ16" s="319">
        <v>0</v>
      </c>
      <c r="AK16" s="319">
        <v>0</v>
      </c>
      <c r="AL16" s="202">
        <v>0</v>
      </c>
      <c r="AM16" s="202">
        <v>0</v>
      </c>
      <c r="AN16" s="202">
        <v>0</v>
      </c>
      <c r="AO16" s="202">
        <v>0</v>
      </c>
      <c r="AP16" s="319">
        <v>0</v>
      </c>
      <c r="AQ16" s="319">
        <v>0</v>
      </c>
      <c r="AR16" s="319">
        <v>0</v>
      </c>
      <c r="AS16" s="202">
        <v>0</v>
      </c>
      <c r="AT16" s="202">
        <v>0</v>
      </c>
      <c r="AU16" s="202">
        <v>0</v>
      </c>
      <c r="AV16" s="202">
        <v>0</v>
      </c>
      <c r="AW16" s="202">
        <v>0</v>
      </c>
      <c r="AX16" s="202">
        <v>0</v>
      </c>
      <c r="AY16" s="202">
        <v>0</v>
      </c>
      <c r="AZ16" s="202">
        <v>0</v>
      </c>
      <c r="BA16" s="202">
        <v>0</v>
      </c>
      <c r="BB16" s="202">
        <v>0</v>
      </c>
      <c r="BC16" s="202">
        <v>0</v>
      </c>
      <c r="BD16" s="202">
        <v>0</v>
      </c>
      <c r="BE16" s="202">
        <v>0</v>
      </c>
      <c r="BF16" s="202">
        <v>0</v>
      </c>
      <c r="BG16" s="319">
        <v>0</v>
      </c>
      <c r="BH16" s="319">
        <v>0</v>
      </c>
      <c r="BI16" s="319">
        <v>0</v>
      </c>
      <c r="BJ16" s="321">
        <v>-14</v>
      </c>
      <c r="BK16" s="321">
        <v>12.94</v>
      </c>
    </row>
    <row r="17" spans="1:63" ht="20.100000000000001" customHeight="1" x14ac:dyDescent="0.2">
      <c r="A17" s="375" t="s">
        <v>64</v>
      </c>
      <c r="B17" s="341" t="s">
        <v>65</v>
      </c>
      <c r="C17" s="340" t="s">
        <v>66</v>
      </c>
      <c r="D17" s="202">
        <v>0</v>
      </c>
      <c r="E17" s="202">
        <v>0</v>
      </c>
      <c r="F17" s="320">
        <v>0</v>
      </c>
      <c r="G17" s="202">
        <v>0</v>
      </c>
      <c r="H17" s="202">
        <v>0</v>
      </c>
      <c r="I17" s="202">
        <v>0</v>
      </c>
      <c r="J17" s="202">
        <v>0</v>
      </c>
      <c r="K17" s="202">
        <v>0</v>
      </c>
      <c r="L17" s="202">
        <v>0</v>
      </c>
      <c r="M17" s="202">
        <v>0</v>
      </c>
      <c r="N17" s="202">
        <v>0</v>
      </c>
      <c r="O17" s="202">
        <v>0</v>
      </c>
      <c r="P17" s="202">
        <v>0</v>
      </c>
      <c r="Q17" s="202">
        <v>0</v>
      </c>
      <c r="R17" s="202">
        <v>0</v>
      </c>
      <c r="S17" s="202">
        <v>0</v>
      </c>
      <c r="T17" s="202">
        <v>0</v>
      </c>
      <c r="U17" s="202">
        <v>0</v>
      </c>
      <c r="V17" s="202">
        <v>0</v>
      </c>
      <c r="W17" s="202">
        <v>0</v>
      </c>
      <c r="X17" s="202">
        <v>0</v>
      </c>
      <c r="Y17" s="202">
        <v>0</v>
      </c>
      <c r="Z17" s="202">
        <v>0</v>
      </c>
      <c r="AA17" s="202">
        <v>0</v>
      </c>
      <c r="AB17" s="202">
        <v>0</v>
      </c>
      <c r="AC17" s="319">
        <v>0</v>
      </c>
      <c r="AD17" s="319">
        <v>0</v>
      </c>
      <c r="AE17" s="319">
        <v>0</v>
      </c>
      <c r="AF17" s="319">
        <v>0</v>
      </c>
      <c r="AG17" s="319">
        <v>0</v>
      </c>
      <c r="AH17" s="319">
        <v>0</v>
      </c>
      <c r="AI17" s="319">
        <v>0</v>
      </c>
      <c r="AJ17" s="319">
        <v>0</v>
      </c>
      <c r="AK17" s="319">
        <v>0</v>
      </c>
      <c r="AL17" s="202">
        <v>0</v>
      </c>
      <c r="AM17" s="202">
        <v>0</v>
      </c>
      <c r="AN17" s="202">
        <v>0</v>
      </c>
      <c r="AO17" s="202">
        <v>0</v>
      </c>
      <c r="AP17" s="319">
        <v>0</v>
      </c>
      <c r="AQ17" s="319">
        <v>0</v>
      </c>
      <c r="AR17" s="319">
        <v>0</v>
      </c>
      <c r="AS17" s="202">
        <v>0</v>
      </c>
      <c r="AT17" s="202">
        <v>0</v>
      </c>
      <c r="AU17" s="202">
        <v>0</v>
      </c>
      <c r="AV17" s="202">
        <v>0</v>
      </c>
      <c r="AW17" s="202">
        <v>0</v>
      </c>
      <c r="AX17" s="202">
        <v>0</v>
      </c>
      <c r="AY17" s="202">
        <v>0</v>
      </c>
      <c r="AZ17" s="202">
        <v>0</v>
      </c>
      <c r="BA17" s="202">
        <v>0</v>
      </c>
      <c r="BB17" s="202">
        <v>0</v>
      </c>
      <c r="BC17" s="202">
        <v>0</v>
      </c>
      <c r="BD17" s="202">
        <v>0</v>
      </c>
      <c r="BE17" s="202">
        <v>0</v>
      </c>
      <c r="BF17" s="202">
        <v>0</v>
      </c>
      <c r="BG17" s="319">
        <v>0</v>
      </c>
      <c r="BH17" s="319">
        <v>0</v>
      </c>
      <c r="BI17" s="319">
        <v>0</v>
      </c>
      <c r="BJ17" s="321">
        <v>0</v>
      </c>
      <c r="BK17" s="321">
        <v>0</v>
      </c>
    </row>
    <row r="18" spans="1:63" ht="20.100000000000001" customHeight="1" x14ac:dyDescent="0.2">
      <c r="A18" s="375" t="s">
        <v>1277</v>
      </c>
      <c r="B18" s="341" t="s">
        <v>67</v>
      </c>
      <c r="C18" s="340" t="s">
        <v>68</v>
      </c>
      <c r="D18" s="202">
        <v>5.09</v>
      </c>
      <c r="E18" s="202">
        <v>0</v>
      </c>
      <c r="F18" s="320">
        <v>0</v>
      </c>
      <c r="G18" s="202">
        <v>0</v>
      </c>
      <c r="H18" s="202">
        <v>0</v>
      </c>
      <c r="I18" s="202">
        <v>0</v>
      </c>
      <c r="J18" s="202">
        <v>0</v>
      </c>
      <c r="K18" s="202">
        <v>0</v>
      </c>
      <c r="L18" s="202">
        <v>0</v>
      </c>
      <c r="M18" s="202">
        <v>0</v>
      </c>
      <c r="N18" s="202">
        <v>0</v>
      </c>
      <c r="O18" s="202">
        <v>0</v>
      </c>
      <c r="P18" s="202">
        <v>0</v>
      </c>
      <c r="Q18" s="202">
        <v>0</v>
      </c>
      <c r="R18" s="202">
        <v>0</v>
      </c>
      <c r="S18" s="202">
        <v>0</v>
      </c>
      <c r="T18" s="202">
        <v>0</v>
      </c>
      <c r="U18" s="202">
        <v>0</v>
      </c>
      <c r="V18" s="202">
        <v>0</v>
      </c>
      <c r="W18" s="202">
        <v>0</v>
      </c>
      <c r="X18" s="202">
        <v>0</v>
      </c>
      <c r="Y18" s="202">
        <v>0</v>
      </c>
      <c r="Z18" s="202">
        <v>0</v>
      </c>
      <c r="AA18" s="202">
        <v>0</v>
      </c>
      <c r="AB18" s="202">
        <v>0</v>
      </c>
      <c r="AC18" s="319">
        <v>0</v>
      </c>
      <c r="AD18" s="319">
        <v>0</v>
      </c>
      <c r="AE18" s="319">
        <v>0</v>
      </c>
      <c r="AF18" s="319">
        <v>0</v>
      </c>
      <c r="AG18" s="319">
        <v>0</v>
      </c>
      <c r="AH18" s="319">
        <v>0</v>
      </c>
      <c r="AI18" s="319">
        <v>0</v>
      </c>
      <c r="AJ18" s="319">
        <v>0</v>
      </c>
      <c r="AK18" s="319">
        <v>0</v>
      </c>
      <c r="AL18" s="202">
        <v>0</v>
      </c>
      <c r="AM18" s="202">
        <v>0</v>
      </c>
      <c r="AN18" s="202">
        <v>0</v>
      </c>
      <c r="AO18" s="202">
        <v>0</v>
      </c>
      <c r="AP18" s="319">
        <v>0</v>
      </c>
      <c r="AQ18" s="319">
        <v>0</v>
      </c>
      <c r="AR18" s="319">
        <v>0</v>
      </c>
      <c r="AS18" s="202">
        <v>0</v>
      </c>
      <c r="AT18" s="202">
        <v>0</v>
      </c>
      <c r="AU18" s="202">
        <v>0</v>
      </c>
      <c r="AV18" s="202">
        <v>0</v>
      </c>
      <c r="AW18" s="202">
        <v>0</v>
      </c>
      <c r="AX18" s="202">
        <v>0</v>
      </c>
      <c r="AY18" s="202">
        <v>0</v>
      </c>
      <c r="AZ18" s="202">
        <v>0</v>
      </c>
      <c r="BA18" s="202">
        <v>0</v>
      </c>
      <c r="BB18" s="202">
        <v>0</v>
      </c>
      <c r="BC18" s="202">
        <v>0</v>
      </c>
      <c r="BD18" s="202">
        <v>0</v>
      </c>
      <c r="BE18" s="202">
        <v>0</v>
      </c>
      <c r="BF18" s="202">
        <v>0</v>
      </c>
      <c r="BG18" s="319">
        <v>0</v>
      </c>
      <c r="BH18" s="319">
        <v>0</v>
      </c>
      <c r="BI18" s="319">
        <v>0</v>
      </c>
      <c r="BJ18" s="321">
        <v>0</v>
      </c>
      <c r="BK18" s="321">
        <v>5.09</v>
      </c>
    </row>
    <row r="19" spans="1:63" ht="20.100000000000001" customHeight="1" x14ac:dyDescent="0.2">
      <c r="A19" s="376">
        <v>2</v>
      </c>
      <c r="B19" s="317" t="s">
        <v>69</v>
      </c>
      <c r="C19" s="316" t="s">
        <v>70</v>
      </c>
      <c r="D19" s="320">
        <v>2479.9899999999998</v>
      </c>
      <c r="E19" s="320">
        <v>692.74</v>
      </c>
      <c r="F19" s="320">
        <v>280.52999999999997</v>
      </c>
      <c r="G19" s="320">
        <v>41.260000000000005</v>
      </c>
      <c r="H19" s="320">
        <v>0</v>
      </c>
      <c r="I19" s="320">
        <v>41.260000000000005</v>
      </c>
      <c r="J19" s="320">
        <v>101.4</v>
      </c>
      <c r="K19" s="320">
        <v>123.87</v>
      </c>
      <c r="L19" s="320">
        <v>0</v>
      </c>
      <c r="M19" s="320">
        <v>0</v>
      </c>
      <c r="N19" s="320">
        <v>0</v>
      </c>
      <c r="O19" s="320">
        <v>14</v>
      </c>
      <c r="P19" s="320">
        <v>0</v>
      </c>
      <c r="Q19" s="320">
        <v>0</v>
      </c>
      <c r="R19" s="320">
        <v>412.21</v>
      </c>
      <c r="S19" s="320">
        <v>0</v>
      </c>
      <c r="T19" s="320">
        <v>0</v>
      </c>
      <c r="U19" s="320">
        <v>1.35</v>
      </c>
      <c r="V19" s="320">
        <v>0</v>
      </c>
      <c r="W19" s="320">
        <v>0</v>
      </c>
      <c r="X19" s="320">
        <v>0.68</v>
      </c>
      <c r="Y19" s="320">
        <v>6.7200000000000006</v>
      </c>
      <c r="Z19" s="320">
        <v>0</v>
      </c>
      <c r="AA19" s="320">
        <v>0</v>
      </c>
      <c r="AB19" s="320">
        <v>17.47</v>
      </c>
      <c r="AC19" s="320">
        <v>15.95</v>
      </c>
      <c r="AD19" s="320">
        <v>0.89999999999999991</v>
      </c>
      <c r="AE19" s="320">
        <v>0</v>
      </c>
      <c r="AF19" s="320">
        <v>0</v>
      </c>
      <c r="AG19" s="320">
        <v>0.13999999999999999</v>
      </c>
      <c r="AH19" s="320">
        <v>0</v>
      </c>
      <c r="AI19" s="320">
        <v>0</v>
      </c>
      <c r="AJ19" s="320">
        <v>0</v>
      </c>
      <c r="AK19" s="320">
        <v>0</v>
      </c>
      <c r="AL19" s="320">
        <v>0</v>
      </c>
      <c r="AM19" s="320">
        <v>0</v>
      </c>
      <c r="AN19" s="320">
        <v>0.02</v>
      </c>
      <c r="AO19" s="320">
        <v>0.46000000000000008</v>
      </c>
      <c r="AP19" s="320">
        <v>0</v>
      </c>
      <c r="AQ19" s="320">
        <v>0</v>
      </c>
      <c r="AR19" s="320">
        <v>0</v>
      </c>
      <c r="AS19" s="320">
        <v>0</v>
      </c>
      <c r="AT19" s="320">
        <v>0</v>
      </c>
      <c r="AU19" s="320">
        <v>0.03</v>
      </c>
      <c r="AV19" s="320">
        <v>67</v>
      </c>
      <c r="AW19" s="320">
        <v>0</v>
      </c>
      <c r="AX19" s="320">
        <v>259.18</v>
      </c>
      <c r="AY19" s="320">
        <v>0</v>
      </c>
      <c r="AZ19" s="320">
        <v>0</v>
      </c>
      <c r="BA19" s="320">
        <v>0</v>
      </c>
      <c r="BB19" s="320">
        <v>0</v>
      </c>
      <c r="BC19" s="320">
        <v>12.27</v>
      </c>
      <c r="BD19" s="320">
        <v>47.51</v>
      </c>
      <c r="BE19" s="320">
        <v>0</v>
      </c>
      <c r="BF19" s="320">
        <v>0</v>
      </c>
      <c r="BG19" s="320">
        <v>0</v>
      </c>
      <c r="BH19" s="320">
        <v>0</v>
      </c>
      <c r="BI19" s="320">
        <v>0</v>
      </c>
      <c r="BJ19" s="320">
        <v>280.52999999999997</v>
      </c>
      <c r="BK19" s="320">
        <v>2760.5199999999995</v>
      </c>
    </row>
    <row r="20" spans="1:63" ht="20.100000000000001" customHeight="1" x14ac:dyDescent="0.2">
      <c r="A20" s="375" t="s">
        <v>71</v>
      </c>
      <c r="B20" s="341" t="s">
        <v>72</v>
      </c>
      <c r="C20" s="340" t="s">
        <v>73</v>
      </c>
      <c r="D20" s="202">
        <v>654.91</v>
      </c>
      <c r="E20" s="202">
        <v>0.11</v>
      </c>
      <c r="F20" s="320">
        <v>0.1</v>
      </c>
      <c r="G20" s="202">
        <v>0</v>
      </c>
      <c r="H20" s="202">
        <v>0</v>
      </c>
      <c r="I20" s="202">
        <v>0</v>
      </c>
      <c r="J20" s="202">
        <v>0</v>
      </c>
      <c r="K20" s="202">
        <v>0.1</v>
      </c>
      <c r="L20" s="202">
        <v>0</v>
      </c>
      <c r="M20" s="202">
        <v>0</v>
      </c>
      <c r="N20" s="202">
        <v>0</v>
      </c>
      <c r="O20" s="202">
        <v>0</v>
      </c>
      <c r="P20" s="202">
        <v>0</v>
      </c>
      <c r="Q20" s="202">
        <v>0</v>
      </c>
      <c r="R20" s="202">
        <v>0.01</v>
      </c>
      <c r="S20" s="202">
        <v>0</v>
      </c>
      <c r="T20" s="202">
        <v>0</v>
      </c>
      <c r="U20" s="202">
        <v>0</v>
      </c>
      <c r="V20" s="202">
        <v>0</v>
      </c>
      <c r="W20" s="202">
        <v>0</v>
      </c>
      <c r="X20" s="202">
        <v>0</v>
      </c>
      <c r="Y20" s="202">
        <v>0</v>
      </c>
      <c r="Z20" s="202">
        <v>0</v>
      </c>
      <c r="AA20" s="202">
        <v>0</v>
      </c>
      <c r="AB20" s="202">
        <v>0</v>
      </c>
      <c r="AC20" s="319">
        <v>0</v>
      </c>
      <c r="AD20" s="319">
        <v>0</v>
      </c>
      <c r="AE20" s="319">
        <v>0</v>
      </c>
      <c r="AF20" s="319">
        <v>0</v>
      </c>
      <c r="AG20" s="319">
        <v>0</v>
      </c>
      <c r="AH20" s="319">
        <v>0</v>
      </c>
      <c r="AI20" s="319">
        <v>0</v>
      </c>
      <c r="AJ20" s="319">
        <v>0</v>
      </c>
      <c r="AK20" s="319">
        <v>0</v>
      </c>
      <c r="AL20" s="202">
        <v>0</v>
      </c>
      <c r="AM20" s="202">
        <v>0</v>
      </c>
      <c r="AN20" s="202">
        <v>0</v>
      </c>
      <c r="AO20" s="202">
        <v>0</v>
      </c>
      <c r="AP20" s="319">
        <v>0</v>
      </c>
      <c r="AQ20" s="319">
        <v>0</v>
      </c>
      <c r="AR20" s="319">
        <v>0</v>
      </c>
      <c r="AS20" s="202">
        <v>0</v>
      </c>
      <c r="AT20" s="202">
        <v>0</v>
      </c>
      <c r="AU20" s="202">
        <v>0</v>
      </c>
      <c r="AV20" s="202">
        <v>0</v>
      </c>
      <c r="AW20" s="202">
        <v>0</v>
      </c>
      <c r="AX20" s="202">
        <v>0.01</v>
      </c>
      <c r="AY20" s="202">
        <v>0</v>
      </c>
      <c r="AZ20" s="202">
        <v>0</v>
      </c>
      <c r="BA20" s="202">
        <v>0</v>
      </c>
      <c r="BB20" s="202">
        <v>0</v>
      </c>
      <c r="BC20" s="202">
        <v>0</v>
      </c>
      <c r="BD20" s="202">
        <v>0</v>
      </c>
      <c r="BE20" s="202">
        <v>0</v>
      </c>
      <c r="BF20" s="202">
        <v>0</v>
      </c>
      <c r="BG20" s="319">
        <v>0</v>
      </c>
      <c r="BH20" s="319">
        <v>0</v>
      </c>
      <c r="BI20" s="319">
        <v>0</v>
      </c>
      <c r="BJ20" s="321">
        <v>0.11</v>
      </c>
      <c r="BK20" s="321">
        <v>655.02</v>
      </c>
    </row>
    <row r="21" spans="1:63" ht="20.100000000000001" customHeight="1" x14ac:dyDescent="0.2">
      <c r="A21" s="375" t="s">
        <v>74</v>
      </c>
      <c r="B21" s="341" t="s">
        <v>75</v>
      </c>
      <c r="C21" s="340" t="s">
        <v>76</v>
      </c>
      <c r="D21" s="202">
        <v>24.72</v>
      </c>
      <c r="E21" s="202">
        <v>0</v>
      </c>
      <c r="F21" s="320">
        <v>0</v>
      </c>
      <c r="G21" s="202">
        <v>0</v>
      </c>
      <c r="H21" s="202">
        <v>0</v>
      </c>
      <c r="I21" s="202">
        <v>0</v>
      </c>
      <c r="J21" s="202">
        <v>0</v>
      </c>
      <c r="K21" s="202">
        <v>0</v>
      </c>
      <c r="L21" s="202">
        <v>0</v>
      </c>
      <c r="M21" s="202">
        <v>0</v>
      </c>
      <c r="N21" s="202">
        <v>0</v>
      </c>
      <c r="O21" s="202">
        <v>0</v>
      </c>
      <c r="P21" s="202">
        <v>0</v>
      </c>
      <c r="Q21" s="202">
        <v>0</v>
      </c>
      <c r="R21" s="202">
        <v>0</v>
      </c>
      <c r="S21" s="202">
        <v>0</v>
      </c>
      <c r="T21" s="202">
        <v>0</v>
      </c>
      <c r="U21" s="202">
        <v>0</v>
      </c>
      <c r="V21" s="202">
        <v>0</v>
      </c>
      <c r="W21" s="202">
        <v>0</v>
      </c>
      <c r="X21" s="202">
        <v>0</v>
      </c>
      <c r="Y21" s="202">
        <v>0</v>
      </c>
      <c r="Z21" s="202">
        <v>0</v>
      </c>
      <c r="AA21" s="202">
        <v>0</v>
      </c>
      <c r="AB21" s="202">
        <v>0</v>
      </c>
      <c r="AC21" s="319">
        <v>0</v>
      </c>
      <c r="AD21" s="319">
        <v>0</v>
      </c>
      <c r="AE21" s="319">
        <v>0</v>
      </c>
      <c r="AF21" s="319">
        <v>0</v>
      </c>
      <c r="AG21" s="319">
        <v>0</v>
      </c>
      <c r="AH21" s="319">
        <v>0</v>
      </c>
      <c r="AI21" s="319">
        <v>0</v>
      </c>
      <c r="AJ21" s="319">
        <v>0</v>
      </c>
      <c r="AK21" s="319">
        <v>0</v>
      </c>
      <c r="AL21" s="202">
        <v>0</v>
      </c>
      <c r="AM21" s="202">
        <v>0</v>
      </c>
      <c r="AN21" s="202">
        <v>0</v>
      </c>
      <c r="AO21" s="202">
        <v>0</v>
      </c>
      <c r="AP21" s="319">
        <v>0</v>
      </c>
      <c r="AQ21" s="319">
        <v>0</v>
      </c>
      <c r="AR21" s="319">
        <v>0</v>
      </c>
      <c r="AS21" s="202">
        <v>0</v>
      </c>
      <c r="AT21" s="202">
        <v>0</v>
      </c>
      <c r="AU21" s="202">
        <v>0</v>
      </c>
      <c r="AV21" s="202">
        <v>0</v>
      </c>
      <c r="AW21" s="202">
        <v>0</v>
      </c>
      <c r="AX21" s="202">
        <v>0</v>
      </c>
      <c r="AY21" s="202">
        <v>0</v>
      </c>
      <c r="AZ21" s="202">
        <v>0</v>
      </c>
      <c r="BA21" s="202">
        <v>0</v>
      </c>
      <c r="BB21" s="202">
        <v>0</v>
      </c>
      <c r="BC21" s="202">
        <v>0</v>
      </c>
      <c r="BD21" s="202">
        <v>0</v>
      </c>
      <c r="BE21" s="202">
        <v>0</v>
      </c>
      <c r="BF21" s="202">
        <v>0</v>
      </c>
      <c r="BG21" s="319">
        <v>0</v>
      </c>
      <c r="BH21" s="319">
        <v>0</v>
      </c>
      <c r="BI21" s="319">
        <v>0</v>
      </c>
      <c r="BJ21" s="321">
        <v>0</v>
      </c>
      <c r="BK21" s="321">
        <v>24.72</v>
      </c>
    </row>
    <row r="22" spans="1:63" ht="20.100000000000001" customHeight="1" x14ac:dyDescent="0.2">
      <c r="A22" s="375" t="s">
        <v>77</v>
      </c>
      <c r="B22" s="341" t="s">
        <v>78</v>
      </c>
      <c r="C22" s="340" t="s">
        <v>79</v>
      </c>
      <c r="D22" s="202">
        <v>473.4</v>
      </c>
      <c r="E22" s="202">
        <v>1.59</v>
      </c>
      <c r="F22" s="320">
        <v>1.59</v>
      </c>
      <c r="G22" s="202">
        <v>0</v>
      </c>
      <c r="H22" s="202">
        <v>0</v>
      </c>
      <c r="I22" s="202">
        <v>0</v>
      </c>
      <c r="J22" s="202">
        <v>1.59</v>
      </c>
      <c r="K22" s="202">
        <v>0</v>
      </c>
      <c r="L22" s="202">
        <v>0</v>
      </c>
      <c r="M22" s="202">
        <v>0</v>
      </c>
      <c r="N22" s="202">
        <v>0</v>
      </c>
      <c r="O22" s="202">
        <v>0</v>
      </c>
      <c r="P22" s="202">
        <v>0</v>
      </c>
      <c r="Q22" s="202">
        <v>0</v>
      </c>
      <c r="R22" s="202">
        <v>0</v>
      </c>
      <c r="S22" s="202">
        <v>0</v>
      </c>
      <c r="T22" s="202">
        <v>0</v>
      </c>
      <c r="U22" s="202">
        <v>0</v>
      </c>
      <c r="V22" s="202">
        <v>0</v>
      </c>
      <c r="W22" s="202">
        <v>0</v>
      </c>
      <c r="X22" s="202">
        <v>0</v>
      </c>
      <c r="Y22" s="202">
        <v>0</v>
      </c>
      <c r="Z22" s="202">
        <v>0</v>
      </c>
      <c r="AA22" s="202">
        <v>0</v>
      </c>
      <c r="AB22" s="202">
        <v>0</v>
      </c>
      <c r="AC22" s="319">
        <v>0</v>
      </c>
      <c r="AD22" s="319">
        <v>0</v>
      </c>
      <c r="AE22" s="319">
        <v>0</v>
      </c>
      <c r="AF22" s="319">
        <v>0</v>
      </c>
      <c r="AG22" s="319">
        <v>0</v>
      </c>
      <c r="AH22" s="319">
        <v>0</v>
      </c>
      <c r="AI22" s="319">
        <v>0</v>
      </c>
      <c r="AJ22" s="319">
        <v>0</v>
      </c>
      <c r="AK22" s="319">
        <v>0</v>
      </c>
      <c r="AL22" s="202">
        <v>0</v>
      </c>
      <c r="AM22" s="202">
        <v>0</v>
      </c>
      <c r="AN22" s="202">
        <v>0</v>
      </c>
      <c r="AO22" s="202">
        <v>0</v>
      </c>
      <c r="AP22" s="319">
        <v>0</v>
      </c>
      <c r="AQ22" s="319">
        <v>0</v>
      </c>
      <c r="AR22" s="319">
        <v>0</v>
      </c>
      <c r="AS22" s="202">
        <v>0</v>
      </c>
      <c r="AT22" s="202">
        <v>0</v>
      </c>
      <c r="AU22" s="202">
        <v>0</v>
      </c>
      <c r="AV22" s="202">
        <v>0</v>
      </c>
      <c r="AW22" s="202">
        <v>0</v>
      </c>
      <c r="AX22" s="202">
        <v>0</v>
      </c>
      <c r="AY22" s="202">
        <v>0</v>
      </c>
      <c r="AZ22" s="202">
        <v>0</v>
      </c>
      <c r="BA22" s="202">
        <v>0</v>
      </c>
      <c r="BB22" s="202">
        <v>0</v>
      </c>
      <c r="BC22" s="202">
        <v>0</v>
      </c>
      <c r="BD22" s="202">
        <v>0</v>
      </c>
      <c r="BE22" s="202">
        <v>0</v>
      </c>
      <c r="BF22" s="202">
        <v>0</v>
      </c>
      <c r="BG22" s="319">
        <v>0</v>
      </c>
      <c r="BH22" s="319">
        <v>0</v>
      </c>
      <c r="BI22" s="319">
        <v>0</v>
      </c>
      <c r="BJ22" s="321">
        <v>0.24</v>
      </c>
      <c r="BK22" s="321">
        <v>473.64</v>
      </c>
    </row>
    <row r="23" spans="1:63" ht="20.100000000000001" customHeight="1" x14ac:dyDescent="0.2">
      <c r="A23" s="375" t="s">
        <v>80</v>
      </c>
      <c r="B23" s="341" t="s">
        <v>520</v>
      </c>
      <c r="C23" s="340" t="s">
        <v>521</v>
      </c>
      <c r="D23" s="202">
        <v>0</v>
      </c>
      <c r="E23" s="202">
        <v>0</v>
      </c>
      <c r="F23" s="320">
        <v>0</v>
      </c>
      <c r="G23" s="202">
        <v>0</v>
      </c>
      <c r="H23" s="202">
        <v>0</v>
      </c>
      <c r="I23" s="202">
        <v>0</v>
      </c>
      <c r="J23" s="202">
        <v>0</v>
      </c>
      <c r="K23" s="202">
        <v>0</v>
      </c>
      <c r="L23" s="202">
        <v>0</v>
      </c>
      <c r="M23" s="202">
        <v>0</v>
      </c>
      <c r="N23" s="202">
        <v>0</v>
      </c>
      <c r="O23" s="202">
        <v>0</v>
      </c>
      <c r="P23" s="202">
        <v>0</v>
      </c>
      <c r="Q23" s="202">
        <v>0</v>
      </c>
      <c r="R23" s="202">
        <v>0</v>
      </c>
      <c r="S23" s="202">
        <v>0</v>
      </c>
      <c r="T23" s="202">
        <v>0</v>
      </c>
      <c r="U23" s="202">
        <v>0</v>
      </c>
      <c r="V23" s="202">
        <v>0</v>
      </c>
      <c r="W23" s="202">
        <v>0</v>
      </c>
      <c r="X23" s="202">
        <v>0</v>
      </c>
      <c r="Y23" s="202">
        <v>0</v>
      </c>
      <c r="Z23" s="202">
        <v>0</v>
      </c>
      <c r="AA23" s="202">
        <v>0</v>
      </c>
      <c r="AB23" s="202">
        <v>0</v>
      </c>
      <c r="AC23" s="319">
        <v>0</v>
      </c>
      <c r="AD23" s="319">
        <v>0</v>
      </c>
      <c r="AE23" s="319">
        <v>0</v>
      </c>
      <c r="AF23" s="319">
        <v>0</v>
      </c>
      <c r="AG23" s="319">
        <v>0</v>
      </c>
      <c r="AH23" s="319">
        <v>0</v>
      </c>
      <c r="AI23" s="319">
        <v>0</v>
      </c>
      <c r="AJ23" s="319">
        <v>0</v>
      </c>
      <c r="AK23" s="319">
        <v>0</v>
      </c>
      <c r="AL23" s="202">
        <v>0</v>
      </c>
      <c r="AM23" s="202">
        <v>0</v>
      </c>
      <c r="AN23" s="202">
        <v>0</v>
      </c>
      <c r="AO23" s="202">
        <v>0</v>
      </c>
      <c r="AP23" s="319">
        <v>0</v>
      </c>
      <c r="AQ23" s="319">
        <v>0</v>
      </c>
      <c r="AR23" s="319">
        <v>0</v>
      </c>
      <c r="AS23" s="202">
        <v>0</v>
      </c>
      <c r="AT23" s="202">
        <v>0</v>
      </c>
      <c r="AU23" s="202">
        <v>0</v>
      </c>
      <c r="AV23" s="202">
        <v>0</v>
      </c>
      <c r="AW23" s="202">
        <v>0</v>
      </c>
      <c r="AX23" s="202">
        <v>0</v>
      </c>
      <c r="AY23" s="202">
        <v>0</v>
      </c>
      <c r="AZ23" s="202">
        <v>0</v>
      </c>
      <c r="BA23" s="202">
        <v>0</v>
      </c>
      <c r="BB23" s="202">
        <v>0</v>
      </c>
      <c r="BC23" s="202">
        <v>0</v>
      </c>
      <c r="BD23" s="202">
        <v>0</v>
      </c>
      <c r="BE23" s="202">
        <v>0</v>
      </c>
      <c r="BF23" s="202">
        <v>0</v>
      </c>
      <c r="BG23" s="319">
        <v>0</v>
      </c>
      <c r="BH23" s="319">
        <v>0</v>
      </c>
      <c r="BI23" s="319">
        <v>0</v>
      </c>
      <c r="BJ23" s="321">
        <v>0</v>
      </c>
      <c r="BK23" s="321">
        <v>0</v>
      </c>
    </row>
    <row r="24" spans="1:63" ht="20.100000000000001" customHeight="1" x14ac:dyDescent="0.2">
      <c r="A24" s="375" t="s">
        <v>83</v>
      </c>
      <c r="B24" s="341" t="s">
        <v>81</v>
      </c>
      <c r="C24" s="340" t="s">
        <v>82</v>
      </c>
      <c r="D24" s="202">
        <v>58.33</v>
      </c>
      <c r="E24" s="202">
        <v>10.730000000000002</v>
      </c>
      <c r="F24" s="320">
        <v>10.730000000000002</v>
      </c>
      <c r="G24" s="202">
        <v>0</v>
      </c>
      <c r="H24" s="202">
        <v>0</v>
      </c>
      <c r="I24" s="202">
        <v>0</v>
      </c>
      <c r="J24" s="202">
        <v>5.5600000000000005</v>
      </c>
      <c r="K24" s="202">
        <v>5.1700000000000017</v>
      </c>
      <c r="L24" s="202">
        <v>0</v>
      </c>
      <c r="M24" s="202">
        <v>0</v>
      </c>
      <c r="N24" s="202">
        <v>0</v>
      </c>
      <c r="O24" s="202">
        <v>0</v>
      </c>
      <c r="P24" s="202">
        <v>0</v>
      </c>
      <c r="Q24" s="202">
        <v>0</v>
      </c>
      <c r="R24" s="202">
        <v>0</v>
      </c>
      <c r="S24" s="202">
        <v>0</v>
      </c>
      <c r="T24" s="202">
        <v>0</v>
      </c>
      <c r="U24" s="202">
        <v>0</v>
      </c>
      <c r="V24" s="202">
        <v>0</v>
      </c>
      <c r="W24" s="202">
        <v>0</v>
      </c>
      <c r="X24" s="202">
        <v>0</v>
      </c>
      <c r="Y24" s="202">
        <v>0</v>
      </c>
      <c r="Z24" s="202">
        <v>0</v>
      </c>
      <c r="AA24" s="202">
        <v>0</v>
      </c>
      <c r="AB24" s="202">
        <v>0</v>
      </c>
      <c r="AC24" s="319">
        <v>0</v>
      </c>
      <c r="AD24" s="319">
        <v>0</v>
      </c>
      <c r="AE24" s="319">
        <v>0</v>
      </c>
      <c r="AF24" s="319">
        <v>0</v>
      </c>
      <c r="AG24" s="319">
        <v>0</v>
      </c>
      <c r="AH24" s="319">
        <v>0</v>
      </c>
      <c r="AI24" s="319">
        <v>0</v>
      </c>
      <c r="AJ24" s="319">
        <v>0</v>
      </c>
      <c r="AK24" s="319">
        <v>0</v>
      </c>
      <c r="AL24" s="202">
        <v>0</v>
      </c>
      <c r="AM24" s="202">
        <v>0</v>
      </c>
      <c r="AN24" s="202">
        <v>0</v>
      </c>
      <c r="AO24" s="202">
        <v>0</v>
      </c>
      <c r="AP24" s="319">
        <v>0</v>
      </c>
      <c r="AQ24" s="319">
        <v>0</v>
      </c>
      <c r="AR24" s="319">
        <v>0</v>
      </c>
      <c r="AS24" s="202">
        <v>0</v>
      </c>
      <c r="AT24" s="202">
        <v>0</v>
      </c>
      <c r="AU24" s="202">
        <v>0</v>
      </c>
      <c r="AV24" s="202">
        <v>0</v>
      </c>
      <c r="AW24" s="202">
        <v>0</v>
      </c>
      <c r="AX24" s="202">
        <v>0</v>
      </c>
      <c r="AY24" s="202">
        <v>0</v>
      </c>
      <c r="AZ24" s="202">
        <v>0</v>
      </c>
      <c r="BA24" s="202">
        <v>0</v>
      </c>
      <c r="BB24" s="202">
        <v>0</v>
      </c>
      <c r="BC24" s="202">
        <v>0</v>
      </c>
      <c r="BD24" s="202">
        <v>0</v>
      </c>
      <c r="BE24" s="202">
        <v>0</v>
      </c>
      <c r="BF24" s="202">
        <v>0</v>
      </c>
      <c r="BG24" s="319">
        <v>0</v>
      </c>
      <c r="BH24" s="319">
        <v>0</v>
      </c>
      <c r="BI24" s="319">
        <v>0</v>
      </c>
      <c r="BJ24" s="321">
        <v>10.730000000000002</v>
      </c>
      <c r="BK24" s="321">
        <v>69.06</v>
      </c>
    </row>
    <row r="25" spans="1:63" ht="20.100000000000001" customHeight="1" x14ac:dyDescent="0.2">
      <c r="A25" s="375" t="s">
        <v>86</v>
      </c>
      <c r="B25" s="341" t="s">
        <v>84</v>
      </c>
      <c r="C25" s="340" t="s">
        <v>85</v>
      </c>
      <c r="D25" s="202">
        <v>70.95</v>
      </c>
      <c r="E25" s="202">
        <v>27.799999999999997</v>
      </c>
      <c r="F25" s="320">
        <v>25.619999999999997</v>
      </c>
      <c r="G25" s="202">
        <v>0.11</v>
      </c>
      <c r="H25" s="202">
        <v>0</v>
      </c>
      <c r="I25" s="202">
        <v>0.11</v>
      </c>
      <c r="J25" s="202">
        <v>12.32</v>
      </c>
      <c r="K25" s="202">
        <v>11.7</v>
      </c>
      <c r="L25" s="202">
        <v>0</v>
      </c>
      <c r="M25" s="202">
        <v>0</v>
      </c>
      <c r="N25" s="202">
        <v>0</v>
      </c>
      <c r="O25" s="202">
        <v>1.49</v>
      </c>
      <c r="P25" s="202">
        <v>0</v>
      </c>
      <c r="Q25" s="202">
        <v>0</v>
      </c>
      <c r="R25" s="202">
        <v>2.1800000000000002</v>
      </c>
      <c r="S25" s="202">
        <v>0</v>
      </c>
      <c r="T25" s="202">
        <v>0</v>
      </c>
      <c r="U25" s="202">
        <v>0</v>
      </c>
      <c r="V25" s="202">
        <v>0</v>
      </c>
      <c r="W25" s="202">
        <v>0</v>
      </c>
      <c r="X25" s="202">
        <v>0</v>
      </c>
      <c r="Y25" s="202">
        <v>1.3</v>
      </c>
      <c r="Z25" s="202">
        <v>0</v>
      </c>
      <c r="AA25" s="202">
        <v>0</v>
      </c>
      <c r="AB25" s="202">
        <v>0.76</v>
      </c>
      <c r="AC25" s="319">
        <v>0.76</v>
      </c>
      <c r="AD25" s="319">
        <v>0</v>
      </c>
      <c r="AE25" s="319">
        <v>0</v>
      </c>
      <c r="AF25" s="319">
        <v>0</v>
      </c>
      <c r="AG25" s="319">
        <v>0</v>
      </c>
      <c r="AH25" s="319">
        <v>0</v>
      </c>
      <c r="AI25" s="319">
        <v>0</v>
      </c>
      <c r="AJ25" s="319">
        <v>0</v>
      </c>
      <c r="AK25" s="319">
        <v>0</v>
      </c>
      <c r="AL25" s="202">
        <v>0</v>
      </c>
      <c r="AM25" s="202">
        <v>0</v>
      </c>
      <c r="AN25" s="202">
        <v>0</v>
      </c>
      <c r="AO25" s="202">
        <v>0</v>
      </c>
      <c r="AP25" s="319">
        <v>0</v>
      </c>
      <c r="AQ25" s="319">
        <v>0</v>
      </c>
      <c r="AR25" s="319">
        <v>0</v>
      </c>
      <c r="AS25" s="202">
        <v>0</v>
      </c>
      <c r="AT25" s="202">
        <v>0</v>
      </c>
      <c r="AU25" s="202">
        <v>0</v>
      </c>
      <c r="AV25" s="202">
        <v>0</v>
      </c>
      <c r="AW25" s="202">
        <v>0</v>
      </c>
      <c r="AX25" s="202">
        <v>0.12</v>
      </c>
      <c r="AY25" s="202">
        <v>0</v>
      </c>
      <c r="AZ25" s="202">
        <v>0</v>
      </c>
      <c r="BA25" s="202">
        <v>0</v>
      </c>
      <c r="BB25" s="202">
        <v>0</v>
      </c>
      <c r="BC25" s="202">
        <v>0</v>
      </c>
      <c r="BD25" s="202">
        <v>0</v>
      </c>
      <c r="BE25" s="202">
        <v>0</v>
      </c>
      <c r="BF25" s="202">
        <v>0</v>
      </c>
      <c r="BG25" s="319">
        <v>0</v>
      </c>
      <c r="BH25" s="319">
        <v>0</v>
      </c>
      <c r="BI25" s="319">
        <v>0</v>
      </c>
      <c r="BJ25" s="321">
        <v>27.119999999999997</v>
      </c>
      <c r="BK25" s="321">
        <v>98.07</v>
      </c>
    </row>
    <row r="26" spans="1:63" ht="20.100000000000001" customHeight="1" x14ac:dyDescent="0.2">
      <c r="A26" s="375" t="s">
        <v>89</v>
      </c>
      <c r="B26" s="341" t="s">
        <v>87</v>
      </c>
      <c r="C26" s="340" t="s">
        <v>88</v>
      </c>
      <c r="D26" s="202">
        <v>121.66</v>
      </c>
      <c r="E26" s="202">
        <v>3.9000000000000004</v>
      </c>
      <c r="F26" s="320">
        <v>3.22</v>
      </c>
      <c r="G26" s="202">
        <v>0</v>
      </c>
      <c r="H26" s="202">
        <v>0</v>
      </c>
      <c r="I26" s="202">
        <v>0</v>
      </c>
      <c r="J26" s="202">
        <v>0</v>
      </c>
      <c r="K26" s="202">
        <v>3.22</v>
      </c>
      <c r="L26" s="202">
        <v>0</v>
      </c>
      <c r="M26" s="202">
        <v>0</v>
      </c>
      <c r="N26" s="202">
        <v>0</v>
      </c>
      <c r="O26" s="202">
        <v>0</v>
      </c>
      <c r="P26" s="202">
        <v>0</v>
      </c>
      <c r="Q26" s="202">
        <v>0</v>
      </c>
      <c r="R26" s="202">
        <v>0.68</v>
      </c>
      <c r="S26" s="202">
        <v>0</v>
      </c>
      <c r="T26" s="202">
        <v>0</v>
      </c>
      <c r="U26" s="202">
        <v>0</v>
      </c>
      <c r="V26" s="202">
        <v>0</v>
      </c>
      <c r="W26" s="202">
        <v>0</v>
      </c>
      <c r="X26" s="202">
        <v>0.68</v>
      </c>
      <c r="Y26" s="202">
        <v>0</v>
      </c>
      <c r="Z26" s="202">
        <v>0</v>
      </c>
      <c r="AA26" s="202">
        <v>0</v>
      </c>
      <c r="AB26" s="202">
        <v>0</v>
      </c>
      <c r="AC26" s="319">
        <v>0</v>
      </c>
      <c r="AD26" s="319">
        <v>0</v>
      </c>
      <c r="AE26" s="319">
        <v>0</v>
      </c>
      <c r="AF26" s="319">
        <v>0</v>
      </c>
      <c r="AG26" s="319">
        <v>0</v>
      </c>
      <c r="AH26" s="319">
        <v>0</v>
      </c>
      <c r="AI26" s="319">
        <v>0</v>
      </c>
      <c r="AJ26" s="319">
        <v>0</v>
      </c>
      <c r="AK26" s="319">
        <v>0</v>
      </c>
      <c r="AL26" s="202">
        <v>0</v>
      </c>
      <c r="AM26" s="202">
        <v>0</v>
      </c>
      <c r="AN26" s="202">
        <v>0</v>
      </c>
      <c r="AO26" s="202">
        <v>0</v>
      </c>
      <c r="AP26" s="319">
        <v>0</v>
      </c>
      <c r="AQ26" s="319">
        <v>0</v>
      </c>
      <c r="AR26" s="319">
        <v>0</v>
      </c>
      <c r="AS26" s="202">
        <v>0</v>
      </c>
      <c r="AT26" s="202">
        <v>0</v>
      </c>
      <c r="AU26" s="202">
        <v>0</v>
      </c>
      <c r="AV26" s="202">
        <v>0</v>
      </c>
      <c r="AW26" s="202">
        <v>0</v>
      </c>
      <c r="AX26" s="202">
        <v>0</v>
      </c>
      <c r="AY26" s="202">
        <v>0</v>
      </c>
      <c r="AZ26" s="202">
        <v>0</v>
      </c>
      <c r="BA26" s="202">
        <v>0</v>
      </c>
      <c r="BB26" s="202">
        <v>0</v>
      </c>
      <c r="BC26" s="202">
        <v>0</v>
      </c>
      <c r="BD26" s="202">
        <v>0</v>
      </c>
      <c r="BE26" s="202">
        <v>0</v>
      </c>
      <c r="BF26" s="202">
        <v>0</v>
      </c>
      <c r="BG26" s="319">
        <v>0</v>
      </c>
      <c r="BH26" s="319">
        <v>0</v>
      </c>
      <c r="BI26" s="319">
        <v>0</v>
      </c>
      <c r="BJ26" s="321">
        <v>-2.8200000000000003</v>
      </c>
      <c r="BK26" s="321">
        <v>118.84</v>
      </c>
    </row>
    <row r="27" spans="1:63" ht="20.100000000000001" customHeight="1" x14ac:dyDescent="0.2">
      <c r="A27" s="375" t="s">
        <v>94</v>
      </c>
      <c r="B27" s="341" t="s">
        <v>90</v>
      </c>
      <c r="C27" s="340" t="s">
        <v>91</v>
      </c>
      <c r="D27" s="202">
        <v>0</v>
      </c>
      <c r="E27" s="202">
        <v>0</v>
      </c>
      <c r="F27" s="320">
        <v>0</v>
      </c>
      <c r="G27" s="202">
        <v>0</v>
      </c>
      <c r="H27" s="202">
        <v>0</v>
      </c>
      <c r="I27" s="202">
        <v>0</v>
      </c>
      <c r="J27" s="202">
        <v>0</v>
      </c>
      <c r="K27" s="202">
        <v>0</v>
      </c>
      <c r="L27" s="202">
        <v>0</v>
      </c>
      <c r="M27" s="202">
        <v>0</v>
      </c>
      <c r="N27" s="202">
        <v>0</v>
      </c>
      <c r="O27" s="202">
        <v>0</v>
      </c>
      <c r="P27" s="202">
        <v>0</v>
      </c>
      <c r="Q27" s="202">
        <v>0</v>
      </c>
      <c r="R27" s="202">
        <v>0</v>
      </c>
      <c r="S27" s="202">
        <v>0</v>
      </c>
      <c r="T27" s="202">
        <v>0</v>
      </c>
      <c r="U27" s="202">
        <v>0</v>
      </c>
      <c r="V27" s="202">
        <v>0</v>
      </c>
      <c r="W27" s="202">
        <v>0</v>
      </c>
      <c r="X27" s="202">
        <v>0</v>
      </c>
      <c r="Y27" s="202">
        <v>0</v>
      </c>
      <c r="Z27" s="202">
        <v>0</v>
      </c>
      <c r="AA27" s="202">
        <v>0</v>
      </c>
      <c r="AB27" s="202">
        <v>0</v>
      </c>
      <c r="AC27" s="319">
        <v>0</v>
      </c>
      <c r="AD27" s="319">
        <v>0</v>
      </c>
      <c r="AE27" s="319">
        <v>0</v>
      </c>
      <c r="AF27" s="319">
        <v>0</v>
      </c>
      <c r="AG27" s="319">
        <v>0</v>
      </c>
      <c r="AH27" s="319">
        <v>0</v>
      </c>
      <c r="AI27" s="319">
        <v>0</v>
      </c>
      <c r="AJ27" s="319">
        <v>0</v>
      </c>
      <c r="AK27" s="319">
        <v>0</v>
      </c>
      <c r="AL27" s="202">
        <v>0</v>
      </c>
      <c r="AM27" s="202">
        <v>0</v>
      </c>
      <c r="AN27" s="202">
        <v>0</v>
      </c>
      <c r="AO27" s="202">
        <v>0</v>
      </c>
      <c r="AP27" s="319">
        <v>0</v>
      </c>
      <c r="AQ27" s="319">
        <v>0</v>
      </c>
      <c r="AR27" s="319">
        <v>0</v>
      </c>
      <c r="AS27" s="202">
        <v>0</v>
      </c>
      <c r="AT27" s="202">
        <v>0</v>
      </c>
      <c r="AU27" s="202">
        <v>0</v>
      </c>
      <c r="AV27" s="202">
        <v>0</v>
      </c>
      <c r="AW27" s="202">
        <v>0</v>
      </c>
      <c r="AX27" s="202">
        <v>0</v>
      </c>
      <c r="AY27" s="202">
        <v>0</v>
      </c>
      <c r="AZ27" s="202">
        <v>0</v>
      </c>
      <c r="BA27" s="202">
        <v>0</v>
      </c>
      <c r="BB27" s="202">
        <v>0</v>
      </c>
      <c r="BC27" s="202">
        <v>0</v>
      </c>
      <c r="BD27" s="202">
        <v>0</v>
      </c>
      <c r="BE27" s="202">
        <v>0</v>
      </c>
      <c r="BF27" s="202">
        <v>0</v>
      </c>
      <c r="BG27" s="319">
        <v>0</v>
      </c>
      <c r="BH27" s="319">
        <v>0</v>
      </c>
      <c r="BI27" s="319">
        <v>0</v>
      </c>
      <c r="BJ27" s="321">
        <v>0</v>
      </c>
      <c r="BK27" s="321">
        <v>0</v>
      </c>
    </row>
    <row r="28" spans="1:63" ht="20.100000000000001" customHeight="1" x14ac:dyDescent="0.2">
      <c r="A28" s="377" t="s">
        <v>74</v>
      </c>
      <c r="B28" s="341" t="s">
        <v>92</v>
      </c>
      <c r="C28" s="340" t="s">
        <v>93</v>
      </c>
      <c r="D28" s="202">
        <v>61.760000000000005</v>
      </c>
      <c r="E28" s="202">
        <v>15.1</v>
      </c>
      <c r="F28" s="320">
        <v>9.32</v>
      </c>
      <c r="G28" s="202">
        <v>0</v>
      </c>
      <c r="H28" s="202">
        <v>0</v>
      </c>
      <c r="I28" s="202">
        <v>0</v>
      </c>
      <c r="J28" s="202">
        <v>1.2400000000000002</v>
      </c>
      <c r="K28" s="202">
        <v>7.4</v>
      </c>
      <c r="L28" s="202">
        <v>0</v>
      </c>
      <c r="M28" s="202">
        <v>0</v>
      </c>
      <c r="N28" s="202">
        <v>0</v>
      </c>
      <c r="O28" s="202">
        <v>0.68</v>
      </c>
      <c r="P28" s="202">
        <v>0</v>
      </c>
      <c r="Q28" s="202">
        <v>0</v>
      </c>
      <c r="R28" s="202">
        <v>5.7799999999999994</v>
      </c>
      <c r="S28" s="202">
        <v>0</v>
      </c>
      <c r="T28" s="202">
        <v>0</v>
      </c>
      <c r="U28" s="202">
        <v>0</v>
      </c>
      <c r="V28" s="202">
        <v>0</v>
      </c>
      <c r="W28" s="202">
        <v>0</v>
      </c>
      <c r="X28" s="202">
        <v>0</v>
      </c>
      <c r="Y28" s="202">
        <v>3.18</v>
      </c>
      <c r="Z28" s="202">
        <v>0</v>
      </c>
      <c r="AA28" s="202">
        <v>0</v>
      </c>
      <c r="AB28" s="202">
        <v>0</v>
      </c>
      <c r="AC28" s="319">
        <v>0</v>
      </c>
      <c r="AD28" s="319">
        <v>0</v>
      </c>
      <c r="AE28" s="319">
        <v>0</v>
      </c>
      <c r="AF28" s="319">
        <v>0</v>
      </c>
      <c r="AG28" s="319">
        <v>0</v>
      </c>
      <c r="AH28" s="319">
        <v>0</v>
      </c>
      <c r="AI28" s="319">
        <v>0</v>
      </c>
      <c r="AJ28" s="319">
        <v>0</v>
      </c>
      <c r="AK28" s="319">
        <v>0</v>
      </c>
      <c r="AL28" s="202">
        <v>0</v>
      </c>
      <c r="AM28" s="202">
        <v>0</v>
      </c>
      <c r="AN28" s="202">
        <v>0</v>
      </c>
      <c r="AO28" s="202">
        <v>0</v>
      </c>
      <c r="AP28" s="319">
        <v>0</v>
      </c>
      <c r="AQ28" s="319">
        <v>0</v>
      </c>
      <c r="AR28" s="319">
        <v>0</v>
      </c>
      <c r="AS28" s="202">
        <v>0</v>
      </c>
      <c r="AT28" s="202">
        <v>0</v>
      </c>
      <c r="AU28" s="202">
        <v>0</v>
      </c>
      <c r="AV28" s="202">
        <v>0</v>
      </c>
      <c r="AW28" s="202">
        <v>0</v>
      </c>
      <c r="AX28" s="202">
        <v>2.5999999999999996</v>
      </c>
      <c r="AY28" s="202">
        <v>0</v>
      </c>
      <c r="AZ28" s="202">
        <v>0</v>
      </c>
      <c r="BA28" s="202">
        <v>0</v>
      </c>
      <c r="BB28" s="202">
        <v>0</v>
      </c>
      <c r="BC28" s="202">
        <v>0</v>
      </c>
      <c r="BD28" s="202">
        <v>0</v>
      </c>
      <c r="BE28" s="202">
        <v>0</v>
      </c>
      <c r="BF28" s="202">
        <v>0</v>
      </c>
      <c r="BG28" s="319">
        <v>0</v>
      </c>
      <c r="BH28" s="319">
        <v>0</v>
      </c>
      <c r="BI28" s="319">
        <v>0</v>
      </c>
      <c r="BJ28" s="321">
        <v>15.1</v>
      </c>
      <c r="BK28" s="321">
        <v>76.86</v>
      </c>
    </row>
    <row r="29" spans="1:63" ht="34.5" customHeight="1" x14ac:dyDescent="0.2">
      <c r="A29" s="375" t="s">
        <v>132</v>
      </c>
      <c r="B29" s="341" t="s">
        <v>1278</v>
      </c>
      <c r="C29" s="340" t="s">
        <v>96</v>
      </c>
      <c r="D29" s="202">
        <v>338.96000000000004</v>
      </c>
      <c r="E29" s="202">
        <v>163.06</v>
      </c>
      <c r="F29" s="202">
        <v>82.78</v>
      </c>
      <c r="G29" s="202">
        <v>7.7</v>
      </c>
      <c r="H29" s="202">
        <v>0</v>
      </c>
      <c r="I29" s="202">
        <v>7.7</v>
      </c>
      <c r="J29" s="202">
        <v>30.230000000000004</v>
      </c>
      <c r="K29" s="202">
        <v>40.879999999999995</v>
      </c>
      <c r="L29" s="202">
        <v>0</v>
      </c>
      <c r="M29" s="202">
        <v>0</v>
      </c>
      <c r="N29" s="202">
        <v>0</v>
      </c>
      <c r="O29" s="202">
        <v>3.9699999999999998</v>
      </c>
      <c r="P29" s="202">
        <v>0</v>
      </c>
      <c r="Q29" s="202">
        <v>0</v>
      </c>
      <c r="R29" s="202">
        <v>80.280000000000015</v>
      </c>
      <c r="S29" s="202">
        <v>0</v>
      </c>
      <c r="T29" s="202">
        <v>0</v>
      </c>
      <c r="U29" s="202">
        <v>1.35</v>
      </c>
      <c r="V29" s="202">
        <v>0</v>
      </c>
      <c r="W29" s="202">
        <v>0</v>
      </c>
      <c r="X29" s="202">
        <v>0</v>
      </c>
      <c r="Y29" s="202">
        <v>1.05</v>
      </c>
      <c r="Z29" s="202">
        <v>0</v>
      </c>
      <c r="AA29" s="202">
        <v>0</v>
      </c>
      <c r="AB29" s="202">
        <v>11.760000000000002</v>
      </c>
      <c r="AC29" s="202">
        <v>10.43</v>
      </c>
      <c r="AD29" s="202">
        <v>0.89999999999999991</v>
      </c>
      <c r="AE29" s="202">
        <v>0</v>
      </c>
      <c r="AF29" s="202">
        <v>0</v>
      </c>
      <c r="AG29" s="202">
        <v>0.12</v>
      </c>
      <c r="AH29" s="202">
        <v>0</v>
      </c>
      <c r="AI29" s="202">
        <v>0</v>
      </c>
      <c r="AJ29" s="202">
        <v>0</v>
      </c>
      <c r="AK29" s="202">
        <v>0</v>
      </c>
      <c r="AL29" s="202">
        <v>0</v>
      </c>
      <c r="AM29" s="202">
        <v>0</v>
      </c>
      <c r="AN29" s="202">
        <v>0.02</v>
      </c>
      <c r="AO29" s="202">
        <v>0.29000000000000004</v>
      </c>
      <c r="AP29" s="202">
        <v>0</v>
      </c>
      <c r="AQ29" s="202">
        <v>0</v>
      </c>
      <c r="AR29" s="202">
        <v>0</v>
      </c>
      <c r="AS29" s="202">
        <v>0</v>
      </c>
      <c r="AT29" s="202">
        <v>0</v>
      </c>
      <c r="AU29" s="202">
        <v>0.03</v>
      </c>
      <c r="AV29" s="202">
        <v>0</v>
      </c>
      <c r="AW29" s="202">
        <v>0</v>
      </c>
      <c r="AX29" s="202">
        <v>59.320000000000007</v>
      </c>
      <c r="AY29" s="202">
        <v>0</v>
      </c>
      <c r="AZ29" s="202">
        <v>0</v>
      </c>
      <c r="BA29" s="202">
        <v>0</v>
      </c>
      <c r="BB29" s="202">
        <v>0</v>
      </c>
      <c r="BC29" s="202">
        <v>6.77</v>
      </c>
      <c r="BD29" s="202">
        <v>0</v>
      </c>
      <c r="BE29" s="202">
        <v>0</v>
      </c>
      <c r="BF29" s="202">
        <v>0</v>
      </c>
      <c r="BG29" s="202">
        <v>0</v>
      </c>
      <c r="BH29" s="202">
        <v>0</v>
      </c>
      <c r="BI29" s="202">
        <v>0</v>
      </c>
      <c r="BJ29" s="202">
        <v>145.59</v>
      </c>
      <c r="BK29" s="202">
        <v>484.54999999999995</v>
      </c>
    </row>
    <row r="30" spans="1:63" s="281" customFormat="1" ht="20.100000000000001" customHeight="1" x14ac:dyDescent="0.2">
      <c r="A30" s="378"/>
      <c r="B30" s="352" t="s">
        <v>98</v>
      </c>
      <c r="C30" s="353" t="s">
        <v>99</v>
      </c>
      <c r="D30" s="202">
        <v>265.07</v>
      </c>
      <c r="E30" s="319">
        <v>114</v>
      </c>
      <c r="F30" s="320">
        <v>58.34</v>
      </c>
      <c r="G30" s="319">
        <v>5.66</v>
      </c>
      <c r="H30" s="319">
        <v>0</v>
      </c>
      <c r="I30" s="319">
        <v>5.66</v>
      </c>
      <c r="J30" s="319">
        <v>22.03</v>
      </c>
      <c r="K30" s="319">
        <v>28.159999999999997</v>
      </c>
      <c r="L30" s="319">
        <v>0</v>
      </c>
      <c r="M30" s="319">
        <v>0</v>
      </c>
      <c r="N30" s="319">
        <v>0</v>
      </c>
      <c r="O30" s="319">
        <v>2.4899999999999998</v>
      </c>
      <c r="P30" s="319">
        <v>0</v>
      </c>
      <c r="Q30" s="319">
        <v>0</v>
      </c>
      <c r="R30" s="202">
        <v>55.660000000000004</v>
      </c>
      <c r="S30" s="319">
        <v>0</v>
      </c>
      <c r="T30" s="319">
        <v>0</v>
      </c>
      <c r="U30" s="319">
        <v>1.35</v>
      </c>
      <c r="V30" s="319">
        <v>0</v>
      </c>
      <c r="W30" s="319">
        <v>0</v>
      </c>
      <c r="X30" s="319">
        <v>0</v>
      </c>
      <c r="Y30" s="319">
        <v>1.05</v>
      </c>
      <c r="Z30" s="319">
        <v>0</v>
      </c>
      <c r="AA30" s="319">
        <v>0</v>
      </c>
      <c r="AB30" s="202">
        <v>6.8900000000000006</v>
      </c>
      <c r="AC30" s="319">
        <v>5.8900000000000006</v>
      </c>
      <c r="AD30" s="319">
        <v>0.56999999999999995</v>
      </c>
      <c r="AE30" s="319">
        <v>0</v>
      </c>
      <c r="AF30" s="319">
        <v>0</v>
      </c>
      <c r="AG30" s="319">
        <v>0.12</v>
      </c>
      <c r="AH30" s="319">
        <v>0</v>
      </c>
      <c r="AI30" s="319">
        <v>0</v>
      </c>
      <c r="AJ30" s="319">
        <v>0</v>
      </c>
      <c r="AK30" s="319">
        <v>0</v>
      </c>
      <c r="AL30" s="319">
        <v>0</v>
      </c>
      <c r="AM30" s="319">
        <v>0</v>
      </c>
      <c r="AN30" s="319">
        <v>0.02</v>
      </c>
      <c r="AO30" s="319">
        <v>0.29000000000000004</v>
      </c>
      <c r="AP30" s="319">
        <v>0</v>
      </c>
      <c r="AQ30" s="319">
        <v>0</v>
      </c>
      <c r="AR30" s="319">
        <v>0</v>
      </c>
      <c r="AS30" s="319">
        <v>0</v>
      </c>
      <c r="AT30" s="319">
        <v>0</v>
      </c>
      <c r="AU30" s="319">
        <v>0.03</v>
      </c>
      <c r="AV30" s="319">
        <v>0</v>
      </c>
      <c r="AW30" s="319">
        <v>0</v>
      </c>
      <c r="AX30" s="319">
        <v>40.64</v>
      </c>
      <c r="AY30" s="319">
        <v>0</v>
      </c>
      <c r="AZ30" s="319">
        <v>0</v>
      </c>
      <c r="BA30" s="319">
        <v>0</v>
      </c>
      <c r="BB30" s="319">
        <v>0</v>
      </c>
      <c r="BC30" s="319">
        <v>5.7</v>
      </c>
      <c r="BD30" s="319">
        <v>0</v>
      </c>
      <c r="BE30" s="319">
        <v>0</v>
      </c>
      <c r="BF30" s="319">
        <v>0</v>
      </c>
      <c r="BG30" s="319">
        <v>0</v>
      </c>
      <c r="BH30" s="319">
        <v>0</v>
      </c>
      <c r="BI30" s="319">
        <v>0</v>
      </c>
      <c r="BJ30" s="354">
        <v>98.05</v>
      </c>
      <c r="BK30" s="354">
        <v>363.12</v>
      </c>
    </row>
    <row r="31" spans="1:63" s="281" customFormat="1" ht="20.100000000000001" customHeight="1" x14ac:dyDescent="0.2">
      <c r="A31" s="378"/>
      <c r="B31" s="352" t="s">
        <v>100</v>
      </c>
      <c r="C31" s="353" t="s">
        <v>101</v>
      </c>
      <c r="D31" s="202">
        <v>10.66</v>
      </c>
      <c r="E31" s="319">
        <v>1.05</v>
      </c>
      <c r="F31" s="320">
        <v>0.52</v>
      </c>
      <c r="G31" s="319">
        <v>0</v>
      </c>
      <c r="H31" s="319">
        <v>0</v>
      </c>
      <c r="I31" s="319">
        <v>0</v>
      </c>
      <c r="J31" s="319">
        <v>0.16</v>
      </c>
      <c r="K31" s="319">
        <v>0.36</v>
      </c>
      <c r="L31" s="319">
        <v>0</v>
      </c>
      <c r="M31" s="319">
        <v>0</v>
      </c>
      <c r="N31" s="319">
        <v>0</v>
      </c>
      <c r="O31" s="319">
        <v>0</v>
      </c>
      <c r="P31" s="319">
        <v>0</v>
      </c>
      <c r="Q31" s="319">
        <v>0</v>
      </c>
      <c r="R31" s="202">
        <v>0.53</v>
      </c>
      <c r="S31" s="319">
        <v>0</v>
      </c>
      <c r="T31" s="319">
        <v>0</v>
      </c>
      <c r="U31" s="319">
        <v>0</v>
      </c>
      <c r="V31" s="319">
        <v>0</v>
      </c>
      <c r="W31" s="319">
        <v>0</v>
      </c>
      <c r="X31" s="319">
        <v>0</v>
      </c>
      <c r="Y31" s="319">
        <v>0</v>
      </c>
      <c r="Z31" s="319">
        <v>0</v>
      </c>
      <c r="AA31" s="319">
        <v>0</v>
      </c>
      <c r="AB31" s="202">
        <v>0.33</v>
      </c>
      <c r="AC31" s="319">
        <v>0</v>
      </c>
      <c r="AD31" s="319">
        <v>0.33</v>
      </c>
      <c r="AE31" s="319">
        <v>0</v>
      </c>
      <c r="AF31" s="319">
        <v>0</v>
      </c>
      <c r="AG31" s="319">
        <v>0</v>
      </c>
      <c r="AH31" s="319">
        <v>0</v>
      </c>
      <c r="AI31" s="319">
        <v>0</v>
      </c>
      <c r="AJ31" s="319">
        <v>0</v>
      </c>
      <c r="AK31" s="319">
        <v>0</v>
      </c>
      <c r="AL31" s="319">
        <v>0</v>
      </c>
      <c r="AM31" s="319">
        <v>0</v>
      </c>
      <c r="AN31" s="319">
        <v>0</v>
      </c>
      <c r="AO31" s="319">
        <v>0</v>
      </c>
      <c r="AP31" s="319">
        <v>0</v>
      </c>
      <c r="AQ31" s="319">
        <v>0</v>
      </c>
      <c r="AR31" s="319">
        <v>0</v>
      </c>
      <c r="AS31" s="319">
        <v>0</v>
      </c>
      <c r="AT31" s="319">
        <v>0</v>
      </c>
      <c r="AU31" s="319">
        <v>0</v>
      </c>
      <c r="AV31" s="319">
        <v>0</v>
      </c>
      <c r="AW31" s="319">
        <v>0</v>
      </c>
      <c r="AX31" s="319">
        <v>0.2</v>
      </c>
      <c r="AY31" s="319">
        <v>0</v>
      </c>
      <c r="AZ31" s="319">
        <v>0</v>
      </c>
      <c r="BA31" s="319">
        <v>0</v>
      </c>
      <c r="BB31" s="319">
        <v>0</v>
      </c>
      <c r="BC31" s="319">
        <v>0</v>
      </c>
      <c r="BD31" s="319">
        <v>0</v>
      </c>
      <c r="BE31" s="319">
        <v>0</v>
      </c>
      <c r="BF31" s="319">
        <v>0</v>
      </c>
      <c r="BG31" s="319">
        <v>0</v>
      </c>
      <c r="BH31" s="319">
        <v>0</v>
      </c>
      <c r="BI31" s="319">
        <v>0</v>
      </c>
      <c r="BJ31" s="354">
        <v>0.15000000000000013</v>
      </c>
      <c r="BK31" s="354">
        <v>10.81</v>
      </c>
    </row>
    <row r="32" spans="1:63" s="281" customFormat="1" ht="20.100000000000001" customHeight="1" x14ac:dyDescent="0.2">
      <c r="A32" s="378"/>
      <c r="B32" s="352" t="s">
        <v>663</v>
      </c>
      <c r="C32" s="353" t="s">
        <v>103</v>
      </c>
      <c r="D32" s="202">
        <v>1.21</v>
      </c>
      <c r="E32" s="319">
        <v>0</v>
      </c>
      <c r="F32" s="320">
        <v>0</v>
      </c>
      <c r="G32" s="319">
        <v>0</v>
      </c>
      <c r="H32" s="319">
        <v>0</v>
      </c>
      <c r="I32" s="319">
        <v>0</v>
      </c>
      <c r="J32" s="319">
        <v>0</v>
      </c>
      <c r="K32" s="319">
        <v>0</v>
      </c>
      <c r="L32" s="319">
        <v>0</v>
      </c>
      <c r="M32" s="319">
        <v>0</v>
      </c>
      <c r="N32" s="319">
        <v>0</v>
      </c>
      <c r="O32" s="319">
        <v>0</v>
      </c>
      <c r="P32" s="319">
        <v>0</v>
      </c>
      <c r="Q32" s="319">
        <v>0</v>
      </c>
      <c r="R32" s="202">
        <v>0</v>
      </c>
      <c r="S32" s="319">
        <v>0</v>
      </c>
      <c r="T32" s="319">
        <v>0</v>
      </c>
      <c r="U32" s="319">
        <v>0</v>
      </c>
      <c r="V32" s="319">
        <v>0</v>
      </c>
      <c r="W32" s="319">
        <v>0</v>
      </c>
      <c r="X32" s="319">
        <v>0</v>
      </c>
      <c r="Y32" s="319">
        <v>0</v>
      </c>
      <c r="Z32" s="319">
        <v>0</v>
      </c>
      <c r="AA32" s="319">
        <v>0</v>
      </c>
      <c r="AB32" s="202">
        <v>0</v>
      </c>
      <c r="AC32" s="319">
        <v>0</v>
      </c>
      <c r="AD32" s="319">
        <v>0</v>
      </c>
      <c r="AE32" s="319">
        <v>0</v>
      </c>
      <c r="AF32" s="319">
        <v>0</v>
      </c>
      <c r="AG32" s="319">
        <v>0</v>
      </c>
      <c r="AH32" s="319">
        <v>0</v>
      </c>
      <c r="AI32" s="319">
        <v>0</v>
      </c>
      <c r="AJ32" s="319">
        <v>0</v>
      </c>
      <c r="AK32" s="319">
        <v>0</v>
      </c>
      <c r="AL32" s="319">
        <v>0</v>
      </c>
      <c r="AM32" s="319">
        <v>0</v>
      </c>
      <c r="AN32" s="319">
        <v>0</v>
      </c>
      <c r="AO32" s="319">
        <v>0</v>
      </c>
      <c r="AP32" s="319">
        <v>0</v>
      </c>
      <c r="AQ32" s="319">
        <v>0</v>
      </c>
      <c r="AR32" s="319">
        <v>0</v>
      </c>
      <c r="AS32" s="319">
        <v>0</v>
      </c>
      <c r="AT32" s="319">
        <v>0</v>
      </c>
      <c r="AU32" s="319">
        <v>0</v>
      </c>
      <c r="AV32" s="319">
        <v>0</v>
      </c>
      <c r="AW32" s="319">
        <v>0</v>
      </c>
      <c r="AX32" s="319">
        <v>0</v>
      </c>
      <c r="AY32" s="319">
        <v>0</v>
      </c>
      <c r="AZ32" s="319">
        <v>0</v>
      </c>
      <c r="BA32" s="319">
        <v>0</v>
      </c>
      <c r="BB32" s="319">
        <v>0</v>
      </c>
      <c r="BC32" s="319">
        <v>0</v>
      </c>
      <c r="BD32" s="319">
        <v>0</v>
      </c>
      <c r="BE32" s="319">
        <v>0</v>
      </c>
      <c r="BF32" s="319">
        <v>0</v>
      </c>
      <c r="BG32" s="319">
        <v>0</v>
      </c>
      <c r="BH32" s="319">
        <v>0</v>
      </c>
      <c r="BI32" s="319">
        <v>0</v>
      </c>
      <c r="BJ32" s="354">
        <v>0</v>
      </c>
      <c r="BK32" s="354">
        <v>1.21</v>
      </c>
    </row>
    <row r="33" spans="1:63" s="281" customFormat="1" ht="20.100000000000001" customHeight="1" x14ac:dyDescent="0.2">
      <c r="A33" s="378"/>
      <c r="B33" s="352" t="s">
        <v>1279</v>
      </c>
      <c r="C33" s="353" t="s">
        <v>105</v>
      </c>
      <c r="D33" s="202">
        <v>2.74</v>
      </c>
      <c r="E33" s="319">
        <v>23.380000000000003</v>
      </c>
      <c r="F33" s="320">
        <v>4.5</v>
      </c>
      <c r="G33" s="319">
        <v>1.36</v>
      </c>
      <c r="H33" s="319">
        <v>0</v>
      </c>
      <c r="I33" s="319">
        <v>1.36</v>
      </c>
      <c r="J33" s="319">
        <v>0.14000000000000001</v>
      </c>
      <c r="K33" s="319">
        <v>3</v>
      </c>
      <c r="L33" s="319">
        <v>0</v>
      </c>
      <c r="M33" s="319">
        <v>0</v>
      </c>
      <c r="N33" s="319">
        <v>0</v>
      </c>
      <c r="O33" s="319">
        <v>0</v>
      </c>
      <c r="P33" s="319">
        <v>0</v>
      </c>
      <c r="Q33" s="319">
        <v>0</v>
      </c>
      <c r="R33" s="202">
        <v>18.880000000000003</v>
      </c>
      <c r="S33" s="319">
        <v>0</v>
      </c>
      <c r="T33" s="319">
        <v>0</v>
      </c>
      <c r="U33" s="319">
        <v>0</v>
      </c>
      <c r="V33" s="319">
        <v>0</v>
      </c>
      <c r="W33" s="319">
        <v>0</v>
      </c>
      <c r="X33" s="319">
        <v>0</v>
      </c>
      <c r="Y33" s="319">
        <v>0</v>
      </c>
      <c r="Z33" s="319">
        <v>0</v>
      </c>
      <c r="AA33" s="319">
        <v>0</v>
      </c>
      <c r="AB33" s="202">
        <v>0.19</v>
      </c>
      <c r="AC33" s="319">
        <v>0.19</v>
      </c>
      <c r="AD33" s="319">
        <v>0</v>
      </c>
      <c r="AE33" s="319">
        <v>0</v>
      </c>
      <c r="AF33" s="319">
        <v>0</v>
      </c>
      <c r="AG33" s="319">
        <v>0</v>
      </c>
      <c r="AH33" s="319">
        <v>0</v>
      </c>
      <c r="AI33" s="319">
        <v>0</v>
      </c>
      <c r="AJ33" s="319">
        <v>0</v>
      </c>
      <c r="AK33" s="319">
        <v>0</v>
      </c>
      <c r="AL33" s="319">
        <v>0</v>
      </c>
      <c r="AM33" s="319">
        <v>0</v>
      </c>
      <c r="AN33" s="319">
        <v>0</v>
      </c>
      <c r="AO33" s="319">
        <v>0</v>
      </c>
      <c r="AP33" s="319">
        <v>0</v>
      </c>
      <c r="AQ33" s="319">
        <v>0</v>
      </c>
      <c r="AR33" s="319">
        <v>0</v>
      </c>
      <c r="AS33" s="319">
        <v>0</v>
      </c>
      <c r="AT33" s="319">
        <v>0</v>
      </c>
      <c r="AU33" s="319">
        <v>0</v>
      </c>
      <c r="AV33" s="319">
        <v>0</v>
      </c>
      <c r="AW33" s="319">
        <v>0</v>
      </c>
      <c r="AX33" s="319">
        <v>18.39</v>
      </c>
      <c r="AY33" s="319">
        <v>0</v>
      </c>
      <c r="AZ33" s="319">
        <v>0</v>
      </c>
      <c r="BA33" s="319">
        <v>0</v>
      </c>
      <c r="BB33" s="319">
        <v>0</v>
      </c>
      <c r="BC33" s="319">
        <v>0.3</v>
      </c>
      <c r="BD33" s="319">
        <v>0</v>
      </c>
      <c r="BE33" s="319">
        <v>0</v>
      </c>
      <c r="BF33" s="319">
        <v>0</v>
      </c>
      <c r="BG33" s="319">
        <v>0</v>
      </c>
      <c r="BH33" s="319">
        <v>0</v>
      </c>
      <c r="BI33" s="319">
        <v>0</v>
      </c>
      <c r="BJ33" s="354">
        <v>23.380000000000003</v>
      </c>
      <c r="BK33" s="354">
        <v>26.12</v>
      </c>
    </row>
    <row r="34" spans="1:63" s="281" customFormat="1" ht="20.100000000000001" customHeight="1" x14ac:dyDescent="0.2">
      <c r="A34" s="378"/>
      <c r="B34" s="352" t="s">
        <v>1280</v>
      </c>
      <c r="C34" s="353" t="s">
        <v>107</v>
      </c>
      <c r="D34" s="202">
        <v>21.15</v>
      </c>
      <c r="E34" s="319">
        <v>23.740000000000002</v>
      </c>
      <c r="F34" s="320">
        <v>18.62</v>
      </c>
      <c r="G34" s="319">
        <v>0.68</v>
      </c>
      <c r="H34" s="319">
        <v>0</v>
      </c>
      <c r="I34" s="319">
        <v>0.68</v>
      </c>
      <c r="J34" s="319">
        <v>7.9</v>
      </c>
      <c r="K34" s="319">
        <v>8.56</v>
      </c>
      <c r="L34" s="319">
        <v>0</v>
      </c>
      <c r="M34" s="319">
        <v>0</v>
      </c>
      <c r="N34" s="319">
        <v>0</v>
      </c>
      <c r="O34" s="319">
        <v>1.48</v>
      </c>
      <c r="P34" s="319">
        <v>0</v>
      </c>
      <c r="Q34" s="319">
        <v>0</v>
      </c>
      <c r="R34" s="202">
        <v>5.1199999999999992</v>
      </c>
      <c r="S34" s="319">
        <v>0</v>
      </c>
      <c r="T34" s="319">
        <v>0</v>
      </c>
      <c r="U34" s="319">
        <v>0</v>
      </c>
      <c r="V34" s="319">
        <v>0</v>
      </c>
      <c r="W34" s="319">
        <v>0</v>
      </c>
      <c r="X34" s="319">
        <v>0</v>
      </c>
      <c r="Y34" s="319">
        <v>0</v>
      </c>
      <c r="Z34" s="319">
        <v>0</v>
      </c>
      <c r="AA34" s="319">
        <v>0</v>
      </c>
      <c r="AB34" s="202">
        <v>4.3499999999999996</v>
      </c>
      <c r="AC34" s="319">
        <v>4.3499999999999996</v>
      </c>
      <c r="AD34" s="319">
        <v>0</v>
      </c>
      <c r="AE34" s="319">
        <v>0</v>
      </c>
      <c r="AF34" s="319">
        <v>0</v>
      </c>
      <c r="AG34" s="319">
        <v>0</v>
      </c>
      <c r="AH34" s="319">
        <v>0</v>
      </c>
      <c r="AI34" s="319">
        <v>0</v>
      </c>
      <c r="AJ34" s="319">
        <v>0</v>
      </c>
      <c r="AK34" s="319">
        <v>0</v>
      </c>
      <c r="AL34" s="319">
        <v>0</v>
      </c>
      <c r="AM34" s="319">
        <v>0</v>
      </c>
      <c r="AN34" s="319">
        <v>0</v>
      </c>
      <c r="AO34" s="319">
        <v>0</v>
      </c>
      <c r="AP34" s="319">
        <v>0</v>
      </c>
      <c r="AQ34" s="319">
        <v>0</v>
      </c>
      <c r="AR34" s="319">
        <v>0</v>
      </c>
      <c r="AS34" s="319">
        <v>0</v>
      </c>
      <c r="AT34" s="319">
        <v>0</v>
      </c>
      <c r="AU34" s="319">
        <v>0</v>
      </c>
      <c r="AV34" s="319">
        <v>0</v>
      </c>
      <c r="AW34" s="319">
        <v>0</v>
      </c>
      <c r="AX34" s="319">
        <v>0</v>
      </c>
      <c r="AY34" s="319">
        <v>0</v>
      </c>
      <c r="AZ34" s="319">
        <v>0</v>
      </c>
      <c r="BA34" s="319">
        <v>0</v>
      </c>
      <c r="BB34" s="319">
        <v>0</v>
      </c>
      <c r="BC34" s="319">
        <v>0.77</v>
      </c>
      <c r="BD34" s="319">
        <v>0</v>
      </c>
      <c r="BE34" s="319">
        <v>0</v>
      </c>
      <c r="BF34" s="319">
        <v>0</v>
      </c>
      <c r="BG34" s="319">
        <v>0</v>
      </c>
      <c r="BH34" s="319">
        <v>0</v>
      </c>
      <c r="BI34" s="319">
        <v>0</v>
      </c>
      <c r="BJ34" s="354">
        <v>23.6</v>
      </c>
      <c r="BK34" s="354">
        <v>44.75</v>
      </c>
    </row>
    <row r="35" spans="1:63" s="281" customFormat="1" ht="20.100000000000001" customHeight="1" x14ac:dyDescent="0.2">
      <c r="A35" s="378"/>
      <c r="B35" s="352" t="s">
        <v>1281</v>
      </c>
      <c r="C35" s="353" t="s">
        <v>109</v>
      </c>
      <c r="D35" s="202">
        <v>0.97</v>
      </c>
      <c r="E35" s="319">
        <v>0.09</v>
      </c>
      <c r="F35" s="320">
        <v>0</v>
      </c>
      <c r="G35" s="319">
        <v>0</v>
      </c>
      <c r="H35" s="319">
        <v>0</v>
      </c>
      <c r="I35" s="319">
        <v>0</v>
      </c>
      <c r="J35" s="319">
        <v>0</v>
      </c>
      <c r="K35" s="319">
        <v>0</v>
      </c>
      <c r="L35" s="319">
        <v>0</v>
      </c>
      <c r="M35" s="319">
        <v>0</v>
      </c>
      <c r="N35" s="319">
        <v>0</v>
      </c>
      <c r="O35" s="319">
        <v>0</v>
      </c>
      <c r="P35" s="319">
        <v>0</v>
      </c>
      <c r="Q35" s="319">
        <v>0</v>
      </c>
      <c r="R35" s="202">
        <v>0.09</v>
      </c>
      <c r="S35" s="319">
        <v>0</v>
      </c>
      <c r="T35" s="319">
        <v>0</v>
      </c>
      <c r="U35" s="319">
        <v>0</v>
      </c>
      <c r="V35" s="319">
        <v>0</v>
      </c>
      <c r="W35" s="319">
        <v>0</v>
      </c>
      <c r="X35" s="319">
        <v>0</v>
      </c>
      <c r="Y35" s="319">
        <v>0</v>
      </c>
      <c r="Z35" s="319">
        <v>0</v>
      </c>
      <c r="AA35" s="319">
        <v>0</v>
      </c>
      <c r="AB35" s="202">
        <v>0</v>
      </c>
      <c r="AC35" s="319">
        <v>0</v>
      </c>
      <c r="AD35" s="319">
        <v>0</v>
      </c>
      <c r="AE35" s="319">
        <v>0</v>
      </c>
      <c r="AF35" s="319">
        <v>0</v>
      </c>
      <c r="AG35" s="319">
        <v>0</v>
      </c>
      <c r="AH35" s="319">
        <v>0</v>
      </c>
      <c r="AI35" s="319">
        <v>0</v>
      </c>
      <c r="AJ35" s="319">
        <v>0</v>
      </c>
      <c r="AK35" s="319">
        <v>0</v>
      </c>
      <c r="AL35" s="319">
        <v>0</v>
      </c>
      <c r="AM35" s="319">
        <v>0</v>
      </c>
      <c r="AN35" s="319">
        <v>0</v>
      </c>
      <c r="AO35" s="319">
        <v>0</v>
      </c>
      <c r="AP35" s="319">
        <v>0</v>
      </c>
      <c r="AQ35" s="319">
        <v>0</v>
      </c>
      <c r="AR35" s="319">
        <v>0</v>
      </c>
      <c r="AS35" s="319">
        <v>0</v>
      </c>
      <c r="AT35" s="319">
        <v>0</v>
      </c>
      <c r="AU35" s="319">
        <v>0</v>
      </c>
      <c r="AV35" s="319">
        <v>0</v>
      </c>
      <c r="AW35" s="319">
        <v>0</v>
      </c>
      <c r="AX35" s="319">
        <v>0.09</v>
      </c>
      <c r="AY35" s="319">
        <v>0</v>
      </c>
      <c r="AZ35" s="319">
        <v>0</v>
      </c>
      <c r="BA35" s="319">
        <v>0</v>
      </c>
      <c r="BB35" s="319">
        <v>0</v>
      </c>
      <c r="BC35" s="319">
        <v>0</v>
      </c>
      <c r="BD35" s="319">
        <v>0</v>
      </c>
      <c r="BE35" s="319">
        <v>0</v>
      </c>
      <c r="BF35" s="319">
        <v>0</v>
      </c>
      <c r="BG35" s="319">
        <v>0</v>
      </c>
      <c r="BH35" s="319">
        <v>0</v>
      </c>
      <c r="BI35" s="319">
        <v>0</v>
      </c>
      <c r="BJ35" s="354">
        <v>0.09</v>
      </c>
      <c r="BK35" s="354">
        <v>1.06</v>
      </c>
    </row>
    <row r="36" spans="1:63" s="281" customFormat="1" ht="20.100000000000001" customHeight="1" x14ac:dyDescent="0.2">
      <c r="A36" s="378"/>
      <c r="B36" s="352" t="s">
        <v>110</v>
      </c>
      <c r="C36" s="353" t="s">
        <v>111</v>
      </c>
      <c r="D36" s="202">
        <v>0.18</v>
      </c>
      <c r="E36" s="319">
        <v>0.57000000000000006</v>
      </c>
      <c r="F36" s="320">
        <v>0.57000000000000006</v>
      </c>
      <c r="G36" s="319">
        <v>0</v>
      </c>
      <c r="H36" s="319">
        <v>0</v>
      </c>
      <c r="I36" s="319">
        <v>0</v>
      </c>
      <c r="J36" s="319">
        <v>0</v>
      </c>
      <c r="K36" s="319">
        <v>0.57000000000000006</v>
      </c>
      <c r="L36" s="319">
        <v>0</v>
      </c>
      <c r="M36" s="319">
        <v>0</v>
      </c>
      <c r="N36" s="319">
        <v>0</v>
      </c>
      <c r="O36" s="319">
        <v>0</v>
      </c>
      <c r="P36" s="319">
        <v>0</v>
      </c>
      <c r="Q36" s="319">
        <v>0</v>
      </c>
      <c r="R36" s="202">
        <v>0</v>
      </c>
      <c r="S36" s="319">
        <v>0</v>
      </c>
      <c r="T36" s="319">
        <v>0</v>
      </c>
      <c r="U36" s="319">
        <v>0</v>
      </c>
      <c r="V36" s="319">
        <v>0</v>
      </c>
      <c r="W36" s="319">
        <v>0</v>
      </c>
      <c r="X36" s="319">
        <v>0</v>
      </c>
      <c r="Y36" s="319">
        <v>0</v>
      </c>
      <c r="Z36" s="319">
        <v>0</v>
      </c>
      <c r="AA36" s="319">
        <v>0</v>
      </c>
      <c r="AB36" s="202">
        <v>0</v>
      </c>
      <c r="AC36" s="319">
        <v>0</v>
      </c>
      <c r="AD36" s="319">
        <v>0</v>
      </c>
      <c r="AE36" s="319">
        <v>0</v>
      </c>
      <c r="AF36" s="319">
        <v>0</v>
      </c>
      <c r="AG36" s="319">
        <v>0</v>
      </c>
      <c r="AH36" s="319">
        <v>0</v>
      </c>
      <c r="AI36" s="319">
        <v>0</v>
      </c>
      <c r="AJ36" s="319">
        <v>0</v>
      </c>
      <c r="AK36" s="319">
        <v>0</v>
      </c>
      <c r="AL36" s="319">
        <v>0</v>
      </c>
      <c r="AM36" s="319">
        <v>0</v>
      </c>
      <c r="AN36" s="319">
        <v>0</v>
      </c>
      <c r="AO36" s="319">
        <v>0</v>
      </c>
      <c r="AP36" s="319">
        <v>0</v>
      </c>
      <c r="AQ36" s="319">
        <v>0</v>
      </c>
      <c r="AR36" s="319">
        <v>0</v>
      </c>
      <c r="AS36" s="319">
        <v>0</v>
      </c>
      <c r="AT36" s="319">
        <v>0</v>
      </c>
      <c r="AU36" s="319">
        <v>0</v>
      </c>
      <c r="AV36" s="319">
        <v>0</v>
      </c>
      <c r="AW36" s="319">
        <v>0</v>
      </c>
      <c r="AX36" s="319">
        <v>0</v>
      </c>
      <c r="AY36" s="319">
        <v>0</v>
      </c>
      <c r="AZ36" s="319">
        <v>0</v>
      </c>
      <c r="BA36" s="319">
        <v>0</v>
      </c>
      <c r="BB36" s="319">
        <v>0</v>
      </c>
      <c r="BC36" s="319">
        <v>0</v>
      </c>
      <c r="BD36" s="319">
        <v>0</v>
      </c>
      <c r="BE36" s="319">
        <v>0</v>
      </c>
      <c r="BF36" s="319">
        <v>0</v>
      </c>
      <c r="BG36" s="319">
        <v>0</v>
      </c>
      <c r="BH36" s="319">
        <v>0</v>
      </c>
      <c r="BI36" s="319">
        <v>0</v>
      </c>
      <c r="BJ36" s="354">
        <v>0.57000000000000006</v>
      </c>
      <c r="BK36" s="354">
        <v>0.75</v>
      </c>
    </row>
    <row r="37" spans="1:63" s="281" customFormat="1" ht="20.100000000000001" customHeight="1" x14ac:dyDescent="0.2">
      <c r="A37" s="378"/>
      <c r="B37" s="352" t="s">
        <v>1266</v>
      </c>
      <c r="C37" s="353" t="s">
        <v>113</v>
      </c>
      <c r="D37" s="202">
        <v>0.25</v>
      </c>
      <c r="E37" s="319">
        <v>0</v>
      </c>
      <c r="F37" s="320">
        <v>0</v>
      </c>
      <c r="G37" s="319">
        <v>0</v>
      </c>
      <c r="H37" s="319">
        <v>0</v>
      </c>
      <c r="I37" s="319">
        <v>0</v>
      </c>
      <c r="J37" s="319">
        <v>0</v>
      </c>
      <c r="K37" s="319">
        <v>0</v>
      </c>
      <c r="L37" s="319">
        <v>0</v>
      </c>
      <c r="M37" s="319">
        <v>0</v>
      </c>
      <c r="N37" s="319">
        <v>0</v>
      </c>
      <c r="O37" s="319">
        <v>0</v>
      </c>
      <c r="P37" s="319">
        <v>0</v>
      </c>
      <c r="Q37" s="319">
        <v>0</v>
      </c>
      <c r="R37" s="202">
        <v>0</v>
      </c>
      <c r="S37" s="319">
        <v>0</v>
      </c>
      <c r="T37" s="319">
        <v>0</v>
      </c>
      <c r="U37" s="319">
        <v>0</v>
      </c>
      <c r="V37" s="319">
        <v>0</v>
      </c>
      <c r="W37" s="319">
        <v>0</v>
      </c>
      <c r="X37" s="319">
        <v>0</v>
      </c>
      <c r="Y37" s="319">
        <v>0</v>
      </c>
      <c r="Z37" s="319">
        <v>0</v>
      </c>
      <c r="AA37" s="319">
        <v>0</v>
      </c>
      <c r="AB37" s="202">
        <v>0</v>
      </c>
      <c r="AC37" s="319">
        <v>0</v>
      </c>
      <c r="AD37" s="319">
        <v>0</v>
      </c>
      <c r="AE37" s="319">
        <v>0</v>
      </c>
      <c r="AF37" s="319">
        <v>0</v>
      </c>
      <c r="AG37" s="319">
        <v>0</v>
      </c>
      <c r="AH37" s="319">
        <v>0</v>
      </c>
      <c r="AI37" s="319">
        <v>0</v>
      </c>
      <c r="AJ37" s="319">
        <v>0</v>
      </c>
      <c r="AK37" s="319">
        <v>0</v>
      </c>
      <c r="AL37" s="319">
        <v>0</v>
      </c>
      <c r="AM37" s="319">
        <v>0</v>
      </c>
      <c r="AN37" s="319">
        <v>0</v>
      </c>
      <c r="AO37" s="319">
        <v>0</v>
      </c>
      <c r="AP37" s="319">
        <v>0</v>
      </c>
      <c r="AQ37" s="319">
        <v>0</v>
      </c>
      <c r="AR37" s="319">
        <v>0</v>
      </c>
      <c r="AS37" s="319">
        <v>0</v>
      </c>
      <c r="AT37" s="319">
        <v>0</v>
      </c>
      <c r="AU37" s="319">
        <v>0</v>
      </c>
      <c r="AV37" s="319">
        <v>0</v>
      </c>
      <c r="AW37" s="319">
        <v>0</v>
      </c>
      <c r="AX37" s="319">
        <v>0</v>
      </c>
      <c r="AY37" s="319">
        <v>0</v>
      </c>
      <c r="AZ37" s="319">
        <v>0</v>
      </c>
      <c r="BA37" s="319">
        <v>0</v>
      </c>
      <c r="BB37" s="319">
        <v>0</v>
      </c>
      <c r="BC37" s="319">
        <v>0</v>
      </c>
      <c r="BD37" s="319">
        <v>0</v>
      </c>
      <c r="BE37" s="319">
        <v>0</v>
      </c>
      <c r="BF37" s="319">
        <v>0</v>
      </c>
      <c r="BG37" s="319">
        <v>0</v>
      </c>
      <c r="BH37" s="319">
        <v>0</v>
      </c>
      <c r="BI37" s="319">
        <v>0</v>
      </c>
      <c r="BJ37" s="354">
        <v>0</v>
      </c>
      <c r="BK37" s="354">
        <v>0.25</v>
      </c>
    </row>
    <row r="38" spans="1:63" s="281" customFormat="1" ht="20.100000000000001" customHeight="1" x14ac:dyDescent="0.2">
      <c r="A38" s="378"/>
      <c r="B38" s="355" t="s">
        <v>664</v>
      </c>
      <c r="C38" s="356" t="s">
        <v>115</v>
      </c>
      <c r="D38" s="202">
        <v>0</v>
      </c>
      <c r="E38" s="319">
        <v>0</v>
      </c>
      <c r="F38" s="320">
        <v>0</v>
      </c>
      <c r="G38" s="319">
        <v>0</v>
      </c>
      <c r="H38" s="319">
        <v>0</v>
      </c>
      <c r="I38" s="319">
        <v>0</v>
      </c>
      <c r="J38" s="319">
        <v>0</v>
      </c>
      <c r="K38" s="319">
        <v>0</v>
      </c>
      <c r="L38" s="319">
        <v>0</v>
      </c>
      <c r="M38" s="319">
        <v>0</v>
      </c>
      <c r="N38" s="319">
        <v>0</v>
      </c>
      <c r="O38" s="319">
        <v>0</v>
      </c>
      <c r="P38" s="319">
        <v>0</v>
      </c>
      <c r="Q38" s="319">
        <v>0</v>
      </c>
      <c r="R38" s="202">
        <v>0</v>
      </c>
      <c r="S38" s="319">
        <v>0</v>
      </c>
      <c r="T38" s="319">
        <v>0</v>
      </c>
      <c r="U38" s="319">
        <v>0</v>
      </c>
      <c r="V38" s="319">
        <v>0</v>
      </c>
      <c r="W38" s="319">
        <v>0</v>
      </c>
      <c r="X38" s="319">
        <v>0</v>
      </c>
      <c r="Y38" s="319">
        <v>0</v>
      </c>
      <c r="Z38" s="319">
        <v>0</v>
      </c>
      <c r="AA38" s="319">
        <v>0</v>
      </c>
      <c r="AB38" s="202">
        <v>0</v>
      </c>
      <c r="AC38" s="319">
        <v>0</v>
      </c>
      <c r="AD38" s="319">
        <v>0</v>
      </c>
      <c r="AE38" s="319">
        <v>0</v>
      </c>
      <c r="AF38" s="319">
        <v>0</v>
      </c>
      <c r="AG38" s="319">
        <v>0</v>
      </c>
      <c r="AH38" s="319">
        <v>0</v>
      </c>
      <c r="AI38" s="319">
        <v>0</v>
      </c>
      <c r="AJ38" s="319">
        <v>0</v>
      </c>
      <c r="AK38" s="319">
        <v>0</v>
      </c>
      <c r="AL38" s="319">
        <v>0</v>
      </c>
      <c r="AM38" s="319">
        <v>0</v>
      </c>
      <c r="AN38" s="319">
        <v>0</v>
      </c>
      <c r="AO38" s="319">
        <v>0</v>
      </c>
      <c r="AP38" s="319">
        <v>0</v>
      </c>
      <c r="AQ38" s="319">
        <v>0</v>
      </c>
      <c r="AR38" s="319">
        <v>0</v>
      </c>
      <c r="AS38" s="319">
        <v>0</v>
      </c>
      <c r="AT38" s="319">
        <v>0</v>
      </c>
      <c r="AU38" s="319">
        <v>0</v>
      </c>
      <c r="AV38" s="319">
        <v>0</v>
      </c>
      <c r="AW38" s="319">
        <v>0</v>
      </c>
      <c r="AX38" s="319">
        <v>0</v>
      </c>
      <c r="AY38" s="319">
        <v>0</v>
      </c>
      <c r="AZ38" s="319">
        <v>0</v>
      </c>
      <c r="BA38" s="319">
        <v>0</v>
      </c>
      <c r="BB38" s="319">
        <v>0</v>
      </c>
      <c r="BC38" s="319">
        <v>0</v>
      </c>
      <c r="BD38" s="319">
        <v>0</v>
      </c>
      <c r="BE38" s="319">
        <v>0</v>
      </c>
      <c r="BF38" s="319">
        <v>0</v>
      </c>
      <c r="BG38" s="319">
        <v>0</v>
      </c>
      <c r="BH38" s="319">
        <v>0</v>
      </c>
      <c r="BI38" s="319">
        <v>0</v>
      </c>
      <c r="BJ38" s="354">
        <v>0</v>
      </c>
      <c r="BK38" s="354">
        <v>0</v>
      </c>
    </row>
    <row r="39" spans="1:63" ht="20.100000000000001" customHeight="1" x14ac:dyDescent="0.2">
      <c r="A39" s="377"/>
      <c r="B39" s="342" t="s">
        <v>665</v>
      </c>
      <c r="C39" s="343" t="s">
        <v>117</v>
      </c>
      <c r="D39" s="202">
        <v>5.51</v>
      </c>
      <c r="E39" s="202">
        <v>0</v>
      </c>
      <c r="F39" s="320">
        <v>0</v>
      </c>
      <c r="G39" s="202">
        <v>0</v>
      </c>
      <c r="H39" s="202">
        <v>0</v>
      </c>
      <c r="I39" s="202">
        <v>0</v>
      </c>
      <c r="J39" s="202">
        <v>0</v>
      </c>
      <c r="K39" s="202">
        <v>0</v>
      </c>
      <c r="L39" s="202">
        <v>0</v>
      </c>
      <c r="M39" s="202">
        <v>0</v>
      </c>
      <c r="N39" s="202">
        <v>0</v>
      </c>
      <c r="O39" s="202">
        <v>0</v>
      </c>
      <c r="P39" s="202">
        <v>0</v>
      </c>
      <c r="Q39" s="202">
        <v>0</v>
      </c>
      <c r="R39" s="202">
        <v>0</v>
      </c>
      <c r="S39" s="202">
        <v>0</v>
      </c>
      <c r="T39" s="202">
        <v>0</v>
      </c>
      <c r="U39" s="202">
        <v>0</v>
      </c>
      <c r="V39" s="202">
        <v>0</v>
      </c>
      <c r="W39" s="202">
        <v>0</v>
      </c>
      <c r="X39" s="202">
        <v>0</v>
      </c>
      <c r="Y39" s="202">
        <v>0</v>
      </c>
      <c r="Z39" s="202">
        <v>0</v>
      </c>
      <c r="AA39" s="202">
        <v>0</v>
      </c>
      <c r="AB39" s="202">
        <v>0</v>
      </c>
      <c r="AC39" s="319">
        <v>0</v>
      </c>
      <c r="AD39" s="319">
        <v>0</v>
      </c>
      <c r="AE39" s="319">
        <v>0</v>
      </c>
      <c r="AF39" s="319">
        <v>0</v>
      </c>
      <c r="AG39" s="319">
        <v>0</v>
      </c>
      <c r="AH39" s="319">
        <v>0</v>
      </c>
      <c r="AI39" s="319">
        <v>0</v>
      </c>
      <c r="AJ39" s="319">
        <v>0</v>
      </c>
      <c r="AK39" s="319">
        <v>0</v>
      </c>
      <c r="AL39" s="202">
        <v>0</v>
      </c>
      <c r="AM39" s="202">
        <v>0</v>
      </c>
      <c r="AN39" s="202">
        <v>0</v>
      </c>
      <c r="AO39" s="202">
        <v>0</v>
      </c>
      <c r="AP39" s="319">
        <v>0</v>
      </c>
      <c r="AQ39" s="319">
        <v>0</v>
      </c>
      <c r="AR39" s="319">
        <v>0</v>
      </c>
      <c r="AS39" s="202">
        <v>0</v>
      </c>
      <c r="AT39" s="202">
        <v>0</v>
      </c>
      <c r="AU39" s="202">
        <v>0</v>
      </c>
      <c r="AV39" s="202">
        <v>0</v>
      </c>
      <c r="AW39" s="202">
        <v>0</v>
      </c>
      <c r="AX39" s="202">
        <v>0</v>
      </c>
      <c r="AY39" s="202">
        <v>0</v>
      </c>
      <c r="AZ39" s="202">
        <v>0</v>
      </c>
      <c r="BA39" s="202">
        <v>0</v>
      </c>
      <c r="BB39" s="202">
        <v>0</v>
      </c>
      <c r="BC39" s="202">
        <v>0</v>
      </c>
      <c r="BD39" s="202">
        <v>0</v>
      </c>
      <c r="BE39" s="202">
        <v>0</v>
      </c>
      <c r="BF39" s="202">
        <v>0</v>
      </c>
      <c r="BG39" s="319">
        <v>0</v>
      </c>
      <c r="BH39" s="319">
        <v>0</v>
      </c>
      <c r="BI39" s="319">
        <v>0</v>
      </c>
      <c r="BJ39" s="321">
        <v>0</v>
      </c>
      <c r="BK39" s="321">
        <v>5.51</v>
      </c>
    </row>
    <row r="40" spans="1:63" ht="20.100000000000001" customHeight="1" x14ac:dyDescent="0.2">
      <c r="A40" s="375"/>
      <c r="B40" s="342" t="s">
        <v>1282</v>
      </c>
      <c r="C40" s="343" t="s">
        <v>119</v>
      </c>
      <c r="D40" s="202">
        <v>0.35</v>
      </c>
      <c r="E40" s="202">
        <v>0</v>
      </c>
      <c r="F40" s="320">
        <v>0</v>
      </c>
      <c r="G40" s="202">
        <v>0</v>
      </c>
      <c r="H40" s="202">
        <v>0</v>
      </c>
      <c r="I40" s="202">
        <v>0</v>
      </c>
      <c r="J40" s="202">
        <v>0</v>
      </c>
      <c r="K40" s="202">
        <v>0</v>
      </c>
      <c r="L40" s="202">
        <v>0</v>
      </c>
      <c r="M40" s="202">
        <v>0</v>
      </c>
      <c r="N40" s="202">
        <v>0</v>
      </c>
      <c r="O40" s="202">
        <v>0</v>
      </c>
      <c r="P40" s="202">
        <v>0</v>
      </c>
      <c r="Q40" s="202">
        <v>0</v>
      </c>
      <c r="R40" s="202">
        <v>0</v>
      </c>
      <c r="S40" s="202">
        <v>0</v>
      </c>
      <c r="T40" s="202">
        <v>0</v>
      </c>
      <c r="U40" s="202">
        <v>0</v>
      </c>
      <c r="V40" s="202">
        <v>0</v>
      </c>
      <c r="W40" s="202">
        <v>0</v>
      </c>
      <c r="X40" s="202">
        <v>0</v>
      </c>
      <c r="Y40" s="202">
        <v>0</v>
      </c>
      <c r="Z40" s="202">
        <v>0</v>
      </c>
      <c r="AA40" s="202">
        <v>0</v>
      </c>
      <c r="AB40" s="202">
        <v>0</v>
      </c>
      <c r="AC40" s="319">
        <v>0</v>
      </c>
      <c r="AD40" s="319">
        <v>0</v>
      </c>
      <c r="AE40" s="319">
        <v>0</v>
      </c>
      <c r="AF40" s="319">
        <v>0</v>
      </c>
      <c r="AG40" s="319">
        <v>0</v>
      </c>
      <c r="AH40" s="319">
        <v>0</v>
      </c>
      <c r="AI40" s="319">
        <v>0</v>
      </c>
      <c r="AJ40" s="319">
        <v>0</v>
      </c>
      <c r="AK40" s="319">
        <v>0</v>
      </c>
      <c r="AL40" s="202">
        <v>0</v>
      </c>
      <c r="AM40" s="202">
        <v>0</v>
      </c>
      <c r="AN40" s="202">
        <v>0</v>
      </c>
      <c r="AO40" s="202">
        <v>0</v>
      </c>
      <c r="AP40" s="319">
        <v>0</v>
      </c>
      <c r="AQ40" s="319">
        <v>0</v>
      </c>
      <c r="AR40" s="319">
        <v>0</v>
      </c>
      <c r="AS40" s="202">
        <v>0</v>
      </c>
      <c r="AT40" s="202">
        <v>0</v>
      </c>
      <c r="AU40" s="202">
        <v>0</v>
      </c>
      <c r="AV40" s="202">
        <v>0</v>
      </c>
      <c r="AW40" s="202">
        <v>0</v>
      </c>
      <c r="AX40" s="202">
        <v>0</v>
      </c>
      <c r="AY40" s="202">
        <v>0</v>
      </c>
      <c r="AZ40" s="202">
        <v>0</v>
      </c>
      <c r="BA40" s="202">
        <v>0</v>
      </c>
      <c r="BB40" s="202">
        <v>0</v>
      </c>
      <c r="BC40" s="202">
        <v>0</v>
      </c>
      <c r="BD40" s="202">
        <v>0</v>
      </c>
      <c r="BE40" s="202">
        <v>0</v>
      </c>
      <c r="BF40" s="202">
        <v>0</v>
      </c>
      <c r="BG40" s="319">
        <v>0</v>
      </c>
      <c r="BH40" s="319">
        <v>0</v>
      </c>
      <c r="BI40" s="319">
        <v>0</v>
      </c>
      <c r="BJ40" s="321">
        <v>0</v>
      </c>
      <c r="BK40" s="321">
        <v>0.35</v>
      </c>
    </row>
    <row r="41" spans="1:63" ht="20.100000000000001" customHeight="1" x14ac:dyDescent="0.2">
      <c r="A41" s="375"/>
      <c r="B41" s="342" t="s">
        <v>1283</v>
      </c>
      <c r="C41" s="343" t="s">
        <v>121</v>
      </c>
      <c r="D41" s="202">
        <v>21.25</v>
      </c>
      <c r="E41" s="202">
        <v>0.23</v>
      </c>
      <c r="F41" s="320">
        <v>0.23</v>
      </c>
      <c r="G41" s="202">
        <v>0</v>
      </c>
      <c r="H41" s="202">
        <v>0</v>
      </c>
      <c r="I41" s="202">
        <v>0</v>
      </c>
      <c r="J41" s="202">
        <v>0</v>
      </c>
      <c r="K41" s="202">
        <v>0.23</v>
      </c>
      <c r="L41" s="202">
        <v>0</v>
      </c>
      <c r="M41" s="202">
        <v>0</v>
      </c>
      <c r="N41" s="202">
        <v>0</v>
      </c>
      <c r="O41" s="202">
        <v>0</v>
      </c>
      <c r="P41" s="202">
        <v>0</v>
      </c>
      <c r="Q41" s="202">
        <v>0</v>
      </c>
      <c r="R41" s="202">
        <v>0</v>
      </c>
      <c r="S41" s="202">
        <v>0</v>
      </c>
      <c r="T41" s="202">
        <v>0</v>
      </c>
      <c r="U41" s="202">
        <v>0</v>
      </c>
      <c r="V41" s="202">
        <v>0</v>
      </c>
      <c r="W41" s="202">
        <v>0</v>
      </c>
      <c r="X41" s="202">
        <v>0</v>
      </c>
      <c r="Y41" s="202">
        <v>0</v>
      </c>
      <c r="Z41" s="202">
        <v>0</v>
      </c>
      <c r="AA41" s="202">
        <v>0</v>
      </c>
      <c r="AB41" s="202">
        <v>0</v>
      </c>
      <c r="AC41" s="319">
        <v>0</v>
      </c>
      <c r="AD41" s="319">
        <v>0</v>
      </c>
      <c r="AE41" s="319">
        <v>0</v>
      </c>
      <c r="AF41" s="319">
        <v>0</v>
      </c>
      <c r="AG41" s="319">
        <v>0</v>
      </c>
      <c r="AH41" s="319">
        <v>0</v>
      </c>
      <c r="AI41" s="319">
        <v>0</v>
      </c>
      <c r="AJ41" s="319">
        <v>0</v>
      </c>
      <c r="AK41" s="319">
        <v>0</v>
      </c>
      <c r="AL41" s="202">
        <v>0</v>
      </c>
      <c r="AM41" s="202">
        <v>0</v>
      </c>
      <c r="AN41" s="202">
        <v>0</v>
      </c>
      <c r="AO41" s="202">
        <v>0</v>
      </c>
      <c r="AP41" s="319">
        <v>0</v>
      </c>
      <c r="AQ41" s="319">
        <v>0</v>
      </c>
      <c r="AR41" s="319">
        <v>0</v>
      </c>
      <c r="AS41" s="202">
        <v>0</v>
      </c>
      <c r="AT41" s="202">
        <v>0</v>
      </c>
      <c r="AU41" s="202">
        <v>0</v>
      </c>
      <c r="AV41" s="202">
        <v>0</v>
      </c>
      <c r="AW41" s="202">
        <v>0</v>
      </c>
      <c r="AX41" s="202">
        <v>0</v>
      </c>
      <c r="AY41" s="202">
        <v>0</v>
      </c>
      <c r="AZ41" s="202">
        <v>0</v>
      </c>
      <c r="BA41" s="202">
        <v>0</v>
      </c>
      <c r="BB41" s="202">
        <v>0</v>
      </c>
      <c r="BC41" s="202">
        <v>0</v>
      </c>
      <c r="BD41" s="202">
        <v>0</v>
      </c>
      <c r="BE41" s="202">
        <v>0</v>
      </c>
      <c r="BF41" s="202">
        <v>0</v>
      </c>
      <c r="BG41" s="319">
        <v>0</v>
      </c>
      <c r="BH41" s="319">
        <v>0</v>
      </c>
      <c r="BI41" s="319">
        <v>0</v>
      </c>
      <c r="BJ41" s="321">
        <v>0.21000000000000002</v>
      </c>
      <c r="BK41" s="321">
        <v>21.46</v>
      </c>
    </row>
    <row r="42" spans="1:63" ht="26.25" customHeight="1" x14ac:dyDescent="0.2">
      <c r="A42" s="375"/>
      <c r="B42" s="342" t="s">
        <v>1284</v>
      </c>
      <c r="C42" s="343" t="s">
        <v>123</v>
      </c>
      <c r="D42" s="202">
        <v>7.91</v>
      </c>
      <c r="E42" s="202">
        <v>0</v>
      </c>
      <c r="F42" s="320">
        <v>0</v>
      </c>
      <c r="G42" s="202">
        <v>0</v>
      </c>
      <c r="H42" s="202">
        <v>0</v>
      </c>
      <c r="I42" s="202">
        <v>0</v>
      </c>
      <c r="J42" s="202">
        <v>0</v>
      </c>
      <c r="K42" s="202">
        <v>0</v>
      </c>
      <c r="L42" s="202">
        <v>0</v>
      </c>
      <c r="M42" s="202">
        <v>0</v>
      </c>
      <c r="N42" s="202">
        <v>0</v>
      </c>
      <c r="O42" s="202">
        <v>0</v>
      </c>
      <c r="P42" s="202">
        <v>0</v>
      </c>
      <c r="Q42" s="202">
        <v>0</v>
      </c>
      <c r="R42" s="202">
        <v>0</v>
      </c>
      <c r="S42" s="202">
        <v>0</v>
      </c>
      <c r="T42" s="202">
        <v>0</v>
      </c>
      <c r="U42" s="202">
        <v>0</v>
      </c>
      <c r="V42" s="202">
        <v>0</v>
      </c>
      <c r="W42" s="202">
        <v>0</v>
      </c>
      <c r="X42" s="202">
        <v>0</v>
      </c>
      <c r="Y42" s="202">
        <v>0</v>
      </c>
      <c r="Z42" s="202">
        <v>0</v>
      </c>
      <c r="AA42" s="202">
        <v>0</v>
      </c>
      <c r="AB42" s="202">
        <v>0</v>
      </c>
      <c r="AC42" s="319">
        <v>0</v>
      </c>
      <c r="AD42" s="319">
        <v>0</v>
      </c>
      <c r="AE42" s="319">
        <v>0</v>
      </c>
      <c r="AF42" s="319">
        <v>0</v>
      </c>
      <c r="AG42" s="319">
        <v>0</v>
      </c>
      <c r="AH42" s="319">
        <v>0</v>
      </c>
      <c r="AI42" s="319">
        <v>0</v>
      </c>
      <c r="AJ42" s="319">
        <v>0</v>
      </c>
      <c r="AK42" s="319">
        <v>0</v>
      </c>
      <c r="AL42" s="202">
        <v>0</v>
      </c>
      <c r="AM42" s="202">
        <v>0</v>
      </c>
      <c r="AN42" s="202">
        <v>0</v>
      </c>
      <c r="AO42" s="202">
        <v>0</v>
      </c>
      <c r="AP42" s="319">
        <v>0</v>
      </c>
      <c r="AQ42" s="319">
        <v>0</v>
      </c>
      <c r="AR42" s="319">
        <v>0</v>
      </c>
      <c r="AS42" s="202">
        <v>0</v>
      </c>
      <c r="AT42" s="202">
        <v>0</v>
      </c>
      <c r="AU42" s="202">
        <v>0</v>
      </c>
      <c r="AV42" s="202">
        <v>0</v>
      </c>
      <c r="AW42" s="202">
        <v>0</v>
      </c>
      <c r="AX42" s="202">
        <v>0</v>
      </c>
      <c r="AY42" s="202">
        <v>0</v>
      </c>
      <c r="AZ42" s="202">
        <v>0</v>
      </c>
      <c r="BA42" s="202">
        <v>0</v>
      </c>
      <c r="BB42" s="202">
        <v>0</v>
      </c>
      <c r="BC42" s="202">
        <v>0</v>
      </c>
      <c r="BD42" s="202">
        <v>0</v>
      </c>
      <c r="BE42" s="202">
        <v>0</v>
      </c>
      <c r="BF42" s="202">
        <v>0</v>
      </c>
      <c r="BG42" s="319">
        <v>0</v>
      </c>
      <c r="BH42" s="319">
        <v>0</v>
      </c>
      <c r="BI42" s="319">
        <v>0</v>
      </c>
      <c r="BJ42" s="321">
        <v>-0.46000000000000008</v>
      </c>
      <c r="BK42" s="321">
        <v>7.45</v>
      </c>
    </row>
    <row r="43" spans="1:63" s="281" customFormat="1" ht="20.100000000000001" customHeight="1" x14ac:dyDescent="0.2">
      <c r="A43" s="378"/>
      <c r="B43" s="352" t="s">
        <v>1267</v>
      </c>
      <c r="C43" s="353" t="s">
        <v>125</v>
      </c>
      <c r="D43" s="202">
        <v>0</v>
      </c>
      <c r="E43" s="319">
        <v>0</v>
      </c>
      <c r="F43" s="320">
        <v>0</v>
      </c>
      <c r="G43" s="319">
        <v>0</v>
      </c>
      <c r="H43" s="319">
        <v>0</v>
      </c>
      <c r="I43" s="319">
        <v>0</v>
      </c>
      <c r="J43" s="319">
        <v>0</v>
      </c>
      <c r="K43" s="319">
        <v>0</v>
      </c>
      <c r="L43" s="319">
        <v>0</v>
      </c>
      <c r="M43" s="319">
        <v>0</v>
      </c>
      <c r="N43" s="319">
        <v>0</v>
      </c>
      <c r="O43" s="319">
        <v>0</v>
      </c>
      <c r="P43" s="319">
        <v>0</v>
      </c>
      <c r="Q43" s="319">
        <v>0</v>
      </c>
      <c r="R43" s="202">
        <v>0</v>
      </c>
      <c r="S43" s="319">
        <v>0</v>
      </c>
      <c r="T43" s="319">
        <v>0</v>
      </c>
      <c r="U43" s="319">
        <v>0</v>
      </c>
      <c r="V43" s="319">
        <v>0</v>
      </c>
      <c r="W43" s="319">
        <v>0</v>
      </c>
      <c r="X43" s="319">
        <v>0</v>
      </c>
      <c r="Y43" s="319">
        <v>0</v>
      </c>
      <c r="Z43" s="319">
        <v>0</v>
      </c>
      <c r="AA43" s="319">
        <v>0</v>
      </c>
      <c r="AB43" s="202">
        <v>0</v>
      </c>
      <c r="AC43" s="319">
        <v>0</v>
      </c>
      <c r="AD43" s="319">
        <v>0</v>
      </c>
      <c r="AE43" s="319">
        <v>0</v>
      </c>
      <c r="AF43" s="319">
        <v>0</v>
      </c>
      <c r="AG43" s="319">
        <v>0</v>
      </c>
      <c r="AH43" s="319">
        <v>0</v>
      </c>
      <c r="AI43" s="319">
        <v>0</v>
      </c>
      <c r="AJ43" s="319">
        <v>0</v>
      </c>
      <c r="AK43" s="319">
        <v>0</v>
      </c>
      <c r="AL43" s="319">
        <v>0</v>
      </c>
      <c r="AM43" s="319">
        <v>0</v>
      </c>
      <c r="AN43" s="319">
        <v>0</v>
      </c>
      <c r="AO43" s="319">
        <v>0</v>
      </c>
      <c r="AP43" s="319">
        <v>0</v>
      </c>
      <c r="AQ43" s="319">
        <v>0</v>
      </c>
      <c r="AR43" s="319">
        <v>0</v>
      </c>
      <c r="AS43" s="319">
        <v>0</v>
      </c>
      <c r="AT43" s="319">
        <v>0</v>
      </c>
      <c r="AU43" s="319">
        <v>0</v>
      </c>
      <c r="AV43" s="319">
        <v>0</v>
      </c>
      <c r="AW43" s="319">
        <v>0</v>
      </c>
      <c r="AX43" s="319">
        <v>0</v>
      </c>
      <c r="AY43" s="319">
        <v>0</v>
      </c>
      <c r="AZ43" s="319">
        <v>0</v>
      </c>
      <c r="BA43" s="319">
        <v>0</v>
      </c>
      <c r="BB43" s="319">
        <v>0</v>
      </c>
      <c r="BC43" s="319">
        <v>0</v>
      </c>
      <c r="BD43" s="319">
        <v>0</v>
      </c>
      <c r="BE43" s="319">
        <v>0</v>
      </c>
      <c r="BF43" s="319">
        <v>0</v>
      </c>
      <c r="BG43" s="319">
        <v>0</v>
      </c>
      <c r="BH43" s="319">
        <v>0</v>
      </c>
      <c r="BI43" s="319">
        <v>0</v>
      </c>
      <c r="BJ43" s="354">
        <v>0</v>
      </c>
      <c r="BK43" s="354">
        <v>0</v>
      </c>
    </row>
    <row r="44" spans="1:63" s="281" customFormat="1" ht="20.100000000000001" customHeight="1" x14ac:dyDescent="0.2">
      <c r="A44" s="378"/>
      <c r="B44" s="352" t="s">
        <v>1268</v>
      </c>
      <c r="C44" s="353" t="s">
        <v>127</v>
      </c>
      <c r="D44" s="202">
        <v>0</v>
      </c>
      <c r="E44" s="319">
        <v>0</v>
      </c>
      <c r="F44" s="320">
        <v>0</v>
      </c>
      <c r="G44" s="319">
        <v>0</v>
      </c>
      <c r="H44" s="319">
        <v>0</v>
      </c>
      <c r="I44" s="319">
        <v>0</v>
      </c>
      <c r="J44" s="319">
        <v>0</v>
      </c>
      <c r="K44" s="319">
        <v>0</v>
      </c>
      <c r="L44" s="319">
        <v>0</v>
      </c>
      <c r="M44" s="319">
        <v>0</v>
      </c>
      <c r="N44" s="319">
        <v>0</v>
      </c>
      <c r="O44" s="319">
        <v>0</v>
      </c>
      <c r="P44" s="319">
        <v>0</v>
      </c>
      <c r="Q44" s="319">
        <v>0</v>
      </c>
      <c r="R44" s="202">
        <v>0</v>
      </c>
      <c r="S44" s="319">
        <v>0</v>
      </c>
      <c r="T44" s="319">
        <v>0</v>
      </c>
      <c r="U44" s="319">
        <v>0</v>
      </c>
      <c r="V44" s="319">
        <v>0</v>
      </c>
      <c r="W44" s="319">
        <v>0</v>
      </c>
      <c r="X44" s="319">
        <v>0</v>
      </c>
      <c r="Y44" s="319">
        <v>0</v>
      </c>
      <c r="Z44" s="319">
        <v>0</v>
      </c>
      <c r="AA44" s="319">
        <v>0</v>
      </c>
      <c r="AB44" s="202">
        <v>0</v>
      </c>
      <c r="AC44" s="319">
        <v>0</v>
      </c>
      <c r="AD44" s="319">
        <v>0</v>
      </c>
      <c r="AE44" s="319">
        <v>0</v>
      </c>
      <c r="AF44" s="319">
        <v>0</v>
      </c>
      <c r="AG44" s="319">
        <v>0</v>
      </c>
      <c r="AH44" s="319">
        <v>0</v>
      </c>
      <c r="AI44" s="319">
        <v>0</v>
      </c>
      <c r="AJ44" s="319">
        <v>0</v>
      </c>
      <c r="AK44" s="319">
        <v>0</v>
      </c>
      <c r="AL44" s="319">
        <v>0</v>
      </c>
      <c r="AM44" s="319">
        <v>0</v>
      </c>
      <c r="AN44" s="319">
        <v>0</v>
      </c>
      <c r="AO44" s="319">
        <v>0</v>
      </c>
      <c r="AP44" s="319">
        <v>0</v>
      </c>
      <c r="AQ44" s="319">
        <v>0</v>
      </c>
      <c r="AR44" s="319">
        <v>0</v>
      </c>
      <c r="AS44" s="319">
        <v>0</v>
      </c>
      <c r="AT44" s="319">
        <v>0</v>
      </c>
      <c r="AU44" s="319">
        <v>0</v>
      </c>
      <c r="AV44" s="319">
        <v>0</v>
      </c>
      <c r="AW44" s="319">
        <v>0</v>
      </c>
      <c r="AX44" s="319">
        <v>0</v>
      </c>
      <c r="AY44" s="319">
        <v>0</v>
      </c>
      <c r="AZ44" s="319">
        <v>0</v>
      </c>
      <c r="BA44" s="319">
        <v>0</v>
      </c>
      <c r="BB44" s="319">
        <v>0</v>
      </c>
      <c r="BC44" s="319">
        <v>0</v>
      </c>
      <c r="BD44" s="319">
        <v>0</v>
      </c>
      <c r="BE44" s="319">
        <v>0</v>
      </c>
      <c r="BF44" s="319">
        <v>0</v>
      </c>
      <c r="BG44" s="319">
        <v>0</v>
      </c>
      <c r="BH44" s="319">
        <v>0</v>
      </c>
      <c r="BI44" s="319">
        <v>0</v>
      </c>
      <c r="BJ44" s="354">
        <v>0</v>
      </c>
      <c r="BK44" s="354">
        <v>0</v>
      </c>
    </row>
    <row r="45" spans="1:63" s="281" customFormat="1" ht="20.100000000000001" customHeight="1" x14ac:dyDescent="0.2">
      <c r="A45" s="378"/>
      <c r="B45" s="352" t="s">
        <v>173</v>
      </c>
      <c r="C45" s="353" t="s">
        <v>129</v>
      </c>
      <c r="D45" s="202">
        <v>1.71</v>
      </c>
      <c r="E45" s="319">
        <v>0</v>
      </c>
      <c r="F45" s="320">
        <v>0</v>
      </c>
      <c r="G45" s="319">
        <v>0</v>
      </c>
      <c r="H45" s="319">
        <v>0</v>
      </c>
      <c r="I45" s="319">
        <v>0</v>
      </c>
      <c r="J45" s="319">
        <v>0</v>
      </c>
      <c r="K45" s="319">
        <v>0</v>
      </c>
      <c r="L45" s="319">
        <v>0</v>
      </c>
      <c r="M45" s="319">
        <v>0</v>
      </c>
      <c r="N45" s="319">
        <v>0</v>
      </c>
      <c r="O45" s="319">
        <v>0</v>
      </c>
      <c r="P45" s="319">
        <v>0</v>
      </c>
      <c r="Q45" s="319">
        <v>0</v>
      </c>
      <c r="R45" s="202">
        <v>0</v>
      </c>
      <c r="S45" s="319">
        <v>0</v>
      </c>
      <c r="T45" s="319">
        <v>0</v>
      </c>
      <c r="U45" s="319">
        <v>0</v>
      </c>
      <c r="V45" s="319">
        <v>0</v>
      </c>
      <c r="W45" s="319">
        <v>0</v>
      </c>
      <c r="X45" s="319">
        <v>0</v>
      </c>
      <c r="Y45" s="319">
        <v>0</v>
      </c>
      <c r="Z45" s="319">
        <v>0</v>
      </c>
      <c r="AA45" s="319">
        <v>0</v>
      </c>
      <c r="AB45" s="202">
        <v>0</v>
      </c>
      <c r="AC45" s="319">
        <v>0</v>
      </c>
      <c r="AD45" s="319">
        <v>0</v>
      </c>
      <c r="AE45" s="319">
        <v>0</v>
      </c>
      <c r="AF45" s="319">
        <v>0</v>
      </c>
      <c r="AG45" s="319">
        <v>0</v>
      </c>
      <c r="AH45" s="319">
        <v>0</v>
      </c>
      <c r="AI45" s="319">
        <v>0</v>
      </c>
      <c r="AJ45" s="319">
        <v>0</v>
      </c>
      <c r="AK45" s="319">
        <v>0</v>
      </c>
      <c r="AL45" s="319">
        <v>0</v>
      </c>
      <c r="AM45" s="319">
        <v>0</v>
      </c>
      <c r="AN45" s="319">
        <v>0</v>
      </c>
      <c r="AO45" s="319">
        <v>0</v>
      </c>
      <c r="AP45" s="319">
        <v>0</v>
      </c>
      <c r="AQ45" s="319">
        <v>0</v>
      </c>
      <c r="AR45" s="319">
        <v>0</v>
      </c>
      <c r="AS45" s="319">
        <v>0</v>
      </c>
      <c r="AT45" s="319">
        <v>0</v>
      </c>
      <c r="AU45" s="319">
        <v>0</v>
      </c>
      <c r="AV45" s="319">
        <v>0</v>
      </c>
      <c r="AW45" s="319">
        <v>0</v>
      </c>
      <c r="AX45" s="319">
        <v>0</v>
      </c>
      <c r="AY45" s="319">
        <v>0</v>
      </c>
      <c r="AZ45" s="319">
        <v>0</v>
      </c>
      <c r="BA45" s="319">
        <v>0</v>
      </c>
      <c r="BB45" s="319">
        <v>0</v>
      </c>
      <c r="BC45" s="319">
        <v>0</v>
      </c>
      <c r="BD45" s="319">
        <v>0</v>
      </c>
      <c r="BE45" s="319">
        <v>0</v>
      </c>
      <c r="BF45" s="319">
        <v>0</v>
      </c>
      <c r="BG45" s="319">
        <v>0</v>
      </c>
      <c r="BH45" s="319">
        <v>0</v>
      </c>
      <c r="BI45" s="319">
        <v>0</v>
      </c>
      <c r="BJ45" s="354">
        <v>0</v>
      </c>
      <c r="BK45" s="354">
        <v>1.71</v>
      </c>
    </row>
    <row r="46" spans="1:63" s="281" customFormat="1" ht="20.100000000000001" customHeight="1" x14ac:dyDescent="0.2">
      <c r="A46" s="378"/>
      <c r="B46" s="352" t="s">
        <v>174</v>
      </c>
      <c r="C46" s="353" t="s">
        <v>131</v>
      </c>
      <c r="D46" s="202">
        <v>0</v>
      </c>
      <c r="E46" s="319">
        <v>0</v>
      </c>
      <c r="F46" s="320">
        <v>0</v>
      </c>
      <c r="G46" s="319">
        <v>0</v>
      </c>
      <c r="H46" s="319">
        <v>0</v>
      </c>
      <c r="I46" s="319">
        <v>0</v>
      </c>
      <c r="J46" s="319">
        <v>0</v>
      </c>
      <c r="K46" s="319">
        <v>0</v>
      </c>
      <c r="L46" s="319">
        <v>0</v>
      </c>
      <c r="M46" s="319">
        <v>0</v>
      </c>
      <c r="N46" s="319">
        <v>0</v>
      </c>
      <c r="O46" s="319">
        <v>0</v>
      </c>
      <c r="P46" s="319">
        <v>0</v>
      </c>
      <c r="Q46" s="319">
        <v>0</v>
      </c>
      <c r="R46" s="202">
        <v>0</v>
      </c>
      <c r="S46" s="319">
        <v>0</v>
      </c>
      <c r="T46" s="319">
        <v>0</v>
      </c>
      <c r="U46" s="319">
        <v>0</v>
      </c>
      <c r="V46" s="319">
        <v>0</v>
      </c>
      <c r="W46" s="319">
        <v>0</v>
      </c>
      <c r="X46" s="319">
        <v>0</v>
      </c>
      <c r="Y46" s="319">
        <v>0</v>
      </c>
      <c r="Z46" s="319">
        <v>0</v>
      </c>
      <c r="AA46" s="319">
        <v>0</v>
      </c>
      <c r="AB46" s="202">
        <v>0</v>
      </c>
      <c r="AC46" s="319">
        <v>0</v>
      </c>
      <c r="AD46" s="319">
        <v>0</v>
      </c>
      <c r="AE46" s="319">
        <v>0</v>
      </c>
      <c r="AF46" s="319">
        <v>0</v>
      </c>
      <c r="AG46" s="319">
        <v>0</v>
      </c>
      <c r="AH46" s="319">
        <v>0</v>
      </c>
      <c r="AI46" s="319">
        <v>0</v>
      </c>
      <c r="AJ46" s="319">
        <v>0</v>
      </c>
      <c r="AK46" s="319">
        <v>0</v>
      </c>
      <c r="AL46" s="319">
        <v>0</v>
      </c>
      <c r="AM46" s="319">
        <v>0</v>
      </c>
      <c r="AN46" s="319">
        <v>0</v>
      </c>
      <c r="AO46" s="319">
        <v>0</v>
      </c>
      <c r="AP46" s="319">
        <v>0</v>
      </c>
      <c r="AQ46" s="319">
        <v>0</v>
      </c>
      <c r="AR46" s="319">
        <v>0</v>
      </c>
      <c r="AS46" s="319">
        <v>0</v>
      </c>
      <c r="AT46" s="319">
        <v>0</v>
      </c>
      <c r="AU46" s="319">
        <v>0</v>
      </c>
      <c r="AV46" s="319">
        <v>0</v>
      </c>
      <c r="AW46" s="319">
        <v>0</v>
      </c>
      <c r="AX46" s="319">
        <v>0</v>
      </c>
      <c r="AY46" s="319">
        <v>0</v>
      </c>
      <c r="AZ46" s="319">
        <v>0</v>
      </c>
      <c r="BA46" s="319">
        <v>0</v>
      </c>
      <c r="BB46" s="319">
        <v>0</v>
      </c>
      <c r="BC46" s="319">
        <v>0</v>
      </c>
      <c r="BD46" s="319">
        <v>0</v>
      </c>
      <c r="BE46" s="319">
        <v>0</v>
      </c>
      <c r="BF46" s="319">
        <v>0</v>
      </c>
      <c r="BG46" s="319">
        <v>0</v>
      </c>
      <c r="BH46" s="319">
        <v>0</v>
      </c>
      <c r="BI46" s="319">
        <v>0</v>
      </c>
      <c r="BJ46" s="354">
        <v>0</v>
      </c>
      <c r="BK46" s="354">
        <v>0</v>
      </c>
    </row>
    <row r="47" spans="1:63" ht="20.100000000000001" customHeight="1" x14ac:dyDescent="0.2">
      <c r="A47" s="375" t="s">
        <v>138</v>
      </c>
      <c r="B47" s="341" t="s">
        <v>133</v>
      </c>
      <c r="C47" s="340" t="s">
        <v>134</v>
      </c>
      <c r="D47" s="202">
        <v>0</v>
      </c>
      <c r="E47" s="202">
        <v>0</v>
      </c>
      <c r="F47" s="320">
        <v>0</v>
      </c>
      <c r="G47" s="202">
        <v>0</v>
      </c>
      <c r="H47" s="202">
        <v>0</v>
      </c>
      <c r="I47" s="202">
        <v>0</v>
      </c>
      <c r="J47" s="202">
        <v>0</v>
      </c>
      <c r="K47" s="202">
        <v>0</v>
      </c>
      <c r="L47" s="202">
        <v>0</v>
      </c>
      <c r="M47" s="202">
        <v>0</v>
      </c>
      <c r="N47" s="202">
        <v>0</v>
      </c>
      <c r="O47" s="202">
        <v>0</v>
      </c>
      <c r="P47" s="202">
        <v>0</v>
      </c>
      <c r="Q47" s="202">
        <v>0</v>
      </c>
      <c r="R47" s="202">
        <v>0</v>
      </c>
      <c r="S47" s="202">
        <v>0</v>
      </c>
      <c r="T47" s="202">
        <v>0</v>
      </c>
      <c r="U47" s="202">
        <v>0</v>
      </c>
      <c r="V47" s="202">
        <v>0</v>
      </c>
      <c r="W47" s="202">
        <v>0</v>
      </c>
      <c r="X47" s="202">
        <v>0</v>
      </c>
      <c r="Y47" s="202">
        <v>0</v>
      </c>
      <c r="Z47" s="202">
        <v>0</v>
      </c>
      <c r="AA47" s="202">
        <v>0</v>
      </c>
      <c r="AB47" s="202">
        <v>0</v>
      </c>
      <c r="AC47" s="319">
        <v>0</v>
      </c>
      <c r="AD47" s="319">
        <v>0</v>
      </c>
      <c r="AE47" s="319">
        <v>0</v>
      </c>
      <c r="AF47" s="319">
        <v>0</v>
      </c>
      <c r="AG47" s="319">
        <v>0</v>
      </c>
      <c r="AH47" s="319">
        <v>0</v>
      </c>
      <c r="AI47" s="319">
        <v>0</v>
      </c>
      <c r="AJ47" s="319">
        <v>0</v>
      </c>
      <c r="AK47" s="319">
        <v>0</v>
      </c>
      <c r="AL47" s="202">
        <v>0</v>
      </c>
      <c r="AM47" s="202">
        <v>0</v>
      </c>
      <c r="AN47" s="202">
        <v>0</v>
      </c>
      <c r="AO47" s="202">
        <v>0</v>
      </c>
      <c r="AP47" s="319">
        <v>0</v>
      </c>
      <c r="AQ47" s="319">
        <v>0</v>
      </c>
      <c r="AR47" s="319">
        <v>0</v>
      </c>
      <c r="AS47" s="202">
        <v>0</v>
      </c>
      <c r="AT47" s="202">
        <v>0</v>
      </c>
      <c r="AU47" s="202">
        <v>0</v>
      </c>
      <c r="AV47" s="202">
        <v>0</v>
      </c>
      <c r="AW47" s="202">
        <v>0</v>
      </c>
      <c r="AX47" s="202">
        <v>0</v>
      </c>
      <c r="AY47" s="202">
        <v>0</v>
      </c>
      <c r="AZ47" s="202">
        <v>0</v>
      </c>
      <c r="BA47" s="202">
        <v>0</v>
      </c>
      <c r="BB47" s="202">
        <v>0</v>
      </c>
      <c r="BC47" s="202">
        <v>0</v>
      </c>
      <c r="BD47" s="202">
        <v>0</v>
      </c>
      <c r="BE47" s="202">
        <v>0</v>
      </c>
      <c r="BF47" s="202">
        <v>0</v>
      </c>
      <c r="BG47" s="319">
        <v>0</v>
      </c>
      <c r="BH47" s="319">
        <v>0</v>
      </c>
      <c r="BI47" s="319">
        <v>0</v>
      </c>
      <c r="BJ47" s="321">
        <v>0</v>
      </c>
      <c r="BK47" s="321">
        <v>0</v>
      </c>
    </row>
    <row r="48" spans="1:63" ht="20.100000000000001" customHeight="1" x14ac:dyDescent="0.2">
      <c r="A48" s="375" t="s">
        <v>1285</v>
      </c>
      <c r="B48" s="341" t="s">
        <v>136</v>
      </c>
      <c r="C48" s="340" t="s">
        <v>137</v>
      </c>
      <c r="D48" s="202">
        <v>0.76</v>
      </c>
      <c r="E48" s="202">
        <v>0</v>
      </c>
      <c r="F48" s="320">
        <v>0</v>
      </c>
      <c r="G48" s="202">
        <v>0</v>
      </c>
      <c r="H48" s="202">
        <v>0</v>
      </c>
      <c r="I48" s="202">
        <v>0</v>
      </c>
      <c r="J48" s="202">
        <v>0</v>
      </c>
      <c r="K48" s="202">
        <v>0</v>
      </c>
      <c r="L48" s="202">
        <v>0</v>
      </c>
      <c r="M48" s="202">
        <v>0</v>
      </c>
      <c r="N48" s="202">
        <v>0</v>
      </c>
      <c r="O48" s="202">
        <v>0</v>
      </c>
      <c r="P48" s="202">
        <v>0</v>
      </c>
      <c r="Q48" s="202">
        <v>0</v>
      </c>
      <c r="R48" s="202">
        <v>0</v>
      </c>
      <c r="S48" s="202">
        <v>0</v>
      </c>
      <c r="T48" s="202">
        <v>0</v>
      </c>
      <c r="U48" s="202">
        <v>0</v>
      </c>
      <c r="V48" s="202">
        <v>0</v>
      </c>
      <c r="W48" s="202">
        <v>0</v>
      </c>
      <c r="X48" s="202">
        <v>0</v>
      </c>
      <c r="Y48" s="202">
        <v>0</v>
      </c>
      <c r="Z48" s="202">
        <v>0</v>
      </c>
      <c r="AA48" s="202">
        <v>0</v>
      </c>
      <c r="AB48" s="202">
        <v>0</v>
      </c>
      <c r="AC48" s="319">
        <v>0</v>
      </c>
      <c r="AD48" s="319">
        <v>0</v>
      </c>
      <c r="AE48" s="319">
        <v>0</v>
      </c>
      <c r="AF48" s="319">
        <v>0</v>
      </c>
      <c r="AG48" s="319">
        <v>0</v>
      </c>
      <c r="AH48" s="319">
        <v>0</v>
      </c>
      <c r="AI48" s="319">
        <v>0</v>
      </c>
      <c r="AJ48" s="319">
        <v>0</v>
      </c>
      <c r="AK48" s="319">
        <v>0</v>
      </c>
      <c r="AL48" s="202">
        <v>0</v>
      </c>
      <c r="AM48" s="202">
        <v>0</v>
      </c>
      <c r="AN48" s="202">
        <v>0</v>
      </c>
      <c r="AO48" s="202">
        <v>0</v>
      </c>
      <c r="AP48" s="319">
        <v>0</v>
      </c>
      <c r="AQ48" s="319">
        <v>0</v>
      </c>
      <c r="AR48" s="319">
        <v>0</v>
      </c>
      <c r="AS48" s="202">
        <v>0</v>
      </c>
      <c r="AT48" s="202">
        <v>0</v>
      </c>
      <c r="AU48" s="202">
        <v>0</v>
      </c>
      <c r="AV48" s="202">
        <v>0</v>
      </c>
      <c r="AW48" s="202">
        <v>0</v>
      </c>
      <c r="AX48" s="202">
        <v>0</v>
      </c>
      <c r="AY48" s="202">
        <v>0</v>
      </c>
      <c r="AZ48" s="202">
        <v>0</v>
      </c>
      <c r="BA48" s="202">
        <v>0</v>
      </c>
      <c r="BB48" s="202">
        <v>0</v>
      </c>
      <c r="BC48" s="202">
        <v>0</v>
      </c>
      <c r="BD48" s="202">
        <v>0</v>
      </c>
      <c r="BE48" s="202">
        <v>0</v>
      </c>
      <c r="BF48" s="202">
        <v>0</v>
      </c>
      <c r="BG48" s="319">
        <v>0</v>
      </c>
      <c r="BH48" s="319">
        <v>0</v>
      </c>
      <c r="BI48" s="319">
        <v>0</v>
      </c>
      <c r="BJ48" s="321">
        <v>-0.03</v>
      </c>
      <c r="BK48" s="321">
        <v>0.73</v>
      </c>
    </row>
    <row r="49" spans="1:63" ht="20.100000000000001" customHeight="1" x14ac:dyDescent="0.2">
      <c r="A49" s="375" t="s">
        <v>1270</v>
      </c>
      <c r="B49" s="341" t="s">
        <v>139</v>
      </c>
      <c r="C49" s="340" t="s">
        <v>140</v>
      </c>
      <c r="D49" s="202">
        <v>42.06</v>
      </c>
      <c r="E49" s="202">
        <v>26.58</v>
      </c>
      <c r="F49" s="320">
        <v>0.88</v>
      </c>
      <c r="G49" s="202">
        <v>0.88</v>
      </c>
      <c r="H49" s="202">
        <v>0</v>
      </c>
      <c r="I49" s="202">
        <v>0.88</v>
      </c>
      <c r="J49" s="202">
        <v>0</v>
      </c>
      <c r="K49" s="202">
        <v>0</v>
      </c>
      <c r="L49" s="202">
        <v>0</v>
      </c>
      <c r="M49" s="202">
        <v>0</v>
      </c>
      <c r="N49" s="202">
        <v>0</v>
      </c>
      <c r="O49" s="202">
        <v>0</v>
      </c>
      <c r="P49" s="202">
        <v>0</v>
      </c>
      <c r="Q49" s="202">
        <v>0</v>
      </c>
      <c r="R49" s="202">
        <v>25.7</v>
      </c>
      <c r="S49" s="202">
        <v>0</v>
      </c>
      <c r="T49" s="202">
        <v>0</v>
      </c>
      <c r="U49" s="202">
        <v>0</v>
      </c>
      <c r="V49" s="202">
        <v>0</v>
      </c>
      <c r="W49" s="202">
        <v>0</v>
      </c>
      <c r="X49" s="202">
        <v>0</v>
      </c>
      <c r="Y49" s="202">
        <v>0</v>
      </c>
      <c r="Z49" s="202">
        <v>0</v>
      </c>
      <c r="AA49" s="202">
        <v>0</v>
      </c>
      <c r="AB49" s="202">
        <v>0</v>
      </c>
      <c r="AC49" s="319">
        <v>0</v>
      </c>
      <c r="AD49" s="319">
        <v>0</v>
      </c>
      <c r="AE49" s="319">
        <v>0</v>
      </c>
      <c r="AF49" s="319">
        <v>0</v>
      </c>
      <c r="AG49" s="319">
        <v>0</v>
      </c>
      <c r="AH49" s="319">
        <v>0</v>
      </c>
      <c r="AI49" s="319">
        <v>0</v>
      </c>
      <c r="AJ49" s="319">
        <v>0</v>
      </c>
      <c r="AK49" s="319">
        <v>0</v>
      </c>
      <c r="AL49" s="202">
        <v>0</v>
      </c>
      <c r="AM49" s="202">
        <v>0</v>
      </c>
      <c r="AN49" s="202">
        <v>0</v>
      </c>
      <c r="AO49" s="202">
        <v>0</v>
      </c>
      <c r="AP49" s="319">
        <v>0</v>
      </c>
      <c r="AQ49" s="319">
        <v>0</v>
      </c>
      <c r="AR49" s="319">
        <v>0</v>
      </c>
      <c r="AS49" s="202">
        <v>0</v>
      </c>
      <c r="AT49" s="202">
        <v>0</v>
      </c>
      <c r="AU49" s="202">
        <v>0</v>
      </c>
      <c r="AV49" s="202">
        <v>0</v>
      </c>
      <c r="AW49" s="202">
        <v>0</v>
      </c>
      <c r="AX49" s="202">
        <v>25.7</v>
      </c>
      <c r="AY49" s="202">
        <v>0</v>
      </c>
      <c r="AZ49" s="202">
        <v>0</v>
      </c>
      <c r="BA49" s="202">
        <v>0</v>
      </c>
      <c r="BB49" s="202">
        <v>0</v>
      </c>
      <c r="BC49" s="202">
        <v>0</v>
      </c>
      <c r="BD49" s="202">
        <v>0</v>
      </c>
      <c r="BE49" s="202">
        <v>0</v>
      </c>
      <c r="BF49" s="202">
        <v>0</v>
      </c>
      <c r="BG49" s="319">
        <v>0</v>
      </c>
      <c r="BH49" s="319">
        <v>0</v>
      </c>
      <c r="BI49" s="319">
        <v>0</v>
      </c>
      <c r="BJ49" s="321">
        <v>-40.42</v>
      </c>
      <c r="BK49" s="321">
        <v>1.64</v>
      </c>
    </row>
    <row r="50" spans="1:63" ht="20.100000000000001" customHeight="1" x14ac:dyDescent="0.2">
      <c r="A50" s="375" t="s">
        <v>144</v>
      </c>
      <c r="B50" s="341" t="s">
        <v>142</v>
      </c>
      <c r="C50" s="340" t="s">
        <v>143</v>
      </c>
      <c r="D50" s="202">
        <v>0</v>
      </c>
      <c r="E50" s="202">
        <v>0</v>
      </c>
      <c r="F50" s="320">
        <v>0</v>
      </c>
      <c r="G50" s="202">
        <v>0</v>
      </c>
      <c r="H50" s="202">
        <v>0</v>
      </c>
      <c r="I50" s="202">
        <v>0</v>
      </c>
      <c r="J50" s="202">
        <v>0</v>
      </c>
      <c r="K50" s="202">
        <v>0</v>
      </c>
      <c r="L50" s="202">
        <v>0</v>
      </c>
      <c r="M50" s="202">
        <v>0</v>
      </c>
      <c r="N50" s="202">
        <v>0</v>
      </c>
      <c r="O50" s="202">
        <v>0</v>
      </c>
      <c r="P50" s="202">
        <v>0</v>
      </c>
      <c r="Q50" s="202">
        <v>0</v>
      </c>
      <c r="R50" s="202">
        <v>0</v>
      </c>
      <c r="S50" s="202">
        <v>0</v>
      </c>
      <c r="T50" s="202">
        <v>0</v>
      </c>
      <c r="U50" s="202">
        <v>0</v>
      </c>
      <c r="V50" s="202">
        <v>0</v>
      </c>
      <c r="W50" s="202">
        <v>0</v>
      </c>
      <c r="X50" s="202">
        <v>0</v>
      </c>
      <c r="Y50" s="202">
        <v>0</v>
      </c>
      <c r="Z50" s="202">
        <v>0</v>
      </c>
      <c r="AA50" s="202">
        <v>0</v>
      </c>
      <c r="AB50" s="202">
        <v>0</v>
      </c>
      <c r="AC50" s="319">
        <v>0</v>
      </c>
      <c r="AD50" s="319">
        <v>0</v>
      </c>
      <c r="AE50" s="319">
        <v>0</v>
      </c>
      <c r="AF50" s="319">
        <v>0</v>
      </c>
      <c r="AG50" s="319">
        <v>0</v>
      </c>
      <c r="AH50" s="319">
        <v>0</v>
      </c>
      <c r="AI50" s="319">
        <v>0</v>
      </c>
      <c r="AJ50" s="319">
        <v>0</v>
      </c>
      <c r="AK50" s="319">
        <v>0</v>
      </c>
      <c r="AL50" s="202">
        <v>0</v>
      </c>
      <c r="AM50" s="202">
        <v>0</v>
      </c>
      <c r="AN50" s="202">
        <v>0</v>
      </c>
      <c r="AO50" s="202">
        <v>0</v>
      </c>
      <c r="AP50" s="319">
        <v>0</v>
      </c>
      <c r="AQ50" s="319">
        <v>0</v>
      </c>
      <c r="AR50" s="319">
        <v>0</v>
      </c>
      <c r="AS50" s="202">
        <v>0</v>
      </c>
      <c r="AT50" s="202">
        <v>0</v>
      </c>
      <c r="AU50" s="202">
        <v>0</v>
      </c>
      <c r="AV50" s="202">
        <v>0</v>
      </c>
      <c r="AW50" s="202">
        <v>0</v>
      </c>
      <c r="AX50" s="202">
        <v>0</v>
      </c>
      <c r="AY50" s="202">
        <v>0</v>
      </c>
      <c r="AZ50" s="202">
        <v>0</v>
      </c>
      <c r="BA50" s="202">
        <v>0</v>
      </c>
      <c r="BB50" s="202">
        <v>0</v>
      </c>
      <c r="BC50" s="202">
        <v>0</v>
      </c>
      <c r="BD50" s="202">
        <v>0</v>
      </c>
      <c r="BE50" s="202">
        <v>0</v>
      </c>
      <c r="BF50" s="202">
        <v>0</v>
      </c>
      <c r="BG50" s="319">
        <v>0</v>
      </c>
      <c r="BH50" s="319">
        <v>0</v>
      </c>
      <c r="BI50" s="319">
        <v>0</v>
      </c>
      <c r="BJ50" s="321">
        <v>0</v>
      </c>
      <c r="BK50" s="321">
        <v>0</v>
      </c>
    </row>
    <row r="51" spans="1:63" ht="20.100000000000001" customHeight="1" x14ac:dyDescent="0.2">
      <c r="A51" s="375" t="s">
        <v>147</v>
      </c>
      <c r="B51" s="341" t="s">
        <v>145</v>
      </c>
      <c r="C51" s="340" t="s">
        <v>146</v>
      </c>
      <c r="D51" s="202">
        <v>449.21</v>
      </c>
      <c r="E51" s="202">
        <v>386.4</v>
      </c>
      <c r="F51" s="320">
        <v>141.38999999999999</v>
      </c>
      <c r="G51" s="202">
        <v>32.57</v>
      </c>
      <c r="H51" s="202">
        <v>0</v>
      </c>
      <c r="I51" s="202">
        <v>32.57</v>
      </c>
      <c r="J51" s="202">
        <v>50.459999999999994</v>
      </c>
      <c r="K51" s="202">
        <v>50.5</v>
      </c>
      <c r="L51" s="202">
        <v>0</v>
      </c>
      <c r="M51" s="202">
        <v>0</v>
      </c>
      <c r="N51" s="202">
        <v>0</v>
      </c>
      <c r="O51" s="202">
        <v>7.8599999999999994</v>
      </c>
      <c r="P51" s="202">
        <v>0</v>
      </c>
      <c r="Q51" s="202">
        <v>0</v>
      </c>
      <c r="R51" s="202">
        <v>245.01</v>
      </c>
      <c r="S51" s="202">
        <v>0</v>
      </c>
      <c r="T51" s="202">
        <v>0</v>
      </c>
      <c r="U51" s="202">
        <v>0</v>
      </c>
      <c r="V51" s="202">
        <v>0</v>
      </c>
      <c r="W51" s="202">
        <v>0</v>
      </c>
      <c r="X51" s="202">
        <v>0</v>
      </c>
      <c r="Y51" s="202">
        <v>1.19</v>
      </c>
      <c r="Z51" s="202">
        <v>0</v>
      </c>
      <c r="AA51" s="202">
        <v>0</v>
      </c>
      <c r="AB51" s="202">
        <v>4.9499999999999993</v>
      </c>
      <c r="AC51" s="319">
        <v>4.76</v>
      </c>
      <c r="AD51" s="319">
        <v>0</v>
      </c>
      <c r="AE51" s="319">
        <v>0</v>
      </c>
      <c r="AF51" s="319">
        <v>0</v>
      </c>
      <c r="AG51" s="319">
        <v>0.02</v>
      </c>
      <c r="AH51" s="319">
        <v>0</v>
      </c>
      <c r="AI51" s="319">
        <v>0</v>
      </c>
      <c r="AJ51" s="319">
        <v>0</v>
      </c>
      <c r="AK51" s="319">
        <v>0</v>
      </c>
      <c r="AL51" s="202">
        <v>0</v>
      </c>
      <c r="AM51" s="202">
        <v>0</v>
      </c>
      <c r="AN51" s="202">
        <v>0</v>
      </c>
      <c r="AO51" s="202">
        <v>0.17</v>
      </c>
      <c r="AP51" s="319">
        <v>0</v>
      </c>
      <c r="AQ51" s="319">
        <v>0</v>
      </c>
      <c r="AR51" s="319">
        <v>0</v>
      </c>
      <c r="AS51" s="202">
        <v>0</v>
      </c>
      <c r="AT51" s="202">
        <v>0</v>
      </c>
      <c r="AU51" s="202">
        <v>0</v>
      </c>
      <c r="AV51" s="202">
        <v>67</v>
      </c>
      <c r="AW51" s="202">
        <v>0</v>
      </c>
      <c r="AX51" s="202">
        <v>166.37</v>
      </c>
      <c r="AY51" s="202">
        <v>0</v>
      </c>
      <c r="AZ51" s="202">
        <v>0</v>
      </c>
      <c r="BA51" s="202">
        <v>0</v>
      </c>
      <c r="BB51" s="202">
        <v>0</v>
      </c>
      <c r="BC51" s="202">
        <v>5.5</v>
      </c>
      <c r="BD51" s="202">
        <v>0</v>
      </c>
      <c r="BE51" s="202">
        <v>0</v>
      </c>
      <c r="BF51" s="202">
        <v>0</v>
      </c>
      <c r="BG51" s="319">
        <v>0</v>
      </c>
      <c r="BH51" s="319">
        <v>0</v>
      </c>
      <c r="BI51" s="319">
        <v>0</v>
      </c>
      <c r="BJ51" s="321">
        <v>127.21999999999997</v>
      </c>
      <c r="BK51" s="321">
        <v>576.42999999999995</v>
      </c>
    </row>
    <row r="52" spans="1:63" ht="20.100000000000001" customHeight="1" x14ac:dyDescent="0.2">
      <c r="A52" s="375" t="s">
        <v>150</v>
      </c>
      <c r="B52" s="341" t="s">
        <v>148</v>
      </c>
      <c r="C52" s="340" t="s">
        <v>149</v>
      </c>
      <c r="D52" s="202">
        <v>1.25</v>
      </c>
      <c r="E52" s="202">
        <v>8.9</v>
      </c>
      <c r="F52" s="320">
        <v>4.9000000000000004</v>
      </c>
      <c r="G52" s="202">
        <v>0</v>
      </c>
      <c r="H52" s="202">
        <v>0</v>
      </c>
      <c r="I52" s="202">
        <v>0</v>
      </c>
      <c r="J52" s="202">
        <v>0</v>
      </c>
      <c r="K52" s="202">
        <v>4.9000000000000004</v>
      </c>
      <c r="L52" s="202">
        <v>0</v>
      </c>
      <c r="M52" s="202">
        <v>0</v>
      </c>
      <c r="N52" s="202">
        <v>0</v>
      </c>
      <c r="O52" s="202">
        <v>0</v>
      </c>
      <c r="P52" s="202">
        <v>0</v>
      </c>
      <c r="Q52" s="202">
        <v>0</v>
      </c>
      <c r="R52" s="202">
        <v>4</v>
      </c>
      <c r="S52" s="202">
        <v>0</v>
      </c>
      <c r="T52" s="202">
        <v>0</v>
      </c>
      <c r="U52" s="202">
        <v>0</v>
      </c>
      <c r="V52" s="202">
        <v>0</v>
      </c>
      <c r="W52" s="202">
        <v>0</v>
      </c>
      <c r="X52" s="202">
        <v>0</v>
      </c>
      <c r="Y52" s="202">
        <v>0</v>
      </c>
      <c r="Z52" s="202">
        <v>0</v>
      </c>
      <c r="AA52" s="202">
        <v>0</v>
      </c>
      <c r="AB52" s="202">
        <v>0</v>
      </c>
      <c r="AC52" s="319">
        <v>0</v>
      </c>
      <c r="AD52" s="319">
        <v>0</v>
      </c>
      <c r="AE52" s="319">
        <v>0</v>
      </c>
      <c r="AF52" s="319">
        <v>0</v>
      </c>
      <c r="AG52" s="319">
        <v>0</v>
      </c>
      <c r="AH52" s="319">
        <v>0</v>
      </c>
      <c r="AI52" s="319">
        <v>0</v>
      </c>
      <c r="AJ52" s="319">
        <v>0</v>
      </c>
      <c r="AK52" s="319">
        <v>0</v>
      </c>
      <c r="AL52" s="202">
        <v>0</v>
      </c>
      <c r="AM52" s="202">
        <v>0</v>
      </c>
      <c r="AN52" s="202">
        <v>0</v>
      </c>
      <c r="AO52" s="202">
        <v>0</v>
      </c>
      <c r="AP52" s="319">
        <v>0</v>
      </c>
      <c r="AQ52" s="319">
        <v>0</v>
      </c>
      <c r="AR52" s="319">
        <v>0</v>
      </c>
      <c r="AS52" s="202">
        <v>0</v>
      </c>
      <c r="AT52" s="202">
        <v>0</v>
      </c>
      <c r="AU52" s="202">
        <v>0</v>
      </c>
      <c r="AV52" s="202">
        <v>0</v>
      </c>
      <c r="AW52" s="202">
        <v>0</v>
      </c>
      <c r="AX52" s="202">
        <v>4</v>
      </c>
      <c r="AY52" s="202">
        <v>0</v>
      </c>
      <c r="AZ52" s="202">
        <v>0</v>
      </c>
      <c r="BA52" s="202">
        <v>0</v>
      </c>
      <c r="BB52" s="202">
        <v>0</v>
      </c>
      <c r="BC52" s="202">
        <v>0</v>
      </c>
      <c r="BD52" s="202">
        <v>0</v>
      </c>
      <c r="BE52" s="202">
        <v>0</v>
      </c>
      <c r="BF52" s="202">
        <v>0</v>
      </c>
      <c r="BG52" s="319">
        <v>0</v>
      </c>
      <c r="BH52" s="319">
        <v>0</v>
      </c>
      <c r="BI52" s="319">
        <v>0</v>
      </c>
      <c r="BJ52" s="321">
        <v>8.9</v>
      </c>
      <c r="BK52" s="321">
        <v>10.15</v>
      </c>
    </row>
    <row r="53" spans="1:63" ht="20.100000000000001" customHeight="1" x14ac:dyDescent="0.2">
      <c r="A53" s="375" t="s">
        <v>153</v>
      </c>
      <c r="B53" s="341" t="s">
        <v>151</v>
      </c>
      <c r="C53" s="340" t="s">
        <v>152</v>
      </c>
      <c r="D53" s="202">
        <v>0</v>
      </c>
      <c r="E53" s="202">
        <v>0</v>
      </c>
      <c r="F53" s="320">
        <v>0</v>
      </c>
      <c r="G53" s="202">
        <v>0</v>
      </c>
      <c r="H53" s="202">
        <v>0</v>
      </c>
      <c r="I53" s="202">
        <v>0</v>
      </c>
      <c r="J53" s="202">
        <v>0</v>
      </c>
      <c r="K53" s="202">
        <v>0</v>
      </c>
      <c r="L53" s="202">
        <v>0</v>
      </c>
      <c r="M53" s="202">
        <v>0</v>
      </c>
      <c r="N53" s="202">
        <v>0</v>
      </c>
      <c r="O53" s="202">
        <v>0</v>
      </c>
      <c r="P53" s="202">
        <v>0</v>
      </c>
      <c r="Q53" s="202">
        <v>0</v>
      </c>
      <c r="R53" s="202">
        <v>0</v>
      </c>
      <c r="S53" s="202">
        <v>0</v>
      </c>
      <c r="T53" s="202">
        <v>0</v>
      </c>
      <c r="U53" s="202">
        <v>0</v>
      </c>
      <c r="V53" s="202">
        <v>0</v>
      </c>
      <c r="W53" s="202">
        <v>0</v>
      </c>
      <c r="X53" s="202">
        <v>0</v>
      </c>
      <c r="Y53" s="202">
        <v>0</v>
      </c>
      <c r="Z53" s="202">
        <v>0</v>
      </c>
      <c r="AA53" s="202">
        <v>0</v>
      </c>
      <c r="AB53" s="202">
        <v>0</v>
      </c>
      <c r="AC53" s="319">
        <v>0</v>
      </c>
      <c r="AD53" s="319">
        <v>0</v>
      </c>
      <c r="AE53" s="319">
        <v>0</v>
      </c>
      <c r="AF53" s="319">
        <v>0</v>
      </c>
      <c r="AG53" s="319">
        <v>0</v>
      </c>
      <c r="AH53" s="319">
        <v>0</v>
      </c>
      <c r="AI53" s="319">
        <v>0</v>
      </c>
      <c r="AJ53" s="319">
        <v>0</v>
      </c>
      <c r="AK53" s="319">
        <v>0</v>
      </c>
      <c r="AL53" s="202">
        <v>0</v>
      </c>
      <c r="AM53" s="202">
        <v>0</v>
      </c>
      <c r="AN53" s="202">
        <v>0</v>
      </c>
      <c r="AO53" s="202">
        <v>0</v>
      </c>
      <c r="AP53" s="319">
        <v>0</v>
      </c>
      <c r="AQ53" s="319">
        <v>0</v>
      </c>
      <c r="AR53" s="319">
        <v>0</v>
      </c>
      <c r="AS53" s="202">
        <v>0</v>
      </c>
      <c r="AT53" s="202">
        <v>0</v>
      </c>
      <c r="AU53" s="202">
        <v>0</v>
      </c>
      <c r="AV53" s="202">
        <v>0</v>
      </c>
      <c r="AW53" s="202">
        <v>0</v>
      </c>
      <c r="AX53" s="202">
        <v>0</v>
      </c>
      <c r="AY53" s="202">
        <v>0</v>
      </c>
      <c r="AZ53" s="202">
        <v>0</v>
      </c>
      <c r="BA53" s="202">
        <v>0</v>
      </c>
      <c r="BB53" s="202">
        <v>0</v>
      </c>
      <c r="BC53" s="202">
        <v>0</v>
      </c>
      <c r="BD53" s="202">
        <v>0</v>
      </c>
      <c r="BE53" s="202">
        <v>0</v>
      </c>
      <c r="BF53" s="202">
        <v>0</v>
      </c>
      <c r="BG53" s="319">
        <v>0</v>
      </c>
      <c r="BH53" s="319">
        <v>0</v>
      </c>
      <c r="BI53" s="319">
        <v>0</v>
      </c>
      <c r="BJ53" s="321">
        <v>0</v>
      </c>
      <c r="BK53" s="321">
        <v>0</v>
      </c>
    </row>
    <row r="54" spans="1:63" ht="20.100000000000001" customHeight="1" x14ac:dyDescent="0.2">
      <c r="A54" s="375" t="s">
        <v>158</v>
      </c>
      <c r="B54" s="341" t="s">
        <v>154</v>
      </c>
      <c r="C54" s="340" t="s">
        <v>155</v>
      </c>
      <c r="D54" s="202">
        <v>0</v>
      </c>
      <c r="E54" s="202">
        <v>0</v>
      </c>
      <c r="F54" s="320">
        <v>0</v>
      </c>
      <c r="G54" s="202">
        <v>0</v>
      </c>
      <c r="H54" s="202">
        <v>0</v>
      </c>
      <c r="I54" s="202">
        <v>0</v>
      </c>
      <c r="J54" s="202">
        <v>0</v>
      </c>
      <c r="K54" s="202">
        <v>0</v>
      </c>
      <c r="L54" s="202">
        <v>0</v>
      </c>
      <c r="M54" s="202">
        <v>0</v>
      </c>
      <c r="N54" s="202">
        <v>0</v>
      </c>
      <c r="O54" s="202">
        <v>0</v>
      </c>
      <c r="P54" s="202">
        <v>0</v>
      </c>
      <c r="Q54" s="202">
        <v>0</v>
      </c>
      <c r="R54" s="202">
        <v>0</v>
      </c>
      <c r="S54" s="202">
        <v>0</v>
      </c>
      <c r="T54" s="202">
        <v>0</v>
      </c>
      <c r="U54" s="202">
        <v>0</v>
      </c>
      <c r="V54" s="202">
        <v>0</v>
      </c>
      <c r="W54" s="202">
        <v>0</v>
      </c>
      <c r="X54" s="202">
        <v>0</v>
      </c>
      <c r="Y54" s="202">
        <v>0</v>
      </c>
      <c r="Z54" s="202">
        <v>0</v>
      </c>
      <c r="AA54" s="202">
        <v>0</v>
      </c>
      <c r="AB54" s="202">
        <v>0</v>
      </c>
      <c r="AC54" s="319">
        <v>0</v>
      </c>
      <c r="AD54" s="319">
        <v>0</v>
      </c>
      <c r="AE54" s="319">
        <v>0</v>
      </c>
      <c r="AF54" s="319">
        <v>0</v>
      </c>
      <c r="AG54" s="319">
        <v>0</v>
      </c>
      <c r="AH54" s="319">
        <v>0</v>
      </c>
      <c r="AI54" s="319">
        <v>0</v>
      </c>
      <c r="AJ54" s="319">
        <v>0</v>
      </c>
      <c r="AK54" s="319">
        <v>0</v>
      </c>
      <c r="AL54" s="202">
        <v>0</v>
      </c>
      <c r="AM54" s="202">
        <v>0</v>
      </c>
      <c r="AN54" s="202">
        <v>0</v>
      </c>
      <c r="AO54" s="202">
        <v>0</v>
      </c>
      <c r="AP54" s="319">
        <v>0</v>
      </c>
      <c r="AQ54" s="319">
        <v>0</v>
      </c>
      <c r="AR54" s="319">
        <v>0</v>
      </c>
      <c r="AS54" s="202">
        <v>0</v>
      </c>
      <c r="AT54" s="202">
        <v>0</v>
      </c>
      <c r="AU54" s="202">
        <v>0</v>
      </c>
      <c r="AV54" s="202">
        <v>0</v>
      </c>
      <c r="AW54" s="202">
        <v>0</v>
      </c>
      <c r="AX54" s="202">
        <v>0</v>
      </c>
      <c r="AY54" s="202">
        <v>0</v>
      </c>
      <c r="AZ54" s="202">
        <v>0</v>
      </c>
      <c r="BA54" s="202">
        <v>0</v>
      </c>
      <c r="BB54" s="202">
        <v>0</v>
      </c>
      <c r="BC54" s="202">
        <v>0</v>
      </c>
      <c r="BD54" s="202">
        <v>0</v>
      </c>
      <c r="BE54" s="202">
        <v>0</v>
      </c>
      <c r="BF54" s="202">
        <v>0</v>
      </c>
      <c r="BG54" s="319">
        <v>0</v>
      </c>
      <c r="BH54" s="319">
        <v>0</v>
      </c>
      <c r="BI54" s="319">
        <v>0</v>
      </c>
      <c r="BJ54" s="321">
        <v>0</v>
      </c>
      <c r="BK54" s="321">
        <v>0</v>
      </c>
    </row>
    <row r="55" spans="1:63" ht="20.100000000000001" customHeight="1" x14ac:dyDescent="0.2">
      <c r="A55" s="375" t="s">
        <v>1286</v>
      </c>
      <c r="B55" s="341" t="s">
        <v>156</v>
      </c>
      <c r="C55" s="340" t="s">
        <v>157</v>
      </c>
      <c r="D55" s="202">
        <v>0.86</v>
      </c>
      <c r="E55" s="202">
        <v>0</v>
      </c>
      <c r="F55" s="320">
        <v>0</v>
      </c>
      <c r="G55" s="202">
        <v>0</v>
      </c>
      <c r="H55" s="202">
        <v>0</v>
      </c>
      <c r="I55" s="202">
        <v>0</v>
      </c>
      <c r="J55" s="202">
        <v>0</v>
      </c>
      <c r="K55" s="202">
        <v>0</v>
      </c>
      <c r="L55" s="202">
        <v>0</v>
      </c>
      <c r="M55" s="202">
        <v>0</v>
      </c>
      <c r="N55" s="202">
        <v>0</v>
      </c>
      <c r="O55" s="202">
        <v>0</v>
      </c>
      <c r="P55" s="202">
        <v>0</v>
      </c>
      <c r="Q55" s="202">
        <v>0</v>
      </c>
      <c r="R55" s="202">
        <v>0</v>
      </c>
      <c r="S55" s="202">
        <v>0</v>
      </c>
      <c r="T55" s="202">
        <v>0</v>
      </c>
      <c r="U55" s="202">
        <v>0</v>
      </c>
      <c r="V55" s="202">
        <v>0</v>
      </c>
      <c r="W55" s="202">
        <v>0</v>
      </c>
      <c r="X55" s="202">
        <v>0</v>
      </c>
      <c r="Y55" s="202">
        <v>0</v>
      </c>
      <c r="Z55" s="202">
        <v>0</v>
      </c>
      <c r="AA55" s="202">
        <v>0</v>
      </c>
      <c r="AB55" s="202">
        <v>0</v>
      </c>
      <c r="AC55" s="319">
        <v>0</v>
      </c>
      <c r="AD55" s="319">
        <v>0</v>
      </c>
      <c r="AE55" s="319">
        <v>0</v>
      </c>
      <c r="AF55" s="319">
        <v>0</v>
      </c>
      <c r="AG55" s="319">
        <v>0</v>
      </c>
      <c r="AH55" s="319">
        <v>0</v>
      </c>
      <c r="AI55" s="319">
        <v>0</v>
      </c>
      <c r="AJ55" s="319">
        <v>0</v>
      </c>
      <c r="AK55" s="319">
        <v>0</v>
      </c>
      <c r="AL55" s="202">
        <v>0</v>
      </c>
      <c r="AM55" s="202">
        <v>0</v>
      </c>
      <c r="AN55" s="202">
        <v>0</v>
      </c>
      <c r="AO55" s="202">
        <v>0</v>
      </c>
      <c r="AP55" s="319">
        <v>0</v>
      </c>
      <c r="AQ55" s="319">
        <v>0</v>
      </c>
      <c r="AR55" s="319">
        <v>0</v>
      </c>
      <c r="AS55" s="202">
        <v>0</v>
      </c>
      <c r="AT55" s="202">
        <v>0</v>
      </c>
      <c r="AU55" s="202">
        <v>0</v>
      </c>
      <c r="AV55" s="202">
        <v>0</v>
      </c>
      <c r="AW55" s="202">
        <v>0</v>
      </c>
      <c r="AX55" s="202">
        <v>0</v>
      </c>
      <c r="AY55" s="202">
        <v>0</v>
      </c>
      <c r="AZ55" s="202">
        <v>0</v>
      </c>
      <c r="BA55" s="202">
        <v>0</v>
      </c>
      <c r="BB55" s="202">
        <v>0</v>
      </c>
      <c r="BC55" s="202">
        <v>0</v>
      </c>
      <c r="BD55" s="202">
        <v>0</v>
      </c>
      <c r="BE55" s="202">
        <v>0</v>
      </c>
      <c r="BF55" s="202">
        <v>0</v>
      </c>
      <c r="BG55" s="319">
        <v>0</v>
      </c>
      <c r="BH55" s="319">
        <v>0</v>
      </c>
      <c r="BI55" s="319">
        <v>0</v>
      </c>
      <c r="BJ55" s="321">
        <v>0</v>
      </c>
      <c r="BK55" s="321">
        <v>0.86</v>
      </c>
    </row>
    <row r="56" spans="1:63" ht="20.100000000000001" customHeight="1" x14ac:dyDescent="0.2">
      <c r="A56" s="375" t="s">
        <v>1269</v>
      </c>
      <c r="B56" s="341" t="s">
        <v>159</v>
      </c>
      <c r="C56" s="340" t="s">
        <v>160</v>
      </c>
      <c r="D56" s="202">
        <v>175.16</v>
      </c>
      <c r="E56" s="202">
        <v>0</v>
      </c>
      <c r="F56" s="320">
        <v>0</v>
      </c>
      <c r="G56" s="202">
        <v>0</v>
      </c>
      <c r="H56" s="202">
        <v>0</v>
      </c>
      <c r="I56" s="202">
        <v>0</v>
      </c>
      <c r="J56" s="202">
        <v>0</v>
      </c>
      <c r="K56" s="202">
        <v>0</v>
      </c>
      <c r="L56" s="202">
        <v>0</v>
      </c>
      <c r="M56" s="202">
        <v>0</v>
      </c>
      <c r="N56" s="202">
        <v>0</v>
      </c>
      <c r="O56" s="202">
        <v>0</v>
      </c>
      <c r="P56" s="202">
        <v>0</v>
      </c>
      <c r="Q56" s="202">
        <v>0</v>
      </c>
      <c r="R56" s="202">
        <v>0</v>
      </c>
      <c r="S56" s="202">
        <v>0</v>
      </c>
      <c r="T56" s="202">
        <v>0</v>
      </c>
      <c r="U56" s="202">
        <v>0</v>
      </c>
      <c r="V56" s="202">
        <v>0</v>
      </c>
      <c r="W56" s="202">
        <v>0</v>
      </c>
      <c r="X56" s="202">
        <v>0</v>
      </c>
      <c r="Y56" s="202">
        <v>0</v>
      </c>
      <c r="Z56" s="202">
        <v>0</v>
      </c>
      <c r="AA56" s="202">
        <v>0</v>
      </c>
      <c r="AB56" s="202">
        <v>0</v>
      </c>
      <c r="AC56" s="319">
        <v>0</v>
      </c>
      <c r="AD56" s="319">
        <v>0</v>
      </c>
      <c r="AE56" s="319">
        <v>0</v>
      </c>
      <c r="AF56" s="319">
        <v>0</v>
      </c>
      <c r="AG56" s="319">
        <v>0</v>
      </c>
      <c r="AH56" s="319">
        <v>0</v>
      </c>
      <c r="AI56" s="319">
        <v>0</v>
      </c>
      <c r="AJ56" s="319">
        <v>0</v>
      </c>
      <c r="AK56" s="319">
        <v>0</v>
      </c>
      <c r="AL56" s="202">
        <v>0</v>
      </c>
      <c r="AM56" s="202">
        <v>0</v>
      </c>
      <c r="AN56" s="202">
        <v>0</v>
      </c>
      <c r="AO56" s="202">
        <v>0</v>
      </c>
      <c r="AP56" s="319">
        <v>0</v>
      </c>
      <c r="AQ56" s="319">
        <v>0</v>
      </c>
      <c r="AR56" s="319">
        <v>0</v>
      </c>
      <c r="AS56" s="202">
        <v>0</v>
      </c>
      <c r="AT56" s="202">
        <v>0</v>
      </c>
      <c r="AU56" s="202">
        <v>0</v>
      </c>
      <c r="AV56" s="202">
        <v>0</v>
      </c>
      <c r="AW56" s="202">
        <v>0</v>
      </c>
      <c r="AX56" s="202">
        <v>0</v>
      </c>
      <c r="AY56" s="202">
        <v>0</v>
      </c>
      <c r="AZ56" s="202">
        <v>0</v>
      </c>
      <c r="BA56" s="202">
        <v>0</v>
      </c>
      <c r="BB56" s="202">
        <v>0</v>
      </c>
      <c r="BC56" s="202">
        <v>0</v>
      </c>
      <c r="BD56" s="202">
        <v>0</v>
      </c>
      <c r="BE56" s="202">
        <v>0</v>
      </c>
      <c r="BF56" s="202">
        <v>0</v>
      </c>
      <c r="BG56" s="319">
        <v>0</v>
      </c>
      <c r="BH56" s="319">
        <v>0</v>
      </c>
      <c r="BI56" s="319">
        <v>0</v>
      </c>
      <c r="BJ56" s="321">
        <v>-12.27</v>
      </c>
      <c r="BK56" s="321">
        <v>162.88999999999999</v>
      </c>
    </row>
    <row r="57" spans="1:63" ht="20.100000000000001" customHeight="1" x14ac:dyDescent="0.2">
      <c r="A57" s="375" t="s">
        <v>523</v>
      </c>
      <c r="B57" s="341" t="s">
        <v>162</v>
      </c>
      <c r="C57" s="340" t="s">
        <v>163</v>
      </c>
      <c r="D57" s="202">
        <v>6</v>
      </c>
      <c r="E57" s="202">
        <v>48.57</v>
      </c>
      <c r="F57" s="320">
        <v>0</v>
      </c>
      <c r="G57" s="202">
        <v>0</v>
      </c>
      <c r="H57" s="202">
        <v>0</v>
      </c>
      <c r="I57" s="202">
        <v>0</v>
      </c>
      <c r="J57" s="202">
        <v>0</v>
      </c>
      <c r="K57" s="202">
        <v>0</v>
      </c>
      <c r="L57" s="202">
        <v>0</v>
      </c>
      <c r="M57" s="202">
        <v>0</v>
      </c>
      <c r="N57" s="202">
        <v>0</v>
      </c>
      <c r="O57" s="202">
        <v>0</v>
      </c>
      <c r="P57" s="202">
        <v>0</v>
      </c>
      <c r="Q57" s="202">
        <v>0</v>
      </c>
      <c r="R57" s="202">
        <v>48.57</v>
      </c>
      <c r="S57" s="202">
        <v>0</v>
      </c>
      <c r="T57" s="202">
        <v>0</v>
      </c>
      <c r="U57" s="202">
        <v>0</v>
      </c>
      <c r="V57" s="202">
        <v>0</v>
      </c>
      <c r="W57" s="202">
        <v>0</v>
      </c>
      <c r="X57" s="202">
        <v>0</v>
      </c>
      <c r="Y57" s="202">
        <v>0</v>
      </c>
      <c r="Z57" s="202">
        <v>0</v>
      </c>
      <c r="AA57" s="202">
        <v>0</v>
      </c>
      <c r="AB57" s="202">
        <v>0</v>
      </c>
      <c r="AC57" s="319">
        <v>0</v>
      </c>
      <c r="AD57" s="319">
        <v>0</v>
      </c>
      <c r="AE57" s="319">
        <v>0</v>
      </c>
      <c r="AF57" s="319">
        <v>0</v>
      </c>
      <c r="AG57" s="319">
        <v>0</v>
      </c>
      <c r="AH57" s="319">
        <v>0</v>
      </c>
      <c r="AI57" s="319">
        <v>0</v>
      </c>
      <c r="AJ57" s="319">
        <v>0</v>
      </c>
      <c r="AK57" s="319">
        <v>0</v>
      </c>
      <c r="AL57" s="202">
        <v>0</v>
      </c>
      <c r="AM57" s="202">
        <v>0</v>
      </c>
      <c r="AN57" s="202">
        <v>0</v>
      </c>
      <c r="AO57" s="202">
        <v>0</v>
      </c>
      <c r="AP57" s="319">
        <v>0</v>
      </c>
      <c r="AQ57" s="319">
        <v>0</v>
      </c>
      <c r="AR57" s="319">
        <v>0</v>
      </c>
      <c r="AS57" s="202">
        <v>0</v>
      </c>
      <c r="AT57" s="202">
        <v>0</v>
      </c>
      <c r="AU57" s="202">
        <v>0</v>
      </c>
      <c r="AV57" s="202">
        <v>0</v>
      </c>
      <c r="AW57" s="202">
        <v>0</v>
      </c>
      <c r="AX57" s="202">
        <v>1.06</v>
      </c>
      <c r="AY57" s="202">
        <v>0</v>
      </c>
      <c r="AZ57" s="202">
        <v>0</v>
      </c>
      <c r="BA57" s="202">
        <v>0</v>
      </c>
      <c r="BB57" s="202">
        <v>0</v>
      </c>
      <c r="BC57" s="202">
        <v>0</v>
      </c>
      <c r="BD57" s="202">
        <v>47.51</v>
      </c>
      <c r="BE57" s="202">
        <v>0</v>
      </c>
      <c r="BF57" s="202">
        <v>0</v>
      </c>
      <c r="BG57" s="319">
        <v>0</v>
      </c>
      <c r="BH57" s="319">
        <v>0</v>
      </c>
      <c r="BI57" s="319">
        <v>0</v>
      </c>
      <c r="BJ57" s="321">
        <v>1.0600000000000023</v>
      </c>
      <c r="BK57" s="321">
        <v>7.06</v>
      </c>
    </row>
    <row r="58" spans="1:63" ht="20.100000000000001" customHeight="1" x14ac:dyDescent="0.2">
      <c r="A58" s="375" t="s">
        <v>526</v>
      </c>
      <c r="B58" s="341" t="s">
        <v>164</v>
      </c>
      <c r="C58" s="340" t="s">
        <v>165</v>
      </c>
      <c r="D58" s="202">
        <v>0</v>
      </c>
      <c r="E58" s="202">
        <v>0</v>
      </c>
      <c r="F58" s="320">
        <v>0</v>
      </c>
      <c r="G58" s="202">
        <v>0</v>
      </c>
      <c r="H58" s="202">
        <v>0</v>
      </c>
      <c r="I58" s="202">
        <v>0</v>
      </c>
      <c r="J58" s="202">
        <v>0</v>
      </c>
      <c r="K58" s="202">
        <v>0</v>
      </c>
      <c r="L58" s="202">
        <v>0</v>
      </c>
      <c r="M58" s="202">
        <v>0</v>
      </c>
      <c r="N58" s="202">
        <v>0</v>
      </c>
      <c r="O58" s="202">
        <v>0</v>
      </c>
      <c r="P58" s="202">
        <v>0</v>
      </c>
      <c r="Q58" s="202">
        <v>0</v>
      </c>
      <c r="R58" s="202">
        <v>0</v>
      </c>
      <c r="S58" s="202">
        <v>0</v>
      </c>
      <c r="T58" s="202">
        <v>0</v>
      </c>
      <c r="U58" s="202">
        <v>0</v>
      </c>
      <c r="V58" s="202">
        <v>0</v>
      </c>
      <c r="W58" s="202">
        <v>0</v>
      </c>
      <c r="X58" s="202">
        <v>0</v>
      </c>
      <c r="Y58" s="202">
        <v>0</v>
      </c>
      <c r="Z58" s="202">
        <v>0</v>
      </c>
      <c r="AA58" s="202">
        <v>0</v>
      </c>
      <c r="AB58" s="202">
        <v>0</v>
      </c>
      <c r="AC58" s="319">
        <v>0</v>
      </c>
      <c r="AD58" s="319">
        <v>0</v>
      </c>
      <c r="AE58" s="319">
        <v>0</v>
      </c>
      <c r="AF58" s="319">
        <v>0</v>
      </c>
      <c r="AG58" s="319">
        <v>0</v>
      </c>
      <c r="AH58" s="319">
        <v>0</v>
      </c>
      <c r="AI58" s="319">
        <v>0</v>
      </c>
      <c r="AJ58" s="319">
        <v>0</v>
      </c>
      <c r="AK58" s="319">
        <v>0</v>
      </c>
      <c r="AL58" s="202">
        <v>0</v>
      </c>
      <c r="AM58" s="202">
        <v>0</v>
      </c>
      <c r="AN58" s="202">
        <v>0</v>
      </c>
      <c r="AO58" s="202">
        <v>0</v>
      </c>
      <c r="AP58" s="319">
        <v>0</v>
      </c>
      <c r="AQ58" s="319">
        <v>0</v>
      </c>
      <c r="AR58" s="319">
        <v>0</v>
      </c>
      <c r="AS58" s="202">
        <v>0</v>
      </c>
      <c r="AT58" s="202">
        <v>0</v>
      </c>
      <c r="AU58" s="202">
        <v>0</v>
      </c>
      <c r="AV58" s="202">
        <v>0</v>
      </c>
      <c r="AW58" s="202">
        <v>0</v>
      </c>
      <c r="AX58" s="202">
        <v>0</v>
      </c>
      <c r="AY58" s="202">
        <v>0</v>
      </c>
      <c r="AZ58" s="202">
        <v>0</v>
      </c>
      <c r="BA58" s="202">
        <v>0</v>
      </c>
      <c r="BB58" s="202">
        <v>0</v>
      </c>
      <c r="BC58" s="202">
        <v>0</v>
      </c>
      <c r="BD58" s="202">
        <v>0</v>
      </c>
      <c r="BE58" s="202">
        <v>0</v>
      </c>
      <c r="BF58" s="202">
        <v>0</v>
      </c>
      <c r="BG58" s="319">
        <v>0</v>
      </c>
      <c r="BH58" s="319">
        <v>0</v>
      </c>
      <c r="BI58" s="319">
        <v>0</v>
      </c>
      <c r="BJ58" s="321">
        <v>0</v>
      </c>
      <c r="BK58" s="321">
        <v>0</v>
      </c>
    </row>
    <row r="59" spans="1:63" s="288" customFormat="1" ht="20.100000000000001" customHeight="1" x14ac:dyDescent="0.2">
      <c r="A59" s="376">
        <v>3</v>
      </c>
      <c r="B59" s="317" t="s">
        <v>166</v>
      </c>
      <c r="C59" s="316" t="s">
        <v>167</v>
      </c>
      <c r="D59" s="202">
        <v>0</v>
      </c>
      <c r="E59" s="320">
        <v>0</v>
      </c>
      <c r="F59" s="320">
        <v>0</v>
      </c>
      <c r="G59" s="320">
        <v>0</v>
      </c>
      <c r="H59" s="320">
        <v>0</v>
      </c>
      <c r="I59" s="320">
        <v>0</v>
      </c>
      <c r="J59" s="320">
        <v>0</v>
      </c>
      <c r="K59" s="320">
        <v>0</v>
      </c>
      <c r="L59" s="320">
        <v>0</v>
      </c>
      <c r="M59" s="320">
        <v>0</v>
      </c>
      <c r="N59" s="320">
        <v>0</v>
      </c>
      <c r="O59" s="320">
        <v>0</v>
      </c>
      <c r="P59" s="320">
        <v>0</v>
      </c>
      <c r="Q59" s="320">
        <v>0</v>
      </c>
      <c r="R59" s="202">
        <v>0</v>
      </c>
      <c r="S59" s="320">
        <v>0</v>
      </c>
      <c r="T59" s="320">
        <v>0</v>
      </c>
      <c r="U59" s="320">
        <v>0</v>
      </c>
      <c r="V59" s="320">
        <v>0</v>
      </c>
      <c r="W59" s="320">
        <v>0</v>
      </c>
      <c r="X59" s="320">
        <v>0</v>
      </c>
      <c r="Y59" s="320">
        <v>0</v>
      </c>
      <c r="Z59" s="320">
        <v>0</v>
      </c>
      <c r="AA59" s="320">
        <v>0</v>
      </c>
      <c r="AB59" s="202">
        <v>0</v>
      </c>
      <c r="AC59" s="338">
        <v>0</v>
      </c>
      <c r="AD59" s="338">
        <v>0</v>
      </c>
      <c r="AE59" s="338">
        <v>0</v>
      </c>
      <c r="AF59" s="338">
        <v>0</v>
      </c>
      <c r="AG59" s="338">
        <v>0</v>
      </c>
      <c r="AH59" s="338">
        <v>0</v>
      </c>
      <c r="AI59" s="338">
        <v>0</v>
      </c>
      <c r="AJ59" s="338">
        <v>0</v>
      </c>
      <c r="AK59" s="338">
        <v>0</v>
      </c>
      <c r="AL59" s="320">
        <v>0</v>
      </c>
      <c r="AM59" s="320">
        <v>0</v>
      </c>
      <c r="AN59" s="320">
        <v>0</v>
      </c>
      <c r="AO59" s="320">
        <v>0</v>
      </c>
      <c r="AP59" s="338">
        <v>0</v>
      </c>
      <c r="AQ59" s="338">
        <v>0</v>
      </c>
      <c r="AR59" s="338">
        <v>0</v>
      </c>
      <c r="AS59" s="320">
        <v>0</v>
      </c>
      <c r="AT59" s="320">
        <v>0</v>
      </c>
      <c r="AU59" s="320">
        <v>0</v>
      </c>
      <c r="AV59" s="320">
        <v>0</v>
      </c>
      <c r="AW59" s="320">
        <v>0</v>
      </c>
      <c r="AX59" s="320">
        <v>0</v>
      </c>
      <c r="AY59" s="320">
        <v>0</v>
      </c>
      <c r="AZ59" s="320">
        <v>0</v>
      </c>
      <c r="BA59" s="320">
        <v>0</v>
      </c>
      <c r="BB59" s="320">
        <v>0</v>
      </c>
      <c r="BC59" s="320">
        <v>0</v>
      </c>
      <c r="BD59" s="320">
        <v>0</v>
      </c>
      <c r="BE59" s="320">
        <v>0</v>
      </c>
      <c r="BF59" s="320">
        <v>0</v>
      </c>
      <c r="BG59" s="338">
        <v>0</v>
      </c>
      <c r="BH59" s="338">
        <v>0</v>
      </c>
      <c r="BI59" s="338">
        <v>0</v>
      </c>
      <c r="BJ59" s="339">
        <v>0</v>
      </c>
      <c r="BK59" s="339">
        <v>0</v>
      </c>
    </row>
    <row r="60" spans="1:63" s="281" customFormat="1" ht="20.100000000000001" customHeight="1" x14ac:dyDescent="0.2">
      <c r="A60" s="379">
        <v>4</v>
      </c>
      <c r="B60" s="363" t="s">
        <v>168</v>
      </c>
      <c r="C60" s="362" t="s">
        <v>169</v>
      </c>
      <c r="D60" s="324">
        <v>4509.13</v>
      </c>
      <c r="E60" s="361">
        <v>0</v>
      </c>
      <c r="F60" s="361">
        <v>0</v>
      </c>
      <c r="G60" s="361">
        <v>0</v>
      </c>
      <c r="H60" s="361">
        <v>0</v>
      </c>
      <c r="I60" s="361">
        <v>0</v>
      </c>
      <c r="J60" s="361">
        <v>0</v>
      </c>
      <c r="K60" s="361">
        <v>0</v>
      </c>
      <c r="L60" s="361">
        <v>0</v>
      </c>
      <c r="M60" s="361">
        <v>0</v>
      </c>
      <c r="N60" s="361">
        <v>0</v>
      </c>
      <c r="O60" s="361">
        <v>0</v>
      </c>
      <c r="P60" s="361">
        <v>0</v>
      </c>
      <c r="Q60" s="361">
        <v>0</v>
      </c>
      <c r="R60" s="324">
        <v>0</v>
      </c>
      <c r="S60" s="361">
        <v>0</v>
      </c>
      <c r="T60" s="361">
        <v>0</v>
      </c>
      <c r="U60" s="361">
        <v>0</v>
      </c>
      <c r="V60" s="361">
        <v>0</v>
      </c>
      <c r="W60" s="361">
        <v>0</v>
      </c>
      <c r="X60" s="361">
        <v>0</v>
      </c>
      <c r="Y60" s="361">
        <v>0</v>
      </c>
      <c r="Z60" s="361">
        <v>0</v>
      </c>
      <c r="AA60" s="361">
        <v>0</v>
      </c>
      <c r="AB60" s="324">
        <v>0</v>
      </c>
      <c r="AC60" s="361">
        <v>0</v>
      </c>
      <c r="AD60" s="361">
        <v>0</v>
      </c>
      <c r="AE60" s="361">
        <v>0</v>
      </c>
      <c r="AF60" s="361">
        <v>0</v>
      </c>
      <c r="AG60" s="361">
        <v>0</v>
      </c>
      <c r="AH60" s="361">
        <v>0</v>
      </c>
      <c r="AI60" s="361">
        <v>0</v>
      </c>
      <c r="AJ60" s="361">
        <v>0</v>
      </c>
      <c r="AK60" s="361">
        <v>0</v>
      </c>
      <c r="AL60" s="361">
        <v>0</v>
      </c>
      <c r="AM60" s="361">
        <v>0</v>
      </c>
      <c r="AN60" s="361">
        <v>0</v>
      </c>
      <c r="AO60" s="361">
        <v>0</v>
      </c>
      <c r="AP60" s="361">
        <v>0</v>
      </c>
      <c r="AQ60" s="361">
        <v>0</v>
      </c>
      <c r="AR60" s="361">
        <v>0</v>
      </c>
      <c r="AS60" s="361">
        <v>0</v>
      </c>
      <c r="AT60" s="361">
        <v>0</v>
      </c>
      <c r="AU60" s="361">
        <v>0</v>
      </c>
      <c r="AV60" s="361">
        <v>0</v>
      </c>
      <c r="AW60" s="361">
        <v>0</v>
      </c>
      <c r="AX60" s="361">
        <v>0</v>
      </c>
      <c r="AY60" s="361">
        <v>0</v>
      </c>
      <c r="AZ60" s="361">
        <v>0</v>
      </c>
      <c r="BA60" s="361">
        <v>0</v>
      </c>
      <c r="BB60" s="361">
        <v>0</v>
      </c>
      <c r="BC60" s="361">
        <v>0</v>
      </c>
      <c r="BD60" s="361">
        <v>0</v>
      </c>
      <c r="BE60" s="361">
        <v>0</v>
      </c>
      <c r="BF60" s="361">
        <v>0</v>
      </c>
      <c r="BG60" s="361">
        <v>0</v>
      </c>
      <c r="BH60" s="361">
        <v>0</v>
      </c>
      <c r="BI60" s="361">
        <v>0</v>
      </c>
      <c r="BJ60" s="364">
        <v>0</v>
      </c>
      <c r="BK60" s="364">
        <v>4509.13</v>
      </c>
    </row>
    <row r="61" spans="1:63" s="304" customFormat="1" ht="20.100000000000001" customHeight="1" x14ac:dyDescent="0.2">
      <c r="A61" s="1514" t="s">
        <v>1271</v>
      </c>
      <c r="B61" s="1514"/>
      <c r="C61" s="366"/>
      <c r="D61" s="367">
        <v>0</v>
      </c>
      <c r="E61" s="367"/>
      <c r="F61" s="368">
        <v>280.53000000000003</v>
      </c>
      <c r="G61" s="367">
        <v>41.260000000000005</v>
      </c>
      <c r="H61" s="367">
        <v>0</v>
      </c>
      <c r="I61" s="367">
        <v>41.260000000000005</v>
      </c>
      <c r="J61" s="367">
        <v>101.4</v>
      </c>
      <c r="K61" s="367">
        <v>123.87</v>
      </c>
      <c r="L61" s="367">
        <v>0</v>
      </c>
      <c r="M61" s="367">
        <v>0</v>
      </c>
      <c r="N61" s="367">
        <v>0</v>
      </c>
      <c r="O61" s="367">
        <v>14</v>
      </c>
      <c r="P61" s="367">
        <v>0</v>
      </c>
      <c r="Q61" s="367">
        <v>0</v>
      </c>
      <c r="R61" s="367">
        <v>412.21000000000004</v>
      </c>
      <c r="S61" s="367">
        <v>0</v>
      </c>
      <c r="T61" s="367">
        <v>0</v>
      </c>
      <c r="U61" s="367">
        <v>1.35</v>
      </c>
      <c r="V61" s="367">
        <v>0</v>
      </c>
      <c r="W61" s="367">
        <v>0</v>
      </c>
      <c r="X61" s="367">
        <v>0.68</v>
      </c>
      <c r="Y61" s="367">
        <v>6.7200000000000006</v>
      </c>
      <c r="Z61" s="367">
        <v>0</v>
      </c>
      <c r="AA61" s="367">
        <v>0</v>
      </c>
      <c r="AB61" s="367">
        <v>17.47</v>
      </c>
      <c r="AC61" s="369">
        <v>15.95</v>
      </c>
      <c r="AD61" s="369">
        <v>0.89999999999999991</v>
      </c>
      <c r="AE61" s="369">
        <v>0</v>
      </c>
      <c r="AF61" s="369">
        <v>0</v>
      </c>
      <c r="AG61" s="369">
        <v>0.13999999999999999</v>
      </c>
      <c r="AH61" s="369">
        <v>0</v>
      </c>
      <c r="AI61" s="369">
        <v>0</v>
      </c>
      <c r="AJ61" s="369">
        <v>0</v>
      </c>
      <c r="AK61" s="369">
        <v>0</v>
      </c>
      <c r="AL61" s="367">
        <v>0</v>
      </c>
      <c r="AM61" s="367">
        <v>0</v>
      </c>
      <c r="AN61" s="367">
        <v>0.02</v>
      </c>
      <c r="AO61" s="367">
        <v>0.46000000000000008</v>
      </c>
      <c r="AP61" s="369">
        <v>0</v>
      </c>
      <c r="AQ61" s="369">
        <v>0</v>
      </c>
      <c r="AR61" s="369">
        <v>0</v>
      </c>
      <c r="AS61" s="367">
        <v>0</v>
      </c>
      <c r="AT61" s="367">
        <v>0</v>
      </c>
      <c r="AU61" s="367">
        <v>0.03</v>
      </c>
      <c r="AV61" s="367">
        <v>67</v>
      </c>
      <c r="AW61" s="367">
        <v>0</v>
      </c>
      <c r="AX61" s="367">
        <v>259.18</v>
      </c>
      <c r="AY61" s="367">
        <v>0</v>
      </c>
      <c r="AZ61" s="367">
        <v>0</v>
      </c>
      <c r="BA61" s="367">
        <v>0</v>
      </c>
      <c r="BB61" s="367">
        <v>0</v>
      </c>
      <c r="BC61" s="367">
        <v>12.27</v>
      </c>
      <c r="BD61" s="367">
        <v>47.51</v>
      </c>
      <c r="BE61" s="367">
        <v>0</v>
      </c>
      <c r="BF61" s="367">
        <v>0</v>
      </c>
      <c r="BG61" s="369">
        <v>0</v>
      </c>
      <c r="BH61" s="369">
        <v>0</v>
      </c>
      <c r="BI61" s="369">
        <v>0</v>
      </c>
      <c r="BJ61" s="370"/>
      <c r="BK61" s="370"/>
    </row>
    <row r="62" spans="1:63" ht="20.100000000000001" customHeight="1" x14ac:dyDescent="0.2">
      <c r="A62" s="311" t="s">
        <v>1274</v>
      </c>
      <c r="C62" s="349"/>
    </row>
  </sheetData>
  <mergeCells count="9">
    <mergeCell ref="F4:BI4"/>
    <mergeCell ref="BJ4:BJ5"/>
    <mergeCell ref="BK4:BK5"/>
    <mergeCell ref="A61:B61"/>
    <mergeCell ref="A4:A5"/>
    <mergeCell ref="B4:B5"/>
    <mergeCell ref="C4:C5"/>
    <mergeCell ref="D4:D5"/>
    <mergeCell ref="E4:E5"/>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8D007-CE7C-48AB-BF0B-5916DF8A216D}">
  <dimension ref="A1:K125"/>
  <sheetViews>
    <sheetView workbookViewId="0">
      <selection activeCell="F47" sqref="F47"/>
    </sheetView>
  </sheetViews>
  <sheetFormatPr defaultRowHeight="12.75" x14ac:dyDescent="0.2"/>
  <cols>
    <col min="3" max="3" width="0" hidden="1" customWidth="1"/>
    <col min="6" max="6" width="90.7109375" customWidth="1"/>
    <col min="7" max="7" width="13.5703125" customWidth="1"/>
  </cols>
  <sheetData>
    <row r="1" spans="1:11" x14ac:dyDescent="0.2">
      <c r="A1" t="s">
        <v>2681</v>
      </c>
      <c r="B1" t="s">
        <v>2700</v>
      </c>
      <c r="C1" t="s">
        <v>2701</v>
      </c>
      <c r="I1">
        <v>1</v>
      </c>
      <c r="J1" t="s">
        <v>39</v>
      </c>
      <c r="K1">
        <v>1</v>
      </c>
    </row>
    <row r="2" spans="1:11" x14ac:dyDescent="0.2">
      <c r="A2">
        <v>1</v>
      </c>
      <c r="B2">
        <v>2</v>
      </c>
      <c r="C2">
        <v>3</v>
      </c>
      <c r="I2">
        <v>2</v>
      </c>
      <c r="J2" t="s">
        <v>42</v>
      </c>
      <c r="K2">
        <v>2</v>
      </c>
    </row>
    <row r="3" spans="1:11" x14ac:dyDescent="0.2">
      <c r="A3" t="s">
        <v>1532</v>
      </c>
      <c r="B3" t="s">
        <v>1551</v>
      </c>
      <c r="C3" t="s">
        <v>399</v>
      </c>
      <c r="I3">
        <v>3</v>
      </c>
      <c r="J3" t="s">
        <v>44</v>
      </c>
      <c r="K3">
        <v>3</v>
      </c>
    </row>
    <row r="4" spans="1:11" x14ac:dyDescent="0.2">
      <c r="A4" t="s">
        <v>1513</v>
      </c>
      <c r="B4" t="s">
        <v>1551</v>
      </c>
      <c r="C4" t="s">
        <v>402</v>
      </c>
      <c r="I4">
        <v>4</v>
      </c>
      <c r="J4" t="s">
        <v>49</v>
      </c>
      <c r="K4">
        <v>4</v>
      </c>
    </row>
    <row r="5" spans="1:11" x14ac:dyDescent="0.2">
      <c r="A5" t="s">
        <v>1386</v>
      </c>
      <c r="B5" t="s">
        <v>1420</v>
      </c>
      <c r="C5" t="s">
        <v>2702</v>
      </c>
      <c r="I5">
        <v>5</v>
      </c>
      <c r="J5" t="s">
        <v>52</v>
      </c>
      <c r="K5">
        <v>5</v>
      </c>
    </row>
    <row r="6" spans="1:11" x14ac:dyDescent="0.2">
      <c r="A6" t="s">
        <v>1387</v>
      </c>
      <c r="B6" t="s">
        <v>1416</v>
      </c>
      <c r="C6" t="s">
        <v>2664</v>
      </c>
      <c r="I6">
        <v>6</v>
      </c>
      <c r="J6" t="s">
        <v>55</v>
      </c>
      <c r="K6">
        <v>6</v>
      </c>
    </row>
    <row r="7" spans="1:11" x14ac:dyDescent="0.2">
      <c r="A7" t="s">
        <v>1476</v>
      </c>
      <c r="B7" t="s">
        <v>1484</v>
      </c>
      <c r="C7" t="s">
        <v>305</v>
      </c>
      <c r="I7">
        <v>7</v>
      </c>
      <c r="J7" t="s">
        <v>63</v>
      </c>
      <c r="K7">
        <v>7</v>
      </c>
    </row>
    <row r="8" spans="1:11" x14ac:dyDescent="0.2">
      <c r="A8" t="s">
        <v>1451</v>
      </c>
      <c r="B8" t="s">
        <v>1416</v>
      </c>
      <c r="C8" t="s">
        <v>192</v>
      </c>
      <c r="I8">
        <v>8</v>
      </c>
      <c r="J8" t="s">
        <v>68</v>
      </c>
      <c r="K8">
        <v>8</v>
      </c>
    </row>
    <row r="9" spans="1:11" x14ac:dyDescent="0.2">
      <c r="A9" t="s">
        <v>1466</v>
      </c>
      <c r="B9" t="s">
        <v>1416</v>
      </c>
      <c r="C9" t="s">
        <v>2670</v>
      </c>
      <c r="I9">
        <v>9</v>
      </c>
      <c r="J9" t="s">
        <v>70</v>
      </c>
      <c r="K9">
        <v>9</v>
      </c>
    </row>
    <row r="10" spans="1:11" x14ac:dyDescent="0.2">
      <c r="A10" t="s">
        <v>1485</v>
      </c>
      <c r="B10" t="s">
        <v>1427</v>
      </c>
      <c r="C10" t="s">
        <v>1426</v>
      </c>
      <c r="I10">
        <v>10</v>
      </c>
      <c r="J10" t="s">
        <v>73</v>
      </c>
      <c r="K10">
        <v>10</v>
      </c>
    </row>
    <row r="11" spans="1:11" x14ac:dyDescent="0.2">
      <c r="A11" t="s">
        <v>1514</v>
      </c>
      <c r="B11" t="s">
        <v>1551</v>
      </c>
      <c r="C11" t="s">
        <v>2515</v>
      </c>
      <c r="I11">
        <v>11</v>
      </c>
      <c r="J11" t="s">
        <v>76</v>
      </c>
      <c r="K11">
        <v>11</v>
      </c>
    </row>
    <row r="12" spans="1:11" x14ac:dyDescent="0.2">
      <c r="A12" t="s">
        <v>1515</v>
      </c>
      <c r="B12" t="s">
        <v>1551</v>
      </c>
      <c r="C12" t="s">
        <v>2516</v>
      </c>
      <c r="I12">
        <v>12</v>
      </c>
      <c r="J12" t="s">
        <v>79</v>
      </c>
      <c r="K12">
        <v>12</v>
      </c>
    </row>
    <row r="13" spans="1:11" x14ac:dyDescent="0.2">
      <c r="A13" t="s">
        <v>1516</v>
      </c>
      <c r="B13" t="s">
        <v>1551</v>
      </c>
      <c r="C13" t="s">
        <v>2516</v>
      </c>
      <c r="I13">
        <v>13</v>
      </c>
      <c r="J13" t="s">
        <v>82</v>
      </c>
      <c r="K13">
        <v>13</v>
      </c>
    </row>
    <row r="14" spans="1:11" x14ac:dyDescent="0.2">
      <c r="A14" t="s">
        <v>1517</v>
      </c>
      <c r="B14" t="s">
        <v>1551</v>
      </c>
      <c r="C14" t="s">
        <v>2516</v>
      </c>
      <c r="I14">
        <v>14</v>
      </c>
      <c r="J14" t="s">
        <v>85</v>
      </c>
      <c r="K14">
        <v>14</v>
      </c>
    </row>
    <row r="15" spans="1:11" x14ac:dyDescent="0.2">
      <c r="A15" t="s">
        <v>1486</v>
      </c>
      <c r="B15" t="s">
        <v>1427</v>
      </c>
      <c r="C15" t="s">
        <v>1509</v>
      </c>
      <c r="I15">
        <v>15</v>
      </c>
      <c r="J15" t="s">
        <v>88</v>
      </c>
      <c r="K15">
        <v>15</v>
      </c>
    </row>
    <row r="16" spans="1:11" x14ac:dyDescent="0.2">
      <c r="A16" t="s">
        <v>1371</v>
      </c>
      <c r="B16" t="s">
        <v>1420</v>
      </c>
      <c r="C16" t="s">
        <v>2703</v>
      </c>
      <c r="I16">
        <v>16</v>
      </c>
      <c r="J16" t="s">
        <v>93</v>
      </c>
      <c r="K16">
        <v>16</v>
      </c>
    </row>
    <row r="17" spans="1:11" x14ac:dyDescent="0.2">
      <c r="A17" t="s">
        <v>1355</v>
      </c>
      <c r="B17" t="s">
        <v>1416</v>
      </c>
      <c r="C17" t="s">
        <v>1458</v>
      </c>
      <c r="I17">
        <v>17</v>
      </c>
      <c r="J17" t="s">
        <v>96</v>
      </c>
      <c r="K17">
        <v>17</v>
      </c>
    </row>
    <row r="18" spans="1:11" x14ac:dyDescent="0.2">
      <c r="A18" t="s">
        <v>1388</v>
      </c>
      <c r="B18" t="s">
        <v>1416</v>
      </c>
      <c r="C18" t="s">
        <v>2704</v>
      </c>
      <c r="I18">
        <v>18</v>
      </c>
      <c r="J18" t="s">
        <v>99</v>
      </c>
      <c r="K18">
        <v>18</v>
      </c>
    </row>
    <row r="19" spans="1:11" x14ac:dyDescent="0.2">
      <c r="A19" t="s">
        <v>1389</v>
      </c>
      <c r="B19" t="s">
        <v>1416</v>
      </c>
      <c r="C19" t="s">
        <v>2705</v>
      </c>
      <c r="I19">
        <v>19</v>
      </c>
      <c r="J19" t="s">
        <v>101</v>
      </c>
      <c r="K19">
        <v>19</v>
      </c>
    </row>
    <row r="20" spans="1:11" x14ac:dyDescent="0.2">
      <c r="A20" t="s">
        <v>1358</v>
      </c>
      <c r="B20" t="s">
        <v>1416</v>
      </c>
      <c r="C20" t="s">
        <v>2706</v>
      </c>
      <c r="I20">
        <v>20</v>
      </c>
      <c r="J20" t="s">
        <v>103</v>
      </c>
      <c r="K20">
        <v>20</v>
      </c>
    </row>
    <row r="21" spans="1:11" x14ac:dyDescent="0.2">
      <c r="A21" t="s">
        <v>1373</v>
      </c>
      <c r="B21" t="s">
        <v>1484</v>
      </c>
      <c r="C21" t="s">
        <v>1480</v>
      </c>
      <c r="I21">
        <v>21</v>
      </c>
      <c r="J21" t="s">
        <v>105</v>
      </c>
      <c r="K21">
        <v>21</v>
      </c>
    </row>
    <row r="22" spans="1:11" x14ac:dyDescent="0.2">
      <c r="A22" t="s">
        <v>1374</v>
      </c>
      <c r="B22" t="s">
        <v>1484</v>
      </c>
      <c r="C22" t="s">
        <v>2671</v>
      </c>
      <c r="I22">
        <v>22</v>
      </c>
      <c r="J22" t="s">
        <v>107</v>
      </c>
      <c r="K22">
        <v>22</v>
      </c>
    </row>
    <row r="23" spans="1:11" x14ac:dyDescent="0.2">
      <c r="A23" t="s">
        <v>1391</v>
      </c>
      <c r="B23" t="s">
        <v>1416</v>
      </c>
      <c r="C23" t="s">
        <v>2707</v>
      </c>
      <c r="I23">
        <v>23</v>
      </c>
      <c r="J23" t="s">
        <v>109</v>
      </c>
      <c r="K23">
        <v>23</v>
      </c>
    </row>
    <row r="24" spans="1:11" x14ac:dyDescent="0.2">
      <c r="A24" t="s">
        <v>1375</v>
      </c>
      <c r="B24" t="s">
        <v>1484</v>
      </c>
      <c r="C24" t="s">
        <v>1481</v>
      </c>
      <c r="I24">
        <v>24</v>
      </c>
      <c r="J24" t="s">
        <v>111</v>
      </c>
      <c r="K24">
        <v>24</v>
      </c>
    </row>
    <row r="25" spans="1:11" x14ac:dyDescent="0.2">
      <c r="A25" t="s">
        <v>1372</v>
      </c>
      <c r="B25" t="s">
        <v>1420</v>
      </c>
      <c r="C25" t="s">
        <v>2708</v>
      </c>
      <c r="I25">
        <v>25</v>
      </c>
      <c r="J25" t="s">
        <v>113</v>
      </c>
      <c r="K25">
        <v>25</v>
      </c>
    </row>
    <row r="26" spans="1:11" x14ac:dyDescent="0.2">
      <c r="A26" t="s">
        <v>1487</v>
      </c>
      <c r="B26" t="s">
        <v>1484</v>
      </c>
      <c r="C26" t="s">
        <v>1510</v>
      </c>
      <c r="I26">
        <v>26</v>
      </c>
      <c r="J26" t="s">
        <v>117</v>
      </c>
      <c r="K26">
        <v>26</v>
      </c>
    </row>
    <row r="27" spans="1:11" x14ac:dyDescent="0.2">
      <c r="A27" t="s">
        <v>1467</v>
      </c>
      <c r="B27" t="s">
        <v>1420</v>
      </c>
      <c r="C27" t="s">
        <v>2540</v>
      </c>
      <c r="I27">
        <v>27</v>
      </c>
      <c r="J27" t="s">
        <v>119</v>
      </c>
      <c r="K27">
        <v>27</v>
      </c>
    </row>
    <row r="28" spans="1:11" x14ac:dyDescent="0.2">
      <c r="A28" t="s">
        <v>1359</v>
      </c>
      <c r="B28" t="s">
        <v>1420</v>
      </c>
      <c r="C28" t="s">
        <v>2709</v>
      </c>
      <c r="I28">
        <v>28</v>
      </c>
      <c r="J28" t="s">
        <v>121</v>
      </c>
      <c r="K28">
        <v>28</v>
      </c>
    </row>
    <row r="29" spans="1:11" x14ac:dyDescent="0.2">
      <c r="A29" t="s">
        <v>1394</v>
      </c>
      <c r="B29" t="s">
        <v>1420</v>
      </c>
      <c r="C29" t="s">
        <v>2710</v>
      </c>
      <c r="I29">
        <v>29</v>
      </c>
      <c r="J29" t="s">
        <v>123</v>
      </c>
      <c r="K29">
        <v>29</v>
      </c>
    </row>
    <row r="30" spans="1:11" x14ac:dyDescent="0.2">
      <c r="A30" t="s">
        <v>1376</v>
      </c>
      <c r="B30" t="s">
        <v>1416</v>
      </c>
      <c r="C30" t="s">
        <v>2711</v>
      </c>
      <c r="I30">
        <v>30</v>
      </c>
      <c r="J30" t="s">
        <v>127</v>
      </c>
      <c r="K30">
        <v>30</v>
      </c>
    </row>
    <row r="31" spans="1:11" x14ac:dyDescent="0.2">
      <c r="A31" t="s">
        <v>1395</v>
      </c>
      <c r="B31" t="s">
        <v>1416</v>
      </c>
      <c r="C31" t="s">
        <v>2665</v>
      </c>
      <c r="I31">
        <v>31</v>
      </c>
      <c r="J31" t="s">
        <v>129</v>
      </c>
      <c r="K31">
        <v>31</v>
      </c>
    </row>
    <row r="32" spans="1:11" x14ac:dyDescent="0.2">
      <c r="A32" t="s">
        <v>1396</v>
      </c>
      <c r="B32" t="s">
        <v>1416</v>
      </c>
      <c r="C32" t="s">
        <v>2666</v>
      </c>
      <c r="I32">
        <v>32</v>
      </c>
      <c r="J32" t="s">
        <v>131</v>
      </c>
      <c r="K32">
        <v>32</v>
      </c>
    </row>
    <row r="33" spans="1:11" x14ac:dyDescent="0.2">
      <c r="A33" t="s">
        <v>1397</v>
      </c>
      <c r="B33" t="s">
        <v>1416</v>
      </c>
      <c r="C33" t="s">
        <v>2667</v>
      </c>
      <c r="I33">
        <v>33</v>
      </c>
      <c r="J33" t="s">
        <v>134</v>
      </c>
      <c r="K33">
        <v>33</v>
      </c>
    </row>
    <row r="34" spans="1:11" x14ac:dyDescent="0.2">
      <c r="A34" t="s">
        <v>1489</v>
      </c>
      <c r="B34" t="s">
        <v>1427</v>
      </c>
      <c r="C34" t="s">
        <v>2712</v>
      </c>
      <c r="I34">
        <v>34</v>
      </c>
      <c r="J34" t="s">
        <v>137</v>
      </c>
      <c r="K34">
        <v>34</v>
      </c>
    </row>
    <row r="35" spans="1:11" x14ac:dyDescent="0.2">
      <c r="A35" t="s">
        <v>1398</v>
      </c>
      <c r="B35" t="s">
        <v>1420</v>
      </c>
      <c r="C35" t="s">
        <v>2713</v>
      </c>
      <c r="I35">
        <v>35</v>
      </c>
      <c r="J35" t="s">
        <v>140</v>
      </c>
      <c r="K35">
        <v>35</v>
      </c>
    </row>
    <row r="36" spans="1:11" x14ac:dyDescent="0.2">
      <c r="A36" t="s">
        <v>1366</v>
      </c>
      <c r="B36" t="s">
        <v>1416</v>
      </c>
      <c r="C36" t="s">
        <v>2714</v>
      </c>
      <c r="I36">
        <v>36</v>
      </c>
      <c r="J36" t="s">
        <v>143</v>
      </c>
      <c r="K36">
        <v>36</v>
      </c>
    </row>
    <row r="37" spans="1:11" x14ac:dyDescent="0.2">
      <c r="A37" t="s">
        <v>1360</v>
      </c>
      <c r="B37" t="s">
        <v>1420</v>
      </c>
      <c r="C37" t="s">
        <v>2715</v>
      </c>
      <c r="I37">
        <v>37</v>
      </c>
      <c r="J37" t="s">
        <v>146</v>
      </c>
      <c r="K37">
        <v>37</v>
      </c>
    </row>
    <row r="38" spans="1:11" x14ac:dyDescent="0.2">
      <c r="A38" t="s">
        <v>1367</v>
      </c>
      <c r="B38" t="s">
        <v>1484</v>
      </c>
      <c r="C38" t="s">
        <v>1482</v>
      </c>
      <c r="I38">
        <v>38</v>
      </c>
      <c r="J38" t="s">
        <v>149</v>
      </c>
      <c r="K38">
        <v>38</v>
      </c>
    </row>
    <row r="39" spans="1:11" x14ac:dyDescent="0.2">
      <c r="A39" t="s">
        <v>1354</v>
      </c>
      <c r="B39" t="s">
        <v>1420</v>
      </c>
      <c r="C39" t="s">
        <v>2716</v>
      </c>
      <c r="I39">
        <v>39</v>
      </c>
      <c r="J39" t="s">
        <v>152</v>
      </c>
      <c r="K39">
        <v>39</v>
      </c>
    </row>
    <row r="40" spans="1:11" x14ac:dyDescent="0.2">
      <c r="A40" t="s">
        <v>1477</v>
      </c>
      <c r="B40" t="s">
        <v>1484</v>
      </c>
      <c r="C40" t="s">
        <v>1423</v>
      </c>
      <c r="I40">
        <v>40</v>
      </c>
      <c r="J40" t="s">
        <v>157</v>
      </c>
      <c r="K40">
        <v>40</v>
      </c>
    </row>
    <row r="41" spans="1:11" x14ac:dyDescent="0.2">
      <c r="A41" t="s">
        <v>1491</v>
      </c>
      <c r="B41" t="s">
        <v>1427</v>
      </c>
      <c r="C41" t="s">
        <v>2674</v>
      </c>
      <c r="I41">
        <v>41</v>
      </c>
      <c r="J41" t="s">
        <v>160</v>
      </c>
      <c r="K41">
        <v>41</v>
      </c>
    </row>
    <row r="42" spans="1:11" x14ac:dyDescent="0.2">
      <c r="A42" t="s">
        <v>1478</v>
      </c>
      <c r="B42" t="s">
        <v>1484</v>
      </c>
      <c r="C42" t="s">
        <v>1424</v>
      </c>
      <c r="I42">
        <v>42</v>
      </c>
      <c r="J42" t="s">
        <v>163</v>
      </c>
      <c r="K42">
        <v>42</v>
      </c>
    </row>
    <row r="43" spans="1:11" x14ac:dyDescent="0.2">
      <c r="A43" t="s">
        <v>1492</v>
      </c>
      <c r="B43" t="s">
        <v>1427</v>
      </c>
      <c r="C43" t="s">
        <v>1511</v>
      </c>
    </row>
    <row r="44" spans="1:11" x14ac:dyDescent="0.2">
      <c r="A44" t="s">
        <v>1494</v>
      </c>
      <c r="B44" t="s">
        <v>1427</v>
      </c>
      <c r="C44" t="s">
        <v>1430</v>
      </c>
    </row>
    <row r="45" spans="1:11" x14ac:dyDescent="0.2">
      <c r="A45" t="s">
        <v>1361</v>
      </c>
      <c r="B45" t="s">
        <v>1420</v>
      </c>
      <c r="C45" t="s">
        <v>2717</v>
      </c>
    </row>
    <row r="46" spans="1:11" x14ac:dyDescent="0.2">
      <c r="A46" t="s">
        <v>1377</v>
      </c>
      <c r="B46" t="s">
        <v>1420</v>
      </c>
      <c r="C46" t="s">
        <v>2718</v>
      </c>
    </row>
    <row r="47" spans="1:11" x14ac:dyDescent="0.2">
      <c r="A47" t="s">
        <v>1378</v>
      </c>
      <c r="B47" t="s">
        <v>1416</v>
      </c>
      <c r="C47" t="s">
        <v>2719</v>
      </c>
    </row>
    <row r="48" spans="1:11" x14ac:dyDescent="0.2">
      <c r="A48" t="s">
        <v>1495</v>
      </c>
      <c r="B48" t="s">
        <v>1484</v>
      </c>
      <c r="C48" t="s">
        <v>1431</v>
      </c>
    </row>
    <row r="49" spans="1:3" x14ac:dyDescent="0.2">
      <c r="A49" t="s">
        <v>1496</v>
      </c>
      <c r="B49" t="s">
        <v>1427</v>
      </c>
      <c r="C49" t="s">
        <v>706</v>
      </c>
    </row>
    <row r="50" spans="1:3" x14ac:dyDescent="0.2">
      <c r="A50" t="s">
        <v>1497</v>
      </c>
      <c r="B50" t="s">
        <v>1427</v>
      </c>
      <c r="C50" t="s">
        <v>710</v>
      </c>
    </row>
    <row r="51" spans="1:3" x14ac:dyDescent="0.2">
      <c r="A51" t="s">
        <v>1468</v>
      </c>
      <c r="B51" t="s">
        <v>1420</v>
      </c>
      <c r="C51" t="s">
        <v>2720</v>
      </c>
    </row>
    <row r="52" spans="1:3" x14ac:dyDescent="0.2">
      <c r="A52" t="s">
        <v>1469</v>
      </c>
      <c r="B52" t="s">
        <v>1420</v>
      </c>
      <c r="C52" t="s">
        <v>2721</v>
      </c>
    </row>
    <row r="53" spans="1:3" x14ac:dyDescent="0.2">
      <c r="A53" t="s">
        <v>1368</v>
      </c>
      <c r="B53" t="s">
        <v>1427</v>
      </c>
      <c r="C53" t="s">
        <v>2675</v>
      </c>
    </row>
    <row r="54" spans="1:3" x14ac:dyDescent="0.2">
      <c r="A54" t="s">
        <v>1399</v>
      </c>
      <c r="B54" t="s">
        <v>1420</v>
      </c>
      <c r="C54" t="s">
        <v>1460</v>
      </c>
    </row>
    <row r="55" spans="1:3" x14ac:dyDescent="0.2">
      <c r="A55" t="s">
        <v>1369</v>
      </c>
      <c r="B55" t="s">
        <v>1427</v>
      </c>
      <c r="C55" t="s">
        <v>380</v>
      </c>
    </row>
    <row r="56" spans="1:3" x14ac:dyDescent="0.2">
      <c r="A56" t="s">
        <v>1498</v>
      </c>
      <c r="B56" t="s">
        <v>1427</v>
      </c>
      <c r="C56" t="s">
        <v>382</v>
      </c>
    </row>
    <row r="57" spans="1:3" x14ac:dyDescent="0.2">
      <c r="A57" t="s">
        <v>1499</v>
      </c>
      <c r="B57" t="s">
        <v>1427</v>
      </c>
      <c r="C57" t="s">
        <v>384</v>
      </c>
    </row>
    <row r="58" spans="1:3" x14ac:dyDescent="0.2">
      <c r="A58" t="s">
        <v>1400</v>
      </c>
      <c r="B58" t="s">
        <v>1420</v>
      </c>
      <c r="C58" t="s">
        <v>2722</v>
      </c>
    </row>
    <row r="59" spans="1:3" x14ac:dyDescent="0.2">
      <c r="A59" t="s">
        <v>1533</v>
      </c>
      <c r="B59" t="s">
        <v>1435</v>
      </c>
      <c r="C59" t="s">
        <v>2561</v>
      </c>
    </row>
    <row r="60" spans="1:3" x14ac:dyDescent="0.2">
      <c r="A60" t="s">
        <v>1401</v>
      </c>
      <c r="B60" t="s">
        <v>1416</v>
      </c>
      <c r="C60" t="s">
        <v>247</v>
      </c>
    </row>
    <row r="61" spans="1:3" x14ac:dyDescent="0.2">
      <c r="A61" t="s">
        <v>1370</v>
      </c>
      <c r="B61" t="s">
        <v>1484</v>
      </c>
      <c r="C61" t="s">
        <v>1483</v>
      </c>
    </row>
    <row r="62" spans="1:3" x14ac:dyDescent="0.2">
      <c r="A62" t="s">
        <v>1452</v>
      </c>
      <c r="B62" t="s">
        <v>1416</v>
      </c>
      <c r="C62" t="s">
        <v>1461</v>
      </c>
    </row>
    <row r="63" spans="1:3" x14ac:dyDescent="0.2">
      <c r="A63" t="s">
        <v>1362</v>
      </c>
      <c r="B63" t="s">
        <v>1416</v>
      </c>
      <c r="C63" t="s">
        <v>1471</v>
      </c>
    </row>
    <row r="64" spans="1:3" x14ac:dyDescent="0.2">
      <c r="A64" t="s">
        <v>1402</v>
      </c>
      <c r="B64" t="s">
        <v>1416</v>
      </c>
      <c r="C64" t="s">
        <v>2723</v>
      </c>
    </row>
    <row r="65" spans="1:3" x14ac:dyDescent="0.2">
      <c r="A65" t="s">
        <v>1403</v>
      </c>
      <c r="B65" t="s">
        <v>2682</v>
      </c>
      <c r="C65" t="s">
        <v>2663</v>
      </c>
    </row>
    <row r="66" spans="1:3" x14ac:dyDescent="0.2">
      <c r="A66" t="s">
        <v>1363</v>
      </c>
      <c r="B66" t="s">
        <v>1420</v>
      </c>
      <c r="C66" t="s">
        <v>2724</v>
      </c>
    </row>
    <row r="67" spans="1:3" x14ac:dyDescent="0.2">
      <c r="A67" t="s">
        <v>1404</v>
      </c>
      <c r="B67" t="s">
        <v>1416</v>
      </c>
      <c r="C67" t="s">
        <v>2725</v>
      </c>
    </row>
    <row r="68" spans="1:3" x14ac:dyDescent="0.2">
      <c r="A68" t="s">
        <v>1379</v>
      </c>
      <c r="B68" t="s">
        <v>1416</v>
      </c>
      <c r="C68" t="s">
        <v>2726</v>
      </c>
    </row>
    <row r="69" spans="1:3" x14ac:dyDescent="0.2">
      <c r="A69" t="s">
        <v>1405</v>
      </c>
      <c r="B69" t="s">
        <v>1420</v>
      </c>
      <c r="C69" t="s">
        <v>2727</v>
      </c>
    </row>
    <row r="70" spans="1:3" x14ac:dyDescent="0.2">
      <c r="A70" t="s">
        <v>1350</v>
      </c>
      <c r="B70" t="s">
        <v>1416</v>
      </c>
      <c r="C70" t="s">
        <v>2728</v>
      </c>
    </row>
    <row r="71" spans="1:3" x14ac:dyDescent="0.2">
      <c r="A71" t="s">
        <v>1380</v>
      </c>
      <c r="B71" t="s">
        <v>1420</v>
      </c>
      <c r="C71" t="s">
        <v>1472</v>
      </c>
    </row>
    <row r="72" spans="1:3" x14ac:dyDescent="0.2">
      <c r="A72" t="s">
        <v>1381</v>
      </c>
      <c r="B72" t="s">
        <v>1420</v>
      </c>
      <c r="C72" t="s">
        <v>1473</v>
      </c>
    </row>
    <row r="73" spans="1:3" x14ac:dyDescent="0.2">
      <c r="A73" t="s">
        <v>1501</v>
      </c>
      <c r="B73" t="s">
        <v>1484</v>
      </c>
      <c r="C73" t="s">
        <v>1512</v>
      </c>
    </row>
    <row r="74" spans="1:3" x14ac:dyDescent="0.2">
      <c r="A74" t="s">
        <v>1502</v>
      </c>
      <c r="B74" t="s">
        <v>1427</v>
      </c>
      <c r="C74" t="s">
        <v>2729</v>
      </c>
    </row>
    <row r="75" spans="1:3" x14ac:dyDescent="0.2">
      <c r="A75" t="s">
        <v>1503</v>
      </c>
      <c r="B75" t="s">
        <v>1427</v>
      </c>
      <c r="C75" t="s">
        <v>1432</v>
      </c>
    </row>
    <row r="76" spans="1:3" x14ac:dyDescent="0.2">
      <c r="A76" t="s">
        <v>1453</v>
      </c>
      <c r="B76" t="s">
        <v>1416</v>
      </c>
      <c r="C76" t="s">
        <v>2668</v>
      </c>
    </row>
    <row r="77" spans="1:3" x14ac:dyDescent="0.2">
      <c r="A77" t="s">
        <v>1534</v>
      </c>
      <c r="B77" t="s">
        <v>1435</v>
      </c>
      <c r="C77">
        <v>0</v>
      </c>
    </row>
    <row r="78" spans="1:3" x14ac:dyDescent="0.2">
      <c r="A78" t="s">
        <v>1454</v>
      </c>
      <c r="B78" t="s">
        <v>1416</v>
      </c>
      <c r="C78" t="s">
        <v>2669</v>
      </c>
    </row>
    <row r="79" spans="1:3" x14ac:dyDescent="0.2">
      <c r="A79" t="s">
        <v>1535</v>
      </c>
      <c r="B79" t="s">
        <v>1420</v>
      </c>
      <c r="C79" t="s">
        <v>2672</v>
      </c>
    </row>
    <row r="80" spans="1:3" x14ac:dyDescent="0.2">
      <c r="A80" t="s">
        <v>1536</v>
      </c>
      <c r="B80" t="s">
        <v>1435</v>
      </c>
      <c r="C80" t="s">
        <v>2577</v>
      </c>
    </row>
    <row r="81" spans="1:3" x14ac:dyDescent="0.2">
      <c r="A81" t="s">
        <v>1406</v>
      </c>
      <c r="B81" t="s">
        <v>1416</v>
      </c>
      <c r="C81" t="s">
        <v>1462</v>
      </c>
    </row>
    <row r="82" spans="1:3" x14ac:dyDescent="0.2">
      <c r="A82" t="s">
        <v>1518</v>
      </c>
      <c r="B82" t="s">
        <v>1427</v>
      </c>
      <c r="C82" t="s">
        <v>2678</v>
      </c>
    </row>
    <row r="83" spans="1:3" x14ac:dyDescent="0.2">
      <c r="A83" t="s">
        <v>1407</v>
      </c>
      <c r="B83" t="s">
        <v>1551</v>
      </c>
      <c r="C83" t="s">
        <v>415</v>
      </c>
    </row>
    <row r="84" spans="1:3" x14ac:dyDescent="0.2">
      <c r="A84" t="s">
        <v>1520</v>
      </c>
      <c r="B84" t="s">
        <v>2682</v>
      </c>
      <c r="C84" t="s">
        <v>2662</v>
      </c>
    </row>
    <row r="85" spans="1:3" x14ac:dyDescent="0.2">
      <c r="A85" t="s">
        <v>1521</v>
      </c>
      <c r="B85" t="s">
        <v>1551</v>
      </c>
      <c r="C85" t="s">
        <v>415</v>
      </c>
    </row>
    <row r="86" spans="1:3" x14ac:dyDescent="0.2">
      <c r="A86" t="s">
        <v>1522</v>
      </c>
      <c r="B86" t="s">
        <v>1551</v>
      </c>
      <c r="C86" t="s">
        <v>415</v>
      </c>
    </row>
    <row r="87" spans="1:3" x14ac:dyDescent="0.2">
      <c r="A87" t="s">
        <v>1523</v>
      </c>
      <c r="B87" t="s">
        <v>1551</v>
      </c>
      <c r="C87" t="s">
        <v>415</v>
      </c>
    </row>
    <row r="88" spans="1:3" x14ac:dyDescent="0.2">
      <c r="A88" t="s">
        <v>1524</v>
      </c>
      <c r="B88" t="s">
        <v>1551</v>
      </c>
      <c r="C88" t="s">
        <v>415</v>
      </c>
    </row>
    <row r="89" spans="1:3" x14ac:dyDescent="0.2">
      <c r="A89" t="s">
        <v>1525</v>
      </c>
      <c r="B89" t="s">
        <v>1551</v>
      </c>
      <c r="C89" t="s">
        <v>415</v>
      </c>
    </row>
    <row r="90" spans="1:3" x14ac:dyDescent="0.2">
      <c r="A90" t="s">
        <v>1526</v>
      </c>
      <c r="B90" t="s">
        <v>1551</v>
      </c>
      <c r="C90" t="s">
        <v>415</v>
      </c>
    </row>
    <row r="91" spans="1:3" x14ac:dyDescent="0.2">
      <c r="A91" t="s">
        <v>1527</v>
      </c>
      <c r="B91" t="s">
        <v>1551</v>
      </c>
      <c r="C91" t="s">
        <v>415</v>
      </c>
    </row>
    <row r="92" spans="1:3" x14ac:dyDescent="0.2">
      <c r="A92" t="s">
        <v>1528</v>
      </c>
      <c r="B92" t="s">
        <v>1551</v>
      </c>
      <c r="C92" t="s">
        <v>415</v>
      </c>
    </row>
    <row r="93" spans="1:3" x14ac:dyDescent="0.2">
      <c r="A93" t="s">
        <v>1537</v>
      </c>
      <c r="B93" t="s">
        <v>1435</v>
      </c>
      <c r="C93" t="s">
        <v>415</v>
      </c>
    </row>
    <row r="94" spans="1:3" x14ac:dyDescent="0.2">
      <c r="A94" t="s">
        <v>1529</v>
      </c>
      <c r="B94" t="s">
        <v>1551</v>
      </c>
      <c r="C94" t="s">
        <v>415</v>
      </c>
    </row>
    <row r="95" spans="1:3" x14ac:dyDescent="0.2">
      <c r="A95" t="s">
        <v>1538</v>
      </c>
      <c r="B95" t="s">
        <v>1435</v>
      </c>
      <c r="C95">
        <v>0</v>
      </c>
    </row>
    <row r="96" spans="1:3" x14ac:dyDescent="0.2">
      <c r="A96" t="s">
        <v>1539</v>
      </c>
      <c r="B96" t="s">
        <v>1435</v>
      </c>
      <c r="C96" t="s">
        <v>2581</v>
      </c>
    </row>
    <row r="97" spans="1:8" x14ac:dyDescent="0.2">
      <c r="A97" t="s">
        <v>1408</v>
      </c>
      <c r="B97" t="s">
        <v>1416</v>
      </c>
      <c r="C97" t="s">
        <v>1463</v>
      </c>
      <c r="F97" t="s">
        <v>2660</v>
      </c>
      <c r="G97" s="389" t="s">
        <v>2682</v>
      </c>
      <c r="H97">
        <v>2</v>
      </c>
    </row>
    <row r="98" spans="1:8" x14ac:dyDescent="0.2">
      <c r="A98" t="s">
        <v>1364</v>
      </c>
      <c r="B98" t="s">
        <v>1420</v>
      </c>
      <c r="C98" t="s">
        <v>1474</v>
      </c>
      <c r="F98" t="s">
        <v>181</v>
      </c>
      <c r="G98" t="s">
        <v>1416</v>
      </c>
      <c r="H98">
        <v>4</v>
      </c>
    </row>
    <row r="99" spans="1:8" x14ac:dyDescent="0.2">
      <c r="A99" t="s">
        <v>1455</v>
      </c>
      <c r="B99" t="s">
        <v>1416</v>
      </c>
      <c r="C99" t="s">
        <v>1417</v>
      </c>
      <c r="F99" t="s">
        <v>1465</v>
      </c>
      <c r="G99" t="s">
        <v>1420</v>
      </c>
      <c r="H99">
        <v>5</v>
      </c>
    </row>
    <row r="100" spans="1:8" x14ac:dyDescent="0.2">
      <c r="A100" t="s">
        <v>1456</v>
      </c>
      <c r="B100" t="s">
        <v>1416</v>
      </c>
      <c r="C100" t="s">
        <v>1418</v>
      </c>
      <c r="F100" t="s">
        <v>1465</v>
      </c>
      <c r="G100" s="389" t="s">
        <v>1484</v>
      </c>
      <c r="H100">
        <v>5</v>
      </c>
    </row>
    <row r="101" spans="1:8" x14ac:dyDescent="0.2">
      <c r="A101" t="s">
        <v>1457</v>
      </c>
      <c r="B101" t="s">
        <v>1416</v>
      </c>
      <c r="C101" t="s">
        <v>1419</v>
      </c>
      <c r="F101" t="s">
        <v>359</v>
      </c>
      <c r="G101" s="389" t="s">
        <v>1427</v>
      </c>
      <c r="H101">
        <v>6</v>
      </c>
    </row>
    <row r="102" spans="1:8" x14ac:dyDescent="0.2">
      <c r="A102" t="s">
        <v>1479</v>
      </c>
      <c r="B102" t="s">
        <v>1484</v>
      </c>
      <c r="C102" t="s">
        <v>1425</v>
      </c>
      <c r="F102" t="s">
        <v>1434</v>
      </c>
      <c r="G102" s="389" t="s">
        <v>1551</v>
      </c>
      <c r="H102">
        <v>7</v>
      </c>
    </row>
    <row r="103" spans="1:8" x14ac:dyDescent="0.2">
      <c r="A103" t="s">
        <v>1540</v>
      </c>
      <c r="B103" t="s">
        <v>1435</v>
      </c>
      <c r="C103" t="s">
        <v>2595</v>
      </c>
      <c r="F103" t="s">
        <v>2679</v>
      </c>
      <c r="G103" s="389" t="s">
        <v>1435</v>
      </c>
      <c r="H103">
        <v>8</v>
      </c>
    </row>
    <row r="104" spans="1:8" x14ac:dyDescent="0.2">
      <c r="A104" t="s">
        <v>1541</v>
      </c>
      <c r="B104" t="s">
        <v>1435</v>
      </c>
      <c r="C104" t="s">
        <v>2595</v>
      </c>
    </row>
    <row r="105" spans="1:8" x14ac:dyDescent="0.2">
      <c r="A105" t="s">
        <v>1542</v>
      </c>
      <c r="B105" t="s">
        <v>1435</v>
      </c>
      <c r="C105" t="s">
        <v>2596</v>
      </c>
    </row>
    <row r="106" spans="1:8" x14ac:dyDescent="0.2">
      <c r="A106" t="s">
        <v>1365</v>
      </c>
      <c r="B106" t="s">
        <v>1420</v>
      </c>
      <c r="C106" t="s">
        <v>2730</v>
      </c>
    </row>
    <row r="107" spans="1:8" x14ac:dyDescent="0.2">
      <c r="A107" t="s">
        <v>1543</v>
      </c>
      <c r="B107" t="s">
        <v>1427</v>
      </c>
      <c r="C107" t="s">
        <v>2597</v>
      </c>
    </row>
    <row r="108" spans="1:8" x14ac:dyDescent="0.2">
      <c r="A108" t="s">
        <v>1504</v>
      </c>
      <c r="B108" t="s">
        <v>1427</v>
      </c>
      <c r="C108" t="s">
        <v>2673</v>
      </c>
    </row>
    <row r="109" spans="1:8" x14ac:dyDescent="0.2">
      <c r="A109" t="s">
        <v>1544</v>
      </c>
      <c r="B109" t="s">
        <v>1427</v>
      </c>
      <c r="C109" t="s">
        <v>2600</v>
      </c>
    </row>
    <row r="110" spans="1:8" x14ac:dyDescent="0.2">
      <c r="A110" t="s">
        <v>1545</v>
      </c>
      <c r="B110" t="s">
        <v>1435</v>
      </c>
      <c r="C110" t="s">
        <v>2602</v>
      </c>
    </row>
    <row r="111" spans="1:8" x14ac:dyDescent="0.2">
      <c r="A111" t="s">
        <v>1546</v>
      </c>
      <c r="B111" t="s">
        <v>1427</v>
      </c>
      <c r="C111" t="s">
        <v>2731</v>
      </c>
    </row>
    <row r="112" spans="1:8" x14ac:dyDescent="0.2">
      <c r="A112" t="s">
        <v>1409</v>
      </c>
      <c r="B112" t="s">
        <v>1416</v>
      </c>
      <c r="C112" t="s">
        <v>1475</v>
      </c>
    </row>
    <row r="113" spans="1:3" x14ac:dyDescent="0.2">
      <c r="A113" t="s">
        <v>1410</v>
      </c>
      <c r="B113" t="s">
        <v>1416</v>
      </c>
      <c r="C113" t="s">
        <v>1459</v>
      </c>
    </row>
    <row r="114" spans="1:3" x14ac:dyDescent="0.2">
      <c r="A114" t="s">
        <v>1505</v>
      </c>
      <c r="B114" t="s">
        <v>1427</v>
      </c>
      <c r="C114" t="s">
        <v>2677</v>
      </c>
    </row>
    <row r="115" spans="1:3" x14ac:dyDescent="0.2">
      <c r="A115" t="s">
        <v>1470</v>
      </c>
      <c r="B115" t="s">
        <v>1420</v>
      </c>
      <c r="C115" t="s">
        <v>1422</v>
      </c>
    </row>
    <row r="116" spans="1:3" x14ac:dyDescent="0.2">
      <c r="A116" t="s">
        <v>1506</v>
      </c>
      <c r="B116" t="s">
        <v>1427</v>
      </c>
      <c r="C116" t="s">
        <v>2676</v>
      </c>
    </row>
    <row r="117" spans="1:3" x14ac:dyDescent="0.2">
      <c r="A117" t="s">
        <v>1530</v>
      </c>
      <c r="B117" t="s">
        <v>2682</v>
      </c>
      <c r="C117" t="s">
        <v>2661</v>
      </c>
    </row>
    <row r="118" spans="1:3" x14ac:dyDescent="0.2">
      <c r="A118" t="s">
        <v>1411</v>
      </c>
      <c r="B118" t="s">
        <v>1416</v>
      </c>
      <c r="C118" t="s">
        <v>1464</v>
      </c>
    </row>
    <row r="119" spans="1:3" x14ac:dyDescent="0.2">
      <c r="A119" t="s">
        <v>1531</v>
      </c>
      <c r="B119" t="s">
        <v>1427</v>
      </c>
      <c r="C119" t="s">
        <v>2610</v>
      </c>
    </row>
    <row r="120" spans="1:3" x14ac:dyDescent="0.2">
      <c r="A120" t="s">
        <v>1547</v>
      </c>
      <c r="B120" t="s">
        <v>1435</v>
      </c>
      <c r="C120" t="s">
        <v>2614</v>
      </c>
    </row>
    <row r="121" spans="1:3" x14ac:dyDescent="0.2">
      <c r="A121" t="s">
        <v>1412</v>
      </c>
      <c r="B121" t="s">
        <v>1427</v>
      </c>
      <c r="C121" t="s">
        <v>2615</v>
      </c>
    </row>
    <row r="122" spans="1:3" x14ac:dyDescent="0.2">
      <c r="A122" t="s">
        <v>1548</v>
      </c>
      <c r="B122" t="s">
        <v>1435</v>
      </c>
      <c r="C122" t="s">
        <v>2617</v>
      </c>
    </row>
    <row r="123" spans="1:3" x14ac:dyDescent="0.2">
      <c r="A123" t="s">
        <v>1549</v>
      </c>
      <c r="B123" t="s">
        <v>1427</v>
      </c>
      <c r="C123" t="s">
        <v>2618</v>
      </c>
    </row>
    <row r="124" spans="1:3" x14ac:dyDescent="0.2">
      <c r="A124" t="s">
        <v>1550</v>
      </c>
      <c r="B124" t="s">
        <v>1435</v>
      </c>
      <c r="C124" t="s">
        <v>2619</v>
      </c>
    </row>
    <row r="125" spans="1:3" x14ac:dyDescent="0.2">
      <c r="A125" t="s">
        <v>1508</v>
      </c>
      <c r="B125" t="s">
        <v>1427</v>
      </c>
      <c r="C125" t="s">
        <v>2732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92">
    <tabColor rgb="FFFFFF00"/>
  </sheetPr>
  <dimension ref="A1:I299"/>
  <sheetViews>
    <sheetView zoomScale="87" zoomScaleNormal="87" workbookViewId="0">
      <pane xSplit="3" ySplit="2" topLeftCell="D3" activePane="bottomRight" state="frozen"/>
      <selection activeCell="E11" sqref="E11"/>
      <selection pane="topRight" activeCell="E11" sqref="E11"/>
      <selection pane="bottomLeft" activeCell="E11" sqref="E11"/>
      <selection pane="bottomRight" activeCell="E11" sqref="E11"/>
    </sheetView>
  </sheetViews>
  <sheetFormatPr defaultRowHeight="18" customHeight="1" x14ac:dyDescent="0.2"/>
  <cols>
    <col min="1" max="1" width="9.7109375" style="435" customWidth="1"/>
    <col min="2" max="2" width="38.7109375" style="424" customWidth="1"/>
    <col min="3" max="3" width="14.85546875" style="433" customWidth="1"/>
    <col min="4" max="4" width="9.85546875" style="436" customWidth="1"/>
    <col min="5" max="5" width="14.42578125" style="25" customWidth="1"/>
    <col min="6" max="6" width="37.7109375" style="425" customWidth="1"/>
    <col min="7" max="8" width="9.140625" style="426" customWidth="1"/>
    <col min="9" max="9" width="20.5703125" style="433" customWidth="1"/>
    <col min="10" max="256" width="9.140625" style="426"/>
    <col min="257" max="257" width="9.7109375" style="426" customWidth="1"/>
    <col min="258" max="258" width="34.85546875" style="426" customWidth="1"/>
    <col min="259" max="259" width="14.85546875" style="426" customWidth="1"/>
    <col min="260" max="260" width="9.85546875" style="426" customWidth="1"/>
    <col min="261" max="261" width="14.42578125" style="426" customWidth="1"/>
    <col min="262" max="262" width="37.7109375" style="426" customWidth="1"/>
    <col min="263" max="264" width="9.140625" style="426" customWidth="1"/>
    <col min="265" max="265" width="20.5703125" style="426" customWidth="1"/>
    <col min="266" max="512" width="9.140625" style="426"/>
    <col min="513" max="513" width="9.7109375" style="426" customWidth="1"/>
    <col min="514" max="514" width="34.85546875" style="426" customWidth="1"/>
    <col min="515" max="515" width="14.85546875" style="426" customWidth="1"/>
    <col min="516" max="516" width="9.85546875" style="426" customWidth="1"/>
    <col min="517" max="517" width="14.42578125" style="426" customWidth="1"/>
    <col min="518" max="518" width="37.7109375" style="426" customWidth="1"/>
    <col min="519" max="520" width="9.140625" style="426" customWidth="1"/>
    <col min="521" max="521" width="20.5703125" style="426" customWidth="1"/>
    <col min="522" max="768" width="9.140625" style="426"/>
    <col min="769" max="769" width="9.7109375" style="426" customWidth="1"/>
    <col min="770" max="770" width="34.85546875" style="426" customWidth="1"/>
    <col min="771" max="771" width="14.85546875" style="426" customWidth="1"/>
    <col min="772" max="772" width="9.85546875" style="426" customWidth="1"/>
    <col min="773" max="773" width="14.42578125" style="426" customWidth="1"/>
    <col min="774" max="774" width="37.7109375" style="426" customWidth="1"/>
    <col min="775" max="776" width="9.140625" style="426" customWidth="1"/>
    <col min="777" max="777" width="20.5703125" style="426" customWidth="1"/>
    <col min="778" max="1024" width="9.140625" style="426"/>
    <col min="1025" max="1025" width="9.7109375" style="426" customWidth="1"/>
    <col min="1026" max="1026" width="34.85546875" style="426" customWidth="1"/>
    <col min="1027" max="1027" width="14.85546875" style="426" customWidth="1"/>
    <col min="1028" max="1028" width="9.85546875" style="426" customWidth="1"/>
    <col min="1029" max="1029" width="14.42578125" style="426" customWidth="1"/>
    <col min="1030" max="1030" width="37.7109375" style="426" customWidth="1"/>
    <col min="1031" max="1032" width="9.140625" style="426" customWidth="1"/>
    <col min="1033" max="1033" width="20.5703125" style="426" customWidth="1"/>
    <col min="1034" max="1280" width="9.140625" style="426"/>
    <col min="1281" max="1281" width="9.7109375" style="426" customWidth="1"/>
    <col min="1282" max="1282" width="34.85546875" style="426" customWidth="1"/>
    <col min="1283" max="1283" width="14.85546875" style="426" customWidth="1"/>
    <col min="1284" max="1284" width="9.85546875" style="426" customWidth="1"/>
    <col min="1285" max="1285" width="14.42578125" style="426" customWidth="1"/>
    <col min="1286" max="1286" width="37.7109375" style="426" customWidth="1"/>
    <col min="1287" max="1288" width="9.140625" style="426" customWidth="1"/>
    <col min="1289" max="1289" width="20.5703125" style="426" customWidth="1"/>
    <col min="1290" max="1536" width="9.140625" style="426"/>
    <col min="1537" max="1537" width="9.7109375" style="426" customWidth="1"/>
    <col min="1538" max="1538" width="34.85546875" style="426" customWidth="1"/>
    <col min="1539" max="1539" width="14.85546875" style="426" customWidth="1"/>
    <col min="1540" max="1540" width="9.85546875" style="426" customWidth="1"/>
    <col min="1541" max="1541" width="14.42578125" style="426" customWidth="1"/>
    <col min="1542" max="1542" width="37.7109375" style="426" customWidth="1"/>
    <col min="1543" max="1544" width="9.140625" style="426" customWidth="1"/>
    <col min="1545" max="1545" width="20.5703125" style="426" customWidth="1"/>
    <col min="1546" max="1792" width="9.140625" style="426"/>
    <col min="1793" max="1793" width="9.7109375" style="426" customWidth="1"/>
    <col min="1794" max="1794" width="34.85546875" style="426" customWidth="1"/>
    <col min="1795" max="1795" width="14.85546875" style="426" customWidth="1"/>
    <col min="1796" max="1796" width="9.85546875" style="426" customWidth="1"/>
    <col min="1797" max="1797" width="14.42578125" style="426" customWidth="1"/>
    <col min="1798" max="1798" width="37.7109375" style="426" customWidth="1"/>
    <col min="1799" max="1800" width="9.140625" style="426" customWidth="1"/>
    <col min="1801" max="1801" width="20.5703125" style="426" customWidth="1"/>
    <col min="1802" max="2048" width="9.140625" style="426"/>
    <col min="2049" max="2049" width="9.7109375" style="426" customWidth="1"/>
    <col min="2050" max="2050" width="34.85546875" style="426" customWidth="1"/>
    <col min="2051" max="2051" width="14.85546875" style="426" customWidth="1"/>
    <col min="2052" max="2052" width="9.85546875" style="426" customWidth="1"/>
    <col min="2053" max="2053" width="14.42578125" style="426" customWidth="1"/>
    <col min="2054" max="2054" width="37.7109375" style="426" customWidth="1"/>
    <col min="2055" max="2056" width="9.140625" style="426" customWidth="1"/>
    <col min="2057" max="2057" width="20.5703125" style="426" customWidth="1"/>
    <col min="2058" max="2304" width="9.140625" style="426"/>
    <col min="2305" max="2305" width="9.7109375" style="426" customWidth="1"/>
    <col min="2306" max="2306" width="34.85546875" style="426" customWidth="1"/>
    <col min="2307" max="2307" width="14.85546875" style="426" customWidth="1"/>
    <col min="2308" max="2308" width="9.85546875" style="426" customWidth="1"/>
    <col min="2309" max="2309" width="14.42578125" style="426" customWidth="1"/>
    <col min="2310" max="2310" width="37.7109375" style="426" customWidth="1"/>
    <col min="2311" max="2312" width="9.140625" style="426" customWidth="1"/>
    <col min="2313" max="2313" width="20.5703125" style="426" customWidth="1"/>
    <col min="2314" max="2560" width="9.140625" style="426"/>
    <col min="2561" max="2561" width="9.7109375" style="426" customWidth="1"/>
    <col min="2562" max="2562" width="34.85546875" style="426" customWidth="1"/>
    <col min="2563" max="2563" width="14.85546875" style="426" customWidth="1"/>
    <col min="2564" max="2564" width="9.85546875" style="426" customWidth="1"/>
    <col min="2565" max="2565" width="14.42578125" style="426" customWidth="1"/>
    <col min="2566" max="2566" width="37.7109375" style="426" customWidth="1"/>
    <col min="2567" max="2568" width="9.140625" style="426" customWidth="1"/>
    <col min="2569" max="2569" width="20.5703125" style="426" customWidth="1"/>
    <col min="2570" max="2816" width="9.140625" style="426"/>
    <col min="2817" max="2817" width="9.7109375" style="426" customWidth="1"/>
    <col min="2818" max="2818" width="34.85546875" style="426" customWidth="1"/>
    <col min="2819" max="2819" width="14.85546875" style="426" customWidth="1"/>
    <col min="2820" max="2820" width="9.85546875" style="426" customWidth="1"/>
    <col min="2821" max="2821" width="14.42578125" style="426" customWidth="1"/>
    <col min="2822" max="2822" width="37.7109375" style="426" customWidth="1"/>
    <col min="2823" max="2824" width="9.140625" style="426" customWidth="1"/>
    <col min="2825" max="2825" width="20.5703125" style="426" customWidth="1"/>
    <col min="2826" max="3072" width="9.140625" style="426"/>
    <col min="3073" max="3073" width="9.7109375" style="426" customWidth="1"/>
    <col min="3074" max="3074" width="34.85546875" style="426" customWidth="1"/>
    <col min="3075" max="3075" width="14.85546875" style="426" customWidth="1"/>
    <col min="3076" max="3076" width="9.85546875" style="426" customWidth="1"/>
    <col min="3077" max="3077" width="14.42578125" style="426" customWidth="1"/>
    <col min="3078" max="3078" width="37.7109375" style="426" customWidth="1"/>
    <col min="3079" max="3080" width="9.140625" style="426" customWidth="1"/>
    <col min="3081" max="3081" width="20.5703125" style="426" customWidth="1"/>
    <col min="3082" max="3328" width="9.140625" style="426"/>
    <col min="3329" max="3329" width="9.7109375" style="426" customWidth="1"/>
    <col min="3330" max="3330" width="34.85546875" style="426" customWidth="1"/>
    <col min="3331" max="3331" width="14.85546875" style="426" customWidth="1"/>
    <col min="3332" max="3332" width="9.85546875" style="426" customWidth="1"/>
    <col min="3333" max="3333" width="14.42578125" style="426" customWidth="1"/>
    <col min="3334" max="3334" width="37.7109375" style="426" customWidth="1"/>
    <col min="3335" max="3336" width="9.140625" style="426" customWidth="1"/>
    <col min="3337" max="3337" width="20.5703125" style="426" customWidth="1"/>
    <col min="3338" max="3584" width="9.140625" style="426"/>
    <col min="3585" max="3585" width="9.7109375" style="426" customWidth="1"/>
    <col min="3586" max="3586" width="34.85546875" style="426" customWidth="1"/>
    <col min="3587" max="3587" width="14.85546875" style="426" customWidth="1"/>
    <col min="3588" max="3588" width="9.85546875" style="426" customWidth="1"/>
    <col min="3589" max="3589" width="14.42578125" style="426" customWidth="1"/>
    <col min="3590" max="3590" width="37.7109375" style="426" customWidth="1"/>
    <col min="3591" max="3592" width="9.140625" style="426" customWidth="1"/>
    <col min="3593" max="3593" width="20.5703125" style="426" customWidth="1"/>
    <col min="3594" max="3840" width="9.140625" style="426"/>
    <col min="3841" max="3841" width="9.7109375" style="426" customWidth="1"/>
    <col min="3842" max="3842" width="34.85546875" style="426" customWidth="1"/>
    <col min="3843" max="3843" width="14.85546875" style="426" customWidth="1"/>
    <col min="3844" max="3844" width="9.85546875" style="426" customWidth="1"/>
    <col min="3845" max="3845" width="14.42578125" style="426" customWidth="1"/>
    <col min="3846" max="3846" width="37.7109375" style="426" customWidth="1"/>
    <col min="3847" max="3848" width="9.140625" style="426" customWidth="1"/>
    <col min="3849" max="3849" width="20.5703125" style="426" customWidth="1"/>
    <col min="3850" max="4096" width="9.140625" style="426"/>
    <col min="4097" max="4097" width="9.7109375" style="426" customWidth="1"/>
    <col min="4098" max="4098" width="34.85546875" style="426" customWidth="1"/>
    <col min="4099" max="4099" width="14.85546875" style="426" customWidth="1"/>
    <col min="4100" max="4100" width="9.85546875" style="426" customWidth="1"/>
    <col min="4101" max="4101" width="14.42578125" style="426" customWidth="1"/>
    <col min="4102" max="4102" width="37.7109375" style="426" customWidth="1"/>
    <col min="4103" max="4104" width="9.140625" style="426" customWidth="1"/>
    <col min="4105" max="4105" width="20.5703125" style="426" customWidth="1"/>
    <col min="4106" max="4352" width="9.140625" style="426"/>
    <col min="4353" max="4353" width="9.7109375" style="426" customWidth="1"/>
    <col min="4354" max="4354" width="34.85546875" style="426" customWidth="1"/>
    <col min="4355" max="4355" width="14.85546875" style="426" customWidth="1"/>
    <col min="4356" max="4356" width="9.85546875" style="426" customWidth="1"/>
    <col min="4357" max="4357" width="14.42578125" style="426" customWidth="1"/>
    <col min="4358" max="4358" width="37.7109375" style="426" customWidth="1"/>
    <col min="4359" max="4360" width="9.140625" style="426" customWidth="1"/>
    <col min="4361" max="4361" width="20.5703125" style="426" customWidth="1"/>
    <col min="4362" max="4608" width="9.140625" style="426"/>
    <col min="4609" max="4609" width="9.7109375" style="426" customWidth="1"/>
    <col min="4610" max="4610" width="34.85546875" style="426" customWidth="1"/>
    <col min="4611" max="4611" width="14.85546875" style="426" customWidth="1"/>
    <col min="4612" max="4612" width="9.85546875" style="426" customWidth="1"/>
    <col min="4613" max="4613" width="14.42578125" style="426" customWidth="1"/>
    <col min="4614" max="4614" width="37.7109375" style="426" customWidth="1"/>
    <col min="4615" max="4616" width="9.140625" style="426" customWidth="1"/>
    <col min="4617" max="4617" width="20.5703125" style="426" customWidth="1"/>
    <col min="4618" max="4864" width="9.140625" style="426"/>
    <col min="4865" max="4865" width="9.7109375" style="426" customWidth="1"/>
    <col min="4866" max="4866" width="34.85546875" style="426" customWidth="1"/>
    <col min="4867" max="4867" width="14.85546875" style="426" customWidth="1"/>
    <col min="4868" max="4868" width="9.85546875" style="426" customWidth="1"/>
    <col min="4869" max="4869" width="14.42578125" style="426" customWidth="1"/>
    <col min="4870" max="4870" width="37.7109375" style="426" customWidth="1"/>
    <col min="4871" max="4872" width="9.140625" style="426" customWidth="1"/>
    <col min="4873" max="4873" width="20.5703125" style="426" customWidth="1"/>
    <col min="4874" max="5120" width="9.140625" style="426"/>
    <col min="5121" max="5121" width="9.7109375" style="426" customWidth="1"/>
    <col min="5122" max="5122" width="34.85546875" style="426" customWidth="1"/>
    <col min="5123" max="5123" width="14.85546875" style="426" customWidth="1"/>
    <col min="5124" max="5124" width="9.85546875" style="426" customWidth="1"/>
    <col min="5125" max="5125" width="14.42578125" style="426" customWidth="1"/>
    <col min="5126" max="5126" width="37.7109375" style="426" customWidth="1"/>
    <col min="5127" max="5128" width="9.140625" style="426" customWidth="1"/>
    <col min="5129" max="5129" width="20.5703125" style="426" customWidth="1"/>
    <col min="5130" max="5376" width="9.140625" style="426"/>
    <col min="5377" max="5377" width="9.7109375" style="426" customWidth="1"/>
    <col min="5378" max="5378" width="34.85546875" style="426" customWidth="1"/>
    <col min="5379" max="5379" width="14.85546875" style="426" customWidth="1"/>
    <col min="5380" max="5380" width="9.85546875" style="426" customWidth="1"/>
    <col min="5381" max="5381" width="14.42578125" style="426" customWidth="1"/>
    <col min="5382" max="5382" width="37.7109375" style="426" customWidth="1"/>
    <col min="5383" max="5384" width="9.140625" style="426" customWidth="1"/>
    <col min="5385" max="5385" width="20.5703125" style="426" customWidth="1"/>
    <col min="5386" max="5632" width="9.140625" style="426"/>
    <col min="5633" max="5633" width="9.7109375" style="426" customWidth="1"/>
    <col min="5634" max="5634" width="34.85546875" style="426" customWidth="1"/>
    <col min="5635" max="5635" width="14.85546875" style="426" customWidth="1"/>
    <col min="5636" max="5636" width="9.85546875" style="426" customWidth="1"/>
    <col min="5637" max="5637" width="14.42578125" style="426" customWidth="1"/>
    <col min="5638" max="5638" width="37.7109375" style="426" customWidth="1"/>
    <col min="5639" max="5640" width="9.140625" style="426" customWidth="1"/>
    <col min="5641" max="5641" width="20.5703125" style="426" customWidth="1"/>
    <col min="5642" max="5888" width="9.140625" style="426"/>
    <col min="5889" max="5889" width="9.7109375" style="426" customWidth="1"/>
    <col min="5890" max="5890" width="34.85546875" style="426" customWidth="1"/>
    <col min="5891" max="5891" width="14.85546875" style="426" customWidth="1"/>
    <col min="5892" max="5892" width="9.85546875" style="426" customWidth="1"/>
    <col min="5893" max="5893" width="14.42578125" style="426" customWidth="1"/>
    <col min="5894" max="5894" width="37.7109375" style="426" customWidth="1"/>
    <col min="5895" max="5896" width="9.140625" style="426" customWidth="1"/>
    <col min="5897" max="5897" width="20.5703125" style="426" customWidth="1"/>
    <col min="5898" max="6144" width="9.140625" style="426"/>
    <col min="6145" max="6145" width="9.7109375" style="426" customWidth="1"/>
    <col min="6146" max="6146" width="34.85546875" style="426" customWidth="1"/>
    <col min="6147" max="6147" width="14.85546875" style="426" customWidth="1"/>
    <col min="6148" max="6148" width="9.85546875" style="426" customWidth="1"/>
    <col min="6149" max="6149" width="14.42578125" style="426" customWidth="1"/>
    <col min="6150" max="6150" width="37.7109375" style="426" customWidth="1"/>
    <col min="6151" max="6152" width="9.140625" style="426" customWidth="1"/>
    <col min="6153" max="6153" width="20.5703125" style="426" customWidth="1"/>
    <col min="6154" max="6400" width="9.140625" style="426"/>
    <col min="6401" max="6401" width="9.7109375" style="426" customWidth="1"/>
    <col min="6402" max="6402" width="34.85546875" style="426" customWidth="1"/>
    <col min="6403" max="6403" width="14.85546875" style="426" customWidth="1"/>
    <col min="6404" max="6404" width="9.85546875" style="426" customWidth="1"/>
    <col min="6405" max="6405" width="14.42578125" style="426" customWidth="1"/>
    <col min="6406" max="6406" width="37.7109375" style="426" customWidth="1"/>
    <col min="6407" max="6408" width="9.140625" style="426" customWidth="1"/>
    <col min="6409" max="6409" width="20.5703125" style="426" customWidth="1"/>
    <col min="6410" max="6656" width="9.140625" style="426"/>
    <col min="6657" max="6657" width="9.7109375" style="426" customWidth="1"/>
    <col min="6658" max="6658" width="34.85546875" style="426" customWidth="1"/>
    <col min="6659" max="6659" width="14.85546875" style="426" customWidth="1"/>
    <col min="6660" max="6660" width="9.85546875" style="426" customWidth="1"/>
    <col min="6661" max="6661" width="14.42578125" style="426" customWidth="1"/>
    <col min="6662" max="6662" width="37.7109375" style="426" customWidth="1"/>
    <col min="6663" max="6664" width="9.140625" style="426" customWidth="1"/>
    <col min="6665" max="6665" width="20.5703125" style="426" customWidth="1"/>
    <col min="6666" max="6912" width="9.140625" style="426"/>
    <col min="6913" max="6913" width="9.7109375" style="426" customWidth="1"/>
    <col min="6914" max="6914" width="34.85546875" style="426" customWidth="1"/>
    <col min="6915" max="6915" width="14.85546875" style="426" customWidth="1"/>
    <col min="6916" max="6916" width="9.85546875" style="426" customWidth="1"/>
    <col min="6917" max="6917" width="14.42578125" style="426" customWidth="1"/>
    <col min="6918" max="6918" width="37.7109375" style="426" customWidth="1"/>
    <col min="6919" max="6920" width="9.140625" style="426" customWidth="1"/>
    <col min="6921" max="6921" width="20.5703125" style="426" customWidth="1"/>
    <col min="6922" max="7168" width="9.140625" style="426"/>
    <col min="7169" max="7169" width="9.7109375" style="426" customWidth="1"/>
    <col min="7170" max="7170" width="34.85546875" style="426" customWidth="1"/>
    <col min="7171" max="7171" width="14.85546875" style="426" customWidth="1"/>
    <col min="7172" max="7172" width="9.85546875" style="426" customWidth="1"/>
    <col min="7173" max="7173" width="14.42578125" style="426" customWidth="1"/>
    <col min="7174" max="7174" width="37.7109375" style="426" customWidth="1"/>
    <col min="7175" max="7176" width="9.140625" style="426" customWidth="1"/>
    <col min="7177" max="7177" width="20.5703125" style="426" customWidth="1"/>
    <col min="7178" max="7424" width="9.140625" style="426"/>
    <col min="7425" max="7425" width="9.7109375" style="426" customWidth="1"/>
    <col min="7426" max="7426" width="34.85546875" style="426" customWidth="1"/>
    <col min="7427" max="7427" width="14.85546875" style="426" customWidth="1"/>
    <col min="7428" max="7428" width="9.85546875" style="426" customWidth="1"/>
    <col min="7429" max="7429" width="14.42578125" style="426" customWidth="1"/>
    <col min="7430" max="7430" width="37.7109375" style="426" customWidth="1"/>
    <col min="7431" max="7432" width="9.140625" style="426" customWidth="1"/>
    <col min="7433" max="7433" width="20.5703125" style="426" customWidth="1"/>
    <col min="7434" max="7680" width="9.140625" style="426"/>
    <col min="7681" max="7681" width="9.7109375" style="426" customWidth="1"/>
    <col min="7682" max="7682" width="34.85546875" style="426" customWidth="1"/>
    <col min="7683" max="7683" width="14.85546875" style="426" customWidth="1"/>
    <col min="7684" max="7684" width="9.85546875" style="426" customWidth="1"/>
    <col min="7685" max="7685" width="14.42578125" style="426" customWidth="1"/>
    <col min="7686" max="7686" width="37.7109375" style="426" customWidth="1"/>
    <col min="7687" max="7688" width="9.140625" style="426" customWidth="1"/>
    <col min="7689" max="7689" width="20.5703125" style="426" customWidth="1"/>
    <col min="7690" max="7936" width="9.140625" style="426"/>
    <col min="7937" max="7937" width="9.7109375" style="426" customWidth="1"/>
    <col min="7938" max="7938" width="34.85546875" style="426" customWidth="1"/>
    <col min="7939" max="7939" width="14.85546875" style="426" customWidth="1"/>
    <col min="7940" max="7940" width="9.85546875" style="426" customWidth="1"/>
    <col min="7941" max="7941" width="14.42578125" style="426" customWidth="1"/>
    <col min="7942" max="7942" width="37.7109375" style="426" customWidth="1"/>
    <col min="7943" max="7944" width="9.140625" style="426" customWidth="1"/>
    <col min="7945" max="7945" width="20.5703125" style="426" customWidth="1"/>
    <col min="7946" max="8192" width="9.140625" style="426"/>
    <col min="8193" max="8193" width="9.7109375" style="426" customWidth="1"/>
    <col min="8194" max="8194" width="34.85546875" style="426" customWidth="1"/>
    <col min="8195" max="8195" width="14.85546875" style="426" customWidth="1"/>
    <col min="8196" max="8196" width="9.85546875" style="426" customWidth="1"/>
    <col min="8197" max="8197" width="14.42578125" style="426" customWidth="1"/>
    <col min="8198" max="8198" width="37.7109375" style="426" customWidth="1"/>
    <col min="8199" max="8200" width="9.140625" style="426" customWidth="1"/>
    <col min="8201" max="8201" width="20.5703125" style="426" customWidth="1"/>
    <col min="8202" max="8448" width="9.140625" style="426"/>
    <col min="8449" max="8449" width="9.7109375" style="426" customWidth="1"/>
    <col min="8450" max="8450" width="34.85546875" style="426" customWidth="1"/>
    <col min="8451" max="8451" width="14.85546875" style="426" customWidth="1"/>
    <col min="8452" max="8452" width="9.85546875" style="426" customWidth="1"/>
    <col min="8453" max="8453" width="14.42578125" style="426" customWidth="1"/>
    <col min="8454" max="8454" width="37.7109375" style="426" customWidth="1"/>
    <col min="8455" max="8456" width="9.140625" style="426" customWidth="1"/>
    <col min="8457" max="8457" width="20.5703125" style="426" customWidth="1"/>
    <col min="8458" max="8704" width="9.140625" style="426"/>
    <col min="8705" max="8705" width="9.7109375" style="426" customWidth="1"/>
    <col min="8706" max="8706" width="34.85546875" style="426" customWidth="1"/>
    <col min="8707" max="8707" width="14.85546875" style="426" customWidth="1"/>
    <col min="8708" max="8708" width="9.85546875" style="426" customWidth="1"/>
    <col min="8709" max="8709" width="14.42578125" style="426" customWidth="1"/>
    <col min="8710" max="8710" width="37.7109375" style="426" customWidth="1"/>
    <col min="8711" max="8712" width="9.140625" style="426" customWidth="1"/>
    <col min="8713" max="8713" width="20.5703125" style="426" customWidth="1"/>
    <col min="8714" max="8960" width="9.140625" style="426"/>
    <col min="8961" max="8961" width="9.7109375" style="426" customWidth="1"/>
    <col min="8962" max="8962" width="34.85546875" style="426" customWidth="1"/>
    <col min="8963" max="8963" width="14.85546875" style="426" customWidth="1"/>
    <col min="8964" max="8964" width="9.85546875" style="426" customWidth="1"/>
    <col min="8965" max="8965" width="14.42578125" style="426" customWidth="1"/>
    <col min="8966" max="8966" width="37.7109375" style="426" customWidth="1"/>
    <col min="8967" max="8968" width="9.140625" style="426" customWidth="1"/>
    <col min="8969" max="8969" width="20.5703125" style="426" customWidth="1"/>
    <col min="8970" max="9216" width="9.140625" style="426"/>
    <col min="9217" max="9217" width="9.7109375" style="426" customWidth="1"/>
    <col min="9218" max="9218" width="34.85546875" style="426" customWidth="1"/>
    <col min="9219" max="9219" width="14.85546875" style="426" customWidth="1"/>
    <col min="9220" max="9220" width="9.85546875" style="426" customWidth="1"/>
    <col min="9221" max="9221" width="14.42578125" style="426" customWidth="1"/>
    <col min="9222" max="9222" width="37.7109375" style="426" customWidth="1"/>
    <col min="9223" max="9224" width="9.140625" style="426" customWidth="1"/>
    <col min="9225" max="9225" width="20.5703125" style="426" customWidth="1"/>
    <col min="9226" max="9472" width="9.140625" style="426"/>
    <col min="9473" max="9473" width="9.7109375" style="426" customWidth="1"/>
    <col min="9474" max="9474" width="34.85546875" style="426" customWidth="1"/>
    <col min="9475" max="9475" width="14.85546875" style="426" customWidth="1"/>
    <col min="9476" max="9476" width="9.85546875" style="426" customWidth="1"/>
    <col min="9477" max="9477" width="14.42578125" style="426" customWidth="1"/>
    <col min="9478" max="9478" width="37.7109375" style="426" customWidth="1"/>
    <col min="9479" max="9480" width="9.140625" style="426" customWidth="1"/>
    <col min="9481" max="9481" width="20.5703125" style="426" customWidth="1"/>
    <col min="9482" max="9728" width="9.140625" style="426"/>
    <col min="9729" max="9729" width="9.7109375" style="426" customWidth="1"/>
    <col min="9730" max="9730" width="34.85546875" style="426" customWidth="1"/>
    <col min="9731" max="9731" width="14.85546875" style="426" customWidth="1"/>
    <col min="9732" max="9732" width="9.85546875" style="426" customWidth="1"/>
    <col min="9733" max="9733" width="14.42578125" style="426" customWidth="1"/>
    <col min="9734" max="9734" width="37.7109375" style="426" customWidth="1"/>
    <col min="9735" max="9736" width="9.140625" style="426" customWidth="1"/>
    <col min="9737" max="9737" width="20.5703125" style="426" customWidth="1"/>
    <col min="9738" max="9984" width="9.140625" style="426"/>
    <col min="9985" max="9985" width="9.7109375" style="426" customWidth="1"/>
    <col min="9986" max="9986" width="34.85546875" style="426" customWidth="1"/>
    <col min="9987" max="9987" width="14.85546875" style="426" customWidth="1"/>
    <col min="9988" max="9988" width="9.85546875" style="426" customWidth="1"/>
    <col min="9989" max="9989" width="14.42578125" style="426" customWidth="1"/>
    <col min="9990" max="9990" width="37.7109375" style="426" customWidth="1"/>
    <col min="9991" max="9992" width="9.140625" style="426" customWidth="1"/>
    <col min="9993" max="9993" width="20.5703125" style="426" customWidth="1"/>
    <col min="9994" max="10240" width="9.140625" style="426"/>
    <col min="10241" max="10241" width="9.7109375" style="426" customWidth="1"/>
    <col min="10242" max="10242" width="34.85546875" style="426" customWidth="1"/>
    <col min="10243" max="10243" width="14.85546875" style="426" customWidth="1"/>
    <col min="10244" max="10244" width="9.85546875" style="426" customWidth="1"/>
    <col min="10245" max="10245" width="14.42578125" style="426" customWidth="1"/>
    <col min="10246" max="10246" width="37.7109375" style="426" customWidth="1"/>
    <col min="10247" max="10248" width="9.140625" style="426" customWidth="1"/>
    <col min="10249" max="10249" width="20.5703125" style="426" customWidth="1"/>
    <col min="10250" max="10496" width="9.140625" style="426"/>
    <col min="10497" max="10497" width="9.7109375" style="426" customWidth="1"/>
    <col min="10498" max="10498" width="34.85546875" style="426" customWidth="1"/>
    <col min="10499" max="10499" width="14.85546875" style="426" customWidth="1"/>
    <col min="10500" max="10500" width="9.85546875" style="426" customWidth="1"/>
    <col min="10501" max="10501" width="14.42578125" style="426" customWidth="1"/>
    <col min="10502" max="10502" width="37.7109375" style="426" customWidth="1"/>
    <col min="10503" max="10504" width="9.140625" style="426" customWidth="1"/>
    <col min="10505" max="10505" width="20.5703125" style="426" customWidth="1"/>
    <col min="10506" max="10752" width="9.140625" style="426"/>
    <col min="10753" max="10753" width="9.7109375" style="426" customWidth="1"/>
    <col min="10754" max="10754" width="34.85546875" style="426" customWidth="1"/>
    <col min="10755" max="10755" width="14.85546875" style="426" customWidth="1"/>
    <col min="10756" max="10756" width="9.85546875" style="426" customWidth="1"/>
    <col min="10757" max="10757" width="14.42578125" style="426" customWidth="1"/>
    <col min="10758" max="10758" width="37.7109375" style="426" customWidth="1"/>
    <col min="10759" max="10760" width="9.140625" style="426" customWidth="1"/>
    <col min="10761" max="10761" width="20.5703125" style="426" customWidth="1"/>
    <col min="10762" max="11008" width="9.140625" style="426"/>
    <col min="11009" max="11009" width="9.7109375" style="426" customWidth="1"/>
    <col min="11010" max="11010" width="34.85546875" style="426" customWidth="1"/>
    <col min="11011" max="11011" width="14.85546875" style="426" customWidth="1"/>
    <col min="11012" max="11012" width="9.85546875" style="426" customWidth="1"/>
    <col min="11013" max="11013" width="14.42578125" style="426" customWidth="1"/>
    <col min="11014" max="11014" width="37.7109375" style="426" customWidth="1"/>
    <col min="11015" max="11016" width="9.140625" style="426" customWidth="1"/>
    <col min="11017" max="11017" width="20.5703125" style="426" customWidth="1"/>
    <col min="11018" max="11264" width="9.140625" style="426"/>
    <col min="11265" max="11265" width="9.7109375" style="426" customWidth="1"/>
    <col min="11266" max="11266" width="34.85546875" style="426" customWidth="1"/>
    <col min="11267" max="11267" width="14.85546875" style="426" customWidth="1"/>
    <col min="11268" max="11268" width="9.85546875" style="426" customWidth="1"/>
    <col min="11269" max="11269" width="14.42578125" style="426" customWidth="1"/>
    <col min="11270" max="11270" width="37.7109375" style="426" customWidth="1"/>
    <col min="11271" max="11272" width="9.140625" style="426" customWidth="1"/>
    <col min="11273" max="11273" width="20.5703125" style="426" customWidth="1"/>
    <col min="11274" max="11520" width="9.140625" style="426"/>
    <col min="11521" max="11521" width="9.7109375" style="426" customWidth="1"/>
    <col min="11522" max="11522" width="34.85546875" style="426" customWidth="1"/>
    <col min="11523" max="11523" width="14.85546875" style="426" customWidth="1"/>
    <col min="11524" max="11524" width="9.85546875" style="426" customWidth="1"/>
    <col min="11525" max="11525" width="14.42578125" style="426" customWidth="1"/>
    <col min="11526" max="11526" width="37.7109375" style="426" customWidth="1"/>
    <col min="11527" max="11528" width="9.140625" style="426" customWidth="1"/>
    <col min="11529" max="11529" width="20.5703125" style="426" customWidth="1"/>
    <col min="11530" max="11776" width="9.140625" style="426"/>
    <col min="11777" max="11777" width="9.7109375" style="426" customWidth="1"/>
    <col min="11778" max="11778" width="34.85546875" style="426" customWidth="1"/>
    <col min="11779" max="11779" width="14.85546875" style="426" customWidth="1"/>
    <col min="11780" max="11780" width="9.85546875" style="426" customWidth="1"/>
    <col min="11781" max="11781" width="14.42578125" style="426" customWidth="1"/>
    <col min="11782" max="11782" width="37.7109375" style="426" customWidth="1"/>
    <col min="11783" max="11784" width="9.140625" style="426" customWidth="1"/>
    <col min="11785" max="11785" width="20.5703125" style="426" customWidth="1"/>
    <col min="11786" max="12032" width="9.140625" style="426"/>
    <col min="12033" max="12033" width="9.7109375" style="426" customWidth="1"/>
    <col min="12034" max="12034" width="34.85546875" style="426" customWidth="1"/>
    <col min="12035" max="12035" width="14.85546875" style="426" customWidth="1"/>
    <col min="12036" max="12036" width="9.85546875" style="426" customWidth="1"/>
    <col min="12037" max="12037" width="14.42578125" style="426" customWidth="1"/>
    <col min="12038" max="12038" width="37.7109375" style="426" customWidth="1"/>
    <col min="12039" max="12040" width="9.140625" style="426" customWidth="1"/>
    <col min="12041" max="12041" width="20.5703125" style="426" customWidth="1"/>
    <col min="12042" max="12288" width="9.140625" style="426"/>
    <col min="12289" max="12289" width="9.7109375" style="426" customWidth="1"/>
    <col min="12290" max="12290" width="34.85546875" style="426" customWidth="1"/>
    <col min="12291" max="12291" width="14.85546875" style="426" customWidth="1"/>
    <col min="12292" max="12292" width="9.85546875" style="426" customWidth="1"/>
    <col min="12293" max="12293" width="14.42578125" style="426" customWidth="1"/>
    <col min="12294" max="12294" width="37.7109375" style="426" customWidth="1"/>
    <col min="12295" max="12296" width="9.140625" style="426" customWidth="1"/>
    <col min="12297" max="12297" width="20.5703125" style="426" customWidth="1"/>
    <col min="12298" max="12544" width="9.140625" style="426"/>
    <col min="12545" max="12545" width="9.7109375" style="426" customWidth="1"/>
    <col min="12546" max="12546" width="34.85546875" style="426" customWidth="1"/>
    <col min="12547" max="12547" width="14.85546875" style="426" customWidth="1"/>
    <col min="12548" max="12548" width="9.85546875" style="426" customWidth="1"/>
    <col min="12549" max="12549" width="14.42578125" style="426" customWidth="1"/>
    <col min="12550" max="12550" width="37.7109375" style="426" customWidth="1"/>
    <col min="12551" max="12552" width="9.140625" style="426" customWidth="1"/>
    <col min="12553" max="12553" width="20.5703125" style="426" customWidth="1"/>
    <col min="12554" max="12800" width="9.140625" style="426"/>
    <col min="12801" max="12801" width="9.7109375" style="426" customWidth="1"/>
    <col min="12802" max="12802" width="34.85546875" style="426" customWidth="1"/>
    <col min="12803" max="12803" width="14.85546875" style="426" customWidth="1"/>
    <col min="12804" max="12804" width="9.85546875" style="426" customWidth="1"/>
    <col min="12805" max="12805" width="14.42578125" style="426" customWidth="1"/>
    <col min="12806" max="12806" width="37.7109375" style="426" customWidth="1"/>
    <col min="12807" max="12808" width="9.140625" style="426" customWidth="1"/>
    <col min="12809" max="12809" width="20.5703125" style="426" customWidth="1"/>
    <col min="12810" max="13056" width="9.140625" style="426"/>
    <col min="13057" max="13057" width="9.7109375" style="426" customWidth="1"/>
    <col min="13058" max="13058" width="34.85546875" style="426" customWidth="1"/>
    <col min="13059" max="13059" width="14.85546875" style="426" customWidth="1"/>
    <col min="13060" max="13060" width="9.85546875" style="426" customWidth="1"/>
    <col min="13061" max="13061" width="14.42578125" style="426" customWidth="1"/>
    <col min="13062" max="13062" width="37.7109375" style="426" customWidth="1"/>
    <col min="13063" max="13064" width="9.140625" style="426" customWidth="1"/>
    <col min="13065" max="13065" width="20.5703125" style="426" customWidth="1"/>
    <col min="13066" max="13312" width="9.140625" style="426"/>
    <col min="13313" max="13313" width="9.7109375" style="426" customWidth="1"/>
    <col min="13314" max="13314" width="34.85546875" style="426" customWidth="1"/>
    <col min="13315" max="13315" width="14.85546875" style="426" customWidth="1"/>
    <col min="13316" max="13316" width="9.85546875" style="426" customWidth="1"/>
    <col min="13317" max="13317" width="14.42578125" style="426" customWidth="1"/>
    <col min="13318" max="13318" width="37.7109375" style="426" customWidth="1"/>
    <col min="13319" max="13320" width="9.140625" style="426" customWidth="1"/>
    <col min="13321" max="13321" width="20.5703125" style="426" customWidth="1"/>
    <col min="13322" max="13568" width="9.140625" style="426"/>
    <col min="13569" max="13569" width="9.7109375" style="426" customWidth="1"/>
    <col min="13570" max="13570" width="34.85546875" style="426" customWidth="1"/>
    <col min="13571" max="13571" width="14.85546875" style="426" customWidth="1"/>
    <col min="13572" max="13572" width="9.85546875" style="426" customWidth="1"/>
    <col min="13573" max="13573" width="14.42578125" style="426" customWidth="1"/>
    <col min="13574" max="13574" width="37.7109375" style="426" customWidth="1"/>
    <col min="13575" max="13576" width="9.140625" style="426" customWidth="1"/>
    <col min="13577" max="13577" width="20.5703125" style="426" customWidth="1"/>
    <col min="13578" max="13824" width="9.140625" style="426"/>
    <col min="13825" max="13825" width="9.7109375" style="426" customWidth="1"/>
    <col min="13826" max="13826" width="34.85546875" style="426" customWidth="1"/>
    <col min="13827" max="13827" width="14.85546875" style="426" customWidth="1"/>
    <col min="13828" max="13828" width="9.85546875" style="426" customWidth="1"/>
    <col min="13829" max="13829" width="14.42578125" style="426" customWidth="1"/>
    <col min="13830" max="13830" width="37.7109375" style="426" customWidth="1"/>
    <col min="13831" max="13832" width="9.140625" style="426" customWidth="1"/>
    <col min="13833" max="13833" width="20.5703125" style="426" customWidth="1"/>
    <col min="13834" max="14080" width="9.140625" style="426"/>
    <col min="14081" max="14081" width="9.7109375" style="426" customWidth="1"/>
    <col min="14082" max="14082" width="34.85546875" style="426" customWidth="1"/>
    <col min="14083" max="14083" width="14.85546875" style="426" customWidth="1"/>
    <col min="14084" max="14084" width="9.85546875" style="426" customWidth="1"/>
    <col min="14085" max="14085" width="14.42578125" style="426" customWidth="1"/>
    <col min="14086" max="14086" width="37.7109375" style="426" customWidth="1"/>
    <col min="14087" max="14088" width="9.140625" style="426" customWidth="1"/>
    <col min="14089" max="14089" width="20.5703125" style="426" customWidth="1"/>
    <col min="14090" max="14336" width="9.140625" style="426"/>
    <col min="14337" max="14337" width="9.7109375" style="426" customWidth="1"/>
    <col min="14338" max="14338" width="34.85546875" style="426" customWidth="1"/>
    <col min="14339" max="14339" width="14.85546875" style="426" customWidth="1"/>
    <col min="14340" max="14340" width="9.85546875" style="426" customWidth="1"/>
    <col min="14341" max="14341" width="14.42578125" style="426" customWidth="1"/>
    <col min="14342" max="14342" width="37.7109375" style="426" customWidth="1"/>
    <col min="14343" max="14344" width="9.140625" style="426" customWidth="1"/>
    <col min="14345" max="14345" width="20.5703125" style="426" customWidth="1"/>
    <col min="14346" max="14592" width="9.140625" style="426"/>
    <col min="14593" max="14593" width="9.7109375" style="426" customWidth="1"/>
    <col min="14594" max="14594" width="34.85546875" style="426" customWidth="1"/>
    <col min="14595" max="14595" width="14.85546875" style="426" customWidth="1"/>
    <col min="14596" max="14596" width="9.85546875" style="426" customWidth="1"/>
    <col min="14597" max="14597" width="14.42578125" style="426" customWidth="1"/>
    <col min="14598" max="14598" width="37.7109375" style="426" customWidth="1"/>
    <col min="14599" max="14600" width="9.140625" style="426" customWidth="1"/>
    <col min="14601" max="14601" width="20.5703125" style="426" customWidth="1"/>
    <col min="14602" max="14848" width="9.140625" style="426"/>
    <col min="14849" max="14849" width="9.7109375" style="426" customWidth="1"/>
    <col min="14850" max="14850" width="34.85546875" style="426" customWidth="1"/>
    <col min="14851" max="14851" width="14.85546875" style="426" customWidth="1"/>
    <col min="14852" max="14852" width="9.85546875" style="426" customWidth="1"/>
    <col min="14853" max="14853" width="14.42578125" style="426" customWidth="1"/>
    <col min="14854" max="14854" width="37.7109375" style="426" customWidth="1"/>
    <col min="14855" max="14856" width="9.140625" style="426" customWidth="1"/>
    <col min="14857" max="14857" width="20.5703125" style="426" customWidth="1"/>
    <col min="14858" max="15104" width="9.140625" style="426"/>
    <col min="15105" max="15105" width="9.7109375" style="426" customWidth="1"/>
    <col min="15106" max="15106" width="34.85546875" style="426" customWidth="1"/>
    <col min="15107" max="15107" width="14.85546875" style="426" customWidth="1"/>
    <col min="15108" max="15108" width="9.85546875" style="426" customWidth="1"/>
    <col min="15109" max="15109" width="14.42578125" style="426" customWidth="1"/>
    <col min="15110" max="15110" width="37.7109375" style="426" customWidth="1"/>
    <col min="15111" max="15112" width="9.140625" style="426" customWidth="1"/>
    <col min="15113" max="15113" width="20.5703125" style="426" customWidth="1"/>
    <col min="15114" max="15360" width="9.140625" style="426"/>
    <col min="15361" max="15361" width="9.7109375" style="426" customWidth="1"/>
    <col min="15362" max="15362" width="34.85546875" style="426" customWidth="1"/>
    <col min="15363" max="15363" width="14.85546875" style="426" customWidth="1"/>
    <col min="15364" max="15364" width="9.85546875" style="426" customWidth="1"/>
    <col min="15365" max="15365" width="14.42578125" style="426" customWidth="1"/>
    <col min="15366" max="15366" width="37.7109375" style="426" customWidth="1"/>
    <col min="15367" max="15368" width="9.140625" style="426" customWidth="1"/>
    <col min="15369" max="15369" width="20.5703125" style="426" customWidth="1"/>
    <col min="15370" max="15616" width="9.140625" style="426"/>
    <col min="15617" max="15617" width="9.7109375" style="426" customWidth="1"/>
    <col min="15618" max="15618" width="34.85546875" style="426" customWidth="1"/>
    <col min="15619" max="15619" width="14.85546875" style="426" customWidth="1"/>
    <col min="15620" max="15620" width="9.85546875" style="426" customWidth="1"/>
    <col min="15621" max="15621" width="14.42578125" style="426" customWidth="1"/>
    <col min="15622" max="15622" width="37.7109375" style="426" customWidth="1"/>
    <col min="15623" max="15624" width="9.140625" style="426" customWidth="1"/>
    <col min="15625" max="15625" width="20.5703125" style="426" customWidth="1"/>
    <col min="15626" max="15872" width="9.140625" style="426"/>
    <col min="15873" max="15873" width="9.7109375" style="426" customWidth="1"/>
    <col min="15874" max="15874" width="34.85546875" style="426" customWidth="1"/>
    <col min="15875" max="15875" width="14.85546875" style="426" customWidth="1"/>
    <col min="15876" max="15876" width="9.85546875" style="426" customWidth="1"/>
    <col min="15877" max="15877" width="14.42578125" style="426" customWidth="1"/>
    <col min="15878" max="15878" width="37.7109375" style="426" customWidth="1"/>
    <col min="15879" max="15880" width="9.140625" style="426" customWidth="1"/>
    <col min="15881" max="15881" width="20.5703125" style="426" customWidth="1"/>
    <col min="15882" max="16128" width="9.140625" style="426"/>
    <col min="16129" max="16129" width="9.7109375" style="426" customWidth="1"/>
    <col min="16130" max="16130" width="34.85546875" style="426" customWidth="1"/>
    <col min="16131" max="16131" width="14.85546875" style="426" customWidth="1"/>
    <col min="16132" max="16132" width="9.85546875" style="426" customWidth="1"/>
    <col min="16133" max="16133" width="14.42578125" style="426" customWidth="1"/>
    <col min="16134" max="16134" width="37.7109375" style="426" customWidth="1"/>
    <col min="16135" max="16136" width="9.140625" style="426" customWidth="1"/>
    <col min="16137" max="16137" width="20.5703125" style="426" customWidth="1"/>
    <col min="16138" max="16384" width="9.140625" style="426"/>
  </cols>
  <sheetData>
    <row r="1" spans="1:9" ht="18" customHeight="1" x14ac:dyDescent="0.2">
      <c r="A1" s="423"/>
      <c r="C1" s="424"/>
      <c r="D1" s="24"/>
      <c r="I1" s="426"/>
    </row>
    <row r="2" spans="1:9" ht="57" customHeight="1" x14ac:dyDescent="0.2">
      <c r="A2" s="427" t="s">
        <v>175</v>
      </c>
      <c r="B2" s="428" t="s">
        <v>176</v>
      </c>
      <c r="C2" s="428" t="s">
        <v>177</v>
      </c>
      <c r="D2" s="428" t="s">
        <v>178</v>
      </c>
      <c r="E2" s="27" t="s">
        <v>1346</v>
      </c>
      <c r="F2" s="427" t="s">
        <v>179</v>
      </c>
      <c r="I2" s="426"/>
    </row>
    <row r="3" spans="1:9" ht="12.75" x14ac:dyDescent="0.2">
      <c r="A3" s="429"/>
      <c r="B3" s="28" t="s">
        <v>1342</v>
      </c>
      <c r="C3" s="29"/>
      <c r="D3" s="29"/>
      <c r="E3" s="430"/>
      <c r="F3" s="398"/>
      <c r="I3" s="426"/>
    </row>
    <row r="4" spans="1:9" ht="12.75" x14ac:dyDescent="0.2">
      <c r="A4" s="473"/>
      <c r="B4" s="474" t="s">
        <v>181</v>
      </c>
      <c r="C4" s="475"/>
      <c r="D4" s="475"/>
      <c r="E4" s="476"/>
      <c r="F4" s="431"/>
      <c r="I4" s="426"/>
    </row>
    <row r="5" spans="1:9" ht="25.5" x14ac:dyDescent="0.2">
      <c r="A5" s="473">
        <v>1</v>
      </c>
      <c r="B5" s="477" t="s">
        <v>182</v>
      </c>
      <c r="C5" s="478" t="s">
        <v>29</v>
      </c>
      <c r="D5" s="479" t="s">
        <v>76</v>
      </c>
      <c r="E5" s="480">
        <v>26.24</v>
      </c>
      <c r="F5" s="431"/>
      <c r="I5" s="426"/>
    </row>
    <row r="6" spans="1:9" ht="12.75" x14ac:dyDescent="0.2">
      <c r="A6" s="473">
        <v>2</v>
      </c>
      <c r="B6" s="481" t="s">
        <v>184</v>
      </c>
      <c r="C6" s="478" t="s">
        <v>7</v>
      </c>
      <c r="D6" s="482" t="s">
        <v>76</v>
      </c>
      <c r="E6" s="480">
        <v>0.04</v>
      </c>
      <c r="F6" s="431"/>
      <c r="I6" s="426"/>
    </row>
    <row r="7" spans="1:9" ht="12.75" x14ac:dyDescent="0.2">
      <c r="A7" s="473">
        <v>3</v>
      </c>
      <c r="B7" s="481" t="s">
        <v>185</v>
      </c>
      <c r="C7" s="475" t="s">
        <v>15</v>
      </c>
      <c r="D7" s="479" t="s">
        <v>79</v>
      </c>
      <c r="E7" s="480">
        <v>53.29</v>
      </c>
      <c r="F7" s="431"/>
      <c r="I7" s="426"/>
    </row>
    <row r="8" spans="1:9" ht="25.5" x14ac:dyDescent="0.2">
      <c r="A8" s="473">
        <v>4</v>
      </c>
      <c r="B8" s="481" t="s">
        <v>186</v>
      </c>
      <c r="C8" s="475" t="s">
        <v>187</v>
      </c>
      <c r="D8" s="479" t="s">
        <v>79</v>
      </c>
      <c r="E8" s="480">
        <v>101.53</v>
      </c>
      <c r="F8" s="431"/>
      <c r="I8" s="426"/>
    </row>
    <row r="9" spans="1:9" ht="12.75" x14ac:dyDescent="0.2">
      <c r="A9" s="473">
        <v>5</v>
      </c>
      <c r="B9" s="477" t="s">
        <v>189</v>
      </c>
      <c r="C9" s="475" t="s">
        <v>23</v>
      </c>
      <c r="D9" s="479" t="s">
        <v>79</v>
      </c>
      <c r="E9" s="480">
        <v>73.42</v>
      </c>
      <c r="F9" s="431"/>
      <c r="I9" s="426"/>
    </row>
    <row r="10" spans="1:9" ht="12.75" x14ac:dyDescent="0.2">
      <c r="A10" s="473">
        <v>6</v>
      </c>
      <c r="B10" s="477" t="s">
        <v>191</v>
      </c>
      <c r="C10" s="475" t="s">
        <v>23</v>
      </c>
      <c r="D10" s="479" t="s">
        <v>82</v>
      </c>
      <c r="E10" s="480">
        <v>31.2</v>
      </c>
      <c r="F10" s="431"/>
      <c r="I10" s="426"/>
    </row>
    <row r="11" spans="1:9" ht="12.75" x14ac:dyDescent="0.2">
      <c r="A11" s="473">
        <v>7</v>
      </c>
      <c r="B11" s="483" t="s">
        <v>404</v>
      </c>
      <c r="C11" s="475" t="s">
        <v>23</v>
      </c>
      <c r="D11" s="482" t="s">
        <v>82</v>
      </c>
      <c r="E11" s="484">
        <v>2.57</v>
      </c>
      <c r="F11" s="431"/>
      <c r="I11" s="426"/>
    </row>
    <row r="12" spans="1:9" ht="25.5" x14ac:dyDescent="0.2">
      <c r="A12" s="473">
        <v>8</v>
      </c>
      <c r="B12" s="477" t="s">
        <v>777</v>
      </c>
      <c r="C12" s="478" t="s">
        <v>29</v>
      </c>
      <c r="D12" s="479" t="s">
        <v>105</v>
      </c>
      <c r="E12" s="480">
        <v>0.8</v>
      </c>
      <c r="F12" s="431"/>
      <c r="I12" s="426"/>
    </row>
    <row r="13" spans="1:9" ht="12.75" x14ac:dyDescent="0.2">
      <c r="A13" s="473">
        <v>9</v>
      </c>
      <c r="B13" s="481" t="s">
        <v>202</v>
      </c>
      <c r="C13" s="475" t="s">
        <v>13</v>
      </c>
      <c r="D13" s="479" t="s">
        <v>107</v>
      </c>
      <c r="E13" s="480">
        <v>1.33</v>
      </c>
      <c r="F13" s="431"/>
      <c r="I13" s="426"/>
    </row>
    <row r="14" spans="1:9" ht="12.75" x14ac:dyDescent="0.2">
      <c r="A14" s="473">
        <v>10</v>
      </c>
      <c r="B14" s="481" t="s">
        <v>786</v>
      </c>
      <c r="C14" s="475" t="s">
        <v>8</v>
      </c>
      <c r="D14" s="479" t="s">
        <v>107</v>
      </c>
      <c r="E14" s="480">
        <v>1.45</v>
      </c>
      <c r="F14" s="431"/>
      <c r="I14" s="426"/>
    </row>
    <row r="15" spans="1:9" ht="12.75" x14ac:dyDescent="0.2">
      <c r="A15" s="473">
        <v>11</v>
      </c>
      <c r="B15" s="481" t="s">
        <v>204</v>
      </c>
      <c r="C15" s="475" t="s">
        <v>10</v>
      </c>
      <c r="D15" s="479" t="s">
        <v>107</v>
      </c>
      <c r="E15" s="480">
        <v>1.51</v>
      </c>
      <c r="F15" s="431"/>
      <c r="I15" s="426"/>
    </row>
    <row r="16" spans="1:9" ht="12.75" x14ac:dyDescent="0.2">
      <c r="A16" s="473">
        <v>12</v>
      </c>
      <c r="B16" s="477" t="s">
        <v>205</v>
      </c>
      <c r="C16" s="475" t="s">
        <v>24</v>
      </c>
      <c r="D16" s="479" t="s">
        <v>107</v>
      </c>
      <c r="E16" s="480">
        <v>1.33</v>
      </c>
      <c r="F16" s="431"/>
      <c r="I16" s="426"/>
    </row>
    <row r="17" spans="1:9" ht="12.75" x14ac:dyDescent="0.2">
      <c r="A17" s="473">
        <v>13</v>
      </c>
      <c r="B17" s="477" t="s">
        <v>207</v>
      </c>
      <c r="C17" s="475" t="s">
        <v>25</v>
      </c>
      <c r="D17" s="479" t="s">
        <v>107</v>
      </c>
      <c r="E17" s="480">
        <v>1.34</v>
      </c>
      <c r="F17" s="431"/>
      <c r="I17" s="426"/>
    </row>
    <row r="18" spans="1:9" ht="12.75" x14ac:dyDescent="0.2">
      <c r="A18" s="473">
        <v>14</v>
      </c>
      <c r="B18" s="477" t="s">
        <v>208</v>
      </c>
      <c r="C18" s="478" t="s">
        <v>29</v>
      </c>
      <c r="D18" s="479" t="s">
        <v>107</v>
      </c>
      <c r="E18" s="480">
        <v>1.6</v>
      </c>
      <c r="F18" s="431"/>
      <c r="I18" s="426"/>
    </row>
    <row r="19" spans="1:9" ht="12.75" x14ac:dyDescent="0.2">
      <c r="A19" s="473">
        <v>15</v>
      </c>
      <c r="B19" s="477" t="s">
        <v>209</v>
      </c>
      <c r="C19" s="475" t="s">
        <v>33</v>
      </c>
      <c r="D19" s="479" t="s">
        <v>107</v>
      </c>
      <c r="E19" s="480">
        <v>1.1000000000000001</v>
      </c>
      <c r="F19" s="431"/>
      <c r="I19" s="426"/>
    </row>
    <row r="20" spans="1:9" ht="12.75" x14ac:dyDescent="0.2">
      <c r="A20" s="473">
        <v>16</v>
      </c>
      <c r="B20" s="481" t="s">
        <v>210</v>
      </c>
      <c r="C20" s="475" t="s">
        <v>16</v>
      </c>
      <c r="D20" s="479" t="s">
        <v>107</v>
      </c>
      <c r="E20" s="480">
        <v>0.48</v>
      </c>
      <c r="F20" s="431"/>
      <c r="I20" s="426"/>
    </row>
    <row r="21" spans="1:9" ht="12.75" x14ac:dyDescent="0.2">
      <c r="A21" s="473">
        <v>17</v>
      </c>
      <c r="B21" s="477" t="s">
        <v>211</v>
      </c>
      <c r="C21" s="475" t="s">
        <v>13</v>
      </c>
      <c r="D21" s="482" t="s">
        <v>107</v>
      </c>
      <c r="E21" s="480">
        <v>0.86</v>
      </c>
      <c r="F21" s="431"/>
      <c r="I21" s="426"/>
    </row>
    <row r="22" spans="1:9" ht="25.5" x14ac:dyDescent="0.2">
      <c r="A22" s="473">
        <v>18</v>
      </c>
      <c r="B22" s="481" t="s">
        <v>794</v>
      </c>
      <c r="C22" s="478" t="s">
        <v>9</v>
      </c>
      <c r="D22" s="479" t="s">
        <v>107</v>
      </c>
      <c r="E22" s="480">
        <v>1.3</v>
      </c>
      <c r="F22" s="431"/>
      <c r="I22" s="426"/>
    </row>
    <row r="23" spans="1:9" ht="12.75" x14ac:dyDescent="0.2">
      <c r="A23" s="473">
        <v>19</v>
      </c>
      <c r="B23" s="485" t="s">
        <v>212</v>
      </c>
      <c r="C23" s="475" t="s">
        <v>30</v>
      </c>
      <c r="D23" s="479" t="s">
        <v>107</v>
      </c>
      <c r="E23" s="480">
        <v>1.3</v>
      </c>
      <c r="F23" s="431"/>
      <c r="I23" s="426"/>
    </row>
    <row r="24" spans="1:9" ht="12.75" x14ac:dyDescent="0.2">
      <c r="A24" s="473">
        <v>20</v>
      </c>
      <c r="B24" s="477" t="s">
        <v>213</v>
      </c>
      <c r="C24" s="475" t="s">
        <v>32</v>
      </c>
      <c r="D24" s="479" t="s">
        <v>107</v>
      </c>
      <c r="E24" s="480">
        <v>0.51</v>
      </c>
      <c r="F24" s="431"/>
      <c r="I24" s="426"/>
    </row>
    <row r="25" spans="1:9" ht="12.75" x14ac:dyDescent="0.2">
      <c r="A25" s="473">
        <v>21</v>
      </c>
      <c r="B25" s="486" t="s">
        <v>796</v>
      </c>
      <c r="C25" s="475" t="s">
        <v>34</v>
      </c>
      <c r="D25" s="479" t="s">
        <v>107</v>
      </c>
      <c r="E25" s="480">
        <v>0.98</v>
      </c>
      <c r="F25" s="431"/>
      <c r="I25" s="426"/>
    </row>
    <row r="26" spans="1:9" ht="12.75" x14ac:dyDescent="0.2">
      <c r="A26" s="473">
        <v>22</v>
      </c>
      <c r="B26" s="477" t="s">
        <v>214</v>
      </c>
      <c r="C26" s="475" t="s">
        <v>19</v>
      </c>
      <c r="D26" s="479" t="s">
        <v>107</v>
      </c>
      <c r="E26" s="480">
        <v>1</v>
      </c>
      <c r="F26" s="431"/>
      <c r="I26" s="426"/>
    </row>
    <row r="27" spans="1:9" ht="12.75" x14ac:dyDescent="0.2">
      <c r="A27" s="473">
        <v>23</v>
      </c>
      <c r="B27" s="477" t="s">
        <v>797</v>
      </c>
      <c r="C27" s="475" t="s">
        <v>33</v>
      </c>
      <c r="D27" s="479" t="s">
        <v>107</v>
      </c>
      <c r="E27" s="480">
        <v>0.55000000000000004</v>
      </c>
      <c r="F27" s="431"/>
      <c r="I27" s="426"/>
    </row>
    <row r="28" spans="1:9" ht="12.75" x14ac:dyDescent="0.2">
      <c r="A28" s="473">
        <v>24</v>
      </c>
      <c r="B28" s="477" t="s">
        <v>218</v>
      </c>
      <c r="C28" s="478" t="s">
        <v>29</v>
      </c>
      <c r="D28" s="479" t="s">
        <v>107</v>
      </c>
      <c r="E28" s="480">
        <v>1.78</v>
      </c>
      <c r="F28" s="431"/>
      <c r="I28" s="426"/>
    </row>
    <row r="29" spans="1:9" ht="12.75" x14ac:dyDescent="0.2">
      <c r="A29" s="473">
        <v>25</v>
      </c>
      <c r="B29" s="481" t="s">
        <v>802</v>
      </c>
      <c r="C29" s="475" t="s">
        <v>25</v>
      </c>
      <c r="D29" s="479" t="s">
        <v>107</v>
      </c>
      <c r="E29" s="480">
        <v>0.84</v>
      </c>
      <c r="F29" s="431"/>
      <c r="I29" s="426"/>
    </row>
    <row r="30" spans="1:9" ht="12.75" x14ac:dyDescent="0.2">
      <c r="A30" s="473">
        <v>26</v>
      </c>
      <c r="B30" s="477" t="s">
        <v>803</v>
      </c>
      <c r="C30" s="478" t="s">
        <v>29</v>
      </c>
      <c r="D30" s="479" t="s">
        <v>107</v>
      </c>
      <c r="E30" s="480">
        <v>0.67</v>
      </c>
      <c r="F30" s="431"/>
      <c r="I30" s="426"/>
    </row>
    <row r="31" spans="1:9" ht="12.75" x14ac:dyDescent="0.2">
      <c r="A31" s="473">
        <v>27</v>
      </c>
      <c r="B31" s="477" t="s">
        <v>219</v>
      </c>
      <c r="C31" s="478" t="s">
        <v>7</v>
      </c>
      <c r="D31" s="479" t="s">
        <v>99</v>
      </c>
      <c r="E31" s="480">
        <v>1</v>
      </c>
      <c r="F31" s="431"/>
      <c r="I31" s="426"/>
    </row>
    <row r="32" spans="1:9" ht="25.5" x14ac:dyDescent="0.2">
      <c r="A32" s="473">
        <v>28</v>
      </c>
      <c r="B32" s="477" t="s">
        <v>220</v>
      </c>
      <c r="C32" s="475" t="s">
        <v>6</v>
      </c>
      <c r="D32" s="479" t="s">
        <v>99</v>
      </c>
      <c r="E32" s="480">
        <v>0.94</v>
      </c>
      <c r="F32" s="431"/>
      <c r="I32" s="426"/>
    </row>
    <row r="33" spans="1:9" ht="12.75" x14ac:dyDescent="0.2">
      <c r="A33" s="473">
        <v>29</v>
      </c>
      <c r="B33" s="477" t="s">
        <v>812</v>
      </c>
      <c r="C33" s="475" t="s">
        <v>11</v>
      </c>
      <c r="D33" s="479" t="s">
        <v>99</v>
      </c>
      <c r="E33" s="480">
        <v>2.46</v>
      </c>
      <c r="F33" s="431"/>
      <c r="I33" s="426"/>
    </row>
    <row r="34" spans="1:9" ht="12.75" x14ac:dyDescent="0.2">
      <c r="A34" s="473">
        <v>30</v>
      </c>
      <c r="B34" s="477" t="s">
        <v>813</v>
      </c>
      <c r="C34" s="475" t="s">
        <v>15</v>
      </c>
      <c r="D34" s="479" t="s">
        <v>99</v>
      </c>
      <c r="E34" s="480">
        <v>1.32</v>
      </c>
      <c r="F34" s="431"/>
      <c r="I34" s="426"/>
    </row>
    <row r="35" spans="1:9" ht="38.25" x14ac:dyDescent="0.2">
      <c r="A35" s="473">
        <v>31</v>
      </c>
      <c r="B35" s="481" t="s">
        <v>222</v>
      </c>
      <c r="C35" s="475" t="s">
        <v>223</v>
      </c>
      <c r="D35" s="479" t="s">
        <v>99</v>
      </c>
      <c r="E35" s="480">
        <v>24.16</v>
      </c>
      <c r="F35" s="431"/>
      <c r="I35" s="426"/>
    </row>
    <row r="36" spans="1:9" ht="38.25" x14ac:dyDescent="0.2">
      <c r="A36" s="473">
        <v>32</v>
      </c>
      <c r="B36" s="477" t="s">
        <v>224</v>
      </c>
      <c r="C36" s="475" t="s">
        <v>19</v>
      </c>
      <c r="D36" s="479" t="s">
        <v>99</v>
      </c>
      <c r="E36" s="480">
        <v>0.36</v>
      </c>
      <c r="F36" s="431"/>
      <c r="I36" s="426"/>
    </row>
    <row r="37" spans="1:9" ht="12.75" x14ac:dyDescent="0.2">
      <c r="A37" s="473">
        <v>33</v>
      </c>
      <c r="B37" s="477" t="s">
        <v>225</v>
      </c>
      <c r="C37" s="475" t="s">
        <v>20</v>
      </c>
      <c r="D37" s="479" t="s">
        <v>99</v>
      </c>
      <c r="E37" s="480">
        <v>0.34</v>
      </c>
      <c r="F37" s="431"/>
      <c r="I37" s="426"/>
    </row>
    <row r="38" spans="1:9" ht="12.75" x14ac:dyDescent="0.2">
      <c r="A38" s="473">
        <v>34</v>
      </c>
      <c r="B38" s="481" t="s">
        <v>226</v>
      </c>
      <c r="C38" s="475" t="s">
        <v>23</v>
      </c>
      <c r="D38" s="479" t="s">
        <v>99</v>
      </c>
      <c r="E38" s="480">
        <v>1.1000000000000001</v>
      </c>
      <c r="F38" s="431"/>
      <c r="I38" s="426"/>
    </row>
    <row r="39" spans="1:9" ht="12.75" x14ac:dyDescent="0.2">
      <c r="A39" s="473">
        <v>35</v>
      </c>
      <c r="B39" s="481" t="s">
        <v>227</v>
      </c>
      <c r="C39" s="475" t="s">
        <v>23</v>
      </c>
      <c r="D39" s="479" t="s">
        <v>99</v>
      </c>
      <c r="E39" s="480">
        <v>0.03</v>
      </c>
      <c r="F39" s="431"/>
      <c r="I39" s="426"/>
    </row>
    <row r="40" spans="1:9" ht="12.75" x14ac:dyDescent="0.2">
      <c r="A40" s="473">
        <v>36</v>
      </c>
      <c r="B40" s="477" t="s">
        <v>818</v>
      </c>
      <c r="C40" s="475" t="s">
        <v>26</v>
      </c>
      <c r="D40" s="478" t="s">
        <v>99</v>
      </c>
      <c r="E40" s="480">
        <v>0.42</v>
      </c>
      <c r="F40" s="431"/>
      <c r="I40" s="426"/>
    </row>
    <row r="41" spans="1:9" ht="25.5" x14ac:dyDescent="0.2">
      <c r="A41" s="473">
        <v>37</v>
      </c>
      <c r="B41" s="481" t="s">
        <v>819</v>
      </c>
      <c r="C41" s="475" t="s">
        <v>28</v>
      </c>
      <c r="D41" s="479" t="s">
        <v>99</v>
      </c>
      <c r="E41" s="480">
        <v>0.05</v>
      </c>
      <c r="F41" s="431"/>
      <c r="I41" s="426"/>
    </row>
    <row r="42" spans="1:9" ht="25.5" x14ac:dyDescent="0.2">
      <c r="A42" s="473">
        <v>38</v>
      </c>
      <c r="B42" s="477" t="s">
        <v>820</v>
      </c>
      <c r="C42" s="478" t="s">
        <v>29</v>
      </c>
      <c r="D42" s="479" t="s">
        <v>99</v>
      </c>
      <c r="E42" s="480">
        <v>0.23</v>
      </c>
      <c r="F42" s="431"/>
      <c r="I42" s="426"/>
    </row>
    <row r="43" spans="1:9" ht="25.5" x14ac:dyDescent="0.2">
      <c r="A43" s="473">
        <v>39</v>
      </c>
      <c r="B43" s="481" t="s">
        <v>821</v>
      </c>
      <c r="C43" s="475" t="s">
        <v>30</v>
      </c>
      <c r="D43" s="479" t="s">
        <v>99</v>
      </c>
      <c r="E43" s="480">
        <v>0.47</v>
      </c>
      <c r="F43" s="431"/>
      <c r="I43" s="426"/>
    </row>
    <row r="44" spans="1:9" ht="12.75" x14ac:dyDescent="0.2">
      <c r="A44" s="473">
        <v>40</v>
      </c>
      <c r="B44" s="481" t="s">
        <v>229</v>
      </c>
      <c r="C44" s="475" t="s">
        <v>30</v>
      </c>
      <c r="D44" s="479" t="s">
        <v>99</v>
      </c>
      <c r="E44" s="480">
        <v>0.88</v>
      </c>
      <c r="F44" s="431"/>
      <c r="I44" s="426"/>
    </row>
    <row r="45" spans="1:9" ht="12.75" x14ac:dyDescent="0.2">
      <c r="A45" s="473">
        <v>41</v>
      </c>
      <c r="B45" s="481" t="s">
        <v>823</v>
      </c>
      <c r="C45" s="475" t="s">
        <v>32</v>
      </c>
      <c r="D45" s="479" t="s">
        <v>99</v>
      </c>
      <c r="E45" s="480">
        <v>0.02</v>
      </c>
      <c r="F45" s="431"/>
      <c r="I45" s="426"/>
    </row>
    <row r="46" spans="1:9" ht="12.75" x14ac:dyDescent="0.2">
      <c r="A46" s="473">
        <v>42</v>
      </c>
      <c r="B46" s="477" t="s">
        <v>314</v>
      </c>
      <c r="C46" s="475" t="s">
        <v>18</v>
      </c>
      <c r="D46" s="479" t="s">
        <v>99</v>
      </c>
      <c r="E46" s="480">
        <v>2.33</v>
      </c>
      <c r="F46" s="431"/>
      <c r="I46" s="426"/>
    </row>
    <row r="47" spans="1:9" ht="25.5" x14ac:dyDescent="0.2">
      <c r="A47" s="473">
        <v>43</v>
      </c>
      <c r="B47" s="477" t="s">
        <v>824</v>
      </c>
      <c r="C47" s="475" t="s">
        <v>33</v>
      </c>
      <c r="D47" s="475" t="s">
        <v>99</v>
      </c>
      <c r="E47" s="480">
        <v>1.65</v>
      </c>
      <c r="F47" s="431"/>
      <c r="I47" s="426"/>
    </row>
    <row r="48" spans="1:9" ht="12.75" x14ac:dyDescent="0.2">
      <c r="A48" s="473">
        <v>44</v>
      </c>
      <c r="B48" s="487" t="s">
        <v>826</v>
      </c>
      <c r="C48" s="478" t="s">
        <v>9</v>
      </c>
      <c r="D48" s="479" t="s">
        <v>99</v>
      </c>
      <c r="E48" s="480">
        <v>2.63</v>
      </c>
      <c r="F48" s="431"/>
      <c r="I48" s="426"/>
    </row>
    <row r="49" spans="1:9" ht="12.75" x14ac:dyDescent="0.2">
      <c r="A49" s="473">
        <v>45</v>
      </c>
      <c r="B49" s="481" t="s">
        <v>231</v>
      </c>
      <c r="C49" s="475" t="s">
        <v>13</v>
      </c>
      <c r="D49" s="482" t="s">
        <v>99</v>
      </c>
      <c r="E49" s="480">
        <v>0.15</v>
      </c>
      <c r="F49" s="431"/>
      <c r="I49" s="426"/>
    </row>
    <row r="50" spans="1:9" ht="12.75" x14ac:dyDescent="0.2">
      <c r="A50" s="473">
        <v>46</v>
      </c>
      <c r="B50" s="481" t="s">
        <v>232</v>
      </c>
      <c r="C50" s="475" t="s">
        <v>33</v>
      </c>
      <c r="D50" s="482" t="s">
        <v>99</v>
      </c>
      <c r="E50" s="480">
        <v>0.02</v>
      </c>
      <c r="F50" s="431"/>
      <c r="I50" s="426"/>
    </row>
    <row r="51" spans="1:9" ht="25.5" x14ac:dyDescent="0.2">
      <c r="A51" s="473">
        <v>47</v>
      </c>
      <c r="B51" s="487" t="s">
        <v>233</v>
      </c>
      <c r="C51" s="478" t="s">
        <v>234</v>
      </c>
      <c r="D51" s="482" t="s">
        <v>101</v>
      </c>
      <c r="E51" s="488">
        <v>2.33</v>
      </c>
      <c r="F51" s="431"/>
      <c r="I51" s="426"/>
    </row>
    <row r="52" spans="1:9" ht="25.5" x14ac:dyDescent="0.2">
      <c r="A52" s="473">
        <v>48</v>
      </c>
      <c r="B52" s="481" t="s">
        <v>834</v>
      </c>
      <c r="C52" s="475" t="s">
        <v>12</v>
      </c>
      <c r="D52" s="482" t="s">
        <v>101</v>
      </c>
      <c r="E52" s="480">
        <v>1.7</v>
      </c>
      <c r="F52" s="431"/>
      <c r="I52" s="426"/>
    </row>
    <row r="53" spans="1:9" ht="12.75" x14ac:dyDescent="0.2">
      <c r="A53" s="473">
        <v>49</v>
      </c>
      <c r="B53" s="487" t="s">
        <v>235</v>
      </c>
      <c r="C53" s="475" t="s">
        <v>33</v>
      </c>
      <c r="D53" s="482" t="s">
        <v>101</v>
      </c>
      <c r="E53" s="480">
        <v>0.49</v>
      </c>
      <c r="F53" s="431"/>
      <c r="I53" s="426"/>
    </row>
    <row r="54" spans="1:9" ht="12.75" x14ac:dyDescent="0.2">
      <c r="A54" s="473">
        <v>50</v>
      </c>
      <c r="B54" s="487" t="s">
        <v>236</v>
      </c>
      <c r="C54" s="475" t="s">
        <v>21</v>
      </c>
      <c r="D54" s="482" t="s">
        <v>101</v>
      </c>
      <c r="E54" s="480">
        <v>2.4</v>
      </c>
      <c r="F54" s="431"/>
      <c r="I54" s="426"/>
    </row>
    <row r="55" spans="1:9" ht="12.75" x14ac:dyDescent="0.2">
      <c r="A55" s="473">
        <v>51</v>
      </c>
      <c r="B55" s="487" t="s">
        <v>237</v>
      </c>
      <c r="C55" s="475" t="s">
        <v>33</v>
      </c>
      <c r="D55" s="482" t="s">
        <v>101</v>
      </c>
      <c r="E55" s="480">
        <v>0.72</v>
      </c>
      <c r="F55" s="431"/>
      <c r="I55" s="426"/>
    </row>
    <row r="56" spans="1:9" ht="38.25" x14ac:dyDescent="0.2">
      <c r="A56" s="473">
        <v>52</v>
      </c>
      <c r="B56" s="481" t="s">
        <v>238</v>
      </c>
      <c r="C56" s="475" t="s">
        <v>18</v>
      </c>
      <c r="D56" s="482" t="s">
        <v>101</v>
      </c>
      <c r="E56" s="480">
        <v>0.16</v>
      </c>
      <c r="F56" s="431"/>
      <c r="I56" s="426"/>
    </row>
    <row r="57" spans="1:9" ht="25.5" x14ac:dyDescent="0.2">
      <c r="A57" s="473">
        <v>53</v>
      </c>
      <c r="B57" s="477" t="s">
        <v>239</v>
      </c>
      <c r="C57" s="478" t="s">
        <v>23</v>
      </c>
      <c r="D57" s="482" t="s">
        <v>101</v>
      </c>
      <c r="E57" s="480">
        <v>0.09</v>
      </c>
      <c r="F57" s="431"/>
      <c r="I57" s="426"/>
    </row>
    <row r="58" spans="1:9" ht="12.75" x14ac:dyDescent="0.2">
      <c r="A58" s="473">
        <v>54</v>
      </c>
      <c r="B58" s="481" t="s">
        <v>240</v>
      </c>
      <c r="C58" s="475" t="s">
        <v>23</v>
      </c>
      <c r="D58" s="482" t="s">
        <v>101</v>
      </c>
      <c r="E58" s="480">
        <v>0.96</v>
      </c>
      <c r="F58" s="431"/>
      <c r="I58" s="426"/>
    </row>
    <row r="59" spans="1:9" ht="25.5" x14ac:dyDescent="0.2">
      <c r="A59" s="473">
        <v>55</v>
      </c>
      <c r="B59" s="477" t="s">
        <v>241</v>
      </c>
      <c r="C59" s="475" t="s">
        <v>242</v>
      </c>
      <c r="D59" s="482" t="s">
        <v>111</v>
      </c>
      <c r="E59" s="480">
        <v>1.59</v>
      </c>
      <c r="F59" s="431"/>
      <c r="I59" s="426"/>
    </row>
    <row r="60" spans="1:9" ht="25.5" x14ac:dyDescent="0.2">
      <c r="A60" s="473">
        <v>56</v>
      </c>
      <c r="B60" s="481" t="s">
        <v>244</v>
      </c>
      <c r="C60" s="475" t="s">
        <v>223</v>
      </c>
      <c r="D60" s="482" t="s">
        <v>111</v>
      </c>
      <c r="E60" s="480">
        <v>0.75</v>
      </c>
      <c r="F60" s="431"/>
      <c r="I60" s="426"/>
    </row>
    <row r="61" spans="1:9" ht="12.75" x14ac:dyDescent="0.2">
      <c r="A61" s="473">
        <v>57</v>
      </c>
      <c r="B61" s="481" t="s">
        <v>246</v>
      </c>
      <c r="C61" s="475" t="s">
        <v>11</v>
      </c>
      <c r="D61" s="482" t="s">
        <v>117</v>
      </c>
      <c r="E61" s="480">
        <v>0.97</v>
      </c>
      <c r="F61" s="431"/>
      <c r="I61" s="426"/>
    </row>
    <row r="62" spans="1:9" ht="12.75" x14ac:dyDescent="0.2">
      <c r="A62" s="473">
        <v>58</v>
      </c>
      <c r="B62" s="487" t="s">
        <v>248</v>
      </c>
      <c r="C62" s="475" t="s">
        <v>8</v>
      </c>
      <c r="D62" s="482" t="s">
        <v>117</v>
      </c>
      <c r="E62" s="480">
        <v>0.02</v>
      </c>
      <c r="F62" s="431"/>
      <c r="I62" s="426"/>
    </row>
    <row r="63" spans="1:9" ht="12.75" x14ac:dyDescent="0.2">
      <c r="A63" s="473">
        <v>59</v>
      </c>
      <c r="B63" s="481" t="s">
        <v>262</v>
      </c>
      <c r="C63" s="475" t="s">
        <v>17</v>
      </c>
      <c r="D63" s="482" t="s">
        <v>143</v>
      </c>
      <c r="E63" s="480">
        <v>4</v>
      </c>
      <c r="F63" s="431"/>
      <c r="I63" s="426"/>
    </row>
    <row r="64" spans="1:9" ht="25.5" x14ac:dyDescent="0.2">
      <c r="A64" s="473">
        <v>60</v>
      </c>
      <c r="B64" s="489" t="s">
        <v>249</v>
      </c>
      <c r="C64" s="478" t="s">
        <v>7</v>
      </c>
      <c r="D64" s="475" t="s">
        <v>146</v>
      </c>
      <c r="E64" s="480">
        <v>8.0500000000000007</v>
      </c>
      <c r="F64" s="431"/>
      <c r="I64" s="426"/>
    </row>
    <row r="65" spans="1:9" ht="25.5" x14ac:dyDescent="0.2">
      <c r="A65" s="473">
        <v>61</v>
      </c>
      <c r="B65" s="481" t="s">
        <v>250</v>
      </c>
      <c r="C65" s="478" t="s">
        <v>7</v>
      </c>
      <c r="D65" s="475" t="s">
        <v>146</v>
      </c>
      <c r="E65" s="480">
        <v>0.23</v>
      </c>
      <c r="F65" s="431"/>
      <c r="I65" s="426"/>
    </row>
    <row r="66" spans="1:9" ht="25.5" x14ac:dyDescent="0.2">
      <c r="A66" s="473">
        <v>62</v>
      </c>
      <c r="B66" s="481" t="s">
        <v>251</v>
      </c>
      <c r="C66" s="475" t="s">
        <v>18</v>
      </c>
      <c r="D66" s="475" t="s">
        <v>146</v>
      </c>
      <c r="E66" s="480">
        <v>0.6</v>
      </c>
      <c r="F66" s="431"/>
      <c r="I66" s="426"/>
    </row>
    <row r="67" spans="1:9" ht="25.5" x14ac:dyDescent="0.2">
      <c r="A67" s="473">
        <v>63</v>
      </c>
      <c r="B67" s="477" t="s">
        <v>856</v>
      </c>
      <c r="C67" s="475" t="s">
        <v>25</v>
      </c>
      <c r="D67" s="475" t="s">
        <v>146</v>
      </c>
      <c r="E67" s="480">
        <v>4.2</v>
      </c>
      <c r="F67" s="431"/>
      <c r="I67" s="426"/>
    </row>
    <row r="68" spans="1:9" ht="12.75" x14ac:dyDescent="0.2">
      <c r="A68" s="473">
        <v>64</v>
      </c>
      <c r="B68" s="490" t="s">
        <v>253</v>
      </c>
      <c r="C68" s="475" t="s">
        <v>21</v>
      </c>
      <c r="D68" s="482" t="s">
        <v>146</v>
      </c>
      <c r="E68" s="480">
        <v>0.6</v>
      </c>
      <c r="F68" s="431"/>
      <c r="I68" s="426"/>
    </row>
    <row r="69" spans="1:9" ht="25.5" x14ac:dyDescent="0.2">
      <c r="A69" s="473">
        <v>65</v>
      </c>
      <c r="B69" s="481" t="s">
        <v>254</v>
      </c>
      <c r="C69" s="475" t="s">
        <v>24</v>
      </c>
      <c r="D69" s="482" t="s">
        <v>146</v>
      </c>
      <c r="E69" s="480">
        <v>0.23</v>
      </c>
      <c r="F69" s="431"/>
      <c r="I69" s="426"/>
    </row>
    <row r="70" spans="1:9" ht="25.5" x14ac:dyDescent="0.2">
      <c r="A70" s="473">
        <v>66</v>
      </c>
      <c r="B70" s="477" t="s">
        <v>858</v>
      </c>
      <c r="C70" s="478" t="s">
        <v>29</v>
      </c>
      <c r="D70" s="482" t="s">
        <v>146</v>
      </c>
      <c r="E70" s="480">
        <v>1.33</v>
      </c>
      <c r="F70" s="431"/>
      <c r="I70" s="426"/>
    </row>
    <row r="71" spans="1:9" ht="25.5" x14ac:dyDescent="0.2">
      <c r="A71" s="473">
        <v>67</v>
      </c>
      <c r="B71" s="481" t="s">
        <v>859</v>
      </c>
      <c r="C71" s="475" t="s">
        <v>34</v>
      </c>
      <c r="D71" s="482" t="s">
        <v>146</v>
      </c>
      <c r="E71" s="480">
        <v>4.5</v>
      </c>
      <c r="F71" s="431"/>
      <c r="I71" s="426"/>
    </row>
    <row r="72" spans="1:9" ht="25.5" x14ac:dyDescent="0.2">
      <c r="A72" s="473">
        <v>68</v>
      </c>
      <c r="B72" s="477" t="s">
        <v>720</v>
      </c>
      <c r="C72" s="478" t="s">
        <v>9</v>
      </c>
      <c r="D72" s="482" t="s">
        <v>146</v>
      </c>
      <c r="E72" s="480">
        <v>1.8</v>
      </c>
      <c r="F72" s="431"/>
      <c r="I72" s="426"/>
    </row>
    <row r="73" spans="1:9" ht="25.5" x14ac:dyDescent="0.2">
      <c r="A73" s="473">
        <v>69</v>
      </c>
      <c r="B73" s="491" t="s">
        <v>256</v>
      </c>
      <c r="C73" s="475" t="s">
        <v>24</v>
      </c>
      <c r="D73" s="482" t="s">
        <v>146</v>
      </c>
      <c r="E73" s="480">
        <v>0.79</v>
      </c>
      <c r="F73" s="431"/>
      <c r="I73" s="426"/>
    </row>
    <row r="74" spans="1:9" ht="38.25" x14ac:dyDescent="0.2">
      <c r="A74" s="473">
        <v>70</v>
      </c>
      <c r="B74" s="481" t="s">
        <v>257</v>
      </c>
      <c r="C74" s="475" t="s">
        <v>16</v>
      </c>
      <c r="D74" s="482" t="s">
        <v>146</v>
      </c>
      <c r="E74" s="480">
        <v>0.12</v>
      </c>
      <c r="F74" s="431"/>
      <c r="I74" s="426"/>
    </row>
    <row r="75" spans="1:9" ht="25.5" x14ac:dyDescent="0.2">
      <c r="A75" s="473">
        <v>71</v>
      </c>
      <c r="B75" s="481" t="s">
        <v>861</v>
      </c>
      <c r="C75" s="475" t="s">
        <v>19</v>
      </c>
      <c r="D75" s="482" t="s">
        <v>146</v>
      </c>
      <c r="E75" s="480">
        <v>0.55000000000000004</v>
      </c>
      <c r="F75" s="431"/>
      <c r="I75" s="426"/>
    </row>
    <row r="76" spans="1:9" ht="25.5" x14ac:dyDescent="0.2">
      <c r="A76" s="473">
        <v>72</v>
      </c>
      <c r="B76" s="477" t="s">
        <v>864</v>
      </c>
      <c r="C76" s="475" t="s">
        <v>33</v>
      </c>
      <c r="D76" s="482" t="s">
        <v>146</v>
      </c>
      <c r="E76" s="480">
        <v>0.76</v>
      </c>
      <c r="F76" s="431"/>
      <c r="I76" s="426"/>
    </row>
    <row r="77" spans="1:9" ht="25.5" x14ac:dyDescent="0.2">
      <c r="A77" s="473">
        <v>73</v>
      </c>
      <c r="B77" s="481" t="s">
        <v>865</v>
      </c>
      <c r="C77" s="475" t="s">
        <v>26</v>
      </c>
      <c r="D77" s="482" t="s">
        <v>146</v>
      </c>
      <c r="E77" s="480">
        <v>2.15</v>
      </c>
      <c r="F77" s="431"/>
      <c r="I77" s="426"/>
    </row>
    <row r="78" spans="1:9" ht="25.5" x14ac:dyDescent="0.2">
      <c r="A78" s="473">
        <v>74</v>
      </c>
      <c r="B78" s="481" t="s">
        <v>866</v>
      </c>
      <c r="C78" s="475" t="s">
        <v>8</v>
      </c>
      <c r="D78" s="482" t="s">
        <v>146</v>
      </c>
      <c r="E78" s="480">
        <v>2.61</v>
      </c>
      <c r="F78" s="431"/>
      <c r="I78" s="426"/>
    </row>
    <row r="79" spans="1:9" ht="12.75" x14ac:dyDescent="0.2">
      <c r="A79" s="473">
        <v>75</v>
      </c>
      <c r="B79" s="477" t="s">
        <v>869</v>
      </c>
      <c r="C79" s="475" t="s">
        <v>16</v>
      </c>
      <c r="D79" s="482" t="s">
        <v>146</v>
      </c>
      <c r="E79" s="480">
        <v>1.5</v>
      </c>
      <c r="F79" s="431"/>
      <c r="I79" s="426"/>
    </row>
    <row r="80" spans="1:9" ht="25.5" x14ac:dyDescent="0.2">
      <c r="A80" s="473">
        <v>76</v>
      </c>
      <c r="B80" s="477" t="s">
        <v>260</v>
      </c>
      <c r="C80" s="475" t="s">
        <v>23</v>
      </c>
      <c r="D80" s="475" t="s">
        <v>146</v>
      </c>
      <c r="E80" s="480">
        <v>46.56</v>
      </c>
      <c r="F80" s="431"/>
      <c r="I80" s="426"/>
    </row>
    <row r="81" spans="1:9" ht="25.5" x14ac:dyDescent="0.2">
      <c r="A81" s="473">
        <v>77</v>
      </c>
      <c r="B81" s="492" t="s">
        <v>264</v>
      </c>
      <c r="C81" s="475" t="s">
        <v>18</v>
      </c>
      <c r="D81" s="475" t="s">
        <v>146</v>
      </c>
      <c r="E81" s="480">
        <v>12.5</v>
      </c>
      <c r="F81" s="431"/>
      <c r="I81" s="426"/>
    </row>
    <row r="82" spans="1:9" ht="25.5" x14ac:dyDescent="0.2">
      <c r="A82" s="473">
        <v>78</v>
      </c>
      <c r="B82" s="481" t="s">
        <v>265</v>
      </c>
      <c r="C82" s="478" t="s">
        <v>266</v>
      </c>
      <c r="D82" s="482" t="s">
        <v>146</v>
      </c>
      <c r="E82" s="480">
        <v>19</v>
      </c>
      <c r="F82" s="431"/>
      <c r="I82" s="426"/>
    </row>
    <row r="83" spans="1:9" ht="12.75" x14ac:dyDescent="0.2">
      <c r="A83" s="473">
        <v>79</v>
      </c>
      <c r="B83" s="481" t="s">
        <v>267</v>
      </c>
      <c r="C83" s="475" t="s">
        <v>10</v>
      </c>
      <c r="D83" s="482" t="s">
        <v>146</v>
      </c>
      <c r="E83" s="488">
        <v>36.51</v>
      </c>
      <c r="F83" s="431"/>
      <c r="I83" s="426"/>
    </row>
    <row r="84" spans="1:9" ht="25.5" x14ac:dyDescent="0.2">
      <c r="A84" s="473">
        <v>80</v>
      </c>
      <c r="B84" s="477" t="s">
        <v>876</v>
      </c>
      <c r="C84" s="475" t="s">
        <v>16</v>
      </c>
      <c r="D84" s="482" t="s">
        <v>146</v>
      </c>
      <c r="E84" s="480">
        <v>0.99</v>
      </c>
      <c r="F84" s="431"/>
      <c r="I84" s="426"/>
    </row>
    <row r="85" spans="1:9" ht="12.75" x14ac:dyDescent="0.2">
      <c r="A85" s="473">
        <v>81</v>
      </c>
      <c r="B85" s="481" t="s">
        <v>878</v>
      </c>
      <c r="C85" s="475" t="s">
        <v>34</v>
      </c>
      <c r="D85" s="482" t="s">
        <v>146</v>
      </c>
      <c r="E85" s="480">
        <v>1.05</v>
      </c>
      <c r="F85" s="431"/>
      <c r="I85" s="426"/>
    </row>
    <row r="86" spans="1:9" ht="25.5" x14ac:dyDescent="0.2">
      <c r="A86" s="473">
        <v>82</v>
      </c>
      <c r="B86" s="477" t="s">
        <v>269</v>
      </c>
      <c r="C86" s="475" t="s">
        <v>16</v>
      </c>
      <c r="D86" s="482" t="s">
        <v>146</v>
      </c>
      <c r="E86" s="480">
        <v>5.51</v>
      </c>
      <c r="F86" s="431"/>
      <c r="I86" s="426"/>
    </row>
    <row r="87" spans="1:9" ht="12.75" x14ac:dyDescent="0.2">
      <c r="A87" s="473">
        <v>83</v>
      </c>
      <c r="B87" s="481" t="s">
        <v>270</v>
      </c>
      <c r="C87" s="475" t="s">
        <v>16</v>
      </c>
      <c r="D87" s="482" t="s">
        <v>146</v>
      </c>
      <c r="E87" s="480">
        <v>7.0000000000000007E-2</v>
      </c>
      <c r="F87" s="431"/>
      <c r="I87" s="426"/>
    </row>
    <row r="88" spans="1:9" ht="25.5" x14ac:dyDescent="0.2">
      <c r="A88" s="473">
        <v>84</v>
      </c>
      <c r="B88" s="481" t="s">
        <v>879</v>
      </c>
      <c r="C88" s="475" t="s">
        <v>33</v>
      </c>
      <c r="D88" s="482" t="s">
        <v>146</v>
      </c>
      <c r="E88" s="480">
        <v>4.0199999999999996</v>
      </c>
      <c r="F88" s="431"/>
      <c r="I88" s="426"/>
    </row>
    <row r="89" spans="1:9" ht="12.75" x14ac:dyDescent="0.2">
      <c r="A89" s="473">
        <v>85</v>
      </c>
      <c r="B89" s="481" t="s">
        <v>272</v>
      </c>
      <c r="C89" s="478" t="s">
        <v>29</v>
      </c>
      <c r="D89" s="482" t="s">
        <v>146</v>
      </c>
      <c r="E89" s="480">
        <v>1.07</v>
      </c>
      <c r="F89" s="431"/>
      <c r="I89" s="426"/>
    </row>
    <row r="90" spans="1:9" ht="12.75" x14ac:dyDescent="0.2">
      <c r="A90" s="473">
        <v>86</v>
      </c>
      <c r="B90" s="491" t="s">
        <v>273</v>
      </c>
      <c r="C90" s="475" t="s">
        <v>13</v>
      </c>
      <c r="D90" s="482" t="s">
        <v>146</v>
      </c>
      <c r="E90" s="480">
        <v>0.52</v>
      </c>
      <c r="F90" s="431"/>
      <c r="I90" s="426"/>
    </row>
    <row r="91" spans="1:9" ht="25.5" x14ac:dyDescent="0.2">
      <c r="A91" s="473">
        <v>87</v>
      </c>
      <c r="B91" s="491" t="s">
        <v>274</v>
      </c>
      <c r="C91" s="493" t="s">
        <v>275</v>
      </c>
      <c r="D91" s="482" t="s">
        <v>146</v>
      </c>
      <c r="E91" s="480">
        <v>8.6</v>
      </c>
      <c r="F91" s="431"/>
      <c r="I91" s="426"/>
    </row>
    <row r="92" spans="1:9" ht="12.75" x14ac:dyDescent="0.2">
      <c r="A92" s="473">
        <v>88</v>
      </c>
      <c r="B92" s="491" t="s">
        <v>882</v>
      </c>
      <c r="C92" s="478" t="s">
        <v>6</v>
      </c>
      <c r="D92" s="482" t="s">
        <v>146</v>
      </c>
      <c r="E92" s="480">
        <v>1.37</v>
      </c>
      <c r="F92" s="431"/>
      <c r="I92" s="426"/>
    </row>
    <row r="93" spans="1:9" ht="25.5" x14ac:dyDescent="0.2">
      <c r="A93" s="473">
        <v>89</v>
      </c>
      <c r="B93" s="494" t="s">
        <v>885</v>
      </c>
      <c r="C93" s="475" t="s">
        <v>33</v>
      </c>
      <c r="D93" s="482" t="s">
        <v>146</v>
      </c>
      <c r="E93" s="480">
        <v>0.98</v>
      </c>
      <c r="F93" s="431"/>
      <c r="I93" s="426"/>
    </row>
    <row r="94" spans="1:9" ht="12.75" x14ac:dyDescent="0.2">
      <c r="A94" s="473">
        <v>90</v>
      </c>
      <c r="B94" s="477" t="s">
        <v>725</v>
      </c>
      <c r="C94" s="478" t="s">
        <v>27</v>
      </c>
      <c r="D94" s="479" t="s">
        <v>146</v>
      </c>
      <c r="E94" s="480">
        <v>2.85</v>
      </c>
      <c r="F94" s="431"/>
      <c r="I94" s="426"/>
    </row>
    <row r="95" spans="1:9" ht="12.75" x14ac:dyDescent="0.2">
      <c r="A95" s="473">
        <v>91</v>
      </c>
      <c r="B95" s="483" t="s">
        <v>889</v>
      </c>
      <c r="C95" s="475" t="s">
        <v>33</v>
      </c>
      <c r="D95" s="482" t="s">
        <v>146</v>
      </c>
      <c r="E95" s="484">
        <v>2.1</v>
      </c>
      <c r="F95" s="431"/>
      <c r="I95" s="426"/>
    </row>
    <row r="96" spans="1:9" ht="12.75" x14ac:dyDescent="0.2">
      <c r="A96" s="473">
        <v>92</v>
      </c>
      <c r="B96" s="481" t="s">
        <v>902</v>
      </c>
      <c r="C96" s="475" t="s">
        <v>10</v>
      </c>
      <c r="D96" s="482" t="s">
        <v>149</v>
      </c>
      <c r="E96" s="480">
        <v>0.2</v>
      </c>
      <c r="F96" s="431"/>
      <c r="I96" s="426"/>
    </row>
    <row r="97" spans="1:9" ht="12.75" x14ac:dyDescent="0.2">
      <c r="A97" s="473">
        <v>93</v>
      </c>
      <c r="B97" s="481" t="s">
        <v>903</v>
      </c>
      <c r="C97" s="475" t="s">
        <v>33</v>
      </c>
      <c r="D97" s="482" t="s">
        <v>149</v>
      </c>
      <c r="E97" s="480">
        <v>0.8</v>
      </c>
      <c r="F97" s="431"/>
      <c r="I97" s="426"/>
    </row>
    <row r="98" spans="1:9" ht="25.5" x14ac:dyDescent="0.2">
      <c r="A98" s="473">
        <v>94</v>
      </c>
      <c r="B98" s="477" t="s">
        <v>282</v>
      </c>
      <c r="C98" s="475" t="s">
        <v>19</v>
      </c>
      <c r="D98" s="482" t="s">
        <v>152</v>
      </c>
      <c r="E98" s="480">
        <v>0.12</v>
      </c>
      <c r="F98" s="431"/>
      <c r="I98" s="426"/>
    </row>
    <row r="99" spans="1:9" ht="25.5" x14ac:dyDescent="0.2">
      <c r="A99" s="473">
        <v>95</v>
      </c>
      <c r="B99" s="489" t="s">
        <v>911</v>
      </c>
      <c r="C99" s="475" t="s">
        <v>19</v>
      </c>
      <c r="D99" s="482" t="s">
        <v>140</v>
      </c>
      <c r="E99" s="480">
        <v>1.1000000000000001</v>
      </c>
      <c r="F99" s="431"/>
      <c r="I99" s="426"/>
    </row>
    <row r="100" spans="1:9" ht="12.75" x14ac:dyDescent="0.2">
      <c r="A100" s="473">
        <v>96</v>
      </c>
      <c r="B100" s="489" t="s">
        <v>289</v>
      </c>
      <c r="C100" s="478" t="s">
        <v>6</v>
      </c>
      <c r="D100" s="482" t="s">
        <v>140</v>
      </c>
      <c r="E100" s="480">
        <v>0.12</v>
      </c>
      <c r="F100" s="431"/>
      <c r="I100" s="426"/>
    </row>
    <row r="101" spans="1:9" ht="12.75" x14ac:dyDescent="0.2">
      <c r="A101" s="473">
        <v>97</v>
      </c>
      <c r="B101" s="477" t="s">
        <v>291</v>
      </c>
      <c r="C101" s="475" t="s">
        <v>30</v>
      </c>
      <c r="D101" s="482" t="s">
        <v>140</v>
      </c>
      <c r="E101" s="480">
        <v>0.09</v>
      </c>
      <c r="F101" s="431"/>
      <c r="I101" s="426"/>
    </row>
    <row r="102" spans="1:9" ht="12.75" x14ac:dyDescent="0.2">
      <c r="A102" s="473">
        <v>98</v>
      </c>
      <c r="B102" s="477" t="s">
        <v>292</v>
      </c>
      <c r="C102" s="478" t="s">
        <v>9</v>
      </c>
      <c r="D102" s="482" t="s">
        <v>146</v>
      </c>
      <c r="E102" s="480">
        <v>0.53</v>
      </c>
      <c r="F102" s="431"/>
      <c r="I102" s="426"/>
    </row>
    <row r="103" spans="1:9" ht="12.75" x14ac:dyDescent="0.2">
      <c r="A103" s="473">
        <v>99</v>
      </c>
      <c r="B103" s="481" t="s">
        <v>293</v>
      </c>
      <c r="C103" s="478" t="s">
        <v>7</v>
      </c>
      <c r="D103" s="475" t="s">
        <v>146</v>
      </c>
      <c r="E103" s="480">
        <v>0.26</v>
      </c>
      <c r="F103" s="431"/>
      <c r="I103" s="426"/>
    </row>
    <row r="104" spans="1:9" ht="12.75" x14ac:dyDescent="0.2">
      <c r="A104" s="473">
        <v>100</v>
      </c>
      <c r="B104" s="485" t="s">
        <v>294</v>
      </c>
      <c r="C104" s="475" t="s">
        <v>26</v>
      </c>
      <c r="D104" s="482" t="s">
        <v>146</v>
      </c>
      <c r="E104" s="480">
        <v>0.74</v>
      </c>
      <c r="F104" s="431"/>
      <c r="I104" s="426"/>
    </row>
    <row r="105" spans="1:9" ht="12.75" x14ac:dyDescent="0.2">
      <c r="A105" s="473">
        <v>101</v>
      </c>
      <c r="B105" s="481" t="s">
        <v>295</v>
      </c>
      <c r="C105" s="475" t="s">
        <v>20</v>
      </c>
      <c r="D105" s="482" t="s">
        <v>146</v>
      </c>
      <c r="E105" s="480">
        <v>7.0000000000000007E-2</v>
      </c>
      <c r="F105" s="431"/>
      <c r="I105" s="426"/>
    </row>
    <row r="106" spans="1:9" ht="12.75" x14ac:dyDescent="0.2">
      <c r="A106" s="473">
        <v>102</v>
      </c>
      <c r="B106" s="495" t="s">
        <v>296</v>
      </c>
      <c r="C106" s="475" t="s">
        <v>20</v>
      </c>
      <c r="D106" s="482" t="s">
        <v>146</v>
      </c>
      <c r="E106" s="480">
        <v>0.28000000000000003</v>
      </c>
      <c r="F106" s="431"/>
      <c r="I106" s="426"/>
    </row>
    <row r="107" spans="1:9" ht="25.5" x14ac:dyDescent="0.2">
      <c r="A107" s="473">
        <v>103</v>
      </c>
      <c r="B107" s="495" t="s">
        <v>297</v>
      </c>
      <c r="C107" s="478" t="s">
        <v>29</v>
      </c>
      <c r="D107" s="482" t="s">
        <v>146</v>
      </c>
      <c r="E107" s="480">
        <v>0.31</v>
      </c>
      <c r="F107" s="431"/>
      <c r="I107" s="426"/>
    </row>
    <row r="108" spans="1:9" ht="25.5" x14ac:dyDescent="0.2">
      <c r="A108" s="473">
        <v>104</v>
      </c>
      <c r="B108" s="481" t="s">
        <v>298</v>
      </c>
      <c r="C108" s="475" t="s">
        <v>20</v>
      </c>
      <c r="D108" s="482" t="s">
        <v>146</v>
      </c>
      <c r="E108" s="480">
        <v>0.32</v>
      </c>
      <c r="F108" s="431"/>
      <c r="I108" s="426"/>
    </row>
    <row r="109" spans="1:9" ht="25.5" x14ac:dyDescent="0.2">
      <c r="A109" s="473">
        <v>105</v>
      </c>
      <c r="B109" s="481" t="s">
        <v>299</v>
      </c>
      <c r="C109" s="475" t="s">
        <v>20</v>
      </c>
      <c r="D109" s="482" t="s">
        <v>146</v>
      </c>
      <c r="E109" s="480">
        <v>0.19</v>
      </c>
      <c r="F109" s="431"/>
      <c r="I109" s="426"/>
    </row>
    <row r="110" spans="1:9" ht="12.75" x14ac:dyDescent="0.2">
      <c r="A110" s="473">
        <v>106</v>
      </c>
      <c r="B110" s="491" t="s">
        <v>300</v>
      </c>
      <c r="C110" s="475" t="s">
        <v>24</v>
      </c>
      <c r="D110" s="482" t="s">
        <v>146</v>
      </c>
      <c r="E110" s="480">
        <v>0.01</v>
      </c>
      <c r="F110" s="431"/>
      <c r="I110" s="426"/>
    </row>
    <row r="111" spans="1:9" ht="12.75" x14ac:dyDescent="0.2">
      <c r="A111" s="473">
        <v>107</v>
      </c>
      <c r="B111" s="491" t="s">
        <v>301</v>
      </c>
      <c r="C111" s="493" t="s">
        <v>10</v>
      </c>
      <c r="D111" s="482" t="s">
        <v>146</v>
      </c>
      <c r="E111" s="480">
        <v>0.18</v>
      </c>
      <c r="F111" s="431"/>
      <c r="I111" s="426"/>
    </row>
    <row r="112" spans="1:9" ht="12.75" x14ac:dyDescent="0.2">
      <c r="A112" s="473">
        <v>108</v>
      </c>
      <c r="B112" s="481" t="s">
        <v>302</v>
      </c>
      <c r="C112" s="478" t="s">
        <v>21</v>
      </c>
      <c r="D112" s="479" t="s">
        <v>146</v>
      </c>
      <c r="E112" s="480">
        <v>0.01</v>
      </c>
      <c r="F112" s="431"/>
      <c r="I112" s="426"/>
    </row>
    <row r="113" spans="1:9" ht="38.25" x14ac:dyDescent="0.2">
      <c r="A113" s="473">
        <v>109</v>
      </c>
      <c r="B113" s="481" t="s">
        <v>918</v>
      </c>
      <c r="C113" s="478" t="s">
        <v>21</v>
      </c>
      <c r="D113" s="479" t="s">
        <v>146</v>
      </c>
      <c r="E113" s="480">
        <v>0.64</v>
      </c>
      <c r="F113" s="431"/>
      <c r="I113" s="426"/>
    </row>
    <row r="114" spans="1:9" ht="12.75" x14ac:dyDescent="0.2">
      <c r="A114" s="473">
        <v>110</v>
      </c>
      <c r="B114" s="481" t="s">
        <v>193</v>
      </c>
      <c r="C114" s="478" t="s">
        <v>7</v>
      </c>
      <c r="D114" s="475" t="s">
        <v>85</v>
      </c>
      <c r="E114" s="480">
        <v>179.5</v>
      </c>
      <c r="F114" s="431"/>
      <c r="I114" s="426"/>
    </row>
    <row r="115" spans="1:9" ht="25.5" x14ac:dyDescent="0.2">
      <c r="A115" s="473">
        <v>111</v>
      </c>
      <c r="B115" s="477" t="s">
        <v>194</v>
      </c>
      <c r="C115" s="475" t="s">
        <v>15</v>
      </c>
      <c r="D115" s="475" t="s">
        <v>85</v>
      </c>
      <c r="E115" s="480">
        <v>2.17</v>
      </c>
      <c r="F115" s="431"/>
      <c r="I115" s="426"/>
    </row>
    <row r="116" spans="1:9" ht="25.5" x14ac:dyDescent="0.2">
      <c r="A116" s="473">
        <v>112</v>
      </c>
      <c r="B116" s="481" t="s">
        <v>263</v>
      </c>
      <c r="C116" s="475" t="s">
        <v>18</v>
      </c>
      <c r="D116" s="475" t="s">
        <v>85</v>
      </c>
      <c r="E116" s="480">
        <v>3.34</v>
      </c>
      <c r="F116" s="431"/>
      <c r="I116" s="426"/>
    </row>
    <row r="117" spans="1:9" ht="25.5" x14ac:dyDescent="0.2">
      <c r="A117" s="473">
        <v>113</v>
      </c>
      <c r="B117" s="477" t="s">
        <v>283</v>
      </c>
      <c r="C117" s="475" t="s">
        <v>23</v>
      </c>
      <c r="D117" s="482" t="s">
        <v>93</v>
      </c>
      <c r="E117" s="480">
        <v>15.1</v>
      </c>
      <c r="F117" s="431"/>
      <c r="I117" s="426"/>
    </row>
    <row r="118" spans="1:9" ht="12.75" x14ac:dyDescent="0.2">
      <c r="A118" s="473">
        <v>114</v>
      </c>
      <c r="B118" s="477" t="s">
        <v>348</v>
      </c>
      <c r="C118" s="475" t="s">
        <v>18</v>
      </c>
      <c r="D118" s="482" t="s">
        <v>93</v>
      </c>
      <c r="E118" s="480">
        <v>18.170000000000002</v>
      </c>
      <c r="F118" s="431"/>
      <c r="I118" s="426"/>
    </row>
    <row r="119" spans="1:9" ht="12.75" x14ac:dyDescent="0.2">
      <c r="A119" s="473">
        <v>115</v>
      </c>
      <c r="B119" s="477" t="s">
        <v>350</v>
      </c>
      <c r="C119" s="475" t="s">
        <v>18</v>
      </c>
      <c r="D119" s="482" t="s">
        <v>93</v>
      </c>
      <c r="E119" s="480">
        <v>47</v>
      </c>
      <c r="F119" s="431"/>
      <c r="I119" s="426"/>
    </row>
    <row r="120" spans="1:9" ht="12.75" x14ac:dyDescent="0.2">
      <c r="A120" s="473">
        <v>116</v>
      </c>
      <c r="B120" s="481" t="s">
        <v>203</v>
      </c>
      <c r="C120" s="475" t="s">
        <v>27</v>
      </c>
      <c r="D120" s="479" t="s">
        <v>107</v>
      </c>
      <c r="E120" s="480">
        <v>0.61</v>
      </c>
      <c r="F120" s="431"/>
      <c r="I120" s="426"/>
    </row>
    <row r="121" spans="1:9" ht="12.75" x14ac:dyDescent="0.2">
      <c r="A121" s="473">
        <v>117</v>
      </c>
      <c r="B121" s="491" t="s">
        <v>276</v>
      </c>
      <c r="C121" s="475" t="s">
        <v>31</v>
      </c>
      <c r="D121" s="482" t="s">
        <v>146</v>
      </c>
      <c r="E121" s="480">
        <v>0.96</v>
      </c>
      <c r="F121" s="431"/>
      <c r="I121" s="426"/>
    </row>
    <row r="122" spans="1:9" ht="12.75" x14ac:dyDescent="0.2">
      <c r="A122" s="473">
        <v>118</v>
      </c>
      <c r="B122" s="481" t="s">
        <v>198</v>
      </c>
      <c r="C122" s="475" t="s">
        <v>30</v>
      </c>
      <c r="D122" s="479" t="s">
        <v>103</v>
      </c>
      <c r="E122" s="480">
        <v>0.47</v>
      </c>
      <c r="F122" s="431"/>
      <c r="I122" s="426"/>
    </row>
    <row r="123" spans="1:9" ht="12.75" x14ac:dyDescent="0.2">
      <c r="A123" s="473">
        <v>119</v>
      </c>
      <c r="B123" s="477" t="s">
        <v>200</v>
      </c>
      <c r="C123" s="478" t="s">
        <v>6</v>
      </c>
      <c r="D123" s="479" t="s">
        <v>105</v>
      </c>
      <c r="E123" s="480">
        <v>0.2</v>
      </c>
      <c r="F123" s="431"/>
      <c r="I123" s="426"/>
    </row>
    <row r="124" spans="1:9" ht="12.75" x14ac:dyDescent="0.2">
      <c r="A124" s="473">
        <v>120</v>
      </c>
      <c r="B124" s="491" t="s">
        <v>201</v>
      </c>
      <c r="C124" s="493" t="s">
        <v>14</v>
      </c>
      <c r="D124" s="482" t="s">
        <v>109</v>
      </c>
      <c r="E124" s="480">
        <v>1.28</v>
      </c>
      <c r="F124" s="431"/>
      <c r="I124" s="426"/>
    </row>
    <row r="125" spans="1:9" ht="12.75" x14ac:dyDescent="0.2">
      <c r="A125" s="473">
        <v>121</v>
      </c>
      <c r="B125" s="481" t="s">
        <v>285</v>
      </c>
      <c r="C125" s="475" t="s">
        <v>28</v>
      </c>
      <c r="D125" s="482" t="s">
        <v>137</v>
      </c>
      <c r="E125" s="480">
        <v>0.02</v>
      </c>
      <c r="F125" s="431"/>
      <c r="I125" s="426"/>
    </row>
    <row r="126" spans="1:9" ht="12.75" x14ac:dyDescent="0.2">
      <c r="A126" s="473">
        <v>122</v>
      </c>
      <c r="B126" s="481" t="s">
        <v>287</v>
      </c>
      <c r="C126" s="475" t="s">
        <v>21</v>
      </c>
      <c r="D126" s="482" t="s">
        <v>137</v>
      </c>
      <c r="E126" s="480">
        <v>0.04</v>
      </c>
      <c r="F126" s="431"/>
      <c r="I126" s="426"/>
    </row>
    <row r="127" spans="1:9" ht="25.5" x14ac:dyDescent="0.2">
      <c r="A127" s="473">
        <v>123</v>
      </c>
      <c r="B127" s="481" t="s">
        <v>944</v>
      </c>
      <c r="C127" s="475" t="s">
        <v>16</v>
      </c>
      <c r="D127" s="475" t="s">
        <v>85</v>
      </c>
      <c r="E127" s="480">
        <v>1.06</v>
      </c>
      <c r="F127" s="431"/>
    </row>
    <row r="128" spans="1:9" ht="12.75" x14ac:dyDescent="0.2">
      <c r="A128" s="473">
        <v>124</v>
      </c>
      <c r="B128" s="491" t="s">
        <v>945</v>
      </c>
      <c r="C128" s="475" t="s">
        <v>32</v>
      </c>
      <c r="D128" s="475" t="s">
        <v>85</v>
      </c>
      <c r="E128" s="480">
        <v>0.13</v>
      </c>
      <c r="F128" s="431"/>
    </row>
    <row r="129" spans="1:6" ht="12.75" x14ac:dyDescent="0.2">
      <c r="A129" s="473">
        <v>125</v>
      </c>
      <c r="B129" s="491" t="s">
        <v>217</v>
      </c>
      <c r="C129" s="475" t="s">
        <v>18</v>
      </c>
      <c r="D129" s="482" t="s">
        <v>107</v>
      </c>
      <c r="E129" s="480">
        <v>1.03</v>
      </c>
      <c r="F129" s="431"/>
    </row>
    <row r="130" spans="1:6" ht="38.25" x14ac:dyDescent="0.2">
      <c r="A130" s="473">
        <v>126</v>
      </c>
      <c r="B130" s="481" t="s">
        <v>197</v>
      </c>
      <c r="C130" s="475" t="s">
        <v>23</v>
      </c>
      <c r="D130" s="478" t="s">
        <v>88</v>
      </c>
      <c r="E130" s="480">
        <v>3.9</v>
      </c>
      <c r="F130" s="431"/>
    </row>
    <row r="131" spans="1:6" ht="12.75" x14ac:dyDescent="0.2">
      <c r="A131" s="473">
        <v>127</v>
      </c>
      <c r="B131" s="477" t="s">
        <v>216</v>
      </c>
      <c r="C131" s="475" t="s">
        <v>20</v>
      </c>
      <c r="D131" s="479" t="s">
        <v>107</v>
      </c>
      <c r="E131" s="480">
        <v>0.16</v>
      </c>
      <c r="F131" s="431"/>
    </row>
    <row r="132" spans="1:6" ht="25.5" x14ac:dyDescent="0.2">
      <c r="A132" s="473">
        <v>128</v>
      </c>
      <c r="B132" s="481" t="s">
        <v>196</v>
      </c>
      <c r="C132" s="475" t="s">
        <v>18</v>
      </c>
      <c r="D132" s="479" t="s">
        <v>88</v>
      </c>
      <c r="E132" s="480">
        <v>1.2</v>
      </c>
      <c r="F132" s="431"/>
    </row>
    <row r="133" spans="1:6" ht="12.75" x14ac:dyDescent="0.2">
      <c r="A133" s="473"/>
      <c r="B133" s="496" t="s">
        <v>303</v>
      </c>
      <c r="C133" s="478"/>
      <c r="D133" s="479"/>
      <c r="E133" s="476"/>
      <c r="F133" s="431"/>
    </row>
    <row r="134" spans="1:6" ht="12.75" x14ac:dyDescent="0.2">
      <c r="A134" s="473">
        <v>129</v>
      </c>
      <c r="B134" s="491" t="s">
        <v>304</v>
      </c>
      <c r="C134" s="493" t="s">
        <v>23</v>
      </c>
      <c r="D134" s="482" t="s">
        <v>79</v>
      </c>
      <c r="E134" s="480">
        <v>8.1999999999999993</v>
      </c>
      <c r="F134" s="431"/>
    </row>
    <row r="135" spans="1:6" ht="12.75" x14ac:dyDescent="0.2">
      <c r="A135" s="473">
        <v>130</v>
      </c>
      <c r="B135" s="481" t="s">
        <v>403</v>
      </c>
      <c r="C135" s="475" t="s">
        <v>25</v>
      </c>
      <c r="D135" s="482" t="s">
        <v>82</v>
      </c>
      <c r="E135" s="480">
        <v>6.97</v>
      </c>
      <c r="F135" s="431"/>
    </row>
    <row r="136" spans="1:6" ht="12.75" x14ac:dyDescent="0.2">
      <c r="A136" s="473">
        <v>131</v>
      </c>
      <c r="B136" s="477" t="s">
        <v>306</v>
      </c>
      <c r="C136" s="478" t="s">
        <v>7</v>
      </c>
      <c r="D136" s="479" t="s">
        <v>107</v>
      </c>
      <c r="E136" s="480">
        <v>0.24</v>
      </c>
      <c r="F136" s="431"/>
    </row>
    <row r="137" spans="1:6" ht="12.75" x14ac:dyDescent="0.2">
      <c r="A137" s="473">
        <v>132</v>
      </c>
      <c r="B137" s="477" t="s">
        <v>307</v>
      </c>
      <c r="C137" s="475" t="s">
        <v>20</v>
      </c>
      <c r="D137" s="479" t="s">
        <v>107</v>
      </c>
      <c r="E137" s="480">
        <v>0.72</v>
      </c>
      <c r="F137" s="431"/>
    </row>
    <row r="138" spans="1:6" ht="12.75" x14ac:dyDescent="0.2">
      <c r="A138" s="473">
        <v>133</v>
      </c>
      <c r="B138" s="477" t="s">
        <v>308</v>
      </c>
      <c r="C138" s="475" t="s">
        <v>15</v>
      </c>
      <c r="D138" s="479" t="s">
        <v>107</v>
      </c>
      <c r="E138" s="480">
        <v>2.14</v>
      </c>
      <c r="F138" s="431"/>
    </row>
    <row r="139" spans="1:6" ht="12.75" x14ac:dyDescent="0.2">
      <c r="A139" s="473">
        <v>134</v>
      </c>
      <c r="B139" s="481" t="s">
        <v>309</v>
      </c>
      <c r="C139" s="475" t="s">
        <v>15</v>
      </c>
      <c r="D139" s="482" t="s">
        <v>107</v>
      </c>
      <c r="E139" s="480">
        <v>0.81</v>
      </c>
      <c r="F139" s="431"/>
    </row>
    <row r="140" spans="1:6" ht="12.75" x14ac:dyDescent="0.2">
      <c r="A140" s="473">
        <v>135</v>
      </c>
      <c r="B140" s="477" t="s">
        <v>799</v>
      </c>
      <c r="C140" s="475" t="s">
        <v>34</v>
      </c>
      <c r="D140" s="479" t="s">
        <v>107</v>
      </c>
      <c r="E140" s="480">
        <v>1.18</v>
      </c>
      <c r="F140" s="431"/>
    </row>
    <row r="141" spans="1:6" ht="12.75" x14ac:dyDescent="0.2">
      <c r="A141" s="473">
        <v>136</v>
      </c>
      <c r="B141" s="477" t="s">
        <v>800</v>
      </c>
      <c r="C141" s="475" t="s">
        <v>26</v>
      </c>
      <c r="D141" s="479" t="s">
        <v>107</v>
      </c>
      <c r="E141" s="480">
        <v>1.33</v>
      </c>
      <c r="F141" s="431"/>
    </row>
    <row r="142" spans="1:6" ht="12.75" x14ac:dyDescent="0.2">
      <c r="A142" s="473">
        <v>137</v>
      </c>
      <c r="B142" s="491" t="s">
        <v>312</v>
      </c>
      <c r="C142" s="493" t="s">
        <v>31</v>
      </c>
      <c r="D142" s="482" t="s">
        <v>107</v>
      </c>
      <c r="E142" s="480">
        <v>0.65</v>
      </c>
      <c r="F142" s="431"/>
    </row>
    <row r="143" spans="1:6" ht="12.75" x14ac:dyDescent="0.2">
      <c r="A143" s="473">
        <v>138</v>
      </c>
      <c r="B143" s="477" t="s">
        <v>313</v>
      </c>
      <c r="C143" s="475" t="s">
        <v>16</v>
      </c>
      <c r="D143" s="482" t="s">
        <v>99</v>
      </c>
      <c r="E143" s="480">
        <v>15.59</v>
      </c>
      <c r="F143" s="431"/>
    </row>
    <row r="144" spans="1:6" ht="25.5" x14ac:dyDescent="0.2">
      <c r="A144" s="473">
        <v>139</v>
      </c>
      <c r="B144" s="477" t="s">
        <v>315</v>
      </c>
      <c r="C144" s="475" t="s">
        <v>316</v>
      </c>
      <c r="D144" s="479" t="s">
        <v>99</v>
      </c>
      <c r="E144" s="480">
        <v>29.3</v>
      </c>
      <c r="F144" s="431"/>
    </row>
    <row r="145" spans="1:6" ht="25.5" x14ac:dyDescent="0.2">
      <c r="A145" s="473">
        <v>140</v>
      </c>
      <c r="B145" s="477" t="s">
        <v>809</v>
      </c>
      <c r="C145" s="478" t="s">
        <v>810</v>
      </c>
      <c r="D145" s="479" t="s">
        <v>99</v>
      </c>
      <c r="E145" s="480">
        <v>12.8</v>
      </c>
      <c r="F145" s="431"/>
    </row>
    <row r="146" spans="1:6" ht="25.5" x14ac:dyDescent="0.2">
      <c r="A146" s="473">
        <v>141</v>
      </c>
      <c r="B146" s="477" t="s">
        <v>814</v>
      </c>
      <c r="C146" s="475" t="s">
        <v>10</v>
      </c>
      <c r="D146" s="482" t="s">
        <v>99</v>
      </c>
      <c r="E146" s="480">
        <v>0.38</v>
      </c>
      <c r="F146" s="431"/>
    </row>
    <row r="147" spans="1:6" ht="25.5" x14ac:dyDescent="0.2">
      <c r="A147" s="473">
        <v>142</v>
      </c>
      <c r="B147" s="481" t="s">
        <v>320</v>
      </c>
      <c r="C147" s="475" t="s">
        <v>33</v>
      </c>
      <c r="D147" s="482" t="s">
        <v>99</v>
      </c>
      <c r="E147" s="480">
        <v>1.21</v>
      </c>
      <c r="F147" s="431"/>
    </row>
    <row r="148" spans="1:6" ht="12.75" x14ac:dyDescent="0.2">
      <c r="A148" s="473">
        <v>143</v>
      </c>
      <c r="B148" s="481" t="s">
        <v>321</v>
      </c>
      <c r="C148" s="475" t="s">
        <v>15</v>
      </c>
      <c r="D148" s="482" t="s">
        <v>99</v>
      </c>
      <c r="E148" s="488">
        <v>0.24</v>
      </c>
      <c r="F148" s="431"/>
    </row>
    <row r="149" spans="1:6" ht="25.5" x14ac:dyDescent="0.2">
      <c r="A149" s="473">
        <v>144</v>
      </c>
      <c r="B149" s="481" t="s">
        <v>322</v>
      </c>
      <c r="C149" s="493" t="s">
        <v>323</v>
      </c>
      <c r="D149" s="482" t="s">
        <v>99</v>
      </c>
      <c r="E149" s="480">
        <v>3.87</v>
      </c>
      <c r="F149" s="431"/>
    </row>
    <row r="150" spans="1:6" ht="25.5" x14ac:dyDescent="0.2">
      <c r="A150" s="473">
        <v>145</v>
      </c>
      <c r="B150" s="477" t="s">
        <v>325</v>
      </c>
      <c r="C150" s="475" t="s">
        <v>10</v>
      </c>
      <c r="D150" s="479" t="s">
        <v>99</v>
      </c>
      <c r="E150" s="480">
        <v>17.64</v>
      </c>
      <c r="F150" s="431"/>
    </row>
    <row r="151" spans="1:6" ht="25.5" x14ac:dyDescent="0.2">
      <c r="A151" s="473">
        <v>146</v>
      </c>
      <c r="B151" s="481" t="s">
        <v>368</v>
      </c>
      <c r="C151" s="475" t="s">
        <v>20</v>
      </c>
      <c r="D151" s="479" t="s">
        <v>99</v>
      </c>
      <c r="E151" s="480">
        <v>0.84</v>
      </c>
      <c r="F151" s="431"/>
    </row>
    <row r="152" spans="1:6" ht="63.75" x14ac:dyDescent="0.2">
      <c r="A152" s="473">
        <v>147</v>
      </c>
      <c r="B152" s="481" t="s">
        <v>369</v>
      </c>
      <c r="C152" s="475" t="s">
        <v>370</v>
      </c>
      <c r="D152" s="497" t="s">
        <v>99</v>
      </c>
      <c r="E152" s="484">
        <v>33.386000000000003</v>
      </c>
      <c r="F152" s="431"/>
    </row>
    <row r="153" spans="1:6" ht="25.5" x14ac:dyDescent="0.2">
      <c r="A153" s="473">
        <v>148</v>
      </c>
      <c r="B153" s="491" t="s">
        <v>644</v>
      </c>
      <c r="C153" s="493" t="s">
        <v>701</v>
      </c>
      <c r="D153" s="482" t="s">
        <v>99</v>
      </c>
      <c r="E153" s="480">
        <v>9.8000000000000007</v>
      </c>
      <c r="F153" s="431"/>
    </row>
    <row r="154" spans="1:6" ht="25.5" x14ac:dyDescent="0.2">
      <c r="A154" s="473">
        <v>149</v>
      </c>
      <c r="B154" s="477" t="s">
        <v>836</v>
      </c>
      <c r="C154" s="475" t="s">
        <v>11</v>
      </c>
      <c r="D154" s="482" t="s">
        <v>101</v>
      </c>
      <c r="E154" s="480">
        <v>1.85</v>
      </c>
      <c r="F154" s="431"/>
    </row>
    <row r="155" spans="1:6" ht="38.25" x14ac:dyDescent="0.2">
      <c r="A155" s="473">
        <v>150</v>
      </c>
      <c r="B155" s="498" t="s">
        <v>690</v>
      </c>
      <c r="C155" s="475" t="s">
        <v>316</v>
      </c>
      <c r="D155" s="482" t="s">
        <v>101</v>
      </c>
      <c r="E155" s="480">
        <v>1.6</v>
      </c>
      <c r="F155" s="431"/>
    </row>
    <row r="156" spans="1:6" ht="25.5" x14ac:dyDescent="0.2">
      <c r="A156" s="473">
        <v>151</v>
      </c>
      <c r="B156" s="477" t="s">
        <v>838</v>
      </c>
      <c r="C156" s="475" t="s">
        <v>839</v>
      </c>
      <c r="D156" s="482" t="s">
        <v>101</v>
      </c>
      <c r="E156" s="480">
        <v>1.7</v>
      </c>
      <c r="F156" s="431"/>
    </row>
    <row r="157" spans="1:6" ht="12.75" x14ac:dyDescent="0.2">
      <c r="A157" s="473">
        <v>152</v>
      </c>
      <c r="B157" s="494" t="s">
        <v>330</v>
      </c>
      <c r="C157" s="475" t="s">
        <v>23</v>
      </c>
      <c r="D157" s="482" t="s">
        <v>111</v>
      </c>
      <c r="E157" s="480">
        <v>0.1</v>
      </c>
      <c r="F157" s="431"/>
    </row>
    <row r="158" spans="1:6" ht="25.5" x14ac:dyDescent="0.2">
      <c r="A158" s="473">
        <v>153</v>
      </c>
      <c r="B158" s="477" t="s">
        <v>332</v>
      </c>
      <c r="C158" s="475" t="s">
        <v>18</v>
      </c>
      <c r="D158" s="482" t="s">
        <v>111</v>
      </c>
      <c r="E158" s="480">
        <v>6.2</v>
      </c>
      <c r="F158" s="431"/>
    </row>
    <row r="159" spans="1:6" ht="12.75" x14ac:dyDescent="0.2">
      <c r="A159" s="473">
        <v>154</v>
      </c>
      <c r="B159" s="481" t="s">
        <v>843</v>
      </c>
      <c r="C159" s="475" t="s">
        <v>13</v>
      </c>
      <c r="D159" s="482" t="s">
        <v>129</v>
      </c>
      <c r="E159" s="480">
        <v>0.88</v>
      </c>
      <c r="F159" s="431"/>
    </row>
    <row r="160" spans="1:6" ht="12.75" x14ac:dyDescent="0.2">
      <c r="A160" s="473">
        <v>155</v>
      </c>
      <c r="B160" s="481" t="s">
        <v>849</v>
      </c>
      <c r="C160" s="475" t="s">
        <v>35</v>
      </c>
      <c r="D160" s="482" t="s">
        <v>117</v>
      </c>
      <c r="E160" s="480">
        <v>0.61</v>
      </c>
      <c r="F160" s="431"/>
    </row>
    <row r="161" spans="1:6" ht="25.5" x14ac:dyDescent="0.2">
      <c r="A161" s="473">
        <v>156</v>
      </c>
      <c r="B161" s="481" t="s">
        <v>334</v>
      </c>
      <c r="C161" s="475" t="s">
        <v>11</v>
      </c>
      <c r="D161" s="475" t="s">
        <v>146</v>
      </c>
      <c r="E161" s="480">
        <v>28.6</v>
      </c>
      <c r="F161" s="431"/>
    </row>
    <row r="162" spans="1:6" ht="25.5" x14ac:dyDescent="0.2">
      <c r="A162" s="473">
        <v>157</v>
      </c>
      <c r="B162" s="477" t="s">
        <v>335</v>
      </c>
      <c r="C162" s="475" t="s">
        <v>18</v>
      </c>
      <c r="D162" s="475" t="s">
        <v>146</v>
      </c>
      <c r="E162" s="480">
        <v>111.49</v>
      </c>
      <c r="F162" s="431"/>
    </row>
    <row r="163" spans="1:6" ht="25.5" x14ac:dyDescent="0.2">
      <c r="A163" s="473">
        <v>158</v>
      </c>
      <c r="B163" s="477" t="s">
        <v>722</v>
      </c>
      <c r="C163" s="475" t="s">
        <v>31</v>
      </c>
      <c r="D163" s="482" t="s">
        <v>146</v>
      </c>
      <c r="E163" s="480">
        <v>3.24</v>
      </c>
      <c r="F163" s="431"/>
    </row>
    <row r="164" spans="1:6" ht="25.5" x14ac:dyDescent="0.2">
      <c r="A164" s="473">
        <v>159</v>
      </c>
      <c r="B164" s="477" t="s">
        <v>868</v>
      </c>
      <c r="C164" s="475" t="s">
        <v>21</v>
      </c>
      <c r="D164" s="482" t="s">
        <v>146</v>
      </c>
      <c r="E164" s="480">
        <v>9.4499999999999993</v>
      </c>
      <c r="F164" s="431"/>
    </row>
    <row r="165" spans="1:6" ht="25.5" x14ac:dyDescent="0.2">
      <c r="A165" s="473">
        <v>160</v>
      </c>
      <c r="B165" s="477" t="s">
        <v>337</v>
      </c>
      <c r="C165" s="475" t="s">
        <v>18</v>
      </c>
      <c r="D165" s="475" t="s">
        <v>146</v>
      </c>
      <c r="E165" s="480">
        <v>10.42</v>
      </c>
      <c r="F165" s="431"/>
    </row>
    <row r="166" spans="1:6" ht="25.5" x14ac:dyDescent="0.2">
      <c r="A166" s="473">
        <v>161</v>
      </c>
      <c r="B166" s="477" t="s">
        <v>339</v>
      </c>
      <c r="C166" s="475" t="s">
        <v>23</v>
      </c>
      <c r="D166" s="475" t="s">
        <v>146</v>
      </c>
      <c r="E166" s="480">
        <v>19.100000000000001</v>
      </c>
      <c r="F166" s="431"/>
    </row>
    <row r="167" spans="1:6" ht="25.5" x14ac:dyDescent="0.2">
      <c r="A167" s="473">
        <v>162</v>
      </c>
      <c r="B167" s="477" t="s">
        <v>872</v>
      </c>
      <c r="C167" s="475" t="s">
        <v>33</v>
      </c>
      <c r="D167" s="482" t="s">
        <v>146</v>
      </c>
      <c r="E167" s="480">
        <v>3.71</v>
      </c>
      <c r="F167" s="431"/>
    </row>
    <row r="168" spans="1:6" ht="25.5" x14ac:dyDescent="0.2">
      <c r="A168" s="473">
        <v>163</v>
      </c>
      <c r="B168" s="499" t="s">
        <v>874</v>
      </c>
      <c r="C168" s="478" t="s">
        <v>6</v>
      </c>
      <c r="D168" s="482" t="s">
        <v>146</v>
      </c>
      <c r="E168" s="480">
        <v>2.4</v>
      </c>
      <c r="F168" s="431"/>
    </row>
    <row r="169" spans="1:6" ht="12.75" x14ac:dyDescent="0.2">
      <c r="A169" s="473">
        <v>164</v>
      </c>
      <c r="B169" s="481" t="s">
        <v>342</v>
      </c>
      <c r="C169" s="475" t="s">
        <v>33</v>
      </c>
      <c r="D169" s="482" t="s">
        <v>146</v>
      </c>
      <c r="E169" s="480">
        <v>13.73</v>
      </c>
      <c r="F169" s="431"/>
    </row>
    <row r="170" spans="1:6" ht="25.5" x14ac:dyDescent="0.2">
      <c r="A170" s="473">
        <v>165</v>
      </c>
      <c r="B170" s="491" t="s">
        <v>344</v>
      </c>
      <c r="C170" s="475" t="s">
        <v>8</v>
      </c>
      <c r="D170" s="482" t="s">
        <v>146</v>
      </c>
      <c r="E170" s="480">
        <v>1.45</v>
      </c>
      <c r="F170" s="431"/>
    </row>
    <row r="171" spans="1:6" ht="25.5" x14ac:dyDescent="0.2">
      <c r="A171" s="473">
        <v>166</v>
      </c>
      <c r="B171" s="491" t="s">
        <v>345</v>
      </c>
      <c r="C171" s="493" t="s">
        <v>275</v>
      </c>
      <c r="D171" s="482" t="s">
        <v>146</v>
      </c>
      <c r="E171" s="480">
        <v>8.6999999999999993</v>
      </c>
      <c r="F171" s="431"/>
    </row>
    <row r="172" spans="1:6" ht="12.75" x14ac:dyDescent="0.2">
      <c r="A172" s="473">
        <v>167</v>
      </c>
      <c r="B172" s="491" t="s">
        <v>741</v>
      </c>
      <c r="C172" s="493" t="s">
        <v>33</v>
      </c>
      <c r="D172" s="482" t="s">
        <v>146</v>
      </c>
      <c r="E172" s="480">
        <v>0.27</v>
      </c>
      <c r="F172" s="431"/>
    </row>
    <row r="173" spans="1:6" ht="12.75" x14ac:dyDescent="0.2">
      <c r="A173" s="473">
        <v>168</v>
      </c>
      <c r="B173" s="477" t="s">
        <v>413</v>
      </c>
      <c r="C173" s="475" t="s">
        <v>17</v>
      </c>
      <c r="D173" s="482" t="s">
        <v>121</v>
      </c>
      <c r="E173" s="480">
        <v>0.4</v>
      </c>
      <c r="F173" s="431"/>
    </row>
    <row r="174" spans="1:6" ht="38.25" x14ac:dyDescent="0.2">
      <c r="A174" s="473">
        <v>169</v>
      </c>
      <c r="B174" s="491" t="s">
        <v>914</v>
      </c>
      <c r="C174" s="475" t="s">
        <v>10</v>
      </c>
      <c r="D174" s="482" t="s">
        <v>140</v>
      </c>
      <c r="E174" s="480">
        <v>2.06</v>
      </c>
      <c r="F174" s="431"/>
    </row>
    <row r="175" spans="1:6" ht="12.75" x14ac:dyDescent="0.2">
      <c r="A175" s="473">
        <v>170</v>
      </c>
      <c r="B175" s="481" t="s">
        <v>445</v>
      </c>
      <c r="C175" s="475" t="s">
        <v>10</v>
      </c>
      <c r="D175" s="482" t="s">
        <v>157</v>
      </c>
      <c r="E175" s="480">
        <v>1.6</v>
      </c>
      <c r="F175" s="431"/>
    </row>
    <row r="176" spans="1:6" ht="51" x14ac:dyDescent="0.2">
      <c r="A176" s="473">
        <v>171</v>
      </c>
      <c r="B176" s="487" t="s">
        <v>328</v>
      </c>
      <c r="C176" s="478" t="s">
        <v>329</v>
      </c>
      <c r="D176" s="482" t="s">
        <v>160</v>
      </c>
      <c r="E176" s="480">
        <v>15.2</v>
      </c>
      <c r="F176" s="431"/>
    </row>
    <row r="177" spans="1:6" ht="38.25" x14ac:dyDescent="0.2">
      <c r="A177" s="473">
        <v>172</v>
      </c>
      <c r="B177" s="481" t="s">
        <v>326</v>
      </c>
      <c r="C177" s="478" t="s">
        <v>327</v>
      </c>
      <c r="D177" s="482" t="s">
        <v>160</v>
      </c>
      <c r="E177" s="500">
        <v>13.75</v>
      </c>
      <c r="F177" s="431"/>
    </row>
    <row r="178" spans="1:6" ht="12.75" x14ac:dyDescent="0.2">
      <c r="A178" s="473">
        <v>173</v>
      </c>
      <c r="B178" s="477" t="s">
        <v>346</v>
      </c>
      <c r="C178" s="475" t="s">
        <v>18</v>
      </c>
      <c r="D178" s="482" t="s">
        <v>93</v>
      </c>
      <c r="E178" s="480">
        <v>5.87</v>
      </c>
      <c r="F178" s="431"/>
    </row>
    <row r="179" spans="1:6" ht="25.5" x14ac:dyDescent="0.2">
      <c r="A179" s="473">
        <v>174</v>
      </c>
      <c r="B179" s="477" t="s">
        <v>347</v>
      </c>
      <c r="C179" s="475" t="s">
        <v>18</v>
      </c>
      <c r="D179" s="482" t="s">
        <v>93</v>
      </c>
      <c r="E179" s="480">
        <v>5.65</v>
      </c>
      <c r="F179" s="431"/>
    </row>
    <row r="180" spans="1:6" ht="12.75" x14ac:dyDescent="0.2">
      <c r="A180" s="473">
        <v>175</v>
      </c>
      <c r="B180" s="477" t="s">
        <v>349</v>
      </c>
      <c r="C180" s="475" t="s">
        <v>18</v>
      </c>
      <c r="D180" s="482" t="s">
        <v>93</v>
      </c>
      <c r="E180" s="480">
        <v>13.59</v>
      </c>
      <c r="F180" s="431"/>
    </row>
    <row r="181" spans="1:6" ht="25.5" x14ac:dyDescent="0.2">
      <c r="A181" s="473">
        <v>176</v>
      </c>
      <c r="B181" s="477" t="s">
        <v>351</v>
      </c>
      <c r="C181" s="478" t="s">
        <v>352</v>
      </c>
      <c r="D181" s="482" t="s">
        <v>93</v>
      </c>
      <c r="E181" s="480">
        <v>45</v>
      </c>
      <c r="F181" s="431"/>
    </row>
    <row r="182" spans="1:6" ht="25.5" x14ac:dyDescent="0.2">
      <c r="A182" s="473">
        <v>177</v>
      </c>
      <c r="B182" s="477" t="s">
        <v>354</v>
      </c>
      <c r="C182" s="478" t="s">
        <v>355</v>
      </c>
      <c r="D182" s="482" t="s">
        <v>93</v>
      </c>
      <c r="E182" s="480">
        <v>35.979999999999997</v>
      </c>
      <c r="F182" s="431"/>
    </row>
    <row r="183" spans="1:6" ht="12.75" x14ac:dyDescent="0.2">
      <c r="A183" s="473">
        <v>178</v>
      </c>
      <c r="B183" s="492" t="s">
        <v>356</v>
      </c>
      <c r="C183" s="475" t="s">
        <v>18</v>
      </c>
      <c r="D183" s="482" t="s">
        <v>93</v>
      </c>
      <c r="E183" s="480">
        <v>5</v>
      </c>
      <c r="F183" s="431"/>
    </row>
    <row r="184" spans="1:6" ht="25.5" x14ac:dyDescent="0.2">
      <c r="A184" s="473">
        <v>179</v>
      </c>
      <c r="B184" s="492" t="s">
        <v>357</v>
      </c>
      <c r="C184" s="475" t="s">
        <v>223</v>
      </c>
      <c r="D184" s="482" t="s">
        <v>93</v>
      </c>
      <c r="E184" s="480">
        <v>4.29</v>
      </c>
      <c r="F184" s="431"/>
    </row>
    <row r="185" spans="1:6" ht="12.75" x14ac:dyDescent="0.2">
      <c r="A185" s="473">
        <v>180</v>
      </c>
      <c r="B185" s="483" t="s">
        <v>393</v>
      </c>
      <c r="C185" s="475" t="s">
        <v>34</v>
      </c>
      <c r="D185" s="482" t="s">
        <v>146</v>
      </c>
      <c r="E185" s="484">
        <v>4.08</v>
      </c>
      <c r="F185" s="431"/>
    </row>
    <row r="186" spans="1:6" ht="12.75" x14ac:dyDescent="0.2">
      <c r="A186" s="473">
        <v>181</v>
      </c>
      <c r="B186" s="477" t="s">
        <v>365</v>
      </c>
      <c r="C186" s="475" t="s">
        <v>26</v>
      </c>
      <c r="D186" s="479" t="s">
        <v>152</v>
      </c>
      <c r="E186" s="480">
        <v>2.59</v>
      </c>
      <c r="F186" s="431"/>
    </row>
    <row r="187" spans="1:6" ht="38.25" x14ac:dyDescent="0.2">
      <c r="A187" s="473">
        <v>182</v>
      </c>
      <c r="B187" s="481" t="s">
        <v>943</v>
      </c>
      <c r="C187" s="475" t="s">
        <v>20</v>
      </c>
      <c r="D187" s="482" t="s">
        <v>85</v>
      </c>
      <c r="E187" s="480">
        <v>0.22</v>
      </c>
      <c r="F187" s="431"/>
    </row>
    <row r="188" spans="1:6" ht="25.5" x14ac:dyDescent="0.2">
      <c r="A188" s="473"/>
      <c r="B188" s="501" t="s">
        <v>359</v>
      </c>
      <c r="C188" s="493"/>
      <c r="D188" s="482"/>
      <c r="E188" s="476"/>
      <c r="F188" s="431"/>
    </row>
    <row r="189" spans="1:6" ht="25.5" x14ac:dyDescent="0.2">
      <c r="A189" s="473">
        <v>183</v>
      </c>
      <c r="B189" s="477" t="s">
        <v>772</v>
      </c>
      <c r="C189" s="478" t="s">
        <v>223</v>
      </c>
      <c r="D189" s="479" t="s">
        <v>99</v>
      </c>
      <c r="E189" s="480">
        <v>59.35</v>
      </c>
      <c r="F189" s="431"/>
    </row>
    <row r="190" spans="1:6" ht="12.75" x14ac:dyDescent="0.2">
      <c r="A190" s="473">
        <v>184</v>
      </c>
      <c r="B190" s="491" t="s">
        <v>642</v>
      </c>
      <c r="C190" s="493" t="s">
        <v>18</v>
      </c>
      <c r="D190" s="482" t="s">
        <v>107</v>
      </c>
      <c r="E190" s="480">
        <v>1.18</v>
      </c>
      <c r="F190" s="431"/>
    </row>
    <row r="191" spans="1:6" ht="12.75" x14ac:dyDescent="0.2">
      <c r="A191" s="473">
        <v>185</v>
      </c>
      <c r="B191" s="477" t="s">
        <v>364</v>
      </c>
      <c r="C191" s="475" t="s">
        <v>16</v>
      </c>
      <c r="D191" s="479" t="s">
        <v>107</v>
      </c>
      <c r="E191" s="480">
        <v>1.1000000000000001</v>
      </c>
      <c r="F191" s="431"/>
    </row>
    <row r="192" spans="1:6" ht="25.5" x14ac:dyDescent="0.2">
      <c r="A192" s="473">
        <v>186</v>
      </c>
      <c r="B192" s="477" t="s">
        <v>816</v>
      </c>
      <c r="C192" s="497" t="s">
        <v>33</v>
      </c>
      <c r="D192" s="482" t="s">
        <v>99</v>
      </c>
      <c r="E192" s="480">
        <v>1.1599999999999999</v>
      </c>
      <c r="F192" s="431"/>
    </row>
    <row r="193" spans="1:6" ht="25.5" x14ac:dyDescent="0.2">
      <c r="A193" s="473">
        <v>187</v>
      </c>
      <c r="B193" s="491" t="s">
        <v>699</v>
      </c>
      <c r="C193" s="493" t="s">
        <v>10</v>
      </c>
      <c r="D193" s="482" t="s">
        <v>99</v>
      </c>
      <c r="E193" s="480">
        <v>0.16</v>
      </c>
      <c r="F193" s="431"/>
    </row>
    <row r="194" spans="1:6" ht="38.25" x14ac:dyDescent="0.2">
      <c r="A194" s="473">
        <v>188</v>
      </c>
      <c r="B194" s="487" t="s">
        <v>828</v>
      </c>
      <c r="C194" s="475" t="s">
        <v>829</v>
      </c>
      <c r="D194" s="482" t="s">
        <v>99</v>
      </c>
      <c r="E194" s="480">
        <v>0.12</v>
      </c>
      <c r="F194" s="431"/>
    </row>
    <row r="195" spans="1:6" ht="12.75" x14ac:dyDescent="0.2">
      <c r="A195" s="473">
        <v>189</v>
      </c>
      <c r="B195" s="491" t="s">
        <v>371</v>
      </c>
      <c r="C195" s="493" t="s">
        <v>11</v>
      </c>
      <c r="D195" s="482" t="s">
        <v>99</v>
      </c>
      <c r="E195" s="480">
        <v>0.11</v>
      </c>
      <c r="F195" s="431"/>
    </row>
    <row r="196" spans="1:6" ht="25.5" x14ac:dyDescent="0.2">
      <c r="A196" s="473">
        <v>190</v>
      </c>
      <c r="B196" s="491" t="s">
        <v>373</v>
      </c>
      <c r="C196" s="493" t="s">
        <v>33</v>
      </c>
      <c r="D196" s="482" t="s">
        <v>99</v>
      </c>
      <c r="E196" s="480">
        <v>1.1000000000000001</v>
      </c>
      <c r="F196" s="431"/>
    </row>
    <row r="197" spans="1:6" ht="25.5" x14ac:dyDescent="0.2">
      <c r="A197" s="473">
        <v>191</v>
      </c>
      <c r="B197" s="491" t="s">
        <v>702</v>
      </c>
      <c r="C197" s="493" t="s">
        <v>703</v>
      </c>
      <c r="D197" s="482" t="s">
        <v>99</v>
      </c>
      <c r="E197" s="480">
        <v>2.1</v>
      </c>
      <c r="F197" s="431"/>
    </row>
    <row r="198" spans="1:6" ht="12.75" x14ac:dyDescent="0.2">
      <c r="A198" s="473">
        <v>192</v>
      </c>
      <c r="B198" s="491" t="s">
        <v>372</v>
      </c>
      <c r="C198" s="493" t="s">
        <v>11</v>
      </c>
      <c r="D198" s="482" t="s">
        <v>101</v>
      </c>
      <c r="E198" s="480">
        <v>1.07</v>
      </c>
      <c r="F198" s="431"/>
    </row>
    <row r="199" spans="1:6" ht="25.5" x14ac:dyDescent="0.2">
      <c r="A199" s="473">
        <v>193</v>
      </c>
      <c r="B199" s="491" t="s">
        <v>705</v>
      </c>
      <c r="C199" s="493" t="s">
        <v>12</v>
      </c>
      <c r="D199" s="482" t="s">
        <v>101</v>
      </c>
      <c r="E199" s="480">
        <v>0.03</v>
      </c>
      <c r="F199" s="431"/>
    </row>
    <row r="200" spans="1:6" ht="38.25" x14ac:dyDescent="0.2">
      <c r="A200" s="473">
        <v>194</v>
      </c>
      <c r="B200" s="477" t="s">
        <v>708</v>
      </c>
      <c r="C200" s="475" t="s">
        <v>709</v>
      </c>
      <c r="D200" s="497" t="s">
        <v>101</v>
      </c>
      <c r="E200" s="480">
        <v>1.55</v>
      </c>
      <c r="F200" s="431"/>
    </row>
    <row r="201" spans="1:6" ht="25.5" x14ac:dyDescent="0.2">
      <c r="A201" s="473">
        <v>195</v>
      </c>
      <c r="B201" s="477" t="s">
        <v>841</v>
      </c>
      <c r="C201" s="475" t="s">
        <v>18</v>
      </c>
      <c r="D201" s="482" t="s">
        <v>111</v>
      </c>
      <c r="E201" s="480">
        <v>0.87</v>
      </c>
      <c r="F201" s="431"/>
    </row>
    <row r="202" spans="1:6" ht="25.5" x14ac:dyDescent="0.2">
      <c r="A202" s="473">
        <v>196</v>
      </c>
      <c r="B202" s="491" t="s">
        <v>379</v>
      </c>
      <c r="C202" s="475" t="s">
        <v>18</v>
      </c>
      <c r="D202" s="482" t="s">
        <v>111</v>
      </c>
      <c r="E202" s="480">
        <v>0.4</v>
      </c>
      <c r="F202" s="431"/>
    </row>
    <row r="203" spans="1:6" ht="25.5" x14ac:dyDescent="0.2">
      <c r="A203" s="473">
        <v>197</v>
      </c>
      <c r="B203" s="481" t="s">
        <v>381</v>
      </c>
      <c r="C203" s="475" t="s">
        <v>23</v>
      </c>
      <c r="D203" s="482" t="s">
        <v>111</v>
      </c>
      <c r="E203" s="480">
        <v>0.33</v>
      </c>
      <c r="F203" s="431"/>
    </row>
    <row r="204" spans="1:6" ht="38.25" x14ac:dyDescent="0.2">
      <c r="A204" s="473">
        <v>198</v>
      </c>
      <c r="B204" s="481" t="s">
        <v>383</v>
      </c>
      <c r="C204" s="475" t="s">
        <v>18</v>
      </c>
      <c r="D204" s="482" t="s">
        <v>111</v>
      </c>
      <c r="E204" s="480">
        <v>0.14000000000000001</v>
      </c>
      <c r="F204" s="431"/>
    </row>
    <row r="205" spans="1:6" ht="25.5" x14ac:dyDescent="0.2">
      <c r="A205" s="473">
        <v>199</v>
      </c>
      <c r="B205" s="502" t="s">
        <v>338</v>
      </c>
      <c r="C205" s="475" t="s">
        <v>223</v>
      </c>
      <c r="D205" s="475" t="s">
        <v>146</v>
      </c>
      <c r="E205" s="480">
        <v>774.09</v>
      </c>
      <c r="F205" s="431"/>
    </row>
    <row r="206" spans="1:6" ht="12.75" x14ac:dyDescent="0.2">
      <c r="A206" s="473">
        <v>200</v>
      </c>
      <c r="B206" s="503" t="s">
        <v>386</v>
      </c>
      <c r="C206" s="478" t="s">
        <v>9</v>
      </c>
      <c r="D206" s="504" t="s">
        <v>146</v>
      </c>
      <c r="E206" s="480">
        <v>5.68</v>
      </c>
      <c r="F206" s="431"/>
    </row>
    <row r="207" spans="1:6" ht="25.5" x14ac:dyDescent="0.2">
      <c r="A207" s="473">
        <v>201</v>
      </c>
      <c r="B207" s="481" t="s">
        <v>388</v>
      </c>
      <c r="C207" s="478" t="s">
        <v>266</v>
      </c>
      <c r="D207" s="482" t="s">
        <v>146</v>
      </c>
      <c r="E207" s="480">
        <v>40.880000000000003</v>
      </c>
      <c r="F207" s="431"/>
    </row>
    <row r="208" spans="1:6" ht="25.5" x14ac:dyDescent="0.2">
      <c r="A208" s="473">
        <v>202</v>
      </c>
      <c r="B208" s="491" t="s">
        <v>389</v>
      </c>
      <c r="C208" s="493" t="s">
        <v>10</v>
      </c>
      <c r="D208" s="482" t="s">
        <v>146</v>
      </c>
      <c r="E208" s="480">
        <v>6.3</v>
      </c>
      <c r="F208" s="431"/>
    </row>
    <row r="209" spans="1:6" ht="12.75" x14ac:dyDescent="0.2">
      <c r="A209" s="473">
        <v>203</v>
      </c>
      <c r="B209" s="491" t="s">
        <v>390</v>
      </c>
      <c r="C209" s="493" t="s">
        <v>10</v>
      </c>
      <c r="D209" s="482" t="s">
        <v>146</v>
      </c>
      <c r="E209" s="480">
        <v>11.4</v>
      </c>
      <c r="F209" s="431"/>
    </row>
    <row r="210" spans="1:6" ht="25.5" x14ac:dyDescent="0.2">
      <c r="A210" s="473">
        <v>204</v>
      </c>
      <c r="B210" s="491" t="s">
        <v>391</v>
      </c>
      <c r="C210" s="478" t="s">
        <v>24</v>
      </c>
      <c r="D210" s="482" t="s">
        <v>146</v>
      </c>
      <c r="E210" s="480">
        <v>5.9</v>
      </c>
      <c r="F210" s="431"/>
    </row>
    <row r="211" spans="1:6" ht="12.75" x14ac:dyDescent="0.2">
      <c r="A211" s="473">
        <v>205</v>
      </c>
      <c r="B211" s="477" t="s">
        <v>361</v>
      </c>
      <c r="C211" s="475" t="s">
        <v>18</v>
      </c>
      <c r="D211" s="475" t="s">
        <v>85</v>
      </c>
      <c r="E211" s="480">
        <v>0.13</v>
      </c>
      <c r="F211" s="431"/>
    </row>
    <row r="212" spans="1:6" ht="12.75" x14ac:dyDescent="0.2">
      <c r="A212" s="473">
        <v>206</v>
      </c>
      <c r="B212" s="491" t="s">
        <v>362</v>
      </c>
      <c r="C212" s="493" t="s">
        <v>30</v>
      </c>
      <c r="D212" s="482" t="s">
        <v>85</v>
      </c>
      <c r="E212" s="480">
        <v>0.72</v>
      </c>
      <c r="F212" s="431"/>
    </row>
    <row r="213" spans="1:6" ht="12.75" x14ac:dyDescent="0.2">
      <c r="A213" s="473">
        <v>207</v>
      </c>
      <c r="B213" s="502" t="s">
        <v>933</v>
      </c>
      <c r="C213" s="475" t="s">
        <v>34</v>
      </c>
      <c r="D213" s="482" t="s">
        <v>146</v>
      </c>
      <c r="E213" s="480">
        <v>1.62</v>
      </c>
      <c r="F213" s="431"/>
    </row>
    <row r="214" spans="1:6" ht="12.75" x14ac:dyDescent="0.2">
      <c r="A214" s="473">
        <v>208</v>
      </c>
      <c r="B214" s="481" t="s">
        <v>392</v>
      </c>
      <c r="C214" s="475" t="s">
        <v>31</v>
      </c>
      <c r="D214" s="479" t="s">
        <v>146</v>
      </c>
      <c r="E214" s="480">
        <v>8.36</v>
      </c>
      <c r="F214" s="431"/>
    </row>
    <row r="215" spans="1:6" ht="12.75" x14ac:dyDescent="0.2">
      <c r="A215" s="473">
        <v>209</v>
      </c>
      <c r="B215" s="483" t="s">
        <v>934</v>
      </c>
      <c r="C215" s="475" t="s">
        <v>13</v>
      </c>
      <c r="D215" s="482" t="s">
        <v>146</v>
      </c>
      <c r="E215" s="484">
        <v>3.27</v>
      </c>
      <c r="F215" s="431"/>
    </row>
    <row r="216" spans="1:6" ht="12.75" x14ac:dyDescent="0.2">
      <c r="A216" s="473">
        <v>210</v>
      </c>
      <c r="B216" s="492" t="s">
        <v>395</v>
      </c>
      <c r="C216" s="475" t="s">
        <v>34</v>
      </c>
      <c r="D216" s="482" t="s">
        <v>137</v>
      </c>
      <c r="E216" s="480">
        <v>0.03</v>
      </c>
      <c r="F216" s="431"/>
    </row>
    <row r="217" spans="1:6" ht="12.75" x14ac:dyDescent="0.2">
      <c r="A217" s="473">
        <v>211</v>
      </c>
      <c r="B217" s="491" t="s">
        <v>578</v>
      </c>
      <c r="C217" s="493" t="s">
        <v>21</v>
      </c>
      <c r="D217" s="482" t="s">
        <v>146</v>
      </c>
      <c r="E217" s="480">
        <v>5.44</v>
      </c>
      <c r="F217" s="431"/>
    </row>
    <row r="218" spans="1:6" ht="12.75" x14ac:dyDescent="0.2">
      <c r="A218" s="473">
        <v>212</v>
      </c>
      <c r="B218" s="491" t="s">
        <v>578</v>
      </c>
      <c r="C218" s="493" t="s">
        <v>24</v>
      </c>
      <c r="D218" s="482" t="s">
        <v>146</v>
      </c>
      <c r="E218" s="480">
        <v>3.1</v>
      </c>
      <c r="F218" s="431"/>
    </row>
    <row r="219" spans="1:6" ht="12.75" x14ac:dyDescent="0.2">
      <c r="A219" s="473"/>
      <c r="B219" s="501" t="s">
        <v>397</v>
      </c>
      <c r="C219" s="493"/>
      <c r="D219" s="482"/>
      <c r="E219" s="476"/>
      <c r="F219" s="431"/>
    </row>
    <row r="220" spans="1:6" ht="38.25" x14ac:dyDescent="0.2">
      <c r="A220" s="473">
        <v>213</v>
      </c>
      <c r="B220" s="481" t="s">
        <v>394</v>
      </c>
      <c r="C220" s="475" t="s">
        <v>10</v>
      </c>
      <c r="D220" s="482" t="s">
        <v>149</v>
      </c>
      <c r="E220" s="480">
        <v>0.2</v>
      </c>
      <c r="F220" s="431"/>
    </row>
    <row r="221" spans="1:6" ht="12.75" x14ac:dyDescent="0.2">
      <c r="A221" s="473">
        <v>214</v>
      </c>
      <c r="B221" s="477" t="s">
        <v>400</v>
      </c>
      <c r="C221" s="475" t="s">
        <v>23</v>
      </c>
      <c r="D221" s="479" t="s">
        <v>76</v>
      </c>
      <c r="E221" s="480">
        <v>0.21</v>
      </c>
      <c r="F221" s="431"/>
    </row>
    <row r="222" spans="1:6" ht="12.75" x14ac:dyDescent="0.2">
      <c r="A222" s="473">
        <v>215</v>
      </c>
      <c r="B222" s="481" t="s">
        <v>401</v>
      </c>
      <c r="C222" s="475" t="s">
        <v>17</v>
      </c>
      <c r="D222" s="497" t="s">
        <v>76</v>
      </c>
      <c r="E222" s="480">
        <v>0.05</v>
      </c>
      <c r="F222" s="431"/>
    </row>
    <row r="223" spans="1:6" ht="12.75" x14ac:dyDescent="0.2">
      <c r="A223" s="473">
        <v>216</v>
      </c>
      <c r="B223" s="477" t="s">
        <v>779</v>
      </c>
      <c r="C223" s="493" t="s">
        <v>17</v>
      </c>
      <c r="D223" s="482" t="s">
        <v>105</v>
      </c>
      <c r="E223" s="480">
        <v>0.2</v>
      </c>
      <c r="F223" s="431"/>
    </row>
    <row r="224" spans="1:6" ht="12.75" x14ac:dyDescent="0.2">
      <c r="A224" s="473">
        <v>217</v>
      </c>
      <c r="B224" s="477" t="s">
        <v>780</v>
      </c>
      <c r="C224" s="493" t="s">
        <v>33</v>
      </c>
      <c r="D224" s="482" t="s">
        <v>105</v>
      </c>
      <c r="E224" s="480">
        <v>0.03</v>
      </c>
      <c r="F224" s="431"/>
    </row>
    <row r="225" spans="1:6" ht="12.75" x14ac:dyDescent="0.2">
      <c r="A225" s="473">
        <v>218</v>
      </c>
      <c r="B225" s="477" t="s">
        <v>781</v>
      </c>
      <c r="C225" s="493" t="s">
        <v>8</v>
      </c>
      <c r="D225" s="482" t="s">
        <v>105</v>
      </c>
      <c r="E225" s="480">
        <v>0.04</v>
      </c>
      <c r="F225" s="431"/>
    </row>
    <row r="226" spans="1:6" ht="12.75" x14ac:dyDescent="0.2">
      <c r="A226" s="473">
        <v>219</v>
      </c>
      <c r="B226" s="477" t="s">
        <v>782</v>
      </c>
      <c r="C226" s="493" t="s">
        <v>7</v>
      </c>
      <c r="D226" s="482" t="s">
        <v>105</v>
      </c>
      <c r="E226" s="480">
        <v>0.04</v>
      </c>
      <c r="F226" s="431"/>
    </row>
    <row r="227" spans="1:6" ht="12.75" x14ac:dyDescent="0.2">
      <c r="A227" s="473">
        <v>220</v>
      </c>
      <c r="B227" s="491" t="s">
        <v>407</v>
      </c>
      <c r="C227" s="475" t="s">
        <v>17</v>
      </c>
      <c r="D227" s="482" t="s">
        <v>107</v>
      </c>
      <c r="E227" s="480">
        <v>1.7</v>
      </c>
      <c r="F227" s="431"/>
    </row>
    <row r="228" spans="1:6" ht="12.75" x14ac:dyDescent="0.2">
      <c r="A228" s="473">
        <v>221</v>
      </c>
      <c r="B228" s="491" t="s">
        <v>408</v>
      </c>
      <c r="C228" s="475" t="s">
        <v>15</v>
      </c>
      <c r="D228" s="482" t="s">
        <v>107</v>
      </c>
      <c r="E228" s="480">
        <v>0.35</v>
      </c>
      <c r="F228" s="431"/>
    </row>
    <row r="229" spans="1:6" ht="12.75" x14ac:dyDescent="0.2">
      <c r="A229" s="473">
        <v>222</v>
      </c>
      <c r="B229" s="491" t="s">
        <v>409</v>
      </c>
      <c r="C229" s="475" t="s">
        <v>17</v>
      </c>
      <c r="D229" s="482" t="s">
        <v>107</v>
      </c>
      <c r="E229" s="480">
        <v>0.36</v>
      </c>
      <c r="F229" s="431"/>
    </row>
    <row r="230" spans="1:6" ht="12.75" x14ac:dyDescent="0.2">
      <c r="A230" s="473">
        <v>223</v>
      </c>
      <c r="B230" s="481" t="s">
        <v>439</v>
      </c>
      <c r="C230" s="475" t="s">
        <v>26</v>
      </c>
      <c r="D230" s="482" t="s">
        <v>137</v>
      </c>
      <c r="E230" s="480">
        <v>0.05</v>
      </c>
      <c r="F230" s="431"/>
    </row>
    <row r="231" spans="1:6" ht="12.75" x14ac:dyDescent="0.2">
      <c r="A231" s="473">
        <v>224</v>
      </c>
      <c r="B231" s="477" t="s">
        <v>385</v>
      </c>
      <c r="C231" s="475" t="s">
        <v>25</v>
      </c>
      <c r="D231" s="475" t="s">
        <v>146</v>
      </c>
      <c r="E231" s="480">
        <v>0.4</v>
      </c>
      <c r="F231" s="431"/>
    </row>
    <row r="232" spans="1:6" ht="12.75" x14ac:dyDescent="0.2">
      <c r="A232" s="473">
        <v>225</v>
      </c>
      <c r="B232" s="481" t="s">
        <v>410</v>
      </c>
      <c r="C232" s="475" t="s">
        <v>18</v>
      </c>
      <c r="D232" s="482" t="s">
        <v>121</v>
      </c>
      <c r="E232" s="480">
        <v>0.09</v>
      </c>
      <c r="F232" s="431"/>
    </row>
    <row r="233" spans="1:6" ht="12.75" x14ac:dyDescent="0.2">
      <c r="A233" s="473">
        <v>226</v>
      </c>
      <c r="B233" s="477" t="s">
        <v>906</v>
      </c>
      <c r="C233" s="475" t="s">
        <v>15</v>
      </c>
      <c r="D233" s="482" t="s">
        <v>121</v>
      </c>
      <c r="E233" s="480">
        <v>0.25</v>
      </c>
      <c r="F233" s="431"/>
    </row>
    <row r="234" spans="1:6" ht="12.75" x14ac:dyDescent="0.2">
      <c r="A234" s="473">
        <v>227</v>
      </c>
      <c r="B234" s="477" t="s">
        <v>411</v>
      </c>
      <c r="C234" s="475" t="s">
        <v>15</v>
      </c>
      <c r="D234" s="482" t="s">
        <v>121</v>
      </c>
      <c r="E234" s="480">
        <v>0.21</v>
      </c>
      <c r="F234" s="431"/>
    </row>
    <row r="235" spans="1:6" ht="12.75" x14ac:dyDescent="0.2">
      <c r="A235" s="473">
        <v>228</v>
      </c>
      <c r="B235" s="477" t="s">
        <v>416</v>
      </c>
      <c r="C235" s="475" t="s">
        <v>11</v>
      </c>
      <c r="D235" s="482" t="s">
        <v>121</v>
      </c>
      <c r="E235" s="480">
        <v>0.7</v>
      </c>
      <c r="F235" s="431"/>
    </row>
    <row r="236" spans="1:6" ht="12.75" x14ac:dyDescent="0.2">
      <c r="A236" s="473">
        <v>229</v>
      </c>
      <c r="B236" s="477" t="s">
        <v>418</v>
      </c>
      <c r="C236" s="475" t="s">
        <v>11</v>
      </c>
      <c r="D236" s="482" t="s">
        <v>121</v>
      </c>
      <c r="E236" s="480">
        <v>0.03</v>
      </c>
      <c r="F236" s="431"/>
    </row>
    <row r="237" spans="1:6" ht="12.75" x14ac:dyDescent="0.2">
      <c r="A237" s="473">
        <v>230</v>
      </c>
      <c r="B237" s="477" t="s">
        <v>421</v>
      </c>
      <c r="C237" s="475" t="s">
        <v>16</v>
      </c>
      <c r="D237" s="482" t="s">
        <v>121</v>
      </c>
      <c r="E237" s="480">
        <v>0.53</v>
      </c>
      <c r="F237" s="431"/>
    </row>
    <row r="238" spans="1:6" ht="12.75" x14ac:dyDescent="0.2">
      <c r="A238" s="473">
        <v>231</v>
      </c>
      <c r="B238" s="477" t="s">
        <v>423</v>
      </c>
      <c r="C238" s="475" t="s">
        <v>18</v>
      </c>
      <c r="D238" s="482" t="s">
        <v>121</v>
      </c>
      <c r="E238" s="480">
        <v>1.22</v>
      </c>
      <c r="F238" s="431"/>
    </row>
    <row r="239" spans="1:6" ht="12.75" x14ac:dyDescent="0.2">
      <c r="A239" s="473">
        <v>232</v>
      </c>
      <c r="B239" s="477" t="s">
        <v>425</v>
      </c>
      <c r="C239" s="475" t="s">
        <v>18</v>
      </c>
      <c r="D239" s="482" t="s">
        <v>121</v>
      </c>
      <c r="E239" s="480">
        <v>0.03</v>
      </c>
      <c r="F239" s="431"/>
    </row>
    <row r="240" spans="1:6" ht="12.75" x14ac:dyDescent="0.2">
      <c r="A240" s="473">
        <v>233</v>
      </c>
      <c r="B240" s="505" t="s">
        <v>427</v>
      </c>
      <c r="C240" s="475" t="s">
        <v>23</v>
      </c>
      <c r="D240" s="482" t="s">
        <v>121</v>
      </c>
      <c r="E240" s="480">
        <v>0.1</v>
      </c>
      <c r="F240" s="431"/>
    </row>
    <row r="241" spans="1:6" ht="12.75" x14ac:dyDescent="0.2">
      <c r="A241" s="473">
        <v>234</v>
      </c>
      <c r="B241" s="477" t="s">
        <v>428</v>
      </c>
      <c r="C241" s="475" t="s">
        <v>24</v>
      </c>
      <c r="D241" s="482" t="s">
        <v>121</v>
      </c>
      <c r="E241" s="480">
        <v>0.3</v>
      </c>
      <c r="F241" s="431"/>
    </row>
    <row r="242" spans="1:6" ht="25.5" x14ac:dyDescent="0.2">
      <c r="A242" s="473">
        <v>235</v>
      </c>
      <c r="B242" s="477" t="s">
        <v>429</v>
      </c>
      <c r="C242" s="475" t="s">
        <v>24</v>
      </c>
      <c r="D242" s="482" t="s">
        <v>121</v>
      </c>
      <c r="E242" s="480">
        <v>0.18</v>
      </c>
      <c r="F242" s="431"/>
    </row>
    <row r="243" spans="1:6" ht="12.75" x14ac:dyDescent="0.2">
      <c r="A243" s="473">
        <v>236</v>
      </c>
      <c r="B243" s="481" t="s">
        <v>430</v>
      </c>
      <c r="C243" s="475" t="s">
        <v>30</v>
      </c>
      <c r="D243" s="482" t="s">
        <v>121</v>
      </c>
      <c r="E243" s="480">
        <v>0.01</v>
      </c>
      <c r="F243" s="431"/>
    </row>
    <row r="244" spans="1:6" ht="12.75" x14ac:dyDescent="0.2">
      <c r="A244" s="473">
        <v>237</v>
      </c>
      <c r="B244" s="477" t="s">
        <v>431</v>
      </c>
      <c r="C244" s="475" t="s">
        <v>33</v>
      </c>
      <c r="D244" s="482" t="s">
        <v>121</v>
      </c>
      <c r="E244" s="480">
        <v>0.04</v>
      </c>
      <c r="F244" s="431"/>
    </row>
    <row r="245" spans="1:6" ht="12.75" x14ac:dyDescent="0.2">
      <c r="A245" s="473">
        <v>238</v>
      </c>
      <c r="B245" s="477" t="s">
        <v>432</v>
      </c>
      <c r="C245" s="475" t="s">
        <v>33</v>
      </c>
      <c r="D245" s="482" t="s">
        <v>121</v>
      </c>
      <c r="E245" s="480">
        <v>0.03</v>
      </c>
      <c r="F245" s="431"/>
    </row>
    <row r="246" spans="1:6" ht="12.75" x14ac:dyDescent="0.2">
      <c r="A246" s="473">
        <v>239</v>
      </c>
      <c r="B246" s="477" t="s">
        <v>433</v>
      </c>
      <c r="C246" s="475" t="s">
        <v>34</v>
      </c>
      <c r="D246" s="482" t="s">
        <v>121</v>
      </c>
      <c r="E246" s="480">
        <v>0.04</v>
      </c>
      <c r="F246" s="431"/>
    </row>
    <row r="247" spans="1:6" ht="12.75" x14ac:dyDescent="0.2">
      <c r="A247" s="473">
        <v>240</v>
      </c>
      <c r="B247" s="477" t="s">
        <v>434</v>
      </c>
      <c r="C247" s="475" t="s">
        <v>35</v>
      </c>
      <c r="D247" s="482" t="s">
        <v>121</v>
      </c>
      <c r="E247" s="480">
        <v>7.0000000000000007E-2</v>
      </c>
      <c r="F247" s="431"/>
    </row>
    <row r="248" spans="1:6" ht="12.75" x14ac:dyDescent="0.2">
      <c r="A248" s="473">
        <v>241</v>
      </c>
      <c r="B248" s="477" t="s">
        <v>435</v>
      </c>
      <c r="C248" s="475" t="s">
        <v>23</v>
      </c>
      <c r="D248" s="482" t="s">
        <v>121</v>
      </c>
      <c r="E248" s="480">
        <v>0.16</v>
      </c>
      <c r="F248" s="431"/>
    </row>
    <row r="249" spans="1:6" ht="12.75" x14ac:dyDescent="0.2">
      <c r="A249" s="473">
        <v>242</v>
      </c>
      <c r="B249" s="491" t="s">
        <v>436</v>
      </c>
      <c r="C249" s="475" t="s">
        <v>23</v>
      </c>
      <c r="D249" s="482" t="s">
        <v>121</v>
      </c>
      <c r="E249" s="480">
        <v>0.49</v>
      </c>
      <c r="F249" s="431"/>
    </row>
    <row r="250" spans="1:6" ht="12.75" x14ac:dyDescent="0.2">
      <c r="A250" s="473">
        <v>243</v>
      </c>
      <c r="B250" s="481" t="s">
        <v>745</v>
      </c>
      <c r="C250" s="475" t="s">
        <v>23</v>
      </c>
      <c r="D250" s="482" t="s">
        <v>121</v>
      </c>
      <c r="E250" s="500">
        <v>0.05</v>
      </c>
      <c r="F250" s="431"/>
    </row>
    <row r="251" spans="1:6" ht="12.75" x14ac:dyDescent="0.2">
      <c r="A251" s="473">
        <v>244</v>
      </c>
      <c r="B251" s="481" t="s">
        <v>746</v>
      </c>
      <c r="C251" s="475" t="s">
        <v>23</v>
      </c>
      <c r="D251" s="482" t="s">
        <v>121</v>
      </c>
      <c r="E251" s="500">
        <v>0.17</v>
      </c>
      <c r="F251" s="431"/>
    </row>
    <row r="252" spans="1:6" ht="12.75" x14ac:dyDescent="0.2">
      <c r="A252" s="473">
        <v>245</v>
      </c>
      <c r="B252" s="481" t="s">
        <v>747</v>
      </c>
      <c r="C252" s="475" t="s">
        <v>18</v>
      </c>
      <c r="D252" s="482" t="s">
        <v>121</v>
      </c>
      <c r="E252" s="500">
        <v>0.34</v>
      </c>
      <c r="F252" s="431"/>
    </row>
    <row r="253" spans="1:6" ht="12.75" x14ac:dyDescent="0.2">
      <c r="A253" s="473">
        <v>246</v>
      </c>
      <c r="B253" s="481" t="s">
        <v>748</v>
      </c>
      <c r="C253" s="475" t="s">
        <v>34</v>
      </c>
      <c r="D253" s="482" t="s">
        <v>121</v>
      </c>
      <c r="E253" s="500">
        <v>0.04</v>
      </c>
      <c r="F253" s="431"/>
    </row>
    <row r="254" spans="1:6" ht="12.75" x14ac:dyDescent="0.2">
      <c r="A254" s="473">
        <v>247</v>
      </c>
      <c r="B254" s="481" t="s">
        <v>749</v>
      </c>
      <c r="C254" s="475" t="s">
        <v>23</v>
      </c>
      <c r="D254" s="482" t="s">
        <v>121</v>
      </c>
      <c r="E254" s="500">
        <v>0.14000000000000001</v>
      </c>
      <c r="F254" s="431"/>
    </row>
    <row r="255" spans="1:6" ht="12.75" x14ac:dyDescent="0.2">
      <c r="A255" s="473">
        <v>248</v>
      </c>
      <c r="B255" s="481" t="s">
        <v>750</v>
      </c>
      <c r="C255" s="475" t="s">
        <v>34</v>
      </c>
      <c r="D255" s="482" t="s">
        <v>121</v>
      </c>
      <c r="E255" s="500">
        <v>0.17</v>
      </c>
      <c r="F255" s="431"/>
    </row>
    <row r="256" spans="1:6" ht="12.75" x14ac:dyDescent="0.2">
      <c r="A256" s="473">
        <v>249</v>
      </c>
      <c r="B256" s="481" t="s">
        <v>751</v>
      </c>
      <c r="C256" s="475" t="s">
        <v>12</v>
      </c>
      <c r="D256" s="482" t="s">
        <v>121</v>
      </c>
      <c r="E256" s="500">
        <v>0.22</v>
      </c>
      <c r="F256" s="431"/>
    </row>
    <row r="257" spans="1:9" ht="12.75" x14ac:dyDescent="0.2">
      <c r="A257" s="473">
        <v>250</v>
      </c>
      <c r="B257" s="481" t="s">
        <v>752</v>
      </c>
      <c r="C257" s="475" t="s">
        <v>15</v>
      </c>
      <c r="D257" s="482" t="s">
        <v>121</v>
      </c>
      <c r="E257" s="500">
        <v>0.3</v>
      </c>
      <c r="F257" s="431"/>
    </row>
    <row r="258" spans="1:9" ht="25.5" x14ac:dyDescent="0.2">
      <c r="A258" s="473">
        <v>251</v>
      </c>
      <c r="B258" s="481" t="s">
        <v>754</v>
      </c>
      <c r="C258" s="475" t="s">
        <v>18</v>
      </c>
      <c r="D258" s="482" t="s">
        <v>121</v>
      </c>
      <c r="E258" s="500">
        <v>0.78</v>
      </c>
      <c r="F258" s="431"/>
    </row>
    <row r="259" spans="1:9" ht="25.5" x14ac:dyDescent="0.2">
      <c r="A259" s="473">
        <v>252</v>
      </c>
      <c r="B259" s="477" t="s">
        <v>405</v>
      </c>
      <c r="C259" s="475" t="s">
        <v>23</v>
      </c>
      <c r="D259" s="475" t="s">
        <v>85</v>
      </c>
      <c r="E259" s="480">
        <v>0.75</v>
      </c>
      <c r="F259" s="431"/>
    </row>
    <row r="260" spans="1:9" ht="12.75" x14ac:dyDescent="0.2">
      <c r="A260" s="473">
        <v>253</v>
      </c>
      <c r="B260" s="491" t="s">
        <v>450</v>
      </c>
      <c r="C260" s="475" t="s">
        <v>33</v>
      </c>
      <c r="D260" s="475" t="s">
        <v>85</v>
      </c>
      <c r="E260" s="480">
        <v>0.03</v>
      </c>
      <c r="F260" s="431"/>
    </row>
    <row r="261" spans="1:9" ht="12.75" x14ac:dyDescent="0.2">
      <c r="A261" s="473">
        <v>254</v>
      </c>
      <c r="B261" s="477" t="s">
        <v>406</v>
      </c>
      <c r="C261" s="493" t="s">
        <v>9</v>
      </c>
      <c r="D261" s="482" t="s">
        <v>103</v>
      </c>
      <c r="E261" s="480">
        <v>0.1</v>
      </c>
      <c r="F261" s="431"/>
    </row>
    <row r="262" spans="1:9" ht="12.75" x14ac:dyDescent="0.2">
      <c r="A262" s="473">
        <v>255</v>
      </c>
      <c r="B262" s="491" t="s">
        <v>363</v>
      </c>
      <c r="C262" s="493" t="s">
        <v>23</v>
      </c>
      <c r="D262" s="482" t="s">
        <v>109</v>
      </c>
      <c r="E262" s="480">
        <v>0.75</v>
      </c>
      <c r="F262" s="431"/>
    </row>
    <row r="263" spans="1:9" ht="12.75" x14ac:dyDescent="0.2">
      <c r="A263" s="473">
        <v>256</v>
      </c>
      <c r="B263" s="481" t="s">
        <v>438</v>
      </c>
      <c r="C263" s="475" t="s">
        <v>35</v>
      </c>
      <c r="D263" s="482" t="s">
        <v>137</v>
      </c>
      <c r="E263" s="480">
        <v>0.09</v>
      </c>
      <c r="F263" s="431"/>
    </row>
    <row r="264" spans="1:9" ht="25.5" x14ac:dyDescent="0.2">
      <c r="A264" s="473">
        <v>257</v>
      </c>
      <c r="B264" s="477" t="s">
        <v>440</v>
      </c>
      <c r="C264" s="475" t="s">
        <v>11</v>
      </c>
      <c r="D264" s="482" t="s">
        <v>137</v>
      </c>
      <c r="E264" s="480">
        <v>0.06</v>
      </c>
      <c r="F264" s="431"/>
    </row>
    <row r="265" spans="1:9" ht="12.75" x14ac:dyDescent="0.2">
      <c r="A265" s="473">
        <v>258</v>
      </c>
      <c r="B265" s="481" t="s">
        <v>442</v>
      </c>
      <c r="C265" s="478" t="s">
        <v>7</v>
      </c>
      <c r="D265" s="482" t="s">
        <v>137</v>
      </c>
      <c r="E265" s="480">
        <v>0.11</v>
      </c>
      <c r="F265" s="431"/>
    </row>
    <row r="266" spans="1:9" ht="12.75" x14ac:dyDescent="0.2">
      <c r="A266" s="473">
        <v>259</v>
      </c>
      <c r="B266" s="491" t="s">
        <v>451</v>
      </c>
      <c r="C266" s="475" t="s">
        <v>19</v>
      </c>
      <c r="D266" s="482" t="s">
        <v>137</v>
      </c>
      <c r="E266" s="480">
        <v>0.01</v>
      </c>
      <c r="F266" s="431"/>
    </row>
    <row r="267" spans="1:9" ht="12.75" x14ac:dyDescent="0.2">
      <c r="A267" s="473">
        <v>260</v>
      </c>
      <c r="B267" s="491" t="s">
        <v>443</v>
      </c>
      <c r="C267" s="493" t="s">
        <v>29</v>
      </c>
      <c r="D267" s="482" t="s">
        <v>137</v>
      </c>
      <c r="E267" s="480">
        <v>0.02</v>
      </c>
      <c r="F267" s="431"/>
      <c r="I267" s="426"/>
    </row>
    <row r="268" spans="1:9" ht="12.75" x14ac:dyDescent="0.2">
      <c r="A268" s="473">
        <v>261</v>
      </c>
      <c r="B268" s="481" t="s">
        <v>444</v>
      </c>
      <c r="C268" s="475" t="s">
        <v>9</v>
      </c>
      <c r="D268" s="482" t="s">
        <v>137</v>
      </c>
      <c r="E268" s="480">
        <v>0.04</v>
      </c>
      <c r="F268" s="431"/>
      <c r="I268" s="426"/>
    </row>
    <row r="269" spans="1:9" ht="12.75" x14ac:dyDescent="0.2">
      <c r="A269" s="473">
        <v>262</v>
      </c>
      <c r="B269" s="477" t="s">
        <v>414</v>
      </c>
      <c r="C269" s="475" t="s">
        <v>25</v>
      </c>
      <c r="D269" s="482" t="s">
        <v>121</v>
      </c>
      <c r="E269" s="480">
        <v>0.37</v>
      </c>
      <c r="F269" s="431"/>
    </row>
    <row r="270" spans="1:9" ht="12.75" x14ac:dyDescent="0.2">
      <c r="A270" s="473">
        <v>263</v>
      </c>
      <c r="B270" s="477" t="s">
        <v>908</v>
      </c>
      <c r="C270" s="475" t="s">
        <v>13</v>
      </c>
      <c r="D270" s="482" t="s">
        <v>121</v>
      </c>
      <c r="E270" s="480">
        <v>0.2</v>
      </c>
      <c r="F270" s="432"/>
    </row>
    <row r="271" spans="1:9" ht="12.75" x14ac:dyDescent="0.2">
      <c r="A271" s="473">
        <v>264</v>
      </c>
      <c r="B271" s="477" t="s">
        <v>422</v>
      </c>
      <c r="C271" s="475" t="s">
        <v>18</v>
      </c>
      <c r="D271" s="482" t="s">
        <v>121</v>
      </c>
      <c r="E271" s="480">
        <v>0.73</v>
      </c>
      <c r="F271" s="432"/>
    </row>
    <row r="272" spans="1:9" ht="12.75" x14ac:dyDescent="0.2">
      <c r="A272" s="473">
        <v>265</v>
      </c>
      <c r="B272" s="477" t="s">
        <v>424</v>
      </c>
      <c r="C272" s="475" t="s">
        <v>18</v>
      </c>
      <c r="D272" s="482" t="s">
        <v>121</v>
      </c>
      <c r="E272" s="480">
        <v>0.14000000000000001</v>
      </c>
      <c r="F272" s="432"/>
    </row>
    <row r="273" spans="1:6" ht="25.5" x14ac:dyDescent="0.2">
      <c r="A273" s="473">
        <v>266</v>
      </c>
      <c r="B273" s="477" t="s">
        <v>426</v>
      </c>
      <c r="C273" s="475" t="s">
        <v>23</v>
      </c>
      <c r="D273" s="482" t="s">
        <v>121</v>
      </c>
      <c r="E273" s="480">
        <v>0.46</v>
      </c>
      <c r="F273" s="432"/>
    </row>
    <row r="274" spans="1:6" ht="12.75" x14ac:dyDescent="0.2">
      <c r="A274" s="473">
        <v>267</v>
      </c>
      <c r="B274" s="481" t="s">
        <v>437</v>
      </c>
      <c r="C274" s="475" t="s">
        <v>15</v>
      </c>
      <c r="D274" s="482" t="s">
        <v>121</v>
      </c>
      <c r="E274" s="500">
        <v>1.01</v>
      </c>
      <c r="F274" s="432"/>
    </row>
    <row r="275" spans="1:6" ht="12.75" x14ac:dyDescent="0.2">
      <c r="A275" s="473"/>
      <c r="B275" s="501" t="s">
        <v>1343</v>
      </c>
      <c r="C275" s="493"/>
      <c r="D275" s="482"/>
      <c r="E275" s="476"/>
      <c r="F275" s="432"/>
    </row>
    <row r="276" spans="1:6" ht="25.5" x14ac:dyDescent="0.2">
      <c r="A276" s="473">
        <v>268</v>
      </c>
      <c r="B276" s="477" t="s">
        <v>447</v>
      </c>
      <c r="C276" s="475" t="s">
        <v>10</v>
      </c>
      <c r="D276" s="479" t="s">
        <v>73</v>
      </c>
      <c r="E276" s="480">
        <v>0.03</v>
      </c>
      <c r="F276" s="432"/>
    </row>
    <row r="277" spans="1:6" ht="12.75" x14ac:dyDescent="0.2">
      <c r="A277" s="473">
        <v>269</v>
      </c>
      <c r="B277" s="481" t="s">
        <v>398</v>
      </c>
      <c r="C277" s="475" t="s">
        <v>23</v>
      </c>
      <c r="D277" s="497" t="s">
        <v>73</v>
      </c>
      <c r="E277" s="480">
        <v>0.11</v>
      </c>
      <c r="F277" s="432"/>
    </row>
    <row r="278" spans="1:6" ht="12.75" x14ac:dyDescent="0.2">
      <c r="A278" s="473">
        <v>270</v>
      </c>
      <c r="B278" s="481" t="s">
        <v>360</v>
      </c>
      <c r="C278" s="478" t="s">
        <v>6</v>
      </c>
      <c r="D278" s="479" t="s">
        <v>76</v>
      </c>
      <c r="E278" s="480">
        <v>1.1000000000000001</v>
      </c>
      <c r="F278" s="432"/>
    </row>
    <row r="279" spans="1:6" ht="12.75" x14ac:dyDescent="0.2">
      <c r="A279" s="473">
        <v>271</v>
      </c>
      <c r="B279" s="491" t="s">
        <v>784</v>
      </c>
      <c r="C279" s="493" t="s">
        <v>34</v>
      </c>
      <c r="D279" s="482" t="s">
        <v>107</v>
      </c>
      <c r="E279" s="480">
        <v>0.33</v>
      </c>
      <c r="F279" s="432"/>
    </row>
    <row r="280" spans="1:6" ht="12.75" x14ac:dyDescent="0.2">
      <c r="A280" s="473">
        <v>272</v>
      </c>
      <c r="B280" s="481" t="s">
        <v>245</v>
      </c>
      <c r="C280" s="475" t="s">
        <v>24</v>
      </c>
      <c r="D280" s="482" t="s">
        <v>129</v>
      </c>
      <c r="E280" s="480">
        <v>0.09</v>
      </c>
      <c r="F280" s="432"/>
    </row>
    <row r="281" spans="1:6" ht="38.25" x14ac:dyDescent="0.2">
      <c r="A281" s="473">
        <v>273</v>
      </c>
      <c r="B281" s="491" t="s">
        <v>846</v>
      </c>
      <c r="C281" s="493" t="s">
        <v>15</v>
      </c>
      <c r="D281" s="482" t="s">
        <v>117</v>
      </c>
      <c r="E281" s="480">
        <v>0.34</v>
      </c>
      <c r="F281" s="432"/>
    </row>
    <row r="282" spans="1:6" ht="25.5" x14ac:dyDescent="0.2">
      <c r="A282" s="473">
        <v>274</v>
      </c>
      <c r="B282" s="477" t="s">
        <v>887</v>
      </c>
      <c r="C282" s="475" t="s">
        <v>28</v>
      </c>
      <c r="D282" s="482" t="s">
        <v>146</v>
      </c>
      <c r="E282" s="506">
        <v>0.09</v>
      </c>
      <c r="F282" s="432"/>
    </row>
    <row r="283" spans="1:6" ht="12.75" x14ac:dyDescent="0.2">
      <c r="A283" s="473">
        <v>275</v>
      </c>
      <c r="B283" s="483" t="s">
        <v>578</v>
      </c>
      <c r="C283" s="475" t="s">
        <v>18</v>
      </c>
      <c r="D283" s="482" t="s">
        <v>146</v>
      </c>
      <c r="E283" s="484">
        <v>45.98</v>
      </c>
      <c r="F283" s="432"/>
    </row>
    <row r="284" spans="1:6" ht="12.75" x14ac:dyDescent="0.2">
      <c r="A284" s="473">
        <v>276</v>
      </c>
      <c r="B284" s="483" t="s">
        <v>890</v>
      </c>
      <c r="C284" s="475" t="s">
        <v>16</v>
      </c>
      <c r="D284" s="482" t="s">
        <v>146</v>
      </c>
      <c r="E284" s="484">
        <v>6.35</v>
      </c>
      <c r="F284" s="432"/>
    </row>
    <row r="285" spans="1:6" ht="38.25" x14ac:dyDescent="0.2">
      <c r="A285" s="473">
        <v>277</v>
      </c>
      <c r="B285" s="481" t="s">
        <v>892</v>
      </c>
      <c r="C285" s="475" t="s">
        <v>650</v>
      </c>
      <c r="D285" s="482" t="s">
        <v>146</v>
      </c>
      <c r="E285" s="484">
        <v>49.95</v>
      </c>
      <c r="F285" s="432"/>
    </row>
    <row r="286" spans="1:6" ht="25.5" x14ac:dyDescent="0.2">
      <c r="A286" s="473">
        <v>278</v>
      </c>
      <c r="B286" s="481" t="s">
        <v>894</v>
      </c>
      <c r="C286" s="475" t="s">
        <v>895</v>
      </c>
      <c r="D286" s="482" t="s">
        <v>146</v>
      </c>
      <c r="E286" s="484">
        <v>18.73</v>
      </c>
      <c r="F286" s="432"/>
    </row>
    <row r="287" spans="1:6" ht="38.25" x14ac:dyDescent="0.2">
      <c r="A287" s="473">
        <v>279</v>
      </c>
      <c r="B287" s="481" t="s">
        <v>897</v>
      </c>
      <c r="C287" s="475" t="s">
        <v>10</v>
      </c>
      <c r="D287" s="482" t="s">
        <v>146</v>
      </c>
      <c r="E287" s="484">
        <v>34.03</v>
      </c>
      <c r="F287" s="432"/>
    </row>
    <row r="288" spans="1:6" ht="12.75" x14ac:dyDescent="0.2">
      <c r="A288" s="473">
        <v>280</v>
      </c>
      <c r="B288" s="481" t="s">
        <v>647</v>
      </c>
      <c r="C288" s="475" t="s">
        <v>13</v>
      </c>
      <c r="D288" s="482" t="s">
        <v>146</v>
      </c>
      <c r="E288" s="484">
        <v>1.0900000000000001</v>
      </c>
      <c r="F288" s="432"/>
    </row>
    <row r="289" spans="1:6" ht="12.75" x14ac:dyDescent="0.2">
      <c r="A289" s="473">
        <v>281</v>
      </c>
      <c r="B289" s="481" t="s">
        <v>578</v>
      </c>
      <c r="C289" s="475" t="s">
        <v>9</v>
      </c>
      <c r="D289" s="482" t="s">
        <v>146</v>
      </c>
      <c r="E289" s="484">
        <v>0.28999999999999998</v>
      </c>
      <c r="F289" s="432"/>
    </row>
    <row r="290" spans="1:6" ht="12.75" x14ac:dyDescent="0.2">
      <c r="A290" s="473">
        <v>282</v>
      </c>
      <c r="B290" s="481" t="s">
        <v>578</v>
      </c>
      <c r="C290" s="475" t="s">
        <v>29</v>
      </c>
      <c r="D290" s="482" t="s">
        <v>146</v>
      </c>
      <c r="E290" s="484">
        <v>26.6</v>
      </c>
      <c r="F290" s="432"/>
    </row>
    <row r="291" spans="1:6" ht="38.25" x14ac:dyDescent="0.2">
      <c r="A291" s="473">
        <v>283</v>
      </c>
      <c r="B291" s="481" t="s">
        <v>578</v>
      </c>
      <c r="C291" s="475" t="s">
        <v>654</v>
      </c>
      <c r="D291" s="482" t="s">
        <v>146</v>
      </c>
      <c r="E291" s="484">
        <v>15.98</v>
      </c>
      <c r="F291" s="432"/>
    </row>
    <row r="292" spans="1:6" ht="12.75" x14ac:dyDescent="0.2">
      <c r="A292" s="473">
        <v>284</v>
      </c>
      <c r="B292" s="481" t="s">
        <v>578</v>
      </c>
      <c r="C292" s="475" t="s">
        <v>7</v>
      </c>
      <c r="D292" s="482" t="s">
        <v>146</v>
      </c>
      <c r="E292" s="484">
        <v>68.62</v>
      </c>
      <c r="F292" s="432"/>
    </row>
    <row r="293" spans="1:6" ht="12.75" x14ac:dyDescent="0.2">
      <c r="A293" s="473">
        <v>285</v>
      </c>
      <c r="B293" s="481" t="s">
        <v>738</v>
      </c>
      <c r="C293" s="475" t="s">
        <v>34</v>
      </c>
      <c r="D293" s="482" t="s">
        <v>146</v>
      </c>
      <c r="E293" s="484">
        <v>1.66</v>
      </c>
      <c r="F293" s="432"/>
    </row>
    <row r="294" spans="1:6" ht="12.75" x14ac:dyDescent="0.2">
      <c r="A294" s="473">
        <v>286</v>
      </c>
      <c r="B294" s="481" t="s">
        <v>578</v>
      </c>
      <c r="C294" s="478" t="s">
        <v>6</v>
      </c>
      <c r="D294" s="482" t="s">
        <v>146</v>
      </c>
      <c r="E294" s="480">
        <v>3.02</v>
      </c>
      <c r="F294" s="432"/>
    </row>
    <row r="295" spans="1:6" ht="12.75" x14ac:dyDescent="0.2">
      <c r="A295" s="473">
        <v>287</v>
      </c>
      <c r="B295" s="481" t="s">
        <v>723</v>
      </c>
      <c r="C295" s="475" t="s">
        <v>15</v>
      </c>
      <c r="D295" s="482" t="s">
        <v>146</v>
      </c>
      <c r="E295" s="484">
        <v>0.95</v>
      </c>
      <c r="F295" s="432"/>
    </row>
    <row r="296" spans="1:6" ht="12.75" x14ac:dyDescent="0.2">
      <c r="A296" s="473">
        <v>288</v>
      </c>
      <c r="B296" s="481" t="s">
        <v>753</v>
      </c>
      <c r="C296" s="475" t="s">
        <v>18</v>
      </c>
      <c r="D296" s="482" t="s">
        <v>121</v>
      </c>
      <c r="E296" s="500">
        <v>0.34</v>
      </c>
      <c r="F296" s="432"/>
    </row>
    <row r="297" spans="1:6" ht="25.5" x14ac:dyDescent="0.2">
      <c r="A297" s="473">
        <v>289</v>
      </c>
      <c r="B297" s="477" t="s">
        <v>448</v>
      </c>
      <c r="C297" s="475" t="s">
        <v>449</v>
      </c>
      <c r="D297" s="479" t="s">
        <v>146</v>
      </c>
      <c r="E297" s="480">
        <v>4.3499999999999996</v>
      </c>
      <c r="F297" s="432"/>
    </row>
    <row r="298" spans="1:6" ht="25.5" x14ac:dyDescent="0.2">
      <c r="A298" s="473">
        <v>290</v>
      </c>
      <c r="B298" s="481" t="s">
        <v>640</v>
      </c>
      <c r="C298" s="475" t="s">
        <v>18</v>
      </c>
      <c r="D298" s="479" t="s">
        <v>85</v>
      </c>
      <c r="E298" s="480">
        <v>1.27</v>
      </c>
      <c r="F298" s="432"/>
    </row>
    <row r="299" spans="1:6" ht="12.75" x14ac:dyDescent="0.2">
      <c r="A299" s="510">
        <v>291</v>
      </c>
      <c r="B299" s="507" t="s">
        <v>941</v>
      </c>
      <c r="C299" s="414" t="s">
        <v>31</v>
      </c>
      <c r="D299" s="413" t="s">
        <v>137</v>
      </c>
      <c r="E299" s="508">
        <v>0.01</v>
      </c>
      <c r="F299" s="434"/>
    </row>
  </sheetData>
  <autoFilter ref="A2:BU299" xr:uid="{00000000-0009-0000-0000-000006000000}"/>
  <conditionalFormatting sqref="A3:A299">
    <cfRule type="duplicateValues" dxfId="132" priority="7" stopIfTrue="1"/>
  </conditionalFormatting>
  <conditionalFormatting sqref="B95 B11">
    <cfRule type="duplicateValues" dxfId="131" priority="6" stopIfTrue="1"/>
  </conditionalFormatting>
  <conditionalFormatting sqref="B185">
    <cfRule type="duplicateValues" dxfId="130" priority="5" stopIfTrue="1"/>
  </conditionalFormatting>
  <conditionalFormatting sqref="B215">
    <cfRule type="duplicateValues" dxfId="129" priority="3" stopIfTrue="1"/>
  </conditionalFormatting>
  <conditionalFormatting sqref="B220">
    <cfRule type="duplicateValues" dxfId="128" priority="4" stopIfTrue="1"/>
  </conditionalFormatting>
  <conditionalFormatting sqref="B283:B284">
    <cfRule type="duplicateValues" dxfId="127" priority="2" stopIfTrue="1"/>
  </conditionalFormatting>
  <conditionalFormatting sqref="B293 B285:B288">
    <cfRule type="duplicateValues" dxfId="126" priority="1" stopIfTrue="1"/>
  </conditionalFormatting>
  <pageMargins left="0.78" right="0.196850393700787" top="1.1499999999999999" bottom="0.46" header="0.4" footer="0.15748031496063"/>
  <pageSetup paperSize="9" orientation="portrait" useFirstPageNumber="1" r:id="rId1"/>
  <headerFooter alignWithMargins="0">
    <oddHeader>&amp;L&amp;"Times New Roman,Bold"Biểu 02B/CH&amp;C&amp;"Times New Roman,Bold"&amp;11
TÌNH HÌNH THỰC HIỆN CÁC DỰ ÁN TRONG KẾ HOẠCH SỬ DỤNG ĐẤT NĂM 2022
 THÀNH PHỐ BIÊN HÒA&amp;R
&amp;"Times New Roman,Italic"Đơn vị tính: ha</oddHeader>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2220D-C05D-4E36-86AB-E55878938D05}">
  <sheetPr>
    <tabColor rgb="FF92D050"/>
  </sheetPr>
  <dimension ref="A1:AP239"/>
  <sheetViews>
    <sheetView zoomScaleNormal="100" workbookViewId="0">
      <pane xSplit="8" ySplit="7" topLeftCell="I28" activePane="bottomRight" state="frozen"/>
      <selection activeCell="P16" sqref="P16"/>
      <selection pane="topRight" activeCell="P16" sqref="P16"/>
      <selection pane="bottomLeft" activeCell="P16" sqref="P16"/>
      <selection pane="bottomRight" activeCell="I9" sqref="I9"/>
    </sheetView>
  </sheetViews>
  <sheetFormatPr defaultRowHeight="18" customHeight="1" x14ac:dyDescent="0.2"/>
  <cols>
    <col min="1" max="1" width="5.28515625" style="435" customWidth="1"/>
    <col min="2" max="2" width="10.85546875" style="896" hidden="1" customWidth="1"/>
    <col min="3" max="3" width="7.42578125" style="896" hidden="1" customWidth="1"/>
    <col min="4" max="4" width="21.42578125" style="424" customWidth="1"/>
    <col min="5" max="5" width="7.85546875" style="433" customWidth="1"/>
    <col min="6" max="6" width="6.28515625" style="1228" hidden="1" customWidth="1"/>
    <col min="7" max="7" width="8.5703125" style="25" customWidth="1"/>
    <col min="8" max="8" width="7.7109375" style="25" customWidth="1"/>
    <col min="9" max="9" width="41.28515625" style="425" customWidth="1"/>
    <col min="10" max="10" width="9.140625" style="1229" hidden="1" customWidth="1"/>
    <col min="11" max="11" width="9.140625" style="426" hidden="1" customWidth="1"/>
    <col min="12" max="12" width="10.28515625" style="433" hidden="1" customWidth="1"/>
    <col min="13" max="13" width="9.140625" style="426" hidden="1" customWidth="1"/>
    <col min="14" max="14" width="11.140625" style="426" hidden="1" customWidth="1"/>
    <col min="15" max="15" width="22.42578125" style="426" hidden="1" customWidth="1"/>
    <col min="16" max="16" width="16.28515625" style="426" hidden="1" customWidth="1"/>
    <col min="17" max="17" width="11.140625" style="426" hidden="1" customWidth="1"/>
    <col min="18" max="18" width="13.85546875" style="426" hidden="1" customWidth="1"/>
    <col min="19" max="22" width="11.140625" style="426" hidden="1" customWidth="1"/>
    <col min="23" max="23" width="21.42578125" style="426" hidden="1" customWidth="1"/>
    <col min="24" max="24" width="27.5703125" style="426" hidden="1" customWidth="1"/>
    <col min="25" max="25" width="3.7109375" style="426" hidden="1" customWidth="1"/>
    <col min="26" max="258" width="9.140625" style="426"/>
    <col min="259" max="259" width="5.28515625" style="426" customWidth="1"/>
    <col min="260" max="260" width="30.5703125" style="426" customWidth="1"/>
    <col min="261" max="261" width="9.28515625" style="426" customWidth="1"/>
    <col min="262" max="262" width="8" style="426" customWidth="1"/>
    <col min="263" max="263" width="8.5703125" style="426" customWidth="1"/>
    <col min="264" max="264" width="10.140625" style="426" customWidth="1"/>
    <col min="265" max="265" width="37.7109375" style="426" customWidth="1"/>
    <col min="266" max="267" width="9.140625" style="426"/>
    <col min="268" max="268" width="20.5703125" style="426" customWidth="1"/>
    <col min="269" max="514" width="9.140625" style="426"/>
    <col min="515" max="515" width="5.28515625" style="426" customWidth="1"/>
    <col min="516" max="516" width="30.5703125" style="426" customWidth="1"/>
    <col min="517" max="517" width="9.28515625" style="426" customWidth="1"/>
    <col min="518" max="518" width="8" style="426" customWidth="1"/>
    <col min="519" max="519" width="8.5703125" style="426" customWidth="1"/>
    <col min="520" max="520" width="10.140625" style="426" customWidth="1"/>
    <col min="521" max="521" width="37.7109375" style="426" customWidth="1"/>
    <col min="522" max="523" width="9.140625" style="426"/>
    <col min="524" max="524" width="20.5703125" style="426" customWidth="1"/>
    <col min="525" max="770" width="9.140625" style="426"/>
    <col min="771" max="771" width="5.28515625" style="426" customWidth="1"/>
    <col min="772" max="772" width="30.5703125" style="426" customWidth="1"/>
    <col min="773" max="773" width="9.28515625" style="426" customWidth="1"/>
    <col min="774" max="774" width="8" style="426" customWidth="1"/>
    <col min="775" max="775" width="8.5703125" style="426" customWidth="1"/>
    <col min="776" max="776" width="10.140625" style="426" customWidth="1"/>
    <col min="777" max="777" width="37.7109375" style="426" customWidth="1"/>
    <col min="778" max="779" width="9.140625" style="426"/>
    <col min="780" max="780" width="20.5703125" style="426" customWidth="1"/>
    <col min="781" max="1026" width="9.140625" style="426"/>
    <col min="1027" max="1027" width="5.28515625" style="426" customWidth="1"/>
    <col min="1028" max="1028" width="30.5703125" style="426" customWidth="1"/>
    <col min="1029" max="1029" width="9.28515625" style="426" customWidth="1"/>
    <col min="1030" max="1030" width="8" style="426" customWidth="1"/>
    <col min="1031" max="1031" width="8.5703125" style="426" customWidth="1"/>
    <col min="1032" max="1032" width="10.140625" style="426" customWidth="1"/>
    <col min="1033" max="1033" width="37.7109375" style="426" customWidth="1"/>
    <col min="1034" max="1035" width="9.140625" style="426"/>
    <col min="1036" max="1036" width="20.5703125" style="426" customWidth="1"/>
    <col min="1037" max="1282" width="9.140625" style="426"/>
    <col min="1283" max="1283" width="5.28515625" style="426" customWidth="1"/>
    <col min="1284" max="1284" width="30.5703125" style="426" customWidth="1"/>
    <col min="1285" max="1285" width="9.28515625" style="426" customWidth="1"/>
    <col min="1286" max="1286" width="8" style="426" customWidth="1"/>
    <col min="1287" max="1287" width="8.5703125" style="426" customWidth="1"/>
    <col min="1288" max="1288" width="10.140625" style="426" customWidth="1"/>
    <col min="1289" max="1289" width="37.7109375" style="426" customWidth="1"/>
    <col min="1290" max="1291" width="9.140625" style="426"/>
    <col min="1292" max="1292" width="20.5703125" style="426" customWidth="1"/>
    <col min="1293" max="1538" width="9.140625" style="426"/>
    <col min="1539" max="1539" width="5.28515625" style="426" customWidth="1"/>
    <col min="1540" max="1540" width="30.5703125" style="426" customWidth="1"/>
    <col min="1541" max="1541" width="9.28515625" style="426" customWidth="1"/>
    <col min="1542" max="1542" width="8" style="426" customWidth="1"/>
    <col min="1543" max="1543" width="8.5703125" style="426" customWidth="1"/>
    <col min="1544" max="1544" width="10.140625" style="426" customWidth="1"/>
    <col min="1545" max="1545" width="37.7109375" style="426" customWidth="1"/>
    <col min="1546" max="1547" width="9.140625" style="426"/>
    <col min="1548" max="1548" width="20.5703125" style="426" customWidth="1"/>
    <col min="1549" max="1794" width="9.140625" style="426"/>
    <col min="1795" max="1795" width="5.28515625" style="426" customWidth="1"/>
    <col min="1796" max="1796" width="30.5703125" style="426" customWidth="1"/>
    <col min="1797" max="1797" width="9.28515625" style="426" customWidth="1"/>
    <col min="1798" max="1798" width="8" style="426" customWidth="1"/>
    <col min="1799" max="1799" width="8.5703125" style="426" customWidth="1"/>
    <col min="1800" max="1800" width="10.140625" style="426" customWidth="1"/>
    <col min="1801" max="1801" width="37.7109375" style="426" customWidth="1"/>
    <col min="1802" max="1803" width="9.140625" style="426"/>
    <col min="1804" max="1804" width="20.5703125" style="426" customWidth="1"/>
    <col min="1805" max="2050" width="9.140625" style="426"/>
    <col min="2051" max="2051" width="5.28515625" style="426" customWidth="1"/>
    <col min="2052" max="2052" width="30.5703125" style="426" customWidth="1"/>
    <col min="2053" max="2053" width="9.28515625" style="426" customWidth="1"/>
    <col min="2054" max="2054" width="8" style="426" customWidth="1"/>
    <col min="2055" max="2055" width="8.5703125" style="426" customWidth="1"/>
    <col min="2056" max="2056" width="10.140625" style="426" customWidth="1"/>
    <col min="2057" max="2057" width="37.7109375" style="426" customWidth="1"/>
    <col min="2058" max="2059" width="9.140625" style="426"/>
    <col min="2060" max="2060" width="20.5703125" style="426" customWidth="1"/>
    <col min="2061" max="2306" width="9.140625" style="426"/>
    <col min="2307" max="2307" width="5.28515625" style="426" customWidth="1"/>
    <col min="2308" max="2308" width="30.5703125" style="426" customWidth="1"/>
    <col min="2309" max="2309" width="9.28515625" style="426" customWidth="1"/>
    <col min="2310" max="2310" width="8" style="426" customWidth="1"/>
    <col min="2311" max="2311" width="8.5703125" style="426" customWidth="1"/>
    <col min="2312" max="2312" width="10.140625" style="426" customWidth="1"/>
    <col min="2313" max="2313" width="37.7109375" style="426" customWidth="1"/>
    <col min="2314" max="2315" width="9.140625" style="426"/>
    <col min="2316" max="2316" width="20.5703125" style="426" customWidth="1"/>
    <col min="2317" max="2562" width="9.140625" style="426"/>
    <col min="2563" max="2563" width="5.28515625" style="426" customWidth="1"/>
    <col min="2564" max="2564" width="30.5703125" style="426" customWidth="1"/>
    <col min="2565" max="2565" width="9.28515625" style="426" customWidth="1"/>
    <col min="2566" max="2566" width="8" style="426" customWidth="1"/>
    <col min="2567" max="2567" width="8.5703125" style="426" customWidth="1"/>
    <col min="2568" max="2568" width="10.140625" style="426" customWidth="1"/>
    <col min="2569" max="2569" width="37.7109375" style="426" customWidth="1"/>
    <col min="2570" max="2571" width="9.140625" style="426"/>
    <col min="2572" max="2572" width="20.5703125" style="426" customWidth="1"/>
    <col min="2573" max="2818" width="9.140625" style="426"/>
    <col min="2819" max="2819" width="5.28515625" style="426" customWidth="1"/>
    <col min="2820" max="2820" width="30.5703125" style="426" customWidth="1"/>
    <col min="2821" max="2821" width="9.28515625" style="426" customWidth="1"/>
    <col min="2822" max="2822" width="8" style="426" customWidth="1"/>
    <col min="2823" max="2823" width="8.5703125" style="426" customWidth="1"/>
    <col min="2824" max="2824" width="10.140625" style="426" customWidth="1"/>
    <col min="2825" max="2825" width="37.7109375" style="426" customWidth="1"/>
    <col min="2826" max="2827" width="9.140625" style="426"/>
    <col min="2828" max="2828" width="20.5703125" style="426" customWidth="1"/>
    <col min="2829" max="3074" width="9.140625" style="426"/>
    <col min="3075" max="3075" width="5.28515625" style="426" customWidth="1"/>
    <col min="3076" max="3076" width="30.5703125" style="426" customWidth="1"/>
    <col min="3077" max="3077" width="9.28515625" style="426" customWidth="1"/>
    <col min="3078" max="3078" width="8" style="426" customWidth="1"/>
    <col min="3079" max="3079" width="8.5703125" style="426" customWidth="1"/>
    <col min="3080" max="3080" width="10.140625" style="426" customWidth="1"/>
    <col min="3081" max="3081" width="37.7109375" style="426" customWidth="1"/>
    <col min="3082" max="3083" width="9.140625" style="426"/>
    <col min="3084" max="3084" width="20.5703125" style="426" customWidth="1"/>
    <col min="3085" max="3330" width="9.140625" style="426"/>
    <col min="3331" max="3331" width="5.28515625" style="426" customWidth="1"/>
    <col min="3332" max="3332" width="30.5703125" style="426" customWidth="1"/>
    <col min="3333" max="3333" width="9.28515625" style="426" customWidth="1"/>
    <col min="3334" max="3334" width="8" style="426" customWidth="1"/>
    <col min="3335" max="3335" width="8.5703125" style="426" customWidth="1"/>
    <col min="3336" max="3336" width="10.140625" style="426" customWidth="1"/>
    <col min="3337" max="3337" width="37.7109375" style="426" customWidth="1"/>
    <col min="3338" max="3339" width="9.140625" style="426"/>
    <col min="3340" max="3340" width="20.5703125" style="426" customWidth="1"/>
    <col min="3341" max="3586" width="9.140625" style="426"/>
    <col min="3587" max="3587" width="5.28515625" style="426" customWidth="1"/>
    <col min="3588" max="3588" width="30.5703125" style="426" customWidth="1"/>
    <col min="3589" max="3589" width="9.28515625" style="426" customWidth="1"/>
    <col min="3590" max="3590" width="8" style="426" customWidth="1"/>
    <col min="3591" max="3591" width="8.5703125" style="426" customWidth="1"/>
    <col min="3592" max="3592" width="10.140625" style="426" customWidth="1"/>
    <col min="3593" max="3593" width="37.7109375" style="426" customWidth="1"/>
    <col min="3594" max="3595" width="9.140625" style="426"/>
    <col min="3596" max="3596" width="20.5703125" style="426" customWidth="1"/>
    <col min="3597" max="3842" width="9.140625" style="426"/>
    <col min="3843" max="3843" width="5.28515625" style="426" customWidth="1"/>
    <col min="3844" max="3844" width="30.5703125" style="426" customWidth="1"/>
    <col min="3845" max="3845" width="9.28515625" style="426" customWidth="1"/>
    <col min="3846" max="3846" width="8" style="426" customWidth="1"/>
    <col min="3847" max="3847" width="8.5703125" style="426" customWidth="1"/>
    <col min="3848" max="3848" width="10.140625" style="426" customWidth="1"/>
    <col min="3849" max="3849" width="37.7109375" style="426" customWidth="1"/>
    <col min="3850" max="3851" width="9.140625" style="426"/>
    <col min="3852" max="3852" width="20.5703125" style="426" customWidth="1"/>
    <col min="3853" max="4098" width="9.140625" style="426"/>
    <col min="4099" max="4099" width="5.28515625" style="426" customWidth="1"/>
    <col min="4100" max="4100" width="30.5703125" style="426" customWidth="1"/>
    <col min="4101" max="4101" width="9.28515625" style="426" customWidth="1"/>
    <col min="4102" max="4102" width="8" style="426" customWidth="1"/>
    <col min="4103" max="4103" width="8.5703125" style="426" customWidth="1"/>
    <col min="4104" max="4104" width="10.140625" style="426" customWidth="1"/>
    <col min="4105" max="4105" width="37.7109375" style="426" customWidth="1"/>
    <col min="4106" max="4107" width="9.140625" style="426"/>
    <col min="4108" max="4108" width="20.5703125" style="426" customWidth="1"/>
    <col min="4109" max="4354" width="9.140625" style="426"/>
    <col min="4355" max="4355" width="5.28515625" style="426" customWidth="1"/>
    <col min="4356" max="4356" width="30.5703125" style="426" customWidth="1"/>
    <col min="4357" max="4357" width="9.28515625" style="426" customWidth="1"/>
    <col min="4358" max="4358" width="8" style="426" customWidth="1"/>
    <col min="4359" max="4359" width="8.5703125" style="426" customWidth="1"/>
    <col min="4360" max="4360" width="10.140625" style="426" customWidth="1"/>
    <col min="4361" max="4361" width="37.7109375" style="426" customWidth="1"/>
    <col min="4362" max="4363" width="9.140625" style="426"/>
    <col min="4364" max="4364" width="20.5703125" style="426" customWidth="1"/>
    <col min="4365" max="4610" width="9.140625" style="426"/>
    <col min="4611" max="4611" width="5.28515625" style="426" customWidth="1"/>
    <col min="4612" max="4612" width="30.5703125" style="426" customWidth="1"/>
    <col min="4613" max="4613" width="9.28515625" style="426" customWidth="1"/>
    <col min="4614" max="4614" width="8" style="426" customWidth="1"/>
    <col min="4615" max="4615" width="8.5703125" style="426" customWidth="1"/>
    <col min="4616" max="4616" width="10.140625" style="426" customWidth="1"/>
    <col min="4617" max="4617" width="37.7109375" style="426" customWidth="1"/>
    <col min="4618" max="4619" width="9.140625" style="426"/>
    <col min="4620" max="4620" width="20.5703125" style="426" customWidth="1"/>
    <col min="4621" max="4866" width="9.140625" style="426"/>
    <col min="4867" max="4867" width="5.28515625" style="426" customWidth="1"/>
    <col min="4868" max="4868" width="30.5703125" style="426" customWidth="1"/>
    <col min="4869" max="4869" width="9.28515625" style="426" customWidth="1"/>
    <col min="4870" max="4870" width="8" style="426" customWidth="1"/>
    <col min="4871" max="4871" width="8.5703125" style="426" customWidth="1"/>
    <col min="4872" max="4872" width="10.140625" style="426" customWidth="1"/>
    <col min="4873" max="4873" width="37.7109375" style="426" customWidth="1"/>
    <col min="4874" max="4875" width="9.140625" style="426"/>
    <col min="4876" max="4876" width="20.5703125" style="426" customWidth="1"/>
    <col min="4877" max="5122" width="9.140625" style="426"/>
    <col min="5123" max="5123" width="5.28515625" style="426" customWidth="1"/>
    <col min="5124" max="5124" width="30.5703125" style="426" customWidth="1"/>
    <col min="5125" max="5125" width="9.28515625" style="426" customWidth="1"/>
    <col min="5126" max="5126" width="8" style="426" customWidth="1"/>
    <col min="5127" max="5127" width="8.5703125" style="426" customWidth="1"/>
    <col min="5128" max="5128" width="10.140625" style="426" customWidth="1"/>
    <col min="5129" max="5129" width="37.7109375" style="426" customWidth="1"/>
    <col min="5130" max="5131" width="9.140625" style="426"/>
    <col min="5132" max="5132" width="20.5703125" style="426" customWidth="1"/>
    <col min="5133" max="5378" width="9.140625" style="426"/>
    <col min="5379" max="5379" width="5.28515625" style="426" customWidth="1"/>
    <col min="5380" max="5380" width="30.5703125" style="426" customWidth="1"/>
    <col min="5381" max="5381" width="9.28515625" style="426" customWidth="1"/>
    <col min="5382" max="5382" width="8" style="426" customWidth="1"/>
    <col min="5383" max="5383" width="8.5703125" style="426" customWidth="1"/>
    <col min="5384" max="5384" width="10.140625" style="426" customWidth="1"/>
    <col min="5385" max="5385" width="37.7109375" style="426" customWidth="1"/>
    <col min="5386" max="5387" width="9.140625" style="426"/>
    <col min="5388" max="5388" width="20.5703125" style="426" customWidth="1"/>
    <col min="5389" max="5634" width="9.140625" style="426"/>
    <col min="5635" max="5635" width="5.28515625" style="426" customWidth="1"/>
    <col min="5636" max="5636" width="30.5703125" style="426" customWidth="1"/>
    <col min="5637" max="5637" width="9.28515625" style="426" customWidth="1"/>
    <col min="5638" max="5638" width="8" style="426" customWidth="1"/>
    <col min="5639" max="5639" width="8.5703125" style="426" customWidth="1"/>
    <col min="5640" max="5640" width="10.140625" style="426" customWidth="1"/>
    <col min="5641" max="5641" width="37.7109375" style="426" customWidth="1"/>
    <col min="5642" max="5643" width="9.140625" style="426"/>
    <col min="5644" max="5644" width="20.5703125" style="426" customWidth="1"/>
    <col min="5645" max="5890" width="9.140625" style="426"/>
    <col min="5891" max="5891" width="5.28515625" style="426" customWidth="1"/>
    <col min="5892" max="5892" width="30.5703125" style="426" customWidth="1"/>
    <col min="5893" max="5893" width="9.28515625" style="426" customWidth="1"/>
    <col min="5894" max="5894" width="8" style="426" customWidth="1"/>
    <col min="5895" max="5895" width="8.5703125" style="426" customWidth="1"/>
    <col min="5896" max="5896" width="10.140625" style="426" customWidth="1"/>
    <col min="5897" max="5897" width="37.7109375" style="426" customWidth="1"/>
    <col min="5898" max="5899" width="9.140625" style="426"/>
    <col min="5900" max="5900" width="20.5703125" style="426" customWidth="1"/>
    <col min="5901" max="6146" width="9.140625" style="426"/>
    <col min="6147" max="6147" width="5.28515625" style="426" customWidth="1"/>
    <col min="6148" max="6148" width="30.5703125" style="426" customWidth="1"/>
    <col min="6149" max="6149" width="9.28515625" style="426" customWidth="1"/>
    <col min="6150" max="6150" width="8" style="426" customWidth="1"/>
    <col min="6151" max="6151" width="8.5703125" style="426" customWidth="1"/>
    <col min="6152" max="6152" width="10.140625" style="426" customWidth="1"/>
    <col min="6153" max="6153" width="37.7109375" style="426" customWidth="1"/>
    <col min="6154" max="6155" width="9.140625" style="426"/>
    <col min="6156" max="6156" width="20.5703125" style="426" customWidth="1"/>
    <col min="6157" max="6402" width="9.140625" style="426"/>
    <col min="6403" max="6403" width="5.28515625" style="426" customWidth="1"/>
    <col min="6404" max="6404" width="30.5703125" style="426" customWidth="1"/>
    <col min="6405" max="6405" width="9.28515625" style="426" customWidth="1"/>
    <col min="6406" max="6406" width="8" style="426" customWidth="1"/>
    <col min="6407" max="6407" width="8.5703125" style="426" customWidth="1"/>
    <col min="6408" max="6408" width="10.140625" style="426" customWidth="1"/>
    <col min="6409" max="6409" width="37.7109375" style="426" customWidth="1"/>
    <col min="6410" max="6411" width="9.140625" style="426"/>
    <col min="6412" max="6412" width="20.5703125" style="426" customWidth="1"/>
    <col min="6413" max="6658" width="9.140625" style="426"/>
    <col min="6659" max="6659" width="5.28515625" style="426" customWidth="1"/>
    <col min="6660" max="6660" width="30.5703125" style="426" customWidth="1"/>
    <col min="6661" max="6661" width="9.28515625" style="426" customWidth="1"/>
    <col min="6662" max="6662" width="8" style="426" customWidth="1"/>
    <col min="6663" max="6663" width="8.5703125" style="426" customWidth="1"/>
    <col min="6664" max="6664" width="10.140625" style="426" customWidth="1"/>
    <col min="6665" max="6665" width="37.7109375" style="426" customWidth="1"/>
    <col min="6666" max="6667" width="9.140625" style="426"/>
    <col min="6668" max="6668" width="20.5703125" style="426" customWidth="1"/>
    <col min="6669" max="6914" width="9.140625" style="426"/>
    <col min="6915" max="6915" width="5.28515625" style="426" customWidth="1"/>
    <col min="6916" max="6916" width="30.5703125" style="426" customWidth="1"/>
    <col min="6917" max="6917" width="9.28515625" style="426" customWidth="1"/>
    <col min="6918" max="6918" width="8" style="426" customWidth="1"/>
    <col min="6919" max="6919" width="8.5703125" style="426" customWidth="1"/>
    <col min="6920" max="6920" width="10.140625" style="426" customWidth="1"/>
    <col min="6921" max="6921" width="37.7109375" style="426" customWidth="1"/>
    <col min="6922" max="6923" width="9.140625" style="426"/>
    <col min="6924" max="6924" width="20.5703125" style="426" customWidth="1"/>
    <col min="6925" max="7170" width="9.140625" style="426"/>
    <col min="7171" max="7171" width="5.28515625" style="426" customWidth="1"/>
    <col min="7172" max="7172" width="30.5703125" style="426" customWidth="1"/>
    <col min="7173" max="7173" width="9.28515625" style="426" customWidth="1"/>
    <col min="7174" max="7174" width="8" style="426" customWidth="1"/>
    <col min="7175" max="7175" width="8.5703125" style="426" customWidth="1"/>
    <col min="7176" max="7176" width="10.140625" style="426" customWidth="1"/>
    <col min="7177" max="7177" width="37.7109375" style="426" customWidth="1"/>
    <col min="7178" max="7179" width="9.140625" style="426"/>
    <col min="7180" max="7180" width="20.5703125" style="426" customWidth="1"/>
    <col min="7181" max="7426" width="9.140625" style="426"/>
    <col min="7427" max="7427" width="5.28515625" style="426" customWidth="1"/>
    <col min="7428" max="7428" width="30.5703125" style="426" customWidth="1"/>
    <col min="7429" max="7429" width="9.28515625" style="426" customWidth="1"/>
    <col min="7430" max="7430" width="8" style="426" customWidth="1"/>
    <col min="7431" max="7431" width="8.5703125" style="426" customWidth="1"/>
    <col min="7432" max="7432" width="10.140625" style="426" customWidth="1"/>
    <col min="7433" max="7433" width="37.7109375" style="426" customWidth="1"/>
    <col min="7434" max="7435" width="9.140625" style="426"/>
    <col min="7436" max="7436" width="20.5703125" style="426" customWidth="1"/>
    <col min="7437" max="7682" width="9.140625" style="426"/>
    <col min="7683" max="7683" width="5.28515625" style="426" customWidth="1"/>
    <col min="7684" max="7684" width="30.5703125" style="426" customWidth="1"/>
    <col min="7685" max="7685" width="9.28515625" style="426" customWidth="1"/>
    <col min="7686" max="7686" width="8" style="426" customWidth="1"/>
    <col min="7687" max="7687" width="8.5703125" style="426" customWidth="1"/>
    <col min="7688" max="7688" width="10.140625" style="426" customWidth="1"/>
    <col min="7689" max="7689" width="37.7109375" style="426" customWidth="1"/>
    <col min="7690" max="7691" width="9.140625" style="426"/>
    <col min="7692" max="7692" width="20.5703125" style="426" customWidth="1"/>
    <col min="7693" max="7938" width="9.140625" style="426"/>
    <col min="7939" max="7939" width="5.28515625" style="426" customWidth="1"/>
    <col min="7940" max="7940" width="30.5703125" style="426" customWidth="1"/>
    <col min="7941" max="7941" width="9.28515625" style="426" customWidth="1"/>
    <col min="7942" max="7942" width="8" style="426" customWidth="1"/>
    <col min="7943" max="7943" width="8.5703125" style="426" customWidth="1"/>
    <col min="7944" max="7944" width="10.140625" style="426" customWidth="1"/>
    <col min="7945" max="7945" width="37.7109375" style="426" customWidth="1"/>
    <col min="7946" max="7947" width="9.140625" style="426"/>
    <col min="7948" max="7948" width="20.5703125" style="426" customWidth="1"/>
    <col min="7949" max="8194" width="9.140625" style="426"/>
    <col min="8195" max="8195" width="5.28515625" style="426" customWidth="1"/>
    <col min="8196" max="8196" width="30.5703125" style="426" customWidth="1"/>
    <col min="8197" max="8197" width="9.28515625" style="426" customWidth="1"/>
    <col min="8198" max="8198" width="8" style="426" customWidth="1"/>
    <col min="8199" max="8199" width="8.5703125" style="426" customWidth="1"/>
    <col min="8200" max="8200" width="10.140625" style="426" customWidth="1"/>
    <col min="8201" max="8201" width="37.7109375" style="426" customWidth="1"/>
    <col min="8202" max="8203" width="9.140625" style="426"/>
    <col min="8204" max="8204" width="20.5703125" style="426" customWidth="1"/>
    <col min="8205" max="8450" width="9.140625" style="426"/>
    <col min="8451" max="8451" width="5.28515625" style="426" customWidth="1"/>
    <col min="8452" max="8452" width="30.5703125" style="426" customWidth="1"/>
    <col min="8453" max="8453" width="9.28515625" style="426" customWidth="1"/>
    <col min="8454" max="8454" width="8" style="426" customWidth="1"/>
    <col min="8455" max="8455" width="8.5703125" style="426" customWidth="1"/>
    <col min="8456" max="8456" width="10.140625" style="426" customWidth="1"/>
    <col min="8457" max="8457" width="37.7109375" style="426" customWidth="1"/>
    <col min="8458" max="8459" width="9.140625" style="426"/>
    <col min="8460" max="8460" width="20.5703125" style="426" customWidth="1"/>
    <col min="8461" max="8706" width="9.140625" style="426"/>
    <col min="8707" max="8707" width="5.28515625" style="426" customWidth="1"/>
    <col min="8708" max="8708" width="30.5703125" style="426" customWidth="1"/>
    <col min="8709" max="8709" width="9.28515625" style="426" customWidth="1"/>
    <col min="8710" max="8710" width="8" style="426" customWidth="1"/>
    <col min="8711" max="8711" width="8.5703125" style="426" customWidth="1"/>
    <col min="8712" max="8712" width="10.140625" style="426" customWidth="1"/>
    <col min="8713" max="8713" width="37.7109375" style="426" customWidth="1"/>
    <col min="8714" max="8715" width="9.140625" style="426"/>
    <col min="8716" max="8716" width="20.5703125" style="426" customWidth="1"/>
    <col min="8717" max="8962" width="9.140625" style="426"/>
    <col min="8963" max="8963" width="5.28515625" style="426" customWidth="1"/>
    <col min="8964" max="8964" width="30.5703125" style="426" customWidth="1"/>
    <col min="8965" max="8965" width="9.28515625" style="426" customWidth="1"/>
    <col min="8966" max="8966" width="8" style="426" customWidth="1"/>
    <col min="8967" max="8967" width="8.5703125" style="426" customWidth="1"/>
    <col min="8968" max="8968" width="10.140625" style="426" customWidth="1"/>
    <col min="8969" max="8969" width="37.7109375" style="426" customWidth="1"/>
    <col min="8970" max="8971" width="9.140625" style="426"/>
    <col min="8972" max="8972" width="20.5703125" style="426" customWidth="1"/>
    <col min="8973" max="9218" width="9.140625" style="426"/>
    <col min="9219" max="9219" width="5.28515625" style="426" customWidth="1"/>
    <col min="9220" max="9220" width="30.5703125" style="426" customWidth="1"/>
    <col min="9221" max="9221" width="9.28515625" style="426" customWidth="1"/>
    <col min="9222" max="9222" width="8" style="426" customWidth="1"/>
    <col min="9223" max="9223" width="8.5703125" style="426" customWidth="1"/>
    <col min="9224" max="9224" width="10.140625" style="426" customWidth="1"/>
    <col min="9225" max="9225" width="37.7109375" style="426" customWidth="1"/>
    <col min="9226" max="9227" width="9.140625" style="426"/>
    <col min="9228" max="9228" width="20.5703125" style="426" customWidth="1"/>
    <col min="9229" max="9474" width="9.140625" style="426"/>
    <col min="9475" max="9475" width="5.28515625" style="426" customWidth="1"/>
    <col min="9476" max="9476" width="30.5703125" style="426" customWidth="1"/>
    <col min="9477" max="9477" width="9.28515625" style="426" customWidth="1"/>
    <col min="9478" max="9478" width="8" style="426" customWidth="1"/>
    <col min="9479" max="9479" width="8.5703125" style="426" customWidth="1"/>
    <col min="9480" max="9480" width="10.140625" style="426" customWidth="1"/>
    <col min="9481" max="9481" width="37.7109375" style="426" customWidth="1"/>
    <col min="9482" max="9483" width="9.140625" style="426"/>
    <col min="9484" max="9484" width="20.5703125" style="426" customWidth="1"/>
    <col min="9485" max="9730" width="9.140625" style="426"/>
    <col min="9731" max="9731" width="5.28515625" style="426" customWidth="1"/>
    <col min="9732" max="9732" width="30.5703125" style="426" customWidth="1"/>
    <col min="9733" max="9733" width="9.28515625" style="426" customWidth="1"/>
    <col min="9734" max="9734" width="8" style="426" customWidth="1"/>
    <col min="9735" max="9735" width="8.5703125" style="426" customWidth="1"/>
    <col min="9736" max="9736" width="10.140625" style="426" customWidth="1"/>
    <col min="9737" max="9737" width="37.7109375" style="426" customWidth="1"/>
    <col min="9738" max="9739" width="9.140625" style="426"/>
    <col min="9740" max="9740" width="20.5703125" style="426" customWidth="1"/>
    <col min="9741" max="9986" width="9.140625" style="426"/>
    <col min="9987" max="9987" width="5.28515625" style="426" customWidth="1"/>
    <col min="9988" max="9988" width="30.5703125" style="426" customWidth="1"/>
    <col min="9989" max="9989" width="9.28515625" style="426" customWidth="1"/>
    <col min="9990" max="9990" width="8" style="426" customWidth="1"/>
    <col min="9991" max="9991" width="8.5703125" style="426" customWidth="1"/>
    <col min="9992" max="9992" width="10.140625" style="426" customWidth="1"/>
    <col min="9993" max="9993" width="37.7109375" style="426" customWidth="1"/>
    <col min="9994" max="9995" width="9.140625" style="426"/>
    <col min="9996" max="9996" width="20.5703125" style="426" customWidth="1"/>
    <col min="9997" max="10242" width="9.140625" style="426"/>
    <col min="10243" max="10243" width="5.28515625" style="426" customWidth="1"/>
    <col min="10244" max="10244" width="30.5703125" style="426" customWidth="1"/>
    <col min="10245" max="10245" width="9.28515625" style="426" customWidth="1"/>
    <col min="10246" max="10246" width="8" style="426" customWidth="1"/>
    <col min="10247" max="10247" width="8.5703125" style="426" customWidth="1"/>
    <col min="10248" max="10248" width="10.140625" style="426" customWidth="1"/>
    <col min="10249" max="10249" width="37.7109375" style="426" customWidth="1"/>
    <col min="10250" max="10251" width="9.140625" style="426"/>
    <col min="10252" max="10252" width="20.5703125" style="426" customWidth="1"/>
    <col min="10253" max="10498" width="9.140625" style="426"/>
    <col min="10499" max="10499" width="5.28515625" style="426" customWidth="1"/>
    <col min="10500" max="10500" width="30.5703125" style="426" customWidth="1"/>
    <col min="10501" max="10501" width="9.28515625" style="426" customWidth="1"/>
    <col min="10502" max="10502" width="8" style="426" customWidth="1"/>
    <col min="10503" max="10503" width="8.5703125" style="426" customWidth="1"/>
    <col min="10504" max="10504" width="10.140625" style="426" customWidth="1"/>
    <col min="10505" max="10505" width="37.7109375" style="426" customWidth="1"/>
    <col min="10506" max="10507" width="9.140625" style="426"/>
    <col min="10508" max="10508" width="20.5703125" style="426" customWidth="1"/>
    <col min="10509" max="10754" width="9.140625" style="426"/>
    <col min="10755" max="10755" width="5.28515625" style="426" customWidth="1"/>
    <col min="10756" max="10756" width="30.5703125" style="426" customWidth="1"/>
    <col min="10757" max="10757" width="9.28515625" style="426" customWidth="1"/>
    <col min="10758" max="10758" width="8" style="426" customWidth="1"/>
    <col min="10759" max="10759" width="8.5703125" style="426" customWidth="1"/>
    <col min="10760" max="10760" width="10.140625" style="426" customWidth="1"/>
    <col min="10761" max="10761" width="37.7109375" style="426" customWidth="1"/>
    <col min="10762" max="10763" width="9.140625" style="426"/>
    <col min="10764" max="10764" width="20.5703125" style="426" customWidth="1"/>
    <col min="10765" max="11010" width="9.140625" style="426"/>
    <col min="11011" max="11011" width="5.28515625" style="426" customWidth="1"/>
    <col min="11012" max="11012" width="30.5703125" style="426" customWidth="1"/>
    <col min="11013" max="11013" width="9.28515625" style="426" customWidth="1"/>
    <col min="11014" max="11014" width="8" style="426" customWidth="1"/>
    <col min="11015" max="11015" width="8.5703125" style="426" customWidth="1"/>
    <col min="11016" max="11016" width="10.140625" style="426" customWidth="1"/>
    <col min="11017" max="11017" width="37.7109375" style="426" customWidth="1"/>
    <col min="11018" max="11019" width="9.140625" style="426"/>
    <col min="11020" max="11020" width="20.5703125" style="426" customWidth="1"/>
    <col min="11021" max="11266" width="9.140625" style="426"/>
    <col min="11267" max="11267" width="5.28515625" style="426" customWidth="1"/>
    <col min="11268" max="11268" width="30.5703125" style="426" customWidth="1"/>
    <col min="11269" max="11269" width="9.28515625" style="426" customWidth="1"/>
    <col min="11270" max="11270" width="8" style="426" customWidth="1"/>
    <col min="11271" max="11271" width="8.5703125" style="426" customWidth="1"/>
    <col min="11272" max="11272" width="10.140625" style="426" customWidth="1"/>
    <col min="11273" max="11273" width="37.7109375" style="426" customWidth="1"/>
    <col min="11274" max="11275" width="9.140625" style="426"/>
    <col min="11276" max="11276" width="20.5703125" style="426" customWidth="1"/>
    <col min="11277" max="11522" width="9.140625" style="426"/>
    <col min="11523" max="11523" width="5.28515625" style="426" customWidth="1"/>
    <col min="11524" max="11524" width="30.5703125" style="426" customWidth="1"/>
    <col min="11525" max="11525" width="9.28515625" style="426" customWidth="1"/>
    <col min="11526" max="11526" width="8" style="426" customWidth="1"/>
    <col min="11527" max="11527" width="8.5703125" style="426" customWidth="1"/>
    <col min="11528" max="11528" width="10.140625" style="426" customWidth="1"/>
    <col min="11529" max="11529" width="37.7109375" style="426" customWidth="1"/>
    <col min="11530" max="11531" width="9.140625" style="426"/>
    <col min="11532" max="11532" width="20.5703125" style="426" customWidth="1"/>
    <col min="11533" max="11778" width="9.140625" style="426"/>
    <col min="11779" max="11779" width="5.28515625" style="426" customWidth="1"/>
    <col min="11780" max="11780" width="30.5703125" style="426" customWidth="1"/>
    <col min="11781" max="11781" width="9.28515625" style="426" customWidth="1"/>
    <col min="11782" max="11782" width="8" style="426" customWidth="1"/>
    <col min="11783" max="11783" width="8.5703125" style="426" customWidth="1"/>
    <col min="11784" max="11784" width="10.140625" style="426" customWidth="1"/>
    <col min="11785" max="11785" width="37.7109375" style="426" customWidth="1"/>
    <col min="11786" max="11787" width="9.140625" style="426"/>
    <col min="11788" max="11788" width="20.5703125" style="426" customWidth="1"/>
    <col min="11789" max="12034" width="9.140625" style="426"/>
    <col min="12035" max="12035" width="5.28515625" style="426" customWidth="1"/>
    <col min="12036" max="12036" width="30.5703125" style="426" customWidth="1"/>
    <col min="12037" max="12037" width="9.28515625" style="426" customWidth="1"/>
    <col min="12038" max="12038" width="8" style="426" customWidth="1"/>
    <col min="12039" max="12039" width="8.5703125" style="426" customWidth="1"/>
    <col min="12040" max="12040" width="10.140625" style="426" customWidth="1"/>
    <col min="12041" max="12041" width="37.7109375" style="426" customWidth="1"/>
    <col min="12042" max="12043" width="9.140625" style="426"/>
    <col min="12044" max="12044" width="20.5703125" style="426" customWidth="1"/>
    <col min="12045" max="12290" width="9.140625" style="426"/>
    <col min="12291" max="12291" width="5.28515625" style="426" customWidth="1"/>
    <col min="12292" max="12292" width="30.5703125" style="426" customWidth="1"/>
    <col min="12293" max="12293" width="9.28515625" style="426" customWidth="1"/>
    <col min="12294" max="12294" width="8" style="426" customWidth="1"/>
    <col min="12295" max="12295" width="8.5703125" style="426" customWidth="1"/>
    <col min="12296" max="12296" width="10.140625" style="426" customWidth="1"/>
    <col min="12297" max="12297" width="37.7109375" style="426" customWidth="1"/>
    <col min="12298" max="12299" width="9.140625" style="426"/>
    <col min="12300" max="12300" width="20.5703125" style="426" customWidth="1"/>
    <col min="12301" max="12546" width="9.140625" style="426"/>
    <col min="12547" max="12547" width="5.28515625" style="426" customWidth="1"/>
    <col min="12548" max="12548" width="30.5703125" style="426" customWidth="1"/>
    <col min="12549" max="12549" width="9.28515625" style="426" customWidth="1"/>
    <col min="12550" max="12550" width="8" style="426" customWidth="1"/>
    <col min="12551" max="12551" width="8.5703125" style="426" customWidth="1"/>
    <col min="12552" max="12552" width="10.140625" style="426" customWidth="1"/>
    <col min="12553" max="12553" width="37.7109375" style="426" customWidth="1"/>
    <col min="12554" max="12555" width="9.140625" style="426"/>
    <col min="12556" max="12556" width="20.5703125" style="426" customWidth="1"/>
    <col min="12557" max="12802" width="9.140625" style="426"/>
    <col min="12803" max="12803" width="5.28515625" style="426" customWidth="1"/>
    <col min="12804" max="12804" width="30.5703125" style="426" customWidth="1"/>
    <col min="12805" max="12805" width="9.28515625" style="426" customWidth="1"/>
    <col min="12806" max="12806" width="8" style="426" customWidth="1"/>
    <col min="12807" max="12807" width="8.5703125" style="426" customWidth="1"/>
    <col min="12808" max="12808" width="10.140625" style="426" customWidth="1"/>
    <col min="12809" max="12809" width="37.7109375" style="426" customWidth="1"/>
    <col min="12810" max="12811" width="9.140625" style="426"/>
    <col min="12812" max="12812" width="20.5703125" style="426" customWidth="1"/>
    <col min="12813" max="13058" width="9.140625" style="426"/>
    <col min="13059" max="13059" width="5.28515625" style="426" customWidth="1"/>
    <col min="13060" max="13060" width="30.5703125" style="426" customWidth="1"/>
    <col min="13061" max="13061" width="9.28515625" style="426" customWidth="1"/>
    <col min="13062" max="13062" width="8" style="426" customWidth="1"/>
    <col min="13063" max="13063" width="8.5703125" style="426" customWidth="1"/>
    <col min="13064" max="13064" width="10.140625" style="426" customWidth="1"/>
    <col min="13065" max="13065" width="37.7109375" style="426" customWidth="1"/>
    <col min="13066" max="13067" width="9.140625" style="426"/>
    <col min="13068" max="13068" width="20.5703125" style="426" customWidth="1"/>
    <col min="13069" max="13314" width="9.140625" style="426"/>
    <col min="13315" max="13315" width="5.28515625" style="426" customWidth="1"/>
    <col min="13316" max="13316" width="30.5703125" style="426" customWidth="1"/>
    <col min="13317" max="13317" width="9.28515625" style="426" customWidth="1"/>
    <col min="13318" max="13318" width="8" style="426" customWidth="1"/>
    <col min="13319" max="13319" width="8.5703125" style="426" customWidth="1"/>
    <col min="13320" max="13320" width="10.140625" style="426" customWidth="1"/>
    <col min="13321" max="13321" width="37.7109375" style="426" customWidth="1"/>
    <col min="13322" max="13323" width="9.140625" style="426"/>
    <col min="13324" max="13324" width="20.5703125" style="426" customWidth="1"/>
    <col min="13325" max="13570" width="9.140625" style="426"/>
    <col min="13571" max="13571" width="5.28515625" style="426" customWidth="1"/>
    <col min="13572" max="13572" width="30.5703125" style="426" customWidth="1"/>
    <col min="13573" max="13573" width="9.28515625" style="426" customWidth="1"/>
    <col min="13574" max="13574" width="8" style="426" customWidth="1"/>
    <col min="13575" max="13575" width="8.5703125" style="426" customWidth="1"/>
    <col min="13576" max="13576" width="10.140625" style="426" customWidth="1"/>
    <col min="13577" max="13577" width="37.7109375" style="426" customWidth="1"/>
    <col min="13578" max="13579" width="9.140625" style="426"/>
    <col min="13580" max="13580" width="20.5703125" style="426" customWidth="1"/>
    <col min="13581" max="13826" width="9.140625" style="426"/>
    <col min="13827" max="13827" width="5.28515625" style="426" customWidth="1"/>
    <col min="13828" max="13828" width="30.5703125" style="426" customWidth="1"/>
    <col min="13829" max="13829" width="9.28515625" style="426" customWidth="1"/>
    <col min="13830" max="13830" width="8" style="426" customWidth="1"/>
    <col min="13831" max="13831" width="8.5703125" style="426" customWidth="1"/>
    <col min="13832" max="13832" width="10.140625" style="426" customWidth="1"/>
    <col min="13833" max="13833" width="37.7109375" style="426" customWidth="1"/>
    <col min="13834" max="13835" width="9.140625" style="426"/>
    <col min="13836" max="13836" width="20.5703125" style="426" customWidth="1"/>
    <col min="13837" max="14082" width="9.140625" style="426"/>
    <col min="14083" max="14083" width="5.28515625" style="426" customWidth="1"/>
    <col min="14084" max="14084" width="30.5703125" style="426" customWidth="1"/>
    <col min="14085" max="14085" width="9.28515625" style="426" customWidth="1"/>
    <col min="14086" max="14086" width="8" style="426" customWidth="1"/>
    <col min="14087" max="14087" width="8.5703125" style="426" customWidth="1"/>
    <col min="14088" max="14088" width="10.140625" style="426" customWidth="1"/>
    <col min="14089" max="14089" width="37.7109375" style="426" customWidth="1"/>
    <col min="14090" max="14091" width="9.140625" style="426"/>
    <col min="14092" max="14092" width="20.5703125" style="426" customWidth="1"/>
    <col min="14093" max="14338" width="9.140625" style="426"/>
    <col min="14339" max="14339" width="5.28515625" style="426" customWidth="1"/>
    <col min="14340" max="14340" width="30.5703125" style="426" customWidth="1"/>
    <col min="14341" max="14341" width="9.28515625" style="426" customWidth="1"/>
    <col min="14342" max="14342" width="8" style="426" customWidth="1"/>
    <col min="14343" max="14343" width="8.5703125" style="426" customWidth="1"/>
    <col min="14344" max="14344" width="10.140625" style="426" customWidth="1"/>
    <col min="14345" max="14345" width="37.7109375" style="426" customWidth="1"/>
    <col min="14346" max="14347" width="9.140625" style="426"/>
    <col min="14348" max="14348" width="20.5703125" style="426" customWidth="1"/>
    <col min="14349" max="14594" width="9.140625" style="426"/>
    <col min="14595" max="14595" width="5.28515625" style="426" customWidth="1"/>
    <col min="14596" max="14596" width="30.5703125" style="426" customWidth="1"/>
    <col min="14597" max="14597" width="9.28515625" style="426" customWidth="1"/>
    <col min="14598" max="14598" width="8" style="426" customWidth="1"/>
    <col min="14599" max="14599" width="8.5703125" style="426" customWidth="1"/>
    <col min="14600" max="14600" width="10.140625" style="426" customWidth="1"/>
    <col min="14601" max="14601" width="37.7109375" style="426" customWidth="1"/>
    <col min="14602" max="14603" width="9.140625" style="426"/>
    <col min="14604" max="14604" width="20.5703125" style="426" customWidth="1"/>
    <col min="14605" max="14850" width="9.140625" style="426"/>
    <col min="14851" max="14851" width="5.28515625" style="426" customWidth="1"/>
    <col min="14852" max="14852" width="30.5703125" style="426" customWidth="1"/>
    <col min="14853" max="14853" width="9.28515625" style="426" customWidth="1"/>
    <col min="14854" max="14854" width="8" style="426" customWidth="1"/>
    <col min="14855" max="14855" width="8.5703125" style="426" customWidth="1"/>
    <col min="14856" max="14856" width="10.140625" style="426" customWidth="1"/>
    <col min="14857" max="14857" width="37.7109375" style="426" customWidth="1"/>
    <col min="14858" max="14859" width="9.140625" style="426"/>
    <col min="14860" max="14860" width="20.5703125" style="426" customWidth="1"/>
    <col min="14861" max="15106" width="9.140625" style="426"/>
    <col min="15107" max="15107" width="5.28515625" style="426" customWidth="1"/>
    <col min="15108" max="15108" width="30.5703125" style="426" customWidth="1"/>
    <col min="15109" max="15109" width="9.28515625" style="426" customWidth="1"/>
    <col min="15110" max="15110" width="8" style="426" customWidth="1"/>
    <col min="15111" max="15111" width="8.5703125" style="426" customWidth="1"/>
    <col min="15112" max="15112" width="10.140625" style="426" customWidth="1"/>
    <col min="15113" max="15113" width="37.7109375" style="426" customWidth="1"/>
    <col min="15114" max="15115" width="9.140625" style="426"/>
    <col min="15116" max="15116" width="20.5703125" style="426" customWidth="1"/>
    <col min="15117" max="15362" width="9.140625" style="426"/>
    <col min="15363" max="15363" width="5.28515625" style="426" customWidth="1"/>
    <col min="15364" max="15364" width="30.5703125" style="426" customWidth="1"/>
    <col min="15365" max="15365" width="9.28515625" style="426" customWidth="1"/>
    <col min="15366" max="15366" width="8" style="426" customWidth="1"/>
    <col min="15367" max="15367" width="8.5703125" style="426" customWidth="1"/>
    <col min="15368" max="15368" width="10.140625" style="426" customWidth="1"/>
    <col min="15369" max="15369" width="37.7109375" style="426" customWidth="1"/>
    <col min="15370" max="15371" width="9.140625" style="426"/>
    <col min="15372" max="15372" width="20.5703125" style="426" customWidth="1"/>
    <col min="15373" max="15618" width="9.140625" style="426"/>
    <col min="15619" max="15619" width="5.28515625" style="426" customWidth="1"/>
    <col min="15620" max="15620" width="30.5703125" style="426" customWidth="1"/>
    <col min="15621" max="15621" width="9.28515625" style="426" customWidth="1"/>
    <col min="15622" max="15622" width="8" style="426" customWidth="1"/>
    <col min="15623" max="15623" width="8.5703125" style="426" customWidth="1"/>
    <col min="15624" max="15624" width="10.140625" style="426" customWidth="1"/>
    <col min="15625" max="15625" width="37.7109375" style="426" customWidth="1"/>
    <col min="15626" max="15627" width="9.140625" style="426"/>
    <col min="15628" max="15628" width="20.5703125" style="426" customWidth="1"/>
    <col min="15629" max="15874" width="9.140625" style="426"/>
    <col min="15875" max="15875" width="5.28515625" style="426" customWidth="1"/>
    <col min="15876" max="15876" width="30.5703125" style="426" customWidth="1"/>
    <col min="15877" max="15877" width="9.28515625" style="426" customWidth="1"/>
    <col min="15878" max="15878" width="8" style="426" customWidth="1"/>
    <col min="15879" max="15879" width="8.5703125" style="426" customWidth="1"/>
    <col min="15880" max="15880" width="10.140625" style="426" customWidth="1"/>
    <col min="15881" max="15881" width="37.7109375" style="426" customWidth="1"/>
    <col min="15882" max="15883" width="9.140625" style="426"/>
    <col min="15884" max="15884" width="20.5703125" style="426" customWidth="1"/>
    <col min="15885" max="16130" width="9.140625" style="426"/>
    <col min="16131" max="16131" width="5.28515625" style="426" customWidth="1"/>
    <col min="16132" max="16132" width="30.5703125" style="426" customWidth="1"/>
    <col min="16133" max="16133" width="9.28515625" style="426" customWidth="1"/>
    <col min="16134" max="16134" width="8" style="426" customWidth="1"/>
    <col min="16135" max="16135" width="8.5703125" style="426" customWidth="1"/>
    <col min="16136" max="16136" width="10.140625" style="426" customWidth="1"/>
    <col min="16137" max="16137" width="37.7109375" style="426" customWidth="1"/>
    <col min="16138" max="16139" width="9.140625" style="426"/>
    <col min="16140" max="16140" width="20.5703125" style="426" customWidth="1"/>
    <col min="16141" max="16384" width="9.140625" style="426"/>
  </cols>
  <sheetData>
    <row r="1" spans="1:42" ht="12" hidden="1" customHeight="1" x14ac:dyDescent="0.2"/>
    <row r="2" spans="1:42" ht="64.5" hidden="1" customHeight="1" x14ac:dyDescent="0.2">
      <c r="A2" s="1415" t="s">
        <v>3900</v>
      </c>
      <c r="B2" s="1416"/>
      <c r="C2" s="1416"/>
      <c r="D2" s="1416"/>
      <c r="E2" s="1416"/>
      <c r="F2" s="1416"/>
      <c r="G2" s="1416"/>
      <c r="H2" s="1416"/>
      <c r="I2" s="1416"/>
      <c r="J2" s="1416"/>
      <c r="K2" s="1416"/>
      <c r="L2" s="1416"/>
      <c r="M2" s="1416"/>
      <c r="N2" s="1416"/>
      <c r="O2" s="1416"/>
      <c r="P2" s="1416"/>
      <c r="Q2" s="1416"/>
      <c r="R2" s="1416"/>
      <c r="S2" s="1416"/>
      <c r="T2" s="1416"/>
      <c r="U2" s="1416"/>
      <c r="V2" s="1416"/>
      <c r="W2" s="1416"/>
      <c r="X2" s="1416"/>
    </row>
    <row r="3" spans="1:42" ht="18" customHeight="1" x14ac:dyDescent="0.2">
      <c r="A3" s="423"/>
      <c r="B3" s="894" t="s">
        <v>3901</v>
      </c>
      <c r="C3" s="894" t="s">
        <v>3901</v>
      </c>
      <c r="E3" s="424"/>
      <c r="F3" s="24"/>
      <c r="J3" s="894" t="s">
        <v>3901</v>
      </c>
      <c r="X3" s="1230" t="s">
        <v>0</v>
      </c>
    </row>
    <row r="4" spans="1:42" ht="12.75" x14ac:dyDescent="0.2">
      <c r="A4" s="1404" t="s">
        <v>562</v>
      </c>
      <c r="B4" s="1410" t="s">
        <v>2681</v>
      </c>
      <c r="C4" s="1410" t="s">
        <v>3902</v>
      </c>
      <c r="D4" s="1398" t="s">
        <v>563</v>
      </c>
      <c r="E4" s="1398" t="s">
        <v>177</v>
      </c>
      <c r="F4" s="1398" t="s">
        <v>3</v>
      </c>
      <c r="G4" s="1401" t="s">
        <v>3903</v>
      </c>
      <c r="H4" s="1401" t="s">
        <v>1415</v>
      </c>
      <c r="I4" s="1404" t="s">
        <v>179</v>
      </c>
      <c r="L4" s="1398" t="s">
        <v>3904</v>
      </c>
      <c r="M4" s="1417" t="s">
        <v>3905</v>
      </c>
      <c r="N4" s="1231"/>
      <c r="O4" s="1414" t="s">
        <v>3906</v>
      </c>
      <c r="P4" s="1414"/>
      <c r="Q4" s="1414"/>
      <c r="R4" s="1414"/>
      <c r="S4" s="1414"/>
      <c r="T4" s="1414"/>
      <c r="U4" s="1414"/>
      <c r="V4" s="1414"/>
      <c r="W4" s="1414"/>
      <c r="X4" s="1404" t="s">
        <v>951</v>
      </c>
      <c r="Y4" s="1413" t="s">
        <v>3907</v>
      </c>
    </row>
    <row r="5" spans="1:42" ht="36" customHeight="1" x14ac:dyDescent="0.2">
      <c r="A5" s="1405"/>
      <c r="B5" s="1411"/>
      <c r="C5" s="1411"/>
      <c r="D5" s="1399"/>
      <c r="E5" s="1399"/>
      <c r="F5" s="1399"/>
      <c r="G5" s="1402"/>
      <c r="H5" s="1402"/>
      <c r="I5" s="1405"/>
      <c r="L5" s="1399"/>
      <c r="M5" s="1417"/>
      <c r="N5" s="1231" t="s">
        <v>3908</v>
      </c>
      <c r="O5" s="1233" t="s">
        <v>3909</v>
      </c>
      <c r="P5" s="1233" t="s">
        <v>3910</v>
      </c>
      <c r="Q5" s="1233" t="s">
        <v>2723</v>
      </c>
      <c r="R5" s="1232" t="s">
        <v>1420</v>
      </c>
      <c r="S5" s="1414" t="s">
        <v>3911</v>
      </c>
      <c r="T5" s="1414"/>
      <c r="U5" s="1414"/>
      <c r="V5" s="1232"/>
      <c r="W5" s="1232" t="s">
        <v>3912</v>
      </c>
      <c r="X5" s="1405"/>
      <c r="Y5" s="1413"/>
      <c r="AP5" s="426" t="s">
        <v>1383</v>
      </c>
    </row>
    <row r="6" spans="1:42" ht="25.5" x14ac:dyDescent="0.2">
      <c r="A6" s="1406"/>
      <c r="B6" s="1412"/>
      <c r="C6" s="1412"/>
      <c r="D6" s="1400"/>
      <c r="E6" s="1400"/>
      <c r="F6" s="1400"/>
      <c r="G6" s="1403"/>
      <c r="H6" s="1403"/>
      <c r="I6" s="1406"/>
      <c r="L6" s="1400"/>
      <c r="M6" s="1417"/>
      <c r="N6" s="1234"/>
      <c r="O6" s="1232"/>
      <c r="P6" s="1232"/>
      <c r="Q6" s="1232"/>
      <c r="R6" s="1232"/>
      <c r="S6" s="1232" t="s">
        <v>3911</v>
      </c>
      <c r="T6" s="1233" t="s">
        <v>3913</v>
      </c>
      <c r="U6" s="1233" t="s">
        <v>3914</v>
      </c>
      <c r="V6" s="1232"/>
      <c r="W6" s="1232"/>
      <c r="X6" s="1406"/>
      <c r="Y6" s="1235"/>
      <c r="AB6" s="426" t="s">
        <v>3915</v>
      </c>
      <c r="AI6" s="426" t="s">
        <v>1383</v>
      </c>
      <c r="AP6" s="426" t="s">
        <v>1383</v>
      </c>
    </row>
    <row r="7" spans="1:42" ht="20.25" customHeight="1" x14ac:dyDescent="0.2">
      <c r="A7" s="1236"/>
      <c r="B7" s="1237"/>
      <c r="C7" s="1237" t="s">
        <v>1383</v>
      </c>
      <c r="D7" s="1238" t="s">
        <v>3916</v>
      </c>
      <c r="E7" s="1239"/>
      <c r="F7" s="1239"/>
      <c r="G7" s="1240"/>
      <c r="H7" s="1241"/>
      <c r="I7" s="1242"/>
      <c r="L7" s="1243"/>
      <c r="X7" s="1235"/>
      <c r="Y7" s="1244"/>
      <c r="AA7" s="426">
        <v>1</v>
      </c>
    </row>
    <row r="8" spans="1:42" s="1258" customFormat="1" ht="63.75" x14ac:dyDescent="0.2">
      <c r="A8" s="1259">
        <f>IF(OR(C8="a",C8=""),"",COUNTIF(C$8:$E8,"da")+COUNTIF(C$8:$E8,"bs")+COUNTIF(C$8:$E8,"cph"))</f>
        <v>1</v>
      </c>
      <c r="B8" s="1245" t="s">
        <v>3917</v>
      </c>
      <c r="C8" s="1246" t="s">
        <v>1450</v>
      </c>
      <c r="D8" s="1247" t="s">
        <v>222</v>
      </c>
      <c r="E8" s="1248" t="s">
        <v>223</v>
      </c>
      <c r="F8" s="1249" t="s">
        <v>99</v>
      </c>
      <c r="G8" s="1250">
        <v>24.16</v>
      </c>
      <c r="H8" s="1251">
        <v>2015</v>
      </c>
      <c r="I8" s="1252" t="s">
        <v>1459</v>
      </c>
      <c r="J8" s="1246" t="s">
        <v>2682</v>
      </c>
      <c r="K8" s="1253"/>
      <c r="L8" s="1254"/>
      <c r="M8" s="1253"/>
      <c r="N8" s="1255"/>
      <c r="O8" s="1256"/>
      <c r="P8" s="1255"/>
      <c r="Q8" s="1255"/>
      <c r="R8" s="1255"/>
      <c r="S8" s="1255"/>
      <c r="T8" s="1255"/>
      <c r="U8" s="1255"/>
      <c r="V8" s="1255"/>
      <c r="W8" s="1257"/>
      <c r="X8" s="1252"/>
      <c r="Y8" s="1253"/>
    </row>
    <row r="9" spans="1:42" s="1258" customFormat="1" ht="63.75" x14ac:dyDescent="0.2">
      <c r="A9" s="1259">
        <f>IF(OR(C9="a",C9=""),"",COUNTIF(C$8:$E9,"da")+COUNTIF(C$8:$E9,"bs")+COUNTIF(C$8:$E9,"cph"))</f>
        <v>2</v>
      </c>
      <c r="B9" s="1260" t="s">
        <v>3918</v>
      </c>
      <c r="C9" s="1261" t="s">
        <v>1450</v>
      </c>
      <c r="D9" s="1262" t="s">
        <v>224</v>
      </c>
      <c r="E9" s="1263" t="s">
        <v>19</v>
      </c>
      <c r="F9" s="1264" t="s">
        <v>99</v>
      </c>
      <c r="G9" s="1265">
        <v>0.36</v>
      </c>
      <c r="H9" s="1266">
        <v>2015</v>
      </c>
      <c r="I9" s="1267" t="s">
        <v>3884</v>
      </c>
      <c r="J9" s="1261" t="s">
        <v>2682</v>
      </c>
      <c r="K9" s="1268"/>
      <c r="L9" s="1269"/>
      <c r="M9" s="1268"/>
      <c r="N9" s="1270"/>
      <c r="O9" s="1271"/>
      <c r="P9" s="1270"/>
      <c r="Q9" s="1270"/>
      <c r="R9" s="1270"/>
      <c r="S9" s="1270"/>
      <c r="T9" s="1270"/>
      <c r="U9" s="1270"/>
      <c r="V9" s="1270"/>
      <c r="W9" s="1272"/>
      <c r="X9" s="1267"/>
      <c r="Y9" s="1268"/>
    </row>
    <row r="10" spans="1:42" s="1258" customFormat="1" ht="51" x14ac:dyDescent="0.2">
      <c r="A10" s="1259">
        <f>IF(OR(C10="a",C10=""),"",COUNTIF(C$8:$E10,"da")+COUNTIF(C$8:$E10,"bs")+COUNTIF(C$8:$E10,"cph"))</f>
        <v>3</v>
      </c>
      <c r="B10" s="1260" t="s">
        <v>1376</v>
      </c>
      <c r="C10" s="1261" t="s">
        <v>1450</v>
      </c>
      <c r="D10" s="1262" t="s">
        <v>814</v>
      </c>
      <c r="E10" s="1263" t="s">
        <v>10</v>
      </c>
      <c r="F10" s="1264" t="s">
        <v>99</v>
      </c>
      <c r="G10" s="1265">
        <v>0.38</v>
      </c>
      <c r="H10" s="1266">
        <v>2019</v>
      </c>
      <c r="I10" s="1267" t="s">
        <v>3885</v>
      </c>
      <c r="J10" s="1261" t="s">
        <v>2682</v>
      </c>
      <c r="K10" s="1268"/>
      <c r="L10" s="1269"/>
      <c r="M10" s="1268"/>
      <c r="N10" s="1270"/>
      <c r="O10" s="1269"/>
      <c r="P10" s="1268"/>
      <c r="Q10" s="1270"/>
      <c r="R10" s="1270"/>
      <c r="S10" s="1270"/>
      <c r="T10" s="1270"/>
      <c r="U10" s="1270"/>
      <c r="V10" s="1270"/>
      <c r="W10" s="1272"/>
      <c r="X10" s="1267"/>
      <c r="Y10" s="1268"/>
    </row>
    <row r="11" spans="1:42" s="1258" customFormat="1" ht="25.5" x14ac:dyDescent="0.2">
      <c r="A11" s="1259">
        <f>IF(OR(C11="a",C11=""),"",COUNTIF(C$8:$E11,"da")+COUNTIF(C$8:$E11,"bs")+COUNTIF(C$8:$E11,"cph"))</f>
        <v>4</v>
      </c>
      <c r="B11" s="1260" t="s">
        <v>1396</v>
      </c>
      <c r="C11" s="1261" t="s">
        <v>1450</v>
      </c>
      <c r="D11" s="1262" t="s">
        <v>818</v>
      </c>
      <c r="E11" s="1263" t="s">
        <v>26</v>
      </c>
      <c r="F11" s="1264" t="s">
        <v>99</v>
      </c>
      <c r="G11" s="1265">
        <v>0.42</v>
      </c>
      <c r="H11" s="1266">
        <v>2016</v>
      </c>
      <c r="I11" s="1267" t="s">
        <v>3884</v>
      </c>
      <c r="J11" s="1261" t="s">
        <v>2682</v>
      </c>
      <c r="K11" s="1268"/>
      <c r="L11" s="1269"/>
      <c r="M11" s="1268"/>
      <c r="N11" s="1270"/>
      <c r="O11" s="1269"/>
      <c r="P11" s="1268"/>
      <c r="Q11" s="1270"/>
      <c r="R11" s="1270"/>
      <c r="S11" s="1270"/>
      <c r="T11" s="1270"/>
      <c r="U11" s="1270"/>
      <c r="V11" s="1270"/>
      <c r="W11" s="1272"/>
      <c r="X11" s="1267"/>
      <c r="Y11" s="1268"/>
    </row>
    <row r="12" spans="1:42" s="1258" customFormat="1" ht="25.5" x14ac:dyDescent="0.2">
      <c r="A12" s="1259">
        <f>IF(OR(C12="a",C12=""),"",COUNTIF(C$8:$E12,"da")+COUNTIF(C$8:$E12,"bs")+COUNTIF(C$8:$E12,"cph"))</f>
        <v>5</v>
      </c>
      <c r="B12" s="1260" t="s">
        <v>3919</v>
      </c>
      <c r="C12" s="1261" t="s">
        <v>1450</v>
      </c>
      <c r="D12" s="1262" t="s">
        <v>820</v>
      </c>
      <c r="E12" s="1263" t="s">
        <v>29</v>
      </c>
      <c r="F12" s="1264" t="s">
        <v>99</v>
      </c>
      <c r="G12" s="1265">
        <v>0.23</v>
      </c>
      <c r="H12" s="1266">
        <v>2017</v>
      </c>
      <c r="I12" s="1267" t="s">
        <v>3886</v>
      </c>
      <c r="J12" s="1261" t="s">
        <v>2682</v>
      </c>
      <c r="K12" s="1268"/>
      <c r="L12" s="1269"/>
      <c r="M12" s="1268"/>
      <c r="N12" s="1270"/>
      <c r="O12" s="1269"/>
      <c r="P12" s="1270"/>
      <c r="Q12" s="1270"/>
      <c r="R12" s="1270"/>
      <c r="S12" s="1270"/>
      <c r="T12" s="1270"/>
      <c r="U12" s="1270"/>
      <c r="V12" s="1270"/>
      <c r="W12" s="1272"/>
      <c r="X12" s="1268"/>
      <c r="Y12" s="1268"/>
      <c r="AA12" s="1258">
        <f>AA7+1</f>
        <v>2</v>
      </c>
    </row>
    <row r="13" spans="1:42" s="1258" customFormat="1" ht="38.25" x14ac:dyDescent="0.2">
      <c r="A13" s="1259">
        <f>IF(OR(C13="a",C13=""),"",COUNTIF(C$8:$E13,"da")+COUNTIF(C$8:$E13,"bs")+COUNTIF(C$8:$E13,"cph"))</f>
        <v>6</v>
      </c>
      <c r="B13" s="1260" t="s">
        <v>1575</v>
      </c>
      <c r="C13" s="1261" t="s">
        <v>1450</v>
      </c>
      <c r="D13" s="1262" t="s">
        <v>824</v>
      </c>
      <c r="E13" s="1263" t="s">
        <v>33</v>
      </c>
      <c r="F13" s="1264" t="s">
        <v>99</v>
      </c>
      <c r="G13" s="1265">
        <v>1.65</v>
      </c>
      <c r="H13" s="1266">
        <v>2017</v>
      </c>
      <c r="I13" s="1267" t="s">
        <v>3884</v>
      </c>
      <c r="J13" s="1261" t="s">
        <v>2682</v>
      </c>
      <c r="K13" s="1268"/>
      <c r="L13" s="1269"/>
      <c r="M13" s="1268"/>
      <c r="N13" s="1270"/>
      <c r="O13" s="1269"/>
      <c r="P13" s="1270"/>
      <c r="Q13" s="1270"/>
      <c r="R13" s="1270"/>
      <c r="S13" s="1270"/>
      <c r="T13" s="1270"/>
      <c r="U13" s="1270"/>
      <c r="V13" s="1270"/>
      <c r="W13" s="1272"/>
      <c r="X13" s="1268"/>
      <c r="Y13" s="1268"/>
      <c r="AA13" s="1258">
        <v>3</v>
      </c>
    </row>
    <row r="14" spans="1:42" s="1258" customFormat="1" ht="25.5" x14ac:dyDescent="0.2">
      <c r="A14" s="1259">
        <f>IF(OR(C14="a",C14=""),"",COUNTIF(C$8:$E14,"da")+COUNTIF(C$8:$E14,"bs")+COUNTIF(C$8:$E14,"cph"))</f>
        <v>7</v>
      </c>
      <c r="B14" s="1260" t="s">
        <v>3920</v>
      </c>
      <c r="C14" s="1261" t="s">
        <v>1450</v>
      </c>
      <c r="D14" s="1262" t="s">
        <v>231</v>
      </c>
      <c r="E14" s="1263" t="s">
        <v>13</v>
      </c>
      <c r="F14" s="1264" t="s">
        <v>99</v>
      </c>
      <c r="G14" s="1265">
        <v>0.15</v>
      </c>
      <c r="H14" s="1266">
        <v>2018</v>
      </c>
      <c r="I14" s="1267" t="s">
        <v>2548</v>
      </c>
      <c r="J14" s="1261" t="s">
        <v>2682</v>
      </c>
      <c r="K14" s="1268"/>
      <c r="L14" s="1269"/>
      <c r="M14" s="1268"/>
      <c r="N14" s="1270"/>
      <c r="O14" s="1271"/>
      <c r="P14" s="1270"/>
      <c r="Q14" s="1270"/>
      <c r="R14" s="1270"/>
      <c r="S14" s="1270"/>
      <c r="T14" s="1270"/>
      <c r="U14" s="1270"/>
      <c r="V14" s="1270"/>
      <c r="W14" s="1272"/>
      <c r="X14" s="1273"/>
      <c r="Y14" s="1268"/>
    </row>
    <row r="15" spans="1:42" s="1258" customFormat="1" ht="25.5" x14ac:dyDescent="0.2">
      <c r="A15" s="1259">
        <f>IF(OR(C15="a",C15=""),"",COUNTIF(C$8:$E15,"da")+COUNTIF(C$8:$E15,"bs")+COUNTIF(C$8:$E15,"cph"))</f>
        <v>8</v>
      </c>
      <c r="B15" s="1260" t="s">
        <v>3921</v>
      </c>
      <c r="C15" s="1261" t="s">
        <v>1450</v>
      </c>
      <c r="D15" s="1262" t="s">
        <v>232</v>
      </c>
      <c r="E15" s="1263" t="s">
        <v>33</v>
      </c>
      <c r="F15" s="1264" t="s">
        <v>99</v>
      </c>
      <c r="G15" s="1265">
        <v>0.02</v>
      </c>
      <c r="H15" s="1266">
        <v>2018</v>
      </c>
      <c r="I15" s="1267" t="s">
        <v>2548</v>
      </c>
      <c r="J15" s="1261" t="s">
        <v>2682</v>
      </c>
      <c r="K15" s="1268"/>
      <c r="L15" s="1269"/>
      <c r="M15" s="1268"/>
      <c r="N15" s="1270"/>
      <c r="O15" s="1271"/>
      <c r="P15" s="1270"/>
      <c r="Q15" s="1270"/>
      <c r="R15" s="1270"/>
      <c r="S15" s="1270"/>
      <c r="T15" s="1270"/>
      <c r="U15" s="1270"/>
      <c r="V15" s="1270"/>
      <c r="W15" s="1272"/>
      <c r="X15" s="1273"/>
      <c r="Y15" s="1268"/>
    </row>
    <row r="16" spans="1:42" s="1258" customFormat="1" ht="51" x14ac:dyDescent="0.2">
      <c r="A16" s="1259">
        <f>IF(OR(C16="a",C16=""),"",COUNTIF(C$8:$E16,"da")+COUNTIF(C$8:$E16,"bs")+COUNTIF(C$8:$E16,"cph"))</f>
        <v>9</v>
      </c>
      <c r="B16" s="1260" t="s">
        <v>1366</v>
      </c>
      <c r="C16" s="1261" t="s">
        <v>1450</v>
      </c>
      <c r="D16" s="1262" t="s">
        <v>322</v>
      </c>
      <c r="E16" s="1263" t="s">
        <v>323</v>
      </c>
      <c r="F16" s="1264" t="s">
        <v>99</v>
      </c>
      <c r="G16" s="1265">
        <v>3.87</v>
      </c>
      <c r="H16" s="1266">
        <v>2020</v>
      </c>
      <c r="I16" s="1267" t="s">
        <v>3887</v>
      </c>
      <c r="J16" s="1261" t="s">
        <v>2682</v>
      </c>
      <c r="K16" s="1268"/>
      <c r="L16" s="1269"/>
      <c r="M16" s="1268"/>
      <c r="N16" s="1270"/>
      <c r="O16" s="1271"/>
      <c r="P16" s="1270"/>
      <c r="Q16" s="1271"/>
      <c r="R16" s="1270"/>
      <c r="S16" s="1270"/>
      <c r="T16" s="1270"/>
      <c r="U16" s="1270"/>
      <c r="V16" s="1270"/>
      <c r="W16" s="1272"/>
      <c r="X16" s="1273"/>
      <c r="Y16" s="1268"/>
    </row>
    <row r="17" spans="1:28" s="1258" customFormat="1" ht="229.5" x14ac:dyDescent="0.2">
      <c r="A17" s="1259">
        <f>IF(OR(C17="a",C17=""),"",COUNTIF(C$8:$E17,"da")+COUNTIF(C$8:$E17,"bs")+COUNTIF(C$8:$E17,"cph"))</f>
        <v>10</v>
      </c>
      <c r="B17" s="1260" t="s">
        <v>3922</v>
      </c>
      <c r="C17" s="1261" t="s">
        <v>1450</v>
      </c>
      <c r="D17" s="1262" t="s">
        <v>2482</v>
      </c>
      <c r="E17" s="1263" t="s">
        <v>19</v>
      </c>
      <c r="F17" s="1264" t="s">
        <v>149</v>
      </c>
      <c r="G17" s="1265">
        <v>0.16</v>
      </c>
      <c r="H17" s="1266">
        <v>2023</v>
      </c>
      <c r="I17" s="1267" t="s">
        <v>3888</v>
      </c>
      <c r="J17" s="1261" t="s">
        <v>2682</v>
      </c>
      <c r="K17" s="1268"/>
      <c r="L17" s="1269"/>
      <c r="M17" s="1268"/>
      <c r="N17" s="1270"/>
      <c r="O17" s="1271"/>
      <c r="P17" s="1270"/>
      <c r="Q17" s="1270"/>
      <c r="R17" s="1270"/>
      <c r="S17" s="1270"/>
      <c r="T17" s="1270"/>
      <c r="U17" s="1270"/>
      <c r="V17" s="1270"/>
      <c r="W17" s="1272"/>
      <c r="X17" s="1273"/>
      <c r="Y17" s="1268"/>
    </row>
    <row r="18" spans="1:28" ht="25.5" x14ac:dyDescent="0.2">
      <c r="A18" s="1259" t="str">
        <f>IF(OR(C18="a",C18=""),"",COUNTIF(C$8:$E18,"da")+COUNTIF(C$8:$E18,"bs")+COUNTIF(C$8:$E18,"cph"))</f>
        <v/>
      </c>
      <c r="B18" s="1274"/>
      <c r="C18" s="1275" t="s">
        <v>1383</v>
      </c>
      <c r="D18" s="1276" t="s">
        <v>180</v>
      </c>
      <c r="E18" s="1263"/>
      <c r="F18" s="1277"/>
      <c r="G18" s="1278"/>
      <c r="H18" s="1279"/>
      <c r="I18" s="1267"/>
      <c r="J18" s="1261"/>
      <c r="K18" s="1268"/>
      <c r="L18" s="1269"/>
      <c r="M18" s="1268"/>
      <c r="N18" s="1270"/>
      <c r="O18" s="1271"/>
      <c r="P18" s="1270"/>
      <c r="Q18" s="1270"/>
      <c r="R18" s="1270"/>
      <c r="S18" s="1270"/>
      <c r="T18" s="1270"/>
      <c r="U18" s="1270"/>
      <c r="V18" s="1270"/>
      <c r="W18" s="1272"/>
      <c r="X18" s="1273"/>
      <c r="Y18" s="1268"/>
    </row>
    <row r="19" spans="1:28" ht="34.5" customHeight="1" x14ac:dyDescent="0.2">
      <c r="A19" s="1259" t="str">
        <f>IF(OR(C19="a",C19=""),"",COUNTIF(C$8:$E19,"da")+COUNTIF(C$8:$E19,"bs")+COUNTIF(C$8:$E19,"cph"))</f>
        <v/>
      </c>
      <c r="B19" s="1274"/>
      <c r="C19" s="1275" t="s">
        <v>1383</v>
      </c>
      <c r="D19" s="1276" t="s">
        <v>3923</v>
      </c>
      <c r="E19" s="1263"/>
      <c r="F19" s="1277"/>
      <c r="G19" s="1278"/>
      <c r="H19" s="1279"/>
      <c r="I19" s="1267"/>
      <c r="J19" s="1261"/>
      <c r="K19" s="1268"/>
      <c r="L19" s="1269"/>
      <c r="M19" s="1268"/>
      <c r="N19" s="1270"/>
      <c r="O19" s="1271"/>
      <c r="P19" s="1270"/>
      <c r="Q19" s="1270"/>
      <c r="R19" s="1270"/>
      <c r="S19" s="1270"/>
      <c r="T19" s="1270"/>
      <c r="U19" s="1270"/>
      <c r="V19" s="1270"/>
      <c r="W19" s="1272"/>
      <c r="X19" s="1273"/>
      <c r="Y19" s="1268"/>
    </row>
    <row r="20" spans="1:28" s="1258" customFormat="1" ht="51" x14ac:dyDescent="0.2">
      <c r="A20" s="1259">
        <f>IF(OR(C20="a",C20=""),"",COUNTIF(C$8:$E20,"da")+COUNTIF(C$8:$E20,"bs")+COUNTIF(C$8:$E20,"cph"))</f>
        <v>11</v>
      </c>
      <c r="B20" s="1280" t="s">
        <v>2386</v>
      </c>
      <c r="C20" s="1281" t="s">
        <v>1450</v>
      </c>
      <c r="D20" s="1282" t="s">
        <v>182</v>
      </c>
      <c r="E20" s="1283" t="s">
        <v>29</v>
      </c>
      <c r="F20" s="1283" t="s">
        <v>76</v>
      </c>
      <c r="G20" s="1284">
        <v>26.24</v>
      </c>
      <c r="H20" s="1007">
        <v>2015</v>
      </c>
      <c r="I20" s="1267" t="s">
        <v>183</v>
      </c>
      <c r="J20" s="1261" t="s">
        <v>1416</v>
      </c>
      <c r="K20" s="1268"/>
      <c r="L20" s="1269"/>
      <c r="M20" s="1268"/>
      <c r="N20" s="1270"/>
      <c r="O20" s="1271"/>
      <c r="P20" s="1270"/>
      <c r="Q20" s="1270"/>
      <c r="R20" s="1270"/>
      <c r="S20" s="1270"/>
      <c r="T20" s="1270"/>
      <c r="U20" s="1270"/>
      <c r="V20" s="1270"/>
      <c r="W20" s="1272"/>
      <c r="X20" s="1273"/>
      <c r="Y20" s="1268"/>
      <c r="AB20" s="1285"/>
    </row>
    <row r="21" spans="1:28" s="1258" customFormat="1" ht="76.5" x14ac:dyDescent="0.2">
      <c r="A21" s="1259">
        <f>IF(OR(C21="a",C21=""),"",COUNTIF(C$8:$E21,"da")+COUNTIF(C$8:$E21,"bs")+COUNTIF(C$8:$E21,"cph"))</f>
        <v>12</v>
      </c>
      <c r="B21" s="1280" t="s">
        <v>1387</v>
      </c>
      <c r="C21" s="1281" t="s">
        <v>1450</v>
      </c>
      <c r="D21" s="1282" t="s">
        <v>189</v>
      </c>
      <c r="E21" s="1286" t="s">
        <v>23</v>
      </c>
      <c r="F21" s="1283" t="s">
        <v>79</v>
      </c>
      <c r="G21" s="1265">
        <v>1.45</v>
      </c>
      <c r="H21" s="1007">
        <v>2015</v>
      </c>
      <c r="I21" s="1267" t="s">
        <v>3924</v>
      </c>
      <c r="J21" s="1261" t="s">
        <v>1416</v>
      </c>
      <c r="K21" s="1268"/>
      <c r="L21" s="1269"/>
      <c r="M21" s="1268"/>
      <c r="N21" s="1270"/>
      <c r="O21" s="1271"/>
      <c r="P21" s="1270"/>
      <c r="Q21" s="1270"/>
      <c r="R21" s="1270"/>
      <c r="S21" s="1270"/>
      <c r="T21" s="1270"/>
      <c r="U21" s="1270"/>
      <c r="V21" s="1270"/>
      <c r="W21" s="1272"/>
      <c r="X21" s="1273"/>
      <c r="Y21" s="1268"/>
      <c r="AB21" s="1285"/>
    </row>
    <row r="22" spans="1:28" s="1258" customFormat="1" ht="63.75" x14ac:dyDescent="0.2">
      <c r="A22" s="1259">
        <f>IF(OR(C22="a",C22=""),"",COUNTIF(C$8:$E22,"da")+COUNTIF(C$8:$E22,"bs")+COUNTIF(C$8:$E22,"cph"))</f>
        <v>13</v>
      </c>
      <c r="B22" s="1280" t="s">
        <v>1451</v>
      </c>
      <c r="C22" s="1287" t="s">
        <v>1450</v>
      </c>
      <c r="D22" s="1288" t="s">
        <v>404</v>
      </c>
      <c r="E22" s="1286" t="s">
        <v>23</v>
      </c>
      <c r="F22" s="1019" t="s">
        <v>82</v>
      </c>
      <c r="G22" s="1289">
        <v>2.57</v>
      </c>
      <c r="H22" s="1007">
        <v>2021</v>
      </c>
      <c r="I22" s="1267" t="s">
        <v>192</v>
      </c>
      <c r="J22" s="1261" t="s">
        <v>1416</v>
      </c>
      <c r="K22" s="1268"/>
      <c r="L22" s="1269"/>
      <c r="M22" s="1268"/>
      <c r="N22" s="1270"/>
      <c r="O22" s="1271"/>
      <c r="P22" s="1270"/>
      <c r="Q22" s="1270"/>
      <c r="R22" s="1270"/>
      <c r="S22" s="1270"/>
      <c r="T22" s="1270"/>
      <c r="U22" s="1270"/>
      <c r="V22" s="1270"/>
      <c r="W22" s="1272"/>
      <c r="X22" s="1273"/>
      <c r="Y22" s="1268"/>
      <c r="AB22" s="1285"/>
    </row>
    <row r="23" spans="1:28" s="1258" customFormat="1" ht="204" x14ac:dyDescent="0.2">
      <c r="A23" s="1259">
        <f>IF(OR(C23="a",C23=""),"",COUNTIF(C$8:$E23,"da")+COUNTIF(C$8:$E23,"bs")+COUNTIF(C$8:$E23,"cph"))</f>
        <v>14</v>
      </c>
      <c r="B23" s="1208" t="s">
        <v>1466</v>
      </c>
      <c r="C23" s="1287" t="s">
        <v>1450</v>
      </c>
      <c r="D23" s="1280" t="s">
        <v>403</v>
      </c>
      <c r="E23" s="1286" t="s">
        <v>25</v>
      </c>
      <c r="F23" s="1019" t="s">
        <v>82</v>
      </c>
      <c r="G23" s="1284">
        <v>2.34</v>
      </c>
      <c r="H23" s="1007">
        <v>2021</v>
      </c>
      <c r="I23" s="1267" t="s">
        <v>3925</v>
      </c>
      <c r="J23" s="1261" t="s">
        <v>1416</v>
      </c>
      <c r="K23" s="1268"/>
      <c r="L23" s="1269"/>
      <c r="M23" s="1268"/>
      <c r="N23" s="1270"/>
      <c r="O23" s="1271"/>
      <c r="P23" s="1270"/>
      <c r="Q23" s="1270"/>
      <c r="R23" s="1270"/>
      <c r="S23" s="1270"/>
      <c r="T23" s="1270"/>
      <c r="U23" s="1270"/>
      <c r="V23" s="1270"/>
      <c r="W23" s="1272"/>
      <c r="X23" s="1273"/>
      <c r="Y23" s="1268"/>
      <c r="AB23" s="1285"/>
    </row>
    <row r="24" spans="1:28" s="1258" customFormat="1" ht="38.25" x14ac:dyDescent="0.2">
      <c r="A24" s="1259">
        <f>IF(OR(C24="a",C24=""),"",COUNTIF(C$8:$E24,"da")+COUNTIF(C$8:$E24,"bs")+COUNTIF(C$8:$E24,"cph"))</f>
        <v>15</v>
      </c>
      <c r="B24" s="1280" t="s">
        <v>2686</v>
      </c>
      <c r="C24" s="1281" t="s">
        <v>1450</v>
      </c>
      <c r="D24" s="1282" t="s">
        <v>777</v>
      </c>
      <c r="E24" s="1283" t="s">
        <v>29</v>
      </c>
      <c r="F24" s="1019" t="s">
        <v>105</v>
      </c>
      <c r="G24" s="1284">
        <v>0.8</v>
      </c>
      <c r="H24" s="1007">
        <v>2015</v>
      </c>
      <c r="I24" s="1267" t="s">
        <v>3926</v>
      </c>
      <c r="J24" s="1261" t="s">
        <v>1416</v>
      </c>
      <c r="K24" s="1268"/>
      <c r="L24" s="1269"/>
      <c r="M24" s="1268"/>
      <c r="N24" s="1270"/>
      <c r="O24" s="1271"/>
      <c r="P24" s="1270"/>
      <c r="Q24" s="1270"/>
      <c r="R24" s="1270"/>
      <c r="S24" s="1270"/>
      <c r="T24" s="1270"/>
      <c r="U24" s="1270"/>
      <c r="V24" s="1270"/>
      <c r="W24" s="1272"/>
      <c r="X24" s="1273"/>
      <c r="Y24" s="1268"/>
      <c r="AB24" s="1285"/>
    </row>
    <row r="25" spans="1:28" s="1258" customFormat="1" ht="38.25" x14ac:dyDescent="0.2">
      <c r="A25" s="1259">
        <f>IF(OR(C25="a",C25=""),"",COUNTIF(C$8:$E25,"da")+COUNTIF(C$8:$E25,"bs")+COUNTIF(C$8:$E25,"cph"))</f>
        <v>16</v>
      </c>
      <c r="B25" s="1280" t="s">
        <v>2390</v>
      </c>
      <c r="C25" s="1281" t="s">
        <v>1450</v>
      </c>
      <c r="D25" s="1288" t="s">
        <v>202</v>
      </c>
      <c r="E25" s="1286" t="s">
        <v>13</v>
      </c>
      <c r="F25" s="1283" t="s">
        <v>107</v>
      </c>
      <c r="G25" s="1284">
        <v>1.33</v>
      </c>
      <c r="H25" s="1007">
        <v>2015</v>
      </c>
      <c r="I25" s="1267" t="s">
        <v>3927</v>
      </c>
      <c r="J25" s="1261" t="s">
        <v>1416</v>
      </c>
      <c r="K25" s="1268"/>
      <c r="L25" s="1269"/>
      <c r="M25" s="1268"/>
      <c r="N25" s="1270"/>
      <c r="O25" s="1271"/>
      <c r="P25" s="1270"/>
      <c r="Q25" s="1270"/>
      <c r="R25" s="1270"/>
      <c r="S25" s="1270"/>
      <c r="T25" s="1270"/>
      <c r="U25" s="1270"/>
      <c r="V25" s="1270"/>
      <c r="W25" s="1272"/>
      <c r="X25" s="1273"/>
      <c r="Y25" s="1268"/>
      <c r="AB25" s="1285"/>
    </row>
    <row r="26" spans="1:28" s="1258" customFormat="1" ht="51" x14ac:dyDescent="0.2">
      <c r="A26" s="1259">
        <f>IF(OR(C26="a",C26=""),"",COUNTIF(C$8:$E26,"da")+COUNTIF(C$8:$E26,"bs")+COUNTIF(C$8:$E26,"cph"))</f>
        <v>17</v>
      </c>
      <c r="B26" s="1280" t="s">
        <v>2391</v>
      </c>
      <c r="C26" s="1281" t="s">
        <v>1450</v>
      </c>
      <c r="D26" s="1288" t="s">
        <v>786</v>
      </c>
      <c r="E26" s="1286" t="s">
        <v>8</v>
      </c>
      <c r="F26" s="1283" t="s">
        <v>107</v>
      </c>
      <c r="G26" s="1284">
        <v>1.45</v>
      </c>
      <c r="H26" s="1007">
        <v>2015</v>
      </c>
      <c r="I26" s="1267" t="s">
        <v>3928</v>
      </c>
      <c r="J26" s="1261" t="s">
        <v>1416</v>
      </c>
      <c r="K26" s="1268"/>
      <c r="L26" s="1269"/>
      <c r="M26" s="1268"/>
      <c r="N26" s="1270"/>
      <c r="O26" s="1271"/>
      <c r="P26" s="1270"/>
      <c r="Q26" s="1270"/>
      <c r="R26" s="1270"/>
      <c r="S26" s="1270"/>
      <c r="T26" s="1270"/>
      <c r="U26" s="1270"/>
      <c r="V26" s="1270"/>
      <c r="W26" s="1272"/>
      <c r="X26" s="1273"/>
      <c r="Y26" s="1268"/>
      <c r="AB26" s="1285"/>
    </row>
    <row r="27" spans="1:28" s="1258" customFormat="1" ht="63.75" x14ac:dyDescent="0.2">
      <c r="A27" s="1259">
        <f>IF(OR(C27="a",C27=""),"",COUNTIF(C$8:$E27,"da")+COUNTIF(C$8:$E27,"bs")+COUNTIF(C$8:$E27,"cph"))</f>
        <v>18</v>
      </c>
      <c r="B27" s="1280" t="s">
        <v>1355</v>
      </c>
      <c r="C27" s="1281" t="s">
        <v>1450</v>
      </c>
      <c r="D27" s="1288" t="s">
        <v>1357</v>
      </c>
      <c r="E27" s="1286" t="s">
        <v>10</v>
      </c>
      <c r="F27" s="1283" t="s">
        <v>107</v>
      </c>
      <c r="G27" s="1265">
        <v>1.51</v>
      </c>
      <c r="H27" s="1007">
        <v>2016</v>
      </c>
      <c r="I27" s="1267" t="s">
        <v>3929</v>
      </c>
      <c r="J27" s="1261" t="s">
        <v>1416</v>
      </c>
      <c r="K27" s="1268"/>
      <c r="L27" s="1269"/>
      <c r="M27" s="1268"/>
      <c r="N27" s="1270"/>
      <c r="O27" s="1271"/>
      <c r="P27" s="1270"/>
      <c r="Q27" s="1270"/>
      <c r="R27" s="1270"/>
      <c r="S27" s="1270"/>
      <c r="T27" s="1270"/>
      <c r="U27" s="1270"/>
      <c r="V27" s="1270"/>
      <c r="W27" s="1272"/>
      <c r="X27" s="1273"/>
      <c r="Y27" s="1268"/>
      <c r="AB27" s="1285"/>
    </row>
    <row r="28" spans="1:28" s="1258" customFormat="1" ht="140.25" x14ac:dyDescent="0.2">
      <c r="A28" s="1259">
        <f>IF(OR(C28="a",C28=""),"",COUNTIF(C$8:$E28,"da")+COUNTIF(C$8:$E28,"bs")+COUNTIF(C$8:$E28,"cph"))</f>
        <v>19</v>
      </c>
      <c r="B28" s="1280" t="s">
        <v>1388</v>
      </c>
      <c r="C28" s="1281" t="s">
        <v>1450</v>
      </c>
      <c r="D28" s="1282" t="s">
        <v>307</v>
      </c>
      <c r="E28" s="1286" t="s">
        <v>35</v>
      </c>
      <c r="F28" s="1283" t="s">
        <v>107</v>
      </c>
      <c r="G28" s="1265">
        <v>0.73</v>
      </c>
      <c r="H28" s="1007">
        <v>2017</v>
      </c>
      <c r="I28" s="1267" t="s">
        <v>3930</v>
      </c>
      <c r="J28" s="1261" t="s">
        <v>1416</v>
      </c>
      <c r="K28" s="1268"/>
      <c r="L28" s="1269"/>
      <c r="M28" s="1268"/>
      <c r="N28" s="1270"/>
      <c r="O28" s="1271"/>
      <c r="P28" s="1270"/>
      <c r="Q28" s="1270"/>
      <c r="R28" s="1270"/>
      <c r="S28" s="1270"/>
      <c r="T28" s="1270"/>
      <c r="U28" s="1270"/>
      <c r="V28" s="1270"/>
      <c r="W28" s="1272"/>
      <c r="X28" s="1273"/>
      <c r="Y28" s="1268"/>
      <c r="AB28" s="1285"/>
    </row>
    <row r="29" spans="1:28" s="1258" customFormat="1" ht="89.25" x14ac:dyDescent="0.2">
      <c r="A29" s="1259">
        <f>IF(OR(C29="a",C29=""),"",COUNTIF(C$8:$E29,"da")+COUNTIF(C$8:$E29,"bs")+COUNTIF(C$8:$E29,"cph"))</f>
        <v>20</v>
      </c>
      <c r="B29" s="1280" t="s">
        <v>1358</v>
      </c>
      <c r="C29" s="1281" t="s">
        <v>1450</v>
      </c>
      <c r="D29" s="1282" t="s">
        <v>207</v>
      </c>
      <c r="E29" s="1286" t="s">
        <v>25</v>
      </c>
      <c r="F29" s="1283" t="s">
        <v>107</v>
      </c>
      <c r="G29" s="1265">
        <v>1.34</v>
      </c>
      <c r="H29" s="1007">
        <v>2015</v>
      </c>
      <c r="I29" s="1267" t="s">
        <v>3931</v>
      </c>
      <c r="J29" s="1261" t="s">
        <v>1416</v>
      </c>
      <c r="K29" s="1268"/>
      <c r="L29" s="1269"/>
      <c r="M29" s="1268"/>
      <c r="N29" s="1270"/>
      <c r="O29" s="1271"/>
      <c r="P29" s="1270"/>
      <c r="Q29" s="1270"/>
      <c r="R29" s="1270"/>
      <c r="S29" s="1270"/>
      <c r="T29" s="1270"/>
      <c r="U29" s="1270"/>
      <c r="V29" s="1270"/>
      <c r="W29" s="1272"/>
      <c r="X29" s="1273"/>
      <c r="Y29" s="1268"/>
      <c r="AB29" s="1285"/>
    </row>
    <row r="30" spans="1:28" s="1258" customFormat="1" ht="63.75" x14ac:dyDescent="0.2">
      <c r="A30" s="1259">
        <f>IF(OR(C30="a",C30=""),"",COUNTIF(C$8:$E30,"da")+COUNTIF(C$8:$E30,"bs")+COUNTIF(C$8:$E30,"cph"))</f>
        <v>21</v>
      </c>
      <c r="B30" s="1280" t="s">
        <v>2392</v>
      </c>
      <c r="C30" s="1281" t="s">
        <v>1450</v>
      </c>
      <c r="D30" s="1282" t="s">
        <v>208</v>
      </c>
      <c r="E30" s="1283" t="s">
        <v>29</v>
      </c>
      <c r="F30" s="1283" t="s">
        <v>107</v>
      </c>
      <c r="G30" s="1284">
        <v>1.58</v>
      </c>
      <c r="H30" s="1007">
        <v>2016</v>
      </c>
      <c r="I30" s="1267" t="s">
        <v>3932</v>
      </c>
      <c r="J30" s="1261" t="s">
        <v>1416</v>
      </c>
      <c r="K30" s="1268"/>
      <c r="L30" s="1269"/>
      <c r="M30" s="1268"/>
      <c r="N30" s="1270"/>
      <c r="O30" s="1271"/>
      <c r="P30" s="1270"/>
      <c r="Q30" s="1270"/>
      <c r="R30" s="1270"/>
      <c r="S30" s="1270"/>
      <c r="T30" s="1270"/>
      <c r="U30" s="1270"/>
      <c r="V30" s="1270"/>
      <c r="W30" s="1272"/>
      <c r="X30" s="1273"/>
      <c r="Y30" s="1268"/>
      <c r="AB30" s="1285"/>
    </row>
    <row r="31" spans="1:28" s="1258" customFormat="1" ht="63.75" x14ac:dyDescent="0.2">
      <c r="A31" s="1259">
        <f>IF(OR(C31="a",C31=""),"",COUNTIF(C$8:$E31,"da")+COUNTIF(C$8:$E31,"bs")+COUNTIF(C$8:$E31,"cph"))</f>
        <v>22</v>
      </c>
      <c r="B31" s="1280" t="s">
        <v>1571</v>
      </c>
      <c r="C31" s="1281" t="s">
        <v>1450</v>
      </c>
      <c r="D31" s="1282" t="s">
        <v>209</v>
      </c>
      <c r="E31" s="1286" t="s">
        <v>33</v>
      </c>
      <c r="F31" s="1283" t="s">
        <v>107</v>
      </c>
      <c r="G31" s="1284">
        <v>1.1000000000000001</v>
      </c>
      <c r="H31" s="1007">
        <v>2017</v>
      </c>
      <c r="I31" s="1267" t="s">
        <v>3933</v>
      </c>
      <c r="J31" s="1261" t="s">
        <v>1416</v>
      </c>
      <c r="K31" s="1268"/>
      <c r="L31" s="1269"/>
      <c r="M31" s="1268"/>
      <c r="N31" s="1270"/>
      <c r="O31" s="1271"/>
      <c r="P31" s="1270"/>
      <c r="Q31" s="1270"/>
      <c r="R31" s="1270"/>
      <c r="S31" s="1270"/>
      <c r="T31" s="1270"/>
      <c r="U31" s="1270"/>
      <c r="V31" s="1270"/>
      <c r="W31" s="1272"/>
      <c r="X31" s="1273"/>
      <c r="Y31" s="1268"/>
      <c r="AB31" s="1285"/>
    </row>
    <row r="32" spans="1:28" s="1258" customFormat="1" ht="102" x14ac:dyDescent="0.2">
      <c r="A32" s="1259">
        <f>IF(OR(C32="a",C32=""),"",COUNTIF(C$8:$E32,"da")+COUNTIF(C$8:$E32,"bs")+COUNTIF(C$8:$E32,"cph"))</f>
        <v>23</v>
      </c>
      <c r="B32" s="1280" t="s">
        <v>2393</v>
      </c>
      <c r="C32" s="1281" t="s">
        <v>1450</v>
      </c>
      <c r="D32" s="1282" t="s">
        <v>211</v>
      </c>
      <c r="E32" s="1286" t="s">
        <v>13</v>
      </c>
      <c r="F32" s="1283" t="s">
        <v>107</v>
      </c>
      <c r="G32" s="1284">
        <v>0.86</v>
      </c>
      <c r="H32" s="1007">
        <v>2019</v>
      </c>
      <c r="I32" s="1267" t="s">
        <v>3934</v>
      </c>
      <c r="J32" s="1261" t="s">
        <v>1416</v>
      </c>
      <c r="K32" s="1268"/>
      <c r="L32" s="1269"/>
      <c r="M32" s="1268"/>
      <c r="N32" s="1270"/>
      <c r="O32" s="1271"/>
      <c r="P32" s="1270"/>
      <c r="Q32" s="1270"/>
      <c r="R32" s="1270"/>
      <c r="S32" s="1270"/>
      <c r="T32" s="1270"/>
      <c r="U32" s="1270"/>
      <c r="V32" s="1270"/>
      <c r="W32" s="1272"/>
      <c r="X32" s="1273"/>
      <c r="Y32" s="1268"/>
      <c r="AB32" s="1285"/>
    </row>
    <row r="33" spans="1:28" s="1258" customFormat="1" ht="76.5" x14ac:dyDescent="0.2">
      <c r="A33" s="1259">
        <f>IF(OR(C33="a",C33=""),"",COUNTIF(C$8:$E33,"da")+COUNTIF(C$8:$E33,"bs")+COUNTIF(C$8:$E33,"cph"))</f>
        <v>24</v>
      </c>
      <c r="B33" s="1280" t="s">
        <v>2394</v>
      </c>
      <c r="C33" s="1281" t="s">
        <v>1450</v>
      </c>
      <c r="D33" s="1290" t="s">
        <v>2395</v>
      </c>
      <c r="E33" s="1286" t="s">
        <v>28</v>
      </c>
      <c r="F33" s="1283" t="s">
        <v>107</v>
      </c>
      <c r="G33" s="1284">
        <v>1.3</v>
      </c>
      <c r="H33" s="1007">
        <v>2015</v>
      </c>
      <c r="I33" s="1267" t="s">
        <v>3935</v>
      </c>
      <c r="J33" s="1261" t="s">
        <v>1416</v>
      </c>
      <c r="K33" s="1268"/>
      <c r="L33" s="1269"/>
      <c r="M33" s="1268"/>
      <c r="N33" s="1270"/>
      <c r="O33" s="1271"/>
      <c r="P33" s="1270"/>
      <c r="Q33" s="1270"/>
      <c r="R33" s="1270"/>
      <c r="S33" s="1270"/>
      <c r="T33" s="1270"/>
      <c r="U33" s="1270"/>
      <c r="V33" s="1270"/>
      <c r="W33" s="1272"/>
      <c r="X33" s="1268"/>
      <c r="Y33" s="1268"/>
      <c r="AA33" s="1258">
        <v>4</v>
      </c>
      <c r="AB33" s="1285"/>
    </row>
    <row r="34" spans="1:28" s="1258" customFormat="1" ht="255" x14ac:dyDescent="0.2">
      <c r="A34" s="1259">
        <f>IF(OR(C34="a",C34=""),"",COUNTIF(C$8:$E34,"da")+COUNTIF(C$8:$E34,"bs")+COUNTIF(C$8:$E34,"cph"))</f>
        <v>25</v>
      </c>
      <c r="B34" s="1280" t="s">
        <v>2396</v>
      </c>
      <c r="C34" s="1281" t="s">
        <v>1450</v>
      </c>
      <c r="D34" s="1282" t="s">
        <v>213</v>
      </c>
      <c r="E34" s="1286" t="s">
        <v>35</v>
      </c>
      <c r="F34" s="1283" t="s">
        <v>107</v>
      </c>
      <c r="G34" s="1284">
        <v>0.51</v>
      </c>
      <c r="H34" s="1007">
        <v>2016</v>
      </c>
      <c r="I34" s="1267" t="s">
        <v>3936</v>
      </c>
      <c r="J34" s="1261" t="s">
        <v>1416</v>
      </c>
      <c r="K34" s="1268"/>
      <c r="L34" s="1269"/>
      <c r="M34" s="1268"/>
      <c r="N34" s="1270"/>
      <c r="O34" s="1271"/>
      <c r="P34" s="1270"/>
      <c r="Q34" s="1270"/>
      <c r="R34" s="1270"/>
      <c r="S34" s="1270"/>
      <c r="T34" s="1270"/>
      <c r="U34" s="1270"/>
      <c r="V34" s="1270"/>
      <c r="W34" s="1272"/>
      <c r="X34" s="1273"/>
      <c r="Y34" s="1268"/>
      <c r="AB34" s="1285"/>
    </row>
    <row r="35" spans="1:28" s="1258" customFormat="1" ht="51" x14ac:dyDescent="0.2">
      <c r="A35" s="1259">
        <f>IF(OR(C35="a",C35=""),"",COUNTIF(C$8:$E35,"da")+COUNTIF(C$8:$E35,"bs")+COUNTIF(C$8:$E35,"cph"))</f>
        <v>26</v>
      </c>
      <c r="B35" s="1280" t="s">
        <v>2397</v>
      </c>
      <c r="C35" s="1281" t="s">
        <v>1450</v>
      </c>
      <c r="D35" s="1282" t="s">
        <v>214</v>
      </c>
      <c r="E35" s="1286" t="s">
        <v>19</v>
      </c>
      <c r="F35" s="1283" t="s">
        <v>107</v>
      </c>
      <c r="G35" s="1284">
        <v>1</v>
      </c>
      <c r="H35" s="1007">
        <v>2017</v>
      </c>
      <c r="I35" s="1267" t="s">
        <v>3937</v>
      </c>
      <c r="J35" s="1261" t="s">
        <v>1416</v>
      </c>
      <c r="K35" s="1268"/>
      <c r="L35" s="1269"/>
      <c r="M35" s="1268"/>
      <c r="N35" s="1270"/>
      <c r="O35" s="1271"/>
      <c r="P35" s="1270"/>
      <c r="Q35" s="1270"/>
      <c r="R35" s="1270"/>
      <c r="S35" s="1270"/>
      <c r="T35" s="1270"/>
      <c r="U35" s="1270"/>
      <c r="V35" s="1270"/>
      <c r="W35" s="1272"/>
      <c r="X35" s="1273"/>
      <c r="Y35" s="1268"/>
      <c r="AB35" s="1285"/>
    </row>
    <row r="36" spans="1:28" s="1258" customFormat="1" ht="76.5" x14ac:dyDescent="0.2">
      <c r="A36" s="1259">
        <f>IF(OR(C36="a",C36=""),"",COUNTIF(C$8:$E36,"da")+COUNTIF(C$8:$E36,"bs")+COUNTIF(C$8:$E36,"cph"))</f>
        <v>27</v>
      </c>
      <c r="B36" s="1280" t="s">
        <v>2403</v>
      </c>
      <c r="C36" s="1281" t="s">
        <v>1450</v>
      </c>
      <c r="D36" s="1018" t="s">
        <v>217</v>
      </c>
      <c r="E36" s="1286" t="s">
        <v>18</v>
      </c>
      <c r="F36" s="1283" t="s">
        <v>107</v>
      </c>
      <c r="G36" s="1284">
        <v>1.03</v>
      </c>
      <c r="H36" s="1007">
        <v>2020</v>
      </c>
      <c r="I36" s="1267" t="s">
        <v>3938</v>
      </c>
      <c r="J36" s="1261" t="s">
        <v>1416</v>
      </c>
      <c r="K36" s="1268"/>
      <c r="L36" s="1269"/>
      <c r="M36" s="1268"/>
      <c r="N36" s="1270"/>
      <c r="O36" s="1271"/>
      <c r="P36" s="1270"/>
      <c r="Q36" s="1271"/>
      <c r="R36" s="1270"/>
      <c r="S36" s="1270"/>
      <c r="T36" s="1270"/>
      <c r="U36" s="1270"/>
      <c r="V36" s="1270"/>
      <c r="W36" s="1272"/>
      <c r="X36" s="1273"/>
      <c r="Y36" s="1268"/>
      <c r="AB36" s="1285"/>
    </row>
    <row r="37" spans="1:28" s="1258" customFormat="1" ht="127.5" x14ac:dyDescent="0.2">
      <c r="A37" s="1259">
        <f>IF(OR(C37="a",C37=""),"",COUNTIF(C$8:$E37,"da")+COUNTIF(C$8:$E37,"bs")+COUNTIF(C$8:$E37,"cph"))</f>
        <v>28</v>
      </c>
      <c r="B37" s="1280" t="s">
        <v>1572</v>
      </c>
      <c r="C37" s="1281" t="s">
        <v>1450</v>
      </c>
      <c r="D37" s="1282" t="s">
        <v>797</v>
      </c>
      <c r="E37" s="1286" t="s">
        <v>33</v>
      </c>
      <c r="F37" s="1283" t="s">
        <v>107</v>
      </c>
      <c r="G37" s="1284">
        <v>0.55000000000000004</v>
      </c>
      <c r="H37" s="1007">
        <v>2018</v>
      </c>
      <c r="I37" s="1267" t="s">
        <v>3939</v>
      </c>
      <c r="J37" s="1261" t="s">
        <v>1416</v>
      </c>
      <c r="K37" s="1268"/>
      <c r="L37" s="1269"/>
      <c r="M37" s="1268"/>
      <c r="N37" s="1270"/>
      <c r="O37" s="1271"/>
      <c r="P37" s="1270"/>
      <c r="Q37" s="1270"/>
      <c r="R37" s="1291"/>
      <c r="S37" s="1270"/>
      <c r="T37" s="1270"/>
      <c r="U37" s="1270"/>
      <c r="V37" s="1270"/>
      <c r="W37" s="1272"/>
      <c r="X37" s="1273"/>
      <c r="Y37" s="1268"/>
      <c r="AB37" s="1285"/>
    </row>
    <row r="38" spans="1:28" s="1258" customFormat="1" ht="51" x14ac:dyDescent="0.2">
      <c r="A38" s="1259">
        <f>IF(OR(C38="a",C38=""),"",COUNTIF(C$8:$E126,"da")+COUNTIF(C$8:$E126,"bs")+COUNTIF(C$8:$E126,"cph"))</f>
        <v>116</v>
      </c>
      <c r="B38" s="1280" t="s">
        <v>2406</v>
      </c>
      <c r="C38" s="1281" t="s">
        <v>1450</v>
      </c>
      <c r="D38" s="1282" t="s">
        <v>218</v>
      </c>
      <c r="E38" s="1283" t="s">
        <v>29</v>
      </c>
      <c r="F38" s="1283" t="s">
        <v>107</v>
      </c>
      <c r="G38" s="1284">
        <v>1.78</v>
      </c>
      <c r="H38" s="1007">
        <v>2018</v>
      </c>
      <c r="I38" s="1267" t="s">
        <v>3940</v>
      </c>
      <c r="J38" s="1261" t="s">
        <v>1416</v>
      </c>
      <c r="K38" s="1268"/>
      <c r="L38" s="1269"/>
      <c r="M38" s="1268"/>
      <c r="N38" s="1270"/>
      <c r="O38" s="1271"/>
      <c r="P38" s="1270"/>
      <c r="Q38" s="1270"/>
      <c r="R38" s="1270"/>
      <c r="S38" s="1270"/>
      <c r="T38" s="1270"/>
      <c r="U38" s="1270"/>
      <c r="V38" s="1270"/>
      <c r="W38" s="1272"/>
      <c r="X38" s="1273"/>
      <c r="Y38" s="1268"/>
      <c r="AB38" s="1285"/>
    </row>
    <row r="39" spans="1:28" s="1258" customFormat="1" ht="114.75" x14ac:dyDescent="0.2">
      <c r="A39" s="1259">
        <f>IF(OR(C39="a",C39=""),"",COUNTIF(C$8:$E39,"da")+COUNTIF(C$8:$E39,"bs")+COUNTIF(C$8:$E39,"cph"))</f>
        <v>30</v>
      </c>
      <c r="B39" s="1280" t="s">
        <v>1573</v>
      </c>
      <c r="C39" s="1281" t="s">
        <v>1450</v>
      </c>
      <c r="D39" s="1288" t="s">
        <v>1574</v>
      </c>
      <c r="E39" s="1286" t="s">
        <v>25</v>
      </c>
      <c r="F39" s="1283" t="s">
        <v>107</v>
      </c>
      <c r="G39" s="1284">
        <v>0.84</v>
      </c>
      <c r="H39" s="1007">
        <v>2018</v>
      </c>
      <c r="I39" s="1267" t="s">
        <v>3941</v>
      </c>
      <c r="J39" s="1261" t="s">
        <v>1416</v>
      </c>
      <c r="K39" s="1268"/>
      <c r="L39" s="1269"/>
      <c r="M39" s="1268"/>
      <c r="N39" s="1270"/>
      <c r="O39" s="1271"/>
      <c r="P39" s="1270"/>
      <c r="Q39" s="1270"/>
      <c r="R39" s="1270"/>
      <c r="S39" s="1270"/>
      <c r="T39" s="1270"/>
      <c r="U39" s="1270"/>
      <c r="V39" s="1270"/>
      <c r="W39" s="1272"/>
      <c r="X39" s="1273"/>
      <c r="Y39" s="1268"/>
      <c r="AB39" s="1285"/>
    </row>
    <row r="40" spans="1:28" s="1258" customFormat="1" ht="51" x14ac:dyDescent="0.2">
      <c r="A40" s="1259">
        <f>IF(OR(C40="a",C40=""),"",COUNTIF(C$8:$E40,"da")+COUNTIF(C$8:$E40,"bs")+COUNTIF(C$8:$E40,"cph"))</f>
        <v>31</v>
      </c>
      <c r="B40" s="1280" t="s">
        <v>2407</v>
      </c>
      <c r="C40" s="1281" t="s">
        <v>1450</v>
      </c>
      <c r="D40" s="1282" t="s">
        <v>803</v>
      </c>
      <c r="E40" s="1283" t="s">
        <v>29</v>
      </c>
      <c r="F40" s="1283" t="s">
        <v>107</v>
      </c>
      <c r="G40" s="1284">
        <v>0.67</v>
      </c>
      <c r="H40" s="1007">
        <v>2018</v>
      </c>
      <c r="I40" s="1267" t="s">
        <v>3942</v>
      </c>
      <c r="J40" s="1261" t="s">
        <v>1416</v>
      </c>
      <c r="K40" s="1268"/>
      <c r="L40" s="1269"/>
      <c r="M40" s="1268"/>
      <c r="N40" s="1270"/>
      <c r="O40" s="1271"/>
      <c r="P40" s="1270"/>
      <c r="Q40" s="1270"/>
      <c r="R40" s="1270"/>
      <c r="S40" s="1270"/>
      <c r="T40" s="1270"/>
      <c r="U40" s="1270"/>
      <c r="V40" s="1270"/>
      <c r="W40" s="1272"/>
      <c r="X40" s="1273"/>
      <c r="Y40" s="1268"/>
      <c r="AB40" s="1285"/>
    </row>
    <row r="41" spans="1:28" s="1258" customFormat="1" ht="153" x14ac:dyDescent="0.2">
      <c r="A41" s="1259">
        <f>IF(OR(C41="a",C41=""),"",COUNTIF(C$8:$E41,"da")+COUNTIF(C$8:$E41,"bs")+COUNTIF(C$8:$E41,"cph"))</f>
        <v>32</v>
      </c>
      <c r="B41" s="1280" t="s">
        <v>1561</v>
      </c>
      <c r="C41" s="1281" t="s">
        <v>1450</v>
      </c>
      <c r="D41" s="1282" t="s">
        <v>313</v>
      </c>
      <c r="E41" s="1286" t="s">
        <v>16</v>
      </c>
      <c r="F41" s="1019" t="s">
        <v>99</v>
      </c>
      <c r="G41" s="1284">
        <v>15.59</v>
      </c>
      <c r="H41" s="1007">
        <v>2015</v>
      </c>
      <c r="I41" s="1267" t="s">
        <v>3943</v>
      </c>
      <c r="J41" s="1261" t="s">
        <v>1416</v>
      </c>
      <c r="K41" s="1268"/>
      <c r="L41" s="1269"/>
      <c r="M41" s="1268"/>
      <c r="N41" s="1270"/>
      <c r="O41" s="1271"/>
      <c r="P41" s="1270"/>
      <c r="Q41" s="1270"/>
      <c r="R41" s="1270"/>
      <c r="S41" s="1270"/>
      <c r="T41" s="1270"/>
      <c r="U41" s="1270"/>
      <c r="V41" s="1270"/>
      <c r="W41" s="1272"/>
      <c r="X41" s="1273"/>
      <c r="Y41" s="1268"/>
      <c r="AB41" s="1285"/>
    </row>
    <row r="42" spans="1:28" s="1258" customFormat="1" ht="51" x14ac:dyDescent="0.2">
      <c r="A42" s="1259">
        <f>IF(OR(C42="a",C42=""),"",COUNTIF(C$8:$E42,"da")+COUNTIF(C$8:$E42,"bs")+COUNTIF(C$8:$E42,"cph"))</f>
        <v>33</v>
      </c>
      <c r="B42" s="1280" t="s">
        <v>2409</v>
      </c>
      <c r="C42" s="1281" t="s">
        <v>1450</v>
      </c>
      <c r="D42" s="1288" t="s">
        <v>226</v>
      </c>
      <c r="E42" s="1286" t="s">
        <v>23</v>
      </c>
      <c r="F42" s="1019" t="s">
        <v>99</v>
      </c>
      <c r="G42" s="1284">
        <v>1.1000000000000001</v>
      </c>
      <c r="H42" s="1007">
        <v>2015</v>
      </c>
      <c r="I42" s="1267" t="s">
        <v>3944</v>
      </c>
      <c r="J42" s="1261" t="s">
        <v>1416</v>
      </c>
      <c r="K42" s="1268"/>
      <c r="L42" s="1269"/>
      <c r="M42" s="1268"/>
      <c r="N42" s="1270"/>
      <c r="O42" s="1271"/>
      <c r="P42" s="1270"/>
      <c r="Q42" s="1270"/>
      <c r="R42" s="1270"/>
      <c r="S42" s="1270"/>
      <c r="T42" s="1270"/>
      <c r="U42" s="1270"/>
      <c r="V42" s="1270"/>
      <c r="W42" s="1272"/>
      <c r="X42" s="1273"/>
      <c r="Y42" s="1268"/>
      <c r="AB42" s="1285"/>
    </row>
    <row r="43" spans="1:28" s="1258" customFormat="1" ht="76.5" x14ac:dyDescent="0.2">
      <c r="A43" s="1259">
        <f>IF(OR(C43="a",C43=""),"",COUNTIF(C$8:$E43,"da")+COUNTIF(C$8:$E43,"bs")+COUNTIF(C$8:$E43,"cph"))</f>
        <v>34</v>
      </c>
      <c r="B43" s="1280" t="s">
        <v>1395</v>
      </c>
      <c r="C43" s="1281" t="s">
        <v>1450</v>
      </c>
      <c r="D43" s="1288" t="s">
        <v>227</v>
      </c>
      <c r="E43" s="1286" t="s">
        <v>23</v>
      </c>
      <c r="F43" s="1283" t="s">
        <v>99</v>
      </c>
      <c r="G43" s="1265">
        <v>0.03</v>
      </c>
      <c r="H43" s="1007">
        <v>2015</v>
      </c>
      <c r="I43" s="1267" t="s">
        <v>2665</v>
      </c>
      <c r="J43" s="1261" t="s">
        <v>1416</v>
      </c>
      <c r="K43" s="1268"/>
      <c r="L43" s="1269"/>
      <c r="M43" s="1268"/>
      <c r="N43" s="1270"/>
      <c r="O43" s="1271"/>
      <c r="P43" s="1270"/>
      <c r="Q43" s="1270"/>
      <c r="R43" s="1270"/>
      <c r="S43" s="1270"/>
      <c r="T43" s="1270"/>
      <c r="U43" s="1270"/>
      <c r="V43" s="1270"/>
      <c r="W43" s="1272"/>
      <c r="X43" s="1273"/>
      <c r="Y43" s="1268"/>
      <c r="AB43" s="1285"/>
    </row>
    <row r="44" spans="1:28" s="1258" customFormat="1" ht="102" x14ac:dyDescent="0.2">
      <c r="A44" s="1259">
        <f>IF(OR(C44="a",C44=""),"",COUNTIF(C$8:$E44,"da")+COUNTIF(C$8:$E44,"bs")+COUNTIF(C$8:$E44,"cph"))</f>
        <v>35</v>
      </c>
      <c r="B44" s="1280" t="s">
        <v>1397</v>
      </c>
      <c r="C44" s="1281" t="s">
        <v>1450</v>
      </c>
      <c r="D44" s="1288" t="s">
        <v>229</v>
      </c>
      <c r="E44" s="1286" t="s">
        <v>28</v>
      </c>
      <c r="F44" s="1283" t="s">
        <v>99</v>
      </c>
      <c r="G44" s="1265">
        <v>0.75</v>
      </c>
      <c r="H44" s="1007">
        <v>2015</v>
      </c>
      <c r="I44" s="1267" t="s">
        <v>2667</v>
      </c>
      <c r="J44" s="1261" t="s">
        <v>1416</v>
      </c>
      <c r="K44" s="1268"/>
      <c r="L44" s="1269"/>
      <c r="M44" s="1268"/>
      <c r="N44" s="1270"/>
      <c r="O44" s="1271"/>
      <c r="P44" s="1270"/>
      <c r="Q44" s="1270"/>
      <c r="R44" s="1270"/>
      <c r="S44" s="1270"/>
      <c r="T44" s="1270"/>
      <c r="U44" s="1270"/>
      <c r="V44" s="1270"/>
      <c r="W44" s="1272"/>
      <c r="X44" s="1273"/>
      <c r="Y44" s="1268"/>
      <c r="AB44" s="1285"/>
    </row>
    <row r="45" spans="1:28" s="1258" customFormat="1" ht="140.25" x14ac:dyDescent="0.2">
      <c r="A45" s="1259">
        <f>IF(OR(C45="a",C45=""),"",COUNTIF(C$8:$E45,"da")+COUNTIF(C$8:$E45,"bs")+COUNTIF(C$8:$E45,"cph"))</f>
        <v>36</v>
      </c>
      <c r="B45" s="1280" t="s">
        <v>2410</v>
      </c>
      <c r="C45" s="1281" t="s">
        <v>1450</v>
      </c>
      <c r="D45" s="1288" t="s">
        <v>823</v>
      </c>
      <c r="E45" s="1286" t="s">
        <v>35</v>
      </c>
      <c r="F45" s="1019" t="s">
        <v>99</v>
      </c>
      <c r="G45" s="1284">
        <v>0.02</v>
      </c>
      <c r="H45" s="1007">
        <v>2015</v>
      </c>
      <c r="I45" s="1267" t="s">
        <v>3945</v>
      </c>
      <c r="J45" s="1261" t="s">
        <v>1416</v>
      </c>
      <c r="K45" s="1268"/>
      <c r="L45" s="1269"/>
      <c r="M45" s="1268"/>
      <c r="N45" s="1270"/>
      <c r="O45" s="1271"/>
      <c r="P45" s="1270"/>
      <c r="Q45" s="1270"/>
      <c r="R45" s="1270"/>
      <c r="S45" s="1270"/>
      <c r="T45" s="1270"/>
      <c r="U45" s="1270"/>
      <c r="V45" s="1270"/>
      <c r="W45" s="1272"/>
      <c r="X45" s="1273"/>
      <c r="Y45" s="1268"/>
      <c r="AB45" s="1285"/>
    </row>
    <row r="46" spans="1:28" s="1258" customFormat="1" ht="127.5" x14ac:dyDescent="0.2">
      <c r="A46" s="1259">
        <f>IF(OR(C46="a",C46=""),"",COUNTIF(C$8:$E46,"da")+COUNTIF(C$8:$E46,"bs")+COUNTIF(C$8:$E46,"cph"))</f>
        <v>37</v>
      </c>
      <c r="B46" s="1280" t="s">
        <v>2411</v>
      </c>
      <c r="C46" s="1281" t="s">
        <v>1450</v>
      </c>
      <c r="D46" s="1282" t="s">
        <v>314</v>
      </c>
      <c r="E46" s="1286" t="s">
        <v>18</v>
      </c>
      <c r="F46" s="1019" t="s">
        <v>99</v>
      </c>
      <c r="G46" s="1284">
        <v>2.33</v>
      </c>
      <c r="H46" s="1007">
        <v>2016</v>
      </c>
      <c r="I46" s="1267" t="s">
        <v>3946</v>
      </c>
      <c r="J46" s="1261" t="s">
        <v>1416</v>
      </c>
      <c r="K46" s="1268"/>
      <c r="L46" s="1269"/>
      <c r="M46" s="1268"/>
      <c r="N46" s="1270"/>
      <c r="O46" s="1271"/>
      <c r="P46" s="1270"/>
      <c r="Q46" s="1270"/>
      <c r="R46" s="1270"/>
      <c r="S46" s="1270"/>
      <c r="T46" s="1270"/>
      <c r="U46" s="1270"/>
      <c r="V46" s="1270"/>
      <c r="W46" s="1272"/>
      <c r="X46" s="1273"/>
      <c r="Y46" s="1268"/>
      <c r="AB46" s="1285"/>
    </row>
    <row r="47" spans="1:28" s="1258" customFormat="1" ht="51" x14ac:dyDescent="0.2">
      <c r="A47" s="1259">
        <f>IF(OR(C47="a",C47=""),"",COUNTIF(C$8:$E47,"da")+COUNTIF(C$8:$E47,"bs")+COUNTIF(C$8:$E47,"cph"))</f>
        <v>38</v>
      </c>
      <c r="B47" s="1280" t="s">
        <v>2413</v>
      </c>
      <c r="C47" s="1281" t="s">
        <v>1450</v>
      </c>
      <c r="D47" s="1292" t="s">
        <v>233</v>
      </c>
      <c r="E47" s="1283" t="s">
        <v>234</v>
      </c>
      <c r="F47" s="1019" t="s">
        <v>101</v>
      </c>
      <c r="G47" s="1293">
        <v>2.33</v>
      </c>
      <c r="H47" s="1007">
        <v>2015</v>
      </c>
      <c r="I47" s="1267" t="s">
        <v>1459</v>
      </c>
      <c r="J47" s="1261" t="s">
        <v>1416</v>
      </c>
      <c r="K47" s="1268"/>
      <c r="L47" s="1269"/>
      <c r="M47" s="1268"/>
      <c r="N47" s="1270"/>
      <c r="O47" s="1271"/>
      <c r="P47" s="1270"/>
      <c r="Q47" s="1270"/>
      <c r="R47" s="1270"/>
      <c r="S47" s="1270"/>
      <c r="T47" s="1270"/>
      <c r="U47" s="1270"/>
      <c r="V47" s="1270"/>
      <c r="W47" s="1272"/>
      <c r="X47" s="1273"/>
      <c r="Y47" s="1268"/>
      <c r="AB47" s="1285"/>
    </row>
    <row r="48" spans="1:28" s="1258" customFormat="1" ht="76.5" x14ac:dyDescent="0.2">
      <c r="A48" s="1259">
        <f>IF(OR(C48="a",C48=""),"",COUNTIF(C$8:$E48,"da")+COUNTIF(C$8:$E48,"bs")+COUNTIF(C$8:$E48,"cph"))</f>
        <v>39</v>
      </c>
      <c r="B48" s="1280" t="s">
        <v>1576</v>
      </c>
      <c r="C48" s="1281" t="s">
        <v>1450</v>
      </c>
      <c r="D48" s="1288" t="s">
        <v>834</v>
      </c>
      <c r="E48" s="1286" t="s">
        <v>12</v>
      </c>
      <c r="F48" s="1019" t="s">
        <v>101</v>
      </c>
      <c r="G48" s="1284">
        <v>1.7</v>
      </c>
      <c r="H48" s="1007">
        <v>2015</v>
      </c>
      <c r="I48" s="1267" t="s">
        <v>3947</v>
      </c>
      <c r="J48" s="1261" t="s">
        <v>1416</v>
      </c>
      <c r="K48" s="1268"/>
      <c r="L48" s="1269"/>
      <c r="M48" s="1268"/>
      <c r="N48" s="1270"/>
      <c r="O48" s="1271"/>
      <c r="P48" s="1270"/>
      <c r="Q48" s="1270"/>
      <c r="R48" s="1270"/>
      <c r="S48" s="1270"/>
      <c r="T48" s="1270"/>
      <c r="U48" s="1270"/>
      <c r="V48" s="1270"/>
      <c r="W48" s="1272"/>
      <c r="X48" s="1273"/>
      <c r="Y48" s="1268"/>
      <c r="AB48" s="1285"/>
    </row>
    <row r="49" spans="1:28" s="1258" customFormat="1" ht="38.25" x14ac:dyDescent="0.2">
      <c r="A49" s="1259">
        <f>IF(OR(C49="a",C49=""),"",COUNTIF(C$8:$E49,"da")+COUNTIF(C$8:$E49,"bs")+COUNTIF(C$8:$E49,"cph"))</f>
        <v>40</v>
      </c>
      <c r="B49" s="1280" t="s">
        <v>2414</v>
      </c>
      <c r="C49" s="1281" t="s">
        <v>1450</v>
      </c>
      <c r="D49" s="1292" t="s">
        <v>235</v>
      </c>
      <c r="E49" s="1286" t="s">
        <v>33</v>
      </c>
      <c r="F49" s="1019" t="s">
        <v>101</v>
      </c>
      <c r="G49" s="1284">
        <v>0.49</v>
      </c>
      <c r="H49" s="1007">
        <v>2015</v>
      </c>
      <c r="I49" s="1267" t="s">
        <v>3948</v>
      </c>
      <c r="J49" s="1261" t="s">
        <v>1416</v>
      </c>
      <c r="K49" s="1268"/>
      <c r="L49" s="1269"/>
      <c r="M49" s="1268"/>
      <c r="N49" s="1270"/>
      <c r="O49" s="1271"/>
      <c r="P49" s="1270"/>
      <c r="Q49" s="1270"/>
      <c r="R49" s="1270"/>
      <c r="S49" s="1270"/>
      <c r="T49" s="1270"/>
      <c r="U49" s="1270"/>
      <c r="V49" s="1270"/>
      <c r="W49" s="1272"/>
      <c r="X49" s="1273"/>
      <c r="Y49" s="1268"/>
      <c r="AB49" s="1285"/>
    </row>
    <row r="50" spans="1:28" s="1258" customFormat="1" ht="38.25" x14ac:dyDescent="0.2">
      <c r="A50" s="1259">
        <f>IF(OR(C50="a",C50=""),"",COUNTIF(C$8:$E50,"da")+COUNTIF(C$8:$E50,"bs")+COUNTIF(C$8:$E50,"cph"))</f>
        <v>41</v>
      </c>
      <c r="B50" s="1280" t="s">
        <v>2415</v>
      </c>
      <c r="C50" s="1281" t="s">
        <v>1450</v>
      </c>
      <c r="D50" s="1292" t="s">
        <v>2416</v>
      </c>
      <c r="E50" s="1286" t="s">
        <v>21</v>
      </c>
      <c r="F50" s="1019" t="s">
        <v>101</v>
      </c>
      <c r="G50" s="1284">
        <v>2.4</v>
      </c>
      <c r="H50" s="1007">
        <v>2015</v>
      </c>
      <c r="I50" s="1267" t="s">
        <v>1459</v>
      </c>
      <c r="J50" s="1261" t="s">
        <v>1416</v>
      </c>
      <c r="K50" s="1268"/>
      <c r="L50" s="1269"/>
      <c r="M50" s="1268"/>
      <c r="N50" s="1270"/>
      <c r="O50" s="1271"/>
      <c r="P50" s="1270"/>
      <c r="Q50" s="1270"/>
      <c r="R50" s="1270"/>
      <c r="S50" s="1270"/>
      <c r="T50" s="1270"/>
      <c r="U50" s="1270"/>
      <c r="V50" s="1270"/>
      <c r="W50" s="1272"/>
      <c r="X50" s="1273"/>
      <c r="Y50" s="1268"/>
      <c r="AB50" s="1285"/>
    </row>
    <row r="51" spans="1:28" s="1258" customFormat="1" ht="38.25" x14ac:dyDescent="0.2">
      <c r="A51" s="1259">
        <f>IF(OR(C51="a",C51=""),"",COUNTIF(C$8:$E51,"da")+COUNTIF(C$8:$E51,"bs")+COUNTIF(C$8:$E51,"cph"))</f>
        <v>42</v>
      </c>
      <c r="B51" s="1280" t="s">
        <v>2417</v>
      </c>
      <c r="C51" s="1281" t="s">
        <v>1450</v>
      </c>
      <c r="D51" s="1292" t="s">
        <v>237</v>
      </c>
      <c r="E51" s="1286" t="s">
        <v>33</v>
      </c>
      <c r="F51" s="1019" t="s">
        <v>101</v>
      </c>
      <c r="G51" s="1284">
        <v>0.72</v>
      </c>
      <c r="H51" s="1007">
        <v>2015</v>
      </c>
      <c r="I51" s="1267" t="s">
        <v>3948</v>
      </c>
      <c r="J51" s="1261" t="s">
        <v>1416</v>
      </c>
      <c r="K51" s="1268"/>
      <c r="L51" s="1269"/>
      <c r="M51" s="1268"/>
      <c r="N51" s="1270"/>
      <c r="O51" s="1271"/>
      <c r="P51" s="1270"/>
      <c r="Q51" s="1270"/>
      <c r="R51" s="1270"/>
      <c r="S51" s="1270"/>
      <c r="T51" s="1270"/>
      <c r="U51" s="1270"/>
      <c r="V51" s="1270"/>
      <c r="W51" s="1272"/>
      <c r="X51" s="1273"/>
      <c r="Y51" s="1268"/>
      <c r="AB51" s="1285"/>
    </row>
    <row r="52" spans="1:28" s="1258" customFormat="1" ht="63.75" x14ac:dyDescent="0.2">
      <c r="A52" s="1259">
        <f>IF(OR(C52="a",C52=""),"",COUNTIF(C$8:$E52,"da")+COUNTIF(C$8:$E52,"bs")+COUNTIF(C$8:$E52,"cph"))</f>
        <v>43</v>
      </c>
      <c r="B52" s="1280" t="s">
        <v>2418</v>
      </c>
      <c r="C52" s="1281" t="s">
        <v>1450</v>
      </c>
      <c r="D52" s="1288" t="s">
        <v>238</v>
      </c>
      <c r="E52" s="1286" t="s">
        <v>18</v>
      </c>
      <c r="F52" s="1019" t="s">
        <v>101</v>
      </c>
      <c r="G52" s="1284">
        <v>0.16</v>
      </c>
      <c r="H52" s="1007">
        <v>2015</v>
      </c>
      <c r="I52" s="1267" t="s">
        <v>3949</v>
      </c>
      <c r="J52" s="1261" t="s">
        <v>1416</v>
      </c>
      <c r="K52" s="1268"/>
      <c r="L52" s="1269"/>
      <c r="M52" s="1268"/>
      <c r="N52" s="1270"/>
      <c r="O52" s="1271"/>
      <c r="P52" s="1270"/>
      <c r="Q52" s="1270"/>
      <c r="R52" s="1270"/>
      <c r="S52" s="1270"/>
      <c r="T52" s="1270"/>
      <c r="U52" s="1270"/>
      <c r="V52" s="1270"/>
      <c r="W52" s="1272"/>
      <c r="X52" s="1273"/>
      <c r="Y52" s="1268"/>
      <c r="AB52" s="1285"/>
    </row>
    <row r="53" spans="1:28" s="1258" customFormat="1" ht="51" x14ac:dyDescent="0.2">
      <c r="A53" s="1259">
        <f>IF(OR(C53="a",C53=""),"",COUNTIF(C$8:$E53,"da")+COUNTIF(C$8:$E53,"bs")+COUNTIF(C$8:$E53,"cph"))</f>
        <v>44</v>
      </c>
      <c r="B53" s="1280" t="s">
        <v>2419</v>
      </c>
      <c r="C53" s="1281" t="s">
        <v>1450</v>
      </c>
      <c r="D53" s="1282" t="s">
        <v>239</v>
      </c>
      <c r="E53" s="1283" t="s">
        <v>23</v>
      </c>
      <c r="F53" s="1019" t="s">
        <v>101</v>
      </c>
      <c r="G53" s="1284">
        <v>0.09</v>
      </c>
      <c r="H53" s="1007">
        <v>2015</v>
      </c>
      <c r="I53" s="1267" t="s">
        <v>3949</v>
      </c>
      <c r="J53" s="1261" t="s">
        <v>1416</v>
      </c>
      <c r="K53" s="1268"/>
      <c r="L53" s="1269"/>
      <c r="M53" s="1268"/>
      <c r="N53" s="1270"/>
      <c r="O53" s="1271"/>
      <c r="P53" s="1270"/>
      <c r="Q53" s="1270"/>
      <c r="R53" s="1270"/>
      <c r="S53" s="1270"/>
      <c r="T53" s="1270"/>
      <c r="U53" s="1270"/>
      <c r="V53" s="1270"/>
      <c r="W53" s="1272"/>
      <c r="X53" s="1273"/>
      <c r="Y53" s="1268"/>
      <c r="AB53" s="1285"/>
    </row>
    <row r="54" spans="1:28" s="1258" customFormat="1" ht="51" x14ac:dyDescent="0.2">
      <c r="A54" s="1259">
        <f>IF(OR(C54="a",C54=""),"",COUNTIF(C$8:$E54,"da")+COUNTIF(C$8:$E54,"bs")+COUNTIF(C$8:$E54,"cph"))</f>
        <v>45</v>
      </c>
      <c r="B54" s="1280" t="s">
        <v>2420</v>
      </c>
      <c r="C54" s="1281" t="s">
        <v>1450</v>
      </c>
      <c r="D54" s="1288" t="s">
        <v>240</v>
      </c>
      <c r="E54" s="1286" t="s">
        <v>23</v>
      </c>
      <c r="F54" s="1019" t="s">
        <v>101</v>
      </c>
      <c r="G54" s="1284">
        <v>0.96</v>
      </c>
      <c r="H54" s="1007">
        <v>2015</v>
      </c>
      <c r="I54" s="1267" t="s">
        <v>3949</v>
      </c>
      <c r="J54" s="1261" t="s">
        <v>1416</v>
      </c>
      <c r="K54" s="1268"/>
      <c r="L54" s="1269"/>
      <c r="M54" s="1268"/>
      <c r="N54" s="1270"/>
      <c r="O54" s="1271"/>
      <c r="P54" s="1270"/>
      <c r="Q54" s="1270"/>
      <c r="R54" s="1270"/>
      <c r="S54" s="1270"/>
      <c r="T54" s="1270"/>
      <c r="U54" s="1270"/>
      <c r="V54" s="1270"/>
      <c r="W54" s="1272"/>
      <c r="X54" s="1273"/>
      <c r="Y54" s="1268"/>
      <c r="AB54" s="1285"/>
    </row>
    <row r="55" spans="1:28" s="1258" customFormat="1" ht="89.25" x14ac:dyDescent="0.2">
      <c r="A55" s="1259">
        <f>IF(OR(C55="a",C55=""),"",COUNTIF(C$8:$E55,"da")+COUNTIF(C$8:$E55,"bs")+COUNTIF(C$8:$E55,"cph"))</f>
        <v>46</v>
      </c>
      <c r="B55" s="1280" t="s">
        <v>1378</v>
      </c>
      <c r="C55" s="1281" t="s">
        <v>1450</v>
      </c>
      <c r="D55" s="1282" t="s">
        <v>838</v>
      </c>
      <c r="E55" s="1286" t="s">
        <v>701</v>
      </c>
      <c r="F55" s="1019" t="s">
        <v>101</v>
      </c>
      <c r="G55" s="1265">
        <v>1.7</v>
      </c>
      <c r="H55" s="1007">
        <v>2019</v>
      </c>
      <c r="I55" s="1267" t="s">
        <v>3950</v>
      </c>
      <c r="J55" s="1261" t="s">
        <v>1416</v>
      </c>
      <c r="K55" s="1268"/>
      <c r="L55" s="1269"/>
      <c r="M55" s="1268"/>
      <c r="N55" s="1270"/>
      <c r="O55" s="1271"/>
      <c r="P55" s="1270"/>
      <c r="Q55" s="1270"/>
      <c r="R55" s="1270"/>
      <c r="S55" s="1270"/>
      <c r="T55" s="1270"/>
      <c r="U55" s="1270"/>
      <c r="V55" s="1270"/>
      <c r="W55" s="1272"/>
      <c r="X55" s="1273"/>
      <c r="Y55" s="1268"/>
      <c r="AB55" s="1285"/>
    </row>
    <row r="56" spans="1:28" s="1258" customFormat="1" ht="63.75" x14ac:dyDescent="0.2">
      <c r="A56" s="1259">
        <f>IF(OR(C56="a",C56=""),"",COUNTIF(C$8:$E56,"da")+COUNTIF(C$8:$E56,"bs")+COUNTIF(C$8:$E56,"cph"))</f>
        <v>47</v>
      </c>
      <c r="B56" s="1280" t="s">
        <v>2421</v>
      </c>
      <c r="C56" s="1281" t="s">
        <v>1450</v>
      </c>
      <c r="D56" s="1282" t="s">
        <v>241</v>
      </c>
      <c r="E56" s="1286" t="s">
        <v>242</v>
      </c>
      <c r="F56" s="1019" t="s">
        <v>111</v>
      </c>
      <c r="G56" s="1284">
        <v>1.59</v>
      </c>
      <c r="H56" s="1007">
        <v>2016</v>
      </c>
      <c r="I56" s="1267" t="s">
        <v>3951</v>
      </c>
      <c r="J56" s="1261" t="s">
        <v>1416</v>
      </c>
      <c r="K56" s="1268"/>
      <c r="L56" s="1269"/>
      <c r="M56" s="1268"/>
      <c r="N56" s="1270"/>
      <c r="O56" s="1271"/>
      <c r="P56" s="1270"/>
      <c r="Q56" s="1270"/>
      <c r="R56" s="1270"/>
      <c r="S56" s="1270"/>
      <c r="T56" s="1270"/>
      <c r="U56" s="1270"/>
      <c r="V56" s="1270"/>
      <c r="W56" s="1272"/>
      <c r="X56" s="1273"/>
      <c r="Y56" s="1268"/>
      <c r="AB56" s="1285"/>
    </row>
    <row r="57" spans="1:28" s="1258" customFormat="1" ht="25.5" x14ac:dyDescent="0.2">
      <c r="A57" s="1259">
        <f>IF(OR(C57="a",C57=""),"",COUNTIF(C$8:$E156,"da")+COUNTIF(C$8:$E156,"bs")+COUNTIF(C$8:$E156,"cph"))</f>
        <v>144</v>
      </c>
      <c r="B57" s="1280" t="s">
        <v>1401</v>
      </c>
      <c r="C57" s="1281" t="s">
        <v>1450</v>
      </c>
      <c r="D57" s="1288" t="s">
        <v>246</v>
      </c>
      <c r="E57" s="1286" t="s">
        <v>11</v>
      </c>
      <c r="F57" s="1019" t="s">
        <v>117</v>
      </c>
      <c r="G57" s="1265">
        <v>0.97</v>
      </c>
      <c r="H57" s="1007">
        <v>2015</v>
      </c>
      <c r="I57" s="1267" t="s">
        <v>3952</v>
      </c>
      <c r="J57" s="1261" t="s">
        <v>1416</v>
      </c>
      <c r="K57" s="1268"/>
      <c r="L57" s="1269"/>
      <c r="M57" s="1268"/>
      <c r="N57" s="1270"/>
      <c r="O57" s="1271"/>
      <c r="P57" s="1270"/>
      <c r="Q57" s="1270"/>
      <c r="R57" s="1270"/>
      <c r="S57" s="1270"/>
      <c r="T57" s="1270"/>
      <c r="U57" s="1270"/>
      <c r="V57" s="1270"/>
      <c r="W57" s="1272"/>
      <c r="X57" s="1273"/>
      <c r="Y57" s="1268"/>
      <c r="AB57" s="1285"/>
    </row>
    <row r="58" spans="1:28" s="1258" customFormat="1" ht="25.5" x14ac:dyDescent="0.2">
      <c r="A58" s="1259">
        <f>IF(OR(C58="a",C58=""),"",COUNTIF(C$8:$E58,"da")+COUNTIF(C$8:$E58,"bs")+COUNTIF(C$8:$E58,"cph"))</f>
        <v>49</v>
      </c>
      <c r="B58" s="1280" t="s">
        <v>2423</v>
      </c>
      <c r="C58" s="1281" t="s">
        <v>1450</v>
      </c>
      <c r="D58" s="1292" t="s">
        <v>248</v>
      </c>
      <c r="E58" s="1286" t="s">
        <v>8</v>
      </c>
      <c r="F58" s="1019" t="s">
        <v>117</v>
      </c>
      <c r="G58" s="1284">
        <v>0.02</v>
      </c>
      <c r="H58" s="1007">
        <v>2017</v>
      </c>
      <c r="I58" s="1267" t="s">
        <v>199</v>
      </c>
      <c r="J58" s="1261" t="s">
        <v>1416</v>
      </c>
      <c r="K58" s="1268"/>
      <c r="L58" s="1269"/>
      <c r="M58" s="1268"/>
      <c r="N58" s="1270"/>
      <c r="O58" s="1271"/>
      <c r="P58" s="1270"/>
      <c r="Q58" s="1270"/>
      <c r="R58" s="1270"/>
      <c r="S58" s="1270"/>
      <c r="T58" s="1270"/>
      <c r="U58" s="1270"/>
      <c r="V58" s="1270"/>
      <c r="W58" s="1272"/>
      <c r="X58" s="1273"/>
      <c r="Y58" s="1268"/>
      <c r="AB58" s="1285"/>
    </row>
    <row r="59" spans="1:28" s="1258" customFormat="1" ht="38.25" x14ac:dyDescent="0.2">
      <c r="A59" s="1259">
        <f>IF(OR(C59="a",C59=""),"",COUNTIF(C$8:$E59,"da")+COUNTIF(C$8:$E59,"bs")+COUNTIF(C$8:$E59,"cph"))</f>
        <v>50</v>
      </c>
      <c r="B59" s="1280" t="s">
        <v>2425</v>
      </c>
      <c r="C59" s="1281" t="s">
        <v>1450</v>
      </c>
      <c r="D59" s="1288" t="s">
        <v>262</v>
      </c>
      <c r="E59" s="1286" t="s">
        <v>17</v>
      </c>
      <c r="F59" s="1019" t="s">
        <v>143</v>
      </c>
      <c r="G59" s="1284">
        <v>4</v>
      </c>
      <c r="H59" s="1007">
        <v>2015</v>
      </c>
      <c r="I59" s="1267" t="s">
        <v>1459</v>
      </c>
      <c r="J59" s="1261" t="s">
        <v>1416</v>
      </c>
      <c r="K59" s="1268"/>
      <c r="L59" s="1269"/>
      <c r="M59" s="1268"/>
      <c r="N59" s="1270"/>
      <c r="O59" s="1271"/>
      <c r="P59" s="1270"/>
      <c r="Q59" s="1270"/>
      <c r="R59" s="1270"/>
      <c r="S59" s="1270"/>
      <c r="T59" s="1270"/>
      <c r="U59" s="1270"/>
      <c r="V59" s="1270"/>
      <c r="W59" s="1272"/>
      <c r="X59" s="1273"/>
      <c r="Y59" s="1268"/>
      <c r="AB59" s="1285"/>
    </row>
    <row r="60" spans="1:28" s="1258" customFormat="1" ht="38.25" x14ac:dyDescent="0.2">
      <c r="A60" s="1259">
        <f>IF(OR(C60="a",C60=""),"",COUNTIF(C$8:$E60,"da")+COUNTIF(C$8:$E60,"bs")+COUNTIF(C$8:$E60,"cph"))</f>
        <v>51</v>
      </c>
      <c r="B60" s="1280" t="s">
        <v>2426</v>
      </c>
      <c r="C60" s="1281" t="s">
        <v>1450</v>
      </c>
      <c r="D60" s="1216" t="s">
        <v>249</v>
      </c>
      <c r="E60" s="1283" t="s">
        <v>7</v>
      </c>
      <c r="F60" s="1019" t="s">
        <v>146</v>
      </c>
      <c r="G60" s="1284">
        <v>8.0500000000000007</v>
      </c>
      <c r="H60" s="1007">
        <v>2015</v>
      </c>
      <c r="I60" s="1267" t="s">
        <v>199</v>
      </c>
      <c r="J60" s="1261" t="s">
        <v>1416</v>
      </c>
      <c r="K60" s="1268"/>
      <c r="L60" s="1269"/>
      <c r="M60" s="1268"/>
      <c r="N60" s="1270"/>
      <c r="O60" s="1271"/>
      <c r="P60" s="1270"/>
      <c r="Q60" s="1270"/>
      <c r="R60" s="1270"/>
      <c r="S60" s="1270"/>
      <c r="T60" s="1270"/>
      <c r="U60" s="1270"/>
      <c r="V60" s="1270"/>
      <c r="W60" s="1272"/>
      <c r="X60" s="1273"/>
      <c r="Y60" s="1268"/>
      <c r="AB60" s="1285"/>
    </row>
    <row r="61" spans="1:28" s="1258" customFormat="1" ht="76.5" x14ac:dyDescent="0.2">
      <c r="A61" s="1259">
        <f>IF(OR(C61="a",C61=""),"",COUNTIF(C$8:$E61,"da")+COUNTIF(C$8:$E61,"bs")+COUNTIF(C$8:$E61,"cph"))</f>
        <v>52</v>
      </c>
      <c r="B61" s="1280" t="s">
        <v>2694</v>
      </c>
      <c r="C61" s="1281" t="s">
        <v>1450</v>
      </c>
      <c r="D61" s="1288" t="s">
        <v>250</v>
      </c>
      <c r="E61" s="1283" t="s">
        <v>7</v>
      </c>
      <c r="F61" s="1019" t="s">
        <v>146</v>
      </c>
      <c r="G61" s="1284">
        <v>0.23</v>
      </c>
      <c r="H61" s="1007">
        <v>2017</v>
      </c>
      <c r="I61" s="1267" t="s">
        <v>3953</v>
      </c>
      <c r="J61" s="1261" t="s">
        <v>1416</v>
      </c>
      <c r="K61" s="1268"/>
      <c r="L61" s="1269"/>
      <c r="M61" s="1268"/>
      <c r="N61" s="1270"/>
      <c r="O61" s="1271"/>
      <c r="P61" s="1270"/>
      <c r="Q61" s="1270"/>
      <c r="R61" s="1270"/>
      <c r="S61" s="1270"/>
      <c r="T61" s="1270"/>
      <c r="U61" s="1270"/>
      <c r="V61" s="1270"/>
      <c r="W61" s="1272"/>
      <c r="X61" s="1273"/>
      <c r="Y61" s="1268"/>
      <c r="AB61" s="1285"/>
    </row>
    <row r="62" spans="1:28" s="1258" customFormat="1" ht="38.25" x14ac:dyDescent="0.2">
      <c r="A62" s="1259">
        <f>IF(OR(C62="a",C62=""),"",COUNTIF(C$8:$E62,"da")+COUNTIF(C$8:$E62,"bs")+COUNTIF(C$8:$E62,"cph"))</f>
        <v>53</v>
      </c>
      <c r="B62" s="1280" t="s">
        <v>1452</v>
      </c>
      <c r="C62" s="1281" t="s">
        <v>1450</v>
      </c>
      <c r="D62" s="1288" t="s">
        <v>251</v>
      </c>
      <c r="E62" s="1286" t="s">
        <v>18</v>
      </c>
      <c r="F62" s="1286" t="s">
        <v>146</v>
      </c>
      <c r="G62" s="1265">
        <v>0.6</v>
      </c>
      <c r="H62" s="1007">
        <v>2015</v>
      </c>
      <c r="I62" s="1267" t="s">
        <v>3954</v>
      </c>
      <c r="J62" s="1261" t="s">
        <v>1416</v>
      </c>
      <c r="K62" s="1268" t="s">
        <v>3955</v>
      </c>
      <c r="L62" s="1269"/>
      <c r="M62" s="1268"/>
      <c r="N62" s="1270"/>
      <c r="O62" s="1271"/>
      <c r="P62" s="1270"/>
      <c r="Q62" s="1270"/>
      <c r="R62" s="1270"/>
      <c r="S62" s="1270"/>
      <c r="T62" s="1270"/>
      <c r="U62" s="1270"/>
      <c r="V62" s="1270"/>
      <c r="W62" s="1272"/>
      <c r="X62" s="1273"/>
      <c r="Y62" s="1268"/>
      <c r="AB62" s="1285"/>
    </row>
    <row r="63" spans="1:28" s="1258" customFormat="1" ht="242.25" x14ac:dyDescent="0.2">
      <c r="A63" s="1259">
        <f>IF(OR(C63="a",C63=""),"",COUNTIF(C$8:$E63,"da")+COUNTIF(C$8:$E63,"bs")+COUNTIF(C$8:$E63,"cph"))</f>
        <v>54</v>
      </c>
      <c r="B63" s="1280" t="s">
        <v>1362</v>
      </c>
      <c r="C63" s="1281" t="s">
        <v>1450</v>
      </c>
      <c r="D63" s="1282" t="s">
        <v>856</v>
      </c>
      <c r="E63" s="1286" t="s">
        <v>25</v>
      </c>
      <c r="F63" s="1286" t="s">
        <v>146</v>
      </c>
      <c r="G63" s="1265">
        <v>4.2</v>
      </c>
      <c r="H63" s="1007">
        <v>2015</v>
      </c>
      <c r="I63" s="1267" t="s">
        <v>3956</v>
      </c>
      <c r="J63" s="1261" t="s">
        <v>1416</v>
      </c>
      <c r="K63" s="1268"/>
      <c r="L63" s="1269"/>
      <c r="M63" s="1268"/>
      <c r="N63" s="1270"/>
      <c r="O63" s="1271"/>
      <c r="P63" s="1270"/>
      <c r="Q63" s="1270"/>
      <c r="R63" s="1270"/>
      <c r="S63" s="1270"/>
      <c r="T63" s="1270"/>
      <c r="U63" s="1270"/>
      <c r="V63" s="1270"/>
      <c r="W63" s="1272"/>
      <c r="X63" s="1268"/>
      <c r="Y63" s="1268"/>
      <c r="AA63" s="1258">
        <v>5</v>
      </c>
      <c r="AB63" s="1285"/>
    </row>
    <row r="64" spans="1:28" s="1258" customFormat="1" ht="51" x14ac:dyDescent="0.2">
      <c r="A64" s="1259">
        <f>IF(OR(C64="a",C64=""),"",COUNTIF(C$8:$E64,"da")+COUNTIF(C$8:$E64,"bs")+COUNTIF(C$8:$E64,"cph"))</f>
        <v>55</v>
      </c>
      <c r="B64" s="1280" t="s">
        <v>2427</v>
      </c>
      <c r="C64" s="1281" t="s">
        <v>1450</v>
      </c>
      <c r="D64" s="1288" t="s">
        <v>3519</v>
      </c>
      <c r="E64" s="1286" t="s">
        <v>34</v>
      </c>
      <c r="F64" s="1019" t="s">
        <v>146</v>
      </c>
      <c r="G64" s="1284">
        <v>4.5</v>
      </c>
      <c r="H64" s="1007">
        <v>2015</v>
      </c>
      <c r="I64" s="1267" t="s">
        <v>3957</v>
      </c>
      <c r="J64" s="1261" t="s">
        <v>1416</v>
      </c>
      <c r="K64" s="1268"/>
      <c r="L64" s="1269"/>
      <c r="M64" s="1268"/>
      <c r="N64" s="1270"/>
      <c r="O64" s="1271"/>
      <c r="P64" s="1270"/>
      <c r="Q64" s="1270"/>
      <c r="R64" s="1270"/>
      <c r="S64" s="1270"/>
      <c r="T64" s="1270"/>
      <c r="U64" s="1270"/>
      <c r="V64" s="1270"/>
      <c r="W64" s="1272"/>
      <c r="X64" s="1273"/>
      <c r="Y64" s="1268"/>
      <c r="AB64" s="1285"/>
    </row>
    <row r="65" spans="1:28" s="1258" customFormat="1" ht="216.75" x14ac:dyDescent="0.2">
      <c r="A65" s="1259">
        <f>IF(OR(C65="a",C65=""),"",COUNTIF(C$8:$E65,"da")+COUNTIF(C$8:$E65,"bs")+COUNTIF(C$8:$E65,"cph"))</f>
        <v>56</v>
      </c>
      <c r="B65" s="1280" t="s">
        <v>1562</v>
      </c>
      <c r="C65" s="1281" t="s">
        <v>1450</v>
      </c>
      <c r="D65" s="1282" t="s">
        <v>720</v>
      </c>
      <c r="E65" s="1283" t="s">
        <v>9</v>
      </c>
      <c r="F65" s="1019" t="s">
        <v>146</v>
      </c>
      <c r="G65" s="1284">
        <v>1.8</v>
      </c>
      <c r="H65" s="1007">
        <v>2018</v>
      </c>
      <c r="I65" s="1267" t="s">
        <v>3958</v>
      </c>
      <c r="J65" s="1261" t="s">
        <v>1416</v>
      </c>
      <c r="K65" s="1268"/>
      <c r="L65" s="1269"/>
      <c r="M65" s="1268"/>
      <c r="N65" s="1270"/>
      <c r="O65" s="1271"/>
      <c r="P65" s="1270"/>
      <c r="Q65" s="1270"/>
      <c r="R65" s="1270"/>
      <c r="S65" s="1270"/>
      <c r="T65" s="1270"/>
      <c r="U65" s="1270"/>
      <c r="V65" s="1270"/>
      <c r="W65" s="1272"/>
      <c r="X65" s="1273"/>
      <c r="Y65" s="1268"/>
      <c r="AB65" s="1285"/>
    </row>
    <row r="66" spans="1:28" s="1258" customFormat="1" ht="76.5" x14ac:dyDescent="0.2">
      <c r="A66" s="1259">
        <f>IF(OR(C66="a",C66=""),"",COUNTIF(C$8:$E66,"da")+COUNTIF(C$8:$E66,"bs")+COUNTIF(C$8:$E66,"cph"))</f>
        <v>57</v>
      </c>
      <c r="B66" s="1280" t="s">
        <v>2428</v>
      </c>
      <c r="C66" s="1281" t="s">
        <v>1450</v>
      </c>
      <c r="D66" s="1288" t="s">
        <v>257</v>
      </c>
      <c r="E66" s="1286" t="s">
        <v>16</v>
      </c>
      <c r="F66" s="1019" t="s">
        <v>146</v>
      </c>
      <c r="G66" s="1284">
        <v>0.12</v>
      </c>
      <c r="H66" s="1007">
        <v>2015</v>
      </c>
      <c r="I66" s="1267" t="s">
        <v>3959</v>
      </c>
      <c r="J66" s="1261" t="s">
        <v>1416</v>
      </c>
      <c r="K66" s="1268"/>
      <c r="L66" s="1269"/>
      <c r="M66" s="1268"/>
      <c r="N66" s="1270"/>
      <c r="O66" s="1271"/>
      <c r="P66" s="1270"/>
      <c r="Q66" s="1271"/>
      <c r="R66" s="1270"/>
      <c r="S66" s="1270"/>
      <c r="T66" s="1270"/>
      <c r="U66" s="1270"/>
      <c r="V66" s="1270"/>
      <c r="W66" s="1272"/>
      <c r="X66" s="1273"/>
      <c r="Y66" s="1268"/>
      <c r="AB66" s="1285"/>
    </row>
    <row r="67" spans="1:28" s="1258" customFormat="1" ht="102" x14ac:dyDescent="0.2">
      <c r="A67" s="1259">
        <f>IF(OR(C67="a",C67=""),"",COUNTIF(C$8:$E67,"da")+COUNTIF(C$8:$E67,"bs")+COUNTIF(C$8:$E67,"cph"))</f>
        <v>58</v>
      </c>
      <c r="B67" s="1280" t="s">
        <v>1577</v>
      </c>
      <c r="C67" s="1281" t="s">
        <v>1450</v>
      </c>
      <c r="D67" s="1288" t="s">
        <v>3960</v>
      </c>
      <c r="E67" s="1286" t="s">
        <v>19</v>
      </c>
      <c r="F67" s="1019" t="s">
        <v>146</v>
      </c>
      <c r="G67" s="1284">
        <v>0.55000000000000004</v>
      </c>
      <c r="H67" s="1007">
        <v>2018</v>
      </c>
      <c r="I67" s="1267" t="s">
        <v>3961</v>
      </c>
      <c r="J67" s="1261" t="s">
        <v>1416</v>
      </c>
      <c r="K67" s="1268"/>
      <c r="L67" s="1269"/>
      <c r="M67" s="1268"/>
      <c r="N67" s="1270"/>
      <c r="O67" s="1271"/>
      <c r="P67" s="1270"/>
      <c r="Q67" s="1271"/>
      <c r="R67" s="1270"/>
      <c r="S67" s="1270"/>
      <c r="T67" s="1270"/>
      <c r="U67" s="1270"/>
      <c r="V67" s="1270"/>
      <c r="W67" s="1272"/>
      <c r="X67" s="1273"/>
      <c r="Y67" s="1268"/>
      <c r="AB67" s="1285"/>
    </row>
    <row r="68" spans="1:28" s="1258" customFormat="1" ht="76.5" x14ac:dyDescent="0.2">
      <c r="A68" s="1259">
        <f>IF(OR(C68="a",C68=""),"",COUNTIF(C$8:$E68,"da")+COUNTIF(C$8:$E68,"bs")+COUNTIF(C$8:$E68,"cph"))</f>
        <v>59</v>
      </c>
      <c r="B68" s="1280" t="s">
        <v>2429</v>
      </c>
      <c r="C68" s="1281" t="s">
        <v>1450</v>
      </c>
      <c r="D68" s="1282" t="s">
        <v>864</v>
      </c>
      <c r="E68" s="1286" t="s">
        <v>33</v>
      </c>
      <c r="F68" s="1019" t="s">
        <v>146</v>
      </c>
      <c r="G68" s="1284">
        <v>0.76</v>
      </c>
      <c r="H68" s="1007">
        <v>2018</v>
      </c>
      <c r="I68" s="1267" t="s">
        <v>3962</v>
      </c>
      <c r="J68" s="1261" t="s">
        <v>1416</v>
      </c>
      <c r="K68" s="1268"/>
      <c r="L68" s="1269"/>
      <c r="M68" s="1268"/>
      <c r="N68" s="1270"/>
      <c r="O68" s="1271"/>
      <c r="P68" s="1270"/>
      <c r="Q68" s="1271"/>
      <c r="R68" s="1270"/>
      <c r="S68" s="1270"/>
      <c r="T68" s="1270"/>
      <c r="U68" s="1270"/>
      <c r="V68" s="1270"/>
      <c r="W68" s="1272"/>
      <c r="X68" s="1273"/>
      <c r="Y68" s="1268"/>
      <c r="AB68" s="1285"/>
    </row>
    <row r="69" spans="1:28" s="1258" customFormat="1" ht="38.25" x14ac:dyDescent="0.2">
      <c r="A69" s="1259">
        <f>IF(OR(C69="a",C69=""),"",COUNTIF(C$8:$E69,"da")+COUNTIF(C$8:$E69,"bs")+COUNTIF(C$8:$E69,"cph"))</f>
        <v>60</v>
      </c>
      <c r="B69" s="1280" t="s">
        <v>1404</v>
      </c>
      <c r="C69" s="1281" t="s">
        <v>1450</v>
      </c>
      <c r="D69" s="1288" t="s">
        <v>866</v>
      </c>
      <c r="E69" s="1286" t="s">
        <v>8</v>
      </c>
      <c r="F69" s="1019" t="s">
        <v>146</v>
      </c>
      <c r="G69" s="1265">
        <v>2.61</v>
      </c>
      <c r="H69" s="1007">
        <v>2019</v>
      </c>
      <c r="I69" s="1267" t="s">
        <v>2725</v>
      </c>
      <c r="J69" s="1261" t="s">
        <v>1416</v>
      </c>
      <c r="K69" s="1268"/>
      <c r="L69" s="1269"/>
      <c r="M69" s="1268"/>
      <c r="N69" s="1270"/>
      <c r="O69" s="1271"/>
      <c r="P69" s="1270"/>
      <c r="Q69" s="1270"/>
      <c r="R69" s="1270"/>
      <c r="S69" s="1270"/>
      <c r="T69" s="1270"/>
      <c r="U69" s="1270"/>
      <c r="V69" s="1270"/>
      <c r="W69" s="1272"/>
      <c r="X69" s="1273"/>
      <c r="Y69" s="1268"/>
      <c r="AB69" s="1285"/>
    </row>
    <row r="70" spans="1:28" s="1258" customFormat="1" ht="114.75" x14ac:dyDescent="0.2">
      <c r="A70" s="1259">
        <f>IF(OR(C70="a",C70=""),"",COUNTIF(C$8:$E70,"da")+COUNTIF(C$8:$E70,"bs")+COUNTIF(C$8:$E70,"cph"))</f>
        <v>61</v>
      </c>
      <c r="B70" s="1280" t="s">
        <v>1379</v>
      </c>
      <c r="C70" s="1281" t="s">
        <v>1450</v>
      </c>
      <c r="D70" s="1282" t="s">
        <v>3520</v>
      </c>
      <c r="E70" s="1286" t="s">
        <v>21</v>
      </c>
      <c r="F70" s="1019" t="s">
        <v>146</v>
      </c>
      <c r="G70" s="1265">
        <v>6.2</v>
      </c>
      <c r="H70" s="1007">
        <v>2019</v>
      </c>
      <c r="I70" s="1267" t="s">
        <v>3963</v>
      </c>
      <c r="J70" s="1261" t="s">
        <v>1416</v>
      </c>
      <c r="K70" s="1268"/>
      <c r="L70" s="1269"/>
      <c r="M70" s="1268"/>
      <c r="N70" s="1270"/>
      <c r="O70" s="1271"/>
      <c r="P70" s="1270"/>
      <c r="Q70" s="1270"/>
      <c r="R70" s="1270"/>
      <c r="S70" s="1270"/>
      <c r="T70" s="1270"/>
      <c r="U70" s="1270"/>
      <c r="V70" s="1270"/>
      <c r="W70" s="1272"/>
      <c r="X70" s="1273"/>
      <c r="Y70" s="1268"/>
      <c r="AB70" s="1285"/>
    </row>
    <row r="71" spans="1:28" s="1258" customFormat="1" ht="102" x14ac:dyDescent="0.2">
      <c r="A71" s="1259">
        <f>IF(OR(C71="a",C71=""),"",COUNTIF(C$8:$E71,"da")+COUNTIF(C$8:$E71,"bs")+COUNTIF(C$8:$E71,"cph"))</f>
        <v>62</v>
      </c>
      <c r="B71" s="1280" t="s">
        <v>2695</v>
      </c>
      <c r="C71" s="1281" t="s">
        <v>1450</v>
      </c>
      <c r="D71" s="1294" t="s">
        <v>264</v>
      </c>
      <c r="E71" s="1286" t="s">
        <v>18</v>
      </c>
      <c r="F71" s="1019" t="s">
        <v>146</v>
      </c>
      <c r="G71" s="1284">
        <v>12.5</v>
      </c>
      <c r="H71" s="1007">
        <v>2015</v>
      </c>
      <c r="I71" s="1267" t="s">
        <v>3964</v>
      </c>
      <c r="J71" s="1261" t="s">
        <v>1416</v>
      </c>
      <c r="K71" s="1268"/>
      <c r="L71" s="1269"/>
      <c r="M71" s="1268"/>
      <c r="N71" s="1270"/>
      <c r="O71" s="1271"/>
      <c r="P71" s="1270"/>
      <c r="Q71" s="1270"/>
      <c r="R71" s="1270"/>
      <c r="S71" s="1270"/>
      <c r="T71" s="1270"/>
      <c r="U71" s="1270"/>
      <c r="V71" s="1270"/>
      <c r="W71" s="1272"/>
      <c r="X71" s="1273"/>
      <c r="Y71" s="1268"/>
      <c r="AB71" s="1285"/>
    </row>
    <row r="72" spans="1:28" s="1258" customFormat="1" ht="357" x14ac:dyDescent="0.2">
      <c r="A72" s="1259">
        <f>IF(OR(C72="a",C72=""),"",COUNTIF(C$8:$E72,"da")+COUNTIF(C$8:$E72,"bs")+COUNTIF(C$8:$E72,"cph"))</f>
        <v>63</v>
      </c>
      <c r="B72" s="1280" t="s">
        <v>1350</v>
      </c>
      <c r="C72" s="1281" t="s">
        <v>1450</v>
      </c>
      <c r="D72" s="1288" t="s">
        <v>267</v>
      </c>
      <c r="E72" s="1286" t="s">
        <v>10</v>
      </c>
      <c r="F72" s="1019" t="s">
        <v>146</v>
      </c>
      <c r="G72" s="1295">
        <v>30.39</v>
      </c>
      <c r="H72" s="1007">
        <v>2015</v>
      </c>
      <c r="I72" s="1267" t="s">
        <v>3965</v>
      </c>
      <c r="J72" s="1261" t="s">
        <v>1416</v>
      </c>
      <c r="K72" s="1268"/>
      <c r="L72" s="1269"/>
      <c r="M72" s="1268"/>
      <c r="N72" s="1270"/>
      <c r="O72" s="1271"/>
      <c r="P72" s="1270"/>
      <c r="Q72" s="1270"/>
      <c r="R72" s="1270"/>
      <c r="S72" s="1270"/>
      <c r="T72" s="1270"/>
      <c r="U72" s="1270"/>
      <c r="V72" s="1270"/>
      <c r="W72" s="1272"/>
      <c r="X72" s="1273"/>
      <c r="Y72" s="1268"/>
      <c r="AB72" s="1285"/>
    </row>
    <row r="73" spans="1:28" s="1258" customFormat="1" ht="127.5" x14ac:dyDescent="0.2">
      <c r="A73" s="1259">
        <f>IF(OR(C73="a",C73=""),"",COUNTIF(C$8:$E73,"da")+COUNTIF(C$8:$E73,"bs")+COUNTIF(C$8:$E73,"cph"))</f>
        <v>64</v>
      </c>
      <c r="B73" s="1208" t="s">
        <v>2433</v>
      </c>
      <c r="C73" s="1281" t="s">
        <v>1450</v>
      </c>
      <c r="D73" s="1018" t="s">
        <v>273</v>
      </c>
      <c r="E73" s="1286" t="s">
        <v>13</v>
      </c>
      <c r="F73" s="1019" t="s">
        <v>146</v>
      </c>
      <c r="G73" s="1284">
        <v>1.33</v>
      </c>
      <c r="H73" s="1007">
        <v>2020</v>
      </c>
      <c r="I73" s="1267" t="s">
        <v>3966</v>
      </c>
      <c r="J73" s="1261" t="s">
        <v>1416</v>
      </c>
      <c r="K73" s="1268"/>
      <c r="L73" s="1269"/>
      <c r="M73" s="1268"/>
      <c r="N73" s="1270"/>
      <c r="O73" s="1271"/>
      <c r="P73" s="1270"/>
      <c r="Q73" s="1270"/>
      <c r="R73" s="1270"/>
      <c r="S73" s="1270"/>
      <c r="T73" s="1270"/>
      <c r="U73" s="1270"/>
      <c r="V73" s="1270"/>
      <c r="W73" s="1272"/>
      <c r="X73" s="1273"/>
      <c r="Y73" s="1268"/>
      <c r="AB73" s="1285"/>
    </row>
    <row r="74" spans="1:28" s="1258" customFormat="1" ht="76.5" x14ac:dyDescent="0.2">
      <c r="A74" s="1259">
        <f>IF(OR(C74="a",C74=""),"",COUNTIF(C$8:$E74,"da")+COUNTIF(C$8:$E74,"bs")+COUNTIF(C$8:$E74,"cph"))</f>
        <v>65</v>
      </c>
      <c r="B74" s="1280" t="s">
        <v>1453</v>
      </c>
      <c r="C74" s="1287" t="s">
        <v>1450</v>
      </c>
      <c r="D74" s="1282" t="s">
        <v>725</v>
      </c>
      <c r="E74" s="1283" t="s">
        <v>27</v>
      </c>
      <c r="F74" s="1283" t="s">
        <v>146</v>
      </c>
      <c r="G74" s="1283">
        <v>2.85</v>
      </c>
      <c r="H74" s="1007">
        <v>2021</v>
      </c>
      <c r="I74" s="1267" t="s">
        <v>2668</v>
      </c>
      <c r="J74" s="1261" t="s">
        <v>1416</v>
      </c>
      <c r="K74" s="1268"/>
      <c r="L74" s="1269"/>
      <c r="M74" s="1268"/>
      <c r="N74" s="1270"/>
      <c r="O74" s="1269"/>
      <c r="P74" s="1270"/>
      <c r="Q74" s="1270"/>
      <c r="R74" s="1270"/>
      <c r="S74" s="1270"/>
      <c r="T74" s="1270"/>
      <c r="U74" s="1270"/>
      <c r="V74" s="1270"/>
      <c r="W74" s="1272"/>
      <c r="X74" s="1268"/>
      <c r="Y74" s="1268"/>
      <c r="AA74" s="1258">
        <v>6</v>
      </c>
      <c r="AB74" s="1285"/>
    </row>
    <row r="75" spans="1:28" s="1258" customFormat="1" ht="153" x14ac:dyDescent="0.2">
      <c r="A75" s="1259">
        <f>IF(OR(C75="a",C75=""),"",COUNTIF(C$8:$E75,"da")+COUNTIF(C$8:$E75,"bs")+COUNTIF(C$8:$E75,"cph"))</f>
        <v>66</v>
      </c>
      <c r="B75" s="1280" t="s">
        <v>1454</v>
      </c>
      <c r="C75" s="1287" t="s">
        <v>1450</v>
      </c>
      <c r="D75" s="1280" t="s">
        <v>889</v>
      </c>
      <c r="E75" s="1286" t="s">
        <v>33</v>
      </c>
      <c r="F75" s="1019" t="s">
        <v>146</v>
      </c>
      <c r="G75" s="1296">
        <v>2.1</v>
      </c>
      <c r="H75" s="1007">
        <v>2022</v>
      </c>
      <c r="I75" s="1267" t="s">
        <v>2669</v>
      </c>
      <c r="J75" s="1261" t="s">
        <v>1416</v>
      </c>
      <c r="K75" s="1268"/>
      <c r="L75" s="1269"/>
      <c r="M75" s="1268"/>
      <c r="N75" s="1270"/>
      <c r="O75" s="1271"/>
      <c r="P75" s="1270"/>
      <c r="Q75" s="1270"/>
      <c r="R75" s="1270"/>
      <c r="S75" s="1270"/>
      <c r="T75" s="1270"/>
      <c r="U75" s="1270"/>
      <c r="V75" s="1270"/>
      <c r="W75" s="1272"/>
      <c r="X75" s="1273"/>
      <c r="Y75" s="1268"/>
      <c r="AB75" s="1285"/>
    </row>
    <row r="76" spans="1:28" s="1258" customFormat="1" ht="25.5" x14ac:dyDescent="0.2">
      <c r="A76" s="1259">
        <f>IF(OR(C76="a",C76=""),"",COUNTIF(C$8:$E184,"da")+COUNTIF(C$8:$E184,"bs")+COUNTIF(C$8:$E184,"cph"))</f>
        <v>171</v>
      </c>
      <c r="B76" s="1280" t="s">
        <v>1406</v>
      </c>
      <c r="C76" s="1281" t="s">
        <v>1450</v>
      </c>
      <c r="D76" s="1288" t="s">
        <v>902</v>
      </c>
      <c r="E76" s="1286" t="s">
        <v>10</v>
      </c>
      <c r="F76" s="1019" t="s">
        <v>149</v>
      </c>
      <c r="G76" s="1265">
        <v>0.2</v>
      </c>
      <c r="H76" s="1007">
        <v>2015</v>
      </c>
      <c r="I76" s="1267" t="s">
        <v>1462</v>
      </c>
      <c r="J76" s="1261" t="s">
        <v>1416</v>
      </c>
      <c r="K76" s="1268"/>
      <c r="L76" s="1269"/>
      <c r="M76" s="1268"/>
      <c r="N76" s="1270"/>
      <c r="O76" s="1271"/>
      <c r="P76" s="1270"/>
      <c r="Q76" s="1270"/>
      <c r="R76" s="1270"/>
      <c r="S76" s="1270"/>
      <c r="T76" s="1270"/>
      <c r="U76" s="1270"/>
      <c r="V76" s="1270"/>
      <c r="W76" s="1272"/>
      <c r="X76" s="1273"/>
      <c r="Y76" s="1268"/>
      <c r="AB76" s="1285"/>
    </row>
    <row r="77" spans="1:28" s="1258" customFormat="1" ht="51" x14ac:dyDescent="0.2">
      <c r="A77" s="1259">
        <f>IF(OR(C77="a",C77=""),"",COUNTIF(C$8:$E77,"da")+COUNTIF(C$8:$E77,"bs")+COUNTIF(C$8:$E77,"cph"))</f>
        <v>68</v>
      </c>
      <c r="B77" s="1280" t="s">
        <v>2441</v>
      </c>
      <c r="C77" s="1281" t="s">
        <v>1450</v>
      </c>
      <c r="D77" s="1216" t="s">
        <v>911</v>
      </c>
      <c r="E77" s="1286" t="s">
        <v>19</v>
      </c>
      <c r="F77" s="1019" t="s">
        <v>140</v>
      </c>
      <c r="G77" s="1284">
        <v>1.1000000000000001</v>
      </c>
      <c r="H77" s="1007">
        <v>2018</v>
      </c>
      <c r="I77" s="1267" t="s">
        <v>3967</v>
      </c>
      <c r="J77" s="1261" t="s">
        <v>1416</v>
      </c>
      <c r="K77" s="1268"/>
      <c r="L77" s="1269"/>
      <c r="M77" s="1268"/>
      <c r="N77" s="1270"/>
      <c r="O77" s="1271"/>
      <c r="P77" s="1270"/>
      <c r="Q77" s="1270"/>
      <c r="R77" s="1270"/>
      <c r="S77" s="1270"/>
      <c r="T77" s="1270"/>
      <c r="U77" s="1270"/>
      <c r="V77" s="1270"/>
      <c r="W77" s="1272"/>
      <c r="X77" s="1273"/>
      <c r="Y77" s="1268"/>
      <c r="AB77" s="1285"/>
    </row>
    <row r="78" spans="1:28" s="1258" customFormat="1" ht="38.25" x14ac:dyDescent="0.2">
      <c r="A78" s="1259">
        <f>IF(OR(C78="a",C78=""),"",COUNTIF(C$8:$E78,"da")+COUNTIF(C$8:$E78,"bs")+COUNTIF(C$8:$E78,"cph"))</f>
        <v>69</v>
      </c>
      <c r="B78" s="1280" t="s">
        <v>2442</v>
      </c>
      <c r="C78" s="1281" t="s">
        <v>1450</v>
      </c>
      <c r="D78" s="1216" t="s">
        <v>289</v>
      </c>
      <c r="E78" s="1283" t="s">
        <v>6</v>
      </c>
      <c r="F78" s="1019" t="s">
        <v>140</v>
      </c>
      <c r="G78" s="1284">
        <v>0.12</v>
      </c>
      <c r="H78" s="1007">
        <v>2018</v>
      </c>
      <c r="I78" s="1267" t="s">
        <v>1459</v>
      </c>
      <c r="J78" s="1261" t="s">
        <v>1416</v>
      </c>
      <c r="K78" s="1268"/>
      <c r="L78" s="1269"/>
      <c r="M78" s="1268"/>
      <c r="N78" s="1270"/>
      <c r="O78" s="1271"/>
      <c r="P78" s="1270"/>
      <c r="Q78" s="1270"/>
      <c r="R78" s="1270"/>
      <c r="S78" s="1270"/>
      <c r="T78" s="1270"/>
      <c r="U78" s="1270"/>
      <c r="V78" s="1270"/>
      <c r="W78" s="1272"/>
      <c r="X78" s="1273"/>
      <c r="Y78" s="1268"/>
      <c r="AB78" s="1285"/>
    </row>
    <row r="79" spans="1:28" s="1258" customFormat="1" ht="25.5" x14ac:dyDescent="0.2">
      <c r="A79" s="1259">
        <f>IF(OR(C79="a",C79=""),"",COUNTIF(C$8:$E79,"da")+COUNTIF(C$8:$E79,"bs")+COUNTIF(C$8:$E79,"cph"))</f>
        <v>70</v>
      </c>
      <c r="B79" s="1280" t="s">
        <v>1408</v>
      </c>
      <c r="C79" s="1281" t="s">
        <v>1450</v>
      </c>
      <c r="D79" s="1282" t="s">
        <v>291</v>
      </c>
      <c r="E79" s="1286" t="s">
        <v>28</v>
      </c>
      <c r="F79" s="1019" t="s">
        <v>140</v>
      </c>
      <c r="G79" s="1265">
        <v>7.0000000000000007E-2</v>
      </c>
      <c r="H79" s="1007">
        <v>2018</v>
      </c>
      <c r="I79" s="1267" t="s">
        <v>1463</v>
      </c>
      <c r="J79" s="1261" t="s">
        <v>1416</v>
      </c>
      <c r="K79" s="1268"/>
      <c r="L79" s="1269"/>
      <c r="M79" s="1268"/>
      <c r="N79" s="1270"/>
      <c r="O79" s="1271"/>
      <c r="P79" s="1270"/>
      <c r="Q79" s="1270"/>
      <c r="R79" s="1270"/>
      <c r="S79" s="1270"/>
      <c r="T79" s="1270"/>
      <c r="U79" s="1270"/>
      <c r="V79" s="1270"/>
      <c r="W79" s="1272"/>
      <c r="X79" s="1273"/>
      <c r="Y79" s="1268" t="s">
        <v>3968</v>
      </c>
      <c r="AB79" s="1285"/>
    </row>
    <row r="80" spans="1:28" s="1258" customFormat="1" ht="165.75" x14ac:dyDescent="0.2">
      <c r="A80" s="1259">
        <f>IF(OR(C80="a",C80=""),"",COUNTIF(C$8:$E80,"da")+COUNTIF(C$8:$E80,"bs")+COUNTIF(C$8:$E80,"cph"))</f>
        <v>71</v>
      </c>
      <c r="B80" s="1280" t="s">
        <v>2459</v>
      </c>
      <c r="C80" s="1281" t="s">
        <v>1450</v>
      </c>
      <c r="D80" s="1288" t="s">
        <v>193</v>
      </c>
      <c r="E80" s="1283" t="s">
        <v>7</v>
      </c>
      <c r="F80" s="1286" t="s">
        <v>85</v>
      </c>
      <c r="G80" s="1284">
        <v>179.5</v>
      </c>
      <c r="H80" s="1007">
        <v>2015</v>
      </c>
      <c r="I80" s="1267" t="s">
        <v>3969</v>
      </c>
      <c r="J80" s="1261" t="s">
        <v>1416</v>
      </c>
      <c r="K80" s="1268"/>
      <c r="L80" s="1269"/>
      <c r="M80" s="1268"/>
      <c r="N80" s="1270"/>
      <c r="O80" s="1271"/>
      <c r="P80" s="1270"/>
      <c r="Q80" s="1270"/>
      <c r="R80" s="1270"/>
      <c r="S80" s="1270"/>
      <c r="T80" s="1270"/>
      <c r="U80" s="1270"/>
      <c r="V80" s="1270"/>
      <c r="W80" s="1272"/>
      <c r="X80" s="1273"/>
      <c r="Y80" s="1268"/>
      <c r="AB80" s="1285"/>
    </row>
    <row r="81" spans="1:28" s="1258" customFormat="1" ht="63.75" x14ac:dyDescent="0.2">
      <c r="A81" s="1259">
        <f>IF(OR(C81="a",C81=""),"",COUNTIF(C$8:$E81,"da")+COUNTIF(C$8:$E81,"bs")+COUNTIF(C$8:$E81,"cph"))</f>
        <v>72</v>
      </c>
      <c r="B81" s="1280" t="s">
        <v>2460</v>
      </c>
      <c r="C81" s="1281" t="s">
        <v>1450</v>
      </c>
      <c r="D81" s="1282" t="s">
        <v>194</v>
      </c>
      <c r="E81" s="1286" t="s">
        <v>15</v>
      </c>
      <c r="F81" s="1286" t="s">
        <v>85</v>
      </c>
      <c r="G81" s="1284">
        <v>2.17</v>
      </c>
      <c r="H81" s="1007">
        <v>2015</v>
      </c>
      <c r="I81" s="1267" t="s">
        <v>3970</v>
      </c>
      <c r="J81" s="1261" t="s">
        <v>1416</v>
      </c>
      <c r="K81" s="1268"/>
      <c r="L81" s="1269"/>
      <c r="M81" s="1268"/>
      <c r="N81" s="1270"/>
      <c r="O81" s="1271"/>
      <c r="P81" s="1270"/>
      <c r="Q81" s="1270"/>
      <c r="R81" s="1270"/>
      <c r="S81" s="1270"/>
      <c r="T81" s="1270"/>
      <c r="U81" s="1270"/>
      <c r="V81" s="1270"/>
      <c r="W81" s="1272"/>
      <c r="X81" s="1273"/>
      <c r="Y81" s="1268"/>
      <c r="AB81" s="1285"/>
    </row>
    <row r="82" spans="1:28" s="1258" customFormat="1" ht="51" x14ac:dyDescent="0.2">
      <c r="A82" s="1259">
        <f>IF(OR(C82="a",C82=""),"",COUNTIF(C$8:$E82,"da")+COUNTIF(C$8:$E82,"bs")+COUNTIF(C$8:$E82,"cph"))</f>
        <v>73</v>
      </c>
      <c r="B82" s="1280" t="s">
        <v>1409</v>
      </c>
      <c r="C82" s="1281" t="s">
        <v>1450</v>
      </c>
      <c r="D82" s="1288" t="s">
        <v>196</v>
      </c>
      <c r="E82" s="1286" t="s">
        <v>18</v>
      </c>
      <c r="F82" s="1283" t="s">
        <v>88</v>
      </c>
      <c r="G82" s="1265">
        <v>1.18</v>
      </c>
      <c r="H82" s="1007">
        <v>2017</v>
      </c>
      <c r="I82" s="1267" t="s">
        <v>1475</v>
      </c>
      <c r="J82" s="1261" t="s">
        <v>1416</v>
      </c>
      <c r="K82" s="1268"/>
      <c r="L82" s="1269"/>
      <c r="M82" s="1268"/>
      <c r="N82" s="1270"/>
      <c r="O82" s="1271"/>
      <c r="P82" s="1270"/>
      <c r="Q82" s="1270"/>
      <c r="R82" s="1270"/>
      <c r="S82" s="1270"/>
      <c r="T82" s="1270"/>
      <c r="U82" s="1270"/>
      <c r="V82" s="1270"/>
      <c r="W82" s="1272"/>
      <c r="X82" s="1273"/>
      <c r="Y82" s="1268"/>
      <c r="AB82" s="1285"/>
    </row>
    <row r="83" spans="1:28" s="1258" customFormat="1" ht="63.75" x14ac:dyDescent="0.2">
      <c r="A83" s="1259">
        <f>IF(OR(C83="a",C83=""),"",COUNTIF(C$8:$E83,"da")+COUNTIF(C$8:$E83,"bs")+COUNTIF(C$8:$E83,"cph"))</f>
        <v>74</v>
      </c>
      <c r="B83" s="1280" t="s">
        <v>2464</v>
      </c>
      <c r="C83" s="1281" t="s">
        <v>1450</v>
      </c>
      <c r="D83" s="1288" t="s">
        <v>197</v>
      </c>
      <c r="E83" s="1286" t="s">
        <v>23</v>
      </c>
      <c r="F83" s="1286" t="s">
        <v>88</v>
      </c>
      <c r="G83" s="1284">
        <v>5.19</v>
      </c>
      <c r="H83" s="1007">
        <v>2018</v>
      </c>
      <c r="I83" s="1267" t="s">
        <v>1459</v>
      </c>
      <c r="J83" s="1261" t="s">
        <v>1416</v>
      </c>
      <c r="K83" s="1268"/>
      <c r="L83" s="1269"/>
      <c r="M83" s="1268"/>
      <c r="N83" s="1270"/>
      <c r="O83" s="1271"/>
      <c r="P83" s="1270"/>
      <c r="Q83" s="1270"/>
      <c r="R83" s="1270"/>
      <c r="S83" s="1270"/>
      <c r="T83" s="1270"/>
      <c r="U83" s="1270"/>
      <c r="V83" s="1270"/>
      <c r="W83" s="1272"/>
      <c r="X83" s="1273"/>
      <c r="Y83" s="1268"/>
      <c r="AB83" s="1285"/>
    </row>
    <row r="84" spans="1:28" s="1258" customFormat="1" ht="38.25" x14ac:dyDescent="0.2">
      <c r="A84" s="1259">
        <f>IF(OR(C84="a",C84=""),"",COUNTIF(C$8:$E84,"da")+COUNTIF(C$8:$E84,"bs")+COUNTIF(C$8:$E84,"cph"))</f>
        <v>75</v>
      </c>
      <c r="B84" s="1280" t="s">
        <v>2465</v>
      </c>
      <c r="C84" s="1281" t="s">
        <v>1450</v>
      </c>
      <c r="D84" s="1282" t="s">
        <v>283</v>
      </c>
      <c r="E84" s="1286" t="s">
        <v>23</v>
      </c>
      <c r="F84" s="1286" t="s">
        <v>93</v>
      </c>
      <c r="G84" s="1284">
        <v>15.1</v>
      </c>
      <c r="H84" s="1007">
        <v>2015</v>
      </c>
      <c r="I84" s="1267" t="s">
        <v>1459</v>
      </c>
      <c r="J84" s="1261" t="s">
        <v>1416</v>
      </c>
      <c r="K84" s="1268"/>
      <c r="L84" s="1269"/>
      <c r="M84" s="1268"/>
      <c r="N84" s="1270"/>
      <c r="O84" s="1271"/>
      <c r="P84" s="1270"/>
      <c r="Q84" s="1270"/>
      <c r="R84" s="1270"/>
      <c r="S84" s="1270"/>
      <c r="T84" s="1270"/>
      <c r="U84" s="1270"/>
      <c r="V84" s="1270"/>
      <c r="W84" s="1272"/>
      <c r="X84" s="1273"/>
      <c r="Y84" s="1268"/>
      <c r="AB84" s="1285"/>
    </row>
    <row r="85" spans="1:28" s="1258" customFormat="1" ht="38.25" x14ac:dyDescent="0.2">
      <c r="A85" s="1259">
        <f>IF(OR(C85="a",C85=""),"",COUNTIF(C$8:$E85,"da")+COUNTIF(C$8:$E85,"bs")+COUNTIF(C$8:$E85,"cph"))</f>
        <v>76</v>
      </c>
      <c r="B85" s="1280" t="s">
        <v>2468</v>
      </c>
      <c r="C85" s="1281" t="s">
        <v>1450</v>
      </c>
      <c r="D85" s="1282" t="s">
        <v>348</v>
      </c>
      <c r="E85" s="1286" t="s">
        <v>18</v>
      </c>
      <c r="F85" s="1286" t="s">
        <v>93</v>
      </c>
      <c r="G85" s="1284">
        <v>18.170000000000002</v>
      </c>
      <c r="H85" s="1007">
        <v>2015</v>
      </c>
      <c r="I85" s="1267" t="s">
        <v>1459</v>
      </c>
      <c r="J85" s="1261" t="s">
        <v>1416</v>
      </c>
      <c r="K85" s="1268"/>
      <c r="L85" s="1269"/>
      <c r="M85" s="1268"/>
      <c r="N85" s="1270"/>
      <c r="O85" s="1271"/>
      <c r="P85" s="1270"/>
      <c r="Q85" s="1270"/>
      <c r="R85" s="1270"/>
      <c r="S85" s="1270"/>
      <c r="T85" s="1270"/>
      <c r="U85" s="1270"/>
      <c r="V85" s="1270"/>
      <c r="W85" s="1272"/>
      <c r="X85" s="1273"/>
      <c r="Y85" s="1268"/>
      <c r="AB85" s="1285"/>
    </row>
    <row r="86" spans="1:28" s="1258" customFormat="1" ht="38.25" x14ac:dyDescent="0.2">
      <c r="A86" s="1259">
        <f>IF(OR(C86="a",C86=""),"",COUNTIF(C$8:$E86,"da")+COUNTIF(C$8:$E86,"bs")+COUNTIF(C$8:$E86,"cph"))</f>
        <v>77</v>
      </c>
      <c r="B86" s="1280" t="s">
        <v>1410</v>
      </c>
      <c r="C86" s="1281" t="s">
        <v>1450</v>
      </c>
      <c r="D86" s="1282" t="s">
        <v>350</v>
      </c>
      <c r="E86" s="1286" t="s">
        <v>18</v>
      </c>
      <c r="F86" s="1019" t="s">
        <v>93</v>
      </c>
      <c r="G86" s="1265">
        <v>42.18</v>
      </c>
      <c r="H86" s="1007">
        <v>2015</v>
      </c>
      <c r="I86" s="1267" t="s">
        <v>1459</v>
      </c>
      <c r="J86" s="1261" t="s">
        <v>1416</v>
      </c>
      <c r="K86" s="1268"/>
      <c r="L86" s="1269"/>
      <c r="M86" s="1268"/>
      <c r="N86" s="1270"/>
      <c r="O86" s="1271"/>
      <c r="P86" s="1270"/>
      <c r="Q86" s="1270"/>
      <c r="R86" s="1270"/>
      <c r="S86" s="1270"/>
      <c r="T86" s="1270"/>
      <c r="U86" s="1270"/>
      <c r="V86" s="1270"/>
      <c r="W86" s="1272"/>
      <c r="X86" s="1273"/>
      <c r="Y86" s="1268"/>
      <c r="AB86" s="1285"/>
    </row>
    <row r="87" spans="1:28" s="1258" customFormat="1" ht="25.5" x14ac:dyDescent="0.2">
      <c r="A87" s="1259">
        <f>IF(OR(C87="a",C87=""),"",COUNTIF(C$8:$E87,"da")+COUNTIF(C$8:$E87,"bs")+COUNTIF(C$8:$E87,"cph"))</f>
        <v>78</v>
      </c>
      <c r="B87" s="1280" t="s">
        <v>2443</v>
      </c>
      <c r="C87" s="1281" t="s">
        <v>1450</v>
      </c>
      <c r="D87" s="1282" t="s">
        <v>292</v>
      </c>
      <c r="E87" s="1283" t="s">
        <v>9</v>
      </c>
      <c r="F87" s="1286" t="s">
        <v>146</v>
      </c>
      <c r="G87" s="1297">
        <v>0.53</v>
      </c>
      <c r="H87" s="1007">
        <v>2017</v>
      </c>
      <c r="I87" s="1267" t="s">
        <v>3971</v>
      </c>
      <c r="J87" s="1261" t="s">
        <v>1416</v>
      </c>
      <c r="K87" s="1268"/>
      <c r="L87" s="1269"/>
      <c r="M87" s="1268"/>
      <c r="N87" s="1270"/>
      <c r="O87" s="1271"/>
      <c r="P87" s="1270"/>
      <c r="Q87" s="1270"/>
      <c r="R87" s="1270"/>
      <c r="S87" s="1270"/>
      <c r="T87" s="1270"/>
      <c r="U87" s="1270"/>
      <c r="V87" s="1270"/>
      <c r="W87" s="1272"/>
      <c r="X87" s="1273"/>
      <c r="Y87" s="1268"/>
      <c r="AB87" s="1285"/>
    </row>
    <row r="88" spans="1:28" s="1258" customFormat="1" ht="51" x14ac:dyDescent="0.2">
      <c r="A88" s="1259">
        <f>IF(OR(C88="a",C88=""),"",COUNTIF(C$8:$E88,"da")+COUNTIF(C$8:$E88,"bs")+COUNTIF(C$8:$E88,"cph"))</f>
        <v>79</v>
      </c>
      <c r="B88" s="1280" t="s">
        <v>2444</v>
      </c>
      <c r="C88" s="1281" t="s">
        <v>1450</v>
      </c>
      <c r="D88" s="1290" t="s">
        <v>294</v>
      </c>
      <c r="E88" s="1286" t="s">
        <v>26</v>
      </c>
      <c r="F88" s="1286" t="s">
        <v>146</v>
      </c>
      <c r="G88" s="1284">
        <v>0.74</v>
      </c>
      <c r="H88" s="1007">
        <v>2018</v>
      </c>
      <c r="I88" s="1267" t="s">
        <v>3972</v>
      </c>
      <c r="J88" s="1261" t="s">
        <v>1416</v>
      </c>
      <c r="K88" s="1268"/>
      <c r="L88" s="1269"/>
      <c r="M88" s="1268"/>
      <c r="N88" s="1270"/>
      <c r="O88" s="1271"/>
      <c r="P88" s="1270"/>
      <c r="Q88" s="1270"/>
      <c r="R88" s="1270"/>
      <c r="S88" s="1270"/>
      <c r="T88" s="1270"/>
      <c r="U88" s="1270"/>
      <c r="V88" s="1270"/>
      <c r="W88" s="1272"/>
      <c r="X88" s="1273"/>
      <c r="Y88" s="1268"/>
      <c r="AB88" s="1285"/>
    </row>
    <row r="89" spans="1:28" s="1258" customFormat="1" ht="51" x14ac:dyDescent="0.2">
      <c r="A89" s="1259">
        <f>IF(OR(C89="a",C89=""),"",COUNTIF(C$8:$E89,"da")+COUNTIF(C$8:$E89,"bs")+COUNTIF(C$8:$E89,"cph"))</f>
        <v>80</v>
      </c>
      <c r="B89" s="1280" t="s">
        <v>2445</v>
      </c>
      <c r="C89" s="1281" t="s">
        <v>1450</v>
      </c>
      <c r="D89" s="1288" t="s">
        <v>295</v>
      </c>
      <c r="E89" s="1286" t="s">
        <v>35</v>
      </c>
      <c r="F89" s="1286" t="s">
        <v>146</v>
      </c>
      <c r="G89" s="1284">
        <v>7.0000000000000007E-2</v>
      </c>
      <c r="H89" s="1007">
        <v>2018</v>
      </c>
      <c r="I89" s="1267" t="s">
        <v>3973</v>
      </c>
      <c r="J89" s="1261" t="s">
        <v>1416</v>
      </c>
      <c r="K89" s="1268"/>
      <c r="L89" s="1269"/>
      <c r="M89" s="1268"/>
      <c r="N89" s="1270"/>
      <c r="O89" s="1271"/>
      <c r="P89" s="1270"/>
      <c r="Q89" s="1270"/>
      <c r="R89" s="1270"/>
      <c r="S89" s="1270"/>
      <c r="T89" s="1270"/>
      <c r="U89" s="1270"/>
      <c r="V89" s="1270"/>
      <c r="W89" s="1272"/>
      <c r="X89" s="1273"/>
      <c r="Y89" s="1268"/>
      <c r="AB89" s="1285"/>
    </row>
    <row r="90" spans="1:28" s="1258" customFormat="1" ht="51" x14ac:dyDescent="0.2">
      <c r="A90" s="1259">
        <f>IF(OR(C90="a",C90=""),"",COUNTIF(C$8:$E90,"da")+COUNTIF(C$8:$E90,"bs")+COUNTIF(C$8:$E90,"cph"))</f>
        <v>81</v>
      </c>
      <c r="B90" s="1280" t="s">
        <v>2446</v>
      </c>
      <c r="C90" s="1281" t="s">
        <v>1450</v>
      </c>
      <c r="D90" s="1298" t="s">
        <v>297</v>
      </c>
      <c r="E90" s="1283" t="s">
        <v>29</v>
      </c>
      <c r="F90" s="1286" t="s">
        <v>146</v>
      </c>
      <c r="G90" s="1284">
        <v>0.31</v>
      </c>
      <c r="H90" s="1007">
        <v>2018</v>
      </c>
      <c r="I90" s="1267" t="s">
        <v>1425</v>
      </c>
      <c r="J90" s="1261" t="s">
        <v>1416</v>
      </c>
      <c r="K90" s="1268"/>
      <c r="L90" s="1269"/>
      <c r="M90" s="1268"/>
      <c r="N90" s="1270"/>
      <c r="O90" s="1271"/>
      <c r="P90" s="1270"/>
      <c r="Q90" s="1270"/>
      <c r="R90" s="1270"/>
      <c r="S90" s="1270"/>
      <c r="T90" s="1270"/>
      <c r="U90" s="1270"/>
      <c r="V90" s="1270"/>
      <c r="W90" s="1272"/>
      <c r="X90" s="1273"/>
      <c r="Y90" s="1268"/>
      <c r="AB90" s="1285"/>
    </row>
    <row r="91" spans="1:28" s="1258" customFormat="1" ht="51" x14ac:dyDescent="0.2">
      <c r="A91" s="1259">
        <f>IF(OR(C91="a",C91=""),"",COUNTIF(C$8:$E91,"da")+COUNTIF(C$8:$E91,"bs")+COUNTIF(C$8:$E91,"cph"))</f>
        <v>82</v>
      </c>
      <c r="B91" s="1208" t="s">
        <v>1455</v>
      </c>
      <c r="C91" s="1287" t="s">
        <v>1450</v>
      </c>
      <c r="D91" s="1018" t="s">
        <v>301</v>
      </c>
      <c r="E91" s="1019" t="s">
        <v>10</v>
      </c>
      <c r="F91" s="1019" t="s">
        <v>146</v>
      </c>
      <c r="G91" s="1284">
        <v>0.18</v>
      </c>
      <c r="H91" s="1007">
        <v>2021</v>
      </c>
      <c r="I91" s="1267" t="s">
        <v>1417</v>
      </c>
      <c r="J91" s="1261" t="s">
        <v>1416</v>
      </c>
      <c r="K91" s="1268"/>
      <c r="L91" s="1269"/>
      <c r="M91" s="1268"/>
      <c r="N91" s="1270"/>
      <c r="O91" s="1271"/>
      <c r="P91" s="1270"/>
      <c r="Q91" s="1270"/>
      <c r="R91" s="1270"/>
      <c r="S91" s="1270"/>
      <c r="T91" s="1270"/>
      <c r="U91" s="1270"/>
      <c r="V91" s="1270"/>
      <c r="W91" s="1272"/>
      <c r="X91" s="1273"/>
      <c r="Y91" s="1268"/>
      <c r="AB91" s="1285"/>
    </row>
    <row r="92" spans="1:28" s="1258" customFormat="1" ht="38.25" x14ac:dyDescent="0.2">
      <c r="A92" s="1259">
        <f>IF(OR(C92="a",C92=""),"",COUNTIF(C$8:$E92,"da")+COUNTIF(C$8:$E92,"bs")+COUNTIF(C$8:$E92,"cph"))</f>
        <v>83</v>
      </c>
      <c r="B92" s="1280" t="s">
        <v>1456</v>
      </c>
      <c r="C92" s="1287" t="s">
        <v>1450</v>
      </c>
      <c r="D92" s="1288" t="s">
        <v>302</v>
      </c>
      <c r="E92" s="1283" t="s">
        <v>21</v>
      </c>
      <c r="F92" s="1283" t="s">
        <v>146</v>
      </c>
      <c r="G92" s="1283">
        <v>0.01</v>
      </c>
      <c r="H92" s="1007">
        <v>2021</v>
      </c>
      <c r="I92" s="1267" t="s">
        <v>1418</v>
      </c>
      <c r="J92" s="1261" t="s">
        <v>1416</v>
      </c>
      <c r="K92" s="1268"/>
      <c r="L92" s="1269"/>
      <c r="M92" s="1268"/>
      <c r="N92" s="1270"/>
      <c r="O92" s="1271"/>
      <c r="P92" s="1270"/>
      <c r="Q92" s="1270"/>
      <c r="R92" s="1270"/>
      <c r="S92" s="1270"/>
      <c r="T92" s="1270"/>
      <c r="U92" s="1270"/>
      <c r="V92" s="1270"/>
      <c r="W92" s="1272"/>
      <c r="X92" s="1273"/>
      <c r="Y92" s="1268"/>
      <c r="AB92" s="1285"/>
    </row>
    <row r="93" spans="1:28" s="1258" customFormat="1" ht="51" x14ac:dyDescent="0.2">
      <c r="A93" s="1259">
        <f>IF(OR(C93="a",C93=""),"",COUNTIF(C$8:$E93,"da")+COUNTIF(C$8:$E93,"bs")+COUNTIF(C$8:$E93,"cph"))</f>
        <v>84</v>
      </c>
      <c r="B93" s="1280" t="s">
        <v>1457</v>
      </c>
      <c r="C93" s="1287" t="s">
        <v>1450</v>
      </c>
      <c r="D93" s="1288" t="s">
        <v>918</v>
      </c>
      <c r="E93" s="1283" t="s">
        <v>21</v>
      </c>
      <c r="F93" s="1283" t="s">
        <v>146</v>
      </c>
      <c r="G93" s="1283">
        <v>0.64</v>
      </c>
      <c r="H93" s="1007">
        <v>2021</v>
      </c>
      <c r="I93" s="1267" t="s">
        <v>1419</v>
      </c>
      <c r="J93" s="1261" t="s">
        <v>1416</v>
      </c>
      <c r="K93" s="1268" t="s">
        <v>3955</v>
      </c>
      <c r="L93" s="1269"/>
      <c r="M93" s="1268"/>
      <c r="N93" s="1270"/>
      <c r="O93" s="1271"/>
      <c r="P93" s="1270"/>
      <c r="Q93" s="1270"/>
      <c r="R93" s="1270"/>
      <c r="S93" s="1270"/>
      <c r="T93" s="1270"/>
      <c r="U93" s="1270"/>
      <c r="V93" s="1270"/>
      <c r="W93" s="1272"/>
      <c r="X93" s="1273"/>
      <c r="Y93" s="1268"/>
      <c r="AB93" s="1285"/>
    </row>
    <row r="94" spans="1:28" s="1258" customFormat="1" ht="25.5" x14ac:dyDescent="0.2">
      <c r="A94" s="1259">
        <f>IF(OR(C94="a",C94=""),"",COUNTIF(C$8:$E94,"da")+COUNTIF(C$8:$E94,"bs")+COUNTIF(C$8:$E94,"cph"))</f>
        <v>85</v>
      </c>
      <c r="B94" s="1208" t="s">
        <v>2453</v>
      </c>
      <c r="C94" s="1281" t="s">
        <v>1450</v>
      </c>
      <c r="D94" s="1018" t="s">
        <v>945</v>
      </c>
      <c r="E94" s="1286" t="s">
        <v>35</v>
      </c>
      <c r="F94" s="1286" t="s">
        <v>85</v>
      </c>
      <c r="G94" s="1297">
        <v>0.13</v>
      </c>
      <c r="H94" s="1007">
        <v>2020</v>
      </c>
      <c r="I94" s="1267" t="s">
        <v>3971</v>
      </c>
      <c r="J94" s="1261" t="s">
        <v>1416</v>
      </c>
      <c r="K94" s="1268" t="s">
        <v>3955</v>
      </c>
      <c r="L94" s="1269"/>
      <c r="M94" s="1268"/>
      <c r="N94" s="1270"/>
      <c r="O94" s="1271"/>
      <c r="P94" s="1270"/>
      <c r="Q94" s="1270"/>
      <c r="R94" s="1270"/>
      <c r="S94" s="1270"/>
      <c r="T94" s="1270"/>
      <c r="U94" s="1270"/>
      <c r="V94" s="1270"/>
      <c r="W94" s="1272"/>
      <c r="X94" s="1273"/>
      <c r="Y94" s="1268"/>
      <c r="AB94" s="1285"/>
    </row>
    <row r="95" spans="1:28" s="1258" customFormat="1" ht="38.25" x14ac:dyDescent="0.2">
      <c r="A95" s="1259">
        <f>IF(OR(C95="a",C95=""),"",COUNTIF(C$8:$E95,"da")+COUNTIF(C$8:$E95,"bs")+COUNTIF(C$8:$E95,"cph"))</f>
        <v>86</v>
      </c>
      <c r="B95" s="1280" t="s">
        <v>2473</v>
      </c>
      <c r="C95" s="1281" t="s">
        <v>1450</v>
      </c>
      <c r="D95" s="1288" t="s">
        <v>198</v>
      </c>
      <c r="E95" s="1286" t="s">
        <v>28</v>
      </c>
      <c r="F95" s="1286" t="s">
        <v>103</v>
      </c>
      <c r="G95" s="1284">
        <v>0.47</v>
      </c>
      <c r="H95" s="1007">
        <v>2015</v>
      </c>
      <c r="I95" s="1267" t="s">
        <v>1459</v>
      </c>
      <c r="J95" s="1261" t="s">
        <v>1416</v>
      </c>
      <c r="K95" s="1268" t="s">
        <v>3955</v>
      </c>
      <c r="L95" s="1269"/>
      <c r="M95" s="1268"/>
      <c r="N95" s="1270"/>
      <c r="O95" s="1271"/>
      <c r="P95" s="1270"/>
      <c r="Q95" s="1270"/>
      <c r="R95" s="1270"/>
      <c r="S95" s="1270"/>
      <c r="T95" s="1270"/>
      <c r="U95" s="1270"/>
      <c r="V95" s="1270"/>
      <c r="W95" s="1272"/>
      <c r="X95" s="1273"/>
      <c r="Y95" s="1268"/>
      <c r="AB95" s="1285"/>
    </row>
    <row r="96" spans="1:28" s="1258" customFormat="1" ht="25.5" x14ac:dyDescent="0.2">
      <c r="A96" s="1259">
        <f>IF(OR(C96="a",C96=""),"",COUNTIF(C$8:$E96,"da")+COUNTIF(C$8:$E96,"bs")+COUNTIF(C$8:$E96,"cph"))</f>
        <v>87</v>
      </c>
      <c r="B96" s="1280" t="s">
        <v>1411</v>
      </c>
      <c r="C96" s="1281" t="s">
        <v>1450</v>
      </c>
      <c r="D96" s="1282" t="s">
        <v>200</v>
      </c>
      <c r="E96" s="1283" t="s">
        <v>6</v>
      </c>
      <c r="F96" s="1283" t="s">
        <v>105</v>
      </c>
      <c r="G96" s="1265">
        <v>0.2</v>
      </c>
      <c r="H96" s="1007">
        <v>2015</v>
      </c>
      <c r="I96" s="1267" t="s">
        <v>1464</v>
      </c>
      <c r="J96" s="1261" t="s">
        <v>1416</v>
      </c>
      <c r="K96" s="1268"/>
      <c r="L96" s="1269"/>
      <c r="M96" s="1268"/>
      <c r="N96" s="1270"/>
      <c r="O96" s="1271"/>
      <c r="P96" s="1270"/>
      <c r="Q96" s="1270"/>
      <c r="R96" s="1270"/>
      <c r="S96" s="1270"/>
      <c r="T96" s="1270"/>
      <c r="U96" s="1270"/>
      <c r="V96" s="1270"/>
      <c r="W96" s="1272"/>
      <c r="X96" s="1268"/>
      <c r="Y96" s="1268"/>
      <c r="AA96" s="1258">
        <v>7</v>
      </c>
      <c r="AB96" s="1285"/>
    </row>
    <row r="97" spans="1:28" s="1258" customFormat="1" ht="38.25" x14ac:dyDescent="0.2">
      <c r="A97" s="1259">
        <f>IF(OR(C97="a",C97=""),"",COUNTIF(C$8:$E97,"da")+COUNTIF(C$8:$E97,"bs")+COUNTIF(C$8:$E97,"cph"))</f>
        <v>88</v>
      </c>
      <c r="B97" s="1280" t="s">
        <v>2475</v>
      </c>
      <c r="C97" s="1281" t="s">
        <v>1450</v>
      </c>
      <c r="D97" s="1288" t="s">
        <v>285</v>
      </c>
      <c r="E97" s="1286" t="s">
        <v>28</v>
      </c>
      <c r="F97" s="1286" t="s">
        <v>137</v>
      </c>
      <c r="G97" s="1284">
        <v>0.02</v>
      </c>
      <c r="H97" s="1007">
        <v>2015</v>
      </c>
      <c r="I97" s="1267" t="s">
        <v>1459</v>
      </c>
      <c r="J97" s="1261" t="s">
        <v>1416</v>
      </c>
      <c r="K97" s="1268"/>
      <c r="L97" s="1269"/>
      <c r="M97" s="1268"/>
      <c r="N97" s="1270"/>
      <c r="O97" s="1271"/>
      <c r="P97" s="1270"/>
      <c r="Q97" s="1270"/>
      <c r="R97" s="1270"/>
      <c r="S97" s="1270"/>
      <c r="T97" s="1270"/>
      <c r="U97" s="1270"/>
      <c r="V97" s="1270"/>
      <c r="W97" s="1272"/>
      <c r="X97" s="1273"/>
      <c r="Y97" s="1268"/>
      <c r="AB97" s="1285"/>
    </row>
    <row r="98" spans="1:28" ht="38.25" x14ac:dyDescent="0.2">
      <c r="A98" s="1259"/>
      <c r="B98" s="1274"/>
      <c r="C98" s="1299" t="s">
        <v>1383</v>
      </c>
      <c r="D98" s="1276" t="s">
        <v>3974</v>
      </c>
      <c r="E98" s="1263"/>
      <c r="F98" s="1277"/>
      <c r="G98" s="1278"/>
      <c r="H98" s="1279"/>
      <c r="I98" s="1267"/>
      <c r="J98" s="1261"/>
      <c r="K98" s="1268"/>
      <c r="L98" s="1269"/>
      <c r="M98" s="1268"/>
      <c r="N98" s="1270"/>
      <c r="O98" s="1271"/>
      <c r="P98" s="1270"/>
      <c r="Q98" s="1270"/>
      <c r="R98" s="1270"/>
      <c r="S98" s="1270"/>
      <c r="T98" s="1270"/>
      <c r="U98" s="1270"/>
      <c r="V98" s="1270"/>
      <c r="W98" s="1272"/>
      <c r="X98" s="1273"/>
      <c r="Y98" s="1268"/>
    </row>
    <row r="99" spans="1:28" s="1258" customFormat="1" ht="76.5" x14ac:dyDescent="0.2">
      <c r="A99" s="1259">
        <f>IF(OR(C99="a",C99=""),"",COUNTIF(C$8:$E99,"da")+COUNTIF(C$8:$E99,"bs")+COUNTIF(C$8:$E99,"cph"))</f>
        <v>89</v>
      </c>
      <c r="B99" s="1260" t="s">
        <v>1386</v>
      </c>
      <c r="C99" s="1261" t="s">
        <v>1450</v>
      </c>
      <c r="D99" s="1262" t="s">
        <v>186</v>
      </c>
      <c r="E99" s="1263" t="s">
        <v>187</v>
      </c>
      <c r="F99" s="1264" t="s">
        <v>79</v>
      </c>
      <c r="G99" s="1265">
        <v>68.62</v>
      </c>
      <c r="H99" s="1266">
        <v>2015</v>
      </c>
      <c r="I99" s="1267" t="s">
        <v>3975</v>
      </c>
      <c r="J99" s="1261" t="s">
        <v>1420</v>
      </c>
      <c r="K99" s="1268"/>
      <c r="L99" s="1269"/>
      <c r="M99" s="1268"/>
      <c r="N99" s="1270"/>
      <c r="O99" s="1271"/>
      <c r="P99" s="1270"/>
      <c r="Q99" s="1270"/>
      <c r="R99" s="1270"/>
      <c r="S99" s="1270"/>
      <c r="T99" s="1270"/>
      <c r="U99" s="1270"/>
      <c r="V99" s="1270"/>
      <c r="W99" s="1272"/>
      <c r="X99" s="1273"/>
      <c r="Y99" s="1268"/>
    </row>
    <row r="100" spans="1:28" s="1258" customFormat="1" ht="409.5" x14ac:dyDescent="0.2">
      <c r="A100" s="1259">
        <f>IF(OR(C100="a",C100=""),"",COUNTIF(C$8:$E100,"da")+COUNTIF(C$8:$E100,"bs")+COUNTIF(C$8:$E100,"cph"))</f>
        <v>90</v>
      </c>
      <c r="B100" s="1260" t="s">
        <v>1485</v>
      </c>
      <c r="C100" s="1261" t="s">
        <v>1450</v>
      </c>
      <c r="D100" s="1262" t="s">
        <v>772</v>
      </c>
      <c r="E100" s="1263" t="s">
        <v>223</v>
      </c>
      <c r="F100" s="1264" t="s">
        <v>99</v>
      </c>
      <c r="G100" s="1265">
        <v>59.35</v>
      </c>
      <c r="H100" s="1266">
        <v>2022</v>
      </c>
      <c r="I100" s="1267" t="s">
        <v>3976</v>
      </c>
      <c r="J100" s="1261" t="s">
        <v>1420</v>
      </c>
      <c r="K100" s="1268"/>
      <c r="L100" s="1269"/>
      <c r="M100" s="1268"/>
      <c r="N100" s="1270"/>
      <c r="O100" s="1271"/>
      <c r="P100" s="1270"/>
      <c r="Q100" s="1270"/>
      <c r="R100" s="1270"/>
      <c r="S100" s="1270"/>
      <c r="T100" s="1270"/>
      <c r="U100" s="1270"/>
      <c r="V100" s="1270"/>
      <c r="W100" s="1272"/>
      <c r="X100" s="1273"/>
      <c r="Y100" s="1268"/>
    </row>
    <row r="101" spans="1:28" s="1258" customFormat="1" ht="63.75" x14ac:dyDescent="0.2">
      <c r="A101" s="1259">
        <f>IF(OR(C101="a",C101=""),"",COUNTIF(C$8:$E101,"da")+COUNTIF(C$8:$E101,"bs")+COUNTIF(C$8:$E101,"cph"))</f>
        <v>91</v>
      </c>
      <c r="B101" s="1260" t="s">
        <v>1371</v>
      </c>
      <c r="C101" s="1261" t="s">
        <v>1450</v>
      </c>
      <c r="D101" s="1262" t="s">
        <v>306</v>
      </c>
      <c r="E101" s="1263" t="s">
        <v>7</v>
      </c>
      <c r="F101" s="1264" t="s">
        <v>107</v>
      </c>
      <c r="G101" s="1265">
        <v>0.24</v>
      </c>
      <c r="H101" s="1266">
        <v>2017</v>
      </c>
      <c r="I101" s="1267" t="s">
        <v>2703</v>
      </c>
      <c r="J101" s="1261" t="s">
        <v>1420</v>
      </c>
      <c r="K101" s="1268"/>
      <c r="L101" s="1269"/>
      <c r="M101" s="1268"/>
      <c r="N101" s="1270"/>
      <c r="O101" s="1271"/>
      <c r="P101" s="1270"/>
      <c r="Q101" s="1270"/>
      <c r="R101" s="1270"/>
      <c r="S101" s="1270"/>
      <c r="T101" s="1270"/>
      <c r="U101" s="1270"/>
      <c r="V101" s="1270"/>
      <c r="W101" s="1272"/>
      <c r="X101" s="1273"/>
      <c r="Y101" s="1268"/>
    </row>
    <row r="102" spans="1:28" s="1258" customFormat="1" ht="63.75" x14ac:dyDescent="0.2">
      <c r="A102" s="1259">
        <f>IF(OR(C102="a",C102=""),"",COUNTIF(C$8:$E102,"da")+COUNTIF(C$8:$E102,"bs")+COUNTIF(C$8:$E102,"cph"))</f>
        <v>92</v>
      </c>
      <c r="B102" s="1260" t="s">
        <v>1391</v>
      </c>
      <c r="C102" s="1261" t="s">
        <v>1450</v>
      </c>
      <c r="D102" s="1262" t="s">
        <v>1392</v>
      </c>
      <c r="E102" s="1263" t="s">
        <v>34</v>
      </c>
      <c r="F102" s="1264" t="s">
        <v>107</v>
      </c>
      <c r="G102" s="1265">
        <v>1.01</v>
      </c>
      <c r="H102" s="1266">
        <v>2015</v>
      </c>
      <c r="I102" s="1267" t="s">
        <v>3977</v>
      </c>
      <c r="J102" s="1261" t="s">
        <v>1420</v>
      </c>
      <c r="K102" s="1268"/>
      <c r="L102" s="1269"/>
      <c r="M102" s="1268"/>
      <c r="N102" s="1270"/>
      <c r="O102" s="1271"/>
      <c r="P102" s="1270"/>
      <c r="Q102" s="1270"/>
      <c r="R102" s="1270"/>
      <c r="S102" s="1270"/>
      <c r="T102" s="1270"/>
      <c r="U102" s="1270"/>
      <c r="V102" s="1270"/>
      <c r="W102" s="1272"/>
      <c r="X102" s="1273"/>
      <c r="Y102" s="1268"/>
    </row>
    <row r="103" spans="1:28" s="1258" customFormat="1" ht="204" x14ac:dyDescent="0.2">
      <c r="A103" s="1259">
        <f>IF(OR(C103="a",C103=""),"",COUNTIF(C$8:$E103,"da")+COUNTIF(C$8:$E103,"bs")+COUNTIF(C$8:$E103,"cph"))</f>
        <v>93</v>
      </c>
      <c r="B103" s="1260" t="s">
        <v>1372</v>
      </c>
      <c r="C103" s="1261" t="s">
        <v>1450</v>
      </c>
      <c r="D103" s="1262" t="s">
        <v>1393</v>
      </c>
      <c r="E103" s="1263" t="s">
        <v>26</v>
      </c>
      <c r="F103" s="1264" t="s">
        <v>107</v>
      </c>
      <c r="G103" s="1265">
        <v>1.33</v>
      </c>
      <c r="H103" s="1266">
        <v>2018</v>
      </c>
      <c r="I103" s="1267" t="s">
        <v>3978</v>
      </c>
      <c r="J103" s="1261" t="s">
        <v>1420</v>
      </c>
      <c r="K103" s="1268"/>
      <c r="L103" s="1269"/>
      <c r="M103" s="1268"/>
      <c r="N103" s="1270"/>
      <c r="O103" s="1271"/>
      <c r="P103" s="1270"/>
      <c r="Q103" s="1270"/>
      <c r="R103" s="1270"/>
      <c r="S103" s="1270"/>
      <c r="T103" s="1270"/>
      <c r="U103" s="1270"/>
      <c r="V103" s="1270"/>
      <c r="W103" s="1272"/>
      <c r="X103" s="1273"/>
      <c r="Y103" s="1268"/>
    </row>
    <row r="104" spans="1:28" s="1258" customFormat="1" ht="38.25" x14ac:dyDescent="0.2">
      <c r="A104" s="1259">
        <f>IF(OR(C104="a",C104=""),"",COUNTIF(C$8:$E104,"da")+COUNTIF(C$8:$E104,"bs")+COUNTIF(C$8:$E104,"cph"))</f>
        <v>94</v>
      </c>
      <c r="B104" s="1260" t="s">
        <v>2408</v>
      </c>
      <c r="C104" s="1261" t="s">
        <v>1450</v>
      </c>
      <c r="D104" s="1262" t="s">
        <v>220</v>
      </c>
      <c r="E104" s="1263" t="s">
        <v>6</v>
      </c>
      <c r="F104" s="1264" t="s">
        <v>99</v>
      </c>
      <c r="G104" s="1265">
        <v>0.94</v>
      </c>
      <c r="H104" s="1266">
        <v>2015</v>
      </c>
      <c r="I104" s="1267" t="s">
        <v>1459</v>
      </c>
      <c r="J104" s="1261" t="s">
        <v>1420</v>
      </c>
      <c r="K104" s="1268"/>
      <c r="L104" s="1269"/>
      <c r="M104" s="1268"/>
      <c r="N104" s="1270"/>
      <c r="O104" s="1271"/>
      <c r="P104" s="1270"/>
      <c r="Q104" s="1270"/>
      <c r="R104" s="1270"/>
      <c r="S104" s="1270"/>
      <c r="T104" s="1270"/>
      <c r="U104" s="1270"/>
      <c r="V104" s="1270"/>
      <c r="W104" s="1272"/>
      <c r="X104" s="1273"/>
      <c r="Y104" s="1268"/>
    </row>
    <row r="105" spans="1:28" s="1258" customFormat="1" ht="140.25" x14ac:dyDescent="0.2">
      <c r="A105" s="1259">
        <f>IF(OR(C105="a",C105=""),"",COUNTIF(C$8:$E105,"da")+COUNTIF(C$8:$E105,"bs")+COUNTIF(C$8:$E105,"cph"))</f>
        <v>95</v>
      </c>
      <c r="B105" s="1260" t="s">
        <v>1359</v>
      </c>
      <c r="C105" s="1261" t="s">
        <v>1450</v>
      </c>
      <c r="D105" s="1262" t="s">
        <v>315</v>
      </c>
      <c r="E105" s="1263" t="s">
        <v>316</v>
      </c>
      <c r="F105" s="1264" t="s">
        <v>99</v>
      </c>
      <c r="G105" s="1265">
        <v>27.5</v>
      </c>
      <c r="H105" s="1266">
        <v>2016</v>
      </c>
      <c r="I105" s="1267" t="s">
        <v>3979</v>
      </c>
      <c r="J105" s="1261" t="s">
        <v>1420</v>
      </c>
      <c r="K105" s="1268"/>
      <c r="L105" s="1269"/>
      <c r="M105" s="1268"/>
      <c r="N105" s="1270"/>
      <c r="O105" s="1271"/>
      <c r="P105" s="1270"/>
      <c r="Q105" s="1270"/>
      <c r="R105" s="1270"/>
      <c r="S105" s="1270"/>
      <c r="T105" s="1270"/>
      <c r="U105" s="1270"/>
      <c r="V105" s="1270"/>
      <c r="W105" s="1272"/>
      <c r="X105" s="1273"/>
      <c r="Y105" s="1268"/>
    </row>
    <row r="106" spans="1:28" s="1258" customFormat="1" ht="191.25" x14ac:dyDescent="0.2">
      <c r="A106" s="1259">
        <f>IF(OR(C106="a",C106=""),"",COUNTIF(C$8:$E106,"da")+COUNTIF(C$8:$E106,"bs")+COUNTIF(C$8:$E106,"cph"))</f>
        <v>96</v>
      </c>
      <c r="B106" s="1260" t="s">
        <v>1394</v>
      </c>
      <c r="C106" s="1261" t="s">
        <v>1450</v>
      </c>
      <c r="D106" s="1262" t="s">
        <v>809</v>
      </c>
      <c r="E106" s="1263" t="s">
        <v>810</v>
      </c>
      <c r="F106" s="1264" t="s">
        <v>99</v>
      </c>
      <c r="G106" s="1265">
        <v>12.8</v>
      </c>
      <c r="H106" s="1266">
        <v>2015</v>
      </c>
      <c r="I106" s="1267" t="s">
        <v>3980</v>
      </c>
      <c r="J106" s="1261" t="s">
        <v>1420</v>
      </c>
      <c r="K106" s="1268"/>
      <c r="L106" s="1269"/>
      <c r="M106" s="1268"/>
      <c r="N106" s="1270"/>
      <c r="O106" s="1271"/>
      <c r="P106" s="1270"/>
      <c r="Q106" s="1270"/>
      <c r="R106" s="1270"/>
      <c r="S106" s="1270"/>
      <c r="T106" s="1270"/>
      <c r="U106" s="1270"/>
      <c r="V106" s="1270"/>
      <c r="W106" s="1272"/>
      <c r="X106" s="1273"/>
      <c r="Y106" s="1268"/>
    </row>
    <row r="107" spans="1:28" s="1258" customFormat="1" ht="51" x14ac:dyDescent="0.2">
      <c r="A107" s="1259">
        <f>IF(OR(C107="a",C107=""),"",COUNTIF(C$8:$E107,"da")+COUNTIF(C$8:$E107,"bs")+COUNTIF(C$8:$E107,"cph"))</f>
        <v>97</v>
      </c>
      <c r="B107" s="1260" t="s">
        <v>1398</v>
      </c>
      <c r="C107" s="1261" t="s">
        <v>1450</v>
      </c>
      <c r="D107" s="1262" t="s">
        <v>826</v>
      </c>
      <c r="E107" s="1263" t="s">
        <v>9</v>
      </c>
      <c r="F107" s="1264" t="s">
        <v>99</v>
      </c>
      <c r="G107" s="1265">
        <v>2.63</v>
      </c>
      <c r="H107" s="1266">
        <v>2017</v>
      </c>
      <c r="I107" s="1267" t="s">
        <v>2713</v>
      </c>
      <c r="J107" s="1261" t="s">
        <v>1420</v>
      </c>
      <c r="K107" s="1268"/>
      <c r="L107" s="1269"/>
      <c r="M107" s="1268"/>
      <c r="N107" s="1270"/>
      <c r="O107" s="1271"/>
      <c r="P107" s="1270"/>
      <c r="Q107" s="1270"/>
      <c r="R107" s="1270"/>
      <c r="S107" s="1270"/>
      <c r="T107" s="1270"/>
      <c r="U107" s="1270"/>
      <c r="V107" s="1270"/>
      <c r="W107" s="1272"/>
      <c r="X107" s="1273"/>
      <c r="Y107" s="1268"/>
    </row>
    <row r="108" spans="1:28" s="1258" customFormat="1" ht="51" x14ac:dyDescent="0.2">
      <c r="A108" s="1259">
        <f>IF(OR(C108="a",C108=""),"",COUNTIF(C$8:$E108,"da")+COUNTIF(C$8:$E108,"bs")+COUNTIF(C$8:$E108,"cph"))</f>
        <v>98</v>
      </c>
      <c r="B108" s="1260" t="s">
        <v>1360</v>
      </c>
      <c r="C108" s="1261" t="s">
        <v>1450</v>
      </c>
      <c r="D108" s="1262" t="s">
        <v>325</v>
      </c>
      <c r="E108" s="1263" t="s">
        <v>10</v>
      </c>
      <c r="F108" s="1264" t="s">
        <v>99</v>
      </c>
      <c r="G108" s="1265">
        <v>17.64</v>
      </c>
      <c r="H108" s="1266">
        <v>2017</v>
      </c>
      <c r="I108" s="1267" t="s">
        <v>3981</v>
      </c>
      <c r="J108" s="1261" t="s">
        <v>1420</v>
      </c>
      <c r="K108" s="1268"/>
      <c r="L108" s="1269"/>
      <c r="M108" s="1268"/>
      <c r="N108" s="1270"/>
      <c r="O108" s="1269"/>
      <c r="P108" s="1270"/>
      <c r="Q108" s="1270"/>
      <c r="R108" s="1270"/>
      <c r="S108" s="1270"/>
      <c r="T108" s="1270"/>
      <c r="U108" s="1270"/>
      <c r="V108" s="1270"/>
      <c r="W108" s="1272"/>
      <c r="X108" s="1268"/>
      <c r="Y108" s="1268"/>
      <c r="AA108" s="1258">
        <v>8</v>
      </c>
    </row>
    <row r="109" spans="1:28" s="1258" customFormat="1" ht="76.5" x14ac:dyDescent="0.2">
      <c r="A109" s="1259">
        <f>IF(OR(C109="a",C109=""),"",COUNTIF(C$8:$E109,"da")+COUNTIF(C$8:$E109,"bs")+COUNTIF(C$8:$E109,"cph"))</f>
        <v>99</v>
      </c>
      <c r="B109" s="1260" t="s">
        <v>1367</v>
      </c>
      <c r="C109" s="1261" t="s">
        <v>1450</v>
      </c>
      <c r="D109" s="1262" t="s">
        <v>368</v>
      </c>
      <c r="E109" s="1263" t="s">
        <v>35</v>
      </c>
      <c r="F109" s="1264" t="s">
        <v>99</v>
      </c>
      <c r="G109" s="1265">
        <v>0.84</v>
      </c>
      <c r="H109" s="1266">
        <v>2020</v>
      </c>
      <c r="I109" s="1267" t="s">
        <v>3982</v>
      </c>
      <c r="J109" s="1261" t="s">
        <v>1420</v>
      </c>
      <c r="K109" s="1268"/>
      <c r="L109" s="1269"/>
      <c r="M109" s="1268"/>
      <c r="N109" s="1270"/>
      <c r="O109" s="1271"/>
      <c r="P109" s="1270"/>
      <c r="Q109" s="1270"/>
      <c r="R109" s="1270"/>
      <c r="S109" s="1270"/>
      <c r="T109" s="1270"/>
      <c r="U109" s="1270"/>
      <c r="V109" s="1270"/>
      <c r="W109" s="1272"/>
      <c r="X109" s="1273"/>
      <c r="Y109" s="1268"/>
    </row>
    <row r="110" spans="1:28" s="1258" customFormat="1" ht="191.25" x14ac:dyDescent="0.2">
      <c r="A110" s="1259">
        <f>IF(OR(C110="a",C110=""),"",COUNTIF(C$8:$E110,"da")+COUNTIF(C$8:$E110,"bs")+COUNTIF(C$8:$E110,"cph"))</f>
        <v>100</v>
      </c>
      <c r="B110" s="1260" t="s">
        <v>1354</v>
      </c>
      <c r="C110" s="1261" t="s">
        <v>1450</v>
      </c>
      <c r="D110" s="1262" t="s">
        <v>369</v>
      </c>
      <c r="E110" s="1263" t="s">
        <v>370</v>
      </c>
      <c r="F110" s="1264" t="s">
        <v>99</v>
      </c>
      <c r="G110" s="1265">
        <v>33.39</v>
      </c>
      <c r="H110" s="1266">
        <v>2020</v>
      </c>
      <c r="I110" s="1267" t="s">
        <v>3983</v>
      </c>
      <c r="J110" s="1261" t="s">
        <v>1420</v>
      </c>
      <c r="K110" s="1268"/>
      <c r="L110" s="1269"/>
      <c r="M110" s="1268"/>
      <c r="N110" s="1270"/>
      <c r="O110" s="1271"/>
      <c r="P110" s="1270"/>
      <c r="Q110" s="1270"/>
      <c r="R110" s="1270"/>
      <c r="S110" s="1270"/>
      <c r="T110" s="1270"/>
      <c r="U110" s="1270"/>
      <c r="V110" s="1270"/>
      <c r="W110" s="1272"/>
      <c r="X110" s="1273"/>
      <c r="Y110" s="1268"/>
    </row>
    <row r="111" spans="1:28" s="1258" customFormat="1" ht="51" x14ac:dyDescent="0.2">
      <c r="A111" s="1259">
        <f>IF(OR(C111="a",C111=""),"",COUNTIF(C$8:$E111,"da")+COUNTIF(C$8:$E111,"bs")+COUNTIF(C$8:$E111,"cph"))</f>
        <v>101</v>
      </c>
      <c r="B111" s="1260" t="s">
        <v>1361</v>
      </c>
      <c r="C111" s="1261" t="s">
        <v>1450</v>
      </c>
      <c r="D111" s="1262" t="s">
        <v>836</v>
      </c>
      <c r="E111" s="1263" t="s">
        <v>11</v>
      </c>
      <c r="F111" s="1264" t="s">
        <v>101</v>
      </c>
      <c r="G111" s="1265">
        <v>1.85</v>
      </c>
      <c r="H111" s="1266">
        <v>2018</v>
      </c>
      <c r="I111" s="1267" t="s">
        <v>3984</v>
      </c>
      <c r="J111" s="1261" t="s">
        <v>1420</v>
      </c>
      <c r="K111" s="1268"/>
      <c r="L111" s="1269"/>
      <c r="M111" s="1268"/>
      <c r="N111" s="1270"/>
      <c r="O111" s="1271"/>
      <c r="P111" s="1270"/>
      <c r="Q111" s="1270"/>
      <c r="R111" s="1270"/>
      <c r="S111" s="1270"/>
      <c r="T111" s="1270"/>
      <c r="U111" s="1270"/>
      <c r="V111" s="1270"/>
      <c r="W111" s="1272"/>
      <c r="X111" s="1273"/>
      <c r="Y111" s="1268"/>
    </row>
    <row r="112" spans="1:28" s="1258" customFormat="1" ht="102" x14ac:dyDescent="0.2">
      <c r="A112" s="1259">
        <f>IF(OR(C112="a",C112=""),"",COUNTIF(C$8:$E112,"da")+COUNTIF(C$8:$E112,"bs")+COUNTIF(C$8:$E112,"cph"))</f>
        <v>102</v>
      </c>
      <c r="B112" s="1260" t="s">
        <v>1377</v>
      </c>
      <c r="C112" s="1261" t="s">
        <v>1450</v>
      </c>
      <c r="D112" s="1262" t="s">
        <v>690</v>
      </c>
      <c r="E112" s="1263" t="s">
        <v>316</v>
      </c>
      <c r="F112" s="1264" t="s">
        <v>101</v>
      </c>
      <c r="G112" s="1265">
        <v>1.6</v>
      </c>
      <c r="H112" s="1266">
        <v>2018</v>
      </c>
      <c r="I112" s="1267" t="s">
        <v>3985</v>
      </c>
      <c r="J112" s="1261" t="s">
        <v>1420</v>
      </c>
      <c r="K112" s="1268"/>
      <c r="L112" s="1269"/>
      <c r="M112" s="1268"/>
      <c r="N112" s="1270"/>
      <c r="O112" s="1271"/>
      <c r="P112" s="1270"/>
      <c r="Q112" s="1270"/>
      <c r="R112" s="1270"/>
      <c r="S112" s="1270"/>
      <c r="T112" s="1270"/>
      <c r="U112" s="1270"/>
      <c r="V112" s="1270"/>
      <c r="W112" s="1272"/>
      <c r="X112" s="1273"/>
      <c r="Y112" s="1268"/>
    </row>
    <row r="113" spans="1:27" s="1258" customFormat="1" ht="102" x14ac:dyDescent="0.2">
      <c r="A113" s="1259">
        <f>IF(OR(C113="a",C113=""),"",COUNTIF(C$8:$E113,"da")+COUNTIF(C$8:$E113,"bs")+COUNTIF(C$8:$E113,"cph"))</f>
        <v>103</v>
      </c>
      <c r="B113" s="1260" t="s">
        <v>1468</v>
      </c>
      <c r="C113" s="1261" t="s">
        <v>1450</v>
      </c>
      <c r="D113" s="1262" t="s">
        <v>330</v>
      </c>
      <c r="E113" s="1263" t="s">
        <v>23</v>
      </c>
      <c r="F113" s="1264" t="s">
        <v>111</v>
      </c>
      <c r="G113" s="1265">
        <v>53.79</v>
      </c>
      <c r="H113" s="1266">
        <v>2019</v>
      </c>
      <c r="I113" s="1267" t="s">
        <v>3986</v>
      </c>
      <c r="J113" s="1261" t="s">
        <v>1420</v>
      </c>
      <c r="K113" s="1268"/>
      <c r="L113" s="1269"/>
      <c r="M113" s="1268"/>
      <c r="N113" s="1270"/>
      <c r="O113" s="1271"/>
      <c r="P113" s="1270"/>
      <c r="Q113" s="1270"/>
      <c r="R113" s="1270"/>
      <c r="S113" s="1270"/>
      <c r="T113" s="1270"/>
      <c r="U113" s="1270"/>
      <c r="V113" s="1270"/>
      <c r="W113" s="1272"/>
      <c r="X113" s="1273"/>
      <c r="Y113" s="1268"/>
    </row>
    <row r="114" spans="1:27" s="1258" customFormat="1" ht="165.75" x14ac:dyDescent="0.2">
      <c r="A114" s="1259">
        <f>IF(OR(C114="a",C114=""),"",COUNTIF(C$8:$E114,"da")+COUNTIF(C$8:$E114,"bs")+COUNTIF(C$8:$E114,"cph"))</f>
        <v>104</v>
      </c>
      <c r="B114" s="1260" t="s">
        <v>1469</v>
      </c>
      <c r="C114" s="1261" t="s">
        <v>1450</v>
      </c>
      <c r="D114" s="1262" t="s">
        <v>332</v>
      </c>
      <c r="E114" s="1263" t="s">
        <v>18</v>
      </c>
      <c r="F114" s="1264" t="s">
        <v>111</v>
      </c>
      <c r="G114" s="1265">
        <v>5.95</v>
      </c>
      <c r="H114" s="1266">
        <v>2018</v>
      </c>
      <c r="I114" s="1267" t="s">
        <v>2721</v>
      </c>
      <c r="J114" s="1261" t="s">
        <v>1420</v>
      </c>
      <c r="K114" s="1268"/>
      <c r="L114" s="1269"/>
      <c r="M114" s="1268"/>
      <c r="N114" s="1270"/>
      <c r="O114" s="1271"/>
      <c r="P114" s="1270"/>
      <c r="Q114" s="1270"/>
      <c r="R114" s="1270"/>
      <c r="S114" s="1270"/>
      <c r="T114" s="1270"/>
      <c r="U114" s="1270"/>
      <c r="V114" s="1270"/>
      <c r="W114" s="1272"/>
      <c r="X114" s="1273"/>
      <c r="Y114" s="1268"/>
    </row>
    <row r="115" spans="1:27" s="1258" customFormat="1" ht="153" x14ac:dyDescent="0.2">
      <c r="A115" s="1259">
        <f>IF(OR(C115="a",C115=""),"",COUNTIF(C$8:$E115,"da")+COUNTIF(C$8:$E115,"bs")+COUNTIF(C$8:$E115,"cph"))</f>
        <v>105</v>
      </c>
      <c r="B115" s="1260" t="s">
        <v>1399</v>
      </c>
      <c r="C115" s="1261" t="s">
        <v>1450</v>
      </c>
      <c r="D115" s="1262" t="s">
        <v>244</v>
      </c>
      <c r="E115" s="1263" t="s">
        <v>223</v>
      </c>
      <c r="F115" s="1264" t="s">
        <v>111</v>
      </c>
      <c r="G115" s="1265">
        <v>0.75</v>
      </c>
      <c r="H115" s="1266">
        <v>2016</v>
      </c>
      <c r="I115" s="1267" t="s">
        <v>3987</v>
      </c>
      <c r="J115" s="1261" t="s">
        <v>1420</v>
      </c>
      <c r="K115" s="1268"/>
      <c r="L115" s="1269"/>
      <c r="M115" s="1268"/>
      <c r="N115" s="1270"/>
      <c r="O115" s="1271"/>
      <c r="P115" s="1270"/>
      <c r="Q115" s="1270"/>
      <c r="R115" s="1270"/>
      <c r="S115" s="1270"/>
      <c r="T115" s="1270"/>
      <c r="U115" s="1270"/>
      <c r="V115" s="1270"/>
      <c r="W115" s="1272"/>
      <c r="X115" s="1273"/>
      <c r="Y115" s="1268"/>
    </row>
    <row r="116" spans="1:27" s="1258" customFormat="1" ht="140.25" x14ac:dyDescent="0.2">
      <c r="A116" s="1259">
        <f>IF(OR(C116="a",C116=""),"",COUNTIF(C$8:$E116,"da")+COUNTIF(C$8:$E116,"bs")+COUNTIF(C$8:$E116,"cph"))</f>
        <v>106</v>
      </c>
      <c r="B116" s="1260" t="s">
        <v>1400</v>
      </c>
      <c r="C116" s="1261" t="s">
        <v>1450</v>
      </c>
      <c r="D116" s="1262" t="s">
        <v>843</v>
      </c>
      <c r="E116" s="1263" t="s">
        <v>13</v>
      </c>
      <c r="F116" s="1264" t="s">
        <v>129</v>
      </c>
      <c r="G116" s="1265">
        <v>0.88</v>
      </c>
      <c r="H116" s="1266">
        <v>2015</v>
      </c>
      <c r="I116" s="1267" t="s">
        <v>3988</v>
      </c>
      <c r="J116" s="1261" t="s">
        <v>1420</v>
      </c>
      <c r="K116" s="1268"/>
      <c r="L116" s="1269"/>
      <c r="M116" s="1268"/>
      <c r="N116" s="1270"/>
      <c r="O116" s="1271"/>
      <c r="P116" s="1270"/>
      <c r="Q116" s="1270"/>
      <c r="R116" s="1270"/>
      <c r="S116" s="1270"/>
      <c r="T116" s="1270"/>
      <c r="U116" s="1270"/>
      <c r="V116" s="1270"/>
      <c r="W116" s="1272"/>
      <c r="X116" s="1273"/>
      <c r="Y116" s="1268"/>
    </row>
    <row r="117" spans="1:27" s="1258" customFormat="1" ht="89.25" x14ac:dyDescent="0.2">
      <c r="A117" s="1259">
        <f>IF(OR(C117="a",C117=""),"",COUNTIF(C$8:$E117,"da")+COUNTIF(C$8:$E117,"bs")+COUNTIF(C$8:$E117,"cph"))</f>
        <v>107</v>
      </c>
      <c r="B117" s="1260" t="s">
        <v>1363</v>
      </c>
      <c r="C117" s="1261" t="s">
        <v>1450</v>
      </c>
      <c r="D117" s="1262" t="s">
        <v>722</v>
      </c>
      <c r="E117" s="1263" t="s">
        <v>31</v>
      </c>
      <c r="F117" s="1264" t="s">
        <v>146</v>
      </c>
      <c r="G117" s="1265">
        <v>3.24</v>
      </c>
      <c r="H117" s="1266">
        <v>2018</v>
      </c>
      <c r="I117" s="1267" t="s">
        <v>3989</v>
      </c>
      <c r="J117" s="1261" t="s">
        <v>1420</v>
      </c>
      <c r="K117" s="1268"/>
      <c r="L117" s="1269"/>
      <c r="M117" s="1268"/>
      <c r="N117" s="1270"/>
      <c r="O117" s="1271"/>
      <c r="P117" s="1270"/>
      <c r="Q117" s="1270"/>
      <c r="R117" s="1270"/>
      <c r="S117" s="1270"/>
      <c r="T117" s="1270"/>
      <c r="U117" s="1270"/>
      <c r="V117" s="1270"/>
      <c r="W117" s="1272"/>
      <c r="X117" s="1273"/>
      <c r="Y117" s="1268"/>
    </row>
    <row r="118" spans="1:27" s="1258" customFormat="1" ht="51" x14ac:dyDescent="0.2">
      <c r="A118" s="1259">
        <f>IF(OR(C118="a",C118=""),"",COUNTIF(C$8:$E118,"da")+COUNTIF(C$8:$E118,"bs")+COUNTIF(C$8:$E118,"cph"))</f>
        <v>108</v>
      </c>
      <c r="B118" s="1260" t="s">
        <v>1405</v>
      </c>
      <c r="C118" s="1261" t="s">
        <v>1450</v>
      </c>
      <c r="D118" s="1262" t="s">
        <v>260</v>
      </c>
      <c r="E118" s="1263" t="s">
        <v>23</v>
      </c>
      <c r="F118" s="1264" t="s">
        <v>146</v>
      </c>
      <c r="G118" s="1265">
        <v>46.56</v>
      </c>
      <c r="H118" s="1266">
        <v>2015</v>
      </c>
      <c r="I118" s="1267" t="s">
        <v>2727</v>
      </c>
      <c r="J118" s="1261" t="s">
        <v>1420</v>
      </c>
      <c r="K118" s="1268"/>
      <c r="L118" s="1269"/>
      <c r="M118" s="1268"/>
      <c r="N118" s="1270"/>
      <c r="O118" s="1271"/>
      <c r="P118" s="1270"/>
      <c r="Q118" s="1270"/>
      <c r="R118" s="1270"/>
      <c r="S118" s="1270"/>
      <c r="T118" s="1270"/>
      <c r="U118" s="1270"/>
      <c r="V118" s="1270"/>
      <c r="W118" s="1272"/>
      <c r="X118" s="1273"/>
      <c r="Y118" s="1268"/>
    </row>
    <row r="119" spans="1:27" s="1258" customFormat="1" ht="153" x14ac:dyDescent="0.2">
      <c r="A119" s="1259">
        <f>IF(OR(C119="a",C119=""),"",COUNTIF(C$8:$E119,"da")+COUNTIF(C$8:$E119,"bs")+COUNTIF(C$8:$E119,"cph"))</f>
        <v>109</v>
      </c>
      <c r="B119" s="1260" t="s">
        <v>2431</v>
      </c>
      <c r="C119" s="1261" t="s">
        <v>1450</v>
      </c>
      <c r="D119" s="1262" t="s">
        <v>337</v>
      </c>
      <c r="E119" s="1263" t="s">
        <v>18</v>
      </c>
      <c r="F119" s="1264" t="s">
        <v>146</v>
      </c>
      <c r="G119" s="1265">
        <v>10.42</v>
      </c>
      <c r="H119" s="1266">
        <v>2015</v>
      </c>
      <c r="I119" s="1267" t="s">
        <v>3990</v>
      </c>
      <c r="J119" s="1261" t="s">
        <v>1420</v>
      </c>
      <c r="K119" s="1268"/>
      <c r="L119" s="1269"/>
      <c r="M119" s="1268"/>
      <c r="N119" s="1270"/>
      <c r="O119" s="1271"/>
      <c r="P119" s="1270"/>
      <c r="Q119" s="1270"/>
      <c r="R119" s="1270"/>
      <c r="S119" s="1270"/>
      <c r="T119" s="1270"/>
      <c r="U119" s="1270"/>
      <c r="V119" s="1270"/>
      <c r="W119" s="1272"/>
      <c r="X119" s="1273"/>
      <c r="Y119" s="1268"/>
    </row>
    <row r="120" spans="1:27" s="1258" customFormat="1" ht="216.75" x14ac:dyDescent="0.2">
      <c r="A120" s="1259">
        <f>IF(OR(C120="a",C120=""),"",COUNTIF(C$8:$E120,"da")+COUNTIF(C$8:$E120,"bs")+COUNTIF(C$8:$E120,"cph"))</f>
        <v>110</v>
      </c>
      <c r="B120" s="1260" t="s">
        <v>2432</v>
      </c>
      <c r="C120" s="1261" t="s">
        <v>1450</v>
      </c>
      <c r="D120" s="1262" t="s">
        <v>342</v>
      </c>
      <c r="E120" s="1263" t="s">
        <v>33</v>
      </c>
      <c r="F120" s="1264" t="s">
        <v>146</v>
      </c>
      <c r="G120" s="1265">
        <v>13.73</v>
      </c>
      <c r="H120" s="1266">
        <v>2016</v>
      </c>
      <c r="I120" s="1267" t="s">
        <v>3991</v>
      </c>
      <c r="J120" s="1261" t="s">
        <v>1420</v>
      </c>
      <c r="K120" s="1268"/>
      <c r="L120" s="1269"/>
      <c r="M120" s="1268"/>
      <c r="N120" s="1270"/>
      <c r="O120" s="1271"/>
      <c r="P120" s="1270"/>
      <c r="Q120" s="1270"/>
      <c r="R120" s="1270"/>
      <c r="S120" s="1270"/>
      <c r="T120" s="1270"/>
      <c r="U120" s="1270"/>
      <c r="V120" s="1270"/>
      <c r="W120" s="1272"/>
      <c r="X120" s="1273"/>
      <c r="Y120" s="1268"/>
    </row>
    <row r="121" spans="1:27" s="1258" customFormat="1" ht="51" x14ac:dyDescent="0.2">
      <c r="A121" s="1259">
        <f>IF(OR(C121="a",C121=""),"",COUNTIF(C$8:$E121,"da")+COUNTIF(C$8:$E121,"bs")+COUNTIF(C$8:$E121,"cph"))</f>
        <v>111</v>
      </c>
      <c r="B121" s="1260" t="s">
        <v>1380</v>
      </c>
      <c r="C121" s="1261" t="s">
        <v>1450</v>
      </c>
      <c r="D121" s="1262" t="s">
        <v>274</v>
      </c>
      <c r="E121" s="1263" t="s">
        <v>275</v>
      </c>
      <c r="F121" s="1264" t="s">
        <v>146</v>
      </c>
      <c r="G121" s="1265">
        <v>8.6</v>
      </c>
      <c r="H121" s="1266">
        <v>2020</v>
      </c>
      <c r="I121" s="1267" t="s">
        <v>1472</v>
      </c>
      <c r="J121" s="1261" t="s">
        <v>1420</v>
      </c>
      <c r="K121" s="1268"/>
      <c r="L121" s="1269"/>
      <c r="M121" s="1268"/>
      <c r="N121" s="1270"/>
      <c r="O121" s="1271"/>
      <c r="P121" s="1270"/>
      <c r="Q121" s="1270"/>
      <c r="R121" s="1270"/>
      <c r="S121" s="1270"/>
      <c r="T121" s="1270"/>
      <c r="U121" s="1270"/>
      <c r="V121" s="1270"/>
      <c r="W121" s="1272"/>
      <c r="X121" s="1273"/>
      <c r="Y121" s="1268"/>
    </row>
    <row r="122" spans="1:27" s="1258" customFormat="1" ht="38.25" x14ac:dyDescent="0.2">
      <c r="A122" s="1259">
        <f>IF(OR(C122="a",C122=""),"",COUNTIF(C$8:$E122,"da")+COUNTIF(C$8:$E122,"bs")+COUNTIF(C$8:$E122,"cph"))</f>
        <v>112</v>
      </c>
      <c r="B122" s="1260" t="s">
        <v>1503</v>
      </c>
      <c r="C122" s="1261" t="s">
        <v>1450</v>
      </c>
      <c r="D122" s="1262" t="s">
        <v>391</v>
      </c>
      <c r="E122" s="1263" t="s">
        <v>24</v>
      </c>
      <c r="F122" s="1264" t="s">
        <v>146</v>
      </c>
      <c r="G122" s="1265">
        <v>5.9</v>
      </c>
      <c r="H122" s="1266">
        <v>2021</v>
      </c>
      <c r="I122" s="1267" t="s">
        <v>1432</v>
      </c>
      <c r="J122" s="1261" t="s">
        <v>1420</v>
      </c>
      <c r="K122" s="1268"/>
      <c r="L122" s="1269"/>
      <c r="M122" s="1268"/>
      <c r="N122" s="1270"/>
      <c r="O122" s="1271"/>
      <c r="P122" s="1270"/>
      <c r="Q122" s="1270"/>
      <c r="R122" s="1270"/>
      <c r="S122" s="1270"/>
      <c r="T122" s="1270"/>
      <c r="U122" s="1270"/>
      <c r="V122" s="1270"/>
      <c r="W122" s="1272"/>
      <c r="X122" s="1273"/>
      <c r="Y122" s="1268"/>
    </row>
    <row r="123" spans="1:27" s="1258" customFormat="1" ht="38.25" x14ac:dyDescent="0.2">
      <c r="A123" s="1259">
        <f>IF(OR(C123="a",C123=""),"",COUNTIF(C$8:$E123,"da")+COUNTIF(C$8:$E123,"bs")+COUNTIF(C$8:$E123,"cph"))</f>
        <v>113</v>
      </c>
      <c r="B123" s="1260" t="s">
        <v>1535</v>
      </c>
      <c r="C123" s="1261" t="s">
        <v>1450</v>
      </c>
      <c r="D123" s="1262" t="s">
        <v>890</v>
      </c>
      <c r="E123" s="1263" t="s">
        <v>16</v>
      </c>
      <c r="F123" s="1264" t="s">
        <v>146</v>
      </c>
      <c r="G123" s="1265">
        <v>6.35</v>
      </c>
      <c r="H123" s="1266">
        <v>2022</v>
      </c>
      <c r="I123" s="1267" t="s">
        <v>2672</v>
      </c>
      <c r="J123" s="1261" t="s">
        <v>1420</v>
      </c>
      <c r="K123" s="1268"/>
      <c r="L123" s="1300"/>
      <c r="M123" s="1268"/>
      <c r="N123" s="1268"/>
      <c r="O123" s="1268"/>
      <c r="P123" s="1268"/>
      <c r="Q123" s="1268"/>
      <c r="R123" s="1268"/>
      <c r="S123" s="1268"/>
      <c r="T123" s="1268"/>
      <c r="U123" s="1268"/>
      <c r="V123" s="1268"/>
      <c r="W123" s="1268"/>
      <c r="X123" s="1268"/>
      <c r="Y123" s="1268"/>
      <c r="AA123" s="1258">
        <v>9</v>
      </c>
    </row>
    <row r="124" spans="1:27" s="1258" customFormat="1" ht="114.75" x14ac:dyDescent="0.2">
      <c r="A124" s="1259">
        <f>IF(OR(C124="a",C124=""),"",COUNTIF(C$8:$E124,"da")+COUNTIF(C$8:$E124,"bs")+COUNTIF(C$8:$E124,"cph"))</f>
        <v>114</v>
      </c>
      <c r="B124" s="1260" t="s">
        <v>1364</v>
      </c>
      <c r="C124" s="1261" t="s">
        <v>1450</v>
      </c>
      <c r="D124" s="1262" t="s">
        <v>914</v>
      </c>
      <c r="E124" s="1263" t="s">
        <v>10</v>
      </c>
      <c r="F124" s="1264" t="s">
        <v>140</v>
      </c>
      <c r="G124" s="1265">
        <v>2.61</v>
      </c>
      <c r="H124" s="1266">
        <v>2020</v>
      </c>
      <c r="I124" s="1267" t="s">
        <v>3992</v>
      </c>
      <c r="J124" s="1261" t="s">
        <v>1420</v>
      </c>
      <c r="K124" s="1268"/>
      <c r="L124" s="1269"/>
      <c r="M124" s="1268"/>
      <c r="N124" s="1270"/>
      <c r="O124" s="1271"/>
      <c r="P124" s="1270"/>
      <c r="Q124" s="1270"/>
      <c r="R124" s="1270"/>
      <c r="S124" s="1270"/>
      <c r="T124" s="1270"/>
      <c r="U124" s="1270"/>
      <c r="V124" s="1270"/>
      <c r="W124" s="1272"/>
      <c r="X124" s="1268"/>
      <c r="Y124" s="1268"/>
    </row>
    <row r="125" spans="1:27" s="1258" customFormat="1" ht="76.5" x14ac:dyDescent="0.2">
      <c r="A125" s="1259">
        <f>IF(OR(C125="a",C125=""),"",COUNTIF(C$8:$E125,"da")+COUNTIF(C$8:$E125,"bs")+COUNTIF(C$8:$E125,"cph"))</f>
        <v>115</v>
      </c>
      <c r="B125" s="1260" t="s">
        <v>1365</v>
      </c>
      <c r="C125" s="1261" t="s">
        <v>1450</v>
      </c>
      <c r="D125" s="1262" t="s">
        <v>328</v>
      </c>
      <c r="E125" s="1263" t="s">
        <v>1449</v>
      </c>
      <c r="F125" s="1264" t="s">
        <v>160</v>
      </c>
      <c r="G125" s="1265">
        <v>15.2</v>
      </c>
      <c r="H125" s="1266">
        <v>2016</v>
      </c>
      <c r="I125" s="1267" t="s">
        <v>2730</v>
      </c>
      <c r="J125" s="1261" t="s">
        <v>1420</v>
      </c>
      <c r="K125" s="1268"/>
      <c r="L125" s="1269"/>
      <c r="M125" s="1268"/>
      <c r="N125" s="1270"/>
      <c r="O125" s="1271"/>
      <c r="P125" s="1270"/>
      <c r="Q125" s="1270"/>
      <c r="R125" s="1270"/>
      <c r="S125" s="1270"/>
      <c r="T125" s="1270"/>
      <c r="U125" s="1270"/>
      <c r="V125" s="1270"/>
      <c r="W125" s="1272"/>
      <c r="X125" s="1268"/>
      <c r="Y125" s="1268"/>
    </row>
    <row r="126" spans="1:27" s="1258" customFormat="1" ht="89.25" x14ac:dyDescent="0.2">
      <c r="A126" s="1259">
        <f>IF(OR(C126="a",C126=""),"",COUNTIF(C$8:$E126,"da")+COUNTIF(C$8:$E126,"bs")+COUNTIF(C$8:$E126,"cph"))</f>
        <v>116</v>
      </c>
      <c r="B126" s="1260" t="s">
        <v>2458</v>
      </c>
      <c r="C126" s="1261" t="s">
        <v>1450</v>
      </c>
      <c r="D126" s="1262" t="s">
        <v>326</v>
      </c>
      <c r="E126" s="1263" t="s">
        <v>327</v>
      </c>
      <c r="F126" s="1264" t="s">
        <v>160</v>
      </c>
      <c r="G126" s="1265">
        <v>13.75</v>
      </c>
      <c r="H126" s="1266">
        <v>2018</v>
      </c>
      <c r="I126" s="1267" t="s">
        <v>3993</v>
      </c>
      <c r="J126" s="1261" t="s">
        <v>1420</v>
      </c>
      <c r="K126" s="1268"/>
      <c r="L126" s="1269"/>
      <c r="M126" s="1268"/>
      <c r="N126" s="1270"/>
      <c r="O126" s="1271"/>
      <c r="P126" s="1270"/>
      <c r="Q126" s="1270"/>
      <c r="R126" s="1270"/>
      <c r="S126" s="1270"/>
      <c r="T126" s="1270"/>
      <c r="U126" s="1270"/>
      <c r="V126" s="1270"/>
      <c r="W126" s="1272"/>
      <c r="X126" s="1268"/>
      <c r="Y126" s="1268"/>
    </row>
    <row r="127" spans="1:27" s="1258" customFormat="1" ht="38.25" x14ac:dyDescent="0.2">
      <c r="A127" s="1259">
        <f>IF(OR(C127="a",C127=""),"",COUNTIF(C$8:$E216,"da")+COUNTIF(C$8:$E216,"bs")+COUNTIF(C$8:$E216,"cph"))</f>
        <v>202</v>
      </c>
      <c r="B127" s="1260" t="s">
        <v>2466</v>
      </c>
      <c r="C127" s="1261" t="s">
        <v>1450</v>
      </c>
      <c r="D127" s="1262" t="s">
        <v>346</v>
      </c>
      <c r="E127" s="1263" t="s">
        <v>18</v>
      </c>
      <c r="F127" s="1264" t="s">
        <v>93</v>
      </c>
      <c r="G127" s="1265">
        <v>5.87</v>
      </c>
      <c r="H127" s="1266">
        <v>2017</v>
      </c>
      <c r="I127" s="1267" t="s">
        <v>1475</v>
      </c>
      <c r="J127" s="1261" t="s">
        <v>1420</v>
      </c>
      <c r="K127" s="1268"/>
      <c r="L127" s="1269"/>
      <c r="M127" s="1268"/>
      <c r="N127" s="1270"/>
      <c r="O127" s="1271"/>
      <c r="P127" s="1270"/>
      <c r="Q127" s="1270"/>
      <c r="R127" s="1270"/>
      <c r="S127" s="1270"/>
      <c r="T127" s="1270"/>
      <c r="U127" s="1270"/>
      <c r="V127" s="1270"/>
      <c r="W127" s="1272"/>
      <c r="X127" s="1268"/>
      <c r="Y127" s="1268"/>
    </row>
    <row r="128" spans="1:27" s="1258" customFormat="1" ht="38.25" x14ac:dyDescent="0.2">
      <c r="A128" s="1259">
        <f>IF(OR(C128="a",C128=""),"",COUNTIF(C$8:$E128,"da")+COUNTIF(C$8:$E128,"bs")+COUNTIF(C$8:$E128,"cph"))</f>
        <v>118</v>
      </c>
      <c r="B128" s="1260" t="s">
        <v>2467</v>
      </c>
      <c r="C128" s="1261" t="s">
        <v>1450</v>
      </c>
      <c r="D128" s="1262" t="s">
        <v>347</v>
      </c>
      <c r="E128" s="1263" t="s">
        <v>18</v>
      </c>
      <c r="F128" s="1264" t="s">
        <v>93</v>
      </c>
      <c r="G128" s="1265">
        <v>5.65</v>
      </c>
      <c r="H128" s="1266">
        <v>2017</v>
      </c>
      <c r="I128" s="1267" t="s">
        <v>1475</v>
      </c>
      <c r="J128" s="1261" t="s">
        <v>1420</v>
      </c>
      <c r="K128" s="1268"/>
      <c r="L128" s="1269"/>
      <c r="M128" s="1268"/>
      <c r="N128" s="1270"/>
      <c r="O128" s="1271"/>
      <c r="P128" s="1270"/>
      <c r="Q128" s="1270"/>
      <c r="R128" s="1270"/>
      <c r="S128" s="1270"/>
      <c r="T128" s="1270"/>
      <c r="U128" s="1270"/>
      <c r="V128" s="1270"/>
      <c r="W128" s="1272"/>
      <c r="X128" s="1268"/>
      <c r="Y128" s="1268"/>
    </row>
    <row r="129" spans="1:26" s="1258" customFormat="1" ht="242.25" x14ac:dyDescent="0.2">
      <c r="A129" s="1259">
        <f>IF(OR(C129="a",C129=""),"",COUNTIF(C$8:$E129,"da")+COUNTIF(C$8:$E129,"bs")+COUNTIF(C$8:$E129,"cph"))</f>
        <v>119</v>
      </c>
      <c r="B129" s="1260" t="s">
        <v>2469</v>
      </c>
      <c r="C129" s="1261" t="s">
        <v>1450</v>
      </c>
      <c r="D129" s="1262" t="s">
        <v>349</v>
      </c>
      <c r="E129" s="1263" t="s">
        <v>18</v>
      </c>
      <c r="F129" s="1264" t="s">
        <v>93</v>
      </c>
      <c r="G129" s="1265">
        <v>9.8800000000000008</v>
      </c>
      <c r="H129" s="1266">
        <v>2015</v>
      </c>
      <c r="I129" s="1267" t="s">
        <v>3994</v>
      </c>
      <c r="J129" s="1261" t="s">
        <v>1420</v>
      </c>
      <c r="K129" s="1268"/>
      <c r="L129" s="1269"/>
      <c r="M129" s="1268"/>
      <c r="N129" s="1270"/>
      <c r="O129" s="1271"/>
      <c r="P129" s="1270"/>
      <c r="Q129" s="1270"/>
      <c r="R129" s="1270"/>
      <c r="S129" s="1270"/>
      <c r="T129" s="1270"/>
      <c r="U129" s="1270"/>
      <c r="V129" s="1270"/>
      <c r="W129" s="1272"/>
      <c r="X129" s="1268"/>
      <c r="Y129" s="1268"/>
    </row>
    <row r="130" spans="1:26" s="1258" customFormat="1" ht="51" x14ac:dyDescent="0.2">
      <c r="A130" s="1259">
        <f>IF(OR(C130="a",C130=""),"",COUNTIF(C$8:$E219,"da")+COUNTIF(C$8:$E219,"bs")+COUNTIF(C$8:$E219,"cph"))</f>
        <v>205</v>
      </c>
      <c r="B130" s="1260" t="s">
        <v>2470</v>
      </c>
      <c r="C130" s="1261" t="s">
        <v>1450</v>
      </c>
      <c r="D130" s="1262" t="s">
        <v>351</v>
      </c>
      <c r="E130" s="1263" t="s">
        <v>352</v>
      </c>
      <c r="F130" s="1264" t="s">
        <v>93</v>
      </c>
      <c r="G130" s="1265">
        <v>60</v>
      </c>
      <c r="H130" s="1266">
        <v>2016</v>
      </c>
      <c r="I130" s="1267" t="s">
        <v>1475</v>
      </c>
      <c r="J130" s="1261" t="s">
        <v>1420</v>
      </c>
      <c r="K130" s="1268"/>
      <c r="L130" s="1269"/>
      <c r="M130" s="1268"/>
      <c r="N130" s="1270"/>
      <c r="O130" s="1269"/>
      <c r="P130" s="1270"/>
      <c r="Q130" s="1270"/>
      <c r="R130" s="1270"/>
      <c r="S130" s="1270"/>
      <c r="T130" s="1270"/>
      <c r="U130" s="1270"/>
      <c r="V130" s="1270"/>
      <c r="W130" s="1272"/>
      <c r="X130" s="1273"/>
      <c r="Y130" s="1268"/>
      <c r="Z130" s="1258" t="s">
        <v>3995</v>
      </c>
    </row>
    <row r="131" spans="1:26" s="1258" customFormat="1" ht="51" x14ac:dyDescent="0.2">
      <c r="A131" s="1259">
        <f>IF(OR(C131="a",C131=""),"",COUNTIF(C$8:$E131,"da")+COUNTIF(C$8:$E131,"bs")+COUNTIF(C$8:$E131,"cph"))</f>
        <v>121</v>
      </c>
      <c r="B131" s="1260" t="s">
        <v>2471</v>
      </c>
      <c r="C131" s="1261" t="s">
        <v>1450</v>
      </c>
      <c r="D131" s="1262" t="s">
        <v>354</v>
      </c>
      <c r="E131" s="1263" t="s">
        <v>355</v>
      </c>
      <c r="F131" s="1264" t="s">
        <v>93</v>
      </c>
      <c r="G131" s="1265">
        <v>35.979999999999997</v>
      </c>
      <c r="H131" s="1266">
        <v>2017</v>
      </c>
      <c r="I131" s="1267" t="s">
        <v>1475</v>
      </c>
      <c r="J131" s="1261" t="s">
        <v>1420</v>
      </c>
      <c r="K131" s="1268"/>
      <c r="L131" s="1269"/>
      <c r="M131" s="1268"/>
      <c r="N131" s="1270"/>
      <c r="O131" s="1269"/>
      <c r="P131" s="1270"/>
      <c r="Q131" s="1270"/>
      <c r="R131" s="1270"/>
      <c r="S131" s="1270"/>
      <c r="T131" s="1270"/>
      <c r="U131" s="1270"/>
      <c r="V131" s="1270"/>
      <c r="W131" s="1272"/>
      <c r="X131" s="1273"/>
      <c r="Y131" s="1268"/>
    </row>
    <row r="132" spans="1:26" s="1258" customFormat="1" ht="51" x14ac:dyDescent="0.2">
      <c r="A132" s="1259">
        <f>IF(OR(C132="a",C132=""),"",COUNTIF(C$8:$E132,"da")+COUNTIF(C$8:$E132,"bs")+COUNTIF(C$8:$E132,"cph"))</f>
        <v>122</v>
      </c>
      <c r="B132" s="1260" t="s">
        <v>2472</v>
      </c>
      <c r="C132" s="1261" t="s">
        <v>1450</v>
      </c>
      <c r="D132" s="1262" t="s">
        <v>357</v>
      </c>
      <c r="E132" s="1263" t="s">
        <v>223</v>
      </c>
      <c r="F132" s="1264" t="s">
        <v>93</v>
      </c>
      <c r="G132" s="1265">
        <v>4.29</v>
      </c>
      <c r="H132" s="1266">
        <v>2018</v>
      </c>
      <c r="I132" s="1267" t="s">
        <v>1475</v>
      </c>
      <c r="J132" s="1261" t="s">
        <v>1420</v>
      </c>
      <c r="K132" s="1268"/>
      <c r="L132" s="1269"/>
      <c r="M132" s="1268"/>
      <c r="N132" s="1270"/>
      <c r="O132" s="1269"/>
      <c r="P132" s="1270"/>
      <c r="Q132" s="1270"/>
      <c r="R132" s="1270"/>
      <c r="S132" s="1270"/>
      <c r="T132" s="1270"/>
      <c r="U132" s="1270"/>
      <c r="V132" s="1270"/>
      <c r="W132" s="1272"/>
      <c r="X132" s="1273"/>
      <c r="Y132" s="1268"/>
    </row>
    <row r="133" spans="1:26" s="1258" customFormat="1" ht="51" x14ac:dyDescent="0.2">
      <c r="A133" s="1259">
        <f>IF(OR(C133="a",C133=""),"",COUNTIF(C$8:$E222,"da")+COUNTIF(C$8:$E222,"bs")+COUNTIF(C$8:$E222,"cph"))</f>
        <v>208</v>
      </c>
      <c r="B133" s="1260" t="s">
        <v>2474</v>
      </c>
      <c r="C133" s="1261" t="s">
        <v>1450</v>
      </c>
      <c r="D133" s="1262" t="s">
        <v>365</v>
      </c>
      <c r="E133" s="1263" t="s">
        <v>26</v>
      </c>
      <c r="F133" s="1264" t="s">
        <v>152</v>
      </c>
      <c r="G133" s="1265">
        <v>2.59</v>
      </c>
      <c r="H133" s="1266">
        <v>2018</v>
      </c>
      <c r="I133" s="1267" t="s">
        <v>3996</v>
      </c>
      <c r="J133" s="1261" t="s">
        <v>1420</v>
      </c>
      <c r="K133" s="1268"/>
      <c r="L133" s="1269"/>
      <c r="M133" s="1268"/>
      <c r="N133" s="1270"/>
      <c r="O133" s="1269"/>
      <c r="P133" s="1270"/>
      <c r="Q133" s="1270"/>
      <c r="R133" s="1270"/>
      <c r="S133" s="1270"/>
      <c r="T133" s="1270"/>
      <c r="U133" s="1270"/>
      <c r="V133" s="1270"/>
      <c r="W133" s="1272"/>
      <c r="X133" s="1273"/>
      <c r="Y133" s="1268"/>
    </row>
    <row r="134" spans="1:26" ht="25.5" x14ac:dyDescent="0.2">
      <c r="A134" s="1259"/>
      <c r="B134" s="1274"/>
      <c r="C134" s="1299" t="s">
        <v>1383</v>
      </c>
      <c r="D134" s="1276" t="s">
        <v>3997</v>
      </c>
      <c r="E134" s="1263"/>
      <c r="F134" s="1277"/>
      <c r="G134" s="1278"/>
      <c r="H134" s="1279"/>
      <c r="I134" s="1267"/>
      <c r="J134" s="1261"/>
      <c r="K134" s="1268"/>
      <c r="L134" s="1269"/>
      <c r="M134" s="1268"/>
      <c r="N134" s="1270"/>
      <c r="O134" s="1269"/>
      <c r="P134" s="1270"/>
      <c r="Q134" s="1270"/>
      <c r="R134" s="1270"/>
      <c r="S134" s="1270"/>
      <c r="T134" s="1270"/>
      <c r="U134" s="1270"/>
      <c r="V134" s="1270"/>
      <c r="W134" s="1272"/>
      <c r="X134" s="1273"/>
      <c r="Y134" s="1268"/>
    </row>
    <row r="135" spans="1:26" s="1258" customFormat="1" ht="51" x14ac:dyDescent="0.2">
      <c r="A135" s="1259">
        <f>IF(OR(C135="a",C135=""),"",COUNTIF(C$8:$E135,"da")+COUNTIF(C$8:$E135,"bs")+COUNTIF(C$8:$E135,"cph"))</f>
        <v>124</v>
      </c>
      <c r="B135" s="1260" t="s">
        <v>1476</v>
      </c>
      <c r="C135" s="1261" t="s">
        <v>1450</v>
      </c>
      <c r="D135" s="1262" t="s">
        <v>304</v>
      </c>
      <c r="E135" s="1263" t="s">
        <v>23</v>
      </c>
      <c r="F135" s="1264" t="s">
        <v>79</v>
      </c>
      <c r="G135" s="1265">
        <v>8.1999999999999993</v>
      </c>
      <c r="H135" s="1266">
        <v>2021</v>
      </c>
      <c r="I135" s="1267" t="s">
        <v>3998</v>
      </c>
      <c r="J135" s="1261" t="s">
        <v>1484</v>
      </c>
      <c r="K135" s="1273"/>
      <c r="L135" s="1269"/>
      <c r="M135" s="1273"/>
      <c r="N135" s="1272"/>
      <c r="O135" s="1269"/>
      <c r="P135" s="1272"/>
      <c r="Q135" s="1272"/>
      <c r="R135" s="1272"/>
      <c r="S135" s="1272"/>
      <c r="T135" s="1272"/>
      <c r="U135" s="1272"/>
      <c r="V135" s="1272"/>
      <c r="W135" s="1272"/>
      <c r="X135" s="1273"/>
      <c r="Y135" s="1273"/>
    </row>
    <row r="136" spans="1:26" s="1258" customFormat="1" ht="140.25" x14ac:dyDescent="0.2">
      <c r="A136" s="1259">
        <f>IF(OR(C136="a",C136=""),"",COUNTIF(C$8:$E136,"da")+COUNTIF(C$8:$E136,"bs")+COUNTIF(C$8:$E136,"cph"))</f>
        <v>125</v>
      </c>
      <c r="B136" s="1260" t="s">
        <v>1373</v>
      </c>
      <c r="C136" s="1261" t="s">
        <v>1450</v>
      </c>
      <c r="D136" s="1262" t="s">
        <v>1382</v>
      </c>
      <c r="E136" s="1263" t="s">
        <v>15</v>
      </c>
      <c r="F136" s="1264" t="s">
        <v>107</v>
      </c>
      <c r="G136" s="1265">
        <v>1.34</v>
      </c>
      <c r="H136" s="1266">
        <v>2015</v>
      </c>
      <c r="I136" s="1267" t="s">
        <v>3999</v>
      </c>
      <c r="J136" s="1261" t="s">
        <v>1484</v>
      </c>
      <c r="K136" s="1273"/>
      <c r="L136" s="1269"/>
      <c r="M136" s="1273"/>
      <c r="N136" s="1272"/>
      <c r="O136" s="1269"/>
      <c r="P136" s="1272"/>
      <c r="Q136" s="1272"/>
      <c r="R136" s="1272"/>
      <c r="S136" s="1272"/>
      <c r="T136" s="1272"/>
      <c r="U136" s="1272"/>
      <c r="V136" s="1272"/>
      <c r="W136" s="1272"/>
      <c r="X136" s="1273"/>
      <c r="Y136" s="1273"/>
    </row>
    <row r="137" spans="1:26" s="1258" customFormat="1" ht="63.75" x14ac:dyDescent="0.2">
      <c r="A137" s="1259">
        <f>IF(OR(C137="a",C137=""),"",COUNTIF(C$8:$E137,"da")+COUNTIF(C$8:$E137,"bs")+COUNTIF(C$8:$E137,"cph"))</f>
        <v>126</v>
      </c>
      <c r="B137" s="1260" t="s">
        <v>1374</v>
      </c>
      <c r="C137" s="1261" t="s">
        <v>1450</v>
      </c>
      <c r="D137" s="1262" t="s">
        <v>309</v>
      </c>
      <c r="E137" s="1263" t="s">
        <v>15</v>
      </c>
      <c r="F137" s="1264" t="s">
        <v>107</v>
      </c>
      <c r="G137" s="1265">
        <v>0.81</v>
      </c>
      <c r="H137" s="1266">
        <v>2019</v>
      </c>
      <c r="I137" s="1267" t="s">
        <v>2671</v>
      </c>
      <c r="J137" s="1261" t="s">
        <v>1484</v>
      </c>
      <c r="K137" s="1301"/>
      <c r="L137" s="1302"/>
      <c r="M137" s="1301"/>
      <c r="N137" s="1303"/>
      <c r="O137" s="1302"/>
      <c r="P137" s="1303"/>
      <c r="Q137" s="1303"/>
      <c r="R137" s="1303"/>
      <c r="S137" s="1303"/>
      <c r="T137" s="1303"/>
      <c r="U137" s="1303"/>
      <c r="V137" s="1303"/>
      <c r="W137" s="1303"/>
      <c r="X137" s="1301"/>
      <c r="Y137" s="1301"/>
    </row>
    <row r="138" spans="1:26" s="1258" customFormat="1" ht="140.25" x14ac:dyDescent="0.2">
      <c r="A138" s="1259">
        <f>IF(OR(C138="a",C138=""),"",COUNTIF(C$8:$E138,"da")+COUNTIF(C$8:$E138,"bs")+COUNTIF(C$8:$E138,"cph"))</f>
        <v>127</v>
      </c>
      <c r="B138" s="1260" t="s">
        <v>1487</v>
      </c>
      <c r="C138" s="1261" t="s">
        <v>1450</v>
      </c>
      <c r="D138" s="1262" t="s">
        <v>1488</v>
      </c>
      <c r="E138" s="1263" t="s">
        <v>31</v>
      </c>
      <c r="F138" s="1264" t="s">
        <v>107</v>
      </c>
      <c r="G138" s="1265">
        <v>0.65</v>
      </c>
      <c r="H138" s="1266">
        <v>2021</v>
      </c>
      <c r="I138" s="1267" t="s">
        <v>4000</v>
      </c>
      <c r="J138" s="1261" t="s">
        <v>1484</v>
      </c>
      <c r="L138" s="424"/>
    </row>
    <row r="139" spans="1:26" s="1258" customFormat="1" ht="165.75" x14ac:dyDescent="0.2">
      <c r="A139" s="1259">
        <f>IF(OR(C139="a",C139=""),"",COUNTIF(C$8:$E139,"da")+COUNTIF(C$8:$E139,"bs")+COUNTIF(C$8:$E139,"cph"))</f>
        <v>128</v>
      </c>
      <c r="B139" s="1260" t="s">
        <v>1556</v>
      </c>
      <c r="C139" s="1261" t="s">
        <v>1450</v>
      </c>
      <c r="D139" s="1262" t="s">
        <v>1563</v>
      </c>
      <c r="E139" s="1263" t="s">
        <v>34</v>
      </c>
      <c r="F139" s="1264" t="s">
        <v>107</v>
      </c>
      <c r="G139" s="1265">
        <v>1.36</v>
      </c>
      <c r="H139" s="1266">
        <v>2023</v>
      </c>
      <c r="I139" s="1267" t="s">
        <v>4001</v>
      </c>
      <c r="J139" s="1261" t="s">
        <v>1484</v>
      </c>
      <c r="L139" s="424"/>
    </row>
    <row r="140" spans="1:26" s="1258" customFormat="1" ht="331.5" x14ac:dyDescent="0.2">
      <c r="A140" s="1259">
        <f>IF(OR(C140="a",C140=""),"",COUNTIF(C$8:$E140,"da")+COUNTIF(C$8:$E140,"bs")+COUNTIF(C$8:$E140,"cph"))</f>
        <v>129</v>
      </c>
      <c r="B140" s="1260" t="s">
        <v>1467</v>
      </c>
      <c r="C140" s="1261" t="s">
        <v>1450</v>
      </c>
      <c r="D140" s="1262" t="s">
        <v>1421</v>
      </c>
      <c r="E140" s="1263" t="s">
        <v>31</v>
      </c>
      <c r="F140" s="1264" t="s">
        <v>99</v>
      </c>
      <c r="G140" s="1265">
        <v>2.2200000000000002</v>
      </c>
      <c r="H140" s="1266">
        <v>2023</v>
      </c>
      <c r="I140" s="1267" t="s">
        <v>4002</v>
      </c>
      <c r="J140" s="1261" t="s">
        <v>1484</v>
      </c>
      <c r="L140" s="424"/>
    </row>
    <row r="141" spans="1:26" s="1258" customFormat="1" ht="153" x14ac:dyDescent="0.2">
      <c r="A141" s="1259">
        <f>IF(OR(C141="a",C141=""),"",COUNTIF(C$8:$E141,"da")+COUNTIF(C$8:$E141,"bs")+COUNTIF(C$8:$E141,"cph"))</f>
        <v>130</v>
      </c>
      <c r="B141" s="1260" t="s">
        <v>2412</v>
      </c>
      <c r="C141" s="1261" t="s">
        <v>1450</v>
      </c>
      <c r="D141" s="1262" t="s">
        <v>828</v>
      </c>
      <c r="E141" s="1263" t="s">
        <v>829</v>
      </c>
      <c r="F141" s="1264" t="s">
        <v>99</v>
      </c>
      <c r="G141" s="1265">
        <v>0.14000000000000001</v>
      </c>
      <c r="H141" s="1266">
        <v>2018</v>
      </c>
      <c r="I141" s="1267" t="s">
        <v>4003</v>
      </c>
      <c r="J141" s="1261" t="s">
        <v>1484</v>
      </c>
      <c r="L141" s="424"/>
    </row>
    <row r="142" spans="1:26" s="1258" customFormat="1" ht="153" x14ac:dyDescent="0.2">
      <c r="A142" s="1259">
        <f>IF(OR(C142="a",C142=""),"",COUNTIF(C$8:$E142,"da")+COUNTIF(C$8:$E142,"bs")+COUNTIF(C$8:$E142,"cph"))</f>
        <v>131</v>
      </c>
      <c r="B142" s="1260" t="s">
        <v>1477</v>
      </c>
      <c r="C142" s="1261" t="s">
        <v>1450</v>
      </c>
      <c r="D142" s="1262" t="s">
        <v>371</v>
      </c>
      <c r="E142" s="1263" t="s">
        <v>11</v>
      </c>
      <c r="F142" s="1264" t="s">
        <v>99</v>
      </c>
      <c r="G142" s="1265">
        <v>0.11</v>
      </c>
      <c r="H142" s="1266">
        <v>2021</v>
      </c>
      <c r="I142" s="1267" t="s">
        <v>4004</v>
      </c>
      <c r="J142" s="1261" t="s">
        <v>1484</v>
      </c>
      <c r="L142" s="424"/>
    </row>
    <row r="143" spans="1:26" s="1258" customFormat="1" ht="153" x14ac:dyDescent="0.2">
      <c r="A143" s="1259">
        <f>IF(OR(C143="a",C143=""),"",COUNTIF(C$8:$E143,"da")+COUNTIF(C$8:$E143,"bs")+COUNTIF(C$8:$E143,"cph"))</f>
        <v>132</v>
      </c>
      <c r="B143" s="1260" t="s">
        <v>1478</v>
      </c>
      <c r="C143" s="1261" t="s">
        <v>1450</v>
      </c>
      <c r="D143" s="1262" t="s">
        <v>644</v>
      </c>
      <c r="E143" s="1263" t="s">
        <v>701</v>
      </c>
      <c r="F143" s="1264" t="s">
        <v>99</v>
      </c>
      <c r="G143" s="1265">
        <v>9.8000000000000007</v>
      </c>
      <c r="H143" s="1266">
        <v>2022</v>
      </c>
      <c r="I143" s="1267" t="s">
        <v>4005</v>
      </c>
      <c r="J143" s="1261" t="s">
        <v>1484</v>
      </c>
      <c r="L143" s="424"/>
    </row>
    <row r="144" spans="1:26" s="1258" customFormat="1" ht="89.25" x14ac:dyDescent="0.2">
      <c r="A144" s="1259">
        <f>IF(OR(C144="a",C144=""),"",COUNTIF(C$8:$E144,"da")+COUNTIF(C$8:$E144,"bs")+COUNTIF(C$8:$E144,"cph"))</f>
        <v>133</v>
      </c>
      <c r="B144" s="1260" t="s">
        <v>1492</v>
      </c>
      <c r="C144" s="1261" t="s">
        <v>1450</v>
      </c>
      <c r="D144" s="1262" t="s">
        <v>1493</v>
      </c>
      <c r="E144" s="1263" t="s">
        <v>319</v>
      </c>
      <c r="F144" s="1264" t="s">
        <v>99</v>
      </c>
      <c r="G144" s="1265">
        <v>2.1</v>
      </c>
      <c r="H144" s="1266">
        <v>2022</v>
      </c>
      <c r="I144" s="1267" t="s">
        <v>1511</v>
      </c>
      <c r="J144" s="1261" t="s">
        <v>1484</v>
      </c>
      <c r="L144" s="424"/>
    </row>
    <row r="145" spans="1:25" s="1258" customFormat="1" ht="51" x14ac:dyDescent="0.2">
      <c r="A145" s="1259">
        <f>IF(OR(C145="a",C145=""),"",COUNTIF(C$8:$E145,"da")+COUNTIF(C$8:$E145,"bs")+COUNTIF(C$8:$E145,"cph"))</f>
        <v>134</v>
      </c>
      <c r="B145" s="1260" t="s">
        <v>1494</v>
      </c>
      <c r="C145" s="1261" t="s">
        <v>1450</v>
      </c>
      <c r="D145" s="1262" t="s">
        <v>1428</v>
      </c>
      <c r="E145" s="1263" t="s">
        <v>1429</v>
      </c>
      <c r="F145" s="1264" t="s">
        <v>99</v>
      </c>
      <c r="G145" s="1265">
        <v>0.28999999999999998</v>
      </c>
      <c r="H145" s="1266">
        <v>2023</v>
      </c>
      <c r="I145" s="1267" t="s">
        <v>4006</v>
      </c>
      <c r="J145" s="1261" t="s">
        <v>1484</v>
      </c>
      <c r="L145" s="424"/>
    </row>
    <row r="146" spans="1:25" s="1258" customFormat="1" ht="267.75" x14ac:dyDescent="0.2">
      <c r="A146" s="1259">
        <f>IF(OR(C146="a",C146=""),"",COUNTIF(C$8:$E146,"da")+COUNTIF(C$8:$E146,"bs")+COUNTIF(C$8:$E146,"cph"))</f>
        <v>135</v>
      </c>
      <c r="B146" s="1260" t="s">
        <v>1495</v>
      </c>
      <c r="C146" s="1261" t="s">
        <v>1450</v>
      </c>
      <c r="D146" s="1262" t="s">
        <v>372</v>
      </c>
      <c r="E146" s="1263" t="s">
        <v>11</v>
      </c>
      <c r="F146" s="1264" t="s">
        <v>101</v>
      </c>
      <c r="G146" s="1265">
        <v>1.07</v>
      </c>
      <c r="H146" s="1266">
        <v>2021</v>
      </c>
      <c r="I146" s="1267" t="s">
        <v>4007</v>
      </c>
      <c r="J146" s="1261" t="s">
        <v>1484</v>
      </c>
      <c r="L146" s="424"/>
    </row>
    <row r="147" spans="1:25" s="1258" customFormat="1" ht="114.75" x14ac:dyDescent="0.2">
      <c r="A147" s="1259">
        <f>IF(OR(C147="a",C147=""),"",COUNTIF(C$8:$E147,"da")+COUNTIF(C$8:$E147,"bs")+COUNTIF(C$8:$E147,"cph"))</f>
        <v>136</v>
      </c>
      <c r="B147" s="1260" t="s">
        <v>1370</v>
      </c>
      <c r="C147" s="1261" t="s">
        <v>1450</v>
      </c>
      <c r="D147" s="1262" t="s">
        <v>849</v>
      </c>
      <c r="E147" s="1263" t="s">
        <v>35</v>
      </c>
      <c r="F147" s="1264" t="s">
        <v>117</v>
      </c>
      <c r="G147" s="1265">
        <v>0.61</v>
      </c>
      <c r="H147" s="1266">
        <v>2015</v>
      </c>
      <c r="I147" s="1267" t="s">
        <v>1483</v>
      </c>
      <c r="J147" s="1261" t="s">
        <v>1484</v>
      </c>
      <c r="L147" s="424"/>
    </row>
    <row r="148" spans="1:25" s="1258" customFormat="1" ht="127.5" x14ac:dyDescent="0.2">
      <c r="A148" s="1259">
        <f>IF(OR(C148="a",C148=""),"",COUNTIF(C$8:$E148,"da")+COUNTIF(C$8:$E148,"bs")+COUNTIF(C$8:$E148,"cph"))</f>
        <v>137</v>
      </c>
      <c r="B148" s="1260" t="s">
        <v>1501</v>
      </c>
      <c r="C148" s="1261" t="s">
        <v>1450</v>
      </c>
      <c r="D148" s="1262" t="s">
        <v>389</v>
      </c>
      <c r="E148" s="1263" t="s">
        <v>10</v>
      </c>
      <c r="F148" s="1264" t="s">
        <v>146</v>
      </c>
      <c r="G148" s="1265">
        <v>6.3</v>
      </c>
      <c r="H148" s="1266">
        <v>2021</v>
      </c>
      <c r="I148" s="1267" t="s">
        <v>4008</v>
      </c>
      <c r="J148" s="1261" t="s">
        <v>1484</v>
      </c>
      <c r="L148" s="424"/>
    </row>
    <row r="149" spans="1:25" s="1258" customFormat="1" ht="63.75" x14ac:dyDescent="0.2">
      <c r="A149" s="1259">
        <f>IF(OR(C149="a",C149=""),"",COUNTIF(C$8:$E149,"da")+COUNTIF(C$8:$E149,"bs")+COUNTIF(C$8:$E149,"cph"))</f>
        <v>138</v>
      </c>
      <c r="B149" s="1260" t="s">
        <v>1479</v>
      </c>
      <c r="C149" s="1261" t="s">
        <v>1450</v>
      </c>
      <c r="D149" s="1262" t="s">
        <v>943</v>
      </c>
      <c r="E149" s="1263" t="s">
        <v>35</v>
      </c>
      <c r="F149" s="1264" t="s">
        <v>85</v>
      </c>
      <c r="G149" s="1265">
        <v>0.22</v>
      </c>
      <c r="H149" s="1266">
        <v>2022</v>
      </c>
      <c r="I149" s="1267" t="s">
        <v>1425</v>
      </c>
      <c r="J149" s="1261" t="s">
        <v>1484</v>
      </c>
      <c r="L149" s="424"/>
    </row>
    <row r="150" spans="1:25" ht="25.5" x14ac:dyDescent="0.2">
      <c r="A150" s="1259"/>
      <c r="B150" s="1274"/>
      <c r="C150" s="1275" t="s">
        <v>1383</v>
      </c>
      <c r="D150" s="1276" t="s">
        <v>4009</v>
      </c>
      <c r="E150" s="1263"/>
      <c r="F150" s="1277"/>
      <c r="G150" s="1278"/>
      <c r="H150" s="1279"/>
      <c r="I150" s="1267"/>
      <c r="J150" s="1261"/>
    </row>
    <row r="151" spans="1:25" s="1258" customFormat="1" ht="114.75" x14ac:dyDescent="0.2">
      <c r="A151" s="1259">
        <f>IF(OR(C151="a",C151=""),"",COUNTIF(C$8:$E151,"da")+COUNTIF(C$8:$E151,"bs")+COUNTIF(C$8:$E151,"cph"))</f>
        <v>139</v>
      </c>
      <c r="B151" s="1260" t="s">
        <v>2387</v>
      </c>
      <c r="C151" s="1261" t="s">
        <v>1450</v>
      </c>
      <c r="D151" s="1262" t="s">
        <v>2388</v>
      </c>
      <c r="E151" s="1263" t="s">
        <v>6</v>
      </c>
      <c r="F151" s="1264" t="s">
        <v>76</v>
      </c>
      <c r="G151" s="1265">
        <v>1.1000000000000001</v>
      </c>
      <c r="H151" s="1266">
        <v>2018</v>
      </c>
      <c r="I151" s="1267" t="s">
        <v>4010</v>
      </c>
      <c r="J151" s="1261" t="s">
        <v>1427</v>
      </c>
      <c r="K151" s="426"/>
      <c r="L151" s="433"/>
      <c r="M151" s="426"/>
      <c r="N151" s="426"/>
      <c r="O151" s="426"/>
      <c r="P151" s="426"/>
      <c r="Q151" s="426"/>
      <c r="R151" s="426"/>
      <c r="S151" s="426"/>
      <c r="T151" s="426"/>
      <c r="U151" s="426"/>
      <c r="V151" s="426"/>
      <c r="W151" s="426"/>
      <c r="X151" s="426"/>
      <c r="Y151" s="426"/>
    </row>
    <row r="152" spans="1:25" s="1258" customFormat="1" ht="25.5" x14ac:dyDescent="0.2">
      <c r="A152" s="1259">
        <f>IF(OR(C152="a",C152=""),"",COUNTIF(C$8:$E152,"da")+COUNTIF(C$8:$E152,"bs")+COUNTIF(C$8:$E152,"cph"))</f>
        <v>140</v>
      </c>
      <c r="B152" s="1260" t="s">
        <v>1486</v>
      </c>
      <c r="C152" s="1261" t="s">
        <v>1450</v>
      </c>
      <c r="D152" s="1262" t="s">
        <v>642</v>
      </c>
      <c r="E152" s="1263" t="s">
        <v>18</v>
      </c>
      <c r="F152" s="1264" t="s">
        <v>107</v>
      </c>
      <c r="G152" s="1265">
        <v>1.18</v>
      </c>
      <c r="H152" s="1266">
        <v>2022</v>
      </c>
      <c r="I152" s="1267" t="s">
        <v>1509</v>
      </c>
      <c r="J152" s="1261" t="s">
        <v>1427</v>
      </c>
      <c r="K152" s="426"/>
      <c r="L152" s="433"/>
      <c r="M152" s="426"/>
      <c r="N152" s="426"/>
      <c r="O152" s="426"/>
      <c r="P152" s="426"/>
      <c r="Q152" s="426"/>
      <c r="R152" s="426"/>
      <c r="S152" s="426"/>
      <c r="T152" s="426"/>
      <c r="U152" s="426"/>
      <c r="V152" s="426"/>
      <c r="W152" s="426"/>
      <c r="X152" s="426"/>
      <c r="Y152" s="426"/>
    </row>
    <row r="153" spans="1:25" s="1258" customFormat="1" ht="114.75" x14ac:dyDescent="0.2">
      <c r="A153" s="1259">
        <f>IF(OR(C153="a",C153=""),"",COUNTIF(C$8:$E153,"da")+COUNTIF(C$8:$E153,"bs")+COUNTIF(C$8:$E153,"cph"))</f>
        <v>141</v>
      </c>
      <c r="B153" s="1260" t="s">
        <v>2404</v>
      </c>
      <c r="C153" s="1261" t="s">
        <v>1450</v>
      </c>
      <c r="D153" s="1262" t="s">
        <v>2405</v>
      </c>
      <c r="E153" s="1263" t="s">
        <v>16</v>
      </c>
      <c r="F153" s="1264" t="s">
        <v>107</v>
      </c>
      <c r="G153" s="1265">
        <v>1.23</v>
      </c>
      <c r="H153" s="1266">
        <v>2018</v>
      </c>
      <c r="I153" s="1267" t="s">
        <v>4011</v>
      </c>
      <c r="J153" s="1261" t="s">
        <v>1427</v>
      </c>
      <c r="K153" s="426"/>
      <c r="L153" s="433"/>
      <c r="M153" s="426"/>
      <c r="N153" s="426"/>
      <c r="O153" s="426"/>
      <c r="P153" s="426"/>
      <c r="Q153" s="426"/>
      <c r="R153" s="426"/>
      <c r="S153" s="426"/>
      <c r="T153" s="426"/>
      <c r="U153" s="426"/>
      <c r="V153" s="426"/>
      <c r="W153" s="426"/>
      <c r="X153" s="426"/>
      <c r="Y153" s="426"/>
    </row>
    <row r="154" spans="1:25" s="1258" customFormat="1" ht="306" x14ac:dyDescent="0.2">
      <c r="A154" s="1259">
        <f>IF(OR(C154="a",C154=""),"",COUNTIF(C$8:$E154,"da")+COUNTIF(C$8:$E154,"bs")+COUNTIF(C$8:$E154,"cph"))</f>
        <v>142</v>
      </c>
      <c r="B154" s="1260" t="s">
        <v>1489</v>
      </c>
      <c r="C154" s="1261" t="s">
        <v>1450</v>
      </c>
      <c r="D154" s="1262" t="s">
        <v>1490</v>
      </c>
      <c r="E154" s="1263" t="s">
        <v>10</v>
      </c>
      <c r="F154" s="1264" t="s">
        <v>99</v>
      </c>
      <c r="G154" s="1265">
        <v>0.16</v>
      </c>
      <c r="H154" s="1266">
        <v>2021</v>
      </c>
      <c r="I154" s="1267" t="s">
        <v>4012</v>
      </c>
      <c r="J154" s="1261" t="s">
        <v>1427</v>
      </c>
      <c r="K154" s="426"/>
      <c r="L154" s="433"/>
      <c r="M154" s="426"/>
      <c r="N154" s="426"/>
      <c r="O154" s="426"/>
      <c r="P154" s="426"/>
      <c r="Q154" s="426"/>
      <c r="R154" s="426"/>
      <c r="S154" s="426"/>
      <c r="T154" s="426"/>
      <c r="U154" s="426"/>
      <c r="V154" s="426"/>
      <c r="W154" s="426"/>
      <c r="X154" s="426"/>
      <c r="Y154" s="426"/>
    </row>
    <row r="155" spans="1:25" s="1258" customFormat="1" ht="140.25" x14ac:dyDescent="0.2">
      <c r="A155" s="1259">
        <f>IF(OR(C155="a",C155=""),"",COUNTIF(C$8:$E155,"da")+COUNTIF(C$8:$E155,"bs")+COUNTIF(C$8:$E155,"cph"))</f>
        <v>143</v>
      </c>
      <c r="B155" s="1260" t="s">
        <v>1558</v>
      </c>
      <c r="C155" s="1261" t="s">
        <v>1450</v>
      </c>
      <c r="D155" s="1262" t="s">
        <v>1564</v>
      </c>
      <c r="E155" s="1263" t="s">
        <v>10</v>
      </c>
      <c r="F155" s="1264" t="s">
        <v>99</v>
      </c>
      <c r="G155" s="1265">
        <v>0.21</v>
      </c>
      <c r="H155" s="1266">
        <v>2023</v>
      </c>
      <c r="I155" s="1267" t="s">
        <v>4013</v>
      </c>
      <c r="J155" s="1261" t="s">
        <v>1427</v>
      </c>
      <c r="K155" s="426"/>
      <c r="L155" s="433"/>
      <c r="M155" s="426"/>
      <c r="N155" s="426"/>
      <c r="O155" s="426"/>
      <c r="P155" s="426"/>
      <c r="Q155" s="426"/>
      <c r="R155" s="426"/>
      <c r="S155" s="426"/>
      <c r="T155" s="426"/>
      <c r="U155" s="426"/>
      <c r="V155" s="426"/>
      <c r="W155" s="426"/>
      <c r="X155" s="426"/>
      <c r="Y155" s="426"/>
    </row>
    <row r="156" spans="1:25" s="1258" customFormat="1" ht="255" x14ac:dyDescent="0.2">
      <c r="A156" s="1259">
        <f>IF(OR(C156="a",C156=""),"",COUNTIF(C$8:$E156,"da")+COUNTIF(C$8:$E156,"bs")+COUNTIF(C$8:$E156,"cph"))</f>
        <v>144</v>
      </c>
      <c r="B156" s="1260" t="s">
        <v>1559</v>
      </c>
      <c r="C156" s="1261" t="s">
        <v>1450</v>
      </c>
      <c r="D156" s="1262" t="s">
        <v>1565</v>
      </c>
      <c r="E156" s="1263" t="s">
        <v>19</v>
      </c>
      <c r="F156" s="1264" t="s">
        <v>99</v>
      </c>
      <c r="G156" s="1265">
        <v>0.5</v>
      </c>
      <c r="H156" s="1266">
        <v>2023</v>
      </c>
      <c r="I156" s="1267" t="s">
        <v>4014</v>
      </c>
      <c r="J156" s="1261" t="s">
        <v>1427</v>
      </c>
      <c r="K156" s="426"/>
      <c r="L156" s="433"/>
      <c r="M156" s="426"/>
      <c r="N156" s="426"/>
      <c r="O156" s="426"/>
      <c r="P156" s="426"/>
      <c r="Q156" s="426"/>
      <c r="R156" s="426"/>
      <c r="S156" s="426"/>
      <c r="T156" s="426"/>
      <c r="U156" s="426"/>
      <c r="V156" s="426"/>
      <c r="W156" s="426"/>
      <c r="X156" s="426"/>
      <c r="Y156" s="426"/>
    </row>
    <row r="157" spans="1:25" s="1258" customFormat="1" ht="255" x14ac:dyDescent="0.2">
      <c r="A157" s="1259">
        <f>IF(OR(C157="a",C157=""),"",COUNTIF(C$8:$E157,"da")+COUNTIF(C$8:$E157,"bs")+COUNTIF(C$8:$E157,"cph"))</f>
        <v>145</v>
      </c>
      <c r="B157" s="1260" t="s">
        <v>1560</v>
      </c>
      <c r="C157" s="1261" t="s">
        <v>1450</v>
      </c>
      <c r="D157" s="1262" t="s">
        <v>1566</v>
      </c>
      <c r="E157" s="1263" t="s">
        <v>15</v>
      </c>
      <c r="F157" s="1264" t="s">
        <v>99</v>
      </c>
      <c r="G157" s="1265">
        <v>0.82</v>
      </c>
      <c r="H157" s="1266">
        <v>2023</v>
      </c>
      <c r="I157" s="1267" t="s">
        <v>1570</v>
      </c>
      <c r="J157" s="1261" t="s">
        <v>1427</v>
      </c>
      <c r="K157" s="426"/>
      <c r="L157" s="433"/>
      <c r="M157" s="426"/>
      <c r="N157" s="426"/>
      <c r="O157" s="426"/>
      <c r="P157" s="426"/>
      <c r="Q157" s="426"/>
      <c r="R157" s="426"/>
      <c r="S157" s="426"/>
      <c r="T157" s="426"/>
      <c r="U157" s="426"/>
      <c r="V157" s="426"/>
      <c r="W157" s="426"/>
      <c r="X157" s="426"/>
      <c r="Y157" s="426"/>
    </row>
    <row r="158" spans="1:25" s="1258" customFormat="1" ht="63.75" x14ac:dyDescent="0.2">
      <c r="A158" s="1259">
        <f>IF(OR(C158="a",C158=""),"",COUNTIF(C$8:$E158,"da")+COUNTIF(C$8:$E158,"bs")+COUNTIF(C$8:$E158,"cph"))</f>
        <v>146</v>
      </c>
      <c r="B158" s="1260" t="s">
        <v>1496</v>
      </c>
      <c r="C158" s="1261" t="s">
        <v>1450</v>
      </c>
      <c r="D158" s="1262" t="s">
        <v>705</v>
      </c>
      <c r="E158" s="1263" t="s">
        <v>12</v>
      </c>
      <c r="F158" s="1264" t="s">
        <v>101</v>
      </c>
      <c r="G158" s="1265">
        <v>0.03</v>
      </c>
      <c r="H158" s="1266">
        <v>2022</v>
      </c>
      <c r="I158" s="1267" t="s">
        <v>706</v>
      </c>
      <c r="J158" s="1261" t="s">
        <v>1427</v>
      </c>
      <c r="K158" s="426"/>
      <c r="L158" s="433"/>
      <c r="M158" s="426"/>
      <c r="N158" s="426"/>
      <c r="O158" s="426"/>
      <c r="P158" s="426"/>
      <c r="Q158" s="426"/>
      <c r="R158" s="426"/>
      <c r="S158" s="426"/>
      <c r="T158" s="426"/>
      <c r="U158" s="426"/>
      <c r="V158" s="426"/>
      <c r="W158" s="426"/>
      <c r="X158" s="426"/>
      <c r="Y158" s="426"/>
    </row>
    <row r="159" spans="1:25" s="1258" customFormat="1" ht="76.5" x14ac:dyDescent="0.2">
      <c r="A159" s="1259">
        <f>IF(OR(C159="a",C159=""),"",COUNTIF(C$8:$E159,"da")+COUNTIF(C$8:$E159,"bs")+COUNTIF(C$8:$E159,"cph"))</f>
        <v>147</v>
      </c>
      <c r="B159" s="1260" t="s">
        <v>1497</v>
      </c>
      <c r="C159" s="1261" t="s">
        <v>1450</v>
      </c>
      <c r="D159" s="1262" t="s">
        <v>708</v>
      </c>
      <c r="E159" s="1263" t="s">
        <v>709</v>
      </c>
      <c r="F159" s="1264" t="s">
        <v>101</v>
      </c>
      <c r="G159" s="1265">
        <v>1.55</v>
      </c>
      <c r="H159" s="1266">
        <v>2022</v>
      </c>
      <c r="I159" s="1267" t="s">
        <v>710</v>
      </c>
      <c r="J159" s="1261" t="s">
        <v>1427</v>
      </c>
      <c r="K159" s="426"/>
      <c r="L159" s="433"/>
      <c r="M159" s="426"/>
      <c r="N159" s="426"/>
      <c r="O159" s="426"/>
      <c r="P159" s="426"/>
      <c r="Q159" s="426"/>
      <c r="R159" s="426"/>
      <c r="S159" s="426"/>
      <c r="T159" s="426"/>
      <c r="U159" s="426"/>
      <c r="V159" s="426"/>
      <c r="W159" s="426"/>
      <c r="X159" s="426"/>
      <c r="Y159" s="426"/>
    </row>
    <row r="160" spans="1:25" s="1258" customFormat="1" ht="63.75" x14ac:dyDescent="0.2">
      <c r="A160" s="1259">
        <f>IF(OR(C160="a",C160=""),"",COUNTIF(C$8:$E160,"da")+COUNTIF(C$8:$E160,"bs")+COUNTIF(C$8:$E160,"cph"))</f>
        <v>148</v>
      </c>
      <c r="B160" s="1260" t="s">
        <v>1368</v>
      </c>
      <c r="C160" s="1261" t="s">
        <v>1450</v>
      </c>
      <c r="D160" s="1262" t="s">
        <v>841</v>
      </c>
      <c r="E160" s="1263" t="s">
        <v>18</v>
      </c>
      <c r="F160" s="1264" t="s">
        <v>111</v>
      </c>
      <c r="G160" s="1265">
        <v>0.4</v>
      </c>
      <c r="H160" s="1266">
        <v>2017</v>
      </c>
      <c r="I160" s="1267" t="s">
        <v>2675</v>
      </c>
      <c r="J160" s="1261" t="s">
        <v>1427</v>
      </c>
      <c r="K160" s="426"/>
      <c r="L160" s="433"/>
      <c r="M160" s="426"/>
      <c r="N160" s="426"/>
      <c r="O160" s="426"/>
      <c r="P160" s="426"/>
      <c r="Q160" s="426"/>
      <c r="R160" s="426"/>
      <c r="S160" s="426"/>
      <c r="T160" s="426"/>
      <c r="U160" s="426"/>
      <c r="V160" s="426"/>
      <c r="W160" s="426"/>
      <c r="X160" s="426"/>
      <c r="Y160" s="426"/>
    </row>
    <row r="161" spans="1:25" s="1258" customFormat="1" ht="51" x14ac:dyDescent="0.2">
      <c r="A161" s="1259">
        <f>IF(OR(C161="a",C161=""),"",COUNTIF(C$8:$E161,"da")+COUNTIF(C$8:$E161,"bs")+COUNTIF(C$8:$E161,"cph"))</f>
        <v>149</v>
      </c>
      <c r="B161" s="1260" t="s">
        <v>1369</v>
      </c>
      <c r="C161" s="1261" t="s">
        <v>1450</v>
      </c>
      <c r="D161" s="1262" t="s">
        <v>379</v>
      </c>
      <c r="E161" s="1263" t="s">
        <v>352</v>
      </c>
      <c r="F161" s="1264" t="s">
        <v>111</v>
      </c>
      <c r="G161" s="1265">
        <v>0.4</v>
      </c>
      <c r="H161" s="1266">
        <v>2020</v>
      </c>
      <c r="I161" s="1267" t="s">
        <v>380</v>
      </c>
      <c r="J161" s="1261" t="s">
        <v>1427</v>
      </c>
      <c r="K161" s="426"/>
      <c r="L161" s="433"/>
      <c r="M161" s="426"/>
      <c r="N161" s="426"/>
      <c r="O161" s="426"/>
      <c r="P161" s="426"/>
      <c r="Q161" s="426"/>
      <c r="R161" s="426"/>
      <c r="S161" s="426"/>
      <c r="T161" s="426"/>
      <c r="U161" s="426"/>
      <c r="V161" s="426"/>
      <c r="W161" s="426"/>
      <c r="X161" s="426"/>
      <c r="Y161" s="426"/>
    </row>
    <row r="162" spans="1:25" s="1258" customFormat="1" ht="51" x14ac:dyDescent="0.2">
      <c r="A162" s="1259">
        <f>IF(OR(C162="a",C162=""),"",COUNTIF(C$8:$E162,"da")+COUNTIF(C$8:$E162,"bs")+COUNTIF(C$8:$E162,"cph"))</f>
        <v>150</v>
      </c>
      <c r="B162" s="1260" t="s">
        <v>1498</v>
      </c>
      <c r="C162" s="1261" t="s">
        <v>1450</v>
      </c>
      <c r="D162" s="1262" t="s">
        <v>381</v>
      </c>
      <c r="E162" s="1263" t="s">
        <v>23</v>
      </c>
      <c r="F162" s="1264" t="s">
        <v>111</v>
      </c>
      <c r="G162" s="1265">
        <v>0.33</v>
      </c>
      <c r="H162" s="1266">
        <v>2021</v>
      </c>
      <c r="I162" s="1267" t="s">
        <v>382</v>
      </c>
      <c r="J162" s="1261" t="s">
        <v>1427</v>
      </c>
      <c r="K162" s="426"/>
      <c r="L162" s="433"/>
      <c r="M162" s="426"/>
      <c r="N162" s="426"/>
      <c r="O162" s="426"/>
      <c r="P162" s="426"/>
      <c r="Q162" s="426"/>
      <c r="R162" s="426"/>
      <c r="S162" s="426"/>
      <c r="T162" s="426"/>
      <c r="U162" s="426"/>
      <c r="V162" s="426"/>
      <c r="W162" s="426"/>
      <c r="X162" s="426"/>
      <c r="Y162" s="426"/>
    </row>
    <row r="163" spans="1:25" s="1258" customFormat="1" ht="89.25" x14ac:dyDescent="0.2">
      <c r="A163" s="1259">
        <f>IF(OR(C163="a",C163=""),"",COUNTIF(C$8:$E163,"da")+COUNTIF(C$8:$E163,"bs")+COUNTIF(C$8:$E163,"cph"))</f>
        <v>151</v>
      </c>
      <c r="B163" s="1260" t="s">
        <v>1499</v>
      </c>
      <c r="C163" s="1261" t="s">
        <v>1450</v>
      </c>
      <c r="D163" s="1262" t="s">
        <v>1500</v>
      </c>
      <c r="E163" s="1263" t="s">
        <v>18</v>
      </c>
      <c r="F163" s="1264" t="s">
        <v>111</v>
      </c>
      <c r="G163" s="1265">
        <v>0.11</v>
      </c>
      <c r="H163" s="1266">
        <v>2021</v>
      </c>
      <c r="I163" s="1267" t="s">
        <v>384</v>
      </c>
      <c r="J163" s="1261" t="s">
        <v>1427</v>
      </c>
      <c r="K163" s="426"/>
      <c r="L163" s="433"/>
      <c r="M163" s="426"/>
      <c r="N163" s="426"/>
      <c r="O163" s="426"/>
      <c r="P163" s="426"/>
      <c r="Q163" s="426"/>
      <c r="R163" s="426"/>
      <c r="S163" s="426"/>
      <c r="T163" s="426"/>
      <c r="U163" s="426"/>
      <c r="V163" s="426"/>
      <c r="W163" s="426"/>
      <c r="X163" s="426"/>
      <c r="Y163" s="426"/>
    </row>
    <row r="164" spans="1:25" s="1258" customFormat="1" ht="76.5" x14ac:dyDescent="0.2">
      <c r="A164" s="1259">
        <f>IF(OR(C164="a",C164=""),"",COUNTIF(C$8:$E164,"da")+COUNTIF(C$8:$E164,"bs")+COUNTIF(C$8:$E164,"cph"))</f>
        <v>152</v>
      </c>
      <c r="B164" s="1260" t="s">
        <v>2430</v>
      </c>
      <c r="C164" s="1261" t="s">
        <v>1450</v>
      </c>
      <c r="D164" s="1262" t="s">
        <v>869</v>
      </c>
      <c r="E164" s="1263" t="s">
        <v>16</v>
      </c>
      <c r="F164" s="1264" t="s">
        <v>146</v>
      </c>
      <c r="G164" s="1265">
        <v>1.5</v>
      </c>
      <c r="H164" s="1266">
        <v>2015</v>
      </c>
      <c r="I164" s="1267" t="s">
        <v>4015</v>
      </c>
      <c r="J164" s="1261" t="s">
        <v>1427</v>
      </c>
      <c r="K164" s="426"/>
      <c r="L164" s="433"/>
      <c r="M164" s="426"/>
      <c r="N164" s="426"/>
      <c r="O164" s="426"/>
      <c r="P164" s="426"/>
      <c r="Q164" s="426"/>
      <c r="R164" s="426"/>
      <c r="S164" s="426"/>
      <c r="T164" s="426"/>
      <c r="U164" s="426"/>
      <c r="V164" s="426"/>
      <c r="W164" s="426"/>
      <c r="X164" s="426"/>
      <c r="Y164" s="426"/>
    </row>
    <row r="165" spans="1:25" s="1258" customFormat="1" ht="114.75" x14ac:dyDescent="0.2">
      <c r="A165" s="1259">
        <f>IF(OR(C165="a",C165=""),"",COUNTIF(C$8:$E165,"da")+COUNTIF(C$8:$E165,"bs")+COUNTIF(C$8:$E165,"cph"))</f>
        <v>153</v>
      </c>
      <c r="B165" s="1260" t="s">
        <v>1502</v>
      </c>
      <c r="C165" s="1261" t="s">
        <v>1450</v>
      </c>
      <c r="D165" s="1262" t="s">
        <v>2434</v>
      </c>
      <c r="E165" s="1263" t="s">
        <v>10</v>
      </c>
      <c r="F165" s="1264" t="s">
        <v>146</v>
      </c>
      <c r="G165" s="1265">
        <v>7.4</v>
      </c>
      <c r="H165" s="1266">
        <v>2021</v>
      </c>
      <c r="I165" s="1267" t="s">
        <v>2729</v>
      </c>
      <c r="J165" s="1261" t="s">
        <v>1427</v>
      </c>
      <c r="K165" s="426"/>
      <c r="L165" s="433"/>
      <c r="M165" s="426"/>
      <c r="N165" s="426"/>
      <c r="O165" s="426"/>
      <c r="P165" s="426"/>
      <c r="Q165" s="426"/>
      <c r="R165" s="426"/>
      <c r="S165" s="426"/>
      <c r="T165" s="426"/>
      <c r="U165" s="426"/>
      <c r="V165" s="426"/>
      <c r="W165" s="426"/>
      <c r="X165" s="426"/>
      <c r="Y165" s="426"/>
    </row>
    <row r="166" spans="1:25" s="1258" customFormat="1" ht="114.75" x14ac:dyDescent="0.2">
      <c r="A166" s="1259">
        <f>IF(OR(C166="a",C166=""),"",COUNTIF(C$8:$E166,"da")+COUNTIF(C$8:$E166,"bs")+COUNTIF(C$8:$E166,"cph"))</f>
        <v>154</v>
      </c>
      <c r="B166" s="1260" t="s">
        <v>2291</v>
      </c>
      <c r="C166" s="1261" t="s">
        <v>1450</v>
      </c>
      <c r="D166" s="1262" t="s">
        <v>2335</v>
      </c>
      <c r="E166" s="1263" t="s">
        <v>18</v>
      </c>
      <c r="F166" s="1264" t="s">
        <v>146</v>
      </c>
      <c r="G166" s="1265">
        <v>49.32</v>
      </c>
      <c r="H166" s="1266">
        <v>2023</v>
      </c>
      <c r="I166" s="1267" t="s">
        <v>4016</v>
      </c>
      <c r="J166" s="1261" t="s">
        <v>1427</v>
      </c>
      <c r="K166" s="426"/>
      <c r="L166" s="433"/>
      <c r="M166" s="426"/>
      <c r="N166" s="426"/>
      <c r="O166" s="426"/>
      <c r="P166" s="426"/>
      <c r="Q166" s="426"/>
      <c r="R166" s="426"/>
      <c r="S166" s="426"/>
      <c r="T166" s="426"/>
      <c r="U166" s="426"/>
      <c r="V166" s="426"/>
      <c r="W166" s="426"/>
      <c r="X166" s="426"/>
      <c r="Y166" s="426"/>
    </row>
    <row r="167" spans="1:25" s="1258" customFormat="1" ht="51" x14ac:dyDescent="0.2">
      <c r="A167" s="1259">
        <f>IF(OR(C167="a",C167=""),"",COUNTIF(C$8:$E167,"da")+COUNTIF(C$8:$E167,"bs")+COUNTIF(C$8:$E167,"cph"))</f>
        <v>155</v>
      </c>
      <c r="B167" s="1260" t="s">
        <v>2292</v>
      </c>
      <c r="C167" s="1261" t="s">
        <v>1450</v>
      </c>
      <c r="D167" s="1262" t="s">
        <v>2338</v>
      </c>
      <c r="E167" s="1263" t="s">
        <v>23</v>
      </c>
      <c r="F167" s="1264" t="s">
        <v>146</v>
      </c>
      <c r="G167" s="1265">
        <v>31.52</v>
      </c>
      <c r="H167" s="1266">
        <v>2023</v>
      </c>
      <c r="I167" s="1267" t="s">
        <v>2290</v>
      </c>
      <c r="J167" s="1261" t="s">
        <v>1427</v>
      </c>
      <c r="K167" s="426"/>
      <c r="L167" s="433"/>
      <c r="M167" s="426"/>
      <c r="N167" s="426"/>
      <c r="O167" s="426"/>
      <c r="P167" s="426"/>
      <c r="Q167" s="426"/>
      <c r="R167" s="426"/>
      <c r="S167" s="426"/>
      <c r="T167" s="426"/>
      <c r="U167" s="426"/>
      <c r="V167" s="426"/>
      <c r="W167" s="426"/>
      <c r="X167" s="426"/>
      <c r="Y167" s="426"/>
    </row>
    <row r="168" spans="1:25" s="1258" customFormat="1" ht="63.75" x14ac:dyDescent="0.2">
      <c r="A168" s="1259">
        <f>IF(OR(C168="a",C168=""),"",COUNTIF(C$8:$E168,"da")+COUNTIF(C$8:$E168,"bs")+COUNTIF(C$8:$E168,"cph"))</f>
        <v>156</v>
      </c>
      <c r="B168" s="1260" t="s">
        <v>1518</v>
      </c>
      <c r="C168" s="1261" t="s">
        <v>1450</v>
      </c>
      <c r="D168" s="1262" t="s">
        <v>1519</v>
      </c>
      <c r="E168" s="1263" t="s">
        <v>10</v>
      </c>
      <c r="F168" s="1264" t="s">
        <v>149</v>
      </c>
      <c r="G168" s="1265">
        <v>0.2</v>
      </c>
      <c r="H168" s="1266">
        <v>2021</v>
      </c>
      <c r="I168" s="1267" t="s">
        <v>2678</v>
      </c>
      <c r="J168" s="1261" t="s">
        <v>1427</v>
      </c>
      <c r="K168" s="426"/>
      <c r="L168" s="433"/>
      <c r="M168" s="426"/>
      <c r="N168" s="426"/>
      <c r="O168" s="426"/>
      <c r="P168" s="426"/>
      <c r="Q168" s="426"/>
      <c r="R168" s="426"/>
      <c r="S168" s="426"/>
      <c r="T168" s="426"/>
      <c r="U168" s="426"/>
      <c r="V168" s="426"/>
      <c r="W168" s="426"/>
      <c r="X168" s="426"/>
      <c r="Y168" s="426"/>
    </row>
    <row r="169" spans="1:25" s="1258" customFormat="1" ht="114.75" x14ac:dyDescent="0.2">
      <c r="A169" s="1259">
        <f>IF(OR(C169="a",C169=""),"",COUNTIF(C$8:$E169,"da")+COUNTIF(C$8:$E169,"bs")+COUNTIF(C$8:$E169,"cph"))</f>
        <v>157</v>
      </c>
      <c r="B169" s="1260" t="s">
        <v>1557</v>
      </c>
      <c r="C169" s="1261" t="s">
        <v>1450</v>
      </c>
      <c r="D169" s="1262" t="s">
        <v>1553</v>
      </c>
      <c r="E169" s="1263" t="s">
        <v>33</v>
      </c>
      <c r="F169" s="1264" t="s">
        <v>149</v>
      </c>
      <c r="G169" s="1265">
        <v>0.6</v>
      </c>
      <c r="H169" s="1266">
        <v>2023</v>
      </c>
      <c r="I169" s="1267" t="s">
        <v>1554</v>
      </c>
      <c r="J169" s="1261" t="s">
        <v>1427</v>
      </c>
      <c r="K169" s="426"/>
      <c r="L169" s="433"/>
      <c r="M169" s="426"/>
      <c r="N169" s="426"/>
      <c r="O169" s="426"/>
      <c r="P169" s="426"/>
      <c r="Q169" s="426"/>
      <c r="R169" s="426"/>
      <c r="S169" s="426"/>
      <c r="T169" s="426"/>
      <c r="U169" s="426"/>
      <c r="V169" s="426"/>
      <c r="W169" s="426"/>
      <c r="X169" s="426"/>
      <c r="Y169" s="426"/>
    </row>
    <row r="170" spans="1:25" s="1258" customFormat="1" ht="229.5" x14ac:dyDescent="0.2">
      <c r="A170" s="1259">
        <f>IF(OR(C170="a",C170=""),"",COUNTIF(C$8:$E170,"da")+COUNTIF(C$8:$E170,"bs")+COUNTIF(C$8:$E170,"cph"))</f>
        <v>158</v>
      </c>
      <c r="B170" s="1260" t="s">
        <v>1543</v>
      </c>
      <c r="C170" s="1261" t="s">
        <v>1450</v>
      </c>
      <c r="D170" s="1262" t="s">
        <v>1436</v>
      </c>
      <c r="E170" s="1263" t="s">
        <v>1437</v>
      </c>
      <c r="F170" s="1264" t="s">
        <v>160</v>
      </c>
      <c r="G170" s="1265">
        <v>3.84</v>
      </c>
      <c r="H170" s="1266">
        <v>2022</v>
      </c>
      <c r="I170" s="1267" t="s">
        <v>2597</v>
      </c>
      <c r="J170" s="1261" t="s">
        <v>1427</v>
      </c>
      <c r="K170" s="426"/>
      <c r="L170" s="433"/>
      <c r="M170" s="426"/>
      <c r="N170" s="426"/>
      <c r="O170" s="426"/>
      <c r="P170" s="426"/>
      <c r="Q170" s="426"/>
      <c r="R170" s="426"/>
      <c r="S170" s="426"/>
      <c r="T170" s="426"/>
      <c r="U170" s="426"/>
      <c r="V170" s="426"/>
      <c r="W170" s="426"/>
      <c r="X170" s="426"/>
      <c r="Y170" s="426"/>
    </row>
    <row r="171" spans="1:25" s="1258" customFormat="1" ht="204" x14ac:dyDescent="0.2">
      <c r="A171" s="1259">
        <f>IF(OR(C171="a",C171=""),"",COUNTIF(C$8:$E220,"da")+COUNTIF(C$8:$E220,"bs")+COUNTIF(C$8:$E220,"cph"))</f>
        <v>206</v>
      </c>
      <c r="B171" s="1260" t="s">
        <v>1544</v>
      </c>
      <c r="C171" s="1261" t="s">
        <v>1450</v>
      </c>
      <c r="D171" s="1262" t="s">
        <v>640</v>
      </c>
      <c r="E171" s="1263" t="s">
        <v>18</v>
      </c>
      <c r="F171" s="1264" t="s">
        <v>85</v>
      </c>
      <c r="G171" s="1265">
        <v>1.27</v>
      </c>
      <c r="H171" s="1266">
        <v>2022</v>
      </c>
      <c r="I171" s="1267" t="s">
        <v>2600</v>
      </c>
      <c r="J171" s="1261" t="s">
        <v>1427</v>
      </c>
      <c r="K171" s="426"/>
      <c r="L171" s="433"/>
      <c r="M171" s="426"/>
      <c r="N171" s="426"/>
      <c r="O171" s="426"/>
      <c r="P171" s="426"/>
      <c r="Q171" s="426"/>
      <c r="R171" s="426"/>
      <c r="S171" s="426"/>
      <c r="T171" s="426"/>
      <c r="U171" s="426"/>
      <c r="V171" s="426"/>
      <c r="W171" s="426"/>
      <c r="X171" s="426"/>
      <c r="Y171" s="426"/>
    </row>
    <row r="172" spans="1:25" s="1258" customFormat="1" ht="89.25" x14ac:dyDescent="0.2">
      <c r="A172" s="1259">
        <f>IF(OR(C172="a",C172=""),"",COUNTIF(C$8:$E172,"da")+COUNTIF(C$8:$E172,"bs")+COUNTIF(C$8:$E172,"cph"))</f>
        <v>160</v>
      </c>
      <c r="B172" s="1260" t="s">
        <v>1546</v>
      </c>
      <c r="C172" s="1261" t="s">
        <v>1450</v>
      </c>
      <c r="D172" s="1262" t="s">
        <v>1444</v>
      </c>
      <c r="E172" s="1263" t="s">
        <v>11</v>
      </c>
      <c r="F172" s="1264" t="s">
        <v>85</v>
      </c>
      <c r="G172" s="1265">
        <v>11.66</v>
      </c>
      <c r="H172" s="1266">
        <v>2022</v>
      </c>
      <c r="I172" s="1267" t="s">
        <v>2731</v>
      </c>
      <c r="J172" s="1261" t="s">
        <v>1427</v>
      </c>
      <c r="K172" s="426"/>
      <c r="L172" s="433"/>
      <c r="M172" s="426"/>
      <c r="N172" s="426"/>
      <c r="O172" s="426"/>
      <c r="P172" s="426"/>
      <c r="Q172" s="426"/>
      <c r="R172" s="426"/>
      <c r="S172" s="426"/>
      <c r="T172" s="426"/>
      <c r="U172" s="426"/>
      <c r="V172" s="426"/>
      <c r="W172" s="426"/>
      <c r="X172" s="426"/>
      <c r="Y172" s="426"/>
    </row>
    <row r="173" spans="1:25" s="1258" customFormat="1" ht="76.5" x14ac:dyDescent="0.2">
      <c r="A173" s="1259">
        <f>IF(OR(C173="a",C173=""),"",COUNTIF(C$8:$E173,"da")+COUNTIF(C$8:$E173,"bs")+COUNTIF(C$8:$E173,"cph"))</f>
        <v>161</v>
      </c>
      <c r="B173" s="1260" t="s">
        <v>2488</v>
      </c>
      <c r="C173" s="1261" t="s">
        <v>1450</v>
      </c>
      <c r="D173" s="1262" t="s">
        <v>2489</v>
      </c>
      <c r="E173" s="1263" t="s">
        <v>23</v>
      </c>
      <c r="F173" s="1264" t="s">
        <v>146</v>
      </c>
      <c r="G173" s="1265">
        <v>2.8</v>
      </c>
      <c r="H173" s="1266">
        <v>2023</v>
      </c>
      <c r="I173" s="1267" t="s">
        <v>2623</v>
      </c>
      <c r="J173" s="1261" t="s">
        <v>1427</v>
      </c>
      <c r="K173" s="426"/>
      <c r="L173" s="433"/>
      <c r="M173" s="426"/>
      <c r="N173" s="426"/>
      <c r="O173" s="426"/>
      <c r="P173" s="426"/>
      <c r="Q173" s="426"/>
      <c r="R173" s="426"/>
      <c r="S173" s="426"/>
      <c r="T173" s="426"/>
      <c r="U173" s="426"/>
      <c r="V173" s="426"/>
      <c r="W173" s="426"/>
      <c r="X173" s="426"/>
      <c r="Y173" s="426"/>
    </row>
    <row r="174" spans="1:25" s="1258" customFormat="1" ht="25.5" x14ac:dyDescent="0.2">
      <c r="A174" s="1259">
        <f>IF(OR(C174="a",C174=""),"",COUNTIF(C$8:$E174,"da")+COUNTIF(C$8:$E174,"bs")+COUNTIF(C$8:$E174,"cph"))</f>
        <v>162</v>
      </c>
      <c r="B174" s="1260" t="s">
        <v>1531</v>
      </c>
      <c r="C174" s="1261" t="s">
        <v>1450</v>
      </c>
      <c r="D174" s="1262" t="s">
        <v>363</v>
      </c>
      <c r="E174" s="1263" t="s">
        <v>23</v>
      </c>
      <c r="F174" s="1264" t="s">
        <v>109</v>
      </c>
      <c r="G174" s="1265">
        <v>0.75</v>
      </c>
      <c r="H174" s="1266">
        <v>2021</v>
      </c>
      <c r="I174" s="1267" t="s">
        <v>2610</v>
      </c>
      <c r="J174" s="1261" t="s">
        <v>1427</v>
      </c>
      <c r="K174" s="426"/>
      <c r="L174" s="433"/>
      <c r="M174" s="426"/>
      <c r="N174" s="426"/>
      <c r="O174" s="426"/>
      <c r="P174" s="426"/>
      <c r="Q174" s="426"/>
      <c r="R174" s="426"/>
      <c r="S174" s="426"/>
      <c r="T174" s="426"/>
      <c r="U174" s="426"/>
      <c r="V174" s="426"/>
      <c r="W174" s="426"/>
      <c r="X174" s="426"/>
      <c r="Y174" s="426"/>
    </row>
    <row r="175" spans="1:25" s="1258" customFormat="1" ht="51" x14ac:dyDescent="0.2">
      <c r="A175" s="1259">
        <f>IF(OR(C175="a",C175=""),"",COUNTIF(C$8:$E175,"da")+COUNTIF(C$8:$E175,"bs")+COUNTIF(C$8:$E175,"cph"))</f>
        <v>163</v>
      </c>
      <c r="B175" s="1260" t="s">
        <v>2476</v>
      </c>
      <c r="C175" s="1261" t="s">
        <v>1450</v>
      </c>
      <c r="D175" s="1262" t="s">
        <v>395</v>
      </c>
      <c r="E175" s="1263" t="s">
        <v>34</v>
      </c>
      <c r="F175" s="1264" t="s">
        <v>137</v>
      </c>
      <c r="G175" s="1265">
        <v>0.03</v>
      </c>
      <c r="H175" s="1266">
        <v>2018</v>
      </c>
      <c r="I175" s="1267" t="s">
        <v>4017</v>
      </c>
      <c r="J175" s="1261" t="s">
        <v>1427</v>
      </c>
      <c r="K175" s="426"/>
      <c r="L175" s="433"/>
      <c r="M175" s="426"/>
      <c r="N175" s="426"/>
      <c r="O175" s="426"/>
      <c r="P175" s="426"/>
      <c r="Q175" s="426"/>
      <c r="R175" s="426"/>
      <c r="S175" s="426"/>
      <c r="T175" s="426"/>
      <c r="U175" s="426"/>
      <c r="V175" s="426"/>
      <c r="W175" s="426"/>
      <c r="X175" s="426"/>
      <c r="Y175" s="426"/>
    </row>
    <row r="176" spans="1:25" s="1258" customFormat="1" ht="38.25" x14ac:dyDescent="0.2">
      <c r="A176" s="1259">
        <f>IF(OR(C176="a",C176=""),"",COUNTIF(C$8:$E176,"da")+COUNTIF(C$8:$E176,"bs")+COUNTIF(C$8:$E176,"cph"))</f>
        <v>164</v>
      </c>
      <c r="B176" s="1260" t="s">
        <v>1412</v>
      </c>
      <c r="C176" s="1261" t="s">
        <v>1450</v>
      </c>
      <c r="D176" s="1262" t="s">
        <v>1507</v>
      </c>
      <c r="E176" s="1263" t="s">
        <v>19</v>
      </c>
      <c r="F176" s="1264" t="s">
        <v>137</v>
      </c>
      <c r="G176" s="1265">
        <v>0.02</v>
      </c>
      <c r="H176" s="1266">
        <v>2023</v>
      </c>
      <c r="I176" s="1267" t="s">
        <v>2615</v>
      </c>
      <c r="J176" s="1261" t="s">
        <v>1427</v>
      </c>
      <c r="K176" s="426"/>
      <c r="L176" s="433"/>
      <c r="M176" s="426"/>
      <c r="N176" s="426"/>
      <c r="O176" s="426"/>
      <c r="P176" s="426"/>
      <c r="Q176" s="426"/>
      <c r="R176" s="426"/>
      <c r="S176" s="426"/>
      <c r="T176" s="426"/>
      <c r="U176" s="426"/>
      <c r="V176" s="426"/>
      <c r="W176" s="426"/>
      <c r="X176" s="426"/>
      <c r="Y176" s="426"/>
    </row>
    <row r="177" spans="1:25" s="1258" customFormat="1" ht="178.5" x14ac:dyDescent="0.2">
      <c r="A177" s="1259">
        <f>IF(OR(C177="a",C177=""),"",COUNTIF(C$8:$E177,"da")+COUNTIF(C$8:$E177,"bs")+COUNTIF(C$8:$E177,"cph"))</f>
        <v>165</v>
      </c>
      <c r="B177" s="1260" t="s">
        <v>2480</v>
      </c>
      <c r="C177" s="1261" t="s">
        <v>1450</v>
      </c>
      <c r="D177" s="1262" t="s">
        <v>2481</v>
      </c>
      <c r="E177" s="1263" t="s">
        <v>35</v>
      </c>
      <c r="F177" s="1264" t="s">
        <v>149</v>
      </c>
      <c r="G177" s="1265">
        <v>0.34</v>
      </c>
      <c r="H177" s="1266">
        <v>2023</v>
      </c>
      <c r="I177" s="1267" t="s">
        <v>4018</v>
      </c>
      <c r="J177" s="1261" t="s">
        <v>1427</v>
      </c>
      <c r="K177" s="426"/>
      <c r="L177" s="433"/>
      <c r="M177" s="426"/>
      <c r="N177" s="426"/>
      <c r="O177" s="426"/>
      <c r="P177" s="426"/>
      <c r="Q177" s="426"/>
      <c r="R177" s="426"/>
      <c r="S177" s="426"/>
      <c r="T177" s="426"/>
      <c r="U177" s="426"/>
      <c r="V177" s="426"/>
      <c r="W177" s="426"/>
      <c r="X177" s="426"/>
      <c r="Y177" s="426"/>
    </row>
    <row r="178" spans="1:25" s="1258" customFormat="1" ht="153" x14ac:dyDescent="0.2">
      <c r="A178" s="1259">
        <f>IF(OR(C178="a",C178=""),"",COUNTIF(C$8:$E178,"da")+COUNTIF(C$8:$E178,"bs")+COUNTIF(C$8:$E178,"cph"))</f>
        <v>166</v>
      </c>
      <c r="B178" s="1260" t="s">
        <v>1549</v>
      </c>
      <c r="C178" s="1261" t="s">
        <v>1450</v>
      </c>
      <c r="D178" s="1262" t="s">
        <v>1440</v>
      </c>
      <c r="E178" s="1263" t="s">
        <v>31</v>
      </c>
      <c r="F178" s="1264" t="s">
        <v>129</v>
      </c>
      <c r="G178" s="1265">
        <v>0.49</v>
      </c>
      <c r="H178" s="1266">
        <v>2022</v>
      </c>
      <c r="I178" s="1267" t="s">
        <v>2618</v>
      </c>
      <c r="J178" s="1261" t="s">
        <v>1427</v>
      </c>
      <c r="K178" s="426"/>
      <c r="L178" s="433"/>
      <c r="M178" s="426"/>
      <c r="N178" s="426"/>
      <c r="O178" s="426"/>
      <c r="P178" s="426"/>
      <c r="Q178" s="426"/>
      <c r="R178" s="426"/>
      <c r="S178" s="426"/>
      <c r="T178" s="426"/>
      <c r="U178" s="426"/>
      <c r="V178" s="426"/>
      <c r="W178" s="426"/>
      <c r="X178" s="426"/>
      <c r="Y178" s="426"/>
    </row>
    <row r="179" spans="1:25" s="1258" customFormat="1" ht="165.75" x14ac:dyDescent="0.2">
      <c r="A179" s="1259">
        <f>IF(OR(C179="a",C179=""),"",COUNTIF(C$8:$E179,"da")+COUNTIF(C$8:$E179,"bs")+COUNTIF(C$8:$E179,"cph"))</f>
        <v>167</v>
      </c>
      <c r="B179" s="1260" t="s">
        <v>1579</v>
      </c>
      <c r="C179" s="1261" t="s">
        <v>1450</v>
      </c>
      <c r="D179" s="1262" t="s">
        <v>1580</v>
      </c>
      <c r="E179" s="1263" t="s">
        <v>16</v>
      </c>
      <c r="F179" s="1264" t="s">
        <v>146</v>
      </c>
      <c r="G179" s="1265">
        <v>1.41</v>
      </c>
      <c r="H179" s="1266">
        <v>2023</v>
      </c>
      <c r="I179" s="1267" t="s">
        <v>1582</v>
      </c>
      <c r="J179" s="1261" t="s">
        <v>1427</v>
      </c>
      <c r="K179" s="426"/>
      <c r="L179" s="433"/>
      <c r="M179" s="426"/>
      <c r="N179" s="426"/>
      <c r="O179" s="426"/>
      <c r="P179" s="426"/>
      <c r="Q179" s="426"/>
      <c r="R179" s="426"/>
      <c r="S179" s="426"/>
      <c r="T179" s="426"/>
      <c r="U179" s="426"/>
      <c r="V179" s="426"/>
      <c r="W179" s="426"/>
      <c r="X179" s="426"/>
      <c r="Y179" s="426"/>
    </row>
    <row r="180" spans="1:25" s="1258" customFormat="1" ht="25.5" x14ac:dyDescent="0.2">
      <c r="A180" s="1259">
        <f>IF(OR(C180="a",C180=""),"",COUNTIF(C$8:$E236,"da")+COUNTIF(C$8:$E236,"bs")+COUNTIF(C$8:$E236,"cph"))</f>
        <v>221</v>
      </c>
      <c r="B180" s="1260" t="s">
        <v>1508</v>
      </c>
      <c r="C180" s="1261" t="s">
        <v>1450</v>
      </c>
      <c r="D180" s="1262" t="s">
        <v>1433</v>
      </c>
      <c r="E180" s="1263" t="s">
        <v>11</v>
      </c>
      <c r="F180" s="1264" t="s">
        <v>146</v>
      </c>
      <c r="G180" s="1265">
        <v>293</v>
      </c>
      <c r="H180" s="1266">
        <v>2023</v>
      </c>
      <c r="I180" s="1267" t="s">
        <v>2732</v>
      </c>
      <c r="J180" s="1261" t="s">
        <v>1427</v>
      </c>
      <c r="K180" s="426"/>
      <c r="L180" s="433"/>
      <c r="M180" s="426"/>
      <c r="N180" s="426"/>
      <c r="O180" s="426"/>
      <c r="P180" s="426"/>
      <c r="Q180" s="426"/>
      <c r="R180" s="426"/>
      <c r="S180" s="426"/>
      <c r="T180" s="426"/>
      <c r="U180" s="426"/>
      <c r="V180" s="426"/>
      <c r="W180" s="426"/>
      <c r="X180" s="426"/>
      <c r="Y180" s="426"/>
    </row>
    <row r="181" spans="1:25" ht="25.5" x14ac:dyDescent="0.2">
      <c r="A181" s="1259"/>
      <c r="B181" s="1274"/>
      <c r="C181" s="1299" t="s">
        <v>1383</v>
      </c>
      <c r="D181" s="1276" t="s">
        <v>4019</v>
      </c>
      <c r="E181" s="1263"/>
      <c r="F181" s="1277"/>
      <c r="G181" s="1278"/>
      <c r="H181" s="1279"/>
      <c r="I181" s="1267"/>
      <c r="J181" s="1261"/>
    </row>
    <row r="182" spans="1:25" s="1258" customFormat="1" ht="102" x14ac:dyDescent="0.2">
      <c r="A182" s="1259">
        <f>IF(OR(C182="a",C182=""),"",COUNTIF(C$8:$E182,"da")+COUNTIF(C$8:$E182,"bs")+COUNTIF(C$8:$E182,"cph"))</f>
        <v>169</v>
      </c>
      <c r="B182" s="1260" t="s">
        <v>1532</v>
      </c>
      <c r="C182" s="1261" t="s">
        <v>1450</v>
      </c>
      <c r="D182" s="1262" t="s">
        <v>398</v>
      </c>
      <c r="E182" s="1263" t="s">
        <v>23</v>
      </c>
      <c r="F182" s="1264" t="s">
        <v>73</v>
      </c>
      <c r="G182" s="1265">
        <v>0.11</v>
      </c>
      <c r="H182" s="1266">
        <v>2021</v>
      </c>
      <c r="I182" s="1267" t="s">
        <v>399</v>
      </c>
      <c r="J182" s="1261" t="s">
        <v>1551</v>
      </c>
      <c r="K182" s="426"/>
      <c r="L182" s="433"/>
      <c r="M182" s="426"/>
      <c r="N182" s="426"/>
      <c r="O182" s="426"/>
      <c r="P182" s="426"/>
      <c r="Q182" s="426"/>
      <c r="R182" s="426"/>
      <c r="S182" s="426"/>
      <c r="T182" s="426"/>
      <c r="U182" s="426"/>
      <c r="V182" s="426"/>
      <c r="W182" s="426"/>
      <c r="X182" s="426"/>
      <c r="Y182" s="426"/>
    </row>
    <row r="183" spans="1:25" s="1258" customFormat="1" ht="38.25" x14ac:dyDescent="0.2">
      <c r="A183" s="1259">
        <f>IF(OR(C183="a",C183=""),"",COUNTIF(C$8:$E183,"da")+COUNTIF(C$8:$E183,"bs")+COUNTIF(C$8:$E183,"cph"))</f>
        <v>170</v>
      </c>
      <c r="B183" s="1260" t="s">
        <v>2385</v>
      </c>
      <c r="C183" s="1261" t="s">
        <v>1450</v>
      </c>
      <c r="D183" s="1262" t="s">
        <v>400</v>
      </c>
      <c r="E183" s="1263" t="s">
        <v>23</v>
      </c>
      <c r="F183" s="1264" t="s">
        <v>76</v>
      </c>
      <c r="G183" s="1265">
        <v>0.21</v>
      </c>
      <c r="H183" s="1266">
        <v>2015</v>
      </c>
      <c r="I183" s="1267" t="s">
        <v>206</v>
      </c>
      <c r="J183" s="1261" t="s">
        <v>1551</v>
      </c>
      <c r="K183" s="426"/>
      <c r="L183" s="433"/>
      <c r="M183" s="426"/>
      <c r="N183" s="426"/>
      <c r="O183" s="426"/>
      <c r="P183" s="426"/>
      <c r="Q183" s="426"/>
      <c r="R183" s="426"/>
      <c r="S183" s="426"/>
      <c r="T183" s="426"/>
      <c r="U183" s="426"/>
      <c r="V183" s="426"/>
      <c r="W183" s="426"/>
      <c r="X183" s="426"/>
      <c r="Y183" s="426"/>
    </row>
    <row r="184" spans="1:25" s="1258" customFormat="1" ht="25.5" x14ac:dyDescent="0.2">
      <c r="A184" s="1259">
        <f>IF(OR(C184="a",C184=""),"",COUNTIF(C$8:$E184,"da")+COUNTIF(C$8:$E184,"bs")+COUNTIF(C$8:$E184,"cph"))</f>
        <v>171</v>
      </c>
      <c r="B184" s="1260" t="s">
        <v>1513</v>
      </c>
      <c r="C184" s="1261" t="s">
        <v>1450</v>
      </c>
      <c r="D184" s="1262" t="s">
        <v>401</v>
      </c>
      <c r="E184" s="1263" t="s">
        <v>17</v>
      </c>
      <c r="F184" s="1264" t="s">
        <v>76</v>
      </c>
      <c r="G184" s="1265">
        <v>0.05</v>
      </c>
      <c r="H184" s="1266">
        <v>2021</v>
      </c>
      <c r="I184" s="1267" t="s">
        <v>402</v>
      </c>
      <c r="J184" s="1261" t="s">
        <v>1551</v>
      </c>
      <c r="K184" s="426"/>
      <c r="L184" s="433"/>
      <c r="M184" s="426"/>
      <c r="N184" s="426"/>
      <c r="O184" s="426"/>
      <c r="P184" s="426"/>
      <c r="Q184" s="426"/>
      <c r="R184" s="426"/>
      <c r="S184" s="426"/>
      <c r="T184" s="426"/>
      <c r="U184" s="426"/>
      <c r="V184" s="426"/>
      <c r="W184" s="426"/>
      <c r="X184" s="426"/>
      <c r="Y184" s="426"/>
    </row>
    <row r="185" spans="1:25" s="1258" customFormat="1" ht="51" x14ac:dyDescent="0.2">
      <c r="A185" s="1259">
        <f>IF(OR(C185="a",C185=""),"",COUNTIF(C$8:$E185,"da")+COUNTIF(C$8:$E185,"bs")+COUNTIF(C$8:$E185,"cph"))</f>
        <v>172</v>
      </c>
      <c r="B185" s="1260" t="s">
        <v>1514</v>
      </c>
      <c r="C185" s="1261" t="s">
        <v>1450</v>
      </c>
      <c r="D185" s="1262" t="s">
        <v>779</v>
      </c>
      <c r="E185" s="1263" t="s">
        <v>17</v>
      </c>
      <c r="F185" s="1264" t="s">
        <v>105</v>
      </c>
      <c r="G185" s="1265">
        <v>0.2</v>
      </c>
      <c r="H185" s="1266">
        <v>2022</v>
      </c>
      <c r="I185" s="1267" t="s">
        <v>2515</v>
      </c>
      <c r="J185" s="1261" t="s">
        <v>1551</v>
      </c>
      <c r="K185" s="426"/>
      <c r="L185" s="433"/>
      <c r="M185" s="426"/>
      <c r="N185" s="426"/>
      <c r="O185" s="426"/>
      <c r="P185" s="426"/>
      <c r="Q185" s="426"/>
      <c r="R185" s="426"/>
      <c r="S185" s="426"/>
      <c r="T185" s="426"/>
      <c r="U185" s="426"/>
      <c r="V185" s="426"/>
      <c r="W185" s="426"/>
      <c r="X185" s="426"/>
      <c r="Y185" s="426"/>
    </row>
    <row r="186" spans="1:25" s="1258" customFormat="1" ht="25.5" x14ac:dyDescent="0.2">
      <c r="A186" s="1259">
        <f>IF(OR(C186="a",C186=""),"",COUNTIF(C$8:$E186,"da")+COUNTIF(C$8:$E186,"bs")+COUNTIF(C$8:$E186,"cph"))</f>
        <v>173</v>
      </c>
      <c r="B186" s="1260" t="s">
        <v>1515</v>
      </c>
      <c r="C186" s="1261" t="s">
        <v>1450</v>
      </c>
      <c r="D186" s="1262" t="s">
        <v>780</v>
      </c>
      <c r="E186" s="1263" t="s">
        <v>33</v>
      </c>
      <c r="F186" s="1264" t="s">
        <v>105</v>
      </c>
      <c r="G186" s="1265">
        <v>0.03</v>
      </c>
      <c r="H186" s="1266">
        <v>2022</v>
      </c>
      <c r="I186" s="1267" t="s">
        <v>2516</v>
      </c>
      <c r="J186" s="1261" t="s">
        <v>1551</v>
      </c>
      <c r="K186" s="426"/>
      <c r="L186" s="433"/>
      <c r="M186" s="426"/>
      <c r="N186" s="426"/>
      <c r="O186" s="426"/>
      <c r="P186" s="426"/>
      <c r="Q186" s="426"/>
      <c r="R186" s="426"/>
      <c r="S186" s="426"/>
      <c r="T186" s="426"/>
      <c r="U186" s="426"/>
      <c r="V186" s="426"/>
      <c r="W186" s="426"/>
      <c r="X186" s="426"/>
      <c r="Y186" s="426"/>
    </row>
    <row r="187" spans="1:25" s="1258" customFormat="1" ht="25.5" x14ac:dyDescent="0.2">
      <c r="A187" s="1259">
        <f>IF(OR(C187="a",C187=""),"",COUNTIF(C$8:$E187,"da")+COUNTIF(C$8:$E187,"bs")+COUNTIF(C$8:$E187,"cph"))</f>
        <v>174</v>
      </c>
      <c r="B187" s="1260" t="s">
        <v>1516</v>
      </c>
      <c r="C187" s="1261" t="s">
        <v>1450</v>
      </c>
      <c r="D187" s="1262" t="s">
        <v>781</v>
      </c>
      <c r="E187" s="1263" t="s">
        <v>8</v>
      </c>
      <c r="F187" s="1264" t="s">
        <v>105</v>
      </c>
      <c r="G187" s="1265">
        <v>0.04</v>
      </c>
      <c r="H187" s="1266">
        <v>2022</v>
      </c>
      <c r="I187" s="1267" t="s">
        <v>2516</v>
      </c>
      <c r="J187" s="1261" t="s">
        <v>1551</v>
      </c>
      <c r="K187" s="426"/>
      <c r="L187" s="433"/>
      <c r="M187" s="426"/>
      <c r="N187" s="426"/>
      <c r="O187" s="426"/>
      <c r="P187" s="426"/>
      <c r="Q187" s="426"/>
      <c r="R187" s="426"/>
      <c r="S187" s="426"/>
      <c r="T187" s="426"/>
      <c r="U187" s="426"/>
      <c r="V187" s="426"/>
      <c r="W187" s="426"/>
      <c r="X187" s="426"/>
      <c r="Y187" s="426"/>
    </row>
    <row r="188" spans="1:25" s="1258" customFormat="1" ht="12.75" x14ac:dyDescent="0.2">
      <c r="A188" s="1259">
        <f>IF(OR(C188="a",C188=""),"",COUNTIF(C$8:$E188,"da")+COUNTIF(C$8:$E188,"bs")+COUNTIF(C$8:$E188,"cph"))</f>
        <v>175</v>
      </c>
      <c r="B188" s="1260" t="s">
        <v>1517</v>
      </c>
      <c r="C188" s="1261" t="s">
        <v>1450</v>
      </c>
      <c r="D188" s="1262" t="s">
        <v>782</v>
      </c>
      <c r="E188" s="1263" t="s">
        <v>7</v>
      </c>
      <c r="F188" s="1264" t="s">
        <v>105</v>
      </c>
      <c r="G188" s="1265">
        <v>0.04</v>
      </c>
      <c r="H188" s="1266">
        <v>2022</v>
      </c>
      <c r="I188" s="1267" t="s">
        <v>2516</v>
      </c>
      <c r="J188" s="1261" t="s">
        <v>1551</v>
      </c>
      <c r="K188" s="426"/>
      <c r="L188" s="433"/>
      <c r="M188" s="426"/>
      <c r="N188" s="426"/>
      <c r="O188" s="426"/>
      <c r="P188" s="426"/>
      <c r="Q188" s="426"/>
      <c r="R188" s="426"/>
      <c r="S188" s="426"/>
      <c r="T188" s="426"/>
      <c r="U188" s="426"/>
      <c r="V188" s="426"/>
      <c r="W188" s="426"/>
      <c r="X188" s="426"/>
      <c r="Y188" s="426"/>
    </row>
    <row r="189" spans="1:25" s="1258" customFormat="1" ht="63.75" x14ac:dyDescent="0.2">
      <c r="A189" s="1259">
        <f>IF(OR(C189="a",C189=""),"",COUNTIF(C$8:$E189,"da")+COUNTIF(C$8:$E189,"bs")+COUNTIF(C$8:$E189,"cph"))</f>
        <v>176</v>
      </c>
      <c r="B189" s="1260" t="s">
        <v>2398</v>
      </c>
      <c r="C189" s="1261" t="s">
        <v>1450</v>
      </c>
      <c r="D189" s="1262" t="s">
        <v>407</v>
      </c>
      <c r="E189" s="1263" t="s">
        <v>17</v>
      </c>
      <c r="F189" s="1264" t="s">
        <v>107</v>
      </c>
      <c r="G189" s="1265">
        <v>1.7</v>
      </c>
      <c r="H189" s="1266">
        <v>2020</v>
      </c>
      <c r="I189" s="1267" t="s">
        <v>4020</v>
      </c>
      <c r="J189" s="1261" t="s">
        <v>1551</v>
      </c>
      <c r="K189" s="426"/>
      <c r="L189" s="433"/>
      <c r="M189" s="426"/>
      <c r="N189" s="426"/>
      <c r="O189" s="426"/>
      <c r="P189" s="426"/>
      <c r="Q189" s="426"/>
      <c r="R189" s="426"/>
      <c r="S189" s="426"/>
      <c r="T189" s="426"/>
      <c r="U189" s="426"/>
      <c r="V189" s="426"/>
      <c r="W189" s="426"/>
      <c r="X189" s="426"/>
      <c r="Y189" s="426"/>
    </row>
    <row r="190" spans="1:25" s="1258" customFormat="1" ht="63.75" x14ac:dyDescent="0.2">
      <c r="A190" s="1259">
        <f>IF(OR(C190="a",C190=""),"",COUNTIF(C$8:$E190,"da")+COUNTIF(C$8:$E190,"bs")+COUNTIF(C$8:$E190,"cph"))</f>
        <v>177</v>
      </c>
      <c r="B190" s="1260" t="s">
        <v>2399</v>
      </c>
      <c r="C190" s="1261" t="s">
        <v>1450</v>
      </c>
      <c r="D190" s="1262" t="s">
        <v>2400</v>
      </c>
      <c r="E190" s="1263" t="s">
        <v>15</v>
      </c>
      <c r="F190" s="1264" t="s">
        <v>107</v>
      </c>
      <c r="G190" s="1265">
        <v>0.35</v>
      </c>
      <c r="H190" s="1266">
        <v>2020</v>
      </c>
      <c r="I190" s="1267" t="s">
        <v>4021</v>
      </c>
      <c r="J190" s="1261" t="s">
        <v>1551</v>
      </c>
      <c r="K190" s="426"/>
      <c r="L190" s="433"/>
      <c r="M190" s="426"/>
      <c r="N190" s="426"/>
      <c r="O190" s="426"/>
      <c r="P190" s="426"/>
      <c r="Q190" s="426"/>
      <c r="R190" s="426"/>
      <c r="S190" s="426"/>
      <c r="T190" s="426"/>
      <c r="U190" s="426"/>
      <c r="V190" s="426"/>
      <c r="W190" s="426"/>
      <c r="X190" s="426"/>
      <c r="Y190" s="426"/>
    </row>
    <row r="191" spans="1:25" s="1258" customFormat="1" ht="63.75" x14ac:dyDescent="0.2">
      <c r="A191" s="1259">
        <f>IF(OR(C191="a",C191=""),"",COUNTIF(C$8:$E191,"da")+COUNTIF(C$8:$E191,"bs")+COUNTIF(C$8:$E191,"cph"))</f>
        <v>178</v>
      </c>
      <c r="B191" s="1260" t="s">
        <v>2401</v>
      </c>
      <c r="C191" s="1261" t="s">
        <v>1450</v>
      </c>
      <c r="D191" s="1262" t="s">
        <v>2402</v>
      </c>
      <c r="E191" s="1263" t="s">
        <v>17</v>
      </c>
      <c r="F191" s="1264" t="s">
        <v>107</v>
      </c>
      <c r="G191" s="1265">
        <v>0.36</v>
      </c>
      <c r="H191" s="1266">
        <v>2020</v>
      </c>
      <c r="I191" s="1267" t="s">
        <v>4022</v>
      </c>
      <c r="J191" s="1261" t="s">
        <v>1551</v>
      </c>
      <c r="K191" s="426"/>
      <c r="L191" s="433"/>
      <c r="M191" s="426"/>
      <c r="N191" s="426"/>
      <c r="O191" s="426"/>
      <c r="P191" s="426"/>
      <c r="Q191" s="426"/>
      <c r="R191" s="426"/>
      <c r="S191" s="426"/>
      <c r="T191" s="426"/>
      <c r="U191" s="426"/>
      <c r="V191" s="426"/>
      <c r="W191" s="426"/>
      <c r="X191" s="426"/>
      <c r="Y191" s="426"/>
    </row>
    <row r="192" spans="1:25" s="1258" customFormat="1" ht="25.5" x14ac:dyDescent="0.2">
      <c r="A192" s="1259">
        <f>IF(OR(C192="a",C192=""),"",COUNTIF(C$8:$E192,"da")+COUNTIF(C$8:$E192,"bs")+COUNTIF(C$8:$E192,"cph"))</f>
        <v>179</v>
      </c>
      <c r="B192" s="1260" t="s">
        <v>2424</v>
      </c>
      <c r="C192" s="1261" t="s">
        <v>1450</v>
      </c>
      <c r="D192" s="1262" t="s">
        <v>439</v>
      </c>
      <c r="E192" s="1263" t="s">
        <v>26</v>
      </c>
      <c r="F192" s="1264" t="s">
        <v>137</v>
      </c>
      <c r="G192" s="1265">
        <v>0.05</v>
      </c>
      <c r="H192" s="1266">
        <v>2018</v>
      </c>
      <c r="I192" s="1267" t="s">
        <v>4023</v>
      </c>
      <c r="J192" s="1261" t="s">
        <v>1551</v>
      </c>
      <c r="K192" s="426"/>
      <c r="L192" s="433"/>
      <c r="M192" s="426"/>
      <c r="N192" s="426"/>
      <c r="O192" s="426"/>
      <c r="P192" s="426"/>
      <c r="Q192" s="426"/>
      <c r="R192" s="426"/>
      <c r="S192" s="426"/>
      <c r="T192" s="426"/>
      <c r="U192" s="426"/>
      <c r="V192" s="426"/>
      <c r="W192" s="426"/>
      <c r="X192" s="426"/>
      <c r="Y192" s="426"/>
    </row>
    <row r="193" spans="1:25" s="1258" customFormat="1" ht="25.5" x14ac:dyDescent="0.2">
      <c r="A193" s="1259">
        <f>IF(OR(C193="a",C193=""),"",COUNTIF(C$8:$E193,"da")+COUNTIF(C$8:$E193,"bs")+COUNTIF(C$8:$E193,"cph"))</f>
        <v>180</v>
      </c>
      <c r="B193" s="1260" t="s">
        <v>2435</v>
      </c>
      <c r="C193" s="1261" t="s">
        <v>1450</v>
      </c>
      <c r="D193" s="1262" t="s">
        <v>906</v>
      </c>
      <c r="E193" s="1263" t="s">
        <v>15</v>
      </c>
      <c r="F193" s="1264" t="s">
        <v>121</v>
      </c>
      <c r="G193" s="1265">
        <v>0.25</v>
      </c>
      <c r="H193" s="1266">
        <v>2018</v>
      </c>
      <c r="I193" s="1267" t="s">
        <v>415</v>
      </c>
      <c r="J193" s="1261" t="s">
        <v>1551</v>
      </c>
      <c r="K193" s="426"/>
      <c r="L193" s="433"/>
      <c r="M193" s="426"/>
      <c r="N193" s="426"/>
      <c r="O193" s="426"/>
      <c r="P193" s="426"/>
      <c r="Q193" s="426"/>
      <c r="R193" s="426"/>
      <c r="S193" s="426"/>
      <c r="T193" s="426"/>
      <c r="U193" s="426"/>
      <c r="V193" s="426"/>
      <c r="W193" s="426"/>
      <c r="X193" s="426"/>
      <c r="Y193" s="426"/>
    </row>
    <row r="194" spans="1:25" s="1258" customFormat="1" ht="25.5" x14ac:dyDescent="0.2">
      <c r="A194" s="1259">
        <f>IF(OR(C194="a",C194=""),"",COUNTIF(C$8:$E194,"da")+COUNTIF(C$8:$E194,"bs")+COUNTIF(C$8:$E194,"cph"))</f>
        <v>181</v>
      </c>
      <c r="B194" s="1260" t="s">
        <v>1407</v>
      </c>
      <c r="C194" s="1261" t="s">
        <v>1450</v>
      </c>
      <c r="D194" s="1262" t="s">
        <v>413</v>
      </c>
      <c r="E194" s="1263" t="s">
        <v>17</v>
      </c>
      <c r="F194" s="1264" t="s">
        <v>121</v>
      </c>
      <c r="G194" s="1265">
        <v>0.4</v>
      </c>
      <c r="H194" s="1266">
        <v>2018</v>
      </c>
      <c r="I194" s="1267" t="s">
        <v>415</v>
      </c>
      <c r="J194" s="1261" t="s">
        <v>1551</v>
      </c>
      <c r="K194" s="426"/>
      <c r="L194" s="433"/>
      <c r="M194" s="426"/>
      <c r="N194" s="426"/>
      <c r="O194" s="426"/>
      <c r="P194" s="426"/>
      <c r="Q194" s="426"/>
      <c r="R194" s="426"/>
      <c r="S194" s="426"/>
      <c r="T194" s="426"/>
      <c r="U194" s="426"/>
      <c r="V194" s="426"/>
      <c r="W194" s="426"/>
      <c r="X194" s="426"/>
      <c r="Y194" s="426"/>
    </row>
    <row r="195" spans="1:25" s="1258" customFormat="1" ht="102" x14ac:dyDescent="0.2">
      <c r="A195" s="1259">
        <f>IF(OR(C195="a",C195=""),"",COUNTIF(C$8:$E195,"da")+COUNTIF(C$8:$E195,"bs")+COUNTIF(C$8:$E195,"cph"))</f>
        <v>182</v>
      </c>
      <c r="B195" s="1260" t="s">
        <v>2436</v>
      </c>
      <c r="C195" s="1261" t="s">
        <v>1450</v>
      </c>
      <c r="D195" s="1262" t="s">
        <v>414</v>
      </c>
      <c r="E195" s="1263" t="s">
        <v>25</v>
      </c>
      <c r="F195" s="1264" t="s">
        <v>121</v>
      </c>
      <c r="G195" s="1265">
        <v>0.37</v>
      </c>
      <c r="H195" s="1266">
        <v>2018</v>
      </c>
      <c r="I195" s="1267" t="s">
        <v>4024</v>
      </c>
      <c r="J195" s="1261" t="s">
        <v>1551</v>
      </c>
      <c r="K195" s="426"/>
      <c r="L195" s="433"/>
      <c r="M195" s="426"/>
      <c r="N195" s="426"/>
      <c r="O195" s="426"/>
      <c r="P195" s="426"/>
      <c r="Q195" s="426"/>
      <c r="R195" s="426"/>
      <c r="S195" s="426"/>
      <c r="T195" s="426"/>
      <c r="U195" s="426"/>
      <c r="V195" s="426"/>
      <c r="W195" s="426"/>
      <c r="X195" s="426"/>
      <c r="Y195" s="426"/>
    </row>
    <row r="196" spans="1:25" s="1258" customFormat="1" ht="25.5" x14ac:dyDescent="0.2">
      <c r="A196" s="1259">
        <f>IF(OR(C196="a",C196=""),"",COUNTIF(C$8:$E196,"da")+COUNTIF(C$8:$E196,"bs")+COUNTIF(C$8:$E196,"cph"))</f>
        <v>183</v>
      </c>
      <c r="B196" s="1260" t="s">
        <v>2437</v>
      </c>
      <c r="C196" s="1261" t="s">
        <v>1450</v>
      </c>
      <c r="D196" s="1262" t="s">
        <v>908</v>
      </c>
      <c r="E196" s="1263" t="s">
        <v>13</v>
      </c>
      <c r="F196" s="1264" t="s">
        <v>121</v>
      </c>
      <c r="G196" s="1265">
        <v>0.2</v>
      </c>
      <c r="H196" s="1266">
        <v>2019</v>
      </c>
      <c r="I196" s="1267" t="s">
        <v>415</v>
      </c>
      <c r="J196" s="1261" t="s">
        <v>1551</v>
      </c>
      <c r="K196" s="426"/>
      <c r="L196" s="433"/>
      <c r="M196" s="426"/>
      <c r="N196" s="426"/>
      <c r="O196" s="426"/>
      <c r="P196" s="426"/>
      <c r="Q196" s="426"/>
      <c r="R196" s="426"/>
      <c r="S196" s="426"/>
      <c r="T196" s="426"/>
      <c r="U196" s="426"/>
      <c r="V196" s="426"/>
      <c r="W196" s="426"/>
      <c r="X196" s="426"/>
      <c r="Y196" s="426"/>
    </row>
    <row r="197" spans="1:25" s="1258" customFormat="1" ht="38.25" x14ac:dyDescent="0.2">
      <c r="A197" s="1259">
        <f>IF(OR(C197="a",C197=""),"",COUNTIF(C$8:$E197,"da")+COUNTIF(C$8:$E197,"bs")+COUNTIF(C$8:$E197,"cph"))</f>
        <v>184</v>
      </c>
      <c r="B197" s="1260" t="s">
        <v>2438</v>
      </c>
      <c r="C197" s="1261" t="s">
        <v>1450</v>
      </c>
      <c r="D197" s="1262" t="s">
        <v>421</v>
      </c>
      <c r="E197" s="1263" t="s">
        <v>16</v>
      </c>
      <c r="F197" s="1264" t="s">
        <v>121</v>
      </c>
      <c r="G197" s="1265">
        <v>0.53</v>
      </c>
      <c r="H197" s="1266">
        <v>2019</v>
      </c>
      <c r="I197" s="1267" t="s">
        <v>415</v>
      </c>
      <c r="J197" s="1261" t="s">
        <v>1551</v>
      </c>
      <c r="K197" s="426"/>
      <c r="L197" s="433"/>
      <c r="M197" s="426"/>
      <c r="N197" s="426"/>
      <c r="O197" s="426"/>
      <c r="P197" s="426"/>
      <c r="Q197" s="426"/>
      <c r="R197" s="426"/>
      <c r="S197" s="426"/>
      <c r="T197" s="426"/>
      <c r="U197" s="426"/>
      <c r="V197" s="426"/>
      <c r="W197" s="426"/>
      <c r="X197" s="426"/>
      <c r="Y197" s="426"/>
    </row>
    <row r="198" spans="1:25" s="1258" customFormat="1" ht="25.5" x14ac:dyDescent="0.2">
      <c r="A198" s="1259">
        <f>IF(OR(C198="a",C198=""),"",COUNTIF(C$8:$E198,"da")+COUNTIF(C$8:$E198,"bs")+COUNTIF(C$8:$E198,"cph"))</f>
        <v>185</v>
      </c>
      <c r="B198" s="1260" t="s">
        <v>2439</v>
      </c>
      <c r="C198" s="1261" t="s">
        <v>1450</v>
      </c>
      <c r="D198" s="1262" t="s">
        <v>2440</v>
      </c>
      <c r="E198" s="1263" t="s">
        <v>35</v>
      </c>
      <c r="F198" s="1264" t="s">
        <v>121</v>
      </c>
      <c r="G198" s="1265">
        <v>7.0000000000000007E-2</v>
      </c>
      <c r="H198" s="1266">
        <v>2019</v>
      </c>
      <c r="I198" s="1267" t="s">
        <v>415</v>
      </c>
      <c r="J198" s="1261" t="s">
        <v>1551</v>
      </c>
      <c r="K198" s="426"/>
      <c r="L198" s="433"/>
      <c r="M198" s="426"/>
      <c r="N198" s="426"/>
      <c r="O198" s="426"/>
      <c r="P198" s="426"/>
      <c r="Q198" s="426"/>
      <c r="R198" s="426"/>
      <c r="S198" s="426"/>
      <c r="T198" s="426"/>
      <c r="U198" s="426"/>
      <c r="V198" s="426"/>
      <c r="W198" s="426"/>
      <c r="X198" s="426"/>
      <c r="Y198" s="426"/>
    </row>
    <row r="199" spans="1:25" s="1258" customFormat="1" ht="25.5" x14ac:dyDescent="0.2">
      <c r="A199" s="1259">
        <f>IF(OR(C199="a",C199=""),"",COUNTIF(C$8:$E199,"da")+COUNTIF(C$8:$E199,"bs")+COUNTIF(C$8:$E199,"cph"))</f>
        <v>186</v>
      </c>
      <c r="B199" s="1260" t="s">
        <v>1521</v>
      </c>
      <c r="C199" s="1261" t="s">
        <v>1450</v>
      </c>
      <c r="D199" s="1262" t="s">
        <v>745</v>
      </c>
      <c r="E199" s="1263" t="s">
        <v>23</v>
      </c>
      <c r="F199" s="1264" t="s">
        <v>121</v>
      </c>
      <c r="G199" s="1265">
        <v>0.05</v>
      </c>
      <c r="H199" s="1266">
        <v>2022</v>
      </c>
      <c r="I199" s="1267" t="s">
        <v>415</v>
      </c>
      <c r="J199" s="1261" t="s">
        <v>1551</v>
      </c>
      <c r="K199" s="426"/>
      <c r="L199" s="433"/>
      <c r="M199" s="426"/>
      <c r="N199" s="426"/>
      <c r="O199" s="426"/>
      <c r="P199" s="426"/>
      <c r="Q199" s="426"/>
      <c r="R199" s="426"/>
      <c r="S199" s="426"/>
      <c r="T199" s="426"/>
      <c r="U199" s="426"/>
      <c r="V199" s="426"/>
      <c r="W199" s="426"/>
      <c r="X199" s="426"/>
      <c r="Y199" s="426"/>
    </row>
    <row r="200" spans="1:25" s="1258" customFormat="1" ht="25.5" x14ac:dyDescent="0.2">
      <c r="A200" s="1259">
        <f>IF(OR(C200="a",C200=""),"",COUNTIF(C$8:$E200,"da")+COUNTIF(C$8:$E200,"bs")+COUNTIF(C$8:$E200,"cph"))</f>
        <v>187</v>
      </c>
      <c r="B200" s="1260" t="s">
        <v>1522</v>
      </c>
      <c r="C200" s="1261" t="s">
        <v>1450</v>
      </c>
      <c r="D200" s="1262" t="s">
        <v>746</v>
      </c>
      <c r="E200" s="1263" t="s">
        <v>23</v>
      </c>
      <c r="F200" s="1264" t="s">
        <v>121</v>
      </c>
      <c r="G200" s="1265">
        <v>0.17</v>
      </c>
      <c r="H200" s="1266">
        <v>2022</v>
      </c>
      <c r="I200" s="1267" t="s">
        <v>415</v>
      </c>
      <c r="J200" s="1261" t="s">
        <v>1551</v>
      </c>
      <c r="K200" s="426"/>
      <c r="L200" s="433"/>
      <c r="M200" s="426"/>
      <c r="N200" s="426"/>
      <c r="O200" s="426"/>
      <c r="P200" s="426"/>
      <c r="Q200" s="426"/>
      <c r="R200" s="426"/>
      <c r="S200" s="426"/>
      <c r="T200" s="426"/>
      <c r="U200" s="426"/>
      <c r="V200" s="426"/>
      <c r="W200" s="426"/>
      <c r="X200" s="426"/>
      <c r="Y200" s="426"/>
    </row>
    <row r="201" spans="1:25" s="1258" customFormat="1" ht="25.5" x14ac:dyDescent="0.2">
      <c r="A201" s="1259">
        <f>IF(OR(C201="a",C201=""),"",COUNTIF(C$8:$E201,"da")+COUNTIF(C$8:$E201,"bs")+COUNTIF(C$8:$E201,"cph"))</f>
        <v>188</v>
      </c>
      <c r="B201" s="1260" t="s">
        <v>1523</v>
      </c>
      <c r="C201" s="1261" t="s">
        <v>1450</v>
      </c>
      <c r="D201" s="1262" t="s">
        <v>747</v>
      </c>
      <c r="E201" s="1263" t="s">
        <v>18</v>
      </c>
      <c r="F201" s="1264" t="s">
        <v>121</v>
      </c>
      <c r="G201" s="1265">
        <v>0.34</v>
      </c>
      <c r="H201" s="1266">
        <v>2022</v>
      </c>
      <c r="I201" s="1267" t="s">
        <v>415</v>
      </c>
      <c r="J201" s="1261" t="s">
        <v>1551</v>
      </c>
      <c r="K201" s="426"/>
      <c r="L201" s="433"/>
      <c r="M201" s="426"/>
      <c r="N201" s="426"/>
      <c r="O201" s="426"/>
      <c r="P201" s="426"/>
      <c r="Q201" s="426"/>
      <c r="R201" s="426"/>
      <c r="S201" s="426"/>
      <c r="T201" s="426"/>
      <c r="U201" s="426"/>
      <c r="V201" s="426"/>
      <c r="W201" s="426"/>
      <c r="X201" s="426"/>
      <c r="Y201" s="426"/>
    </row>
    <row r="202" spans="1:25" s="1258" customFormat="1" ht="25.5" x14ac:dyDescent="0.2">
      <c r="A202" s="1259">
        <f>IF(OR(C202="a",C202=""),"",COUNTIF(C$8:$E202,"da")+COUNTIF(C$8:$E202,"bs")+COUNTIF(C$8:$E202,"cph"))</f>
        <v>189</v>
      </c>
      <c r="B202" s="1260" t="s">
        <v>1524</v>
      </c>
      <c r="C202" s="1261" t="s">
        <v>1450</v>
      </c>
      <c r="D202" s="1262" t="s">
        <v>748</v>
      </c>
      <c r="E202" s="1263" t="s">
        <v>34</v>
      </c>
      <c r="F202" s="1264" t="s">
        <v>121</v>
      </c>
      <c r="G202" s="1265">
        <v>0.04</v>
      </c>
      <c r="H202" s="1266">
        <v>2022</v>
      </c>
      <c r="I202" s="1267" t="s">
        <v>415</v>
      </c>
      <c r="J202" s="1261" t="s">
        <v>1551</v>
      </c>
      <c r="K202" s="426"/>
      <c r="L202" s="433"/>
      <c r="M202" s="426"/>
      <c r="N202" s="426"/>
      <c r="O202" s="426"/>
      <c r="P202" s="426"/>
      <c r="Q202" s="426"/>
      <c r="R202" s="426"/>
      <c r="S202" s="426"/>
      <c r="T202" s="426"/>
      <c r="U202" s="426"/>
      <c r="V202" s="426"/>
      <c r="W202" s="426"/>
      <c r="X202" s="426"/>
      <c r="Y202" s="426"/>
    </row>
    <row r="203" spans="1:25" s="1258" customFormat="1" ht="25.5" x14ac:dyDescent="0.2">
      <c r="A203" s="1259">
        <f>IF(OR(C203="a",C203=""),"",COUNTIF(C$8:$E203,"da")+COUNTIF(C$8:$E203,"bs")+COUNTIF(C$8:$E203,"cph"))</f>
        <v>190</v>
      </c>
      <c r="B203" s="1260" t="s">
        <v>1525</v>
      </c>
      <c r="C203" s="1261" t="s">
        <v>1450</v>
      </c>
      <c r="D203" s="1262" t="s">
        <v>749</v>
      </c>
      <c r="E203" s="1263" t="s">
        <v>23</v>
      </c>
      <c r="F203" s="1264" t="s">
        <v>121</v>
      </c>
      <c r="G203" s="1265">
        <v>0.14000000000000001</v>
      </c>
      <c r="H203" s="1266">
        <v>2022</v>
      </c>
      <c r="I203" s="1267" t="s">
        <v>415</v>
      </c>
      <c r="J203" s="1261" t="s">
        <v>1551</v>
      </c>
      <c r="K203" s="426"/>
      <c r="L203" s="433"/>
      <c r="M203" s="426"/>
      <c r="N203" s="426"/>
      <c r="O203" s="426"/>
      <c r="P203" s="426"/>
      <c r="Q203" s="426"/>
      <c r="R203" s="426"/>
      <c r="S203" s="426"/>
      <c r="T203" s="426"/>
      <c r="U203" s="426"/>
      <c r="V203" s="426"/>
      <c r="W203" s="426"/>
      <c r="X203" s="426"/>
      <c r="Y203" s="426"/>
    </row>
    <row r="204" spans="1:25" s="1258" customFormat="1" ht="25.5" x14ac:dyDescent="0.2">
      <c r="A204" s="1259">
        <f>IF(OR(C204="a",C204=""),"",COUNTIF(C$8:$E204,"da")+COUNTIF(C$8:$E204,"bs")+COUNTIF(C$8:$E204,"cph"))</f>
        <v>191</v>
      </c>
      <c r="B204" s="1260" t="s">
        <v>1526</v>
      </c>
      <c r="C204" s="1261" t="s">
        <v>1450</v>
      </c>
      <c r="D204" s="1262" t="s">
        <v>750</v>
      </c>
      <c r="E204" s="1263" t="s">
        <v>34</v>
      </c>
      <c r="F204" s="1264" t="s">
        <v>121</v>
      </c>
      <c r="G204" s="1265">
        <v>0.17</v>
      </c>
      <c r="H204" s="1266">
        <v>2022</v>
      </c>
      <c r="I204" s="1267" t="s">
        <v>415</v>
      </c>
      <c r="J204" s="1261" t="s">
        <v>1551</v>
      </c>
      <c r="K204" s="426"/>
      <c r="L204" s="433"/>
      <c r="M204" s="426"/>
      <c r="N204" s="426"/>
      <c r="O204" s="426"/>
      <c r="P204" s="426"/>
      <c r="Q204" s="426"/>
      <c r="R204" s="426"/>
      <c r="S204" s="426"/>
      <c r="T204" s="426"/>
      <c r="U204" s="426"/>
      <c r="V204" s="426"/>
      <c r="W204" s="426"/>
      <c r="X204" s="426"/>
      <c r="Y204" s="426"/>
    </row>
    <row r="205" spans="1:25" s="1258" customFormat="1" ht="12.75" x14ac:dyDescent="0.2">
      <c r="A205" s="1259">
        <f>IF(OR(C205="a",C205=""),"",COUNTIF(C$8:$E205,"da")+COUNTIF(C$8:$E205,"bs")+COUNTIF(C$8:$E205,"cph"))</f>
        <v>192</v>
      </c>
      <c r="B205" s="1260" t="s">
        <v>1527</v>
      </c>
      <c r="C205" s="1261" t="s">
        <v>1450</v>
      </c>
      <c r="D205" s="1262" t="s">
        <v>751</v>
      </c>
      <c r="E205" s="1263" t="s">
        <v>12</v>
      </c>
      <c r="F205" s="1264" t="s">
        <v>121</v>
      </c>
      <c r="G205" s="1265">
        <v>0.22</v>
      </c>
      <c r="H205" s="1266">
        <v>2022</v>
      </c>
      <c r="I205" s="1267" t="s">
        <v>415</v>
      </c>
      <c r="J205" s="1261" t="s">
        <v>1551</v>
      </c>
      <c r="K205" s="426"/>
      <c r="L205" s="433"/>
      <c r="M205" s="426"/>
      <c r="N205" s="426"/>
      <c r="O205" s="426"/>
      <c r="P205" s="426"/>
      <c r="Q205" s="426"/>
      <c r="R205" s="426"/>
      <c r="S205" s="426"/>
      <c r="T205" s="426"/>
      <c r="U205" s="426"/>
      <c r="V205" s="426"/>
      <c r="W205" s="426"/>
      <c r="X205" s="426"/>
      <c r="Y205" s="426"/>
    </row>
    <row r="206" spans="1:25" s="1258" customFormat="1" ht="25.5" x14ac:dyDescent="0.2">
      <c r="A206" s="1259">
        <f>IF(OR(C206="a",C206=""),"",COUNTIF(C$8:$E206,"da")+COUNTIF(C$8:$E206,"bs")+COUNTIF(C$8:$E206,"cph"))</f>
        <v>193</v>
      </c>
      <c r="B206" s="1260" t="s">
        <v>1528</v>
      </c>
      <c r="C206" s="1261" t="s">
        <v>1450</v>
      </c>
      <c r="D206" s="1262" t="s">
        <v>752</v>
      </c>
      <c r="E206" s="1263" t="s">
        <v>15</v>
      </c>
      <c r="F206" s="1264" t="s">
        <v>121</v>
      </c>
      <c r="G206" s="1265">
        <v>0.33</v>
      </c>
      <c r="H206" s="1266">
        <v>2022</v>
      </c>
      <c r="I206" s="1267" t="s">
        <v>415</v>
      </c>
      <c r="J206" s="1261" t="s">
        <v>1551</v>
      </c>
      <c r="K206" s="426"/>
      <c r="L206" s="433"/>
      <c r="M206" s="426"/>
      <c r="N206" s="426"/>
      <c r="O206" s="426"/>
      <c r="P206" s="426"/>
      <c r="Q206" s="426"/>
      <c r="R206" s="426"/>
      <c r="S206" s="426"/>
      <c r="T206" s="426"/>
      <c r="U206" s="426"/>
      <c r="V206" s="426"/>
      <c r="W206" s="426"/>
      <c r="X206" s="426"/>
      <c r="Y206" s="426"/>
    </row>
    <row r="207" spans="1:25" s="1258" customFormat="1" ht="38.25" x14ac:dyDescent="0.2">
      <c r="A207" s="1259">
        <f>IF(OR(C207="a",C207=""),"",COUNTIF(C$8:$E207,"da")+COUNTIF(C$8:$E207,"bs")+COUNTIF(C$8:$E207,"cph"))</f>
        <v>194</v>
      </c>
      <c r="B207" s="1260" t="s">
        <v>1529</v>
      </c>
      <c r="C207" s="1261" t="s">
        <v>1450</v>
      </c>
      <c r="D207" s="1262" t="s">
        <v>754</v>
      </c>
      <c r="E207" s="1263" t="s">
        <v>18</v>
      </c>
      <c r="F207" s="1264" t="s">
        <v>121</v>
      </c>
      <c r="G207" s="1265">
        <v>0.78</v>
      </c>
      <c r="H207" s="1266">
        <v>2022</v>
      </c>
      <c r="I207" s="1267" t="s">
        <v>415</v>
      </c>
      <c r="J207" s="1261" t="s">
        <v>1551</v>
      </c>
      <c r="K207" s="426"/>
      <c r="L207" s="433"/>
      <c r="M207" s="426"/>
      <c r="N207" s="426"/>
      <c r="O207" s="426"/>
      <c r="P207" s="426"/>
      <c r="Q207" s="426"/>
      <c r="R207" s="426"/>
      <c r="S207" s="426"/>
      <c r="T207" s="426"/>
      <c r="U207" s="426"/>
      <c r="V207" s="426"/>
      <c r="W207" s="426"/>
      <c r="X207" s="426"/>
      <c r="Y207" s="426"/>
    </row>
    <row r="208" spans="1:25" s="1258" customFormat="1" ht="51" x14ac:dyDescent="0.2">
      <c r="A208" s="1259">
        <f>IF(OR(C208="a",C208=""),"",COUNTIF(C$8:$E208,"da")+COUNTIF(C$8:$E208,"bs")+COUNTIF(C$8:$E208,"cph"))</f>
        <v>195</v>
      </c>
      <c r="B208" s="1260" t="s">
        <v>2461</v>
      </c>
      <c r="C208" s="1261" t="s">
        <v>1450</v>
      </c>
      <c r="D208" s="1262" t="s">
        <v>405</v>
      </c>
      <c r="E208" s="1263" t="s">
        <v>23</v>
      </c>
      <c r="F208" s="1264" t="s">
        <v>85</v>
      </c>
      <c r="G208" s="1265">
        <v>0.75</v>
      </c>
      <c r="H208" s="1266">
        <v>2016</v>
      </c>
      <c r="I208" s="1267" t="s">
        <v>4025</v>
      </c>
      <c r="J208" s="1261" t="s">
        <v>1551</v>
      </c>
      <c r="K208" s="426"/>
      <c r="L208" s="433"/>
      <c r="M208" s="426"/>
      <c r="N208" s="426"/>
      <c r="O208" s="426"/>
      <c r="P208" s="426"/>
      <c r="Q208" s="426"/>
      <c r="R208" s="426"/>
      <c r="S208" s="426"/>
      <c r="T208" s="426"/>
      <c r="U208" s="426"/>
      <c r="V208" s="426"/>
      <c r="W208" s="426"/>
      <c r="X208" s="426"/>
      <c r="Y208" s="426"/>
    </row>
    <row r="209" spans="1:25" s="1258" customFormat="1" ht="38.25" x14ac:dyDescent="0.2">
      <c r="A209" s="1259">
        <f>IF(OR(C209="a",C209=""),"",COUNTIF(C$8:$E209,"da")+COUNTIF(C$8:$E209,"bs")+COUNTIF(C$8:$E209,"cph"))</f>
        <v>196</v>
      </c>
      <c r="B209" s="1260" t="s">
        <v>2477</v>
      </c>
      <c r="C209" s="1261" t="s">
        <v>1450</v>
      </c>
      <c r="D209" s="1262" t="s">
        <v>451</v>
      </c>
      <c r="E209" s="1263" t="s">
        <v>19</v>
      </c>
      <c r="F209" s="1264" t="s">
        <v>137</v>
      </c>
      <c r="G209" s="1265">
        <v>0.02</v>
      </c>
      <c r="H209" s="1266">
        <v>2020</v>
      </c>
      <c r="I209" s="1267" t="s">
        <v>4026</v>
      </c>
      <c r="J209" s="1261" t="s">
        <v>1551</v>
      </c>
      <c r="K209" s="426"/>
      <c r="L209" s="433"/>
      <c r="M209" s="426"/>
      <c r="N209" s="426"/>
      <c r="O209" s="426"/>
      <c r="P209" s="426"/>
      <c r="Q209" s="426"/>
      <c r="R209" s="426"/>
      <c r="S209" s="426"/>
      <c r="T209" s="426"/>
      <c r="U209" s="426"/>
      <c r="V209" s="426"/>
      <c r="W209" s="426"/>
      <c r="X209" s="426"/>
      <c r="Y209" s="426"/>
    </row>
    <row r="210" spans="1:25" s="1258" customFormat="1" ht="38.25" x14ac:dyDescent="0.2">
      <c r="A210" s="1259">
        <f>IF(OR(C210="a",C210=""),"",COUNTIF(C$8:$E210,"da")+COUNTIF(C$8:$E210,"bs")+COUNTIF(C$8:$E210,"cph"))</f>
        <v>197</v>
      </c>
      <c r="B210" s="1260" t="s">
        <v>2478</v>
      </c>
      <c r="C210" s="1261" t="s">
        <v>1450</v>
      </c>
      <c r="D210" s="1262" t="s">
        <v>443</v>
      </c>
      <c r="E210" s="1263" t="s">
        <v>29</v>
      </c>
      <c r="F210" s="1264" t="s">
        <v>137</v>
      </c>
      <c r="G210" s="1265">
        <v>0.02</v>
      </c>
      <c r="H210" s="1266">
        <v>2020</v>
      </c>
      <c r="I210" s="1267" t="s">
        <v>4026</v>
      </c>
      <c r="J210" s="1261" t="s">
        <v>1551</v>
      </c>
      <c r="K210" s="426"/>
      <c r="L210" s="433"/>
      <c r="M210" s="426"/>
      <c r="N210" s="426"/>
      <c r="O210" s="426"/>
      <c r="P210" s="426"/>
      <c r="Q210" s="426"/>
      <c r="R210" s="426"/>
      <c r="S210" s="426"/>
      <c r="T210" s="426"/>
      <c r="U210" s="426"/>
      <c r="V210" s="426"/>
      <c r="W210" s="426"/>
      <c r="X210" s="426"/>
      <c r="Y210" s="426"/>
    </row>
    <row r="211" spans="1:25" s="1258" customFormat="1" ht="38.25" x14ac:dyDescent="0.2">
      <c r="A211" s="1259">
        <f>IF(OR(C211="a",C211=""),"",COUNTIF(C$8:$E211,"da")+COUNTIF(C$8:$E211,"bs")+COUNTIF(C$8:$E211,"cph"))</f>
        <v>198</v>
      </c>
      <c r="B211" s="1260" t="s">
        <v>2479</v>
      </c>
      <c r="C211" s="1261" t="s">
        <v>1450</v>
      </c>
      <c r="D211" s="1262" t="s">
        <v>444</v>
      </c>
      <c r="E211" s="1263" t="s">
        <v>9</v>
      </c>
      <c r="F211" s="1264" t="s">
        <v>137</v>
      </c>
      <c r="G211" s="1265">
        <v>0.04</v>
      </c>
      <c r="H211" s="1266">
        <v>2018</v>
      </c>
      <c r="I211" s="1267" t="s">
        <v>4026</v>
      </c>
      <c r="J211" s="1261" t="s">
        <v>1551</v>
      </c>
      <c r="K211" s="426"/>
      <c r="L211" s="433"/>
      <c r="M211" s="426"/>
      <c r="N211" s="426"/>
      <c r="O211" s="426"/>
      <c r="P211" s="426"/>
      <c r="Q211" s="426"/>
      <c r="R211" s="426"/>
      <c r="S211" s="426"/>
      <c r="T211" s="426"/>
      <c r="U211" s="426"/>
      <c r="V211" s="426"/>
      <c r="W211" s="426"/>
      <c r="X211" s="426"/>
      <c r="Y211" s="426"/>
    </row>
    <row r="212" spans="1:25" ht="25.5" x14ac:dyDescent="0.2">
      <c r="A212" s="1259"/>
      <c r="B212" s="1274"/>
      <c r="C212" s="1299" t="s">
        <v>1383</v>
      </c>
      <c r="D212" s="1276" t="s">
        <v>446</v>
      </c>
      <c r="E212" s="1263"/>
      <c r="F212" s="1277"/>
      <c r="G212" s="1278"/>
      <c r="H212" s="1279"/>
      <c r="I212" s="1267"/>
      <c r="J212" s="1261"/>
    </row>
    <row r="213" spans="1:25" s="1258" customFormat="1" ht="51" x14ac:dyDescent="0.2">
      <c r="A213" s="1259">
        <f>IF(OR(C213="a",C213=""),"",COUNTIF(C$8:$E213,"da")+COUNTIF(C$8:$E213,"bs")+COUNTIF(C$8:$E213,"cph"))</f>
        <v>199</v>
      </c>
      <c r="B213" s="1260" t="s">
        <v>2422</v>
      </c>
      <c r="C213" s="1261" t="s">
        <v>1450</v>
      </c>
      <c r="D213" s="1262" t="s">
        <v>245</v>
      </c>
      <c r="E213" s="1263" t="s">
        <v>24</v>
      </c>
      <c r="F213" s="1264" t="s">
        <v>129</v>
      </c>
      <c r="G213" s="1265">
        <v>0.09</v>
      </c>
      <c r="H213" s="1266">
        <v>2018</v>
      </c>
      <c r="I213" s="1267" t="s">
        <v>4027</v>
      </c>
      <c r="J213" s="1261" t="s">
        <v>1435</v>
      </c>
      <c r="K213" s="426"/>
      <c r="L213" s="433"/>
      <c r="M213" s="426"/>
      <c r="N213" s="426"/>
      <c r="O213" s="426"/>
      <c r="P213" s="426"/>
      <c r="Q213" s="426"/>
      <c r="R213" s="426"/>
      <c r="S213" s="426"/>
      <c r="T213" s="426"/>
      <c r="U213" s="426"/>
      <c r="V213" s="426"/>
      <c r="W213" s="426"/>
      <c r="X213" s="426"/>
      <c r="Y213" s="426"/>
    </row>
    <row r="214" spans="1:25" s="1258" customFormat="1" ht="63.75" x14ac:dyDescent="0.2">
      <c r="A214" s="1259">
        <f>IF(OR(C214="a",C214=""),"",COUNTIF(C$8:$E214,"da")+COUNTIF(C$8:$E214,"bs")+COUNTIF(C$8:$E214,"cph"))</f>
        <v>200</v>
      </c>
      <c r="B214" s="1260" t="s">
        <v>1533</v>
      </c>
      <c r="C214" s="1261" t="s">
        <v>1450</v>
      </c>
      <c r="D214" s="1262" t="s">
        <v>846</v>
      </c>
      <c r="E214" s="1263" t="s">
        <v>15</v>
      </c>
      <c r="F214" s="1264" t="s">
        <v>117</v>
      </c>
      <c r="G214" s="1265">
        <v>0.34</v>
      </c>
      <c r="H214" s="1266">
        <v>2022</v>
      </c>
      <c r="I214" s="1267" t="s">
        <v>2561</v>
      </c>
      <c r="J214" s="1261" t="s">
        <v>1435</v>
      </c>
      <c r="K214" s="426"/>
      <c r="L214" s="433"/>
      <c r="M214" s="426"/>
      <c r="N214" s="426"/>
      <c r="O214" s="426"/>
      <c r="P214" s="426"/>
      <c r="Q214" s="426"/>
      <c r="R214" s="426"/>
      <c r="S214" s="426"/>
      <c r="T214" s="426"/>
      <c r="U214" s="426"/>
      <c r="V214" s="426"/>
      <c r="W214" s="426"/>
      <c r="X214" s="426"/>
      <c r="Y214" s="426"/>
    </row>
    <row r="215" spans="1:25" s="1258" customFormat="1" ht="38.25" x14ac:dyDescent="0.2">
      <c r="A215" s="1259">
        <f>IF(OR(C215="a",C215=""),"",COUNTIF(C$8:$E215,"da")+COUNTIF(C$8:$E215,"bs")+COUNTIF(C$8:$E215,"cph"))</f>
        <v>201</v>
      </c>
      <c r="B215" s="1260" t="s">
        <v>1534</v>
      </c>
      <c r="C215" s="1261" t="s">
        <v>1450</v>
      </c>
      <c r="D215" s="1262" t="s">
        <v>887</v>
      </c>
      <c r="E215" s="1263" t="s">
        <v>28</v>
      </c>
      <c r="F215" s="1264" t="s">
        <v>146</v>
      </c>
      <c r="G215" s="1265">
        <v>0.09</v>
      </c>
      <c r="H215" s="1266">
        <v>2022</v>
      </c>
      <c r="I215" s="1267" t="s">
        <v>3505</v>
      </c>
      <c r="J215" s="1261" t="s">
        <v>1435</v>
      </c>
      <c r="K215" s="426"/>
      <c r="L215" s="433"/>
      <c r="M215" s="426"/>
      <c r="N215" s="426"/>
      <c r="O215" s="426"/>
      <c r="P215" s="426"/>
      <c r="Q215" s="426"/>
      <c r="R215" s="426"/>
      <c r="S215" s="426"/>
      <c r="T215" s="426"/>
      <c r="U215" s="426"/>
      <c r="V215" s="426"/>
      <c r="W215" s="426"/>
      <c r="X215" s="426"/>
      <c r="Y215" s="426"/>
    </row>
    <row r="216" spans="1:25" s="1258" customFormat="1" ht="63.75" x14ac:dyDescent="0.2">
      <c r="A216" s="1259">
        <f>IF(OR(C216="a",C216=""),"",COUNTIF(C$8:$E216,"da")+COUNTIF(C$8:$E216,"bs")+COUNTIF(C$8:$E216,"cph"))</f>
        <v>202</v>
      </c>
      <c r="B216" s="1260" t="s">
        <v>1536</v>
      </c>
      <c r="C216" s="1261" t="s">
        <v>1450</v>
      </c>
      <c r="D216" s="1262" t="s">
        <v>1439</v>
      </c>
      <c r="E216" s="1263" t="s">
        <v>6</v>
      </c>
      <c r="F216" s="1264" t="s">
        <v>146</v>
      </c>
      <c r="G216" s="1265">
        <v>324.08</v>
      </c>
      <c r="H216" s="1266">
        <v>2022</v>
      </c>
      <c r="I216" s="1267" t="s">
        <v>2577</v>
      </c>
      <c r="J216" s="1261" t="s">
        <v>1435</v>
      </c>
      <c r="K216" s="426"/>
      <c r="L216" s="433"/>
      <c r="M216" s="426"/>
      <c r="N216" s="426"/>
      <c r="O216" s="426"/>
      <c r="P216" s="426"/>
      <c r="Q216" s="426"/>
      <c r="R216" s="426"/>
      <c r="S216" s="426"/>
      <c r="T216" s="426"/>
      <c r="U216" s="426"/>
      <c r="V216" s="426"/>
      <c r="W216" s="426"/>
      <c r="X216" s="426"/>
      <c r="Y216" s="426"/>
    </row>
    <row r="217" spans="1:25" s="1258" customFormat="1" ht="25.5" x14ac:dyDescent="0.2">
      <c r="A217" s="1259">
        <f>IF(OR(C217="a",C217=""),"",COUNTIF(C$8:$E217,"da")+COUNTIF(C$8:$E217,"bs")+COUNTIF(C$8:$E217,"cph"))</f>
        <v>203</v>
      </c>
      <c r="B217" s="1260" t="s">
        <v>1537</v>
      </c>
      <c r="C217" s="1261" t="s">
        <v>1450</v>
      </c>
      <c r="D217" s="1262" t="s">
        <v>753</v>
      </c>
      <c r="E217" s="1263" t="s">
        <v>18</v>
      </c>
      <c r="F217" s="1264" t="s">
        <v>121</v>
      </c>
      <c r="G217" s="1265">
        <v>0.34</v>
      </c>
      <c r="H217" s="1266">
        <v>2022</v>
      </c>
      <c r="I217" s="1267" t="s">
        <v>415</v>
      </c>
      <c r="J217" s="1261" t="s">
        <v>1435</v>
      </c>
      <c r="K217" s="426"/>
      <c r="L217" s="433"/>
      <c r="M217" s="426"/>
      <c r="N217" s="426"/>
      <c r="O217" s="426"/>
      <c r="P217" s="426"/>
      <c r="Q217" s="426"/>
      <c r="R217" s="426"/>
      <c r="S217" s="426"/>
      <c r="T217" s="426"/>
      <c r="U217" s="426"/>
      <c r="V217" s="426"/>
      <c r="W217" s="426"/>
      <c r="X217" s="426"/>
      <c r="Y217" s="426"/>
    </row>
    <row r="218" spans="1:25" s="1258" customFormat="1" ht="12.75" x14ac:dyDescent="0.2">
      <c r="A218" s="1259">
        <f>IF(OR(C218="a",C218=""),"",COUNTIF(C$8:$E218,"da")+COUNTIF(C$8:$E218,"bs")+COUNTIF(C$8:$E218,"cph"))</f>
        <v>204</v>
      </c>
      <c r="B218" s="1260" t="s">
        <v>1538</v>
      </c>
      <c r="C218" s="1261" t="s">
        <v>1450</v>
      </c>
      <c r="D218" s="1262" t="s">
        <v>1438</v>
      </c>
      <c r="E218" s="1263" t="s">
        <v>28</v>
      </c>
      <c r="F218" s="1264" t="s">
        <v>121</v>
      </c>
      <c r="G218" s="1265">
        <v>0.14000000000000001</v>
      </c>
      <c r="H218" s="1266">
        <v>2022</v>
      </c>
      <c r="I218" s="1267">
        <v>0</v>
      </c>
      <c r="J218" s="1261" t="s">
        <v>1435</v>
      </c>
      <c r="K218" s="426"/>
      <c r="L218" s="433"/>
      <c r="M218" s="426"/>
      <c r="N218" s="426"/>
      <c r="O218" s="426"/>
      <c r="P218" s="426"/>
      <c r="Q218" s="426"/>
      <c r="R218" s="426"/>
      <c r="S218" s="426"/>
      <c r="T218" s="426"/>
      <c r="U218" s="426"/>
      <c r="V218" s="426"/>
      <c r="W218" s="426"/>
      <c r="X218" s="426"/>
      <c r="Y218" s="426"/>
    </row>
    <row r="219" spans="1:25" s="1258" customFormat="1" ht="76.5" x14ac:dyDescent="0.2">
      <c r="A219" s="1259">
        <f>IF(OR(C219="a",C219=""),"",COUNTIF(C$8:$E219,"da")+COUNTIF(C$8:$E219,"bs")+COUNTIF(C$8:$E219,"cph"))</f>
        <v>205</v>
      </c>
      <c r="B219" s="1260" t="s">
        <v>1539</v>
      </c>
      <c r="C219" s="1261" t="s">
        <v>1450</v>
      </c>
      <c r="D219" s="1262" t="s">
        <v>512</v>
      </c>
      <c r="E219" s="1263" t="s">
        <v>28</v>
      </c>
      <c r="F219" s="1264" t="s">
        <v>121</v>
      </c>
      <c r="G219" s="1265">
        <v>7.0000000000000007E-2</v>
      </c>
      <c r="H219" s="1266">
        <v>2022</v>
      </c>
      <c r="I219" s="1267" t="s">
        <v>2581</v>
      </c>
      <c r="J219" s="1261" t="s">
        <v>1435</v>
      </c>
      <c r="K219" s="426"/>
      <c r="L219" s="433"/>
      <c r="M219" s="426"/>
      <c r="N219" s="426"/>
      <c r="O219" s="426"/>
      <c r="P219" s="426"/>
      <c r="Q219" s="426"/>
      <c r="R219" s="426"/>
      <c r="S219" s="426"/>
      <c r="T219" s="426"/>
      <c r="U219" s="426"/>
      <c r="V219" s="426"/>
      <c r="W219" s="426"/>
      <c r="X219" s="426"/>
      <c r="Y219" s="426"/>
    </row>
    <row r="220" spans="1:25" s="1258" customFormat="1" ht="63.75" x14ac:dyDescent="0.2">
      <c r="A220" s="1259">
        <f>IF(OR(C220="a",C220=""),"",COUNTIF(C$8:$E220,"da")+COUNTIF(C$8:$E220,"bs")+COUNTIF(C$8:$E220,"cph"))</f>
        <v>206</v>
      </c>
      <c r="B220" s="1260" t="s">
        <v>2462</v>
      </c>
      <c r="C220" s="1261" t="s">
        <v>1450</v>
      </c>
      <c r="D220" s="1262" t="s">
        <v>2463</v>
      </c>
      <c r="E220" s="1263" t="s">
        <v>28</v>
      </c>
      <c r="F220" s="1264" t="s">
        <v>85</v>
      </c>
      <c r="G220" s="1265">
        <v>7.0000000000000007E-2</v>
      </c>
      <c r="H220" s="1266">
        <v>2023</v>
      </c>
      <c r="I220" s="1267" t="s">
        <v>2601</v>
      </c>
      <c r="J220" s="1261" t="s">
        <v>1435</v>
      </c>
      <c r="K220" s="426"/>
      <c r="L220" s="433"/>
      <c r="M220" s="426"/>
      <c r="N220" s="426"/>
      <c r="O220" s="426"/>
      <c r="P220" s="426"/>
      <c r="Q220" s="426"/>
      <c r="R220" s="426"/>
      <c r="S220" s="426"/>
      <c r="T220" s="426"/>
      <c r="U220" s="426"/>
      <c r="V220" s="426"/>
      <c r="W220" s="426"/>
      <c r="X220" s="426"/>
      <c r="Y220" s="426"/>
    </row>
    <row r="221" spans="1:25" s="1258" customFormat="1" ht="63.75" x14ac:dyDescent="0.2">
      <c r="A221" s="1259">
        <f>IF(OR(C221="a",C221=""),"",COUNTIF(C$8:$E221,"da")+COUNTIF(C$8:$E221,"bs")+COUNTIF(C$8:$E221,"cph"))</f>
        <v>207</v>
      </c>
      <c r="B221" s="1260" t="s">
        <v>1545</v>
      </c>
      <c r="C221" s="1261" t="s">
        <v>1450</v>
      </c>
      <c r="D221" s="1262" t="s">
        <v>1443</v>
      </c>
      <c r="E221" s="1263" t="s">
        <v>11</v>
      </c>
      <c r="F221" s="1264" t="s">
        <v>85</v>
      </c>
      <c r="G221" s="1265">
        <v>0.26</v>
      </c>
      <c r="H221" s="1266">
        <v>2022</v>
      </c>
      <c r="I221" s="1267" t="s">
        <v>2602</v>
      </c>
      <c r="J221" s="1261" t="s">
        <v>1435</v>
      </c>
      <c r="K221" s="426"/>
      <c r="L221" s="433"/>
      <c r="M221" s="426"/>
      <c r="N221" s="426"/>
      <c r="O221" s="426"/>
      <c r="P221" s="426"/>
      <c r="Q221" s="426"/>
      <c r="R221" s="426"/>
      <c r="S221" s="426"/>
      <c r="T221" s="426"/>
      <c r="U221" s="426"/>
      <c r="V221" s="426"/>
      <c r="W221" s="426"/>
      <c r="X221" s="426"/>
      <c r="Y221" s="426"/>
    </row>
    <row r="222" spans="1:25" s="1258" customFormat="1" ht="76.5" x14ac:dyDescent="0.2">
      <c r="A222" s="1259">
        <f>IF(OR(C222="a",C222=""),"",COUNTIF(C$8:$E222,"da")+COUNTIF(C$8:$E222,"bs")+COUNTIF(C$8:$E222,"cph"))</f>
        <v>208</v>
      </c>
      <c r="B222" s="1260" t="s">
        <v>2447</v>
      </c>
      <c r="C222" s="1261" t="s">
        <v>1450</v>
      </c>
      <c r="D222" s="1262" t="s">
        <v>2448</v>
      </c>
      <c r="E222" s="1263" t="s">
        <v>16</v>
      </c>
      <c r="F222" s="1264" t="s">
        <v>107</v>
      </c>
      <c r="G222" s="1265">
        <v>3.3</v>
      </c>
      <c r="H222" s="1266">
        <v>2023</v>
      </c>
      <c r="I222" s="1267" t="s">
        <v>2589</v>
      </c>
      <c r="J222" s="1261" t="s">
        <v>1435</v>
      </c>
      <c r="K222" s="426"/>
      <c r="L222" s="433"/>
      <c r="M222" s="426"/>
      <c r="N222" s="426"/>
      <c r="O222" s="426"/>
      <c r="P222" s="426"/>
      <c r="Q222" s="426"/>
      <c r="R222" s="426"/>
      <c r="S222" s="426"/>
      <c r="T222" s="426"/>
      <c r="U222" s="426"/>
      <c r="V222" s="426"/>
      <c r="W222" s="426"/>
      <c r="X222" s="426"/>
      <c r="Y222" s="426"/>
    </row>
    <row r="223" spans="1:25" s="1258" customFormat="1" ht="89.25" x14ac:dyDescent="0.2">
      <c r="A223" s="1259">
        <f>IF(OR(C223="a",C223=""),"",COUNTIF(C$8:$E223,"da")+COUNTIF(C$8:$E223,"bs")+COUNTIF(C$8:$E223,"cph"))</f>
        <v>209</v>
      </c>
      <c r="B223" s="1260" t="s">
        <v>2449</v>
      </c>
      <c r="C223" s="1261" t="s">
        <v>1450</v>
      </c>
      <c r="D223" s="1262" t="s">
        <v>2450</v>
      </c>
      <c r="E223" s="1263" t="s">
        <v>26</v>
      </c>
      <c r="F223" s="1264" t="s">
        <v>146</v>
      </c>
      <c r="G223" s="1265">
        <v>0.26</v>
      </c>
      <c r="H223" s="1266">
        <v>2023</v>
      </c>
      <c r="I223" s="1267" t="s">
        <v>2590</v>
      </c>
      <c r="J223" s="1261" t="s">
        <v>1435</v>
      </c>
      <c r="K223" s="426"/>
      <c r="L223" s="433"/>
      <c r="M223" s="426"/>
      <c r="N223" s="426"/>
      <c r="O223" s="426"/>
      <c r="P223" s="426"/>
      <c r="Q223" s="426"/>
      <c r="R223" s="426"/>
      <c r="S223" s="426"/>
      <c r="T223" s="426"/>
      <c r="U223" s="426"/>
      <c r="V223" s="426"/>
      <c r="W223" s="426"/>
      <c r="X223" s="426"/>
      <c r="Y223" s="426"/>
    </row>
    <row r="224" spans="1:25" s="1258" customFormat="1" ht="140.25" x14ac:dyDescent="0.2">
      <c r="A224" s="1259">
        <f>IF(OR(C224="a",C224=""),"",COUNTIF(C$8:$E224,"da")+COUNTIF(C$8:$E224,"bs")+COUNTIF(C$8:$E224,"cph"))</f>
        <v>210</v>
      </c>
      <c r="B224" s="1260" t="s">
        <v>2451</v>
      </c>
      <c r="C224" s="1261" t="s">
        <v>1450</v>
      </c>
      <c r="D224" s="1262" t="s">
        <v>2452</v>
      </c>
      <c r="E224" s="1263" t="s">
        <v>28</v>
      </c>
      <c r="F224" s="1264" t="s">
        <v>146</v>
      </c>
      <c r="G224" s="1265">
        <v>2.8</v>
      </c>
      <c r="H224" s="1266">
        <v>2023</v>
      </c>
      <c r="I224" s="1267" t="s">
        <v>2591</v>
      </c>
      <c r="J224" s="1261" t="s">
        <v>1435</v>
      </c>
      <c r="K224" s="426"/>
      <c r="L224" s="433"/>
      <c r="M224" s="426"/>
      <c r="N224" s="426"/>
      <c r="O224" s="426"/>
      <c r="P224" s="426"/>
      <c r="Q224" s="426"/>
      <c r="R224" s="426"/>
      <c r="S224" s="426"/>
      <c r="T224" s="426"/>
      <c r="U224" s="426"/>
      <c r="V224" s="426"/>
      <c r="W224" s="426"/>
      <c r="X224" s="426"/>
      <c r="Y224" s="426"/>
    </row>
    <row r="225" spans="1:25" s="1258" customFormat="1" ht="63.75" x14ac:dyDescent="0.2">
      <c r="A225" s="1259">
        <f>IF(OR(C225="a",C225=""),"",COUNTIF(C$8:$E225,"da")+COUNTIF(C$8:$E225,"bs")+COUNTIF(C$8:$E225,"cph"))</f>
        <v>211</v>
      </c>
      <c r="B225" s="1260" t="s">
        <v>2492</v>
      </c>
      <c r="C225" s="1261" t="s">
        <v>1450</v>
      </c>
      <c r="D225" s="1262" t="s">
        <v>2493</v>
      </c>
      <c r="E225" s="1263" t="s">
        <v>28</v>
      </c>
      <c r="F225" s="1264" t="s">
        <v>85</v>
      </c>
      <c r="G225" s="1265">
        <v>0.75</v>
      </c>
      <c r="H225" s="1266">
        <v>2023</v>
      </c>
      <c r="I225" s="1267" t="s">
        <v>2625</v>
      </c>
      <c r="J225" s="1261" t="s">
        <v>1435</v>
      </c>
      <c r="K225" s="426"/>
      <c r="L225" s="433"/>
      <c r="M225" s="426"/>
      <c r="N225" s="426"/>
      <c r="O225" s="426"/>
      <c r="P225" s="426"/>
      <c r="Q225" s="426"/>
      <c r="R225" s="426"/>
      <c r="S225" s="426"/>
      <c r="T225" s="426"/>
      <c r="U225" s="426"/>
      <c r="V225" s="426"/>
      <c r="W225" s="426"/>
      <c r="X225" s="426"/>
      <c r="Y225" s="426"/>
    </row>
    <row r="226" spans="1:25" s="1258" customFormat="1" ht="114.75" x14ac:dyDescent="0.2">
      <c r="A226" s="1259">
        <f>IF(OR(C226="a",C226=""),"",COUNTIF(C$8:$E226,"da")+COUNTIF(C$8:$E226,"bs")+COUNTIF(C$8:$E226,"cph"))</f>
        <v>212</v>
      </c>
      <c r="B226" s="1260" t="s">
        <v>2454</v>
      </c>
      <c r="C226" s="1261" t="s">
        <v>1450</v>
      </c>
      <c r="D226" s="1262" t="s">
        <v>2455</v>
      </c>
      <c r="E226" s="1263" t="s">
        <v>35</v>
      </c>
      <c r="F226" s="1264" t="s">
        <v>85</v>
      </c>
      <c r="G226" s="1265">
        <v>0.13</v>
      </c>
      <c r="H226" s="1266">
        <v>2023</v>
      </c>
      <c r="I226" s="1267" t="s">
        <v>2594</v>
      </c>
      <c r="J226" s="1261" t="s">
        <v>1435</v>
      </c>
      <c r="K226" s="426"/>
      <c r="L226" s="433"/>
      <c r="M226" s="426"/>
      <c r="N226" s="426"/>
      <c r="O226" s="426"/>
      <c r="P226" s="426"/>
      <c r="Q226" s="426"/>
      <c r="R226" s="426"/>
      <c r="S226" s="426"/>
      <c r="T226" s="426"/>
      <c r="U226" s="426"/>
      <c r="V226" s="426"/>
      <c r="W226" s="426"/>
      <c r="X226" s="426"/>
      <c r="Y226" s="426"/>
    </row>
    <row r="227" spans="1:25" s="1258" customFormat="1" ht="114.75" x14ac:dyDescent="0.2">
      <c r="A227" s="1259">
        <f>IF(OR(C227="a",C227=""),"",COUNTIF(C$8:$E227,"da")+COUNTIF(C$8:$E227,"bs")+COUNTIF(C$8:$E227,"cph"))</f>
        <v>213</v>
      </c>
      <c r="B227" s="1260" t="s">
        <v>2456</v>
      </c>
      <c r="C227" s="1261" t="s">
        <v>1450</v>
      </c>
      <c r="D227" s="1262" t="s">
        <v>2457</v>
      </c>
      <c r="E227" s="1263" t="s">
        <v>35</v>
      </c>
      <c r="F227" s="1264" t="s">
        <v>85</v>
      </c>
      <c r="G227" s="1265">
        <v>0.31</v>
      </c>
      <c r="H227" s="1266">
        <v>2023</v>
      </c>
      <c r="I227" s="1267" t="s">
        <v>2594</v>
      </c>
      <c r="J227" s="1261" t="s">
        <v>1435</v>
      </c>
      <c r="K227" s="426"/>
      <c r="L227" s="433"/>
      <c r="M227" s="426"/>
      <c r="N227" s="426"/>
      <c r="O227" s="426"/>
      <c r="P227" s="426"/>
      <c r="Q227" s="426"/>
      <c r="R227" s="426"/>
      <c r="S227" s="426"/>
      <c r="T227" s="426"/>
      <c r="U227" s="426"/>
      <c r="V227" s="426"/>
      <c r="W227" s="426"/>
      <c r="X227" s="426"/>
      <c r="Y227" s="426"/>
    </row>
    <row r="228" spans="1:25" s="1258" customFormat="1" ht="76.5" x14ac:dyDescent="0.2">
      <c r="A228" s="1259">
        <f>IF(OR(C228="a",C228=""),"",COUNTIF(C$8:$E228,"da")+COUNTIF(C$8:$E228,"bs")+COUNTIF(C$8:$E228,"cph"))</f>
        <v>214</v>
      </c>
      <c r="B228" s="1260" t="s">
        <v>1540</v>
      </c>
      <c r="C228" s="1261" t="s">
        <v>1450</v>
      </c>
      <c r="D228" s="1262" t="s">
        <v>1445</v>
      </c>
      <c r="E228" s="1263" t="s">
        <v>19</v>
      </c>
      <c r="F228" s="1264" t="s">
        <v>146</v>
      </c>
      <c r="G228" s="1265">
        <v>0.01</v>
      </c>
      <c r="H228" s="1266">
        <v>2022</v>
      </c>
      <c r="I228" s="1267" t="s">
        <v>2595</v>
      </c>
      <c r="J228" s="1261" t="s">
        <v>1435</v>
      </c>
      <c r="K228" s="426"/>
      <c r="L228" s="433"/>
      <c r="M228" s="426"/>
      <c r="N228" s="426"/>
      <c r="O228" s="426"/>
      <c r="P228" s="426"/>
      <c r="Q228" s="426"/>
      <c r="R228" s="426"/>
      <c r="S228" s="426"/>
      <c r="T228" s="426"/>
      <c r="U228" s="426"/>
      <c r="V228" s="426"/>
      <c r="W228" s="426"/>
      <c r="X228" s="426"/>
      <c r="Y228" s="426"/>
    </row>
    <row r="229" spans="1:25" s="1258" customFormat="1" ht="76.5" x14ac:dyDescent="0.2">
      <c r="A229" s="1259">
        <f>IF(OR(C229="a",C229=""),"",COUNTIF(C$8:$E229,"da")+COUNTIF(C$8:$E229,"bs")+COUNTIF(C$8:$E229,"cph"))</f>
        <v>215</v>
      </c>
      <c r="B229" s="1260" t="s">
        <v>1541</v>
      </c>
      <c r="C229" s="1261" t="s">
        <v>1450</v>
      </c>
      <c r="D229" s="1262" t="s">
        <v>1446</v>
      </c>
      <c r="E229" s="1263" t="s">
        <v>35</v>
      </c>
      <c r="F229" s="1264" t="s">
        <v>146</v>
      </c>
      <c r="G229" s="1265">
        <v>0.02</v>
      </c>
      <c r="H229" s="1266">
        <v>2022</v>
      </c>
      <c r="I229" s="1267" t="s">
        <v>2595</v>
      </c>
      <c r="J229" s="1261" t="s">
        <v>1435</v>
      </c>
      <c r="K229" s="426"/>
      <c r="L229" s="433"/>
      <c r="M229" s="426"/>
      <c r="N229" s="426"/>
      <c r="O229" s="426"/>
      <c r="P229" s="426"/>
      <c r="Q229" s="426"/>
      <c r="R229" s="426"/>
      <c r="S229" s="426"/>
      <c r="T229" s="426"/>
      <c r="U229" s="426"/>
      <c r="V229" s="426"/>
      <c r="W229" s="426"/>
      <c r="X229" s="426"/>
      <c r="Y229" s="426"/>
    </row>
    <row r="230" spans="1:25" s="1258" customFormat="1" ht="38.25" x14ac:dyDescent="0.2">
      <c r="A230" s="1259">
        <f>IF(OR(C230="a",C230=""),"",COUNTIF(C$8:$E230,"da")+COUNTIF(C$8:$E230,"bs")+COUNTIF(C$8:$E230,"cph"))</f>
        <v>216</v>
      </c>
      <c r="B230" s="1260" t="s">
        <v>1542</v>
      </c>
      <c r="C230" s="1261" t="s">
        <v>1450</v>
      </c>
      <c r="D230" s="1262" t="s">
        <v>1447</v>
      </c>
      <c r="E230" s="1263" t="s">
        <v>33</v>
      </c>
      <c r="F230" s="1264" t="s">
        <v>146</v>
      </c>
      <c r="G230" s="1265">
        <v>0.01</v>
      </c>
      <c r="H230" s="1266">
        <v>2022</v>
      </c>
      <c r="I230" s="1267" t="s">
        <v>2596</v>
      </c>
      <c r="J230" s="1261" t="s">
        <v>1435</v>
      </c>
      <c r="K230" s="426"/>
      <c r="L230" s="433"/>
      <c r="M230" s="426"/>
      <c r="N230" s="426"/>
      <c r="O230" s="426"/>
      <c r="P230" s="426"/>
      <c r="Q230" s="426"/>
      <c r="R230" s="426"/>
      <c r="S230" s="426"/>
      <c r="T230" s="426"/>
      <c r="U230" s="426"/>
      <c r="V230" s="426"/>
      <c r="W230" s="426"/>
      <c r="X230" s="426"/>
      <c r="Y230" s="426"/>
    </row>
    <row r="231" spans="1:25" s="1258" customFormat="1" ht="63.75" x14ac:dyDescent="0.2">
      <c r="A231" s="1259">
        <f>IF(OR(C231="a",C231=""),"",COUNTIF(C$8:$E231,"da")+COUNTIF(C$8:$E231,"bs")+COUNTIF(C$8:$E231,"cph"))</f>
        <v>217</v>
      </c>
      <c r="B231" s="1260" t="s">
        <v>1547</v>
      </c>
      <c r="C231" s="1261" t="s">
        <v>1450</v>
      </c>
      <c r="D231" s="1262" t="s">
        <v>941</v>
      </c>
      <c r="E231" s="1263" t="s">
        <v>31</v>
      </c>
      <c r="F231" s="1264" t="s">
        <v>137</v>
      </c>
      <c r="G231" s="1265">
        <v>0.01</v>
      </c>
      <c r="H231" s="1266">
        <v>2022</v>
      </c>
      <c r="I231" s="1267" t="s">
        <v>2614</v>
      </c>
      <c r="J231" s="1261" t="s">
        <v>1435</v>
      </c>
      <c r="K231" s="426"/>
      <c r="L231" s="433"/>
      <c r="M231" s="426"/>
      <c r="N231" s="426"/>
      <c r="O231" s="426"/>
      <c r="P231" s="426"/>
      <c r="Q231" s="426"/>
      <c r="R231" s="426"/>
      <c r="S231" s="426"/>
      <c r="T231" s="426"/>
      <c r="U231" s="426"/>
      <c r="V231" s="426"/>
      <c r="W231" s="426"/>
      <c r="X231" s="426"/>
      <c r="Y231" s="426"/>
    </row>
    <row r="232" spans="1:25" s="1258" customFormat="1" ht="102" x14ac:dyDescent="0.2">
      <c r="A232" s="1259">
        <f>IF(OR(C232="a",C232=""),"",COUNTIF(C$8:$E232,"da")+COUNTIF(C$8:$E232,"bs")+COUNTIF(C$8:$E232,"cph"))</f>
        <v>218</v>
      </c>
      <c r="B232" s="1260" t="s">
        <v>1548</v>
      </c>
      <c r="C232" s="1261" t="s">
        <v>1450</v>
      </c>
      <c r="D232" s="1262" t="s">
        <v>1442</v>
      </c>
      <c r="E232" s="1263" t="s">
        <v>35</v>
      </c>
      <c r="F232" s="1264" t="s">
        <v>149</v>
      </c>
      <c r="G232" s="1265">
        <v>0.02</v>
      </c>
      <c r="H232" s="1266">
        <v>2022</v>
      </c>
      <c r="I232" s="1267" t="s">
        <v>2617</v>
      </c>
      <c r="J232" s="1261" t="s">
        <v>1435</v>
      </c>
      <c r="K232" s="426"/>
      <c r="L232" s="433"/>
      <c r="M232" s="426"/>
      <c r="N232" s="426"/>
      <c r="O232" s="426"/>
      <c r="P232" s="426"/>
      <c r="Q232" s="426"/>
      <c r="R232" s="426"/>
      <c r="S232" s="426"/>
      <c r="T232" s="426"/>
      <c r="U232" s="426"/>
      <c r="V232" s="426"/>
      <c r="W232" s="426"/>
      <c r="X232" s="426"/>
      <c r="Y232" s="426"/>
    </row>
    <row r="233" spans="1:25" s="1258" customFormat="1" ht="204" x14ac:dyDescent="0.2">
      <c r="A233" s="1259">
        <f>IF(OR(C233="a",C233=""),"",COUNTIF(C$8:$E233,"da")+COUNTIF(C$8:$E233,"bs")+COUNTIF(C$8:$E233,"cph"))</f>
        <v>219</v>
      </c>
      <c r="B233" s="1260" t="s">
        <v>1550</v>
      </c>
      <c r="C233" s="1261" t="s">
        <v>1450</v>
      </c>
      <c r="D233" s="1262" t="s">
        <v>1441</v>
      </c>
      <c r="E233" s="1263" t="s">
        <v>19</v>
      </c>
      <c r="F233" s="1264" t="s">
        <v>152</v>
      </c>
      <c r="G233" s="1265">
        <v>0.26</v>
      </c>
      <c r="H233" s="1266">
        <v>2022</v>
      </c>
      <c r="I233" s="1267" t="s">
        <v>2619</v>
      </c>
      <c r="J233" s="1261" t="s">
        <v>1435</v>
      </c>
      <c r="K233" s="426"/>
      <c r="L233" s="433"/>
      <c r="M233" s="426"/>
      <c r="N233" s="426"/>
      <c r="O233" s="426"/>
      <c r="P233" s="426"/>
      <c r="Q233" s="426"/>
      <c r="R233" s="426"/>
      <c r="S233" s="426"/>
      <c r="T233" s="426"/>
      <c r="U233" s="426"/>
      <c r="V233" s="426"/>
      <c r="W233" s="426"/>
      <c r="X233" s="426"/>
      <c r="Y233" s="426"/>
    </row>
    <row r="234" spans="1:25" ht="12.75" x14ac:dyDescent="0.2">
      <c r="A234" s="1020"/>
      <c r="B234" s="1304"/>
      <c r="C234" s="1275" t="s">
        <v>1383</v>
      </c>
      <c r="D234" s="1276" t="s">
        <v>4028</v>
      </c>
      <c r="E234" s="1300"/>
      <c r="F234" s="1277"/>
      <c r="G234" s="1305"/>
      <c r="H234" s="1305"/>
      <c r="I234" s="1306"/>
      <c r="J234" s="1274"/>
    </row>
    <row r="235" spans="1:25" s="1258" customFormat="1" ht="165.75" x14ac:dyDescent="0.2">
      <c r="A235" s="1259">
        <f>IF(OR(C235="a",C235=""),"",COUNTIF(C$8:$E235,"da")+COUNTIF(C$8:$E235,"bs")+COUNTIF(C$8:$E235,"cph"))</f>
        <v>220</v>
      </c>
      <c r="B235" s="1260" t="s">
        <v>1389</v>
      </c>
      <c r="C235" s="1261" t="s">
        <v>1450</v>
      </c>
      <c r="D235" s="1262" t="s">
        <v>1390</v>
      </c>
      <c r="E235" s="1263" t="s">
        <v>24</v>
      </c>
      <c r="F235" s="1264" t="s">
        <v>107</v>
      </c>
      <c r="G235" s="1265">
        <v>1.33</v>
      </c>
      <c r="H235" s="1266">
        <v>2016</v>
      </c>
      <c r="I235" s="1307" t="s">
        <v>3889</v>
      </c>
      <c r="J235" s="1308" t="s">
        <v>4029</v>
      </c>
      <c r="K235" s="426"/>
      <c r="L235" s="433"/>
      <c r="M235" s="426"/>
      <c r="N235" s="426"/>
      <c r="O235" s="426"/>
      <c r="P235" s="426"/>
      <c r="Q235" s="426"/>
      <c r="R235" s="426"/>
      <c r="S235" s="426"/>
      <c r="T235" s="426"/>
      <c r="U235" s="426"/>
      <c r="V235" s="426"/>
      <c r="W235" s="426"/>
      <c r="X235" s="426"/>
      <c r="Y235" s="426"/>
    </row>
    <row r="236" spans="1:25" s="1258" customFormat="1" ht="178.5" x14ac:dyDescent="0.2">
      <c r="A236" s="1259">
        <f>IF(OR(C236="a",C236=""),"",COUNTIF(C$8:$E236,"da")+COUNTIF(C$8:$E236,"bs")+COUNTIF(C$8:$E236,"cph"))</f>
        <v>221</v>
      </c>
      <c r="B236" s="1260" t="s">
        <v>1375</v>
      </c>
      <c r="C236" s="1261" t="s">
        <v>1450</v>
      </c>
      <c r="D236" s="1262" t="s">
        <v>799</v>
      </c>
      <c r="E236" s="1263" t="s">
        <v>34</v>
      </c>
      <c r="F236" s="1264" t="s">
        <v>107</v>
      </c>
      <c r="G236" s="1265">
        <v>1.18</v>
      </c>
      <c r="H236" s="1266">
        <v>2018</v>
      </c>
      <c r="I236" s="1307" t="s">
        <v>3890</v>
      </c>
      <c r="J236" s="1308" t="s">
        <v>4029</v>
      </c>
      <c r="K236" s="426"/>
      <c r="L236" s="433"/>
      <c r="M236" s="426"/>
      <c r="N236" s="426"/>
      <c r="O236" s="426"/>
      <c r="P236" s="426"/>
      <c r="Q236" s="426"/>
      <c r="R236" s="426"/>
      <c r="S236" s="426"/>
      <c r="T236" s="426"/>
      <c r="U236" s="426"/>
      <c r="V236" s="426"/>
      <c r="W236" s="426"/>
      <c r="X236" s="426"/>
      <c r="Y236" s="426"/>
    </row>
    <row r="237" spans="1:25" s="1258" customFormat="1" ht="165.75" x14ac:dyDescent="0.2">
      <c r="A237" s="1259">
        <f>IF(OR(C237="a",C237=""),"",COUNTIF(C$8:$E237,"da")+COUNTIF(C$8:$E237,"bs")+COUNTIF(C$8:$E237,"cph"))</f>
        <v>222</v>
      </c>
      <c r="B237" s="1260" t="s">
        <v>1402</v>
      </c>
      <c r="C237" s="1261" t="s">
        <v>1450</v>
      </c>
      <c r="D237" s="1262" t="s">
        <v>858</v>
      </c>
      <c r="E237" s="1263" t="s">
        <v>29</v>
      </c>
      <c r="F237" s="1264" t="s">
        <v>146</v>
      </c>
      <c r="G237" s="1265">
        <v>1.33</v>
      </c>
      <c r="H237" s="1266">
        <v>2015</v>
      </c>
      <c r="I237" s="1307" t="s">
        <v>3891</v>
      </c>
      <c r="J237" s="1308" t="s">
        <v>4029</v>
      </c>
      <c r="K237" s="426"/>
      <c r="L237" s="433"/>
      <c r="M237" s="426"/>
      <c r="N237" s="426"/>
      <c r="O237" s="426"/>
      <c r="P237" s="426"/>
      <c r="Q237" s="426"/>
      <c r="R237" s="426"/>
      <c r="S237" s="426"/>
      <c r="T237" s="426"/>
      <c r="U237" s="426"/>
      <c r="V237" s="426"/>
      <c r="W237" s="426"/>
      <c r="X237" s="426"/>
      <c r="Y237" s="426"/>
    </row>
    <row r="238" spans="1:25" s="1258" customFormat="1" ht="102" x14ac:dyDescent="0.2">
      <c r="A238" s="1259">
        <f>IF(OR(C238="a",C238=""),"",COUNTIF(C$8:$E238,"da")+COUNTIF(C$8:$E238,"bs")+COUNTIF(C$8:$E238,"cph"))</f>
        <v>223</v>
      </c>
      <c r="B238" s="1260" t="s">
        <v>1381</v>
      </c>
      <c r="C238" s="1261" t="s">
        <v>1450</v>
      </c>
      <c r="D238" s="1262" t="s">
        <v>345</v>
      </c>
      <c r="E238" s="1263" t="s">
        <v>275</v>
      </c>
      <c r="F238" s="1264" t="s">
        <v>146</v>
      </c>
      <c r="G238" s="1265">
        <v>8.6999999999999993</v>
      </c>
      <c r="H238" s="1266">
        <v>2020</v>
      </c>
      <c r="I238" s="1309" t="s">
        <v>3892</v>
      </c>
      <c r="J238" s="1308" t="s">
        <v>4029</v>
      </c>
      <c r="K238" s="426"/>
      <c r="L238" s="433"/>
      <c r="M238" s="426"/>
      <c r="N238" s="426"/>
      <c r="O238" s="426"/>
      <c r="P238" s="426"/>
      <c r="Q238" s="426"/>
      <c r="R238" s="426"/>
      <c r="S238" s="426"/>
      <c r="T238" s="426"/>
      <c r="U238" s="426"/>
      <c r="V238" s="426"/>
      <c r="W238" s="426"/>
      <c r="X238" s="426"/>
      <c r="Y238" s="426"/>
    </row>
    <row r="239" spans="1:25" s="1258" customFormat="1" ht="102" x14ac:dyDescent="0.2">
      <c r="A239" s="1259">
        <f>IF(OR(C239="a",C239=""),"",COUNTIF(C$8:$E239,"da")+COUNTIF(C$8:$E239,"bs")+COUNTIF(C$8:$E239,"cph"))</f>
        <v>224</v>
      </c>
      <c r="B239" s="1260" t="s">
        <v>1504</v>
      </c>
      <c r="C239" s="1261" t="s">
        <v>1450</v>
      </c>
      <c r="D239" s="1262" t="s">
        <v>362</v>
      </c>
      <c r="E239" s="1263" t="s">
        <v>28</v>
      </c>
      <c r="F239" s="1264" t="s">
        <v>85</v>
      </c>
      <c r="G239" s="1265">
        <v>0.72</v>
      </c>
      <c r="H239" s="1266">
        <v>2021</v>
      </c>
      <c r="I239" s="1309" t="s">
        <v>3893</v>
      </c>
      <c r="J239" s="1308" t="s">
        <v>4029</v>
      </c>
      <c r="K239" s="426"/>
      <c r="L239" s="433"/>
      <c r="M239" s="426"/>
      <c r="N239" s="426"/>
      <c r="O239" s="426"/>
      <c r="P239" s="426"/>
      <c r="Q239" s="426"/>
      <c r="R239" s="426"/>
      <c r="S239" s="426"/>
      <c r="T239" s="426"/>
      <c r="U239" s="426"/>
      <c r="V239" s="426"/>
      <c r="W239" s="426"/>
      <c r="X239" s="426"/>
      <c r="Y239" s="426"/>
    </row>
  </sheetData>
  <autoFilter ref="A6:AP239" xr:uid="{F85507D0-4A0D-4ABC-B3AA-8A4A6FD9C181}"/>
  <mergeCells count="16">
    <mergeCell ref="Y4:Y5"/>
    <mergeCell ref="S5:U5"/>
    <mergeCell ref="A2:X2"/>
    <mergeCell ref="A4:A6"/>
    <mergeCell ref="B4:B6"/>
    <mergeCell ref="C4:C6"/>
    <mergeCell ref="D4:D6"/>
    <mergeCell ref="E4:E6"/>
    <mergeCell ref="F4:F6"/>
    <mergeCell ref="G4:G6"/>
    <mergeCell ref="H4:H6"/>
    <mergeCell ref="I4:I6"/>
    <mergeCell ref="L4:L6"/>
    <mergeCell ref="M4:M6"/>
    <mergeCell ref="O4:W4"/>
    <mergeCell ref="X4:X6"/>
  </mergeCells>
  <conditionalFormatting sqref="B8:B9 B11:B12 B15 B98:B233 B235:B239">
    <cfRule type="expression" dxfId="125" priority="10" stopIfTrue="1">
      <formula>AND(COUNTIF(#REF!, B8)+COUNTIF($D$138:$D$142, B8)+COUNTIF(#REF!, B8)+COUNTIF(#REF!, B8)+COUNTIF(#REF!, B8)+COUNTIF(#REF!, B8)+COUNTIF(#REF!, B8)+COUNTIF($D$105:$D$105, B8)+COUNTIF($D$190:$D$191, B8)+COUNTIF(#REF!, B8)+COUNTIF(#REF!, B8)+COUNTIF($D$152:$D$156, B8)+COUNTIF(#REF!, B8)+COUNTIF(#REF!, B8)+COUNTIF(#REF!, B8)+COUNTIF(#REF!, B8)+COUNTIF($D$194:$D$226, B8)+COUNTIF(#REF!, B8)+COUNTIF($D$161:$D$239, B8)+COUNTIF(#REF!, B8)+COUNTIF(#REF!, B8)+COUNTIF(#REF!, B8)+COUNTIF(#REF!, B8)+COUNTIF(#REF!, B8)+COUNTIF(#REF!, B8)+COUNTIF(#REF!, B8)+COUNTIF(#REF!, B8)+COUNTIF(#REF!, B8)+COUNTIF(#REF!, B8)+COUNTIF(#REF!, B8)+COUNTIF(#REF!, B8)+COUNTIF(#REF!, B8)+COUNTIF(#REF!, B8)+COUNTIF(#REF!, B8)+COUNTIF(#REF!, B8)+COUNTIF(#REF!, B8)+COUNTIF(#REF!, B8)+COUNTIF($D$8:$D$136, B8)+COUNTIF($D$158:$D$159, B8)&gt;1,NOT(ISBLANK(B8)))</formula>
    </cfRule>
  </conditionalFormatting>
  <conditionalFormatting sqref="B8:B19 B98:B233 B235:B239">
    <cfRule type="expression" dxfId="124" priority="11" stopIfTrue="1">
      <formula>AND(COUNTIF(#REF!, B8)+COUNTIF(#REF!, B8)+COUNTIF(#REF!, B8)+COUNTIF(#REF!, B8)+COUNTIF(#REF!, B8)+COUNTIF(#REF!, B8)+COUNTIF(#REF!, B8)+COUNTIF(#REF!, B8)+COUNTIF($D$4:$D$7, B8)+COUNTIF($D$193:$D$226, B8)+COUNTIF(#REF!, B8)+COUNTIF($D$8:$D$192, B8)+COUNTIF($D$158:$D$239, B8)&gt;1,NOT(ISBLANK(B8)))</formula>
    </cfRule>
  </conditionalFormatting>
  <conditionalFormatting sqref="B20:B44 B46:B97">
    <cfRule type="expression" dxfId="123" priority="14" stopIfTrue="1">
      <formula>AND(COUNTIF($E$683:$E$65645, B20)+COUNTIF($E$422:$E$617, B20)+COUNTIF($E$617:$E$617, B20)+COUNTIF($E$239:$E$324, B20)+COUNTIF($E$188:$E$237, B20)+COUNTIF($E$391:$E$403, B20)+COUNTIF($E$328:$E$377, B20)+COUNTIF($E$115:$E$184, B20)+COUNTIF($E$3:$E$4, B20)+COUNTIF($E$43:$E$86, B20)+COUNTIF($E$508:$E$510, B20)+COUNTIF($E$6:$E$39, B20)+COUNTIF($E$88:$E$113, B20)&gt;1,NOT(ISBLANK(B20)))</formula>
    </cfRule>
  </conditionalFormatting>
  <conditionalFormatting sqref="B21">
    <cfRule type="duplicateValues" dxfId="122" priority="8" stopIfTrue="1"/>
  </conditionalFormatting>
  <conditionalFormatting sqref="B40">
    <cfRule type="duplicateValues" dxfId="121" priority="7" stopIfTrue="1"/>
  </conditionalFormatting>
  <conditionalFormatting sqref="B45">
    <cfRule type="duplicateValues" dxfId="120" priority="6" stopIfTrue="1"/>
  </conditionalFormatting>
  <conditionalFormatting sqref="B63">
    <cfRule type="duplicateValues" dxfId="119" priority="5" stopIfTrue="1"/>
  </conditionalFormatting>
  <conditionalFormatting sqref="B74">
    <cfRule type="expression" dxfId="118" priority="12" stopIfTrue="1">
      <formula>AND(COUNTIF($E$399:$E$399, B74)+COUNTIF($E$219:$E$219, B74)&gt;1,NOT(ISBLANK(B74)))</formula>
    </cfRule>
  </conditionalFormatting>
  <conditionalFormatting sqref="B91">
    <cfRule type="duplicateValues" dxfId="117" priority="1" stopIfTrue="1"/>
    <cfRule type="expression" dxfId="116" priority="2" stopIfTrue="1">
      <formula>AND(COUNTIF($E$553:$E$553, B91)+COUNTIF($E$398:$E$398, B91)&gt;1,NOT(ISBLANK(B91)))</formula>
    </cfRule>
  </conditionalFormatting>
  <conditionalFormatting sqref="B92:B94">
    <cfRule type="expression" dxfId="115" priority="3" stopIfTrue="1">
      <formula>AND(COUNTIF($E$554:$E$566, B92)+COUNTIF($E$573:$E$573, B92)&gt;1,NOT(ISBLANK(B92)))</formula>
    </cfRule>
  </conditionalFormatting>
  <conditionalFormatting sqref="B94 B20 B25:B39 B41:B44 B47:B62 B64:B73 B77:B90 B96:B97">
    <cfRule type="expression" dxfId="114" priority="13" stopIfTrue="1">
      <formula>AND(COUNTIF($E$576:$E$617, B20)+COUNTIF($E$12:$E$16, B20)+COUNTIF($E$602:$E$602, B20)+COUNTIF($E$478:$E$482, B20)+COUNTIF($E$47:$E$47, B20)+COUNTIF($E$453:$E$453, B20)+COUNTIF($E$501:$E$501, B20)+COUNTIF($E$28:$E$33, B20)+COUNTIF($E$35:$E$36, B20)+COUNTIF($E$86:$E$86, B20)+COUNTIF($E$426:$E$433, B20)+COUNTIF($E$77:$E$83, B20)+COUNTIF($E$116:$E$118, B20)+COUNTIF($E$188:$E$217, B20)+COUNTIF($E$159:$E$182, B20)+COUNTIF($E$252:$E$259, B20)+COUNTIF($E$55:$E$75, B20)+COUNTIF($E$588:$E$591, B20)+COUNTIF($E$91:$E$113, B20)+COUNTIF($E$261:$E$307, B20)+COUNTIF($E$309:$E$324, B20)+COUNTIF($E$596:$E$596, B20)+COUNTIF($E$598:$E$599, B20)+COUNTIF($E$529:$E$535, B20)+COUNTIF($E$504:$E$527, B20)+COUNTIF($E$541:$E$586, B20)+COUNTIF($E$391:$E$392, B20)+COUNTIF($E$422:$E$423, B20)+COUNTIF($E$467:$E$551, B20)+COUNTIF($E$220:$E$223, B20)+COUNTIF($E$225:$E$237, B20)+COUNTIF($E$491:$E$499, B20)+COUNTIF($E$239:$E$239, B20)+COUNTIF($E$240:$E$247, B20)+COUNTIF($E$120:$E$126, B20)+COUNTIF($E$328:$E$377, B20)+COUNTIF($E$43:$E$44, B20)+COUNTIF($E$6:$E$10, B20)+COUNTIF($E$88:$E$89, B20)&gt;1,NOT(ISBLANK(B20)))</formula>
    </cfRule>
  </conditionalFormatting>
  <conditionalFormatting sqref="B7:C7">
    <cfRule type="duplicateValues" dxfId="113" priority="9" stopIfTrue="1"/>
  </conditionalFormatting>
  <conditionalFormatting sqref="D76">
    <cfRule type="expression" dxfId="112" priority="4" stopIfTrue="1">
      <formula>AND(COUNTIF($G$617:$G$617, D76)+COUNTIF($G$595:$G$595, D76)+COUNTIF($G$425:$G$425, D76)+COUNTIF($G$508:$G$510, D76)&gt;1,NOT(ISBLANK(D76)))</formula>
    </cfRule>
  </conditionalFormatting>
  <pageMargins left="0.70866141732283472" right="0.31496062992125984" top="1.1811023622047245" bottom="0.47244094488188981" header="0.31496062992125984" footer="0.15748031496062992"/>
  <pageSetup paperSize="9" orientation="portrait" useFirstPageNumber="1" r:id="rId1"/>
  <headerFooter alignWithMargins="0">
    <oddHeader xml:space="preserve">&amp;L&amp;"Times New Roman,Bold"&amp;12Biểu 02c/CH&amp;C
&amp;"Times New Roman,Bold"&amp;12TÌNH HÌNH THỰC HIỆN CÁC DỰ ÁN QUÁ 02 NĂM LIÊN TỤC TRONG KẾ HOẠCH SỬ DỤNG ĐẤT NĂM 2024 THÀNH PHỐ BIÊN HÒA&amp;R
</oddHeader>
    <oddFooter>&amp;C&amp;8&amp;P/&amp;P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FB365-E270-4C6F-AE67-BED2365F7C4A}">
  <sheetPr>
    <tabColor rgb="FFFFFF00"/>
  </sheetPr>
  <dimension ref="A1:M19"/>
  <sheetViews>
    <sheetView tabSelected="1" zoomScale="85" zoomScaleNormal="85" workbookViewId="0">
      <pane xSplit="5" ySplit="2" topLeftCell="F15" activePane="bottomRight" state="frozen"/>
      <selection activeCell="P16" sqref="P16"/>
      <selection pane="topRight" activeCell="P16" sqref="P16"/>
      <selection pane="bottomLeft" activeCell="P16" sqref="P16"/>
      <selection pane="bottomRight" activeCell="U16" sqref="U16"/>
    </sheetView>
  </sheetViews>
  <sheetFormatPr defaultRowHeight="18" customHeight="1" x14ac:dyDescent="0.2"/>
  <cols>
    <col min="1" max="1" width="5.28515625" style="435" customWidth="1"/>
    <col min="2" max="2" width="7.42578125" style="435" hidden="1" customWidth="1"/>
    <col min="3" max="3" width="5.28515625" style="435" hidden="1" customWidth="1"/>
    <col min="4" max="4" width="23" style="424" customWidth="1"/>
    <col min="5" max="5" width="7.85546875" style="433" customWidth="1"/>
    <col min="6" max="6" width="7.140625" style="436" hidden="1" customWidth="1"/>
    <col min="7" max="7" width="8.5703125" style="25" customWidth="1"/>
    <col min="8" max="8" width="7.7109375" style="25" customWidth="1"/>
    <col min="9" max="9" width="37.7109375" style="433" customWidth="1"/>
    <col min="10" max="11" width="9.140625" style="426" hidden="1" customWidth="1"/>
    <col min="12" max="12" width="20.5703125" style="433" hidden="1" customWidth="1"/>
    <col min="13" max="258" width="9.140625" style="426"/>
    <col min="259" max="259" width="5.28515625" style="426" customWidth="1"/>
    <col min="260" max="260" width="30.5703125" style="426" customWidth="1"/>
    <col min="261" max="261" width="9.28515625" style="426" customWidth="1"/>
    <col min="262" max="262" width="8" style="426" customWidth="1"/>
    <col min="263" max="263" width="8.5703125" style="426" customWidth="1"/>
    <col min="264" max="264" width="10.140625" style="426" customWidth="1"/>
    <col min="265" max="265" width="37.7109375" style="426" customWidth="1"/>
    <col min="266" max="267" width="9.140625" style="426"/>
    <col min="268" max="268" width="20.5703125" style="426" customWidth="1"/>
    <col min="269" max="514" width="9.140625" style="426"/>
    <col min="515" max="515" width="5.28515625" style="426" customWidth="1"/>
    <col min="516" max="516" width="30.5703125" style="426" customWidth="1"/>
    <col min="517" max="517" width="9.28515625" style="426" customWidth="1"/>
    <col min="518" max="518" width="8" style="426" customWidth="1"/>
    <col min="519" max="519" width="8.5703125" style="426" customWidth="1"/>
    <col min="520" max="520" width="10.140625" style="426" customWidth="1"/>
    <col min="521" max="521" width="37.7109375" style="426" customWidth="1"/>
    <col min="522" max="523" width="9.140625" style="426"/>
    <col min="524" max="524" width="20.5703125" style="426" customWidth="1"/>
    <col min="525" max="770" width="9.140625" style="426"/>
    <col min="771" max="771" width="5.28515625" style="426" customWidth="1"/>
    <col min="772" max="772" width="30.5703125" style="426" customWidth="1"/>
    <col min="773" max="773" width="9.28515625" style="426" customWidth="1"/>
    <col min="774" max="774" width="8" style="426" customWidth="1"/>
    <col min="775" max="775" width="8.5703125" style="426" customWidth="1"/>
    <col min="776" max="776" width="10.140625" style="426" customWidth="1"/>
    <col min="777" max="777" width="37.7109375" style="426" customWidth="1"/>
    <col min="778" max="779" width="9.140625" style="426"/>
    <col min="780" max="780" width="20.5703125" style="426" customWidth="1"/>
    <col min="781" max="1026" width="9.140625" style="426"/>
    <col min="1027" max="1027" width="5.28515625" style="426" customWidth="1"/>
    <col min="1028" max="1028" width="30.5703125" style="426" customWidth="1"/>
    <col min="1029" max="1029" width="9.28515625" style="426" customWidth="1"/>
    <col min="1030" max="1030" width="8" style="426" customWidth="1"/>
    <col min="1031" max="1031" width="8.5703125" style="426" customWidth="1"/>
    <col min="1032" max="1032" width="10.140625" style="426" customWidth="1"/>
    <col min="1033" max="1033" width="37.7109375" style="426" customWidth="1"/>
    <col min="1034" max="1035" width="9.140625" style="426"/>
    <col min="1036" max="1036" width="20.5703125" style="426" customWidth="1"/>
    <col min="1037" max="1282" width="9.140625" style="426"/>
    <col min="1283" max="1283" width="5.28515625" style="426" customWidth="1"/>
    <col min="1284" max="1284" width="30.5703125" style="426" customWidth="1"/>
    <col min="1285" max="1285" width="9.28515625" style="426" customWidth="1"/>
    <col min="1286" max="1286" width="8" style="426" customWidth="1"/>
    <col min="1287" max="1287" width="8.5703125" style="426" customWidth="1"/>
    <col min="1288" max="1288" width="10.140625" style="426" customWidth="1"/>
    <col min="1289" max="1289" width="37.7109375" style="426" customWidth="1"/>
    <col min="1290" max="1291" width="9.140625" style="426"/>
    <col min="1292" max="1292" width="20.5703125" style="426" customWidth="1"/>
    <col min="1293" max="1538" width="9.140625" style="426"/>
    <col min="1539" max="1539" width="5.28515625" style="426" customWidth="1"/>
    <col min="1540" max="1540" width="30.5703125" style="426" customWidth="1"/>
    <col min="1541" max="1541" width="9.28515625" style="426" customWidth="1"/>
    <col min="1542" max="1542" width="8" style="426" customWidth="1"/>
    <col min="1543" max="1543" width="8.5703125" style="426" customWidth="1"/>
    <col min="1544" max="1544" width="10.140625" style="426" customWidth="1"/>
    <col min="1545" max="1545" width="37.7109375" style="426" customWidth="1"/>
    <col min="1546" max="1547" width="9.140625" style="426"/>
    <col min="1548" max="1548" width="20.5703125" style="426" customWidth="1"/>
    <col min="1549" max="1794" width="9.140625" style="426"/>
    <col min="1795" max="1795" width="5.28515625" style="426" customWidth="1"/>
    <col min="1796" max="1796" width="30.5703125" style="426" customWidth="1"/>
    <col min="1797" max="1797" width="9.28515625" style="426" customWidth="1"/>
    <col min="1798" max="1798" width="8" style="426" customWidth="1"/>
    <col min="1799" max="1799" width="8.5703125" style="426" customWidth="1"/>
    <col min="1800" max="1800" width="10.140625" style="426" customWidth="1"/>
    <col min="1801" max="1801" width="37.7109375" style="426" customWidth="1"/>
    <col min="1802" max="1803" width="9.140625" style="426"/>
    <col min="1804" max="1804" width="20.5703125" style="426" customWidth="1"/>
    <col min="1805" max="2050" width="9.140625" style="426"/>
    <col min="2051" max="2051" width="5.28515625" style="426" customWidth="1"/>
    <col min="2052" max="2052" width="30.5703125" style="426" customWidth="1"/>
    <col min="2053" max="2053" width="9.28515625" style="426" customWidth="1"/>
    <col min="2054" max="2054" width="8" style="426" customWidth="1"/>
    <col min="2055" max="2055" width="8.5703125" style="426" customWidth="1"/>
    <col min="2056" max="2056" width="10.140625" style="426" customWidth="1"/>
    <col min="2057" max="2057" width="37.7109375" style="426" customWidth="1"/>
    <col min="2058" max="2059" width="9.140625" style="426"/>
    <col min="2060" max="2060" width="20.5703125" style="426" customWidth="1"/>
    <col min="2061" max="2306" width="9.140625" style="426"/>
    <col min="2307" max="2307" width="5.28515625" style="426" customWidth="1"/>
    <col min="2308" max="2308" width="30.5703125" style="426" customWidth="1"/>
    <col min="2309" max="2309" width="9.28515625" style="426" customWidth="1"/>
    <col min="2310" max="2310" width="8" style="426" customWidth="1"/>
    <col min="2311" max="2311" width="8.5703125" style="426" customWidth="1"/>
    <col min="2312" max="2312" width="10.140625" style="426" customWidth="1"/>
    <col min="2313" max="2313" width="37.7109375" style="426" customWidth="1"/>
    <col min="2314" max="2315" width="9.140625" style="426"/>
    <col min="2316" max="2316" width="20.5703125" style="426" customWidth="1"/>
    <col min="2317" max="2562" width="9.140625" style="426"/>
    <col min="2563" max="2563" width="5.28515625" style="426" customWidth="1"/>
    <col min="2564" max="2564" width="30.5703125" style="426" customWidth="1"/>
    <col min="2565" max="2565" width="9.28515625" style="426" customWidth="1"/>
    <col min="2566" max="2566" width="8" style="426" customWidth="1"/>
    <col min="2567" max="2567" width="8.5703125" style="426" customWidth="1"/>
    <col min="2568" max="2568" width="10.140625" style="426" customWidth="1"/>
    <col min="2569" max="2569" width="37.7109375" style="426" customWidth="1"/>
    <col min="2570" max="2571" width="9.140625" style="426"/>
    <col min="2572" max="2572" width="20.5703125" style="426" customWidth="1"/>
    <col min="2573" max="2818" width="9.140625" style="426"/>
    <col min="2819" max="2819" width="5.28515625" style="426" customWidth="1"/>
    <col min="2820" max="2820" width="30.5703125" style="426" customWidth="1"/>
    <col min="2821" max="2821" width="9.28515625" style="426" customWidth="1"/>
    <col min="2822" max="2822" width="8" style="426" customWidth="1"/>
    <col min="2823" max="2823" width="8.5703125" style="426" customWidth="1"/>
    <col min="2824" max="2824" width="10.140625" style="426" customWidth="1"/>
    <col min="2825" max="2825" width="37.7109375" style="426" customWidth="1"/>
    <col min="2826" max="2827" width="9.140625" style="426"/>
    <col min="2828" max="2828" width="20.5703125" style="426" customWidth="1"/>
    <col min="2829" max="3074" width="9.140625" style="426"/>
    <col min="3075" max="3075" width="5.28515625" style="426" customWidth="1"/>
    <col min="3076" max="3076" width="30.5703125" style="426" customWidth="1"/>
    <col min="3077" max="3077" width="9.28515625" style="426" customWidth="1"/>
    <col min="3078" max="3078" width="8" style="426" customWidth="1"/>
    <col min="3079" max="3079" width="8.5703125" style="426" customWidth="1"/>
    <col min="3080" max="3080" width="10.140625" style="426" customWidth="1"/>
    <col min="3081" max="3081" width="37.7109375" style="426" customWidth="1"/>
    <col min="3082" max="3083" width="9.140625" style="426"/>
    <col min="3084" max="3084" width="20.5703125" style="426" customWidth="1"/>
    <col min="3085" max="3330" width="9.140625" style="426"/>
    <col min="3331" max="3331" width="5.28515625" style="426" customWidth="1"/>
    <col min="3332" max="3332" width="30.5703125" style="426" customWidth="1"/>
    <col min="3333" max="3333" width="9.28515625" style="426" customWidth="1"/>
    <col min="3334" max="3334" width="8" style="426" customWidth="1"/>
    <col min="3335" max="3335" width="8.5703125" style="426" customWidth="1"/>
    <col min="3336" max="3336" width="10.140625" style="426" customWidth="1"/>
    <col min="3337" max="3337" width="37.7109375" style="426" customWidth="1"/>
    <col min="3338" max="3339" width="9.140625" style="426"/>
    <col min="3340" max="3340" width="20.5703125" style="426" customWidth="1"/>
    <col min="3341" max="3586" width="9.140625" style="426"/>
    <col min="3587" max="3587" width="5.28515625" style="426" customWidth="1"/>
    <col min="3588" max="3588" width="30.5703125" style="426" customWidth="1"/>
    <col min="3589" max="3589" width="9.28515625" style="426" customWidth="1"/>
    <col min="3590" max="3590" width="8" style="426" customWidth="1"/>
    <col min="3591" max="3591" width="8.5703125" style="426" customWidth="1"/>
    <col min="3592" max="3592" width="10.140625" style="426" customWidth="1"/>
    <col min="3593" max="3593" width="37.7109375" style="426" customWidth="1"/>
    <col min="3594" max="3595" width="9.140625" style="426"/>
    <col min="3596" max="3596" width="20.5703125" style="426" customWidth="1"/>
    <col min="3597" max="3842" width="9.140625" style="426"/>
    <col min="3843" max="3843" width="5.28515625" style="426" customWidth="1"/>
    <col min="3844" max="3844" width="30.5703125" style="426" customWidth="1"/>
    <col min="3845" max="3845" width="9.28515625" style="426" customWidth="1"/>
    <col min="3846" max="3846" width="8" style="426" customWidth="1"/>
    <col min="3847" max="3847" width="8.5703125" style="426" customWidth="1"/>
    <col min="3848" max="3848" width="10.140625" style="426" customWidth="1"/>
    <col min="3849" max="3849" width="37.7109375" style="426" customWidth="1"/>
    <col min="3850" max="3851" width="9.140625" style="426"/>
    <col min="3852" max="3852" width="20.5703125" style="426" customWidth="1"/>
    <col min="3853" max="4098" width="9.140625" style="426"/>
    <col min="4099" max="4099" width="5.28515625" style="426" customWidth="1"/>
    <col min="4100" max="4100" width="30.5703125" style="426" customWidth="1"/>
    <col min="4101" max="4101" width="9.28515625" style="426" customWidth="1"/>
    <col min="4102" max="4102" width="8" style="426" customWidth="1"/>
    <col min="4103" max="4103" width="8.5703125" style="426" customWidth="1"/>
    <col min="4104" max="4104" width="10.140625" style="426" customWidth="1"/>
    <col min="4105" max="4105" width="37.7109375" style="426" customWidth="1"/>
    <col min="4106" max="4107" width="9.140625" style="426"/>
    <col min="4108" max="4108" width="20.5703125" style="426" customWidth="1"/>
    <col min="4109" max="4354" width="9.140625" style="426"/>
    <col min="4355" max="4355" width="5.28515625" style="426" customWidth="1"/>
    <col min="4356" max="4356" width="30.5703125" style="426" customWidth="1"/>
    <col min="4357" max="4357" width="9.28515625" style="426" customWidth="1"/>
    <col min="4358" max="4358" width="8" style="426" customWidth="1"/>
    <col min="4359" max="4359" width="8.5703125" style="426" customWidth="1"/>
    <col min="4360" max="4360" width="10.140625" style="426" customWidth="1"/>
    <col min="4361" max="4361" width="37.7109375" style="426" customWidth="1"/>
    <col min="4362" max="4363" width="9.140625" style="426"/>
    <col min="4364" max="4364" width="20.5703125" style="426" customWidth="1"/>
    <col min="4365" max="4610" width="9.140625" style="426"/>
    <col min="4611" max="4611" width="5.28515625" style="426" customWidth="1"/>
    <col min="4612" max="4612" width="30.5703125" style="426" customWidth="1"/>
    <col min="4613" max="4613" width="9.28515625" style="426" customWidth="1"/>
    <col min="4614" max="4614" width="8" style="426" customWidth="1"/>
    <col min="4615" max="4615" width="8.5703125" style="426" customWidth="1"/>
    <col min="4616" max="4616" width="10.140625" style="426" customWidth="1"/>
    <col min="4617" max="4617" width="37.7109375" style="426" customWidth="1"/>
    <col min="4618" max="4619" width="9.140625" style="426"/>
    <col min="4620" max="4620" width="20.5703125" style="426" customWidth="1"/>
    <col min="4621" max="4866" width="9.140625" style="426"/>
    <col min="4867" max="4867" width="5.28515625" style="426" customWidth="1"/>
    <col min="4868" max="4868" width="30.5703125" style="426" customWidth="1"/>
    <col min="4869" max="4869" width="9.28515625" style="426" customWidth="1"/>
    <col min="4870" max="4870" width="8" style="426" customWidth="1"/>
    <col min="4871" max="4871" width="8.5703125" style="426" customWidth="1"/>
    <col min="4872" max="4872" width="10.140625" style="426" customWidth="1"/>
    <col min="4873" max="4873" width="37.7109375" style="426" customWidth="1"/>
    <col min="4874" max="4875" width="9.140625" style="426"/>
    <col min="4876" max="4876" width="20.5703125" style="426" customWidth="1"/>
    <col min="4877" max="5122" width="9.140625" style="426"/>
    <col min="5123" max="5123" width="5.28515625" style="426" customWidth="1"/>
    <col min="5124" max="5124" width="30.5703125" style="426" customWidth="1"/>
    <col min="5125" max="5125" width="9.28515625" style="426" customWidth="1"/>
    <col min="5126" max="5126" width="8" style="426" customWidth="1"/>
    <col min="5127" max="5127" width="8.5703125" style="426" customWidth="1"/>
    <col min="5128" max="5128" width="10.140625" style="426" customWidth="1"/>
    <col min="5129" max="5129" width="37.7109375" style="426" customWidth="1"/>
    <col min="5130" max="5131" width="9.140625" style="426"/>
    <col min="5132" max="5132" width="20.5703125" style="426" customWidth="1"/>
    <col min="5133" max="5378" width="9.140625" style="426"/>
    <col min="5379" max="5379" width="5.28515625" style="426" customWidth="1"/>
    <col min="5380" max="5380" width="30.5703125" style="426" customWidth="1"/>
    <col min="5381" max="5381" width="9.28515625" style="426" customWidth="1"/>
    <col min="5382" max="5382" width="8" style="426" customWidth="1"/>
    <col min="5383" max="5383" width="8.5703125" style="426" customWidth="1"/>
    <col min="5384" max="5384" width="10.140625" style="426" customWidth="1"/>
    <col min="5385" max="5385" width="37.7109375" style="426" customWidth="1"/>
    <col min="5386" max="5387" width="9.140625" style="426"/>
    <col min="5388" max="5388" width="20.5703125" style="426" customWidth="1"/>
    <col min="5389" max="5634" width="9.140625" style="426"/>
    <col min="5635" max="5635" width="5.28515625" style="426" customWidth="1"/>
    <col min="5636" max="5636" width="30.5703125" style="426" customWidth="1"/>
    <col min="5637" max="5637" width="9.28515625" style="426" customWidth="1"/>
    <col min="5638" max="5638" width="8" style="426" customWidth="1"/>
    <col min="5639" max="5639" width="8.5703125" style="426" customWidth="1"/>
    <col min="5640" max="5640" width="10.140625" style="426" customWidth="1"/>
    <col min="5641" max="5641" width="37.7109375" style="426" customWidth="1"/>
    <col min="5642" max="5643" width="9.140625" style="426"/>
    <col min="5644" max="5644" width="20.5703125" style="426" customWidth="1"/>
    <col min="5645" max="5890" width="9.140625" style="426"/>
    <col min="5891" max="5891" width="5.28515625" style="426" customWidth="1"/>
    <col min="5892" max="5892" width="30.5703125" style="426" customWidth="1"/>
    <col min="5893" max="5893" width="9.28515625" style="426" customWidth="1"/>
    <col min="5894" max="5894" width="8" style="426" customWidth="1"/>
    <col min="5895" max="5895" width="8.5703125" style="426" customWidth="1"/>
    <col min="5896" max="5896" width="10.140625" style="426" customWidth="1"/>
    <col min="5897" max="5897" width="37.7109375" style="426" customWidth="1"/>
    <col min="5898" max="5899" width="9.140625" style="426"/>
    <col min="5900" max="5900" width="20.5703125" style="426" customWidth="1"/>
    <col min="5901" max="6146" width="9.140625" style="426"/>
    <col min="6147" max="6147" width="5.28515625" style="426" customWidth="1"/>
    <col min="6148" max="6148" width="30.5703125" style="426" customWidth="1"/>
    <col min="6149" max="6149" width="9.28515625" style="426" customWidth="1"/>
    <col min="6150" max="6150" width="8" style="426" customWidth="1"/>
    <col min="6151" max="6151" width="8.5703125" style="426" customWidth="1"/>
    <col min="6152" max="6152" width="10.140625" style="426" customWidth="1"/>
    <col min="6153" max="6153" width="37.7109375" style="426" customWidth="1"/>
    <col min="6154" max="6155" width="9.140625" style="426"/>
    <col min="6156" max="6156" width="20.5703125" style="426" customWidth="1"/>
    <col min="6157" max="6402" width="9.140625" style="426"/>
    <col min="6403" max="6403" width="5.28515625" style="426" customWidth="1"/>
    <col min="6404" max="6404" width="30.5703125" style="426" customWidth="1"/>
    <col min="6405" max="6405" width="9.28515625" style="426" customWidth="1"/>
    <col min="6406" max="6406" width="8" style="426" customWidth="1"/>
    <col min="6407" max="6407" width="8.5703125" style="426" customWidth="1"/>
    <col min="6408" max="6408" width="10.140625" style="426" customWidth="1"/>
    <col min="6409" max="6409" width="37.7109375" style="426" customWidth="1"/>
    <col min="6410" max="6411" width="9.140625" style="426"/>
    <col min="6412" max="6412" width="20.5703125" style="426" customWidth="1"/>
    <col min="6413" max="6658" width="9.140625" style="426"/>
    <col min="6659" max="6659" width="5.28515625" style="426" customWidth="1"/>
    <col min="6660" max="6660" width="30.5703125" style="426" customWidth="1"/>
    <col min="6661" max="6661" width="9.28515625" style="426" customWidth="1"/>
    <col min="6662" max="6662" width="8" style="426" customWidth="1"/>
    <col min="6663" max="6663" width="8.5703125" style="426" customWidth="1"/>
    <col min="6664" max="6664" width="10.140625" style="426" customWidth="1"/>
    <col min="6665" max="6665" width="37.7109375" style="426" customWidth="1"/>
    <col min="6666" max="6667" width="9.140625" style="426"/>
    <col min="6668" max="6668" width="20.5703125" style="426" customWidth="1"/>
    <col min="6669" max="6914" width="9.140625" style="426"/>
    <col min="6915" max="6915" width="5.28515625" style="426" customWidth="1"/>
    <col min="6916" max="6916" width="30.5703125" style="426" customWidth="1"/>
    <col min="6917" max="6917" width="9.28515625" style="426" customWidth="1"/>
    <col min="6918" max="6918" width="8" style="426" customWidth="1"/>
    <col min="6919" max="6919" width="8.5703125" style="426" customWidth="1"/>
    <col min="6920" max="6920" width="10.140625" style="426" customWidth="1"/>
    <col min="6921" max="6921" width="37.7109375" style="426" customWidth="1"/>
    <col min="6922" max="6923" width="9.140625" style="426"/>
    <col min="6924" max="6924" width="20.5703125" style="426" customWidth="1"/>
    <col min="6925" max="7170" width="9.140625" style="426"/>
    <col min="7171" max="7171" width="5.28515625" style="426" customWidth="1"/>
    <col min="7172" max="7172" width="30.5703125" style="426" customWidth="1"/>
    <col min="7173" max="7173" width="9.28515625" style="426" customWidth="1"/>
    <col min="7174" max="7174" width="8" style="426" customWidth="1"/>
    <col min="7175" max="7175" width="8.5703125" style="426" customWidth="1"/>
    <col min="7176" max="7176" width="10.140625" style="426" customWidth="1"/>
    <col min="7177" max="7177" width="37.7109375" style="426" customWidth="1"/>
    <col min="7178" max="7179" width="9.140625" style="426"/>
    <col min="7180" max="7180" width="20.5703125" style="426" customWidth="1"/>
    <col min="7181" max="7426" width="9.140625" style="426"/>
    <col min="7427" max="7427" width="5.28515625" style="426" customWidth="1"/>
    <col min="7428" max="7428" width="30.5703125" style="426" customWidth="1"/>
    <col min="7429" max="7429" width="9.28515625" style="426" customWidth="1"/>
    <col min="7430" max="7430" width="8" style="426" customWidth="1"/>
    <col min="7431" max="7431" width="8.5703125" style="426" customWidth="1"/>
    <col min="7432" max="7432" width="10.140625" style="426" customWidth="1"/>
    <col min="7433" max="7433" width="37.7109375" style="426" customWidth="1"/>
    <col min="7434" max="7435" width="9.140625" style="426"/>
    <col min="7436" max="7436" width="20.5703125" style="426" customWidth="1"/>
    <col min="7437" max="7682" width="9.140625" style="426"/>
    <col min="7683" max="7683" width="5.28515625" style="426" customWidth="1"/>
    <col min="7684" max="7684" width="30.5703125" style="426" customWidth="1"/>
    <col min="7685" max="7685" width="9.28515625" style="426" customWidth="1"/>
    <col min="7686" max="7686" width="8" style="426" customWidth="1"/>
    <col min="7687" max="7687" width="8.5703125" style="426" customWidth="1"/>
    <col min="7688" max="7688" width="10.140625" style="426" customWidth="1"/>
    <col min="7689" max="7689" width="37.7109375" style="426" customWidth="1"/>
    <col min="7690" max="7691" width="9.140625" style="426"/>
    <col min="7692" max="7692" width="20.5703125" style="426" customWidth="1"/>
    <col min="7693" max="7938" width="9.140625" style="426"/>
    <col min="7939" max="7939" width="5.28515625" style="426" customWidth="1"/>
    <col min="7940" max="7940" width="30.5703125" style="426" customWidth="1"/>
    <col min="7941" max="7941" width="9.28515625" style="426" customWidth="1"/>
    <col min="7942" max="7942" width="8" style="426" customWidth="1"/>
    <col min="7943" max="7943" width="8.5703125" style="426" customWidth="1"/>
    <col min="7944" max="7944" width="10.140625" style="426" customWidth="1"/>
    <col min="7945" max="7945" width="37.7109375" style="426" customWidth="1"/>
    <col min="7946" max="7947" width="9.140625" style="426"/>
    <col min="7948" max="7948" width="20.5703125" style="426" customWidth="1"/>
    <col min="7949" max="8194" width="9.140625" style="426"/>
    <col min="8195" max="8195" width="5.28515625" style="426" customWidth="1"/>
    <col min="8196" max="8196" width="30.5703125" style="426" customWidth="1"/>
    <col min="8197" max="8197" width="9.28515625" style="426" customWidth="1"/>
    <col min="8198" max="8198" width="8" style="426" customWidth="1"/>
    <col min="8199" max="8199" width="8.5703125" style="426" customWidth="1"/>
    <col min="8200" max="8200" width="10.140625" style="426" customWidth="1"/>
    <col min="8201" max="8201" width="37.7109375" style="426" customWidth="1"/>
    <col min="8202" max="8203" width="9.140625" style="426"/>
    <col min="8204" max="8204" width="20.5703125" style="426" customWidth="1"/>
    <col min="8205" max="8450" width="9.140625" style="426"/>
    <col min="8451" max="8451" width="5.28515625" style="426" customWidth="1"/>
    <col min="8452" max="8452" width="30.5703125" style="426" customWidth="1"/>
    <col min="8453" max="8453" width="9.28515625" style="426" customWidth="1"/>
    <col min="8454" max="8454" width="8" style="426" customWidth="1"/>
    <col min="8455" max="8455" width="8.5703125" style="426" customWidth="1"/>
    <col min="8456" max="8456" width="10.140625" style="426" customWidth="1"/>
    <col min="8457" max="8457" width="37.7109375" style="426" customWidth="1"/>
    <col min="8458" max="8459" width="9.140625" style="426"/>
    <col min="8460" max="8460" width="20.5703125" style="426" customWidth="1"/>
    <col min="8461" max="8706" width="9.140625" style="426"/>
    <col min="8707" max="8707" width="5.28515625" style="426" customWidth="1"/>
    <col min="8708" max="8708" width="30.5703125" style="426" customWidth="1"/>
    <col min="8709" max="8709" width="9.28515625" style="426" customWidth="1"/>
    <col min="8710" max="8710" width="8" style="426" customWidth="1"/>
    <col min="8711" max="8711" width="8.5703125" style="426" customWidth="1"/>
    <col min="8712" max="8712" width="10.140625" style="426" customWidth="1"/>
    <col min="8713" max="8713" width="37.7109375" style="426" customWidth="1"/>
    <col min="8714" max="8715" width="9.140625" style="426"/>
    <col min="8716" max="8716" width="20.5703125" style="426" customWidth="1"/>
    <col min="8717" max="8962" width="9.140625" style="426"/>
    <col min="8963" max="8963" width="5.28515625" style="426" customWidth="1"/>
    <col min="8964" max="8964" width="30.5703125" style="426" customWidth="1"/>
    <col min="8965" max="8965" width="9.28515625" style="426" customWidth="1"/>
    <col min="8966" max="8966" width="8" style="426" customWidth="1"/>
    <col min="8967" max="8967" width="8.5703125" style="426" customWidth="1"/>
    <col min="8968" max="8968" width="10.140625" style="426" customWidth="1"/>
    <col min="8969" max="8969" width="37.7109375" style="426" customWidth="1"/>
    <col min="8970" max="8971" width="9.140625" style="426"/>
    <col min="8972" max="8972" width="20.5703125" style="426" customWidth="1"/>
    <col min="8973" max="9218" width="9.140625" style="426"/>
    <col min="9219" max="9219" width="5.28515625" style="426" customWidth="1"/>
    <col min="9220" max="9220" width="30.5703125" style="426" customWidth="1"/>
    <col min="9221" max="9221" width="9.28515625" style="426" customWidth="1"/>
    <col min="9222" max="9222" width="8" style="426" customWidth="1"/>
    <col min="9223" max="9223" width="8.5703125" style="426" customWidth="1"/>
    <col min="9224" max="9224" width="10.140625" style="426" customWidth="1"/>
    <col min="9225" max="9225" width="37.7109375" style="426" customWidth="1"/>
    <col min="9226" max="9227" width="9.140625" style="426"/>
    <col min="9228" max="9228" width="20.5703125" style="426" customWidth="1"/>
    <col min="9229" max="9474" width="9.140625" style="426"/>
    <col min="9475" max="9475" width="5.28515625" style="426" customWidth="1"/>
    <col min="9476" max="9476" width="30.5703125" style="426" customWidth="1"/>
    <col min="9477" max="9477" width="9.28515625" style="426" customWidth="1"/>
    <col min="9478" max="9478" width="8" style="426" customWidth="1"/>
    <col min="9479" max="9479" width="8.5703125" style="426" customWidth="1"/>
    <col min="9480" max="9480" width="10.140625" style="426" customWidth="1"/>
    <col min="9481" max="9481" width="37.7109375" style="426" customWidth="1"/>
    <col min="9482" max="9483" width="9.140625" style="426"/>
    <col min="9484" max="9484" width="20.5703125" style="426" customWidth="1"/>
    <col min="9485" max="9730" width="9.140625" style="426"/>
    <col min="9731" max="9731" width="5.28515625" style="426" customWidth="1"/>
    <col min="9732" max="9732" width="30.5703125" style="426" customWidth="1"/>
    <col min="9733" max="9733" width="9.28515625" style="426" customWidth="1"/>
    <col min="9734" max="9734" width="8" style="426" customWidth="1"/>
    <col min="9735" max="9735" width="8.5703125" style="426" customWidth="1"/>
    <col min="9736" max="9736" width="10.140625" style="426" customWidth="1"/>
    <col min="9737" max="9737" width="37.7109375" style="426" customWidth="1"/>
    <col min="9738" max="9739" width="9.140625" style="426"/>
    <col min="9740" max="9740" width="20.5703125" style="426" customWidth="1"/>
    <col min="9741" max="9986" width="9.140625" style="426"/>
    <col min="9987" max="9987" width="5.28515625" style="426" customWidth="1"/>
    <col min="9988" max="9988" width="30.5703125" style="426" customWidth="1"/>
    <col min="9989" max="9989" width="9.28515625" style="426" customWidth="1"/>
    <col min="9990" max="9990" width="8" style="426" customWidth="1"/>
    <col min="9991" max="9991" width="8.5703125" style="426" customWidth="1"/>
    <col min="9992" max="9992" width="10.140625" style="426" customWidth="1"/>
    <col min="9993" max="9993" width="37.7109375" style="426" customWidth="1"/>
    <col min="9994" max="9995" width="9.140625" style="426"/>
    <col min="9996" max="9996" width="20.5703125" style="426" customWidth="1"/>
    <col min="9997" max="10242" width="9.140625" style="426"/>
    <col min="10243" max="10243" width="5.28515625" style="426" customWidth="1"/>
    <col min="10244" max="10244" width="30.5703125" style="426" customWidth="1"/>
    <col min="10245" max="10245" width="9.28515625" style="426" customWidth="1"/>
    <col min="10246" max="10246" width="8" style="426" customWidth="1"/>
    <col min="10247" max="10247" width="8.5703125" style="426" customWidth="1"/>
    <col min="10248" max="10248" width="10.140625" style="426" customWidth="1"/>
    <col min="10249" max="10249" width="37.7109375" style="426" customWidth="1"/>
    <col min="10250" max="10251" width="9.140625" style="426"/>
    <col min="10252" max="10252" width="20.5703125" style="426" customWidth="1"/>
    <col min="10253" max="10498" width="9.140625" style="426"/>
    <col min="10499" max="10499" width="5.28515625" style="426" customWidth="1"/>
    <col min="10500" max="10500" width="30.5703125" style="426" customWidth="1"/>
    <col min="10501" max="10501" width="9.28515625" style="426" customWidth="1"/>
    <col min="10502" max="10502" width="8" style="426" customWidth="1"/>
    <col min="10503" max="10503" width="8.5703125" style="426" customWidth="1"/>
    <col min="10504" max="10504" width="10.140625" style="426" customWidth="1"/>
    <col min="10505" max="10505" width="37.7109375" style="426" customWidth="1"/>
    <col min="10506" max="10507" width="9.140625" style="426"/>
    <col min="10508" max="10508" width="20.5703125" style="426" customWidth="1"/>
    <col min="10509" max="10754" width="9.140625" style="426"/>
    <col min="10755" max="10755" width="5.28515625" style="426" customWidth="1"/>
    <col min="10756" max="10756" width="30.5703125" style="426" customWidth="1"/>
    <col min="10757" max="10757" width="9.28515625" style="426" customWidth="1"/>
    <col min="10758" max="10758" width="8" style="426" customWidth="1"/>
    <col min="10759" max="10759" width="8.5703125" style="426" customWidth="1"/>
    <col min="10760" max="10760" width="10.140625" style="426" customWidth="1"/>
    <col min="10761" max="10761" width="37.7109375" style="426" customWidth="1"/>
    <col min="10762" max="10763" width="9.140625" style="426"/>
    <col min="10764" max="10764" width="20.5703125" style="426" customWidth="1"/>
    <col min="10765" max="11010" width="9.140625" style="426"/>
    <col min="11011" max="11011" width="5.28515625" style="426" customWidth="1"/>
    <col min="11012" max="11012" width="30.5703125" style="426" customWidth="1"/>
    <col min="11013" max="11013" width="9.28515625" style="426" customWidth="1"/>
    <col min="11014" max="11014" width="8" style="426" customWidth="1"/>
    <col min="11015" max="11015" width="8.5703125" style="426" customWidth="1"/>
    <col min="11016" max="11016" width="10.140625" style="426" customWidth="1"/>
    <col min="11017" max="11017" width="37.7109375" style="426" customWidth="1"/>
    <col min="11018" max="11019" width="9.140625" style="426"/>
    <col min="11020" max="11020" width="20.5703125" style="426" customWidth="1"/>
    <col min="11021" max="11266" width="9.140625" style="426"/>
    <col min="11267" max="11267" width="5.28515625" style="426" customWidth="1"/>
    <col min="11268" max="11268" width="30.5703125" style="426" customWidth="1"/>
    <col min="11269" max="11269" width="9.28515625" style="426" customWidth="1"/>
    <col min="11270" max="11270" width="8" style="426" customWidth="1"/>
    <col min="11271" max="11271" width="8.5703125" style="426" customWidth="1"/>
    <col min="11272" max="11272" width="10.140625" style="426" customWidth="1"/>
    <col min="11273" max="11273" width="37.7109375" style="426" customWidth="1"/>
    <col min="11274" max="11275" width="9.140625" style="426"/>
    <col min="11276" max="11276" width="20.5703125" style="426" customWidth="1"/>
    <col min="11277" max="11522" width="9.140625" style="426"/>
    <col min="11523" max="11523" width="5.28515625" style="426" customWidth="1"/>
    <col min="11524" max="11524" width="30.5703125" style="426" customWidth="1"/>
    <col min="11525" max="11525" width="9.28515625" style="426" customWidth="1"/>
    <col min="11526" max="11526" width="8" style="426" customWidth="1"/>
    <col min="11527" max="11527" width="8.5703125" style="426" customWidth="1"/>
    <col min="11528" max="11528" width="10.140625" style="426" customWidth="1"/>
    <col min="11529" max="11529" width="37.7109375" style="426" customWidth="1"/>
    <col min="11530" max="11531" width="9.140625" style="426"/>
    <col min="11532" max="11532" width="20.5703125" style="426" customWidth="1"/>
    <col min="11533" max="11778" width="9.140625" style="426"/>
    <col min="11779" max="11779" width="5.28515625" style="426" customWidth="1"/>
    <col min="11780" max="11780" width="30.5703125" style="426" customWidth="1"/>
    <col min="11781" max="11781" width="9.28515625" style="426" customWidth="1"/>
    <col min="11782" max="11782" width="8" style="426" customWidth="1"/>
    <col min="11783" max="11783" width="8.5703125" style="426" customWidth="1"/>
    <col min="11784" max="11784" width="10.140625" style="426" customWidth="1"/>
    <col min="11785" max="11785" width="37.7109375" style="426" customWidth="1"/>
    <col min="11786" max="11787" width="9.140625" style="426"/>
    <col min="11788" max="11788" width="20.5703125" style="426" customWidth="1"/>
    <col min="11789" max="12034" width="9.140625" style="426"/>
    <col min="12035" max="12035" width="5.28515625" style="426" customWidth="1"/>
    <col min="12036" max="12036" width="30.5703125" style="426" customWidth="1"/>
    <col min="12037" max="12037" width="9.28515625" style="426" customWidth="1"/>
    <col min="12038" max="12038" width="8" style="426" customWidth="1"/>
    <col min="12039" max="12039" width="8.5703125" style="426" customWidth="1"/>
    <col min="12040" max="12040" width="10.140625" style="426" customWidth="1"/>
    <col min="12041" max="12041" width="37.7109375" style="426" customWidth="1"/>
    <col min="12042" max="12043" width="9.140625" style="426"/>
    <col min="12044" max="12044" width="20.5703125" style="426" customWidth="1"/>
    <col min="12045" max="12290" width="9.140625" style="426"/>
    <col min="12291" max="12291" width="5.28515625" style="426" customWidth="1"/>
    <col min="12292" max="12292" width="30.5703125" style="426" customWidth="1"/>
    <col min="12293" max="12293" width="9.28515625" style="426" customWidth="1"/>
    <col min="12294" max="12294" width="8" style="426" customWidth="1"/>
    <col min="12295" max="12295" width="8.5703125" style="426" customWidth="1"/>
    <col min="12296" max="12296" width="10.140625" style="426" customWidth="1"/>
    <col min="12297" max="12297" width="37.7109375" style="426" customWidth="1"/>
    <col min="12298" max="12299" width="9.140625" style="426"/>
    <col min="12300" max="12300" width="20.5703125" style="426" customWidth="1"/>
    <col min="12301" max="12546" width="9.140625" style="426"/>
    <col min="12547" max="12547" width="5.28515625" style="426" customWidth="1"/>
    <col min="12548" max="12548" width="30.5703125" style="426" customWidth="1"/>
    <col min="12549" max="12549" width="9.28515625" style="426" customWidth="1"/>
    <col min="12550" max="12550" width="8" style="426" customWidth="1"/>
    <col min="12551" max="12551" width="8.5703125" style="426" customWidth="1"/>
    <col min="12552" max="12552" width="10.140625" style="426" customWidth="1"/>
    <col min="12553" max="12553" width="37.7109375" style="426" customWidth="1"/>
    <col min="12554" max="12555" width="9.140625" style="426"/>
    <col min="12556" max="12556" width="20.5703125" style="426" customWidth="1"/>
    <col min="12557" max="12802" width="9.140625" style="426"/>
    <col min="12803" max="12803" width="5.28515625" style="426" customWidth="1"/>
    <col min="12804" max="12804" width="30.5703125" style="426" customWidth="1"/>
    <col min="12805" max="12805" width="9.28515625" style="426" customWidth="1"/>
    <col min="12806" max="12806" width="8" style="426" customWidth="1"/>
    <col min="12807" max="12807" width="8.5703125" style="426" customWidth="1"/>
    <col min="12808" max="12808" width="10.140625" style="426" customWidth="1"/>
    <col min="12809" max="12809" width="37.7109375" style="426" customWidth="1"/>
    <col min="12810" max="12811" width="9.140625" style="426"/>
    <col min="12812" max="12812" width="20.5703125" style="426" customWidth="1"/>
    <col min="12813" max="13058" width="9.140625" style="426"/>
    <col min="13059" max="13059" width="5.28515625" style="426" customWidth="1"/>
    <col min="13060" max="13060" width="30.5703125" style="426" customWidth="1"/>
    <col min="13061" max="13061" width="9.28515625" style="426" customWidth="1"/>
    <col min="13062" max="13062" width="8" style="426" customWidth="1"/>
    <col min="13063" max="13063" width="8.5703125" style="426" customWidth="1"/>
    <col min="13064" max="13064" width="10.140625" style="426" customWidth="1"/>
    <col min="13065" max="13065" width="37.7109375" style="426" customWidth="1"/>
    <col min="13066" max="13067" width="9.140625" style="426"/>
    <col min="13068" max="13068" width="20.5703125" style="426" customWidth="1"/>
    <col min="13069" max="13314" width="9.140625" style="426"/>
    <col min="13315" max="13315" width="5.28515625" style="426" customWidth="1"/>
    <col min="13316" max="13316" width="30.5703125" style="426" customWidth="1"/>
    <col min="13317" max="13317" width="9.28515625" style="426" customWidth="1"/>
    <col min="13318" max="13318" width="8" style="426" customWidth="1"/>
    <col min="13319" max="13319" width="8.5703125" style="426" customWidth="1"/>
    <col min="13320" max="13320" width="10.140625" style="426" customWidth="1"/>
    <col min="13321" max="13321" width="37.7109375" style="426" customWidth="1"/>
    <col min="13322" max="13323" width="9.140625" style="426"/>
    <col min="13324" max="13324" width="20.5703125" style="426" customWidth="1"/>
    <col min="13325" max="13570" width="9.140625" style="426"/>
    <col min="13571" max="13571" width="5.28515625" style="426" customWidth="1"/>
    <col min="13572" max="13572" width="30.5703125" style="426" customWidth="1"/>
    <col min="13573" max="13573" width="9.28515625" style="426" customWidth="1"/>
    <col min="13574" max="13574" width="8" style="426" customWidth="1"/>
    <col min="13575" max="13575" width="8.5703125" style="426" customWidth="1"/>
    <col min="13576" max="13576" width="10.140625" style="426" customWidth="1"/>
    <col min="13577" max="13577" width="37.7109375" style="426" customWidth="1"/>
    <col min="13578" max="13579" width="9.140625" style="426"/>
    <col min="13580" max="13580" width="20.5703125" style="426" customWidth="1"/>
    <col min="13581" max="13826" width="9.140625" style="426"/>
    <col min="13827" max="13827" width="5.28515625" style="426" customWidth="1"/>
    <col min="13828" max="13828" width="30.5703125" style="426" customWidth="1"/>
    <col min="13829" max="13829" width="9.28515625" style="426" customWidth="1"/>
    <col min="13830" max="13830" width="8" style="426" customWidth="1"/>
    <col min="13831" max="13831" width="8.5703125" style="426" customWidth="1"/>
    <col min="13832" max="13832" width="10.140625" style="426" customWidth="1"/>
    <col min="13833" max="13833" width="37.7109375" style="426" customWidth="1"/>
    <col min="13834" max="13835" width="9.140625" style="426"/>
    <col min="13836" max="13836" width="20.5703125" style="426" customWidth="1"/>
    <col min="13837" max="14082" width="9.140625" style="426"/>
    <col min="14083" max="14083" width="5.28515625" style="426" customWidth="1"/>
    <col min="14084" max="14084" width="30.5703125" style="426" customWidth="1"/>
    <col min="14085" max="14085" width="9.28515625" style="426" customWidth="1"/>
    <col min="14086" max="14086" width="8" style="426" customWidth="1"/>
    <col min="14087" max="14087" width="8.5703125" style="426" customWidth="1"/>
    <col min="14088" max="14088" width="10.140625" style="426" customWidth="1"/>
    <col min="14089" max="14089" width="37.7109375" style="426" customWidth="1"/>
    <col min="14090" max="14091" width="9.140625" style="426"/>
    <col min="14092" max="14092" width="20.5703125" style="426" customWidth="1"/>
    <col min="14093" max="14338" width="9.140625" style="426"/>
    <col min="14339" max="14339" width="5.28515625" style="426" customWidth="1"/>
    <col min="14340" max="14340" width="30.5703125" style="426" customWidth="1"/>
    <col min="14341" max="14341" width="9.28515625" style="426" customWidth="1"/>
    <col min="14342" max="14342" width="8" style="426" customWidth="1"/>
    <col min="14343" max="14343" width="8.5703125" style="426" customWidth="1"/>
    <col min="14344" max="14344" width="10.140625" style="426" customWidth="1"/>
    <col min="14345" max="14345" width="37.7109375" style="426" customWidth="1"/>
    <col min="14346" max="14347" width="9.140625" style="426"/>
    <col min="14348" max="14348" width="20.5703125" style="426" customWidth="1"/>
    <col min="14349" max="14594" width="9.140625" style="426"/>
    <col min="14595" max="14595" width="5.28515625" style="426" customWidth="1"/>
    <col min="14596" max="14596" width="30.5703125" style="426" customWidth="1"/>
    <col min="14597" max="14597" width="9.28515625" style="426" customWidth="1"/>
    <col min="14598" max="14598" width="8" style="426" customWidth="1"/>
    <col min="14599" max="14599" width="8.5703125" style="426" customWidth="1"/>
    <col min="14600" max="14600" width="10.140625" style="426" customWidth="1"/>
    <col min="14601" max="14601" width="37.7109375" style="426" customWidth="1"/>
    <col min="14602" max="14603" width="9.140625" style="426"/>
    <col min="14604" max="14604" width="20.5703125" style="426" customWidth="1"/>
    <col min="14605" max="14850" width="9.140625" style="426"/>
    <col min="14851" max="14851" width="5.28515625" style="426" customWidth="1"/>
    <col min="14852" max="14852" width="30.5703125" style="426" customWidth="1"/>
    <col min="14853" max="14853" width="9.28515625" style="426" customWidth="1"/>
    <col min="14854" max="14854" width="8" style="426" customWidth="1"/>
    <col min="14855" max="14855" width="8.5703125" style="426" customWidth="1"/>
    <col min="14856" max="14856" width="10.140625" style="426" customWidth="1"/>
    <col min="14857" max="14857" width="37.7109375" style="426" customWidth="1"/>
    <col min="14858" max="14859" width="9.140625" style="426"/>
    <col min="14860" max="14860" width="20.5703125" style="426" customWidth="1"/>
    <col min="14861" max="15106" width="9.140625" style="426"/>
    <col min="15107" max="15107" width="5.28515625" style="426" customWidth="1"/>
    <col min="15108" max="15108" width="30.5703125" style="426" customWidth="1"/>
    <col min="15109" max="15109" width="9.28515625" style="426" customWidth="1"/>
    <col min="15110" max="15110" width="8" style="426" customWidth="1"/>
    <col min="15111" max="15111" width="8.5703125" style="426" customWidth="1"/>
    <col min="15112" max="15112" width="10.140625" style="426" customWidth="1"/>
    <col min="15113" max="15113" width="37.7109375" style="426" customWidth="1"/>
    <col min="15114" max="15115" width="9.140625" style="426"/>
    <col min="15116" max="15116" width="20.5703125" style="426" customWidth="1"/>
    <col min="15117" max="15362" width="9.140625" style="426"/>
    <col min="15363" max="15363" width="5.28515625" style="426" customWidth="1"/>
    <col min="15364" max="15364" width="30.5703125" style="426" customWidth="1"/>
    <col min="15365" max="15365" width="9.28515625" style="426" customWidth="1"/>
    <col min="15366" max="15366" width="8" style="426" customWidth="1"/>
    <col min="15367" max="15367" width="8.5703125" style="426" customWidth="1"/>
    <col min="15368" max="15368" width="10.140625" style="426" customWidth="1"/>
    <col min="15369" max="15369" width="37.7109375" style="426" customWidth="1"/>
    <col min="15370" max="15371" width="9.140625" style="426"/>
    <col min="15372" max="15372" width="20.5703125" style="426" customWidth="1"/>
    <col min="15373" max="15618" width="9.140625" style="426"/>
    <col min="15619" max="15619" width="5.28515625" style="426" customWidth="1"/>
    <col min="15620" max="15620" width="30.5703125" style="426" customWidth="1"/>
    <col min="15621" max="15621" width="9.28515625" style="426" customWidth="1"/>
    <col min="15622" max="15622" width="8" style="426" customWidth="1"/>
    <col min="15623" max="15623" width="8.5703125" style="426" customWidth="1"/>
    <col min="15624" max="15624" width="10.140625" style="426" customWidth="1"/>
    <col min="15625" max="15625" width="37.7109375" style="426" customWidth="1"/>
    <col min="15626" max="15627" width="9.140625" style="426"/>
    <col min="15628" max="15628" width="20.5703125" style="426" customWidth="1"/>
    <col min="15629" max="15874" width="9.140625" style="426"/>
    <col min="15875" max="15875" width="5.28515625" style="426" customWidth="1"/>
    <col min="15876" max="15876" width="30.5703125" style="426" customWidth="1"/>
    <col min="15877" max="15877" width="9.28515625" style="426" customWidth="1"/>
    <col min="15878" max="15878" width="8" style="426" customWidth="1"/>
    <col min="15879" max="15879" width="8.5703125" style="426" customWidth="1"/>
    <col min="15880" max="15880" width="10.140625" style="426" customWidth="1"/>
    <col min="15881" max="15881" width="37.7109375" style="426" customWidth="1"/>
    <col min="15882" max="15883" width="9.140625" style="426"/>
    <col min="15884" max="15884" width="20.5703125" style="426" customWidth="1"/>
    <col min="15885" max="16130" width="9.140625" style="426"/>
    <col min="16131" max="16131" width="5.28515625" style="426" customWidth="1"/>
    <col min="16132" max="16132" width="30.5703125" style="426" customWidth="1"/>
    <col min="16133" max="16133" width="9.28515625" style="426" customWidth="1"/>
    <col min="16134" max="16134" width="8" style="426" customWidth="1"/>
    <col min="16135" max="16135" width="8.5703125" style="426" customWidth="1"/>
    <col min="16136" max="16136" width="10.140625" style="426" customWidth="1"/>
    <col min="16137" max="16137" width="37.7109375" style="426" customWidth="1"/>
    <col min="16138" max="16139" width="9.140625" style="426"/>
    <col min="16140" max="16140" width="20.5703125" style="426" customWidth="1"/>
    <col min="16141" max="16384" width="9.140625" style="426"/>
  </cols>
  <sheetData>
    <row r="1" spans="1:13" ht="18" customHeight="1" x14ac:dyDescent="0.2">
      <c r="A1" s="423"/>
      <c r="B1" s="423"/>
      <c r="C1" s="423"/>
      <c r="E1" s="424"/>
      <c r="F1" s="24"/>
      <c r="L1" s="426"/>
    </row>
    <row r="2" spans="1:13" ht="94.5" customHeight="1" x14ac:dyDescent="0.2">
      <c r="A2" s="690" t="s">
        <v>562</v>
      </c>
      <c r="B2" s="690" t="s">
        <v>3883</v>
      </c>
      <c r="C2" s="690" t="s">
        <v>2699</v>
      </c>
      <c r="D2" s="602" t="s">
        <v>563</v>
      </c>
      <c r="E2" s="602" t="s">
        <v>177</v>
      </c>
      <c r="F2" s="602" t="s">
        <v>178</v>
      </c>
      <c r="G2" s="220" t="s">
        <v>3506</v>
      </c>
      <c r="H2" s="220" t="s">
        <v>1415</v>
      </c>
      <c r="I2" s="690" t="s">
        <v>179</v>
      </c>
      <c r="L2" s="426"/>
    </row>
    <row r="3" spans="1:13" ht="56.25" hidden="1" customHeight="1" x14ac:dyDescent="0.2">
      <c r="A3" s="1333"/>
      <c r="B3" s="1333"/>
      <c r="C3" s="1333"/>
      <c r="D3" s="1335" t="s">
        <v>3894</v>
      </c>
      <c r="E3" s="1335"/>
      <c r="F3" s="1335"/>
      <c r="G3" s="1223"/>
      <c r="H3" s="1223"/>
      <c r="I3" s="1334"/>
      <c r="L3" s="426"/>
    </row>
    <row r="4" spans="1:13" ht="51" hidden="1" x14ac:dyDescent="0.2">
      <c r="A4" s="988">
        <f>IF(OR(C4="a",C4=""),"",COUNTIF(C4:$F$4,"da")+COUNTIF(C4:$F$4,"bs")+COUNTIF(C4:$F$4,"cph"))</f>
        <v>0</v>
      </c>
      <c r="B4" s="567" t="s">
        <v>2683</v>
      </c>
      <c r="C4" s="567" t="s">
        <v>4034</v>
      </c>
      <c r="D4" s="1017" t="s">
        <v>222</v>
      </c>
      <c r="E4" s="1016" t="s">
        <v>223</v>
      </c>
      <c r="F4" s="1020" t="s">
        <v>99</v>
      </c>
      <c r="G4" s="1176">
        <v>24.16</v>
      </c>
      <c r="H4" s="1007">
        <v>2015</v>
      </c>
      <c r="I4" s="1222" t="s">
        <v>1459</v>
      </c>
      <c r="L4" s="1336">
        <f>VLOOKUP(B4,[2]LoLung!$A$3:$F$164,6,0)</f>
        <v>0.26</v>
      </c>
      <c r="M4" s="1337">
        <f>L4-G4</f>
        <v>-23.9</v>
      </c>
    </row>
    <row r="5" spans="1:13" ht="63.75" hidden="1" x14ac:dyDescent="0.2">
      <c r="A5" s="988">
        <f>IF(OR(C5="a",C5=""),"",COUNTIF(C$4:$F5,"da")+COUNTIF(C$4:$F5,"bs")+COUNTIF(C$4:$F5,"cph"))</f>
        <v>0</v>
      </c>
      <c r="B5" s="1338" t="s">
        <v>2684</v>
      </c>
      <c r="C5" s="567" t="s">
        <v>4034</v>
      </c>
      <c r="D5" s="990" t="s">
        <v>224</v>
      </c>
      <c r="E5" s="1016" t="s">
        <v>19</v>
      </c>
      <c r="F5" s="1020" t="s">
        <v>99</v>
      </c>
      <c r="G5" s="1176">
        <v>0.36</v>
      </c>
      <c r="H5" s="1007">
        <v>2015</v>
      </c>
      <c r="I5" s="1222" t="s">
        <v>3884</v>
      </c>
      <c r="L5" s="1336">
        <f>VLOOKUP(B5,[2]LoLung!$A$3:$F$164,6,0)</f>
        <v>0.04</v>
      </c>
      <c r="M5" s="1337">
        <f t="shared" ref="M5:M13" si="0">L5-G5</f>
        <v>-0.32</v>
      </c>
    </row>
    <row r="6" spans="1:13" ht="51" hidden="1" x14ac:dyDescent="0.2">
      <c r="A6" s="988">
        <f>IF(OR(C6="a",C6=""),"",COUNTIF(C$4:$F6,"da")+COUNTIF(C$4:$F6,"bs")+COUNTIF(C$4:$F6,"cph"))</f>
        <v>0</v>
      </c>
      <c r="B6" s="1339" t="s">
        <v>2685</v>
      </c>
      <c r="C6" s="567" t="s">
        <v>4034</v>
      </c>
      <c r="D6" s="990" t="s">
        <v>814</v>
      </c>
      <c r="E6" s="1016" t="s">
        <v>10</v>
      </c>
      <c r="F6" s="1020" t="s">
        <v>99</v>
      </c>
      <c r="G6" s="1221">
        <v>0.38</v>
      </c>
      <c r="H6" s="1007">
        <v>2019</v>
      </c>
      <c r="I6" s="1012" t="s">
        <v>3885</v>
      </c>
      <c r="J6" s="426" t="s">
        <v>1416</v>
      </c>
      <c r="L6" s="1336">
        <f>VLOOKUP(B6,[2]LoLung!$A$3:$F$164,6,0)</f>
        <v>52.5</v>
      </c>
      <c r="M6" s="1337">
        <f t="shared" si="0"/>
        <v>52.12</v>
      </c>
    </row>
    <row r="7" spans="1:13" ht="25.5" hidden="1" x14ac:dyDescent="0.2">
      <c r="A7" s="988">
        <f>IF(OR(C7="a",C7=""),"",COUNTIF(C$4:$F7,"da")+COUNTIF(C$4:$F7,"bs")+COUNTIF(C$4:$F7,"cph"))</f>
        <v>0</v>
      </c>
      <c r="B7" s="1340" t="s">
        <v>2687</v>
      </c>
      <c r="C7" s="567" t="s">
        <v>4034</v>
      </c>
      <c r="D7" s="990" t="s">
        <v>818</v>
      </c>
      <c r="E7" s="1016" t="s">
        <v>26</v>
      </c>
      <c r="F7" s="991" t="s">
        <v>99</v>
      </c>
      <c r="G7" s="1221">
        <v>0.42</v>
      </c>
      <c r="H7" s="1007">
        <v>2016</v>
      </c>
      <c r="I7" s="1012" t="s">
        <v>3884</v>
      </c>
      <c r="J7" s="426" t="s">
        <v>1416</v>
      </c>
      <c r="L7" s="1336">
        <f>VLOOKUP(B7,[2]LoLung!$A$3:$F$164,6,0)</f>
        <v>0.21</v>
      </c>
      <c r="M7" s="1337">
        <f t="shared" si="0"/>
        <v>-0.21</v>
      </c>
    </row>
    <row r="8" spans="1:13" ht="25.5" hidden="1" x14ac:dyDescent="0.2">
      <c r="A8" s="988">
        <f>IF(OR(C8="a",C8=""),"",COUNTIF(C$4:$F8,"da")+COUNTIF(C$4:$F8,"bs")+COUNTIF(C$4:$F8,"cph"))</f>
        <v>0</v>
      </c>
      <c r="B8" s="1339" t="s">
        <v>2688</v>
      </c>
      <c r="C8" s="567" t="s">
        <v>4034</v>
      </c>
      <c r="D8" s="990" t="s">
        <v>820</v>
      </c>
      <c r="E8" s="991" t="s">
        <v>29</v>
      </c>
      <c r="F8" s="1020" t="s">
        <v>99</v>
      </c>
      <c r="G8" s="1176">
        <v>0.23</v>
      </c>
      <c r="H8" s="1007">
        <v>2017</v>
      </c>
      <c r="I8" s="1012" t="s">
        <v>3886</v>
      </c>
      <c r="J8" s="426" t="s">
        <v>1416</v>
      </c>
      <c r="L8" s="1336">
        <f>VLOOKUP(B8,[2]LoLung!$A$3:$F$164,6,0)</f>
        <v>1.3</v>
      </c>
      <c r="M8" s="1337">
        <f t="shared" si="0"/>
        <v>1.07</v>
      </c>
    </row>
    <row r="9" spans="1:13" ht="38.25" hidden="1" x14ac:dyDescent="0.2">
      <c r="A9" s="988">
        <f>IF(OR(C9="a",C9=""),"",COUNTIF(C$4:$F9,"da")+COUNTIF(C$4:$F9,"bs")+COUNTIF(C$4:$F9,"cph"))</f>
        <v>0</v>
      </c>
      <c r="B9" s="1339" t="s">
        <v>2689</v>
      </c>
      <c r="C9" s="567" t="s">
        <v>4034</v>
      </c>
      <c r="D9" s="990" t="s">
        <v>824</v>
      </c>
      <c r="E9" s="1016" t="s">
        <v>33</v>
      </c>
      <c r="F9" s="1020" t="s">
        <v>99</v>
      </c>
      <c r="G9" s="1176">
        <v>1.65</v>
      </c>
      <c r="H9" s="1007">
        <v>2017</v>
      </c>
      <c r="I9" s="1012" t="s">
        <v>3884</v>
      </c>
      <c r="J9" s="426" t="s">
        <v>1416</v>
      </c>
      <c r="L9" s="1336">
        <f>VLOOKUP(B9,[2]LoLung!$A$3:$F$164,6,0)</f>
        <v>1</v>
      </c>
      <c r="M9" s="1337">
        <f t="shared" si="0"/>
        <v>-0.64999999999999991</v>
      </c>
    </row>
    <row r="10" spans="1:13" ht="25.5" hidden="1" x14ac:dyDescent="0.2">
      <c r="A10" s="988">
        <f>IF(OR(C10="a",C10=""),"",COUNTIF(C$4:$F10,"da")+COUNTIF(C$4:$F10,"bs")+COUNTIF(C$4:$F10,"cph"))</f>
        <v>0</v>
      </c>
      <c r="B10" s="1339" t="s">
        <v>2690</v>
      </c>
      <c r="C10" s="567" t="s">
        <v>4034</v>
      </c>
      <c r="D10" s="1017" t="s">
        <v>231</v>
      </c>
      <c r="E10" s="1016" t="s">
        <v>13</v>
      </c>
      <c r="F10" s="1020" t="s">
        <v>99</v>
      </c>
      <c r="G10" s="1176">
        <v>0.15</v>
      </c>
      <c r="H10" s="1007">
        <v>2018</v>
      </c>
      <c r="I10" s="1222" t="s">
        <v>2548</v>
      </c>
      <c r="J10" s="426" t="s">
        <v>1416</v>
      </c>
      <c r="L10" s="1336">
        <f>VLOOKUP(B10,[2]LoLung!$A$3:$F$164,6,0)</f>
        <v>2.46</v>
      </c>
      <c r="M10" s="1337">
        <f t="shared" si="0"/>
        <v>2.31</v>
      </c>
    </row>
    <row r="11" spans="1:13" ht="25.5" hidden="1" x14ac:dyDescent="0.2">
      <c r="A11" s="988">
        <f>IF(OR(C11="a",C11=""),"",COUNTIF(C$4:$F11,"da")+COUNTIF(C$4:$F11,"bs")+COUNTIF(C$4:$F11,"cph"))</f>
        <v>0</v>
      </c>
      <c r="B11" s="1339" t="s">
        <v>2691</v>
      </c>
      <c r="C11" s="567" t="s">
        <v>4034</v>
      </c>
      <c r="D11" s="1017" t="s">
        <v>232</v>
      </c>
      <c r="E11" s="1016" t="s">
        <v>33</v>
      </c>
      <c r="F11" s="1020" t="s">
        <v>99</v>
      </c>
      <c r="G11" s="1176">
        <v>0.02</v>
      </c>
      <c r="H11" s="1007">
        <v>2018</v>
      </c>
      <c r="I11" s="1222" t="s">
        <v>2548</v>
      </c>
      <c r="J11" s="426" t="s">
        <v>1416</v>
      </c>
      <c r="L11" s="1336">
        <f>VLOOKUP(B11,[2]LoLung!$A$3:$F$164,6,0)</f>
        <v>1.32</v>
      </c>
      <c r="M11" s="1337">
        <f t="shared" si="0"/>
        <v>1.3</v>
      </c>
    </row>
    <row r="12" spans="1:13" ht="51" hidden="1" x14ac:dyDescent="0.2">
      <c r="A12" s="988">
        <f>IF(OR(C12="a",C12=""),"",COUNTIF(C$4:$F12,"da")+COUNTIF(C$4:$F12,"bs")+COUNTIF(C$4:$F12,"cph"))</f>
        <v>0</v>
      </c>
      <c r="B12" s="1339" t="s">
        <v>1607</v>
      </c>
      <c r="C12" s="567" t="s">
        <v>4034</v>
      </c>
      <c r="D12" s="1017" t="s">
        <v>322</v>
      </c>
      <c r="E12" s="1019" t="s">
        <v>323</v>
      </c>
      <c r="F12" s="1020" t="s">
        <v>99</v>
      </c>
      <c r="G12" s="1221">
        <v>3.87</v>
      </c>
      <c r="H12" s="1007">
        <v>2020</v>
      </c>
      <c r="I12" s="1012" t="s">
        <v>3887</v>
      </c>
      <c r="J12" s="426" t="s">
        <v>1416</v>
      </c>
      <c r="L12" s="1336">
        <f>VLOOKUP(B12,[2]LoLung!$A$3:$F$164,6,0)</f>
        <v>1.21</v>
      </c>
      <c r="M12" s="1337">
        <f t="shared" si="0"/>
        <v>-2.66</v>
      </c>
    </row>
    <row r="13" spans="1:13" ht="267.75" hidden="1" x14ac:dyDescent="0.2">
      <c r="A13" s="988">
        <f>IF(OR(C13="a",C13=""),"",COUNTIF(C$4:$F13,"da")+COUNTIF(C$4:$F13,"bs")+COUNTIF(C$4:$F13,"cph"))</f>
        <v>0</v>
      </c>
      <c r="B13" s="1339" t="s">
        <v>2692</v>
      </c>
      <c r="C13" s="567" t="s">
        <v>4034</v>
      </c>
      <c r="D13" s="1018" t="s">
        <v>2482</v>
      </c>
      <c r="E13" s="1016" t="s">
        <v>19</v>
      </c>
      <c r="F13" s="1016" t="s">
        <v>149</v>
      </c>
      <c r="G13" s="1175">
        <v>0.16</v>
      </c>
      <c r="H13" s="1007">
        <v>2023</v>
      </c>
      <c r="I13" s="1012" t="s">
        <v>3888</v>
      </c>
      <c r="J13" s="426" t="s">
        <v>1416</v>
      </c>
      <c r="L13" s="1336">
        <f>VLOOKUP(B13,[2]LoLung!$A$3:$F$164,6,0)</f>
        <v>0.34</v>
      </c>
      <c r="M13" s="1337">
        <f t="shared" si="0"/>
        <v>0.18000000000000002</v>
      </c>
    </row>
    <row r="14" spans="1:13" ht="12.75" hidden="1" x14ac:dyDescent="0.2">
      <c r="A14" s="988" t="str">
        <f>IF(OR(C14="a",C14=""),"",COUNTIF(C$4:$F14,"da")+COUNTIF(C$4:$F14,"bs")+COUNTIF(C$4:$F14,"cph"))</f>
        <v/>
      </c>
      <c r="B14" s="1339"/>
      <c r="C14" s="1341"/>
      <c r="D14" s="1342" t="s">
        <v>3895</v>
      </c>
      <c r="E14" s="1343"/>
      <c r="F14" s="1344"/>
      <c r="G14" s="1345"/>
      <c r="H14" s="1346"/>
      <c r="I14" s="828"/>
      <c r="L14" s="1336"/>
      <c r="M14" s="1337"/>
    </row>
    <row r="15" spans="1:13" ht="178.5" x14ac:dyDescent="0.2">
      <c r="A15" s="988">
        <f>IF(OR(C15="a",C15=""),"",COUNTIF(C$4:$F15,"da")+COUNTIF(C$4:$F15,"bs")+COUNTIF(C$4:$F15,"cph"))</f>
        <v>1</v>
      </c>
      <c r="B15" s="1191" t="s">
        <v>1389</v>
      </c>
      <c r="C15" s="988" t="s">
        <v>1450</v>
      </c>
      <c r="D15" s="990" t="s">
        <v>1390</v>
      </c>
      <c r="E15" s="1016" t="s">
        <v>24</v>
      </c>
      <c r="F15" s="989" t="s">
        <v>107</v>
      </c>
      <c r="G15" s="1348">
        <v>1.33</v>
      </c>
      <c r="H15" s="1007">
        <v>2016</v>
      </c>
      <c r="I15" s="1012" t="s">
        <v>3889</v>
      </c>
      <c r="L15" s="1336"/>
      <c r="M15" s="1337"/>
    </row>
    <row r="16" spans="1:13" ht="191.25" x14ac:dyDescent="0.2">
      <c r="A16" s="988">
        <f>IF(OR(C16="a",C16=""),"",COUNTIF(C$4:$F16,"da")+COUNTIF(C$4:$F16,"bs")+COUNTIF(C$4:$F16,"cph"))</f>
        <v>2</v>
      </c>
      <c r="B16" s="1191" t="s">
        <v>1375</v>
      </c>
      <c r="C16" s="988" t="s">
        <v>1450</v>
      </c>
      <c r="D16" s="990" t="s">
        <v>799</v>
      </c>
      <c r="E16" s="1016" t="s">
        <v>34</v>
      </c>
      <c r="F16" s="989" t="s">
        <v>107</v>
      </c>
      <c r="G16" s="1348">
        <v>1.18</v>
      </c>
      <c r="H16" s="1007">
        <v>2018</v>
      </c>
      <c r="I16" s="1012" t="s">
        <v>3890</v>
      </c>
      <c r="L16" s="1336"/>
      <c r="M16" s="1337"/>
    </row>
    <row r="17" spans="1:13" ht="191.25" x14ac:dyDescent="0.2">
      <c r="A17" s="988">
        <f>IF(OR(C17="a",C17=""),"",COUNTIF(C$4:$F17,"da")+COUNTIF(C$4:$F17,"bs")+COUNTIF(C$4:$F17,"cph"))</f>
        <v>3</v>
      </c>
      <c r="B17" s="1191" t="s">
        <v>1402</v>
      </c>
      <c r="C17" s="988" t="s">
        <v>1450</v>
      </c>
      <c r="D17" s="990" t="s">
        <v>858</v>
      </c>
      <c r="E17" s="991" t="s">
        <v>29</v>
      </c>
      <c r="F17" s="1020" t="s">
        <v>146</v>
      </c>
      <c r="G17" s="1348">
        <v>1.33</v>
      </c>
      <c r="H17" s="1007">
        <v>2015</v>
      </c>
      <c r="I17" s="1012" t="s">
        <v>3891</v>
      </c>
      <c r="L17" s="1336"/>
      <c r="M17" s="1337"/>
    </row>
    <row r="18" spans="1:13" ht="114.75" x14ac:dyDescent="0.2">
      <c r="A18" s="988">
        <f>IF(OR(C18="a",C18=""),"",COUNTIF(C$4:$F18,"da")+COUNTIF(C$4:$F18,"bs")+COUNTIF(C$4:$F18,"cph"))</f>
        <v>4</v>
      </c>
      <c r="B18" s="1347" t="s">
        <v>1381</v>
      </c>
      <c r="C18" s="988" t="s">
        <v>1450</v>
      </c>
      <c r="D18" s="1018" t="s">
        <v>345</v>
      </c>
      <c r="E18" s="1019" t="s">
        <v>275</v>
      </c>
      <c r="F18" s="1020" t="s">
        <v>146</v>
      </c>
      <c r="G18" s="1348">
        <v>8.6999999999999993</v>
      </c>
      <c r="H18" s="1007">
        <v>2020</v>
      </c>
      <c r="I18" s="1222" t="s">
        <v>3892</v>
      </c>
      <c r="L18" s="1336"/>
      <c r="M18" s="1337"/>
    </row>
    <row r="19" spans="1:13" ht="102" x14ac:dyDescent="0.2">
      <c r="A19" s="988">
        <f>IF(OR(C19="a",C19=""),"",COUNTIF(C$4:$F19,"da")+COUNTIF(C$4:$F19,"bs")+COUNTIF(C$4:$F19,"cph"))</f>
        <v>5</v>
      </c>
      <c r="B19" s="1347" t="s">
        <v>1504</v>
      </c>
      <c r="C19" s="1194" t="s">
        <v>1450</v>
      </c>
      <c r="D19" s="1018" t="s">
        <v>362</v>
      </c>
      <c r="E19" s="1016" t="s">
        <v>28</v>
      </c>
      <c r="F19" s="1020" t="s">
        <v>85</v>
      </c>
      <c r="G19" s="993">
        <v>0.72</v>
      </c>
      <c r="H19" s="1007">
        <v>2021</v>
      </c>
      <c r="I19" s="1222" t="s">
        <v>3893</v>
      </c>
      <c r="L19" s="1336"/>
      <c r="M19" s="1337"/>
    </row>
  </sheetData>
  <autoFilter ref="A2:BX19" xr:uid="{00000000-0009-0000-0000-000005000000}"/>
  <conditionalFormatting sqref="B5">
    <cfRule type="duplicateValues" dxfId="111" priority="17" stopIfTrue="1"/>
  </conditionalFormatting>
  <conditionalFormatting sqref="B5:B6">
    <cfRule type="expression" dxfId="110" priority="3703" stopIfTrue="1">
      <formula>AND(COUNTIF($F$527:$F$65489, B5)+COUNTIF($F$306:$F$494, B5)+COUNTIF($F$494:$F$494, B5)+COUNTIF($F$115:$F$208, B5)+COUNTIF($F$88:$F$113, B5)+COUNTIF($F$275:$F$287, B5)+COUNTIF($F$212:$F$261, B5)+COUNTIF($F$35:$F$84, B5)+COUNTIF($F$1:$F$1, B5)+COUNTIF(#REF!, B5)+COUNTIF($F$431:$F$433, B5)+COUNTIF($F$4:$F$19, B5)+COUNTIF($F$20:$F$33, B5)&gt;1,NOT(ISBLANK(B5)))</formula>
    </cfRule>
  </conditionalFormatting>
  <conditionalFormatting sqref="B6">
    <cfRule type="expression" dxfId="109" priority="19" stopIfTrue="1">
      <formula>AND(COUNTIF(#REF!, B6)+COUNTIF(#REF!, B6)&gt;1,NOT(ISBLANK(B6)))</formula>
    </cfRule>
  </conditionalFormatting>
  <conditionalFormatting sqref="B8">
    <cfRule type="expression" dxfId="108" priority="3704" stopIfTrue="1">
      <formula>AND(COUNTIF($F$370:$F$472, B8)+COUNTIF($F$8:$F$12, B8)+COUNTIF($F$458:$F$458, B8)+COUNTIF($F$379:$F$383, B8)+COUNTIF(#REF!, B8)+COUNTIF($F$315:$F$315, B8)+COUNTIF($F$402:$F$402, B8)+COUNTIF(#REF!, B8)+COUNTIF(#REF!, B8)+COUNTIF(#REF!, B8)+COUNTIF($F$288:$F$295, B8)+COUNTIF(#REF!, B8)+COUNTIF(#REF!, B8)+COUNTIF($F$66:$F$78, B8)+COUNTIF($F$46:$F$60, B8)+COUNTIF($F$114:$F$121, B8)+COUNTIF(#REF!, B8)+COUNTIF($F$446:$F$449, B8)+COUNTIF(#REF!, B8)+COUNTIF($F$123:$F$169, B8)+COUNTIF($F$171:$F$186, B8)+COUNTIF($F$452:$F$452, B8)+COUNTIF($F$454:$F$455, B8)+COUNTIF($F$430:$F$437, B8)+COUNTIF($F$405:$F$428, B8)+COUNTIF($F$441:$F$444, B8)+COUNTIF($F$253:$F$254, B8)+COUNTIF($F$284:$F$285, B8)+COUNTIF($F$329:$F$348, B8)+COUNTIF($F$81:$F$84, B8)+COUNTIF($F$86:$F$91, B8)+COUNTIF($F$392:$F$400, B8)+COUNTIF($F$93:$F$98, B8)+COUNTIF($F$100:$F$109, B8)+COUNTIF($F$20:$F$24, B8)+COUNTIF($F$190:$F$239, B8)+COUNTIF(#REF!, B8)+COUNTIF($F$4:$F$6, B8)+COUNTIF(#REF!, B8)&gt;1,NOT(ISBLANK(B8)))</formula>
    </cfRule>
  </conditionalFormatting>
  <conditionalFormatting sqref="B8:B11 B13:B14">
    <cfRule type="expression" dxfId="107" priority="3705" stopIfTrue="1">
      <formula>AND(COUNTIF($F$505:$F$65467, B8)+COUNTIF($F$284:$F$472, B8)+COUNTIF($F$472:$F$472, B8)+COUNTIF($F$93:$F$186, B8)+COUNTIF($F$66:$F$91, B8)+COUNTIF($F$253:$F$265, B8)+COUNTIF($F$190:$F$239, B8)+COUNTIF($F$20:$F$62, B8)+COUNTIF($F$1:$F$1, B8)+COUNTIF(#REF!, B8)+COUNTIF($F$409:$F$411, B8)+COUNTIF($F$4:$F$19, B8)+COUNTIF(#REF!, B8)&gt;1,NOT(ISBLANK(B8)))</formula>
    </cfRule>
  </conditionalFormatting>
  <conditionalFormatting sqref="B9">
    <cfRule type="duplicateValues" dxfId="106" priority="16" stopIfTrue="1"/>
  </conditionalFormatting>
  <conditionalFormatting sqref="B12">
    <cfRule type="duplicateValues" dxfId="105" priority="15" stopIfTrue="1"/>
  </conditionalFormatting>
  <conditionalFormatting sqref="B15:B18">
    <cfRule type="expression" dxfId="104" priority="3708" stopIfTrue="1">
      <formula>AND(COUNTIF($E$509:$E$550, B15)+COUNTIF($E$12:$E$16, B15)+COUNTIF($E$535:$E$535, B15)+COUNTIF($E$411:$E$415, B15)+COUNTIF(#REF!, B15)+COUNTIF($E$386:$E$386, B15)+COUNTIF($E$434:$E$434, B15)+COUNTIF(#REF!, B15)+COUNTIF(#REF!, B15)+COUNTIF($E$53:$E$53, B15)+COUNTIF($E$359:$E$366, B15)+COUNTIF($E$44:$E$50, B15)+COUNTIF($E$85:$E$87, B15)+COUNTIF($E$137:$E$149, B15)+COUNTIF($E$117:$E$131, B15)+COUNTIF($E$185:$E$192, B15)+COUNTIF($E$22:$E$42, B15)+COUNTIF($E$521:$E$524, B15)+COUNTIF($E$58:$E$82, B15)+COUNTIF($E$194:$E$240, B15)+COUNTIF($E$242:$E$257, B15)+COUNTIF($E$529:$E$529, B15)+COUNTIF($E$531:$E$532, B15)+COUNTIF($E$462:$E$468, B15)+COUNTIF($E$437:$E$460, B15)+COUNTIF($E$474:$E$519, B15)+COUNTIF($E$324:$E$325, B15)+COUNTIF($E$355:$E$356, B15)+COUNTIF($E$400:$E$484, B15)+COUNTIF($E$152:$E$155, B15)+COUNTIF($E$157:$E$162, B15)+COUNTIF($E$424:$E$432, B15)+COUNTIF($E$164:$E$169, B15)+COUNTIF($E$171:$E$180, B15)+COUNTIF($E$89:$E$95, B15)+COUNTIF($E$261:$E$310, B15)+COUNTIF(#REF!, B15)+COUNTIF($E$6:$E$10, B15)+COUNTIF($E$55:$E$56, B15)&gt;1,NOT(ISBLANK(B15)))</formula>
    </cfRule>
  </conditionalFormatting>
  <conditionalFormatting sqref="B15:B19">
    <cfRule type="expression" dxfId="103" priority="3709" stopIfTrue="1">
      <formula>AND(COUNTIF($E$616:$E$65578, B15)+COUNTIF($E$355:$E$550, B15)+COUNTIF($E$550:$E$550, B15)+COUNTIF($E$164:$E$257, B15)+COUNTIF($E$137:$E$162, B15)+COUNTIF($E$324:$E$336, B15)+COUNTIF($E$261:$E$310, B15)+COUNTIF($E$84:$E$133, B15)+COUNTIF($E$3:$E$4, B15)+COUNTIF($E$20:$E$53, B15)+COUNTIF($E$441:$E$443, B15)+COUNTIF($E$6:$E$19, B15)+COUNTIF($E$55:$E$82, B15)&gt;1,NOT(ISBLANK(B15)))</formula>
    </cfRule>
  </conditionalFormatting>
  <conditionalFormatting sqref="B19">
    <cfRule type="expression" dxfId="102" priority="3710" stopIfTrue="1">
      <formula>AND(COUNTIF($E$469:$E$469, B19)+COUNTIF($E$436:$E$436, B19)+COUNTIF(#REF!, B19)&gt;1,NOT(ISBLANK(B19)))</formula>
    </cfRule>
  </conditionalFormatting>
  <conditionalFormatting sqref="C7">
    <cfRule type="duplicateValues" dxfId="101" priority="3707" stopIfTrue="1"/>
  </conditionalFormatting>
  <pageMargins left="0.70866141732283472" right="0.19685039370078741" top="1.1417322834645669" bottom="0.47244094488188981" header="0.39370078740157483" footer="0.15748031496062992"/>
  <pageSetup paperSize="9" orientation="portrait" useFirstPageNumber="1" r:id="rId1"/>
  <headerFooter alignWithMargins="0">
    <oddHeader>&amp;L&amp;"Times New Roman,Bold"&amp;12Biểu 02d/CH&amp;C&amp;"Times New Roman,Bold"&amp;11
CÁC DỰ ÁN KHÔNG TIẾP TỤC THỰC HIỆN TRONG KẾ HOẠCH SỬ DỤNG ĐẤT NĂM 2025 THÀNH PHỐ BIÊN HÒA&amp;R
&amp;"Times New Roman,Italic"Đơn vị tính: ha</oddHeader>
    <oddFooter>&amp;C&amp;8&amp;P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BE23ED884EE042B467471917B863F8" ma:contentTypeVersion="1" ma:contentTypeDescription="Create a new document." ma:contentTypeScope="" ma:versionID="8f63a512a6662ae5100b7dc2f5d9e89d">
  <xsd:schema xmlns:xsd="http://www.w3.org/2001/XMLSchema" xmlns:xs="http://www.w3.org/2001/XMLSchema" xmlns:p="http://schemas.microsoft.com/office/2006/metadata/properties" xmlns:ns2="df6cab6d-25a5-4a45-89de-f19c5af208b6" targetNamespace="http://schemas.microsoft.com/office/2006/metadata/properties" ma:root="true" ma:fieldsID="33dac6600548e5ebfdeec93af0257fcf" ns2:_="">
    <xsd:import namespace="df6cab6d-25a5-4a45-89de-f19c5af208b6"/>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6cab6d-25a5-4a45-89de-f19c5af208b6"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df6cab6d-25a5-4a45-89de-f19c5af208b6">QY5UZ4ZQWDMN-1850682920-7711</_dlc_DocId>
    <_dlc_DocIdUrl xmlns="df6cab6d-25a5-4a45-89de-f19c5af208b6">
      <Url>https://bienhoa.dongnai.gov.vn/_layouts/15/DocIdRedir.aspx?ID=QY5UZ4ZQWDMN-1850682920-7711</Url>
      <Description>QY5UZ4ZQWDMN-1850682920-7711</Description>
    </_dlc_DocIdUrl>
  </documentManagement>
</p:properties>
</file>

<file path=customXml/itemProps1.xml><?xml version="1.0" encoding="utf-8"?>
<ds:datastoreItem xmlns:ds="http://schemas.openxmlformats.org/officeDocument/2006/customXml" ds:itemID="{DE8AC12B-A182-4BA1-8ED2-ECA74547EF5D}"/>
</file>

<file path=customXml/itemProps2.xml><?xml version="1.0" encoding="utf-8"?>
<ds:datastoreItem xmlns:ds="http://schemas.openxmlformats.org/officeDocument/2006/customXml" ds:itemID="{A3E116D0-AEA8-4901-8470-DBD4CE6D8AE2}"/>
</file>

<file path=customXml/itemProps3.xml><?xml version="1.0" encoding="utf-8"?>
<ds:datastoreItem xmlns:ds="http://schemas.openxmlformats.org/officeDocument/2006/customXml" ds:itemID="{1B9AA65F-4689-495B-AA73-397F2208D6CC}"/>
</file>

<file path=customXml/itemProps4.xml><?xml version="1.0" encoding="utf-8"?>
<ds:datastoreItem xmlns:ds="http://schemas.openxmlformats.org/officeDocument/2006/customXml" ds:itemID="{9A8E5D25-6BD3-41BC-A244-D94ED12D477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46</vt:i4>
      </vt:variant>
    </vt:vector>
  </HeadingPairs>
  <TitlesOfParts>
    <vt:vector size="102" baseType="lpstr">
      <vt:lpstr>0_TrangDauPhuLuc</vt:lpstr>
      <vt:lpstr>Bieu01_HT2024</vt:lpstr>
      <vt:lpstr>Bieu01_HT2021_1</vt:lpstr>
      <vt:lpstr>Bieu02_KQTH</vt:lpstr>
      <vt:lpstr>Bieu 02B_THTH_in</vt:lpstr>
      <vt:lpstr>Sheet1</vt:lpstr>
      <vt:lpstr>Bieu 02B_KQTH_DA</vt:lpstr>
      <vt:lpstr>Bieu 02c_THTH_2Nam_in</vt:lpstr>
      <vt:lpstr>Bieu 02d_Huy_KH25</vt:lpstr>
      <vt:lpstr>Bieu 03_CTKH</vt:lpstr>
      <vt:lpstr>Bieu 04A_CMD</vt:lpstr>
      <vt:lpstr>Bieu 04B_CMD_BĐC</vt:lpstr>
      <vt:lpstr>Bieu 04C_DM_Lua</vt:lpstr>
      <vt:lpstr>Bieu 04C_dm_bslua2022</vt:lpstr>
      <vt:lpstr>Bieu05A_CTTHO</vt:lpstr>
      <vt:lpstr>Bieu 05B_THD</vt:lpstr>
      <vt:lpstr>Bieu 06_DMKHSDĐ</vt:lpstr>
      <vt:lpstr>Bieu 07_DM_HUY</vt:lpstr>
      <vt:lpstr>Bieu05B_dm_bsthd2023</vt:lpstr>
      <vt:lpstr>Bieu06_dm_bskh2024_CĐT</vt:lpstr>
      <vt:lpstr>Bieu06_dm_bskh2024_x</vt:lpstr>
      <vt:lpstr>CC_2024</vt:lpstr>
      <vt:lpstr>Bieu07_HuyKH</vt:lpstr>
      <vt:lpstr>DSCMD_TONG</vt:lpstr>
      <vt:lpstr>DSCMD_NNsangPNN</vt:lpstr>
      <vt:lpstr>DSCMD_PNNkoODTsangODT</vt:lpstr>
      <vt:lpstr>An Bình</vt:lpstr>
      <vt:lpstr>An Hòa</vt:lpstr>
      <vt:lpstr>Phước Tân</vt:lpstr>
      <vt:lpstr>Long Bình</vt:lpstr>
      <vt:lpstr>Long Bình Tân</vt:lpstr>
      <vt:lpstr>Trung Dũng</vt:lpstr>
      <vt:lpstr>Thống Nhất</vt:lpstr>
      <vt:lpstr>Thanh Bình</vt:lpstr>
      <vt:lpstr>Trảng Dài</vt:lpstr>
      <vt:lpstr>Tân Vạn</vt:lpstr>
      <vt:lpstr>Tân Tiến</vt:lpstr>
      <vt:lpstr>Tân Hạnh</vt:lpstr>
      <vt:lpstr>Tân Hiệp</vt:lpstr>
      <vt:lpstr>Tân Hòa</vt:lpstr>
      <vt:lpstr>Tân Mai</vt:lpstr>
      <vt:lpstr>Tân Phong</vt:lpstr>
      <vt:lpstr>Tân Biên</vt:lpstr>
      <vt:lpstr>Bình Đa</vt:lpstr>
      <vt:lpstr>Bửu Hòa</vt:lpstr>
      <vt:lpstr>Bửu Long</vt:lpstr>
      <vt:lpstr>Hiệp Hòa</vt:lpstr>
      <vt:lpstr>Hố Nai</vt:lpstr>
      <vt:lpstr>Hóa An</vt:lpstr>
      <vt:lpstr>Hòa Bình</vt:lpstr>
      <vt:lpstr>Quyết Thắng</vt:lpstr>
      <vt:lpstr>Long Hưng</vt:lpstr>
      <vt:lpstr>Tam Hiệp</vt:lpstr>
      <vt:lpstr>Quang Vinh</vt:lpstr>
      <vt:lpstr>Tam Hòa</vt:lpstr>
      <vt:lpstr>Tam Phước</vt:lpstr>
      <vt:lpstr>'0_TrangDauPhuLuc'!Print_Area</vt:lpstr>
      <vt:lpstr>'Bieu 02B_KQTH_DA'!Print_Area</vt:lpstr>
      <vt:lpstr>'Bieu 02B_THTH_in'!Print_Area</vt:lpstr>
      <vt:lpstr>'Bieu 02c_THTH_2Nam_in'!Print_Area</vt:lpstr>
      <vt:lpstr>'Bieu 02d_Huy_KH25'!Print_Area</vt:lpstr>
      <vt:lpstr>'Bieu 03_CTKH'!Print_Area</vt:lpstr>
      <vt:lpstr>'Bieu 04A_CMD'!Print_Area</vt:lpstr>
      <vt:lpstr>'Bieu 04B_CMD_BĐC'!Print_Area</vt:lpstr>
      <vt:lpstr>'Bieu 04C_dm_bslua2022'!Print_Area</vt:lpstr>
      <vt:lpstr>'Bieu 04C_DM_Lua'!Print_Area</vt:lpstr>
      <vt:lpstr>'Bieu 05B_THD'!Print_Area</vt:lpstr>
      <vt:lpstr>'Bieu 06_DMKHSDĐ'!Print_Area</vt:lpstr>
      <vt:lpstr>Bieu01_HT2021_1!Print_Area</vt:lpstr>
      <vt:lpstr>Bieu01_HT2024!Print_Area</vt:lpstr>
      <vt:lpstr>Bieu02_KQTH!Print_Area</vt:lpstr>
      <vt:lpstr>Bieu05A_CTTHO!Print_Area</vt:lpstr>
      <vt:lpstr>Bieu05B_dm_bsthd2023!Print_Area</vt:lpstr>
      <vt:lpstr>Bieu06_dm_bskh2024_CĐT!Print_Area</vt:lpstr>
      <vt:lpstr>Bieu06_dm_bskh2024_x!Print_Area</vt:lpstr>
      <vt:lpstr>CC_2024!Print_Area</vt:lpstr>
      <vt:lpstr>DSCMD_NNsangPNN!Print_Area</vt:lpstr>
      <vt:lpstr>DSCMD_PNNkoODTsangODT!Print_Area</vt:lpstr>
      <vt:lpstr>DSCMD_TONG!Print_Area</vt:lpstr>
      <vt:lpstr>'Bieu 02B_KQTH_DA'!Print_Titles</vt:lpstr>
      <vt:lpstr>'Bieu 02B_THTH_in'!Print_Titles</vt:lpstr>
      <vt:lpstr>'Bieu 02c_THTH_2Nam_in'!Print_Titles</vt:lpstr>
      <vt:lpstr>'Bieu 02d_Huy_KH25'!Print_Titles</vt:lpstr>
      <vt:lpstr>'Bieu 03_CTKH'!Print_Titles</vt:lpstr>
      <vt:lpstr>'Bieu 04A_CMD'!Print_Titles</vt:lpstr>
      <vt:lpstr>'Bieu 04B_CMD_BĐC'!Print_Titles</vt:lpstr>
      <vt:lpstr>'Bieu 04C_dm_bslua2022'!Print_Titles</vt:lpstr>
      <vt:lpstr>'Bieu 04C_DM_Lua'!Print_Titles</vt:lpstr>
      <vt:lpstr>'Bieu 05B_THD'!Print_Titles</vt:lpstr>
      <vt:lpstr>'Bieu 06_DMKHSDĐ'!Print_Titles</vt:lpstr>
      <vt:lpstr>'Bieu 07_DM_HUY'!Print_Titles</vt:lpstr>
      <vt:lpstr>Bieu01_HT2021_1!Print_Titles</vt:lpstr>
      <vt:lpstr>Bieu01_HT2024!Print_Titles</vt:lpstr>
      <vt:lpstr>Bieu02_KQTH!Print_Titles</vt:lpstr>
      <vt:lpstr>Bieu05A_CTTHO!Print_Titles</vt:lpstr>
      <vt:lpstr>Bieu05B_dm_bsthd2023!Print_Titles</vt:lpstr>
      <vt:lpstr>Bieu06_dm_bskh2024_CĐT!Print_Titles</vt:lpstr>
      <vt:lpstr>Bieu06_dm_bskh2024_x!Print_Titles</vt:lpstr>
      <vt:lpstr>CC_2024!Print_Titles</vt:lpstr>
      <vt:lpstr>DSCMD_NNsangPNN!Print_Titles</vt:lpstr>
      <vt:lpstr>DSCMD_PNNkoODTsangODT!Print_Titles</vt:lpstr>
      <vt:lpstr>DSCMD_TONG!Print_Titles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Nhật Tài</dc:creator>
  <cp:lastModifiedBy>Phuoc Tran</cp:lastModifiedBy>
  <cp:lastPrinted>2024-12-23T11:14:42Z</cp:lastPrinted>
  <dcterms:created xsi:type="dcterms:W3CDTF">2021-12-22T12:07:27Z</dcterms:created>
  <dcterms:modified xsi:type="dcterms:W3CDTF">2024-12-23T11:51:58Z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0x010100B8BE23ED884EE042B467471917B863F8</vt:lpwstr>
  </property>
  <property fmtid="{D5CDD505-2E9C-101B-9397-08002B2CF9AE}" pid="3" name="_dlc_DocIdItemGuid">
    <vt:lpwstr>a299513f-cbd5-46ee-8394-f43a40e75acc</vt:lpwstr>
  </property>
</Properties>
</file>